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ladimir.pokojny\Documents\Obstaravanie\Digitalna infrastruktura\KE\SP\FINAL\"/>
    </mc:Choice>
  </mc:AlternateContent>
  <xr:revisionPtr revIDLastSave="0" documentId="13_ncr:1_{F55C7086-95BD-467A-B3BC-AFAA48F95554}" xr6:coauthVersionLast="36" xr6:coauthVersionMax="47" xr10:uidLastSave="{00000000-0000-0000-0000-000000000000}"/>
  <workbookProtection workbookAlgorithmName="SHA-512" workbookHashValue="KS5+LUgCg3I48HMWNJTwDOhxdGQPmxXTURaBDZwD1YiXjdaEzEajYbaHcFA4K5D3mkb9p+8c+8wWWjzhnTGxKQ==" workbookSaltValue="xQJxNm6gTBqfT0YeQ8jG6g==" workbookSpinCount="100000" lockStructure="1"/>
  <bookViews>
    <workbookView xWindow="0" yWindow="0" windowWidth="22512" windowHeight="8268" tabRatio="927" firstSheet="1" activeTab="14" xr2:uid="{00000000-000D-0000-FFFF-FFFF00000000}"/>
  </bookViews>
  <sheets>
    <sheet name="obsah" sheetId="1" r:id="rId1"/>
    <sheet name="a.1_skoly_vsetky" sheetId="2" r:id="rId2"/>
    <sheet name="a.1_skoly_vsetky_ALL" sheetId="13" state="hidden" r:id="rId3"/>
    <sheet name="a.2_skoly_kmenove" sheetId="3" r:id="rId4"/>
    <sheet name="a.2_skoly_kmenove_ALL" sheetId="14" state="hidden" r:id="rId5"/>
    <sheet name="b.1_lan-wlan" sheetId="6" r:id="rId6"/>
    <sheet name="b.1_lan-wlan_ALL" sheetId="15" state="hidden" r:id="rId7"/>
    <sheet name="b.2_wan_pripojenia" sheetId="4" r:id="rId8"/>
    <sheet name="b.2_wan_pripojenia_ALL" sheetId="16" state="hidden" r:id="rId9"/>
    <sheet name="c.1_kontext_a_wan_zhrnutie" sheetId="8" r:id="rId10"/>
    <sheet name="c.2_zakladny_model" sheetId="7" r:id="rId11"/>
    <sheet name="c.3_sluzby_prevadzka" sheetId="10" r:id="rId12"/>
    <sheet name="d.1_edunet" sheetId="12" r:id="rId13"/>
    <sheet name="d.1_edunet_ALL" sheetId="17" state="hidden" r:id="rId14"/>
    <sheet name="e.1_nacenenie" sheetId="5" r:id="rId15"/>
    <sheet name="ciselniky" sheetId="11" state="hidden" r:id="rId16"/>
  </sheets>
  <definedNames>
    <definedName name="_xlnm._FilterDatabase" localSheetId="1" hidden="1">a.1_skoly_vsetky!$A$4:$M$406</definedName>
    <definedName name="_xlnm._FilterDatabase" localSheetId="2" hidden="1">a.1_skoly_vsetky_ALL!$A$4:$M$3800</definedName>
    <definedName name="_xlnm._FilterDatabase" localSheetId="3" hidden="1">a.2_skoly_kmenove!$A$4:$O$2924</definedName>
    <definedName name="_xlnm._FilterDatabase" localSheetId="4" hidden="1">a.2_skoly_kmenove_ALL!$A$4:$O$2924</definedName>
    <definedName name="_xlnm._FilterDatabase" localSheetId="5" hidden="1">'b.1_lan-wlan'!$A$4:$AD$2924</definedName>
    <definedName name="_xlnm._FilterDatabase" localSheetId="6" hidden="1">'b.1_lan-wlan_ALL'!$A$4:$AB$2924</definedName>
    <definedName name="_xlnm._FilterDatabase" localSheetId="7" hidden="1">b.2_wan_pripojenia!$A$4:$M$4</definedName>
    <definedName name="_xlnm._FilterDatabase" localSheetId="8" hidden="1">b.2_wan_pripojenia_ALL!$A$4:$M$3306</definedName>
    <definedName name="_xlnm._FilterDatabase" localSheetId="9" hidden="1">'c.1_kontext_a_wan_zhrnutie'!$A$5:$A$2687</definedName>
    <definedName name="_xlnm._FilterDatabase" localSheetId="10" hidden="1">'c.2_zakladny_model'!$A$4:$J$3302</definedName>
    <definedName name="_xlnm._FilterDatabase" localSheetId="12" hidden="1">d.1_edunet!$A$4:$L$2349</definedName>
    <definedName name="_xlnm._FilterDatabase" localSheetId="13" hidden="1">d.1_edunet_ALL!$A$4:$L$2349</definedName>
    <definedName name="kraj">ciselniky!$C$3:$C$11</definedName>
    <definedName name="_xlnm.Print_Titles" localSheetId="1">a.1_skoly_vsetky!$1:$4</definedName>
    <definedName name="_xlnm.Print_Titles" localSheetId="2">a.1_skoly_vsetky_ALL!$4:$5</definedName>
    <definedName name="_xlnm.Print_Titles" localSheetId="3">a.2_skoly_kmenove!$1:$4</definedName>
    <definedName name="_xlnm.Print_Titles" localSheetId="4">a.2_skoly_kmenove_ALL!$4:$4</definedName>
    <definedName name="_xlnm.Print_Titles" localSheetId="5">'b.1_lan-wlan'!$1:$4</definedName>
    <definedName name="_xlnm.Print_Titles" localSheetId="6">'b.1_lan-wlan_ALL'!$4:$5</definedName>
    <definedName name="_xlnm.Print_Titles" localSheetId="7">b.2_wan_pripojenia!$1:$4</definedName>
    <definedName name="_xlnm.Print_Titles" localSheetId="8">b.2_wan_pripojenia_ALL!$4:$5</definedName>
    <definedName name="_xlnm.Print_Titles" localSheetId="9">'c.1_kontext_a_wan_zhrnutie'!$1:$2</definedName>
    <definedName name="_xlnm.Print_Titles" localSheetId="10">'c.2_zakladny_model'!$1:$4</definedName>
    <definedName name="_xlnm.Print_Titles" localSheetId="11">'c.3_sluzby_prevadzka'!$4:$5</definedName>
    <definedName name="_xlnm.Print_Titles" localSheetId="15">ciselniky!$5:$6</definedName>
    <definedName name="_xlnm.Print_Titles" localSheetId="12">d.1_edunet!$1:$4</definedName>
    <definedName name="_xlnm.Print_Titles" localSheetId="14">e.1_nacenenie!$1:$6</definedName>
    <definedName name="_xlnm.Print_Titles" localSheetId="0">obsah!$1:$1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3" i="5" l="1"/>
  <c r="A112" i="5"/>
  <c r="A111" i="5"/>
  <c r="A110" i="5"/>
  <c r="A109" i="5"/>
  <c r="A108" i="5"/>
  <c r="A107" i="5"/>
  <c r="A106" i="5"/>
  <c r="A105" i="5"/>
  <c r="A104" i="5"/>
  <c r="A103" i="5"/>
  <c r="A102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B85" i="1" l="1"/>
  <c r="B80" i="5" l="1"/>
  <c r="B31" i="5"/>
  <c r="G64" i="5" l="1"/>
  <c r="F16" i="11" l="1"/>
  <c r="F17" i="11"/>
  <c r="F18" i="11"/>
  <c r="F19" i="11"/>
  <c r="A41" i="8"/>
  <c r="B104" i="5"/>
  <c r="B93" i="5" l="1"/>
  <c r="K33" i="11"/>
  <c r="J33" i="11"/>
  <c r="I33" i="11"/>
  <c r="H33" i="11"/>
  <c r="G33" i="11"/>
  <c r="F33" i="11"/>
  <c r="C33" i="11" s="1"/>
  <c r="E33" i="11"/>
  <c r="D33" i="11"/>
  <c r="C32" i="11"/>
  <c r="C31" i="11"/>
  <c r="C30" i="11"/>
  <c r="C29" i="11"/>
  <c r="E19" i="11" l="1"/>
  <c r="E18" i="11"/>
  <c r="E17" i="11"/>
  <c r="E16" i="11"/>
  <c r="B81" i="5" l="1"/>
  <c r="B79" i="5"/>
  <c r="B84" i="1"/>
  <c r="C12" i="1"/>
  <c r="A5" i="4" a="1"/>
  <c r="A5" i="4" s="1"/>
  <c r="B31" i="8"/>
  <c r="B30" i="8"/>
  <c r="B29" i="8"/>
  <c r="B28" i="8"/>
  <c r="B27" i="8"/>
  <c r="B26" i="8"/>
  <c r="B25" i="8"/>
  <c r="B24" i="8"/>
  <c r="B23" i="8"/>
  <c r="A51" i="8"/>
  <c r="A52" i="8" s="1"/>
  <c r="A53" i="8" s="1"/>
  <c r="A54" i="8" s="1"/>
  <c r="A55" i="8" s="1"/>
  <c r="A56" i="8" s="1"/>
  <c r="A57" i="8" s="1"/>
  <c r="P22" i="8"/>
  <c r="O22" i="8"/>
  <c r="N22" i="8"/>
  <c r="M22" i="8"/>
  <c r="L22" i="8"/>
  <c r="K22" i="8"/>
  <c r="J22" i="8"/>
  <c r="I22" i="8"/>
  <c r="H31" i="8"/>
  <c r="H23" i="8"/>
  <c r="L1" i="4" l="1"/>
  <c r="G95" i="5" s="1"/>
  <c r="G97" i="5" s="1"/>
  <c r="L2" i="4"/>
  <c r="G93" i="5" s="1"/>
  <c r="A3" i="4"/>
  <c r="G3" i="4"/>
  <c r="H3" i="4"/>
  <c r="G98" i="5" l="1"/>
  <c r="A1" i="1"/>
  <c r="B2" i="12"/>
  <c r="B2" i="10"/>
  <c r="B2" i="8"/>
  <c r="B2" i="7"/>
  <c r="B2" i="4"/>
  <c r="B2" i="6"/>
  <c r="A5" i="2" a="1"/>
  <c r="A5" i="2" s="1"/>
  <c r="B2" i="3"/>
  <c r="B2" i="2"/>
  <c r="B113" i="5" l="1"/>
  <c r="B52" i="5"/>
  <c r="B51" i="5"/>
  <c r="B48" i="5"/>
  <c r="B44" i="5"/>
  <c r="B102" i="5"/>
  <c r="B46" i="5"/>
  <c r="B50" i="5"/>
  <c r="B49" i="5"/>
  <c r="B24" i="5"/>
  <c r="B74" i="5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C22" i="11"/>
  <c r="E21" i="11" l="1"/>
  <c r="E28" i="11"/>
  <c r="E26" i="11" s="1"/>
  <c r="D21" i="11"/>
  <c r="D28" i="11"/>
  <c r="D26" i="11" s="1"/>
  <c r="F21" i="11"/>
  <c r="F28" i="11"/>
  <c r="F26" i="11" s="1"/>
  <c r="G21" i="11"/>
  <c r="G28" i="11"/>
  <c r="G26" i="11" s="1"/>
  <c r="I21" i="11"/>
  <c r="I28" i="11"/>
  <c r="I26" i="11" s="1"/>
  <c r="J21" i="11"/>
  <c r="J28" i="11"/>
  <c r="J26" i="11" s="1"/>
  <c r="H21" i="11"/>
  <c r="H28" i="11"/>
  <c r="H26" i="11" s="1"/>
  <c r="K21" i="11"/>
  <c r="K28" i="11"/>
  <c r="K26" i="11" s="1"/>
  <c r="C21" i="11"/>
  <c r="C28" i="11"/>
  <c r="C26" i="11" s="1"/>
  <c r="A5" i="12" a="1"/>
  <c r="A5" i="12" s="1"/>
  <c r="A3" i="17"/>
  <c r="A5" i="6" a="1"/>
  <c r="A5" i="6" s="1"/>
  <c r="H3" i="16"/>
  <c r="G3" i="16"/>
  <c r="A3" i="16"/>
  <c r="G2924" i="15"/>
  <c r="G2923" i="15"/>
  <c r="G2922" i="15"/>
  <c r="G2921" i="15"/>
  <c r="G2920" i="15"/>
  <c r="G2919" i="15"/>
  <c r="G2918" i="15"/>
  <c r="G2917" i="15"/>
  <c r="G2916" i="15"/>
  <c r="G2915" i="15"/>
  <c r="G2914" i="15"/>
  <c r="G2913" i="15"/>
  <c r="G2912" i="15"/>
  <c r="G2911" i="15"/>
  <c r="G2910" i="15"/>
  <c r="G2909" i="15"/>
  <c r="G2908" i="15"/>
  <c r="G2907" i="15"/>
  <c r="G2906" i="15"/>
  <c r="G2905" i="15"/>
  <c r="G2904" i="15"/>
  <c r="G2903" i="15"/>
  <c r="G2902" i="15"/>
  <c r="G2901" i="15"/>
  <c r="G2900" i="15"/>
  <c r="G2899" i="15"/>
  <c r="G2898" i="15"/>
  <c r="G2897" i="15"/>
  <c r="G2896" i="15"/>
  <c r="G2895" i="15"/>
  <c r="G2894" i="15"/>
  <c r="G2893" i="15"/>
  <c r="G2892" i="15"/>
  <c r="G2891" i="15"/>
  <c r="G2890" i="15"/>
  <c r="G2889" i="15"/>
  <c r="G2888" i="15"/>
  <c r="G2887" i="15"/>
  <c r="G2886" i="15"/>
  <c r="G2885" i="15"/>
  <c r="G2884" i="15"/>
  <c r="G2883" i="15"/>
  <c r="G2882" i="15"/>
  <c r="G2881" i="15"/>
  <c r="G2880" i="15"/>
  <c r="G2879" i="15"/>
  <c r="G2878" i="15"/>
  <c r="G2877" i="15"/>
  <c r="G2876" i="15"/>
  <c r="G2875" i="15"/>
  <c r="G2874" i="15"/>
  <c r="G2873" i="15"/>
  <c r="G2872" i="15"/>
  <c r="G2871" i="15"/>
  <c r="G2870" i="15"/>
  <c r="G2869" i="15"/>
  <c r="G2868" i="15"/>
  <c r="G2867" i="15"/>
  <c r="G2866" i="15"/>
  <c r="G2865" i="15"/>
  <c r="G2864" i="15"/>
  <c r="G2863" i="15"/>
  <c r="G2862" i="15"/>
  <c r="G2861" i="15"/>
  <c r="G2860" i="15"/>
  <c r="G2859" i="15"/>
  <c r="G2858" i="15"/>
  <c r="G2857" i="15"/>
  <c r="G2856" i="15"/>
  <c r="G2855" i="15"/>
  <c r="G2854" i="15"/>
  <c r="G2853" i="15"/>
  <c r="G2852" i="15"/>
  <c r="G2851" i="15"/>
  <c r="G2850" i="15"/>
  <c r="G2849" i="15"/>
  <c r="G2848" i="15"/>
  <c r="G2847" i="15"/>
  <c r="G2846" i="15"/>
  <c r="G2845" i="15"/>
  <c r="G2844" i="15"/>
  <c r="G2843" i="15"/>
  <c r="G2842" i="15"/>
  <c r="G2841" i="15"/>
  <c r="G2840" i="15"/>
  <c r="G2839" i="15"/>
  <c r="G2838" i="15"/>
  <c r="G2837" i="15"/>
  <c r="G2836" i="15"/>
  <c r="G2835" i="15"/>
  <c r="G2834" i="15"/>
  <c r="G2833" i="15"/>
  <c r="G2832" i="15"/>
  <c r="G2831" i="15"/>
  <c r="G2830" i="15"/>
  <c r="G2829" i="15"/>
  <c r="G2828" i="15"/>
  <c r="G2827" i="15"/>
  <c r="G2826" i="15"/>
  <c r="G2825" i="15"/>
  <c r="G2824" i="15"/>
  <c r="G2823" i="15"/>
  <c r="G2822" i="15"/>
  <c r="G2821" i="15"/>
  <c r="G2820" i="15"/>
  <c r="G2819" i="15"/>
  <c r="G2818" i="15"/>
  <c r="G2817" i="15"/>
  <c r="G2816" i="15"/>
  <c r="G2815" i="15"/>
  <c r="G2814" i="15"/>
  <c r="G2813" i="15"/>
  <c r="G2812" i="15"/>
  <c r="G2811" i="15"/>
  <c r="G2810" i="15"/>
  <c r="G2809" i="15"/>
  <c r="G2808" i="15"/>
  <c r="G2807" i="15"/>
  <c r="G2806" i="15"/>
  <c r="G2805" i="15"/>
  <c r="G2804" i="15"/>
  <c r="G2803" i="15"/>
  <c r="G2802" i="15"/>
  <c r="G2801" i="15"/>
  <c r="G2800" i="15"/>
  <c r="G2799" i="15"/>
  <c r="G2798" i="15"/>
  <c r="G2797" i="15"/>
  <c r="G2796" i="15"/>
  <c r="G2795" i="15"/>
  <c r="G2794" i="15"/>
  <c r="G2793" i="15"/>
  <c r="G2792" i="15"/>
  <c r="G2791" i="15"/>
  <c r="G2790" i="15"/>
  <c r="G2789" i="15"/>
  <c r="G2788" i="15"/>
  <c r="G2787" i="15"/>
  <c r="G2786" i="15"/>
  <c r="G2785" i="15"/>
  <c r="G2784" i="15"/>
  <c r="G2783" i="15"/>
  <c r="G2782" i="15"/>
  <c r="G2781" i="15"/>
  <c r="G2780" i="15"/>
  <c r="G2779" i="15"/>
  <c r="G2778" i="15"/>
  <c r="G2777" i="15"/>
  <c r="G2776" i="15"/>
  <c r="G2775" i="15"/>
  <c r="G2774" i="15"/>
  <c r="G2773" i="15"/>
  <c r="G2772" i="15"/>
  <c r="G2771" i="15"/>
  <c r="G2770" i="15"/>
  <c r="G2769" i="15"/>
  <c r="G2768" i="15"/>
  <c r="G2767" i="15"/>
  <c r="G2766" i="15"/>
  <c r="G2765" i="15"/>
  <c r="G2764" i="15"/>
  <c r="G2763" i="15"/>
  <c r="G2762" i="15"/>
  <c r="G2761" i="15"/>
  <c r="G2760" i="15"/>
  <c r="G2759" i="15"/>
  <c r="G2758" i="15"/>
  <c r="G2757" i="15"/>
  <c r="G2756" i="15"/>
  <c r="G2755" i="15"/>
  <c r="G2754" i="15"/>
  <c r="G2753" i="15"/>
  <c r="G2752" i="15"/>
  <c r="G2751" i="15"/>
  <c r="G2750" i="15"/>
  <c r="G2749" i="15"/>
  <c r="G2748" i="15"/>
  <c r="G2747" i="15"/>
  <c r="G2746" i="15"/>
  <c r="G2745" i="15"/>
  <c r="G2744" i="15"/>
  <c r="G2743" i="15"/>
  <c r="G2742" i="15"/>
  <c r="G2741" i="15"/>
  <c r="G2740" i="15"/>
  <c r="G2739" i="15"/>
  <c r="G2738" i="15"/>
  <c r="G2737" i="15"/>
  <c r="G2736" i="15"/>
  <c r="G2735" i="15"/>
  <c r="G2734" i="15"/>
  <c r="G2733" i="15"/>
  <c r="G2732" i="15"/>
  <c r="G2731" i="15"/>
  <c r="G2730" i="15"/>
  <c r="G2729" i="15"/>
  <c r="G2728" i="15"/>
  <c r="G2727" i="15"/>
  <c r="G2726" i="15"/>
  <c r="G2725" i="15"/>
  <c r="G2724" i="15"/>
  <c r="G2723" i="15"/>
  <c r="G2722" i="15"/>
  <c r="G2721" i="15"/>
  <c r="G2720" i="15"/>
  <c r="G2719" i="15"/>
  <c r="G2718" i="15"/>
  <c r="G2717" i="15"/>
  <c r="G2716" i="15"/>
  <c r="G2715" i="15"/>
  <c r="G2714" i="15"/>
  <c r="G2713" i="15"/>
  <c r="G2712" i="15"/>
  <c r="G2711" i="15"/>
  <c r="G2710" i="15"/>
  <c r="G2709" i="15"/>
  <c r="G2708" i="15"/>
  <c r="G2707" i="15"/>
  <c r="G2706" i="15"/>
  <c r="G2705" i="15"/>
  <c r="G2704" i="15"/>
  <c r="G2703" i="15"/>
  <c r="G2702" i="15"/>
  <c r="G2701" i="15"/>
  <c r="G2700" i="15"/>
  <c r="G2699" i="15"/>
  <c r="G2698" i="15"/>
  <c r="G2697" i="15"/>
  <c r="G2696" i="15"/>
  <c r="G2695" i="15"/>
  <c r="G2694" i="15"/>
  <c r="G2693" i="15"/>
  <c r="G2692" i="15"/>
  <c r="G2691" i="15"/>
  <c r="G2690" i="15"/>
  <c r="G2689" i="15"/>
  <c r="G2688" i="15"/>
  <c r="G2687" i="15"/>
  <c r="G2686" i="15"/>
  <c r="G2685" i="15"/>
  <c r="G2684" i="15"/>
  <c r="G2683" i="15"/>
  <c r="G2682" i="15"/>
  <c r="G2681" i="15"/>
  <c r="G2680" i="15"/>
  <c r="G2679" i="15"/>
  <c r="G2678" i="15"/>
  <c r="G2677" i="15"/>
  <c r="G2676" i="15"/>
  <c r="G2675" i="15"/>
  <c r="G2674" i="15"/>
  <c r="G2673" i="15"/>
  <c r="G2672" i="15"/>
  <c r="G2671" i="15"/>
  <c r="G2670" i="15"/>
  <c r="G2669" i="15"/>
  <c r="G2668" i="15"/>
  <c r="G2667" i="15"/>
  <c r="G2666" i="15"/>
  <c r="G2665" i="15"/>
  <c r="G2664" i="15"/>
  <c r="G2663" i="15"/>
  <c r="G2662" i="15"/>
  <c r="G2661" i="15"/>
  <c r="G2660" i="15"/>
  <c r="G2659" i="15"/>
  <c r="G2658" i="15"/>
  <c r="G2657" i="15"/>
  <c r="G2656" i="15"/>
  <c r="G2655" i="15"/>
  <c r="G2654" i="15"/>
  <c r="G2653" i="15"/>
  <c r="G2652" i="15"/>
  <c r="G2651" i="15"/>
  <c r="G2650" i="15"/>
  <c r="G2649" i="15"/>
  <c r="G2648" i="15"/>
  <c r="G2647" i="15"/>
  <c r="G2646" i="15"/>
  <c r="G2645" i="15"/>
  <c r="G2644" i="15"/>
  <c r="G2643" i="15"/>
  <c r="G2642" i="15"/>
  <c r="G2641" i="15"/>
  <c r="G2640" i="15"/>
  <c r="G2639" i="15"/>
  <c r="G2638" i="15"/>
  <c r="G2637" i="15"/>
  <c r="G2636" i="15"/>
  <c r="G2635" i="15"/>
  <c r="G2634" i="15"/>
  <c r="G2633" i="15"/>
  <c r="G2632" i="15"/>
  <c r="G2631" i="15"/>
  <c r="G2630" i="15"/>
  <c r="G2629" i="15"/>
  <c r="G2628" i="15"/>
  <c r="G2627" i="15"/>
  <c r="G2626" i="15"/>
  <c r="G2625" i="15"/>
  <c r="G2624" i="15"/>
  <c r="G2623" i="15"/>
  <c r="G2622" i="15"/>
  <c r="G2621" i="15"/>
  <c r="G2620" i="15"/>
  <c r="G2619" i="15"/>
  <c r="G2618" i="15"/>
  <c r="G2617" i="15"/>
  <c r="G2616" i="15"/>
  <c r="G2615" i="15"/>
  <c r="G2614" i="15"/>
  <c r="G2613" i="15"/>
  <c r="G2612" i="15"/>
  <c r="G2611" i="15"/>
  <c r="G2610" i="15"/>
  <c r="G2609" i="15"/>
  <c r="G2608" i="15"/>
  <c r="G2607" i="15"/>
  <c r="G2606" i="15"/>
  <c r="G2605" i="15"/>
  <c r="G2604" i="15"/>
  <c r="G2603" i="15"/>
  <c r="G2602" i="15"/>
  <c r="G2601" i="15"/>
  <c r="G2600" i="15"/>
  <c r="G2599" i="15"/>
  <c r="G2598" i="15"/>
  <c r="G2597" i="15"/>
  <c r="G2596" i="15"/>
  <c r="G2595" i="15"/>
  <c r="G2594" i="15"/>
  <c r="G2593" i="15"/>
  <c r="G2592" i="15"/>
  <c r="G2591" i="15"/>
  <c r="G2590" i="15"/>
  <c r="G2589" i="15"/>
  <c r="G2588" i="15"/>
  <c r="G2587" i="15"/>
  <c r="G2586" i="15"/>
  <c r="G2585" i="15"/>
  <c r="G2584" i="15"/>
  <c r="G2583" i="15"/>
  <c r="G2582" i="15"/>
  <c r="G2581" i="15"/>
  <c r="G2580" i="15"/>
  <c r="G2579" i="15"/>
  <c r="G2578" i="15"/>
  <c r="G2577" i="15"/>
  <c r="G2576" i="15"/>
  <c r="G2575" i="15"/>
  <c r="G2574" i="15"/>
  <c r="G2573" i="15"/>
  <c r="G2572" i="15"/>
  <c r="G2571" i="15"/>
  <c r="G2570" i="15"/>
  <c r="G2569" i="15"/>
  <c r="G2568" i="15"/>
  <c r="G2567" i="15"/>
  <c r="G2566" i="15"/>
  <c r="G2565" i="15"/>
  <c r="G2564" i="15"/>
  <c r="G2563" i="15"/>
  <c r="G2562" i="15"/>
  <c r="G2561" i="15"/>
  <c r="G2560" i="15"/>
  <c r="G2559" i="15"/>
  <c r="G2558" i="15"/>
  <c r="G2557" i="15"/>
  <c r="G2556" i="15"/>
  <c r="G2555" i="15"/>
  <c r="G2554" i="15"/>
  <c r="G2553" i="15"/>
  <c r="G2552" i="15"/>
  <c r="G2551" i="15"/>
  <c r="G2550" i="15"/>
  <c r="G2549" i="15"/>
  <c r="G2548" i="15"/>
  <c r="G2547" i="15"/>
  <c r="G2546" i="15"/>
  <c r="G2545" i="15"/>
  <c r="G2544" i="15"/>
  <c r="G2543" i="15"/>
  <c r="G2542" i="15"/>
  <c r="G2541" i="15"/>
  <c r="G2540" i="15"/>
  <c r="G2539" i="15"/>
  <c r="G2538" i="15"/>
  <c r="G2537" i="15"/>
  <c r="G2536" i="15"/>
  <c r="G2535" i="15"/>
  <c r="G2534" i="15"/>
  <c r="G2533" i="15"/>
  <c r="G2532" i="15"/>
  <c r="G2531" i="15"/>
  <c r="G2530" i="15"/>
  <c r="G2529" i="15"/>
  <c r="G2528" i="15"/>
  <c r="G2527" i="15"/>
  <c r="G2526" i="15"/>
  <c r="G2525" i="15"/>
  <c r="G2524" i="15"/>
  <c r="G2523" i="15"/>
  <c r="G2522" i="15"/>
  <c r="G2521" i="15"/>
  <c r="G2520" i="15"/>
  <c r="G2519" i="15"/>
  <c r="G2518" i="15"/>
  <c r="G2517" i="15"/>
  <c r="G2516" i="15"/>
  <c r="G2515" i="15"/>
  <c r="G2514" i="15"/>
  <c r="G2513" i="15"/>
  <c r="G2512" i="15"/>
  <c r="G2511" i="15"/>
  <c r="G2510" i="15"/>
  <c r="G2509" i="15"/>
  <c r="G2508" i="15"/>
  <c r="G2507" i="15"/>
  <c r="G2506" i="15"/>
  <c r="G2505" i="15"/>
  <c r="G2504" i="15"/>
  <c r="G2503" i="15"/>
  <c r="G2502" i="15"/>
  <c r="G2501" i="15"/>
  <c r="G2500" i="15"/>
  <c r="G2499" i="15"/>
  <c r="G2498" i="15"/>
  <c r="G2497" i="15"/>
  <c r="G2496" i="15"/>
  <c r="G2495" i="15"/>
  <c r="G2494" i="15"/>
  <c r="G2493" i="15"/>
  <c r="G2492" i="15"/>
  <c r="G2491" i="15"/>
  <c r="G2490" i="15"/>
  <c r="G2489" i="15"/>
  <c r="G2488" i="15"/>
  <c r="G2487" i="15"/>
  <c r="G2486" i="15"/>
  <c r="G2485" i="15"/>
  <c r="G2484" i="15"/>
  <c r="G2483" i="15"/>
  <c r="G2482" i="15"/>
  <c r="G2481" i="15"/>
  <c r="G2480" i="15"/>
  <c r="G2479" i="15"/>
  <c r="G2478" i="15"/>
  <c r="G2477" i="15"/>
  <c r="G2476" i="15"/>
  <c r="G2475" i="15"/>
  <c r="G2474" i="15"/>
  <c r="G2473" i="15"/>
  <c r="G2472" i="15"/>
  <c r="G2471" i="15"/>
  <c r="G2470" i="15"/>
  <c r="G2469" i="15"/>
  <c r="G2468" i="15"/>
  <c r="G2467" i="15"/>
  <c r="G2466" i="15"/>
  <c r="G2465" i="15"/>
  <c r="G2464" i="15"/>
  <c r="G2463" i="15"/>
  <c r="G2462" i="15"/>
  <c r="G2461" i="15"/>
  <c r="G2460" i="15"/>
  <c r="G2459" i="15"/>
  <c r="G2458" i="15"/>
  <c r="G2457" i="15"/>
  <c r="G2456" i="15"/>
  <c r="G2455" i="15"/>
  <c r="G2454" i="15"/>
  <c r="G2453" i="15"/>
  <c r="G2452" i="15"/>
  <c r="G2451" i="15"/>
  <c r="G2450" i="15"/>
  <c r="G2449" i="15"/>
  <c r="G2448" i="15"/>
  <c r="G2447" i="15"/>
  <c r="G2446" i="15"/>
  <c r="G2445" i="15"/>
  <c r="G2444" i="15"/>
  <c r="G2443" i="15"/>
  <c r="G2442" i="15"/>
  <c r="G2441" i="15"/>
  <c r="G2440" i="15"/>
  <c r="G2439" i="15"/>
  <c r="G2438" i="15"/>
  <c r="G2437" i="15"/>
  <c r="G2436" i="15"/>
  <c r="G2435" i="15"/>
  <c r="G2434" i="15"/>
  <c r="G2433" i="15"/>
  <c r="G2432" i="15"/>
  <c r="G2431" i="15"/>
  <c r="G2430" i="15"/>
  <c r="G2429" i="15"/>
  <c r="G2428" i="15"/>
  <c r="G2427" i="15"/>
  <c r="G2426" i="15"/>
  <c r="G2425" i="15"/>
  <c r="G2424" i="15"/>
  <c r="G2423" i="15"/>
  <c r="G2422" i="15"/>
  <c r="G2421" i="15"/>
  <c r="G2420" i="15"/>
  <c r="G2419" i="15"/>
  <c r="G2418" i="15"/>
  <c r="G2417" i="15"/>
  <c r="G2416" i="15"/>
  <c r="G2415" i="15"/>
  <c r="G2414" i="15"/>
  <c r="G2413" i="15"/>
  <c r="G2412" i="15"/>
  <c r="G2411" i="15"/>
  <c r="G2410" i="15"/>
  <c r="G2409" i="15"/>
  <c r="G2408" i="15"/>
  <c r="G2407" i="15"/>
  <c r="G2406" i="15"/>
  <c r="G2405" i="15"/>
  <c r="G2404" i="15"/>
  <c r="G2403" i="15"/>
  <c r="G2402" i="15"/>
  <c r="G2401" i="15"/>
  <c r="G2400" i="15"/>
  <c r="G2399" i="15"/>
  <c r="G2398" i="15"/>
  <c r="G2397" i="15"/>
  <c r="G2396" i="15"/>
  <c r="G2395" i="15"/>
  <c r="G2394" i="15"/>
  <c r="G2393" i="15"/>
  <c r="G2392" i="15"/>
  <c r="G2391" i="15"/>
  <c r="G2390" i="15"/>
  <c r="G2389" i="15"/>
  <c r="G2388" i="15"/>
  <c r="G2387" i="15"/>
  <c r="G2386" i="15"/>
  <c r="G2385" i="15"/>
  <c r="G2384" i="15"/>
  <c r="G2383" i="15"/>
  <c r="G2382" i="15"/>
  <c r="G2381" i="15"/>
  <c r="G2380" i="15"/>
  <c r="G2379" i="15"/>
  <c r="G2378" i="15"/>
  <c r="G2377" i="15"/>
  <c r="G2376" i="15"/>
  <c r="G2375" i="15"/>
  <c r="G2374" i="15"/>
  <c r="G2373" i="15"/>
  <c r="G2372" i="15"/>
  <c r="G2371" i="15"/>
  <c r="G2370" i="15"/>
  <c r="G2369" i="15"/>
  <c r="G2368" i="15"/>
  <c r="G2367" i="15"/>
  <c r="G2366" i="15"/>
  <c r="G2365" i="15"/>
  <c r="G2364" i="15"/>
  <c r="G2363" i="15"/>
  <c r="G2362" i="15"/>
  <c r="G2361" i="15"/>
  <c r="G2360" i="15"/>
  <c r="G2359" i="15"/>
  <c r="G2358" i="15"/>
  <c r="G2357" i="15"/>
  <c r="G2356" i="15"/>
  <c r="G2355" i="15"/>
  <c r="G2354" i="15"/>
  <c r="G2353" i="15"/>
  <c r="G2352" i="15"/>
  <c r="G2351" i="15"/>
  <c r="G2350" i="15"/>
  <c r="G2349" i="15"/>
  <c r="G2348" i="15"/>
  <c r="G2347" i="15"/>
  <c r="G2346" i="15"/>
  <c r="G2345" i="15"/>
  <c r="G2344" i="15"/>
  <c r="G2343" i="15"/>
  <c r="G2342" i="15"/>
  <c r="G2341" i="15"/>
  <c r="G2340" i="15"/>
  <c r="G2339" i="15"/>
  <c r="G2338" i="15"/>
  <c r="G2337" i="15"/>
  <c r="G2336" i="15"/>
  <c r="G2335" i="15"/>
  <c r="G2334" i="15"/>
  <c r="G2333" i="15"/>
  <c r="G2332" i="15"/>
  <c r="G2331" i="15"/>
  <c r="G2330" i="15"/>
  <c r="G2329" i="15"/>
  <c r="G2328" i="15"/>
  <c r="G2327" i="15"/>
  <c r="G2326" i="15"/>
  <c r="G2325" i="15"/>
  <c r="G2324" i="15"/>
  <c r="G2323" i="15"/>
  <c r="G2322" i="15"/>
  <c r="G2321" i="15"/>
  <c r="G2320" i="15"/>
  <c r="G2319" i="15"/>
  <c r="G2318" i="15"/>
  <c r="G2317" i="15"/>
  <c r="G2316" i="15"/>
  <c r="G2315" i="15"/>
  <c r="G2314" i="15"/>
  <c r="G2313" i="15"/>
  <c r="G2312" i="15"/>
  <c r="G2311" i="15"/>
  <c r="G2310" i="15"/>
  <c r="G2309" i="15"/>
  <c r="G2308" i="15"/>
  <c r="G2307" i="15"/>
  <c r="G2306" i="15"/>
  <c r="G2305" i="15"/>
  <c r="G2304" i="15"/>
  <c r="G2303" i="15"/>
  <c r="G2302" i="15"/>
  <c r="G2301" i="15"/>
  <c r="G2300" i="15"/>
  <c r="G2299" i="15"/>
  <c r="G2298" i="15"/>
  <c r="G2297" i="15"/>
  <c r="G2296" i="15"/>
  <c r="G2295" i="15"/>
  <c r="G2294" i="15"/>
  <c r="G2293" i="15"/>
  <c r="G2292" i="15"/>
  <c r="G2291" i="15"/>
  <c r="G2290" i="15"/>
  <c r="G2289" i="15"/>
  <c r="G2288" i="15"/>
  <c r="G2287" i="15"/>
  <c r="G2286" i="15"/>
  <c r="G2285" i="15"/>
  <c r="G2284" i="15"/>
  <c r="G2283" i="15"/>
  <c r="G2282" i="15"/>
  <c r="G2281" i="15"/>
  <c r="G2280" i="15"/>
  <c r="G2279" i="15"/>
  <c r="G2278" i="15"/>
  <c r="G2277" i="15"/>
  <c r="G2276" i="15"/>
  <c r="G2275" i="15"/>
  <c r="G2274" i="15"/>
  <c r="G2273" i="15"/>
  <c r="G2272" i="15"/>
  <c r="G2271" i="15"/>
  <c r="G2270" i="15"/>
  <c r="G2269" i="15"/>
  <c r="G2268" i="15"/>
  <c r="G2267" i="15"/>
  <c r="G2266" i="15"/>
  <c r="G2265" i="15"/>
  <c r="G2264" i="15"/>
  <c r="G2263" i="15"/>
  <c r="G2262" i="15"/>
  <c r="G2261" i="15"/>
  <c r="G2260" i="15"/>
  <c r="G2259" i="15"/>
  <c r="G2258" i="15"/>
  <c r="G2257" i="15"/>
  <c r="G2256" i="15"/>
  <c r="G2255" i="15"/>
  <c r="G2254" i="15"/>
  <c r="G2253" i="15"/>
  <c r="G2252" i="15"/>
  <c r="G2251" i="15"/>
  <c r="G2250" i="15"/>
  <c r="G2249" i="15"/>
  <c r="G2248" i="15"/>
  <c r="G2247" i="15"/>
  <c r="G2246" i="15"/>
  <c r="G2245" i="15"/>
  <c r="G2244" i="15"/>
  <c r="G2243" i="15"/>
  <c r="G2242" i="15"/>
  <c r="G2241" i="15"/>
  <c r="G2240" i="15"/>
  <c r="G2239" i="15"/>
  <c r="G2238" i="15"/>
  <c r="G2237" i="15"/>
  <c r="G2236" i="15"/>
  <c r="G2235" i="15"/>
  <c r="G2234" i="15"/>
  <c r="G2233" i="15"/>
  <c r="G2232" i="15"/>
  <c r="G2231" i="15"/>
  <c r="G2230" i="15"/>
  <c r="G2229" i="15"/>
  <c r="G2228" i="15"/>
  <c r="G2227" i="15"/>
  <c r="G2226" i="15"/>
  <c r="G2225" i="15"/>
  <c r="G2224" i="15"/>
  <c r="G2223" i="15"/>
  <c r="G2222" i="15"/>
  <c r="G2221" i="15"/>
  <c r="G2220" i="15"/>
  <c r="G2219" i="15"/>
  <c r="G2218" i="15"/>
  <c r="G2217" i="15"/>
  <c r="G2216" i="15"/>
  <c r="G2215" i="15"/>
  <c r="G2214" i="15"/>
  <c r="G2213" i="15"/>
  <c r="G2212" i="15"/>
  <c r="G2211" i="15"/>
  <c r="G2210" i="15"/>
  <c r="G2209" i="15"/>
  <c r="G2208" i="15"/>
  <c r="G2207" i="15"/>
  <c r="G2206" i="15"/>
  <c r="G2205" i="15"/>
  <c r="G2204" i="15"/>
  <c r="G2203" i="15"/>
  <c r="G2202" i="15"/>
  <c r="G2201" i="15"/>
  <c r="G2200" i="15"/>
  <c r="G2199" i="15"/>
  <c r="G2198" i="15"/>
  <c r="G2197" i="15"/>
  <c r="G2196" i="15"/>
  <c r="G2195" i="15"/>
  <c r="G2194" i="15"/>
  <c r="G2193" i="15"/>
  <c r="G2192" i="15"/>
  <c r="G2191" i="15"/>
  <c r="G2190" i="15"/>
  <c r="G2189" i="15"/>
  <c r="G2188" i="15"/>
  <c r="G2187" i="15"/>
  <c r="G2186" i="15"/>
  <c r="G2185" i="15"/>
  <c r="G2184" i="15"/>
  <c r="G2183" i="15"/>
  <c r="G2182" i="15"/>
  <c r="G2181" i="15"/>
  <c r="G2180" i="15"/>
  <c r="G2179" i="15"/>
  <c r="G2178" i="15"/>
  <c r="G2177" i="15"/>
  <c r="G2176" i="15"/>
  <c r="G2175" i="15"/>
  <c r="G2174" i="15"/>
  <c r="G2173" i="15"/>
  <c r="G2172" i="15"/>
  <c r="G2171" i="15"/>
  <c r="G2170" i="15"/>
  <c r="G2169" i="15"/>
  <c r="G2168" i="15"/>
  <c r="G2167" i="15"/>
  <c r="G2166" i="15"/>
  <c r="G2165" i="15"/>
  <c r="G2164" i="15"/>
  <c r="G2163" i="15"/>
  <c r="G2162" i="15"/>
  <c r="G2161" i="15"/>
  <c r="G2160" i="15"/>
  <c r="G2159" i="15"/>
  <c r="G2158" i="15"/>
  <c r="G2157" i="15"/>
  <c r="G2156" i="15"/>
  <c r="G2155" i="15"/>
  <c r="G2154" i="15"/>
  <c r="G2153" i="15"/>
  <c r="G2152" i="15"/>
  <c r="G2151" i="15"/>
  <c r="G2150" i="15"/>
  <c r="G2149" i="15"/>
  <c r="G2148" i="15"/>
  <c r="G2147" i="15"/>
  <c r="G2146" i="15"/>
  <c r="G2145" i="15"/>
  <c r="G2144" i="15"/>
  <c r="G2143" i="15"/>
  <c r="G2142" i="15"/>
  <c r="G2141" i="15"/>
  <c r="G2140" i="15"/>
  <c r="G2139" i="15"/>
  <c r="G2138" i="15"/>
  <c r="G2137" i="15"/>
  <c r="G2136" i="15"/>
  <c r="G2135" i="15"/>
  <c r="G2134" i="15"/>
  <c r="G2133" i="15"/>
  <c r="G2132" i="15"/>
  <c r="G2131" i="15"/>
  <c r="G2130" i="15"/>
  <c r="G2129" i="15"/>
  <c r="G2128" i="15"/>
  <c r="G2127" i="15"/>
  <c r="G2126" i="15"/>
  <c r="G2125" i="15"/>
  <c r="G2124" i="15"/>
  <c r="G2123" i="15"/>
  <c r="G2122" i="15"/>
  <c r="G2121" i="15"/>
  <c r="G2120" i="15"/>
  <c r="G2119" i="15"/>
  <c r="G2118" i="15"/>
  <c r="G2117" i="15"/>
  <c r="G2116" i="15"/>
  <c r="G2115" i="15"/>
  <c r="G2114" i="15"/>
  <c r="G2113" i="15"/>
  <c r="G2112" i="15"/>
  <c r="G2111" i="15"/>
  <c r="G2110" i="15"/>
  <c r="G2109" i="15"/>
  <c r="G2108" i="15"/>
  <c r="G2107" i="15"/>
  <c r="G2106" i="15"/>
  <c r="G2105" i="15"/>
  <c r="G2104" i="15"/>
  <c r="G2103" i="15"/>
  <c r="G2102" i="15"/>
  <c r="G2101" i="15"/>
  <c r="G2100" i="15"/>
  <c r="G2099" i="15"/>
  <c r="G2098" i="15"/>
  <c r="G2097" i="15"/>
  <c r="G2096" i="15"/>
  <c r="G2095" i="15"/>
  <c r="G2094" i="15"/>
  <c r="G2093" i="15"/>
  <c r="G2092" i="15"/>
  <c r="G2091" i="15"/>
  <c r="G2090" i="15"/>
  <c r="G2089" i="15"/>
  <c r="G2088" i="15"/>
  <c r="G2087" i="15"/>
  <c r="G2086" i="15"/>
  <c r="G2085" i="15"/>
  <c r="G2084" i="15"/>
  <c r="G2083" i="15"/>
  <c r="G2082" i="15"/>
  <c r="G2081" i="15"/>
  <c r="G2080" i="15"/>
  <c r="G2079" i="15"/>
  <c r="G2078" i="15"/>
  <c r="G2077" i="15"/>
  <c r="G2076" i="15"/>
  <c r="G2075" i="15"/>
  <c r="G2074" i="15"/>
  <c r="G2073" i="15"/>
  <c r="G2072" i="15"/>
  <c r="G2071" i="15"/>
  <c r="G2070" i="15"/>
  <c r="G2069" i="15"/>
  <c r="G2068" i="15"/>
  <c r="G2067" i="15"/>
  <c r="G2066" i="15"/>
  <c r="G2065" i="15"/>
  <c r="G2064" i="15"/>
  <c r="G2063" i="15"/>
  <c r="G2062" i="15"/>
  <c r="G2061" i="15"/>
  <c r="G2060" i="15"/>
  <c r="G2059" i="15"/>
  <c r="G2058" i="15"/>
  <c r="G2057" i="15"/>
  <c r="G2056" i="15"/>
  <c r="G2055" i="15"/>
  <c r="G2054" i="15"/>
  <c r="G2053" i="15"/>
  <c r="G2052" i="15"/>
  <c r="G2051" i="15"/>
  <c r="G2050" i="15"/>
  <c r="G2049" i="15"/>
  <c r="G2048" i="15"/>
  <c r="G2047" i="15"/>
  <c r="G2046" i="15"/>
  <c r="G2045" i="15"/>
  <c r="G2044" i="15"/>
  <c r="G2043" i="15"/>
  <c r="G2042" i="15"/>
  <c r="G2041" i="15"/>
  <c r="G2040" i="15"/>
  <c r="G2039" i="15"/>
  <c r="G2038" i="15"/>
  <c r="G2037" i="15"/>
  <c r="G2036" i="15"/>
  <c r="G2035" i="15"/>
  <c r="G2034" i="15"/>
  <c r="G2033" i="15"/>
  <c r="G2032" i="15"/>
  <c r="G2031" i="15"/>
  <c r="G2030" i="15"/>
  <c r="G2029" i="15"/>
  <c r="G2028" i="15"/>
  <c r="G2027" i="15"/>
  <c r="G2026" i="15"/>
  <c r="G2025" i="15"/>
  <c r="G2024" i="15"/>
  <c r="G2023" i="15"/>
  <c r="G2022" i="15"/>
  <c r="G2021" i="15"/>
  <c r="G2020" i="15"/>
  <c r="G2019" i="15"/>
  <c r="G2018" i="15"/>
  <c r="G2017" i="15"/>
  <c r="G2016" i="15"/>
  <c r="G2015" i="15"/>
  <c r="G2014" i="15"/>
  <c r="G2013" i="15"/>
  <c r="G2012" i="15"/>
  <c r="G2011" i="15"/>
  <c r="G2010" i="15"/>
  <c r="G2009" i="15"/>
  <c r="G2008" i="15"/>
  <c r="G2007" i="15"/>
  <c r="G2006" i="15"/>
  <c r="G2005" i="15"/>
  <c r="G2004" i="15"/>
  <c r="G2003" i="15"/>
  <c r="G2002" i="15"/>
  <c r="G2001" i="15"/>
  <c r="G2000" i="15"/>
  <c r="G1999" i="15"/>
  <c r="G1998" i="15"/>
  <c r="G1997" i="15"/>
  <c r="G1996" i="15"/>
  <c r="G1995" i="15"/>
  <c r="G1994" i="15"/>
  <c r="G1993" i="15"/>
  <c r="G1992" i="15"/>
  <c r="G1991" i="15"/>
  <c r="G1990" i="15"/>
  <c r="G1989" i="15"/>
  <c r="G1988" i="15"/>
  <c r="G1987" i="15"/>
  <c r="G1986" i="15"/>
  <c r="G1985" i="15"/>
  <c r="G1984" i="15"/>
  <c r="G1983" i="15"/>
  <c r="G1982" i="15"/>
  <c r="G1981" i="15"/>
  <c r="G1980" i="15"/>
  <c r="G1979" i="15"/>
  <c r="G1978" i="15"/>
  <c r="G1977" i="15"/>
  <c r="G1976" i="15"/>
  <c r="G1975" i="15"/>
  <c r="G1974" i="15"/>
  <c r="G1973" i="15"/>
  <c r="G1972" i="15"/>
  <c r="G1971" i="15"/>
  <c r="G1970" i="15"/>
  <c r="G1969" i="15"/>
  <c r="G1968" i="15"/>
  <c r="G1967" i="15"/>
  <c r="G1966" i="15"/>
  <c r="G1965" i="15"/>
  <c r="G1964" i="15"/>
  <c r="G1963" i="15"/>
  <c r="G1962" i="15"/>
  <c r="G1961" i="15"/>
  <c r="G1960" i="15"/>
  <c r="G1959" i="15"/>
  <c r="G1958" i="15"/>
  <c r="G1957" i="15"/>
  <c r="G1956" i="15"/>
  <c r="G1955" i="15"/>
  <c r="G1954" i="15"/>
  <c r="G1953" i="15"/>
  <c r="G1952" i="15"/>
  <c r="G1951" i="15"/>
  <c r="G1950" i="15"/>
  <c r="G1949" i="15"/>
  <c r="G1948" i="15"/>
  <c r="G1947" i="15"/>
  <c r="G1946" i="15"/>
  <c r="G1945" i="15"/>
  <c r="G1944" i="15"/>
  <c r="G1943" i="15"/>
  <c r="G1942" i="15"/>
  <c r="G1941" i="15"/>
  <c r="G1940" i="15"/>
  <c r="G1939" i="15"/>
  <c r="G1938" i="15"/>
  <c r="G1937" i="15"/>
  <c r="G1936" i="15"/>
  <c r="G1935" i="15"/>
  <c r="G1934" i="15"/>
  <c r="G1933" i="15"/>
  <c r="G1932" i="15"/>
  <c r="G1931" i="15"/>
  <c r="G1930" i="15"/>
  <c r="G1929" i="15"/>
  <c r="G1928" i="15"/>
  <c r="G1927" i="15"/>
  <c r="G1926" i="15"/>
  <c r="G1925" i="15"/>
  <c r="G1924" i="15"/>
  <c r="G1923" i="15"/>
  <c r="G1922" i="15"/>
  <c r="G1921" i="15"/>
  <c r="G1920" i="15"/>
  <c r="G1919" i="15"/>
  <c r="G1918" i="15"/>
  <c r="G1917" i="15"/>
  <c r="G1916" i="15"/>
  <c r="G1915" i="15"/>
  <c r="G1914" i="15"/>
  <c r="G1913" i="15"/>
  <c r="G1912" i="15"/>
  <c r="G1911" i="15"/>
  <c r="G1910" i="15"/>
  <c r="G1909" i="15"/>
  <c r="G1908" i="15"/>
  <c r="G1907" i="15"/>
  <c r="G1906" i="15"/>
  <c r="G1905" i="15"/>
  <c r="G1904" i="15"/>
  <c r="G1903" i="15"/>
  <c r="G1902" i="15"/>
  <c r="G1901" i="15"/>
  <c r="G1900" i="15"/>
  <c r="G1899" i="15"/>
  <c r="G1898" i="15"/>
  <c r="G1897" i="15"/>
  <c r="G1896" i="15"/>
  <c r="G1895" i="15"/>
  <c r="G1894" i="15"/>
  <c r="G1893" i="15"/>
  <c r="G1892" i="15"/>
  <c r="G1891" i="15"/>
  <c r="G1890" i="15"/>
  <c r="G1889" i="15"/>
  <c r="G1888" i="15"/>
  <c r="G1887" i="15"/>
  <c r="G1886" i="15"/>
  <c r="G1885" i="15"/>
  <c r="G1884" i="15"/>
  <c r="G1883" i="15"/>
  <c r="G1882" i="15"/>
  <c r="G1881" i="15"/>
  <c r="G1880" i="15"/>
  <c r="G1879" i="15"/>
  <c r="G1878" i="15"/>
  <c r="G1877" i="15"/>
  <c r="G1876" i="15"/>
  <c r="G1875" i="15"/>
  <c r="G1874" i="15"/>
  <c r="G1873" i="15"/>
  <c r="G1872" i="15"/>
  <c r="G1871" i="15"/>
  <c r="G1870" i="15"/>
  <c r="G1869" i="15"/>
  <c r="G1868" i="15"/>
  <c r="G1867" i="15"/>
  <c r="G1866" i="15"/>
  <c r="G1865" i="15"/>
  <c r="G1864" i="15"/>
  <c r="G1863" i="15"/>
  <c r="G1862" i="15"/>
  <c r="G1861" i="15"/>
  <c r="G1860" i="15"/>
  <c r="G1859" i="15"/>
  <c r="G1858" i="15"/>
  <c r="G1857" i="15"/>
  <c r="G1856" i="15"/>
  <c r="G1855" i="15"/>
  <c r="G1854" i="15"/>
  <c r="G1853" i="15"/>
  <c r="G1852" i="15"/>
  <c r="G1851" i="15"/>
  <c r="G1850" i="15"/>
  <c r="G1849" i="15"/>
  <c r="G1848" i="15"/>
  <c r="G1847" i="15"/>
  <c r="G1846" i="15"/>
  <c r="G1845" i="15"/>
  <c r="G1844" i="15"/>
  <c r="G1843" i="15"/>
  <c r="G1842" i="15"/>
  <c r="G1841" i="15"/>
  <c r="G1840" i="15"/>
  <c r="G1839" i="15"/>
  <c r="G1838" i="15"/>
  <c r="G1837" i="15"/>
  <c r="G1836" i="15"/>
  <c r="G1835" i="15"/>
  <c r="G1834" i="15"/>
  <c r="G1833" i="15"/>
  <c r="G1832" i="15"/>
  <c r="G1831" i="15"/>
  <c r="G1830" i="15"/>
  <c r="G1829" i="15"/>
  <c r="G1828" i="15"/>
  <c r="G1827" i="15"/>
  <c r="G1826" i="15"/>
  <c r="G1825" i="15"/>
  <c r="G1824" i="15"/>
  <c r="G1823" i="15"/>
  <c r="G1822" i="15"/>
  <c r="G1821" i="15"/>
  <c r="G1820" i="15"/>
  <c r="G1819" i="15"/>
  <c r="G1818" i="15"/>
  <c r="G1817" i="15"/>
  <c r="G1816" i="15"/>
  <c r="G1815" i="15"/>
  <c r="G1814" i="15"/>
  <c r="G1813" i="15"/>
  <c r="G1812" i="15"/>
  <c r="G1811" i="15"/>
  <c r="G1810" i="15"/>
  <c r="G1809" i="15"/>
  <c r="G1808" i="15"/>
  <c r="G1807" i="15"/>
  <c r="G1806" i="15"/>
  <c r="G1805" i="15"/>
  <c r="G1804" i="15"/>
  <c r="G1803" i="15"/>
  <c r="G1802" i="15"/>
  <c r="G1801" i="15"/>
  <c r="G1800" i="15"/>
  <c r="G1799" i="15"/>
  <c r="G1798" i="15"/>
  <c r="G1797" i="15"/>
  <c r="G1796" i="15"/>
  <c r="G1795" i="15"/>
  <c r="G1794" i="15"/>
  <c r="G1793" i="15"/>
  <c r="G1792" i="15"/>
  <c r="G1791" i="15"/>
  <c r="G1790" i="15"/>
  <c r="G1789" i="15"/>
  <c r="G1788" i="15"/>
  <c r="G1787" i="15"/>
  <c r="G1786" i="15"/>
  <c r="G1785" i="15"/>
  <c r="G1784" i="15"/>
  <c r="G1783" i="15"/>
  <c r="G1782" i="15"/>
  <c r="G1781" i="15"/>
  <c r="G1780" i="15"/>
  <c r="G1779" i="15"/>
  <c r="G1778" i="15"/>
  <c r="G1777" i="15"/>
  <c r="G1776" i="15"/>
  <c r="G1775" i="15"/>
  <c r="G1774" i="15"/>
  <c r="G1773" i="15"/>
  <c r="G1772" i="15"/>
  <c r="G1771" i="15"/>
  <c r="G1770" i="15"/>
  <c r="G1769" i="15"/>
  <c r="G1768" i="15"/>
  <c r="G1767" i="15"/>
  <c r="G1766" i="15"/>
  <c r="G1765" i="15"/>
  <c r="G1764" i="15"/>
  <c r="G1763" i="15"/>
  <c r="G1762" i="15"/>
  <c r="G1761" i="15"/>
  <c r="G1760" i="15"/>
  <c r="G1759" i="15"/>
  <c r="G1758" i="15"/>
  <c r="G1757" i="15"/>
  <c r="G1756" i="15"/>
  <c r="G1755" i="15"/>
  <c r="G1754" i="15"/>
  <c r="G1753" i="15"/>
  <c r="G1752" i="15"/>
  <c r="G1751" i="15"/>
  <c r="G1750" i="15"/>
  <c r="G1749" i="15"/>
  <c r="G1748" i="15"/>
  <c r="G1747" i="15"/>
  <c r="G1746" i="15"/>
  <c r="G1745" i="15"/>
  <c r="G1744" i="15"/>
  <c r="G1743" i="15"/>
  <c r="G1742" i="15"/>
  <c r="G1741" i="15"/>
  <c r="G1740" i="15"/>
  <c r="G1739" i="15"/>
  <c r="G1738" i="15"/>
  <c r="G1737" i="15"/>
  <c r="G1736" i="15"/>
  <c r="G1735" i="15"/>
  <c r="G1734" i="15"/>
  <c r="G1733" i="15"/>
  <c r="G1732" i="15"/>
  <c r="G1731" i="15"/>
  <c r="G1730" i="15"/>
  <c r="G1729" i="15"/>
  <c r="G1728" i="15"/>
  <c r="G1727" i="15"/>
  <c r="G1726" i="15"/>
  <c r="G1725" i="15"/>
  <c r="G1724" i="15"/>
  <c r="G1723" i="15"/>
  <c r="G1722" i="15"/>
  <c r="G1721" i="15"/>
  <c r="G1720" i="15"/>
  <c r="G1719" i="15"/>
  <c r="G1718" i="15"/>
  <c r="G1717" i="15"/>
  <c r="G1716" i="15"/>
  <c r="G1715" i="15"/>
  <c r="G1714" i="15"/>
  <c r="G1713" i="15"/>
  <c r="G1712" i="15"/>
  <c r="G1711" i="15"/>
  <c r="G1710" i="15"/>
  <c r="G1709" i="15"/>
  <c r="G1708" i="15"/>
  <c r="G1707" i="15"/>
  <c r="G1706" i="15"/>
  <c r="G1705" i="15"/>
  <c r="G1704" i="15"/>
  <c r="G1703" i="15"/>
  <c r="G1702" i="15"/>
  <c r="G1701" i="15"/>
  <c r="G1700" i="15"/>
  <c r="G1699" i="15"/>
  <c r="G1698" i="15"/>
  <c r="G1697" i="15"/>
  <c r="G1696" i="15"/>
  <c r="G1695" i="15"/>
  <c r="G1694" i="15"/>
  <c r="G1693" i="15"/>
  <c r="G1692" i="15"/>
  <c r="G1691" i="15"/>
  <c r="G1690" i="15"/>
  <c r="G1689" i="15"/>
  <c r="G1688" i="15"/>
  <c r="G1687" i="15"/>
  <c r="G1686" i="15"/>
  <c r="G1685" i="15"/>
  <c r="G1684" i="15"/>
  <c r="G1683" i="15"/>
  <c r="G1682" i="15"/>
  <c r="G1681" i="15"/>
  <c r="G1680" i="15"/>
  <c r="G1679" i="15"/>
  <c r="G1678" i="15"/>
  <c r="G1677" i="15"/>
  <c r="G1676" i="15"/>
  <c r="G1675" i="15"/>
  <c r="G1674" i="15"/>
  <c r="G1673" i="15"/>
  <c r="G1672" i="15"/>
  <c r="G1671" i="15"/>
  <c r="G1670" i="15"/>
  <c r="G1669" i="15"/>
  <c r="G1668" i="15"/>
  <c r="G1667" i="15"/>
  <c r="G1666" i="15"/>
  <c r="G1665" i="15"/>
  <c r="G1664" i="15"/>
  <c r="G1663" i="15"/>
  <c r="G1662" i="15"/>
  <c r="G1661" i="15"/>
  <c r="G1660" i="15"/>
  <c r="G1659" i="15"/>
  <c r="G1658" i="15"/>
  <c r="G1657" i="15"/>
  <c r="G1656" i="15"/>
  <c r="G1655" i="15"/>
  <c r="G1654" i="15"/>
  <c r="G1653" i="15"/>
  <c r="G1652" i="15"/>
  <c r="G1651" i="15"/>
  <c r="G1650" i="15"/>
  <c r="G1649" i="15"/>
  <c r="G1648" i="15"/>
  <c r="G1647" i="15"/>
  <c r="G1646" i="15"/>
  <c r="G1645" i="15"/>
  <c r="G1644" i="15"/>
  <c r="G1643" i="15"/>
  <c r="G1642" i="15"/>
  <c r="G1641" i="15"/>
  <c r="G1640" i="15"/>
  <c r="G1639" i="15"/>
  <c r="G1638" i="15"/>
  <c r="G1637" i="15"/>
  <c r="G1636" i="15"/>
  <c r="G1635" i="15"/>
  <c r="G1634" i="15"/>
  <c r="G1633" i="15"/>
  <c r="G1632" i="15"/>
  <c r="G1631" i="15"/>
  <c r="G1630" i="15"/>
  <c r="G1629" i="15"/>
  <c r="G1628" i="15"/>
  <c r="G1627" i="15"/>
  <c r="G1626" i="15"/>
  <c r="G1625" i="15"/>
  <c r="G1624" i="15"/>
  <c r="G1623" i="15"/>
  <c r="G1622" i="15"/>
  <c r="G1621" i="15"/>
  <c r="G1620" i="15"/>
  <c r="G1619" i="15"/>
  <c r="G1618" i="15"/>
  <c r="G1617" i="15"/>
  <c r="G1616" i="15"/>
  <c r="G1615" i="15"/>
  <c r="G1614" i="15"/>
  <c r="G1613" i="15"/>
  <c r="G1612" i="15"/>
  <c r="G1611" i="15"/>
  <c r="G1610" i="15"/>
  <c r="G1609" i="15"/>
  <c r="G1608" i="15"/>
  <c r="G1607" i="15"/>
  <c r="G1606" i="15"/>
  <c r="G1605" i="15"/>
  <c r="G1604" i="15"/>
  <c r="G1603" i="15"/>
  <c r="G1602" i="15"/>
  <c r="G1601" i="15"/>
  <c r="G1600" i="15"/>
  <c r="G1599" i="15"/>
  <c r="G1598" i="15"/>
  <c r="G1597" i="15"/>
  <c r="G1596" i="15"/>
  <c r="G1595" i="15"/>
  <c r="G1594" i="15"/>
  <c r="G1593" i="15"/>
  <c r="G1592" i="15"/>
  <c r="G1591" i="15"/>
  <c r="G1590" i="15"/>
  <c r="G1589" i="15"/>
  <c r="G1588" i="15"/>
  <c r="G1587" i="15"/>
  <c r="G1586" i="15"/>
  <c r="G1585" i="15"/>
  <c r="G1584" i="15"/>
  <c r="G1583" i="15"/>
  <c r="G1582" i="15"/>
  <c r="G1581" i="15"/>
  <c r="G1580" i="15"/>
  <c r="G1579" i="15"/>
  <c r="G1578" i="15"/>
  <c r="G1577" i="15"/>
  <c r="G1576" i="15"/>
  <c r="G1575" i="15"/>
  <c r="G1574" i="15"/>
  <c r="G1573" i="15"/>
  <c r="G1572" i="15"/>
  <c r="G1571" i="15"/>
  <c r="G1570" i="15"/>
  <c r="G1569" i="15"/>
  <c r="G1568" i="15"/>
  <c r="G1567" i="15"/>
  <c r="G1566" i="15"/>
  <c r="G1565" i="15"/>
  <c r="G1564" i="15"/>
  <c r="G1563" i="15"/>
  <c r="G1562" i="15"/>
  <c r="G1561" i="15"/>
  <c r="G1560" i="15"/>
  <c r="G1559" i="15"/>
  <c r="G1558" i="15"/>
  <c r="G1557" i="15"/>
  <c r="G1556" i="15"/>
  <c r="G1555" i="15"/>
  <c r="G1554" i="15"/>
  <c r="G1553" i="15"/>
  <c r="G1552" i="15"/>
  <c r="G1551" i="15"/>
  <c r="G1550" i="15"/>
  <c r="G1549" i="15"/>
  <c r="G1548" i="15"/>
  <c r="G1547" i="15"/>
  <c r="G1546" i="15"/>
  <c r="G1545" i="15"/>
  <c r="G1544" i="15"/>
  <c r="G1543" i="15"/>
  <c r="G1542" i="15"/>
  <c r="G1541" i="15"/>
  <c r="G1540" i="15"/>
  <c r="G1539" i="15"/>
  <c r="G1538" i="15"/>
  <c r="G1537" i="15"/>
  <c r="G1536" i="15"/>
  <c r="G1535" i="15"/>
  <c r="G1534" i="15"/>
  <c r="G1533" i="15"/>
  <c r="G1532" i="15"/>
  <c r="G1531" i="15"/>
  <c r="G1530" i="15"/>
  <c r="G1529" i="15"/>
  <c r="G1528" i="15"/>
  <c r="G1527" i="15"/>
  <c r="G1526" i="15"/>
  <c r="G1525" i="15"/>
  <c r="G1524" i="15"/>
  <c r="G1523" i="15"/>
  <c r="G1522" i="15"/>
  <c r="G1521" i="15"/>
  <c r="G1520" i="15"/>
  <c r="G1519" i="15"/>
  <c r="G1518" i="15"/>
  <c r="G1517" i="15"/>
  <c r="G1516" i="15"/>
  <c r="G1515" i="15"/>
  <c r="G1514" i="15"/>
  <c r="G1513" i="15"/>
  <c r="G1512" i="15"/>
  <c r="G1511" i="15"/>
  <c r="G1510" i="15"/>
  <c r="G1509" i="15"/>
  <c r="G1508" i="15"/>
  <c r="G1507" i="15"/>
  <c r="G1506" i="15"/>
  <c r="G1505" i="15"/>
  <c r="G1504" i="15"/>
  <c r="G1503" i="15"/>
  <c r="G1502" i="15"/>
  <c r="G1501" i="15"/>
  <c r="G1500" i="15"/>
  <c r="G1499" i="15"/>
  <c r="G1498" i="15"/>
  <c r="G1497" i="15"/>
  <c r="G1496" i="15"/>
  <c r="G1495" i="15"/>
  <c r="G1494" i="15"/>
  <c r="G1493" i="15"/>
  <c r="G1492" i="15"/>
  <c r="G1491" i="15"/>
  <c r="G1490" i="15"/>
  <c r="G1489" i="15"/>
  <c r="G1488" i="15"/>
  <c r="G1487" i="15"/>
  <c r="G1486" i="15"/>
  <c r="G1485" i="15"/>
  <c r="G1484" i="15"/>
  <c r="G1483" i="15"/>
  <c r="G1482" i="15"/>
  <c r="G1481" i="15"/>
  <c r="G1480" i="15"/>
  <c r="G1479" i="15"/>
  <c r="G1478" i="15"/>
  <c r="G1477" i="15"/>
  <c r="G1476" i="15"/>
  <c r="G1475" i="15"/>
  <c r="G1474" i="15"/>
  <c r="G1473" i="15"/>
  <c r="G1472" i="15"/>
  <c r="G1471" i="15"/>
  <c r="G1470" i="15"/>
  <c r="G1469" i="15"/>
  <c r="G1468" i="15"/>
  <c r="G1467" i="15"/>
  <c r="G1466" i="15"/>
  <c r="G1465" i="15"/>
  <c r="G1464" i="15"/>
  <c r="G1463" i="15"/>
  <c r="G1462" i="15"/>
  <c r="G1461" i="15"/>
  <c r="G1460" i="15"/>
  <c r="G1459" i="15"/>
  <c r="G1458" i="15"/>
  <c r="G1457" i="15"/>
  <c r="G1456" i="15"/>
  <c r="G1455" i="15"/>
  <c r="G1454" i="15"/>
  <c r="G1453" i="15"/>
  <c r="G1452" i="15"/>
  <c r="G1451" i="15"/>
  <c r="G1450" i="15"/>
  <c r="G1449" i="15"/>
  <c r="G1448" i="15"/>
  <c r="G1447" i="15"/>
  <c r="G1446" i="15"/>
  <c r="G1445" i="15"/>
  <c r="G1444" i="15"/>
  <c r="G1443" i="15"/>
  <c r="G1442" i="15"/>
  <c r="G1441" i="15"/>
  <c r="G1440" i="15"/>
  <c r="G1439" i="15"/>
  <c r="G1438" i="15"/>
  <c r="G1437" i="15"/>
  <c r="G1436" i="15"/>
  <c r="G1435" i="15"/>
  <c r="G1434" i="15"/>
  <c r="G1433" i="15"/>
  <c r="G1432" i="15"/>
  <c r="G1431" i="15"/>
  <c r="G1430" i="15"/>
  <c r="G1429" i="15"/>
  <c r="G1428" i="15"/>
  <c r="G1427" i="15"/>
  <c r="G1426" i="15"/>
  <c r="G1425" i="15"/>
  <c r="G1424" i="15"/>
  <c r="G1423" i="15"/>
  <c r="G1422" i="15"/>
  <c r="G1421" i="15"/>
  <c r="G1420" i="15"/>
  <c r="G1419" i="15"/>
  <c r="G1418" i="15"/>
  <c r="G1417" i="15"/>
  <c r="G1416" i="15"/>
  <c r="G1415" i="15"/>
  <c r="G1414" i="15"/>
  <c r="G1413" i="15"/>
  <c r="G1412" i="15"/>
  <c r="G1411" i="15"/>
  <c r="G1410" i="15"/>
  <c r="G1409" i="15"/>
  <c r="G1408" i="15"/>
  <c r="G1407" i="15"/>
  <c r="G1406" i="15"/>
  <c r="G1405" i="15"/>
  <c r="G1404" i="15"/>
  <c r="G1403" i="15"/>
  <c r="G1402" i="15"/>
  <c r="G1401" i="15"/>
  <c r="G1400" i="15"/>
  <c r="G1399" i="15"/>
  <c r="G1398" i="15"/>
  <c r="G1397" i="15"/>
  <c r="G1396" i="15"/>
  <c r="G1395" i="15"/>
  <c r="G1394" i="15"/>
  <c r="G1393" i="15"/>
  <c r="G1392" i="15"/>
  <c r="G1391" i="15"/>
  <c r="G1390" i="15"/>
  <c r="G1389" i="15"/>
  <c r="G1388" i="15"/>
  <c r="G1387" i="15"/>
  <c r="G1386" i="15"/>
  <c r="G1385" i="15"/>
  <c r="G1384" i="15"/>
  <c r="G1383" i="15"/>
  <c r="G1382" i="15"/>
  <c r="G1381" i="15"/>
  <c r="G1380" i="15"/>
  <c r="G1379" i="15"/>
  <c r="G1378" i="15"/>
  <c r="G1377" i="15"/>
  <c r="G1376" i="15"/>
  <c r="G1375" i="15"/>
  <c r="G1374" i="15"/>
  <c r="G1373" i="15"/>
  <c r="G1372" i="15"/>
  <c r="G1371" i="15"/>
  <c r="G1370" i="15"/>
  <c r="G1369" i="15"/>
  <c r="G1368" i="15"/>
  <c r="G1367" i="15"/>
  <c r="G1366" i="15"/>
  <c r="G1365" i="15"/>
  <c r="G1364" i="15"/>
  <c r="G1363" i="15"/>
  <c r="G1362" i="15"/>
  <c r="G1361" i="15"/>
  <c r="G1360" i="15"/>
  <c r="G1359" i="15"/>
  <c r="G1358" i="15"/>
  <c r="G1357" i="15"/>
  <c r="G1356" i="15"/>
  <c r="G1355" i="15"/>
  <c r="G1354" i="15"/>
  <c r="G1353" i="15"/>
  <c r="G1352" i="15"/>
  <c r="G1351" i="15"/>
  <c r="G1350" i="15"/>
  <c r="G1349" i="15"/>
  <c r="G1348" i="15"/>
  <c r="G1347" i="15"/>
  <c r="G1346" i="15"/>
  <c r="G1345" i="15"/>
  <c r="G1344" i="15"/>
  <c r="G1343" i="15"/>
  <c r="G1342" i="15"/>
  <c r="G1341" i="15"/>
  <c r="G1340" i="15"/>
  <c r="G1339" i="15"/>
  <c r="G1338" i="15"/>
  <c r="G1337" i="15"/>
  <c r="G1336" i="15"/>
  <c r="G1335" i="15"/>
  <c r="G1334" i="15"/>
  <c r="G1333" i="15"/>
  <c r="G1332" i="15"/>
  <c r="G1331" i="15"/>
  <c r="G1330" i="15"/>
  <c r="G1329" i="15"/>
  <c r="G1328" i="15"/>
  <c r="G1327" i="15"/>
  <c r="G1326" i="15"/>
  <c r="G1325" i="15"/>
  <c r="G1324" i="15"/>
  <c r="G1323" i="15"/>
  <c r="G1322" i="15"/>
  <c r="G1321" i="15"/>
  <c r="G1320" i="15"/>
  <c r="G1319" i="15"/>
  <c r="G1318" i="15"/>
  <c r="G1317" i="15"/>
  <c r="G1316" i="15"/>
  <c r="G1315" i="15"/>
  <c r="G1314" i="15"/>
  <c r="G1313" i="15"/>
  <c r="G1312" i="15"/>
  <c r="G1311" i="15"/>
  <c r="G1310" i="15"/>
  <c r="G1309" i="15"/>
  <c r="G1308" i="15"/>
  <c r="G1307" i="15"/>
  <c r="G1306" i="15"/>
  <c r="G1305" i="15"/>
  <c r="G1304" i="15"/>
  <c r="G1303" i="15"/>
  <c r="G1302" i="15"/>
  <c r="G1301" i="15"/>
  <c r="G1300" i="15"/>
  <c r="G1299" i="15"/>
  <c r="G1298" i="15"/>
  <c r="G1297" i="15"/>
  <c r="G1296" i="15"/>
  <c r="G1295" i="15"/>
  <c r="G1294" i="15"/>
  <c r="G1293" i="15"/>
  <c r="G1292" i="15"/>
  <c r="G1291" i="15"/>
  <c r="G1290" i="15"/>
  <c r="G1289" i="15"/>
  <c r="G1288" i="15"/>
  <c r="G1287" i="15"/>
  <c r="G1286" i="15"/>
  <c r="G1285" i="15"/>
  <c r="G1284" i="15"/>
  <c r="G1283" i="15"/>
  <c r="G1282" i="15"/>
  <c r="G1281" i="15"/>
  <c r="G1280" i="15"/>
  <c r="G1279" i="15"/>
  <c r="G1278" i="15"/>
  <c r="G1277" i="15"/>
  <c r="G1276" i="15"/>
  <c r="G1275" i="15"/>
  <c r="G1274" i="15"/>
  <c r="G1273" i="15"/>
  <c r="G1272" i="15"/>
  <c r="G1271" i="15"/>
  <c r="G1270" i="15"/>
  <c r="G1269" i="15"/>
  <c r="G1268" i="15"/>
  <c r="G1267" i="15"/>
  <c r="G1266" i="15"/>
  <c r="G1265" i="15"/>
  <c r="G1264" i="15"/>
  <c r="G1263" i="15"/>
  <c r="G1262" i="15"/>
  <c r="G1261" i="15"/>
  <c r="G1260" i="15"/>
  <c r="G1259" i="15"/>
  <c r="G1258" i="15"/>
  <c r="G1257" i="15"/>
  <c r="G1256" i="15"/>
  <c r="G1255" i="15"/>
  <c r="G1254" i="15"/>
  <c r="G1253" i="15"/>
  <c r="G1252" i="15"/>
  <c r="G1251" i="15"/>
  <c r="G1250" i="15"/>
  <c r="G1249" i="15"/>
  <c r="G1248" i="15"/>
  <c r="G1247" i="15"/>
  <c r="G1246" i="15"/>
  <c r="G1245" i="15"/>
  <c r="G1244" i="15"/>
  <c r="G1243" i="15"/>
  <c r="G1242" i="15"/>
  <c r="G1241" i="15"/>
  <c r="G1240" i="15"/>
  <c r="G1239" i="15"/>
  <c r="G1238" i="15"/>
  <c r="G1237" i="15"/>
  <c r="G1236" i="15"/>
  <c r="G1235" i="15"/>
  <c r="G1234" i="15"/>
  <c r="G1233" i="15"/>
  <c r="G1232" i="15"/>
  <c r="G1231" i="15"/>
  <c r="G1230" i="15"/>
  <c r="G1229" i="15"/>
  <c r="G1228" i="15"/>
  <c r="G1227" i="15"/>
  <c r="G1226" i="15"/>
  <c r="G1225" i="15"/>
  <c r="G1224" i="15"/>
  <c r="G1223" i="15"/>
  <c r="G1222" i="15"/>
  <c r="G1221" i="15"/>
  <c r="G1220" i="15"/>
  <c r="G1219" i="15"/>
  <c r="G1218" i="15"/>
  <c r="G1217" i="15"/>
  <c r="G1216" i="15"/>
  <c r="G1215" i="15"/>
  <c r="G1214" i="15"/>
  <c r="G1213" i="15"/>
  <c r="G1212" i="15"/>
  <c r="G1211" i="15"/>
  <c r="G1210" i="15"/>
  <c r="G1209" i="15"/>
  <c r="G1208" i="15"/>
  <c r="G1207" i="15"/>
  <c r="G1206" i="15"/>
  <c r="G1205" i="15"/>
  <c r="G1204" i="15"/>
  <c r="G1203" i="15"/>
  <c r="G1202" i="15"/>
  <c r="G1201" i="15"/>
  <c r="G1200" i="15"/>
  <c r="G1199" i="15"/>
  <c r="G1198" i="15"/>
  <c r="G1197" i="15"/>
  <c r="G1196" i="15"/>
  <c r="G1195" i="15"/>
  <c r="G1194" i="15"/>
  <c r="G1193" i="15"/>
  <c r="G1192" i="15"/>
  <c r="G1191" i="15"/>
  <c r="G1190" i="15"/>
  <c r="G1189" i="15"/>
  <c r="G1188" i="15"/>
  <c r="G1187" i="15"/>
  <c r="G1186" i="15"/>
  <c r="G1185" i="15"/>
  <c r="G1184" i="15"/>
  <c r="G1183" i="15"/>
  <c r="G1182" i="15"/>
  <c r="G1181" i="15"/>
  <c r="G1180" i="15"/>
  <c r="G1179" i="15"/>
  <c r="G1178" i="15"/>
  <c r="G1177" i="15"/>
  <c r="G1176" i="15"/>
  <c r="G1175" i="15"/>
  <c r="G1174" i="15"/>
  <c r="G1173" i="15"/>
  <c r="G1172" i="15"/>
  <c r="G1171" i="15"/>
  <c r="G1170" i="15"/>
  <c r="G1169" i="15"/>
  <c r="G1168" i="15"/>
  <c r="G1167" i="15"/>
  <c r="G1166" i="15"/>
  <c r="G1165" i="15"/>
  <c r="G1164" i="15"/>
  <c r="G1163" i="15"/>
  <c r="G1162" i="15"/>
  <c r="G1161" i="15"/>
  <c r="G1160" i="15"/>
  <c r="G1159" i="15"/>
  <c r="G1158" i="15"/>
  <c r="G1157" i="15"/>
  <c r="G1156" i="15"/>
  <c r="G1155" i="15"/>
  <c r="G1154" i="15"/>
  <c r="G1153" i="15"/>
  <c r="G1152" i="15"/>
  <c r="G1151" i="15"/>
  <c r="G1150" i="15"/>
  <c r="G1149" i="15"/>
  <c r="G1148" i="15"/>
  <c r="G1147" i="15"/>
  <c r="G1146" i="15"/>
  <c r="G1145" i="15"/>
  <c r="G1144" i="15"/>
  <c r="G1143" i="15"/>
  <c r="G1142" i="15"/>
  <c r="G1141" i="15"/>
  <c r="G1140" i="15"/>
  <c r="G1139" i="15"/>
  <c r="G1138" i="15"/>
  <c r="G1137" i="15"/>
  <c r="G1136" i="15"/>
  <c r="G1135" i="15"/>
  <c r="G1134" i="15"/>
  <c r="G1133" i="15"/>
  <c r="G1132" i="15"/>
  <c r="G1131" i="15"/>
  <c r="G1130" i="15"/>
  <c r="G1129" i="15"/>
  <c r="G1128" i="15"/>
  <c r="G1127" i="15"/>
  <c r="G1126" i="15"/>
  <c r="G1125" i="15"/>
  <c r="G1124" i="15"/>
  <c r="G1123" i="15"/>
  <c r="G1122" i="15"/>
  <c r="G1121" i="15"/>
  <c r="G1120" i="15"/>
  <c r="G1119" i="15"/>
  <c r="G1118" i="15"/>
  <c r="G1117" i="15"/>
  <c r="G1116" i="15"/>
  <c r="G1115" i="15"/>
  <c r="G1114" i="15"/>
  <c r="G1113" i="15"/>
  <c r="G1112" i="15"/>
  <c r="G1111" i="15"/>
  <c r="G1110" i="15"/>
  <c r="G1109" i="15"/>
  <c r="G1108" i="15"/>
  <c r="G1107" i="15"/>
  <c r="G1106" i="15"/>
  <c r="G1105" i="15"/>
  <c r="G1104" i="15"/>
  <c r="G1103" i="15"/>
  <c r="G1102" i="15"/>
  <c r="G1101" i="15"/>
  <c r="G1100" i="15"/>
  <c r="G1099" i="15"/>
  <c r="G1098" i="15"/>
  <c r="G1097" i="15"/>
  <c r="G1096" i="15"/>
  <c r="G1095" i="15"/>
  <c r="G1094" i="15"/>
  <c r="G1093" i="15"/>
  <c r="G1092" i="15"/>
  <c r="G1091" i="15"/>
  <c r="G1090" i="15"/>
  <c r="G1089" i="15"/>
  <c r="G1088" i="15"/>
  <c r="G1087" i="15"/>
  <c r="G1086" i="15"/>
  <c r="G1085" i="15"/>
  <c r="G1084" i="15"/>
  <c r="G1083" i="15"/>
  <c r="G1082" i="15"/>
  <c r="G1081" i="15"/>
  <c r="G1080" i="15"/>
  <c r="G1079" i="15"/>
  <c r="G1078" i="15"/>
  <c r="G1077" i="15"/>
  <c r="G1076" i="15"/>
  <c r="G1075" i="15"/>
  <c r="G1074" i="15"/>
  <c r="G1073" i="15"/>
  <c r="G1072" i="15"/>
  <c r="G1071" i="15"/>
  <c r="G1070" i="15"/>
  <c r="G1069" i="15"/>
  <c r="G1068" i="15"/>
  <c r="G1067" i="15"/>
  <c r="G1066" i="15"/>
  <c r="G1065" i="15"/>
  <c r="G1064" i="15"/>
  <c r="G1063" i="15"/>
  <c r="G1062" i="15"/>
  <c r="G1061" i="15"/>
  <c r="G1060" i="15"/>
  <c r="G1059" i="15"/>
  <c r="G1058" i="15"/>
  <c r="G1057" i="15"/>
  <c r="G1056" i="15"/>
  <c r="G1055" i="15"/>
  <c r="G1054" i="15"/>
  <c r="G1053" i="15"/>
  <c r="G1052" i="15"/>
  <c r="G1051" i="15"/>
  <c r="G1050" i="15"/>
  <c r="G1049" i="15"/>
  <c r="G1048" i="15"/>
  <c r="G1047" i="15"/>
  <c r="G1046" i="15"/>
  <c r="G1045" i="15"/>
  <c r="G1044" i="15"/>
  <c r="G1043" i="15"/>
  <c r="G1042" i="15"/>
  <c r="G1041" i="15"/>
  <c r="G1040" i="15"/>
  <c r="G1039" i="15"/>
  <c r="G1038" i="15"/>
  <c r="G1037" i="15"/>
  <c r="G1036" i="15"/>
  <c r="G1035" i="15"/>
  <c r="G1034" i="15"/>
  <c r="G1033" i="15"/>
  <c r="G1032" i="15"/>
  <c r="G1031" i="15"/>
  <c r="G1030" i="15"/>
  <c r="G1029" i="15"/>
  <c r="G1028" i="15"/>
  <c r="G1027" i="15"/>
  <c r="G1026" i="15"/>
  <c r="G1025" i="15"/>
  <c r="G1024" i="15"/>
  <c r="G1023" i="15"/>
  <c r="G1022" i="15"/>
  <c r="G1021" i="15"/>
  <c r="G1020" i="15"/>
  <c r="G1019" i="15"/>
  <c r="G1018" i="15"/>
  <c r="G1017" i="15"/>
  <c r="G1016" i="15"/>
  <c r="G1015" i="15"/>
  <c r="G1014" i="15"/>
  <c r="G1013" i="15"/>
  <c r="G1012" i="15"/>
  <c r="G1011" i="15"/>
  <c r="G1010" i="15"/>
  <c r="G1009" i="15"/>
  <c r="G1008" i="15"/>
  <c r="G1007" i="15"/>
  <c r="G1006" i="15"/>
  <c r="G1005" i="15"/>
  <c r="G1004" i="15"/>
  <c r="G1003" i="15"/>
  <c r="G1002" i="15"/>
  <c r="G1001" i="15"/>
  <c r="G1000" i="15"/>
  <c r="G999" i="15"/>
  <c r="G998" i="15"/>
  <c r="G997" i="15"/>
  <c r="G996" i="15"/>
  <c r="G995" i="15"/>
  <c r="G994" i="15"/>
  <c r="G993" i="15"/>
  <c r="G992" i="15"/>
  <c r="G991" i="15"/>
  <c r="G990" i="15"/>
  <c r="G989" i="15"/>
  <c r="G988" i="15"/>
  <c r="G987" i="15"/>
  <c r="G986" i="15"/>
  <c r="G985" i="15"/>
  <c r="G984" i="15"/>
  <c r="G983" i="15"/>
  <c r="G982" i="15"/>
  <c r="G981" i="15"/>
  <c r="G980" i="15"/>
  <c r="G979" i="15"/>
  <c r="G978" i="15"/>
  <c r="G977" i="15"/>
  <c r="G976" i="15"/>
  <c r="G975" i="15"/>
  <c r="G974" i="15"/>
  <c r="G973" i="15"/>
  <c r="G972" i="15"/>
  <c r="G971" i="15"/>
  <c r="G970" i="15"/>
  <c r="G969" i="15"/>
  <c r="G968" i="15"/>
  <c r="G967" i="15"/>
  <c r="G966" i="15"/>
  <c r="G965" i="15"/>
  <c r="G964" i="15"/>
  <c r="G963" i="15"/>
  <c r="G962" i="15"/>
  <c r="G961" i="15"/>
  <c r="G960" i="15"/>
  <c r="G959" i="15"/>
  <c r="G958" i="15"/>
  <c r="G957" i="15"/>
  <c r="G956" i="15"/>
  <c r="G955" i="15"/>
  <c r="G954" i="15"/>
  <c r="G953" i="15"/>
  <c r="G952" i="15"/>
  <c r="G951" i="15"/>
  <c r="G950" i="15"/>
  <c r="G949" i="15"/>
  <c r="G948" i="15"/>
  <c r="G947" i="15"/>
  <c r="G946" i="15"/>
  <c r="G945" i="15"/>
  <c r="G944" i="15"/>
  <c r="G943" i="15"/>
  <c r="G942" i="15"/>
  <c r="G941" i="15"/>
  <c r="G940" i="15"/>
  <c r="G939" i="15"/>
  <c r="G938" i="15"/>
  <c r="G937" i="15"/>
  <c r="G936" i="15"/>
  <c r="G935" i="15"/>
  <c r="G934" i="15"/>
  <c r="G933" i="15"/>
  <c r="G932" i="15"/>
  <c r="G931" i="15"/>
  <c r="G930" i="15"/>
  <c r="G929" i="15"/>
  <c r="G928" i="15"/>
  <c r="G927" i="15"/>
  <c r="G926" i="15"/>
  <c r="G925" i="15"/>
  <c r="G924" i="15"/>
  <c r="G923" i="15"/>
  <c r="G922" i="15"/>
  <c r="G921" i="15"/>
  <c r="G920" i="15"/>
  <c r="G919" i="15"/>
  <c r="G918" i="15"/>
  <c r="G917" i="15"/>
  <c r="G916" i="15"/>
  <c r="G915" i="15"/>
  <c r="G914" i="15"/>
  <c r="G913" i="15"/>
  <c r="G912" i="15"/>
  <c r="G911" i="15"/>
  <c r="G910" i="15"/>
  <c r="G909" i="15"/>
  <c r="G908" i="15"/>
  <c r="G907" i="15"/>
  <c r="G906" i="15"/>
  <c r="G905" i="15"/>
  <c r="G904" i="15"/>
  <c r="G903" i="15"/>
  <c r="G902" i="15"/>
  <c r="G901" i="15"/>
  <c r="G900" i="15"/>
  <c r="G899" i="15"/>
  <c r="G898" i="15"/>
  <c r="G897" i="15"/>
  <c r="G896" i="15"/>
  <c r="G895" i="15"/>
  <c r="G894" i="15"/>
  <c r="G893" i="15"/>
  <c r="G892" i="15"/>
  <c r="G891" i="15"/>
  <c r="G890" i="15"/>
  <c r="G889" i="15"/>
  <c r="G888" i="15"/>
  <c r="G887" i="15"/>
  <c r="G886" i="15"/>
  <c r="G885" i="15"/>
  <c r="G884" i="15"/>
  <c r="G883" i="15"/>
  <c r="G882" i="15"/>
  <c r="G881" i="15"/>
  <c r="G880" i="15"/>
  <c r="G879" i="15"/>
  <c r="G878" i="15"/>
  <c r="G877" i="15"/>
  <c r="G876" i="15"/>
  <c r="G875" i="15"/>
  <c r="G874" i="15"/>
  <c r="G873" i="15"/>
  <c r="G872" i="15"/>
  <c r="G871" i="15"/>
  <c r="G870" i="15"/>
  <c r="G869" i="15"/>
  <c r="G868" i="15"/>
  <c r="G867" i="15"/>
  <c r="G866" i="15"/>
  <c r="G865" i="15"/>
  <c r="G864" i="15"/>
  <c r="G863" i="15"/>
  <c r="G862" i="15"/>
  <c r="G861" i="15"/>
  <c r="G860" i="15"/>
  <c r="G859" i="15"/>
  <c r="G858" i="15"/>
  <c r="G857" i="15"/>
  <c r="G856" i="15"/>
  <c r="G855" i="15"/>
  <c r="G854" i="15"/>
  <c r="G853" i="15"/>
  <c r="G852" i="15"/>
  <c r="G851" i="15"/>
  <c r="G850" i="15"/>
  <c r="G849" i="15"/>
  <c r="G848" i="15"/>
  <c r="G847" i="15"/>
  <c r="G846" i="15"/>
  <c r="G845" i="15"/>
  <c r="G844" i="15"/>
  <c r="G843" i="15"/>
  <c r="G842" i="15"/>
  <c r="G841" i="15"/>
  <c r="G840" i="15"/>
  <c r="G839" i="15"/>
  <c r="G838" i="15"/>
  <c r="G837" i="15"/>
  <c r="G836" i="15"/>
  <c r="G835" i="15"/>
  <c r="G834" i="15"/>
  <c r="G833" i="15"/>
  <c r="G832" i="15"/>
  <c r="G831" i="15"/>
  <c r="G830" i="15"/>
  <c r="G829" i="15"/>
  <c r="G828" i="15"/>
  <c r="G827" i="15"/>
  <c r="G826" i="15"/>
  <c r="G825" i="15"/>
  <c r="G824" i="15"/>
  <c r="G823" i="15"/>
  <c r="G822" i="15"/>
  <c r="G821" i="15"/>
  <c r="G820" i="15"/>
  <c r="G819" i="15"/>
  <c r="G818" i="15"/>
  <c r="G817" i="15"/>
  <c r="G816" i="15"/>
  <c r="G815" i="15"/>
  <c r="G814" i="15"/>
  <c r="G813" i="15"/>
  <c r="G812" i="15"/>
  <c r="G811" i="15"/>
  <c r="G810" i="15"/>
  <c r="G809" i="15"/>
  <c r="G808" i="15"/>
  <c r="G807" i="15"/>
  <c r="G806" i="15"/>
  <c r="G805" i="15"/>
  <c r="G804" i="15"/>
  <c r="G803" i="15"/>
  <c r="G802" i="15"/>
  <c r="G801" i="15"/>
  <c r="G800" i="15"/>
  <c r="G799" i="15"/>
  <c r="G798" i="15"/>
  <c r="G797" i="15"/>
  <c r="G796" i="15"/>
  <c r="G795" i="15"/>
  <c r="G794" i="15"/>
  <c r="G793" i="15"/>
  <c r="G792" i="15"/>
  <c r="G791" i="15"/>
  <c r="G790" i="15"/>
  <c r="G789" i="15"/>
  <c r="G788" i="15"/>
  <c r="G787" i="15"/>
  <c r="G786" i="15"/>
  <c r="G785" i="15"/>
  <c r="G784" i="15"/>
  <c r="G783" i="15"/>
  <c r="G782" i="15"/>
  <c r="G781" i="15"/>
  <c r="G780" i="15"/>
  <c r="G779" i="15"/>
  <c r="G778" i="15"/>
  <c r="G777" i="15"/>
  <c r="G776" i="15"/>
  <c r="G775" i="15"/>
  <c r="G774" i="15"/>
  <c r="G773" i="15"/>
  <c r="G772" i="15"/>
  <c r="G771" i="15"/>
  <c r="G770" i="15"/>
  <c r="G769" i="15"/>
  <c r="G768" i="15"/>
  <c r="G767" i="15"/>
  <c r="G766" i="15"/>
  <c r="G765" i="15"/>
  <c r="G764" i="15"/>
  <c r="G763" i="15"/>
  <c r="G762" i="15"/>
  <c r="G761" i="15"/>
  <c r="G760" i="15"/>
  <c r="G759" i="15"/>
  <c r="G758" i="15"/>
  <c r="G757" i="15"/>
  <c r="G756" i="15"/>
  <c r="G755" i="15"/>
  <c r="G754" i="15"/>
  <c r="G753" i="15"/>
  <c r="G752" i="15"/>
  <c r="G751" i="15"/>
  <c r="G750" i="15"/>
  <c r="G749" i="15"/>
  <c r="G748" i="15"/>
  <c r="G747" i="15"/>
  <c r="G746" i="15"/>
  <c r="G745" i="15"/>
  <c r="G744" i="15"/>
  <c r="G743" i="15"/>
  <c r="G742" i="15"/>
  <c r="G741" i="15"/>
  <c r="G740" i="15"/>
  <c r="G739" i="15"/>
  <c r="G738" i="15"/>
  <c r="G737" i="15"/>
  <c r="G736" i="15"/>
  <c r="G735" i="15"/>
  <c r="G734" i="15"/>
  <c r="G733" i="15"/>
  <c r="G732" i="15"/>
  <c r="G731" i="15"/>
  <c r="G730" i="15"/>
  <c r="G729" i="15"/>
  <c r="G728" i="15"/>
  <c r="G727" i="15"/>
  <c r="G726" i="15"/>
  <c r="G725" i="15"/>
  <c r="G724" i="15"/>
  <c r="G723" i="15"/>
  <c r="G722" i="15"/>
  <c r="G721" i="15"/>
  <c r="G720" i="15"/>
  <c r="G719" i="15"/>
  <c r="G718" i="15"/>
  <c r="G717" i="15"/>
  <c r="G716" i="15"/>
  <c r="G715" i="15"/>
  <c r="G714" i="15"/>
  <c r="G713" i="15"/>
  <c r="G712" i="15"/>
  <c r="G711" i="15"/>
  <c r="G710" i="15"/>
  <c r="G709" i="15"/>
  <c r="G708" i="15"/>
  <c r="G707" i="15"/>
  <c r="G706" i="15"/>
  <c r="G705" i="15"/>
  <c r="G704" i="15"/>
  <c r="G703" i="15"/>
  <c r="G702" i="15"/>
  <c r="G701" i="15"/>
  <c r="G700" i="15"/>
  <c r="G699" i="15"/>
  <c r="G698" i="15"/>
  <c r="G697" i="15"/>
  <c r="G696" i="15"/>
  <c r="G695" i="15"/>
  <c r="G694" i="15"/>
  <c r="G693" i="15"/>
  <c r="G692" i="15"/>
  <c r="G691" i="15"/>
  <c r="G690" i="15"/>
  <c r="G689" i="15"/>
  <c r="G688" i="15"/>
  <c r="G687" i="15"/>
  <c r="G686" i="15"/>
  <c r="G685" i="15"/>
  <c r="G684" i="15"/>
  <c r="G683" i="15"/>
  <c r="G682" i="15"/>
  <c r="G681" i="15"/>
  <c r="G680" i="15"/>
  <c r="G679" i="15"/>
  <c r="G678" i="15"/>
  <c r="G677" i="15"/>
  <c r="G676" i="15"/>
  <c r="G675" i="15"/>
  <c r="G674" i="15"/>
  <c r="G673" i="15"/>
  <c r="G672" i="15"/>
  <c r="G671" i="15"/>
  <c r="G670" i="15"/>
  <c r="G669" i="15"/>
  <c r="G668" i="15"/>
  <c r="G667" i="15"/>
  <c r="G666" i="15"/>
  <c r="G665" i="15"/>
  <c r="G664" i="15"/>
  <c r="G663" i="15"/>
  <c r="G662" i="15"/>
  <c r="G661" i="15"/>
  <c r="G660" i="15"/>
  <c r="G659" i="15"/>
  <c r="G658" i="15"/>
  <c r="G657" i="15"/>
  <c r="G656" i="15"/>
  <c r="G655" i="15"/>
  <c r="G654" i="15"/>
  <c r="G653" i="15"/>
  <c r="G652" i="15"/>
  <c r="G651" i="15"/>
  <c r="G650" i="15"/>
  <c r="G649" i="15"/>
  <c r="G648" i="15"/>
  <c r="G647" i="15"/>
  <c r="G646" i="15"/>
  <c r="G645" i="15"/>
  <c r="G644" i="15"/>
  <c r="G643" i="15"/>
  <c r="G642" i="15"/>
  <c r="G641" i="15"/>
  <c r="G640" i="15"/>
  <c r="G639" i="15"/>
  <c r="G638" i="15"/>
  <c r="G637" i="15"/>
  <c r="G636" i="15"/>
  <c r="G635" i="15"/>
  <c r="G634" i="15"/>
  <c r="G633" i="15"/>
  <c r="G632" i="15"/>
  <c r="G631" i="15"/>
  <c r="G630" i="15"/>
  <c r="G629" i="15"/>
  <c r="G628" i="15"/>
  <c r="G627" i="15"/>
  <c r="G626" i="15"/>
  <c r="G625" i="15"/>
  <c r="G624" i="15"/>
  <c r="G623" i="15"/>
  <c r="G622" i="15"/>
  <c r="G621" i="15"/>
  <c r="G620" i="15"/>
  <c r="G619" i="15"/>
  <c r="G618" i="15"/>
  <c r="G617" i="15"/>
  <c r="G616" i="15"/>
  <c r="G615" i="15"/>
  <c r="G614" i="15"/>
  <c r="G613" i="15"/>
  <c r="G612" i="15"/>
  <c r="G611" i="15"/>
  <c r="G610" i="15"/>
  <c r="G609" i="15"/>
  <c r="G608" i="15"/>
  <c r="G607" i="15"/>
  <c r="G606" i="15"/>
  <c r="G605" i="15"/>
  <c r="G604" i="15"/>
  <c r="G603" i="15"/>
  <c r="G602" i="15"/>
  <c r="G601" i="15"/>
  <c r="G600" i="15"/>
  <c r="G599" i="15"/>
  <c r="G598" i="15"/>
  <c r="G597" i="15"/>
  <c r="G596" i="15"/>
  <c r="G595" i="15"/>
  <c r="G594" i="15"/>
  <c r="G593" i="15"/>
  <c r="G592" i="15"/>
  <c r="G591" i="15"/>
  <c r="G590" i="15"/>
  <c r="G589" i="15"/>
  <c r="G588" i="15"/>
  <c r="G587" i="15"/>
  <c r="G586" i="15"/>
  <c r="G585" i="15"/>
  <c r="G584" i="15"/>
  <c r="G583" i="15"/>
  <c r="G582" i="15"/>
  <c r="G581" i="15"/>
  <c r="G580" i="15"/>
  <c r="G579" i="15"/>
  <c r="G578" i="15"/>
  <c r="G577" i="15"/>
  <c r="G576" i="15"/>
  <c r="G575" i="15"/>
  <c r="G574" i="15"/>
  <c r="G573" i="15"/>
  <c r="G572" i="15"/>
  <c r="G571" i="15"/>
  <c r="G570" i="15"/>
  <c r="G569" i="15"/>
  <c r="G568" i="15"/>
  <c r="G567" i="15"/>
  <c r="G566" i="15"/>
  <c r="G565" i="15"/>
  <c r="G564" i="15"/>
  <c r="G563" i="15"/>
  <c r="G562" i="15"/>
  <c r="G561" i="15"/>
  <c r="G560" i="15"/>
  <c r="G559" i="15"/>
  <c r="G558" i="15"/>
  <c r="G557" i="15"/>
  <c r="G556" i="15"/>
  <c r="G555" i="15"/>
  <c r="G554" i="15"/>
  <c r="G553" i="15"/>
  <c r="G552" i="15"/>
  <c r="G551" i="15"/>
  <c r="G550" i="15"/>
  <c r="G549" i="15"/>
  <c r="G548" i="15"/>
  <c r="G547" i="15"/>
  <c r="G546" i="15"/>
  <c r="G545" i="15"/>
  <c r="G544" i="15"/>
  <c r="G543" i="15"/>
  <c r="G542" i="15"/>
  <c r="G541" i="15"/>
  <c r="G540" i="15"/>
  <c r="G539" i="15"/>
  <c r="G538" i="15"/>
  <c r="G537" i="15"/>
  <c r="G536" i="15"/>
  <c r="G535" i="15"/>
  <c r="G534" i="15"/>
  <c r="G533" i="15"/>
  <c r="G532" i="15"/>
  <c r="G531" i="15"/>
  <c r="G530" i="15"/>
  <c r="G529" i="15"/>
  <c r="G528" i="15"/>
  <c r="G527" i="15"/>
  <c r="G526" i="15"/>
  <c r="G525" i="15"/>
  <c r="G524" i="15"/>
  <c r="G523" i="15"/>
  <c r="G522" i="15"/>
  <c r="G521" i="15"/>
  <c r="G520" i="15"/>
  <c r="G519" i="15"/>
  <c r="G518" i="15"/>
  <c r="G517" i="15"/>
  <c r="G516" i="15"/>
  <c r="G515" i="15"/>
  <c r="G514" i="15"/>
  <c r="G513" i="15"/>
  <c r="G512" i="15"/>
  <c r="G511" i="15"/>
  <c r="G510" i="15"/>
  <c r="G509" i="15"/>
  <c r="G508" i="15"/>
  <c r="G507" i="15"/>
  <c r="G506" i="15"/>
  <c r="G505" i="15"/>
  <c r="G504" i="15"/>
  <c r="G503" i="15"/>
  <c r="G502" i="15"/>
  <c r="G501" i="15"/>
  <c r="G500" i="15"/>
  <c r="G499" i="15"/>
  <c r="G498" i="15"/>
  <c r="G497" i="15"/>
  <c r="G496" i="15"/>
  <c r="G495" i="15"/>
  <c r="G494" i="15"/>
  <c r="G493" i="15"/>
  <c r="G492" i="15"/>
  <c r="G491" i="15"/>
  <c r="G490" i="15"/>
  <c r="G489" i="15"/>
  <c r="G488" i="15"/>
  <c r="G487" i="15"/>
  <c r="G486" i="15"/>
  <c r="G485" i="15"/>
  <c r="G484" i="15"/>
  <c r="G483" i="15"/>
  <c r="G482" i="15"/>
  <c r="G481" i="15"/>
  <c r="G480" i="15"/>
  <c r="G479" i="15"/>
  <c r="G478" i="15"/>
  <c r="G477" i="15"/>
  <c r="G476" i="15"/>
  <c r="G475" i="15"/>
  <c r="G474" i="15"/>
  <c r="G473" i="15"/>
  <c r="G472" i="15"/>
  <c r="G471" i="15"/>
  <c r="G470" i="15"/>
  <c r="G469" i="15"/>
  <c r="G468" i="15"/>
  <c r="G467" i="15"/>
  <c r="G466" i="15"/>
  <c r="G465" i="15"/>
  <c r="G464" i="15"/>
  <c r="G463" i="15"/>
  <c r="G462" i="15"/>
  <c r="G461" i="15"/>
  <c r="G460" i="15"/>
  <c r="G459" i="15"/>
  <c r="G458" i="15"/>
  <c r="G457" i="15"/>
  <c r="G456" i="15"/>
  <c r="G455" i="15"/>
  <c r="G454" i="15"/>
  <c r="G453" i="15"/>
  <c r="G452" i="15"/>
  <c r="G451" i="15"/>
  <c r="G450" i="15"/>
  <c r="G449" i="15"/>
  <c r="G448" i="15"/>
  <c r="G447" i="15"/>
  <c r="G446" i="15"/>
  <c r="G445" i="15"/>
  <c r="G444" i="15"/>
  <c r="G443" i="15"/>
  <c r="G442" i="15"/>
  <c r="G441" i="15"/>
  <c r="G440" i="15"/>
  <c r="G439" i="15"/>
  <c r="G438" i="15"/>
  <c r="G437" i="15"/>
  <c r="G436" i="15"/>
  <c r="G435" i="15"/>
  <c r="G434" i="15"/>
  <c r="G433" i="15"/>
  <c r="G432" i="15"/>
  <c r="G431" i="15"/>
  <c r="G430" i="15"/>
  <c r="G429" i="15"/>
  <c r="G428" i="15"/>
  <c r="G427" i="15"/>
  <c r="G426" i="15"/>
  <c r="G425" i="15"/>
  <c r="G424" i="15"/>
  <c r="G423" i="15"/>
  <c r="G422" i="15"/>
  <c r="G421" i="15"/>
  <c r="G420" i="15"/>
  <c r="G419" i="15"/>
  <c r="G418" i="15"/>
  <c r="G417" i="15"/>
  <c r="G416" i="15"/>
  <c r="G415" i="15"/>
  <c r="G414" i="15"/>
  <c r="G413" i="15"/>
  <c r="G412" i="15"/>
  <c r="G411" i="15"/>
  <c r="G410" i="15"/>
  <c r="G409" i="15"/>
  <c r="G408" i="15"/>
  <c r="G407" i="15"/>
  <c r="G406" i="15"/>
  <c r="G405" i="15"/>
  <c r="G404" i="15"/>
  <c r="G403" i="15"/>
  <c r="G402" i="15"/>
  <c r="G401" i="15"/>
  <c r="G400" i="15"/>
  <c r="G399" i="15"/>
  <c r="G398" i="15"/>
  <c r="G397" i="15"/>
  <c r="G396" i="15"/>
  <c r="G395" i="15"/>
  <c r="G394" i="15"/>
  <c r="G393" i="15"/>
  <c r="G392" i="15"/>
  <c r="G391" i="15"/>
  <c r="G390" i="15"/>
  <c r="G389" i="15"/>
  <c r="G388" i="15"/>
  <c r="G387" i="15"/>
  <c r="G386" i="15"/>
  <c r="G385" i="15"/>
  <c r="G384" i="15"/>
  <c r="G383" i="15"/>
  <c r="G382" i="15"/>
  <c r="G381" i="15"/>
  <c r="G380" i="15"/>
  <c r="G379" i="15"/>
  <c r="G378" i="15"/>
  <c r="G377" i="15"/>
  <c r="G376" i="15"/>
  <c r="G375" i="15"/>
  <c r="G374" i="15"/>
  <c r="G373" i="15"/>
  <c r="G372" i="15"/>
  <c r="G371" i="15"/>
  <c r="G370" i="15"/>
  <c r="G369" i="15"/>
  <c r="G368" i="15"/>
  <c r="G367" i="15"/>
  <c r="G366" i="15"/>
  <c r="G365" i="15"/>
  <c r="G364" i="15"/>
  <c r="G363" i="15"/>
  <c r="G362" i="15"/>
  <c r="G361" i="15"/>
  <c r="G360" i="15"/>
  <c r="G359" i="15"/>
  <c r="G358" i="15"/>
  <c r="G357" i="15"/>
  <c r="G356" i="15"/>
  <c r="G355" i="15"/>
  <c r="G354" i="15"/>
  <c r="G353" i="15"/>
  <c r="G352" i="15"/>
  <c r="G351" i="15"/>
  <c r="G350" i="15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F3" i="15"/>
  <c r="A3" i="15"/>
  <c r="A5" i="3" a="1"/>
  <c r="A5" i="3" s="1"/>
  <c r="L3" i="14"/>
  <c r="K3" i="14"/>
  <c r="J3" i="14"/>
  <c r="I3" i="14"/>
  <c r="H3" i="14"/>
  <c r="A3" i="14"/>
  <c r="A3" i="13"/>
  <c r="G3" i="13"/>
  <c r="P2" i="8"/>
  <c r="O2" i="8"/>
  <c r="N2" i="8"/>
  <c r="M2" i="8"/>
  <c r="L2" i="8"/>
  <c r="K2" i="8"/>
  <c r="J2" i="8"/>
  <c r="I2" i="8"/>
  <c r="H2" i="8"/>
  <c r="E4" i="7"/>
  <c r="C4" i="8"/>
  <c r="N2" i="7"/>
  <c r="M2" i="7"/>
  <c r="L2" i="7"/>
  <c r="K2" i="7"/>
  <c r="J2" i="7"/>
  <c r="I2" i="7"/>
  <c r="H2" i="7"/>
  <c r="G2" i="7"/>
  <c r="F2" i="7"/>
  <c r="F3" i="11"/>
  <c r="L30" i="11" a="1"/>
  <c r="E23" i="7" a="1"/>
  <c r="E19" i="7" a="1"/>
  <c r="E22" i="7" a="1"/>
  <c r="E12" i="7" a="1"/>
  <c r="E16" i="7" a="1"/>
  <c r="L32" i="11" a="1"/>
  <c r="C30" i="8" a="1"/>
  <c r="C28" i="8" a="1"/>
  <c r="C31" i="8" a="1"/>
  <c r="E8" i="7" a="1"/>
  <c r="E25" i="7" a="1"/>
  <c r="E18" i="7" a="1"/>
  <c r="L29" i="11" a="1"/>
  <c r="L33" i="11" a="1"/>
  <c r="E13" i="7" a="1"/>
  <c r="E24" i="7" a="1"/>
  <c r="E11" i="7" a="1"/>
  <c r="E20" i="7" a="1"/>
  <c r="E5" i="7" a="1"/>
  <c r="E21" i="7" a="1"/>
  <c r="C24" i="8" a="1"/>
  <c r="E26" i="7" a="1"/>
  <c r="E15" i="7" a="1"/>
  <c r="E27" i="7" a="1"/>
  <c r="C23" i="8" a="1"/>
  <c r="C26" i="8" a="1"/>
  <c r="E7" i="7" a="1"/>
  <c r="E17" i="7" a="1"/>
  <c r="C25" i="8" a="1"/>
  <c r="E10" i="7" a="1"/>
  <c r="C29" i="8" a="1"/>
  <c r="E14" i="7" a="1"/>
  <c r="C27" i="8" a="1"/>
  <c r="L31" i="11" a="1"/>
  <c r="E9" i="7" a="1"/>
  <c r="L31" i="11" l="1"/>
  <c r="L32" i="11"/>
  <c r="B103" i="5" s="1"/>
  <c r="L30" i="11"/>
  <c r="B75" i="5" s="1"/>
  <c r="L33" i="11"/>
  <c r="L29" i="11"/>
  <c r="B25" i="5" s="1"/>
  <c r="C31" i="8"/>
  <c r="C30" i="8"/>
  <c r="C29" i="8"/>
  <c r="C28" i="8"/>
  <c r="C27" i="8"/>
  <c r="C26" i="8"/>
  <c r="C25" i="8"/>
  <c r="C24" i="8"/>
  <c r="C23" i="8"/>
  <c r="G3" i="15"/>
  <c r="A3" i="2"/>
  <c r="E25" i="7"/>
  <c r="E24" i="7"/>
  <c r="E8" i="7"/>
  <c r="E14" i="7"/>
  <c r="E15" i="7"/>
  <c r="E9" i="7"/>
  <c r="E10" i="7"/>
  <c r="E11" i="7"/>
  <c r="E12" i="7"/>
  <c r="E19" i="7"/>
  <c r="E26" i="7"/>
  <c r="E7" i="7"/>
  <c r="E16" i="7"/>
  <c r="E18" i="7"/>
  <c r="E27" i="7"/>
  <c r="E21" i="7"/>
  <c r="E22" i="7"/>
  <c r="E23" i="7"/>
  <c r="E17" i="7"/>
  <c r="E13" i="7"/>
  <c r="E20" i="7"/>
  <c r="E5" i="7"/>
  <c r="D19" i="5" s="1"/>
  <c r="A3" i="12"/>
  <c r="A3" i="6"/>
  <c r="A3" i="3"/>
  <c r="G5" i="5"/>
  <c r="G99" i="5" s="1"/>
  <c r="D58" i="5" l="1"/>
  <c r="G63" i="5" s="1"/>
  <c r="G21" i="5"/>
  <c r="G118" i="5" s="1"/>
  <c r="G69" i="5" l="1"/>
  <c r="D59" i="5"/>
  <c r="D61" i="5"/>
  <c r="N6" i="7"/>
  <c r="M6" i="7"/>
  <c r="L6" i="7"/>
  <c r="K6" i="7"/>
  <c r="J6" i="7"/>
  <c r="I6" i="7"/>
  <c r="H6" i="7"/>
  <c r="G6" i="7"/>
  <c r="G3" i="6"/>
  <c r="E6" i="7" a="1"/>
  <c r="G66" i="5" l="1"/>
  <c r="E6" i="7"/>
  <c r="F6" i="7"/>
  <c r="A71" i="1"/>
  <c r="A7" i="1"/>
  <c r="A6" i="1"/>
  <c r="A5" i="1"/>
  <c r="A4" i="1"/>
  <c r="A8" i="1"/>
  <c r="A10" i="1"/>
  <c r="A9" i="1"/>
  <c r="A12" i="1"/>
  <c r="A11" i="1"/>
  <c r="C11" i="1"/>
  <c r="C10" i="1"/>
  <c r="B70" i="1" l="1"/>
  <c r="B69" i="1"/>
  <c r="A83" i="1"/>
  <c r="A70" i="1"/>
  <c r="A69" i="1"/>
  <c r="B68" i="1"/>
  <c r="B67" i="1"/>
  <c r="A67" i="1"/>
  <c r="A54" i="1"/>
  <c r="A46" i="1"/>
  <c r="A31" i="1"/>
  <c r="A18" i="1"/>
  <c r="C9" i="1"/>
  <c r="C8" i="1"/>
  <c r="C7" i="1"/>
  <c r="C6" i="1"/>
  <c r="C4" i="1"/>
  <c r="C5" i="1"/>
  <c r="F27" i="7" l="1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5" i="7"/>
  <c r="C23" i="11" s="1"/>
  <c r="C24" i="11" l="1"/>
  <c r="E24" i="11"/>
  <c r="D24" i="11"/>
  <c r="J24" i="11"/>
  <c r="F24" i="11"/>
  <c r="G24" i="11"/>
  <c r="I24" i="11"/>
  <c r="K24" i="11"/>
  <c r="H24" i="11"/>
  <c r="A39" i="8"/>
  <c r="A40" i="8" s="1"/>
  <c r="A42" i="8" s="1"/>
  <c r="A43" i="8" s="1"/>
  <c r="A44" i="8" s="1"/>
  <c r="A45" i="8" s="1"/>
  <c r="H30" i="8"/>
  <c r="H29" i="8"/>
  <c r="H28" i="8"/>
  <c r="H27" i="8"/>
  <c r="H26" i="8"/>
  <c r="H25" i="8"/>
  <c r="H24" i="8"/>
  <c r="H21" i="8"/>
  <c r="H22" i="8"/>
  <c r="H20" i="8"/>
  <c r="H19" i="8"/>
  <c r="H14" i="8"/>
  <c r="H13" i="8"/>
  <c r="H12" i="8"/>
  <c r="H11" i="8"/>
  <c r="H10" i="8"/>
  <c r="H9" i="8"/>
  <c r="H8" i="8"/>
  <c r="H7" i="8"/>
  <c r="H6" i="8"/>
  <c r="H18" i="8"/>
  <c r="H17" i="8"/>
  <c r="H16" i="8"/>
  <c r="H15" i="8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F3" i="6"/>
  <c r="L3" i="3"/>
  <c r="K3" i="3"/>
  <c r="J3" i="3"/>
  <c r="I3" i="3"/>
  <c r="H3" i="3"/>
  <c r="G3" i="2"/>
  <c r="C14" i="8" a="1"/>
  <c r="C6" i="8" a="1"/>
  <c r="C10" i="8" a="1"/>
  <c r="C22" i="8" a="1"/>
  <c r="C16" i="8" a="1"/>
  <c r="C9" i="8" a="1"/>
  <c r="C15" i="8" a="1"/>
  <c r="C17" i="8" a="1"/>
  <c r="F5" i="11" a="1"/>
  <c r="C11" i="8" a="1"/>
  <c r="C21" i="8" a="1"/>
  <c r="C20" i="8" a="1"/>
  <c r="C8" i="8" a="1"/>
  <c r="C19" i="8" a="1"/>
  <c r="C13" i="8" a="1"/>
  <c r="C18" i="8" a="1"/>
  <c r="C12" i="8" a="1"/>
  <c r="C7" i="8" a="1"/>
  <c r="C12" i="8" l="1"/>
  <c r="C22" i="8"/>
  <c r="C6" i="8"/>
  <c r="C10" i="8"/>
  <c r="C21" i="8"/>
  <c r="C8" i="8"/>
  <c r="C9" i="8"/>
  <c r="C11" i="8"/>
  <c r="C13" i="8"/>
  <c r="C14" i="8"/>
  <c r="C20" i="8"/>
  <c r="C16" i="8"/>
  <c r="C7" i="8"/>
  <c r="C19" i="8"/>
  <c r="C15" i="8"/>
  <c r="C17" i="8"/>
  <c r="C18" i="8"/>
  <c r="F5" i="11"/>
  <c r="D60" i="5"/>
  <c r="H5" i="8"/>
  <c r="C5" i="8" a="1"/>
  <c r="G67" i="5" l="1"/>
  <c r="G70" i="5"/>
  <c r="G71" i="5" s="1"/>
  <c r="C5" i="8"/>
  <c r="G120" i="5"/>
  <c r="G119" i="5" l="1"/>
  <c r="G122" i="5" s="1"/>
  <c r="L348" i="12"/>
  <c r="K348" i="12"/>
  <c r="J348" i="12"/>
  <c r="I348" i="12"/>
  <c r="H348" i="12"/>
  <c r="G348" i="12"/>
  <c r="F348" i="12"/>
  <c r="E348" i="12"/>
  <c r="D348" i="12"/>
  <c r="C348" i="12"/>
  <c r="B348" i="12"/>
  <c r="A348" i="12"/>
  <c r="L347" i="12"/>
  <c r="K347" i="12"/>
  <c r="J347" i="12"/>
  <c r="I347" i="12"/>
  <c r="H347" i="12"/>
  <c r="G347" i="12"/>
  <c r="F347" i="12"/>
  <c r="E347" i="12"/>
  <c r="D347" i="12"/>
  <c r="C347" i="12"/>
  <c r="B347" i="12"/>
  <c r="A347" i="12"/>
  <c r="L346" i="12"/>
  <c r="K346" i="12"/>
  <c r="J346" i="12"/>
  <c r="I346" i="12"/>
  <c r="H346" i="12"/>
  <c r="G346" i="12"/>
  <c r="F346" i="12"/>
  <c r="E346" i="12"/>
  <c r="D346" i="12"/>
  <c r="C346" i="12"/>
  <c r="B346" i="12"/>
  <c r="A346" i="12"/>
  <c r="L345" i="12"/>
  <c r="K345" i="12"/>
  <c r="J345" i="12"/>
  <c r="I345" i="12"/>
  <c r="H345" i="12"/>
  <c r="G345" i="12"/>
  <c r="F345" i="12"/>
  <c r="E345" i="12"/>
  <c r="D345" i="12"/>
  <c r="C345" i="12"/>
  <c r="B345" i="12"/>
  <c r="A345" i="12"/>
  <c r="L344" i="12"/>
  <c r="K344" i="12"/>
  <c r="J344" i="12"/>
  <c r="I344" i="12"/>
  <c r="H344" i="12"/>
  <c r="G344" i="12"/>
  <c r="F344" i="12"/>
  <c r="E344" i="12"/>
  <c r="D344" i="12"/>
  <c r="C344" i="12"/>
  <c r="B344" i="12"/>
  <c r="A344" i="12"/>
  <c r="L343" i="12"/>
  <c r="K343" i="12"/>
  <c r="J343" i="12"/>
  <c r="I343" i="12"/>
  <c r="H343" i="12"/>
  <c r="G343" i="12"/>
  <c r="F343" i="12"/>
  <c r="E343" i="12"/>
  <c r="D343" i="12"/>
  <c r="C343" i="12"/>
  <c r="B343" i="12"/>
  <c r="A343" i="12"/>
  <c r="L342" i="12"/>
  <c r="K342" i="12"/>
  <c r="J342" i="12"/>
  <c r="I342" i="12"/>
  <c r="H342" i="12"/>
  <c r="G342" i="12"/>
  <c r="F342" i="12"/>
  <c r="E342" i="12"/>
  <c r="D342" i="12"/>
  <c r="C342" i="12"/>
  <c r="B342" i="12"/>
  <c r="A342" i="12"/>
  <c r="L341" i="12"/>
  <c r="K341" i="12"/>
  <c r="J341" i="12"/>
  <c r="I341" i="12"/>
  <c r="H341" i="12"/>
  <c r="G341" i="12"/>
  <c r="F341" i="12"/>
  <c r="E341" i="12"/>
  <c r="D341" i="12"/>
  <c r="C341" i="12"/>
  <c r="B341" i="12"/>
  <c r="A341" i="12"/>
  <c r="L340" i="12"/>
  <c r="K340" i="12"/>
  <c r="J340" i="12"/>
  <c r="I340" i="12"/>
  <c r="H340" i="12"/>
  <c r="G340" i="12"/>
  <c r="F340" i="12"/>
  <c r="E340" i="12"/>
  <c r="D340" i="12"/>
  <c r="C340" i="12"/>
  <c r="B340" i="12"/>
  <c r="A340" i="12"/>
  <c r="L339" i="12"/>
  <c r="K339" i="12"/>
  <c r="J339" i="12"/>
  <c r="I339" i="12"/>
  <c r="H339" i="12"/>
  <c r="G339" i="12"/>
  <c r="F339" i="12"/>
  <c r="E339" i="12"/>
  <c r="D339" i="12"/>
  <c r="C339" i="12"/>
  <c r="B339" i="12"/>
  <c r="A339" i="12"/>
  <c r="L338" i="12"/>
  <c r="K338" i="12"/>
  <c r="J338" i="12"/>
  <c r="I338" i="12"/>
  <c r="H338" i="12"/>
  <c r="G338" i="12"/>
  <c r="F338" i="12"/>
  <c r="E338" i="12"/>
  <c r="D338" i="12"/>
  <c r="C338" i="12"/>
  <c r="B338" i="12"/>
  <c r="A338" i="12"/>
  <c r="L337" i="12"/>
  <c r="K337" i="12"/>
  <c r="J337" i="12"/>
  <c r="I337" i="12"/>
  <c r="H337" i="12"/>
  <c r="G337" i="12"/>
  <c r="F337" i="12"/>
  <c r="E337" i="12"/>
  <c r="D337" i="12"/>
  <c r="C337" i="12"/>
  <c r="B337" i="12"/>
  <c r="A337" i="12"/>
  <c r="L336" i="12"/>
  <c r="K336" i="12"/>
  <c r="J336" i="12"/>
  <c r="I336" i="12"/>
  <c r="H336" i="12"/>
  <c r="G336" i="12"/>
  <c r="F336" i="12"/>
  <c r="E336" i="12"/>
  <c r="D336" i="12"/>
  <c r="C336" i="12"/>
  <c r="B336" i="12"/>
  <c r="A336" i="12"/>
  <c r="L335" i="12"/>
  <c r="K335" i="12"/>
  <c r="J335" i="12"/>
  <c r="I335" i="12"/>
  <c r="H335" i="12"/>
  <c r="G335" i="12"/>
  <c r="F335" i="12"/>
  <c r="E335" i="12"/>
  <c r="D335" i="12"/>
  <c r="C335" i="12"/>
  <c r="B335" i="12"/>
  <c r="A335" i="12"/>
  <c r="L334" i="12"/>
  <c r="K334" i="12"/>
  <c r="J334" i="12"/>
  <c r="I334" i="12"/>
  <c r="H334" i="12"/>
  <c r="G334" i="12"/>
  <c r="F334" i="12"/>
  <c r="E334" i="12"/>
  <c r="D334" i="12"/>
  <c r="C334" i="12"/>
  <c r="B334" i="12"/>
  <c r="A334" i="12"/>
  <c r="L333" i="12"/>
  <c r="K333" i="12"/>
  <c r="J333" i="12"/>
  <c r="I333" i="12"/>
  <c r="H333" i="12"/>
  <c r="G333" i="12"/>
  <c r="F333" i="12"/>
  <c r="E333" i="12"/>
  <c r="D333" i="12"/>
  <c r="C333" i="12"/>
  <c r="B333" i="12"/>
  <c r="A333" i="12"/>
  <c r="L332" i="12"/>
  <c r="K332" i="12"/>
  <c r="J332" i="12"/>
  <c r="I332" i="12"/>
  <c r="H332" i="12"/>
  <c r="G332" i="12"/>
  <c r="F332" i="12"/>
  <c r="E332" i="12"/>
  <c r="D332" i="12"/>
  <c r="C332" i="12"/>
  <c r="B332" i="12"/>
  <c r="A332" i="12"/>
  <c r="L331" i="12"/>
  <c r="K331" i="12"/>
  <c r="J331" i="12"/>
  <c r="I331" i="12"/>
  <c r="H331" i="12"/>
  <c r="G331" i="12"/>
  <c r="F331" i="12"/>
  <c r="E331" i="12"/>
  <c r="D331" i="12"/>
  <c r="C331" i="12"/>
  <c r="B331" i="12"/>
  <c r="A331" i="12"/>
  <c r="L330" i="12"/>
  <c r="K330" i="12"/>
  <c r="J330" i="12"/>
  <c r="I330" i="12"/>
  <c r="H330" i="12"/>
  <c r="G330" i="12"/>
  <c r="F330" i="12"/>
  <c r="E330" i="12"/>
  <c r="D330" i="12"/>
  <c r="C330" i="12"/>
  <c r="B330" i="12"/>
  <c r="A330" i="12"/>
  <c r="L329" i="12"/>
  <c r="K329" i="12"/>
  <c r="J329" i="12"/>
  <c r="I329" i="12"/>
  <c r="H329" i="12"/>
  <c r="G329" i="12"/>
  <c r="F329" i="12"/>
  <c r="E329" i="12"/>
  <c r="D329" i="12"/>
  <c r="C329" i="12"/>
  <c r="B329" i="12"/>
  <c r="A329" i="12"/>
  <c r="L328" i="12"/>
  <c r="K328" i="12"/>
  <c r="J328" i="12"/>
  <c r="I328" i="12"/>
  <c r="H328" i="12"/>
  <c r="G328" i="12"/>
  <c r="F328" i="12"/>
  <c r="E328" i="12"/>
  <c r="D328" i="12"/>
  <c r="C328" i="12"/>
  <c r="B328" i="12"/>
  <c r="A328" i="12"/>
  <c r="L327" i="12"/>
  <c r="K327" i="12"/>
  <c r="J327" i="12"/>
  <c r="I327" i="12"/>
  <c r="H327" i="12"/>
  <c r="G327" i="12"/>
  <c r="F327" i="12"/>
  <c r="E327" i="12"/>
  <c r="D327" i="12"/>
  <c r="C327" i="12"/>
  <c r="B327" i="12"/>
  <c r="A327" i="12"/>
  <c r="L326" i="12"/>
  <c r="K326" i="12"/>
  <c r="J326" i="12"/>
  <c r="I326" i="12"/>
  <c r="H326" i="12"/>
  <c r="G326" i="12"/>
  <c r="F326" i="12"/>
  <c r="E326" i="12"/>
  <c r="D326" i="12"/>
  <c r="C326" i="12"/>
  <c r="B326" i="12"/>
  <c r="A326" i="12"/>
  <c r="L325" i="12"/>
  <c r="K325" i="12"/>
  <c r="J325" i="12"/>
  <c r="I325" i="12"/>
  <c r="H325" i="12"/>
  <c r="G325" i="12"/>
  <c r="F325" i="12"/>
  <c r="E325" i="12"/>
  <c r="D325" i="12"/>
  <c r="C325" i="12"/>
  <c r="B325" i="12"/>
  <c r="A325" i="12"/>
  <c r="L324" i="12"/>
  <c r="K324" i="12"/>
  <c r="J324" i="12"/>
  <c r="I324" i="12"/>
  <c r="H324" i="12"/>
  <c r="G324" i="12"/>
  <c r="F324" i="12"/>
  <c r="E324" i="12"/>
  <c r="D324" i="12"/>
  <c r="C324" i="12"/>
  <c r="B324" i="12"/>
  <c r="A324" i="12"/>
  <c r="L323" i="12"/>
  <c r="K323" i="12"/>
  <c r="J323" i="12"/>
  <c r="I323" i="12"/>
  <c r="H323" i="12"/>
  <c r="G323" i="12"/>
  <c r="F323" i="12"/>
  <c r="E323" i="12"/>
  <c r="D323" i="12"/>
  <c r="C323" i="12"/>
  <c r="B323" i="12"/>
  <c r="A323" i="12"/>
  <c r="L322" i="12"/>
  <c r="K322" i="12"/>
  <c r="J322" i="12"/>
  <c r="I322" i="12"/>
  <c r="H322" i="12"/>
  <c r="G322" i="12"/>
  <c r="F322" i="12"/>
  <c r="E322" i="12"/>
  <c r="D322" i="12"/>
  <c r="C322" i="12"/>
  <c r="B322" i="12"/>
  <c r="A322" i="12"/>
  <c r="L321" i="12"/>
  <c r="K321" i="12"/>
  <c r="J321" i="12"/>
  <c r="I321" i="12"/>
  <c r="H321" i="12"/>
  <c r="G321" i="12"/>
  <c r="F321" i="12"/>
  <c r="E321" i="12"/>
  <c r="D321" i="12"/>
  <c r="C321" i="12"/>
  <c r="B321" i="12"/>
  <c r="A321" i="12"/>
  <c r="L320" i="12"/>
  <c r="K320" i="12"/>
  <c r="J320" i="12"/>
  <c r="I320" i="12"/>
  <c r="H320" i="12"/>
  <c r="G320" i="12"/>
  <c r="F320" i="12"/>
  <c r="E320" i="12"/>
  <c r="D320" i="12"/>
  <c r="C320" i="12"/>
  <c r="B320" i="12"/>
  <c r="A320" i="12"/>
  <c r="L319" i="12"/>
  <c r="K319" i="12"/>
  <c r="J319" i="12"/>
  <c r="I319" i="12"/>
  <c r="H319" i="12"/>
  <c r="G319" i="12"/>
  <c r="F319" i="12"/>
  <c r="E319" i="12"/>
  <c r="D319" i="12"/>
  <c r="C319" i="12"/>
  <c r="B319" i="12"/>
  <c r="A319" i="12"/>
  <c r="L318" i="12"/>
  <c r="K318" i="12"/>
  <c r="J318" i="12"/>
  <c r="I318" i="12"/>
  <c r="H318" i="12"/>
  <c r="G318" i="12"/>
  <c r="F318" i="12"/>
  <c r="E318" i="12"/>
  <c r="D318" i="12"/>
  <c r="C318" i="12"/>
  <c r="B318" i="12"/>
  <c r="A318" i="12"/>
  <c r="L317" i="12"/>
  <c r="K317" i="12"/>
  <c r="J317" i="12"/>
  <c r="I317" i="12"/>
  <c r="H317" i="12"/>
  <c r="G317" i="12"/>
  <c r="F317" i="12"/>
  <c r="E317" i="12"/>
  <c r="D317" i="12"/>
  <c r="C317" i="12"/>
  <c r="B317" i="12"/>
  <c r="A317" i="12"/>
  <c r="L316" i="12"/>
  <c r="K316" i="12"/>
  <c r="J316" i="12"/>
  <c r="I316" i="12"/>
  <c r="H316" i="12"/>
  <c r="G316" i="12"/>
  <c r="F316" i="12"/>
  <c r="E316" i="12"/>
  <c r="D316" i="12"/>
  <c r="C316" i="12"/>
  <c r="B316" i="12"/>
  <c r="A316" i="12"/>
  <c r="L315" i="12"/>
  <c r="K315" i="12"/>
  <c r="J315" i="12"/>
  <c r="I315" i="12"/>
  <c r="H315" i="12"/>
  <c r="G315" i="12"/>
  <c r="F315" i="12"/>
  <c r="E315" i="12"/>
  <c r="D315" i="12"/>
  <c r="C315" i="12"/>
  <c r="B315" i="12"/>
  <c r="A315" i="12"/>
  <c r="L314" i="12"/>
  <c r="K314" i="12"/>
  <c r="J314" i="12"/>
  <c r="I314" i="12"/>
  <c r="H314" i="12"/>
  <c r="G314" i="12"/>
  <c r="F314" i="12"/>
  <c r="E314" i="12"/>
  <c r="D314" i="12"/>
  <c r="C314" i="12"/>
  <c r="B314" i="12"/>
  <c r="A314" i="12"/>
  <c r="L313" i="12"/>
  <c r="K313" i="12"/>
  <c r="J313" i="12"/>
  <c r="I313" i="12"/>
  <c r="H313" i="12"/>
  <c r="G313" i="12"/>
  <c r="F313" i="12"/>
  <c r="E313" i="12"/>
  <c r="D313" i="12"/>
  <c r="C313" i="12"/>
  <c r="B313" i="12"/>
  <c r="A313" i="12"/>
  <c r="L312" i="12"/>
  <c r="K312" i="12"/>
  <c r="J312" i="12"/>
  <c r="I312" i="12"/>
  <c r="H312" i="12"/>
  <c r="G312" i="12"/>
  <c r="F312" i="12"/>
  <c r="E312" i="12"/>
  <c r="D312" i="12"/>
  <c r="C312" i="12"/>
  <c r="B312" i="12"/>
  <c r="A312" i="12"/>
  <c r="L311" i="12"/>
  <c r="K311" i="12"/>
  <c r="J311" i="12"/>
  <c r="I311" i="12"/>
  <c r="H311" i="12"/>
  <c r="G311" i="12"/>
  <c r="F311" i="12"/>
  <c r="E311" i="12"/>
  <c r="D311" i="12"/>
  <c r="C311" i="12"/>
  <c r="B311" i="12"/>
  <c r="A311" i="12"/>
  <c r="L310" i="12"/>
  <c r="K310" i="12"/>
  <c r="J310" i="12"/>
  <c r="I310" i="12"/>
  <c r="H310" i="12"/>
  <c r="G310" i="12"/>
  <c r="F310" i="12"/>
  <c r="E310" i="12"/>
  <c r="D310" i="12"/>
  <c r="C310" i="12"/>
  <c r="B310" i="12"/>
  <c r="A310" i="12"/>
  <c r="L309" i="12"/>
  <c r="K309" i="12"/>
  <c r="J309" i="12"/>
  <c r="I309" i="12"/>
  <c r="H309" i="12"/>
  <c r="G309" i="12"/>
  <c r="F309" i="12"/>
  <c r="E309" i="12"/>
  <c r="D309" i="12"/>
  <c r="C309" i="12"/>
  <c r="B309" i="12"/>
  <c r="A309" i="12"/>
  <c r="L308" i="12"/>
  <c r="K308" i="12"/>
  <c r="J308" i="12"/>
  <c r="I308" i="12"/>
  <c r="H308" i="12"/>
  <c r="G308" i="12"/>
  <c r="F308" i="12"/>
  <c r="E308" i="12"/>
  <c r="D308" i="12"/>
  <c r="C308" i="12"/>
  <c r="B308" i="12"/>
  <c r="A308" i="12"/>
  <c r="L307" i="12"/>
  <c r="K307" i="12"/>
  <c r="J307" i="12"/>
  <c r="I307" i="12"/>
  <c r="H307" i="12"/>
  <c r="G307" i="12"/>
  <c r="F307" i="12"/>
  <c r="E307" i="12"/>
  <c r="D307" i="12"/>
  <c r="C307" i="12"/>
  <c r="B307" i="12"/>
  <c r="A307" i="12"/>
  <c r="L306" i="12"/>
  <c r="K306" i="12"/>
  <c r="J306" i="12"/>
  <c r="I306" i="12"/>
  <c r="H306" i="12"/>
  <c r="G306" i="12"/>
  <c r="F306" i="12"/>
  <c r="E306" i="12"/>
  <c r="D306" i="12"/>
  <c r="C306" i="12"/>
  <c r="B306" i="12"/>
  <c r="A306" i="12"/>
  <c r="L305" i="12"/>
  <c r="K305" i="12"/>
  <c r="J305" i="12"/>
  <c r="I305" i="12"/>
  <c r="H305" i="12"/>
  <c r="G305" i="12"/>
  <c r="F305" i="12"/>
  <c r="E305" i="12"/>
  <c r="D305" i="12"/>
  <c r="C305" i="12"/>
  <c r="B305" i="12"/>
  <c r="A305" i="12"/>
  <c r="L304" i="12"/>
  <c r="K304" i="12"/>
  <c r="J304" i="12"/>
  <c r="I304" i="12"/>
  <c r="H304" i="12"/>
  <c r="G304" i="12"/>
  <c r="F304" i="12"/>
  <c r="E304" i="12"/>
  <c r="D304" i="12"/>
  <c r="C304" i="12"/>
  <c r="B304" i="12"/>
  <c r="A304" i="12"/>
  <c r="L303" i="12"/>
  <c r="K303" i="12"/>
  <c r="J303" i="12"/>
  <c r="I303" i="12"/>
  <c r="H303" i="12"/>
  <c r="G303" i="12"/>
  <c r="F303" i="12"/>
  <c r="E303" i="12"/>
  <c r="D303" i="12"/>
  <c r="C303" i="12"/>
  <c r="B303" i="12"/>
  <c r="A303" i="12"/>
  <c r="L302" i="12"/>
  <c r="K302" i="12"/>
  <c r="J302" i="12"/>
  <c r="I302" i="12"/>
  <c r="H302" i="12"/>
  <c r="G302" i="12"/>
  <c r="F302" i="12"/>
  <c r="E302" i="12"/>
  <c r="D302" i="12"/>
  <c r="C302" i="12"/>
  <c r="B302" i="12"/>
  <c r="A302" i="12"/>
  <c r="L301" i="12"/>
  <c r="K301" i="12"/>
  <c r="J301" i="12"/>
  <c r="I301" i="12"/>
  <c r="H301" i="12"/>
  <c r="G301" i="12"/>
  <c r="F301" i="12"/>
  <c r="E301" i="12"/>
  <c r="D301" i="12"/>
  <c r="C301" i="12"/>
  <c r="B301" i="12"/>
  <c r="A301" i="12"/>
  <c r="L300" i="12"/>
  <c r="K300" i="12"/>
  <c r="J300" i="12"/>
  <c r="I300" i="12"/>
  <c r="H300" i="12"/>
  <c r="G300" i="12"/>
  <c r="F300" i="12"/>
  <c r="E300" i="12"/>
  <c r="D300" i="12"/>
  <c r="C300" i="12"/>
  <c r="B300" i="12"/>
  <c r="A300" i="12"/>
  <c r="L299" i="12"/>
  <c r="K299" i="12"/>
  <c r="J299" i="12"/>
  <c r="I299" i="12"/>
  <c r="H299" i="12"/>
  <c r="G299" i="12"/>
  <c r="F299" i="12"/>
  <c r="E299" i="12"/>
  <c r="D299" i="12"/>
  <c r="C299" i="12"/>
  <c r="B299" i="12"/>
  <c r="A299" i="12"/>
  <c r="L298" i="12"/>
  <c r="K298" i="12"/>
  <c r="J298" i="12"/>
  <c r="I298" i="12"/>
  <c r="H298" i="12"/>
  <c r="G298" i="12"/>
  <c r="F298" i="12"/>
  <c r="E298" i="12"/>
  <c r="D298" i="12"/>
  <c r="C298" i="12"/>
  <c r="B298" i="12"/>
  <c r="A298" i="12"/>
  <c r="L297" i="12"/>
  <c r="K297" i="12"/>
  <c r="J297" i="12"/>
  <c r="I297" i="12"/>
  <c r="H297" i="12"/>
  <c r="G297" i="12"/>
  <c r="F297" i="12"/>
  <c r="E297" i="12"/>
  <c r="D297" i="12"/>
  <c r="C297" i="12"/>
  <c r="B297" i="12"/>
  <c r="A297" i="12"/>
  <c r="L296" i="12"/>
  <c r="K296" i="12"/>
  <c r="J296" i="12"/>
  <c r="I296" i="12"/>
  <c r="H296" i="12"/>
  <c r="G296" i="12"/>
  <c r="F296" i="12"/>
  <c r="E296" i="12"/>
  <c r="D296" i="12"/>
  <c r="C296" i="12"/>
  <c r="B296" i="12"/>
  <c r="A296" i="12"/>
  <c r="L295" i="12"/>
  <c r="K295" i="12"/>
  <c r="J295" i="12"/>
  <c r="I295" i="12"/>
  <c r="H295" i="12"/>
  <c r="G295" i="12"/>
  <c r="F295" i="12"/>
  <c r="E295" i="12"/>
  <c r="D295" i="12"/>
  <c r="C295" i="12"/>
  <c r="B295" i="12"/>
  <c r="A295" i="12"/>
  <c r="L294" i="12"/>
  <c r="K294" i="12"/>
  <c r="J294" i="12"/>
  <c r="I294" i="12"/>
  <c r="H294" i="12"/>
  <c r="G294" i="12"/>
  <c r="F294" i="12"/>
  <c r="E294" i="12"/>
  <c r="D294" i="12"/>
  <c r="C294" i="12"/>
  <c r="B294" i="12"/>
  <c r="A294" i="12"/>
  <c r="L293" i="12"/>
  <c r="K293" i="12"/>
  <c r="J293" i="12"/>
  <c r="I293" i="12"/>
  <c r="H293" i="12"/>
  <c r="G293" i="12"/>
  <c r="F293" i="12"/>
  <c r="E293" i="12"/>
  <c r="D293" i="12"/>
  <c r="C293" i="12"/>
  <c r="B293" i="12"/>
  <c r="A293" i="12"/>
  <c r="L292" i="12"/>
  <c r="K292" i="12"/>
  <c r="J292" i="12"/>
  <c r="I292" i="12"/>
  <c r="H292" i="12"/>
  <c r="G292" i="12"/>
  <c r="F292" i="12"/>
  <c r="E292" i="12"/>
  <c r="D292" i="12"/>
  <c r="C292" i="12"/>
  <c r="B292" i="12"/>
  <c r="A292" i="12"/>
  <c r="L291" i="12"/>
  <c r="K291" i="12"/>
  <c r="J291" i="12"/>
  <c r="I291" i="12"/>
  <c r="H291" i="12"/>
  <c r="G291" i="12"/>
  <c r="F291" i="12"/>
  <c r="E291" i="12"/>
  <c r="D291" i="12"/>
  <c r="C291" i="12"/>
  <c r="B291" i="12"/>
  <c r="A291" i="12"/>
  <c r="L290" i="12"/>
  <c r="K290" i="12"/>
  <c r="J290" i="12"/>
  <c r="I290" i="12"/>
  <c r="H290" i="12"/>
  <c r="G290" i="12"/>
  <c r="F290" i="12"/>
  <c r="E290" i="12"/>
  <c r="D290" i="12"/>
  <c r="C290" i="12"/>
  <c r="B290" i="12"/>
  <c r="A290" i="12"/>
  <c r="L289" i="12"/>
  <c r="K289" i="12"/>
  <c r="J289" i="12"/>
  <c r="I289" i="12"/>
  <c r="H289" i="12"/>
  <c r="G289" i="12"/>
  <c r="F289" i="12"/>
  <c r="E289" i="12"/>
  <c r="D289" i="12"/>
  <c r="C289" i="12"/>
  <c r="B289" i="12"/>
  <c r="A289" i="12"/>
  <c r="L288" i="12"/>
  <c r="K288" i="12"/>
  <c r="J288" i="12"/>
  <c r="I288" i="12"/>
  <c r="H288" i="12"/>
  <c r="G288" i="12"/>
  <c r="F288" i="12"/>
  <c r="E288" i="12"/>
  <c r="D288" i="12"/>
  <c r="C288" i="12"/>
  <c r="B288" i="12"/>
  <c r="A288" i="12"/>
  <c r="L287" i="12"/>
  <c r="K287" i="12"/>
  <c r="J287" i="12"/>
  <c r="I287" i="12"/>
  <c r="H287" i="12"/>
  <c r="G287" i="12"/>
  <c r="F287" i="12"/>
  <c r="E287" i="12"/>
  <c r="D287" i="12"/>
  <c r="C287" i="12"/>
  <c r="B287" i="12"/>
  <c r="A287" i="12"/>
  <c r="L286" i="12"/>
  <c r="K286" i="12"/>
  <c r="J286" i="12"/>
  <c r="I286" i="12"/>
  <c r="H286" i="12"/>
  <c r="G286" i="12"/>
  <c r="F286" i="12"/>
  <c r="E286" i="12"/>
  <c r="D286" i="12"/>
  <c r="C286" i="12"/>
  <c r="B286" i="12"/>
  <c r="A286" i="12"/>
  <c r="L285" i="12"/>
  <c r="K285" i="12"/>
  <c r="J285" i="12"/>
  <c r="I285" i="12"/>
  <c r="H285" i="12"/>
  <c r="G285" i="12"/>
  <c r="F285" i="12"/>
  <c r="E285" i="12"/>
  <c r="D285" i="12"/>
  <c r="C285" i="12"/>
  <c r="B285" i="12"/>
  <c r="A285" i="12"/>
  <c r="L284" i="12"/>
  <c r="K284" i="12"/>
  <c r="J284" i="12"/>
  <c r="I284" i="12"/>
  <c r="H284" i="12"/>
  <c r="G284" i="12"/>
  <c r="F284" i="12"/>
  <c r="E284" i="12"/>
  <c r="D284" i="12"/>
  <c r="C284" i="12"/>
  <c r="B284" i="12"/>
  <c r="A284" i="12"/>
  <c r="L283" i="12"/>
  <c r="K283" i="12"/>
  <c r="J283" i="12"/>
  <c r="I283" i="12"/>
  <c r="H283" i="12"/>
  <c r="G283" i="12"/>
  <c r="F283" i="12"/>
  <c r="E283" i="12"/>
  <c r="D283" i="12"/>
  <c r="C283" i="12"/>
  <c r="B283" i="12"/>
  <c r="A283" i="12"/>
  <c r="L282" i="12"/>
  <c r="K282" i="12"/>
  <c r="J282" i="12"/>
  <c r="I282" i="12"/>
  <c r="H282" i="12"/>
  <c r="G282" i="12"/>
  <c r="F282" i="12"/>
  <c r="E282" i="12"/>
  <c r="D282" i="12"/>
  <c r="C282" i="12"/>
  <c r="B282" i="12"/>
  <c r="A282" i="12"/>
  <c r="L281" i="12"/>
  <c r="K281" i="12"/>
  <c r="J281" i="12"/>
  <c r="I281" i="12"/>
  <c r="H281" i="12"/>
  <c r="G281" i="12"/>
  <c r="F281" i="12"/>
  <c r="E281" i="12"/>
  <c r="D281" i="12"/>
  <c r="C281" i="12"/>
  <c r="B281" i="12"/>
  <c r="A281" i="12"/>
  <c r="L280" i="12"/>
  <c r="K280" i="12"/>
  <c r="J280" i="12"/>
  <c r="I280" i="12"/>
  <c r="H280" i="12"/>
  <c r="G280" i="12"/>
  <c r="F280" i="12"/>
  <c r="E280" i="12"/>
  <c r="D280" i="12"/>
  <c r="C280" i="12"/>
  <c r="B280" i="12"/>
  <c r="A280" i="12"/>
  <c r="L279" i="12"/>
  <c r="K279" i="12"/>
  <c r="J279" i="12"/>
  <c r="I279" i="12"/>
  <c r="H279" i="12"/>
  <c r="G279" i="12"/>
  <c r="F279" i="12"/>
  <c r="E279" i="12"/>
  <c r="D279" i="12"/>
  <c r="C279" i="12"/>
  <c r="B279" i="12"/>
  <c r="A279" i="12"/>
  <c r="L278" i="12"/>
  <c r="K278" i="12"/>
  <c r="J278" i="12"/>
  <c r="I278" i="12"/>
  <c r="H278" i="12"/>
  <c r="G278" i="12"/>
  <c r="F278" i="12"/>
  <c r="E278" i="12"/>
  <c r="D278" i="12"/>
  <c r="C278" i="12"/>
  <c r="B278" i="12"/>
  <c r="A278" i="12"/>
  <c r="L277" i="12"/>
  <c r="K277" i="12"/>
  <c r="J277" i="12"/>
  <c r="I277" i="12"/>
  <c r="H277" i="12"/>
  <c r="G277" i="12"/>
  <c r="F277" i="12"/>
  <c r="E277" i="12"/>
  <c r="D277" i="12"/>
  <c r="C277" i="12"/>
  <c r="B277" i="12"/>
  <c r="A277" i="12"/>
  <c r="L276" i="12"/>
  <c r="K276" i="12"/>
  <c r="J276" i="12"/>
  <c r="I276" i="12"/>
  <c r="H276" i="12"/>
  <c r="G276" i="12"/>
  <c r="F276" i="12"/>
  <c r="E276" i="12"/>
  <c r="D276" i="12"/>
  <c r="C276" i="12"/>
  <c r="B276" i="12"/>
  <c r="A276" i="12"/>
  <c r="L275" i="12"/>
  <c r="K275" i="12"/>
  <c r="J275" i="12"/>
  <c r="I275" i="12"/>
  <c r="H275" i="12"/>
  <c r="G275" i="12"/>
  <c r="F275" i="12"/>
  <c r="E275" i="12"/>
  <c r="D275" i="12"/>
  <c r="C275" i="12"/>
  <c r="B275" i="12"/>
  <c r="A275" i="12"/>
  <c r="L274" i="12"/>
  <c r="K274" i="12"/>
  <c r="J274" i="12"/>
  <c r="I274" i="12"/>
  <c r="H274" i="12"/>
  <c r="G274" i="12"/>
  <c r="F274" i="12"/>
  <c r="E274" i="12"/>
  <c r="D274" i="12"/>
  <c r="C274" i="12"/>
  <c r="B274" i="12"/>
  <c r="A274" i="12"/>
  <c r="L273" i="12"/>
  <c r="K273" i="12"/>
  <c r="J273" i="12"/>
  <c r="I273" i="12"/>
  <c r="H273" i="12"/>
  <c r="G273" i="12"/>
  <c r="F273" i="12"/>
  <c r="E273" i="12"/>
  <c r="D273" i="12"/>
  <c r="C273" i="12"/>
  <c r="B273" i="12"/>
  <c r="A273" i="12"/>
  <c r="L272" i="12"/>
  <c r="K272" i="12"/>
  <c r="J272" i="12"/>
  <c r="I272" i="12"/>
  <c r="H272" i="12"/>
  <c r="G272" i="12"/>
  <c r="F272" i="12"/>
  <c r="E272" i="12"/>
  <c r="D272" i="12"/>
  <c r="C272" i="12"/>
  <c r="B272" i="12"/>
  <c r="A272" i="12"/>
  <c r="L271" i="12"/>
  <c r="K271" i="12"/>
  <c r="J271" i="12"/>
  <c r="I271" i="12"/>
  <c r="H271" i="12"/>
  <c r="G271" i="12"/>
  <c r="F271" i="12"/>
  <c r="E271" i="12"/>
  <c r="D271" i="12"/>
  <c r="C271" i="12"/>
  <c r="B271" i="12"/>
  <c r="A271" i="12"/>
  <c r="L270" i="12"/>
  <c r="K270" i="12"/>
  <c r="J270" i="12"/>
  <c r="I270" i="12"/>
  <c r="H270" i="12"/>
  <c r="G270" i="12"/>
  <c r="F270" i="12"/>
  <c r="E270" i="12"/>
  <c r="D270" i="12"/>
  <c r="C270" i="12"/>
  <c r="B270" i="12"/>
  <c r="A270" i="12"/>
  <c r="L269" i="12"/>
  <c r="K269" i="12"/>
  <c r="J269" i="12"/>
  <c r="I269" i="12"/>
  <c r="H269" i="12"/>
  <c r="G269" i="12"/>
  <c r="F269" i="12"/>
  <c r="E269" i="12"/>
  <c r="D269" i="12"/>
  <c r="C269" i="12"/>
  <c r="B269" i="12"/>
  <c r="A269" i="12"/>
  <c r="L268" i="12"/>
  <c r="K268" i="12"/>
  <c r="J268" i="12"/>
  <c r="I268" i="12"/>
  <c r="H268" i="12"/>
  <c r="G268" i="12"/>
  <c r="F268" i="12"/>
  <c r="E268" i="12"/>
  <c r="D268" i="12"/>
  <c r="C268" i="12"/>
  <c r="B268" i="12"/>
  <c r="A268" i="12"/>
  <c r="L267" i="12"/>
  <c r="K267" i="12"/>
  <c r="J267" i="12"/>
  <c r="I267" i="12"/>
  <c r="H267" i="12"/>
  <c r="G267" i="12"/>
  <c r="F267" i="12"/>
  <c r="E267" i="12"/>
  <c r="D267" i="12"/>
  <c r="C267" i="12"/>
  <c r="B267" i="12"/>
  <c r="A267" i="12"/>
  <c r="L266" i="12"/>
  <c r="K266" i="12"/>
  <c r="J266" i="12"/>
  <c r="I266" i="12"/>
  <c r="H266" i="12"/>
  <c r="G266" i="12"/>
  <c r="F266" i="12"/>
  <c r="E266" i="12"/>
  <c r="D266" i="12"/>
  <c r="C266" i="12"/>
  <c r="B266" i="12"/>
  <c r="A266" i="12"/>
  <c r="L265" i="12"/>
  <c r="K265" i="12"/>
  <c r="J265" i="12"/>
  <c r="I265" i="12"/>
  <c r="H265" i="12"/>
  <c r="G265" i="12"/>
  <c r="F265" i="12"/>
  <c r="E265" i="12"/>
  <c r="D265" i="12"/>
  <c r="C265" i="12"/>
  <c r="B265" i="12"/>
  <c r="A265" i="12"/>
  <c r="L264" i="12"/>
  <c r="K264" i="12"/>
  <c r="J264" i="12"/>
  <c r="I264" i="12"/>
  <c r="H264" i="12"/>
  <c r="G264" i="12"/>
  <c r="F264" i="12"/>
  <c r="E264" i="12"/>
  <c r="D264" i="12"/>
  <c r="C264" i="12"/>
  <c r="B264" i="12"/>
  <c r="A264" i="12"/>
  <c r="L263" i="12"/>
  <c r="K263" i="12"/>
  <c r="J263" i="12"/>
  <c r="I263" i="12"/>
  <c r="H263" i="12"/>
  <c r="G263" i="12"/>
  <c r="F263" i="12"/>
  <c r="E263" i="12"/>
  <c r="D263" i="12"/>
  <c r="C263" i="12"/>
  <c r="B263" i="12"/>
  <c r="A263" i="12"/>
  <c r="L262" i="12"/>
  <c r="K262" i="12"/>
  <c r="J262" i="12"/>
  <c r="I262" i="12"/>
  <c r="H262" i="12"/>
  <c r="G262" i="12"/>
  <c r="F262" i="12"/>
  <c r="E262" i="12"/>
  <c r="D262" i="12"/>
  <c r="C262" i="12"/>
  <c r="B262" i="12"/>
  <c r="A262" i="12"/>
  <c r="L261" i="12"/>
  <c r="K261" i="12"/>
  <c r="J261" i="12"/>
  <c r="I261" i="12"/>
  <c r="H261" i="12"/>
  <c r="G261" i="12"/>
  <c r="F261" i="12"/>
  <c r="E261" i="12"/>
  <c r="D261" i="12"/>
  <c r="C261" i="12"/>
  <c r="B261" i="12"/>
  <c r="A261" i="12"/>
  <c r="L260" i="12"/>
  <c r="K260" i="12"/>
  <c r="J260" i="12"/>
  <c r="I260" i="12"/>
  <c r="H260" i="12"/>
  <c r="G260" i="12"/>
  <c r="F260" i="12"/>
  <c r="E260" i="12"/>
  <c r="D260" i="12"/>
  <c r="C260" i="12"/>
  <c r="B260" i="12"/>
  <c r="A260" i="12"/>
  <c r="L259" i="12"/>
  <c r="K259" i="12"/>
  <c r="J259" i="12"/>
  <c r="I259" i="12"/>
  <c r="H259" i="12"/>
  <c r="G259" i="12"/>
  <c r="F259" i="12"/>
  <c r="E259" i="12"/>
  <c r="D259" i="12"/>
  <c r="C259" i="12"/>
  <c r="B259" i="12"/>
  <c r="A259" i="12"/>
  <c r="L258" i="12"/>
  <c r="K258" i="12"/>
  <c r="J258" i="12"/>
  <c r="I258" i="12"/>
  <c r="H258" i="12"/>
  <c r="G258" i="12"/>
  <c r="F258" i="12"/>
  <c r="E258" i="12"/>
  <c r="D258" i="12"/>
  <c r="C258" i="12"/>
  <c r="B258" i="12"/>
  <c r="A258" i="12"/>
  <c r="L257" i="12"/>
  <c r="K257" i="12"/>
  <c r="J257" i="12"/>
  <c r="I257" i="12"/>
  <c r="H257" i="12"/>
  <c r="G257" i="12"/>
  <c r="F257" i="12"/>
  <c r="E257" i="12"/>
  <c r="D257" i="12"/>
  <c r="C257" i="12"/>
  <c r="B257" i="12"/>
  <c r="A257" i="12"/>
  <c r="L256" i="12"/>
  <c r="K256" i="12"/>
  <c r="J256" i="12"/>
  <c r="I256" i="12"/>
  <c r="H256" i="12"/>
  <c r="G256" i="12"/>
  <c r="F256" i="12"/>
  <c r="E256" i="12"/>
  <c r="D256" i="12"/>
  <c r="C256" i="12"/>
  <c r="B256" i="12"/>
  <c r="A256" i="12"/>
  <c r="L255" i="12"/>
  <c r="K255" i="12"/>
  <c r="J255" i="12"/>
  <c r="I255" i="12"/>
  <c r="H255" i="12"/>
  <c r="G255" i="12"/>
  <c r="F255" i="12"/>
  <c r="E255" i="12"/>
  <c r="D255" i="12"/>
  <c r="C255" i="12"/>
  <c r="B255" i="12"/>
  <c r="A255" i="12"/>
  <c r="L254" i="12"/>
  <c r="K254" i="12"/>
  <c r="J254" i="12"/>
  <c r="I254" i="12"/>
  <c r="H254" i="12"/>
  <c r="G254" i="12"/>
  <c r="F254" i="12"/>
  <c r="E254" i="12"/>
  <c r="D254" i="12"/>
  <c r="C254" i="12"/>
  <c r="B254" i="12"/>
  <c r="A254" i="12"/>
  <c r="L253" i="12"/>
  <c r="K253" i="12"/>
  <c r="J253" i="12"/>
  <c r="I253" i="12"/>
  <c r="H253" i="12"/>
  <c r="G253" i="12"/>
  <c r="F253" i="12"/>
  <c r="E253" i="12"/>
  <c r="D253" i="12"/>
  <c r="C253" i="12"/>
  <c r="B253" i="12"/>
  <c r="A253" i="12"/>
  <c r="L252" i="12"/>
  <c r="K252" i="12"/>
  <c r="J252" i="12"/>
  <c r="I252" i="12"/>
  <c r="H252" i="12"/>
  <c r="G252" i="12"/>
  <c r="F252" i="12"/>
  <c r="E252" i="12"/>
  <c r="D252" i="12"/>
  <c r="C252" i="12"/>
  <c r="B252" i="12"/>
  <c r="A252" i="12"/>
  <c r="L251" i="12"/>
  <c r="K251" i="12"/>
  <c r="J251" i="12"/>
  <c r="I251" i="12"/>
  <c r="H251" i="12"/>
  <c r="G251" i="12"/>
  <c r="F251" i="12"/>
  <c r="E251" i="12"/>
  <c r="D251" i="12"/>
  <c r="C251" i="12"/>
  <c r="B251" i="12"/>
  <c r="A251" i="12"/>
  <c r="L250" i="12"/>
  <c r="K250" i="12"/>
  <c r="J250" i="12"/>
  <c r="I250" i="12"/>
  <c r="H250" i="12"/>
  <c r="G250" i="12"/>
  <c r="F250" i="12"/>
  <c r="E250" i="12"/>
  <c r="D250" i="12"/>
  <c r="C250" i="12"/>
  <c r="B250" i="12"/>
  <c r="A250" i="12"/>
  <c r="L249" i="12"/>
  <c r="K249" i="12"/>
  <c r="J249" i="12"/>
  <c r="I249" i="12"/>
  <c r="H249" i="12"/>
  <c r="G249" i="12"/>
  <c r="F249" i="12"/>
  <c r="E249" i="12"/>
  <c r="D249" i="12"/>
  <c r="C249" i="12"/>
  <c r="B249" i="12"/>
  <c r="A249" i="12"/>
  <c r="L248" i="12"/>
  <c r="K248" i="12"/>
  <c r="J248" i="12"/>
  <c r="I248" i="12"/>
  <c r="H248" i="12"/>
  <c r="G248" i="12"/>
  <c r="F248" i="12"/>
  <c r="E248" i="12"/>
  <c r="D248" i="12"/>
  <c r="C248" i="12"/>
  <c r="B248" i="12"/>
  <c r="A248" i="12"/>
  <c r="L247" i="12"/>
  <c r="K247" i="12"/>
  <c r="J247" i="12"/>
  <c r="I247" i="12"/>
  <c r="H247" i="12"/>
  <c r="G247" i="12"/>
  <c r="F247" i="12"/>
  <c r="E247" i="12"/>
  <c r="D247" i="12"/>
  <c r="C247" i="12"/>
  <c r="B247" i="12"/>
  <c r="A247" i="12"/>
  <c r="L246" i="12"/>
  <c r="K246" i="12"/>
  <c r="J246" i="12"/>
  <c r="I246" i="12"/>
  <c r="H246" i="12"/>
  <c r="G246" i="12"/>
  <c r="F246" i="12"/>
  <c r="E246" i="12"/>
  <c r="D246" i="12"/>
  <c r="C246" i="12"/>
  <c r="B246" i="12"/>
  <c r="A246" i="12"/>
  <c r="L245" i="12"/>
  <c r="K245" i="12"/>
  <c r="J245" i="12"/>
  <c r="I245" i="12"/>
  <c r="H245" i="12"/>
  <c r="G245" i="12"/>
  <c r="F245" i="12"/>
  <c r="E245" i="12"/>
  <c r="D245" i="12"/>
  <c r="C245" i="12"/>
  <c r="B245" i="12"/>
  <c r="A245" i="12"/>
  <c r="L244" i="12"/>
  <c r="K244" i="12"/>
  <c r="J244" i="12"/>
  <c r="I244" i="12"/>
  <c r="H244" i="12"/>
  <c r="G244" i="12"/>
  <c r="F244" i="12"/>
  <c r="E244" i="12"/>
  <c r="D244" i="12"/>
  <c r="C244" i="12"/>
  <c r="B244" i="12"/>
  <c r="A244" i="12"/>
  <c r="L243" i="12"/>
  <c r="K243" i="12"/>
  <c r="J243" i="12"/>
  <c r="I243" i="12"/>
  <c r="H243" i="12"/>
  <c r="G243" i="12"/>
  <c r="F243" i="12"/>
  <c r="E243" i="12"/>
  <c r="D243" i="12"/>
  <c r="C243" i="12"/>
  <c r="B243" i="12"/>
  <c r="A243" i="12"/>
  <c r="L242" i="12"/>
  <c r="K242" i="12"/>
  <c r="J242" i="12"/>
  <c r="I242" i="12"/>
  <c r="H242" i="12"/>
  <c r="G242" i="12"/>
  <c r="F242" i="12"/>
  <c r="E242" i="12"/>
  <c r="D242" i="12"/>
  <c r="C242" i="12"/>
  <c r="B242" i="12"/>
  <c r="A242" i="12"/>
  <c r="L241" i="12"/>
  <c r="K241" i="12"/>
  <c r="J241" i="12"/>
  <c r="I241" i="12"/>
  <c r="H241" i="12"/>
  <c r="G241" i="12"/>
  <c r="F241" i="12"/>
  <c r="E241" i="12"/>
  <c r="D241" i="12"/>
  <c r="C241" i="12"/>
  <c r="B241" i="12"/>
  <c r="A241" i="12"/>
  <c r="L240" i="12"/>
  <c r="K240" i="12"/>
  <c r="J240" i="12"/>
  <c r="I240" i="12"/>
  <c r="H240" i="12"/>
  <c r="G240" i="12"/>
  <c r="F240" i="12"/>
  <c r="E240" i="12"/>
  <c r="D240" i="12"/>
  <c r="C240" i="12"/>
  <c r="B240" i="12"/>
  <c r="A240" i="12"/>
  <c r="L239" i="12"/>
  <c r="K239" i="12"/>
  <c r="J239" i="12"/>
  <c r="I239" i="12"/>
  <c r="H239" i="12"/>
  <c r="G239" i="12"/>
  <c r="F239" i="12"/>
  <c r="E239" i="12"/>
  <c r="D239" i="12"/>
  <c r="C239" i="12"/>
  <c r="B239" i="12"/>
  <c r="A239" i="12"/>
  <c r="L238" i="12"/>
  <c r="K238" i="12"/>
  <c r="J238" i="12"/>
  <c r="I238" i="12"/>
  <c r="H238" i="12"/>
  <c r="G238" i="12"/>
  <c r="F238" i="12"/>
  <c r="E238" i="12"/>
  <c r="D238" i="12"/>
  <c r="C238" i="12"/>
  <c r="B238" i="12"/>
  <c r="A238" i="12"/>
  <c r="L237" i="12"/>
  <c r="K237" i="12"/>
  <c r="J237" i="12"/>
  <c r="I237" i="12"/>
  <c r="H237" i="12"/>
  <c r="G237" i="12"/>
  <c r="F237" i="12"/>
  <c r="E237" i="12"/>
  <c r="D237" i="12"/>
  <c r="C237" i="12"/>
  <c r="B237" i="12"/>
  <c r="A237" i="12"/>
  <c r="L236" i="12"/>
  <c r="K236" i="12"/>
  <c r="J236" i="12"/>
  <c r="I236" i="12"/>
  <c r="H236" i="12"/>
  <c r="G236" i="12"/>
  <c r="F236" i="12"/>
  <c r="E236" i="12"/>
  <c r="D236" i="12"/>
  <c r="C236" i="12"/>
  <c r="B236" i="12"/>
  <c r="A236" i="12"/>
  <c r="L235" i="12"/>
  <c r="K235" i="12"/>
  <c r="J235" i="12"/>
  <c r="I235" i="12"/>
  <c r="H235" i="12"/>
  <c r="G235" i="12"/>
  <c r="F235" i="12"/>
  <c r="E235" i="12"/>
  <c r="D235" i="12"/>
  <c r="C235" i="12"/>
  <c r="B235" i="12"/>
  <c r="A235" i="12"/>
  <c r="L234" i="12"/>
  <c r="K234" i="12"/>
  <c r="J234" i="12"/>
  <c r="I234" i="12"/>
  <c r="H234" i="12"/>
  <c r="G234" i="12"/>
  <c r="F234" i="12"/>
  <c r="E234" i="12"/>
  <c r="D234" i="12"/>
  <c r="C234" i="12"/>
  <c r="B234" i="12"/>
  <c r="A234" i="12"/>
  <c r="L233" i="12"/>
  <c r="K233" i="12"/>
  <c r="J233" i="12"/>
  <c r="I233" i="12"/>
  <c r="H233" i="12"/>
  <c r="G233" i="12"/>
  <c r="F233" i="12"/>
  <c r="E233" i="12"/>
  <c r="D233" i="12"/>
  <c r="C233" i="12"/>
  <c r="B233" i="12"/>
  <c r="A233" i="12"/>
  <c r="L232" i="12"/>
  <c r="K232" i="12"/>
  <c r="J232" i="12"/>
  <c r="I232" i="12"/>
  <c r="H232" i="12"/>
  <c r="G232" i="12"/>
  <c r="F232" i="12"/>
  <c r="E232" i="12"/>
  <c r="D232" i="12"/>
  <c r="C232" i="12"/>
  <c r="B232" i="12"/>
  <c r="A232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L51" i="12"/>
  <c r="K51" i="12"/>
  <c r="J51" i="12"/>
  <c r="I51" i="12"/>
  <c r="H51" i="12"/>
  <c r="G51" i="12"/>
  <c r="F51" i="12"/>
  <c r="E51" i="12"/>
  <c r="D51" i="12"/>
  <c r="C51" i="12"/>
  <c r="B51" i="12"/>
  <c r="A51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L23" i="12"/>
  <c r="K23" i="12"/>
  <c r="J23" i="12"/>
  <c r="I23" i="12"/>
  <c r="H23" i="12"/>
  <c r="G23" i="12"/>
  <c r="F23" i="12"/>
  <c r="E23" i="12"/>
  <c r="D23" i="12"/>
  <c r="C23" i="12"/>
  <c r="B23" i="12"/>
  <c r="A23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L9" i="12"/>
  <c r="K9" i="12"/>
  <c r="J9" i="12"/>
  <c r="I9" i="12"/>
  <c r="H9" i="12"/>
  <c r="G9" i="12"/>
  <c r="F9" i="12"/>
  <c r="E9" i="12"/>
  <c r="D9" i="12"/>
  <c r="C9" i="12"/>
  <c r="B9" i="12"/>
  <c r="A9" i="12"/>
  <c r="L8" i="12"/>
  <c r="K8" i="12"/>
  <c r="J8" i="12"/>
  <c r="I8" i="12"/>
  <c r="H8" i="12"/>
  <c r="G8" i="12"/>
  <c r="F8" i="12"/>
  <c r="E8" i="12"/>
  <c r="D8" i="12"/>
  <c r="C8" i="12"/>
  <c r="B8" i="12"/>
  <c r="A8" i="12"/>
  <c r="L7" i="12"/>
  <c r="K7" i="12"/>
  <c r="J7" i="12"/>
  <c r="I7" i="12"/>
  <c r="H7" i="12"/>
  <c r="G7" i="12"/>
  <c r="F7" i="12"/>
  <c r="E7" i="12"/>
  <c r="D7" i="12"/>
  <c r="C7" i="12"/>
  <c r="B7" i="12"/>
  <c r="A7" i="12"/>
  <c r="L6" i="12"/>
  <c r="K6" i="12"/>
  <c r="J6" i="12"/>
  <c r="I6" i="12"/>
  <c r="H6" i="12"/>
  <c r="G6" i="12"/>
  <c r="F6" i="12"/>
  <c r="E6" i="12"/>
  <c r="D6" i="12"/>
  <c r="C6" i="12"/>
  <c r="B6" i="12"/>
  <c r="A6" i="12"/>
  <c r="L5" i="12"/>
  <c r="K5" i="12"/>
  <c r="J5" i="12"/>
  <c r="I5" i="12"/>
  <c r="H5" i="12"/>
  <c r="G5" i="12"/>
  <c r="F5" i="12"/>
  <c r="E5" i="12"/>
  <c r="D5" i="12"/>
  <c r="C5" i="12"/>
  <c r="B5" i="12"/>
  <c r="K518" i="4"/>
  <c r="J518" i="4"/>
  <c r="I518" i="4"/>
  <c r="H518" i="4"/>
  <c r="G518" i="4"/>
  <c r="F518" i="4"/>
  <c r="E518" i="4"/>
  <c r="D518" i="4"/>
  <c r="C518" i="4"/>
  <c r="B518" i="4"/>
  <c r="A518" i="4"/>
  <c r="K517" i="4"/>
  <c r="J517" i="4"/>
  <c r="I517" i="4"/>
  <c r="H517" i="4"/>
  <c r="G517" i="4"/>
  <c r="F517" i="4"/>
  <c r="E517" i="4"/>
  <c r="D517" i="4"/>
  <c r="C517" i="4"/>
  <c r="B517" i="4"/>
  <c r="A517" i="4"/>
  <c r="K516" i="4"/>
  <c r="J516" i="4"/>
  <c r="I516" i="4"/>
  <c r="H516" i="4"/>
  <c r="G516" i="4"/>
  <c r="F516" i="4"/>
  <c r="E516" i="4"/>
  <c r="D516" i="4"/>
  <c r="C516" i="4"/>
  <c r="B516" i="4"/>
  <c r="A516" i="4"/>
  <c r="K515" i="4"/>
  <c r="J515" i="4"/>
  <c r="I515" i="4"/>
  <c r="H515" i="4"/>
  <c r="G515" i="4"/>
  <c r="F515" i="4"/>
  <c r="E515" i="4"/>
  <c r="D515" i="4"/>
  <c r="C515" i="4"/>
  <c r="B515" i="4"/>
  <c r="A515" i="4"/>
  <c r="K514" i="4"/>
  <c r="J514" i="4"/>
  <c r="I514" i="4"/>
  <c r="H514" i="4"/>
  <c r="G514" i="4"/>
  <c r="F514" i="4"/>
  <c r="E514" i="4"/>
  <c r="D514" i="4"/>
  <c r="C514" i="4"/>
  <c r="B514" i="4"/>
  <c r="A514" i="4"/>
  <c r="K513" i="4"/>
  <c r="J513" i="4"/>
  <c r="I513" i="4"/>
  <c r="H513" i="4"/>
  <c r="G513" i="4"/>
  <c r="F513" i="4"/>
  <c r="E513" i="4"/>
  <c r="D513" i="4"/>
  <c r="C513" i="4"/>
  <c r="B513" i="4"/>
  <c r="A513" i="4"/>
  <c r="K512" i="4"/>
  <c r="J512" i="4"/>
  <c r="I512" i="4"/>
  <c r="H512" i="4"/>
  <c r="G512" i="4"/>
  <c r="F512" i="4"/>
  <c r="E512" i="4"/>
  <c r="D512" i="4"/>
  <c r="C512" i="4"/>
  <c r="B512" i="4"/>
  <c r="A512" i="4"/>
  <c r="K511" i="4"/>
  <c r="J511" i="4"/>
  <c r="I511" i="4"/>
  <c r="H511" i="4"/>
  <c r="G511" i="4"/>
  <c r="F511" i="4"/>
  <c r="E511" i="4"/>
  <c r="D511" i="4"/>
  <c r="C511" i="4"/>
  <c r="B511" i="4"/>
  <c r="A511" i="4"/>
  <c r="K510" i="4"/>
  <c r="J510" i="4"/>
  <c r="I510" i="4"/>
  <c r="H510" i="4"/>
  <c r="G510" i="4"/>
  <c r="F510" i="4"/>
  <c r="E510" i="4"/>
  <c r="D510" i="4"/>
  <c r="C510" i="4"/>
  <c r="B510" i="4"/>
  <c r="A510" i="4"/>
  <c r="K509" i="4"/>
  <c r="J509" i="4"/>
  <c r="I509" i="4"/>
  <c r="H509" i="4"/>
  <c r="G509" i="4"/>
  <c r="F509" i="4"/>
  <c r="E509" i="4"/>
  <c r="D509" i="4"/>
  <c r="C509" i="4"/>
  <c r="B509" i="4"/>
  <c r="A509" i="4"/>
  <c r="K508" i="4"/>
  <c r="J508" i="4"/>
  <c r="I508" i="4"/>
  <c r="H508" i="4"/>
  <c r="G508" i="4"/>
  <c r="F508" i="4"/>
  <c r="E508" i="4"/>
  <c r="D508" i="4"/>
  <c r="C508" i="4"/>
  <c r="B508" i="4"/>
  <c r="A508" i="4"/>
  <c r="K507" i="4"/>
  <c r="J507" i="4"/>
  <c r="I507" i="4"/>
  <c r="H507" i="4"/>
  <c r="G507" i="4"/>
  <c r="F507" i="4"/>
  <c r="E507" i="4"/>
  <c r="D507" i="4"/>
  <c r="C507" i="4"/>
  <c r="B507" i="4"/>
  <c r="A507" i="4"/>
  <c r="K506" i="4"/>
  <c r="J506" i="4"/>
  <c r="I506" i="4"/>
  <c r="H506" i="4"/>
  <c r="G506" i="4"/>
  <c r="F506" i="4"/>
  <c r="E506" i="4"/>
  <c r="D506" i="4"/>
  <c r="C506" i="4"/>
  <c r="B506" i="4"/>
  <c r="A506" i="4"/>
  <c r="K505" i="4"/>
  <c r="J505" i="4"/>
  <c r="I505" i="4"/>
  <c r="H505" i="4"/>
  <c r="G505" i="4"/>
  <c r="F505" i="4"/>
  <c r="E505" i="4"/>
  <c r="D505" i="4"/>
  <c r="C505" i="4"/>
  <c r="B505" i="4"/>
  <c r="A505" i="4"/>
  <c r="K504" i="4"/>
  <c r="J504" i="4"/>
  <c r="I504" i="4"/>
  <c r="H504" i="4"/>
  <c r="G504" i="4"/>
  <c r="F504" i="4"/>
  <c r="E504" i="4"/>
  <c r="D504" i="4"/>
  <c r="C504" i="4"/>
  <c r="B504" i="4"/>
  <c r="A504" i="4"/>
  <c r="K503" i="4"/>
  <c r="J503" i="4"/>
  <c r="I503" i="4"/>
  <c r="H503" i="4"/>
  <c r="G503" i="4"/>
  <c r="F503" i="4"/>
  <c r="E503" i="4"/>
  <c r="D503" i="4"/>
  <c r="C503" i="4"/>
  <c r="B503" i="4"/>
  <c r="A503" i="4"/>
  <c r="K502" i="4"/>
  <c r="J502" i="4"/>
  <c r="I502" i="4"/>
  <c r="H502" i="4"/>
  <c r="G502" i="4"/>
  <c r="F502" i="4"/>
  <c r="E502" i="4"/>
  <c r="D502" i="4"/>
  <c r="C502" i="4"/>
  <c r="B502" i="4"/>
  <c r="A502" i="4"/>
  <c r="K501" i="4"/>
  <c r="J501" i="4"/>
  <c r="I501" i="4"/>
  <c r="H501" i="4"/>
  <c r="G501" i="4"/>
  <c r="F501" i="4"/>
  <c r="E501" i="4"/>
  <c r="D501" i="4"/>
  <c r="C501" i="4"/>
  <c r="B501" i="4"/>
  <c r="A501" i="4"/>
  <c r="K500" i="4"/>
  <c r="J500" i="4"/>
  <c r="I500" i="4"/>
  <c r="H500" i="4"/>
  <c r="G500" i="4"/>
  <c r="F500" i="4"/>
  <c r="E500" i="4"/>
  <c r="D500" i="4"/>
  <c r="C500" i="4"/>
  <c r="B500" i="4"/>
  <c r="A500" i="4"/>
  <c r="K499" i="4"/>
  <c r="J499" i="4"/>
  <c r="I499" i="4"/>
  <c r="H499" i="4"/>
  <c r="G499" i="4"/>
  <c r="F499" i="4"/>
  <c r="E499" i="4"/>
  <c r="D499" i="4"/>
  <c r="C499" i="4"/>
  <c r="B499" i="4"/>
  <c r="A499" i="4"/>
  <c r="K498" i="4"/>
  <c r="J498" i="4"/>
  <c r="I498" i="4"/>
  <c r="H498" i="4"/>
  <c r="G498" i="4"/>
  <c r="F498" i="4"/>
  <c r="E498" i="4"/>
  <c r="D498" i="4"/>
  <c r="C498" i="4"/>
  <c r="B498" i="4"/>
  <c r="A498" i="4"/>
  <c r="K497" i="4"/>
  <c r="J497" i="4"/>
  <c r="I497" i="4"/>
  <c r="H497" i="4"/>
  <c r="G497" i="4"/>
  <c r="F497" i="4"/>
  <c r="E497" i="4"/>
  <c r="D497" i="4"/>
  <c r="C497" i="4"/>
  <c r="B497" i="4"/>
  <c r="A497" i="4"/>
  <c r="K496" i="4"/>
  <c r="J496" i="4"/>
  <c r="I496" i="4"/>
  <c r="H496" i="4"/>
  <c r="G496" i="4"/>
  <c r="F496" i="4"/>
  <c r="E496" i="4"/>
  <c r="D496" i="4"/>
  <c r="C496" i="4"/>
  <c r="B496" i="4"/>
  <c r="A496" i="4"/>
  <c r="K495" i="4"/>
  <c r="J495" i="4"/>
  <c r="I495" i="4"/>
  <c r="H495" i="4"/>
  <c r="G495" i="4"/>
  <c r="F495" i="4"/>
  <c r="E495" i="4"/>
  <c r="D495" i="4"/>
  <c r="C495" i="4"/>
  <c r="B495" i="4"/>
  <c r="A495" i="4"/>
  <c r="K494" i="4"/>
  <c r="J494" i="4"/>
  <c r="I494" i="4"/>
  <c r="H494" i="4"/>
  <c r="G494" i="4"/>
  <c r="F494" i="4"/>
  <c r="E494" i="4"/>
  <c r="D494" i="4"/>
  <c r="C494" i="4"/>
  <c r="B494" i="4"/>
  <c r="A494" i="4"/>
  <c r="K493" i="4"/>
  <c r="J493" i="4"/>
  <c r="I493" i="4"/>
  <c r="H493" i="4"/>
  <c r="G493" i="4"/>
  <c r="F493" i="4"/>
  <c r="E493" i="4"/>
  <c r="D493" i="4"/>
  <c r="C493" i="4"/>
  <c r="B493" i="4"/>
  <c r="A493" i="4"/>
  <c r="K492" i="4"/>
  <c r="J492" i="4"/>
  <c r="I492" i="4"/>
  <c r="H492" i="4"/>
  <c r="G492" i="4"/>
  <c r="F492" i="4"/>
  <c r="E492" i="4"/>
  <c r="D492" i="4"/>
  <c r="C492" i="4"/>
  <c r="B492" i="4"/>
  <c r="A492" i="4"/>
  <c r="K491" i="4"/>
  <c r="J491" i="4"/>
  <c r="I491" i="4"/>
  <c r="H491" i="4"/>
  <c r="G491" i="4"/>
  <c r="F491" i="4"/>
  <c r="E491" i="4"/>
  <c r="D491" i="4"/>
  <c r="C491" i="4"/>
  <c r="B491" i="4"/>
  <c r="A491" i="4"/>
  <c r="K490" i="4"/>
  <c r="J490" i="4"/>
  <c r="I490" i="4"/>
  <c r="H490" i="4"/>
  <c r="G490" i="4"/>
  <c r="F490" i="4"/>
  <c r="E490" i="4"/>
  <c r="D490" i="4"/>
  <c r="C490" i="4"/>
  <c r="B490" i="4"/>
  <c r="A490" i="4"/>
  <c r="K489" i="4"/>
  <c r="J489" i="4"/>
  <c r="I489" i="4"/>
  <c r="H489" i="4"/>
  <c r="G489" i="4"/>
  <c r="F489" i="4"/>
  <c r="E489" i="4"/>
  <c r="D489" i="4"/>
  <c r="C489" i="4"/>
  <c r="B489" i="4"/>
  <c r="A489" i="4"/>
  <c r="K488" i="4"/>
  <c r="J488" i="4"/>
  <c r="I488" i="4"/>
  <c r="H488" i="4"/>
  <c r="G488" i="4"/>
  <c r="F488" i="4"/>
  <c r="E488" i="4"/>
  <c r="D488" i="4"/>
  <c r="C488" i="4"/>
  <c r="B488" i="4"/>
  <c r="A488" i="4"/>
  <c r="K487" i="4"/>
  <c r="J487" i="4"/>
  <c r="I487" i="4"/>
  <c r="H487" i="4"/>
  <c r="G487" i="4"/>
  <c r="F487" i="4"/>
  <c r="E487" i="4"/>
  <c r="D487" i="4"/>
  <c r="C487" i="4"/>
  <c r="B487" i="4"/>
  <c r="A487" i="4"/>
  <c r="K486" i="4"/>
  <c r="J486" i="4"/>
  <c r="I486" i="4"/>
  <c r="H486" i="4"/>
  <c r="G486" i="4"/>
  <c r="F486" i="4"/>
  <c r="E486" i="4"/>
  <c r="D486" i="4"/>
  <c r="C486" i="4"/>
  <c r="B486" i="4"/>
  <c r="A486" i="4"/>
  <c r="K485" i="4"/>
  <c r="J485" i="4"/>
  <c r="I485" i="4"/>
  <c r="H485" i="4"/>
  <c r="G485" i="4"/>
  <c r="F485" i="4"/>
  <c r="E485" i="4"/>
  <c r="D485" i="4"/>
  <c r="C485" i="4"/>
  <c r="B485" i="4"/>
  <c r="A485" i="4"/>
  <c r="K484" i="4"/>
  <c r="J484" i="4"/>
  <c r="I484" i="4"/>
  <c r="H484" i="4"/>
  <c r="G484" i="4"/>
  <c r="F484" i="4"/>
  <c r="E484" i="4"/>
  <c r="D484" i="4"/>
  <c r="C484" i="4"/>
  <c r="B484" i="4"/>
  <c r="A484" i="4"/>
  <c r="K483" i="4"/>
  <c r="J483" i="4"/>
  <c r="I483" i="4"/>
  <c r="H483" i="4"/>
  <c r="G483" i="4"/>
  <c r="F483" i="4"/>
  <c r="E483" i="4"/>
  <c r="D483" i="4"/>
  <c r="C483" i="4"/>
  <c r="B483" i="4"/>
  <c r="A483" i="4"/>
  <c r="K482" i="4"/>
  <c r="J482" i="4"/>
  <c r="I482" i="4"/>
  <c r="H482" i="4"/>
  <c r="G482" i="4"/>
  <c r="F482" i="4"/>
  <c r="E482" i="4"/>
  <c r="D482" i="4"/>
  <c r="C482" i="4"/>
  <c r="B482" i="4"/>
  <c r="A482" i="4"/>
  <c r="K481" i="4"/>
  <c r="J481" i="4"/>
  <c r="I481" i="4"/>
  <c r="H481" i="4"/>
  <c r="G481" i="4"/>
  <c r="F481" i="4"/>
  <c r="E481" i="4"/>
  <c r="D481" i="4"/>
  <c r="C481" i="4"/>
  <c r="B481" i="4"/>
  <c r="A481" i="4"/>
  <c r="K480" i="4"/>
  <c r="J480" i="4"/>
  <c r="I480" i="4"/>
  <c r="H480" i="4"/>
  <c r="G480" i="4"/>
  <c r="F480" i="4"/>
  <c r="E480" i="4"/>
  <c r="D480" i="4"/>
  <c r="C480" i="4"/>
  <c r="B480" i="4"/>
  <c r="A480" i="4"/>
  <c r="K479" i="4"/>
  <c r="J479" i="4"/>
  <c r="I479" i="4"/>
  <c r="H479" i="4"/>
  <c r="G479" i="4"/>
  <c r="F479" i="4"/>
  <c r="E479" i="4"/>
  <c r="D479" i="4"/>
  <c r="C479" i="4"/>
  <c r="B479" i="4"/>
  <c r="A479" i="4"/>
  <c r="K478" i="4"/>
  <c r="J478" i="4"/>
  <c r="I478" i="4"/>
  <c r="H478" i="4"/>
  <c r="G478" i="4"/>
  <c r="F478" i="4"/>
  <c r="E478" i="4"/>
  <c r="D478" i="4"/>
  <c r="C478" i="4"/>
  <c r="B478" i="4"/>
  <c r="A478" i="4"/>
  <c r="K477" i="4"/>
  <c r="J477" i="4"/>
  <c r="I477" i="4"/>
  <c r="H477" i="4"/>
  <c r="G477" i="4"/>
  <c r="F477" i="4"/>
  <c r="E477" i="4"/>
  <c r="D477" i="4"/>
  <c r="C477" i="4"/>
  <c r="B477" i="4"/>
  <c r="A477" i="4"/>
  <c r="K476" i="4"/>
  <c r="J476" i="4"/>
  <c r="I476" i="4"/>
  <c r="H476" i="4"/>
  <c r="G476" i="4"/>
  <c r="F476" i="4"/>
  <c r="E476" i="4"/>
  <c r="D476" i="4"/>
  <c r="C476" i="4"/>
  <c r="B476" i="4"/>
  <c r="A476" i="4"/>
  <c r="K475" i="4"/>
  <c r="J475" i="4"/>
  <c r="I475" i="4"/>
  <c r="H475" i="4"/>
  <c r="G475" i="4"/>
  <c r="F475" i="4"/>
  <c r="E475" i="4"/>
  <c r="D475" i="4"/>
  <c r="C475" i="4"/>
  <c r="B475" i="4"/>
  <c r="A475" i="4"/>
  <c r="K474" i="4"/>
  <c r="J474" i="4"/>
  <c r="I474" i="4"/>
  <c r="H474" i="4"/>
  <c r="G474" i="4"/>
  <c r="F474" i="4"/>
  <c r="E474" i="4"/>
  <c r="D474" i="4"/>
  <c r="C474" i="4"/>
  <c r="B474" i="4"/>
  <c r="A474" i="4"/>
  <c r="K473" i="4"/>
  <c r="J473" i="4"/>
  <c r="I473" i="4"/>
  <c r="H473" i="4"/>
  <c r="G473" i="4"/>
  <c r="F473" i="4"/>
  <c r="E473" i="4"/>
  <c r="D473" i="4"/>
  <c r="C473" i="4"/>
  <c r="B473" i="4"/>
  <c r="A473" i="4"/>
  <c r="K472" i="4"/>
  <c r="J472" i="4"/>
  <c r="I472" i="4"/>
  <c r="H472" i="4"/>
  <c r="G472" i="4"/>
  <c r="F472" i="4"/>
  <c r="E472" i="4"/>
  <c r="D472" i="4"/>
  <c r="C472" i="4"/>
  <c r="B472" i="4"/>
  <c r="A472" i="4"/>
  <c r="K471" i="4"/>
  <c r="J471" i="4"/>
  <c r="I471" i="4"/>
  <c r="H471" i="4"/>
  <c r="G471" i="4"/>
  <c r="F471" i="4"/>
  <c r="E471" i="4"/>
  <c r="D471" i="4"/>
  <c r="C471" i="4"/>
  <c r="B471" i="4"/>
  <c r="A471" i="4"/>
  <c r="K470" i="4"/>
  <c r="J470" i="4"/>
  <c r="I470" i="4"/>
  <c r="H470" i="4"/>
  <c r="G470" i="4"/>
  <c r="F470" i="4"/>
  <c r="E470" i="4"/>
  <c r="D470" i="4"/>
  <c r="C470" i="4"/>
  <c r="B470" i="4"/>
  <c r="A470" i="4"/>
  <c r="K469" i="4"/>
  <c r="J469" i="4"/>
  <c r="I469" i="4"/>
  <c r="H469" i="4"/>
  <c r="G469" i="4"/>
  <c r="F469" i="4"/>
  <c r="E469" i="4"/>
  <c r="D469" i="4"/>
  <c r="C469" i="4"/>
  <c r="B469" i="4"/>
  <c r="A469" i="4"/>
  <c r="K468" i="4"/>
  <c r="J468" i="4"/>
  <c r="I468" i="4"/>
  <c r="H468" i="4"/>
  <c r="G468" i="4"/>
  <c r="F468" i="4"/>
  <c r="E468" i="4"/>
  <c r="D468" i="4"/>
  <c r="C468" i="4"/>
  <c r="B468" i="4"/>
  <c r="A468" i="4"/>
  <c r="K467" i="4"/>
  <c r="J467" i="4"/>
  <c r="I467" i="4"/>
  <c r="H467" i="4"/>
  <c r="G467" i="4"/>
  <c r="F467" i="4"/>
  <c r="E467" i="4"/>
  <c r="D467" i="4"/>
  <c r="C467" i="4"/>
  <c r="B467" i="4"/>
  <c r="A467" i="4"/>
  <c r="K466" i="4"/>
  <c r="J466" i="4"/>
  <c r="I466" i="4"/>
  <c r="H466" i="4"/>
  <c r="G466" i="4"/>
  <c r="F466" i="4"/>
  <c r="E466" i="4"/>
  <c r="D466" i="4"/>
  <c r="C466" i="4"/>
  <c r="B466" i="4"/>
  <c r="A466" i="4"/>
  <c r="K465" i="4"/>
  <c r="J465" i="4"/>
  <c r="I465" i="4"/>
  <c r="H465" i="4"/>
  <c r="G465" i="4"/>
  <c r="F465" i="4"/>
  <c r="E465" i="4"/>
  <c r="D465" i="4"/>
  <c r="C465" i="4"/>
  <c r="B465" i="4"/>
  <c r="A465" i="4"/>
  <c r="K464" i="4"/>
  <c r="J464" i="4"/>
  <c r="I464" i="4"/>
  <c r="H464" i="4"/>
  <c r="G464" i="4"/>
  <c r="F464" i="4"/>
  <c r="E464" i="4"/>
  <c r="D464" i="4"/>
  <c r="C464" i="4"/>
  <c r="B464" i="4"/>
  <c r="A464" i="4"/>
  <c r="K463" i="4"/>
  <c r="J463" i="4"/>
  <c r="I463" i="4"/>
  <c r="H463" i="4"/>
  <c r="G463" i="4"/>
  <c r="F463" i="4"/>
  <c r="E463" i="4"/>
  <c r="D463" i="4"/>
  <c r="C463" i="4"/>
  <c r="B463" i="4"/>
  <c r="A463" i="4"/>
  <c r="K462" i="4"/>
  <c r="J462" i="4"/>
  <c r="I462" i="4"/>
  <c r="H462" i="4"/>
  <c r="G462" i="4"/>
  <c r="F462" i="4"/>
  <c r="E462" i="4"/>
  <c r="D462" i="4"/>
  <c r="C462" i="4"/>
  <c r="B462" i="4"/>
  <c r="A462" i="4"/>
  <c r="K461" i="4"/>
  <c r="J461" i="4"/>
  <c r="I461" i="4"/>
  <c r="H461" i="4"/>
  <c r="G461" i="4"/>
  <c r="F461" i="4"/>
  <c r="E461" i="4"/>
  <c r="D461" i="4"/>
  <c r="C461" i="4"/>
  <c r="B461" i="4"/>
  <c r="A461" i="4"/>
  <c r="K460" i="4"/>
  <c r="J460" i="4"/>
  <c r="I460" i="4"/>
  <c r="H460" i="4"/>
  <c r="G460" i="4"/>
  <c r="F460" i="4"/>
  <c r="E460" i="4"/>
  <c r="D460" i="4"/>
  <c r="C460" i="4"/>
  <c r="B460" i="4"/>
  <c r="A460" i="4"/>
  <c r="K459" i="4"/>
  <c r="J459" i="4"/>
  <c r="I459" i="4"/>
  <c r="H459" i="4"/>
  <c r="G459" i="4"/>
  <c r="F459" i="4"/>
  <c r="E459" i="4"/>
  <c r="D459" i="4"/>
  <c r="C459" i="4"/>
  <c r="B459" i="4"/>
  <c r="A459" i="4"/>
  <c r="K458" i="4"/>
  <c r="J458" i="4"/>
  <c r="I458" i="4"/>
  <c r="H458" i="4"/>
  <c r="G458" i="4"/>
  <c r="F458" i="4"/>
  <c r="E458" i="4"/>
  <c r="D458" i="4"/>
  <c r="C458" i="4"/>
  <c r="B458" i="4"/>
  <c r="A458" i="4"/>
  <c r="K457" i="4"/>
  <c r="J457" i="4"/>
  <c r="I457" i="4"/>
  <c r="H457" i="4"/>
  <c r="G457" i="4"/>
  <c r="F457" i="4"/>
  <c r="E457" i="4"/>
  <c r="D457" i="4"/>
  <c r="C457" i="4"/>
  <c r="B457" i="4"/>
  <c r="A457" i="4"/>
  <c r="K456" i="4"/>
  <c r="J456" i="4"/>
  <c r="I456" i="4"/>
  <c r="H456" i="4"/>
  <c r="G456" i="4"/>
  <c r="F456" i="4"/>
  <c r="E456" i="4"/>
  <c r="D456" i="4"/>
  <c r="C456" i="4"/>
  <c r="B456" i="4"/>
  <c r="A456" i="4"/>
  <c r="K455" i="4"/>
  <c r="J455" i="4"/>
  <c r="I455" i="4"/>
  <c r="H455" i="4"/>
  <c r="G455" i="4"/>
  <c r="F455" i="4"/>
  <c r="E455" i="4"/>
  <c r="D455" i="4"/>
  <c r="C455" i="4"/>
  <c r="B455" i="4"/>
  <c r="A455" i="4"/>
  <c r="K454" i="4"/>
  <c r="J454" i="4"/>
  <c r="I454" i="4"/>
  <c r="H454" i="4"/>
  <c r="G454" i="4"/>
  <c r="F454" i="4"/>
  <c r="E454" i="4"/>
  <c r="D454" i="4"/>
  <c r="C454" i="4"/>
  <c r="B454" i="4"/>
  <c r="A454" i="4"/>
  <c r="K453" i="4"/>
  <c r="J453" i="4"/>
  <c r="I453" i="4"/>
  <c r="H453" i="4"/>
  <c r="G453" i="4"/>
  <c r="F453" i="4"/>
  <c r="E453" i="4"/>
  <c r="D453" i="4"/>
  <c r="C453" i="4"/>
  <c r="B453" i="4"/>
  <c r="A453" i="4"/>
  <c r="K452" i="4"/>
  <c r="J452" i="4"/>
  <c r="I452" i="4"/>
  <c r="H452" i="4"/>
  <c r="G452" i="4"/>
  <c r="F452" i="4"/>
  <c r="E452" i="4"/>
  <c r="D452" i="4"/>
  <c r="C452" i="4"/>
  <c r="B452" i="4"/>
  <c r="A452" i="4"/>
  <c r="K451" i="4"/>
  <c r="J451" i="4"/>
  <c r="I451" i="4"/>
  <c r="H451" i="4"/>
  <c r="G451" i="4"/>
  <c r="F451" i="4"/>
  <c r="E451" i="4"/>
  <c r="D451" i="4"/>
  <c r="C451" i="4"/>
  <c r="B451" i="4"/>
  <c r="A451" i="4"/>
  <c r="K450" i="4"/>
  <c r="J450" i="4"/>
  <c r="I450" i="4"/>
  <c r="H450" i="4"/>
  <c r="G450" i="4"/>
  <c r="F450" i="4"/>
  <c r="E450" i="4"/>
  <c r="D450" i="4"/>
  <c r="C450" i="4"/>
  <c r="B450" i="4"/>
  <c r="A450" i="4"/>
  <c r="K449" i="4"/>
  <c r="J449" i="4"/>
  <c r="I449" i="4"/>
  <c r="H449" i="4"/>
  <c r="G449" i="4"/>
  <c r="F449" i="4"/>
  <c r="E449" i="4"/>
  <c r="D449" i="4"/>
  <c r="C449" i="4"/>
  <c r="B449" i="4"/>
  <c r="A449" i="4"/>
  <c r="K448" i="4"/>
  <c r="J448" i="4"/>
  <c r="I448" i="4"/>
  <c r="H448" i="4"/>
  <c r="G448" i="4"/>
  <c r="F448" i="4"/>
  <c r="E448" i="4"/>
  <c r="D448" i="4"/>
  <c r="C448" i="4"/>
  <c r="B448" i="4"/>
  <c r="A448" i="4"/>
  <c r="K447" i="4"/>
  <c r="J447" i="4"/>
  <c r="I447" i="4"/>
  <c r="H447" i="4"/>
  <c r="G447" i="4"/>
  <c r="F447" i="4"/>
  <c r="E447" i="4"/>
  <c r="D447" i="4"/>
  <c r="C447" i="4"/>
  <c r="B447" i="4"/>
  <c r="A447" i="4"/>
  <c r="K446" i="4"/>
  <c r="J446" i="4"/>
  <c r="I446" i="4"/>
  <c r="H446" i="4"/>
  <c r="G446" i="4"/>
  <c r="F446" i="4"/>
  <c r="E446" i="4"/>
  <c r="D446" i="4"/>
  <c r="C446" i="4"/>
  <c r="B446" i="4"/>
  <c r="A446" i="4"/>
  <c r="K445" i="4"/>
  <c r="J445" i="4"/>
  <c r="I445" i="4"/>
  <c r="H445" i="4"/>
  <c r="G445" i="4"/>
  <c r="F445" i="4"/>
  <c r="E445" i="4"/>
  <c r="D445" i="4"/>
  <c r="C445" i="4"/>
  <c r="B445" i="4"/>
  <c r="A445" i="4"/>
  <c r="K444" i="4"/>
  <c r="J444" i="4"/>
  <c r="I444" i="4"/>
  <c r="H444" i="4"/>
  <c r="G444" i="4"/>
  <c r="F444" i="4"/>
  <c r="E444" i="4"/>
  <c r="D444" i="4"/>
  <c r="C444" i="4"/>
  <c r="B444" i="4"/>
  <c r="A444" i="4"/>
  <c r="K443" i="4"/>
  <c r="J443" i="4"/>
  <c r="I443" i="4"/>
  <c r="H443" i="4"/>
  <c r="G443" i="4"/>
  <c r="F443" i="4"/>
  <c r="E443" i="4"/>
  <c r="D443" i="4"/>
  <c r="C443" i="4"/>
  <c r="B443" i="4"/>
  <c r="A443" i="4"/>
  <c r="K442" i="4"/>
  <c r="J442" i="4"/>
  <c r="I442" i="4"/>
  <c r="H442" i="4"/>
  <c r="G442" i="4"/>
  <c r="F442" i="4"/>
  <c r="E442" i="4"/>
  <c r="D442" i="4"/>
  <c r="C442" i="4"/>
  <c r="B442" i="4"/>
  <c r="A442" i="4"/>
  <c r="K441" i="4"/>
  <c r="J441" i="4"/>
  <c r="I441" i="4"/>
  <c r="H441" i="4"/>
  <c r="G441" i="4"/>
  <c r="F441" i="4"/>
  <c r="E441" i="4"/>
  <c r="D441" i="4"/>
  <c r="C441" i="4"/>
  <c r="B441" i="4"/>
  <c r="A441" i="4"/>
  <c r="K440" i="4"/>
  <c r="J440" i="4"/>
  <c r="I440" i="4"/>
  <c r="H440" i="4"/>
  <c r="G440" i="4"/>
  <c r="F440" i="4"/>
  <c r="E440" i="4"/>
  <c r="D440" i="4"/>
  <c r="C440" i="4"/>
  <c r="B440" i="4"/>
  <c r="A440" i="4"/>
  <c r="K439" i="4"/>
  <c r="J439" i="4"/>
  <c r="I439" i="4"/>
  <c r="H439" i="4"/>
  <c r="G439" i="4"/>
  <c r="F439" i="4"/>
  <c r="E439" i="4"/>
  <c r="D439" i="4"/>
  <c r="C439" i="4"/>
  <c r="B439" i="4"/>
  <c r="A439" i="4"/>
  <c r="K438" i="4"/>
  <c r="J438" i="4"/>
  <c r="I438" i="4"/>
  <c r="H438" i="4"/>
  <c r="G438" i="4"/>
  <c r="F438" i="4"/>
  <c r="E438" i="4"/>
  <c r="D438" i="4"/>
  <c r="C438" i="4"/>
  <c r="B438" i="4"/>
  <c r="A438" i="4"/>
  <c r="K437" i="4"/>
  <c r="J437" i="4"/>
  <c r="I437" i="4"/>
  <c r="H437" i="4"/>
  <c r="G437" i="4"/>
  <c r="F437" i="4"/>
  <c r="E437" i="4"/>
  <c r="D437" i="4"/>
  <c r="C437" i="4"/>
  <c r="B437" i="4"/>
  <c r="A437" i="4"/>
  <c r="K436" i="4"/>
  <c r="J436" i="4"/>
  <c r="I436" i="4"/>
  <c r="H436" i="4"/>
  <c r="G436" i="4"/>
  <c r="F436" i="4"/>
  <c r="E436" i="4"/>
  <c r="D436" i="4"/>
  <c r="C436" i="4"/>
  <c r="B436" i="4"/>
  <c r="A436" i="4"/>
  <c r="K435" i="4"/>
  <c r="J435" i="4"/>
  <c r="I435" i="4"/>
  <c r="H435" i="4"/>
  <c r="G435" i="4"/>
  <c r="F435" i="4"/>
  <c r="E435" i="4"/>
  <c r="D435" i="4"/>
  <c r="C435" i="4"/>
  <c r="B435" i="4"/>
  <c r="A435" i="4"/>
  <c r="K434" i="4"/>
  <c r="J434" i="4"/>
  <c r="I434" i="4"/>
  <c r="H434" i="4"/>
  <c r="G434" i="4"/>
  <c r="F434" i="4"/>
  <c r="E434" i="4"/>
  <c r="D434" i="4"/>
  <c r="C434" i="4"/>
  <c r="B434" i="4"/>
  <c r="A434" i="4"/>
  <c r="K433" i="4"/>
  <c r="J433" i="4"/>
  <c r="I433" i="4"/>
  <c r="H433" i="4"/>
  <c r="G433" i="4"/>
  <c r="F433" i="4"/>
  <c r="E433" i="4"/>
  <c r="D433" i="4"/>
  <c r="C433" i="4"/>
  <c r="B433" i="4"/>
  <c r="A433" i="4"/>
  <c r="K432" i="4"/>
  <c r="J432" i="4"/>
  <c r="I432" i="4"/>
  <c r="H432" i="4"/>
  <c r="G432" i="4"/>
  <c r="F432" i="4"/>
  <c r="E432" i="4"/>
  <c r="D432" i="4"/>
  <c r="C432" i="4"/>
  <c r="B432" i="4"/>
  <c r="A432" i="4"/>
  <c r="K431" i="4"/>
  <c r="J431" i="4"/>
  <c r="I431" i="4"/>
  <c r="H431" i="4"/>
  <c r="G431" i="4"/>
  <c r="F431" i="4"/>
  <c r="E431" i="4"/>
  <c r="D431" i="4"/>
  <c r="C431" i="4"/>
  <c r="B431" i="4"/>
  <c r="A431" i="4"/>
  <c r="K430" i="4"/>
  <c r="J430" i="4"/>
  <c r="I430" i="4"/>
  <c r="H430" i="4"/>
  <c r="G430" i="4"/>
  <c r="F430" i="4"/>
  <c r="E430" i="4"/>
  <c r="D430" i="4"/>
  <c r="C430" i="4"/>
  <c r="B430" i="4"/>
  <c r="A430" i="4"/>
  <c r="K429" i="4"/>
  <c r="J429" i="4"/>
  <c r="I429" i="4"/>
  <c r="H429" i="4"/>
  <c r="G429" i="4"/>
  <c r="F429" i="4"/>
  <c r="E429" i="4"/>
  <c r="D429" i="4"/>
  <c r="C429" i="4"/>
  <c r="B429" i="4"/>
  <c r="A429" i="4"/>
  <c r="K428" i="4"/>
  <c r="J428" i="4"/>
  <c r="I428" i="4"/>
  <c r="H428" i="4"/>
  <c r="G428" i="4"/>
  <c r="F428" i="4"/>
  <c r="E428" i="4"/>
  <c r="D428" i="4"/>
  <c r="C428" i="4"/>
  <c r="B428" i="4"/>
  <c r="A428" i="4"/>
  <c r="K427" i="4"/>
  <c r="J427" i="4"/>
  <c r="I427" i="4"/>
  <c r="H427" i="4"/>
  <c r="G427" i="4"/>
  <c r="F427" i="4"/>
  <c r="E427" i="4"/>
  <c r="D427" i="4"/>
  <c r="C427" i="4"/>
  <c r="B427" i="4"/>
  <c r="A427" i="4"/>
  <c r="K426" i="4"/>
  <c r="J426" i="4"/>
  <c r="I426" i="4"/>
  <c r="H426" i="4"/>
  <c r="G426" i="4"/>
  <c r="F426" i="4"/>
  <c r="E426" i="4"/>
  <c r="D426" i="4"/>
  <c r="C426" i="4"/>
  <c r="B426" i="4"/>
  <c r="A426" i="4"/>
  <c r="K425" i="4"/>
  <c r="J425" i="4"/>
  <c r="I425" i="4"/>
  <c r="H425" i="4"/>
  <c r="G425" i="4"/>
  <c r="F425" i="4"/>
  <c r="E425" i="4"/>
  <c r="D425" i="4"/>
  <c r="C425" i="4"/>
  <c r="B425" i="4"/>
  <c r="A425" i="4"/>
  <c r="K424" i="4"/>
  <c r="J424" i="4"/>
  <c r="I424" i="4"/>
  <c r="H424" i="4"/>
  <c r="G424" i="4"/>
  <c r="F424" i="4"/>
  <c r="E424" i="4"/>
  <c r="D424" i="4"/>
  <c r="C424" i="4"/>
  <c r="B424" i="4"/>
  <c r="A424" i="4"/>
  <c r="K423" i="4"/>
  <c r="J423" i="4"/>
  <c r="I423" i="4"/>
  <c r="H423" i="4"/>
  <c r="G423" i="4"/>
  <c r="F423" i="4"/>
  <c r="E423" i="4"/>
  <c r="D423" i="4"/>
  <c r="C423" i="4"/>
  <c r="B423" i="4"/>
  <c r="A423" i="4"/>
  <c r="K422" i="4"/>
  <c r="J422" i="4"/>
  <c r="I422" i="4"/>
  <c r="H422" i="4"/>
  <c r="G422" i="4"/>
  <c r="F422" i="4"/>
  <c r="E422" i="4"/>
  <c r="D422" i="4"/>
  <c r="C422" i="4"/>
  <c r="B422" i="4"/>
  <c r="A422" i="4"/>
  <c r="K421" i="4"/>
  <c r="J421" i="4"/>
  <c r="I421" i="4"/>
  <c r="H421" i="4"/>
  <c r="G421" i="4"/>
  <c r="F421" i="4"/>
  <c r="E421" i="4"/>
  <c r="D421" i="4"/>
  <c r="C421" i="4"/>
  <c r="B421" i="4"/>
  <c r="A421" i="4"/>
  <c r="K420" i="4"/>
  <c r="J420" i="4"/>
  <c r="I420" i="4"/>
  <c r="H420" i="4"/>
  <c r="G420" i="4"/>
  <c r="F420" i="4"/>
  <c r="E420" i="4"/>
  <c r="D420" i="4"/>
  <c r="C420" i="4"/>
  <c r="B420" i="4"/>
  <c r="A420" i="4"/>
  <c r="K419" i="4"/>
  <c r="J419" i="4"/>
  <c r="I419" i="4"/>
  <c r="H419" i="4"/>
  <c r="G419" i="4"/>
  <c r="F419" i="4"/>
  <c r="E419" i="4"/>
  <c r="D419" i="4"/>
  <c r="C419" i="4"/>
  <c r="B419" i="4"/>
  <c r="A419" i="4"/>
  <c r="K418" i="4"/>
  <c r="J418" i="4"/>
  <c r="I418" i="4"/>
  <c r="H418" i="4"/>
  <c r="G418" i="4"/>
  <c r="F418" i="4"/>
  <c r="E418" i="4"/>
  <c r="D418" i="4"/>
  <c r="C418" i="4"/>
  <c r="B418" i="4"/>
  <c r="A418" i="4"/>
  <c r="K417" i="4"/>
  <c r="J417" i="4"/>
  <c r="I417" i="4"/>
  <c r="H417" i="4"/>
  <c r="G417" i="4"/>
  <c r="F417" i="4"/>
  <c r="E417" i="4"/>
  <c r="D417" i="4"/>
  <c r="C417" i="4"/>
  <c r="B417" i="4"/>
  <c r="A417" i="4"/>
  <c r="K416" i="4"/>
  <c r="J416" i="4"/>
  <c r="I416" i="4"/>
  <c r="H416" i="4"/>
  <c r="G416" i="4"/>
  <c r="F416" i="4"/>
  <c r="E416" i="4"/>
  <c r="D416" i="4"/>
  <c r="C416" i="4"/>
  <c r="B416" i="4"/>
  <c r="A416" i="4"/>
  <c r="K415" i="4"/>
  <c r="J415" i="4"/>
  <c r="I415" i="4"/>
  <c r="H415" i="4"/>
  <c r="G415" i="4"/>
  <c r="F415" i="4"/>
  <c r="E415" i="4"/>
  <c r="D415" i="4"/>
  <c r="C415" i="4"/>
  <c r="B415" i="4"/>
  <c r="A415" i="4"/>
  <c r="K414" i="4"/>
  <c r="J414" i="4"/>
  <c r="I414" i="4"/>
  <c r="H414" i="4"/>
  <c r="G414" i="4"/>
  <c r="F414" i="4"/>
  <c r="E414" i="4"/>
  <c r="D414" i="4"/>
  <c r="C414" i="4"/>
  <c r="B414" i="4"/>
  <c r="A414" i="4"/>
  <c r="K413" i="4"/>
  <c r="J413" i="4"/>
  <c r="I413" i="4"/>
  <c r="H413" i="4"/>
  <c r="G413" i="4"/>
  <c r="F413" i="4"/>
  <c r="E413" i="4"/>
  <c r="D413" i="4"/>
  <c r="C413" i="4"/>
  <c r="B413" i="4"/>
  <c r="A413" i="4"/>
  <c r="K412" i="4"/>
  <c r="J412" i="4"/>
  <c r="I412" i="4"/>
  <c r="H412" i="4"/>
  <c r="G412" i="4"/>
  <c r="F412" i="4"/>
  <c r="E412" i="4"/>
  <c r="D412" i="4"/>
  <c r="C412" i="4"/>
  <c r="B412" i="4"/>
  <c r="A412" i="4"/>
  <c r="K411" i="4"/>
  <c r="J411" i="4"/>
  <c r="I411" i="4"/>
  <c r="H411" i="4"/>
  <c r="G411" i="4"/>
  <c r="F411" i="4"/>
  <c r="E411" i="4"/>
  <c r="D411" i="4"/>
  <c r="C411" i="4"/>
  <c r="B411" i="4"/>
  <c r="A411" i="4"/>
  <c r="K410" i="4"/>
  <c r="J410" i="4"/>
  <c r="I410" i="4"/>
  <c r="H410" i="4"/>
  <c r="G410" i="4"/>
  <c r="F410" i="4"/>
  <c r="E410" i="4"/>
  <c r="D410" i="4"/>
  <c r="C410" i="4"/>
  <c r="B410" i="4"/>
  <c r="A410" i="4"/>
  <c r="K409" i="4"/>
  <c r="J409" i="4"/>
  <c r="I409" i="4"/>
  <c r="H409" i="4"/>
  <c r="G409" i="4"/>
  <c r="F409" i="4"/>
  <c r="E409" i="4"/>
  <c r="D409" i="4"/>
  <c r="C409" i="4"/>
  <c r="B409" i="4"/>
  <c r="A409" i="4"/>
  <c r="K408" i="4"/>
  <c r="J408" i="4"/>
  <c r="I408" i="4"/>
  <c r="H408" i="4"/>
  <c r="G408" i="4"/>
  <c r="F408" i="4"/>
  <c r="E408" i="4"/>
  <c r="D408" i="4"/>
  <c r="C408" i="4"/>
  <c r="B408" i="4"/>
  <c r="A408" i="4"/>
  <c r="K407" i="4"/>
  <c r="J407" i="4"/>
  <c r="I407" i="4"/>
  <c r="H407" i="4"/>
  <c r="G407" i="4"/>
  <c r="F407" i="4"/>
  <c r="E407" i="4"/>
  <c r="D407" i="4"/>
  <c r="C407" i="4"/>
  <c r="B407" i="4"/>
  <c r="A407" i="4"/>
  <c r="K406" i="4"/>
  <c r="J406" i="4"/>
  <c r="I406" i="4"/>
  <c r="H406" i="4"/>
  <c r="G406" i="4"/>
  <c r="F406" i="4"/>
  <c r="E406" i="4"/>
  <c r="D406" i="4"/>
  <c r="C406" i="4"/>
  <c r="B406" i="4"/>
  <c r="A406" i="4"/>
  <c r="K405" i="4"/>
  <c r="J405" i="4"/>
  <c r="I405" i="4"/>
  <c r="H405" i="4"/>
  <c r="G405" i="4"/>
  <c r="F405" i="4"/>
  <c r="E405" i="4"/>
  <c r="D405" i="4"/>
  <c r="C405" i="4"/>
  <c r="B405" i="4"/>
  <c r="A405" i="4"/>
  <c r="K404" i="4"/>
  <c r="J404" i="4"/>
  <c r="I404" i="4"/>
  <c r="H404" i="4"/>
  <c r="G404" i="4"/>
  <c r="F404" i="4"/>
  <c r="E404" i="4"/>
  <c r="D404" i="4"/>
  <c r="C404" i="4"/>
  <c r="B404" i="4"/>
  <c r="A404" i="4"/>
  <c r="K403" i="4"/>
  <c r="J403" i="4"/>
  <c r="I403" i="4"/>
  <c r="H403" i="4"/>
  <c r="G403" i="4"/>
  <c r="F403" i="4"/>
  <c r="E403" i="4"/>
  <c r="D403" i="4"/>
  <c r="C403" i="4"/>
  <c r="B403" i="4"/>
  <c r="A403" i="4"/>
  <c r="K402" i="4"/>
  <c r="J402" i="4"/>
  <c r="I402" i="4"/>
  <c r="H402" i="4"/>
  <c r="G402" i="4"/>
  <c r="F402" i="4"/>
  <c r="E402" i="4"/>
  <c r="D402" i="4"/>
  <c r="C402" i="4"/>
  <c r="B402" i="4"/>
  <c r="A402" i="4"/>
  <c r="K401" i="4"/>
  <c r="J401" i="4"/>
  <c r="I401" i="4"/>
  <c r="H401" i="4"/>
  <c r="G401" i="4"/>
  <c r="F401" i="4"/>
  <c r="E401" i="4"/>
  <c r="D401" i="4"/>
  <c r="C401" i="4"/>
  <c r="B401" i="4"/>
  <c r="A401" i="4"/>
  <c r="K400" i="4"/>
  <c r="J400" i="4"/>
  <c r="I400" i="4"/>
  <c r="H400" i="4"/>
  <c r="G400" i="4"/>
  <c r="F400" i="4"/>
  <c r="E400" i="4"/>
  <c r="D400" i="4"/>
  <c r="C400" i="4"/>
  <c r="B400" i="4"/>
  <c r="A400" i="4"/>
  <c r="K399" i="4"/>
  <c r="J399" i="4"/>
  <c r="I399" i="4"/>
  <c r="H399" i="4"/>
  <c r="G399" i="4"/>
  <c r="F399" i="4"/>
  <c r="E399" i="4"/>
  <c r="D399" i="4"/>
  <c r="C399" i="4"/>
  <c r="B399" i="4"/>
  <c r="A399" i="4"/>
  <c r="K398" i="4"/>
  <c r="J398" i="4"/>
  <c r="I398" i="4"/>
  <c r="H398" i="4"/>
  <c r="G398" i="4"/>
  <c r="F398" i="4"/>
  <c r="E398" i="4"/>
  <c r="D398" i="4"/>
  <c r="C398" i="4"/>
  <c r="B398" i="4"/>
  <c r="A398" i="4"/>
  <c r="K397" i="4"/>
  <c r="J397" i="4"/>
  <c r="I397" i="4"/>
  <c r="H397" i="4"/>
  <c r="G397" i="4"/>
  <c r="F397" i="4"/>
  <c r="E397" i="4"/>
  <c r="D397" i="4"/>
  <c r="C397" i="4"/>
  <c r="B397" i="4"/>
  <c r="A397" i="4"/>
  <c r="K396" i="4"/>
  <c r="J396" i="4"/>
  <c r="I396" i="4"/>
  <c r="H396" i="4"/>
  <c r="G396" i="4"/>
  <c r="F396" i="4"/>
  <c r="E396" i="4"/>
  <c r="D396" i="4"/>
  <c r="C396" i="4"/>
  <c r="B396" i="4"/>
  <c r="A396" i="4"/>
  <c r="K395" i="4"/>
  <c r="J395" i="4"/>
  <c r="I395" i="4"/>
  <c r="H395" i="4"/>
  <c r="G395" i="4"/>
  <c r="F395" i="4"/>
  <c r="E395" i="4"/>
  <c r="D395" i="4"/>
  <c r="C395" i="4"/>
  <c r="B395" i="4"/>
  <c r="A395" i="4"/>
  <c r="K394" i="4"/>
  <c r="J394" i="4"/>
  <c r="I394" i="4"/>
  <c r="H394" i="4"/>
  <c r="G394" i="4"/>
  <c r="F394" i="4"/>
  <c r="E394" i="4"/>
  <c r="D394" i="4"/>
  <c r="C394" i="4"/>
  <c r="B394" i="4"/>
  <c r="A394" i="4"/>
  <c r="K393" i="4"/>
  <c r="J393" i="4"/>
  <c r="I393" i="4"/>
  <c r="H393" i="4"/>
  <c r="G393" i="4"/>
  <c r="F393" i="4"/>
  <c r="E393" i="4"/>
  <c r="D393" i="4"/>
  <c r="C393" i="4"/>
  <c r="B393" i="4"/>
  <c r="A393" i="4"/>
  <c r="K392" i="4"/>
  <c r="J392" i="4"/>
  <c r="I392" i="4"/>
  <c r="H392" i="4"/>
  <c r="G392" i="4"/>
  <c r="F392" i="4"/>
  <c r="E392" i="4"/>
  <c r="D392" i="4"/>
  <c r="C392" i="4"/>
  <c r="B392" i="4"/>
  <c r="A392" i="4"/>
  <c r="K391" i="4"/>
  <c r="J391" i="4"/>
  <c r="I391" i="4"/>
  <c r="H391" i="4"/>
  <c r="G391" i="4"/>
  <c r="F391" i="4"/>
  <c r="E391" i="4"/>
  <c r="D391" i="4"/>
  <c r="C391" i="4"/>
  <c r="B391" i="4"/>
  <c r="A391" i="4"/>
  <c r="K390" i="4"/>
  <c r="J390" i="4"/>
  <c r="I390" i="4"/>
  <c r="H390" i="4"/>
  <c r="G390" i="4"/>
  <c r="F390" i="4"/>
  <c r="E390" i="4"/>
  <c r="D390" i="4"/>
  <c r="C390" i="4"/>
  <c r="B390" i="4"/>
  <c r="A390" i="4"/>
  <c r="K389" i="4"/>
  <c r="J389" i="4"/>
  <c r="I389" i="4"/>
  <c r="H389" i="4"/>
  <c r="G389" i="4"/>
  <c r="F389" i="4"/>
  <c r="E389" i="4"/>
  <c r="D389" i="4"/>
  <c r="C389" i="4"/>
  <c r="B389" i="4"/>
  <c r="A389" i="4"/>
  <c r="K388" i="4"/>
  <c r="J388" i="4"/>
  <c r="I388" i="4"/>
  <c r="H388" i="4"/>
  <c r="G388" i="4"/>
  <c r="F388" i="4"/>
  <c r="E388" i="4"/>
  <c r="D388" i="4"/>
  <c r="C388" i="4"/>
  <c r="B388" i="4"/>
  <c r="A388" i="4"/>
  <c r="K387" i="4"/>
  <c r="J387" i="4"/>
  <c r="I387" i="4"/>
  <c r="H387" i="4"/>
  <c r="G387" i="4"/>
  <c r="F387" i="4"/>
  <c r="E387" i="4"/>
  <c r="D387" i="4"/>
  <c r="C387" i="4"/>
  <c r="B387" i="4"/>
  <c r="A387" i="4"/>
  <c r="K386" i="4"/>
  <c r="J386" i="4"/>
  <c r="I386" i="4"/>
  <c r="H386" i="4"/>
  <c r="G386" i="4"/>
  <c r="F386" i="4"/>
  <c r="E386" i="4"/>
  <c r="D386" i="4"/>
  <c r="C386" i="4"/>
  <c r="B386" i="4"/>
  <c r="A386" i="4"/>
  <c r="K385" i="4"/>
  <c r="J385" i="4"/>
  <c r="I385" i="4"/>
  <c r="H385" i="4"/>
  <c r="G385" i="4"/>
  <c r="F385" i="4"/>
  <c r="E385" i="4"/>
  <c r="D385" i="4"/>
  <c r="C385" i="4"/>
  <c r="B385" i="4"/>
  <c r="A385" i="4"/>
  <c r="K384" i="4"/>
  <c r="J384" i="4"/>
  <c r="I384" i="4"/>
  <c r="H384" i="4"/>
  <c r="G384" i="4"/>
  <c r="F384" i="4"/>
  <c r="E384" i="4"/>
  <c r="D384" i="4"/>
  <c r="C384" i="4"/>
  <c r="B384" i="4"/>
  <c r="A384" i="4"/>
  <c r="K383" i="4"/>
  <c r="J383" i="4"/>
  <c r="I383" i="4"/>
  <c r="H383" i="4"/>
  <c r="G383" i="4"/>
  <c r="F383" i="4"/>
  <c r="E383" i="4"/>
  <c r="D383" i="4"/>
  <c r="C383" i="4"/>
  <c r="B383" i="4"/>
  <c r="A383" i="4"/>
  <c r="K382" i="4"/>
  <c r="J382" i="4"/>
  <c r="I382" i="4"/>
  <c r="H382" i="4"/>
  <c r="G382" i="4"/>
  <c r="F382" i="4"/>
  <c r="E382" i="4"/>
  <c r="D382" i="4"/>
  <c r="C382" i="4"/>
  <c r="B382" i="4"/>
  <c r="A382" i="4"/>
  <c r="K381" i="4"/>
  <c r="J381" i="4"/>
  <c r="I381" i="4"/>
  <c r="H381" i="4"/>
  <c r="G381" i="4"/>
  <c r="F381" i="4"/>
  <c r="E381" i="4"/>
  <c r="D381" i="4"/>
  <c r="C381" i="4"/>
  <c r="B381" i="4"/>
  <c r="A381" i="4"/>
  <c r="K380" i="4"/>
  <c r="J380" i="4"/>
  <c r="I380" i="4"/>
  <c r="H380" i="4"/>
  <c r="G380" i="4"/>
  <c r="F380" i="4"/>
  <c r="E380" i="4"/>
  <c r="D380" i="4"/>
  <c r="C380" i="4"/>
  <c r="B380" i="4"/>
  <c r="A380" i="4"/>
  <c r="K379" i="4"/>
  <c r="J379" i="4"/>
  <c r="I379" i="4"/>
  <c r="H379" i="4"/>
  <c r="G379" i="4"/>
  <c r="F379" i="4"/>
  <c r="E379" i="4"/>
  <c r="D379" i="4"/>
  <c r="C379" i="4"/>
  <c r="B379" i="4"/>
  <c r="A379" i="4"/>
  <c r="K378" i="4"/>
  <c r="J378" i="4"/>
  <c r="I378" i="4"/>
  <c r="H378" i="4"/>
  <c r="G378" i="4"/>
  <c r="F378" i="4"/>
  <c r="E378" i="4"/>
  <c r="D378" i="4"/>
  <c r="C378" i="4"/>
  <c r="B378" i="4"/>
  <c r="A378" i="4"/>
  <c r="K377" i="4"/>
  <c r="J377" i="4"/>
  <c r="I377" i="4"/>
  <c r="H377" i="4"/>
  <c r="G377" i="4"/>
  <c r="F377" i="4"/>
  <c r="E377" i="4"/>
  <c r="D377" i="4"/>
  <c r="C377" i="4"/>
  <c r="B377" i="4"/>
  <c r="A377" i="4"/>
  <c r="K376" i="4"/>
  <c r="J376" i="4"/>
  <c r="I376" i="4"/>
  <c r="H376" i="4"/>
  <c r="G376" i="4"/>
  <c r="F376" i="4"/>
  <c r="E376" i="4"/>
  <c r="D376" i="4"/>
  <c r="C376" i="4"/>
  <c r="B376" i="4"/>
  <c r="A376" i="4"/>
  <c r="K375" i="4"/>
  <c r="J375" i="4"/>
  <c r="I375" i="4"/>
  <c r="H375" i="4"/>
  <c r="G375" i="4"/>
  <c r="F375" i="4"/>
  <c r="E375" i="4"/>
  <c r="D375" i="4"/>
  <c r="C375" i="4"/>
  <c r="B375" i="4"/>
  <c r="A375" i="4"/>
  <c r="K374" i="4"/>
  <c r="J374" i="4"/>
  <c r="I374" i="4"/>
  <c r="H374" i="4"/>
  <c r="G374" i="4"/>
  <c r="F374" i="4"/>
  <c r="E374" i="4"/>
  <c r="D374" i="4"/>
  <c r="C374" i="4"/>
  <c r="B374" i="4"/>
  <c r="A374" i="4"/>
  <c r="K373" i="4"/>
  <c r="J373" i="4"/>
  <c r="I373" i="4"/>
  <c r="H373" i="4"/>
  <c r="G373" i="4"/>
  <c r="F373" i="4"/>
  <c r="E373" i="4"/>
  <c r="D373" i="4"/>
  <c r="C373" i="4"/>
  <c r="B373" i="4"/>
  <c r="A373" i="4"/>
  <c r="K372" i="4"/>
  <c r="J372" i="4"/>
  <c r="I372" i="4"/>
  <c r="H372" i="4"/>
  <c r="G372" i="4"/>
  <c r="F372" i="4"/>
  <c r="E372" i="4"/>
  <c r="D372" i="4"/>
  <c r="C372" i="4"/>
  <c r="B372" i="4"/>
  <c r="A372" i="4"/>
  <c r="K371" i="4"/>
  <c r="J371" i="4"/>
  <c r="I371" i="4"/>
  <c r="H371" i="4"/>
  <c r="G371" i="4"/>
  <c r="F371" i="4"/>
  <c r="E371" i="4"/>
  <c r="D371" i="4"/>
  <c r="C371" i="4"/>
  <c r="B371" i="4"/>
  <c r="A371" i="4"/>
  <c r="K370" i="4"/>
  <c r="J370" i="4"/>
  <c r="I370" i="4"/>
  <c r="H370" i="4"/>
  <c r="G370" i="4"/>
  <c r="F370" i="4"/>
  <c r="E370" i="4"/>
  <c r="D370" i="4"/>
  <c r="C370" i="4"/>
  <c r="B370" i="4"/>
  <c r="A370" i="4"/>
  <c r="K369" i="4"/>
  <c r="J369" i="4"/>
  <c r="I369" i="4"/>
  <c r="H369" i="4"/>
  <c r="G369" i="4"/>
  <c r="F369" i="4"/>
  <c r="E369" i="4"/>
  <c r="D369" i="4"/>
  <c r="C369" i="4"/>
  <c r="B369" i="4"/>
  <c r="A369" i="4"/>
  <c r="K368" i="4"/>
  <c r="J368" i="4"/>
  <c r="I368" i="4"/>
  <c r="H368" i="4"/>
  <c r="G368" i="4"/>
  <c r="F368" i="4"/>
  <c r="E368" i="4"/>
  <c r="D368" i="4"/>
  <c r="C368" i="4"/>
  <c r="B368" i="4"/>
  <c r="A368" i="4"/>
  <c r="K367" i="4"/>
  <c r="J367" i="4"/>
  <c r="I367" i="4"/>
  <c r="H367" i="4"/>
  <c r="G367" i="4"/>
  <c r="F367" i="4"/>
  <c r="E367" i="4"/>
  <c r="D367" i="4"/>
  <c r="C367" i="4"/>
  <c r="B367" i="4"/>
  <c r="A367" i="4"/>
  <c r="K366" i="4"/>
  <c r="J366" i="4"/>
  <c r="I366" i="4"/>
  <c r="H366" i="4"/>
  <c r="G366" i="4"/>
  <c r="F366" i="4"/>
  <c r="E366" i="4"/>
  <c r="D366" i="4"/>
  <c r="C366" i="4"/>
  <c r="B366" i="4"/>
  <c r="A366" i="4"/>
  <c r="K365" i="4"/>
  <c r="J365" i="4"/>
  <c r="I365" i="4"/>
  <c r="H365" i="4"/>
  <c r="G365" i="4"/>
  <c r="F365" i="4"/>
  <c r="E365" i="4"/>
  <c r="D365" i="4"/>
  <c r="C365" i="4"/>
  <c r="B365" i="4"/>
  <c r="A365" i="4"/>
  <c r="K364" i="4"/>
  <c r="J364" i="4"/>
  <c r="I364" i="4"/>
  <c r="H364" i="4"/>
  <c r="G364" i="4"/>
  <c r="F364" i="4"/>
  <c r="E364" i="4"/>
  <c r="D364" i="4"/>
  <c r="C364" i="4"/>
  <c r="B364" i="4"/>
  <c r="A364" i="4"/>
  <c r="K363" i="4"/>
  <c r="J363" i="4"/>
  <c r="I363" i="4"/>
  <c r="H363" i="4"/>
  <c r="G363" i="4"/>
  <c r="F363" i="4"/>
  <c r="E363" i="4"/>
  <c r="D363" i="4"/>
  <c r="C363" i="4"/>
  <c r="B363" i="4"/>
  <c r="A363" i="4"/>
  <c r="K362" i="4"/>
  <c r="J362" i="4"/>
  <c r="I362" i="4"/>
  <c r="H362" i="4"/>
  <c r="G362" i="4"/>
  <c r="F362" i="4"/>
  <c r="E362" i="4"/>
  <c r="D362" i="4"/>
  <c r="C362" i="4"/>
  <c r="B362" i="4"/>
  <c r="A362" i="4"/>
  <c r="K361" i="4"/>
  <c r="J361" i="4"/>
  <c r="I361" i="4"/>
  <c r="H361" i="4"/>
  <c r="G361" i="4"/>
  <c r="F361" i="4"/>
  <c r="E361" i="4"/>
  <c r="D361" i="4"/>
  <c r="C361" i="4"/>
  <c r="B361" i="4"/>
  <c r="A361" i="4"/>
  <c r="K360" i="4"/>
  <c r="J360" i="4"/>
  <c r="I360" i="4"/>
  <c r="H360" i="4"/>
  <c r="G360" i="4"/>
  <c r="F360" i="4"/>
  <c r="E360" i="4"/>
  <c r="D360" i="4"/>
  <c r="C360" i="4"/>
  <c r="B360" i="4"/>
  <c r="A360" i="4"/>
  <c r="K359" i="4"/>
  <c r="J359" i="4"/>
  <c r="I359" i="4"/>
  <c r="H359" i="4"/>
  <c r="G359" i="4"/>
  <c r="F359" i="4"/>
  <c r="E359" i="4"/>
  <c r="D359" i="4"/>
  <c r="C359" i="4"/>
  <c r="B359" i="4"/>
  <c r="A359" i="4"/>
  <c r="K358" i="4"/>
  <c r="J358" i="4"/>
  <c r="I358" i="4"/>
  <c r="H358" i="4"/>
  <c r="G358" i="4"/>
  <c r="F358" i="4"/>
  <c r="E358" i="4"/>
  <c r="D358" i="4"/>
  <c r="C358" i="4"/>
  <c r="B358" i="4"/>
  <c r="A358" i="4"/>
  <c r="K357" i="4"/>
  <c r="J357" i="4"/>
  <c r="I357" i="4"/>
  <c r="H357" i="4"/>
  <c r="G357" i="4"/>
  <c r="F357" i="4"/>
  <c r="E357" i="4"/>
  <c r="D357" i="4"/>
  <c r="C357" i="4"/>
  <c r="B357" i="4"/>
  <c r="A357" i="4"/>
  <c r="K356" i="4"/>
  <c r="J356" i="4"/>
  <c r="I356" i="4"/>
  <c r="H356" i="4"/>
  <c r="G356" i="4"/>
  <c r="F356" i="4"/>
  <c r="E356" i="4"/>
  <c r="D356" i="4"/>
  <c r="C356" i="4"/>
  <c r="B356" i="4"/>
  <c r="A356" i="4"/>
  <c r="K355" i="4"/>
  <c r="J355" i="4"/>
  <c r="I355" i="4"/>
  <c r="H355" i="4"/>
  <c r="G355" i="4"/>
  <c r="F355" i="4"/>
  <c r="E355" i="4"/>
  <c r="D355" i="4"/>
  <c r="C355" i="4"/>
  <c r="B355" i="4"/>
  <c r="A355" i="4"/>
  <c r="K354" i="4"/>
  <c r="J354" i="4"/>
  <c r="I354" i="4"/>
  <c r="H354" i="4"/>
  <c r="G354" i="4"/>
  <c r="F354" i="4"/>
  <c r="E354" i="4"/>
  <c r="D354" i="4"/>
  <c r="C354" i="4"/>
  <c r="B354" i="4"/>
  <c r="A354" i="4"/>
  <c r="K353" i="4"/>
  <c r="J353" i="4"/>
  <c r="I353" i="4"/>
  <c r="H353" i="4"/>
  <c r="G353" i="4"/>
  <c r="F353" i="4"/>
  <c r="E353" i="4"/>
  <c r="D353" i="4"/>
  <c r="C353" i="4"/>
  <c r="B353" i="4"/>
  <c r="A353" i="4"/>
  <c r="K352" i="4"/>
  <c r="J352" i="4"/>
  <c r="I352" i="4"/>
  <c r="H352" i="4"/>
  <c r="G352" i="4"/>
  <c r="F352" i="4"/>
  <c r="E352" i="4"/>
  <c r="D352" i="4"/>
  <c r="C352" i="4"/>
  <c r="B352" i="4"/>
  <c r="A352" i="4"/>
  <c r="K351" i="4"/>
  <c r="J351" i="4"/>
  <c r="I351" i="4"/>
  <c r="H351" i="4"/>
  <c r="G351" i="4"/>
  <c r="F351" i="4"/>
  <c r="E351" i="4"/>
  <c r="D351" i="4"/>
  <c r="C351" i="4"/>
  <c r="B351" i="4"/>
  <c r="A351" i="4"/>
  <c r="K350" i="4"/>
  <c r="J350" i="4"/>
  <c r="I350" i="4"/>
  <c r="H350" i="4"/>
  <c r="G350" i="4"/>
  <c r="F350" i="4"/>
  <c r="E350" i="4"/>
  <c r="D350" i="4"/>
  <c r="C350" i="4"/>
  <c r="B350" i="4"/>
  <c r="A350" i="4"/>
  <c r="K349" i="4"/>
  <c r="J349" i="4"/>
  <c r="I349" i="4"/>
  <c r="H349" i="4"/>
  <c r="G349" i="4"/>
  <c r="F349" i="4"/>
  <c r="E349" i="4"/>
  <c r="D349" i="4"/>
  <c r="C349" i="4"/>
  <c r="B349" i="4"/>
  <c r="A349" i="4"/>
  <c r="K348" i="4"/>
  <c r="J348" i="4"/>
  <c r="I348" i="4"/>
  <c r="H348" i="4"/>
  <c r="G348" i="4"/>
  <c r="F348" i="4"/>
  <c r="E348" i="4"/>
  <c r="D348" i="4"/>
  <c r="C348" i="4"/>
  <c r="B348" i="4"/>
  <c r="A348" i="4"/>
  <c r="K347" i="4"/>
  <c r="J347" i="4"/>
  <c r="I347" i="4"/>
  <c r="H347" i="4"/>
  <c r="G347" i="4"/>
  <c r="F347" i="4"/>
  <c r="E347" i="4"/>
  <c r="D347" i="4"/>
  <c r="C347" i="4"/>
  <c r="B347" i="4"/>
  <c r="A347" i="4"/>
  <c r="K346" i="4"/>
  <c r="J346" i="4"/>
  <c r="I346" i="4"/>
  <c r="H346" i="4"/>
  <c r="G346" i="4"/>
  <c r="F346" i="4"/>
  <c r="E346" i="4"/>
  <c r="D346" i="4"/>
  <c r="C346" i="4"/>
  <c r="B346" i="4"/>
  <c r="A346" i="4"/>
  <c r="K345" i="4"/>
  <c r="J345" i="4"/>
  <c r="I345" i="4"/>
  <c r="H345" i="4"/>
  <c r="G345" i="4"/>
  <c r="F345" i="4"/>
  <c r="E345" i="4"/>
  <c r="D345" i="4"/>
  <c r="C345" i="4"/>
  <c r="B345" i="4"/>
  <c r="A345" i="4"/>
  <c r="K344" i="4"/>
  <c r="J344" i="4"/>
  <c r="I344" i="4"/>
  <c r="H344" i="4"/>
  <c r="G344" i="4"/>
  <c r="F344" i="4"/>
  <c r="E344" i="4"/>
  <c r="D344" i="4"/>
  <c r="C344" i="4"/>
  <c r="B344" i="4"/>
  <c r="A344" i="4"/>
  <c r="K343" i="4"/>
  <c r="J343" i="4"/>
  <c r="I343" i="4"/>
  <c r="H343" i="4"/>
  <c r="G343" i="4"/>
  <c r="F343" i="4"/>
  <c r="E343" i="4"/>
  <c r="D343" i="4"/>
  <c r="C343" i="4"/>
  <c r="B343" i="4"/>
  <c r="A343" i="4"/>
  <c r="K342" i="4"/>
  <c r="J342" i="4"/>
  <c r="I342" i="4"/>
  <c r="H342" i="4"/>
  <c r="G342" i="4"/>
  <c r="F342" i="4"/>
  <c r="E342" i="4"/>
  <c r="D342" i="4"/>
  <c r="C342" i="4"/>
  <c r="B342" i="4"/>
  <c r="A342" i="4"/>
  <c r="K341" i="4"/>
  <c r="J341" i="4"/>
  <c r="I341" i="4"/>
  <c r="H341" i="4"/>
  <c r="G341" i="4"/>
  <c r="F341" i="4"/>
  <c r="E341" i="4"/>
  <c r="D341" i="4"/>
  <c r="C341" i="4"/>
  <c r="B341" i="4"/>
  <c r="A341" i="4"/>
  <c r="K340" i="4"/>
  <c r="J340" i="4"/>
  <c r="I340" i="4"/>
  <c r="H340" i="4"/>
  <c r="G340" i="4"/>
  <c r="F340" i="4"/>
  <c r="E340" i="4"/>
  <c r="D340" i="4"/>
  <c r="C340" i="4"/>
  <c r="B340" i="4"/>
  <c r="A340" i="4"/>
  <c r="K339" i="4"/>
  <c r="J339" i="4"/>
  <c r="I339" i="4"/>
  <c r="H339" i="4"/>
  <c r="G339" i="4"/>
  <c r="F339" i="4"/>
  <c r="E339" i="4"/>
  <c r="D339" i="4"/>
  <c r="C339" i="4"/>
  <c r="B339" i="4"/>
  <c r="A339" i="4"/>
  <c r="K338" i="4"/>
  <c r="J338" i="4"/>
  <c r="I338" i="4"/>
  <c r="H338" i="4"/>
  <c r="G338" i="4"/>
  <c r="F338" i="4"/>
  <c r="E338" i="4"/>
  <c r="D338" i="4"/>
  <c r="C338" i="4"/>
  <c r="B338" i="4"/>
  <c r="A338" i="4"/>
  <c r="K337" i="4"/>
  <c r="J337" i="4"/>
  <c r="I337" i="4"/>
  <c r="H337" i="4"/>
  <c r="G337" i="4"/>
  <c r="F337" i="4"/>
  <c r="E337" i="4"/>
  <c r="D337" i="4"/>
  <c r="C337" i="4"/>
  <c r="B337" i="4"/>
  <c r="A337" i="4"/>
  <c r="K336" i="4"/>
  <c r="J336" i="4"/>
  <c r="I336" i="4"/>
  <c r="H336" i="4"/>
  <c r="G336" i="4"/>
  <c r="F336" i="4"/>
  <c r="E336" i="4"/>
  <c r="D336" i="4"/>
  <c r="C336" i="4"/>
  <c r="B336" i="4"/>
  <c r="A336" i="4"/>
  <c r="K335" i="4"/>
  <c r="J335" i="4"/>
  <c r="I335" i="4"/>
  <c r="H335" i="4"/>
  <c r="G335" i="4"/>
  <c r="F335" i="4"/>
  <c r="E335" i="4"/>
  <c r="D335" i="4"/>
  <c r="C335" i="4"/>
  <c r="B335" i="4"/>
  <c r="A335" i="4"/>
  <c r="K334" i="4"/>
  <c r="J334" i="4"/>
  <c r="I334" i="4"/>
  <c r="H334" i="4"/>
  <c r="G334" i="4"/>
  <c r="F334" i="4"/>
  <c r="E334" i="4"/>
  <c r="D334" i="4"/>
  <c r="C334" i="4"/>
  <c r="B334" i="4"/>
  <c r="A334" i="4"/>
  <c r="K333" i="4"/>
  <c r="J333" i="4"/>
  <c r="I333" i="4"/>
  <c r="H333" i="4"/>
  <c r="G333" i="4"/>
  <c r="F333" i="4"/>
  <c r="E333" i="4"/>
  <c r="D333" i="4"/>
  <c r="C333" i="4"/>
  <c r="B333" i="4"/>
  <c r="A333" i="4"/>
  <c r="K332" i="4"/>
  <c r="J332" i="4"/>
  <c r="I332" i="4"/>
  <c r="H332" i="4"/>
  <c r="G332" i="4"/>
  <c r="F332" i="4"/>
  <c r="E332" i="4"/>
  <c r="D332" i="4"/>
  <c r="C332" i="4"/>
  <c r="B332" i="4"/>
  <c r="A332" i="4"/>
  <c r="K331" i="4"/>
  <c r="J331" i="4"/>
  <c r="I331" i="4"/>
  <c r="H331" i="4"/>
  <c r="G331" i="4"/>
  <c r="F331" i="4"/>
  <c r="E331" i="4"/>
  <c r="D331" i="4"/>
  <c r="C331" i="4"/>
  <c r="B331" i="4"/>
  <c r="A331" i="4"/>
  <c r="K330" i="4"/>
  <c r="J330" i="4"/>
  <c r="I330" i="4"/>
  <c r="H330" i="4"/>
  <c r="G330" i="4"/>
  <c r="F330" i="4"/>
  <c r="E330" i="4"/>
  <c r="D330" i="4"/>
  <c r="C330" i="4"/>
  <c r="B330" i="4"/>
  <c r="A330" i="4"/>
  <c r="K329" i="4"/>
  <c r="J329" i="4"/>
  <c r="I329" i="4"/>
  <c r="H329" i="4"/>
  <c r="G329" i="4"/>
  <c r="F329" i="4"/>
  <c r="E329" i="4"/>
  <c r="D329" i="4"/>
  <c r="C329" i="4"/>
  <c r="B329" i="4"/>
  <c r="A329" i="4"/>
  <c r="K328" i="4"/>
  <c r="J328" i="4"/>
  <c r="I328" i="4"/>
  <c r="H328" i="4"/>
  <c r="G328" i="4"/>
  <c r="F328" i="4"/>
  <c r="E328" i="4"/>
  <c r="D328" i="4"/>
  <c r="C328" i="4"/>
  <c r="B328" i="4"/>
  <c r="A328" i="4"/>
  <c r="K327" i="4"/>
  <c r="J327" i="4"/>
  <c r="I327" i="4"/>
  <c r="H327" i="4"/>
  <c r="G327" i="4"/>
  <c r="F327" i="4"/>
  <c r="E327" i="4"/>
  <c r="D327" i="4"/>
  <c r="C327" i="4"/>
  <c r="B327" i="4"/>
  <c r="A327" i="4"/>
  <c r="K326" i="4"/>
  <c r="J326" i="4"/>
  <c r="I326" i="4"/>
  <c r="H326" i="4"/>
  <c r="G326" i="4"/>
  <c r="F326" i="4"/>
  <c r="E326" i="4"/>
  <c r="D326" i="4"/>
  <c r="C326" i="4"/>
  <c r="B326" i="4"/>
  <c r="A326" i="4"/>
  <c r="K325" i="4"/>
  <c r="J325" i="4"/>
  <c r="I325" i="4"/>
  <c r="H325" i="4"/>
  <c r="G325" i="4"/>
  <c r="F325" i="4"/>
  <c r="E325" i="4"/>
  <c r="D325" i="4"/>
  <c r="C325" i="4"/>
  <c r="B325" i="4"/>
  <c r="A325" i="4"/>
  <c r="K324" i="4"/>
  <c r="J324" i="4"/>
  <c r="I324" i="4"/>
  <c r="H324" i="4"/>
  <c r="G324" i="4"/>
  <c r="F324" i="4"/>
  <c r="E324" i="4"/>
  <c r="D324" i="4"/>
  <c r="C324" i="4"/>
  <c r="B324" i="4"/>
  <c r="A324" i="4"/>
  <c r="K323" i="4"/>
  <c r="J323" i="4"/>
  <c r="I323" i="4"/>
  <c r="H323" i="4"/>
  <c r="G323" i="4"/>
  <c r="F323" i="4"/>
  <c r="E323" i="4"/>
  <c r="D323" i="4"/>
  <c r="C323" i="4"/>
  <c r="B323" i="4"/>
  <c r="A323" i="4"/>
  <c r="K322" i="4"/>
  <c r="J322" i="4"/>
  <c r="I322" i="4"/>
  <c r="H322" i="4"/>
  <c r="G322" i="4"/>
  <c r="F322" i="4"/>
  <c r="E322" i="4"/>
  <c r="D322" i="4"/>
  <c r="C322" i="4"/>
  <c r="B322" i="4"/>
  <c r="A322" i="4"/>
  <c r="K321" i="4"/>
  <c r="J321" i="4"/>
  <c r="I321" i="4"/>
  <c r="H321" i="4"/>
  <c r="G321" i="4"/>
  <c r="F321" i="4"/>
  <c r="E321" i="4"/>
  <c r="D321" i="4"/>
  <c r="C321" i="4"/>
  <c r="B321" i="4"/>
  <c r="A321" i="4"/>
  <c r="K320" i="4"/>
  <c r="J320" i="4"/>
  <c r="I320" i="4"/>
  <c r="H320" i="4"/>
  <c r="G320" i="4"/>
  <c r="F320" i="4"/>
  <c r="E320" i="4"/>
  <c r="D320" i="4"/>
  <c r="C320" i="4"/>
  <c r="B320" i="4"/>
  <c r="A320" i="4"/>
  <c r="K319" i="4"/>
  <c r="J319" i="4"/>
  <c r="I319" i="4"/>
  <c r="H319" i="4"/>
  <c r="G319" i="4"/>
  <c r="F319" i="4"/>
  <c r="E319" i="4"/>
  <c r="D319" i="4"/>
  <c r="C319" i="4"/>
  <c r="B319" i="4"/>
  <c r="A319" i="4"/>
  <c r="K318" i="4"/>
  <c r="J318" i="4"/>
  <c r="I318" i="4"/>
  <c r="H318" i="4"/>
  <c r="G318" i="4"/>
  <c r="F318" i="4"/>
  <c r="E318" i="4"/>
  <c r="D318" i="4"/>
  <c r="C318" i="4"/>
  <c r="B318" i="4"/>
  <c r="A318" i="4"/>
  <c r="K317" i="4"/>
  <c r="J317" i="4"/>
  <c r="I317" i="4"/>
  <c r="H317" i="4"/>
  <c r="G317" i="4"/>
  <c r="F317" i="4"/>
  <c r="E317" i="4"/>
  <c r="D317" i="4"/>
  <c r="C317" i="4"/>
  <c r="B317" i="4"/>
  <c r="A317" i="4"/>
  <c r="K316" i="4"/>
  <c r="J316" i="4"/>
  <c r="I316" i="4"/>
  <c r="H316" i="4"/>
  <c r="G316" i="4"/>
  <c r="F316" i="4"/>
  <c r="E316" i="4"/>
  <c r="D316" i="4"/>
  <c r="C316" i="4"/>
  <c r="B316" i="4"/>
  <c r="A316" i="4"/>
  <c r="K315" i="4"/>
  <c r="J315" i="4"/>
  <c r="I315" i="4"/>
  <c r="H315" i="4"/>
  <c r="G315" i="4"/>
  <c r="F315" i="4"/>
  <c r="E315" i="4"/>
  <c r="D315" i="4"/>
  <c r="C315" i="4"/>
  <c r="B315" i="4"/>
  <c r="A315" i="4"/>
  <c r="K314" i="4"/>
  <c r="J314" i="4"/>
  <c r="I314" i="4"/>
  <c r="H314" i="4"/>
  <c r="G314" i="4"/>
  <c r="F314" i="4"/>
  <c r="E314" i="4"/>
  <c r="D314" i="4"/>
  <c r="C314" i="4"/>
  <c r="B314" i="4"/>
  <c r="A314" i="4"/>
  <c r="K313" i="4"/>
  <c r="J313" i="4"/>
  <c r="I313" i="4"/>
  <c r="H313" i="4"/>
  <c r="G313" i="4"/>
  <c r="F313" i="4"/>
  <c r="E313" i="4"/>
  <c r="D313" i="4"/>
  <c r="C313" i="4"/>
  <c r="B313" i="4"/>
  <c r="A313" i="4"/>
  <c r="K312" i="4"/>
  <c r="J312" i="4"/>
  <c r="I312" i="4"/>
  <c r="H312" i="4"/>
  <c r="G312" i="4"/>
  <c r="F312" i="4"/>
  <c r="E312" i="4"/>
  <c r="D312" i="4"/>
  <c r="C312" i="4"/>
  <c r="B312" i="4"/>
  <c r="A312" i="4"/>
  <c r="K311" i="4"/>
  <c r="J311" i="4"/>
  <c r="I311" i="4"/>
  <c r="H311" i="4"/>
  <c r="G311" i="4"/>
  <c r="F311" i="4"/>
  <c r="E311" i="4"/>
  <c r="D311" i="4"/>
  <c r="C311" i="4"/>
  <c r="B311" i="4"/>
  <c r="A311" i="4"/>
  <c r="K310" i="4"/>
  <c r="J310" i="4"/>
  <c r="I310" i="4"/>
  <c r="H310" i="4"/>
  <c r="G310" i="4"/>
  <c r="F310" i="4"/>
  <c r="E310" i="4"/>
  <c r="D310" i="4"/>
  <c r="C310" i="4"/>
  <c r="B310" i="4"/>
  <c r="A310" i="4"/>
  <c r="K309" i="4"/>
  <c r="J309" i="4"/>
  <c r="I309" i="4"/>
  <c r="H309" i="4"/>
  <c r="G309" i="4"/>
  <c r="F309" i="4"/>
  <c r="E309" i="4"/>
  <c r="D309" i="4"/>
  <c r="C309" i="4"/>
  <c r="B309" i="4"/>
  <c r="A309" i="4"/>
  <c r="K308" i="4"/>
  <c r="J308" i="4"/>
  <c r="I308" i="4"/>
  <c r="H308" i="4"/>
  <c r="G308" i="4"/>
  <c r="F308" i="4"/>
  <c r="E308" i="4"/>
  <c r="D308" i="4"/>
  <c r="C308" i="4"/>
  <c r="B308" i="4"/>
  <c r="A308" i="4"/>
  <c r="K307" i="4"/>
  <c r="J307" i="4"/>
  <c r="I307" i="4"/>
  <c r="H307" i="4"/>
  <c r="G307" i="4"/>
  <c r="F307" i="4"/>
  <c r="E307" i="4"/>
  <c r="D307" i="4"/>
  <c r="C307" i="4"/>
  <c r="B307" i="4"/>
  <c r="A307" i="4"/>
  <c r="K306" i="4"/>
  <c r="J306" i="4"/>
  <c r="I306" i="4"/>
  <c r="H306" i="4"/>
  <c r="G306" i="4"/>
  <c r="F306" i="4"/>
  <c r="E306" i="4"/>
  <c r="D306" i="4"/>
  <c r="C306" i="4"/>
  <c r="B306" i="4"/>
  <c r="A306" i="4"/>
  <c r="K305" i="4"/>
  <c r="J305" i="4"/>
  <c r="I305" i="4"/>
  <c r="H305" i="4"/>
  <c r="G305" i="4"/>
  <c r="F305" i="4"/>
  <c r="E305" i="4"/>
  <c r="D305" i="4"/>
  <c r="C305" i="4"/>
  <c r="B305" i="4"/>
  <c r="A305" i="4"/>
  <c r="K304" i="4"/>
  <c r="J304" i="4"/>
  <c r="I304" i="4"/>
  <c r="H304" i="4"/>
  <c r="G304" i="4"/>
  <c r="F304" i="4"/>
  <c r="E304" i="4"/>
  <c r="D304" i="4"/>
  <c r="C304" i="4"/>
  <c r="B304" i="4"/>
  <c r="A304" i="4"/>
  <c r="K303" i="4"/>
  <c r="J303" i="4"/>
  <c r="I303" i="4"/>
  <c r="H303" i="4"/>
  <c r="G303" i="4"/>
  <c r="F303" i="4"/>
  <c r="E303" i="4"/>
  <c r="D303" i="4"/>
  <c r="C303" i="4"/>
  <c r="B303" i="4"/>
  <c r="A303" i="4"/>
  <c r="K302" i="4"/>
  <c r="J302" i="4"/>
  <c r="I302" i="4"/>
  <c r="H302" i="4"/>
  <c r="G302" i="4"/>
  <c r="F302" i="4"/>
  <c r="E302" i="4"/>
  <c r="D302" i="4"/>
  <c r="C302" i="4"/>
  <c r="B302" i="4"/>
  <c r="A302" i="4"/>
  <c r="K301" i="4"/>
  <c r="J301" i="4"/>
  <c r="I301" i="4"/>
  <c r="H301" i="4"/>
  <c r="G301" i="4"/>
  <c r="F301" i="4"/>
  <c r="E301" i="4"/>
  <c r="D301" i="4"/>
  <c r="C301" i="4"/>
  <c r="B301" i="4"/>
  <c r="A301" i="4"/>
  <c r="K300" i="4"/>
  <c r="J300" i="4"/>
  <c r="I300" i="4"/>
  <c r="H300" i="4"/>
  <c r="G300" i="4"/>
  <c r="F300" i="4"/>
  <c r="E300" i="4"/>
  <c r="D300" i="4"/>
  <c r="C300" i="4"/>
  <c r="B300" i="4"/>
  <c r="A300" i="4"/>
  <c r="K299" i="4"/>
  <c r="J299" i="4"/>
  <c r="I299" i="4"/>
  <c r="H299" i="4"/>
  <c r="G299" i="4"/>
  <c r="F299" i="4"/>
  <c r="E299" i="4"/>
  <c r="D299" i="4"/>
  <c r="C299" i="4"/>
  <c r="B299" i="4"/>
  <c r="A299" i="4"/>
  <c r="K298" i="4"/>
  <c r="J298" i="4"/>
  <c r="I298" i="4"/>
  <c r="H298" i="4"/>
  <c r="G298" i="4"/>
  <c r="F298" i="4"/>
  <c r="E298" i="4"/>
  <c r="D298" i="4"/>
  <c r="C298" i="4"/>
  <c r="B298" i="4"/>
  <c r="A298" i="4"/>
  <c r="K297" i="4"/>
  <c r="J297" i="4"/>
  <c r="I297" i="4"/>
  <c r="H297" i="4"/>
  <c r="G297" i="4"/>
  <c r="F297" i="4"/>
  <c r="E297" i="4"/>
  <c r="D297" i="4"/>
  <c r="C297" i="4"/>
  <c r="B297" i="4"/>
  <c r="A297" i="4"/>
  <c r="K296" i="4"/>
  <c r="J296" i="4"/>
  <c r="I296" i="4"/>
  <c r="H296" i="4"/>
  <c r="G296" i="4"/>
  <c r="F296" i="4"/>
  <c r="E296" i="4"/>
  <c r="D296" i="4"/>
  <c r="C296" i="4"/>
  <c r="B296" i="4"/>
  <c r="A296" i="4"/>
  <c r="K295" i="4"/>
  <c r="J295" i="4"/>
  <c r="I295" i="4"/>
  <c r="H295" i="4"/>
  <c r="G295" i="4"/>
  <c r="F295" i="4"/>
  <c r="E295" i="4"/>
  <c r="D295" i="4"/>
  <c r="C295" i="4"/>
  <c r="B295" i="4"/>
  <c r="A295" i="4"/>
  <c r="K294" i="4"/>
  <c r="J294" i="4"/>
  <c r="I294" i="4"/>
  <c r="H294" i="4"/>
  <c r="G294" i="4"/>
  <c r="F294" i="4"/>
  <c r="E294" i="4"/>
  <c r="D294" i="4"/>
  <c r="C294" i="4"/>
  <c r="B294" i="4"/>
  <c r="A294" i="4"/>
  <c r="K293" i="4"/>
  <c r="J293" i="4"/>
  <c r="I293" i="4"/>
  <c r="H293" i="4"/>
  <c r="G293" i="4"/>
  <c r="F293" i="4"/>
  <c r="E293" i="4"/>
  <c r="D293" i="4"/>
  <c r="C293" i="4"/>
  <c r="B293" i="4"/>
  <c r="A293" i="4"/>
  <c r="K292" i="4"/>
  <c r="J292" i="4"/>
  <c r="I292" i="4"/>
  <c r="H292" i="4"/>
  <c r="G292" i="4"/>
  <c r="F292" i="4"/>
  <c r="E292" i="4"/>
  <c r="D292" i="4"/>
  <c r="C292" i="4"/>
  <c r="B292" i="4"/>
  <c r="A292" i="4"/>
  <c r="K291" i="4"/>
  <c r="J291" i="4"/>
  <c r="I291" i="4"/>
  <c r="H291" i="4"/>
  <c r="G291" i="4"/>
  <c r="F291" i="4"/>
  <c r="E291" i="4"/>
  <c r="D291" i="4"/>
  <c r="C291" i="4"/>
  <c r="B291" i="4"/>
  <c r="A291" i="4"/>
  <c r="K290" i="4"/>
  <c r="J290" i="4"/>
  <c r="I290" i="4"/>
  <c r="H290" i="4"/>
  <c r="G290" i="4"/>
  <c r="F290" i="4"/>
  <c r="E290" i="4"/>
  <c r="D290" i="4"/>
  <c r="C290" i="4"/>
  <c r="B290" i="4"/>
  <c r="A290" i="4"/>
  <c r="K289" i="4"/>
  <c r="J289" i="4"/>
  <c r="I289" i="4"/>
  <c r="H289" i="4"/>
  <c r="G289" i="4"/>
  <c r="F289" i="4"/>
  <c r="E289" i="4"/>
  <c r="D289" i="4"/>
  <c r="C289" i="4"/>
  <c r="B289" i="4"/>
  <c r="A289" i="4"/>
  <c r="K288" i="4"/>
  <c r="J288" i="4"/>
  <c r="I288" i="4"/>
  <c r="H288" i="4"/>
  <c r="G288" i="4"/>
  <c r="F288" i="4"/>
  <c r="E288" i="4"/>
  <c r="D288" i="4"/>
  <c r="C288" i="4"/>
  <c r="B288" i="4"/>
  <c r="A288" i="4"/>
  <c r="K287" i="4"/>
  <c r="J287" i="4"/>
  <c r="I287" i="4"/>
  <c r="H287" i="4"/>
  <c r="G287" i="4"/>
  <c r="F287" i="4"/>
  <c r="E287" i="4"/>
  <c r="D287" i="4"/>
  <c r="C287" i="4"/>
  <c r="B287" i="4"/>
  <c r="A287" i="4"/>
  <c r="K286" i="4"/>
  <c r="J286" i="4"/>
  <c r="I286" i="4"/>
  <c r="H286" i="4"/>
  <c r="G286" i="4"/>
  <c r="F286" i="4"/>
  <c r="E286" i="4"/>
  <c r="D286" i="4"/>
  <c r="C286" i="4"/>
  <c r="B286" i="4"/>
  <c r="A286" i="4"/>
  <c r="K285" i="4"/>
  <c r="J285" i="4"/>
  <c r="I285" i="4"/>
  <c r="H285" i="4"/>
  <c r="G285" i="4"/>
  <c r="F285" i="4"/>
  <c r="E285" i="4"/>
  <c r="D285" i="4"/>
  <c r="C285" i="4"/>
  <c r="B285" i="4"/>
  <c r="A285" i="4"/>
  <c r="K284" i="4"/>
  <c r="J284" i="4"/>
  <c r="I284" i="4"/>
  <c r="H284" i="4"/>
  <c r="G284" i="4"/>
  <c r="F284" i="4"/>
  <c r="E284" i="4"/>
  <c r="D284" i="4"/>
  <c r="C284" i="4"/>
  <c r="B284" i="4"/>
  <c r="A284" i="4"/>
  <c r="K283" i="4"/>
  <c r="J283" i="4"/>
  <c r="I283" i="4"/>
  <c r="H283" i="4"/>
  <c r="G283" i="4"/>
  <c r="F283" i="4"/>
  <c r="E283" i="4"/>
  <c r="D283" i="4"/>
  <c r="C283" i="4"/>
  <c r="B283" i="4"/>
  <c r="A283" i="4"/>
  <c r="K282" i="4"/>
  <c r="J282" i="4"/>
  <c r="I282" i="4"/>
  <c r="H282" i="4"/>
  <c r="G282" i="4"/>
  <c r="F282" i="4"/>
  <c r="E282" i="4"/>
  <c r="D282" i="4"/>
  <c r="C282" i="4"/>
  <c r="B282" i="4"/>
  <c r="A282" i="4"/>
  <c r="K281" i="4"/>
  <c r="J281" i="4"/>
  <c r="I281" i="4"/>
  <c r="H281" i="4"/>
  <c r="G281" i="4"/>
  <c r="F281" i="4"/>
  <c r="E281" i="4"/>
  <c r="D281" i="4"/>
  <c r="C281" i="4"/>
  <c r="B281" i="4"/>
  <c r="A281" i="4"/>
  <c r="K280" i="4"/>
  <c r="J280" i="4"/>
  <c r="I280" i="4"/>
  <c r="H280" i="4"/>
  <c r="G280" i="4"/>
  <c r="F280" i="4"/>
  <c r="E280" i="4"/>
  <c r="D280" i="4"/>
  <c r="C280" i="4"/>
  <c r="B280" i="4"/>
  <c r="A280" i="4"/>
  <c r="K279" i="4"/>
  <c r="J279" i="4"/>
  <c r="I279" i="4"/>
  <c r="H279" i="4"/>
  <c r="G279" i="4"/>
  <c r="F279" i="4"/>
  <c r="E279" i="4"/>
  <c r="D279" i="4"/>
  <c r="C279" i="4"/>
  <c r="B279" i="4"/>
  <c r="A279" i="4"/>
  <c r="K278" i="4"/>
  <c r="J278" i="4"/>
  <c r="I278" i="4"/>
  <c r="H278" i="4"/>
  <c r="G278" i="4"/>
  <c r="F278" i="4"/>
  <c r="E278" i="4"/>
  <c r="D278" i="4"/>
  <c r="C278" i="4"/>
  <c r="B278" i="4"/>
  <c r="A278" i="4"/>
  <c r="K277" i="4"/>
  <c r="J277" i="4"/>
  <c r="I277" i="4"/>
  <c r="H277" i="4"/>
  <c r="G277" i="4"/>
  <c r="F277" i="4"/>
  <c r="E277" i="4"/>
  <c r="D277" i="4"/>
  <c r="C277" i="4"/>
  <c r="B277" i="4"/>
  <c r="A277" i="4"/>
  <c r="K276" i="4"/>
  <c r="J276" i="4"/>
  <c r="I276" i="4"/>
  <c r="H276" i="4"/>
  <c r="G276" i="4"/>
  <c r="F276" i="4"/>
  <c r="E276" i="4"/>
  <c r="D276" i="4"/>
  <c r="C276" i="4"/>
  <c r="B276" i="4"/>
  <c r="A276" i="4"/>
  <c r="K275" i="4"/>
  <c r="J275" i="4"/>
  <c r="I275" i="4"/>
  <c r="H275" i="4"/>
  <c r="G275" i="4"/>
  <c r="F275" i="4"/>
  <c r="E275" i="4"/>
  <c r="D275" i="4"/>
  <c r="C275" i="4"/>
  <c r="B275" i="4"/>
  <c r="A275" i="4"/>
  <c r="K274" i="4"/>
  <c r="J274" i="4"/>
  <c r="I274" i="4"/>
  <c r="H274" i="4"/>
  <c r="G274" i="4"/>
  <c r="F274" i="4"/>
  <c r="E274" i="4"/>
  <c r="D274" i="4"/>
  <c r="C274" i="4"/>
  <c r="B274" i="4"/>
  <c r="A274" i="4"/>
  <c r="K273" i="4"/>
  <c r="J273" i="4"/>
  <c r="I273" i="4"/>
  <c r="H273" i="4"/>
  <c r="G273" i="4"/>
  <c r="F273" i="4"/>
  <c r="E273" i="4"/>
  <c r="D273" i="4"/>
  <c r="C273" i="4"/>
  <c r="B273" i="4"/>
  <c r="A273" i="4"/>
  <c r="K272" i="4"/>
  <c r="J272" i="4"/>
  <c r="I272" i="4"/>
  <c r="H272" i="4"/>
  <c r="G272" i="4"/>
  <c r="F272" i="4"/>
  <c r="E272" i="4"/>
  <c r="D272" i="4"/>
  <c r="C272" i="4"/>
  <c r="B272" i="4"/>
  <c r="A272" i="4"/>
  <c r="K271" i="4"/>
  <c r="J271" i="4"/>
  <c r="I271" i="4"/>
  <c r="H271" i="4"/>
  <c r="G271" i="4"/>
  <c r="F271" i="4"/>
  <c r="E271" i="4"/>
  <c r="D271" i="4"/>
  <c r="C271" i="4"/>
  <c r="B271" i="4"/>
  <c r="A271" i="4"/>
  <c r="K270" i="4"/>
  <c r="J270" i="4"/>
  <c r="I270" i="4"/>
  <c r="H270" i="4"/>
  <c r="G270" i="4"/>
  <c r="F270" i="4"/>
  <c r="E270" i="4"/>
  <c r="D270" i="4"/>
  <c r="C270" i="4"/>
  <c r="B270" i="4"/>
  <c r="A270" i="4"/>
  <c r="K269" i="4"/>
  <c r="J269" i="4"/>
  <c r="I269" i="4"/>
  <c r="H269" i="4"/>
  <c r="G269" i="4"/>
  <c r="F269" i="4"/>
  <c r="E269" i="4"/>
  <c r="D269" i="4"/>
  <c r="C269" i="4"/>
  <c r="B269" i="4"/>
  <c r="A269" i="4"/>
  <c r="K268" i="4"/>
  <c r="J268" i="4"/>
  <c r="I268" i="4"/>
  <c r="H268" i="4"/>
  <c r="G268" i="4"/>
  <c r="F268" i="4"/>
  <c r="E268" i="4"/>
  <c r="D268" i="4"/>
  <c r="C268" i="4"/>
  <c r="B268" i="4"/>
  <c r="A268" i="4"/>
  <c r="K267" i="4"/>
  <c r="J267" i="4"/>
  <c r="I267" i="4"/>
  <c r="H267" i="4"/>
  <c r="G267" i="4"/>
  <c r="F267" i="4"/>
  <c r="E267" i="4"/>
  <c r="D267" i="4"/>
  <c r="C267" i="4"/>
  <c r="B267" i="4"/>
  <c r="A267" i="4"/>
  <c r="K266" i="4"/>
  <c r="J266" i="4"/>
  <c r="I266" i="4"/>
  <c r="H266" i="4"/>
  <c r="G266" i="4"/>
  <c r="F266" i="4"/>
  <c r="E266" i="4"/>
  <c r="D266" i="4"/>
  <c r="C266" i="4"/>
  <c r="B266" i="4"/>
  <c r="A266" i="4"/>
  <c r="K265" i="4"/>
  <c r="J265" i="4"/>
  <c r="I265" i="4"/>
  <c r="H265" i="4"/>
  <c r="G265" i="4"/>
  <c r="F265" i="4"/>
  <c r="E265" i="4"/>
  <c r="D265" i="4"/>
  <c r="C265" i="4"/>
  <c r="B265" i="4"/>
  <c r="A265" i="4"/>
  <c r="K264" i="4"/>
  <c r="J264" i="4"/>
  <c r="I264" i="4"/>
  <c r="H264" i="4"/>
  <c r="G264" i="4"/>
  <c r="F264" i="4"/>
  <c r="E264" i="4"/>
  <c r="D264" i="4"/>
  <c r="C264" i="4"/>
  <c r="B264" i="4"/>
  <c r="A264" i="4"/>
  <c r="K263" i="4"/>
  <c r="J263" i="4"/>
  <c r="I263" i="4"/>
  <c r="H263" i="4"/>
  <c r="G263" i="4"/>
  <c r="F263" i="4"/>
  <c r="E263" i="4"/>
  <c r="D263" i="4"/>
  <c r="C263" i="4"/>
  <c r="B263" i="4"/>
  <c r="A263" i="4"/>
  <c r="K262" i="4"/>
  <c r="J262" i="4"/>
  <c r="I262" i="4"/>
  <c r="H262" i="4"/>
  <c r="G262" i="4"/>
  <c r="F262" i="4"/>
  <c r="E262" i="4"/>
  <c r="D262" i="4"/>
  <c r="C262" i="4"/>
  <c r="B262" i="4"/>
  <c r="A262" i="4"/>
  <c r="K261" i="4"/>
  <c r="J261" i="4"/>
  <c r="I261" i="4"/>
  <c r="H261" i="4"/>
  <c r="G261" i="4"/>
  <c r="F261" i="4"/>
  <c r="E261" i="4"/>
  <c r="D261" i="4"/>
  <c r="C261" i="4"/>
  <c r="B261" i="4"/>
  <c r="A261" i="4"/>
  <c r="K260" i="4"/>
  <c r="J260" i="4"/>
  <c r="I260" i="4"/>
  <c r="H260" i="4"/>
  <c r="G260" i="4"/>
  <c r="F260" i="4"/>
  <c r="E260" i="4"/>
  <c r="D260" i="4"/>
  <c r="C260" i="4"/>
  <c r="B260" i="4"/>
  <c r="A260" i="4"/>
  <c r="K259" i="4"/>
  <c r="J259" i="4"/>
  <c r="I259" i="4"/>
  <c r="H259" i="4"/>
  <c r="G259" i="4"/>
  <c r="F259" i="4"/>
  <c r="E259" i="4"/>
  <c r="D259" i="4"/>
  <c r="C259" i="4"/>
  <c r="B259" i="4"/>
  <c r="A259" i="4"/>
  <c r="K258" i="4"/>
  <c r="J258" i="4"/>
  <c r="I258" i="4"/>
  <c r="H258" i="4"/>
  <c r="G258" i="4"/>
  <c r="F258" i="4"/>
  <c r="E258" i="4"/>
  <c r="D258" i="4"/>
  <c r="C258" i="4"/>
  <c r="B258" i="4"/>
  <c r="A258" i="4"/>
  <c r="K257" i="4"/>
  <c r="J257" i="4"/>
  <c r="I257" i="4"/>
  <c r="H257" i="4"/>
  <c r="G257" i="4"/>
  <c r="F257" i="4"/>
  <c r="E257" i="4"/>
  <c r="D257" i="4"/>
  <c r="C257" i="4"/>
  <c r="B257" i="4"/>
  <c r="A257" i="4"/>
  <c r="K256" i="4"/>
  <c r="J256" i="4"/>
  <c r="I256" i="4"/>
  <c r="H256" i="4"/>
  <c r="G256" i="4"/>
  <c r="F256" i="4"/>
  <c r="E256" i="4"/>
  <c r="D256" i="4"/>
  <c r="C256" i="4"/>
  <c r="B256" i="4"/>
  <c r="A256" i="4"/>
  <c r="K255" i="4"/>
  <c r="J255" i="4"/>
  <c r="I255" i="4"/>
  <c r="H255" i="4"/>
  <c r="G255" i="4"/>
  <c r="F255" i="4"/>
  <c r="E255" i="4"/>
  <c r="D255" i="4"/>
  <c r="C255" i="4"/>
  <c r="B255" i="4"/>
  <c r="A255" i="4"/>
  <c r="K254" i="4"/>
  <c r="J254" i="4"/>
  <c r="I254" i="4"/>
  <c r="H254" i="4"/>
  <c r="G254" i="4"/>
  <c r="F254" i="4"/>
  <c r="E254" i="4"/>
  <c r="D254" i="4"/>
  <c r="C254" i="4"/>
  <c r="B254" i="4"/>
  <c r="A254" i="4"/>
  <c r="K253" i="4"/>
  <c r="J253" i="4"/>
  <c r="I253" i="4"/>
  <c r="H253" i="4"/>
  <c r="G253" i="4"/>
  <c r="F253" i="4"/>
  <c r="E253" i="4"/>
  <c r="D253" i="4"/>
  <c r="C253" i="4"/>
  <c r="B253" i="4"/>
  <c r="A253" i="4"/>
  <c r="K252" i="4"/>
  <c r="J252" i="4"/>
  <c r="I252" i="4"/>
  <c r="H252" i="4"/>
  <c r="G252" i="4"/>
  <c r="F252" i="4"/>
  <c r="E252" i="4"/>
  <c r="D252" i="4"/>
  <c r="C252" i="4"/>
  <c r="B252" i="4"/>
  <c r="A252" i="4"/>
  <c r="K251" i="4"/>
  <c r="J251" i="4"/>
  <c r="I251" i="4"/>
  <c r="H251" i="4"/>
  <c r="G251" i="4"/>
  <c r="F251" i="4"/>
  <c r="E251" i="4"/>
  <c r="D251" i="4"/>
  <c r="C251" i="4"/>
  <c r="B251" i="4"/>
  <c r="A251" i="4"/>
  <c r="K250" i="4"/>
  <c r="J250" i="4"/>
  <c r="I250" i="4"/>
  <c r="H250" i="4"/>
  <c r="G250" i="4"/>
  <c r="F250" i="4"/>
  <c r="E250" i="4"/>
  <c r="D250" i="4"/>
  <c r="C250" i="4"/>
  <c r="B250" i="4"/>
  <c r="A250" i="4"/>
  <c r="K249" i="4"/>
  <c r="J249" i="4"/>
  <c r="I249" i="4"/>
  <c r="H249" i="4"/>
  <c r="G249" i="4"/>
  <c r="F249" i="4"/>
  <c r="E249" i="4"/>
  <c r="D249" i="4"/>
  <c r="C249" i="4"/>
  <c r="B249" i="4"/>
  <c r="A249" i="4"/>
  <c r="K248" i="4"/>
  <c r="J248" i="4"/>
  <c r="I248" i="4"/>
  <c r="H248" i="4"/>
  <c r="G248" i="4"/>
  <c r="F248" i="4"/>
  <c r="E248" i="4"/>
  <c r="D248" i="4"/>
  <c r="C248" i="4"/>
  <c r="B248" i="4"/>
  <c r="A248" i="4"/>
  <c r="K247" i="4"/>
  <c r="J247" i="4"/>
  <c r="I247" i="4"/>
  <c r="H247" i="4"/>
  <c r="G247" i="4"/>
  <c r="F247" i="4"/>
  <c r="E247" i="4"/>
  <c r="D247" i="4"/>
  <c r="C247" i="4"/>
  <c r="B247" i="4"/>
  <c r="A247" i="4"/>
  <c r="K246" i="4"/>
  <c r="J246" i="4"/>
  <c r="I246" i="4"/>
  <c r="H246" i="4"/>
  <c r="G246" i="4"/>
  <c r="F246" i="4"/>
  <c r="E246" i="4"/>
  <c r="D246" i="4"/>
  <c r="C246" i="4"/>
  <c r="B246" i="4"/>
  <c r="A246" i="4"/>
  <c r="K245" i="4"/>
  <c r="J245" i="4"/>
  <c r="I245" i="4"/>
  <c r="H245" i="4"/>
  <c r="G245" i="4"/>
  <c r="F245" i="4"/>
  <c r="E245" i="4"/>
  <c r="D245" i="4"/>
  <c r="C245" i="4"/>
  <c r="B245" i="4"/>
  <c r="A245" i="4"/>
  <c r="K244" i="4"/>
  <c r="J244" i="4"/>
  <c r="I244" i="4"/>
  <c r="H244" i="4"/>
  <c r="G244" i="4"/>
  <c r="F244" i="4"/>
  <c r="E244" i="4"/>
  <c r="D244" i="4"/>
  <c r="C244" i="4"/>
  <c r="B244" i="4"/>
  <c r="A244" i="4"/>
  <c r="K243" i="4"/>
  <c r="J243" i="4"/>
  <c r="I243" i="4"/>
  <c r="H243" i="4"/>
  <c r="G243" i="4"/>
  <c r="F243" i="4"/>
  <c r="E243" i="4"/>
  <c r="D243" i="4"/>
  <c r="C243" i="4"/>
  <c r="B243" i="4"/>
  <c r="A243" i="4"/>
  <c r="K242" i="4"/>
  <c r="J242" i="4"/>
  <c r="I242" i="4"/>
  <c r="H242" i="4"/>
  <c r="G242" i="4"/>
  <c r="F242" i="4"/>
  <c r="E242" i="4"/>
  <c r="D242" i="4"/>
  <c r="C242" i="4"/>
  <c r="B242" i="4"/>
  <c r="A242" i="4"/>
  <c r="K241" i="4"/>
  <c r="J241" i="4"/>
  <c r="I241" i="4"/>
  <c r="H241" i="4"/>
  <c r="G241" i="4"/>
  <c r="F241" i="4"/>
  <c r="E241" i="4"/>
  <c r="D241" i="4"/>
  <c r="C241" i="4"/>
  <c r="B241" i="4"/>
  <c r="A241" i="4"/>
  <c r="K240" i="4"/>
  <c r="J240" i="4"/>
  <c r="I240" i="4"/>
  <c r="H240" i="4"/>
  <c r="G240" i="4"/>
  <c r="F240" i="4"/>
  <c r="E240" i="4"/>
  <c r="D240" i="4"/>
  <c r="C240" i="4"/>
  <c r="B240" i="4"/>
  <c r="A240" i="4"/>
  <c r="K239" i="4"/>
  <c r="J239" i="4"/>
  <c r="I239" i="4"/>
  <c r="H239" i="4"/>
  <c r="G239" i="4"/>
  <c r="F239" i="4"/>
  <c r="E239" i="4"/>
  <c r="D239" i="4"/>
  <c r="C239" i="4"/>
  <c r="B239" i="4"/>
  <c r="A239" i="4"/>
  <c r="K238" i="4"/>
  <c r="J238" i="4"/>
  <c r="I238" i="4"/>
  <c r="H238" i="4"/>
  <c r="G238" i="4"/>
  <c r="F238" i="4"/>
  <c r="E238" i="4"/>
  <c r="D238" i="4"/>
  <c r="C238" i="4"/>
  <c r="B238" i="4"/>
  <c r="A238" i="4"/>
  <c r="K237" i="4"/>
  <c r="J237" i="4"/>
  <c r="I237" i="4"/>
  <c r="H237" i="4"/>
  <c r="G237" i="4"/>
  <c r="F237" i="4"/>
  <c r="E237" i="4"/>
  <c r="D237" i="4"/>
  <c r="C237" i="4"/>
  <c r="B237" i="4"/>
  <c r="A237" i="4"/>
  <c r="K236" i="4"/>
  <c r="J236" i="4"/>
  <c r="I236" i="4"/>
  <c r="H236" i="4"/>
  <c r="G236" i="4"/>
  <c r="F236" i="4"/>
  <c r="E236" i="4"/>
  <c r="D236" i="4"/>
  <c r="C236" i="4"/>
  <c r="B236" i="4"/>
  <c r="A236" i="4"/>
  <c r="K235" i="4"/>
  <c r="J235" i="4"/>
  <c r="I235" i="4"/>
  <c r="H235" i="4"/>
  <c r="G235" i="4"/>
  <c r="F235" i="4"/>
  <c r="E235" i="4"/>
  <c r="D235" i="4"/>
  <c r="C235" i="4"/>
  <c r="B235" i="4"/>
  <c r="A235" i="4"/>
  <c r="K234" i="4"/>
  <c r="J234" i="4"/>
  <c r="I234" i="4"/>
  <c r="H234" i="4"/>
  <c r="G234" i="4"/>
  <c r="F234" i="4"/>
  <c r="E234" i="4"/>
  <c r="D234" i="4"/>
  <c r="C234" i="4"/>
  <c r="B234" i="4"/>
  <c r="A234" i="4"/>
  <c r="K233" i="4"/>
  <c r="J233" i="4"/>
  <c r="I233" i="4"/>
  <c r="H233" i="4"/>
  <c r="G233" i="4"/>
  <c r="F233" i="4"/>
  <c r="E233" i="4"/>
  <c r="D233" i="4"/>
  <c r="C233" i="4"/>
  <c r="B233" i="4"/>
  <c r="A233" i="4"/>
  <c r="K232" i="4"/>
  <c r="J232" i="4"/>
  <c r="I232" i="4"/>
  <c r="H232" i="4"/>
  <c r="G232" i="4"/>
  <c r="F232" i="4"/>
  <c r="E232" i="4"/>
  <c r="D232" i="4"/>
  <c r="C232" i="4"/>
  <c r="B232" i="4"/>
  <c r="A232" i="4"/>
  <c r="K231" i="4"/>
  <c r="J231" i="4"/>
  <c r="I231" i="4"/>
  <c r="H231" i="4"/>
  <c r="G231" i="4"/>
  <c r="F231" i="4"/>
  <c r="E231" i="4"/>
  <c r="D231" i="4"/>
  <c r="C231" i="4"/>
  <c r="B231" i="4"/>
  <c r="A231" i="4"/>
  <c r="K230" i="4"/>
  <c r="J230" i="4"/>
  <c r="I230" i="4"/>
  <c r="H230" i="4"/>
  <c r="G230" i="4"/>
  <c r="F230" i="4"/>
  <c r="E230" i="4"/>
  <c r="D230" i="4"/>
  <c r="C230" i="4"/>
  <c r="B230" i="4"/>
  <c r="A230" i="4"/>
  <c r="K229" i="4"/>
  <c r="J229" i="4"/>
  <c r="I229" i="4"/>
  <c r="H229" i="4"/>
  <c r="G229" i="4"/>
  <c r="F229" i="4"/>
  <c r="E229" i="4"/>
  <c r="D229" i="4"/>
  <c r="C229" i="4"/>
  <c r="B229" i="4"/>
  <c r="A229" i="4"/>
  <c r="K228" i="4"/>
  <c r="J228" i="4"/>
  <c r="I228" i="4"/>
  <c r="H228" i="4"/>
  <c r="G228" i="4"/>
  <c r="F228" i="4"/>
  <c r="E228" i="4"/>
  <c r="D228" i="4"/>
  <c r="C228" i="4"/>
  <c r="B228" i="4"/>
  <c r="A228" i="4"/>
  <c r="K227" i="4"/>
  <c r="J227" i="4"/>
  <c r="I227" i="4"/>
  <c r="H227" i="4"/>
  <c r="G227" i="4"/>
  <c r="F227" i="4"/>
  <c r="E227" i="4"/>
  <c r="D227" i="4"/>
  <c r="C227" i="4"/>
  <c r="B227" i="4"/>
  <c r="A227" i="4"/>
  <c r="K226" i="4"/>
  <c r="J226" i="4"/>
  <c r="I226" i="4"/>
  <c r="H226" i="4"/>
  <c r="G226" i="4"/>
  <c r="F226" i="4"/>
  <c r="E226" i="4"/>
  <c r="D226" i="4"/>
  <c r="C226" i="4"/>
  <c r="B226" i="4"/>
  <c r="A226" i="4"/>
  <c r="K225" i="4"/>
  <c r="J225" i="4"/>
  <c r="I225" i="4"/>
  <c r="H225" i="4"/>
  <c r="G225" i="4"/>
  <c r="F225" i="4"/>
  <c r="E225" i="4"/>
  <c r="D225" i="4"/>
  <c r="C225" i="4"/>
  <c r="B225" i="4"/>
  <c r="A225" i="4"/>
  <c r="K224" i="4"/>
  <c r="J224" i="4"/>
  <c r="I224" i="4"/>
  <c r="H224" i="4"/>
  <c r="G224" i="4"/>
  <c r="F224" i="4"/>
  <c r="E224" i="4"/>
  <c r="D224" i="4"/>
  <c r="C224" i="4"/>
  <c r="B224" i="4"/>
  <c r="A224" i="4"/>
  <c r="K223" i="4"/>
  <c r="J223" i="4"/>
  <c r="I223" i="4"/>
  <c r="H223" i="4"/>
  <c r="G223" i="4"/>
  <c r="F223" i="4"/>
  <c r="E223" i="4"/>
  <c r="D223" i="4"/>
  <c r="C223" i="4"/>
  <c r="B223" i="4"/>
  <c r="A223" i="4"/>
  <c r="K222" i="4"/>
  <c r="J222" i="4"/>
  <c r="I222" i="4"/>
  <c r="H222" i="4"/>
  <c r="G222" i="4"/>
  <c r="F222" i="4"/>
  <c r="E222" i="4"/>
  <c r="D222" i="4"/>
  <c r="C222" i="4"/>
  <c r="B222" i="4"/>
  <c r="A222" i="4"/>
  <c r="K221" i="4"/>
  <c r="J221" i="4"/>
  <c r="I221" i="4"/>
  <c r="H221" i="4"/>
  <c r="G221" i="4"/>
  <c r="F221" i="4"/>
  <c r="E221" i="4"/>
  <c r="D221" i="4"/>
  <c r="C221" i="4"/>
  <c r="B221" i="4"/>
  <c r="A221" i="4"/>
  <c r="K220" i="4"/>
  <c r="J220" i="4"/>
  <c r="I220" i="4"/>
  <c r="H220" i="4"/>
  <c r="G220" i="4"/>
  <c r="F220" i="4"/>
  <c r="E220" i="4"/>
  <c r="D220" i="4"/>
  <c r="C220" i="4"/>
  <c r="B220" i="4"/>
  <c r="A220" i="4"/>
  <c r="K219" i="4"/>
  <c r="J219" i="4"/>
  <c r="I219" i="4"/>
  <c r="H219" i="4"/>
  <c r="G219" i="4"/>
  <c r="F219" i="4"/>
  <c r="E219" i="4"/>
  <c r="D219" i="4"/>
  <c r="C219" i="4"/>
  <c r="B219" i="4"/>
  <c r="A219" i="4"/>
  <c r="K218" i="4"/>
  <c r="J218" i="4"/>
  <c r="I218" i="4"/>
  <c r="H218" i="4"/>
  <c r="G218" i="4"/>
  <c r="F218" i="4"/>
  <c r="E218" i="4"/>
  <c r="D218" i="4"/>
  <c r="C218" i="4"/>
  <c r="B218" i="4"/>
  <c r="A218" i="4"/>
  <c r="K217" i="4"/>
  <c r="J217" i="4"/>
  <c r="I217" i="4"/>
  <c r="H217" i="4"/>
  <c r="G217" i="4"/>
  <c r="F217" i="4"/>
  <c r="E217" i="4"/>
  <c r="D217" i="4"/>
  <c r="C217" i="4"/>
  <c r="B217" i="4"/>
  <c r="A217" i="4"/>
  <c r="K216" i="4"/>
  <c r="J216" i="4"/>
  <c r="I216" i="4"/>
  <c r="H216" i="4"/>
  <c r="G216" i="4"/>
  <c r="F216" i="4"/>
  <c r="E216" i="4"/>
  <c r="D216" i="4"/>
  <c r="C216" i="4"/>
  <c r="B216" i="4"/>
  <c r="A216" i="4"/>
  <c r="K215" i="4"/>
  <c r="J215" i="4"/>
  <c r="I215" i="4"/>
  <c r="H215" i="4"/>
  <c r="G215" i="4"/>
  <c r="F215" i="4"/>
  <c r="E215" i="4"/>
  <c r="D215" i="4"/>
  <c r="C215" i="4"/>
  <c r="B215" i="4"/>
  <c r="A215" i="4"/>
  <c r="K214" i="4"/>
  <c r="J214" i="4"/>
  <c r="I214" i="4"/>
  <c r="H214" i="4"/>
  <c r="G214" i="4"/>
  <c r="F214" i="4"/>
  <c r="E214" i="4"/>
  <c r="D214" i="4"/>
  <c r="C214" i="4"/>
  <c r="B214" i="4"/>
  <c r="A214" i="4"/>
  <c r="K213" i="4"/>
  <c r="J213" i="4"/>
  <c r="I213" i="4"/>
  <c r="H213" i="4"/>
  <c r="G213" i="4"/>
  <c r="F213" i="4"/>
  <c r="E213" i="4"/>
  <c r="D213" i="4"/>
  <c r="C213" i="4"/>
  <c r="B213" i="4"/>
  <c r="A213" i="4"/>
  <c r="K212" i="4"/>
  <c r="J212" i="4"/>
  <c r="I212" i="4"/>
  <c r="H212" i="4"/>
  <c r="G212" i="4"/>
  <c r="F212" i="4"/>
  <c r="E212" i="4"/>
  <c r="D212" i="4"/>
  <c r="C212" i="4"/>
  <c r="B212" i="4"/>
  <c r="A212" i="4"/>
  <c r="K211" i="4"/>
  <c r="J211" i="4"/>
  <c r="I211" i="4"/>
  <c r="H211" i="4"/>
  <c r="G211" i="4"/>
  <c r="F211" i="4"/>
  <c r="E211" i="4"/>
  <c r="D211" i="4"/>
  <c r="C211" i="4"/>
  <c r="B211" i="4"/>
  <c r="A211" i="4"/>
  <c r="K210" i="4"/>
  <c r="J210" i="4"/>
  <c r="I210" i="4"/>
  <c r="H210" i="4"/>
  <c r="G210" i="4"/>
  <c r="F210" i="4"/>
  <c r="E210" i="4"/>
  <c r="D210" i="4"/>
  <c r="C210" i="4"/>
  <c r="B210" i="4"/>
  <c r="A210" i="4"/>
  <c r="K209" i="4"/>
  <c r="J209" i="4"/>
  <c r="I209" i="4"/>
  <c r="H209" i="4"/>
  <c r="G209" i="4"/>
  <c r="F209" i="4"/>
  <c r="E209" i="4"/>
  <c r="D209" i="4"/>
  <c r="C209" i="4"/>
  <c r="B209" i="4"/>
  <c r="A209" i="4"/>
  <c r="K208" i="4"/>
  <c r="J208" i="4"/>
  <c r="I208" i="4"/>
  <c r="H208" i="4"/>
  <c r="G208" i="4"/>
  <c r="F208" i="4"/>
  <c r="E208" i="4"/>
  <c r="D208" i="4"/>
  <c r="C208" i="4"/>
  <c r="B208" i="4"/>
  <c r="A208" i="4"/>
  <c r="K207" i="4"/>
  <c r="J207" i="4"/>
  <c r="I207" i="4"/>
  <c r="H207" i="4"/>
  <c r="G207" i="4"/>
  <c r="F207" i="4"/>
  <c r="E207" i="4"/>
  <c r="D207" i="4"/>
  <c r="C207" i="4"/>
  <c r="B207" i="4"/>
  <c r="A207" i="4"/>
  <c r="K206" i="4"/>
  <c r="J206" i="4"/>
  <c r="I206" i="4"/>
  <c r="H206" i="4"/>
  <c r="G206" i="4"/>
  <c r="F206" i="4"/>
  <c r="E206" i="4"/>
  <c r="D206" i="4"/>
  <c r="C206" i="4"/>
  <c r="B206" i="4"/>
  <c r="A206" i="4"/>
  <c r="K205" i="4"/>
  <c r="J205" i="4"/>
  <c r="I205" i="4"/>
  <c r="H205" i="4"/>
  <c r="G205" i="4"/>
  <c r="F205" i="4"/>
  <c r="E205" i="4"/>
  <c r="D205" i="4"/>
  <c r="C205" i="4"/>
  <c r="B205" i="4"/>
  <c r="A205" i="4"/>
  <c r="K204" i="4"/>
  <c r="J204" i="4"/>
  <c r="I204" i="4"/>
  <c r="H204" i="4"/>
  <c r="G204" i="4"/>
  <c r="F204" i="4"/>
  <c r="E204" i="4"/>
  <c r="D204" i="4"/>
  <c r="C204" i="4"/>
  <c r="B204" i="4"/>
  <c r="A204" i="4"/>
  <c r="K203" i="4"/>
  <c r="J203" i="4"/>
  <c r="I203" i="4"/>
  <c r="H203" i="4"/>
  <c r="G203" i="4"/>
  <c r="F203" i="4"/>
  <c r="E203" i="4"/>
  <c r="D203" i="4"/>
  <c r="C203" i="4"/>
  <c r="B203" i="4"/>
  <c r="A203" i="4"/>
  <c r="K202" i="4"/>
  <c r="J202" i="4"/>
  <c r="I202" i="4"/>
  <c r="H202" i="4"/>
  <c r="G202" i="4"/>
  <c r="F202" i="4"/>
  <c r="E202" i="4"/>
  <c r="D202" i="4"/>
  <c r="C202" i="4"/>
  <c r="B202" i="4"/>
  <c r="A202" i="4"/>
  <c r="K201" i="4"/>
  <c r="J201" i="4"/>
  <c r="I201" i="4"/>
  <c r="H201" i="4"/>
  <c r="G201" i="4"/>
  <c r="F201" i="4"/>
  <c r="E201" i="4"/>
  <c r="D201" i="4"/>
  <c r="C201" i="4"/>
  <c r="B201" i="4"/>
  <c r="A201" i="4"/>
  <c r="K200" i="4"/>
  <c r="J200" i="4"/>
  <c r="I200" i="4"/>
  <c r="H200" i="4"/>
  <c r="G200" i="4"/>
  <c r="F200" i="4"/>
  <c r="E200" i="4"/>
  <c r="D200" i="4"/>
  <c r="C200" i="4"/>
  <c r="B200" i="4"/>
  <c r="A200" i="4"/>
  <c r="K199" i="4"/>
  <c r="J199" i="4"/>
  <c r="I199" i="4"/>
  <c r="H199" i="4"/>
  <c r="G199" i="4"/>
  <c r="F199" i="4"/>
  <c r="E199" i="4"/>
  <c r="D199" i="4"/>
  <c r="C199" i="4"/>
  <c r="B199" i="4"/>
  <c r="A199" i="4"/>
  <c r="K198" i="4"/>
  <c r="J198" i="4"/>
  <c r="I198" i="4"/>
  <c r="H198" i="4"/>
  <c r="G198" i="4"/>
  <c r="F198" i="4"/>
  <c r="E198" i="4"/>
  <c r="D198" i="4"/>
  <c r="C198" i="4"/>
  <c r="B198" i="4"/>
  <c r="A198" i="4"/>
  <c r="K197" i="4"/>
  <c r="J197" i="4"/>
  <c r="I197" i="4"/>
  <c r="H197" i="4"/>
  <c r="G197" i="4"/>
  <c r="F197" i="4"/>
  <c r="E197" i="4"/>
  <c r="D197" i="4"/>
  <c r="C197" i="4"/>
  <c r="B197" i="4"/>
  <c r="A197" i="4"/>
  <c r="K196" i="4"/>
  <c r="J196" i="4"/>
  <c r="I196" i="4"/>
  <c r="H196" i="4"/>
  <c r="G196" i="4"/>
  <c r="F196" i="4"/>
  <c r="E196" i="4"/>
  <c r="D196" i="4"/>
  <c r="C196" i="4"/>
  <c r="B196" i="4"/>
  <c r="A196" i="4"/>
  <c r="K195" i="4"/>
  <c r="J195" i="4"/>
  <c r="I195" i="4"/>
  <c r="H195" i="4"/>
  <c r="G195" i="4"/>
  <c r="F195" i="4"/>
  <c r="E195" i="4"/>
  <c r="D195" i="4"/>
  <c r="C195" i="4"/>
  <c r="B195" i="4"/>
  <c r="A195" i="4"/>
  <c r="K194" i="4"/>
  <c r="J194" i="4"/>
  <c r="I194" i="4"/>
  <c r="H194" i="4"/>
  <c r="G194" i="4"/>
  <c r="F194" i="4"/>
  <c r="E194" i="4"/>
  <c r="D194" i="4"/>
  <c r="C194" i="4"/>
  <c r="B194" i="4"/>
  <c r="A194" i="4"/>
  <c r="K193" i="4"/>
  <c r="J193" i="4"/>
  <c r="I193" i="4"/>
  <c r="H193" i="4"/>
  <c r="G193" i="4"/>
  <c r="F193" i="4"/>
  <c r="E193" i="4"/>
  <c r="D193" i="4"/>
  <c r="C193" i="4"/>
  <c r="B193" i="4"/>
  <c r="A193" i="4"/>
  <c r="K192" i="4"/>
  <c r="J192" i="4"/>
  <c r="I192" i="4"/>
  <c r="H192" i="4"/>
  <c r="G192" i="4"/>
  <c r="F192" i="4"/>
  <c r="E192" i="4"/>
  <c r="D192" i="4"/>
  <c r="C192" i="4"/>
  <c r="B192" i="4"/>
  <c r="A192" i="4"/>
  <c r="K191" i="4"/>
  <c r="J191" i="4"/>
  <c r="I191" i="4"/>
  <c r="H191" i="4"/>
  <c r="G191" i="4"/>
  <c r="F191" i="4"/>
  <c r="E191" i="4"/>
  <c r="D191" i="4"/>
  <c r="C191" i="4"/>
  <c r="B191" i="4"/>
  <c r="A191" i="4"/>
  <c r="K190" i="4"/>
  <c r="J190" i="4"/>
  <c r="I190" i="4"/>
  <c r="H190" i="4"/>
  <c r="G190" i="4"/>
  <c r="F190" i="4"/>
  <c r="E190" i="4"/>
  <c r="D190" i="4"/>
  <c r="C190" i="4"/>
  <c r="B190" i="4"/>
  <c r="A190" i="4"/>
  <c r="K189" i="4"/>
  <c r="J189" i="4"/>
  <c r="I189" i="4"/>
  <c r="H189" i="4"/>
  <c r="G189" i="4"/>
  <c r="F189" i="4"/>
  <c r="E189" i="4"/>
  <c r="D189" i="4"/>
  <c r="C189" i="4"/>
  <c r="B189" i="4"/>
  <c r="A189" i="4"/>
  <c r="K188" i="4"/>
  <c r="J188" i="4"/>
  <c r="I188" i="4"/>
  <c r="H188" i="4"/>
  <c r="G188" i="4"/>
  <c r="F188" i="4"/>
  <c r="E188" i="4"/>
  <c r="D188" i="4"/>
  <c r="C188" i="4"/>
  <c r="B188" i="4"/>
  <c r="A188" i="4"/>
  <c r="K187" i="4"/>
  <c r="J187" i="4"/>
  <c r="I187" i="4"/>
  <c r="H187" i="4"/>
  <c r="G187" i="4"/>
  <c r="F187" i="4"/>
  <c r="E187" i="4"/>
  <c r="D187" i="4"/>
  <c r="C187" i="4"/>
  <c r="B187" i="4"/>
  <c r="A187" i="4"/>
  <c r="K186" i="4"/>
  <c r="J186" i="4"/>
  <c r="I186" i="4"/>
  <c r="H186" i="4"/>
  <c r="G186" i="4"/>
  <c r="F186" i="4"/>
  <c r="E186" i="4"/>
  <c r="D186" i="4"/>
  <c r="C186" i="4"/>
  <c r="B186" i="4"/>
  <c r="A186" i="4"/>
  <c r="K185" i="4"/>
  <c r="J185" i="4"/>
  <c r="I185" i="4"/>
  <c r="H185" i="4"/>
  <c r="G185" i="4"/>
  <c r="F185" i="4"/>
  <c r="E185" i="4"/>
  <c r="D185" i="4"/>
  <c r="C185" i="4"/>
  <c r="B185" i="4"/>
  <c r="A185" i="4"/>
  <c r="K184" i="4"/>
  <c r="J184" i="4"/>
  <c r="I184" i="4"/>
  <c r="H184" i="4"/>
  <c r="G184" i="4"/>
  <c r="F184" i="4"/>
  <c r="E184" i="4"/>
  <c r="D184" i="4"/>
  <c r="C184" i="4"/>
  <c r="B184" i="4"/>
  <c r="A184" i="4"/>
  <c r="K183" i="4"/>
  <c r="J183" i="4"/>
  <c r="I183" i="4"/>
  <c r="H183" i="4"/>
  <c r="G183" i="4"/>
  <c r="F183" i="4"/>
  <c r="E183" i="4"/>
  <c r="D183" i="4"/>
  <c r="C183" i="4"/>
  <c r="B183" i="4"/>
  <c r="A183" i="4"/>
  <c r="K182" i="4"/>
  <c r="J182" i="4"/>
  <c r="I182" i="4"/>
  <c r="H182" i="4"/>
  <c r="G182" i="4"/>
  <c r="F182" i="4"/>
  <c r="E182" i="4"/>
  <c r="D182" i="4"/>
  <c r="C182" i="4"/>
  <c r="B182" i="4"/>
  <c r="A182" i="4"/>
  <c r="K181" i="4"/>
  <c r="J181" i="4"/>
  <c r="I181" i="4"/>
  <c r="H181" i="4"/>
  <c r="G181" i="4"/>
  <c r="F181" i="4"/>
  <c r="E181" i="4"/>
  <c r="D181" i="4"/>
  <c r="C181" i="4"/>
  <c r="B181" i="4"/>
  <c r="A181" i="4"/>
  <c r="K180" i="4"/>
  <c r="J180" i="4"/>
  <c r="I180" i="4"/>
  <c r="H180" i="4"/>
  <c r="G180" i="4"/>
  <c r="F180" i="4"/>
  <c r="E180" i="4"/>
  <c r="D180" i="4"/>
  <c r="C180" i="4"/>
  <c r="B180" i="4"/>
  <c r="A180" i="4"/>
  <c r="K179" i="4"/>
  <c r="J179" i="4"/>
  <c r="I179" i="4"/>
  <c r="H179" i="4"/>
  <c r="G179" i="4"/>
  <c r="F179" i="4"/>
  <c r="E179" i="4"/>
  <c r="D179" i="4"/>
  <c r="C179" i="4"/>
  <c r="B179" i="4"/>
  <c r="A179" i="4"/>
  <c r="K178" i="4"/>
  <c r="J178" i="4"/>
  <c r="I178" i="4"/>
  <c r="H178" i="4"/>
  <c r="G178" i="4"/>
  <c r="F178" i="4"/>
  <c r="E178" i="4"/>
  <c r="D178" i="4"/>
  <c r="C178" i="4"/>
  <c r="B178" i="4"/>
  <c r="A178" i="4"/>
  <c r="K177" i="4"/>
  <c r="J177" i="4"/>
  <c r="I177" i="4"/>
  <c r="H177" i="4"/>
  <c r="G177" i="4"/>
  <c r="F177" i="4"/>
  <c r="E177" i="4"/>
  <c r="D177" i="4"/>
  <c r="C177" i="4"/>
  <c r="B177" i="4"/>
  <c r="A177" i="4"/>
  <c r="K176" i="4"/>
  <c r="J176" i="4"/>
  <c r="I176" i="4"/>
  <c r="H176" i="4"/>
  <c r="G176" i="4"/>
  <c r="F176" i="4"/>
  <c r="E176" i="4"/>
  <c r="D176" i="4"/>
  <c r="C176" i="4"/>
  <c r="B176" i="4"/>
  <c r="A176" i="4"/>
  <c r="K175" i="4"/>
  <c r="J175" i="4"/>
  <c r="I175" i="4"/>
  <c r="H175" i="4"/>
  <c r="G175" i="4"/>
  <c r="F175" i="4"/>
  <c r="E175" i="4"/>
  <c r="D175" i="4"/>
  <c r="C175" i="4"/>
  <c r="B175" i="4"/>
  <c r="A175" i="4"/>
  <c r="K174" i="4"/>
  <c r="J174" i="4"/>
  <c r="I174" i="4"/>
  <c r="H174" i="4"/>
  <c r="G174" i="4"/>
  <c r="F174" i="4"/>
  <c r="E174" i="4"/>
  <c r="D174" i="4"/>
  <c r="C174" i="4"/>
  <c r="B174" i="4"/>
  <c r="A174" i="4"/>
  <c r="K173" i="4"/>
  <c r="J173" i="4"/>
  <c r="I173" i="4"/>
  <c r="H173" i="4"/>
  <c r="G173" i="4"/>
  <c r="F173" i="4"/>
  <c r="E173" i="4"/>
  <c r="D173" i="4"/>
  <c r="C173" i="4"/>
  <c r="B173" i="4"/>
  <c r="A173" i="4"/>
  <c r="K172" i="4"/>
  <c r="J172" i="4"/>
  <c r="I172" i="4"/>
  <c r="H172" i="4"/>
  <c r="G172" i="4"/>
  <c r="F172" i="4"/>
  <c r="E172" i="4"/>
  <c r="D172" i="4"/>
  <c r="C172" i="4"/>
  <c r="B172" i="4"/>
  <c r="A172" i="4"/>
  <c r="K171" i="4"/>
  <c r="J171" i="4"/>
  <c r="I171" i="4"/>
  <c r="H171" i="4"/>
  <c r="G171" i="4"/>
  <c r="F171" i="4"/>
  <c r="E171" i="4"/>
  <c r="D171" i="4"/>
  <c r="C171" i="4"/>
  <c r="B171" i="4"/>
  <c r="A171" i="4"/>
  <c r="K170" i="4"/>
  <c r="J170" i="4"/>
  <c r="I170" i="4"/>
  <c r="H170" i="4"/>
  <c r="G170" i="4"/>
  <c r="F170" i="4"/>
  <c r="E170" i="4"/>
  <c r="D170" i="4"/>
  <c r="C170" i="4"/>
  <c r="B170" i="4"/>
  <c r="A170" i="4"/>
  <c r="K169" i="4"/>
  <c r="J169" i="4"/>
  <c r="I169" i="4"/>
  <c r="H169" i="4"/>
  <c r="G169" i="4"/>
  <c r="F169" i="4"/>
  <c r="E169" i="4"/>
  <c r="D169" i="4"/>
  <c r="C169" i="4"/>
  <c r="B169" i="4"/>
  <c r="A169" i="4"/>
  <c r="K168" i="4"/>
  <c r="J168" i="4"/>
  <c r="I168" i="4"/>
  <c r="H168" i="4"/>
  <c r="G168" i="4"/>
  <c r="F168" i="4"/>
  <c r="E168" i="4"/>
  <c r="D168" i="4"/>
  <c r="C168" i="4"/>
  <c r="B168" i="4"/>
  <c r="A168" i="4"/>
  <c r="K167" i="4"/>
  <c r="J167" i="4"/>
  <c r="I167" i="4"/>
  <c r="H167" i="4"/>
  <c r="G167" i="4"/>
  <c r="F167" i="4"/>
  <c r="E167" i="4"/>
  <c r="D167" i="4"/>
  <c r="C167" i="4"/>
  <c r="B167" i="4"/>
  <c r="A167" i="4"/>
  <c r="K166" i="4"/>
  <c r="J166" i="4"/>
  <c r="I166" i="4"/>
  <c r="H166" i="4"/>
  <c r="G166" i="4"/>
  <c r="F166" i="4"/>
  <c r="E166" i="4"/>
  <c r="D166" i="4"/>
  <c r="C166" i="4"/>
  <c r="B166" i="4"/>
  <c r="A166" i="4"/>
  <c r="K165" i="4"/>
  <c r="J165" i="4"/>
  <c r="I165" i="4"/>
  <c r="H165" i="4"/>
  <c r="G165" i="4"/>
  <c r="F165" i="4"/>
  <c r="E165" i="4"/>
  <c r="D165" i="4"/>
  <c r="C165" i="4"/>
  <c r="B165" i="4"/>
  <c r="A165" i="4"/>
  <c r="K164" i="4"/>
  <c r="J164" i="4"/>
  <c r="I164" i="4"/>
  <c r="H164" i="4"/>
  <c r="G164" i="4"/>
  <c r="F164" i="4"/>
  <c r="E164" i="4"/>
  <c r="D164" i="4"/>
  <c r="C164" i="4"/>
  <c r="B164" i="4"/>
  <c r="A164" i="4"/>
  <c r="K163" i="4"/>
  <c r="J163" i="4"/>
  <c r="I163" i="4"/>
  <c r="H163" i="4"/>
  <c r="G163" i="4"/>
  <c r="F163" i="4"/>
  <c r="E163" i="4"/>
  <c r="D163" i="4"/>
  <c r="C163" i="4"/>
  <c r="B163" i="4"/>
  <c r="A163" i="4"/>
  <c r="K162" i="4"/>
  <c r="J162" i="4"/>
  <c r="I162" i="4"/>
  <c r="H162" i="4"/>
  <c r="G162" i="4"/>
  <c r="F162" i="4"/>
  <c r="E162" i="4"/>
  <c r="D162" i="4"/>
  <c r="C162" i="4"/>
  <c r="B162" i="4"/>
  <c r="A162" i="4"/>
  <c r="K161" i="4"/>
  <c r="J161" i="4"/>
  <c r="I161" i="4"/>
  <c r="H161" i="4"/>
  <c r="G161" i="4"/>
  <c r="F161" i="4"/>
  <c r="E161" i="4"/>
  <c r="D161" i="4"/>
  <c r="C161" i="4"/>
  <c r="B161" i="4"/>
  <c r="A161" i="4"/>
  <c r="K160" i="4"/>
  <c r="J160" i="4"/>
  <c r="I160" i="4"/>
  <c r="H160" i="4"/>
  <c r="G160" i="4"/>
  <c r="F160" i="4"/>
  <c r="E160" i="4"/>
  <c r="D160" i="4"/>
  <c r="C160" i="4"/>
  <c r="B160" i="4"/>
  <c r="A160" i="4"/>
  <c r="K159" i="4"/>
  <c r="J159" i="4"/>
  <c r="I159" i="4"/>
  <c r="H159" i="4"/>
  <c r="G159" i="4"/>
  <c r="F159" i="4"/>
  <c r="E159" i="4"/>
  <c r="D159" i="4"/>
  <c r="C159" i="4"/>
  <c r="B159" i="4"/>
  <c r="A159" i="4"/>
  <c r="K158" i="4"/>
  <c r="J158" i="4"/>
  <c r="I158" i="4"/>
  <c r="H158" i="4"/>
  <c r="G158" i="4"/>
  <c r="F158" i="4"/>
  <c r="E158" i="4"/>
  <c r="D158" i="4"/>
  <c r="C158" i="4"/>
  <c r="B158" i="4"/>
  <c r="A158" i="4"/>
  <c r="K157" i="4"/>
  <c r="J157" i="4"/>
  <c r="I157" i="4"/>
  <c r="H157" i="4"/>
  <c r="G157" i="4"/>
  <c r="F157" i="4"/>
  <c r="E157" i="4"/>
  <c r="D157" i="4"/>
  <c r="C157" i="4"/>
  <c r="B157" i="4"/>
  <c r="A157" i="4"/>
  <c r="K156" i="4"/>
  <c r="J156" i="4"/>
  <c r="I156" i="4"/>
  <c r="H156" i="4"/>
  <c r="G156" i="4"/>
  <c r="F156" i="4"/>
  <c r="E156" i="4"/>
  <c r="D156" i="4"/>
  <c r="C156" i="4"/>
  <c r="B156" i="4"/>
  <c r="A156" i="4"/>
  <c r="K155" i="4"/>
  <c r="J155" i="4"/>
  <c r="I155" i="4"/>
  <c r="H155" i="4"/>
  <c r="G155" i="4"/>
  <c r="F155" i="4"/>
  <c r="E155" i="4"/>
  <c r="D155" i="4"/>
  <c r="C155" i="4"/>
  <c r="B155" i="4"/>
  <c r="A155" i="4"/>
  <c r="K154" i="4"/>
  <c r="J154" i="4"/>
  <c r="I154" i="4"/>
  <c r="H154" i="4"/>
  <c r="G154" i="4"/>
  <c r="F154" i="4"/>
  <c r="E154" i="4"/>
  <c r="D154" i="4"/>
  <c r="C154" i="4"/>
  <c r="B154" i="4"/>
  <c r="A154" i="4"/>
  <c r="K153" i="4"/>
  <c r="J153" i="4"/>
  <c r="I153" i="4"/>
  <c r="H153" i="4"/>
  <c r="G153" i="4"/>
  <c r="F153" i="4"/>
  <c r="E153" i="4"/>
  <c r="D153" i="4"/>
  <c r="C153" i="4"/>
  <c r="B153" i="4"/>
  <c r="A153" i="4"/>
  <c r="K152" i="4"/>
  <c r="J152" i="4"/>
  <c r="I152" i="4"/>
  <c r="H152" i="4"/>
  <c r="G152" i="4"/>
  <c r="F152" i="4"/>
  <c r="E152" i="4"/>
  <c r="D152" i="4"/>
  <c r="C152" i="4"/>
  <c r="B152" i="4"/>
  <c r="A152" i="4"/>
  <c r="K151" i="4"/>
  <c r="J151" i="4"/>
  <c r="I151" i="4"/>
  <c r="H151" i="4"/>
  <c r="G151" i="4"/>
  <c r="F151" i="4"/>
  <c r="E151" i="4"/>
  <c r="D151" i="4"/>
  <c r="C151" i="4"/>
  <c r="B151" i="4"/>
  <c r="A151" i="4"/>
  <c r="K150" i="4"/>
  <c r="J150" i="4"/>
  <c r="I150" i="4"/>
  <c r="H150" i="4"/>
  <c r="G150" i="4"/>
  <c r="F150" i="4"/>
  <c r="E150" i="4"/>
  <c r="D150" i="4"/>
  <c r="C150" i="4"/>
  <c r="B150" i="4"/>
  <c r="A150" i="4"/>
  <c r="K149" i="4"/>
  <c r="J149" i="4"/>
  <c r="I149" i="4"/>
  <c r="H149" i="4"/>
  <c r="G149" i="4"/>
  <c r="F149" i="4"/>
  <c r="E149" i="4"/>
  <c r="D149" i="4"/>
  <c r="C149" i="4"/>
  <c r="B149" i="4"/>
  <c r="A149" i="4"/>
  <c r="K148" i="4"/>
  <c r="J148" i="4"/>
  <c r="I148" i="4"/>
  <c r="H148" i="4"/>
  <c r="G148" i="4"/>
  <c r="F148" i="4"/>
  <c r="E148" i="4"/>
  <c r="D148" i="4"/>
  <c r="C148" i="4"/>
  <c r="B148" i="4"/>
  <c r="A148" i="4"/>
  <c r="K147" i="4"/>
  <c r="J147" i="4"/>
  <c r="I147" i="4"/>
  <c r="H147" i="4"/>
  <c r="G147" i="4"/>
  <c r="F147" i="4"/>
  <c r="E147" i="4"/>
  <c r="D147" i="4"/>
  <c r="C147" i="4"/>
  <c r="B147" i="4"/>
  <c r="A147" i="4"/>
  <c r="K146" i="4"/>
  <c r="J146" i="4"/>
  <c r="I146" i="4"/>
  <c r="H146" i="4"/>
  <c r="G146" i="4"/>
  <c r="F146" i="4"/>
  <c r="E146" i="4"/>
  <c r="D146" i="4"/>
  <c r="C146" i="4"/>
  <c r="B146" i="4"/>
  <c r="A146" i="4"/>
  <c r="K145" i="4"/>
  <c r="J145" i="4"/>
  <c r="I145" i="4"/>
  <c r="H145" i="4"/>
  <c r="G145" i="4"/>
  <c r="F145" i="4"/>
  <c r="E145" i="4"/>
  <c r="D145" i="4"/>
  <c r="C145" i="4"/>
  <c r="B145" i="4"/>
  <c r="A145" i="4"/>
  <c r="K144" i="4"/>
  <c r="J144" i="4"/>
  <c r="I144" i="4"/>
  <c r="H144" i="4"/>
  <c r="G144" i="4"/>
  <c r="F144" i="4"/>
  <c r="E144" i="4"/>
  <c r="D144" i="4"/>
  <c r="C144" i="4"/>
  <c r="B144" i="4"/>
  <c r="A144" i="4"/>
  <c r="K143" i="4"/>
  <c r="J143" i="4"/>
  <c r="I143" i="4"/>
  <c r="H143" i="4"/>
  <c r="G143" i="4"/>
  <c r="F143" i="4"/>
  <c r="E143" i="4"/>
  <c r="D143" i="4"/>
  <c r="C143" i="4"/>
  <c r="B143" i="4"/>
  <c r="A143" i="4"/>
  <c r="K142" i="4"/>
  <c r="J142" i="4"/>
  <c r="I142" i="4"/>
  <c r="H142" i="4"/>
  <c r="G142" i="4"/>
  <c r="F142" i="4"/>
  <c r="E142" i="4"/>
  <c r="D142" i="4"/>
  <c r="C142" i="4"/>
  <c r="B142" i="4"/>
  <c r="A142" i="4"/>
  <c r="K141" i="4"/>
  <c r="J141" i="4"/>
  <c r="I141" i="4"/>
  <c r="H141" i="4"/>
  <c r="G141" i="4"/>
  <c r="F141" i="4"/>
  <c r="E141" i="4"/>
  <c r="D141" i="4"/>
  <c r="C141" i="4"/>
  <c r="B141" i="4"/>
  <c r="A141" i="4"/>
  <c r="K140" i="4"/>
  <c r="J140" i="4"/>
  <c r="I140" i="4"/>
  <c r="H140" i="4"/>
  <c r="G140" i="4"/>
  <c r="F140" i="4"/>
  <c r="E140" i="4"/>
  <c r="D140" i="4"/>
  <c r="C140" i="4"/>
  <c r="B140" i="4"/>
  <c r="A140" i="4"/>
  <c r="K139" i="4"/>
  <c r="J139" i="4"/>
  <c r="I139" i="4"/>
  <c r="H139" i="4"/>
  <c r="G139" i="4"/>
  <c r="F139" i="4"/>
  <c r="E139" i="4"/>
  <c r="D139" i="4"/>
  <c r="C139" i="4"/>
  <c r="B139" i="4"/>
  <c r="A139" i="4"/>
  <c r="K138" i="4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K133" i="4"/>
  <c r="J133" i="4"/>
  <c r="I133" i="4"/>
  <c r="H133" i="4"/>
  <c r="G133" i="4"/>
  <c r="F133" i="4"/>
  <c r="E133" i="4"/>
  <c r="D133" i="4"/>
  <c r="C133" i="4"/>
  <c r="B133" i="4"/>
  <c r="A133" i="4"/>
  <c r="K132" i="4"/>
  <c r="J132" i="4"/>
  <c r="I132" i="4"/>
  <c r="H132" i="4"/>
  <c r="G132" i="4"/>
  <c r="F132" i="4"/>
  <c r="E132" i="4"/>
  <c r="D132" i="4"/>
  <c r="C132" i="4"/>
  <c r="B132" i="4"/>
  <c r="A132" i="4"/>
  <c r="K131" i="4"/>
  <c r="J131" i="4"/>
  <c r="I131" i="4"/>
  <c r="H131" i="4"/>
  <c r="G131" i="4"/>
  <c r="F131" i="4"/>
  <c r="E131" i="4"/>
  <c r="D131" i="4"/>
  <c r="C131" i="4"/>
  <c r="B131" i="4"/>
  <c r="A131" i="4"/>
  <c r="K130" i="4"/>
  <c r="J130" i="4"/>
  <c r="I130" i="4"/>
  <c r="H130" i="4"/>
  <c r="G130" i="4"/>
  <c r="F130" i="4"/>
  <c r="E130" i="4"/>
  <c r="D130" i="4"/>
  <c r="C130" i="4"/>
  <c r="B130" i="4"/>
  <c r="A130" i="4"/>
  <c r="K129" i="4"/>
  <c r="J129" i="4"/>
  <c r="I129" i="4"/>
  <c r="H129" i="4"/>
  <c r="G129" i="4"/>
  <c r="F129" i="4"/>
  <c r="E129" i="4"/>
  <c r="D129" i="4"/>
  <c r="C129" i="4"/>
  <c r="B129" i="4"/>
  <c r="A129" i="4"/>
  <c r="K128" i="4"/>
  <c r="J128" i="4"/>
  <c r="I128" i="4"/>
  <c r="H128" i="4"/>
  <c r="G128" i="4"/>
  <c r="F128" i="4"/>
  <c r="E128" i="4"/>
  <c r="D128" i="4"/>
  <c r="C128" i="4"/>
  <c r="B128" i="4"/>
  <c r="A128" i="4"/>
  <c r="K127" i="4"/>
  <c r="J127" i="4"/>
  <c r="I127" i="4"/>
  <c r="H127" i="4"/>
  <c r="G127" i="4"/>
  <c r="F127" i="4"/>
  <c r="E127" i="4"/>
  <c r="D127" i="4"/>
  <c r="C127" i="4"/>
  <c r="B127" i="4"/>
  <c r="A127" i="4"/>
  <c r="K126" i="4"/>
  <c r="J126" i="4"/>
  <c r="I126" i="4"/>
  <c r="H126" i="4"/>
  <c r="G126" i="4"/>
  <c r="F126" i="4"/>
  <c r="E126" i="4"/>
  <c r="D126" i="4"/>
  <c r="C126" i="4"/>
  <c r="B126" i="4"/>
  <c r="A126" i="4"/>
  <c r="K125" i="4"/>
  <c r="J125" i="4"/>
  <c r="I125" i="4"/>
  <c r="H125" i="4"/>
  <c r="G125" i="4"/>
  <c r="F125" i="4"/>
  <c r="E125" i="4"/>
  <c r="D125" i="4"/>
  <c r="C125" i="4"/>
  <c r="B125" i="4"/>
  <c r="A125" i="4"/>
  <c r="K124" i="4"/>
  <c r="J124" i="4"/>
  <c r="I124" i="4"/>
  <c r="H124" i="4"/>
  <c r="G124" i="4"/>
  <c r="F124" i="4"/>
  <c r="E124" i="4"/>
  <c r="D124" i="4"/>
  <c r="C124" i="4"/>
  <c r="B124" i="4"/>
  <c r="A124" i="4"/>
  <c r="K123" i="4"/>
  <c r="J123" i="4"/>
  <c r="I123" i="4"/>
  <c r="H123" i="4"/>
  <c r="G123" i="4"/>
  <c r="F123" i="4"/>
  <c r="E123" i="4"/>
  <c r="D123" i="4"/>
  <c r="C123" i="4"/>
  <c r="B123" i="4"/>
  <c r="A123" i="4"/>
  <c r="K122" i="4"/>
  <c r="J122" i="4"/>
  <c r="I122" i="4"/>
  <c r="H122" i="4"/>
  <c r="G122" i="4"/>
  <c r="F122" i="4"/>
  <c r="E122" i="4"/>
  <c r="D122" i="4"/>
  <c r="C122" i="4"/>
  <c r="B122" i="4"/>
  <c r="A122" i="4"/>
  <c r="K121" i="4"/>
  <c r="J121" i="4"/>
  <c r="I121" i="4"/>
  <c r="H121" i="4"/>
  <c r="G121" i="4"/>
  <c r="F121" i="4"/>
  <c r="E121" i="4"/>
  <c r="D121" i="4"/>
  <c r="C121" i="4"/>
  <c r="B121" i="4"/>
  <c r="A121" i="4"/>
  <c r="K120" i="4"/>
  <c r="J120" i="4"/>
  <c r="I120" i="4"/>
  <c r="H120" i="4"/>
  <c r="G120" i="4"/>
  <c r="F120" i="4"/>
  <c r="E120" i="4"/>
  <c r="D120" i="4"/>
  <c r="C120" i="4"/>
  <c r="B120" i="4"/>
  <c r="A120" i="4"/>
  <c r="K119" i="4"/>
  <c r="J119" i="4"/>
  <c r="I119" i="4"/>
  <c r="H119" i="4"/>
  <c r="G119" i="4"/>
  <c r="F119" i="4"/>
  <c r="E119" i="4"/>
  <c r="D119" i="4"/>
  <c r="C119" i="4"/>
  <c r="B119" i="4"/>
  <c r="A119" i="4"/>
  <c r="K118" i="4"/>
  <c r="J118" i="4"/>
  <c r="I118" i="4"/>
  <c r="H118" i="4"/>
  <c r="G118" i="4"/>
  <c r="F118" i="4"/>
  <c r="E118" i="4"/>
  <c r="D118" i="4"/>
  <c r="C118" i="4"/>
  <c r="B118" i="4"/>
  <c r="A118" i="4"/>
  <c r="K117" i="4"/>
  <c r="J117" i="4"/>
  <c r="I117" i="4"/>
  <c r="H117" i="4"/>
  <c r="G117" i="4"/>
  <c r="F117" i="4"/>
  <c r="E117" i="4"/>
  <c r="D117" i="4"/>
  <c r="C117" i="4"/>
  <c r="B117" i="4"/>
  <c r="A117" i="4"/>
  <c r="K116" i="4"/>
  <c r="J116" i="4"/>
  <c r="I116" i="4"/>
  <c r="H116" i="4"/>
  <c r="G116" i="4"/>
  <c r="F116" i="4"/>
  <c r="E116" i="4"/>
  <c r="D116" i="4"/>
  <c r="C116" i="4"/>
  <c r="B116" i="4"/>
  <c r="A116" i="4"/>
  <c r="K115" i="4"/>
  <c r="J115" i="4"/>
  <c r="I115" i="4"/>
  <c r="H115" i="4"/>
  <c r="G115" i="4"/>
  <c r="F115" i="4"/>
  <c r="E115" i="4"/>
  <c r="D115" i="4"/>
  <c r="C115" i="4"/>
  <c r="B115" i="4"/>
  <c r="A115" i="4"/>
  <c r="K114" i="4"/>
  <c r="J114" i="4"/>
  <c r="I114" i="4"/>
  <c r="H114" i="4"/>
  <c r="G114" i="4"/>
  <c r="F114" i="4"/>
  <c r="E114" i="4"/>
  <c r="D114" i="4"/>
  <c r="C114" i="4"/>
  <c r="B114" i="4"/>
  <c r="A114" i="4"/>
  <c r="K113" i="4"/>
  <c r="J113" i="4"/>
  <c r="I113" i="4"/>
  <c r="H113" i="4"/>
  <c r="G113" i="4"/>
  <c r="F113" i="4"/>
  <c r="E113" i="4"/>
  <c r="D113" i="4"/>
  <c r="C113" i="4"/>
  <c r="B113" i="4"/>
  <c r="A113" i="4"/>
  <c r="K112" i="4"/>
  <c r="J112" i="4"/>
  <c r="I112" i="4"/>
  <c r="H112" i="4"/>
  <c r="G112" i="4"/>
  <c r="F112" i="4"/>
  <c r="E112" i="4"/>
  <c r="D112" i="4"/>
  <c r="C112" i="4"/>
  <c r="B112" i="4"/>
  <c r="A112" i="4"/>
  <c r="K111" i="4"/>
  <c r="J111" i="4"/>
  <c r="I111" i="4"/>
  <c r="H111" i="4"/>
  <c r="G111" i="4"/>
  <c r="F111" i="4"/>
  <c r="E111" i="4"/>
  <c r="D111" i="4"/>
  <c r="C111" i="4"/>
  <c r="B111" i="4"/>
  <c r="A111" i="4"/>
  <c r="K110" i="4"/>
  <c r="J110" i="4"/>
  <c r="I110" i="4"/>
  <c r="H110" i="4"/>
  <c r="G110" i="4"/>
  <c r="F110" i="4"/>
  <c r="E110" i="4"/>
  <c r="D110" i="4"/>
  <c r="C110" i="4"/>
  <c r="B110" i="4"/>
  <c r="A110" i="4"/>
  <c r="K109" i="4"/>
  <c r="J109" i="4"/>
  <c r="I109" i="4"/>
  <c r="H109" i="4"/>
  <c r="G109" i="4"/>
  <c r="F109" i="4"/>
  <c r="E109" i="4"/>
  <c r="D109" i="4"/>
  <c r="C109" i="4"/>
  <c r="B109" i="4"/>
  <c r="A109" i="4"/>
  <c r="K108" i="4"/>
  <c r="J108" i="4"/>
  <c r="I108" i="4"/>
  <c r="H108" i="4"/>
  <c r="G108" i="4"/>
  <c r="F108" i="4"/>
  <c r="E108" i="4"/>
  <c r="D108" i="4"/>
  <c r="C108" i="4"/>
  <c r="B108" i="4"/>
  <c r="A108" i="4"/>
  <c r="K107" i="4"/>
  <c r="J107" i="4"/>
  <c r="I107" i="4"/>
  <c r="H107" i="4"/>
  <c r="G107" i="4"/>
  <c r="F107" i="4"/>
  <c r="E107" i="4"/>
  <c r="D107" i="4"/>
  <c r="C107" i="4"/>
  <c r="B107" i="4"/>
  <c r="A107" i="4"/>
  <c r="K106" i="4"/>
  <c r="J106" i="4"/>
  <c r="I106" i="4"/>
  <c r="H106" i="4"/>
  <c r="G106" i="4"/>
  <c r="F106" i="4"/>
  <c r="E106" i="4"/>
  <c r="D106" i="4"/>
  <c r="C106" i="4"/>
  <c r="B106" i="4"/>
  <c r="A106" i="4"/>
  <c r="K105" i="4"/>
  <c r="J105" i="4"/>
  <c r="I105" i="4"/>
  <c r="H105" i="4"/>
  <c r="G105" i="4"/>
  <c r="F105" i="4"/>
  <c r="E105" i="4"/>
  <c r="D105" i="4"/>
  <c r="C105" i="4"/>
  <c r="B105" i="4"/>
  <c r="A105" i="4"/>
  <c r="K104" i="4"/>
  <c r="J104" i="4"/>
  <c r="I104" i="4"/>
  <c r="H104" i="4"/>
  <c r="G104" i="4"/>
  <c r="F104" i="4"/>
  <c r="E104" i="4"/>
  <c r="D104" i="4"/>
  <c r="C104" i="4"/>
  <c r="B104" i="4"/>
  <c r="A104" i="4"/>
  <c r="K103" i="4"/>
  <c r="J103" i="4"/>
  <c r="I103" i="4"/>
  <c r="H103" i="4"/>
  <c r="G103" i="4"/>
  <c r="F103" i="4"/>
  <c r="E103" i="4"/>
  <c r="D103" i="4"/>
  <c r="C103" i="4"/>
  <c r="B103" i="4"/>
  <c r="A103" i="4"/>
  <c r="K102" i="4"/>
  <c r="J102" i="4"/>
  <c r="I102" i="4"/>
  <c r="H102" i="4"/>
  <c r="G102" i="4"/>
  <c r="F102" i="4"/>
  <c r="E102" i="4"/>
  <c r="D102" i="4"/>
  <c r="C102" i="4"/>
  <c r="B102" i="4"/>
  <c r="A102" i="4"/>
  <c r="K101" i="4"/>
  <c r="J101" i="4"/>
  <c r="I101" i="4"/>
  <c r="H101" i="4"/>
  <c r="G101" i="4"/>
  <c r="F101" i="4"/>
  <c r="E101" i="4"/>
  <c r="D101" i="4"/>
  <c r="C101" i="4"/>
  <c r="B101" i="4"/>
  <c r="A101" i="4"/>
  <c r="K100" i="4"/>
  <c r="J100" i="4"/>
  <c r="I100" i="4"/>
  <c r="H100" i="4"/>
  <c r="G100" i="4"/>
  <c r="F100" i="4"/>
  <c r="E100" i="4"/>
  <c r="D100" i="4"/>
  <c r="C100" i="4"/>
  <c r="B100" i="4"/>
  <c r="A100" i="4"/>
  <c r="K99" i="4"/>
  <c r="J99" i="4"/>
  <c r="I99" i="4"/>
  <c r="H99" i="4"/>
  <c r="G99" i="4"/>
  <c r="F99" i="4"/>
  <c r="E99" i="4"/>
  <c r="D99" i="4"/>
  <c r="C99" i="4"/>
  <c r="B99" i="4"/>
  <c r="A99" i="4"/>
  <c r="K98" i="4"/>
  <c r="J98" i="4"/>
  <c r="I98" i="4"/>
  <c r="H98" i="4"/>
  <c r="G98" i="4"/>
  <c r="F98" i="4"/>
  <c r="E98" i="4"/>
  <c r="D98" i="4"/>
  <c r="C98" i="4"/>
  <c r="B98" i="4"/>
  <c r="A98" i="4"/>
  <c r="K97" i="4"/>
  <c r="J97" i="4"/>
  <c r="I97" i="4"/>
  <c r="H97" i="4"/>
  <c r="G97" i="4"/>
  <c r="F97" i="4"/>
  <c r="E97" i="4"/>
  <c r="D97" i="4"/>
  <c r="C97" i="4"/>
  <c r="B97" i="4"/>
  <c r="A97" i="4"/>
  <c r="K96" i="4"/>
  <c r="J96" i="4"/>
  <c r="I96" i="4"/>
  <c r="H96" i="4"/>
  <c r="G96" i="4"/>
  <c r="F96" i="4"/>
  <c r="E96" i="4"/>
  <c r="D96" i="4"/>
  <c r="C96" i="4"/>
  <c r="B96" i="4"/>
  <c r="A96" i="4"/>
  <c r="K95" i="4"/>
  <c r="J95" i="4"/>
  <c r="I95" i="4"/>
  <c r="H95" i="4"/>
  <c r="G95" i="4"/>
  <c r="F95" i="4"/>
  <c r="E95" i="4"/>
  <c r="D95" i="4"/>
  <c r="C95" i="4"/>
  <c r="B95" i="4"/>
  <c r="A95" i="4"/>
  <c r="K94" i="4"/>
  <c r="J94" i="4"/>
  <c r="I94" i="4"/>
  <c r="H94" i="4"/>
  <c r="G94" i="4"/>
  <c r="F94" i="4"/>
  <c r="E94" i="4"/>
  <c r="D94" i="4"/>
  <c r="C94" i="4"/>
  <c r="B94" i="4"/>
  <c r="A94" i="4"/>
  <c r="K93" i="4"/>
  <c r="J93" i="4"/>
  <c r="I93" i="4"/>
  <c r="H93" i="4"/>
  <c r="G93" i="4"/>
  <c r="F93" i="4"/>
  <c r="E93" i="4"/>
  <c r="D93" i="4"/>
  <c r="C93" i="4"/>
  <c r="B93" i="4"/>
  <c r="A93" i="4"/>
  <c r="K92" i="4"/>
  <c r="J92" i="4"/>
  <c r="I92" i="4"/>
  <c r="H92" i="4"/>
  <c r="G92" i="4"/>
  <c r="F92" i="4"/>
  <c r="E92" i="4"/>
  <c r="D92" i="4"/>
  <c r="C92" i="4"/>
  <c r="B92" i="4"/>
  <c r="A92" i="4"/>
  <c r="K91" i="4"/>
  <c r="J91" i="4"/>
  <c r="I91" i="4"/>
  <c r="H91" i="4"/>
  <c r="G91" i="4"/>
  <c r="F91" i="4"/>
  <c r="E91" i="4"/>
  <c r="D91" i="4"/>
  <c r="C91" i="4"/>
  <c r="B91" i="4"/>
  <c r="A91" i="4"/>
  <c r="K90" i="4"/>
  <c r="J90" i="4"/>
  <c r="I90" i="4"/>
  <c r="H90" i="4"/>
  <c r="G90" i="4"/>
  <c r="F90" i="4"/>
  <c r="E90" i="4"/>
  <c r="D90" i="4"/>
  <c r="C90" i="4"/>
  <c r="B90" i="4"/>
  <c r="A90" i="4"/>
  <c r="K89" i="4"/>
  <c r="J89" i="4"/>
  <c r="I89" i="4"/>
  <c r="H89" i="4"/>
  <c r="G89" i="4"/>
  <c r="F89" i="4"/>
  <c r="E89" i="4"/>
  <c r="D89" i="4"/>
  <c r="C89" i="4"/>
  <c r="B89" i="4"/>
  <c r="A89" i="4"/>
  <c r="K88" i="4"/>
  <c r="J88" i="4"/>
  <c r="I88" i="4"/>
  <c r="H88" i="4"/>
  <c r="G88" i="4"/>
  <c r="F88" i="4"/>
  <c r="E88" i="4"/>
  <c r="D88" i="4"/>
  <c r="C88" i="4"/>
  <c r="B88" i="4"/>
  <c r="A88" i="4"/>
  <c r="K87" i="4"/>
  <c r="J87" i="4"/>
  <c r="I87" i="4"/>
  <c r="H87" i="4"/>
  <c r="G87" i="4"/>
  <c r="F87" i="4"/>
  <c r="E87" i="4"/>
  <c r="D87" i="4"/>
  <c r="C87" i="4"/>
  <c r="B87" i="4"/>
  <c r="A87" i="4"/>
  <c r="K86" i="4"/>
  <c r="J86" i="4"/>
  <c r="I86" i="4"/>
  <c r="H86" i="4"/>
  <c r="G86" i="4"/>
  <c r="F86" i="4"/>
  <c r="E86" i="4"/>
  <c r="D86" i="4"/>
  <c r="C86" i="4"/>
  <c r="B86" i="4"/>
  <c r="A86" i="4"/>
  <c r="K85" i="4"/>
  <c r="J85" i="4"/>
  <c r="I85" i="4"/>
  <c r="H85" i="4"/>
  <c r="G85" i="4"/>
  <c r="F85" i="4"/>
  <c r="E85" i="4"/>
  <c r="D85" i="4"/>
  <c r="C85" i="4"/>
  <c r="B85" i="4"/>
  <c r="A85" i="4"/>
  <c r="K84" i="4"/>
  <c r="J84" i="4"/>
  <c r="I84" i="4"/>
  <c r="H84" i="4"/>
  <c r="G84" i="4"/>
  <c r="F84" i="4"/>
  <c r="E84" i="4"/>
  <c r="D84" i="4"/>
  <c r="C84" i="4"/>
  <c r="B84" i="4"/>
  <c r="A84" i="4"/>
  <c r="K83" i="4"/>
  <c r="J83" i="4"/>
  <c r="I83" i="4"/>
  <c r="H83" i="4"/>
  <c r="G83" i="4"/>
  <c r="F83" i="4"/>
  <c r="E83" i="4"/>
  <c r="D83" i="4"/>
  <c r="C83" i="4"/>
  <c r="B83" i="4"/>
  <c r="A83" i="4"/>
  <c r="K82" i="4"/>
  <c r="J82" i="4"/>
  <c r="I82" i="4"/>
  <c r="H82" i="4"/>
  <c r="G82" i="4"/>
  <c r="F82" i="4"/>
  <c r="E82" i="4"/>
  <c r="D82" i="4"/>
  <c r="C82" i="4"/>
  <c r="B82" i="4"/>
  <c r="A82" i="4"/>
  <c r="K81" i="4"/>
  <c r="J81" i="4"/>
  <c r="I81" i="4"/>
  <c r="H81" i="4"/>
  <c r="G81" i="4"/>
  <c r="F81" i="4"/>
  <c r="E81" i="4"/>
  <c r="D81" i="4"/>
  <c r="C81" i="4"/>
  <c r="B81" i="4"/>
  <c r="A81" i="4"/>
  <c r="K80" i="4"/>
  <c r="J80" i="4"/>
  <c r="I80" i="4"/>
  <c r="H80" i="4"/>
  <c r="G80" i="4"/>
  <c r="F80" i="4"/>
  <c r="E80" i="4"/>
  <c r="D80" i="4"/>
  <c r="C80" i="4"/>
  <c r="B80" i="4"/>
  <c r="A80" i="4"/>
  <c r="K79" i="4"/>
  <c r="J79" i="4"/>
  <c r="I79" i="4"/>
  <c r="H79" i="4"/>
  <c r="G79" i="4"/>
  <c r="F79" i="4"/>
  <c r="E79" i="4"/>
  <c r="D79" i="4"/>
  <c r="C79" i="4"/>
  <c r="B79" i="4"/>
  <c r="A79" i="4"/>
  <c r="K78" i="4"/>
  <c r="J78" i="4"/>
  <c r="I78" i="4"/>
  <c r="H78" i="4"/>
  <c r="G78" i="4"/>
  <c r="F78" i="4"/>
  <c r="E78" i="4"/>
  <c r="D78" i="4"/>
  <c r="C78" i="4"/>
  <c r="B78" i="4"/>
  <c r="A78" i="4"/>
  <c r="K77" i="4"/>
  <c r="J77" i="4"/>
  <c r="I77" i="4"/>
  <c r="H77" i="4"/>
  <c r="G77" i="4"/>
  <c r="F77" i="4"/>
  <c r="E77" i="4"/>
  <c r="D77" i="4"/>
  <c r="C77" i="4"/>
  <c r="B77" i="4"/>
  <c r="A77" i="4"/>
  <c r="K76" i="4"/>
  <c r="J76" i="4"/>
  <c r="I76" i="4"/>
  <c r="H76" i="4"/>
  <c r="G76" i="4"/>
  <c r="F76" i="4"/>
  <c r="E76" i="4"/>
  <c r="D76" i="4"/>
  <c r="C76" i="4"/>
  <c r="B76" i="4"/>
  <c r="A76" i="4"/>
  <c r="K75" i="4"/>
  <c r="J75" i="4"/>
  <c r="I75" i="4"/>
  <c r="H75" i="4"/>
  <c r="G75" i="4"/>
  <c r="F75" i="4"/>
  <c r="E75" i="4"/>
  <c r="D75" i="4"/>
  <c r="C75" i="4"/>
  <c r="B75" i="4"/>
  <c r="A75" i="4"/>
  <c r="K74" i="4"/>
  <c r="J74" i="4"/>
  <c r="I74" i="4"/>
  <c r="H74" i="4"/>
  <c r="G74" i="4"/>
  <c r="F74" i="4"/>
  <c r="E74" i="4"/>
  <c r="D74" i="4"/>
  <c r="C74" i="4"/>
  <c r="B74" i="4"/>
  <c r="A74" i="4"/>
  <c r="K73" i="4"/>
  <c r="J73" i="4"/>
  <c r="I73" i="4"/>
  <c r="H73" i="4"/>
  <c r="G73" i="4"/>
  <c r="F73" i="4"/>
  <c r="E73" i="4"/>
  <c r="D73" i="4"/>
  <c r="C73" i="4"/>
  <c r="B73" i="4"/>
  <c r="A73" i="4"/>
  <c r="K72" i="4"/>
  <c r="J72" i="4"/>
  <c r="I72" i="4"/>
  <c r="H72" i="4"/>
  <c r="G72" i="4"/>
  <c r="F72" i="4"/>
  <c r="E72" i="4"/>
  <c r="D72" i="4"/>
  <c r="C72" i="4"/>
  <c r="B72" i="4"/>
  <c r="A72" i="4"/>
  <c r="K71" i="4"/>
  <c r="J71" i="4"/>
  <c r="I71" i="4"/>
  <c r="H71" i="4"/>
  <c r="G71" i="4"/>
  <c r="F71" i="4"/>
  <c r="E71" i="4"/>
  <c r="D71" i="4"/>
  <c r="C71" i="4"/>
  <c r="B71" i="4"/>
  <c r="A71" i="4"/>
  <c r="K70" i="4"/>
  <c r="J70" i="4"/>
  <c r="I70" i="4"/>
  <c r="H70" i="4"/>
  <c r="G70" i="4"/>
  <c r="F70" i="4"/>
  <c r="E70" i="4"/>
  <c r="D70" i="4"/>
  <c r="C70" i="4"/>
  <c r="B70" i="4"/>
  <c r="A70" i="4"/>
  <c r="K69" i="4"/>
  <c r="J69" i="4"/>
  <c r="I69" i="4"/>
  <c r="H69" i="4"/>
  <c r="G69" i="4"/>
  <c r="F69" i="4"/>
  <c r="E69" i="4"/>
  <c r="D69" i="4"/>
  <c r="C69" i="4"/>
  <c r="B69" i="4"/>
  <c r="A69" i="4"/>
  <c r="K68" i="4"/>
  <c r="J68" i="4"/>
  <c r="I68" i="4"/>
  <c r="H68" i="4"/>
  <c r="G68" i="4"/>
  <c r="F68" i="4"/>
  <c r="E68" i="4"/>
  <c r="D68" i="4"/>
  <c r="C68" i="4"/>
  <c r="B68" i="4"/>
  <c r="A68" i="4"/>
  <c r="K67" i="4"/>
  <c r="J67" i="4"/>
  <c r="I67" i="4"/>
  <c r="H67" i="4"/>
  <c r="G67" i="4"/>
  <c r="F67" i="4"/>
  <c r="E67" i="4"/>
  <c r="D67" i="4"/>
  <c r="C67" i="4"/>
  <c r="B67" i="4"/>
  <c r="A67" i="4"/>
  <c r="K66" i="4"/>
  <c r="J66" i="4"/>
  <c r="I66" i="4"/>
  <c r="H66" i="4"/>
  <c r="G66" i="4"/>
  <c r="F66" i="4"/>
  <c r="E66" i="4"/>
  <c r="D66" i="4"/>
  <c r="C66" i="4"/>
  <c r="B66" i="4"/>
  <c r="A66" i="4"/>
  <c r="K65" i="4"/>
  <c r="J65" i="4"/>
  <c r="I65" i="4"/>
  <c r="H65" i="4"/>
  <c r="G65" i="4"/>
  <c r="F65" i="4"/>
  <c r="E65" i="4"/>
  <c r="D65" i="4"/>
  <c r="C65" i="4"/>
  <c r="B65" i="4"/>
  <c r="A65" i="4"/>
  <c r="K64" i="4"/>
  <c r="J64" i="4"/>
  <c r="I64" i="4"/>
  <c r="H64" i="4"/>
  <c r="G64" i="4"/>
  <c r="F64" i="4"/>
  <c r="E64" i="4"/>
  <c r="D64" i="4"/>
  <c r="C64" i="4"/>
  <c r="B64" i="4"/>
  <c r="A64" i="4"/>
  <c r="K63" i="4"/>
  <c r="J63" i="4"/>
  <c r="I63" i="4"/>
  <c r="H63" i="4"/>
  <c r="G63" i="4"/>
  <c r="F63" i="4"/>
  <c r="E63" i="4"/>
  <c r="D63" i="4"/>
  <c r="C63" i="4"/>
  <c r="B63" i="4"/>
  <c r="A63" i="4"/>
  <c r="K62" i="4"/>
  <c r="J62" i="4"/>
  <c r="I62" i="4"/>
  <c r="H62" i="4"/>
  <c r="G62" i="4"/>
  <c r="F62" i="4"/>
  <c r="E62" i="4"/>
  <c r="D62" i="4"/>
  <c r="C62" i="4"/>
  <c r="B62" i="4"/>
  <c r="A62" i="4"/>
  <c r="K61" i="4"/>
  <c r="J61" i="4"/>
  <c r="I61" i="4"/>
  <c r="H61" i="4"/>
  <c r="G61" i="4"/>
  <c r="F61" i="4"/>
  <c r="E61" i="4"/>
  <c r="D61" i="4"/>
  <c r="C61" i="4"/>
  <c r="B61" i="4"/>
  <c r="A61" i="4"/>
  <c r="K60" i="4"/>
  <c r="J60" i="4"/>
  <c r="I60" i="4"/>
  <c r="H60" i="4"/>
  <c r="G60" i="4"/>
  <c r="F60" i="4"/>
  <c r="E60" i="4"/>
  <c r="D60" i="4"/>
  <c r="C60" i="4"/>
  <c r="B60" i="4"/>
  <c r="A60" i="4"/>
  <c r="K59" i="4"/>
  <c r="J59" i="4"/>
  <c r="I59" i="4"/>
  <c r="H59" i="4"/>
  <c r="G59" i="4"/>
  <c r="F59" i="4"/>
  <c r="E59" i="4"/>
  <c r="D59" i="4"/>
  <c r="C59" i="4"/>
  <c r="B59" i="4"/>
  <c r="A59" i="4"/>
  <c r="K58" i="4"/>
  <c r="J58" i="4"/>
  <c r="I58" i="4"/>
  <c r="H58" i="4"/>
  <c r="G58" i="4"/>
  <c r="F58" i="4"/>
  <c r="E58" i="4"/>
  <c r="D58" i="4"/>
  <c r="C58" i="4"/>
  <c r="B58" i="4"/>
  <c r="A58" i="4"/>
  <c r="K57" i="4"/>
  <c r="J57" i="4"/>
  <c r="I57" i="4"/>
  <c r="H57" i="4"/>
  <c r="G57" i="4"/>
  <c r="F57" i="4"/>
  <c r="E57" i="4"/>
  <c r="D57" i="4"/>
  <c r="C57" i="4"/>
  <c r="B57" i="4"/>
  <c r="A57" i="4"/>
  <c r="K56" i="4"/>
  <c r="J56" i="4"/>
  <c r="I56" i="4"/>
  <c r="H56" i="4"/>
  <c r="G56" i="4"/>
  <c r="F56" i="4"/>
  <c r="E56" i="4"/>
  <c r="D56" i="4"/>
  <c r="C56" i="4"/>
  <c r="B56" i="4"/>
  <c r="A56" i="4"/>
  <c r="K55" i="4"/>
  <c r="J55" i="4"/>
  <c r="I55" i="4"/>
  <c r="H55" i="4"/>
  <c r="G55" i="4"/>
  <c r="F55" i="4"/>
  <c r="E55" i="4"/>
  <c r="D55" i="4"/>
  <c r="C55" i="4"/>
  <c r="B55" i="4"/>
  <c r="A55" i="4"/>
  <c r="K54" i="4"/>
  <c r="J54" i="4"/>
  <c r="I54" i="4"/>
  <c r="H54" i="4"/>
  <c r="G54" i="4"/>
  <c r="F54" i="4"/>
  <c r="E54" i="4"/>
  <c r="D54" i="4"/>
  <c r="C54" i="4"/>
  <c r="B54" i="4"/>
  <c r="A54" i="4"/>
  <c r="K53" i="4"/>
  <c r="J53" i="4"/>
  <c r="I53" i="4"/>
  <c r="H53" i="4"/>
  <c r="G53" i="4"/>
  <c r="F53" i="4"/>
  <c r="E53" i="4"/>
  <c r="D53" i="4"/>
  <c r="C53" i="4"/>
  <c r="B53" i="4"/>
  <c r="A53" i="4"/>
  <c r="K52" i="4"/>
  <c r="J52" i="4"/>
  <c r="I52" i="4"/>
  <c r="H52" i="4"/>
  <c r="G52" i="4"/>
  <c r="F52" i="4"/>
  <c r="E52" i="4"/>
  <c r="D52" i="4"/>
  <c r="C52" i="4"/>
  <c r="B52" i="4"/>
  <c r="A52" i="4"/>
  <c r="K51" i="4"/>
  <c r="J51" i="4"/>
  <c r="I51" i="4"/>
  <c r="H51" i="4"/>
  <c r="G51" i="4"/>
  <c r="F51" i="4"/>
  <c r="E51" i="4"/>
  <c r="D51" i="4"/>
  <c r="C51" i="4"/>
  <c r="B51" i="4"/>
  <c r="A51" i="4"/>
  <c r="K50" i="4"/>
  <c r="J50" i="4"/>
  <c r="I50" i="4"/>
  <c r="H50" i="4"/>
  <c r="G50" i="4"/>
  <c r="F50" i="4"/>
  <c r="E50" i="4"/>
  <c r="D50" i="4"/>
  <c r="C50" i="4"/>
  <c r="B50" i="4"/>
  <c r="A50" i="4"/>
  <c r="K49" i="4"/>
  <c r="J49" i="4"/>
  <c r="I49" i="4"/>
  <c r="H49" i="4"/>
  <c r="G49" i="4"/>
  <c r="F49" i="4"/>
  <c r="E49" i="4"/>
  <c r="D49" i="4"/>
  <c r="C49" i="4"/>
  <c r="B49" i="4"/>
  <c r="A49" i="4"/>
  <c r="K48" i="4"/>
  <c r="J48" i="4"/>
  <c r="I48" i="4"/>
  <c r="H48" i="4"/>
  <c r="G48" i="4"/>
  <c r="F48" i="4"/>
  <c r="E48" i="4"/>
  <c r="D48" i="4"/>
  <c r="C48" i="4"/>
  <c r="B48" i="4"/>
  <c r="A48" i="4"/>
  <c r="K47" i="4"/>
  <c r="J47" i="4"/>
  <c r="I47" i="4"/>
  <c r="H47" i="4"/>
  <c r="G47" i="4"/>
  <c r="F47" i="4"/>
  <c r="E47" i="4"/>
  <c r="D47" i="4"/>
  <c r="C47" i="4"/>
  <c r="B47" i="4"/>
  <c r="A47" i="4"/>
  <c r="K46" i="4"/>
  <c r="J46" i="4"/>
  <c r="I46" i="4"/>
  <c r="H46" i="4"/>
  <c r="G46" i="4"/>
  <c r="F46" i="4"/>
  <c r="E46" i="4"/>
  <c r="D46" i="4"/>
  <c r="C46" i="4"/>
  <c r="B46" i="4"/>
  <c r="A46" i="4"/>
  <c r="K45" i="4"/>
  <c r="J45" i="4"/>
  <c r="I45" i="4"/>
  <c r="H45" i="4"/>
  <c r="G45" i="4"/>
  <c r="F45" i="4"/>
  <c r="E45" i="4"/>
  <c r="D45" i="4"/>
  <c r="C45" i="4"/>
  <c r="B45" i="4"/>
  <c r="A45" i="4"/>
  <c r="K44" i="4"/>
  <c r="J44" i="4"/>
  <c r="I44" i="4"/>
  <c r="H44" i="4"/>
  <c r="G44" i="4"/>
  <c r="F44" i="4"/>
  <c r="E44" i="4"/>
  <c r="D44" i="4"/>
  <c r="C44" i="4"/>
  <c r="B44" i="4"/>
  <c r="A44" i="4"/>
  <c r="K43" i="4"/>
  <c r="J43" i="4"/>
  <c r="I43" i="4"/>
  <c r="H43" i="4"/>
  <c r="G43" i="4"/>
  <c r="F43" i="4"/>
  <c r="E43" i="4"/>
  <c r="D43" i="4"/>
  <c r="C43" i="4"/>
  <c r="B43" i="4"/>
  <c r="A43" i="4"/>
  <c r="K42" i="4"/>
  <c r="J42" i="4"/>
  <c r="I42" i="4"/>
  <c r="H42" i="4"/>
  <c r="G42" i="4"/>
  <c r="F42" i="4"/>
  <c r="E42" i="4"/>
  <c r="D42" i="4"/>
  <c r="C42" i="4"/>
  <c r="B42" i="4"/>
  <c r="A42" i="4"/>
  <c r="K41" i="4"/>
  <c r="J41" i="4"/>
  <c r="I41" i="4"/>
  <c r="H41" i="4"/>
  <c r="G41" i="4"/>
  <c r="F41" i="4"/>
  <c r="E41" i="4"/>
  <c r="D41" i="4"/>
  <c r="C41" i="4"/>
  <c r="B41" i="4"/>
  <c r="A41" i="4"/>
  <c r="K40" i="4"/>
  <c r="J40" i="4"/>
  <c r="I40" i="4"/>
  <c r="H40" i="4"/>
  <c r="G40" i="4"/>
  <c r="F40" i="4"/>
  <c r="E40" i="4"/>
  <c r="D40" i="4"/>
  <c r="C40" i="4"/>
  <c r="B40" i="4"/>
  <c r="A40" i="4"/>
  <c r="K39" i="4"/>
  <c r="J39" i="4"/>
  <c r="I39" i="4"/>
  <c r="H39" i="4"/>
  <c r="G39" i="4"/>
  <c r="F39" i="4"/>
  <c r="E39" i="4"/>
  <c r="D39" i="4"/>
  <c r="C39" i="4"/>
  <c r="B39" i="4"/>
  <c r="A39" i="4"/>
  <c r="K38" i="4"/>
  <c r="J38" i="4"/>
  <c r="I38" i="4"/>
  <c r="H38" i="4"/>
  <c r="G38" i="4"/>
  <c r="F38" i="4"/>
  <c r="E38" i="4"/>
  <c r="D38" i="4"/>
  <c r="C38" i="4"/>
  <c r="B38" i="4"/>
  <c r="A38" i="4"/>
  <c r="K37" i="4"/>
  <c r="J37" i="4"/>
  <c r="I37" i="4"/>
  <c r="H37" i="4"/>
  <c r="G37" i="4"/>
  <c r="F37" i="4"/>
  <c r="E37" i="4"/>
  <c r="D37" i="4"/>
  <c r="C37" i="4"/>
  <c r="B37" i="4"/>
  <c r="A37" i="4"/>
  <c r="K36" i="4"/>
  <c r="J36" i="4"/>
  <c r="I36" i="4"/>
  <c r="H36" i="4"/>
  <c r="G36" i="4"/>
  <c r="F36" i="4"/>
  <c r="E36" i="4"/>
  <c r="D36" i="4"/>
  <c r="C36" i="4"/>
  <c r="B36" i="4"/>
  <c r="A36" i="4"/>
  <c r="K35" i="4"/>
  <c r="J35" i="4"/>
  <c r="I35" i="4"/>
  <c r="H35" i="4"/>
  <c r="G35" i="4"/>
  <c r="F35" i="4"/>
  <c r="E35" i="4"/>
  <c r="D35" i="4"/>
  <c r="C35" i="4"/>
  <c r="B35" i="4"/>
  <c r="A35" i="4"/>
  <c r="K34" i="4"/>
  <c r="J34" i="4"/>
  <c r="I34" i="4"/>
  <c r="H34" i="4"/>
  <c r="G34" i="4"/>
  <c r="F34" i="4"/>
  <c r="E34" i="4"/>
  <c r="D34" i="4"/>
  <c r="C34" i="4"/>
  <c r="B34" i="4"/>
  <c r="A34" i="4"/>
  <c r="K33" i="4"/>
  <c r="J33" i="4"/>
  <c r="I33" i="4"/>
  <c r="H33" i="4"/>
  <c r="G33" i="4"/>
  <c r="F33" i="4"/>
  <c r="E33" i="4"/>
  <c r="D33" i="4"/>
  <c r="C33" i="4"/>
  <c r="B33" i="4"/>
  <c r="A33" i="4"/>
  <c r="K32" i="4"/>
  <c r="J32" i="4"/>
  <c r="I32" i="4"/>
  <c r="H32" i="4"/>
  <c r="G32" i="4"/>
  <c r="F32" i="4"/>
  <c r="E32" i="4"/>
  <c r="D32" i="4"/>
  <c r="C32" i="4"/>
  <c r="B32" i="4"/>
  <c r="A32" i="4"/>
  <c r="K31" i="4"/>
  <c r="J31" i="4"/>
  <c r="I31" i="4"/>
  <c r="H31" i="4"/>
  <c r="G31" i="4"/>
  <c r="F31" i="4"/>
  <c r="E31" i="4"/>
  <c r="D31" i="4"/>
  <c r="C31" i="4"/>
  <c r="B31" i="4"/>
  <c r="A31" i="4"/>
  <c r="K30" i="4"/>
  <c r="J30" i="4"/>
  <c r="I30" i="4"/>
  <c r="H30" i="4"/>
  <c r="G30" i="4"/>
  <c r="F30" i="4"/>
  <c r="E30" i="4"/>
  <c r="D30" i="4"/>
  <c r="C30" i="4"/>
  <c r="B30" i="4"/>
  <c r="A30" i="4"/>
  <c r="K29" i="4"/>
  <c r="J29" i="4"/>
  <c r="I29" i="4"/>
  <c r="H29" i="4"/>
  <c r="G29" i="4"/>
  <c r="F29" i="4"/>
  <c r="E29" i="4"/>
  <c r="D29" i="4"/>
  <c r="C29" i="4"/>
  <c r="B29" i="4"/>
  <c r="A29" i="4"/>
  <c r="K28" i="4"/>
  <c r="J28" i="4"/>
  <c r="I28" i="4"/>
  <c r="H28" i="4"/>
  <c r="G28" i="4"/>
  <c r="F28" i="4"/>
  <c r="E28" i="4"/>
  <c r="D28" i="4"/>
  <c r="C28" i="4"/>
  <c r="B28" i="4"/>
  <c r="A28" i="4"/>
  <c r="K27" i="4"/>
  <c r="J27" i="4"/>
  <c r="I27" i="4"/>
  <c r="H27" i="4"/>
  <c r="G27" i="4"/>
  <c r="F27" i="4"/>
  <c r="E27" i="4"/>
  <c r="D27" i="4"/>
  <c r="C27" i="4"/>
  <c r="B27" i="4"/>
  <c r="A27" i="4"/>
  <c r="K26" i="4"/>
  <c r="J26" i="4"/>
  <c r="I26" i="4"/>
  <c r="H26" i="4"/>
  <c r="G26" i="4"/>
  <c r="F26" i="4"/>
  <c r="E26" i="4"/>
  <c r="D26" i="4"/>
  <c r="C26" i="4"/>
  <c r="B26" i="4"/>
  <c r="A26" i="4"/>
  <c r="K25" i="4"/>
  <c r="J25" i="4"/>
  <c r="I25" i="4"/>
  <c r="H25" i="4"/>
  <c r="G25" i="4"/>
  <c r="F25" i="4"/>
  <c r="E25" i="4"/>
  <c r="D25" i="4"/>
  <c r="C25" i="4"/>
  <c r="B25" i="4"/>
  <c r="A25" i="4"/>
  <c r="K24" i="4"/>
  <c r="J24" i="4"/>
  <c r="I24" i="4"/>
  <c r="H24" i="4"/>
  <c r="G24" i="4"/>
  <c r="F24" i="4"/>
  <c r="E24" i="4"/>
  <c r="D24" i="4"/>
  <c r="C24" i="4"/>
  <c r="B24" i="4"/>
  <c r="A24" i="4"/>
  <c r="K23" i="4"/>
  <c r="J23" i="4"/>
  <c r="I23" i="4"/>
  <c r="H23" i="4"/>
  <c r="G23" i="4"/>
  <c r="F23" i="4"/>
  <c r="E23" i="4"/>
  <c r="D23" i="4"/>
  <c r="C23" i="4"/>
  <c r="B23" i="4"/>
  <c r="A23" i="4"/>
  <c r="K22" i="4"/>
  <c r="J22" i="4"/>
  <c r="I22" i="4"/>
  <c r="H22" i="4"/>
  <c r="G22" i="4"/>
  <c r="F22" i="4"/>
  <c r="E22" i="4"/>
  <c r="D22" i="4"/>
  <c r="C22" i="4"/>
  <c r="B22" i="4"/>
  <c r="A22" i="4"/>
  <c r="K21" i="4"/>
  <c r="J21" i="4"/>
  <c r="I21" i="4"/>
  <c r="H21" i="4"/>
  <c r="G21" i="4"/>
  <c r="F21" i="4"/>
  <c r="E21" i="4"/>
  <c r="D21" i="4"/>
  <c r="C21" i="4"/>
  <c r="B21" i="4"/>
  <c r="A21" i="4"/>
  <c r="K20" i="4"/>
  <c r="J20" i="4"/>
  <c r="I20" i="4"/>
  <c r="H20" i="4"/>
  <c r="G20" i="4"/>
  <c r="F20" i="4"/>
  <c r="E20" i="4"/>
  <c r="D20" i="4"/>
  <c r="C20" i="4"/>
  <c r="B20" i="4"/>
  <c r="A20" i="4"/>
  <c r="K19" i="4"/>
  <c r="J19" i="4"/>
  <c r="I19" i="4"/>
  <c r="H19" i="4"/>
  <c r="G19" i="4"/>
  <c r="F19" i="4"/>
  <c r="E19" i="4"/>
  <c r="D19" i="4"/>
  <c r="C19" i="4"/>
  <c r="B19" i="4"/>
  <c r="A19" i="4"/>
  <c r="K18" i="4"/>
  <c r="J18" i="4"/>
  <c r="I18" i="4"/>
  <c r="H18" i="4"/>
  <c r="G18" i="4"/>
  <c r="F18" i="4"/>
  <c r="E18" i="4"/>
  <c r="D18" i="4"/>
  <c r="C18" i="4"/>
  <c r="B18" i="4"/>
  <c r="A18" i="4"/>
  <c r="K17" i="4"/>
  <c r="J17" i="4"/>
  <c r="I17" i="4"/>
  <c r="H17" i="4"/>
  <c r="G17" i="4"/>
  <c r="F17" i="4"/>
  <c r="E17" i="4"/>
  <c r="D17" i="4"/>
  <c r="C17" i="4"/>
  <c r="B17" i="4"/>
  <c r="A17" i="4"/>
  <c r="K16" i="4"/>
  <c r="J16" i="4"/>
  <c r="I16" i="4"/>
  <c r="H16" i="4"/>
  <c r="G16" i="4"/>
  <c r="F16" i="4"/>
  <c r="E16" i="4"/>
  <c r="D16" i="4"/>
  <c r="C16" i="4"/>
  <c r="B16" i="4"/>
  <c r="A16" i="4"/>
  <c r="K15" i="4"/>
  <c r="J15" i="4"/>
  <c r="I15" i="4"/>
  <c r="H15" i="4"/>
  <c r="G15" i="4"/>
  <c r="F15" i="4"/>
  <c r="E15" i="4"/>
  <c r="D15" i="4"/>
  <c r="C15" i="4"/>
  <c r="B15" i="4"/>
  <c r="A15" i="4"/>
  <c r="K14" i="4"/>
  <c r="J14" i="4"/>
  <c r="I14" i="4"/>
  <c r="H14" i="4"/>
  <c r="G14" i="4"/>
  <c r="F14" i="4"/>
  <c r="E14" i="4"/>
  <c r="D14" i="4"/>
  <c r="C14" i="4"/>
  <c r="B14" i="4"/>
  <c r="A14" i="4"/>
  <c r="K13" i="4"/>
  <c r="J13" i="4"/>
  <c r="I13" i="4"/>
  <c r="H13" i="4"/>
  <c r="G13" i="4"/>
  <c r="F13" i="4"/>
  <c r="E13" i="4"/>
  <c r="D13" i="4"/>
  <c r="C13" i="4"/>
  <c r="B13" i="4"/>
  <c r="A13" i="4"/>
  <c r="K12" i="4"/>
  <c r="J12" i="4"/>
  <c r="I12" i="4"/>
  <c r="H12" i="4"/>
  <c r="G12" i="4"/>
  <c r="F12" i="4"/>
  <c r="E12" i="4"/>
  <c r="D12" i="4"/>
  <c r="C12" i="4"/>
  <c r="B12" i="4"/>
  <c r="A12" i="4"/>
  <c r="K11" i="4"/>
  <c r="J11" i="4"/>
  <c r="I11" i="4"/>
  <c r="H11" i="4"/>
  <c r="G11" i="4"/>
  <c r="F11" i="4"/>
  <c r="E11" i="4"/>
  <c r="D11" i="4"/>
  <c r="C11" i="4"/>
  <c r="B11" i="4"/>
  <c r="A11" i="4"/>
  <c r="K10" i="4"/>
  <c r="J10" i="4"/>
  <c r="I10" i="4"/>
  <c r="H10" i="4"/>
  <c r="G10" i="4"/>
  <c r="F10" i="4"/>
  <c r="E10" i="4"/>
  <c r="D10" i="4"/>
  <c r="C10" i="4"/>
  <c r="B10" i="4"/>
  <c r="A10" i="4"/>
  <c r="K9" i="4"/>
  <c r="J9" i="4"/>
  <c r="I9" i="4"/>
  <c r="H9" i="4"/>
  <c r="G9" i="4"/>
  <c r="F9" i="4"/>
  <c r="E9" i="4"/>
  <c r="D9" i="4"/>
  <c r="C9" i="4"/>
  <c r="B9" i="4"/>
  <c r="A9" i="4"/>
  <c r="K8" i="4"/>
  <c r="J8" i="4"/>
  <c r="I8" i="4"/>
  <c r="H8" i="4"/>
  <c r="G8" i="4"/>
  <c r="F8" i="4"/>
  <c r="E8" i="4"/>
  <c r="D8" i="4"/>
  <c r="C8" i="4"/>
  <c r="B8" i="4"/>
  <c r="A8" i="4"/>
  <c r="K7" i="4"/>
  <c r="J7" i="4"/>
  <c r="I7" i="4"/>
  <c r="H7" i="4"/>
  <c r="G7" i="4"/>
  <c r="F7" i="4"/>
  <c r="E7" i="4"/>
  <c r="D7" i="4"/>
  <c r="C7" i="4"/>
  <c r="B7" i="4"/>
  <c r="A7" i="4"/>
  <c r="K6" i="4"/>
  <c r="J6" i="4"/>
  <c r="I6" i="4"/>
  <c r="H6" i="4"/>
  <c r="G6" i="4"/>
  <c r="F6" i="4"/>
  <c r="E6" i="4"/>
  <c r="D6" i="4"/>
  <c r="C6" i="4"/>
  <c r="B6" i="4"/>
  <c r="A6" i="4"/>
  <c r="K5" i="4"/>
  <c r="J5" i="4"/>
  <c r="I5" i="4"/>
  <c r="H5" i="4"/>
  <c r="G5" i="4"/>
  <c r="F5" i="4"/>
  <c r="E5" i="4"/>
  <c r="D5" i="4"/>
  <c r="C5" i="4"/>
  <c r="B5" i="4"/>
  <c r="AB440" i="6"/>
  <c r="AA440" i="6"/>
  <c r="Z440" i="6"/>
  <c r="Y440" i="6"/>
  <c r="X440" i="6"/>
  <c r="W440" i="6"/>
  <c r="V440" i="6"/>
  <c r="U440" i="6"/>
  <c r="T440" i="6"/>
  <c r="S440" i="6"/>
  <c r="R440" i="6"/>
  <c r="Q440" i="6"/>
  <c r="P440" i="6"/>
  <c r="O440" i="6"/>
  <c r="N440" i="6"/>
  <c r="M440" i="6"/>
  <c r="L440" i="6"/>
  <c r="K440" i="6"/>
  <c r="J440" i="6"/>
  <c r="I440" i="6"/>
  <c r="H440" i="6"/>
  <c r="G440" i="6"/>
  <c r="F440" i="6"/>
  <c r="E440" i="6"/>
  <c r="D440" i="6"/>
  <c r="C440" i="6"/>
  <c r="B440" i="6"/>
  <c r="A440" i="6"/>
  <c r="AB439" i="6"/>
  <c r="AA439" i="6"/>
  <c r="Z439" i="6"/>
  <c r="Y439" i="6"/>
  <c r="X439" i="6"/>
  <c r="W439" i="6"/>
  <c r="V439" i="6"/>
  <c r="U439" i="6"/>
  <c r="T439" i="6"/>
  <c r="S439" i="6"/>
  <c r="R439" i="6"/>
  <c r="Q439" i="6"/>
  <c r="P439" i="6"/>
  <c r="O439" i="6"/>
  <c r="N439" i="6"/>
  <c r="M439" i="6"/>
  <c r="L439" i="6"/>
  <c r="K439" i="6"/>
  <c r="J439" i="6"/>
  <c r="I439" i="6"/>
  <c r="H439" i="6"/>
  <c r="G439" i="6"/>
  <c r="F439" i="6"/>
  <c r="E439" i="6"/>
  <c r="D439" i="6"/>
  <c r="C439" i="6"/>
  <c r="B439" i="6"/>
  <c r="A439" i="6"/>
  <c r="AB438" i="6"/>
  <c r="AA438" i="6"/>
  <c r="Z438" i="6"/>
  <c r="Y438" i="6"/>
  <c r="X438" i="6"/>
  <c r="W438" i="6"/>
  <c r="V438" i="6"/>
  <c r="U438" i="6"/>
  <c r="T438" i="6"/>
  <c r="S438" i="6"/>
  <c r="R438" i="6"/>
  <c r="Q438" i="6"/>
  <c r="P438" i="6"/>
  <c r="O438" i="6"/>
  <c r="N438" i="6"/>
  <c r="M438" i="6"/>
  <c r="L438" i="6"/>
  <c r="K438" i="6"/>
  <c r="J438" i="6"/>
  <c r="I438" i="6"/>
  <c r="H438" i="6"/>
  <c r="G438" i="6"/>
  <c r="F438" i="6"/>
  <c r="E438" i="6"/>
  <c r="D438" i="6"/>
  <c r="C438" i="6"/>
  <c r="B438" i="6"/>
  <c r="A438" i="6"/>
  <c r="AB437" i="6"/>
  <c r="AA437" i="6"/>
  <c r="Z437" i="6"/>
  <c r="Y437" i="6"/>
  <c r="X437" i="6"/>
  <c r="W437" i="6"/>
  <c r="V437" i="6"/>
  <c r="U437" i="6"/>
  <c r="T437" i="6"/>
  <c r="S437" i="6"/>
  <c r="R437" i="6"/>
  <c r="Q437" i="6"/>
  <c r="P437" i="6"/>
  <c r="O437" i="6"/>
  <c r="N437" i="6"/>
  <c r="M437" i="6"/>
  <c r="L437" i="6"/>
  <c r="K437" i="6"/>
  <c r="J437" i="6"/>
  <c r="I437" i="6"/>
  <c r="H437" i="6"/>
  <c r="G437" i="6"/>
  <c r="F437" i="6"/>
  <c r="E437" i="6"/>
  <c r="D437" i="6"/>
  <c r="C437" i="6"/>
  <c r="B437" i="6"/>
  <c r="A437" i="6"/>
  <c r="AB436" i="6"/>
  <c r="AA436" i="6"/>
  <c r="Z436" i="6"/>
  <c r="Y436" i="6"/>
  <c r="X436" i="6"/>
  <c r="W436" i="6"/>
  <c r="V436" i="6"/>
  <c r="U436" i="6"/>
  <c r="T436" i="6"/>
  <c r="S436" i="6"/>
  <c r="R436" i="6"/>
  <c r="Q436" i="6"/>
  <c r="P436" i="6"/>
  <c r="O436" i="6"/>
  <c r="N436" i="6"/>
  <c r="M436" i="6"/>
  <c r="L436" i="6"/>
  <c r="K436" i="6"/>
  <c r="J436" i="6"/>
  <c r="I436" i="6"/>
  <c r="H436" i="6"/>
  <c r="G436" i="6"/>
  <c r="F436" i="6"/>
  <c r="E436" i="6"/>
  <c r="D436" i="6"/>
  <c r="C436" i="6"/>
  <c r="B436" i="6"/>
  <c r="A436" i="6"/>
  <c r="AB435" i="6"/>
  <c r="AA435" i="6"/>
  <c r="Z435" i="6"/>
  <c r="Y435" i="6"/>
  <c r="X435" i="6"/>
  <c r="W435" i="6"/>
  <c r="V435" i="6"/>
  <c r="U435" i="6"/>
  <c r="T435" i="6"/>
  <c r="S435" i="6"/>
  <c r="R435" i="6"/>
  <c r="Q435" i="6"/>
  <c r="P435" i="6"/>
  <c r="O435" i="6"/>
  <c r="N435" i="6"/>
  <c r="M435" i="6"/>
  <c r="L435" i="6"/>
  <c r="K435" i="6"/>
  <c r="J435" i="6"/>
  <c r="I435" i="6"/>
  <c r="H435" i="6"/>
  <c r="G435" i="6"/>
  <c r="F435" i="6"/>
  <c r="E435" i="6"/>
  <c r="D435" i="6"/>
  <c r="C435" i="6"/>
  <c r="B435" i="6"/>
  <c r="A435" i="6"/>
  <c r="AB434" i="6"/>
  <c r="AA434" i="6"/>
  <c r="Z434" i="6"/>
  <c r="Y434" i="6"/>
  <c r="X434" i="6"/>
  <c r="W434" i="6"/>
  <c r="V434" i="6"/>
  <c r="U434" i="6"/>
  <c r="T434" i="6"/>
  <c r="S434" i="6"/>
  <c r="R434" i="6"/>
  <c r="Q434" i="6"/>
  <c r="P434" i="6"/>
  <c r="O434" i="6"/>
  <c r="N434" i="6"/>
  <c r="M434" i="6"/>
  <c r="L434" i="6"/>
  <c r="K434" i="6"/>
  <c r="J434" i="6"/>
  <c r="I434" i="6"/>
  <c r="H434" i="6"/>
  <c r="G434" i="6"/>
  <c r="F434" i="6"/>
  <c r="E434" i="6"/>
  <c r="D434" i="6"/>
  <c r="C434" i="6"/>
  <c r="B434" i="6"/>
  <c r="A434" i="6"/>
  <c r="AB433" i="6"/>
  <c r="AA433" i="6"/>
  <c r="Z433" i="6"/>
  <c r="Y433" i="6"/>
  <c r="X433" i="6"/>
  <c r="W433" i="6"/>
  <c r="V433" i="6"/>
  <c r="U433" i="6"/>
  <c r="T433" i="6"/>
  <c r="S433" i="6"/>
  <c r="R433" i="6"/>
  <c r="Q433" i="6"/>
  <c r="P433" i="6"/>
  <c r="O433" i="6"/>
  <c r="N433" i="6"/>
  <c r="M433" i="6"/>
  <c r="L433" i="6"/>
  <c r="K433" i="6"/>
  <c r="J433" i="6"/>
  <c r="I433" i="6"/>
  <c r="H433" i="6"/>
  <c r="G433" i="6"/>
  <c r="F433" i="6"/>
  <c r="E433" i="6"/>
  <c r="D433" i="6"/>
  <c r="C433" i="6"/>
  <c r="B433" i="6"/>
  <c r="A433" i="6"/>
  <c r="AB432" i="6"/>
  <c r="AA432" i="6"/>
  <c r="Z432" i="6"/>
  <c r="Y432" i="6"/>
  <c r="X432" i="6"/>
  <c r="W432" i="6"/>
  <c r="V432" i="6"/>
  <c r="U432" i="6"/>
  <c r="T432" i="6"/>
  <c r="S432" i="6"/>
  <c r="R432" i="6"/>
  <c r="Q432" i="6"/>
  <c r="P432" i="6"/>
  <c r="O432" i="6"/>
  <c r="N432" i="6"/>
  <c r="M432" i="6"/>
  <c r="L432" i="6"/>
  <c r="K432" i="6"/>
  <c r="J432" i="6"/>
  <c r="I432" i="6"/>
  <c r="H432" i="6"/>
  <c r="G432" i="6"/>
  <c r="F432" i="6"/>
  <c r="E432" i="6"/>
  <c r="D432" i="6"/>
  <c r="C432" i="6"/>
  <c r="B432" i="6"/>
  <c r="A432" i="6"/>
  <c r="AB431" i="6"/>
  <c r="AA431" i="6"/>
  <c r="Z431" i="6"/>
  <c r="Y431" i="6"/>
  <c r="X431" i="6"/>
  <c r="W431" i="6"/>
  <c r="V431" i="6"/>
  <c r="U431" i="6"/>
  <c r="T431" i="6"/>
  <c r="S431" i="6"/>
  <c r="R431" i="6"/>
  <c r="Q431" i="6"/>
  <c r="P431" i="6"/>
  <c r="O431" i="6"/>
  <c r="N431" i="6"/>
  <c r="M431" i="6"/>
  <c r="L431" i="6"/>
  <c r="K431" i="6"/>
  <c r="J431" i="6"/>
  <c r="I431" i="6"/>
  <c r="H431" i="6"/>
  <c r="G431" i="6"/>
  <c r="F431" i="6"/>
  <c r="E431" i="6"/>
  <c r="D431" i="6"/>
  <c r="C431" i="6"/>
  <c r="B431" i="6"/>
  <c r="A431" i="6"/>
  <c r="AB430" i="6"/>
  <c r="AA430" i="6"/>
  <c r="Z430" i="6"/>
  <c r="Y430" i="6"/>
  <c r="X430" i="6"/>
  <c r="W430" i="6"/>
  <c r="V430" i="6"/>
  <c r="U430" i="6"/>
  <c r="T430" i="6"/>
  <c r="S430" i="6"/>
  <c r="R430" i="6"/>
  <c r="Q430" i="6"/>
  <c r="P430" i="6"/>
  <c r="O430" i="6"/>
  <c r="N430" i="6"/>
  <c r="M430" i="6"/>
  <c r="L430" i="6"/>
  <c r="K430" i="6"/>
  <c r="J430" i="6"/>
  <c r="I430" i="6"/>
  <c r="H430" i="6"/>
  <c r="G430" i="6"/>
  <c r="F430" i="6"/>
  <c r="E430" i="6"/>
  <c r="D430" i="6"/>
  <c r="C430" i="6"/>
  <c r="B430" i="6"/>
  <c r="A430" i="6"/>
  <c r="AB429" i="6"/>
  <c r="AA429" i="6"/>
  <c r="Z429" i="6"/>
  <c r="Y429" i="6"/>
  <c r="X429" i="6"/>
  <c r="W429" i="6"/>
  <c r="V429" i="6"/>
  <c r="U429" i="6"/>
  <c r="T429" i="6"/>
  <c r="S429" i="6"/>
  <c r="R429" i="6"/>
  <c r="Q429" i="6"/>
  <c r="P429" i="6"/>
  <c r="O429" i="6"/>
  <c r="N429" i="6"/>
  <c r="M429" i="6"/>
  <c r="L429" i="6"/>
  <c r="K429" i="6"/>
  <c r="J429" i="6"/>
  <c r="I429" i="6"/>
  <c r="H429" i="6"/>
  <c r="G429" i="6"/>
  <c r="F429" i="6"/>
  <c r="E429" i="6"/>
  <c r="D429" i="6"/>
  <c r="C429" i="6"/>
  <c r="B429" i="6"/>
  <c r="A429" i="6"/>
  <c r="AB428" i="6"/>
  <c r="AA428" i="6"/>
  <c r="Z428" i="6"/>
  <c r="Y428" i="6"/>
  <c r="X428" i="6"/>
  <c r="W428" i="6"/>
  <c r="V428" i="6"/>
  <c r="U428" i="6"/>
  <c r="T428" i="6"/>
  <c r="S428" i="6"/>
  <c r="R428" i="6"/>
  <c r="Q428" i="6"/>
  <c r="P428" i="6"/>
  <c r="O428" i="6"/>
  <c r="N428" i="6"/>
  <c r="M428" i="6"/>
  <c r="L428" i="6"/>
  <c r="K428" i="6"/>
  <c r="J428" i="6"/>
  <c r="I428" i="6"/>
  <c r="H428" i="6"/>
  <c r="G428" i="6"/>
  <c r="F428" i="6"/>
  <c r="E428" i="6"/>
  <c r="D428" i="6"/>
  <c r="C428" i="6"/>
  <c r="B428" i="6"/>
  <c r="A428" i="6"/>
  <c r="AB427" i="6"/>
  <c r="AA427" i="6"/>
  <c r="Z427" i="6"/>
  <c r="Y427" i="6"/>
  <c r="X427" i="6"/>
  <c r="W427" i="6"/>
  <c r="V427" i="6"/>
  <c r="U427" i="6"/>
  <c r="T427" i="6"/>
  <c r="S427" i="6"/>
  <c r="R427" i="6"/>
  <c r="Q427" i="6"/>
  <c r="P427" i="6"/>
  <c r="O427" i="6"/>
  <c r="N427" i="6"/>
  <c r="M427" i="6"/>
  <c r="L427" i="6"/>
  <c r="K427" i="6"/>
  <c r="J427" i="6"/>
  <c r="I427" i="6"/>
  <c r="H427" i="6"/>
  <c r="G427" i="6"/>
  <c r="F427" i="6"/>
  <c r="E427" i="6"/>
  <c r="D427" i="6"/>
  <c r="C427" i="6"/>
  <c r="B427" i="6"/>
  <c r="A427" i="6"/>
  <c r="AB426" i="6"/>
  <c r="AA426" i="6"/>
  <c r="Z426" i="6"/>
  <c r="Y426" i="6"/>
  <c r="X426" i="6"/>
  <c r="W426" i="6"/>
  <c r="V426" i="6"/>
  <c r="U426" i="6"/>
  <c r="T426" i="6"/>
  <c r="S426" i="6"/>
  <c r="R426" i="6"/>
  <c r="Q426" i="6"/>
  <c r="P426" i="6"/>
  <c r="O426" i="6"/>
  <c r="N426" i="6"/>
  <c r="M426" i="6"/>
  <c r="L426" i="6"/>
  <c r="K426" i="6"/>
  <c r="J426" i="6"/>
  <c r="I426" i="6"/>
  <c r="H426" i="6"/>
  <c r="G426" i="6"/>
  <c r="F426" i="6"/>
  <c r="E426" i="6"/>
  <c r="D426" i="6"/>
  <c r="C426" i="6"/>
  <c r="B426" i="6"/>
  <c r="A426" i="6"/>
  <c r="AB425" i="6"/>
  <c r="AA425" i="6"/>
  <c r="Z425" i="6"/>
  <c r="Y425" i="6"/>
  <c r="X425" i="6"/>
  <c r="W425" i="6"/>
  <c r="V425" i="6"/>
  <c r="U425" i="6"/>
  <c r="T425" i="6"/>
  <c r="S425" i="6"/>
  <c r="R425" i="6"/>
  <c r="Q425" i="6"/>
  <c r="P425" i="6"/>
  <c r="O425" i="6"/>
  <c r="N425" i="6"/>
  <c r="M425" i="6"/>
  <c r="L425" i="6"/>
  <c r="K425" i="6"/>
  <c r="J425" i="6"/>
  <c r="I425" i="6"/>
  <c r="H425" i="6"/>
  <c r="G425" i="6"/>
  <c r="F425" i="6"/>
  <c r="E425" i="6"/>
  <c r="D425" i="6"/>
  <c r="C425" i="6"/>
  <c r="B425" i="6"/>
  <c r="A425" i="6"/>
  <c r="AB424" i="6"/>
  <c r="AA424" i="6"/>
  <c r="Z424" i="6"/>
  <c r="Y424" i="6"/>
  <c r="X424" i="6"/>
  <c r="W424" i="6"/>
  <c r="V424" i="6"/>
  <c r="U424" i="6"/>
  <c r="T424" i="6"/>
  <c r="S424" i="6"/>
  <c r="R424" i="6"/>
  <c r="Q424" i="6"/>
  <c r="P424" i="6"/>
  <c r="O424" i="6"/>
  <c r="N424" i="6"/>
  <c r="M424" i="6"/>
  <c r="L424" i="6"/>
  <c r="K424" i="6"/>
  <c r="J424" i="6"/>
  <c r="I424" i="6"/>
  <c r="H424" i="6"/>
  <c r="G424" i="6"/>
  <c r="F424" i="6"/>
  <c r="E424" i="6"/>
  <c r="D424" i="6"/>
  <c r="C424" i="6"/>
  <c r="B424" i="6"/>
  <c r="A424" i="6"/>
  <c r="AB423" i="6"/>
  <c r="AA423" i="6"/>
  <c r="Z423" i="6"/>
  <c r="Y423" i="6"/>
  <c r="X423" i="6"/>
  <c r="W423" i="6"/>
  <c r="V423" i="6"/>
  <c r="U423" i="6"/>
  <c r="T423" i="6"/>
  <c r="S423" i="6"/>
  <c r="R423" i="6"/>
  <c r="Q423" i="6"/>
  <c r="P423" i="6"/>
  <c r="O423" i="6"/>
  <c r="N423" i="6"/>
  <c r="M423" i="6"/>
  <c r="L423" i="6"/>
  <c r="K423" i="6"/>
  <c r="J423" i="6"/>
  <c r="I423" i="6"/>
  <c r="H423" i="6"/>
  <c r="G423" i="6"/>
  <c r="F423" i="6"/>
  <c r="E423" i="6"/>
  <c r="D423" i="6"/>
  <c r="C423" i="6"/>
  <c r="B423" i="6"/>
  <c r="A423" i="6"/>
  <c r="AB422" i="6"/>
  <c r="AA422" i="6"/>
  <c r="Z422" i="6"/>
  <c r="Y422" i="6"/>
  <c r="X422" i="6"/>
  <c r="W422" i="6"/>
  <c r="V422" i="6"/>
  <c r="U422" i="6"/>
  <c r="T422" i="6"/>
  <c r="S422" i="6"/>
  <c r="R422" i="6"/>
  <c r="Q422" i="6"/>
  <c r="P422" i="6"/>
  <c r="O422" i="6"/>
  <c r="N422" i="6"/>
  <c r="M422" i="6"/>
  <c r="L422" i="6"/>
  <c r="K422" i="6"/>
  <c r="J422" i="6"/>
  <c r="I422" i="6"/>
  <c r="H422" i="6"/>
  <c r="G422" i="6"/>
  <c r="F422" i="6"/>
  <c r="E422" i="6"/>
  <c r="D422" i="6"/>
  <c r="C422" i="6"/>
  <c r="B422" i="6"/>
  <c r="A422" i="6"/>
  <c r="AB421" i="6"/>
  <c r="AA421" i="6"/>
  <c r="Z421" i="6"/>
  <c r="Y421" i="6"/>
  <c r="X421" i="6"/>
  <c r="W421" i="6"/>
  <c r="V421" i="6"/>
  <c r="U421" i="6"/>
  <c r="T421" i="6"/>
  <c r="S421" i="6"/>
  <c r="R421" i="6"/>
  <c r="Q421" i="6"/>
  <c r="P421" i="6"/>
  <c r="O421" i="6"/>
  <c r="N421" i="6"/>
  <c r="M421" i="6"/>
  <c r="L421" i="6"/>
  <c r="K421" i="6"/>
  <c r="J421" i="6"/>
  <c r="I421" i="6"/>
  <c r="H421" i="6"/>
  <c r="G421" i="6"/>
  <c r="F421" i="6"/>
  <c r="E421" i="6"/>
  <c r="D421" i="6"/>
  <c r="C421" i="6"/>
  <c r="B421" i="6"/>
  <c r="A421" i="6"/>
  <c r="AB420" i="6"/>
  <c r="AA420" i="6"/>
  <c r="Z420" i="6"/>
  <c r="Y420" i="6"/>
  <c r="X420" i="6"/>
  <c r="W420" i="6"/>
  <c r="V420" i="6"/>
  <c r="U420" i="6"/>
  <c r="T420" i="6"/>
  <c r="S420" i="6"/>
  <c r="R420" i="6"/>
  <c r="Q420" i="6"/>
  <c r="P420" i="6"/>
  <c r="O420" i="6"/>
  <c r="N420" i="6"/>
  <c r="M420" i="6"/>
  <c r="L420" i="6"/>
  <c r="K420" i="6"/>
  <c r="J420" i="6"/>
  <c r="I420" i="6"/>
  <c r="H420" i="6"/>
  <c r="G420" i="6"/>
  <c r="F420" i="6"/>
  <c r="E420" i="6"/>
  <c r="D420" i="6"/>
  <c r="C420" i="6"/>
  <c r="B420" i="6"/>
  <c r="A420" i="6"/>
  <c r="AB419" i="6"/>
  <c r="AA419" i="6"/>
  <c r="Z419" i="6"/>
  <c r="Y419" i="6"/>
  <c r="X419" i="6"/>
  <c r="W419" i="6"/>
  <c r="V419" i="6"/>
  <c r="U419" i="6"/>
  <c r="T419" i="6"/>
  <c r="S419" i="6"/>
  <c r="R419" i="6"/>
  <c r="Q419" i="6"/>
  <c r="P419" i="6"/>
  <c r="O419" i="6"/>
  <c r="N419" i="6"/>
  <c r="M419" i="6"/>
  <c r="L419" i="6"/>
  <c r="K419" i="6"/>
  <c r="J419" i="6"/>
  <c r="I419" i="6"/>
  <c r="H419" i="6"/>
  <c r="G419" i="6"/>
  <c r="F419" i="6"/>
  <c r="E419" i="6"/>
  <c r="D419" i="6"/>
  <c r="C419" i="6"/>
  <c r="B419" i="6"/>
  <c r="A419" i="6"/>
  <c r="AB418" i="6"/>
  <c r="AA418" i="6"/>
  <c r="Z418" i="6"/>
  <c r="Y418" i="6"/>
  <c r="X418" i="6"/>
  <c r="W418" i="6"/>
  <c r="V418" i="6"/>
  <c r="U418" i="6"/>
  <c r="T418" i="6"/>
  <c r="S418" i="6"/>
  <c r="R418" i="6"/>
  <c r="Q418" i="6"/>
  <c r="P418" i="6"/>
  <c r="O418" i="6"/>
  <c r="N418" i="6"/>
  <c r="M418" i="6"/>
  <c r="L418" i="6"/>
  <c r="K418" i="6"/>
  <c r="J418" i="6"/>
  <c r="I418" i="6"/>
  <c r="H418" i="6"/>
  <c r="G418" i="6"/>
  <c r="F418" i="6"/>
  <c r="E418" i="6"/>
  <c r="D418" i="6"/>
  <c r="C418" i="6"/>
  <c r="B418" i="6"/>
  <c r="A418" i="6"/>
  <c r="AB417" i="6"/>
  <c r="AA417" i="6"/>
  <c r="Z417" i="6"/>
  <c r="Y417" i="6"/>
  <c r="X417" i="6"/>
  <c r="W417" i="6"/>
  <c r="V417" i="6"/>
  <c r="U417" i="6"/>
  <c r="T417" i="6"/>
  <c r="S417" i="6"/>
  <c r="R417" i="6"/>
  <c r="Q417" i="6"/>
  <c r="P417" i="6"/>
  <c r="O417" i="6"/>
  <c r="N417" i="6"/>
  <c r="M417" i="6"/>
  <c r="L417" i="6"/>
  <c r="K417" i="6"/>
  <c r="J417" i="6"/>
  <c r="I417" i="6"/>
  <c r="H417" i="6"/>
  <c r="G417" i="6"/>
  <c r="F417" i="6"/>
  <c r="E417" i="6"/>
  <c r="D417" i="6"/>
  <c r="C417" i="6"/>
  <c r="B417" i="6"/>
  <c r="A417" i="6"/>
  <c r="AB416" i="6"/>
  <c r="AA416" i="6"/>
  <c r="Z416" i="6"/>
  <c r="Y416" i="6"/>
  <c r="X416" i="6"/>
  <c r="W416" i="6"/>
  <c r="V416" i="6"/>
  <c r="U416" i="6"/>
  <c r="T416" i="6"/>
  <c r="S416" i="6"/>
  <c r="R416" i="6"/>
  <c r="Q416" i="6"/>
  <c r="P416" i="6"/>
  <c r="O416" i="6"/>
  <c r="N416" i="6"/>
  <c r="M416" i="6"/>
  <c r="L416" i="6"/>
  <c r="K416" i="6"/>
  <c r="J416" i="6"/>
  <c r="I416" i="6"/>
  <c r="H416" i="6"/>
  <c r="G416" i="6"/>
  <c r="F416" i="6"/>
  <c r="E416" i="6"/>
  <c r="D416" i="6"/>
  <c r="C416" i="6"/>
  <c r="B416" i="6"/>
  <c r="A416" i="6"/>
  <c r="AB415" i="6"/>
  <c r="AA415" i="6"/>
  <c r="Z415" i="6"/>
  <c r="Y415" i="6"/>
  <c r="X415" i="6"/>
  <c r="W415" i="6"/>
  <c r="V415" i="6"/>
  <c r="U415" i="6"/>
  <c r="T415" i="6"/>
  <c r="S415" i="6"/>
  <c r="R415" i="6"/>
  <c r="Q415" i="6"/>
  <c r="P415" i="6"/>
  <c r="O415" i="6"/>
  <c r="N415" i="6"/>
  <c r="M415" i="6"/>
  <c r="L415" i="6"/>
  <c r="K415" i="6"/>
  <c r="J415" i="6"/>
  <c r="I415" i="6"/>
  <c r="H415" i="6"/>
  <c r="G415" i="6"/>
  <c r="F415" i="6"/>
  <c r="E415" i="6"/>
  <c r="D415" i="6"/>
  <c r="C415" i="6"/>
  <c r="B415" i="6"/>
  <c r="A415" i="6"/>
  <c r="AB414" i="6"/>
  <c r="AA414" i="6"/>
  <c r="Z414" i="6"/>
  <c r="Y414" i="6"/>
  <c r="X414" i="6"/>
  <c r="W414" i="6"/>
  <c r="V414" i="6"/>
  <c r="U414" i="6"/>
  <c r="T414" i="6"/>
  <c r="S414" i="6"/>
  <c r="R414" i="6"/>
  <c r="Q414" i="6"/>
  <c r="P414" i="6"/>
  <c r="O414" i="6"/>
  <c r="N414" i="6"/>
  <c r="M414" i="6"/>
  <c r="L414" i="6"/>
  <c r="K414" i="6"/>
  <c r="J414" i="6"/>
  <c r="I414" i="6"/>
  <c r="H414" i="6"/>
  <c r="G414" i="6"/>
  <c r="F414" i="6"/>
  <c r="E414" i="6"/>
  <c r="D414" i="6"/>
  <c r="C414" i="6"/>
  <c r="B414" i="6"/>
  <c r="A414" i="6"/>
  <c r="AB413" i="6"/>
  <c r="AA413" i="6"/>
  <c r="Z413" i="6"/>
  <c r="Y413" i="6"/>
  <c r="X413" i="6"/>
  <c r="W413" i="6"/>
  <c r="V413" i="6"/>
  <c r="U413" i="6"/>
  <c r="T413" i="6"/>
  <c r="S413" i="6"/>
  <c r="R413" i="6"/>
  <c r="Q413" i="6"/>
  <c r="P413" i="6"/>
  <c r="O413" i="6"/>
  <c r="N413" i="6"/>
  <c r="M413" i="6"/>
  <c r="L413" i="6"/>
  <c r="K413" i="6"/>
  <c r="J413" i="6"/>
  <c r="I413" i="6"/>
  <c r="H413" i="6"/>
  <c r="G413" i="6"/>
  <c r="F413" i="6"/>
  <c r="E413" i="6"/>
  <c r="D413" i="6"/>
  <c r="C413" i="6"/>
  <c r="B413" i="6"/>
  <c r="A413" i="6"/>
  <c r="AB412" i="6"/>
  <c r="AA412" i="6"/>
  <c r="Z412" i="6"/>
  <c r="Y412" i="6"/>
  <c r="X412" i="6"/>
  <c r="W412" i="6"/>
  <c r="V412" i="6"/>
  <c r="U412" i="6"/>
  <c r="T412" i="6"/>
  <c r="S412" i="6"/>
  <c r="R412" i="6"/>
  <c r="Q412" i="6"/>
  <c r="P412" i="6"/>
  <c r="O412" i="6"/>
  <c r="N412" i="6"/>
  <c r="M412" i="6"/>
  <c r="L412" i="6"/>
  <c r="K412" i="6"/>
  <c r="J412" i="6"/>
  <c r="I412" i="6"/>
  <c r="H412" i="6"/>
  <c r="G412" i="6"/>
  <c r="F412" i="6"/>
  <c r="E412" i="6"/>
  <c r="D412" i="6"/>
  <c r="C412" i="6"/>
  <c r="B412" i="6"/>
  <c r="A412" i="6"/>
  <c r="AB411" i="6"/>
  <c r="AA411" i="6"/>
  <c r="Z411" i="6"/>
  <c r="Y411" i="6"/>
  <c r="X411" i="6"/>
  <c r="W411" i="6"/>
  <c r="V411" i="6"/>
  <c r="U411" i="6"/>
  <c r="T411" i="6"/>
  <c r="S411" i="6"/>
  <c r="R411" i="6"/>
  <c r="Q411" i="6"/>
  <c r="P411" i="6"/>
  <c r="O411" i="6"/>
  <c r="N411" i="6"/>
  <c r="M411" i="6"/>
  <c r="L411" i="6"/>
  <c r="K411" i="6"/>
  <c r="J411" i="6"/>
  <c r="I411" i="6"/>
  <c r="H411" i="6"/>
  <c r="G411" i="6"/>
  <c r="F411" i="6"/>
  <c r="E411" i="6"/>
  <c r="D411" i="6"/>
  <c r="C411" i="6"/>
  <c r="B411" i="6"/>
  <c r="A411" i="6"/>
  <c r="AB410" i="6"/>
  <c r="AA410" i="6"/>
  <c r="Z410" i="6"/>
  <c r="Y410" i="6"/>
  <c r="X410" i="6"/>
  <c r="W410" i="6"/>
  <c r="V410" i="6"/>
  <c r="U410" i="6"/>
  <c r="T410" i="6"/>
  <c r="S410" i="6"/>
  <c r="R410" i="6"/>
  <c r="Q410" i="6"/>
  <c r="P410" i="6"/>
  <c r="O410" i="6"/>
  <c r="N410" i="6"/>
  <c r="M410" i="6"/>
  <c r="L410" i="6"/>
  <c r="K410" i="6"/>
  <c r="J410" i="6"/>
  <c r="I410" i="6"/>
  <c r="H410" i="6"/>
  <c r="G410" i="6"/>
  <c r="F410" i="6"/>
  <c r="E410" i="6"/>
  <c r="D410" i="6"/>
  <c r="C410" i="6"/>
  <c r="B410" i="6"/>
  <c r="A410" i="6"/>
  <c r="AB409" i="6"/>
  <c r="AA409" i="6"/>
  <c r="Z409" i="6"/>
  <c r="Y409" i="6"/>
  <c r="X409" i="6"/>
  <c r="W409" i="6"/>
  <c r="V409" i="6"/>
  <c r="U409" i="6"/>
  <c r="T409" i="6"/>
  <c r="S409" i="6"/>
  <c r="R409" i="6"/>
  <c r="Q409" i="6"/>
  <c r="P409" i="6"/>
  <c r="O409" i="6"/>
  <c r="N409" i="6"/>
  <c r="M409" i="6"/>
  <c r="L409" i="6"/>
  <c r="K409" i="6"/>
  <c r="J409" i="6"/>
  <c r="I409" i="6"/>
  <c r="H409" i="6"/>
  <c r="G409" i="6"/>
  <c r="F409" i="6"/>
  <c r="E409" i="6"/>
  <c r="D409" i="6"/>
  <c r="C409" i="6"/>
  <c r="B409" i="6"/>
  <c r="A409" i="6"/>
  <c r="AB408" i="6"/>
  <c r="AA408" i="6"/>
  <c r="Z408" i="6"/>
  <c r="Y408" i="6"/>
  <c r="X408" i="6"/>
  <c r="W408" i="6"/>
  <c r="V408" i="6"/>
  <c r="U408" i="6"/>
  <c r="T408" i="6"/>
  <c r="S408" i="6"/>
  <c r="R408" i="6"/>
  <c r="Q408" i="6"/>
  <c r="P408" i="6"/>
  <c r="O408" i="6"/>
  <c r="N408" i="6"/>
  <c r="M408" i="6"/>
  <c r="L408" i="6"/>
  <c r="K408" i="6"/>
  <c r="J408" i="6"/>
  <c r="I408" i="6"/>
  <c r="H408" i="6"/>
  <c r="G408" i="6"/>
  <c r="F408" i="6"/>
  <c r="E408" i="6"/>
  <c r="D408" i="6"/>
  <c r="C408" i="6"/>
  <c r="B408" i="6"/>
  <c r="A408" i="6"/>
  <c r="AB407" i="6"/>
  <c r="AA407" i="6"/>
  <c r="Z407" i="6"/>
  <c r="Y407" i="6"/>
  <c r="X407" i="6"/>
  <c r="W407" i="6"/>
  <c r="V407" i="6"/>
  <c r="U407" i="6"/>
  <c r="T407" i="6"/>
  <c r="S407" i="6"/>
  <c r="R407" i="6"/>
  <c r="Q407" i="6"/>
  <c r="P407" i="6"/>
  <c r="O407" i="6"/>
  <c r="N407" i="6"/>
  <c r="M407" i="6"/>
  <c r="L407" i="6"/>
  <c r="K407" i="6"/>
  <c r="J407" i="6"/>
  <c r="I407" i="6"/>
  <c r="H407" i="6"/>
  <c r="G407" i="6"/>
  <c r="F407" i="6"/>
  <c r="E407" i="6"/>
  <c r="D407" i="6"/>
  <c r="C407" i="6"/>
  <c r="B407" i="6"/>
  <c r="A407" i="6"/>
  <c r="AB406" i="6"/>
  <c r="AA406" i="6"/>
  <c r="Z406" i="6"/>
  <c r="Y406" i="6"/>
  <c r="X406" i="6"/>
  <c r="W406" i="6"/>
  <c r="V406" i="6"/>
  <c r="U406" i="6"/>
  <c r="T406" i="6"/>
  <c r="S406" i="6"/>
  <c r="R406" i="6"/>
  <c r="Q406" i="6"/>
  <c r="P406" i="6"/>
  <c r="O406" i="6"/>
  <c r="N406" i="6"/>
  <c r="M406" i="6"/>
  <c r="L406" i="6"/>
  <c r="K406" i="6"/>
  <c r="J406" i="6"/>
  <c r="I406" i="6"/>
  <c r="H406" i="6"/>
  <c r="G406" i="6"/>
  <c r="F406" i="6"/>
  <c r="E406" i="6"/>
  <c r="D406" i="6"/>
  <c r="C406" i="6"/>
  <c r="B406" i="6"/>
  <c r="A406" i="6"/>
  <c r="AB405" i="6"/>
  <c r="AA405" i="6"/>
  <c r="Z405" i="6"/>
  <c r="Y405" i="6"/>
  <c r="X405" i="6"/>
  <c r="W405" i="6"/>
  <c r="V405" i="6"/>
  <c r="U405" i="6"/>
  <c r="T405" i="6"/>
  <c r="S405" i="6"/>
  <c r="R405" i="6"/>
  <c r="Q405" i="6"/>
  <c r="P405" i="6"/>
  <c r="O405" i="6"/>
  <c r="N405" i="6"/>
  <c r="M405" i="6"/>
  <c r="L405" i="6"/>
  <c r="K405" i="6"/>
  <c r="J405" i="6"/>
  <c r="I405" i="6"/>
  <c r="H405" i="6"/>
  <c r="G405" i="6"/>
  <c r="F405" i="6"/>
  <c r="E405" i="6"/>
  <c r="D405" i="6"/>
  <c r="C405" i="6"/>
  <c r="B405" i="6"/>
  <c r="A405" i="6"/>
  <c r="AB404" i="6"/>
  <c r="AA404" i="6"/>
  <c r="Z404" i="6"/>
  <c r="Y404" i="6"/>
  <c r="X404" i="6"/>
  <c r="W404" i="6"/>
  <c r="V404" i="6"/>
  <c r="U404" i="6"/>
  <c r="T404" i="6"/>
  <c r="S404" i="6"/>
  <c r="R404" i="6"/>
  <c r="Q404" i="6"/>
  <c r="P404" i="6"/>
  <c r="O404" i="6"/>
  <c r="N404" i="6"/>
  <c r="M404" i="6"/>
  <c r="L404" i="6"/>
  <c r="K404" i="6"/>
  <c r="J404" i="6"/>
  <c r="I404" i="6"/>
  <c r="H404" i="6"/>
  <c r="G404" i="6"/>
  <c r="F404" i="6"/>
  <c r="E404" i="6"/>
  <c r="D404" i="6"/>
  <c r="C404" i="6"/>
  <c r="B404" i="6"/>
  <c r="A404" i="6"/>
  <c r="AB403" i="6"/>
  <c r="AA403" i="6"/>
  <c r="Z403" i="6"/>
  <c r="Y403" i="6"/>
  <c r="X403" i="6"/>
  <c r="W403" i="6"/>
  <c r="V403" i="6"/>
  <c r="U403" i="6"/>
  <c r="T403" i="6"/>
  <c r="S403" i="6"/>
  <c r="R403" i="6"/>
  <c r="Q403" i="6"/>
  <c r="P403" i="6"/>
  <c r="O403" i="6"/>
  <c r="N403" i="6"/>
  <c r="M403" i="6"/>
  <c r="L403" i="6"/>
  <c r="K403" i="6"/>
  <c r="J403" i="6"/>
  <c r="I403" i="6"/>
  <c r="H403" i="6"/>
  <c r="G403" i="6"/>
  <c r="F403" i="6"/>
  <c r="E403" i="6"/>
  <c r="D403" i="6"/>
  <c r="C403" i="6"/>
  <c r="B403" i="6"/>
  <c r="A403" i="6"/>
  <c r="AB402" i="6"/>
  <c r="AA402" i="6"/>
  <c r="Z402" i="6"/>
  <c r="Y402" i="6"/>
  <c r="X402" i="6"/>
  <c r="W402" i="6"/>
  <c r="V402" i="6"/>
  <c r="U402" i="6"/>
  <c r="T402" i="6"/>
  <c r="S402" i="6"/>
  <c r="R402" i="6"/>
  <c r="Q402" i="6"/>
  <c r="P402" i="6"/>
  <c r="O402" i="6"/>
  <c r="N402" i="6"/>
  <c r="M402" i="6"/>
  <c r="L402" i="6"/>
  <c r="K402" i="6"/>
  <c r="J402" i="6"/>
  <c r="I402" i="6"/>
  <c r="H402" i="6"/>
  <c r="G402" i="6"/>
  <c r="F402" i="6"/>
  <c r="E402" i="6"/>
  <c r="D402" i="6"/>
  <c r="C402" i="6"/>
  <c r="B402" i="6"/>
  <c r="A402" i="6"/>
  <c r="AB401" i="6"/>
  <c r="AA401" i="6"/>
  <c r="Z401" i="6"/>
  <c r="Y401" i="6"/>
  <c r="X401" i="6"/>
  <c r="W401" i="6"/>
  <c r="V401" i="6"/>
  <c r="U401" i="6"/>
  <c r="T401" i="6"/>
  <c r="S401" i="6"/>
  <c r="R401" i="6"/>
  <c r="Q401" i="6"/>
  <c r="P401" i="6"/>
  <c r="O401" i="6"/>
  <c r="N401" i="6"/>
  <c r="M401" i="6"/>
  <c r="L401" i="6"/>
  <c r="K401" i="6"/>
  <c r="J401" i="6"/>
  <c r="I401" i="6"/>
  <c r="H401" i="6"/>
  <c r="G401" i="6"/>
  <c r="F401" i="6"/>
  <c r="E401" i="6"/>
  <c r="D401" i="6"/>
  <c r="C401" i="6"/>
  <c r="B401" i="6"/>
  <c r="A401" i="6"/>
  <c r="AB400" i="6"/>
  <c r="AA400" i="6"/>
  <c r="Z400" i="6"/>
  <c r="Y400" i="6"/>
  <c r="X400" i="6"/>
  <c r="W400" i="6"/>
  <c r="V400" i="6"/>
  <c r="U400" i="6"/>
  <c r="T400" i="6"/>
  <c r="S400" i="6"/>
  <c r="R400" i="6"/>
  <c r="Q400" i="6"/>
  <c r="P400" i="6"/>
  <c r="O400" i="6"/>
  <c r="N400" i="6"/>
  <c r="M400" i="6"/>
  <c r="L400" i="6"/>
  <c r="K400" i="6"/>
  <c r="J400" i="6"/>
  <c r="I400" i="6"/>
  <c r="H400" i="6"/>
  <c r="G400" i="6"/>
  <c r="F400" i="6"/>
  <c r="E400" i="6"/>
  <c r="D400" i="6"/>
  <c r="C400" i="6"/>
  <c r="B400" i="6"/>
  <c r="A400" i="6"/>
  <c r="AB399" i="6"/>
  <c r="AA399" i="6"/>
  <c r="Z399" i="6"/>
  <c r="Y399" i="6"/>
  <c r="X399" i="6"/>
  <c r="W399" i="6"/>
  <c r="V399" i="6"/>
  <c r="U399" i="6"/>
  <c r="T399" i="6"/>
  <c r="S399" i="6"/>
  <c r="R399" i="6"/>
  <c r="Q399" i="6"/>
  <c r="P399" i="6"/>
  <c r="O399" i="6"/>
  <c r="N399" i="6"/>
  <c r="M399" i="6"/>
  <c r="L399" i="6"/>
  <c r="K399" i="6"/>
  <c r="J399" i="6"/>
  <c r="I399" i="6"/>
  <c r="H399" i="6"/>
  <c r="G399" i="6"/>
  <c r="F399" i="6"/>
  <c r="E399" i="6"/>
  <c r="D399" i="6"/>
  <c r="C399" i="6"/>
  <c r="B399" i="6"/>
  <c r="A399" i="6"/>
  <c r="AB398" i="6"/>
  <c r="AA398" i="6"/>
  <c r="Z398" i="6"/>
  <c r="Y398" i="6"/>
  <c r="X398" i="6"/>
  <c r="W398" i="6"/>
  <c r="V398" i="6"/>
  <c r="U398" i="6"/>
  <c r="T398" i="6"/>
  <c r="S398" i="6"/>
  <c r="R398" i="6"/>
  <c r="Q398" i="6"/>
  <c r="P398" i="6"/>
  <c r="O398" i="6"/>
  <c r="N398" i="6"/>
  <c r="M398" i="6"/>
  <c r="L398" i="6"/>
  <c r="K398" i="6"/>
  <c r="J398" i="6"/>
  <c r="I398" i="6"/>
  <c r="H398" i="6"/>
  <c r="G398" i="6"/>
  <c r="F398" i="6"/>
  <c r="E398" i="6"/>
  <c r="D398" i="6"/>
  <c r="C398" i="6"/>
  <c r="B398" i="6"/>
  <c r="A398" i="6"/>
  <c r="AB397" i="6"/>
  <c r="AA397" i="6"/>
  <c r="Z397" i="6"/>
  <c r="Y397" i="6"/>
  <c r="X397" i="6"/>
  <c r="W397" i="6"/>
  <c r="V397" i="6"/>
  <c r="U397" i="6"/>
  <c r="T397" i="6"/>
  <c r="S397" i="6"/>
  <c r="R397" i="6"/>
  <c r="Q397" i="6"/>
  <c r="P397" i="6"/>
  <c r="O397" i="6"/>
  <c r="N397" i="6"/>
  <c r="M397" i="6"/>
  <c r="L397" i="6"/>
  <c r="K397" i="6"/>
  <c r="J397" i="6"/>
  <c r="I397" i="6"/>
  <c r="H397" i="6"/>
  <c r="G397" i="6"/>
  <c r="F397" i="6"/>
  <c r="E397" i="6"/>
  <c r="D397" i="6"/>
  <c r="C397" i="6"/>
  <c r="B397" i="6"/>
  <c r="A397" i="6"/>
  <c r="AB396" i="6"/>
  <c r="AA396" i="6"/>
  <c r="Z396" i="6"/>
  <c r="Y396" i="6"/>
  <c r="X396" i="6"/>
  <c r="W396" i="6"/>
  <c r="V396" i="6"/>
  <c r="U396" i="6"/>
  <c r="T396" i="6"/>
  <c r="S396" i="6"/>
  <c r="R396" i="6"/>
  <c r="Q396" i="6"/>
  <c r="P396" i="6"/>
  <c r="O396" i="6"/>
  <c r="N396" i="6"/>
  <c r="M396" i="6"/>
  <c r="L396" i="6"/>
  <c r="K396" i="6"/>
  <c r="J396" i="6"/>
  <c r="I396" i="6"/>
  <c r="H396" i="6"/>
  <c r="G396" i="6"/>
  <c r="F396" i="6"/>
  <c r="E396" i="6"/>
  <c r="D396" i="6"/>
  <c r="C396" i="6"/>
  <c r="B396" i="6"/>
  <c r="A396" i="6"/>
  <c r="AB395" i="6"/>
  <c r="AA395" i="6"/>
  <c r="Z395" i="6"/>
  <c r="Y395" i="6"/>
  <c r="X395" i="6"/>
  <c r="W395" i="6"/>
  <c r="V395" i="6"/>
  <c r="U395" i="6"/>
  <c r="T395" i="6"/>
  <c r="S395" i="6"/>
  <c r="R395" i="6"/>
  <c r="Q395" i="6"/>
  <c r="P395" i="6"/>
  <c r="O395" i="6"/>
  <c r="N395" i="6"/>
  <c r="M395" i="6"/>
  <c r="L395" i="6"/>
  <c r="K395" i="6"/>
  <c r="J395" i="6"/>
  <c r="I395" i="6"/>
  <c r="H395" i="6"/>
  <c r="G395" i="6"/>
  <c r="F395" i="6"/>
  <c r="E395" i="6"/>
  <c r="D395" i="6"/>
  <c r="C395" i="6"/>
  <c r="B395" i="6"/>
  <c r="A395" i="6"/>
  <c r="AB394" i="6"/>
  <c r="AA394" i="6"/>
  <c r="Z394" i="6"/>
  <c r="Y394" i="6"/>
  <c r="X394" i="6"/>
  <c r="W394" i="6"/>
  <c r="V394" i="6"/>
  <c r="U394" i="6"/>
  <c r="T394" i="6"/>
  <c r="S394" i="6"/>
  <c r="R394" i="6"/>
  <c r="Q394" i="6"/>
  <c r="P394" i="6"/>
  <c r="O394" i="6"/>
  <c r="N394" i="6"/>
  <c r="M394" i="6"/>
  <c r="L394" i="6"/>
  <c r="K394" i="6"/>
  <c r="J394" i="6"/>
  <c r="I394" i="6"/>
  <c r="H394" i="6"/>
  <c r="G394" i="6"/>
  <c r="F394" i="6"/>
  <c r="E394" i="6"/>
  <c r="D394" i="6"/>
  <c r="C394" i="6"/>
  <c r="B394" i="6"/>
  <c r="A394" i="6"/>
  <c r="AB393" i="6"/>
  <c r="AA393" i="6"/>
  <c r="Z393" i="6"/>
  <c r="Y393" i="6"/>
  <c r="X393" i="6"/>
  <c r="W393" i="6"/>
  <c r="V393" i="6"/>
  <c r="U393" i="6"/>
  <c r="T393" i="6"/>
  <c r="S393" i="6"/>
  <c r="R393" i="6"/>
  <c r="Q393" i="6"/>
  <c r="P393" i="6"/>
  <c r="O393" i="6"/>
  <c r="N393" i="6"/>
  <c r="M393" i="6"/>
  <c r="L393" i="6"/>
  <c r="K393" i="6"/>
  <c r="J393" i="6"/>
  <c r="I393" i="6"/>
  <c r="H393" i="6"/>
  <c r="G393" i="6"/>
  <c r="F393" i="6"/>
  <c r="E393" i="6"/>
  <c r="D393" i="6"/>
  <c r="C393" i="6"/>
  <c r="B393" i="6"/>
  <c r="A393" i="6"/>
  <c r="AB392" i="6"/>
  <c r="AA392" i="6"/>
  <c r="Z392" i="6"/>
  <c r="Y392" i="6"/>
  <c r="X392" i="6"/>
  <c r="W392" i="6"/>
  <c r="V392" i="6"/>
  <c r="U392" i="6"/>
  <c r="T392" i="6"/>
  <c r="S392" i="6"/>
  <c r="R392" i="6"/>
  <c r="Q392" i="6"/>
  <c r="P392" i="6"/>
  <c r="O392" i="6"/>
  <c r="N392" i="6"/>
  <c r="M392" i="6"/>
  <c r="L392" i="6"/>
  <c r="K392" i="6"/>
  <c r="J392" i="6"/>
  <c r="I392" i="6"/>
  <c r="H392" i="6"/>
  <c r="G392" i="6"/>
  <c r="F392" i="6"/>
  <c r="E392" i="6"/>
  <c r="D392" i="6"/>
  <c r="C392" i="6"/>
  <c r="B392" i="6"/>
  <c r="A392" i="6"/>
  <c r="AB391" i="6"/>
  <c r="AA391" i="6"/>
  <c r="Z391" i="6"/>
  <c r="Y391" i="6"/>
  <c r="X391" i="6"/>
  <c r="W391" i="6"/>
  <c r="V391" i="6"/>
  <c r="U391" i="6"/>
  <c r="T391" i="6"/>
  <c r="S391" i="6"/>
  <c r="R391" i="6"/>
  <c r="Q391" i="6"/>
  <c r="P391" i="6"/>
  <c r="O391" i="6"/>
  <c r="N391" i="6"/>
  <c r="M391" i="6"/>
  <c r="L391" i="6"/>
  <c r="K391" i="6"/>
  <c r="J391" i="6"/>
  <c r="I391" i="6"/>
  <c r="H391" i="6"/>
  <c r="G391" i="6"/>
  <c r="F391" i="6"/>
  <c r="E391" i="6"/>
  <c r="D391" i="6"/>
  <c r="C391" i="6"/>
  <c r="B391" i="6"/>
  <c r="A391" i="6"/>
  <c r="AB390" i="6"/>
  <c r="AA390" i="6"/>
  <c r="Z390" i="6"/>
  <c r="Y390" i="6"/>
  <c r="X390" i="6"/>
  <c r="W390" i="6"/>
  <c r="V390" i="6"/>
  <c r="U390" i="6"/>
  <c r="T390" i="6"/>
  <c r="S390" i="6"/>
  <c r="R390" i="6"/>
  <c r="Q390" i="6"/>
  <c r="P390" i="6"/>
  <c r="O390" i="6"/>
  <c r="N390" i="6"/>
  <c r="M390" i="6"/>
  <c r="L390" i="6"/>
  <c r="K390" i="6"/>
  <c r="J390" i="6"/>
  <c r="I390" i="6"/>
  <c r="H390" i="6"/>
  <c r="G390" i="6"/>
  <c r="F390" i="6"/>
  <c r="E390" i="6"/>
  <c r="D390" i="6"/>
  <c r="C390" i="6"/>
  <c r="B390" i="6"/>
  <c r="A390" i="6"/>
  <c r="AB389" i="6"/>
  <c r="AA389" i="6"/>
  <c r="Z389" i="6"/>
  <c r="Y389" i="6"/>
  <c r="X389" i="6"/>
  <c r="W389" i="6"/>
  <c r="V389" i="6"/>
  <c r="U389" i="6"/>
  <c r="T389" i="6"/>
  <c r="S389" i="6"/>
  <c r="R389" i="6"/>
  <c r="Q389" i="6"/>
  <c r="P389" i="6"/>
  <c r="O389" i="6"/>
  <c r="N389" i="6"/>
  <c r="M389" i="6"/>
  <c r="L389" i="6"/>
  <c r="K389" i="6"/>
  <c r="J389" i="6"/>
  <c r="I389" i="6"/>
  <c r="H389" i="6"/>
  <c r="G389" i="6"/>
  <c r="F389" i="6"/>
  <c r="E389" i="6"/>
  <c r="D389" i="6"/>
  <c r="C389" i="6"/>
  <c r="B389" i="6"/>
  <c r="A389" i="6"/>
  <c r="AB388" i="6"/>
  <c r="AA388" i="6"/>
  <c r="Z388" i="6"/>
  <c r="Y388" i="6"/>
  <c r="X388" i="6"/>
  <c r="W388" i="6"/>
  <c r="V388" i="6"/>
  <c r="U388" i="6"/>
  <c r="T388" i="6"/>
  <c r="S388" i="6"/>
  <c r="R388" i="6"/>
  <c r="Q388" i="6"/>
  <c r="P388" i="6"/>
  <c r="O388" i="6"/>
  <c r="N388" i="6"/>
  <c r="M388" i="6"/>
  <c r="L388" i="6"/>
  <c r="K388" i="6"/>
  <c r="J388" i="6"/>
  <c r="I388" i="6"/>
  <c r="H388" i="6"/>
  <c r="G388" i="6"/>
  <c r="F388" i="6"/>
  <c r="E388" i="6"/>
  <c r="D388" i="6"/>
  <c r="C388" i="6"/>
  <c r="B388" i="6"/>
  <c r="A388" i="6"/>
  <c r="AB387" i="6"/>
  <c r="AA387" i="6"/>
  <c r="Z387" i="6"/>
  <c r="Y387" i="6"/>
  <c r="X387" i="6"/>
  <c r="W387" i="6"/>
  <c r="V387" i="6"/>
  <c r="U387" i="6"/>
  <c r="T387" i="6"/>
  <c r="S387" i="6"/>
  <c r="R387" i="6"/>
  <c r="Q387" i="6"/>
  <c r="P387" i="6"/>
  <c r="O387" i="6"/>
  <c r="N387" i="6"/>
  <c r="M387" i="6"/>
  <c r="L387" i="6"/>
  <c r="K387" i="6"/>
  <c r="J387" i="6"/>
  <c r="I387" i="6"/>
  <c r="H387" i="6"/>
  <c r="G387" i="6"/>
  <c r="F387" i="6"/>
  <c r="E387" i="6"/>
  <c r="D387" i="6"/>
  <c r="C387" i="6"/>
  <c r="B387" i="6"/>
  <c r="A387" i="6"/>
  <c r="AB386" i="6"/>
  <c r="AA386" i="6"/>
  <c r="Z386" i="6"/>
  <c r="Y386" i="6"/>
  <c r="X386" i="6"/>
  <c r="W386" i="6"/>
  <c r="V386" i="6"/>
  <c r="U386" i="6"/>
  <c r="T386" i="6"/>
  <c r="S386" i="6"/>
  <c r="R386" i="6"/>
  <c r="Q386" i="6"/>
  <c r="P386" i="6"/>
  <c r="O386" i="6"/>
  <c r="N386" i="6"/>
  <c r="M386" i="6"/>
  <c r="L386" i="6"/>
  <c r="K386" i="6"/>
  <c r="J386" i="6"/>
  <c r="I386" i="6"/>
  <c r="H386" i="6"/>
  <c r="G386" i="6"/>
  <c r="F386" i="6"/>
  <c r="E386" i="6"/>
  <c r="D386" i="6"/>
  <c r="C386" i="6"/>
  <c r="B386" i="6"/>
  <c r="A386" i="6"/>
  <c r="AB385" i="6"/>
  <c r="AA385" i="6"/>
  <c r="Z385" i="6"/>
  <c r="Y385" i="6"/>
  <c r="X385" i="6"/>
  <c r="W385" i="6"/>
  <c r="V385" i="6"/>
  <c r="U385" i="6"/>
  <c r="T385" i="6"/>
  <c r="S385" i="6"/>
  <c r="R385" i="6"/>
  <c r="Q385" i="6"/>
  <c r="P385" i="6"/>
  <c r="O385" i="6"/>
  <c r="N385" i="6"/>
  <c r="M385" i="6"/>
  <c r="L385" i="6"/>
  <c r="K385" i="6"/>
  <c r="J385" i="6"/>
  <c r="I385" i="6"/>
  <c r="H385" i="6"/>
  <c r="G385" i="6"/>
  <c r="F385" i="6"/>
  <c r="E385" i="6"/>
  <c r="D385" i="6"/>
  <c r="C385" i="6"/>
  <c r="B385" i="6"/>
  <c r="A385" i="6"/>
  <c r="AB384" i="6"/>
  <c r="AA384" i="6"/>
  <c r="Z384" i="6"/>
  <c r="Y384" i="6"/>
  <c r="X384" i="6"/>
  <c r="W384" i="6"/>
  <c r="V384" i="6"/>
  <c r="U384" i="6"/>
  <c r="T384" i="6"/>
  <c r="S384" i="6"/>
  <c r="R384" i="6"/>
  <c r="Q384" i="6"/>
  <c r="P384" i="6"/>
  <c r="O384" i="6"/>
  <c r="N384" i="6"/>
  <c r="M384" i="6"/>
  <c r="L384" i="6"/>
  <c r="K384" i="6"/>
  <c r="J384" i="6"/>
  <c r="I384" i="6"/>
  <c r="H384" i="6"/>
  <c r="G384" i="6"/>
  <c r="F384" i="6"/>
  <c r="E384" i="6"/>
  <c r="D384" i="6"/>
  <c r="C384" i="6"/>
  <c r="B384" i="6"/>
  <c r="A384" i="6"/>
  <c r="AB383" i="6"/>
  <c r="AA383" i="6"/>
  <c r="Z383" i="6"/>
  <c r="Y383" i="6"/>
  <c r="X383" i="6"/>
  <c r="W383" i="6"/>
  <c r="V383" i="6"/>
  <c r="U383" i="6"/>
  <c r="T383" i="6"/>
  <c r="S383" i="6"/>
  <c r="R383" i="6"/>
  <c r="Q383" i="6"/>
  <c r="P383" i="6"/>
  <c r="O383" i="6"/>
  <c r="N383" i="6"/>
  <c r="M383" i="6"/>
  <c r="L383" i="6"/>
  <c r="K383" i="6"/>
  <c r="J383" i="6"/>
  <c r="I383" i="6"/>
  <c r="H383" i="6"/>
  <c r="G383" i="6"/>
  <c r="F383" i="6"/>
  <c r="E383" i="6"/>
  <c r="D383" i="6"/>
  <c r="C383" i="6"/>
  <c r="B383" i="6"/>
  <c r="A383" i="6"/>
  <c r="AB382" i="6"/>
  <c r="AA382" i="6"/>
  <c r="Z382" i="6"/>
  <c r="Y382" i="6"/>
  <c r="X382" i="6"/>
  <c r="W382" i="6"/>
  <c r="V382" i="6"/>
  <c r="U382" i="6"/>
  <c r="T382" i="6"/>
  <c r="S382" i="6"/>
  <c r="R382" i="6"/>
  <c r="Q382" i="6"/>
  <c r="P382" i="6"/>
  <c r="O382" i="6"/>
  <c r="N382" i="6"/>
  <c r="M382" i="6"/>
  <c r="L382" i="6"/>
  <c r="K382" i="6"/>
  <c r="J382" i="6"/>
  <c r="I382" i="6"/>
  <c r="H382" i="6"/>
  <c r="G382" i="6"/>
  <c r="F382" i="6"/>
  <c r="E382" i="6"/>
  <c r="D382" i="6"/>
  <c r="C382" i="6"/>
  <c r="B382" i="6"/>
  <c r="A382" i="6"/>
  <c r="AB381" i="6"/>
  <c r="AA381" i="6"/>
  <c r="Z381" i="6"/>
  <c r="Y381" i="6"/>
  <c r="X381" i="6"/>
  <c r="W381" i="6"/>
  <c r="V381" i="6"/>
  <c r="U381" i="6"/>
  <c r="T381" i="6"/>
  <c r="S381" i="6"/>
  <c r="R381" i="6"/>
  <c r="Q381" i="6"/>
  <c r="P381" i="6"/>
  <c r="O381" i="6"/>
  <c r="N381" i="6"/>
  <c r="M381" i="6"/>
  <c r="L381" i="6"/>
  <c r="K381" i="6"/>
  <c r="J381" i="6"/>
  <c r="I381" i="6"/>
  <c r="H381" i="6"/>
  <c r="G381" i="6"/>
  <c r="F381" i="6"/>
  <c r="E381" i="6"/>
  <c r="D381" i="6"/>
  <c r="C381" i="6"/>
  <c r="B381" i="6"/>
  <c r="A381" i="6"/>
  <c r="AB380" i="6"/>
  <c r="AA380" i="6"/>
  <c r="Z380" i="6"/>
  <c r="Y380" i="6"/>
  <c r="X380" i="6"/>
  <c r="W380" i="6"/>
  <c r="V380" i="6"/>
  <c r="U380" i="6"/>
  <c r="T380" i="6"/>
  <c r="S380" i="6"/>
  <c r="R380" i="6"/>
  <c r="Q380" i="6"/>
  <c r="P380" i="6"/>
  <c r="O380" i="6"/>
  <c r="N380" i="6"/>
  <c r="M380" i="6"/>
  <c r="L380" i="6"/>
  <c r="K380" i="6"/>
  <c r="J380" i="6"/>
  <c r="I380" i="6"/>
  <c r="H380" i="6"/>
  <c r="G380" i="6"/>
  <c r="F380" i="6"/>
  <c r="E380" i="6"/>
  <c r="D380" i="6"/>
  <c r="C380" i="6"/>
  <c r="B380" i="6"/>
  <c r="A380" i="6"/>
  <c r="AB379" i="6"/>
  <c r="AA379" i="6"/>
  <c r="Z379" i="6"/>
  <c r="Y379" i="6"/>
  <c r="X379" i="6"/>
  <c r="W379" i="6"/>
  <c r="V379" i="6"/>
  <c r="U379" i="6"/>
  <c r="T379" i="6"/>
  <c r="S379" i="6"/>
  <c r="R379" i="6"/>
  <c r="Q379" i="6"/>
  <c r="P379" i="6"/>
  <c r="O379" i="6"/>
  <c r="N379" i="6"/>
  <c r="M379" i="6"/>
  <c r="L379" i="6"/>
  <c r="K379" i="6"/>
  <c r="J379" i="6"/>
  <c r="I379" i="6"/>
  <c r="H379" i="6"/>
  <c r="G379" i="6"/>
  <c r="F379" i="6"/>
  <c r="E379" i="6"/>
  <c r="D379" i="6"/>
  <c r="C379" i="6"/>
  <c r="B379" i="6"/>
  <c r="A379" i="6"/>
  <c r="AB378" i="6"/>
  <c r="AA378" i="6"/>
  <c r="Z378" i="6"/>
  <c r="Y378" i="6"/>
  <c r="X378" i="6"/>
  <c r="W378" i="6"/>
  <c r="V378" i="6"/>
  <c r="U378" i="6"/>
  <c r="T378" i="6"/>
  <c r="S378" i="6"/>
  <c r="R378" i="6"/>
  <c r="Q378" i="6"/>
  <c r="P378" i="6"/>
  <c r="O378" i="6"/>
  <c r="N378" i="6"/>
  <c r="M378" i="6"/>
  <c r="L378" i="6"/>
  <c r="K378" i="6"/>
  <c r="J378" i="6"/>
  <c r="I378" i="6"/>
  <c r="H378" i="6"/>
  <c r="G378" i="6"/>
  <c r="F378" i="6"/>
  <c r="E378" i="6"/>
  <c r="D378" i="6"/>
  <c r="C378" i="6"/>
  <c r="B378" i="6"/>
  <c r="A378" i="6"/>
  <c r="AB377" i="6"/>
  <c r="AA377" i="6"/>
  <c r="Z377" i="6"/>
  <c r="Y377" i="6"/>
  <c r="X377" i="6"/>
  <c r="W377" i="6"/>
  <c r="V377" i="6"/>
  <c r="U377" i="6"/>
  <c r="T377" i="6"/>
  <c r="S377" i="6"/>
  <c r="R377" i="6"/>
  <c r="Q377" i="6"/>
  <c r="P377" i="6"/>
  <c r="O377" i="6"/>
  <c r="N377" i="6"/>
  <c r="M377" i="6"/>
  <c r="L377" i="6"/>
  <c r="K377" i="6"/>
  <c r="J377" i="6"/>
  <c r="I377" i="6"/>
  <c r="H377" i="6"/>
  <c r="G377" i="6"/>
  <c r="F377" i="6"/>
  <c r="E377" i="6"/>
  <c r="D377" i="6"/>
  <c r="C377" i="6"/>
  <c r="B377" i="6"/>
  <c r="A377" i="6"/>
  <c r="AB376" i="6"/>
  <c r="AA376" i="6"/>
  <c r="Z376" i="6"/>
  <c r="Y376" i="6"/>
  <c r="X376" i="6"/>
  <c r="W376" i="6"/>
  <c r="V376" i="6"/>
  <c r="U376" i="6"/>
  <c r="T376" i="6"/>
  <c r="S376" i="6"/>
  <c r="R376" i="6"/>
  <c r="Q376" i="6"/>
  <c r="P376" i="6"/>
  <c r="O376" i="6"/>
  <c r="N376" i="6"/>
  <c r="M376" i="6"/>
  <c r="L376" i="6"/>
  <c r="K376" i="6"/>
  <c r="J376" i="6"/>
  <c r="I376" i="6"/>
  <c r="H376" i="6"/>
  <c r="G376" i="6"/>
  <c r="F376" i="6"/>
  <c r="E376" i="6"/>
  <c r="D376" i="6"/>
  <c r="C376" i="6"/>
  <c r="B376" i="6"/>
  <c r="A376" i="6"/>
  <c r="AB375" i="6"/>
  <c r="AA375" i="6"/>
  <c r="Z375" i="6"/>
  <c r="Y375" i="6"/>
  <c r="X375" i="6"/>
  <c r="W375" i="6"/>
  <c r="V375" i="6"/>
  <c r="U375" i="6"/>
  <c r="T375" i="6"/>
  <c r="S375" i="6"/>
  <c r="R375" i="6"/>
  <c r="Q375" i="6"/>
  <c r="P375" i="6"/>
  <c r="O375" i="6"/>
  <c r="N375" i="6"/>
  <c r="M375" i="6"/>
  <c r="L375" i="6"/>
  <c r="K375" i="6"/>
  <c r="J375" i="6"/>
  <c r="I375" i="6"/>
  <c r="H375" i="6"/>
  <c r="G375" i="6"/>
  <c r="F375" i="6"/>
  <c r="E375" i="6"/>
  <c r="D375" i="6"/>
  <c r="C375" i="6"/>
  <c r="B375" i="6"/>
  <c r="A375" i="6"/>
  <c r="AB374" i="6"/>
  <c r="AA374" i="6"/>
  <c r="Z374" i="6"/>
  <c r="Y374" i="6"/>
  <c r="X374" i="6"/>
  <c r="W374" i="6"/>
  <c r="V374" i="6"/>
  <c r="U374" i="6"/>
  <c r="T374" i="6"/>
  <c r="S374" i="6"/>
  <c r="R374" i="6"/>
  <c r="Q374" i="6"/>
  <c r="P374" i="6"/>
  <c r="O374" i="6"/>
  <c r="N374" i="6"/>
  <c r="M374" i="6"/>
  <c r="L374" i="6"/>
  <c r="K374" i="6"/>
  <c r="J374" i="6"/>
  <c r="I374" i="6"/>
  <c r="H374" i="6"/>
  <c r="G374" i="6"/>
  <c r="F374" i="6"/>
  <c r="E374" i="6"/>
  <c r="D374" i="6"/>
  <c r="C374" i="6"/>
  <c r="B374" i="6"/>
  <c r="A374" i="6"/>
  <c r="AB373" i="6"/>
  <c r="AA373" i="6"/>
  <c r="Z373" i="6"/>
  <c r="Y373" i="6"/>
  <c r="X373" i="6"/>
  <c r="W373" i="6"/>
  <c r="V373" i="6"/>
  <c r="U373" i="6"/>
  <c r="T373" i="6"/>
  <c r="S373" i="6"/>
  <c r="R373" i="6"/>
  <c r="Q373" i="6"/>
  <c r="P373" i="6"/>
  <c r="O373" i="6"/>
  <c r="N373" i="6"/>
  <c r="M373" i="6"/>
  <c r="L373" i="6"/>
  <c r="K373" i="6"/>
  <c r="J373" i="6"/>
  <c r="I373" i="6"/>
  <c r="H373" i="6"/>
  <c r="G373" i="6"/>
  <c r="F373" i="6"/>
  <c r="E373" i="6"/>
  <c r="D373" i="6"/>
  <c r="C373" i="6"/>
  <c r="B373" i="6"/>
  <c r="A373" i="6"/>
  <c r="AB372" i="6"/>
  <c r="AA372" i="6"/>
  <c r="Z372" i="6"/>
  <c r="Y372" i="6"/>
  <c r="X372" i="6"/>
  <c r="W372" i="6"/>
  <c r="V372" i="6"/>
  <c r="U372" i="6"/>
  <c r="T372" i="6"/>
  <c r="S372" i="6"/>
  <c r="R372" i="6"/>
  <c r="Q372" i="6"/>
  <c r="P372" i="6"/>
  <c r="O372" i="6"/>
  <c r="N372" i="6"/>
  <c r="M372" i="6"/>
  <c r="L372" i="6"/>
  <c r="K372" i="6"/>
  <c r="J372" i="6"/>
  <c r="I372" i="6"/>
  <c r="H372" i="6"/>
  <c r="G372" i="6"/>
  <c r="F372" i="6"/>
  <c r="E372" i="6"/>
  <c r="D372" i="6"/>
  <c r="C372" i="6"/>
  <c r="B372" i="6"/>
  <c r="A372" i="6"/>
  <c r="AB371" i="6"/>
  <c r="AA371" i="6"/>
  <c r="Z371" i="6"/>
  <c r="Y371" i="6"/>
  <c r="X371" i="6"/>
  <c r="W371" i="6"/>
  <c r="V371" i="6"/>
  <c r="U371" i="6"/>
  <c r="T371" i="6"/>
  <c r="S371" i="6"/>
  <c r="R371" i="6"/>
  <c r="Q371" i="6"/>
  <c r="P371" i="6"/>
  <c r="O371" i="6"/>
  <c r="N371" i="6"/>
  <c r="M371" i="6"/>
  <c r="L371" i="6"/>
  <c r="K371" i="6"/>
  <c r="J371" i="6"/>
  <c r="I371" i="6"/>
  <c r="H371" i="6"/>
  <c r="G371" i="6"/>
  <c r="F371" i="6"/>
  <c r="E371" i="6"/>
  <c r="D371" i="6"/>
  <c r="C371" i="6"/>
  <c r="B371" i="6"/>
  <c r="A371" i="6"/>
  <c r="AB370" i="6"/>
  <c r="AA370" i="6"/>
  <c r="Z370" i="6"/>
  <c r="Y370" i="6"/>
  <c r="X370" i="6"/>
  <c r="W370" i="6"/>
  <c r="V370" i="6"/>
  <c r="U370" i="6"/>
  <c r="T370" i="6"/>
  <c r="S370" i="6"/>
  <c r="R370" i="6"/>
  <c r="Q370" i="6"/>
  <c r="P370" i="6"/>
  <c r="O370" i="6"/>
  <c r="N370" i="6"/>
  <c r="M370" i="6"/>
  <c r="L370" i="6"/>
  <c r="K370" i="6"/>
  <c r="J370" i="6"/>
  <c r="I370" i="6"/>
  <c r="H370" i="6"/>
  <c r="G370" i="6"/>
  <c r="F370" i="6"/>
  <c r="E370" i="6"/>
  <c r="D370" i="6"/>
  <c r="C370" i="6"/>
  <c r="B370" i="6"/>
  <c r="A370" i="6"/>
  <c r="AB369" i="6"/>
  <c r="AA369" i="6"/>
  <c r="Z369" i="6"/>
  <c r="Y369" i="6"/>
  <c r="X369" i="6"/>
  <c r="W369" i="6"/>
  <c r="V369" i="6"/>
  <c r="U369" i="6"/>
  <c r="T369" i="6"/>
  <c r="S369" i="6"/>
  <c r="R369" i="6"/>
  <c r="Q369" i="6"/>
  <c r="P369" i="6"/>
  <c r="O369" i="6"/>
  <c r="N369" i="6"/>
  <c r="M369" i="6"/>
  <c r="L369" i="6"/>
  <c r="K369" i="6"/>
  <c r="J369" i="6"/>
  <c r="I369" i="6"/>
  <c r="H369" i="6"/>
  <c r="G369" i="6"/>
  <c r="F369" i="6"/>
  <c r="E369" i="6"/>
  <c r="D369" i="6"/>
  <c r="C369" i="6"/>
  <c r="B369" i="6"/>
  <c r="A369" i="6"/>
  <c r="AB368" i="6"/>
  <c r="AA368" i="6"/>
  <c r="Z368" i="6"/>
  <c r="Y368" i="6"/>
  <c r="X368" i="6"/>
  <c r="W368" i="6"/>
  <c r="V368" i="6"/>
  <c r="U368" i="6"/>
  <c r="T368" i="6"/>
  <c r="S368" i="6"/>
  <c r="R368" i="6"/>
  <c r="Q368" i="6"/>
  <c r="P368" i="6"/>
  <c r="O368" i="6"/>
  <c r="N368" i="6"/>
  <c r="M368" i="6"/>
  <c r="L368" i="6"/>
  <c r="K368" i="6"/>
  <c r="J368" i="6"/>
  <c r="I368" i="6"/>
  <c r="H368" i="6"/>
  <c r="G368" i="6"/>
  <c r="F368" i="6"/>
  <c r="E368" i="6"/>
  <c r="D368" i="6"/>
  <c r="C368" i="6"/>
  <c r="B368" i="6"/>
  <c r="A368" i="6"/>
  <c r="AB367" i="6"/>
  <c r="AA367" i="6"/>
  <c r="Z367" i="6"/>
  <c r="Y367" i="6"/>
  <c r="X367" i="6"/>
  <c r="W367" i="6"/>
  <c r="V367" i="6"/>
  <c r="U367" i="6"/>
  <c r="T367" i="6"/>
  <c r="S367" i="6"/>
  <c r="R367" i="6"/>
  <c r="Q367" i="6"/>
  <c r="P367" i="6"/>
  <c r="O367" i="6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A367" i="6"/>
  <c r="AB366" i="6"/>
  <c r="AA366" i="6"/>
  <c r="Z366" i="6"/>
  <c r="Y366" i="6"/>
  <c r="X366" i="6"/>
  <c r="W366" i="6"/>
  <c r="V366" i="6"/>
  <c r="U366" i="6"/>
  <c r="T366" i="6"/>
  <c r="S366" i="6"/>
  <c r="R366" i="6"/>
  <c r="Q366" i="6"/>
  <c r="P366" i="6"/>
  <c r="O366" i="6"/>
  <c r="N366" i="6"/>
  <c r="M366" i="6"/>
  <c r="L366" i="6"/>
  <c r="K366" i="6"/>
  <c r="J366" i="6"/>
  <c r="I366" i="6"/>
  <c r="H366" i="6"/>
  <c r="G366" i="6"/>
  <c r="F366" i="6"/>
  <c r="E366" i="6"/>
  <c r="D366" i="6"/>
  <c r="C366" i="6"/>
  <c r="B366" i="6"/>
  <c r="A366" i="6"/>
  <c r="AB365" i="6"/>
  <c r="AA365" i="6"/>
  <c r="Z365" i="6"/>
  <c r="Y365" i="6"/>
  <c r="X365" i="6"/>
  <c r="W365" i="6"/>
  <c r="V365" i="6"/>
  <c r="U365" i="6"/>
  <c r="T365" i="6"/>
  <c r="S365" i="6"/>
  <c r="R365" i="6"/>
  <c r="Q365" i="6"/>
  <c r="P365" i="6"/>
  <c r="O365" i="6"/>
  <c r="N365" i="6"/>
  <c r="M365" i="6"/>
  <c r="L365" i="6"/>
  <c r="K365" i="6"/>
  <c r="J365" i="6"/>
  <c r="I365" i="6"/>
  <c r="H365" i="6"/>
  <c r="G365" i="6"/>
  <c r="F365" i="6"/>
  <c r="E365" i="6"/>
  <c r="D365" i="6"/>
  <c r="C365" i="6"/>
  <c r="B365" i="6"/>
  <c r="A365" i="6"/>
  <c r="AB364" i="6"/>
  <c r="AA364" i="6"/>
  <c r="Z364" i="6"/>
  <c r="Y364" i="6"/>
  <c r="X364" i="6"/>
  <c r="W364" i="6"/>
  <c r="V364" i="6"/>
  <c r="U364" i="6"/>
  <c r="T364" i="6"/>
  <c r="S364" i="6"/>
  <c r="R364" i="6"/>
  <c r="Q364" i="6"/>
  <c r="P364" i="6"/>
  <c r="O364" i="6"/>
  <c r="N364" i="6"/>
  <c r="M364" i="6"/>
  <c r="L364" i="6"/>
  <c r="K364" i="6"/>
  <c r="J364" i="6"/>
  <c r="I364" i="6"/>
  <c r="H364" i="6"/>
  <c r="G364" i="6"/>
  <c r="F364" i="6"/>
  <c r="E364" i="6"/>
  <c r="D364" i="6"/>
  <c r="C364" i="6"/>
  <c r="B364" i="6"/>
  <c r="A364" i="6"/>
  <c r="AB363" i="6"/>
  <c r="AA363" i="6"/>
  <c r="Z363" i="6"/>
  <c r="Y363" i="6"/>
  <c r="X363" i="6"/>
  <c r="W363" i="6"/>
  <c r="V363" i="6"/>
  <c r="U363" i="6"/>
  <c r="T363" i="6"/>
  <c r="S363" i="6"/>
  <c r="R363" i="6"/>
  <c r="Q363" i="6"/>
  <c r="P363" i="6"/>
  <c r="O363" i="6"/>
  <c r="N363" i="6"/>
  <c r="M363" i="6"/>
  <c r="L363" i="6"/>
  <c r="K363" i="6"/>
  <c r="J363" i="6"/>
  <c r="I363" i="6"/>
  <c r="H363" i="6"/>
  <c r="G363" i="6"/>
  <c r="F363" i="6"/>
  <c r="E363" i="6"/>
  <c r="D363" i="6"/>
  <c r="C363" i="6"/>
  <c r="B363" i="6"/>
  <c r="A363" i="6"/>
  <c r="AB362" i="6"/>
  <c r="AA362" i="6"/>
  <c r="Z362" i="6"/>
  <c r="Y362" i="6"/>
  <c r="X362" i="6"/>
  <c r="W362" i="6"/>
  <c r="V362" i="6"/>
  <c r="U362" i="6"/>
  <c r="T362" i="6"/>
  <c r="S362" i="6"/>
  <c r="R362" i="6"/>
  <c r="Q362" i="6"/>
  <c r="P362" i="6"/>
  <c r="O362" i="6"/>
  <c r="N362" i="6"/>
  <c r="M362" i="6"/>
  <c r="L362" i="6"/>
  <c r="K362" i="6"/>
  <c r="J362" i="6"/>
  <c r="I362" i="6"/>
  <c r="H362" i="6"/>
  <c r="G362" i="6"/>
  <c r="F362" i="6"/>
  <c r="E362" i="6"/>
  <c r="D362" i="6"/>
  <c r="C362" i="6"/>
  <c r="B362" i="6"/>
  <c r="A362" i="6"/>
  <c r="AB361" i="6"/>
  <c r="AA361" i="6"/>
  <c r="Z361" i="6"/>
  <c r="Y361" i="6"/>
  <c r="X361" i="6"/>
  <c r="W361" i="6"/>
  <c r="V361" i="6"/>
  <c r="U361" i="6"/>
  <c r="T361" i="6"/>
  <c r="S361" i="6"/>
  <c r="R361" i="6"/>
  <c r="Q361" i="6"/>
  <c r="P361" i="6"/>
  <c r="O361" i="6"/>
  <c r="N361" i="6"/>
  <c r="M361" i="6"/>
  <c r="L361" i="6"/>
  <c r="K361" i="6"/>
  <c r="J361" i="6"/>
  <c r="I361" i="6"/>
  <c r="H361" i="6"/>
  <c r="G361" i="6"/>
  <c r="F361" i="6"/>
  <c r="E361" i="6"/>
  <c r="D361" i="6"/>
  <c r="C361" i="6"/>
  <c r="B361" i="6"/>
  <c r="A361" i="6"/>
  <c r="AB360" i="6"/>
  <c r="AA360" i="6"/>
  <c r="Z360" i="6"/>
  <c r="Y360" i="6"/>
  <c r="X360" i="6"/>
  <c r="W360" i="6"/>
  <c r="V360" i="6"/>
  <c r="U360" i="6"/>
  <c r="T360" i="6"/>
  <c r="S360" i="6"/>
  <c r="R360" i="6"/>
  <c r="Q360" i="6"/>
  <c r="P360" i="6"/>
  <c r="O360" i="6"/>
  <c r="N360" i="6"/>
  <c r="M360" i="6"/>
  <c r="L360" i="6"/>
  <c r="K360" i="6"/>
  <c r="J360" i="6"/>
  <c r="I360" i="6"/>
  <c r="H360" i="6"/>
  <c r="G360" i="6"/>
  <c r="F360" i="6"/>
  <c r="E360" i="6"/>
  <c r="D360" i="6"/>
  <c r="C360" i="6"/>
  <c r="B360" i="6"/>
  <c r="A360" i="6"/>
  <c r="AB359" i="6"/>
  <c r="AA359" i="6"/>
  <c r="Z359" i="6"/>
  <c r="Y359" i="6"/>
  <c r="X359" i="6"/>
  <c r="W359" i="6"/>
  <c r="V359" i="6"/>
  <c r="U359" i="6"/>
  <c r="T359" i="6"/>
  <c r="S359" i="6"/>
  <c r="R359" i="6"/>
  <c r="Q359" i="6"/>
  <c r="P359" i="6"/>
  <c r="O359" i="6"/>
  <c r="N359" i="6"/>
  <c r="M359" i="6"/>
  <c r="L359" i="6"/>
  <c r="K359" i="6"/>
  <c r="J359" i="6"/>
  <c r="I359" i="6"/>
  <c r="H359" i="6"/>
  <c r="G359" i="6"/>
  <c r="F359" i="6"/>
  <c r="E359" i="6"/>
  <c r="D359" i="6"/>
  <c r="C359" i="6"/>
  <c r="B359" i="6"/>
  <c r="A359" i="6"/>
  <c r="AB358" i="6"/>
  <c r="AA358" i="6"/>
  <c r="Z358" i="6"/>
  <c r="Y358" i="6"/>
  <c r="X358" i="6"/>
  <c r="W358" i="6"/>
  <c r="V358" i="6"/>
  <c r="U358" i="6"/>
  <c r="T358" i="6"/>
  <c r="S358" i="6"/>
  <c r="R358" i="6"/>
  <c r="Q358" i="6"/>
  <c r="P358" i="6"/>
  <c r="O358" i="6"/>
  <c r="N358" i="6"/>
  <c r="M358" i="6"/>
  <c r="L358" i="6"/>
  <c r="K358" i="6"/>
  <c r="J358" i="6"/>
  <c r="I358" i="6"/>
  <c r="H358" i="6"/>
  <c r="G358" i="6"/>
  <c r="F358" i="6"/>
  <c r="E358" i="6"/>
  <c r="D358" i="6"/>
  <c r="C358" i="6"/>
  <c r="B358" i="6"/>
  <c r="A358" i="6"/>
  <c r="AB357" i="6"/>
  <c r="AA357" i="6"/>
  <c r="Z357" i="6"/>
  <c r="Y357" i="6"/>
  <c r="X357" i="6"/>
  <c r="W357" i="6"/>
  <c r="V357" i="6"/>
  <c r="U357" i="6"/>
  <c r="T357" i="6"/>
  <c r="S357" i="6"/>
  <c r="R357" i="6"/>
  <c r="Q357" i="6"/>
  <c r="P357" i="6"/>
  <c r="O357" i="6"/>
  <c r="N357" i="6"/>
  <c r="M357" i="6"/>
  <c r="L357" i="6"/>
  <c r="K357" i="6"/>
  <c r="J357" i="6"/>
  <c r="I357" i="6"/>
  <c r="H357" i="6"/>
  <c r="G357" i="6"/>
  <c r="F357" i="6"/>
  <c r="E357" i="6"/>
  <c r="D357" i="6"/>
  <c r="C357" i="6"/>
  <c r="B357" i="6"/>
  <c r="A357" i="6"/>
  <c r="AB356" i="6"/>
  <c r="AA356" i="6"/>
  <c r="Z356" i="6"/>
  <c r="Y356" i="6"/>
  <c r="X356" i="6"/>
  <c r="W356" i="6"/>
  <c r="V356" i="6"/>
  <c r="U356" i="6"/>
  <c r="T356" i="6"/>
  <c r="S356" i="6"/>
  <c r="R356" i="6"/>
  <c r="Q356" i="6"/>
  <c r="P356" i="6"/>
  <c r="O356" i="6"/>
  <c r="N356" i="6"/>
  <c r="M356" i="6"/>
  <c r="L356" i="6"/>
  <c r="K356" i="6"/>
  <c r="J356" i="6"/>
  <c r="I356" i="6"/>
  <c r="H356" i="6"/>
  <c r="G356" i="6"/>
  <c r="F356" i="6"/>
  <c r="E356" i="6"/>
  <c r="D356" i="6"/>
  <c r="C356" i="6"/>
  <c r="B356" i="6"/>
  <c r="A356" i="6"/>
  <c r="AB355" i="6"/>
  <c r="AA355" i="6"/>
  <c r="Z355" i="6"/>
  <c r="Y355" i="6"/>
  <c r="X355" i="6"/>
  <c r="W355" i="6"/>
  <c r="V355" i="6"/>
  <c r="U355" i="6"/>
  <c r="T355" i="6"/>
  <c r="S355" i="6"/>
  <c r="R355" i="6"/>
  <c r="Q355" i="6"/>
  <c r="P355" i="6"/>
  <c r="O355" i="6"/>
  <c r="N355" i="6"/>
  <c r="M355" i="6"/>
  <c r="L355" i="6"/>
  <c r="K355" i="6"/>
  <c r="J355" i="6"/>
  <c r="I355" i="6"/>
  <c r="H355" i="6"/>
  <c r="G355" i="6"/>
  <c r="F355" i="6"/>
  <c r="E355" i="6"/>
  <c r="D355" i="6"/>
  <c r="C355" i="6"/>
  <c r="B355" i="6"/>
  <c r="A355" i="6"/>
  <c r="AB354" i="6"/>
  <c r="AA354" i="6"/>
  <c r="Z354" i="6"/>
  <c r="Y354" i="6"/>
  <c r="X354" i="6"/>
  <c r="W354" i="6"/>
  <c r="V354" i="6"/>
  <c r="U354" i="6"/>
  <c r="T354" i="6"/>
  <c r="S354" i="6"/>
  <c r="R354" i="6"/>
  <c r="Q354" i="6"/>
  <c r="P354" i="6"/>
  <c r="O354" i="6"/>
  <c r="N354" i="6"/>
  <c r="M354" i="6"/>
  <c r="L354" i="6"/>
  <c r="K354" i="6"/>
  <c r="J354" i="6"/>
  <c r="I354" i="6"/>
  <c r="H354" i="6"/>
  <c r="G354" i="6"/>
  <c r="F354" i="6"/>
  <c r="E354" i="6"/>
  <c r="D354" i="6"/>
  <c r="C354" i="6"/>
  <c r="B354" i="6"/>
  <c r="A354" i="6"/>
  <c r="AB353" i="6"/>
  <c r="AA353" i="6"/>
  <c r="Z353" i="6"/>
  <c r="Y353" i="6"/>
  <c r="X353" i="6"/>
  <c r="W353" i="6"/>
  <c r="V353" i="6"/>
  <c r="U353" i="6"/>
  <c r="T353" i="6"/>
  <c r="S353" i="6"/>
  <c r="R353" i="6"/>
  <c r="Q353" i="6"/>
  <c r="P353" i="6"/>
  <c r="O353" i="6"/>
  <c r="N353" i="6"/>
  <c r="M353" i="6"/>
  <c r="L353" i="6"/>
  <c r="K353" i="6"/>
  <c r="J353" i="6"/>
  <c r="I353" i="6"/>
  <c r="H353" i="6"/>
  <c r="G353" i="6"/>
  <c r="F353" i="6"/>
  <c r="E353" i="6"/>
  <c r="D353" i="6"/>
  <c r="C353" i="6"/>
  <c r="B353" i="6"/>
  <c r="A353" i="6"/>
  <c r="AB352" i="6"/>
  <c r="AA352" i="6"/>
  <c r="Z352" i="6"/>
  <c r="Y352" i="6"/>
  <c r="X352" i="6"/>
  <c r="W352" i="6"/>
  <c r="V352" i="6"/>
  <c r="U352" i="6"/>
  <c r="T352" i="6"/>
  <c r="S352" i="6"/>
  <c r="R352" i="6"/>
  <c r="Q352" i="6"/>
  <c r="P352" i="6"/>
  <c r="O352" i="6"/>
  <c r="N352" i="6"/>
  <c r="M352" i="6"/>
  <c r="L352" i="6"/>
  <c r="K352" i="6"/>
  <c r="J352" i="6"/>
  <c r="I352" i="6"/>
  <c r="H352" i="6"/>
  <c r="G352" i="6"/>
  <c r="F352" i="6"/>
  <c r="E352" i="6"/>
  <c r="D352" i="6"/>
  <c r="C352" i="6"/>
  <c r="B352" i="6"/>
  <c r="A352" i="6"/>
  <c r="AB351" i="6"/>
  <c r="AA351" i="6"/>
  <c r="Z351" i="6"/>
  <c r="Y351" i="6"/>
  <c r="X351" i="6"/>
  <c r="W351" i="6"/>
  <c r="V351" i="6"/>
  <c r="U351" i="6"/>
  <c r="T351" i="6"/>
  <c r="S351" i="6"/>
  <c r="R351" i="6"/>
  <c r="Q351" i="6"/>
  <c r="P351" i="6"/>
  <c r="O351" i="6"/>
  <c r="N351" i="6"/>
  <c r="M351" i="6"/>
  <c r="L351" i="6"/>
  <c r="K351" i="6"/>
  <c r="J351" i="6"/>
  <c r="I351" i="6"/>
  <c r="H351" i="6"/>
  <c r="G351" i="6"/>
  <c r="F351" i="6"/>
  <c r="E351" i="6"/>
  <c r="D351" i="6"/>
  <c r="C351" i="6"/>
  <c r="B351" i="6"/>
  <c r="A351" i="6"/>
  <c r="AB350" i="6"/>
  <c r="AA350" i="6"/>
  <c r="Z350" i="6"/>
  <c r="Y350" i="6"/>
  <c r="X350" i="6"/>
  <c r="W350" i="6"/>
  <c r="V350" i="6"/>
  <c r="U350" i="6"/>
  <c r="T350" i="6"/>
  <c r="S350" i="6"/>
  <c r="R350" i="6"/>
  <c r="Q350" i="6"/>
  <c r="P350" i="6"/>
  <c r="O350" i="6"/>
  <c r="N350" i="6"/>
  <c r="M350" i="6"/>
  <c r="L350" i="6"/>
  <c r="K350" i="6"/>
  <c r="J350" i="6"/>
  <c r="I350" i="6"/>
  <c r="H350" i="6"/>
  <c r="G350" i="6"/>
  <c r="F350" i="6"/>
  <c r="E350" i="6"/>
  <c r="D350" i="6"/>
  <c r="C350" i="6"/>
  <c r="B350" i="6"/>
  <c r="A350" i="6"/>
  <c r="AB349" i="6"/>
  <c r="AA349" i="6"/>
  <c r="Z349" i="6"/>
  <c r="Y349" i="6"/>
  <c r="X349" i="6"/>
  <c r="W349" i="6"/>
  <c r="V349" i="6"/>
  <c r="U349" i="6"/>
  <c r="T349" i="6"/>
  <c r="S349" i="6"/>
  <c r="R349" i="6"/>
  <c r="Q349" i="6"/>
  <c r="P349" i="6"/>
  <c r="O349" i="6"/>
  <c r="N349" i="6"/>
  <c r="M349" i="6"/>
  <c r="L349" i="6"/>
  <c r="K349" i="6"/>
  <c r="J349" i="6"/>
  <c r="I349" i="6"/>
  <c r="H349" i="6"/>
  <c r="G349" i="6"/>
  <c r="F349" i="6"/>
  <c r="E349" i="6"/>
  <c r="D349" i="6"/>
  <c r="C349" i="6"/>
  <c r="B349" i="6"/>
  <c r="A349" i="6"/>
  <c r="AB348" i="6"/>
  <c r="AA348" i="6"/>
  <c r="Z348" i="6"/>
  <c r="Y348" i="6"/>
  <c r="X348" i="6"/>
  <c r="W348" i="6"/>
  <c r="V348" i="6"/>
  <c r="U348" i="6"/>
  <c r="T348" i="6"/>
  <c r="S348" i="6"/>
  <c r="R348" i="6"/>
  <c r="Q348" i="6"/>
  <c r="P348" i="6"/>
  <c r="O348" i="6"/>
  <c r="N348" i="6"/>
  <c r="M348" i="6"/>
  <c r="L348" i="6"/>
  <c r="K348" i="6"/>
  <c r="J348" i="6"/>
  <c r="I348" i="6"/>
  <c r="H348" i="6"/>
  <c r="G348" i="6"/>
  <c r="F348" i="6"/>
  <c r="E348" i="6"/>
  <c r="D348" i="6"/>
  <c r="C348" i="6"/>
  <c r="B348" i="6"/>
  <c r="A348" i="6"/>
  <c r="AB347" i="6"/>
  <c r="AA347" i="6"/>
  <c r="Z347" i="6"/>
  <c r="Y347" i="6"/>
  <c r="X347" i="6"/>
  <c r="W347" i="6"/>
  <c r="V347" i="6"/>
  <c r="U347" i="6"/>
  <c r="T347" i="6"/>
  <c r="S347" i="6"/>
  <c r="R347" i="6"/>
  <c r="Q347" i="6"/>
  <c r="P347" i="6"/>
  <c r="O347" i="6"/>
  <c r="N347" i="6"/>
  <c r="M347" i="6"/>
  <c r="L347" i="6"/>
  <c r="K347" i="6"/>
  <c r="J347" i="6"/>
  <c r="I347" i="6"/>
  <c r="H347" i="6"/>
  <c r="G347" i="6"/>
  <c r="F347" i="6"/>
  <c r="E347" i="6"/>
  <c r="D347" i="6"/>
  <c r="C347" i="6"/>
  <c r="B347" i="6"/>
  <c r="A347" i="6"/>
  <c r="AB346" i="6"/>
  <c r="AA346" i="6"/>
  <c r="Z346" i="6"/>
  <c r="Y346" i="6"/>
  <c r="X346" i="6"/>
  <c r="W346" i="6"/>
  <c r="V346" i="6"/>
  <c r="U346" i="6"/>
  <c r="T346" i="6"/>
  <c r="S346" i="6"/>
  <c r="R346" i="6"/>
  <c r="Q346" i="6"/>
  <c r="P346" i="6"/>
  <c r="O346" i="6"/>
  <c r="N346" i="6"/>
  <c r="M346" i="6"/>
  <c r="L346" i="6"/>
  <c r="K346" i="6"/>
  <c r="J346" i="6"/>
  <c r="I346" i="6"/>
  <c r="H346" i="6"/>
  <c r="G346" i="6"/>
  <c r="F346" i="6"/>
  <c r="E346" i="6"/>
  <c r="D346" i="6"/>
  <c r="C346" i="6"/>
  <c r="B346" i="6"/>
  <c r="A346" i="6"/>
  <c r="AB345" i="6"/>
  <c r="AA345" i="6"/>
  <c r="Z345" i="6"/>
  <c r="Y345" i="6"/>
  <c r="X345" i="6"/>
  <c r="W345" i="6"/>
  <c r="V345" i="6"/>
  <c r="U345" i="6"/>
  <c r="T345" i="6"/>
  <c r="S345" i="6"/>
  <c r="R345" i="6"/>
  <c r="Q345" i="6"/>
  <c r="P345" i="6"/>
  <c r="O345" i="6"/>
  <c r="N345" i="6"/>
  <c r="M345" i="6"/>
  <c r="L345" i="6"/>
  <c r="K345" i="6"/>
  <c r="J345" i="6"/>
  <c r="I345" i="6"/>
  <c r="H345" i="6"/>
  <c r="G345" i="6"/>
  <c r="F345" i="6"/>
  <c r="E345" i="6"/>
  <c r="D345" i="6"/>
  <c r="C345" i="6"/>
  <c r="B345" i="6"/>
  <c r="A345" i="6"/>
  <c r="AB344" i="6"/>
  <c r="AA344" i="6"/>
  <c r="Z344" i="6"/>
  <c r="Y344" i="6"/>
  <c r="X344" i="6"/>
  <c r="W344" i="6"/>
  <c r="V344" i="6"/>
  <c r="U344" i="6"/>
  <c r="T344" i="6"/>
  <c r="S344" i="6"/>
  <c r="R344" i="6"/>
  <c r="Q344" i="6"/>
  <c r="P344" i="6"/>
  <c r="O344" i="6"/>
  <c r="N344" i="6"/>
  <c r="M344" i="6"/>
  <c r="L344" i="6"/>
  <c r="K344" i="6"/>
  <c r="J344" i="6"/>
  <c r="I344" i="6"/>
  <c r="H344" i="6"/>
  <c r="G344" i="6"/>
  <c r="F344" i="6"/>
  <c r="E344" i="6"/>
  <c r="D344" i="6"/>
  <c r="C344" i="6"/>
  <c r="B344" i="6"/>
  <c r="A344" i="6"/>
  <c r="AB343" i="6"/>
  <c r="AA343" i="6"/>
  <c r="Z343" i="6"/>
  <c r="Y343" i="6"/>
  <c r="X343" i="6"/>
  <c r="W343" i="6"/>
  <c r="V343" i="6"/>
  <c r="U343" i="6"/>
  <c r="T343" i="6"/>
  <c r="S343" i="6"/>
  <c r="R343" i="6"/>
  <c r="Q343" i="6"/>
  <c r="P343" i="6"/>
  <c r="O343" i="6"/>
  <c r="N343" i="6"/>
  <c r="M343" i="6"/>
  <c r="L343" i="6"/>
  <c r="K343" i="6"/>
  <c r="J343" i="6"/>
  <c r="I343" i="6"/>
  <c r="H343" i="6"/>
  <c r="G343" i="6"/>
  <c r="F343" i="6"/>
  <c r="E343" i="6"/>
  <c r="D343" i="6"/>
  <c r="C343" i="6"/>
  <c r="B343" i="6"/>
  <c r="A343" i="6"/>
  <c r="AB342" i="6"/>
  <c r="AA342" i="6"/>
  <c r="Z342" i="6"/>
  <c r="Y342" i="6"/>
  <c r="X342" i="6"/>
  <c r="W342" i="6"/>
  <c r="V342" i="6"/>
  <c r="U342" i="6"/>
  <c r="T342" i="6"/>
  <c r="S342" i="6"/>
  <c r="R342" i="6"/>
  <c r="Q342" i="6"/>
  <c r="P342" i="6"/>
  <c r="O342" i="6"/>
  <c r="N342" i="6"/>
  <c r="M342" i="6"/>
  <c r="L342" i="6"/>
  <c r="K342" i="6"/>
  <c r="J342" i="6"/>
  <c r="I342" i="6"/>
  <c r="H342" i="6"/>
  <c r="G342" i="6"/>
  <c r="F342" i="6"/>
  <c r="E342" i="6"/>
  <c r="D342" i="6"/>
  <c r="C342" i="6"/>
  <c r="B342" i="6"/>
  <c r="A342" i="6"/>
  <c r="AB341" i="6"/>
  <c r="AA341" i="6"/>
  <c r="Z341" i="6"/>
  <c r="Y341" i="6"/>
  <c r="X341" i="6"/>
  <c r="W341" i="6"/>
  <c r="V341" i="6"/>
  <c r="U341" i="6"/>
  <c r="T341" i="6"/>
  <c r="S341" i="6"/>
  <c r="R341" i="6"/>
  <c r="Q341" i="6"/>
  <c r="P341" i="6"/>
  <c r="O341" i="6"/>
  <c r="N341" i="6"/>
  <c r="M341" i="6"/>
  <c r="L341" i="6"/>
  <c r="K341" i="6"/>
  <c r="J341" i="6"/>
  <c r="I341" i="6"/>
  <c r="H341" i="6"/>
  <c r="G341" i="6"/>
  <c r="F341" i="6"/>
  <c r="E341" i="6"/>
  <c r="D341" i="6"/>
  <c r="C341" i="6"/>
  <c r="B341" i="6"/>
  <c r="A341" i="6"/>
  <c r="AB340" i="6"/>
  <c r="AA340" i="6"/>
  <c r="Z340" i="6"/>
  <c r="Y340" i="6"/>
  <c r="X340" i="6"/>
  <c r="W340" i="6"/>
  <c r="V340" i="6"/>
  <c r="U340" i="6"/>
  <c r="T340" i="6"/>
  <c r="S340" i="6"/>
  <c r="R340" i="6"/>
  <c r="Q340" i="6"/>
  <c r="P340" i="6"/>
  <c r="O340" i="6"/>
  <c r="N340" i="6"/>
  <c r="M340" i="6"/>
  <c r="L340" i="6"/>
  <c r="K340" i="6"/>
  <c r="J340" i="6"/>
  <c r="I340" i="6"/>
  <c r="H340" i="6"/>
  <c r="G340" i="6"/>
  <c r="F340" i="6"/>
  <c r="E340" i="6"/>
  <c r="D340" i="6"/>
  <c r="C340" i="6"/>
  <c r="B340" i="6"/>
  <c r="A340" i="6"/>
  <c r="AB339" i="6"/>
  <c r="AA339" i="6"/>
  <c r="Z339" i="6"/>
  <c r="Y339" i="6"/>
  <c r="X339" i="6"/>
  <c r="W339" i="6"/>
  <c r="V339" i="6"/>
  <c r="U339" i="6"/>
  <c r="T339" i="6"/>
  <c r="S339" i="6"/>
  <c r="R339" i="6"/>
  <c r="Q339" i="6"/>
  <c r="P339" i="6"/>
  <c r="O339" i="6"/>
  <c r="N339" i="6"/>
  <c r="M339" i="6"/>
  <c r="L339" i="6"/>
  <c r="K339" i="6"/>
  <c r="J339" i="6"/>
  <c r="I339" i="6"/>
  <c r="H339" i="6"/>
  <c r="G339" i="6"/>
  <c r="F339" i="6"/>
  <c r="E339" i="6"/>
  <c r="D339" i="6"/>
  <c r="C339" i="6"/>
  <c r="B339" i="6"/>
  <c r="A339" i="6"/>
  <c r="AB338" i="6"/>
  <c r="AA338" i="6"/>
  <c r="Z338" i="6"/>
  <c r="Y338" i="6"/>
  <c r="X338" i="6"/>
  <c r="W338" i="6"/>
  <c r="V338" i="6"/>
  <c r="U338" i="6"/>
  <c r="T338" i="6"/>
  <c r="S338" i="6"/>
  <c r="R338" i="6"/>
  <c r="Q338" i="6"/>
  <c r="P338" i="6"/>
  <c r="O338" i="6"/>
  <c r="N338" i="6"/>
  <c r="M338" i="6"/>
  <c r="L338" i="6"/>
  <c r="K338" i="6"/>
  <c r="J338" i="6"/>
  <c r="I338" i="6"/>
  <c r="H338" i="6"/>
  <c r="G338" i="6"/>
  <c r="F338" i="6"/>
  <c r="E338" i="6"/>
  <c r="D338" i="6"/>
  <c r="C338" i="6"/>
  <c r="B338" i="6"/>
  <c r="A338" i="6"/>
  <c r="AB337" i="6"/>
  <c r="AA337" i="6"/>
  <c r="Z337" i="6"/>
  <c r="Y337" i="6"/>
  <c r="X337" i="6"/>
  <c r="W337" i="6"/>
  <c r="V337" i="6"/>
  <c r="U337" i="6"/>
  <c r="T337" i="6"/>
  <c r="S337" i="6"/>
  <c r="R337" i="6"/>
  <c r="Q337" i="6"/>
  <c r="P337" i="6"/>
  <c r="O337" i="6"/>
  <c r="N337" i="6"/>
  <c r="M337" i="6"/>
  <c r="L337" i="6"/>
  <c r="K337" i="6"/>
  <c r="J337" i="6"/>
  <c r="I337" i="6"/>
  <c r="H337" i="6"/>
  <c r="G337" i="6"/>
  <c r="F337" i="6"/>
  <c r="E337" i="6"/>
  <c r="D337" i="6"/>
  <c r="C337" i="6"/>
  <c r="B337" i="6"/>
  <c r="A337" i="6"/>
  <c r="AB336" i="6"/>
  <c r="AA336" i="6"/>
  <c r="Z336" i="6"/>
  <c r="Y336" i="6"/>
  <c r="X336" i="6"/>
  <c r="W336" i="6"/>
  <c r="V336" i="6"/>
  <c r="U336" i="6"/>
  <c r="T336" i="6"/>
  <c r="S336" i="6"/>
  <c r="R336" i="6"/>
  <c r="Q336" i="6"/>
  <c r="P336" i="6"/>
  <c r="O336" i="6"/>
  <c r="N336" i="6"/>
  <c r="M336" i="6"/>
  <c r="L336" i="6"/>
  <c r="K336" i="6"/>
  <c r="J336" i="6"/>
  <c r="I336" i="6"/>
  <c r="H336" i="6"/>
  <c r="G336" i="6"/>
  <c r="F336" i="6"/>
  <c r="E336" i="6"/>
  <c r="D336" i="6"/>
  <c r="C336" i="6"/>
  <c r="B336" i="6"/>
  <c r="A336" i="6"/>
  <c r="AB335" i="6"/>
  <c r="AA335" i="6"/>
  <c r="Z335" i="6"/>
  <c r="Y335" i="6"/>
  <c r="X335" i="6"/>
  <c r="W335" i="6"/>
  <c r="V335" i="6"/>
  <c r="U335" i="6"/>
  <c r="T335" i="6"/>
  <c r="S335" i="6"/>
  <c r="R335" i="6"/>
  <c r="Q335" i="6"/>
  <c r="P335" i="6"/>
  <c r="O335" i="6"/>
  <c r="N335" i="6"/>
  <c r="M335" i="6"/>
  <c r="L335" i="6"/>
  <c r="K335" i="6"/>
  <c r="J335" i="6"/>
  <c r="I335" i="6"/>
  <c r="H335" i="6"/>
  <c r="G335" i="6"/>
  <c r="F335" i="6"/>
  <c r="E335" i="6"/>
  <c r="D335" i="6"/>
  <c r="C335" i="6"/>
  <c r="B335" i="6"/>
  <c r="A335" i="6"/>
  <c r="AB334" i="6"/>
  <c r="AA334" i="6"/>
  <c r="Z334" i="6"/>
  <c r="Y334" i="6"/>
  <c r="X334" i="6"/>
  <c r="W334" i="6"/>
  <c r="V334" i="6"/>
  <c r="U334" i="6"/>
  <c r="T334" i="6"/>
  <c r="S334" i="6"/>
  <c r="R334" i="6"/>
  <c r="Q334" i="6"/>
  <c r="P334" i="6"/>
  <c r="O334" i="6"/>
  <c r="N334" i="6"/>
  <c r="M334" i="6"/>
  <c r="L334" i="6"/>
  <c r="K334" i="6"/>
  <c r="J334" i="6"/>
  <c r="I334" i="6"/>
  <c r="H334" i="6"/>
  <c r="G334" i="6"/>
  <c r="F334" i="6"/>
  <c r="E334" i="6"/>
  <c r="D334" i="6"/>
  <c r="C334" i="6"/>
  <c r="B334" i="6"/>
  <c r="A334" i="6"/>
  <c r="AB333" i="6"/>
  <c r="AA333" i="6"/>
  <c r="Z333" i="6"/>
  <c r="Y333" i="6"/>
  <c r="X333" i="6"/>
  <c r="W333" i="6"/>
  <c r="V333" i="6"/>
  <c r="U333" i="6"/>
  <c r="T333" i="6"/>
  <c r="S333" i="6"/>
  <c r="R333" i="6"/>
  <c r="Q333" i="6"/>
  <c r="P333" i="6"/>
  <c r="O333" i="6"/>
  <c r="N333" i="6"/>
  <c r="M333" i="6"/>
  <c r="L333" i="6"/>
  <c r="K333" i="6"/>
  <c r="J333" i="6"/>
  <c r="I333" i="6"/>
  <c r="H333" i="6"/>
  <c r="G333" i="6"/>
  <c r="F333" i="6"/>
  <c r="E333" i="6"/>
  <c r="D333" i="6"/>
  <c r="C333" i="6"/>
  <c r="B333" i="6"/>
  <c r="A333" i="6"/>
  <c r="AB332" i="6"/>
  <c r="AA332" i="6"/>
  <c r="Z332" i="6"/>
  <c r="Y332" i="6"/>
  <c r="X332" i="6"/>
  <c r="W332" i="6"/>
  <c r="V332" i="6"/>
  <c r="U332" i="6"/>
  <c r="T332" i="6"/>
  <c r="S332" i="6"/>
  <c r="R332" i="6"/>
  <c r="Q332" i="6"/>
  <c r="P332" i="6"/>
  <c r="O332" i="6"/>
  <c r="N332" i="6"/>
  <c r="M332" i="6"/>
  <c r="L332" i="6"/>
  <c r="K332" i="6"/>
  <c r="J332" i="6"/>
  <c r="I332" i="6"/>
  <c r="H332" i="6"/>
  <c r="G332" i="6"/>
  <c r="F332" i="6"/>
  <c r="E332" i="6"/>
  <c r="D332" i="6"/>
  <c r="C332" i="6"/>
  <c r="B332" i="6"/>
  <c r="A332" i="6"/>
  <c r="AB331" i="6"/>
  <c r="AA331" i="6"/>
  <c r="Z331" i="6"/>
  <c r="Y331" i="6"/>
  <c r="X331" i="6"/>
  <c r="W331" i="6"/>
  <c r="V331" i="6"/>
  <c r="U331" i="6"/>
  <c r="T331" i="6"/>
  <c r="S331" i="6"/>
  <c r="R331" i="6"/>
  <c r="Q331" i="6"/>
  <c r="P331" i="6"/>
  <c r="O331" i="6"/>
  <c r="N331" i="6"/>
  <c r="M331" i="6"/>
  <c r="L331" i="6"/>
  <c r="K331" i="6"/>
  <c r="J331" i="6"/>
  <c r="I331" i="6"/>
  <c r="H331" i="6"/>
  <c r="G331" i="6"/>
  <c r="F331" i="6"/>
  <c r="E331" i="6"/>
  <c r="D331" i="6"/>
  <c r="C331" i="6"/>
  <c r="B331" i="6"/>
  <c r="A331" i="6"/>
  <c r="AB330" i="6"/>
  <c r="AA330" i="6"/>
  <c r="Z330" i="6"/>
  <c r="Y330" i="6"/>
  <c r="X330" i="6"/>
  <c r="W330" i="6"/>
  <c r="V330" i="6"/>
  <c r="U330" i="6"/>
  <c r="T330" i="6"/>
  <c r="S330" i="6"/>
  <c r="R330" i="6"/>
  <c r="Q330" i="6"/>
  <c r="P330" i="6"/>
  <c r="O330" i="6"/>
  <c r="N330" i="6"/>
  <c r="M330" i="6"/>
  <c r="L330" i="6"/>
  <c r="K330" i="6"/>
  <c r="J330" i="6"/>
  <c r="I330" i="6"/>
  <c r="H330" i="6"/>
  <c r="G330" i="6"/>
  <c r="F330" i="6"/>
  <c r="E330" i="6"/>
  <c r="D330" i="6"/>
  <c r="C330" i="6"/>
  <c r="B330" i="6"/>
  <c r="A330" i="6"/>
  <c r="AB329" i="6"/>
  <c r="AA329" i="6"/>
  <c r="Z329" i="6"/>
  <c r="Y329" i="6"/>
  <c r="X329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D329" i="6"/>
  <c r="C329" i="6"/>
  <c r="B329" i="6"/>
  <c r="A329" i="6"/>
  <c r="AB328" i="6"/>
  <c r="AA328" i="6"/>
  <c r="Z328" i="6"/>
  <c r="Y328" i="6"/>
  <c r="X328" i="6"/>
  <c r="W328" i="6"/>
  <c r="V328" i="6"/>
  <c r="U328" i="6"/>
  <c r="T328" i="6"/>
  <c r="S328" i="6"/>
  <c r="R328" i="6"/>
  <c r="Q328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D328" i="6"/>
  <c r="C328" i="6"/>
  <c r="B328" i="6"/>
  <c r="A328" i="6"/>
  <c r="AB327" i="6"/>
  <c r="AA327" i="6"/>
  <c r="Z327" i="6"/>
  <c r="Y327" i="6"/>
  <c r="X327" i="6"/>
  <c r="W327" i="6"/>
  <c r="V327" i="6"/>
  <c r="U327" i="6"/>
  <c r="T327" i="6"/>
  <c r="S327" i="6"/>
  <c r="R327" i="6"/>
  <c r="Q327" i="6"/>
  <c r="P327" i="6"/>
  <c r="O327" i="6"/>
  <c r="N327" i="6"/>
  <c r="M327" i="6"/>
  <c r="L327" i="6"/>
  <c r="K327" i="6"/>
  <c r="J327" i="6"/>
  <c r="I327" i="6"/>
  <c r="H327" i="6"/>
  <c r="G327" i="6"/>
  <c r="F327" i="6"/>
  <c r="E327" i="6"/>
  <c r="D327" i="6"/>
  <c r="C327" i="6"/>
  <c r="B327" i="6"/>
  <c r="A327" i="6"/>
  <c r="AB326" i="6"/>
  <c r="AA326" i="6"/>
  <c r="Z326" i="6"/>
  <c r="Y326" i="6"/>
  <c r="X326" i="6"/>
  <c r="W326" i="6"/>
  <c r="V326" i="6"/>
  <c r="U326" i="6"/>
  <c r="T326" i="6"/>
  <c r="S326" i="6"/>
  <c r="R326" i="6"/>
  <c r="Q326" i="6"/>
  <c r="P326" i="6"/>
  <c r="O326" i="6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A326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325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P324" i="6"/>
  <c r="O324" i="6"/>
  <c r="N324" i="6"/>
  <c r="M324" i="6"/>
  <c r="L324" i="6"/>
  <c r="K324" i="6"/>
  <c r="J324" i="6"/>
  <c r="I324" i="6"/>
  <c r="H324" i="6"/>
  <c r="G324" i="6"/>
  <c r="F324" i="6"/>
  <c r="E324" i="6"/>
  <c r="D324" i="6"/>
  <c r="C324" i="6"/>
  <c r="B324" i="6"/>
  <c r="A324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P323" i="6"/>
  <c r="O323" i="6"/>
  <c r="N323" i="6"/>
  <c r="M323" i="6"/>
  <c r="L323" i="6"/>
  <c r="K323" i="6"/>
  <c r="J323" i="6"/>
  <c r="I323" i="6"/>
  <c r="H323" i="6"/>
  <c r="G323" i="6"/>
  <c r="F323" i="6"/>
  <c r="E323" i="6"/>
  <c r="D323" i="6"/>
  <c r="C323" i="6"/>
  <c r="B323" i="6"/>
  <c r="A323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P322" i="6"/>
  <c r="O322" i="6"/>
  <c r="N322" i="6"/>
  <c r="M322" i="6"/>
  <c r="L322" i="6"/>
  <c r="K322" i="6"/>
  <c r="J322" i="6"/>
  <c r="I322" i="6"/>
  <c r="H322" i="6"/>
  <c r="G322" i="6"/>
  <c r="F322" i="6"/>
  <c r="E322" i="6"/>
  <c r="D322" i="6"/>
  <c r="C322" i="6"/>
  <c r="B322" i="6"/>
  <c r="A322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P321" i="6"/>
  <c r="O321" i="6"/>
  <c r="N321" i="6"/>
  <c r="M321" i="6"/>
  <c r="L321" i="6"/>
  <c r="K321" i="6"/>
  <c r="J321" i="6"/>
  <c r="I321" i="6"/>
  <c r="H321" i="6"/>
  <c r="G321" i="6"/>
  <c r="F321" i="6"/>
  <c r="E321" i="6"/>
  <c r="D321" i="6"/>
  <c r="C321" i="6"/>
  <c r="B321" i="6"/>
  <c r="A321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P320" i="6"/>
  <c r="O320" i="6"/>
  <c r="N320" i="6"/>
  <c r="M320" i="6"/>
  <c r="L320" i="6"/>
  <c r="K320" i="6"/>
  <c r="J320" i="6"/>
  <c r="I320" i="6"/>
  <c r="H320" i="6"/>
  <c r="G320" i="6"/>
  <c r="F320" i="6"/>
  <c r="E320" i="6"/>
  <c r="D320" i="6"/>
  <c r="C320" i="6"/>
  <c r="B320" i="6"/>
  <c r="A320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P319" i="6"/>
  <c r="O319" i="6"/>
  <c r="N319" i="6"/>
  <c r="M319" i="6"/>
  <c r="L319" i="6"/>
  <c r="K319" i="6"/>
  <c r="J319" i="6"/>
  <c r="I319" i="6"/>
  <c r="H319" i="6"/>
  <c r="G319" i="6"/>
  <c r="F319" i="6"/>
  <c r="E319" i="6"/>
  <c r="D319" i="6"/>
  <c r="C319" i="6"/>
  <c r="B319" i="6"/>
  <c r="A319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P318" i="6"/>
  <c r="O318" i="6"/>
  <c r="N318" i="6"/>
  <c r="M318" i="6"/>
  <c r="L318" i="6"/>
  <c r="K318" i="6"/>
  <c r="J318" i="6"/>
  <c r="I318" i="6"/>
  <c r="H318" i="6"/>
  <c r="G318" i="6"/>
  <c r="F318" i="6"/>
  <c r="E318" i="6"/>
  <c r="D318" i="6"/>
  <c r="C318" i="6"/>
  <c r="B318" i="6"/>
  <c r="A318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P317" i="6"/>
  <c r="O317" i="6"/>
  <c r="N317" i="6"/>
  <c r="M317" i="6"/>
  <c r="L317" i="6"/>
  <c r="K317" i="6"/>
  <c r="J317" i="6"/>
  <c r="I317" i="6"/>
  <c r="H317" i="6"/>
  <c r="G317" i="6"/>
  <c r="F317" i="6"/>
  <c r="E317" i="6"/>
  <c r="D317" i="6"/>
  <c r="C317" i="6"/>
  <c r="B317" i="6"/>
  <c r="A317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P316" i="6"/>
  <c r="O316" i="6"/>
  <c r="N316" i="6"/>
  <c r="M316" i="6"/>
  <c r="L316" i="6"/>
  <c r="K316" i="6"/>
  <c r="J316" i="6"/>
  <c r="I316" i="6"/>
  <c r="H316" i="6"/>
  <c r="G316" i="6"/>
  <c r="F316" i="6"/>
  <c r="E316" i="6"/>
  <c r="D316" i="6"/>
  <c r="C316" i="6"/>
  <c r="B316" i="6"/>
  <c r="A316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P315" i="6"/>
  <c r="O315" i="6"/>
  <c r="N315" i="6"/>
  <c r="M315" i="6"/>
  <c r="L315" i="6"/>
  <c r="K315" i="6"/>
  <c r="J315" i="6"/>
  <c r="I315" i="6"/>
  <c r="H315" i="6"/>
  <c r="G315" i="6"/>
  <c r="F315" i="6"/>
  <c r="E315" i="6"/>
  <c r="D315" i="6"/>
  <c r="C315" i="6"/>
  <c r="B315" i="6"/>
  <c r="A315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P314" i="6"/>
  <c r="O314" i="6"/>
  <c r="N314" i="6"/>
  <c r="M314" i="6"/>
  <c r="L314" i="6"/>
  <c r="K314" i="6"/>
  <c r="J314" i="6"/>
  <c r="I314" i="6"/>
  <c r="H314" i="6"/>
  <c r="G314" i="6"/>
  <c r="F314" i="6"/>
  <c r="E314" i="6"/>
  <c r="D314" i="6"/>
  <c r="C314" i="6"/>
  <c r="B314" i="6"/>
  <c r="A314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P313" i="6"/>
  <c r="O313" i="6"/>
  <c r="N313" i="6"/>
  <c r="M313" i="6"/>
  <c r="L313" i="6"/>
  <c r="K313" i="6"/>
  <c r="J313" i="6"/>
  <c r="I313" i="6"/>
  <c r="H313" i="6"/>
  <c r="G313" i="6"/>
  <c r="F313" i="6"/>
  <c r="E313" i="6"/>
  <c r="D313" i="6"/>
  <c r="C313" i="6"/>
  <c r="B313" i="6"/>
  <c r="A313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P312" i="6"/>
  <c r="O312" i="6"/>
  <c r="N312" i="6"/>
  <c r="M312" i="6"/>
  <c r="L312" i="6"/>
  <c r="K312" i="6"/>
  <c r="J312" i="6"/>
  <c r="I312" i="6"/>
  <c r="H312" i="6"/>
  <c r="G312" i="6"/>
  <c r="F312" i="6"/>
  <c r="E312" i="6"/>
  <c r="D312" i="6"/>
  <c r="C312" i="6"/>
  <c r="B312" i="6"/>
  <c r="A312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P311" i="6"/>
  <c r="O311" i="6"/>
  <c r="N311" i="6"/>
  <c r="M311" i="6"/>
  <c r="L311" i="6"/>
  <c r="K311" i="6"/>
  <c r="J311" i="6"/>
  <c r="I311" i="6"/>
  <c r="H311" i="6"/>
  <c r="G311" i="6"/>
  <c r="F311" i="6"/>
  <c r="E311" i="6"/>
  <c r="D311" i="6"/>
  <c r="C311" i="6"/>
  <c r="B311" i="6"/>
  <c r="A311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P310" i="6"/>
  <c r="O310" i="6"/>
  <c r="N310" i="6"/>
  <c r="M310" i="6"/>
  <c r="L310" i="6"/>
  <c r="K310" i="6"/>
  <c r="J310" i="6"/>
  <c r="I310" i="6"/>
  <c r="H310" i="6"/>
  <c r="G310" i="6"/>
  <c r="F310" i="6"/>
  <c r="E310" i="6"/>
  <c r="D310" i="6"/>
  <c r="C310" i="6"/>
  <c r="B310" i="6"/>
  <c r="A310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P309" i="6"/>
  <c r="O309" i="6"/>
  <c r="N309" i="6"/>
  <c r="M309" i="6"/>
  <c r="L309" i="6"/>
  <c r="K309" i="6"/>
  <c r="J309" i="6"/>
  <c r="I309" i="6"/>
  <c r="H309" i="6"/>
  <c r="G309" i="6"/>
  <c r="F309" i="6"/>
  <c r="E309" i="6"/>
  <c r="D309" i="6"/>
  <c r="C309" i="6"/>
  <c r="B309" i="6"/>
  <c r="A309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P308" i="6"/>
  <c r="O308" i="6"/>
  <c r="N308" i="6"/>
  <c r="M308" i="6"/>
  <c r="L308" i="6"/>
  <c r="K308" i="6"/>
  <c r="J308" i="6"/>
  <c r="I308" i="6"/>
  <c r="H308" i="6"/>
  <c r="G308" i="6"/>
  <c r="F308" i="6"/>
  <c r="E308" i="6"/>
  <c r="D308" i="6"/>
  <c r="C308" i="6"/>
  <c r="B308" i="6"/>
  <c r="A308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P307" i="6"/>
  <c r="O307" i="6"/>
  <c r="N307" i="6"/>
  <c r="M307" i="6"/>
  <c r="L307" i="6"/>
  <c r="K307" i="6"/>
  <c r="J307" i="6"/>
  <c r="I307" i="6"/>
  <c r="H307" i="6"/>
  <c r="G307" i="6"/>
  <c r="F307" i="6"/>
  <c r="E307" i="6"/>
  <c r="D307" i="6"/>
  <c r="C307" i="6"/>
  <c r="B307" i="6"/>
  <c r="A307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P306" i="6"/>
  <c r="O306" i="6"/>
  <c r="N306" i="6"/>
  <c r="M306" i="6"/>
  <c r="L306" i="6"/>
  <c r="K306" i="6"/>
  <c r="J306" i="6"/>
  <c r="I306" i="6"/>
  <c r="H306" i="6"/>
  <c r="G306" i="6"/>
  <c r="F306" i="6"/>
  <c r="E306" i="6"/>
  <c r="D306" i="6"/>
  <c r="C306" i="6"/>
  <c r="B306" i="6"/>
  <c r="A306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P305" i="6"/>
  <c r="O305" i="6"/>
  <c r="N305" i="6"/>
  <c r="M305" i="6"/>
  <c r="L305" i="6"/>
  <c r="K305" i="6"/>
  <c r="J305" i="6"/>
  <c r="I305" i="6"/>
  <c r="H305" i="6"/>
  <c r="G305" i="6"/>
  <c r="F305" i="6"/>
  <c r="E305" i="6"/>
  <c r="D305" i="6"/>
  <c r="C305" i="6"/>
  <c r="B305" i="6"/>
  <c r="A305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P304" i="6"/>
  <c r="O304" i="6"/>
  <c r="N304" i="6"/>
  <c r="M304" i="6"/>
  <c r="L304" i="6"/>
  <c r="K304" i="6"/>
  <c r="J304" i="6"/>
  <c r="I304" i="6"/>
  <c r="H304" i="6"/>
  <c r="G304" i="6"/>
  <c r="F304" i="6"/>
  <c r="E304" i="6"/>
  <c r="D304" i="6"/>
  <c r="C304" i="6"/>
  <c r="B304" i="6"/>
  <c r="A304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P303" i="6"/>
  <c r="O303" i="6"/>
  <c r="N303" i="6"/>
  <c r="M303" i="6"/>
  <c r="L303" i="6"/>
  <c r="K303" i="6"/>
  <c r="J303" i="6"/>
  <c r="I303" i="6"/>
  <c r="H303" i="6"/>
  <c r="G303" i="6"/>
  <c r="F303" i="6"/>
  <c r="E303" i="6"/>
  <c r="D303" i="6"/>
  <c r="C303" i="6"/>
  <c r="B303" i="6"/>
  <c r="A303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P302" i="6"/>
  <c r="O302" i="6"/>
  <c r="N302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A302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P301" i="6"/>
  <c r="O301" i="6"/>
  <c r="N301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A301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P300" i="6"/>
  <c r="O300" i="6"/>
  <c r="N300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A300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A299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A298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A297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P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A296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A295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294" i="6"/>
  <c r="AB293" i="6"/>
  <c r="AA293" i="6"/>
  <c r="Z293" i="6"/>
  <c r="Y293" i="6"/>
  <c r="X293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293" i="6"/>
  <c r="AB292" i="6"/>
  <c r="AA292" i="6"/>
  <c r="Z292" i="6"/>
  <c r="Y292" i="6"/>
  <c r="X292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292" i="6"/>
  <c r="AB291" i="6"/>
  <c r="AA291" i="6"/>
  <c r="Z291" i="6"/>
  <c r="Y291" i="6"/>
  <c r="X291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291" i="6"/>
  <c r="AB290" i="6"/>
  <c r="AA290" i="6"/>
  <c r="Z290" i="6"/>
  <c r="Y290" i="6"/>
  <c r="X290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290" i="6"/>
  <c r="AB289" i="6"/>
  <c r="AA289" i="6"/>
  <c r="Z289" i="6"/>
  <c r="Y289" i="6"/>
  <c r="X289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289" i="6"/>
  <c r="AB288" i="6"/>
  <c r="AA288" i="6"/>
  <c r="Z288" i="6"/>
  <c r="Y288" i="6"/>
  <c r="X288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288" i="6"/>
  <c r="AB287" i="6"/>
  <c r="AA287" i="6"/>
  <c r="Z287" i="6"/>
  <c r="Y287" i="6"/>
  <c r="X287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287" i="6"/>
  <c r="AB286" i="6"/>
  <c r="AA286" i="6"/>
  <c r="Z286" i="6"/>
  <c r="Y286" i="6"/>
  <c r="X286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286" i="6"/>
  <c r="AB285" i="6"/>
  <c r="AA285" i="6"/>
  <c r="Z285" i="6"/>
  <c r="Y285" i="6"/>
  <c r="X285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285" i="6"/>
  <c r="AB284" i="6"/>
  <c r="AA284" i="6"/>
  <c r="Z284" i="6"/>
  <c r="Y284" i="6"/>
  <c r="X284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284" i="6"/>
  <c r="AB283" i="6"/>
  <c r="AA283" i="6"/>
  <c r="Z283" i="6"/>
  <c r="Y283" i="6"/>
  <c r="X283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283" i="6"/>
  <c r="AB282" i="6"/>
  <c r="AA282" i="6"/>
  <c r="Z282" i="6"/>
  <c r="Y282" i="6"/>
  <c r="X282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282" i="6"/>
  <c r="AB281" i="6"/>
  <c r="AA281" i="6"/>
  <c r="Z281" i="6"/>
  <c r="Y281" i="6"/>
  <c r="X281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281" i="6"/>
  <c r="AB280" i="6"/>
  <c r="AA280" i="6"/>
  <c r="Z280" i="6"/>
  <c r="Y280" i="6"/>
  <c r="X280" i="6"/>
  <c r="W280" i="6"/>
  <c r="V280" i="6"/>
  <c r="U280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A280" i="6"/>
  <c r="AB279" i="6"/>
  <c r="AA279" i="6"/>
  <c r="Z279" i="6"/>
  <c r="Y279" i="6"/>
  <c r="X279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279" i="6"/>
  <c r="AB278" i="6"/>
  <c r="AA278" i="6"/>
  <c r="Z278" i="6"/>
  <c r="Y278" i="6"/>
  <c r="X278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278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277" i="6"/>
  <c r="AB276" i="6"/>
  <c r="AA276" i="6"/>
  <c r="Z276" i="6"/>
  <c r="Y276" i="6"/>
  <c r="X276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276" i="6"/>
  <c r="AB275" i="6"/>
  <c r="AA275" i="6"/>
  <c r="Z275" i="6"/>
  <c r="Y275" i="6"/>
  <c r="X275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A275" i="6"/>
  <c r="AB274" i="6"/>
  <c r="AA274" i="6"/>
  <c r="Z274" i="6"/>
  <c r="Y274" i="6"/>
  <c r="X274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274" i="6"/>
  <c r="AB273" i="6"/>
  <c r="AA273" i="6"/>
  <c r="Z273" i="6"/>
  <c r="Y273" i="6"/>
  <c r="X273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273" i="6"/>
  <c r="AB272" i="6"/>
  <c r="AA272" i="6"/>
  <c r="Z272" i="6"/>
  <c r="Y272" i="6"/>
  <c r="X272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272" i="6"/>
  <c r="AB271" i="6"/>
  <c r="AA271" i="6"/>
  <c r="Z271" i="6"/>
  <c r="Y271" i="6"/>
  <c r="X271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A271" i="6"/>
  <c r="AB270" i="6"/>
  <c r="AA270" i="6"/>
  <c r="Z270" i="6"/>
  <c r="Y270" i="6"/>
  <c r="X270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270" i="6"/>
  <c r="AB269" i="6"/>
  <c r="AA269" i="6"/>
  <c r="Z269" i="6"/>
  <c r="Y269" i="6"/>
  <c r="X269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269" i="6"/>
  <c r="AB268" i="6"/>
  <c r="AA268" i="6"/>
  <c r="Z268" i="6"/>
  <c r="Y268" i="6"/>
  <c r="X268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268" i="6"/>
  <c r="AB267" i="6"/>
  <c r="AA267" i="6"/>
  <c r="Z267" i="6"/>
  <c r="Y267" i="6"/>
  <c r="X267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A267" i="6"/>
  <c r="AB266" i="6"/>
  <c r="AA266" i="6"/>
  <c r="Z266" i="6"/>
  <c r="Y266" i="6"/>
  <c r="X266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266" i="6"/>
  <c r="AB265" i="6"/>
  <c r="AA265" i="6"/>
  <c r="Z265" i="6"/>
  <c r="Y265" i="6"/>
  <c r="X265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265" i="6"/>
  <c r="AB264" i="6"/>
  <c r="AA264" i="6"/>
  <c r="Z264" i="6"/>
  <c r="Y264" i="6"/>
  <c r="X264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264" i="6"/>
  <c r="AB263" i="6"/>
  <c r="AA263" i="6"/>
  <c r="Z263" i="6"/>
  <c r="Y263" i="6"/>
  <c r="X263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A263" i="6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262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261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260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259" i="6"/>
  <c r="AB258" i="6"/>
  <c r="AA258" i="6"/>
  <c r="Z258" i="6"/>
  <c r="Y258" i="6"/>
  <c r="X258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258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257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256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255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254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253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252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251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250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249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248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247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246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245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244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243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242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241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240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239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238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237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236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235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234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233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232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231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230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229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228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227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226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225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224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223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222" i="6"/>
  <c r="AB221" i="6"/>
  <c r="AA221" i="6"/>
  <c r="Z221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221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220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219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218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217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216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215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214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213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212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211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210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209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208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207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206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205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204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203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202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201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200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199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198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197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196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195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194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193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192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191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190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189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188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187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186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185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184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183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182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181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180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179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178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177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176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175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174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173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172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171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170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169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168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166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165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164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163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162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161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160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159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158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157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156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155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154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153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152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151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150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149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148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147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146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145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144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143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142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141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140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138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137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136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135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134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133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132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131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130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129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127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126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125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124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123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122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121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120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119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118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117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116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115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114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113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112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111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62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O440" i="3"/>
  <c r="N440" i="3"/>
  <c r="M440" i="3"/>
  <c r="L440" i="3"/>
  <c r="K440" i="3"/>
  <c r="J440" i="3"/>
  <c r="I440" i="3"/>
  <c r="H440" i="3"/>
  <c r="G440" i="3"/>
  <c r="F440" i="3"/>
  <c r="E440" i="3"/>
  <c r="D440" i="3"/>
  <c r="C440" i="3"/>
  <c r="B440" i="3"/>
  <c r="A440" i="3"/>
  <c r="O439" i="3"/>
  <c r="N439" i="3"/>
  <c r="M439" i="3"/>
  <c r="L439" i="3"/>
  <c r="K439" i="3"/>
  <c r="J439" i="3"/>
  <c r="I439" i="3"/>
  <c r="H439" i="3"/>
  <c r="G439" i="3"/>
  <c r="F439" i="3"/>
  <c r="E439" i="3"/>
  <c r="D439" i="3"/>
  <c r="C439" i="3"/>
  <c r="B439" i="3"/>
  <c r="A439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C438" i="3"/>
  <c r="B438" i="3"/>
  <c r="A438" i="3"/>
  <c r="O437" i="3"/>
  <c r="N437" i="3"/>
  <c r="M437" i="3"/>
  <c r="L437" i="3"/>
  <c r="K437" i="3"/>
  <c r="J437" i="3"/>
  <c r="I437" i="3"/>
  <c r="H437" i="3"/>
  <c r="G437" i="3"/>
  <c r="F437" i="3"/>
  <c r="E437" i="3"/>
  <c r="D437" i="3"/>
  <c r="C437" i="3"/>
  <c r="B437" i="3"/>
  <c r="A437" i="3"/>
  <c r="O436" i="3"/>
  <c r="N436" i="3"/>
  <c r="M436" i="3"/>
  <c r="L436" i="3"/>
  <c r="K436" i="3"/>
  <c r="J436" i="3"/>
  <c r="I436" i="3"/>
  <c r="H436" i="3"/>
  <c r="G436" i="3"/>
  <c r="F436" i="3"/>
  <c r="E436" i="3"/>
  <c r="D436" i="3"/>
  <c r="C436" i="3"/>
  <c r="B436" i="3"/>
  <c r="A436" i="3"/>
  <c r="O435" i="3"/>
  <c r="N435" i="3"/>
  <c r="M435" i="3"/>
  <c r="L435" i="3"/>
  <c r="K435" i="3"/>
  <c r="J435" i="3"/>
  <c r="I435" i="3"/>
  <c r="H435" i="3"/>
  <c r="G435" i="3"/>
  <c r="F435" i="3"/>
  <c r="E435" i="3"/>
  <c r="D435" i="3"/>
  <c r="C435" i="3"/>
  <c r="B435" i="3"/>
  <c r="A435" i="3"/>
  <c r="O434" i="3"/>
  <c r="N434" i="3"/>
  <c r="M434" i="3"/>
  <c r="L434" i="3"/>
  <c r="K434" i="3"/>
  <c r="J434" i="3"/>
  <c r="I434" i="3"/>
  <c r="H434" i="3"/>
  <c r="G434" i="3"/>
  <c r="F434" i="3"/>
  <c r="E434" i="3"/>
  <c r="D434" i="3"/>
  <c r="C434" i="3"/>
  <c r="B434" i="3"/>
  <c r="A434" i="3"/>
  <c r="O433" i="3"/>
  <c r="N433" i="3"/>
  <c r="M433" i="3"/>
  <c r="L433" i="3"/>
  <c r="K433" i="3"/>
  <c r="J433" i="3"/>
  <c r="I433" i="3"/>
  <c r="H433" i="3"/>
  <c r="G433" i="3"/>
  <c r="F433" i="3"/>
  <c r="E433" i="3"/>
  <c r="D433" i="3"/>
  <c r="C433" i="3"/>
  <c r="B433" i="3"/>
  <c r="A433" i="3"/>
  <c r="O432" i="3"/>
  <c r="N432" i="3"/>
  <c r="M432" i="3"/>
  <c r="L432" i="3"/>
  <c r="K432" i="3"/>
  <c r="J432" i="3"/>
  <c r="I432" i="3"/>
  <c r="H432" i="3"/>
  <c r="G432" i="3"/>
  <c r="F432" i="3"/>
  <c r="E432" i="3"/>
  <c r="D432" i="3"/>
  <c r="C432" i="3"/>
  <c r="B432" i="3"/>
  <c r="A432" i="3"/>
  <c r="O431" i="3"/>
  <c r="N431" i="3"/>
  <c r="M431" i="3"/>
  <c r="L431" i="3"/>
  <c r="K431" i="3"/>
  <c r="J431" i="3"/>
  <c r="I431" i="3"/>
  <c r="H431" i="3"/>
  <c r="G431" i="3"/>
  <c r="F431" i="3"/>
  <c r="E431" i="3"/>
  <c r="D431" i="3"/>
  <c r="C431" i="3"/>
  <c r="B431" i="3"/>
  <c r="A431" i="3"/>
  <c r="O430" i="3"/>
  <c r="N430" i="3"/>
  <c r="M430" i="3"/>
  <c r="L430" i="3"/>
  <c r="K430" i="3"/>
  <c r="J430" i="3"/>
  <c r="I430" i="3"/>
  <c r="H430" i="3"/>
  <c r="G430" i="3"/>
  <c r="F430" i="3"/>
  <c r="E430" i="3"/>
  <c r="D430" i="3"/>
  <c r="C430" i="3"/>
  <c r="B430" i="3"/>
  <c r="A430" i="3"/>
  <c r="O429" i="3"/>
  <c r="N429" i="3"/>
  <c r="M429" i="3"/>
  <c r="L429" i="3"/>
  <c r="K429" i="3"/>
  <c r="J429" i="3"/>
  <c r="I429" i="3"/>
  <c r="H429" i="3"/>
  <c r="G429" i="3"/>
  <c r="F429" i="3"/>
  <c r="E429" i="3"/>
  <c r="D429" i="3"/>
  <c r="C429" i="3"/>
  <c r="B429" i="3"/>
  <c r="A429" i="3"/>
  <c r="O428" i="3"/>
  <c r="N428" i="3"/>
  <c r="M428" i="3"/>
  <c r="L428" i="3"/>
  <c r="K428" i="3"/>
  <c r="J428" i="3"/>
  <c r="I428" i="3"/>
  <c r="H428" i="3"/>
  <c r="G428" i="3"/>
  <c r="F428" i="3"/>
  <c r="E428" i="3"/>
  <c r="D428" i="3"/>
  <c r="C428" i="3"/>
  <c r="B428" i="3"/>
  <c r="A428" i="3"/>
  <c r="O427" i="3"/>
  <c r="N427" i="3"/>
  <c r="M427" i="3"/>
  <c r="L427" i="3"/>
  <c r="K427" i="3"/>
  <c r="J427" i="3"/>
  <c r="I427" i="3"/>
  <c r="H427" i="3"/>
  <c r="G427" i="3"/>
  <c r="F427" i="3"/>
  <c r="E427" i="3"/>
  <c r="D427" i="3"/>
  <c r="C427" i="3"/>
  <c r="B427" i="3"/>
  <c r="A427" i="3"/>
  <c r="O426" i="3"/>
  <c r="N426" i="3"/>
  <c r="M426" i="3"/>
  <c r="L426" i="3"/>
  <c r="K426" i="3"/>
  <c r="J426" i="3"/>
  <c r="I426" i="3"/>
  <c r="H426" i="3"/>
  <c r="G426" i="3"/>
  <c r="F426" i="3"/>
  <c r="E426" i="3"/>
  <c r="D426" i="3"/>
  <c r="C426" i="3"/>
  <c r="B426" i="3"/>
  <c r="A426" i="3"/>
  <c r="O425" i="3"/>
  <c r="N425" i="3"/>
  <c r="M425" i="3"/>
  <c r="L425" i="3"/>
  <c r="K425" i="3"/>
  <c r="J425" i="3"/>
  <c r="I425" i="3"/>
  <c r="H425" i="3"/>
  <c r="G425" i="3"/>
  <c r="F425" i="3"/>
  <c r="E425" i="3"/>
  <c r="D425" i="3"/>
  <c r="C425" i="3"/>
  <c r="B425" i="3"/>
  <c r="A425" i="3"/>
  <c r="O424" i="3"/>
  <c r="N424" i="3"/>
  <c r="M424" i="3"/>
  <c r="L424" i="3"/>
  <c r="K424" i="3"/>
  <c r="J424" i="3"/>
  <c r="I424" i="3"/>
  <c r="H424" i="3"/>
  <c r="G424" i="3"/>
  <c r="F424" i="3"/>
  <c r="E424" i="3"/>
  <c r="D424" i="3"/>
  <c r="C424" i="3"/>
  <c r="B424" i="3"/>
  <c r="A424" i="3"/>
  <c r="O423" i="3"/>
  <c r="N423" i="3"/>
  <c r="M423" i="3"/>
  <c r="L423" i="3"/>
  <c r="K423" i="3"/>
  <c r="J423" i="3"/>
  <c r="I423" i="3"/>
  <c r="H423" i="3"/>
  <c r="G423" i="3"/>
  <c r="F423" i="3"/>
  <c r="E423" i="3"/>
  <c r="D423" i="3"/>
  <c r="C423" i="3"/>
  <c r="B423" i="3"/>
  <c r="A423" i="3"/>
  <c r="O422" i="3"/>
  <c r="N422" i="3"/>
  <c r="M422" i="3"/>
  <c r="L422" i="3"/>
  <c r="K422" i="3"/>
  <c r="J422" i="3"/>
  <c r="I422" i="3"/>
  <c r="H422" i="3"/>
  <c r="G422" i="3"/>
  <c r="F422" i="3"/>
  <c r="E422" i="3"/>
  <c r="D422" i="3"/>
  <c r="C422" i="3"/>
  <c r="B422" i="3"/>
  <c r="A422" i="3"/>
  <c r="O421" i="3"/>
  <c r="N421" i="3"/>
  <c r="M421" i="3"/>
  <c r="L421" i="3"/>
  <c r="K421" i="3"/>
  <c r="J421" i="3"/>
  <c r="I421" i="3"/>
  <c r="H421" i="3"/>
  <c r="G421" i="3"/>
  <c r="F421" i="3"/>
  <c r="E421" i="3"/>
  <c r="D421" i="3"/>
  <c r="C421" i="3"/>
  <c r="B421" i="3"/>
  <c r="A421" i="3"/>
  <c r="O420" i="3"/>
  <c r="N420" i="3"/>
  <c r="M420" i="3"/>
  <c r="L420" i="3"/>
  <c r="K420" i="3"/>
  <c r="J420" i="3"/>
  <c r="I420" i="3"/>
  <c r="H420" i="3"/>
  <c r="G420" i="3"/>
  <c r="F420" i="3"/>
  <c r="E420" i="3"/>
  <c r="D420" i="3"/>
  <c r="C420" i="3"/>
  <c r="B420" i="3"/>
  <c r="A420" i="3"/>
  <c r="O419" i="3"/>
  <c r="N419" i="3"/>
  <c r="M419" i="3"/>
  <c r="L419" i="3"/>
  <c r="K419" i="3"/>
  <c r="J419" i="3"/>
  <c r="I419" i="3"/>
  <c r="H419" i="3"/>
  <c r="G419" i="3"/>
  <c r="F419" i="3"/>
  <c r="E419" i="3"/>
  <c r="D419" i="3"/>
  <c r="C419" i="3"/>
  <c r="B419" i="3"/>
  <c r="A419" i="3"/>
  <c r="O418" i="3"/>
  <c r="N418" i="3"/>
  <c r="M418" i="3"/>
  <c r="L418" i="3"/>
  <c r="K418" i="3"/>
  <c r="J418" i="3"/>
  <c r="I418" i="3"/>
  <c r="H418" i="3"/>
  <c r="G418" i="3"/>
  <c r="F418" i="3"/>
  <c r="E418" i="3"/>
  <c r="D418" i="3"/>
  <c r="C418" i="3"/>
  <c r="B418" i="3"/>
  <c r="A418" i="3"/>
  <c r="O417" i="3"/>
  <c r="N417" i="3"/>
  <c r="M417" i="3"/>
  <c r="L417" i="3"/>
  <c r="K417" i="3"/>
  <c r="J417" i="3"/>
  <c r="I417" i="3"/>
  <c r="H417" i="3"/>
  <c r="G417" i="3"/>
  <c r="F417" i="3"/>
  <c r="E417" i="3"/>
  <c r="D417" i="3"/>
  <c r="C417" i="3"/>
  <c r="B417" i="3"/>
  <c r="A417" i="3"/>
  <c r="O416" i="3"/>
  <c r="N416" i="3"/>
  <c r="M416" i="3"/>
  <c r="L416" i="3"/>
  <c r="K416" i="3"/>
  <c r="J416" i="3"/>
  <c r="I416" i="3"/>
  <c r="H416" i="3"/>
  <c r="G416" i="3"/>
  <c r="F416" i="3"/>
  <c r="E416" i="3"/>
  <c r="D416" i="3"/>
  <c r="C416" i="3"/>
  <c r="B416" i="3"/>
  <c r="A416" i="3"/>
  <c r="O415" i="3"/>
  <c r="N415" i="3"/>
  <c r="M415" i="3"/>
  <c r="L415" i="3"/>
  <c r="K415" i="3"/>
  <c r="J415" i="3"/>
  <c r="I415" i="3"/>
  <c r="H415" i="3"/>
  <c r="G415" i="3"/>
  <c r="F415" i="3"/>
  <c r="E415" i="3"/>
  <c r="D415" i="3"/>
  <c r="C415" i="3"/>
  <c r="B415" i="3"/>
  <c r="A415" i="3"/>
  <c r="O414" i="3"/>
  <c r="N414" i="3"/>
  <c r="M414" i="3"/>
  <c r="L414" i="3"/>
  <c r="K414" i="3"/>
  <c r="J414" i="3"/>
  <c r="I414" i="3"/>
  <c r="H414" i="3"/>
  <c r="G414" i="3"/>
  <c r="F414" i="3"/>
  <c r="E414" i="3"/>
  <c r="D414" i="3"/>
  <c r="C414" i="3"/>
  <c r="B414" i="3"/>
  <c r="A414" i="3"/>
  <c r="O413" i="3"/>
  <c r="N413" i="3"/>
  <c r="M413" i="3"/>
  <c r="L413" i="3"/>
  <c r="K413" i="3"/>
  <c r="J413" i="3"/>
  <c r="I413" i="3"/>
  <c r="H413" i="3"/>
  <c r="G413" i="3"/>
  <c r="F413" i="3"/>
  <c r="E413" i="3"/>
  <c r="D413" i="3"/>
  <c r="C413" i="3"/>
  <c r="B413" i="3"/>
  <c r="A413" i="3"/>
  <c r="O412" i="3"/>
  <c r="N412" i="3"/>
  <c r="M412" i="3"/>
  <c r="L412" i="3"/>
  <c r="K412" i="3"/>
  <c r="J412" i="3"/>
  <c r="I412" i="3"/>
  <c r="H412" i="3"/>
  <c r="G412" i="3"/>
  <c r="F412" i="3"/>
  <c r="E412" i="3"/>
  <c r="D412" i="3"/>
  <c r="C412" i="3"/>
  <c r="B412" i="3"/>
  <c r="A412" i="3"/>
  <c r="O411" i="3"/>
  <c r="N411" i="3"/>
  <c r="M411" i="3"/>
  <c r="L411" i="3"/>
  <c r="K411" i="3"/>
  <c r="J411" i="3"/>
  <c r="I411" i="3"/>
  <c r="H411" i="3"/>
  <c r="G411" i="3"/>
  <c r="F411" i="3"/>
  <c r="E411" i="3"/>
  <c r="D411" i="3"/>
  <c r="C411" i="3"/>
  <c r="B411" i="3"/>
  <c r="A411" i="3"/>
  <c r="O410" i="3"/>
  <c r="N410" i="3"/>
  <c r="M410" i="3"/>
  <c r="L410" i="3"/>
  <c r="K410" i="3"/>
  <c r="J410" i="3"/>
  <c r="I410" i="3"/>
  <c r="H410" i="3"/>
  <c r="G410" i="3"/>
  <c r="F410" i="3"/>
  <c r="E410" i="3"/>
  <c r="D410" i="3"/>
  <c r="C410" i="3"/>
  <c r="B410" i="3"/>
  <c r="A410" i="3"/>
  <c r="O409" i="3"/>
  <c r="N409" i="3"/>
  <c r="M409" i="3"/>
  <c r="L409" i="3"/>
  <c r="K409" i="3"/>
  <c r="J409" i="3"/>
  <c r="I409" i="3"/>
  <c r="H409" i="3"/>
  <c r="G409" i="3"/>
  <c r="F409" i="3"/>
  <c r="E409" i="3"/>
  <c r="D409" i="3"/>
  <c r="C409" i="3"/>
  <c r="B409" i="3"/>
  <c r="A409" i="3"/>
  <c r="O408" i="3"/>
  <c r="N408" i="3"/>
  <c r="M408" i="3"/>
  <c r="L408" i="3"/>
  <c r="K408" i="3"/>
  <c r="J408" i="3"/>
  <c r="I408" i="3"/>
  <c r="H408" i="3"/>
  <c r="G408" i="3"/>
  <c r="F408" i="3"/>
  <c r="E408" i="3"/>
  <c r="D408" i="3"/>
  <c r="C408" i="3"/>
  <c r="B408" i="3"/>
  <c r="A408" i="3"/>
  <c r="O407" i="3"/>
  <c r="N407" i="3"/>
  <c r="M407" i="3"/>
  <c r="L407" i="3"/>
  <c r="K407" i="3"/>
  <c r="J407" i="3"/>
  <c r="I407" i="3"/>
  <c r="H407" i="3"/>
  <c r="G407" i="3"/>
  <c r="F407" i="3"/>
  <c r="E407" i="3"/>
  <c r="D407" i="3"/>
  <c r="C407" i="3"/>
  <c r="B407" i="3"/>
  <c r="A407" i="3"/>
  <c r="O406" i="3"/>
  <c r="N406" i="3"/>
  <c r="M406" i="3"/>
  <c r="L406" i="3"/>
  <c r="K406" i="3"/>
  <c r="J406" i="3"/>
  <c r="I406" i="3"/>
  <c r="H406" i="3"/>
  <c r="G406" i="3"/>
  <c r="F406" i="3"/>
  <c r="E406" i="3"/>
  <c r="D406" i="3"/>
  <c r="C406" i="3"/>
  <c r="B406" i="3"/>
  <c r="A406" i="3"/>
  <c r="O405" i="3"/>
  <c r="N405" i="3"/>
  <c r="M405" i="3"/>
  <c r="L405" i="3"/>
  <c r="K405" i="3"/>
  <c r="J405" i="3"/>
  <c r="I405" i="3"/>
  <c r="H405" i="3"/>
  <c r="G405" i="3"/>
  <c r="F405" i="3"/>
  <c r="E405" i="3"/>
  <c r="D405" i="3"/>
  <c r="C405" i="3"/>
  <c r="B405" i="3"/>
  <c r="A405" i="3"/>
  <c r="O404" i="3"/>
  <c r="N404" i="3"/>
  <c r="M404" i="3"/>
  <c r="L404" i="3"/>
  <c r="K404" i="3"/>
  <c r="J404" i="3"/>
  <c r="I404" i="3"/>
  <c r="H404" i="3"/>
  <c r="G404" i="3"/>
  <c r="F404" i="3"/>
  <c r="E404" i="3"/>
  <c r="D404" i="3"/>
  <c r="C404" i="3"/>
  <c r="B404" i="3"/>
  <c r="A404" i="3"/>
  <c r="O403" i="3"/>
  <c r="N403" i="3"/>
  <c r="M403" i="3"/>
  <c r="L403" i="3"/>
  <c r="K403" i="3"/>
  <c r="J403" i="3"/>
  <c r="I403" i="3"/>
  <c r="H403" i="3"/>
  <c r="G403" i="3"/>
  <c r="F403" i="3"/>
  <c r="E403" i="3"/>
  <c r="D403" i="3"/>
  <c r="C403" i="3"/>
  <c r="B403" i="3"/>
  <c r="A403" i="3"/>
  <c r="O402" i="3"/>
  <c r="N402" i="3"/>
  <c r="M402" i="3"/>
  <c r="L402" i="3"/>
  <c r="K402" i="3"/>
  <c r="J402" i="3"/>
  <c r="I402" i="3"/>
  <c r="H402" i="3"/>
  <c r="G402" i="3"/>
  <c r="F402" i="3"/>
  <c r="E402" i="3"/>
  <c r="D402" i="3"/>
  <c r="C402" i="3"/>
  <c r="B402" i="3"/>
  <c r="A402" i="3"/>
  <c r="O401" i="3"/>
  <c r="N401" i="3"/>
  <c r="M401" i="3"/>
  <c r="L401" i="3"/>
  <c r="K401" i="3"/>
  <c r="J401" i="3"/>
  <c r="I401" i="3"/>
  <c r="H401" i="3"/>
  <c r="G401" i="3"/>
  <c r="F401" i="3"/>
  <c r="E401" i="3"/>
  <c r="D401" i="3"/>
  <c r="C401" i="3"/>
  <c r="B401" i="3"/>
  <c r="A401" i="3"/>
  <c r="O400" i="3"/>
  <c r="N400" i="3"/>
  <c r="M400" i="3"/>
  <c r="L400" i="3"/>
  <c r="K400" i="3"/>
  <c r="J400" i="3"/>
  <c r="I400" i="3"/>
  <c r="H400" i="3"/>
  <c r="G400" i="3"/>
  <c r="F400" i="3"/>
  <c r="E400" i="3"/>
  <c r="D400" i="3"/>
  <c r="C400" i="3"/>
  <c r="B400" i="3"/>
  <c r="A400" i="3"/>
  <c r="O399" i="3"/>
  <c r="N399" i="3"/>
  <c r="M399" i="3"/>
  <c r="L399" i="3"/>
  <c r="K399" i="3"/>
  <c r="J399" i="3"/>
  <c r="I399" i="3"/>
  <c r="H399" i="3"/>
  <c r="G399" i="3"/>
  <c r="F399" i="3"/>
  <c r="E399" i="3"/>
  <c r="D399" i="3"/>
  <c r="C399" i="3"/>
  <c r="B399" i="3"/>
  <c r="A399" i="3"/>
  <c r="O398" i="3"/>
  <c r="N398" i="3"/>
  <c r="M398" i="3"/>
  <c r="L398" i="3"/>
  <c r="K398" i="3"/>
  <c r="J398" i="3"/>
  <c r="I398" i="3"/>
  <c r="H398" i="3"/>
  <c r="G398" i="3"/>
  <c r="F398" i="3"/>
  <c r="E398" i="3"/>
  <c r="D398" i="3"/>
  <c r="C398" i="3"/>
  <c r="B398" i="3"/>
  <c r="A398" i="3"/>
  <c r="O397" i="3"/>
  <c r="N397" i="3"/>
  <c r="M397" i="3"/>
  <c r="L397" i="3"/>
  <c r="K397" i="3"/>
  <c r="J397" i="3"/>
  <c r="I397" i="3"/>
  <c r="H397" i="3"/>
  <c r="G397" i="3"/>
  <c r="F397" i="3"/>
  <c r="E397" i="3"/>
  <c r="D397" i="3"/>
  <c r="C397" i="3"/>
  <c r="B397" i="3"/>
  <c r="A397" i="3"/>
  <c r="O396" i="3"/>
  <c r="N396" i="3"/>
  <c r="M396" i="3"/>
  <c r="L396" i="3"/>
  <c r="K396" i="3"/>
  <c r="J396" i="3"/>
  <c r="I396" i="3"/>
  <c r="H396" i="3"/>
  <c r="G396" i="3"/>
  <c r="F396" i="3"/>
  <c r="E396" i="3"/>
  <c r="D396" i="3"/>
  <c r="C396" i="3"/>
  <c r="B396" i="3"/>
  <c r="A396" i="3"/>
  <c r="O395" i="3"/>
  <c r="N395" i="3"/>
  <c r="M395" i="3"/>
  <c r="L395" i="3"/>
  <c r="K395" i="3"/>
  <c r="J395" i="3"/>
  <c r="I395" i="3"/>
  <c r="H395" i="3"/>
  <c r="G395" i="3"/>
  <c r="F395" i="3"/>
  <c r="E395" i="3"/>
  <c r="D395" i="3"/>
  <c r="C395" i="3"/>
  <c r="B395" i="3"/>
  <c r="A395" i="3"/>
  <c r="O394" i="3"/>
  <c r="N394" i="3"/>
  <c r="M394" i="3"/>
  <c r="L394" i="3"/>
  <c r="K394" i="3"/>
  <c r="J394" i="3"/>
  <c r="I394" i="3"/>
  <c r="H394" i="3"/>
  <c r="G394" i="3"/>
  <c r="F394" i="3"/>
  <c r="E394" i="3"/>
  <c r="D394" i="3"/>
  <c r="C394" i="3"/>
  <c r="B394" i="3"/>
  <c r="A394" i="3"/>
  <c r="O393" i="3"/>
  <c r="N393" i="3"/>
  <c r="M393" i="3"/>
  <c r="L393" i="3"/>
  <c r="K393" i="3"/>
  <c r="J393" i="3"/>
  <c r="I393" i="3"/>
  <c r="H393" i="3"/>
  <c r="G393" i="3"/>
  <c r="F393" i="3"/>
  <c r="E393" i="3"/>
  <c r="D393" i="3"/>
  <c r="C393" i="3"/>
  <c r="B393" i="3"/>
  <c r="A393" i="3"/>
  <c r="O392" i="3"/>
  <c r="N392" i="3"/>
  <c r="M392" i="3"/>
  <c r="L392" i="3"/>
  <c r="K392" i="3"/>
  <c r="J392" i="3"/>
  <c r="I392" i="3"/>
  <c r="H392" i="3"/>
  <c r="G392" i="3"/>
  <c r="F392" i="3"/>
  <c r="E392" i="3"/>
  <c r="D392" i="3"/>
  <c r="C392" i="3"/>
  <c r="B392" i="3"/>
  <c r="A392" i="3"/>
  <c r="O391" i="3"/>
  <c r="N391" i="3"/>
  <c r="M391" i="3"/>
  <c r="L391" i="3"/>
  <c r="K391" i="3"/>
  <c r="J391" i="3"/>
  <c r="I391" i="3"/>
  <c r="H391" i="3"/>
  <c r="G391" i="3"/>
  <c r="F391" i="3"/>
  <c r="E391" i="3"/>
  <c r="D391" i="3"/>
  <c r="C391" i="3"/>
  <c r="B391" i="3"/>
  <c r="A391" i="3"/>
  <c r="O390" i="3"/>
  <c r="N390" i="3"/>
  <c r="M390" i="3"/>
  <c r="L390" i="3"/>
  <c r="K390" i="3"/>
  <c r="J390" i="3"/>
  <c r="I390" i="3"/>
  <c r="H390" i="3"/>
  <c r="G390" i="3"/>
  <c r="F390" i="3"/>
  <c r="E390" i="3"/>
  <c r="D390" i="3"/>
  <c r="C390" i="3"/>
  <c r="B390" i="3"/>
  <c r="A390" i="3"/>
  <c r="O389" i="3"/>
  <c r="N389" i="3"/>
  <c r="M389" i="3"/>
  <c r="L389" i="3"/>
  <c r="K389" i="3"/>
  <c r="J389" i="3"/>
  <c r="I389" i="3"/>
  <c r="H389" i="3"/>
  <c r="G389" i="3"/>
  <c r="F389" i="3"/>
  <c r="E389" i="3"/>
  <c r="D389" i="3"/>
  <c r="C389" i="3"/>
  <c r="B389" i="3"/>
  <c r="A389" i="3"/>
  <c r="O388" i="3"/>
  <c r="N388" i="3"/>
  <c r="M388" i="3"/>
  <c r="L388" i="3"/>
  <c r="K388" i="3"/>
  <c r="J388" i="3"/>
  <c r="I388" i="3"/>
  <c r="H388" i="3"/>
  <c r="G388" i="3"/>
  <c r="F388" i="3"/>
  <c r="E388" i="3"/>
  <c r="D388" i="3"/>
  <c r="C388" i="3"/>
  <c r="B388" i="3"/>
  <c r="A388" i="3"/>
  <c r="O387" i="3"/>
  <c r="N387" i="3"/>
  <c r="M387" i="3"/>
  <c r="L387" i="3"/>
  <c r="K387" i="3"/>
  <c r="J387" i="3"/>
  <c r="I387" i="3"/>
  <c r="H387" i="3"/>
  <c r="G387" i="3"/>
  <c r="F387" i="3"/>
  <c r="E387" i="3"/>
  <c r="D387" i="3"/>
  <c r="C387" i="3"/>
  <c r="B387" i="3"/>
  <c r="A387" i="3"/>
  <c r="O386" i="3"/>
  <c r="N386" i="3"/>
  <c r="M386" i="3"/>
  <c r="L386" i="3"/>
  <c r="K386" i="3"/>
  <c r="J386" i="3"/>
  <c r="I386" i="3"/>
  <c r="H386" i="3"/>
  <c r="G386" i="3"/>
  <c r="F386" i="3"/>
  <c r="E386" i="3"/>
  <c r="D386" i="3"/>
  <c r="C386" i="3"/>
  <c r="B386" i="3"/>
  <c r="A386" i="3"/>
  <c r="O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B385" i="3"/>
  <c r="A385" i="3"/>
  <c r="O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B384" i="3"/>
  <c r="A384" i="3"/>
  <c r="O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B383" i="3"/>
  <c r="A383" i="3"/>
  <c r="O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B382" i="3"/>
  <c r="A382" i="3"/>
  <c r="O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B381" i="3"/>
  <c r="A381" i="3"/>
  <c r="O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B380" i="3"/>
  <c r="A380" i="3"/>
  <c r="O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B379" i="3"/>
  <c r="A379" i="3"/>
  <c r="O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B378" i="3"/>
  <c r="A378" i="3"/>
  <c r="O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B377" i="3"/>
  <c r="A377" i="3"/>
  <c r="O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B376" i="3"/>
  <c r="A376" i="3"/>
  <c r="O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B375" i="3"/>
  <c r="A375" i="3"/>
  <c r="O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B374" i="3"/>
  <c r="A374" i="3"/>
  <c r="O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B373" i="3"/>
  <c r="A373" i="3"/>
  <c r="O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B372" i="3"/>
  <c r="A372" i="3"/>
  <c r="O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B371" i="3"/>
  <c r="A371" i="3"/>
  <c r="O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B370" i="3"/>
  <c r="A370" i="3"/>
  <c r="O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B369" i="3"/>
  <c r="A369" i="3"/>
  <c r="O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B368" i="3"/>
  <c r="A368" i="3"/>
  <c r="O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B367" i="3"/>
  <c r="A367" i="3"/>
  <c r="O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B366" i="3"/>
  <c r="A366" i="3"/>
  <c r="O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B365" i="3"/>
  <c r="A365" i="3"/>
  <c r="O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B364" i="3"/>
  <c r="A364" i="3"/>
  <c r="O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B363" i="3"/>
  <c r="A363" i="3"/>
  <c r="O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B362" i="3"/>
  <c r="A362" i="3"/>
  <c r="O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B361" i="3"/>
  <c r="A361" i="3"/>
  <c r="O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B360" i="3"/>
  <c r="A360" i="3"/>
  <c r="O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B359" i="3"/>
  <c r="A359" i="3"/>
  <c r="O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B358" i="3"/>
  <c r="A358" i="3"/>
  <c r="O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B357" i="3"/>
  <c r="A357" i="3"/>
  <c r="O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B356" i="3"/>
  <c r="A356" i="3"/>
  <c r="O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B355" i="3"/>
  <c r="A355" i="3"/>
  <c r="O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B354" i="3"/>
  <c r="A354" i="3"/>
  <c r="O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B353" i="3"/>
  <c r="A353" i="3"/>
  <c r="O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B352" i="3"/>
  <c r="A352" i="3"/>
  <c r="O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B351" i="3"/>
  <c r="A351" i="3"/>
  <c r="O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B350" i="3"/>
  <c r="A350" i="3"/>
  <c r="O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B349" i="3"/>
  <c r="A349" i="3"/>
  <c r="O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B348" i="3"/>
  <c r="A348" i="3"/>
  <c r="O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B347" i="3"/>
  <c r="A347" i="3"/>
  <c r="O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B346" i="3"/>
  <c r="A346" i="3"/>
  <c r="O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B345" i="3"/>
  <c r="A345" i="3"/>
  <c r="O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B344" i="3"/>
  <c r="A344" i="3"/>
  <c r="O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B343" i="3"/>
  <c r="A343" i="3"/>
  <c r="O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B342" i="3"/>
  <c r="A342" i="3"/>
  <c r="O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B341" i="3"/>
  <c r="A341" i="3"/>
  <c r="O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B340" i="3"/>
  <c r="A340" i="3"/>
  <c r="O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B339" i="3"/>
  <c r="A339" i="3"/>
  <c r="O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B338" i="3"/>
  <c r="A338" i="3"/>
  <c r="O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B337" i="3"/>
  <c r="A337" i="3"/>
  <c r="O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B336" i="3"/>
  <c r="A336" i="3"/>
  <c r="O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B335" i="3"/>
  <c r="A335" i="3"/>
  <c r="O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B334" i="3"/>
  <c r="A334" i="3"/>
  <c r="O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B333" i="3"/>
  <c r="A333" i="3"/>
  <c r="O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B332" i="3"/>
  <c r="A332" i="3"/>
  <c r="O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B331" i="3"/>
  <c r="A331" i="3"/>
  <c r="O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B330" i="3"/>
  <c r="A330" i="3"/>
  <c r="O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B329" i="3"/>
  <c r="A329" i="3"/>
  <c r="O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B328" i="3"/>
  <c r="A328" i="3"/>
  <c r="O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B327" i="3"/>
  <c r="A327" i="3"/>
  <c r="O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B326" i="3"/>
  <c r="A326" i="3"/>
  <c r="O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B325" i="3"/>
  <c r="A325" i="3"/>
  <c r="O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B324" i="3"/>
  <c r="A324" i="3"/>
  <c r="O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B323" i="3"/>
  <c r="A323" i="3"/>
  <c r="O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B322" i="3"/>
  <c r="A322" i="3"/>
  <c r="O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B321" i="3"/>
  <c r="A321" i="3"/>
  <c r="O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B320" i="3"/>
  <c r="A320" i="3"/>
  <c r="O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B319" i="3"/>
  <c r="A319" i="3"/>
  <c r="O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B318" i="3"/>
  <c r="A318" i="3"/>
  <c r="O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B317" i="3"/>
  <c r="A317" i="3"/>
  <c r="O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B316" i="3"/>
  <c r="A316" i="3"/>
  <c r="O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B315" i="3"/>
  <c r="A315" i="3"/>
  <c r="O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B314" i="3"/>
  <c r="A314" i="3"/>
  <c r="O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B313" i="3"/>
  <c r="A313" i="3"/>
  <c r="O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B312" i="3"/>
  <c r="A312" i="3"/>
  <c r="O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B311" i="3"/>
  <c r="A311" i="3"/>
  <c r="O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B310" i="3"/>
  <c r="A310" i="3"/>
  <c r="O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B309" i="3"/>
  <c r="A309" i="3"/>
  <c r="O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B308" i="3"/>
  <c r="A308" i="3"/>
  <c r="O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B307" i="3"/>
  <c r="A307" i="3"/>
  <c r="O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B306" i="3"/>
  <c r="A306" i="3"/>
  <c r="O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B305" i="3"/>
  <c r="A305" i="3"/>
  <c r="O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B304" i="3"/>
  <c r="A304" i="3"/>
  <c r="O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B303" i="3"/>
  <c r="A303" i="3"/>
  <c r="O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B302" i="3"/>
  <c r="A302" i="3"/>
  <c r="O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B301" i="3"/>
  <c r="A301" i="3"/>
  <c r="O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B300" i="3"/>
  <c r="A300" i="3"/>
  <c r="O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B299" i="3"/>
  <c r="A299" i="3"/>
  <c r="O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A298" i="3"/>
  <c r="O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A297" i="3"/>
  <c r="O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A296" i="3"/>
  <c r="O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A295" i="3"/>
  <c r="O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O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O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O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O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O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O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O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O239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O214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O210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M596" i="2"/>
  <c r="L596" i="2"/>
  <c r="K596" i="2"/>
  <c r="J596" i="2"/>
  <c r="I596" i="2"/>
  <c r="H596" i="2"/>
  <c r="G596" i="2"/>
  <c r="F596" i="2"/>
  <c r="E596" i="2"/>
  <c r="D596" i="2"/>
  <c r="C596" i="2"/>
  <c r="B596" i="2"/>
  <c r="A596" i="2"/>
  <c r="M595" i="2"/>
  <c r="L595" i="2"/>
  <c r="K595" i="2"/>
  <c r="J595" i="2"/>
  <c r="I595" i="2"/>
  <c r="H595" i="2"/>
  <c r="G595" i="2"/>
  <c r="F595" i="2"/>
  <c r="E595" i="2"/>
  <c r="D595" i="2"/>
  <c r="C595" i="2"/>
  <c r="B595" i="2"/>
  <c r="A595" i="2"/>
  <c r="M594" i="2"/>
  <c r="L594" i="2"/>
  <c r="K594" i="2"/>
  <c r="J594" i="2"/>
  <c r="I594" i="2"/>
  <c r="H594" i="2"/>
  <c r="G594" i="2"/>
  <c r="F594" i="2"/>
  <c r="E594" i="2"/>
  <c r="D594" i="2"/>
  <c r="C594" i="2"/>
  <c r="B594" i="2"/>
  <c r="A594" i="2"/>
  <c r="M593" i="2"/>
  <c r="L593" i="2"/>
  <c r="K593" i="2"/>
  <c r="J593" i="2"/>
  <c r="I593" i="2"/>
  <c r="H593" i="2"/>
  <c r="G593" i="2"/>
  <c r="F593" i="2"/>
  <c r="E593" i="2"/>
  <c r="D593" i="2"/>
  <c r="C593" i="2"/>
  <c r="B593" i="2"/>
  <c r="A593" i="2"/>
  <c r="M592" i="2"/>
  <c r="L592" i="2"/>
  <c r="K592" i="2"/>
  <c r="J592" i="2"/>
  <c r="I592" i="2"/>
  <c r="H592" i="2"/>
  <c r="G592" i="2"/>
  <c r="F592" i="2"/>
  <c r="E592" i="2"/>
  <c r="D592" i="2"/>
  <c r="C592" i="2"/>
  <c r="B592" i="2"/>
  <c r="A592" i="2"/>
  <c r="M591" i="2"/>
  <c r="L591" i="2"/>
  <c r="K591" i="2"/>
  <c r="J591" i="2"/>
  <c r="I591" i="2"/>
  <c r="H591" i="2"/>
  <c r="G591" i="2"/>
  <c r="F591" i="2"/>
  <c r="E591" i="2"/>
  <c r="D591" i="2"/>
  <c r="C591" i="2"/>
  <c r="B591" i="2"/>
  <c r="A591" i="2"/>
  <c r="M590" i="2"/>
  <c r="L590" i="2"/>
  <c r="K590" i="2"/>
  <c r="J590" i="2"/>
  <c r="I590" i="2"/>
  <c r="H590" i="2"/>
  <c r="G590" i="2"/>
  <c r="F590" i="2"/>
  <c r="E590" i="2"/>
  <c r="D590" i="2"/>
  <c r="C590" i="2"/>
  <c r="B590" i="2"/>
  <c r="A590" i="2"/>
  <c r="M589" i="2"/>
  <c r="L589" i="2"/>
  <c r="K589" i="2"/>
  <c r="J589" i="2"/>
  <c r="I589" i="2"/>
  <c r="H589" i="2"/>
  <c r="G589" i="2"/>
  <c r="F589" i="2"/>
  <c r="E589" i="2"/>
  <c r="D589" i="2"/>
  <c r="C589" i="2"/>
  <c r="B589" i="2"/>
  <c r="A589" i="2"/>
  <c r="M588" i="2"/>
  <c r="L588" i="2"/>
  <c r="K588" i="2"/>
  <c r="J588" i="2"/>
  <c r="I588" i="2"/>
  <c r="H588" i="2"/>
  <c r="G588" i="2"/>
  <c r="F588" i="2"/>
  <c r="E588" i="2"/>
  <c r="D588" i="2"/>
  <c r="C588" i="2"/>
  <c r="B588" i="2"/>
  <c r="A588" i="2"/>
  <c r="M587" i="2"/>
  <c r="L587" i="2"/>
  <c r="K587" i="2"/>
  <c r="J587" i="2"/>
  <c r="I587" i="2"/>
  <c r="H587" i="2"/>
  <c r="G587" i="2"/>
  <c r="F587" i="2"/>
  <c r="E587" i="2"/>
  <c r="D587" i="2"/>
  <c r="C587" i="2"/>
  <c r="B587" i="2"/>
  <c r="A587" i="2"/>
  <c r="M586" i="2"/>
  <c r="L586" i="2"/>
  <c r="K586" i="2"/>
  <c r="J586" i="2"/>
  <c r="I586" i="2"/>
  <c r="H586" i="2"/>
  <c r="G586" i="2"/>
  <c r="F586" i="2"/>
  <c r="E586" i="2"/>
  <c r="D586" i="2"/>
  <c r="C586" i="2"/>
  <c r="B586" i="2"/>
  <c r="A586" i="2"/>
  <c r="M585" i="2"/>
  <c r="L585" i="2"/>
  <c r="K585" i="2"/>
  <c r="J585" i="2"/>
  <c r="I585" i="2"/>
  <c r="H585" i="2"/>
  <c r="G585" i="2"/>
  <c r="F585" i="2"/>
  <c r="E585" i="2"/>
  <c r="D585" i="2"/>
  <c r="C585" i="2"/>
  <c r="B585" i="2"/>
  <c r="A585" i="2"/>
  <c r="M584" i="2"/>
  <c r="L584" i="2"/>
  <c r="K584" i="2"/>
  <c r="J584" i="2"/>
  <c r="I584" i="2"/>
  <c r="H584" i="2"/>
  <c r="G584" i="2"/>
  <c r="F584" i="2"/>
  <c r="E584" i="2"/>
  <c r="D584" i="2"/>
  <c r="C584" i="2"/>
  <c r="B584" i="2"/>
  <c r="A584" i="2"/>
  <c r="M583" i="2"/>
  <c r="L583" i="2"/>
  <c r="K583" i="2"/>
  <c r="J583" i="2"/>
  <c r="I583" i="2"/>
  <c r="H583" i="2"/>
  <c r="G583" i="2"/>
  <c r="F583" i="2"/>
  <c r="E583" i="2"/>
  <c r="D583" i="2"/>
  <c r="C583" i="2"/>
  <c r="B583" i="2"/>
  <c r="A583" i="2"/>
  <c r="M582" i="2"/>
  <c r="L582" i="2"/>
  <c r="K582" i="2"/>
  <c r="J582" i="2"/>
  <c r="I582" i="2"/>
  <c r="H582" i="2"/>
  <c r="G582" i="2"/>
  <c r="F582" i="2"/>
  <c r="E582" i="2"/>
  <c r="D582" i="2"/>
  <c r="C582" i="2"/>
  <c r="B582" i="2"/>
  <c r="A582" i="2"/>
  <c r="M581" i="2"/>
  <c r="L581" i="2"/>
  <c r="K581" i="2"/>
  <c r="J581" i="2"/>
  <c r="I581" i="2"/>
  <c r="H581" i="2"/>
  <c r="G581" i="2"/>
  <c r="F581" i="2"/>
  <c r="E581" i="2"/>
  <c r="D581" i="2"/>
  <c r="C581" i="2"/>
  <c r="B581" i="2"/>
  <c r="A581" i="2"/>
  <c r="M580" i="2"/>
  <c r="L580" i="2"/>
  <c r="K580" i="2"/>
  <c r="J580" i="2"/>
  <c r="I580" i="2"/>
  <c r="H580" i="2"/>
  <c r="G580" i="2"/>
  <c r="F580" i="2"/>
  <c r="E580" i="2"/>
  <c r="D580" i="2"/>
  <c r="C580" i="2"/>
  <c r="B580" i="2"/>
  <c r="A580" i="2"/>
  <c r="M579" i="2"/>
  <c r="L579" i="2"/>
  <c r="K579" i="2"/>
  <c r="J579" i="2"/>
  <c r="I579" i="2"/>
  <c r="H579" i="2"/>
  <c r="G579" i="2"/>
  <c r="F579" i="2"/>
  <c r="E579" i="2"/>
  <c r="D579" i="2"/>
  <c r="C579" i="2"/>
  <c r="B579" i="2"/>
  <c r="A579" i="2"/>
  <c r="M578" i="2"/>
  <c r="L578" i="2"/>
  <c r="K578" i="2"/>
  <c r="J578" i="2"/>
  <c r="I578" i="2"/>
  <c r="H578" i="2"/>
  <c r="G578" i="2"/>
  <c r="F578" i="2"/>
  <c r="E578" i="2"/>
  <c r="D578" i="2"/>
  <c r="C578" i="2"/>
  <c r="B578" i="2"/>
  <c r="A578" i="2"/>
  <c r="M577" i="2"/>
  <c r="L577" i="2"/>
  <c r="K577" i="2"/>
  <c r="J577" i="2"/>
  <c r="I577" i="2"/>
  <c r="H577" i="2"/>
  <c r="G577" i="2"/>
  <c r="F577" i="2"/>
  <c r="E577" i="2"/>
  <c r="D577" i="2"/>
  <c r="C577" i="2"/>
  <c r="B577" i="2"/>
  <c r="A577" i="2"/>
  <c r="M576" i="2"/>
  <c r="L576" i="2"/>
  <c r="K576" i="2"/>
  <c r="J576" i="2"/>
  <c r="I576" i="2"/>
  <c r="H576" i="2"/>
  <c r="G576" i="2"/>
  <c r="F576" i="2"/>
  <c r="E576" i="2"/>
  <c r="D576" i="2"/>
  <c r="C576" i="2"/>
  <c r="B576" i="2"/>
  <c r="A576" i="2"/>
  <c r="M575" i="2"/>
  <c r="L575" i="2"/>
  <c r="K575" i="2"/>
  <c r="J575" i="2"/>
  <c r="I575" i="2"/>
  <c r="H575" i="2"/>
  <c r="G575" i="2"/>
  <c r="F575" i="2"/>
  <c r="E575" i="2"/>
  <c r="D575" i="2"/>
  <c r="C575" i="2"/>
  <c r="B575" i="2"/>
  <c r="A575" i="2"/>
  <c r="M574" i="2"/>
  <c r="L574" i="2"/>
  <c r="K574" i="2"/>
  <c r="J574" i="2"/>
  <c r="I574" i="2"/>
  <c r="H574" i="2"/>
  <c r="G574" i="2"/>
  <c r="F574" i="2"/>
  <c r="E574" i="2"/>
  <c r="D574" i="2"/>
  <c r="C574" i="2"/>
  <c r="B574" i="2"/>
  <c r="A574" i="2"/>
  <c r="M573" i="2"/>
  <c r="L573" i="2"/>
  <c r="K573" i="2"/>
  <c r="J573" i="2"/>
  <c r="I573" i="2"/>
  <c r="H573" i="2"/>
  <c r="G573" i="2"/>
  <c r="F573" i="2"/>
  <c r="E573" i="2"/>
  <c r="D573" i="2"/>
  <c r="C573" i="2"/>
  <c r="B573" i="2"/>
  <c r="A573" i="2"/>
  <c r="M572" i="2"/>
  <c r="L572" i="2"/>
  <c r="K572" i="2"/>
  <c r="J572" i="2"/>
  <c r="I572" i="2"/>
  <c r="H572" i="2"/>
  <c r="G572" i="2"/>
  <c r="F572" i="2"/>
  <c r="E572" i="2"/>
  <c r="D572" i="2"/>
  <c r="C572" i="2"/>
  <c r="B572" i="2"/>
  <c r="A572" i="2"/>
  <c r="M571" i="2"/>
  <c r="L571" i="2"/>
  <c r="K571" i="2"/>
  <c r="J571" i="2"/>
  <c r="I571" i="2"/>
  <c r="H571" i="2"/>
  <c r="G571" i="2"/>
  <c r="F571" i="2"/>
  <c r="E571" i="2"/>
  <c r="D571" i="2"/>
  <c r="C571" i="2"/>
  <c r="B571" i="2"/>
  <c r="A571" i="2"/>
  <c r="M570" i="2"/>
  <c r="L570" i="2"/>
  <c r="K570" i="2"/>
  <c r="J570" i="2"/>
  <c r="I570" i="2"/>
  <c r="H570" i="2"/>
  <c r="G570" i="2"/>
  <c r="F570" i="2"/>
  <c r="E570" i="2"/>
  <c r="D570" i="2"/>
  <c r="C570" i="2"/>
  <c r="B570" i="2"/>
  <c r="A570" i="2"/>
  <c r="M569" i="2"/>
  <c r="L569" i="2"/>
  <c r="K569" i="2"/>
  <c r="J569" i="2"/>
  <c r="I569" i="2"/>
  <c r="H569" i="2"/>
  <c r="G569" i="2"/>
  <c r="F569" i="2"/>
  <c r="E569" i="2"/>
  <c r="D569" i="2"/>
  <c r="C569" i="2"/>
  <c r="B569" i="2"/>
  <c r="A569" i="2"/>
  <c r="M568" i="2"/>
  <c r="L568" i="2"/>
  <c r="K568" i="2"/>
  <c r="J568" i="2"/>
  <c r="I568" i="2"/>
  <c r="H568" i="2"/>
  <c r="G568" i="2"/>
  <c r="F568" i="2"/>
  <c r="E568" i="2"/>
  <c r="D568" i="2"/>
  <c r="C568" i="2"/>
  <c r="B568" i="2"/>
  <c r="A568" i="2"/>
  <c r="M567" i="2"/>
  <c r="L567" i="2"/>
  <c r="K567" i="2"/>
  <c r="J567" i="2"/>
  <c r="I567" i="2"/>
  <c r="H567" i="2"/>
  <c r="G567" i="2"/>
  <c r="F567" i="2"/>
  <c r="E567" i="2"/>
  <c r="D567" i="2"/>
  <c r="C567" i="2"/>
  <c r="B567" i="2"/>
  <c r="A567" i="2"/>
  <c r="M566" i="2"/>
  <c r="L566" i="2"/>
  <c r="K566" i="2"/>
  <c r="J566" i="2"/>
  <c r="I566" i="2"/>
  <c r="H566" i="2"/>
  <c r="G566" i="2"/>
  <c r="F566" i="2"/>
  <c r="E566" i="2"/>
  <c r="D566" i="2"/>
  <c r="C566" i="2"/>
  <c r="B566" i="2"/>
  <c r="A566" i="2"/>
  <c r="M565" i="2"/>
  <c r="L565" i="2"/>
  <c r="K565" i="2"/>
  <c r="J565" i="2"/>
  <c r="I565" i="2"/>
  <c r="H565" i="2"/>
  <c r="G565" i="2"/>
  <c r="F565" i="2"/>
  <c r="E565" i="2"/>
  <c r="D565" i="2"/>
  <c r="C565" i="2"/>
  <c r="B565" i="2"/>
  <c r="A565" i="2"/>
  <c r="M564" i="2"/>
  <c r="L564" i="2"/>
  <c r="K564" i="2"/>
  <c r="J564" i="2"/>
  <c r="I564" i="2"/>
  <c r="H564" i="2"/>
  <c r="G564" i="2"/>
  <c r="F564" i="2"/>
  <c r="E564" i="2"/>
  <c r="D564" i="2"/>
  <c r="C564" i="2"/>
  <c r="B564" i="2"/>
  <c r="A564" i="2"/>
  <c r="M563" i="2"/>
  <c r="L563" i="2"/>
  <c r="K563" i="2"/>
  <c r="J563" i="2"/>
  <c r="I563" i="2"/>
  <c r="H563" i="2"/>
  <c r="G563" i="2"/>
  <c r="F563" i="2"/>
  <c r="E563" i="2"/>
  <c r="D563" i="2"/>
  <c r="C563" i="2"/>
  <c r="B563" i="2"/>
  <c r="A563" i="2"/>
  <c r="M562" i="2"/>
  <c r="L562" i="2"/>
  <c r="K562" i="2"/>
  <c r="J562" i="2"/>
  <c r="I562" i="2"/>
  <c r="H562" i="2"/>
  <c r="G562" i="2"/>
  <c r="F562" i="2"/>
  <c r="E562" i="2"/>
  <c r="D562" i="2"/>
  <c r="C562" i="2"/>
  <c r="B562" i="2"/>
  <c r="A562" i="2"/>
  <c r="M561" i="2"/>
  <c r="L561" i="2"/>
  <c r="K561" i="2"/>
  <c r="J561" i="2"/>
  <c r="I561" i="2"/>
  <c r="H561" i="2"/>
  <c r="G561" i="2"/>
  <c r="F561" i="2"/>
  <c r="E561" i="2"/>
  <c r="D561" i="2"/>
  <c r="C561" i="2"/>
  <c r="B561" i="2"/>
  <c r="A561" i="2"/>
  <c r="M560" i="2"/>
  <c r="L560" i="2"/>
  <c r="K560" i="2"/>
  <c r="J560" i="2"/>
  <c r="I560" i="2"/>
  <c r="H560" i="2"/>
  <c r="G560" i="2"/>
  <c r="F560" i="2"/>
  <c r="E560" i="2"/>
  <c r="D560" i="2"/>
  <c r="C560" i="2"/>
  <c r="B560" i="2"/>
  <c r="A560" i="2"/>
  <c r="M559" i="2"/>
  <c r="L559" i="2"/>
  <c r="K559" i="2"/>
  <c r="J559" i="2"/>
  <c r="I559" i="2"/>
  <c r="H559" i="2"/>
  <c r="G559" i="2"/>
  <c r="F559" i="2"/>
  <c r="E559" i="2"/>
  <c r="D559" i="2"/>
  <c r="C559" i="2"/>
  <c r="B559" i="2"/>
  <c r="A559" i="2"/>
  <c r="M558" i="2"/>
  <c r="L558" i="2"/>
  <c r="K558" i="2"/>
  <c r="J558" i="2"/>
  <c r="I558" i="2"/>
  <c r="H558" i="2"/>
  <c r="G558" i="2"/>
  <c r="F558" i="2"/>
  <c r="E558" i="2"/>
  <c r="D558" i="2"/>
  <c r="C558" i="2"/>
  <c r="B558" i="2"/>
  <c r="A558" i="2"/>
  <c r="M557" i="2"/>
  <c r="L557" i="2"/>
  <c r="K557" i="2"/>
  <c r="J557" i="2"/>
  <c r="I557" i="2"/>
  <c r="H557" i="2"/>
  <c r="G557" i="2"/>
  <c r="F557" i="2"/>
  <c r="E557" i="2"/>
  <c r="D557" i="2"/>
  <c r="C557" i="2"/>
  <c r="B557" i="2"/>
  <c r="A557" i="2"/>
  <c r="M556" i="2"/>
  <c r="L556" i="2"/>
  <c r="K556" i="2"/>
  <c r="J556" i="2"/>
  <c r="I556" i="2"/>
  <c r="H556" i="2"/>
  <c r="G556" i="2"/>
  <c r="F556" i="2"/>
  <c r="E556" i="2"/>
  <c r="D556" i="2"/>
  <c r="C556" i="2"/>
  <c r="B556" i="2"/>
  <c r="A556" i="2"/>
  <c r="M555" i="2"/>
  <c r="L555" i="2"/>
  <c r="K555" i="2"/>
  <c r="J555" i="2"/>
  <c r="I555" i="2"/>
  <c r="H555" i="2"/>
  <c r="G555" i="2"/>
  <c r="F555" i="2"/>
  <c r="E555" i="2"/>
  <c r="D555" i="2"/>
  <c r="C555" i="2"/>
  <c r="B555" i="2"/>
  <c r="A555" i="2"/>
  <c r="M554" i="2"/>
  <c r="L554" i="2"/>
  <c r="K554" i="2"/>
  <c r="J554" i="2"/>
  <c r="I554" i="2"/>
  <c r="H554" i="2"/>
  <c r="G554" i="2"/>
  <c r="F554" i="2"/>
  <c r="E554" i="2"/>
  <c r="D554" i="2"/>
  <c r="C554" i="2"/>
  <c r="B554" i="2"/>
  <c r="A554" i="2"/>
  <c r="M553" i="2"/>
  <c r="L553" i="2"/>
  <c r="K553" i="2"/>
  <c r="J553" i="2"/>
  <c r="I553" i="2"/>
  <c r="H553" i="2"/>
  <c r="G553" i="2"/>
  <c r="F553" i="2"/>
  <c r="E553" i="2"/>
  <c r="D553" i="2"/>
  <c r="C553" i="2"/>
  <c r="B553" i="2"/>
  <c r="A553" i="2"/>
  <c r="M552" i="2"/>
  <c r="L552" i="2"/>
  <c r="K552" i="2"/>
  <c r="J552" i="2"/>
  <c r="I552" i="2"/>
  <c r="H552" i="2"/>
  <c r="G552" i="2"/>
  <c r="F552" i="2"/>
  <c r="E552" i="2"/>
  <c r="D552" i="2"/>
  <c r="C552" i="2"/>
  <c r="B552" i="2"/>
  <c r="A552" i="2"/>
  <c r="M551" i="2"/>
  <c r="L551" i="2"/>
  <c r="K551" i="2"/>
  <c r="J551" i="2"/>
  <c r="I551" i="2"/>
  <c r="H551" i="2"/>
  <c r="G551" i="2"/>
  <c r="F551" i="2"/>
  <c r="E551" i="2"/>
  <c r="D551" i="2"/>
  <c r="C551" i="2"/>
  <c r="B551" i="2"/>
  <c r="A551" i="2"/>
  <c r="M550" i="2"/>
  <c r="L550" i="2"/>
  <c r="K550" i="2"/>
  <c r="J550" i="2"/>
  <c r="I550" i="2"/>
  <c r="H550" i="2"/>
  <c r="G550" i="2"/>
  <c r="F550" i="2"/>
  <c r="E550" i="2"/>
  <c r="D550" i="2"/>
  <c r="C550" i="2"/>
  <c r="B550" i="2"/>
  <c r="A550" i="2"/>
  <c r="M549" i="2"/>
  <c r="L549" i="2"/>
  <c r="K549" i="2"/>
  <c r="J549" i="2"/>
  <c r="I549" i="2"/>
  <c r="H549" i="2"/>
  <c r="G549" i="2"/>
  <c r="F549" i="2"/>
  <c r="E549" i="2"/>
  <c r="D549" i="2"/>
  <c r="C549" i="2"/>
  <c r="B549" i="2"/>
  <c r="A549" i="2"/>
  <c r="M548" i="2"/>
  <c r="L548" i="2"/>
  <c r="K548" i="2"/>
  <c r="J548" i="2"/>
  <c r="I548" i="2"/>
  <c r="H548" i="2"/>
  <c r="G548" i="2"/>
  <c r="F548" i="2"/>
  <c r="E548" i="2"/>
  <c r="D548" i="2"/>
  <c r="C548" i="2"/>
  <c r="B548" i="2"/>
  <c r="A548" i="2"/>
  <c r="M547" i="2"/>
  <c r="L547" i="2"/>
  <c r="K547" i="2"/>
  <c r="J547" i="2"/>
  <c r="I547" i="2"/>
  <c r="H547" i="2"/>
  <c r="G547" i="2"/>
  <c r="F547" i="2"/>
  <c r="E547" i="2"/>
  <c r="D547" i="2"/>
  <c r="C547" i="2"/>
  <c r="B547" i="2"/>
  <c r="A547" i="2"/>
  <c r="M546" i="2"/>
  <c r="L546" i="2"/>
  <c r="K546" i="2"/>
  <c r="J546" i="2"/>
  <c r="I546" i="2"/>
  <c r="H546" i="2"/>
  <c r="G546" i="2"/>
  <c r="F546" i="2"/>
  <c r="E546" i="2"/>
  <c r="D546" i="2"/>
  <c r="C546" i="2"/>
  <c r="B546" i="2"/>
  <c r="A546" i="2"/>
  <c r="M545" i="2"/>
  <c r="L545" i="2"/>
  <c r="K545" i="2"/>
  <c r="J545" i="2"/>
  <c r="I545" i="2"/>
  <c r="H545" i="2"/>
  <c r="G545" i="2"/>
  <c r="F545" i="2"/>
  <c r="E545" i="2"/>
  <c r="D545" i="2"/>
  <c r="C545" i="2"/>
  <c r="B545" i="2"/>
  <c r="A545" i="2"/>
  <c r="M544" i="2"/>
  <c r="L544" i="2"/>
  <c r="K544" i="2"/>
  <c r="J544" i="2"/>
  <c r="I544" i="2"/>
  <c r="H544" i="2"/>
  <c r="G544" i="2"/>
  <c r="F544" i="2"/>
  <c r="E544" i="2"/>
  <c r="D544" i="2"/>
  <c r="C544" i="2"/>
  <c r="B544" i="2"/>
  <c r="A544" i="2"/>
  <c r="M543" i="2"/>
  <c r="L543" i="2"/>
  <c r="K543" i="2"/>
  <c r="J543" i="2"/>
  <c r="I543" i="2"/>
  <c r="H543" i="2"/>
  <c r="G543" i="2"/>
  <c r="F543" i="2"/>
  <c r="E543" i="2"/>
  <c r="D543" i="2"/>
  <c r="C543" i="2"/>
  <c r="B543" i="2"/>
  <c r="A543" i="2"/>
  <c r="M542" i="2"/>
  <c r="L542" i="2"/>
  <c r="K542" i="2"/>
  <c r="J542" i="2"/>
  <c r="I542" i="2"/>
  <c r="H542" i="2"/>
  <c r="G542" i="2"/>
  <c r="F542" i="2"/>
  <c r="E542" i="2"/>
  <c r="D542" i="2"/>
  <c r="C542" i="2"/>
  <c r="B542" i="2"/>
  <c r="A542" i="2"/>
  <c r="M541" i="2"/>
  <c r="L541" i="2"/>
  <c r="K541" i="2"/>
  <c r="J541" i="2"/>
  <c r="I541" i="2"/>
  <c r="H541" i="2"/>
  <c r="G541" i="2"/>
  <c r="F541" i="2"/>
  <c r="E541" i="2"/>
  <c r="D541" i="2"/>
  <c r="C541" i="2"/>
  <c r="B541" i="2"/>
  <c r="A541" i="2"/>
  <c r="M540" i="2"/>
  <c r="L540" i="2"/>
  <c r="K540" i="2"/>
  <c r="J540" i="2"/>
  <c r="I540" i="2"/>
  <c r="H540" i="2"/>
  <c r="G540" i="2"/>
  <c r="F540" i="2"/>
  <c r="E540" i="2"/>
  <c r="D540" i="2"/>
  <c r="C540" i="2"/>
  <c r="B540" i="2"/>
  <c r="A540" i="2"/>
  <c r="M539" i="2"/>
  <c r="L539" i="2"/>
  <c r="K539" i="2"/>
  <c r="J539" i="2"/>
  <c r="I539" i="2"/>
  <c r="H539" i="2"/>
  <c r="G539" i="2"/>
  <c r="F539" i="2"/>
  <c r="E539" i="2"/>
  <c r="D539" i="2"/>
  <c r="C539" i="2"/>
  <c r="B539" i="2"/>
  <c r="A539" i="2"/>
  <c r="M538" i="2"/>
  <c r="L538" i="2"/>
  <c r="K538" i="2"/>
  <c r="J538" i="2"/>
  <c r="I538" i="2"/>
  <c r="H538" i="2"/>
  <c r="G538" i="2"/>
  <c r="F538" i="2"/>
  <c r="E538" i="2"/>
  <c r="D538" i="2"/>
  <c r="C538" i="2"/>
  <c r="B538" i="2"/>
  <c r="A538" i="2"/>
  <c r="M537" i="2"/>
  <c r="L537" i="2"/>
  <c r="K537" i="2"/>
  <c r="J537" i="2"/>
  <c r="I537" i="2"/>
  <c r="H537" i="2"/>
  <c r="G537" i="2"/>
  <c r="F537" i="2"/>
  <c r="E537" i="2"/>
  <c r="D537" i="2"/>
  <c r="C537" i="2"/>
  <c r="B537" i="2"/>
  <c r="A537" i="2"/>
  <c r="M536" i="2"/>
  <c r="L536" i="2"/>
  <c r="K536" i="2"/>
  <c r="J536" i="2"/>
  <c r="I536" i="2"/>
  <c r="H536" i="2"/>
  <c r="G536" i="2"/>
  <c r="F536" i="2"/>
  <c r="E536" i="2"/>
  <c r="D536" i="2"/>
  <c r="C536" i="2"/>
  <c r="B536" i="2"/>
  <c r="A536" i="2"/>
  <c r="M535" i="2"/>
  <c r="L535" i="2"/>
  <c r="K535" i="2"/>
  <c r="J535" i="2"/>
  <c r="I535" i="2"/>
  <c r="H535" i="2"/>
  <c r="G535" i="2"/>
  <c r="F535" i="2"/>
  <c r="E535" i="2"/>
  <c r="D535" i="2"/>
  <c r="C535" i="2"/>
  <c r="B535" i="2"/>
  <c r="A535" i="2"/>
  <c r="M534" i="2"/>
  <c r="L534" i="2"/>
  <c r="K534" i="2"/>
  <c r="J534" i="2"/>
  <c r="I534" i="2"/>
  <c r="H534" i="2"/>
  <c r="G534" i="2"/>
  <c r="F534" i="2"/>
  <c r="E534" i="2"/>
  <c r="D534" i="2"/>
  <c r="C534" i="2"/>
  <c r="B534" i="2"/>
  <c r="A534" i="2"/>
  <c r="M533" i="2"/>
  <c r="L533" i="2"/>
  <c r="K533" i="2"/>
  <c r="J533" i="2"/>
  <c r="I533" i="2"/>
  <c r="H533" i="2"/>
  <c r="G533" i="2"/>
  <c r="F533" i="2"/>
  <c r="E533" i="2"/>
  <c r="D533" i="2"/>
  <c r="C533" i="2"/>
  <c r="B533" i="2"/>
  <c r="A533" i="2"/>
  <c r="M532" i="2"/>
  <c r="L532" i="2"/>
  <c r="K532" i="2"/>
  <c r="J532" i="2"/>
  <c r="I532" i="2"/>
  <c r="H532" i="2"/>
  <c r="G532" i="2"/>
  <c r="F532" i="2"/>
  <c r="E532" i="2"/>
  <c r="D532" i="2"/>
  <c r="C532" i="2"/>
  <c r="B532" i="2"/>
  <c r="A532" i="2"/>
  <c r="M531" i="2"/>
  <c r="L531" i="2"/>
  <c r="K531" i="2"/>
  <c r="J531" i="2"/>
  <c r="I531" i="2"/>
  <c r="H531" i="2"/>
  <c r="G531" i="2"/>
  <c r="F531" i="2"/>
  <c r="E531" i="2"/>
  <c r="D531" i="2"/>
  <c r="C531" i="2"/>
  <c r="B531" i="2"/>
  <c r="A531" i="2"/>
  <c r="M530" i="2"/>
  <c r="L530" i="2"/>
  <c r="K530" i="2"/>
  <c r="J530" i="2"/>
  <c r="I530" i="2"/>
  <c r="H530" i="2"/>
  <c r="G530" i="2"/>
  <c r="F530" i="2"/>
  <c r="E530" i="2"/>
  <c r="D530" i="2"/>
  <c r="C530" i="2"/>
  <c r="B530" i="2"/>
  <c r="A530" i="2"/>
  <c r="M529" i="2"/>
  <c r="L529" i="2"/>
  <c r="K529" i="2"/>
  <c r="J529" i="2"/>
  <c r="I529" i="2"/>
  <c r="H529" i="2"/>
  <c r="G529" i="2"/>
  <c r="F529" i="2"/>
  <c r="E529" i="2"/>
  <c r="D529" i="2"/>
  <c r="C529" i="2"/>
  <c r="B529" i="2"/>
  <c r="A529" i="2"/>
  <c r="M528" i="2"/>
  <c r="L528" i="2"/>
  <c r="K528" i="2"/>
  <c r="J528" i="2"/>
  <c r="I528" i="2"/>
  <c r="H528" i="2"/>
  <c r="G528" i="2"/>
  <c r="F528" i="2"/>
  <c r="E528" i="2"/>
  <c r="D528" i="2"/>
  <c r="C528" i="2"/>
  <c r="B528" i="2"/>
  <c r="A528" i="2"/>
  <c r="M527" i="2"/>
  <c r="L527" i="2"/>
  <c r="K527" i="2"/>
  <c r="J527" i="2"/>
  <c r="I527" i="2"/>
  <c r="H527" i="2"/>
  <c r="G527" i="2"/>
  <c r="F527" i="2"/>
  <c r="E527" i="2"/>
  <c r="D527" i="2"/>
  <c r="C527" i="2"/>
  <c r="B527" i="2"/>
  <c r="A527" i="2"/>
  <c r="M526" i="2"/>
  <c r="L526" i="2"/>
  <c r="K526" i="2"/>
  <c r="J526" i="2"/>
  <c r="I526" i="2"/>
  <c r="H526" i="2"/>
  <c r="G526" i="2"/>
  <c r="F526" i="2"/>
  <c r="E526" i="2"/>
  <c r="D526" i="2"/>
  <c r="C526" i="2"/>
  <c r="B526" i="2"/>
  <c r="A526" i="2"/>
  <c r="M525" i="2"/>
  <c r="L525" i="2"/>
  <c r="K525" i="2"/>
  <c r="J525" i="2"/>
  <c r="I525" i="2"/>
  <c r="H525" i="2"/>
  <c r="G525" i="2"/>
  <c r="F525" i="2"/>
  <c r="E525" i="2"/>
  <c r="D525" i="2"/>
  <c r="C525" i="2"/>
  <c r="B525" i="2"/>
  <c r="A525" i="2"/>
  <c r="M524" i="2"/>
  <c r="L524" i="2"/>
  <c r="K524" i="2"/>
  <c r="J524" i="2"/>
  <c r="I524" i="2"/>
  <c r="H524" i="2"/>
  <c r="G524" i="2"/>
  <c r="F524" i="2"/>
  <c r="E524" i="2"/>
  <c r="D524" i="2"/>
  <c r="C524" i="2"/>
  <c r="B524" i="2"/>
  <c r="A524" i="2"/>
  <c r="M523" i="2"/>
  <c r="L523" i="2"/>
  <c r="K523" i="2"/>
  <c r="J523" i="2"/>
  <c r="I523" i="2"/>
  <c r="H523" i="2"/>
  <c r="G523" i="2"/>
  <c r="F523" i="2"/>
  <c r="E523" i="2"/>
  <c r="D523" i="2"/>
  <c r="C523" i="2"/>
  <c r="B523" i="2"/>
  <c r="A523" i="2"/>
  <c r="M522" i="2"/>
  <c r="L522" i="2"/>
  <c r="K522" i="2"/>
  <c r="J522" i="2"/>
  <c r="I522" i="2"/>
  <c r="H522" i="2"/>
  <c r="G522" i="2"/>
  <c r="F522" i="2"/>
  <c r="E522" i="2"/>
  <c r="D522" i="2"/>
  <c r="C522" i="2"/>
  <c r="B522" i="2"/>
  <c r="A522" i="2"/>
  <c r="M521" i="2"/>
  <c r="L521" i="2"/>
  <c r="K521" i="2"/>
  <c r="J521" i="2"/>
  <c r="I521" i="2"/>
  <c r="H521" i="2"/>
  <c r="G521" i="2"/>
  <c r="F521" i="2"/>
  <c r="E521" i="2"/>
  <c r="D521" i="2"/>
  <c r="C521" i="2"/>
  <c r="B521" i="2"/>
  <c r="A521" i="2"/>
  <c r="M520" i="2"/>
  <c r="L520" i="2"/>
  <c r="K520" i="2"/>
  <c r="J520" i="2"/>
  <c r="I520" i="2"/>
  <c r="H520" i="2"/>
  <c r="G520" i="2"/>
  <c r="F520" i="2"/>
  <c r="E520" i="2"/>
  <c r="D520" i="2"/>
  <c r="C520" i="2"/>
  <c r="B520" i="2"/>
  <c r="A520" i="2"/>
  <c r="M519" i="2"/>
  <c r="L519" i="2"/>
  <c r="K519" i="2"/>
  <c r="J519" i="2"/>
  <c r="I519" i="2"/>
  <c r="H519" i="2"/>
  <c r="G519" i="2"/>
  <c r="F519" i="2"/>
  <c r="E519" i="2"/>
  <c r="D519" i="2"/>
  <c r="C519" i="2"/>
  <c r="B519" i="2"/>
  <c r="A519" i="2"/>
  <c r="M518" i="2"/>
  <c r="L518" i="2"/>
  <c r="K518" i="2"/>
  <c r="J518" i="2"/>
  <c r="I518" i="2"/>
  <c r="H518" i="2"/>
  <c r="G518" i="2"/>
  <c r="F518" i="2"/>
  <c r="E518" i="2"/>
  <c r="D518" i="2"/>
  <c r="C518" i="2"/>
  <c r="B518" i="2"/>
  <c r="A518" i="2"/>
  <c r="M517" i="2"/>
  <c r="L517" i="2"/>
  <c r="K517" i="2"/>
  <c r="J517" i="2"/>
  <c r="I517" i="2"/>
  <c r="H517" i="2"/>
  <c r="G517" i="2"/>
  <c r="F517" i="2"/>
  <c r="E517" i="2"/>
  <c r="D517" i="2"/>
  <c r="C517" i="2"/>
  <c r="B517" i="2"/>
  <c r="A517" i="2"/>
  <c r="M516" i="2"/>
  <c r="L516" i="2"/>
  <c r="K516" i="2"/>
  <c r="J516" i="2"/>
  <c r="I516" i="2"/>
  <c r="H516" i="2"/>
  <c r="G516" i="2"/>
  <c r="F516" i="2"/>
  <c r="E516" i="2"/>
  <c r="D516" i="2"/>
  <c r="C516" i="2"/>
  <c r="B516" i="2"/>
  <c r="A516" i="2"/>
  <c r="M515" i="2"/>
  <c r="L515" i="2"/>
  <c r="K515" i="2"/>
  <c r="J515" i="2"/>
  <c r="I515" i="2"/>
  <c r="H515" i="2"/>
  <c r="G515" i="2"/>
  <c r="F515" i="2"/>
  <c r="E515" i="2"/>
  <c r="D515" i="2"/>
  <c r="C515" i="2"/>
  <c r="B515" i="2"/>
  <c r="A515" i="2"/>
  <c r="M514" i="2"/>
  <c r="L514" i="2"/>
  <c r="K514" i="2"/>
  <c r="J514" i="2"/>
  <c r="I514" i="2"/>
  <c r="H514" i="2"/>
  <c r="G514" i="2"/>
  <c r="F514" i="2"/>
  <c r="E514" i="2"/>
  <c r="D514" i="2"/>
  <c r="C514" i="2"/>
  <c r="B514" i="2"/>
  <c r="A514" i="2"/>
  <c r="M513" i="2"/>
  <c r="L513" i="2"/>
  <c r="K513" i="2"/>
  <c r="J513" i="2"/>
  <c r="I513" i="2"/>
  <c r="H513" i="2"/>
  <c r="G513" i="2"/>
  <c r="F513" i="2"/>
  <c r="E513" i="2"/>
  <c r="D513" i="2"/>
  <c r="C513" i="2"/>
  <c r="B513" i="2"/>
  <c r="A513" i="2"/>
  <c r="M512" i="2"/>
  <c r="L512" i="2"/>
  <c r="K512" i="2"/>
  <c r="J512" i="2"/>
  <c r="I512" i="2"/>
  <c r="H512" i="2"/>
  <c r="G512" i="2"/>
  <c r="F512" i="2"/>
  <c r="E512" i="2"/>
  <c r="D512" i="2"/>
  <c r="C512" i="2"/>
  <c r="B512" i="2"/>
  <c r="A512" i="2"/>
  <c r="M511" i="2"/>
  <c r="L511" i="2"/>
  <c r="K511" i="2"/>
  <c r="J511" i="2"/>
  <c r="I511" i="2"/>
  <c r="H511" i="2"/>
  <c r="G511" i="2"/>
  <c r="F511" i="2"/>
  <c r="E511" i="2"/>
  <c r="D511" i="2"/>
  <c r="C511" i="2"/>
  <c r="B511" i="2"/>
  <c r="A511" i="2"/>
  <c r="M510" i="2"/>
  <c r="L510" i="2"/>
  <c r="K510" i="2"/>
  <c r="J510" i="2"/>
  <c r="I510" i="2"/>
  <c r="H510" i="2"/>
  <c r="G510" i="2"/>
  <c r="F510" i="2"/>
  <c r="E510" i="2"/>
  <c r="D510" i="2"/>
  <c r="C510" i="2"/>
  <c r="B510" i="2"/>
  <c r="A510" i="2"/>
  <c r="M509" i="2"/>
  <c r="L509" i="2"/>
  <c r="K509" i="2"/>
  <c r="J509" i="2"/>
  <c r="I509" i="2"/>
  <c r="H509" i="2"/>
  <c r="G509" i="2"/>
  <c r="F509" i="2"/>
  <c r="E509" i="2"/>
  <c r="D509" i="2"/>
  <c r="C509" i="2"/>
  <c r="B509" i="2"/>
  <c r="A509" i="2"/>
  <c r="M508" i="2"/>
  <c r="L508" i="2"/>
  <c r="K508" i="2"/>
  <c r="J508" i="2"/>
  <c r="I508" i="2"/>
  <c r="H508" i="2"/>
  <c r="G508" i="2"/>
  <c r="F508" i="2"/>
  <c r="E508" i="2"/>
  <c r="D508" i="2"/>
  <c r="C508" i="2"/>
  <c r="B508" i="2"/>
  <c r="A508" i="2"/>
  <c r="M507" i="2"/>
  <c r="L507" i="2"/>
  <c r="K507" i="2"/>
  <c r="J507" i="2"/>
  <c r="I507" i="2"/>
  <c r="H507" i="2"/>
  <c r="G507" i="2"/>
  <c r="F507" i="2"/>
  <c r="E507" i="2"/>
  <c r="D507" i="2"/>
  <c r="C507" i="2"/>
  <c r="B507" i="2"/>
  <c r="A507" i="2"/>
  <c r="M506" i="2"/>
  <c r="L506" i="2"/>
  <c r="K506" i="2"/>
  <c r="J506" i="2"/>
  <c r="I506" i="2"/>
  <c r="H506" i="2"/>
  <c r="G506" i="2"/>
  <c r="F506" i="2"/>
  <c r="E506" i="2"/>
  <c r="D506" i="2"/>
  <c r="C506" i="2"/>
  <c r="B506" i="2"/>
  <c r="A506" i="2"/>
  <c r="M505" i="2"/>
  <c r="L505" i="2"/>
  <c r="K505" i="2"/>
  <c r="J505" i="2"/>
  <c r="I505" i="2"/>
  <c r="H505" i="2"/>
  <c r="G505" i="2"/>
  <c r="F505" i="2"/>
  <c r="E505" i="2"/>
  <c r="D505" i="2"/>
  <c r="C505" i="2"/>
  <c r="B505" i="2"/>
  <c r="A505" i="2"/>
  <c r="M504" i="2"/>
  <c r="L504" i="2"/>
  <c r="K504" i="2"/>
  <c r="J504" i="2"/>
  <c r="I504" i="2"/>
  <c r="H504" i="2"/>
  <c r="G504" i="2"/>
  <c r="F504" i="2"/>
  <c r="E504" i="2"/>
  <c r="D504" i="2"/>
  <c r="C504" i="2"/>
  <c r="B504" i="2"/>
  <c r="A504" i="2"/>
  <c r="M503" i="2"/>
  <c r="L503" i="2"/>
  <c r="K503" i="2"/>
  <c r="J503" i="2"/>
  <c r="I503" i="2"/>
  <c r="H503" i="2"/>
  <c r="G503" i="2"/>
  <c r="F503" i="2"/>
  <c r="E503" i="2"/>
  <c r="D503" i="2"/>
  <c r="C503" i="2"/>
  <c r="B503" i="2"/>
  <c r="A503" i="2"/>
  <c r="M502" i="2"/>
  <c r="L502" i="2"/>
  <c r="K502" i="2"/>
  <c r="J502" i="2"/>
  <c r="I502" i="2"/>
  <c r="H502" i="2"/>
  <c r="G502" i="2"/>
  <c r="F502" i="2"/>
  <c r="E502" i="2"/>
  <c r="D502" i="2"/>
  <c r="C502" i="2"/>
  <c r="B502" i="2"/>
  <c r="A502" i="2"/>
  <c r="M501" i="2"/>
  <c r="L501" i="2"/>
  <c r="K501" i="2"/>
  <c r="J501" i="2"/>
  <c r="I501" i="2"/>
  <c r="H501" i="2"/>
  <c r="G501" i="2"/>
  <c r="F501" i="2"/>
  <c r="E501" i="2"/>
  <c r="D501" i="2"/>
  <c r="C501" i="2"/>
  <c r="B501" i="2"/>
  <c r="A501" i="2"/>
  <c r="M500" i="2"/>
  <c r="L500" i="2"/>
  <c r="K500" i="2"/>
  <c r="J500" i="2"/>
  <c r="I500" i="2"/>
  <c r="H500" i="2"/>
  <c r="G500" i="2"/>
  <c r="F500" i="2"/>
  <c r="E500" i="2"/>
  <c r="D500" i="2"/>
  <c r="C500" i="2"/>
  <c r="B500" i="2"/>
  <c r="A500" i="2"/>
  <c r="M499" i="2"/>
  <c r="L499" i="2"/>
  <c r="K499" i="2"/>
  <c r="J499" i="2"/>
  <c r="I499" i="2"/>
  <c r="H499" i="2"/>
  <c r="G499" i="2"/>
  <c r="F499" i="2"/>
  <c r="E499" i="2"/>
  <c r="D499" i="2"/>
  <c r="C499" i="2"/>
  <c r="B499" i="2"/>
  <c r="A499" i="2"/>
  <c r="M498" i="2"/>
  <c r="L498" i="2"/>
  <c r="K498" i="2"/>
  <c r="J498" i="2"/>
  <c r="I498" i="2"/>
  <c r="H498" i="2"/>
  <c r="G498" i="2"/>
  <c r="F498" i="2"/>
  <c r="E498" i="2"/>
  <c r="D498" i="2"/>
  <c r="C498" i="2"/>
  <c r="B498" i="2"/>
  <c r="A498" i="2"/>
  <c r="M497" i="2"/>
  <c r="L497" i="2"/>
  <c r="K497" i="2"/>
  <c r="J497" i="2"/>
  <c r="I497" i="2"/>
  <c r="H497" i="2"/>
  <c r="G497" i="2"/>
  <c r="F497" i="2"/>
  <c r="E497" i="2"/>
  <c r="D497" i="2"/>
  <c r="C497" i="2"/>
  <c r="B497" i="2"/>
  <c r="A497" i="2"/>
  <c r="M496" i="2"/>
  <c r="L496" i="2"/>
  <c r="K496" i="2"/>
  <c r="J496" i="2"/>
  <c r="I496" i="2"/>
  <c r="H496" i="2"/>
  <c r="G496" i="2"/>
  <c r="F496" i="2"/>
  <c r="E496" i="2"/>
  <c r="D496" i="2"/>
  <c r="C496" i="2"/>
  <c r="B496" i="2"/>
  <c r="A496" i="2"/>
  <c r="M495" i="2"/>
  <c r="L495" i="2"/>
  <c r="K495" i="2"/>
  <c r="J495" i="2"/>
  <c r="I495" i="2"/>
  <c r="H495" i="2"/>
  <c r="G495" i="2"/>
  <c r="F495" i="2"/>
  <c r="E495" i="2"/>
  <c r="D495" i="2"/>
  <c r="C495" i="2"/>
  <c r="B495" i="2"/>
  <c r="A495" i="2"/>
  <c r="M494" i="2"/>
  <c r="L494" i="2"/>
  <c r="K494" i="2"/>
  <c r="J494" i="2"/>
  <c r="I494" i="2"/>
  <c r="H494" i="2"/>
  <c r="G494" i="2"/>
  <c r="F494" i="2"/>
  <c r="E494" i="2"/>
  <c r="D494" i="2"/>
  <c r="C494" i="2"/>
  <c r="B494" i="2"/>
  <c r="A494" i="2"/>
  <c r="M493" i="2"/>
  <c r="L493" i="2"/>
  <c r="K493" i="2"/>
  <c r="J493" i="2"/>
  <c r="I493" i="2"/>
  <c r="H493" i="2"/>
  <c r="G493" i="2"/>
  <c r="F493" i="2"/>
  <c r="E493" i="2"/>
  <c r="D493" i="2"/>
  <c r="C493" i="2"/>
  <c r="B493" i="2"/>
  <c r="A493" i="2"/>
  <c r="M492" i="2"/>
  <c r="L492" i="2"/>
  <c r="K492" i="2"/>
  <c r="J492" i="2"/>
  <c r="I492" i="2"/>
  <c r="H492" i="2"/>
  <c r="G492" i="2"/>
  <c r="F492" i="2"/>
  <c r="E492" i="2"/>
  <c r="D492" i="2"/>
  <c r="C492" i="2"/>
  <c r="B492" i="2"/>
  <c r="A492" i="2"/>
  <c r="M491" i="2"/>
  <c r="L491" i="2"/>
  <c r="K491" i="2"/>
  <c r="J491" i="2"/>
  <c r="I491" i="2"/>
  <c r="H491" i="2"/>
  <c r="G491" i="2"/>
  <c r="F491" i="2"/>
  <c r="E491" i="2"/>
  <c r="D491" i="2"/>
  <c r="C491" i="2"/>
  <c r="B491" i="2"/>
  <c r="A491" i="2"/>
  <c r="M490" i="2"/>
  <c r="L490" i="2"/>
  <c r="K490" i="2"/>
  <c r="J490" i="2"/>
  <c r="I490" i="2"/>
  <c r="H490" i="2"/>
  <c r="G490" i="2"/>
  <c r="F490" i="2"/>
  <c r="E490" i="2"/>
  <c r="D490" i="2"/>
  <c r="C490" i="2"/>
  <c r="B490" i="2"/>
  <c r="A490" i="2"/>
  <c r="M489" i="2"/>
  <c r="L489" i="2"/>
  <c r="K489" i="2"/>
  <c r="J489" i="2"/>
  <c r="I489" i="2"/>
  <c r="H489" i="2"/>
  <c r="G489" i="2"/>
  <c r="F489" i="2"/>
  <c r="E489" i="2"/>
  <c r="D489" i="2"/>
  <c r="C489" i="2"/>
  <c r="B489" i="2"/>
  <c r="A489" i="2"/>
  <c r="M488" i="2"/>
  <c r="L488" i="2"/>
  <c r="K488" i="2"/>
  <c r="J488" i="2"/>
  <c r="I488" i="2"/>
  <c r="H488" i="2"/>
  <c r="G488" i="2"/>
  <c r="F488" i="2"/>
  <c r="E488" i="2"/>
  <c r="D488" i="2"/>
  <c r="C488" i="2"/>
  <c r="B488" i="2"/>
  <c r="A488" i="2"/>
  <c r="M487" i="2"/>
  <c r="L487" i="2"/>
  <c r="K487" i="2"/>
  <c r="J487" i="2"/>
  <c r="I487" i="2"/>
  <c r="H487" i="2"/>
  <c r="G487" i="2"/>
  <c r="F487" i="2"/>
  <c r="E487" i="2"/>
  <c r="D487" i="2"/>
  <c r="C487" i="2"/>
  <c r="B487" i="2"/>
  <c r="A487" i="2"/>
  <c r="M486" i="2"/>
  <c r="L486" i="2"/>
  <c r="K486" i="2"/>
  <c r="J486" i="2"/>
  <c r="I486" i="2"/>
  <c r="H486" i="2"/>
  <c r="G486" i="2"/>
  <c r="F486" i="2"/>
  <c r="E486" i="2"/>
  <c r="D486" i="2"/>
  <c r="C486" i="2"/>
  <c r="B486" i="2"/>
  <c r="A486" i="2"/>
  <c r="M485" i="2"/>
  <c r="L485" i="2"/>
  <c r="K485" i="2"/>
  <c r="J485" i="2"/>
  <c r="I485" i="2"/>
  <c r="H485" i="2"/>
  <c r="G485" i="2"/>
  <c r="F485" i="2"/>
  <c r="E485" i="2"/>
  <c r="D485" i="2"/>
  <c r="C485" i="2"/>
  <c r="B485" i="2"/>
  <c r="A485" i="2"/>
  <c r="M484" i="2"/>
  <c r="L484" i="2"/>
  <c r="K484" i="2"/>
  <c r="J484" i="2"/>
  <c r="I484" i="2"/>
  <c r="H484" i="2"/>
  <c r="G484" i="2"/>
  <c r="F484" i="2"/>
  <c r="E484" i="2"/>
  <c r="D484" i="2"/>
  <c r="C484" i="2"/>
  <c r="B484" i="2"/>
  <c r="A484" i="2"/>
  <c r="M483" i="2"/>
  <c r="L483" i="2"/>
  <c r="K483" i="2"/>
  <c r="J483" i="2"/>
  <c r="I483" i="2"/>
  <c r="H483" i="2"/>
  <c r="G483" i="2"/>
  <c r="F483" i="2"/>
  <c r="E483" i="2"/>
  <c r="D483" i="2"/>
  <c r="C483" i="2"/>
  <c r="B483" i="2"/>
  <c r="A483" i="2"/>
  <c r="M482" i="2"/>
  <c r="L482" i="2"/>
  <c r="K482" i="2"/>
  <c r="J482" i="2"/>
  <c r="I482" i="2"/>
  <c r="H482" i="2"/>
  <c r="G482" i="2"/>
  <c r="F482" i="2"/>
  <c r="E482" i="2"/>
  <c r="D482" i="2"/>
  <c r="C482" i="2"/>
  <c r="B482" i="2"/>
  <c r="A482" i="2"/>
  <c r="M481" i="2"/>
  <c r="L481" i="2"/>
  <c r="K481" i="2"/>
  <c r="J481" i="2"/>
  <c r="I481" i="2"/>
  <c r="H481" i="2"/>
  <c r="G481" i="2"/>
  <c r="F481" i="2"/>
  <c r="E481" i="2"/>
  <c r="D481" i="2"/>
  <c r="C481" i="2"/>
  <c r="B481" i="2"/>
  <c r="A481" i="2"/>
  <c r="M480" i="2"/>
  <c r="L480" i="2"/>
  <c r="K480" i="2"/>
  <c r="J480" i="2"/>
  <c r="I480" i="2"/>
  <c r="H480" i="2"/>
  <c r="G480" i="2"/>
  <c r="F480" i="2"/>
  <c r="E480" i="2"/>
  <c r="D480" i="2"/>
  <c r="C480" i="2"/>
  <c r="B480" i="2"/>
  <c r="A480" i="2"/>
  <c r="M479" i="2"/>
  <c r="L479" i="2"/>
  <c r="K479" i="2"/>
  <c r="J479" i="2"/>
  <c r="I479" i="2"/>
  <c r="H479" i="2"/>
  <c r="G479" i="2"/>
  <c r="F479" i="2"/>
  <c r="E479" i="2"/>
  <c r="D479" i="2"/>
  <c r="C479" i="2"/>
  <c r="B479" i="2"/>
  <c r="A479" i="2"/>
  <c r="M478" i="2"/>
  <c r="L478" i="2"/>
  <c r="K478" i="2"/>
  <c r="J478" i="2"/>
  <c r="I478" i="2"/>
  <c r="H478" i="2"/>
  <c r="G478" i="2"/>
  <c r="F478" i="2"/>
  <c r="E478" i="2"/>
  <c r="D478" i="2"/>
  <c r="C478" i="2"/>
  <c r="B478" i="2"/>
  <c r="A478" i="2"/>
  <c r="M477" i="2"/>
  <c r="L477" i="2"/>
  <c r="K477" i="2"/>
  <c r="J477" i="2"/>
  <c r="I477" i="2"/>
  <c r="H477" i="2"/>
  <c r="G477" i="2"/>
  <c r="F477" i="2"/>
  <c r="E477" i="2"/>
  <c r="D477" i="2"/>
  <c r="C477" i="2"/>
  <c r="B477" i="2"/>
  <c r="A477" i="2"/>
  <c r="M476" i="2"/>
  <c r="L476" i="2"/>
  <c r="K476" i="2"/>
  <c r="J476" i="2"/>
  <c r="I476" i="2"/>
  <c r="H476" i="2"/>
  <c r="G476" i="2"/>
  <c r="F476" i="2"/>
  <c r="E476" i="2"/>
  <c r="D476" i="2"/>
  <c r="C476" i="2"/>
  <c r="B476" i="2"/>
  <c r="A476" i="2"/>
  <c r="M475" i="2"/>
  <c r="L475" i="2"/>
  <c r="K475" i="2"/>
  <c r="J475" i="2"/>
  <c r="I475" i="2"/>
  <c r="H475" i="2"/>
  <c r="G475" i="2"/>
  <c r="F475" i="2"/>
  <c r="E475" i="2"/>
  <c r="D475" i="2"/>
  <c r="C475" i="2"/>
  <c r="B475" i="2"/>
  <c r="A475" i="2"/>
  <c r="M474" i="2"/>
  <c r="L474" i="2"/>
  <c r="K474" i="2"/>
  <c r="J474" i="2"/>
  <c r="I474" i="2"/>
  <c r="H474" i="2"/>
  <c r="G474" i="2"/>
  <c r="F474" i="2"/>
  <c r="E474" i="2"/>
  <c r="D474" i="2"/>
  <c r="C474" i="2"/>
  <c r="B474" i="2"/>
  <c r="A474" i="2"/>
  <c r="M473" i="2"/>
  <c r="L473" i="2"/>
  <c r="K473" i="2"/>
  <c r="J473" i="2"/>
  <c r="I473" i="2"/>
  <c r="H473" i="2"/>
  <c r="G473" i="2"/>
  <c r="F473" i="2"/>
  <c r="E473" i="2"/>
  <c r="D473" i="2"/>
  <c r="C473" i="2"/>
  <c r="B473" i="2"/>
  <c r="A473" i="2"/>
  <c r="M472" i="2"/>
  <c r="L472" i="2"/>
  <c r="K472" i="2"/>
  <c r="J472" i="2"/>
  <c r="I472" i="2"/>
  <c r="H472" i="2"/>
  <c r="G472" i="2"/>
  <c r="F472" i="2"/>
  <c r="E472" i="2"/>
  <c r="D472" i="2"/>
  <c r="C472" i="2"/>
  <c r="B472" i="2"/>
  <c r="A472" i="2"/>
  <c r="M471" i="2"/>
  <c r="L471" i="2"/>
  <c r="K471" i="2"/>
  <c r="J471" i="2"/>
  <c r="I471" i="2"/>
  <c r="H471" i="2"/>
  <c r="G471" i="2"/>
  <c r="F471" i="2"/>
  <c r="E471" i="2"/>
  <c r="D471" i="2"/>
  <c r="C471" i="2"/>
  <c r="B471" i="2"/>
  <c r="A471" i="2"/>
  <c r="M470" i="2"/>
  <c r="L470" i="2"/>
  <c r="K470" i="2"/>
  <c r="J470" i="2"/>
  <c r="I470" i="2"/>
  <c r="H470" i="2"/>
  <c r="G470" i="2"/>
  <c r="F470" i="2"/>
  <c r="E470" i="2"/>
  <c r="D470" i="2"/>
  <c r="C470" i="2"/>
  <c r="B470" i="2"/>
  <c r="A470" i="2"/>
  <c r="M469" i="2"/>
  <c r="L469" i="2"/>
  <c r="K469" i="2"/>
  <c r="J469" i="2"/>
  <c r="I469" i="2"/>
  <c r="H469" i="2"/>
  <c r="G469" i="2"/>
  <c r="F469" i="2"/>
  <c r="E469" i="2"/>
  <c r="D469" i="2"/>
  <c r="C469" i="2"/>
  <c r="B469" i="2"/>
  <c r="A469" i="2"/>
  <c r="M468" i="2"/>
  <c r="L468" i="2"/>
  <c r="K468" i="2"/>
  <c r="J468" i="2"/>
  <c r="I468" i="2"/>
  <c r="H468" i="2"/>
  <c r="G468" i="2"/>
  <c r="F468" i="2"/>
  <c r="E468" i="2"/>
  <c r="D468" i="2"/>
  <c r="C468" i="2"/>
  <c r="B468" i="2"/>
  <c r="A468" i="2"/>
  <c r="M467" i="2"/>
  <c r="L467" i="2"/>
  <c r="K467" i="2"/>
  <c r="J467" i="2"/>
  <c r="I467" i="2"/>
  <c r="H467" i="2"/>
  <c r="G467" i="2"/>
  <c r="F467" i="2"/>
  <c r="E467" i="2"/>
  <c r="D467" i="2"/>
  <c r="C467" i="2"/>
  <c r="B467" i="2"/>
  <c r="A467" i="2"/>
  <c r="M466" i="2"/>
  <c r="L466" i="2"/>
  <c r="K466" i="2"/>
  <c r="J466" i="2"/>
  <c r="I466" i="2"/>
  <c r="H466" i="2"/>
  <c r="G466" i="2"/>
  <c r="F466" i="2"/>
  <c r="E466" i="2"/>
  <c r="D466" i="2"/>
  <c r="C466" i="2"/>
  <c r="B466" i="2"/>
  <c r="A466" i="2"/>
  <c r="M465" i="2"/>
  <c r="L465" i="2"/>
  <c r="K465" i="2"/>
  <c r="J465" i="2"/>
  <c r="I465" i="2"/>
  <c r="H465" i="2"/>
  <c r="G465" i="2"/>
  <c r="F465" i="2"/>
  <c r="E465" i="2"/>
  <c r="D465" i="2"/>
  <c r="C465" i="2"/>
  <c r="B465" i="2"/>
  <c r="A465" i="2"/>
  <c r="M464" i="2"/>
  <c r="L464" i="2"/>
  <c r="K464" i="2"/>
  <c r="J464" i="2"/>
  <c r="I464" i="2"/>
  <c r="H464" i="2"/>
  <c r="G464" i="2"/>
  <c r="F464" i="2"/>
  <c r="E464" i="2"/>
  <c r="D464" i="2"/>
  <c r="C464" i="2"/>
  <c r="B464" i="2"/>
  <c r="A464" i="2"/>
  <c r="M463" i="2"/>
  <c r="L463" i="2"/>
  <c r="K463" i="2"/>
  <c r="J463" i="2"/>
  <c r="I463" i="2"/>
  <c r="H463" i="2"/>
  <c r="G463" i="2"/>
  <c r="F463" i="2"/>
  <c r="E463" i="2"/>
  <c r="D463" i="2"/>
  <c r="C463" i="2"/>
  <c r="B463" i="2"/>
  <c r="A463" i="2"/>
  <c r="M462" i="2"/>
  <c r="L462" i="2"/>
  <c r="K462" i="2"/>
  <c r="J462" i="2"/>
  <c r="I462" i="2"/>
  <c r="H462" i="2"/>
  <c r="G462" i="2"/>
  <c r="F462" i="2"/>
  <c r="E462" i="2"/>
  <c r="D462" i="2"/>
  <c r="C462" i="2"/>
  <c r="B462" i="2"/>
  <c r="A462" i="2"/>
  <c r="M461" i="2"/>
  <c r="L461" i="2"/>
  <c r="K461" i="2"/>
  <c r="J461" i="2"/>
  <c r="I461" i="2"/>
  <c r="H461" i="2"/>
  <c r="G461" i="2"/>
  <c r="F461" i="2"/>
  <c r="E461" i="2"/>
  <c r="D461" i="2"/>
  <c r="C461" i="2"/>
  <c r="B461" i="2"/>
  <c r="A461" i="2"/>
  <c r="M460" i="2"/>
  <c r="L460" i="2"/>
  <c r="K460" i="2"/>
  <c r="J460" i="2"/>
  <c r="I460" i="2"/>
  <c r="H460" i="2"/>
  <c r="G460" i="2"/>
  <c r="F460" i="2"/>
  <c r="E460" i="2"/>
  <c r="D460" i="2"/>
  <c r="C460" i="2"/>
  <c r="B460" i="2"/>
  <c r="A460" i="2"/>
  <c r="M459" i="2"/>
  <c r="L459" i="2"/>
  <c r="K459" i="2"/>
  <c r="J459" i="2"/>
  <c r="I459" i="2"/>
  <c r="H459" i="2"/>
  <c r="G459" i="2"/>
  <c r="F459" i="2"/>
  <c r="E459" i="2"/>
  <c r="D459" i="2"/>
  <c r="C459" i="2"/>
  <c r="B459" i="2"/>
  <c r="A459" i="2"/>
  <c r="M458" i="2"/>
  <c r="L458" i="2"/>
  <c r="K458" i="2"/>
  <c r="J458" i="2"/>
  <c r="I458" i="2"/>
  <c r="H458" i="2"/>
  <c r="G458" i="2"/>
  <c r="F458" i="2"/>
  <c r="E458" i="2"/>
  <c r="D458" i="2"/>
  <c r="C458" i="2"/>
  <c r="B458" i="2"/>
  <c r="A458" i="2"/>
  <c r="M457" i="2"/>
  <c r="L457" i="2"/>
  <c r="K457" i="2"/>
  <c r="J457" i="2"/>
  <c r="I457" i="2"/>
  <c r="H457" i="2"/>
  <c r="G457" i="2"/>
  <c r="F457" i="2"/>
  <c r="E457" i="2"/>
  <c r="D457" i="2"/>
  <c r="C457" i="2"/>
  <c r="B457" i="2"/>
  <c r="A457" i="2"/>
  <c r="M456" i="2"/>
  <c r="L456" i="2"/>
  <c r="K456" i="2"/>
  <c r="J456" i="2"/>
  <c r="I456" i="2"/>
  <c r="H456" i="2"/>
  <c r="G456" i="2"/>
  <c r="F456" i="2"/>
  <c r="E456" i="2"/>
  <c r="D456" i="2"/>
  <c r="C456" i="2"/>
  <c r="B456" i="2"/>
  <c r="A456" i="2"/>
  <c r="M455" i="2"/>
  <c r="L455" i="2"/>
  <c r="K455" i="2"/>
  <c r="J455" i="2"/>
  <c r="I455" i="2"/>
  <c r="H455" i="2"/>
  <c r="G455" i="2"/>
  <c r="F455" i="2"/>
  <c r="E455" i="2"/>
  <c r="D455" i="2"/>
  <c r="C455" i="2"/>
  <c r="B455" i="2"/>
  <c r="A455" i="2"/>
  <c r="M454" i="2"/>
  <c r="L454" i="2"/>
  <c r="K454" i="2"/>
  <c r="J454" i="2"/>
  <c r="I454" i="2"/>
  <c r="H454" i="2"/>
  <c r="G454" i="2"/>
  <c r="F454" i="2"/>
  <c r="E454" i="2"/>
  <c r="D454" i="2"/>
  <c r="C454" i="2"/>
  <c r="B454" i="2"/>
  <c r="A454" i="2"/>
  <c r="M453" i="2"/>
  <c r="L453" i="2"/>
  <c r="K453" i="2"/>
  <c r="J453" i="2"/>
  <c r="I453" i="2"/>
  <c r="H453" i="2"/>
  <c r="G453" i="2"/>
  <c r="F453" i="2"/>
  <c r="E453" i="2"/>
  <c r="D453" i="2"/>
  <c r="C453" i="2"/>
  <c r="B453" i="2"/>
  <c r="A453" i="2"/>
  <c r="M452" i="2"/>
  <c r="L452" i="2"/>
  <c r="K452" i="2"/>
  <c r="J452" i="2"/>
  <c r="I452" i="2"/>
  <c r="H452" i="2"/>
  <c r="G452" i="2"/>
  <c r="F452" i="2"/>
  <c r="E452" i="2"/>
  <c r="D452" i="2"/>
  <c r="C452" i="2"/>
  <c r="B452" i="2"/>
  <c r="A452" i="2"/>
  <c r="M451" i="2"/>
  <c r="L451" i="2"/>
  <c r="K451" i="2"/>
  <c r="J451" i="2"/>
  <c r="I451" i="2"/>
  <c r="H451" i="2"/>
  <c r="G451" i="2"/>
  <c r="F451" i="2"/>
  <c r="E451" i="2"/>
  <c r="D451" i="2"/>
  <c r="C451" i="2"/>
  <c r="B451" i="2"/>
  <c r="A451" i="2"/>
  <c r="M450" i="2"/>
  <c r="L450" i="2"/>
  <c r="K450" i="2"/>
  <c r="J450" i="2"/>
  <c r="I450" i="2"/>
  <c r="H450" i="2"/>
  <c r="G450" i="2"/>
  <c r="F450" i="2"/>
  <c r="E450" i="2"/>
  <c r="D450" i="2"/>
  <c r="C450" i="2"/>
  <c r="B450" i="2"/>
  <c r="A450" i="2"/>
  <c r="M449" i="2"/>
  <c r="L449" i="2"/>
  <c r="K449" i="2"/>
  <c r="J449" i="2"/>
  <c r="I449" i="2"/>
  <c r="H449" i="2"/>
  <c r="G449" i="2"/>
  <c r="F449" i="2"/>
  <c r="E449" i="2"/>
  <c r="D449" i="2"/>
  <c r="C449" i="2"/>
  <c r="B449" i="2"/>
  <c r="A449" i="2"/>
  <c r="M448" i="2"/>
  <c r="L448" i="2"/>
  <c r="K448" i="2"/>
  <c r="J448" i="2"/>
  <c r="I448" i="2"/>
  <c r="H448" i="2"/>
  <c r="G448" i="2"/>
  <c r="F448" i="2"/>
  <c r="E448" i="2"/>
  <c r="D448" i="2"/>
  <c r="C448" i="2"/>
  <c r="B448" i="2"/>
  <c r="A448" i="2"/>
  <c r="M447" i="2"/>
  <c r="L447" i="2"/>
  <c r="K447" i="2"/>
  <c r="J447" i="2"/>
  <c r="I447" i="2"/>
  <c r="H447" i="2"/>
  <c r="G447" i="2"/>
  <c r="F447" i="2"/>
  <c r="E447" i="2"/>
  <c r="D447" i="2"/>
  <c r="C447" i="2"/>
  <c r="B447" i="2"/>
  <c r="A447" i="2"/>
  <c r="M446" i="2"/>
  <c r="L446" i="2"/>
  <c r="K446" i="2"/>
  <c r="J446" i="2"/>
  <c r="I446" i="2"/>
  <c r="H446" i="2"/>
  <c r="G446" i="2"/>
  <c r="F446" i="2"/>
  <c r="E446" i="2"/>
  <c r="D446" i="2"/>
  <c r="C446" i="2"/>
  <c r="B446" i="2"/>
  <c r="A446" i="2"/>
  <c r="M445" i="2"/>
  <c r="L445" i="2"/>
  <c r="K445" i="2"/>
  <c r="J445" i="2"/>
  <c r="I445" i="2"/>
  <c r="H445" i="2"/>
  <c r="G445" i="2"/>
  <c r="F445" i="2"/>
  <c r="E445" i="2"/>
  <c r="D445" i="2"/>
  <c r="C445" i="2"/>
  <c r="B445" i="2"/>
  <c r="A445" i="2"/>
  <c r="M444" i="2"/>
  <c r="L444" i="2"/>
  <c r="K444" i="2"/>
  <c r="J444" i="2"/>
  <c r="I444" i="2"/>
  <c r="H444" i="2"/>
  <c r="G444" i="2"/>
  <c r="F444" i="2"/>
  <c r="E444" i="2"/>
  <c r="D444" i="2"/>
  <c r="C444" i="2"/>
  <c r="B444" i="2"/>
  <c r="A444" i="2"/>
  <c r="M443" i="2"/>
  <c r="L443" i="2"/>
  <c r="K443" i="2"/>
  <c r="J443" i="2"/>
  <c r="I443" i="2"/>
  <c r="H443" i="2"/>
  <c r="G443" i="2"/>
  <c r="F443" i="2"/>
  <c r="E443" i="2"/>
  <c r="D443" i="2"/>
  <c r="C443" i="2"/>
  <c r="B443" i="2"/>
  <c r="A443" i="2"/>
  <c r="M442" i="2"/>
  <c r="L442" i="2"/>
  <c r="K442" i="2"/>
  <c r="J442" i="2"/>
  <c r="I442" i="2"/>
  <c r="H442" i="2"/>
  <c r="G442" i="2"/>
  <c r="F442" i="2"/>
  <c r="E442" i="2"/>
  <c r="D442" i="2"/>
  <c r="C442" i="2"/>
  <c r="B442" i="2"/>
  <c r="A442" i="2"/>
  <c r="M441" i="2"/>
  <c r="L441" i="2"/>
  <c r="K441" i="2"/>
  <c r="J441" i="2"/>
  <c r="I441" i="2"/>
  <c r="H441" i="2"/>
  <c r="G441" i="2"/>
  <c r="F441" i="2"/>
  <c r="E441" i="2"/>
  <c r="D441" i="2"/>
  <c r="C441" i="2"/>
  <c r="B441" i="2"/>
  <c r="A441" i="2"/>
  <c r="M440" i="2"/>
  <c r="L440" i="2"/>
  <c r="K440" i="2"/>
  <c r="J440" i="2"/>
  <c r="I440" i="2"/>
  <c r="H440" i="2"/>
  <c r="G440" i="2"/>
  <c r="F440" i="2"/>
  <c r="E440" i="2"/>
  <c r="D440" i="2"/>
  <c r="C440" i="2"/>
  <c r="B440" i="2"/>
  <c r="A440" i="2"/>
  <c r="M439" i="2"/>
  <c r="L439" i="2"/>
  <c r="K439" i="2"/>
  <c r="J439" i="2"/>
  <c r="I439" i="2"/>
  <c r="H439" i="2"/>
  <c r="G439" i="2"/>
  <c r="F439" i="2"/>
  <c r="E439" i="2"/>
  <c r="D439" i="2"/>
  <c r="C439" i="2"/>
  <c r="B439" i="2"/>
  <c r="A439" i="2"/>
  <c r="M438" i="2"/>
  <c r="L438" i="2"/>
  <c r="K438" i="2"/>
  <c r="J438" i="2"/>
  <c r="I438" i="2"/>
  <c r="H438" i="2"/>
  <c r="G438" i="2"/>
  <c r="F438" i="2"/>
  <c r="E438" i="2"/>
  <c r="D438" i="2"/>
  <c r="C438" i="2"/>
  <c r="B438" i="2"/>
  <c r="A438" i="2"/>
  <c r="M437" i="2"/>
  <c r="L437" i="2"/>
  <c r="K437" i="2"/>
  <c r="J437" i="2"/>
  <c r="I437" i="2"/>
  <c r="H437" i="2"/>
  <c r="G437" i="2"/>
  <c r="F437" i="2"/>
  <c r="E437" i="2"/>
  <c r="D437" i="2"/>
  <c r="C437" i="2"/>
  <c r="B437" i="2"/>
  <c r="A437" i="2"/>
  <c r="M436" i="2"/>
  <c r="L436" i="2"/>
  <c r="K436" i="2"/>
  <c r="J436" i="2"/>
  <c r="I436" i="2"/>
  <c r="H436" i="2"/>
  <c r="G436" i="2"/>
  <c r="F436" i="2"/>
  <c r="E436" i="2"/>
  <c r="D436" i="2"/>
  <c r="C436" i="2"/>
  <c r="B436" i="2"/>
  <c r="A436" i="2"/>
  <c r="M435" i="2"/>
  <c r="L435" i="2"/>
  <c r="K435" i="2"/>
  <c r="J435" i="2"/>
  <c r="I435" i="2"/>
  <c r="H435" i="2"/>
  <c r="G435" i="2"/>
  <c r="F435" i="2"/>
  <c r="E435" i="2"/>
  <c r="D435" i="2"/>
  <c r="C435" i="2"/>
  <c r="B435" i="2"/>
  <c r="A435" i="2"/>
  <c r="M434" i="2"/>
  <c r="L434" i="2"/>
  <c r="K434" i="2"/>
  <c r="J434" i="2"/>
  <c r="I434" i="2"/>
  <c r="H434" i="2"/>
  <c r="G434" i="2"/>
  <c r="F434" i="2"/>
  <c r="E434" i="2"/>
  <c r="D434" i="2"/>
  <c r="C434" i="2"/>
  <c r="B434" i="2"/>
  <c r="A434" i="2"/>
  <c r="M433" i="2"/>
  <c r="L433" i="2"/>
  <c r="K433" i="2"/>
  <c r="J433" i="2"/>
  <c r="I433" i="2"/>
  <c r="H433" i="2"/>
  <c r="G433" i="2"/>
  <c r="F433" i="2"/>
  <c r="E433" i="2"/>
  <c r="D433" i="2"/>
  <c r="C433" i="2"/>
  <c r="B433" i="2"/>
  <c r="A433" i="2"/>
  <c r="M432" i="2"/>
  <c r="L432" i="2"/>
  <c r="K432" i="2"/>
  <c r="J432" i="2"/>
  <c r="I432" i="2"/>
  <c r="H432" i="2"/>
  <c r="G432" i="2"/>
  <c r="F432" i="2"/>
  <c r="E432" i="2"/>
  <c r="D432" i="2"/>
  <c r="C432" i="2"/>
  <c r="B432" i="2"/>
  <c r="A432" i="2"/>
  <c r="M431" i="2"/>
  <c r="L431" i="2"/>
  <c r="K431" i="2"/>
  <c r="J431" i="2"/>
  <c r="I431" i="2"/>
  <c r="H431" i="2"/>
  <c r="G431" i="2"/>
  <c r="F431" i="2"/>
  <c r="E431" i="2"/>
  <c r="D431" i="2"/>
  <c r="C431" i="2"/>
  <c r="B431" i="2"/>
  <c r="A431" i="2"/>
  <c r="M430" i="2"/>
  <c r="L430" i="2"/>
  <c r="K430" i="2"/>
  <c r="J430" i="2"/>
  <c r="I430" i="2"/>
  <c r="H430" i="2"/>
  <c r="G430" i="2"/>
  <c r="F430" i="2"/>
  <c r="E430" i="2"/>
  <c r="D430" i="2"/>
  <c r="C430" i="2"/>
  <c r="B430" i="2"/>
  <c r="A430" i="2"/>
  <c r="M429" i="2"/>
  <c r="L429" i="2"/>
  <c r="K429" i="2"/>
  <c r="J429" i="2"/>
  <c r="I429" i="2"/>
  <c r="H429" i="2"/>
  <c r="G429" i="2"/>
  <c r="F429" i="2"/>
  <c r="E429" i="2"/>
  <c r="D429" i="2"/>
  <c r="C429" i="2"/>
  <c r="B429" i="2"/>
  <c r="A429" i="2"/>
  <c r="M428" i="2"/>
  <c r="L428" i="2"/>
  <c r="K428" i="2"/>
  <c r="J428" i="2"/>
  <c r="I428" i="2"/>
  <c r="H428" i="2"/>
  <c r="G428" i="2"/>
  <c r="F428" i="2"/>
  <c r="E428" i="2"/>
  <c r="D428" i="2"/>
  <c r="C428" i="2"/>
  <c r="B428" i="2"/>
  <c r="A428" i="2"/>
  <c r="M427" i="2"/>
  <c r="L427" i="2"/>
  <c r="K427" i="2"/>
  <c r="J427" i="2"/>
  <c r="I427" i="2"/>
  <c r="H427" i="2"/>
  <c r="G427" i="2"/>
  <c r="F427" i="2"/>
  <c r="E427" i="2"/>
  <c r="D427" i="2"/>
  <c r="C427" i="2"/>
  <c r="B427" i="2"/>
  <c r="A427" i="2"/>
  <c r="M426" i="2"/>
  <c r="L426" i="2"/>
  <c r="K426" i="2"/>
  <c r="J426" i="2"/>
  <c r="I426" i="2"/>
  <c r="H426" i="2"/>
  <c r="G426" i="2"/>
  <c r="F426" i="2"/>
  <c r="E426" i="2"/>
  <c r="D426" i="2"/>
  <c r="C426" i="2"/>
  <c r="B426" i="2"/>
  <c r="A426" i="2"/>
  <c r="M425" i="2"/>
  <c r="L425" i="2"/>
  <c r="K425" i="2"/>
  <c r="J425" i="2"/>
  <c r="I425" i="2"/>
  <c r="H425" i="2"/>
  <c r="G425" i="2"/>
  <c r="F425" i="2"/>
  <c r="E425" i="2"/>
  <c r="D425" i="2"/>
  <c r="C425" i="2"/>
  <c r="B425" i="2"/>
  <c r="A425" i="2"/>
  <c r="M424" i="2"/>
  <c r="L424" i="2"/>
  <c r="K424" i="2"/>
  <c r="J424" i="2"/>
  <c r="I424" i="2"/>
  <c r="H424" i="2"/>
  <c r="G424" i="2"/>
  <c r="F424" i="2"/>
  <c r="E424" i="2"/>
  <c r="D424" i="2"/>
  <c r="C424" i="2"/>
  <c r="B424" i="2"/>
  <c r="A424" i="2"/>
  <c r="M423" i="2"/>
  <c r="L423" i="2"/>
  <c r="K423" i="2"/>
  <c r="J423" i="2"/>
  <c r="I423" i="2"/>
  <c r="H423" i="2"/>
  <c r="G423" i="2"/>
  <c r="F423" i="2"/>
  <c r="E423" i="2"/>
  <c r="D423" i="2"/>
  <c r="C423" i="2"/>
  <c r="B423" i="2"/>
  <c r="A423" i="2"/>
  <c r="M422" i="2"/>
  <c r="L422" i="2"/>
  <c r="K422" i="2"/>
  <c r="J422" i="2"/>
  <c r="I422" i="2"/>
  <c r="H422" i="2"/>
  <c r="G422" i="2"/>
  <c r="F422" i="2"/>
  <c r="E422" i="2"/>
  <c r="D422" i="2"/>
  <c r="C422" i="2"/>
  <c r="B422" i="2"/>
  <c r="A422" i="2"/>
  <c r="M421" i="2"/>
  <c r="L421" i="2"/>
  <c r="K421" i="2"/>
  <c r="J421" i="2"/>
  <c r="I421" i="2"/>
  <c r="H421" i="2"/>
  <c r="G421" i="2"/>
  <c r="F421" i="2"/>
  <c r="E421" i="2"/>
  <c r="D421" i="2"/>
  <c r="C421" i="2"/>
  <c r="B421" i="2"/>
  <c r="A421" i="2"/>
  <c r="M420" i="2"/>
  <c r="L420" i="2"/>
  <c r="K420" i="2"/>
  <c r="J420" i="2"/>
  <c r="I420" i="2"/>
  <c r="H420" i="2"/>
  <c r="G420" i="2"/>
  <c r="F420" i="2"/>
  <c r="E420" i="2"/>
  <c r="D420" i="2"/>
  <c r="C420" i="2"/>
  <c r="B420" i="2"/>
  <c r="A420" i="2"/>
  <c r="M419" i="2"/>
  <c r="L419" i="2"/>
  <c r="K419" i="2"/>
  <c r="J419" i="2"/>
  <c r="I419" i="2"/>
  <c r="H419" i="2"/>
  <c r="G419" i="2"/>
  <c r="F419" i="2"/>
  <c r="E419" i="2"/>
  <c r="D419" i="2"/>
  <c r="C419" i="2"/>
  <c r="B419" i="2"/>
  <c r="A419" i="2"/>
  <c r="M418" i="2"/>
  <c r="L418" i="2"/>
  <c r="K418" i="2"/>
  <c r="J418" i="2"/>
  <c r="I418" i="2"/>
  <c r="H418" i="2"/>
  <c r="G418" i="2"/>
  <c r="F418" i="2"/>
  <c r="E418" i="2"/>
  <c r="D418" i="2"/>
  <c r="C418" i="2"/>
  <c r="B418" i="2"/>
  <c r="A418" i="2"/>
  <c r="M417" i="2"/>
  <c r="L417" i="2"/>
  <c r="K417" i="2"/>
  <c r="J417" i="2"/>
  <c r="I417" i="2"/>
  <c r="H417" i="2"/>
  <c r="G417" i="2"/>
  <c r="F417" i="2"/>
  <c r="E417" i="2"/>
  <c r="D417" i="2"/>
  <c r="C417" i="2"/>
  <c r="B417" i="2"/>
  <c r="A417" i="2"/>
  <c r="M416" i="2"/>
  <c r="L416" i="2"/>
  <c r="K416" i="2"/>
  <c r="J416" i="2"/>
  <c r="I416" i="2"/>
  <c r="H416" i="2"/>
  <c r="G416" i="2"/>
  <c r="F416" i="2"/>
  <c r="E416" i="2"/>
  <c r="D416" i="2"/>
  <c r="C416" i="2"/>
  <c r="B416" i="2"/>
  <c r="A416" i="2"/>
  <c r="M415" i="2"/>
  <c r="L415" i="2"/>
  <c r="K415" i="2"/>
  <c r="J415" i="2"/>
  <c r="I415" i="2"/>
  <c r="H415" i="2"/>
  <c r="G415" i="2"/>
  <c r="F415" i="2"/>
  <c r="E415" i="2"/>
  <c r="D415" i="2"/>
  <c r="C415" i="2"/>
  <c r="B415" i="2"/>
  <c r="A415" i="2"/>
  <c r="M414" i="2"/>
  <c r="L414" i="2"/>
  <c r="K414" i="2"/>
  <c r="J414" i="2"/>
  <c r="I414" i="2"/>
  <c r="H414" i="2"/>
  <c r="G414" i="2"/>
  <c r="F414" i="2"/>
  <c r="E414" i="2"/>
  <c r="D414" i="2"/>
  <c r="C414" i="2"/>
  <c r="B414" i="2"/>
  <c r="A414" i="2"/>
  <c r="M413" i="2"/>
  <c r="L413" i="2"/>
  <c r="K413" i="2"/>
  <c r="J413" i="2"/>
  <c r="I413" i="2"/>
  <c r="H413" i="2"/>
  <c r="G413" i="2"/>
  <c r="F413" i="2"/>
  <c r="E413" i="2"/>
  <c r="D413" i="2"/>
  <c r="C413" i="2"/>
  <c r="B413" i="2"/>
  <c r="A413" i="2"/>
  <c r="M412" i="2"/>
  <c r="L412" i="2"/>
  <c r="K412" i="2"/>
  <c r="J412" i="2"/>
  <c r="I412" i="2"/>
  <c r="H412" i="2"/>
  <c r="G412" i="2"/>
  <c r="F412" i="2"/>
  <c r="E412" i="2"/>
  <c r="D412" i="2"/>
  <c r="C412" i="2"/>
  <c r="B412" i="2"/>
  <c r="A412" i="2"/>
  <c r="M411" i="2"/>
  <c r="L411" i="2"/>
  <c r="K411" i="2"/>
  <c r="J411" i="2"/>
  <c r="I411" i="2"/>
  <c r="H411" i="2"/>
  <c r="G411" i="2"/>
  <c r="F411" i="2"/>
  <c r="E411" i="2"/>
  <c r="D411" i="2"/>
  <c r="C411" i="2"/>
  <c r="B411" i="2"/>
  <c r="A411" i="2"/>
  <c r="M410" i="2"/>
  <c r="L410" i="2"/>
  <c r="K410" i="2"/>
  <c r="J410" i="2"/>
  <c r="I410" i="2"/>
  <c r="H410" i="2"/>
  <c r="G410" i="2"/>
  <c r="F410" i="2"/>
  <c r="E410" i="2"/>
  <c r="D410" i="2"/>
  <c r="C410" i="2"/>
  <c r="B410" i="2"/>
  <c r="A410" i="2"/>
  <c r="M409" i="2"/>
  <c r="L409" i="2"/>
  <c r="K409" i="2"/>
  <c r="J409" i="2"/>
  <c r="I409" i="2"/>
  <c r="H409" i="2"/>
  <c r="G409" i="2"/>
  <c r="F409" i="2"/>
  <c r="E409" i="2"/>
  <c r="D409" i="2"/>
  <c r="C409" i="2"/>
  <c r="B409" i="2"/>
  <c r="A409" i="2"/>
  <c r="M408" i="2"/>
  <c r="L408" i="2"/>
  <c r="K408" i="2"/>
  <c r="J408" i="2"/>
  <c r="I408" i="2"/>
  <c r="H408" i="2"/>
  <c r="G408" i="2"/>
  <c r="F408" i="2"/>
  <c r="E408" i="2"/>
  <c r="D408" i="2"/>
  <c r="C408" i="2"/>
  <c r="B408" i="2"/>
  <c r="A408" i="2"/>
  <c r="M407" i="2"/>
  <c r="L407" i="2"/>
  <c r="K407" i="2"/>
  <c r="J407" i="2"/>
  <c r="I407" i="2"/>
  <c r="H407" i="2"/>
  <c r="G407" i="2"/>
  <c r="F407" i="2"/>
  <c r="E407" i="2"/>
  <c r="D407" i="2"/>
  <c r="C407" i="2"/>
  <c r="B407" i="2"/>
  <c r="A407" i="2"/>
  <c r="M406" i="2"/>
  <c r="L406" i="2"/>
  <c r="K406" i="2"/>
  <c r="J406" i="2"/>
  <c r="I406" i="2"/>
  <c r="H406" i="2"/>
  <c r="G406" i="2"/>
  <c r="F406" i="2"/>
  <c r="E406" i="2"/>
  <c r="D406" i="2"/>
  <c r="C406" i="2"/>
  <c r="B406" i="2"/>
  <c r="A406" i="2"/>
  <c r="M405" i="2"/>
  <c r="L405" i="2"/>
  <c r="K405" i="2"/>
  <c r="J405" i="2"/>
  <c r="I405" i="2"/>
  <c r="H405" i="2"/>
  <c r="G405" i="2"/>
  <c r="F405" i="2"/>
  <c r="E405" i="2"/>
  <c r="D405" i="2"/>
  <c r="C405" i="2"/>
  <c r="B405" i="2"/>
  <c r="A405" i="2"/>
  <c r="M404" i="2"/>
  <c r="L404" i="2"/>
  <c r="K404" i="2"/>
  <c r="J404" i="2"/>
  <c r="I404" i="2"/>
  <c r="H404" i="2"/>
  <c r="G404" i="2"/>
  <c r="F404" i="2"/>
  <c r="E404" i="2"/>
  <c r="D404" i="2"/>
  <c r="C404" i="2"/>
  <c r="B404" i="2"/>
  <c r="A404" i="2"/>
  <c r="M403" i="2"/>
  <c r="L403" i="2"/>
  <c r="K403" i="2"/>
  <c r="J403" i="2"/>
  <c r="I403" i="2"/>
  <c r="H403" i="2"/>
  <c r="G403" i="2"/>
  <c r="F403" i="2"/>
  <c r="E403" i="2"/>
  <c r="D403" i="2"/>
  <c r="C403" i="2"/>
  <c r="B403" i="2"/>
  <c r="A403" i="2"/>
  <c r="M402" i="2"/>
  <c r="L402" i="2"/>
  <c r="K402" i="2"/>
  <c r="J402" i="2"/>
  <c r="I402" i="2"/>
  <c r="H402" i="2"/>
  <c r="G402" i="2"/>
  <c r="F402" i="2"/>
  <c r="E402" i="2"/>
  <c r="D402" i="2"/>
  <c r="C402" i="2"/>
  <c r="B402" i="2"/>
  <c r="A402" i="2"/>
  <c r="M401" i="2"/>
  <c r="L401" i="2"/>
  <c r="K401" i="2"/>
  <c r="J401" i="2"/>
  <c r="I401" i="2"/>
  <c r="H401" i="2"/>
  <c r="G401" i="2"/>
  <c r="F401" i="2"/>
  <c r="E401" i="2"/>
  <c r="D401" i="2"/>
  <c r="C401" i="2"/>
  <c r="B401" i="2"/>
  <c r="A401" i="2"/>
  <c r="M400" i="2"/>
  <c r="L400" i="2"/>
  <c r="K400" i="2"/>
  <c r="J400" i="2"/>
  <c r="I400" i="2"/>
  <c r="H400" i="2"/>
  <c r="G400" i="2"/>
  <c r="F400" i="2"/>
  <c r="E400" i="2"/>
  <c r="D400" i="2"/>
  <c r="C400" i="2"/>
  <c r="B400" i="2"/>
  <c r="A400" i="2"/>
  <c r="M399" i="2"/>
  <c r="L399" i="2"/>
  <c r="K399" i="2"/>
  <c r="J399" i="2"/>
  <c r="I399" i="2"/>
  <c r="H399" i="2"/>
  <c r="G399" i="2"/>
  <c r="F399" i="2"/>
  <c r="E399" i="2"/>
  <c r="D399" i="2"/>
  <c r="C399" i="2"/>
  <c r="B399" i="2"/>
  <c r="A399" i="2"/>
  <c r="M398" i="2"/>
  <c r="L398" i="2"/>
  <c r="K398" i="2"/>
  <c r="J398" i="2"/>
  <c r="I398" i="2"/>
  <c r="H398" i="2"/>
  <c r="G398" i="2"/>
  <c r="F398" i="2"/>
  <c r="E398" i="2"/>
  <c r="D398" i="2"/>
  <c r="C398" i="2"/>
  <c r="B398" i="2"/>
  <c r="A398" i="2"/>
  <c r="M397" i="2"/>
  <c r="L397" i="2"/>
  <c r="K397" i="2"/>
  <c r="J397" i="2"/>
  <c r="I397" i="2"/>
  <c r="H397" i="2"/>
  <c r="G397" i="2"/>
  <c r="F397" i="2"/>
  <c r="E397" i="2"/>
  <c r="D397" i="2"/>
  <c r="C397" i="2"/>
  <c r="B397" i="2"/>
  <c r="A397" i="2"/>
  <c r="M396" i="2"/>
  <c r="L396" i="2"/>
  <c r="K396" i="2"/>
  <c r="J396" i="2"/>
  <c r="I396" i="2"/>
  <c r="H396" i="2"/>
  <c r="G396" i="2"/>
  <c r="F396" i="2"/>
  <c r="E396" i="2"/>
  <c r="D396" i="2"/>
  <c r="C396" i="2"/>
  <c r="B396" i="2"/>
  <c r="A396" i="2"/>
  <c r="M395" i="2"/>
  <c r="L395" i="2"/>
  <c r="K395" i="2"/>
  <c r="J395" i="2"/>
  <c r="I395" i="2"/>
  <c r="H395" i="2"/>
  <c r="G395" i="2"/>
  <c r="F395" i="2"/>
  <c r="E395" i="2"/>
  <c r="D395" i="2"/>
  <c r="C395" i="2"/>
  <c r="B395" i="2"/>
  <c r="A395" i="2"/>
  <c r="M394" i="2"/>
  <c r="L394" i="2"/>
  <c r="K394" i="2"/>
  <c r="J394" i="2"/>
  <c r="I394" i="2"/>
  <c r="H394" i="2"/>
  <c r="G394" i="2"/>
  <c r="F394" i="2"/>
  <c r="E394" i="2"/>
  <c r="D394" i="2"/>
  <c r="C394" i="2"/>
  <c r="B394" i="2"/>
  <c r="A394" i="2"/>
  <c r="M393" i="2"/>
  <c r="L393" i="2"/>
  <c r="K393" i="2"/>
  <c r="J393" i="2"/>
  <c r="I393" i="2"/>
  <c r="H393" i="2"/>
  <c r="G393" i="2"/>
  <c r="F393" i="2"/>
  <c r="E393" i="2"/>
  <c r="D393" i="2"/>
  <c r="C393" i="2"/>
  <c r="B393" i="2"/>
  <c r="A393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392" i="2"/>
  <c r="M391" i="2"/>
  <c r="L391" i="2"/>
  <c r="K391" i="2"/>
  <c r="J391" i="2"/>
  <c r="I391" i="2"/>
  <c r="H391" i="2"/>
  <c r="G391" i="2"/>
  <c r="F391" i="2"/>
  <c r="E391" i="2"/>
  <c r="D391" i="2"/>
  <c r="C391" i="2"/>
  <c r="B391" i="2"/>
  <c r="A391" i="2"/>
  <c r="M390" i="2"/>
  <c r="L390" i="2"/>
  <c r="K390" i="2"/>
  <c r="J390" i="2"/>
  <c r="I390" i="2"/>
  <c r="H390" i="2"/>
  <c r="G390" i="2"/>
  <c r="F390" i="2"/>
  <c r="E390" i="2"/>
  <c r="D390" i="2"/>
  <c r="C390" i="2"/>
  <c r="B390" i="2"/>
  <c r="A390" i="2"/>
  <c r="M389" i="2"/>
  <c r="L389" i="2"/>
  <c r="K389" i="2"/>
  <c r="J389" i="2"/>
  <c r="I389" i="2"/>
  <c r="H389" i="2"/>
  <c r="G389" i="2"/>
  <c r="F389" i="2"/>
  <c r="E389" i="2"/>
  <c r="D389" i="2"/>
  <c r="C389" i="2"/>
  <c r="B389" i="2"/>
  <c r="A389" i="2"/>
  <c r="M388" i="2"/>
  <c r="L388" i="2"/>
  <c r="K388" i="2"/>
  <c r="J388" i="2"/>
  <c r="I388" i="2"/>
  <c r="H388" i="2"/>
  <c r="G388" i="2"/>
  <c r="F388" i="2"/>
  <c r="E388" i="2"/>
  <c r="D388" i="2"/>
  <c r="C388" i="2"/>
  <c r="B388" i="2"/>
  <c r="A388" i="2"/>
  <c r="M387" i="2"/>
  <c r="L387" i="2"/>
  <c r="K387" i="2"/>
  <c r="J387" i="2"/>
  <c r="I387" i="2"/>
  <c r="H387" i="2"/>
  <c r="G387" i="2"/>
  <c r="F387" i="2"/>
  <c r="E387" i="2"/>
  <c r="D387" i="2"/>
  <c r="C387" i="2"/>
  <c r="B387" i="2"/>
  <c r="A387" i="2"/>
  <c r="M386" i="2"/>
  <c r="L386" i="2"/>
  <c r="K386" i="2"/>
  <c r="J386" i="2"/>
  <c r="I386" i="2"/>
  <c r="H386" i="2"/>
  <c r="G386" i="2"/>
  <c r="F386" i="2"/>
  <c r="E386" i="2"/>
  <c r="D386" i="2"/>
  <c r="C386" i="2"/>
  <c r="B386" i="2"/>
  <c r="A386" i="2"/>
  <c r="M385" i="2"/>
  <c r="L385" i="2"/>
  <c r="K385" i="2"/>
  <c r="J385" i="2"/>
  <c r="I385" i="2"/>
  <c r="H385" i="2"/>
  <c r="G385" i="2"/>
  <c r="F385" i="2"/>
  <c r="E385" i="2"/>
  <c r="D385" i="2"/>
  <c r="C385" i="2"/>
  <c r="B385" i="2"/>
  <c r="A385" i="2"/>
  <c r="M384" i="2"/>
  <c r="L384" i="2"/>
  <c r="K384" i="2"/>
  <c r="J384" i="2"/>
  <c r="I384" i="2"/>
  <c r="H384" i="2"/>
  <c r="G384" i="2"/>
  <c r="F384" i="2"/>
  <c r="E384" i="2"/>
  <c r="D384" i="2"/>
  <c r="C384" i="2"/>
  <c r="B384" i="2"/>
  <c r="A384" i="2"/>
  <c r="M383" i="2"/>
  <c r="L383" i="2"/>
  <c r="K383" i="2"/>
  <c r="J383" i="2"/>
  <c r="I383" i="2"/>
  <c r="H383" i="2"/>
  <c r="G383" i="2"/>
  <c r="F383" i="2"/>
  <c r="E383" i="2"/>
  <c r="D383" i="2"/>
  <c r="C383" i="2"/>
  <c r="B383" i="2"/>
  <c r="A383" i="2"/>
  <c r="M382" i="2"/>
  <c r="L382" i="2"/>
  <c r="K382" i="2"/>
  <c r="J382" i="2"/>
  <c r="I382" i="2"/>
  <c r="H382" i="2"/>
  <c r="G382" i="2"/>
  <c r="F382" i="2"/>
  <c r="E382" i="2"/>
  <c r="D382" i="2"/>
  <c r="C382" i="2"/>
  <c r="B382" i="2"/>
  <c r="A382" i="2"/>
  <c r="M381" i="2"/>
  <c r="L381" i="2"/>
  <c r="K381" i="2"/>
  <c r="J381" i="2"/>
  <c r="I381" i="2"/>
  <c r="H381" i="2"/>
  <c r="G381" i="2"/>
  <c r="F381" i="2"/>
  <c r="E381" i="2"/>
  <c r="D381" i="2"/>
  <c r="C381" i="2"/>
  <c r="B381" i="2"/>
  <c r="A381" i="2"/>
  <c r="M380" i="2"/>
  <c r="L380" i="2"/>
  <c r="K380" i="2"/>
  <c r="J380" i="2"/>
  <c r="I380" i="2"/>
  <c r="H380" i="2"/>
  <c r="G380" i="2"/>
  <c r="F380" i="2"/>
  <c r="E380" i="2"/>
  <c r="D380" i="2"/>
  <c r="C380" i="2"/>
  <c r="B380" i="2"/>
  <c r="A380" i="2"/>
  <c r="M379" i="2"/>
  <c r="L379" i="2"/>
  <c r="K379" i="2"/>
  <c r="J379" i="2"/>
  <c r="I379" i="2"/>
  <c r="H379" i="2"/>
  <c r="G379" i="2"/>
  <c r="F379" i="2"/>
  <c r="E379" i="2"/>
  <c r="D379" i="2"/>
  <c r="C379" i="2"/>
  <c r="B379" i="2"/>
  <c r="A379" i="2"/>
  <c r="M378" i="2"/>
  <c r="L378" i="2"/>
  <c r="K378" i="2"/>
  <c r="J378" i="2"/>
  <c r="I378" i="2"/>
  <c r="H378" i="2"/>
  <c r="G378" i="2"/>
  <c r="F378" i="2"/>
  <c r="E378" i="2"/>
  <c r="D378" i="2"/>
  <c r="C378" i="2"/>
  <c r="B378" i="2"/>
  <c r="A378" i="2"/>
  <c r="M377" i="2"/>
  <c r="L377" i="2"/>
  <c r="K377" i="2"/>
  <c r="J377" i="2"/>
  <c r="I377" i="2"/>
  <c r="H377" i="2"/>
  <c r="G377" i="2"/>
  <c r="F377" i="2"/>
  <c r="E377" i="2"/>
  <c r="D377" i="2"/>
  <c r="C377" i="2"/>
  <c r="B377" i="2"/>
  <c r="A377" i="2"/>
  <c r="M376" i="2"/>
  <c r="L376" i="2"/>
  <c r="K376" i="2"/>
  <c r="J376" i="2"/>
  <c r="I376" i="2"/>
  <c r="H376" i="2"/>
  <c r="G376" i="2"/>
  <c r="F376" i="2"/>
  <c r="E376" i="2"/>
  <c r="D376" i="2"/>
  <c r="C376" i="2"/>
  <c r="B376" i="2"/>
  <c r="A376" i="2"/>
  <c r="M375" i="2"/>
  <c r="L375" i="2"/>
  <c r="K375" i="2"/>
  <c r="J375" i="2"/>
  <c r="I375" i="2"/>
  <c r="H375" i="2"/>
  <c r="G375" i="2"/>
  <c r="F375" i="2"/>
  <c r="E375" i="2"/>
  <c r="D375" i="2"/>
  <c r="C375" i="2"/>
  <c r="B375" i="2"/>
  <c r="A375" i="2"/>
  <c r="M374" i="2"/>
  <c r="L374" i="2"/>
  <c r="K374" i="2"/>
  <c r="J374" i="2"/>
  <c r="I374" i="2"/>
  <c r="H374" i="2"/>
  <c r="G374" i="2"/>
  <c r="F374" i="2"/>
  <c r="E374" i="2"/>
  <c r="D374" i="2"/>
  <c r="C374" i="2"/>
  <c r="B374" i="2"/>
  <c r="A374" i="2"/>
  <c r="M373" i="2"/>
  <c r="L373" i="2"/>
  <c r="K373" i="2"/>
  <c r="J373" i="2"/>
  <c r="I373" i="2"/>
  <c r="H373" i="2"/>
  <c r="G373" i="2"/>
  <c r="F373" i="2"/>
  <c r="E373" i="2"/>
  <c r="D373" i="2"/>
  <c r="C373" i="2"/>
  <c r="B373" i="2"/>
  <c r="A373" i="2"/>
  <c r="M372" i="2"/>
  <c r="L372" i="2"/>
  <c r="K372" i="2"/>
  <c r="J372" i="2"/>
  <c r="I372" i="2"/>
  <c r="H372" i="2"/>
  <c r="G372" i="2"/>
  <c r="F372" i="2"/>
  <c r="E372" i="2"/>
  <c r="D372" i="2"/>
  <c r="C372" i="2"/>
  <c r="B372" i="2"/>
  <c r="A372" i="2"/>
  <c r="M371" i="2"/>
  <c r="L371" i="2"/>
  <c r="K371" i="2"/>
  <c r="J371" i="2"/>
  <c r="I371" i="2"/>
  <c r="H371" i="2"/>
  <c r="G371" i="2"/>
  <c r="F371" i="2"/>
  <c r="E371" i="2"/>
  <c r="D371" i="2"/>
  <c r="C371" i="2"/>
  <c r="B371" i="2"/>
  <c r="A371" i="2"/>
  <c r="M370" i="2"/>
  <c r="L370" i="2"/>
  <c r="K370" i="2"/>
  <c r="J370" i="2"/>
  <c r="I370" i="2"/>
  <c r="H370" i="2"/>
  <c r="G370" i="2"/>
  <c r="F370" i="2"/>
  <c r="E370" i="2"/>
  <c r="D370" i="2"/>
  <c r="C370" i="2"/>
  <c r="B370" i="2"/>
  <c r="A370" i="2"/>
  <c r="M369" i="2"/>
  <c r="L369" i="2"/>
  <c r="K369" i="2"/>
  <c r="J369" i="2"/>
  <c r="I369" i="2"/>
  <c r="H369" i="2"/>
  <c r="G369" i="2"/>
  <c r="F369" i="2"/>
  <c r="E369" i="2"/>
  <c r="D369" i="2"/>
  <c r="C369" i="2"/>
  <c r="B369" i="2"/>
  <c r="A369" i="2"/>
  <c r="M368" i="2"/>
  <c r="L368" i="2"/>
  <c r="K368" i="2"/>
  <c r="J368" i="2"/>
  <c r="I368" i="2"/>
  <c r="H368" i="2"/>
  <c r="G368" i="2"/>
  <c r="F368" i="2"/>
  <c r="E368" i="2"/>
  <c r="D368" i="2"/>
  <c r="C368" i="2"/>
  <c r="B368" i="2"/>
  <c r="A368" i="2"/>
  <c r="M367" i="2"/>
  <c r="L367" i="2"/>
  <c r="K367" i="2"/>
  <c r="J367" i="2"/>
  <c r="I367" i="2"/>
  <c r="H367" i="2"/>
  <c r="G367" i="2"/>
  <c r="F367" i="2"/>
  <c r="E367" i="2"/>
  <c r="D367" i="2"/>
  <c r="C367" i="2"/>
  <c r="B367" i="2"/>
  <c r="A367" i="2"/>
  <c r="M366" i="2"/>
  <c r="L366" i="2"/>
  <c r="K366" i="2"/>
  <c r="J366" i="2"/>
  <c r="I366" i="2"/>
  <c r="H366" i="2"/>
  <c r="G366" i="2"/>
  <c r="F366" i="2"/>
  <c r="E366" i="2"/>
  <c r="D366" i="2"/>
  <c r="C366" i="2"/>
  <c r="B366" i="2"/>
  <c r="A366" i="2"/>
  <c r="M365" i="2"/>
  <c r="L365" i="2"/>
  <c r="K365" i="2"/>
  <c r="J365" i="2"/>
  <c r="I365" i="2"/>
  <c r="H365" i="2"/>
  <c r="G365" i="2"/>
  <c r="F365" i="2"/>
  <c r="E365" i="2"/>
  <c r="D365" i="2"/>
  <c r="C365" i="2"/>
  <c r="B365" i="2"/>
  <c r="A365" i="2"/>
  <c r="M364" i="2"/>
  <c r="L364" i="2"/>
  <c r="K364" i="2"/>
  <c r="J364" i="2"/>
  <c r="I364" i="2"/>
  <c r="H364" i="2"/>
  <c r="G364" i="2"/>
  <c r="F364" i="2"/>
  <c r="E364" i="2"/>
  <c r="D364" i="2"/>
  <c r="C364" i="2"/>
  <c r="B364" i="2"/>
  <c r="A364" i="2"/>
  <c r="M363" i="2"/>
  <c r="L363" i="2"/>
  <c r="K363" i="2"/>
  <c r="J363" i="2"/>
  <c r="I363" i="2"/>
  <c r="H363" i="2"/>
  <c r="G363" i="2"/>
  <c r="F363" i="2"/>
  <c r="E363" i="2"/>
  <c r="D363" i="2"/>
  <c r="C363" i="2"/>
  <c r="B363" i="2"/>
  <c r="A363" i="2"/>
  <c r="M362" i="2"/>
  <c r="L362" i="2"/>
  <c r="K362" i="2"/>
  <c r="J362" i="2"/>
  <c r="I362" i="2"/>
  <c r="H362" i="2"/>
  <c r="G362" i="2"/>
  <c r="F362" i="2"/>
  <c r="E362" i="2"/>
  <c r="D362" i="2"/>
  <c r="C362" i="2"/>
  <c r="B362" i="2"/>
  <c r="A362" i="2"/>
  <c r="M361" i="2"/>
  <c r="L361" i="2"/>
  <c r="K361" i="2"/>
  <c r="J361" i="2"/>
  <c r="I361" i="2"/>
  <c r="H361" i="2"/>
  <c r="G361" i="2"/>
  <c r="F361" i="2"/>
  <c r="E361" i="2"/>
  <c r="D361" i="2"/>
  <c r="C361" i="2"/>
  <c r="B361" i="2"/>
  <c r="A361" i="2"/>
  <c r="M360" i="2"/>
  <c r="L360" i="2"/>
  <c r="K360" i="2"/>
  <c r="J360" i="2"/>
  <c r="I360" i="2"/>
  <c r="H360" i="2"/>
  <c r="G360" i="2"/>
  <c r="F360" i="2"/>
  <c r="E360" i="2"/>
  <c r="D360" i="2"/>
  <c r="C360" i="2"/>
  <c r="B360" i="2"/>
  <c r="A360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359" i="2"/>
  <c r="M358" i="2"/>
  <c r="L358" i="2"/>
  <c r="K358" i="2"/>
  <c r="J358" i="2"/>
  <c r="I358" i="2"/>
  <c r="H358" i="2"/>
  <c r="G358" i="2"/>
  <c r="F358" i="2"/>
  <c r="E358" i="2"/>
  <c r="D358" i="2"/>
  <c r="C358" i="2"/>
  <c r="B358" i="2"/>
  <c r="A358" i="2"/>
  <c r="M357" i="2"/>
  <c r="L357" i="2"/>
  <c r="K357" i="2"/>
  <c r="J357" i="2"/>
  <c r="I357" i="2"/>
  <c r="H357" i="2"/>
  <c r="G357" i="2"/>
  <c r="F357" i="2"/>
  <c r="E357" i="2"/>
  <c r="D357" i="2"/>
  <c r="C357" i="2"/>
  <c r="B357" i="2"/>
  <c r="A357" i="2"/>
  <c r="M356" i="2"/>
  <c r="L356" i="2"/>
  <c r="K356" i="2"/>
  <c r="J356" i="2"/>
  <c r="I356" i="2"/>
  <c r="H356" i="2"/>
  <c r="G356" i="2"/>
  <c r="F356" i="2"/>
  <c r="E356" i="2"/>
  <c r="D356" i="2"/>
  <c r="C356" i="2"/>
  <c r="B356" i="2"/>
  <c r="A356" i="2"/>
  <c r="M355" i="2"/>
  <c r="L355" i="2"/>
  <c r="K355" i="2"/>
  <c r="J355" i="2"/>
  <c r="I355" i="2"/>
  <c r="H355" i="2"/>
  <c r="G355" i="2"/>
  <c r="F355" i="2"/>
  <c r="E355" i="2"/>
  <c r="D355" i="2"/>
  <c r="C355" i="2"/>
  <c r="B355" i="2"/>
  <c r="A355" i="2"/>
  <c r="M354" i="2"/>
  <c r="L354" i="2"/>
  <c r="K354" i="2"/>
  <c r="J354" i="2"/>
  <c r="I354" i="2"/>
  <c r="H354" i="2"/>
  <c r="G354" i="2"/>
  <c r="F354" i="2"/>
  <c r="E354" i="2"/>
  <c r="D354" i="2"/>
  <c r="C354" i="2"/>
  <c r="B354" i="2"/>
  <c r="A354" i="2"/>
  <c r="M353" i="2"/>
  <c r="L353" i="2"/>
  <c r="K353" i="2"/>
  <c r="J353" i="2"/>
  <c r="I353" i="2"/>
  <c r="H353" i="2"/>
  <c r="G353" i="2"/>
  <c r="F353" i="2"/>
  <c r="E353" i="2"/>
  <c r="D353" i="2"/>
  <c r="C353" i="2"/>
  <c r="B353" i="2"/>
  <c r="A353" i="2"/>
  <c r="M352" i="2"/>
  <c r="L352" i="2"/>
  <c r="K352" i="2"/>
  <c r="J352" i="2"/>
  <c r="I352" i="2"/>
  <c r="H352" i="2"/>
  <c r="G352" i="2"/>
  <c r="F352" i="2"/>
  <c r="E352" i="2"/>
  <c r="D352" i="2"/>
  <c r="C352" i="2"/>
  <c r="B352" i="2"/>
  <c r="A352" i="2"/>
  <c r="M351" i="2"/>
  <c r="L351" i="2"/>
  <c r="K351" i="2"/>
  <c r="J351" i="2"/>
  <c r="I351" i="2"/>
  <c r="H351" i="2"/>
  <c r="G351" i="2"/>
  <c r="F351" i="2"/>
  <c r="E351" i="2"/>
  <c r="D351" i="2"/>
  <c r="C351" i="2"/>
  <c r="B351" i="2"/>
  <c r="A351" i="2"/>
  <c r="M350" i="2"/>
  <c r="L350" i="2"/>
  <c r="K350" i="2"/>
  <c r="J350" i="2"/>
  <c r="I350" i="2"/>
  <c r="H350" i="2"/>
  <c r="G350" i="2"/>
  <c r="F350" i="2"/>
  <c r="E350" i="2"/>
  <c r="D350" i="2"/>
  <c r="C350" i="2"/>
  <c r="B350" i="2"/>
  <c r="A350" i="2"/>
  <c r="M349" i="2"/>
  <c r="L349" i="2"/>
  <c r="K349" i="2"/>
  <c r="J349" i="2"/>
  <c r="I349" i="2"/>
  <c r="H349" i="2"/>
  <c r="G349" i="2"/>
  <c r="F349" i="2"/>
  <c r="E349" i="2"/>
  <c r="D349" i="2"/>
  <c r="C349" i="2"/>
  <c r="B349" i="2"/>
  <c r="A349" i="2"/>
  <c r="M348" i="2"/>
  <c r="L348" i="2"/>
  <c r="K348" i="2"/>
  <c r="J348" i="2"/>
  <c r="I348" i="2"/>
  <c r="H348" i="2"/>
  <c r="G348" i="2"/>
  <c r="F348" i="2"/>
  <c r="E348" i="2"/>
  <c r="D348" i="2"/>
  <c r="C348" i="2"/>
  <c r="B348" i="2"/>
  <c r="A348" i="2"/>
  <c r="M347" i="2"/>
  <c r="L347" i="2"/>
  <c r="K347" i="2"/>
  <c r="J347" i="2"/>
  <c r="I347" i="2"/>
  <c r="H347" i="2"/>
  <c r="G347" i="2"/>
  <c r="F347" i="2"/>
  <c r="E347" i="2"/>
  <c r="D347" i="2"/>
  <c r="C347" i="2"/>
  <c r="B347" i="2"/>
  <c r="A347" i="2"/>
  <c r="M346" i="2"/>
  <c r="L346" i="2"/>
  <c r="K346" i="2"/>
  <c r="J346" i="2"/>
  <c r="I346" i="2"/>
  <c r="H346" i="2"/>
  <c r="G346" i="2"/>
  <c r="F346" i="2"/>
  <c r="E346" i="2"/>
  <c r="D346" i="2"/>
  <c r="C346" i="2"/>
  <c r="B346" i="2"/>
  <c r="A346" i="2"/>
  <c r="M345" i="2"/>
  <c r="L345" i="2"/>
  <c r="K345" i="2"/>
  <c r="J345" i="2"/>
  <c r="I345" i="2"/>
  <c r="H345" i="2"/>
  <c r="G345" i="2"/>
  <c r="F345" i="2"/>
  <c r="E345" i="2"/>
  <c r="D345" i="2"/>
  <c r="C345" i="2"/>
  <c r="B345" i="2"/>
  <c r="A345" i="2"/>
  <c r="M344" i="2"/>
  <c r="L344" i="2"/>
  <c r="K344" i="2"/>
  <c r="J344" i="2"/>
  <c r="I344" i="2"/>
  <c r="H344" i="2"/>
  <c r="G344" i="2"/>
  <c r="F344" i="2"/>
  <c r="E344" i="2"/>
  <c r="D344" i="2"/>
  <c r="C344" i="2"/>
  <c r="B344" i="2"/>
  <c r="A344" i="2"/>
  <c r="M343" i="2"/>
  <c r="L343" i="2"/>
  <c r="K343" i="2"/>
  <c r="J343" i="2"/>
  <c r="I343" i="2"/>
  <c r="H343" i="2"/>
  <c r="G343" i="2"/>
  <c r="F343" i="2"/>
  <c r="E343" i="2"/>
  <c r="D343" i="2"/>
  <c r="C343" i="2"/>
  <c r="B343" i="2"/>
  <c r="A343" i="2"/>
  <c r="M342" i="2"/>
  <c r="L342" i="2"/>
  <c r="K342" i="2"/>
  <c r="J342" i="2"/>
  <c r="I342" i="2"/>
  <c r="H342" i="2"/>
  <c r="G342" i="2"/>
  <c r="F342" i="2"/>
  <c r="E342" i="2"/>
  <c r="D342" i="2"/>
  <c r="C342" i="2"/>
  <c r="B342" i="2"/>
  <c r="A342" i="2"/>
  <c r="M341" i="2"/>
  <c r="L341" i="2"/>
  <c r="K341" i="2"/>
  <c r="J341" i="2"/>
  <c r="I341" i="2"/>
  <c r="H341" i="2"/>
  <c r="G341" i="2"/>
  <c r="F341" i="2"/>
  <c r="E341" i="2"/>
  <c r="D341" i="2"/>
  <c r="C341" i="2"/>
  <c r="B341" i="2"/>
  <c r="A341" i="2"/>
  <c r="M340" i="2"/>
  <c r="L340" i="2"/>
  <c r="K340" i="2"/>
  <c r="J340" i="2"/>
  <c r="I340" i="2"/>
  <c r="H340" i="2"/>
  <c r="G340" i="2"/>
  <c r="F340" i="2"/>
  <c r="E340" i="2"/>
  <c r="D340" i="2"/>
  <c r="C340" i="2"/>
  <c r="B340" i="2"/>
  <c r="A340" i="2"/>
  <c r="M339" i="2"/>
  <c r="L339" i="2"/>
  <c r="K339" i="2"/>
  <c r="J339" i="2"/>
  <c r="I339" i="2"/>
  <c r="H339" i="2"/>
  <c r="G339" i="2"/>
  <c r="F339" i="2"/>
  <c r="E339" i="2"/>
  <c r="D339" i="2"/>
  <c r="C339" i="2"/>
  <c r="B339" i="2"/>
  <c r="A339" i="2"/>
  <c r="M338" i="2"/>
  <c r="L338" i="2"/>
  <c r="K338" i="2"/>
  <c r="J338" i="2"/>
  <c r="I338" i="2"/>
  <c r="H338" i="2"/>
  <c r="G338" i="2"/>
  <c r="F338" i="2"/>
  <c r="E338" i="2"/>
  <c r="D338" i="2"/>
  <c r="C338" i="2"/>
  <c r="B338" i="2"/>
  <c r="A338" i="2"/>
  <c r="M337" i="2"/>
  <c r="L337" i="2"/>
  <c r="K337" i="2"/>
  <c r="J337" i="2"/>
  <c r="I337" i="2"/>
  <c r="H337" i="2"/>
  <c r="G337" i="2"/>
  <c r="F337" i="2"/>
  <c r="E337" i="2"/>
  <c r="D337" i="2"/>
  <c r="C337" i="2"/>
  <c r="B337" i="2"/>
  <c r="A337" i="2"/>
  <c r="M336" i="2"/>
  <c r="L336" i="2"/>
  <c r="K336" i="2"/>
  <c r="J336" i="2"/>
  <c r="I336" i="2"/>
  <c r="H336" i="2"/>
  <c r="G336" i="2"/>
  <c r="F336" i="2"/>
  <c r="E336" i="2"/>
  <c r="D336" i="2"/>
  <c r="C336" i="2"/>
  <c r="B336" i="2"/>
  <c r="A336" i="2"/>
  <c r="M335" i="2"/>
  <c r="L335" i="2"/>
  <c r="K335" i="2"/>
  <c r="J335" i="2"/>
  <c r="I335" i="2"/>
  <c r="H335" i="2"/>
  <c r="G335" i="2"/>
  <c r="F335" i="2"/>
  <c r="E335" i="2"/>
  <c r="D335" i="2"/>
  <c r="C335" i="2"/>
  <c r="B335" i="2"/>
  <c r="A335" i="2"/>
  <c r="M334" i="2"/>
  <c r="L334" i="2"/>
  <c r="K334" i="2"/>
  <c r="J334" i="2"/>
  <c r="I334" i="2"/>
  <c r="H334" i="2"/>
  <c r="G334" i="2"/>
  <c r="F334" i="2"/>
  <c r="E334" i="2"/>
  <c r="D334" i="2"/>
  <c r="C334" i="2"/>
  <c r="B334" i="2"/>
  <c r="A334" i="2"/>
  <c r="M333" i="2"/>
  <c r="L333" i="2"/>
  <c r="K333" i="2"/>
  <c r="J333" i="2"/>
  <c r="I333" i="2"/>
  <c r="H333" i="2"/>
  <c r="G333" i="2"/>
  <c r="F333" i="2"/>
  <c r="E333" i="2"/>
  <c r="D333" i="2"/>
  <c r="C333" i="2"/>
  <c r="B333" i="2"/>
  <c r="A333" i="2"/>
  <c r="M332" i="2"/>
  <c r="L332" i="2"/>
  <c r="K332" i="2"/>
  <c r="J332" i="2"/>
  <c r="I332" i="2"/>
  <c r="H332" i="2"/>
  <c r="G332" i="2"/>
  <c r="F332" i="2"/>
  <c r="E332" i="2"/>
  <c r="D332" i="2"/>
  <c r="C332" i="2"/>
  <c r="B332" i="2"/>
  <c r="A332" i="2"/>
  <c r="M331" i="2"/>
  <c r="L331" i="2"/>
  <c r="K331" i="2"/>
  <c r="J331" i="2"/>
  <c r="I331" i="2"/>
  <c r="H331" i="2"/>
  <c r="G331" i="2"/>
  <c r="F331" i="2"/>
  <c r="E331" i="2"/>
  <c r="D331" i="2"/>
  <c r="C331" i="2"/>
  <c r="B331" i="2"/>
  <c r="A331" i="2"/>
  <c r="M330" i="2"/>
  <c r="L330" i="2"/>
  <c r="K330" i="2"/>
  <c r="J330" i="2"/>
  <c r="I330" i="2"/>
  <c r="H330" i="2"/>
  <c r="G330" i="2"/>
  <c r="F330" i="2"/>
  <c r="E330" i="2"/>
  <c r="D330" i="2"/>
  <c r="C330" i="2"/>
  <c r="B330" i="2"/>
  <c r="A330" i="2"/>
  <c r="M329" i="2"/>
  <c r="L329" i="2"/>
  <c r="K329" i="2"/>
  <c r="J329" i="2"/>
  <c r="I329" i="2"/>
  <c r="H329" i="2"/>
  <c r="G329" i="2"/>
  <c r="F329" i="2"/>
  <c r="E329" i="2"/>
  <c r="D329" i="2"/>
  <c r="C329" i="2"/>
  <c r="B329" i="2"/>
  <c r="A329" i="2"/>
  <c r="M328" i="2"/>
  <c r="L328" i="2"/>
  <c r="K328" i="2"/>
  <c r="J328" i="2"/>
  <c r="I328" i="2"/>
  <c r="H328" i="2"/>
  <c r="G328" i="2"/>
  <c r="F328" i="2"/>
  <c r="E328" i="2"/>
  <c r="D328" i="2"/>
  <c r="C328" i="2"/>
  <c r="B328" i="2"/>
  <c r="A328" i="2"/>
  <c r="M327" i="2"/>
  <c r="L327" i="2"/>
  <c r="K327" i="2"/>
  <c r="J327" i="2"/>
  <c r="I327" i="2"/>
  <c r="H327" i="2"/>
  <c r="G327" i="2"/>
  <c r="F327" i="2"/>
  <c r="E327" i="2"/>
  <c r="D327" i="2"/>
  <c r="C327" i="2"/>
  <c r="B327" i="2"/>
  <c r="A327" i="2"/>
  <c r="M326" i="2"/>
  <c r="L326" i="2"/>
  <c r="K326" i="2"/>
  <c r="J326" i="2"/>
  <c r="I326" i="2"/>
  <c r="H326" i="2"/>
  <c r="G326" i="2"/>
  <c r="F326" i="2"/>
  <c r="E326" i="2"/>
  <c r="D326" i="2"/>
  <c r="C326" i="2"/>
  <c r="B326" i="2"/>
  <c r="A326" i="2"/>
  <c r="M325" i="2"/>
  <c r="L325" i="2"/>
  <c r="K325" i="2"/>
  <c r="J325" i="2"/>
  <c r="I325" i="2"/>
  <c r="H325" i="2"/>
  <c r="G325" i="2"/>
  <c r="F325" i="2"/>
  <c r="E325" i="2"/>
  <c r="D325" i="2"/>
  <c r="C325" i="2"/>
  <c r="B325" i="2"/>
  <c r="A325" i="2"/>
  <c r="M324" i="2"/>
  <c r="L324" i="2"/>
  <c r="K324" i="2"/>
  <c r="J324" i="2"/>
  <c r="I324" i="2"/>
  <c r="H324" i="2"/>
  <c r="G324" i="2"/>
  <c r="F324" i="2"/>
  <c r="E324" i="2"/>
  <c r="D324" i="2"/>
  <c r="C324" i="2"/>
  <c r="B324" i="2"/>
  <c r="A324" i="2"/>
  <c r="M323" i="2"/>
  <c r="L323" i="2"/>
  <c r="K323" i="2"/>
  <c r="J323" i="2"/>
  <c r="I323" i="2"/>
  <c r="H323" i="2"/>
  <c r="G323" i="2"/>
  <c r="F323" i="2"/>
  <c r="E323" i="2"/>
  <c r="D323" i="2"/>
  <c r="C323" i="2"/>
  <c r="B323" i="2"/>
  <c r="A323" i="2"/>
  <c r="M322" i="2"/>
  <c r="L322" i="2"/>
  <c r="K322" i="2"/>
  <c r="J322" i="2"/>
  <c r="I322" i="2"/>
  <c r="H322" i="2"/>
  <c r="G322" i="2"/>
  <c r="F322" i="2"/>
  <c r="E322" i="2"/>
  <c r="D322" i="2"/>
  <c r="C322" i="2"/>
  <c r="B322" i="2"/>
  <c r="A322" i="2"/>
  <c r="M321" i="2"/>
  <c r="L321" i="2"/>
  <c r="K321" i="2"/>
  <c r="J321" i="2"/>
  <c r="I321" i="2"/>
  <c r="H321" i="2"/>
  <c r="G321" i="2"/>
  <c r="F321" i="2"/>
  <c r="E321" i="2"/>
  <c r="D321" i="2"/>
  <c r="C321" i="2"/>
  <c r="B321" i="2"/>
  <c r="A321" i="2"/>
  <c r="M320" i="2"/>
  <c r="L320" i="2"/>
  <c r="K320" i="2"/>
  <c r="J320" i="2"/>
  <c r="I320" i="2"/>
  <c r="H320" i="2"/>
  <c r="G320" i="2"/>
  <c r="F320" i="2"/>
  <c r="E320" i="2"/>
  <c r="D320" i="2"/>
  <c r="C320" i="2"/>
  <c r="B320" i="2"/>
  <c r="A320" i="2"/>
  <c r="M319" i="2"/>
  <c r="L319" i="2"/>
  <c r="K319" i="2"/>
  <c r="J319" i="2"/>
  <c r="I319" i="2"/>
  <c r="H319" i="2"/>
  <c r="G319" i="2"/>
  <c r="F319" i="2"/>
  <c r="E319" i="2"/>
  <c r="D319" i="2"/>
  <c r="C319" i="2"/>
  <c r="B319" i="2"/>
  <c r="A319" i="2"/>
  <c r="M318" i="2"/>
  <c r="L318" i="2"/>
  <c r="K318" i="2"/>
  <c r="J318" i="2"/>
  <c r="I318" i="2"/>
  <c r="H318" i="2"/>
  <c r="G318" i="2"/>
  <c r="F318" i="2"/>
  <c r="E318" i="2"/>
  <c r="D318" i="2"/>
  <c r="C318" i="2"/>
  <c r="B318" i="2"/>
  <c r="A318" i="2"/>
  <c r="M317" i="2"/>
  <c r="L317" i="2"/>
  <c r="K317" i="2"/>
  <c r="J317" i="2"/>
  <c r="I317" i="2"/>
  <c r="H317" i="2"/>
  <c r="G317" i="2"/>
  <c r="F317" i="2"/>
  <c r="E317" i="2"/>
  <c r="D317" i="2"/>
  <c r="C317" i="2"/>
  <c r="B317" i="2"/>
  <c r="A317" i="2"/>
  <c r="M316" i="2"/>
  <c r="L316" i="2"/>
  <c r="K316" i="2"/>
  <c r="J316" i="2"/>
  <c r="I316" i="2"/>
  <c r="H316" i="2"/>
  <c r="G316" i="2"/>
  <c r="F316" i="2"/>
  <c r="E316" i="2"/>
  <c r="D316" i="2"/>
  <c r="C316" i="2"/>
  <c r="B316" i="2"/>
  <c r="A316" i="2"/>
  <c r="M315" i="2"/>
  <c r="L315" i="2"/>
  <c r="K315" i="2"/>
  <c r="J315" i="2"/>
  <c r="I315" i="2"/>
  <c r="H315" i="2"/>
  <c r="G315" i="2"/>
  <c r="F315" i="2"/>
  <c r="E315" i="2"/>
  <c r="D315" i="2"/>
  <c r="C315" i="2"/>
  <c r="B315" i="2"/>
  <c r="A315" i="2"/>
  <c r="M314" i="2"/>
  <c r="L314" i="2"/>
  <c r="K314" i="2"/>
  <c r="J314" i="2"/>
  <c r="I314" i="2"/>
  <c r="H314" i="2"/>
  <c r="G314" i="2"/>
  <c r="F314" i="2"/>
  <c r="E314" i="2"/>
  <c r="D314" i="2"/>
  <c r="C314" i="2"/>
  <c r="B314" i="2"/>
  <c r="A314" i="2"/>
  <c r="M313" i="2"/>
  <c r="L313" i="2"/>
  <c r="K313" i="2"/>
  <c r="J313" i="2"/>
  <c r="I313" i="2"/>
  <c r="H313" i="2"/>
  <c r="G313" i="2"/>
  <c r="F313" i="2"/>
  <c r="E313" i="2"/>
  <c r="D313" i="2"/>
  <c r="C313" i="2"/>
  <c r="B313" i="2"/>
  <c r="A313" i="2"/>
  <c r="M312" i="2"/>
  <c r="L312" i="2"/>
  <c r="K312" i="2"/>
  <c r="J312" i="2"/>
  <c r="I312" i="2"/>
  <c r="H312" i="2"/>
  <c r="G312" i="2"/>
  <c r="F312" i="2"/>
  <c r="E312" i="2"/>
  <c r="D312" i="2"/>
  <c r="C312" i="2"/>
  <c r="B312" i="2"/>
  <c r="A312" i="2"/>
  <c r="M311" i="2"/>
  <c r="L311" i="2"/>
  <c r="K311" i="2"/>
  <c r="J311" i="2"/>
  <c r="I311" i="2"/>
  <c r="H311" i="2"/>
  <c r="G311" i="2"/>
  <c r="F311" i="2"/>
  <c r="E311" i="2"/>
  <c r="D311" i="2"/>
  <c r="C311" i="2"/>
  <c r="B311" i="2"/>
  <c r="A311" i="2"/>
  <c r="M310" i="2"/>
  <c r="L310" i="2"/>
  <c r="K310" i="2"/>
  <c r="J310" i="2"/>
  <c r="I310" i="2"/>
  <c r="H310" i="2"/>
  <c r="G310" i="2"/>
  <c r="F310" i="2"/>
  <c r="E310" i="2"/>
  <c r="D310" i="2"/>
  <c r="C310" i="2"/>
  <c r="B310" i="2"/>
  <c r="A310" i="2"/>
  <c r="M309" i="2"/>
  <c r="L309" i="2"/>
  <c r="K309" i="2"/>
  <c r="J309" i="2"/>
  <c r="I309" i="2"/>
  <c r="H309" i="2"/>
  <c r="G309" i="2"/>
  <c r="F309" i="2"/>
  <c r="E309" i="2"/>
  <c r="D309" i="2"/>
  <c r="C309" i="2"/>
  <c r="B309" i="2"/>
  <c r="A309" i="2"/>
  <c r="M308" i="2"/>
  <c r="L308" i="2"/>
  <c r="K308" i="2"/>
  <c r="J308" i="2"/>
  <c r="I308" i="2"/>
  <c r="H308" i="2"/>
  <c r="G308" i="2"/>
  <c r="F308" i="2"/>
  <c r="E308" i="2"/>
  <c r="D308" i="2"/>
  <c r="C308" i="2"/>
  <c r="B308" i="2"/>
  <c r="A308" i="2"/>
  <c r="M307" i="2"/>
  <c r="L307" i="2"/>
  <c r="K307" i="2"/>
  <c r="J307" i="2"/>
  <c r="I307" i="2"/>
  <c r="H307" i="2"/>
  <c r="G307" i="2"/>
  <c r="F307" i="2"/>
  <c r="E307" i="2"/>
  <c r="D307" i="2"/>
  <c r="C307" i="2"/>
  <c r="B307" i="2"/>
  <c r="A307" i="2"/>
  <c r="M306" i="2"/>
  <c r="L306" i="2"/>
  <c r="K306" i="2"/>
  <c r="J306" i="2"/>
  <c r="I306" i="2"/>
  <c r="H306" i="2"/>
  <c r="G306" i="2"/>
  <c r="F306" i="2"/>
  <c r="E306" i="2"/>
  <c r="D306" i="2"/>
  <c r="C306" i="2"/>
  <c r="B306" i="2"/>
  <c r="A306" i="2"/>
  <c r="M305" i="2"/>
  <c r="L305" i="2"/>
  <c r="K305" i="2"/>
  <c r="J305" i="2"/>
  <c r="I305" i="2"/>
  <c r="H305" i="2"/>
  <c r="G305" i="2"/>
  <c r="F305" i="2"/>
  <c r="E305" i="2"/>
  <c r="D305" i="2"/>
  <c r="C305" i="2"/>
  <c r="B305" i="2"/>
  <c r="A305" i="2"/>
  <c r="M304" i="2"/>
  <c r="L304" i="2"/>
  <c r="K304" i="2"/>
  <c r="J304" i="2"/>
  <c r="I304" i="2"/>
  <c r="H304" i="2"/>
  <c r="G304" i="2"/>
  <c r="F304" i="2"/>
  <c r="E304" i="2"/>
  <c r="D304" i="2"/>
  <c r="C304" i="2"/>
  <c r="B304" i="2"/>
  <c r="A304" i="2"/>
  <c r="M303" i="2"/>
  <c r="L303" i="2"/>
  <c r="K303" i="2"/>
  <c r="J303" i="2"/>
  <c r="I303" i="2"/>
  <c r="H303" i="2"/>
  <c r="G303" i="2"/>
  <c r="F303" i="2"/>
  <c r="E303" i="2"/>
  <c r="D303" i="2"/>
  <c r="C303" i="2"/>
  <c r="B303" i="2"/>
  <c r="A303" i="2"/>
  <c r="M302" i="2"/>
  <c r="L302" i="2"/>
  <c r="K302" i="2"/>
  <c r="J302" i="2"/>
  <c r="I302" i="2"/>
  <c r="H302" i="2"/>
  <c r="G302" i="2"/>
  <c r="F302" i="2"/>
  <c r="E302" i="2"/>
  <c r="D302" i="2"/>
  <c r="C302" i="2"/>
  <c r="B302" i="2"/>
  <c r="A302" i="2"/>
  <c r="M301" i="2"/>
  <c r="L301" i="2"/>
  <c r="K301" i="2"/>
  <c r="J301" i="2"/>
  <c r="I301" i="2"/>
  <c r="H301" i="2"/>
  <c r="G301" i="2"/>
  <c r="F301" i="2"/>
  <c r="E301" i="2"/>
  <c r="D301" i="2"/>
  <c r="C301" i="2"/>
  <c r="B301" i="2"/>
  <c r="A301" i="2"/>
  <c r="M300" i="2"/>
  <c r="L300" i="2"/>
  <c r="K300" i="2"/>
  <c r="J300" i="2"/>
  <c r="I300" i="2"/>
  <c r="H300" i="2"/>
  <c r="G300" i="2"/>
  <c r="F300" i="2"/>
  <c r="E300" i="2"/>
  <c r="D300" i="2"/>
  <c r="C300" i="2"/>
  <c r="B300" i="2"/>
  <c r="A300" i="2"/>
  <c r="M299" i="2"/>
  <c r="L299" i="2"/>
  <c r="K299" i="2"/>
  <c r="J299" i="2"/>
  <c r="I299" i="2"/>
  <c r="H299" i="2"/>
  <c r="G299" i="2"/>
  <c r="F299" i="2"/>
  <c r="E299" i="2"/>
  <c r="D299" i="2"/>
  <c r="C299" i="2"/>
  <c r="B299" i="2"/>
  <c r="A299" i="2"/>
  <c r="M298" i="2"/>
  <c r="L298" i="2"/>
  <c r="K298" i="2"/>
  <c r="J298" i="2"/>
  <c r="I298" i="2"/>
  <c r="H298" i="2"/>
  <c r="G298" i="2"/>
  <c r="F298" i="2"/>
  <c r="E298" i="2"/>
  <c r="D298" i="2"/>
  <c r="C298" i="2"/>
  <c r="B298" i="2"/>
  <c r="A298" i="2"/>
  <c r="M297" i="2"/>
  <c r="L297" i="2"/>
  <c r="K297" i="2"/>
  <c r="J297" i="2"/>
  <c r="I297" i="2"/>
  <c r="H297" i="2"/>
  <c r="G297" i="2"/>
  <c r="F297" i="2"/>
  <c r="E297" i="2"/>
  <c r="D297" i="2"/>
  <c r="C297" i="2"/>
  <c r="B297" i="2"/>
  <c r="A297" i="2"/>
  <c r="M296" i="2"/>
  <c r="L296" i="2"/>
  <c r="K296" i="2"/>
  <c r="J296" i="2"/>
  <c r="I296" i="2"/>
  <c r="H296" i="2"/>
  <c r="G296" i="2"/>
  <c r="F296" i="2"/>
  <c r="E296" i="2"/>
  <c r="D296" i="2"/>
  <c r="C296" i="2"/>
  <c r="B296" i="2"/>
  <c r="A296" i="2"/>
  <c r="M295" i="2"/>
  <c r="L295" i="2"/>
  <c r="K295" i="2"/>
  <c r="J295" i="2"/>
  <c r="I295" i="2"/>
  <c r="H295" i="2"/>
  <c r="G295" i="2"/>
  <c r="F295" i="2"/>
  <c r="E295" i="2"/>
  <c r="D295" i="2"/>
  <c r="C295" i="2"/>
  <c r="B295" i="2"/>
  <c r="A295" i="2"/>
  <c r="M294" i="2"/>
  <c r="L294" i="2"/>
  <c r="K294" i="2"/>
  <c r="J294" i="2"/>
  <c r="I294" i="2"/>
  <c r="H294" i="2"/>
  <c r="G294" i="2"/>
  <c r="F294" i="2"/>
  <c r="E294" i="2"/>
  <c r="D294" i="2"/>
  <c r="C294" i="2"/>
  <c r="B294" i="2"/>
  <c r="A294" i="2"/>
  <c r="M293" i="2"/>
  <c r="L293" i="2"/>
  <c r="K293" i="2"/>
  <c r="J293" i="2"/>
  <c r="I293" i="2"/>
  <c r="H293" i="2"/>
  <c r="G293" i="2"/>
  <c r="F293" i="2"/>
  <c r="E293" i="2"/>
  <c r="D293" i="2"/>
  <c r="C293" i="2"/>
  <c r="B293" i="2"/>
  <c r="A293" i="2"/>
  <c r="M292" i="2"/>
  <c r="L292" i="2"/>
  <c r="K292" i="2"/>
  <c r="J292" i="2"/>
  <c r="I292" i="2"/>
  <c r="H292" i="2"/>
  <c r="G292" i="2"/>
  <c r="F292" i="2"/>
  <c r="E292" i="2"/>
  <c r="D292" i="2"/>
  <c r="C292" i="2"/>
  <c r="B292" i="2"/>
  <c r="A292" i="2"/>
  <c r="M291" i="2"/>
  <c r="L291" i="2"/>
  <c r="K291" i="2"/>
  <c r="J291" i="2"/>
  <c r="I291" i="2"/>
  <c r="H291" i="2"/>
  <c r="G291" i="2"/>
  <c r="F291" i="2"/>
  <c r="E291" i="2"/>
  <c r="D291" i="2"/>
  <c r="C291" i="2"/>
  <c r="B291" i="2"/>
  <c r="A291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A290" i="2"/>
  <c r="M289" i="2"/>
  <c r="L289" i="2"/>
  <c r="K289" i="2"/>
  <c r="J289" i="2"/>
  <c r="I289" i="2"/>
  <c r="H289" i="2"/>
  <c r="G289" i="2"/>
  <c r="F289" i="2"/>
  <c r="E289" i="2"/>
  <c r="D289" i="2"/>
  <c r="C289" i="2"/>
  <c r="B289" i="2"/>
  <c r="A289" i="2"/>
  <c r="M288" i="2"/>
  <c r="L288" i="2"/>
  <c r="K288" i="2"/>
  <c r="J288" i="2"/>
  <c r="I288" i="2"/>
  <c r="H288" i="2"/>
  <c r="G288" i="2"/>
  <c r="F288" i="2"/>
  <c r="E288" i="2"/>
  <c r="D288" i="2"/>
  <c r="C288" i="2"/>
  <c r="B288" i="2"/>
  <c r="A288" i="2"/>
  <c r="M287" i="2"/>
  <c r="L287" i="2"/>
  <c r="K287" i="2"/>
  <c r="J287" i="2"/>
  <c r="I287" i="2"/>
  <c r="H287" i="2"/>
  <c r="G287" i="2"/>
  <c r="F287" i="2"/>
  <c r="E287" i="2"/>
  <c r="D287" i="2"/>
  <c r="C287" i="2"/>
  <c r="B287" i="2"/>
  <c r="A287" i="2"/>
  <c r="M286" i="2"/>
  <c r="L286" i="2"/>
  <c r="K286" i="2"/>
  <c r="J286" i="2"/>
  <c r="I286" i="2"/>
  <c r="H286" i="2"/>
  <c r="G286" i="2"/>
  <c r="F286" i="2"/>
  <c r="E286" i="2"/>
  <c r="D286" i="2"/>
  <c r="C286" i="2"/>
  <c r="B286" i="2"/>
  <c r="A286" i="2"/>
  <c r="M285" i="2"/>
  <c r="L285" i="2"/>
  <c r="K285" i="2"/>
  <c r="J285" i="2"/>
  <c r="I285" i="2"/>
  <c r="H285" i="2"/>
  <c r="G285" i="2"/>
  <c r="F285" i="2"/>
  <c r="E285" i="2"/>
  <c r="D285" i="2"/>
  <c r="C285" i="2"/>
  <c r="B285" i="2"/>
  <c r="A285" i="2"/>
  <c r="M284" i="2"/>
  <c r="L284" i="2"/>
  <c r="K284" i="2"/>
  <c r="J284" i="2"/>
  <c r="I284" i="2"/>
  <c r="H284" i="2"/>
  <c r="G284" i="2"/>
  <c r="F284" i="2"/>
  <c r="E284" i="2"/>
  <c r="D284" i="2"/>
  <c r="C284" i="2"/>
  <c r="B284" i="2"/>
  <c r="A284" i="2"/>
  <c r="M283" i="2"/>
  <c r="L283" i="2"/>
  <c r="K283" i="2"/>
  <c r="J283" i="2"/>
  <c r="I283" i="2"/>
  <c r="H283" i="2"/>
  <c r="G283" i="2"/>
  <c r="F283" i="2"/>
  <c r="E283" i="2"/>
  <c r="D283" i="2"/>
  <c r="C283" i="2"/>
  <c r="B283" i="2"/>
  <c r="A283" i="2"/>
  <c r="M282" i="2"/>
  <c r="L282" i="2"/>
  <c r="K282" i="2"/>
  <c r="J282" i="2"/>
  <c r="I282" i="2"/>
  <c r="H282" i="2"/>
  <c r="G282" i="2"/>
  <c r="F282" i="2"/>
  <c r="E282" i="2"/>
  <c r="D282" i="2"/>
  <c r="C282" i="2"/>
  <c r="B282" i="2"/>
  <c r="A282" i="2"/>
  <c r="M281" i="2"/>
  <c r="L281" i="2"/>
  <c r="K281" i="2"/>
  <c r="J281" i="2"/>
  <c r="I281" i="2"/>
  <c r="H281" i="2"/>
  <c r="G281" i="2"/>
  <c r="F281" i="2"/>
  <c r="E281" i="2"/>
  <c r="D281" i="2"/>
  <c r="C281" i="2"/>
  <c r="B281" i="2"/>
  <c r="A281" i="2"/>
  <c r="M280" i="2"/>
  <c r="L280" i="2"/>
  <c r="K280" i="2"/>
  <c r="J280" i="2"/>
  <c r="I280" i="2"/>
  <c r="H280" i="2"/>
  <c r="G280" i="2"/>
  <c r="F280" i="2"/>
  <c r="E280" i="2"/>
  <c r="D280" i="2"/>
  <c r="C280" i="2"/>
  <c r="B280" i="2"/>
  <c r="A280" i="2"/>
  <c r="M279" i="2"/>
  <c r="L279" i="2"/>
  <c r="K279" i="2"/>
  <c r="J279" i="2"/>
  <c r="I279" i="2"/>
  <c r="H279" i="2"/>
  <c r="G279" i="2"/>
  <c r="F279" i="2"/>
  <c r="E279" i="2"/>
  <c r="D279" i="2"/>
  <c r="C279" i="2"/>
  <c r="B279" i="2"/>
  <c r="A279" i="2"/>
  <c r="M278" i="2"/>
  <c r="L278" i="2"/>
  <c r="K278" i="2"/>
  <c r="J278" i="2"/>
  <c r="I278" i="2"/>
  <c r="H278" i="2"/>
  <c r="G278" i="2"/>
  <c r="F278" i="2"/>
  <c r="E278" i="2"/>
  <c r="D278" i="2"/>
  <c r="C278" i="2"/>
  <c r="B278" i="2"/>
  <c r="A278" i="2"/>
  <c r="M277" i="2"/>
  <c r="L277" i="2"/>
  <c r="K277" i="2"/>
  <c r="J277" i="2"/>
  <c r="I277" i="2"/>
  <c r="H277" i="2"/>
  <c r="G277" i="2"/>
  <c r="F277" i="2"/>
  <c r="E277" i="2"/>
  <c r="D277" i="2"/>
  <c r="C277" i="2"/>
  <c r="B277" i="2"/>
  <c r="A277" i="2"/>
  <c r="M276" i="2"/>
  <c r="L276" i="2"/>
  <c r="K276" i="2"/>
  <c r="J276" i="2"/>
  <c r="I276" i="2"/>
  <c r="H276" i="2"/>
  <c r="G276" i="2"/>
  <c r="F276" i="2"/>
  <c r="E276" i="2"/>
  <c r="D276" i="2"/>
  <c r="C276" i="2"/>
  <c r="B276" i="2"/>
  <c r="A276" i="2"/>
  <c r="M275" i="2"/>
  <c r="L275" i="2"/>
  <c r="K275" i="2"/>
  <c r="J275" i="2"/>
  <c r="I275" i="2"/>
  <c r="H275" i="2"/>
  <c r="G275" i="2"/>
  <c r="F275" i="2"/>
  <c r="E275" i="2"/>
  <c r="D275" i="2"/>
  <c r="C275" i="2"/>
  <c r="B275" i="2"/>
  <c r="A275" i="2"/>
  <c r="M274" i="2"/>
  <c r="L274" i="2"/>
  <c r="K274" i="2"/>
  <c r="J274" i="2"/>
  <c r="I274" i="2"/>
  <c r="H274" i="2"/>
  <c r="G274" i="2"/>
  <c r="F274" i="2"/>
  <c r="E274" i="2"/>
  <c r="D274" i="2"/>
  <c r="C274" i="2"/>
  <c r="B274" i="2"/>
  <c r="A274" i="2"/>
  <c r="M273" i="2"/>
  <c r="L273" i="2"/>
  <c r="K273" i="2"/>
  <c r="J273" i="2"/>
  <c r="I273" i="2"/>
  <c r="H273" i="2"/>
  <c r="G273" i="2"/>
  <c r="F273" i="2"/>
  <c r="E273" i="2"/>
  <c r="D273" i="2"/>
  <c r="C273" i="2"/>
  <c r="B273" i="2"/>
  <c r="A273" i="2"/>
  <c r="M272" i="2"/>
  <c r="L272" i="2"/>
  <c r="K272" i="2"/>
  <c r="J272" i="2"/>
  <c r="I272" i="2"/>
  <c r="H272" i="2"/>
  <c r="G272" i="2"/>
  <c r="F272" i="2"/>
  <c r="E272" i="2"/>
  <c r="D272" i="2"/>
  <c r="C272" i="2"/>
  <c r="B272" i="2"/>
  <c r="A272" i="2"/>
  <c r="M271" i="2"/>
  <c r="L271" i="2"/>
  <c r="K271" i="2"/>
  <c r="J271" i="2"/>
  <c r="I271" i="2"/>
  <c r="H271" i="2"/>
  <c r="G271" i="2"/>
  <c r="F271" i="2"/>
  <c r="E271" i="2"/>
  <c r="D271" i="2"/>
  <c r="C271" i="2"/>
  <c r="B271" i="2"/>
  <c r="A271" i="2"/>
  <c r="M270" i="2"/>
  <c r="L270" i="2"/>
  <c r="K270" i="2"/>
  <c r="J270" i="2"/>
  <c r="I270" i="2"/>
  <c r="H270" i="2"/>
  <c r="G270" i="2"/>
  <c r="F270" i="2"/>
  <c r="E270" i="2"/>
  <c r="D270" i="2"/>
  <c r="C270" i="2"/>
  <c r="B270" i="2"/>
  <c r="A270" i="2"/>
  <c r="M269" i="2"/>
  <c r="L269" i="2"/>
  <c r="K269" i="2"/>
  <c r="J269" i="2"/>
  <c r="I269" i="2"/>
  <c r="H269" i="2"/>
  <c r="G269" i="2"/>
  <c r="F269" i="2"/>
  <c r="E269" i="2"/>
  <c r="D269" i="2"/>
  <c r="C269" i="2"/>
  <c r="B269" i="2"/>
  <c r="A269" i="2"/>
  <c r="M268" i="2"/>
  <c r="L268" i="2"/>
  <c r="K268" i="2"/>
  <c r="J268" i="2"/>
  <c r="I268" i="2"/>
  <c r="H268" i="2"/>
  <c r="G268" i="2"/>
  <c r="F268" i="2"/>
  <c r="E268" i="2"/>
  <c r="D268" i="2"/>
  <c r="C268" i="2"/>
  <c r="B268" i="2"/>
  <c r="A268" i="2"/>
  <c r="M267" i="2"/>
  <c r="L267" i="2"/>
  <c r="K267" i="2"/>
  <c r="J267" i="2"/>
  <c r="I267" i="2"/>
  <c r="H267" i="2"/>
  <c r="G267" i="2"/>
  <c r="F267" i="2"/>
  <c r="E267" i="2"/>
  <c r="D267" i="2"/>
  <c r="C267" i="2"/>
  <c r="B267" i="2"/>
  <c r="A267" i="2"/>
  <c r="M266" i="2"/>
  <c r="L266" i="2"/>
  <c r="K266" i="2"/>
  <c r="J266" i="2"/>
  <c r="I266" i="2"/>
  <c r="H266" i="2"/>
  <c r="G266" i="2"/>
  <c r="F266" i="2"/>
  <c r="E266" i="2"/>
  <c r="D266" i="2"/>
  <c r="C266" i="2"/>
  <c r="B266" i="2"/>
  <c r="A266" i="2"/>
  <c r="M265" i="2"/>
  <c r="L265" i="2"/>
  <c r="K265" i="2"/>
  <c r="J265" i="2"/>
  <c r="I265" i="2"/>
  <c r="H265" i="2"/>
  <c r="G265" i="2"/>
  <c r="F265" i="2"/>
  <c r="E265" i="2"/>
  <c r="D265" i="2"/>
  <c r="C265" i="2"/>
  <c r="B265" i="2"/>
  <c r="A265" i="2"/>
  <c r="M264" i="2"/>
  <c r="L264" i="2"/>
  <c r="K264" i="2"/>
  <c r="J264" i="2"/>
  <c r="I264" i="2"/>
  <c r="H264" i="2"/>
  <c r="G264" i="2"/>
  <c r="F264" i="2"/>
  <c r="E264" i="2"/>
  <c r="D264" i="2"/>
  <c r="C264" i="2"/>
  <c r="B264" i="2"/>
  <c r="A264" i="2"/>
  <c r="M263" i="2"/>
  <c r="L263" i="2"/>
  <c r="K263" i="2"/>
  <c r="J263" i="2"/>
  <c r="I263" i="2"/>
  <c r="H263" i="2"/>
  <c r="G263" i="2"/>
  <c r="F263" i="2"/>
  <c r="E263" i="2"/>
  <c r="D263" i="2"/>
  <c r="C263" i="2"/>
  <c r="B263" i="2"/>
  <c r="A263" i="2"/>
  <c r="M262" i="2"/>
  <c r="L262" i="2"/>
  <c r="K262" i="2"/>
  <c r="J262" i="2"/>
  <c r="I262" i="2"/>
  <c r="H262" i="2"/>
  <c r="G262" i="2"/>
  <c r="F262" i="2"/>
  <c r="E262" i="2"/>
  <c r="D262" i="2"/>
  <c r="C262" i="2"/>
  <c r="B262" i="2"/>
  <c r="A262" i="2"/>
  <c r="M261" i="2"/>
  <c r="L261" i="2"/>
  <c r="K261" i="2"/>
  <c r="J261" i="2"/>
  <c r="I261" i="2"/>
  <c r="H261" i="2"/>
  <c r="G261" i="2"/>
  <c r="F261" i="2"/>
  <c r="E261" i="2"/>
  <c r="D261" i="2"/>
  <c r="C261" i="2"/>
  <c r="B261" i="2"/>
  <c r="A261" i="2"/>
  <c r="M260" i="2"/>
  <c r="L260" i="2"/>
  <c r="K260" i="2"/>
  <c r="J260" i="2"/>
  <c r="I260" i="2"/>
  <c r="H260" i="2"/>
  <c r="G260" i="2"/>
  <c r="F260" i="2"/>
  <c r="E260" i="2"/>
  <c r="D260" i="2"/>
  <c r="C260" i="2"/>
  <c r="B260" i="2"/>
  <c r="A260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A259" i="2"/>
  <c r="M258" i="2"/>
  <c r="L258" i="2"/>
  <c r="K258" i="2"/>
  <c r="J258" i="2"/>
  <c r="I258" i="2"/>
  <c r="H258" i="2"/>
  <c r="G258" i="2"/>
  <c r="F258" i="2"/>
  <c r="E258" i="2"/>
  <c r="D258" i="2"/>
  <c r="C258" i="2"/>
  <c r="B258" i="2"/>
  <c r="A258" i="2"/>
  <c r="M257" i="2"/>
  <c r="L257" i="2"/>
  <c r="K257" i="2"/>
  <c r="J257" i="2"/>
  <c r="I257" i="2"/>
  <c r="H257" i="2"/>
  <c r="G257" i="2"/>
  <c r="F257" i="2"/>
  <c r="E257" i="2"/>
  <c r="D257" i="2"/>
  <c r="C257" i="2"/>
  <c r="B257" i="2"/>
  <c r="A257" i="2"/>
  <c r="M256" i="2"/>
  <c r="L256" i="2"/>
  <c r="K256" i="2"/>
  <c r="J256" i="2"/>
  <c r="I256" i="2"/>
  <c r="H256" i="2"/>
  <c r="G256" i="2"/>
  <c r="F256" i="2"/>
  <c r="E256" i="2"/>
  <c r="D256" i="2"/>
  <c r="C256" i="2"/>
  <c r="B256" i="2"/>
  <c r="A256" i="2"/>
  <c r="M255" i="2"/>
  <c r="L255" i="2"/>
  <c r="K255" i="2"/>
  <c r="J255" i="2"/>
  <c r="I255" i="2"/>
  <c r="H255" i="2"/>
  <c r="G255" i="2"/>
  <c r="F255" i="2"/>
  <c r="E255" i="2"/>
  <c r="D255" i="2"/>
  <c r="C255" i="2"/>
  <c r="B255" i="2"/>
  <c r="A255" i="2"/>
  <c r="M254" i="2"/>
  <c r="L254" i="2"/>
  <c r="K254" i="2"/>
  <c r="J254" i="2"/>
  <c r="I254" i="2"/>
  <c r="H254" i="2"/>
  <c r="G254" i="2"/>
  <c r="F254" i="2"/>
  <c r="E254" i="2"/>
  <c r="D254" i="2"/>
  <c r="C254" i="2"/>
  <c r="B254" i="2"/>
  <c r="A254" i="2"/>
  <c r="M253" i="2"/>
  <c r="L253" i="2"/>
  <c r="K253" i="2"/>
  <c r="J253" i="2"/>
  <c r="I253" i="2"/>
  <c r="H253" i="2"/>
  <c r="G253" i="2"/>
  <c r="F253" i="2"/>
  <c r="E253" i="2"/>
  <c r="D253" i="2"/>
  <c r="C253" i="2"/>
  <c r="B253" i="2"/>
  <c r="A253" i="2"/>
  <c r="M252" i="2"/>
  <c r="L252" i="2"/>
  <c r="K252" i="2"/>
  <c r="J252" i="2"/>
  <c r="I252" i="2"/>
  <c r="H252" i="2"/>
  <c r="G252" i="2"/>
  <c r="F252" i="2"/>
  <c r="E252" i="2"/>
  <c r="D252" i="2"/>
  <c r="C252" i="2"/>
  <c r="B252" i="2"/>
  <c r="A252" i="2"/>
  <c r="M251" i="2"/>
  <c r="L251" i="2"/>
  <c r="K251" i="2"/>
  <c r="J251" i="2"/>
  <c r="I251" i="2"/>
  <c r="H251" i="2"/>
  <c r="G251" i="2"/>
  <c r="F251" i="2"/>
  <c r="E251" i="2"/>
  <c r="D251" i="2"/>
  <c r="C251" i="2"/>
  <c r="B251" i="2"/>
  <c r="A251" i="2"/>
  <c r="M250" i="2"/>
  <c r="L250" i="2"/>
  <c r="K250" i="2"/>
  <c r="J250" i="2"/>
  <c r="I250" i="2"/>
  <c r="H250" i="2"/>
  <c r="G250" i="2"/>
  <c r="F250" i="2"/>
  <c r="E250" i="2"/>
  <c r="D250" i="2"/>
  <c r="C250" i="2"/>
  <c r="B250" i="2"/>
  <c r="A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A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A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A246" i="2"/>
  <c r="M245" i="2"/>
  <c r="L245" i="2"/>
  <c r="K245" i="2"/>
  <c r="J245" i="2"/>
  <c r="I245" i="2"/>
  <c r="H245" i="2"/>
  <c r="G245" i="2"/>
  <c r="F245" i="2"/>
  <c r="E245" i="2"/>
  <c r="D245" i="2"/>
  <c r="C245" i="2"/>
  <c r="B245" i="2"/>
  <c r="A245" i="2"/>
  <c r="M244" i="2"/>
  <c r="L244" i="2"/>
  <c r="K244" i="2"/>
  <c r="J244" i="2"/>
  <c r="I244" i="2"/>
  <c r="H244" i="2"/>
  <c r="G244" i="2"/>
  <c r="F244" i="2"/>
  <c r="E244" i="2"/>
  <c r="D244" i="2"/>
  <c r="C244" i="2"/>
  <c r="B244" i="2"/>
  <c r="A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A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A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A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A240" i="2"/>
  <c r="M239" i="2"/>
  <c r="L239" i="2"/>
  <c r="K239" i="2"/>
  <c r="J239" i="2"/>
  <c r="I239" i="2"/>
  <c r="H239" i="2"/>
  <c r="G239" i="2"/>
  <c r="F239" i="2"/>
  <c r="E239" i="2"/>
  <c r="D239" i="2"/>
  <c r="C239" i="2"/>
  <c r="B239" i="2"/>
  <c r="A239" i="2"/>
  <c r="M238" i="2"/>
  <c r="L238" i="2"/>
  <c r="K238" i="2"/>
  <c r="J238" i="2"/>
  <c r="I238" i="2"/>
  <c r="H238" i="2"/>
  <c r="G238" i="2"/>
  <c r="F238" i="2"/>
  <c r="E238" i="2"/>
  <c r="D238" i="2"/>
  <c r="C238" i="2"/>
  <c r="B238" i="2"/>
  <c r="A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A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A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A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A234" i="2"/>
  <c r="M233" i="2"/>
  <c r="L233" i="2"/>
  <c r="K233" i="2"/>
  <c r="J233" i="2"/>
  <c r="I233" i="2"/>
  <c r="H233" i="2"/>
  <c r="G233" i="2"/>
  <c r="F233" i="2"/>
  <c r="E233" i="2"/>
  <c r="D233" i="2"/>
  <c r="C233" i="2"/>
  <c r="B233" i="2"/>
  <c r="A233" i="2"/>
  <c r="M232" i="2"/>
  <c r="L232" i="2"/>
  <c r="K232" i="2"/>
  <c r="J232" i="2"/>
  <c r="I232" i="2"/>
  <c r="H232" i="2"/>
  <c r="G232" i="2"/>
  <c r="F232" i="2"/>
  <c r="E232" i="2"/>
  <c r="D232" i="2"/>
  <c r="C232" i="2"/>
  <c r="B232" i="2"/>
  <c r="A232" i="2"/>
  <c r="M231" i="2"/>
  <c r="L231" i="2"/>
  <c r="K231" i="2"/>
  <c r="J231" i="2"/>
  <c r="I231" i="2"/>
  <c r="H231" i="2"/>
  <c r="G231" i="2"/>
  <c r="F231" i="2"/>
  <c r="E231" i="2"/>
  <c r="D231" i="2"/>
  <c r="C231" i="2"/>
  <c r="B231" i="2"/>
  <c r="A231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230" i="2"/>
  <c r="M229" i="2"/>
  <c r="L229" i="2"/>
  <c r="K229" i="2"/>
  <c r="J229" i="2"/>
  <c r="I229" i="2"/>
  <c r="H229" i="2"/>
  <c r="G229" i="2"/>
  <c r="F229" i="2"/>
  <c r="E229" i="2"/>
  <c r="D229" i="2"/>
  <c r="C229" i="2"/>
  <c r="B229" i="2"/>
  <c r="A229" i="2"/>
  <c r="M228" i="2"/>
  <c r="L228" i="2"/>
  <c r="K228" i="2"/>
  <c r="J228" i="2"/>
  <c r="I228" i="2"/>
  <c r="H228" i="2"/>
  <c r="G228" i="2"/>
  <c r="F228" i="2"/>
  <c r="E228" i="2"/>
  <c r="D228" i="2"/>
  <c r="C228" i="2"/>
  <c r="B228" i="2"/>
  <c r="A228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A227" i="2"/>
  <c r="M226" i="2"/>
  <c r="L226" i="2"/>
  <c r="K226" i="2"/>
  <c r="J226" i="2"/>
  <c r="I226" i="2"/>
  <c r="H226" i="2"/>
  <c r="G226" i="2"/>
  <c r="F226" i="2"/>
  <c r="E226" i="2"/>
  <c r="D226" i="2"/>
  <c r="C226" i="2"/>
  <c r="B226" i="2"/>
  <c r="A226" i="2"/>
  <c r="M225" i="2"/>
  <c r="L225" i="2"/>
  <c r="K225" i="2"/>
  <c r="J225" i="2"/>
  <c r="I225" i="2"/>
  <c r="H225" i="2"/>
  <c r="G225" i="2"/>
  <c r="F225" i="2"/>
  <c r="E225" i="2"/>
  <c r="D225" i="2"/>
  <c r="C225" i="2"/>
  <c r="B225" i="2"/>
  <c r="A225" i="2"/>
  <c r="M224" i="2"/>
  <c r="L224" i="2"/>
  <c r="K224" i="2"/>
  <c r="J224" i="2"/>
  <c r="I224" i="2"/>
  <c r="H224" i="2"/>
  <c r="G224" i="2"/>
  <c r="F224" i="2"/>
  <c r="E224" i="2"/>
  <c r="D224" i="2"/>
  <c r="C224" i="2"/>
  <c r="B224" i="2"/>
  <c r="A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A223" i="2"/>
  <c r="M222" i="2"/>
  <c r="L222" i="2"/>
  <c r="K222" i="2"/>
  <c r="J222" i="2"/>
  <c r="I222" i="2"/>
  <c r="H222" i="2"/>
  <c r="G222" i="2"/>
  <c r="F222" i="2"/>
  <c r="E222" i="2"/>
  <c r="D222" i="2"/>
  <c r="C222" i="2"/>
  <c r="B222" i="2"/>
  <c r="A222" i="2"/>
  <c r="M221" i="2"/>
  <c r="L221" i="2"/>
  <c r="K221" i="2"/>
  <c r="J221" i="2"/>
  <c r="I221" i="2"/>
  <c r="H221" i="2"/>
  <c r="G221" i="2"/>
  <c r="F221" i="2"/>
  <c r="E221" i="2"/>
  <c r="D221" i="2"/>
  <c r="C221" i="2"/>
  <c r="B221" i="2"/>
  <c r="A221" i="2"/>
  <c r="M220" i="2"/>
  <c r="L220" i="2"/>
  <c r="K220" i="2"/>
  <c r="J220" i="2"/>
  <c r="I220" i="2"/>
  <c r="H220" i="2"/>
  <c r="G220" i="2"/>
  <c r="F220" i="2"/>
  <c r="E220" i="2"/>
  <c r="D220" i="2"/>
  <c r="C220" i="2"/>
  <c r="B220" i="2"/>
  <c r="A220" i="2"/>
  <c r="M219" i="2"/>
  <c r="L219" i="2"/>
  <c r="K219" i="2"/>
  <c r="J219" i="2"/>
  <c r="I219" i="2"/>
  <c r="H219" i="2"/>
  <c r="G219" i="2"/>
  <c r="F219" i="2"/>
  <c r="E219" i="2"/>
  <c r="D219" i="2"/>
  <c r="C219" i="2"/>
  <c r="B219" i="2"/>
  <c r="A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A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A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A216" i="2"/>
  <c r="M215" i="2"/>
  <c r="L215" i="2"/>
  <c r="K215" i="2"/>
  <c r="J215" i="2"/>
  <c r="I215" i="2"/>
  <c r="H215" i="2"/>
  <c r="G215" i="2"/>
  <c r="F215" i="2"/>
  <c r="E215" i="2"/>
  <c r="D215" i="2"/>
  <c r="C215" i="2"/>
  <c r="B215" i="2"/>
  <c r="A215" i="2"/>
  <c r="M214" i="2"/>
  <c r="L214" i="2"/>
  <c r="K214" i="2"/>
  <c r="J214" i="2"/>
  <c r="I214" i="2"/>
  <c r="H214" i="2"/>
  <c r="G214" i="2"/>
  <c r="F214" i="2"/>
  <c r="E214" i="2"/>
  <c r="D214" i="2"/>
  <c r="C214" i="2"/>
  <c r="B214" i="2"/>
  <c r="A214" i="2"/>
  <c r="M213" i="2"/>
  <c r="L213" i="2"/>
  <c r="K213" i="2"/>
  <c r="J213" i="2"/>
  <c r="I213" i="2"/>
  <c r="H213" i="2"/>
  <c r="G213" i="2"/>
  <c r="F213" i="2"/>
  <c r="E213" i="2"/>
  <c r="D213" i="2"/>
  <c r="C213" i="2"/>
  <c r="B213" i="2"/>
  <c r="A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A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A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A210" i="2"/>
  <c r="M209" i="2"/>
  <c r="L209" i="2"/>
  <c r="K209" i="2"/>
  <c r="J209" i="2"/>
  <c r="I209" i="2"/>
  <c r="H209" i="2"/>
  <c r="G209" i="2"/>
  <c r="F209" i="2"/>
  <c r="E209" i="2"/>
  <c r="D209" i="2"/>
  <c r="C209" i="2"/>
  <c r="B209" i="2"/>
  <c r="A209" i="2"/>
  <c r="M208" i="2"/>
  <c r="L208" i="2"/>
  <c r="K208" i="2"/>
  <c r="J208" i="2"/>
  <c r="I208" i="2"/>
  <c r="H208" i="2"/>
  <c r="G208" i="2"/>
  <c r="F208" i="2"/>
  <c r="E208" i="2"/>
  <c r="D208" i="2"/>
  <c r="C208" i="2"/>
  <c r="B208" i="2"/>
  <c r="A208" i="2"/>
  <c r="M207" i="2"/>
  <c r="L207" i="2"/>
  <c r="K207" i="2"/>
  <c r="J207" i="2"/>
  <c r="I207" i="2"/>
  <c r="H207" i="2"/>
  <c r="G207" i="2"/>
  <c r="F207" i="2"/>
  <c r="E207" i="2"/>
  <c r="D207" i="2"/>
  <c r="C207" i="2"/>
  <c r="B207" i="2"/>
  <c r="A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A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A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A204" i="2"/>
  <c r="M203" i="2"/>
  <c r="L203" i="2"/>
  <c r="K203" i="2"/>
  <c r="J203" i="2"/>
  <c r="I203" i="2"/>
  <c r="H203" i="2"/>
  <c r="G203" i="2"/>
  <c r="F203" i="2"/>
  <c r="E203" i="2"/>
  <c r="D203" i="2"/>
  <c r="C203" i="2"/>
  <c r="B203" i="2"/>
  <c r="A203" i="2"/>
  <c r="M202" i="2"/>
  <c r="L202" i="2"/>
  <c r="K202" i="2"/>
  <c r="J202" i="2"/>
  <c r="I202" i="2"/>
  <c r="H202" i="2"/>
  <c r="G202" i="2"/>
  <c r="F202" i="2"/>
  <c r="E202" i="2"/>
  <c r="D202" i="2"/>
  <c r="C202" i="2"/>
  <c r="B202" i="2"/>
  <c r="A202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A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A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A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A198" i="2"/>
  <c r="M197" i="2"/>
  <c r="L197" i="2"/>
  <c r="K197" i="2"/>
  <c r="J197" i="2"/>
  <c r="I197" i="2"/>
  <c r="H197" i="2"/>
  <c r="G197" i="2"/>
  <c r="F197" i="2"/>
  <c r="E197" i="2"/>
  <c r="D197" i="2"/>
  <c r="C197" i="2"/>
  <c r="B197" i="2"/>
  <c r="A197" i="2"/>
  <c r="M196" i="2"/>
  <c r="L196" i="2"/>
  <c r="K196" i="2"/>
  <c r="J196" i="2"/>
  <c r="I196" i="2"/>
  <c r="H196" i="2"/>
  <c r="G196" i="2"/>
  <c r="F196" i="2"/>
  <c r="E196" i="2"/>
  <c r="D196" i="2"/>
  <c r="C196" i="2"/>
  <c r="B196" i="2"/>
  <c r="A196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A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A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A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A192" i="2"/>
  <c r="M191" i="2"/>
  <c r="L191" i="2"/>
  <c r="K191" i="2"/>
  <c r="J191" i="2"/>
  <c r="I191" i="2"/>
  <c r="H191" i="2"/>
  <c r="G191" i="2"/>
  <c r="F191" i="2"/>
  <c r="E191" i="2"/>
  <c r="D191" i="2"/>
  <c r="C191" i="2"/>
  <c r="B191" i="2"/>
  <c r="A191" i="2"/>
  <c r="M190" i="2"/>
  <c r="L190" i="2"/>
  <c r="K190" i="2"/>
  <c r="J190" i="2"/>
  <c r="I190" i="2"/>
  <c r="H190" i="2"/>
  <c r="G190" i="2"/>
  <c r="F190" i="2"/>
  <c r="E190" i="2"/>
  <c r="D190" i="2"/>
  <c r="C190" i="2"/>
  <c r="B190" i="2"/>
  <c r="A190" i="2"/>
  <c r="M189" i="2"/>
  <c r="L189" i="2"/>
  <c r="K189" i="2"/>
  <c r="J189" i="2"/>
  <c r="I189" i="2"/>
  <c r="H189" i="2"/>
  <c r="G189" i="2"/>
  <c r="F189" i="2"/>
  <c r="E189" i="2"/>
  <c r="D189" i="2"/>
  <c r="C189" i="2"/>
  <c r="B189" i="2"/>
  <c r="A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A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A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A186" i="2"/>
  <c r="M185" i="2"/>
  <c r="L185" i="2"/>
  <c r="K185" i="2"/>
  <c r="J185" i="2"/>
  <c r="I185" i="2"/>
  <c r="H185" i="2"/>
  <c r="G185" i="2"/>
  <c r="F185" i="2"/>
  <c r="E185" i="2"/>
  <c r="D185" i="2"/>
  <c r="C185" i="2"/>
  <c r="B185" i="2"/>
  <c r="A185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  <c r="M183" i="2"/>
  <c r="L183" i="2"/>
  <c r="K183" i="2"/>
  <c r="J183" i="2"/>
  <c r="I183" i="2"/>
  <c r="H183" i="2"/>
  <c r="G183" i="2"/>
  <c r="F183" i="2"/>
  <c r="E183" i="2"/>
  <c r="D183" i="2"/>
  <c r="C183" i="2"/>
  <c r="B183" i="2"/>
  <c r="A183" i="2"/>
  <c r="M182" i="2"/>
  <c r="L182" i="2"/>
  <c r="K182" i="2"/>
  <c r="J182" i="2"/>
  <c r="I182" i="2"/>
  <c r="H182" i="2"/>
  <c r="G182" i="2"/>
  <c r="F182" i="2"/>
  <c r="E182" i="2"/>
  <c r="D182" i="2"/>
  <c r="C182" i="2"/>
  <c r="B182" i="2"/>
  <c r="A182" i="2"/>
  <c r="M181" i="2"/>
  <c r="L181" i="2"/>
  <c r="K181" i="2"/>
  <c r="J181" i="2"/>
  <c r="I181" i="2"/>
  <c r="H181" i="2"/>
  <c r="G181" i="2"/>
  <c r="F181" i="2"/>
  <c r="E181" i="2"/>
  <c r="D181" i="2"/>
  <c r="C181" i="2"/>
  <c r="B181" i="2"/>
  <c r="A181" i="2"/>
  <c r="M180" i="2"/>
  <c r="L180" i="2"/>
  <c r="K180" i="2"/>
  <c r="J180" i="2"/>
  <c r="I180" i="2"/>
  <c r="H180" i="2"/>
  <c r="G180" i="2"/>
  <c r="F180" i="2"/>
  <c r="E180" i="2"/>
  <c r="D180" i="2"/>
  <c r="C180" i="2"/>
  <c r="B180" i="2"/>
  <c r="A180" i="2"/>
  <c r="M179" i="2"/>
  <c r="L179" i="2"/>
  <c r="K179" i="2"/>
  <c r="J179" i="2"/>
  <c r="I179" i="2"/>
  <c r="H179" i="2"/>
  <c r="G179" i="2"/>
  <c r="F179" i="2"/>
  <c r="E179" i="2"/>
  <c r="D179" i="2"/>
  <c r="C179" i="2"/>
  <c r="B179" i="2"/>
  <c r="A179" i="2"/>
  <c r="M178" i="2"/>
  <c r="L178" i="2"/>
  <c r="K178" i="2"/>
  <c r="J178" i="2"/>
  <c r="I178" i="2"/>
  <c r="H178" i="2"/>
  <c r="G178" i="2"/>
  <c r="F178" i="2"/>
  <c r="E178" i="2"/>
  <c r="D178" i="2"/>
  <c r="C178" i="2"/>
  <c r="B178" i="2"/>
  <c r="A178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A177" i="2"/>
  <c r="M176" i="2"/>
  <c r="L176" i="2"/>
  <c r="K176" i="2"/>
  <c r="J176" i="2"/>
  <c r="I176" i="2"/>
  <c r="H176" i="2"/>
  <c r="G176" i="2"/>
  <c r="F176" i="2"/>
  <c r="E176" i="2"/>
  <c r="D176" i="2"/>
  <c r="C176" i="2"/>
  <c r="B176" i="2"/>
  <c r="A176" i="2"/>
  <c r="M175" i="2"/>
  <c r="L175" i="2"/>
  <c r="K175" i="2"/>
  <c r="J175" i="2"/>
  <c r="I175" i="2"/>
  <c r="H175" i="2"/>
  <c r="G175" i="2"/>
  <c r="F175" i="2"/>
  <c r="E175" i="2"/>
  <c r="D175" i="2"/>
  <c r="C175" i="2"/>
  <c r="B175" i="2"/>
  <c r="A175" i="2"/>
  <c r="M174" i="2"/>
  <c r="L174" i="2"/>
  <c r="K174" i="2"/>
  <c r="J174" i="2"/>
  <c r="I174" i="2"/>
  <c r="H174" i="2"/>
  <c r="G174" i="2"/>
  <c r="F174" i="2"/>
  <c r="E174" i="2"/>
  <c r="D174" i="2"/>
  <c r="C174" i="2"/>
  <c r="B174" i="2"/>
  <c r="A174" i="2"/>
  <c r="M173" i="2"/>
  <c r="L173" i="2"/>
  <c r="K173" i="2"/>
  <c r="J173" i="2"/>
  <c r="I173" i="2"/>
  <c r="H173" i="2"/>
  <c r="G173" i="2"/>
  <c r="F173" i="2"/>
  <c r="E173" i="2"/>
  <c r="D173" i="2"/>
  <c r="C173" i="2"/>
  <c r="B173" i="2"/>
  <c r="A173" i="2"/>
  <c r="M172" i="2"/>
  <c r="L172" i="2"/>
  <c r="K172" i="2"/>
  <c r="J172" i="2"/>
  <c r="I172" i="2"/>
  <c r="H172" i="2"/>
  <c r="G172" i="2"/>
  <c r="F172" i="2"/>
  <c r="E172" i="2"/>
  <c r="D172" i="2"/>
  <c r="C172" i="2"/>
  <c r="B172" i="2"/>
  <c r="A172" i="2"/>
  <c r="M171" i="2"/>
  <c r="L171" i="2"/>
  <c r="K171" i="2"/>
  <c r="J171" i="2"/>
  <c r="I171" i="2"/>
  <c r="H171" i="2"/>
  <c r="G171" i="2"/>
  <c r="F171" i="2"/>
  <c r="E171" i="2"/>
  <c r="D171" i="2"/>
  <c r="C171" i="2"/>
  <c r="B171" i="2"/>
  <c r="A171" i="2"/>
  <c r="M170" i="2"/>
  <c r="L170" i="2"/>
  <c r="K170" i="2"/>
  <c r="J170" i="2"/>
  <c r="I170" i="2"/>
  <c r="H170" i="2"/>
  <c r="G170" i="2"/>
  <c r="F170" i="2"/>
  <c r="E170" i="2"/>
  <c r="D170" i="2"/>
  <c r="C170" i="2"/>
  <c r="B170" i="2"/>
  <c r="A170" i="2"/>
  <c r="M169" i="2"/>
  <c r="L169" i="2"/>
  <c r="K169" i="2"/>
  <c r="J169" i="2"/>
  <c r="I169" i="2"/>
  <c r="H169" i="2"/>
  <c r="G169" i="2"/>
  <c r="F169" i="2"/>
  <c r="E169" i="2"/>
  <c r="D169" i="2"/>
  <c r="C169" i="2"/>
  <c r="B169" i="2"/>
  <c r="A169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A168" i="2"/>
  <c r="M167" i="2"/>
  <c r="L167" i="2"/>
  <c r="K167" i="2"/>
  <c r="J167" i="2"/>
  <c r="I167" i="2"/>
  <c r="H167" i="2"/>
  <c r="G167" i="2"/>
  <c r="F167" i="2"/>
  <c r="E167" i="2"/>
  <c r="D167" i="2"/>
  <c r="C167" i="2"/>
  <c r="B167" i="2"/>
  <c r="A167" i="2"/>
  <c r="M166" i="2"/>
  <c r="L166" i="2"/>
  <c r="K166" i="2"/>
  <c r="J166" i="2"/>
  <c r="I166" i="2"/>
  <c r="H166" i="2"/>
  <c r="G166" i="2"/>
  <c r="F166" i="2"/>
  <c r="E166" i="2"/>
  <c r="D166" i="2"/>
  <c r="C166" i="2"/>
  <c r="B166" i="2"/>
  <c r="A166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165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A164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A163" i="2"/>
  <c r="M162" i="2"/>
  <c r="L162" i="2"/>
  <c r="K162" i="2"/>
  <c r="J162" i="2"/>
  <c r="I162" i="2"/>
  <c r="H162" i="2"/>
  <c r="G162" i="2"/>
  <c r="F162" i="2"/>
  <c r="E162" i="2"/>
  <c r="D162" i="2"/>
  <c r="C162" i="2"/>
  <c r="B162" i="2"/>
  <c r="A162" i="2"/>
  <c r="M161" i="2"/>
  <c r="L161" i="2"/>
  <c r="K161" i="2"/>
  <c r="J161" i="2"/>
  <c r="I161" i="2"/>
  <c r="H161" i="2"/>
  <c r="G161" i="2"/>
  <c r="F161" i="2"/>
  <c r="E161" i="2"/>
  <c r="D161" i="2"/>
  <c r="C161" i="2"/>
  <c r="B161" i="2"/>
  <c r="A161" i="2"/>
  <c r="M160" i="2"/>
  <c r="L160" i="2"/>
  <c r="K160" i="2"/>
  <c r="J160" i="2"/>
  <c r="I160" i="2"/>
  <c r="H160" i="2"/>
  <c r="G160" i="2"/>
  <c r="F160" i="2"/>
  <c r="E160" i="2"/>
  <c r="D160" i="2"/>
  <c r="C160" i="2"/>
  <c r="B160" i="2"/>
  <c r="A160" i="2"/>
  <c r="M159" i="2"/>
  <c r="L159" i="2"/>
  <c r="K159" i="2"/>
  <c r="J159" i="2"/>
  <c r="I159" i="2"/>
  <c r="H159" i="2"/>
  <c r="G159" i="2"/>
  <c r="F159" i="2"/>
  <c r="E159" i="2"/>
  <c r="D159" i="2"/>
  <c r="C159" i="2"/>
  <c r="B159" i="2"/>
  <c r="A159" i="2"/>
  <c r="M158" i="2"/>
  <c r="L158" i="2"/>
  <c r="K158" i="2"/>
  <c r="J158" i="2"/>
  <c r="I158" i="2"/>
  <c r="H158" i="2"/>
  <c r="G158" i="2"/>
  <c r="F158" i="2"/>
  <c r="E158" i="2"/>
  <c r="D158" i="2"/>
  <c r="C158" i="2"/>
  <c r="B158" i="2"/>
  <c r="A158" i="2"/>
  <c r="M157" i="2"/>
  <c r="L157" i="2"/>
  <c r="K157" i="2"/>
  <c r="J157" i="2"/>
  <c r="I157" i="2"/>
  <c r="H157" i="2"/>
  <c r="G157" i="2"/>
  <c r="F157" i="2"/>
  <c r="E157" i="2"/>
  <c r="D157" i="2"/>
  <c r="C157" i="2"/>
  <c r="B157" i="2"/>
  <c r="A157" i="2"/>
  <c r="M156" i="2"/>
  <c r="L156" i="2"/>
  <c r="K156" i="2"/>
  <c r="J156" i="2"/>
  <c r="I156" i="2"/>
  <c r="H156" i="2"/>
  <c r="G156" i="2"/>
  <c r="F156" i="2"/>
  <c r="E156" i="2"/>
  <c r="D156" i="2"/>
  <c r="C156" i="2"/>
  <c r="B156" i="2"/>
  <c r="A156" i="2"/>
  <c r="M155" i="2"/>
  <c r="L155" i="2"/>
  <c r="K155" i="2"/>
  <c r="J155" i="2"/>
  <c r="I155" i="2"/>
  <c r="H155" i="2"/>
  <c r="G155" i="2"/>
  <c r="F155" i="2"/>
  <c r="E155" i="2"/>
  <c r="D155" i="2"/>
  <c r="C155" i="2"/>
  <c r="B155" i="2"/>
  <c r="A155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A154" i="2"/>
  <c r="M153" i="2"/>
  <c r="L153" i="2"/>
  <c r="K153" i="2"/>
  <c r="J153" i="2"/>
  <c r="I153" i="2"/>
  <c r="H153" i="2"/>
  <c r="G153" i="2"/>
  <c r="F153" i="2"/>
  <c r="E153" i="2"/>
  <c r="D153" i="2"/>
  <c r="C153" i="2"/>
  <c r="B153" i="2"/>
  <c r="A153" i="2"/>
  <c r="M152" i="2"/>
  <c r="L152" i="2"/>
  <c r="K152" i="2"/>
  <c r="J152" i="2"/>
  <c r="I152" i="2"/>
  <c r="H152" i="2"/>
  <c r="G152" i="2"/>
  <c r="F152" i="2"/>
  <c r="E152" i="2"/>
  <c r="D152" i="2"/>
  <c r="C152" i="2"/>
  <c r="B152" i="2"/>
  <c r="A152" i="2"/>
  <c r="M151" i="2"/>
  <c r="L151" i="2"/>
  <c r="K151" i="2"/>
  <c r="J151" i="2"/>
  <c r="I151" i="2"/>
  <c r="H151" i="2"/>
  <c r="G151" i="2"/>
  <c r="F151" i="2"/>
  <c r="E151" i="2"/>
  <c r="D151" i="2"/>
  <c r="C151" i="2"/>
  <c r="B151" i="2"/>
  <c r="A151" i="2"/>
  <c r="M150" i="2"/>
  <c r="L150" i="2"/>
  <c r="K150" i="2"/>
  <c r="J150" i="2"/>
  <c r="I150" i="2"/>
  <c r="H150" i="2"/>
  <c r="G150" i="2"/>
  <c r="F150" i="2"/>
  <c r="E150" i="2"/>
  <c r="D150" i="2"/>
  <c r="C150" i="2"/>
  <c r="B150" i="2"/>
  <c r="A150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A149" i="2"/>
  <c r="M148" i="2"/>
  <c r="L148" i="2"/>
  <c r="K148" i="2"/>
  <c r="J148" i="2"/>
  <c r="I148" i="2"/>
  <c r="H148" i="2"/>
  <c r="G148" i="2"/>
  <c r="F148" i="2"/>
  <c r="E148" i="2"/>
  <c r="D148" i="2"/>
  <c r="C148" i="2"/>
  <c r="B148" i="2"/>
  <c r="A148" i="2"/>
  <c r="M147" i="2"/>
  <c r="L147" i="2"/>
  <c r="K147" i="2"/>
  <c r="J147" i="2"/>
  <c r="I147" i="2"/>
  <c r="H147" i="2"/>
  <c r="G147" i="2"/>
  <c r="F147" i="2"/>
  <c r="E147" i="2"/>
  <c r="D147" i="2"/>
  <c r="C147" i="2"/>
  <c r="B147" i="2"/>
  <c r="A147" i="2"/>
  <c r="M146" i="2"/>
  <c r="L146" i="2"/>
  <c r="K146" i="2"/>
  <c r="J146" i="2"/>
  <c r="I146" i="2"/>
  <c r="H146" i="2"/>
  <c r="G146" i="2"/>
  <c r="F146" i="2"/>
  <c r="E146" i="2"/>
  <c r="D146" i="2"/>
  <c r="C146" i="2"/>
  <c r="B146" i="2"/>
  <c r="A146" i="2"/>
  <c r="M145" i="2"/>
  <c r="L145" i="2"/>
  <c r="K145" i="2"/>
  <c r="J145" i="2"/>
  <c r="I145" i="2"/>
  <c r="H145" i="2"/>
  <c r="G145" i="2"/>
  <c r="F145" i="2"/>
  <c r="E145" i="2"/>
  <c r="D145" i="2"/>
  <c r="C145" i="2"/>
  <c r="B145" i="2"/>
  <c r="A145" i="2"/>
  <c r="M144" i="2"/>
  <c r="L144" i="2"/>
  <c r="K144" i="2"/>
  <c r="J144" i="2"/>
  <c r="I144" i="2"/>
  <c r="H144" i="2"/>
  <c r="G144" i="2"/>
  <c r="F144" i="2"/>
  <c r="E144" i="2"/>
  <c r="D144" i="2"/>
  <c r="C144" i="2"/>
  <c r="B144" i="2"/>
  <c r="A144" i="2"/>
  <c r="M143" i="2"/>
  <c r="L143" i="2"/>
  <c r="K143" i="2"/>
  <c r="J143" i="2"/>
  <c r="I143" i="2"/>
  <c r="H143" i="2"/>
  <c r="G143" i="2"/>
  <c r="F143" i="2"/>
  <c r="E143" i="2"/>
  <c r="D143" i="2"/>
  <c r="C143" i="2"/>
  <c r="B143" i="2"/>
  <c r="A143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A142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A141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A140" i="2"/>
  <c r="M139" i="2"/>
  <c r="L139" i="2"/>
  <c r="K139" i="2"/>
  <c r="J139" i="2"/>
  <c r="I139" i="2"/>
  <c r="H139" i="2"/>
  <c r="G139" i="2"/>
  <c r="F139" i="2"/>
  <c r="E139" i="2"/>
  <c r="D139" i="2"/>
  <c r="C139" i="2"/>
  <c r="B139" i="2"/>
  <c r="A139" i="2"/>
  <c r="M138" i="2"/>
  <c r="L138" i="2"/>
  <c r="K138" i="2"/>
  <c r="J138" i="2"/>
  <c r="I138" i="2"/>
  <c r="H138" i="2"/>
  <c r="G138" i="2"/>
  <c r="F138" i="2"/>
  <c r="E138" i="2"/>
  <c r="D138" i="2"/>
  <c r="C138" i="2"/>
  <c r="B138" i="2"/>
  <c r="A138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A137" i="2"/>
  <c r="M136" i="2"/>
  <c r="L136" i="2"/>
  <c r="K136" i="2"/>
  <c r="J136" i="2"/>
  <c r="I136" i="2"/>
  <c r="H136" i="2"/>
  <c r="G136" i="2"/>
  <c r="F136" i="2"/>
  <c r="E136" i="2"/>
  <c r="D136" i="2"/>
  <c r="C136" i="2"/>
  <c r="B136" i="2"/>
  <c r="A136" i="2"/>
  <c r="M135" i="2"/>
  <c r="L135" i="2"/>
  <c r="K135" i="2"/>
  <c r="J135" i="2"/>
  <c r="I135" i="2"/>
  <c r="H135" i="2"/>
  <c r="G135" i="2"/>
  <c r="F135" i="2"/>
  <c r="E135" i="2"/>
  <c r="D135" i="2"/>
  <c r="C135" i="2"/>
  <c r="B135" i="2"/>
  <c r="A135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A134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A133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A132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A131" i="2"/>
  <c r="M130" i="2"/>
  <c r="L130" i="2"/>
  <c r="K130" i="2"/>
  <c r="J130" i="2"/>
  <c r="I130" i="2"/>
  <c r="H130" i="2"/>
  <c r="G130" i="2"/>
  <c r="F130" i="2"/>
  <c r="E130" i="2"/>
  <c r="D130" i="2"/>
  <c r="C130" i="2"/>
  <c r="B130" i="2"/>
  <c r="A130" i="2"/>
  <c r="M129" i="2"/>
  <c r="L129" i="2"/>
  <c r="K129" i="2"/>
  <c r="J129" i="2"/>
  <c r="I129" i="2"/>
  <c r="H129" i="2"/>
  <c r="G129" i="2"/>
  <c r="F129" i="2"/>
  <c r="E129" i="2"/>
  <c r="D129" i="2"/>
  <c r="C129" i="2"/>
  <c r="B129" i="2"/>
  <c r="A129" i="2"/>
  <c r="M128" i="2"/>
  <c r="L128" i="2"/>
  <c r="K128" i="2"/>
  <c r="J128" i="2"/>
  <c r="I128" i="2"/>
  <c r="H128" i="2"/>
  <c r="G128" i="2"/>
  <c r="F128" i="2"/>
  <c r="E128" i="2"/>
  <c r="D128" i="2"/>
  <c r="C128" i="2"/>
  <c r="B128" i="2"/>
  <c r="A128" i="2"/>
  <c r="M127" i="2"/>
  <c r="L127" i="2"/>
  <c r="K127" i="2"/>
  <c r="J127" i="2"/>
  <c r="I127" i="2"/>
  <c r="H127" i="2"/>
  <c r="G127" i="2"/>
  <c r="F127" i="2"/>
  <c r="E127" i="2"/>
  <c r="D127" i="2"/>
  <c r="C127" i="2"/>
  <c r="B127" i="2"/>
  <c r="A127" i="2"/>
  <c r="M126" i="2"/>
  <c r="L126" i="2"/>
  <c r="K126" i="2"/>
  <c r="J126" i="2"/>
  <c r="I126" i="2"/>
  <c r="H126" i="2"/>
  <c r="G126" i="2"/>
  <c r="F126" i="2"/>
  <c r="E126" i="2"/>
  <c r="D126" i="2"/>
  <c r="C126" i="2"/>
  <c r="B126" i="2"/>
  <c r="A126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A125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124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A123" i="2"/>
  <c r="M122" i="2"/>
  <c r="L122" i="2"/>
  <c r="K122" i="2"/>
  <c r="J122" i="2"/>
  <c r="I122" i="2"/>
  <c r="H122" i="2"/>
  <c r="G122" i="2"/>
  <c r="F122" i="2"/>
  <c r="E122" i="2"/>
  <c r="D122" i="2"/>
  <c r="C122" i="2"/>
  <c r="B122" i="2"/>
  <c r="A122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A121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A120" i="2"/>
  <c r="M119" i="2"/>
  <c r="L119" i="2"/>
  <c r="K119" i="2"/>
  <c r="J119" i="2"/>
  <c r="I119" i="2"/>
  <c r="H119" i="2"/>
  <c r="G119" i="2"/>
  <c r="F119" i="2"/>
  <c r="E119" i="2"/>
  <c r="D119" i="2"/>
  <c r="C119" i="2"/>
  <c r="B119" i="2"/>
  <c r="A119" i="2"/>
  <c r="M118" i="2"/>
  <c r="L118" i="2"/>
  <c r="K118" i="2"/>
  <c r="J118" i="2"/>
  <c r="I118" i="2"/>
  <c r="H118" i="2"/>
  <c r="G118" i="2"/>
  <c r="F118" i="2"/>
  <c r="E118" i="2"/>
  <c r="D118" i="2"/>
  <c r="C118" i="2"/>
  <c r="B118" i="2"/>
  <c r="A118" i="2"/>
  <c r="M117" i="2"/>
  <c r="L117" i="2"/>
  <c r="K117" i="2"/>
  <c r="J117" i="2"/>
  <c r="I117" i="2"/>
  <c r="H117" i="2"/>
  <c r="G117" i="2"/>
  <c r="F117" i="2"/>
  <c r="E117" i="2"/>
  <c r="D117" i="2"/>
  <c r="C117" i="2"/>
  <c r="B117" i="2"/>
  <c r="A117" i="2"/>
  <c r="M116" i="2"/>
  <c r="L116" i="2"/>
  <c r="K116" i="2"/>
  <c r="J116" i="2"/>
  <c r="I116" i="2"/>
  <c r="H116" i="2"/>
  <c r="G116" i="2"/>
  <c r="F116" i="2"/>
  <c r="E116" i="2"/>
  <c r="D116" i="2"/>
  <c r="C116" i="2"/>
  <c r="B116" i="2"/>
  <c r="A116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A115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114" i="2"/>
  <c r="M113" i="2"/>
  <c r="L113" i="2"/>
  <c r="K113" i="2"/>
  <c r="J113" i="2"/>
  <c r="I113" i="2"/>
  <c r="H113" i="2"/>
  <c r="G113" i="2"/>
  <c r="F113" i="2"/>
  <c r="E113" i="2"/>
  <c r="D113" i="2"/>
  <c r="C113" i="2"/>
  <c r="B113" i="2"/>
  <c r="A113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112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A111" i="2"/>
  <c r="M110" i="2"/>
  <c r="L110" i="2"/>
  <c r="K110" i="2"/>
  <c r="J110" i="2"/>
  <c r="I110" i="2"/>
  <c r="H110" i="2"/>
  <c r="G110" i="2"/>
  <c r="F110" i="2"/>
  <c r="E110" i="2"/>
  <c r="D110" i="2"/>
  <c r="C110" i="2"/>
  <c r="B110" i="2"/>
  <c r="A110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A109" i="2"/>
  <c r="M108" i="2"/>
  <c r="L108" i="2"/>
  <c r="K108" i="2"/>
  <c r="J108" i="2"/>
  <c r="I108" i="2"/>
  <c r="H108" i="2"/>
  <c r="G108" i="2"/>
  <c r="F108" i="2"/>
  <c r="E108" i="2"/>
  <c r="D108" i="2"/>
  <c r="C108" i="2"/>
  <c r="B108" i="2"/>
  <c r="A108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107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106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105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104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103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A102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A101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A100" i="2"/>
  <c r="M99" i="2"/>
  <c r="L99" i="2"/>
  <c r="K99" i="2"/>
  <c r="J99" i="2"/>
  <c r="I99" i="2"/>
  <c r="H99" i="2"/>
  <c r="G99" i="2"/>
  <c r="F99" i="2"/>
  <c r="E99" i="2"/>
  <c r="D99" i="2"/>
  <c r="C99" i="2"/>
  <c r="B99" i="2"/>
  <c r="A99" i="2"/>
  <c r="M98" i="2"/>
  <c r="L98" i="2"/>
  <c r="K98" i="2"/>
  <c r="J98" i="2"/>
  <c r="I98" i="2"/>
  <c r="H98" i="2"/>
  <c r="G98" i="2"/>
  <c r="F98" i="2"/>
  <c r="E98" i="2"/>
  <c r="D98" i="2"/>
  <c r="C98" i="2"/>
  <c r="B98" i="2"/>
  <c r="A98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M9" i="2"/>
  <c r="L9" i="2"/>
  <c r="K9" i="2"/>
  <c r="J9" i="2"/>
  <c r="I9" i="2"/>
  <c r="H9" i="2"/>
  <c r="G9" i="2"/>
  <c r="F9" i="2"/>
  <c r="E9" i="2"/>
  <c r="D9" i="2"/>
  <c r="C9" i="2"/>
  <c r="B9" i="2"/>
  <c r="A9" i="2"/>
  <c r="M8" i="2"/>
  <c r="L8" i="2"/>
  <c r="K8" i="2"/>
  <c r="J8" i="2"/>
  <c r="I8" i="2"/>
  <c r="H8" i="2"/>
  <c r="G8" i="2"/>
  <c r="F8" i="2"/>
  <c r="E8" i="2"/>
  <c r="D8" i="2"/>
  <c r="C8" i="2"/>
  <c r="B8" i="2"/>
  <c r="A8" i="2"/>
  <c r="M7" i="2"/>
  <c r="L7" i="2"/>
  <c r="K7" i="2"/>
  <c r="J7" i="2"/>
  <c r="I7" i="2"/>
  <c r="H7" i="2"/>
  <c r="G7" i="2"/>
  <c r="F7" i="2"/>
  <c r="E7" i="2"/>
  <c r="D7" i="2"/>
  <c r="C7" i="2"/>
  <c r="B7" i="2"/>
  <c r="A7" i="2"/>
  <c r="M6" i="2"/>
  <c r="L6" i="2"/>
  <c r="K6" i="2"/>
  <c r="J6" i="2"/>
  <c r="I6" i="2"/>
  <c r="H6" i="2"/>
  <c r="G6" i="2"/>
  <c r="F6" i="2"/>
  <c r="E6" i="2"/>
  <c r="D6" i="2"/>
  <c r="C6" i="2"/>
  <c r="B6" i="2"/>
  <c r="A6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<sst xmlns="http://schemas.openxmlformats.org/spreadsheetml/2006/main" count="103841" uniqueCount="6558">
  <si>
    <t>Prehľad všetkých škôl v rozsahu predmetu zákazky</t>
  </si>
  <si>
    <t>Základná škola s materskou školou pre deti a žiakov so sluchovým postihnutím internátna</t>
  </si>
  <si>
    <t>škola pre deti a žiakov so špeciálnymi výchovno-vzdelávacími potrebami</t>
  </si>
  <si>
    <t>ZŠ pre žiakov so sluchovým postihnutím internátna</t>
  </si>
  <si>
    <t>Drotárska cesta 48, 81104 Bratislava-Staré Mesto</t>
  </si>
  <si>
    <t>Bratislava I</t>
  </si>
  <si>
    <t>Bratislavský</t>
  </si>
  <si>
    <t>Regionálny úrad školskej správy v Bratislave</t>
  </si>
  <si>
    <t>regionálny úrad školskej správy</t>
  </si>
  <si>
    <t>moderná budova</t>
  </si>
  <si>
    <t>Základná škola s vyučovacím jazykom maďarským</t>
  </si>
  <si>
    <t>základná škola</t>
  </si>
  <si>
    <t>Základná škola</t>
  </si>
  <si>
    <t>Dunajská 13, 81484 Bratislava-Staré Mesto</t>
  </si>
  <si>
    <t>Bratislavský samosprávny kraj</t>
  </si>
  <si>
    <t>samosprávny kraj</t>
  </si>
  <si>
    <t>historická budova</t>
  </si>
  <si>
    <t>Základná škola a GYMNÁZIUM s vyučovacím jazykom maďarským - Magyar Tannyelvű Alapiskola és Gimnázium</t>
  </si>
  <si>
    <t>Gymnázium</t>
  </si>
  <si>
    <t>Stredná priemyselná škola strojnícka</t>
  </si>
  <si>
    <t>stredná odborná škola</t>
  </si>
  <si>
    <t>Stredná priemyselná škola</t>
  </si>
  <si>
    <t>Fajnorovo nábrežie 5, 81475 Bratislava-Staré Mesto</t>
  </si>
  <si>
    <t>Tanečné konzervatórium Evy Jaczovej</t>
  </si>
  <si>
    <t>konzervatórium</t>
  </si>
  <si>
    <t>Tanečné konzervatórium</t>
  </si>
  <si>
    <t>Gorazdova 20, 81104 Bratislava-Staré Mesto</t>
  </si>
  <si>
    <t>gymnázium</t>
  </si>
  <si>
    <t>Grösslingová 18, 81109 Bratislava-Staré Mesto</t>
  </si>
  <si>
    <t>Základná škola s materskou školou M. R. Štefánika</t>
  </si>
  <si>
    <t>Grösslingová 48, 81109 Bratislava-Staré Mesto</t>
  </si>
  <si>
    <t>Mestská časť Bratislava - Staré Mesto</t>
  </si>
  <si>
    <t>obec, mesto</t>
  </si>
  <si>
    <t>Hlboká cesta 4, 81104 Bratislava-Staré Mesto</t>
  </si>
  <si>
    <t>Základná škola Dr. Ivana Dérera</t>
  </si>
  <si>
    <t>Jelenia 16, 81105 Bratislava-Staré Mesto</t>
  </si>
  <si>
    <t>Gymnázium Matky Alexie</t>
  </si>
  <si>
    <t>Jesenského 4 / A, 81102 Bratislava-Staré Mesto</t>
  </si>
  <si>
    <t>Kanonisky sv. Augustína rehole Notre Dame</t>
  </si>
  <si>
    <t>cirkev, náboženská spoločnosť</t>
  </si>
  <si>
    <t>Súkromná ZÁKLADNÁ ŠKOLA s materskou školou pre žiakov a deti s autizmom</t>
  </si>
  <si>
    <t>ŠZŠ pre žiakov s autizmom</t>
  </si>
  <si>
    <t>Jozefská 6, 81106 Bratislava-Staré Mesto</t>
  </si>
  <si>
    <t>JUDR. Eva Petríčková</t>
  </si>
  <si>
    <t>súkromník</t>
  </si>
  <si>
    <t>Špeciálna základná škola s materskou školou</t>
  </si>
  <si>
    <t>Špeciálna základná škola</t>
  </si>
  <si>
    <t>Karpatská 1, 81105 Bratislava-Staré Mesto</t>
  </si>
  <si>
    <t>Mudroňova 83, 81103 Bratislava-Staré Mesto</t>
  </si>
  <si>
    <t>Základná škola Matky Alexie</t>
  </si>
  <si>
    <t>Palackého 1, 81102 Bratislava-Staré Mesto</t>
  </si>
  <si>
    <t>Súkromná základná škola nemecko-slovenská</t>
  </si>
  <si>
    <t>Palisády 51, 81106 Bratislava-Staré Mesto</t>
  </si>
  <si>
    <t>Združenie rodičov Spoločnej nemecko-slovenskej školy v Bratislave</t>
  </si>
  <si>
    <t>Súkromné gymnázium nemecko-slovenské</t>
  </si>
  <si>
    <t>Evanjelická základná škola</t>
  </si>
  <si>
    <t>Palisády 57, 81106 Bratislava-Staré Mesto</t>
  </si>
  <si>
    <t>Západný dištrikt Evanjelickej cirkvi a. v. na Slovensku</t>
  </si>
  <si>
    <t>Elokované pracovisko ako súčasť Evanjelického lýcea</t>
  </si>
  <si>
    <t>Elokované pracovisko ako súčasť Základnej školy s materskou školou Milana Hodžu</t>
  </si>
  <si>
    <t>Podjavorinskej 1, 81101 Bratislava-Staré Mesto</t>
  </si>
  <si>
    <t>Základná škola s materskou školou Milana Hodžu</t>
  </si>
  <si>
    <t>Škarniclova 1, 81101 Bratislava-Staré Mesto</t>
  </si>
  <si>
    <t>Konzervatórium</t>
  </si>
  <si>
    <t>Hudobné a dramatické konzervatórium</t>
  </si>
  <si>
    <t>Tolstého 11, 81106 Bratislava-Staré Mesto</t>
  </si>
  <si>
    <t>Súkromná základná škola Cambridge International School, ako organizačná zložka Súkromnej spojenej školy Cambridge Inernational School</t>
  </si>
  <si>
    <t>Úprkova 3, 81104 Bratislava-Staré Mesto</t>
  </si>
  <si>
    <t>Cambridge international communications, s. r. o.</t>
  </si>
  <si>
    <t>historicko - moderná budova</t>
  </si>
  <si>
    <t>Súkromné gymnázium Cambridge International School,  ako organizačná zložka Súkromnej spojenej školy Cambridge International School</t>
  </si>
  <si>
    <t>Cirkevná stredná odborná škola elektrotechnická P. G. Frassatiho</t>
  </si>
  <si>
    <t>Stredná odborná škola</t>
  </si>
  <si>
    <t>Vazovova 12, 81107 Bratislava-Staré Mesto</t>
  </si>
  <si>
    <t>Rímskokatolícka cirkev, Bratislavská arcidiecéza</t>
  </si>
  <si>
    <t>Vazovova 4, 81107 Bratislava-Staré Mesto</t>
  </si>
  <si>
    <t>Gymnázium Jána Papánka</t>
  </si>
  <si>
    <t>Vazovova 6, 81107 Bratislava-Staré Mesto</t>
  </si>
  <si>
    <t>Stredná priemyselná škola elektrotechnická</t>
  </si>
  <si>
    <t>Zochova 9, 81103 Bratislava-Staré Mesto</t>
  </si>
  <si>
    <t>Elokované pracovisko Klinika detskej pneumológie a ftizeológie ako súčasť Základnej školy pri zdravotníckom zariadení</t>
  </si>
  <si>
    <t>ZŠ pri zdravotníckom zariadení</t>
  </si>
  <si>
    <t>Krajinská 91, 82106 Bratislava-Podunajské Biskupice</t>
  </si>
  <si>
    <t>Bratislava II</t>
  </si>
  <si>
    <t>Súkromná stredná odborná škola - Gastroškola</t>
  </si>
  <si>
    <t>Bieloruská 1, 82106 Bratislava-Podunajské Biskupice</t>
  </si>
  <si>
    <t>Gastroškola, s. r. o.</t>
  </si>
  <si>
    <t>Súkromná stredná odborná škola pedagogická</t>
  </si>
  <si>
    <t>Ing. Elena Strašková</t>
  </si>
  <si>
    <t>Mestská časť Bratislava - Podunajské Biskupice</t>
  </si>
  <si>
    <t>Biskupická 21, 82106 Bratislava-Podunajské Biskupice</t>
  </si>
  <si>
    <t>Súkromné gymnázium GALILEO SHOOL</t>
  </si>
  <si>
    <t>Dudvážska 6, 82107 Bratislava-Podunajské Biskupice</t>
  </si>
  <si>
    <t>GALILEO SCHOOL, s.r.o.</t>
  </si>
  <si>
    <t>Súkromná základná škola GALILEO SCHOOL</t>
  </si>
  <si>
    <t>Súkromná stredná športová škola GAUDEAMUS</t>
  </si>
  <si>
    <t>stredná športová škola</t>
  </si>
  <si>
    <t>Stredná športová škola</t>
  </si>
  <si>
    <t>GAUDEAMUS, s.r.o.</t>
  </si>
  <si>
    <t>Súkromná obchodná akadémia Profi - Kamo</t>
  </si>
  <si>
    <t>Obchodná akadémia</t>
  </si>
  <si>
    <t>PROFI - KAMO, s.r.o.</t>
  </si>
  <si>
    <t>Gymnázium Federica Garcíu Lorcu</t>
  </si>
  <si>
    <t>Hronská 3, 82107 Bratislava-Podunajské Biskupice</t>
  </si>
  <si>
    <t>Podzáhradná 51, 82107 Bratislava-Podunajské Biskupice</t>
  </si>
  <si>
    <t>Základná škola s materskou školou s vyučovacím jazykom maďarským - Alapiskola és Óvoda</t>
  </si>
  <si>
    <t>Vetvárska 7, 82106 Bratislava-Podunajské Biskupice</t>
  </si>
  <si>
    <t>Gymnázium, ako organizačná zložka Spojenej školy sv. Vincenta de Paul</t>
  </si>
  <si>
    <t>Bachova 4, 82103 Bratislava-Ružinov</t>
  </si>
  <si>
    <t>Základná škola, ako organizačná zložka Spojenej školy sv. Vincenta de Paul</t>
  </si>
  <si>
    <t>1. súkromné gymnázium v Bratislave</t>
  </si>
  <si>
    <t>Bajkalská 20, 82108 Bratislava-Ružinov</t>
  </si>
  <si>
    <t>Výchovno-vzdelávacie združenie</t>
  </si>
  <si>
    <t>Súkromná základná škola pre žiakov so všeobecným intelektovým nadaním</t>
  </si>
  <si>
    <t>ZŠ pre žiakov s nadaním</t>
  </si>
  <si>
    <t>Základná škola Pavla Marcelyho</t>
  </si>
  <si>
    <t>Drieňová 16, 82103 Bratislava-Ružinov</t>
  </si>
  <si>
    <t>Mestská časť Bratislava - Ružinov</t>
  </si>
  <si>
    <t>Stredná priemyselná škola stavebná a geodetická</t>
  </si>
  <si>
    <t>Drieňová 35, 82664 Bratislava-Ružinov</t>
  </si>
  <si>
    <t>Súkromná stredná odborná škola</t>
  </si>
  <si>
    <t>Exnárova 20, 82601 Bratislava-Ružinov</t>
  </si>
  <si>
    <t>UniTrade Institute, s. r. o.</t>
  </si>
  <si>
    <t>Gymnázium Ivana Horvátha</t>
  </si>
  <si>
    <t>Ivana Horvátha 14, 82103 Bratislava-Ružinov</t>
  </si>
  <si>
    <t>Súkromná škola umeleckého priemyslu Bohumila Baču</t>
  </si>
  <si>
    <t>škola umeleckého priemyslu</t>
  </si>
  <si>
    <t>Škola umeleckého priemyslu</t>
  </si>
  <si>
    <t>Ivanská cesta 21, 82104 Bratislava-Ružinov</t>
  </si>
  <si>
    <t>Mgr. art. Dalibor Bača</t>
  </si>
  <si>
    <t>Stredná odborná škola technológií a remesiel</t>
  </si>
  <si>
    <t>Základná škola, ako organizačná zložka Spojenej školy</t>
  </si>
  <si>
    <t>Košická , 82109 Bratislava-Ružinov</t>
  </si>
  <si>
    <t>Kulíškova 8, 82108 Bratislava-Ružinov</t>
  </si>
  <si>
    <t>Stredná priemyselná škola dopravná</t>
  </si>
  <si>
    <t>Kvačalova 20, 82108 Bratislava-Ružinov</t>
  </si>
  <si>
    <t>Medzilaborecká 11, 82101 Bratislava-Ružinov</t>
  </si>
  <si>
    <t>Metodova 2, 82108 Bratislava-Ružinov</t>
  </si>
  <si>
    <t>Mierová 46, 82105 Bratislava-Ružinov</t>
  </si>
  <si>
    <t>Nevädzová 2, 82101 Bratislava-Ružinov</t>
  </si>
  <si>
    <t>Nevädzová 3, 82007 Bratislava-Ružinov</t>
  </si>
  <si>
    <t>Primary Years Program, ako organizačná zložka Spojenej školy</t>
  </si>
  <si>
    <t>Novohradská 3, 82109 Bratislava-Ružinov</t>
  </si>
  <si>
    <t>Gymnázium Jura Hronca, ako organizačná zložka Spojenej školy</t>
  </si>
  <si>
    <t>Middle Years Program, ako organizačná zložka Spojenej školy</t>
  </si>
  <si>
    <t>Základná škola Slovenského národného povstania</t>
  </si>
  <si>
    <t>Ostredková 14, 82102 Bratislava-Ružinov</t>
  </si>
  <si>
    <t>Elokované pracovisko Klinika popálenín a rekonštrukčnej chirurgie ako súčasť Základnej školy pri zdravotníckom zariadení</t>
  </si>
  <si>
    <t>Ružinovská 6, 82103 Bratislava-Ružinov</t>
  </si>
  <si>
    <t>Ružová dolina 29, 82109 Bratislava-Ružinov</t>
  </si>
  <si>
    <t>Súkromná základná škola</t>
  </si>
  <si>
    <t>Sklenárova 1, 82109 Bratislava-Ružinov</t>
  </si>
  <si>
    <t>PhDr. Veronika Bisaki</t>
  </si>
  <si>
    <t>Súkromná stredná odborná škola pedagogická a sociálna</t>
  </si>
  <si>
    <t>Stredná odborná škola obchodu a služieb Samuela Jurkoviča</t>
  </si>
  <si>
    <t>Sklenárova 7, 82489 Bratislava-Ružinov</t>
  </si>
  <si>
    <t>Stredná odborná škola dopravná</t>
  </si>
  <si>
    <t>Stredná odborná škola kaderníctva a vizážistiky</t>
  </si>
  <si>
    <t>Svätoplukova 2, 82108 Bratislava-Ružinov</t>
  </si>
  <si>
    <t>Škola umeleckého priemyslu ako organizačná zložka Spojenej školy</t>
  </si>
  <si>
    <t>Tokajícka 24, 82103 Bratislava-Ružinov</t>
  </si>
  <si>
    <t>Stredná odborná škola drevárska, ako organizačná zložka Spojenej školy</t>
  </si>
  <si>
    <t>Gymnázium Ladislava Novomeského</t>
  </si>
  <si>
    <t>Tomášikova 2, 82729 Bratislava-Ružinov</t>
  </si>
  <si>
    <t>Stredná odborná škola chemická</t>
  </si>
  <si>
    <t>Vlčie hrdlo 50, 82107 Bratislava-Ružinov</t>
  </si>
  <si>
    <t>Vrútocká 58, 82104 Bratislava-Ružinov</t>
  </si>
  <si>
    <t>Stredná zdravotnícka škola</t>
  </si>
  <si>
    <t>Záhradnícka 44, 82108 Bratislava-Ružinov</t>
  </si>
  <si>
    <t>Rajčianska 3, 82107 Bratislava-Vrakuňa</t>
  </si>
  <si>
    <t>Mestská časť Bratislava - Vrakuňa</t>
  </si>
  <si>
    <t>Súkromné gymnázium</t>
  </si>
  <si>
    <t>Vážska 32, 82107 Bratislava-Vrakuňa</t>
  </si>
  <si>
    <t>Tomáš Chadim</t>
  </si>
  <si>
    <t>Železničná 14, 82107 Bratislava-Vrakuňa</t>
  </si>
  <si>
    <t>Žitavská 1, 82107 Bratislava-Vrakuňa</t>
  </si>
  <si>
    <t>Základná škola s materskou školou</t>
  </si>
  <si>
    <t>Cádrova 23, 83101 Bratislava-Nové Mesto</t>
  </si>
  <si>
    <t>Bratislava III</t>
  </si>
  <si>
    <t>Mestská časť Bratislava - Nové Mesto</t>
  </si>
  <si>
    <t>Česká 10, 83103 Bratislava-Nové Mesto</t>
  </si>
  <si>
    <t>SCHOOL, s.r.o.</t>
  </si>
  <si>
    <t>Základná škola pre žiakov s narušenou komunikačnou schopnosťou internátna, ako organizačná zložka Spojenej školy internátnej</t>
  </si>
  <si>
    <t>ZŠ pre žiakov s narušenou komunikačnou schopnosťou internátna</t>
  </si>
  <si>
    <t>Hrdličkova 17, 83101 Bratislava-Nové Mesto</t>
  </si>
  <si>
    <t>Špeciálna základná škola pre žiakov so sluchovým postihnutím internátna, ako organizačná zložka Spojenej školy internátnej</t>
  </si>
  <si>
    <t>ŠZŠ pre žiakov so sluchovým postihnutím internátna</t>
  </si>
  <si>
    <t>Základná škola pre žiakov so sluchovým postihnutím Gejzu Slaninku internátna, ako organizačná zložka Spojenej školy internátnej</t>
  </si>
  <si>
    <t>Základná škola pri Liečebno - výchovnom sanatóriu</t>
  </si>
  <si>
    <t>ZŠ pri špeciálnom výchovnom zariadení</t>
  </si>
  <si>
    <t>Hrdličkova 21, 83101 Bratislava-Nové Mesto</t>
  </si>
  <si>
    <t>Liečebno - výchovné sanatórium</t>
  </si>
  <si>
    <t>špeciálne výchovné zariadenie</t>
  </si>
  <si>
    <t>Liečebno-výchovné sanatórium</t>
  </si>
  <si>
    <t>Jeséniova 54, 83101 Bratislava-Nové Mesto</t>
  </si>
  <si>
    <t>Súkromná stredná športová škola EISB</t>
  </si>
  <si>
    <t>Radničné námestie 4, 82105 Bratislava-Ružinov</t>
  </si>
  <si>
    <t>EIS Bratislava s. r. o.</t>
  </si>
  <si>
    <t>Súkromná základná škola EISB</t>
  </si>
  <si>
    <t>Základná škola pri zdravotníckom zariadení</t>
  </si>
  <si>
    <t>Limbová 1, 83340 Bratislava-Nové Mesto</t>
  </si>
  <si>
    <t>Elokované pracovisko Klinika infektológie a geografickej medicíny ako súčasť Základnej školy pri zdravotníckom zariadení</t>
  </si>
  <si>
    <t>Limbová 5, 83340 Bratislava-Nové Mesto</t>
  </si>
  <si>
    <t>Hotelová akadémia</t>
  </si>
  <si>
    <t>Mikovíniho 1, 83102 Bratislava-Nové Mesto</t>
  </si>
  <si>
    <t>Odborárska 2, 83102 Bratislava-Nové Mesto</t>
  </si>
  <si>
    <t>Stredná odborná škola beauty služieb</t>
  </si>
  <si>
    <t>Račianska 105, 83102 Bratislava-Nové Mesto</t>
  </si>
  <si>
    <t>Račianska 107, 83102 Bratislava-Nové Mesto</t>
  </si>
  <si>
    <t>Stredná odborná škola polygrafická</t>
  </si>
  <si>
    <t>Račianska 190, 83526 Bratislava-Nové Mesto</t>
  </si>
  <si>
    <t>Riazanská 75, 83103 Bratislava-Nové Mesto</t>
  </si>
  <si>
    <t>Súkromná stredná odborná škola HOST</t>
  </si>
  <si>
    <t>Pionierska 15, 83102 Bratislava-Nové Mesto</t>
  </si>
  <si>
    <t>Súkromná stredná odborná škola HOST, s.r.o.</t>
  </si>
  <si>
    <t>Sibírska 39, 83102 Bratislava-Nové Mesto</t>
  </si>
  <si>
    <t>Elokované pracovisko ako súčasť Školy pre mimoriadne nadané deti a GYMNÁZIUM</t>
  </si>
  <si>
    <t>Gymnázium pre žiakov s nadaním</t>
  </si>
  <si>
    <t>Skalická 1, 83102 Bratislava-Nové Mesto</t>
  </si>
  <si>
    <t>ŠKOLA PRE MIMORIADNE NADANÉ DETI a Gymnázium</t>
  </si>
  <si>
    <t>Teplická 7, 83102 Bratislava-Nové Mesto</t>
  </si>
  <si>
    <t>Súkromná základná škola waldorfská</t>
  </si>
  <si>
    <t>Vihorlatská 10, 83104 Bratislava-Nové Mesto</t>
  </si>
  <si>
    <t>Výchova k slobode o. z.</t>
  </si>
  <si>
    <t>Za kasárňou 2, 83103 Bratislava-Nové Mesto</t>
  </si>
  <si>
    <t>Gymnázium školských bratov, ako organizačná zložka Spojenej školy de La Salle</t>
  </si>
  <si>
    <t>Čachtická 14, 83106 Bratislava-Rača</t>
  </si>
  <si>
    <t>Inštitút školských bratov</t>
  </si>
  <si>
    <t>Základná škola Jána de La Salle, ako organizačná zložka Spojenej školy de La Salle</t>
  </si>
  <si>
    <t>Detvianska 24, 83106 Bratislava-Rača</t>
  </si>
  <si>
    <t>Stredná odborná škola informačných technológií</t>
  </si>
  <si>
    <t>Hlinícka 1, 83152 Bratislava-Rača</t>
  </si>
  <si>
    <t>Hubeného 23, 83153 Bratislava-Rača</t>
  </si>
  <si>
    <t>Základná škola s materskou školou Jána Amosa Komenského</t>
  </si>
  <si>
    <t>Hubeného 25, 83153 Bratislava-Rača</t>
  </si>
  <si>
    <t>Mestská časť Bratislava - Rača</t>
  </si>
  <si>
    <t>Stredná odborná škola masmediálnych a informačných štúdií</t>
  </si>
  <si>
    <t>Kadnárova 7, 83414 Bratislava-Rača</t>
  </si>
  <si>
    <t>Stredná odborná škola hotelových služieb a obchodu</t>
  </si>
  <si>
    <t>Na pántoch 9, 83106 Bratislava-Rača</t>
  </si>
  <si>
    <t>Súkromné gymnázium FELIX</t>
  </si>
  <si>
    <t>Krásnohorská 3127 / 14, 85107 Bratislava-Petržalka</t>
  </si>
  <si>
    <t>Bratislava V</t>
  </si>
  <si>
    <t>O.z. FELIX Bratislava</t>
  </si>
  <si>
    <t>Tbiliská 4, 83106 Bratislava-Rača</t>
  </si>
  <si>
    <t>Základná škola Kataríny Brúderovej</t>
  </si>
  <si>
    <t>Osloboditeľská 1, 83107 Bratislava-Vajnory</t>
  </si>
  <si>
    <t>Mestská časť Bratislava - Vajnory</t>
  </si>
  <si>
    <t>Základná škola s materskou školou sv. Jána Pavla II.</t>
  </si>
  <si>
    <t>Osloboditeľská 27, 83107 Bratislava-Vajnory</t>
  </si>
  <si>
    <t>Stredná odborná škola elektrotechnická</t>
  </si>
  <si>
    <t>Rybničná 59, 83107 Bratislava-Vajnory</t>
  </si>
  <si>
    <t>Elokované pracovisko ako súčasť Základnej školy</t>
  </si>
  <si>
    <t>Ivana Bukovčana 1, 84108 Bratislava-Devínska Nová Ves</t>
  </si>
  <si>
    <t>Bratislava IV</t>
  </si>
  <si>
    <t>Mestská časť Bratislava - Devínska Nová Ves</t>
  </si>
  <si>
    <t>Elokované pracovisko ako súčasť Súkromnej základnej školy</t>
  </si>
  <si>
    <t>Kremeľská 2, 84110 Bratislava-Devín</t>
  </si>
  <si>
    <t>Ivana Bukovčana 3, 84108 Bratislava-Devínska Nová Ves</t>
  </si>
  <si>
    <t>Súkromná SOŠ automobilová Duálna akadémia</t>
  </si>
  <si>
    <t>Jána Jonáša 5, 84306 Bratislava-Devínska Nová Ves</t>
  </si>
  <si>
    <t>Duálna akadémia, z.z.p.o.</t>
  </si>
  <si>
    <t>Pavla Horova 16, 84108 Bratislava-Devínska Nová Ves</t>
  </si>
  <si>
    <t>Súkromné konzervatórium ALKANA</t>
  </si>
  <si>
    <t>Batkova 2, 84101 Bratislava-Dúbravka</t>
  </si>
  <si>
    <t>Alena Kaňuková</t>
  </si>
  <si>
    <t>Beňovského 1, 84101 Bratislava-Dúbravka</t>
  </si>
  <si>
    <t>Mestská časť Bratislava - Dúbravka</t>
  </si>
  <si>
    <t>Bilíkova 24, 84419 Bratislava-Dúbravka</t>
  </si>
  <si>
    <t>Bilíkova 34, 84105 Bratislava-Dúbravka</t>
  </si>
  <si>
    <t>Sonfol s.r.o.</t>
  </si>
  <si>
    <t>Stredná odborná škola pedagogická</t>
  </si>
  <si>
    <t>Bullova 2, 84011 Bratislava-Dúbravka</t>
  </si>
  <si>
    <t>Súkromná stredná odborná škola veterinárna</t>
  </si>
  <si>
    <t>Pod brehmi 6/A, 84420 Bratislava-Dúbravka</t>
  </si>
  <si>
    <t>Peter Jaký</t>
  </si>
  <si>
    <t>Praktická škola, ako organizačná zložka Spojenej školy</t>
  </si>
  <si>
    <t>Praktická škola</t>
  </si>
  <si>
    <t>J. Valašťana Dolinského 1, 84101 Bratislava-Dúbravka</t>
  </si>
  <si>
    <t>Špeciálna základná škola, ako organizačná zložka Spojenej školy</t>
  </si>
  <si>
    <t>Súkromná základná škola s materskou školou British International School Bratislava, ako organizačná zložka Súkromnej spojenej školy British International School Bratislava</t>
  </si>
  <si>
    <t>British International School Bratislava, s.r.o.</t>
  </si>
  <si>
    <t>Karola Adlera 5, 84102 Bratislava-Dúbravka</t>
  </si>
  <si>
    <t>Nejedlého 8, 84102 Bratislava-Dúbravka</t>
  </si>
  <si>
    <t>Súkromné gymnázium British International School Bratislava, ako organizačná zložka Súkromnej spojenej školy British International School Bratislava</t>
  </si>
  <si>
    <t>Pekníkova 6, 84101 Bratislava-Dúbravka</t>
  </si>
  <si>
    <t>Pri kríži 11, 84102 Bratislava-Dúbravka</t>
  </si>
  <si>
    <t>Sokolíkova 2, 84101 Bratislava-Dúbravka</t>
  </si>
  <si>
    <t>Špeciálna základná škola pre žiakov s telesným postihnutím, ako organizačná zložka Spojenej školy</t>
  </si>
  <si>
    <t>ŠZŠ pre žiakov s telesným postihnutím</t>
  </si>
  <si>
    <t>Dúbravská cesta 1, 84525 Bratislava-Karlova Ves</t>
  </si>
  <si>
    <t>Škola umeleckého priemyslu Josefa Vydru</t>
  </si>
  <si>
    <t>Dúbravská cesta 11, 84532 Bratislava-Karlova Ves</t>
  </si>
  <si>
    <t>Elokované pracovisko ako súčasť Spojenej školy - základná škola</t>
  </si>
  <si>
    <t>Farduszova 10, 84105 Bratislava-Karlova Ves</t>
  </si>
  <si>
    <t>Mestská časť Bratislava - Karlova Ves</t>
  </si>
  <si>
    <t>Základná škola sv. Františka z Assisi, ako organizačná zložka Spojenej školy sv. Františka z Assisi</t>
  </si>
  <si>
    <t>Karloveská 32, 84104 Bratislava-Karlova Ves</t>
  </si>
  <si>
    <t>Gymnázium sv. Františka z Assisi, ako organizačná zložka Spojenej školy sv. Františka z Assisi</t>
  </si>
  <si>
    <t>Karloveská 61, 84104 Bratislava-Karlova Ves</t>
  </si>
  <si>
    <t>Ladislava Sáru 1, 84104 Bratislava-Karlova Ves</t>
  </si>
  <si>
    <t>Súkromná základná škola pre žiakov s intelektovým nadaním Cenada</t>
  </si>
  <si>
    <t>Majerníkova 60, 84105 Bratislava-Karlova Ves</t>
  </si>
  <si>
    <t>CENTRUM NADANIA, n. o.</t>
  </si>
  <si>
    <t>Súkromné gymnázium pre žiakov so všeobecným intelektovým nadaním CENADA</t>
  </si>
  <si>
    <t>Základná škola Alexandra Dubčeka</t>
  </si>
  <si>
    <t>Majerníkova 62, 84105 Bratislava-Karlova Ves</t>
  </si>
  <si>
    <t>Súkromná základná škola Esprit</t>
  </si>
  <si>
    <t>Občianske združenie ESPRIT</t>
  </si>
  <si>
    <t>Súkromné gymnázium ESPRIT</t>
  </si>
  <si>
    <t>Stredná odborná škola pre žiakov s telesným postihnutím</t>
  </si>
  <si>
    <t>SOŠ pre žiakov s telesným postihnutím</t>
  </si>
  <si>
    <t>Mokrohájska cesta 1, 84240 Bratislava-Karlova Ves</t>
  </si>
  <si>
    <t>Ministerstvo práce, sociálnych vecí a rodiny</t>
  </si>
  <si>
    <t>iný orgán štátnej správy</t>
  </si>
  <si>
    <t>Obchodná akadémia pre žiakov s telesným postihnutím, ako organizačná zložka Spojenej školy</t>
  </si>
  <si>
    <t>Mokrohájska cesta 3, 84413 Bratislava-Karlova Ves</t>
  </si>
  <si>
    <t>Základná škola pre žiakov s telesným postihnutím, ako organizačná zložka Spojenej školy</t>
  </si>
  <si>
    <t>ZŠ pre žiakov s telesným postihnutím</t>
  </si>
  <si>
    <t>Gymnázium pre žiakov s telesným postihnutím, ako organizačná zložka Spojenej školy</t>
  </si>
  <si>
    <t>Gymnázium pre žiakov s telesným postihnutím</t>
  </si>
  <si>
    <t>Špeciálna základná škola pre žiakov so zrakovým postihnutím internátna, ako organizačná zložka Spojenej školy internátnej</t>
  </si>
  <si>
    <t>ŠZŠ pre žiakov so zrakovým postihnutím internátna</t>
  </si>
  <si>
    <t>Svrčia 6, 84211 Bratislava-Karlova Ves</t>
  </si>
  <si>
    <t>Základná škola pre žiakov so zrakovým postihnutím internátna, ako organizačná zložka Spojenej školy internátnej</t>
  </si>
  <si>
    <t>ZŠ pre žiakov so zrakovým postihnutím internátna</t>
  </si>
  <si>
    <t>Tilgnerova 14, 84105 Bratislava-Karlova Ves</t>
  </si>
  <si>
    <t>Gymnázium, ako organizačná zložka Spojenej školy</t>
  </si>
  <si>
    <t>Súkromná základná škola  s materskou školou Marie Montessori</t>
  </si>
  <si>
    <t>Borinská 23, 84103 Bratislava-Lamač</t>
  </si>
  <si>
    <t>AMOS EDU s.r.o.</t>
  </si>
  <si>
    <t>Malokarpatské nám. 1, 84103 Bratislava-Lamač</t>
  </si>
  <si>
    <t>Mestská časť Bratislava - Lamač</t>
  </si>
  <si>
    <t>Hargašova 5, 84106 Bratislava-Záhorská Bystrica</t>
  </si>
  <si>
    <t>Mestská časť Bratislava - Záhorská Bystrica</t>
  </si>
  <si>
    <t>Trnková 1, 85110 Bratislava-Jarovce</t>
  </si>
  <si>
    <t>Mestská časť Bratislava - Jarovce</t>
  </si>
  <si>
    <t>Elokované pracovisko Klinika pre deti a dorast A. Getlíka ako súčasť Základnej školy pri zdravotníckom zariadení</t>
  </si>
  <si>
    <t>Antolská 11, 85106 Bratislava-Petržalka</t>
  </si>
  <si>
    <t>iná budova</t>
  </si>
  <si>
    <t>Cirkevné konzervatórium</t>
  </si>
  <si>
    <t>Beňadická 16, 85106 Bratislava-Petržalka</t>
  </si>
  <si>
    <t>Cirkevná základná škola - Narnia</t>
  </si>
  <si>
    <t>Beňadická 38, 85106 Bratislava-Petržalka</t>
  </si>
  <si>
    <t>Združenie škôl C. S. Lewisa, ú.z.</t>
  </si>
  <si>
    <t>Bilingválne gymnázium C. S. Lewisa</t>
  </si>
  <si>
    <t>Haanova 28, 85104 Bratislava-Petržalka</t>
  </si>
  <si>
    <t>Elokované pracovisko ako súčasť Cirkevného konzervatória</t>
  </si>
  <si>
    <t>Budatínska 61, 85106 Bratislava-Petržalka</t>
  </si>
  <si>
    <t>Mestská časť Bratislava - Petržalka</t>
  </si>
  <si>
    <t>Černyševského 8, 85101 Bratislava-Petržalka</t>
  </si>
  <si>
    <t>Dudova 2, 85102 Bratislava-Petržalka</t>
  </si>
  <si>
    <t>Dudova 4, 85102 Bratislava-Petržalka</t>
  </si>
  <si>
    <t>Gymnázium Alberta Einsteina</t>
  </si>
  <si>
    <t>Einsteinova 35, 85203 Bratislava-Petržalka</t>
  </si>
  <si>
    <t>Stredná odborná škola gastronómie a hotelových služieb</t>
  </si>
  <si>
    <t>Farského 9, 85101 Bratislava-Petržalka</t>
  </si>
  <si>
    <t>Základná škola Svätej Rodiny, ako organizačná zložka Spojenej školy Svätej Rodiny</t>
  </si>
  <si>
    <t>Gercenova 10, 85101 Bratislava-Petržalka</t>
  </si>
  <si>
    <t>Gymnázium Svätej Rodiny, ako organizačná zložka Spojenej školy Svätej Rodiny</t>
  </si>
  <si>
    <t>Gessayova 2, 85103 Bratislava-Petržalka</t>
  </si>
  <si>
    <t>Hálova 16, 85101 Bratislava-Petržalka</t>
  </si>
  <si>
    <t>Holíčska 50, 85105 Bratislava-Petržalka</t>
  </si>
  <si>
    <t>Obchodná akadémia Imricha Karvaša</t>
  </si>
  <si>
    <t>Hrobákova 11, 85102 Bratislava-Petržalka</t>
  </si>
  <si>
    <t>Súkromná obchodná akadémia</t>
  </si>
  <si>
    <t>Kremnická 26, 85101 Bratislava-Petržalka</t>
  </si>
  <si>
    <t>ANIMATO s.r.o.</t>
  </si>
  <si>
    <t>Lachova 1, 85103 Bratislava-Petržalka</t>
  </si>
  <si>
    <t>Súkromná stredná odborná škola Johannes Senio Service</t>
  </si>
  <si>
    <t>Jungmannova 10, 85103 Bratislava-Petržalka</t>
  </si>
  <si>
    <t>Johannes Senio Service s.r.o.</t>
  </si>
  <si>
    <t>Súkromná stredná športová škola</t>
  </si>
  <si>
    <t>M. C. Sklodowskej 1, 85104 Bratislava-Petržalka</t>
  </si>
  <si>
    <t>SportSkola s. r. o.</t>
  </si>
  <si>
    <t>Nobelovo námestie 6, 85101 Bratislava-Petržalka</t>
  </si>
  <si>
    <t>Pankúchova 4, 85104 Bratislava-Petržalka</t>
  </si>
  <si>
    <t>Prokofievova 5, 85101 Bratislava-Petržalka</t>
  </si>
  <si>
    <t>Stredná odborná škola podnikania</t>
  </si>
  <si>
    <t>Strečnianska 20, 85105 Bratislava-Petržalka</t>
  </si>
  <si>
    <t>Tupolevova 20, 85101 Bratislava-Petržalka</t>
  </si>
  <si>
    <t>Turnianska 10, 85107 Bratislava-Petržalka</t>
  </si>
  <si>
    <t>Súkromná škola umeleckého priemyslu animovanej tvorby</t>
  </si>
  <si>
    <t>Vlastenecké námestie 1, 85101 Bratislava-Petržalka</t>
  </si>
  <si>
    <t>Mgr. Viera Zavarčíková</t>
  </si>
  <si>
    <t>Evanjelické lýceum</t>
  </si>
  <si>
    <t>Vranovská 2, 85101 Bratislava-Petržalka</t>
  </si>
  <si>
    <t>Súkromná stredná odborná  škola ochrany osôb a majetku</t>
  </si>
  <si>
    <t>Vranovská 4, 85101 Bratislava-Petržalka</t>
  </si>
  <si>
    <t>Security management, s.r.o.</t>
  </si>
  <si>
    <t>Stredná odborná škola technická</t>
  </si>
  <si>
    <t>Zadunajská cesta 406 / 4, 85101 Bratislava-Petržalka</t>
  </si>
  <si>
    <t>Helena Barnová</t>
  </si>
  <si>
    <t>Súkromné gymnázium MERCURY</t>
  </si>
  <si>
    <t>Súkromná bulharská základná škola</t>
  </si>
  <si>
    <t>Záporožská 8, 85101 Bratislava-Petržalka</t>
  </si>
  <si>
    <t>Ministerstvo školstva a vedy Bulharskej republiky</t>
  </si>
  <si>
    <t>Súkromné bulharské gymnázium Christa Boteva</t>
  </si>
  <si>
    <t>Súkromná základná škola pre intelektovo nadaných žiakov</t>
  </si>
  <si>
    <t>Znievska 2, 85106 Bratislava-Petržalka</t>
  </si>
  <si>
    <t>S.E.I.N. sollertia s.r.o.</t>
  </si>
  <si>
    <t>Žehrianska 9, 85107 Bratislava-Petržalka</t>
  </si>
  <si>
    <t>Vývojová 228, 85110 Bratislava-Rusovce</t>
  </si>
  <si>
    <t>Mestská časť Bratislava - Rusovce</t>
  </si>
  <si>
    <t>Skuteckého 438, 90061 Gajary</t>
  </si>
  <si>
    <t>Malacky</t>
  </si>
  <si>
    <t>Obec Gajary</t>
  </si>
  <si>
    <t>ZŠ I. stupeň</t>
  </si>
  <si>
    <t>Jablonové 348, 90054 Jablonové</t>
  </si>
  <si>
    <t>Obec Jablonové</t>
  </si>
  <si>
    <t>Školská ulica 276 / 23, 90063 Jakubov</t>
  </si>
  <si>
    <t>Obec Jakubov</t>
  </si>
  <si>
    <t>Kuchyňa 551, 90052 Kuchyňa</t>
  </si>
  <si>
    <t>Obec Kuchyňa</t>
  </si>
  <si>
    <t>Vŕšok 489 / 20, 90067 Láb</t>
  </si>
  <si>
    <t>Obec Láb</t>
  </si>
  <si>
    <t>Staničná 631, 90055 Lozorno</t>
  </si>
  <si>
    <t>Obec Lozorno</t>
  </si>
  <si>
    <t>1. mája 8, 90101 Malacky</t>
  </si>
  <si>
    <t>Základná škola Dr. Jozefa Dérera</t>
  </si>
  <si>
    <t>Gen. M. R. Štefánika 7, 90101 Malacky</t>
  </si>
  <si>
    <t>Mesto Malacky</t>
  </si>
  <si>
    <t>Základná škola  Mansveta Olšovského, ako organizačná zložka Spojenej škola sv. Františka Assiského</t>
  </si>
  <si>
    <t>Kláštorné nám. 1, 90101 Malacky</t>
  </si>
  <si>
    <t>Gymnázium sv. Františka Assiského, ako organizačná zložka Spojenej školy sv. Františka Assiského</t>
  </si>
  <si>
    <t>Pribinova 16 / 1, 90101 Malacky</t>
  </si>
  <si>
    <t>Štúrova 142 / A, 90101 Malacky</t>
  </si>
  <si>
    <t>Záhorácka 95, 90101 Malacky</t>
  </si>
  <si>
    <t>Malé Leváre 10, 90874 Malé Leváre</t>
  </si>
  <si>
    <t>Obec Malé Leváre</t>
  </si>
  <si>
    <t>Nám. 4. apríla 16, 90033 Marianka</t>
  </si>
  <si>
    <t>Obec Marianka</t>
  </si>
  <si>
    <t>Pernek 285, 90053 Pernek</t>
  </si>
  <si>
    <t>Obec Pernek</t>
  </si>
  <si>
    <t>Plavecký Mikuláš 297, 90635 Plavecký Mikuláš</t>
  </si>
  <si>
    <t>Obec Plavecký Mikuláš</t>
  </si>
  <si>
    <t>Plavecký Štvrtok 351, 90068 Plavecký Štvrtok</t>
  </si>
  <si>
    <t>Obec Plavecký Štvrtok</t>
  </si>
  <si>
    <t>Rohožník 399, 90638 Rohožník</t>
  </si>
  <si>
    <t>Obec Rohožník</t>
  </si>
  <si>
    <t>Základná škola pri reedukačnom centre</t>
  </si>
  <si>
    <t>Sološnica 1, 90637 Sološnica</t>
  </si>
  <si>
    <t>Odborné učilište pri reedukačnom centre pre mládež</t>
  </si>
  <si>
    <t>OU pri špec. výchov. zariadení</t>
  </si>
  <si>
    <t>Stredná odborná škola pri reedukačnom centre</t>
  </si>
  <si>
    <t>SOŠ pri špeciálnom výchovnom zariadení</t>
  </si>
  <si>
    <t>Reedukačné centrum</t>
  </si>
  <si>
    <t>Sološnica 3, 90637 Sološnica</t>
  </si>
  <si>
    <t>Sološnica 7, 90637 Sološnica</t>
  </si>
  <si>
    <t>Obec Sološnica</t>
  </si>
  <si>
    <t>Studienka 222, 90875 Studienka</t>
  </si>
  <si>
    <t>Obec Studienka</t>
  </si>
  <si>
    <t>Základná škola kpt. Jána Nálepku</t>
  </si>
  <si>
    <t>Školská 2, 90031 Stupava</t>
  </si>
  <si>
    <t>Mesto Stupava</t>
  </si>
  <si>
    <t>Melíškova 650, 90873 Veľké Leváre</t>
  </si>
  <si>
    <t>Obec Veľké Leváre</t>
  </si>
  <si>
    <t>Veľké Leváre 1106, 90873 Veľké Leváre</t>
  </si>
  <si>
    <t>Odborné učilište pri reedukačnom centre</t>
  </si>
  <si>
    <t>Hlavná 37, 90066 Vysoká pri Morave</t>
  </si>
  <si>
    <t>Obec Vysoká pri Morave</t>
  </si>
  <si>
    <t>Hlavná 31, 90065 Záhorská Ves</t>
  </si>
  <si>
    <t>Obec Záhorská Ves</t>
  </si>
  <si>
    <t>Sokolská 81, 90872 Závod</t>
  </si>
  <si>
    <t>Obec Závod</t>
  </si>
  <si>
    <t>Základná škola Albína Brunovského</t>
  </si>
  <si>
    <t>Obchodná 7, 90051 Zohor</t>
  </si>
  <si>
    <t>Obec Zohor</t>
  </si>
  <si>
    <t>Ul. 1. mája 3, 90084 Báhoň</t>
  </si>
  <si>
    <t>Pezinok</t>
  </si>
  <si>
    <t>Obec Báhoň</t>
  </si>
  <si>
    <t>Budmerice 430, 90086 Budmerice</t>
  </si>
  <si>
    <t>Obec Budmerice</t>
  </si>
  <si>
    <t>Elokované pracovisko ako súčasť Základnej školy s materskou školou</t>
  </si>
  <si>
    <t>Budmerice 431, 90086 Budmerice</t>
  </si>
  <si>
    <t>Hlavná 293, 90089 Častá</t>
  </si>
  <si>
    <t>Obec Častá</t>
  </si>
  <si>
    <t>Doľany 128, 90088 Doľany</t>
  </si>
  <si>
    <t>Obec Doľany</t>
  </si>
  <si>
    <t>Hlavná 24, 90090 Dubová</t>
  </si>
  <si>
    <t>Obec Dubová</t>
  </si>
  <si>
    <t>Jablonec 59, 90086 Jablonec</t>
  </si>
  <si>
    <t>Obec Jablonec</t>
  </si>
  <si>
    <t>Vinohradnícka 70, 90091 Limbach</t>
  </si>
  <si>
    <t>Obec Limbach</t>
  </si>
  <si>
    <t>Základná škola Ľudovíta Štúra</t>
  </si>
  <si>
    <t>Komenského 1/A, 90001 Modra</t>
  </si>
  <si>
    <t>Mesto Modra</t>
  </si>
  <si>
    <t>Stredná odborná škola vinársko - ovocinárska</t>
  </si>
  <si>
    <t>Kostolná 3, 90001 Modra</t>
  </si>
  <si>
    <t>Gymnázium Karola Štúra</t>
  </si>
  <si>
    <t>Nám. slobody 5, 90001 Modra</t>
  </si>
  <si>
    <t>Sokolská 6, 90001 Modra</t>
  </si>
  <si>
    <t>Vajanského 93, 90001 Modra</t>
  </si>
  <si>
    <t>Elokované pracovisko ako súčasť Spojenej školy</t>
  </si>
  <si>
    <t>Fándlyho 11, 90201 Pezinok</t>
  </si>
  <si>
    <t>Mesto Pezinok</t>
  </si>
  <si>
    <t>Komenského 25, 90201 Pezinok</t>
  </si>
  <si>
    <t>Elokované pracovisko ako súčasť Cirkevnej základnej školy - Narnia</t>
  </si>
  <si>
    <t>Komenského 27, 90201 Pezinok</t>
  </si>
  <si>
    <t>Stredná odborná škola podnikania a služieb</t>
  </si>
  <si>
    <t>Myslenická 1, 90201 Pezinok</t>
  </si>
  <si>
    <t>Základná škola Jána Kupeckého</t>
  </si>
  <si>
    <t>Kupeckého 74, 90201 Pezinok</t>
  </si>
  <si>
    <t>Na bielenisku 2, 90201 Pezinok</t>
  </si>
  <si>
    <t>Orešie 3, 90203 Pezinok</t>
  </si>
  <si>
    <t>Senecká 2, 90201 Pezinok</t>
  </si>
  <si>
    <t>Školská 11, 90026 Slovenský Grob</t>
  </si>
  <si>
    <t>Obec Slovenský Grob</t>
  </si>
  <si>
    <t>Kollárova 2, 90021 Svätý Jur</t>
  </si>
  <si>
    <t>Mesto Svätý Jur</t>
  </si>
  <si>
    <t>Vinohradská 62, 90081 Šenkvice</t>
  </si>
  <si>
    <t>Obec Šenkvice</t>
  </si>
  <si>
    <t>Hlavná 292 / 82, 90023 Viničné</t>
  </si>
  <si>
    <t>Obec Viničné</t>
  </si>
  <si>
    <t>Školská 49, 90201 Vinosady</t>
  </si>
  <si>
    <t>Obec Vinosady</t>
  </si>
  <si>
    <t>Vištuk 44, 90085 Vištuk</t>
  </si>
  <si>
    <t>Obec Vištuk</t>
  </si>
  <si>
    <t>Komenského 3, 90027 Bernolákovo</t>
  </si>
  <si>
    <t>Senec</t>
  </si>
  <si>
    <t>Obec Bernolákovo</t>
  </si>
  <si>
    <t>Stredná odborná škola agrotechnická  J.A.Gagarina, ako organizačná zložka Spojenej školy</t>
  </si>
  <si>
    <t>Svätoplukova 38, 90027 Bernolákovo</t>
  </si>
  <si>
    <t>Školská 1, 90027 Bernolákovo</t>
  </si>
  <si>
    <t>Šarfická 301, 90082 Blatné</t>
  </si>
  <si>
    <t>Obec Blatné</t>
  </si>
  <si>
    <t>Hlavná 113, 90083 Čataj</t>
  </si>
  <si>
    <t>Obec Čataj</t>
  </si>
  <si>
    <t>Školská 257, 90042 Dunajská Lužná</t>
  </si>
  <si>
    <t>Obec Dunajská Lužná</t>
  </si>
  <si>
    <t>Dunajská 126/16A, 90043 Hamuliakovo</t>
  </si>
  <si>
    <t>Obec Hamuliakovo</t>
  </si>
  <si>
    <t>Základná škola s vyučovacím jazykom maďarským - Alapiskola</t>
  </si>
  <si>
    <t>Hlavná 19, 90301 Hrubý Šúr</t>
  </si>
  <si>
    <t>Obec Hrubý Šúr</t>
  </si>
  <si>
    <t>Školská 4, 90025 Chorvátsky Grob</t>
  </si>
  <si>
    <t>Obec Chorvátsky Grob</t>
  </si>
  <si>
    <t>Igram 30, 90084 Igram</t>
  </si>
  <si>
    <t>Obec Igram</t>
  </si>
  <si>
    <t>Základná škola Milana Rastislava Štefánika</t>
  </si>
  <si>
    <t>Ul. SNP 3, 90028 Ivanka pri Dunaji</t>
  </si>
  <si>
    <t>Obec Ivanka pri Dunaji</t>
  </si>
  <si>
    <t>Stredná odborná škola pôdohospodárska a veterinárna ako organizačná zložka Spojenej školy</t>
  </si>
  <si>
    <t>ul. SNP 30, 90028 Ivanka pri Dunaji</t>
  </si>
  <si>
    <t>Školská 194, 90043 Kalinkovo</t>
  </si>
  <si>
    <t>Obec Kalinkovo</t>
  </si>
  <si>
    <t>Školská 190, 90050 Kráľová pri Senci</t>
  </si>
  <si>
    <t>Obec Kráľová pri Senci</t>
  </si>
  <si>
    <t>Hlavná ulica 81 / 42, 90042 Miloslavov</t>
  </si>
  <si>
    <t>Obec Miloslavov</t>
  </si>
  <si>
    <t>Športová 80 / 470, 90046 Most pri Bratislave</t>
  </si>
  <si>
    <t>Obec Most pri Bratislave</t>
  </si>
  <si>
    <t>Hlavná 45, 90029 Nová Dedinka</t>
  </si>
  <si>
    <t>Obec Nová Dedinka</t>
  </si>
  <si>
    <t>Hlavná 229, 92526 Reca</t>
  </si>
  <si>
    <t>Obec Reca</t>
  </si>
  <si>
    <t>Školská 266, 90041 Rovinka</t>
  </si>
  <si>
    <t>Obec Rovinka</t>
  </si>
  <si>
    <t>Súkromná základná škola, ako súčasť Súkromného liečebno-výchovného sanatória</t>
  </si>
  <si>
    <t>Dialničná 1, 90301 Senec</t>
  </si>
  <si>
    <t>Mgr. Nina Némethová</t>
  </si>
  <si>
    <t>Súkromné liečebno-výchovné sanatórium</t>
  </si>
  <si>
    <t>Dialničná 3, 90301 Senec</t>
  </si>
  <si>
    <t>Stredná odborná škola automobilová a podnikania</t>
  </si>
  <si>
    <t>Kysucká 14, 90301 Senec</t>
  </si>
  <si>
    <t>Gymnázium Antona Bernoláka</t>
  </si>
  <si>
    <t>Lichnerova 69, 90301 Senec</t>
  </si>
  <si>
    <t>Stredná odborná škola ekonomická a pedagogická - Közgazdasági és Pedagógiai Szakközépiskola ako organizačná zložka Spojenej školy s vyučovacím jazykom maďarským</t>
  </si>
  <si>
    <t>Lichnerova 71, 90301 Senec</t>
  </si>
  <si>
    <t>Mlynská 50, 90301 Senec</t>
  </si>
  <si>
    <t>Mesto Senec</t>
  </si>
  <si>
    <t>Základná škola s vyučovacím jazykom maďarským A. Molnára Szencziho - Szenczi M. A. Magyar Tanítási Nyelvű Alapiskola</t>
  </si>
  <si>
    <t>Nám. A. Molnára 2, 90301 Senec</t>
  </si>
  <si>
    <t>Elokované pracovisko ako súčasť Základnej školy Jozefa Gregora Tajovského</t>
  </si>
  <si>
    <t>Sokolská 4135, 90301 Senec</t>
  </si>
  <si>
    <t>Základná škola J. G. Tajovského</t>
  </si>
  <si>
    <t>Tajovského 1, 90301 Senec</t>
  </si>
  <si>
    <t>Trnavská 2, 90301 Senec</t>
  </si>
  <si>
    <t>Školská 7, 90044 Tomášov</t>
  </si>
  <si>
    <t>Obec Tomášov</t>
  </si>
  <si>
    <t>Tureň 200, 90301 Tureň</t>
  </si>
  <si>
    <t>Obec Tureň</t>
  </si>
  <si>
    <t>Školská 4, 90024 Veľký Biel</t>
  </si>
  <si>
    <t>Obec Veľký Biel</t>
  </si>
  <si>
    <t>Polárna 1, 4012 Košice-Nad jazerom</t>
  </si>
  <si>
    <t>Košice IV</t>
  </si>
  <si>
    <t>Košický</t>
  </si>
  <si>
    <t>Spoločnosť priateľov slobodnej výchovy a vzdelávania - "Krídla"</t>
  </si>
  <si>
    <t>Blatná na Ostrove 203, 93032 Blatná na Ostrove</t>
  </si>
  <si>
    <t>Dunajská Streda</t>
  </si>
  <si>
    <t>Trnavský</t>
  </si>
  <si>
    <t>Obec Blatná na Ostrove</t>
  </si>
  <si>
    <t>Základná škola pri liečebno výchovnom sanatóriu</t>
  </si>
  <si>
    <t>Čakany 7, 93040 Čakany</t>
  </si>
  <si>
    <t>Regionálny úrad školskej správy v Trnave</t>
  </si>
  <si>
    <t>Liečebno výchovné sanatórium</t>
  </si>
  <si>
    <t>Základná škola s Materskou školou Józsefa Bódisa s vyučovacím jazykom maďarským - Bódis József Alapiskola</t>
  </si>
  <si>
    <t>Čenkovce 95, 93039 Čenkovce</t>
  </si>
  <si>
    <t>Obec Čenkovce</t>
  </si>
  <si>
    <t>Základná škola Móra Kóczána s vyučovacím jazykom maďarským - Kóczán Mór Alapiskola</t>
  </si>
  <si>
    <t>Hlavná 258, 93008 Čiližská Radvaň</t>
  </si>
  <si>
    <t>Obec Čiližská Radvaň</t>
  </si>
  <si>
    <t>Základná škola Mateja Korvína s vyučovacím jazykom maďarským - Corvin Mátyás Alapiskola</t>
  </si>
  <si>
    <t>Hlavná 41 / 113, 93010 Dolný Štál</t>
  </si>
  <si>
    <t>Obec Dolný Štál</t>
  </si>
  <si>
    <t>Reformovaná základná cirkevná škola s vyučovacím jazykom maďarským - Magyar Tannyelvű Református Alapiskola</t>
  </si>
  <si>
    <t>Hlavná 85, 93010 Dolný Štál</t>
  </si>
  <si>
    <t>Reformovaná kresťanská cirkev na Slovensku, cirkevný zbor Dolný Štál</t>
  </si>
  <si>
    <t>Ádorská 35, 92901 Dunajská Streda</t>
  </si>
  <si>
    <t>Praktická škola s vyučovacím jazykom maďarským - Készégfejlesztö Iskola ako organizačná zložka Spojenej školy</t>
  </si>
  <si>
    <t>Námestie sv. Štefana 1533 / 3, 92901 Dunajská Streda</t>
  </si>
  <si>
    <t>Špeciálna základná škola s vyučovacím jazykom maďarským - Speciális Alapiskola ako organizačná zložka Spojenej školy</t>
  </si>
  <si>
    <t>Súkromné gymnázium s vyučovacím jazykom maďarským - Magyar Tanítási Nyelvu Magángimnázium</t>
  </si>
  <si>
    <t>Hlavná 21, 92901 Dunajská Streda</t>
  </si>
  <si>
    <t>László Szabó</t>
  </si>
  <si>
    <t>Základná škola Ármina Vámbéryho s vyučovacím jazykom maďarským - Vámbéry Ármin Alapiskola</t>
  </si>
  <si>
    <t>Hviezdoslavova ul. 2094 / 2, 92901 Dunajská Streda</t>
  </si>
  <si>
    <t>Mesto Dunajská Streda</t>
  </si>
  <si>
    <t>Jilemnického ulica 204 / 11, 92901 Dunajská Streda</t>
  </si>
  <si>
    <t>Základná škola Zoltána Kodálya s vyučovacím jazykom maďarským - Kodály Zoltán Alapiskola</t>
  </si>
  <si>
    <t>Komenského ulica 1219 / 1, 92901 Dunajská Streda</t>
  </si>
  <si>
    <t>Špeciálna základná škola s vyučovacím jazykom maďarským - Speciális Alapiskola</t>
  </si>
  <si>
    <t>Ádorská ulica 5400, 92901 Dunajská Streda</t>
  </si>
  <si>
    <t>Stredná odborná škola technická - Múszaki Szakközépiskola</t>
  </si>
  <si>
    <t>Kračanská cesta 1240 / 36, 92901 Dunajská Streda</t>
  </si>
  <si>
    <t>Trnavský samosprávny kraj</t>
  </si>
  <si>
    <t>Gymnázium Ármina Vámbéryho s vyučovacím jazykom maďarským - Vámbéry Ármin Gimnázium</t>
  </si>
  <si>
    <t>Nám. sv. Štefana 1190 / 4, 92936 Dunajská Streda</t>
  </si>
  <si>
    <t>Súkromná stredná odborná škola s vyučovacím jazykom maďarským - Magyar Tannyelvü Magán Szakközépiskola</t>
  </si>
  <si>
    <t>Neratovické nám. 1916 / 16, 92901 Dunajská Streda</t>
  </si>
  <si>
    <t>VOCATIO spol. s r.o.</t>
  </si>
  <si>
    <t>Gymnázium Ladislava Dúbravu</t>
  </si>
  <si>
    <t>Smetanov háj 285 / 8, 92901 Dunajská Streda</t>
  </si>
  <si>
    <t>Smetanov háj 286 / 9, 92901 Dunajská Streda</t>
  </si>
  <si>
    <t>Základná škola Gyulu Szabóa s vyučovacím jazykom maďarským - Szabó Gyula Alapiskola</t>
  </si>
  <si>
    <t>Školská ulica 936 / 1, 92901 Dunajská Streda</t>
  </si>
  <si>
    <t>Stredná zdravotnícka škola - Egészségugyi Középiskola</t>
  </si>
  <si>
    <t>Športová 349 / 34, 92901 Dunajská Streda</t>
  </si>
  <si>
    <t>Základná škola Lászlóa Amadea s vyučovacím jazykom maďarským - Amade László Alapiskola</t>
  </si>
  <si>
    <t>Komenského 1081 / 1, 93005 Gabčíkovo</t>
  </si>
  <si>
    <t>Mesto Gabčíkovo</t>
  </si>
  <si>
    <t>Komenského 1082 / 3, 93005 Gabčíkovo</t>
  </si>
  <si>
    <t>Póšfa 82, 93034 Holice</t>
  </si>
  <si>
    <t>Obec Holice</t>
  </si>
  <si>
    <t>Hlavná 120, 93036 Horná Potôň</t>
  </si>
  <si>
    <t>Obec Horná Potôň</t>
  </si>
  <si>
    <t>Základná škola Lászlóa Batthyánya-Strattmanna s vyuč. jaz. maď. - Batthyány-Strattmann László Alapiskola</t>
  </si>
  <si>
    <t>Hlavná 45, 93033 Horný Bar</t>
  </si>
  <si>
    <t>Obec Horný Bar</t>
  </si>
  <si>
    <t>Záhradná 202, 93021 Jahodná</t>
  </si>
  <si>
    <t>Obec Jahodná</t>
  </si>
  <si>
    <t>Šipošovské 514, 93003 Kostolné Kračany</t>
  </si>
  <si>
    <t>Obec Kostolné Kračany</t>
  </si>
  <si>
    <t>Základná škola s materskou školou s vyučovacím jazykom maďarským - Magyar Tanítási Nyelvú Alapiskola és Óvoda</t>
  </si>
  <si>
    <t>Kútniky 644, 92901 Kútniky</t>
  </si>
  <si>
    <t>Obec Kútniky</t>
  </si>
  <si>
    <t>Kvetoslavov 266, 93041 Kvetoslavov</t>
  </si>
  <si>
    <t>Obec Kvetoslavov</t>
  </si>
  <si>
    <t>Základná škola Rudolfa Benyovszkého s vyučovacím jazykom maďarským - Benyovszky Rudolf Alapiskola</t>
  </si>
  <si>
    <t>Školská 116, 93037 Lehnice</t>
  </si>
  <si>
    <t>Obec Lehnice</t>
  </si>
  <si>
    <t>Školská 840, 93037 Lehnice</t>
  </si>
  <si>
    <t>Malé Dvorníky 277, 92901 Malé Dvorníky</t>
  </si>
  <si>
    <t>Obec Malé Dvorníky</t>
  </si>
  <si>
    <t>Mierovo 22, 93041 Mierovo</t>
  </si>
  <si>
    <t>Obec Mierovo</t>
  </si>
  <si>
    <t>Ohrady 20, 93012 Ohrady</t>
  </si>
  <si>
    <t>Obec Ohrady</t>
  </si>
  <si>
    <t>Špeciálna základná škola internátna - Bentlakásos Speciális Alapiskola ako organizačná zložka Spojenej školy</t>
  </si>
  <si>
    <t>Špeciálna základná škola internátna</t>
  </si>
  <si>
    <t>Gorkého 90 / 4, 93028 Okoč</t>
  </si>
  <si>
    <t>Odborné učilište internátne - Bentlakásos Speciális Szakiskola ako organizačná zložka Spojenej školy</t>
  </si>
  <si>
    <t>Odborné učilište internátne</t>
  </si>
  <si>
    <t>Základná škola Jánosa Aranya s vyučovacím jazykom maďarským - Arany János Alapiskola</t>
  </si>
  <si>
    <t>Hlavná 509 / 22, 93028 Okoč</t>
  </si>
  <si>
    <t>Obec Okoč</t>
  </si>
  <si>
    <t>Základná škola s materskou školou Zsigmonda Móricza s vyučovacím jazykom maďarským - Móricz Zsigmond Alapiskola és Óvoda</t>
  </si>
  <si>
    <t>Hlavná 193, 93002 Orechová Potôň</t>
  </si>
  <si>
    <t>Obec Orechová Potôň</t>
  </si>
  <si>
    <t>Rohovce 106, 93030 Rohovce</t>
  </si>
  <si>
    <t>Obec Rohovce</t>
  </si>
  <si>
    <t>Základná škola Mateja Bela</t>
  </si>
  <si>
    <t>Kláštorná 4, 93101 Šamorín</t>
  </si>
  <si>
    <t>Mesto Šamorín</t>
  </si>
  <si>
    <t>Mliečno 124, 93101 Šamorín</t>
  </si>
  <si>
    <t>Špeciálna základná škola - Speciális Alapiskola</t>
  </si>
  <si>
    <t>Pomlejská cesta 1, 93101 Šamorín</t>
  </si>
  <si>
    <t>Základná škola Mátyása Korvína s vyučovacím jazykom maďarským - Corvin Mátyás Alapiskola</t>
  </si>
  <si>
    <t>Rybárska 1093 / 2, 93101 Šamorín</t>
  </si>
  <si>
    <t>Gymnázium Imre Madácha s vyučovacím jazykom maďarským - Madách Imre Magyar Tanítási Nyelvű Gimnázium</t>
  </si>
  <si>
    <t>Slnečná 2, 93101 Šamorín</t>
  </si>
  <si>
    <t>Gymnázium M. R. Štefánika</t>
  </si>
  <si>
    <t>Súkromná stredná odborná škola SD Jednota</t>
  </si>
  <si>
    <t>Vinohradská 48, 93101 Šamorín</t>
  </si>
  <si>
    <t>COOP Jednota Slovensko, spotrebné družstvo</t>
  </si>
  <si>
    <t>Súkromná hotelová akadémia SD Jednota</t>
  </si>
  <si>
    <t>Hlavná 115, 93011 Topoľníky</t>
  </si>
  <si>
    <t>Obec Topoľníky</t>
  </si>
  <si>
    <t>Základná škola s materskou školou Attilu Józsefa s vyučovacím jazykom maďarským - József Attila Alapiskola és Óvoda</t>
  </si>
  <si>
    <t>Školská 492 / 5, 93013 Trhová Hradská</t>
  </si>
  <si>
    <t>Obec Trhová Hradská</t>
  </si>
  <si>
    <t>Veľká Paka 253, 93051 Veľká Paka</t>
  </si>
  <si>
    <t>Obec Veľká Paka</t>
  </si>
  <si>
    <t>Veľké Blahovo 149, 93001 Veľké Blahovo</t>
  </si>
  <si>
    <t>Obec Veľké Blahovo</t>
  </si>
  <si>
    <t>Obchodná akadémia - Kereskedelmi Akadémia</t>
  </si>
  <si>
    <t>Bratislavská 622 / 38, 93201 Veľký Meder</t>
  </si>
  <si>
    <t>Základná škola Bélu Bartóka s vyučovacím jazykom maďarským - Bartók Béla Alapiskola</t>
  </si>
  <si>
    <t>Mesto Veľký Meder</t>
  </si>
  <si>
    <t>Základná škola Jána Amosa Komenského</t>
  </si>
  <si>
    <t>Nám. Bélu Bartóka 497 / 20, 93201 Veľký Meder</t>
  </si>
  <si>
    <t>Základná škola Ferenca Móru s vyučovacím jazykom maďarským - Móra Ferenc Alapiskola</t>
  </si>
  <si>
    <t>Školská 204, 93025 Vrakúň</t>
  </si>
  <si>
    <t>Obec Vrakúň</t>
  </si>
  <si>
    <t>Vydrany 613, 93016 Vydrany</t>
  </si>
  <si>
    <t>Obec Vydrany</t>
  </si>
  <si>
    <t>Čakanská cesta 800 / 1, 93039 Zlaté Klasy</t>
  </si>
  <si>
    <t>Hlavná 25, 93039 Zlaté Klasy</t>
  </si>
  <si>
    <t>Obec Zlaté Klasy</t>
  </si>
  <si>
    <t>Školská 784 / 8, 93039 Zlaté Klasy</t>
  </si>
  <si>
    <t>Súkromná stredná odborná škola - Magán Szakközépiskola</t>
  </si>
  <si>
    <t>Trhovisko 776 / 1, 93039 Zlaté Klasy</t>
  </si>
  <si>
    <t>Ing. Ľudovít Horváth, MBA</t>
  </si>
  <si>
    <t>Základná škola Michala Tareka</t>
  </si>
  <si>
    <t>Školská 4, 92545 Abrahám</t>
  </si>
  <si>
    <t>Galanta</t>
  </si>
  <si>
    <t>Obec Abrahám</t>
  </si>
  <si>
    <t>Základná škola s vyučovacím jazykom maďarským - Magyar Tannyelvű Alapiskola</t>
  </si>
  <si>
    <t>Čierna Voda 22, 92506 Čierna Voda</t>
  </si>
  <si>
    <t>Obec Čierna Voda</t>
  </si>
  <si>
    <t>Hlavná 148, 92508 Čierny Brod</t>
  </si>
  <si>
    <t>Obec Čierny Brod</t>
  </si>
  <si>
    <t>Základná škola Jána Majku</t>
  </si>
  <si>
    <t>Dolná Streda 695, 92563 Dolná Streda</t>
  </si>
  <si>
    <t>Obec Dolná Streda</t>
  </si>
  <si>
    <t>Esterházyovcov 712 / 10, 92434 Galanta</t>
  </si>
  <si>
    <t>Súkromné bilingválne gymnázium</t>
  </si>
  <si>
    <t>Hodská 10, 92401 Galanta</t>
  </si>
  <si>
    <t>Lehel Tóth</t>
  </si>
  <si>
    <t>Základná škola Gejzu Dusíka</t>
  </si>
  <si>
    <t>Mierová 1454 / 10, 92401 Galanta</t>
  </si>
  <si>
    <t>Mesto Galanta</t>
  </si>
  <si>
    <t>Šafárikova 38, 92401 Galanta</t>
  </si>
  <si>
    <t>Štefánikova 745 / 1, 92401 Galanta</t>
  </si>
  <si>
    <t>Gymnázium Janka Matúšku</t>
  </si>
  <si>
    <t>Štvrť SNP 1004 / 34, 92401 Galanta</t>
  </si>
  <si>
    <t>Gymnázium Zoltána Kodálya s vyučovacím jazykom maďarským - Kodály Zoltán Gimnázium</t>
  </si>
  <si>
    <t>Štvrť SNP 1415 / 49, 92401 Galanta</t>
  </si>
  <si>
    <t>Švermova 8, 92401 Galanta</t>
  </si>
  <si>
    <t>Stredná odborná škola obchodu a služieb</t>
  </si>
  <si>
    <t>Z. Kodálya 765, 92447 Galanta</t>
  </si>
  <si>
    <t>Hlavná 299, 92503 Horné Saliby</t>
  </si>
  <si>
    <t>Obec Horné Saliby</t>
  </si>
  <si>
    <t>Základná škola s materskou školou Istvána Széchenyiho s VJM - Széchenyi István Magyar Tannyelvű Alapiskola és Óvoda</t>
  </si>
  <si>
    <t>Školská 399 / 1, 92523 Jelka</t>
  </si>
  <si>
    <t>Obec Jelka</t>
  </si>
  <si>
    <t>Základná škola Lipóta Gregorovitsa s vyučovacím jazykom maďarským - Gregorovits Lipót Magyar Tannyelvű Alapiskola</t>
  </si>
  <si>
    <t>Základná škola Jerguša Ferka</t>
  </si>
  <si>
    <t>Košúty 27, 92509 Košúty</t>
  </si>
  <si>
    <t>Obec Košúty</t>
  </si>
  <si>
    <t>Salibská 6, 92541 Kráľov Brod</t>
  </si>
  <si>
    <t>Obec Kráľov Brod</t>
  </si>
  <si>
    <t>Základná škola Janka Matušku</t>
  </si>
  <si>
    <t>Hlavná 525, 92501 Matúškovo</t>
  </si>
  <si>
    <t>Obec Matúškovo</t>
  </si>
  <si>
    <t>Mostová 210, 92507 Mostová</t>
  </si>
  <si>
    <t>Obec Mostová</t>
  </si>
  <si>
    <t>Súkromná stredná odborná škola obchodu a služieb, s vyučovacím jazykom maďarským - Magán Kereskedelmi és Szolgáltatóipari Szakközépiskola</t>
  </si>
  <si>
    <t>Mostová 53, 92507 Mostová</t>
  </si>
  <si>
    <t>TACSE - Inštitút vzdelávania, s.r.o.</t>
  </si>
  <si>
    <t>Školská 240, 92553 Pata</t>
  </si>
  <si>
    <t>Obec Pata</t>
  </si>
  <si>
    <t>Pusté Sady 43, 92554 Pusté Sady</t>
  </si>
  <si>
    <t>Obec Pusté Sady</t>
  </si>
  <si>
    <t>Hlavná 86, 92528 Pusté Úľany</t>
  </si>
  <si>
    <t>Obec Pusté Úľany</t>
  </si>
  <si>
    <t>Juraja Fándlyho 751, 92601 Sereď</t>
  </si>
  <si>
    <t>Cirkevná základná škola sv. Cyrila a Metoda</t>
  </si>
  <si>
    <t>Komenského 3064 / 41, 92601 Sereď</t>
  </si>
  <si>
    <t>Rímskokatolícka cirkev, Trnavská arcidiecéza</t>
  </si>
  <si>
    <t>Gymnázium Vojtecha Mihálika</t>
  </si>
  <si>
    <t>Kostolná 119 / 8, 92601 Sereď</t>
  </si>
  <si>
    <t>Mládežnícka 158 / 5, 92601 Sereď</t>
  </si>
  <si>
    <t>Základná škola Juraja Fándlyho</t>
  </si>
  <si>
    <t>Ulica Fándlyho 763 / 7A, 92601 Sereď</t>
  </si>
  <si>
    <t>Mesto Sereď</t>
  </si>
  <si>
    <t>Základná škola Jana Amosa Komenského</t>
  </si>
  <si>
    <t>Ulica Komenského 1227 / 8, 92601 Sereď</t>
  </si>
  <si>
    <t>Základná škola s materskou školou Sándora Petőfiho s vyučovacím jazykom maďarským - Petőfi Sándor Alapiskola és Óvoda</t>
  </si>
  <si>
    <t>Richterova 1171, 92521 Sládkovičovo</t>
  </si>
  <si>
    <t>Mesto Sládkovičovo</t>
  </si>
  <si>
    <t>Fučíkova 426, 92521 Sládkovičovo</t>
  </si>
  <si>
    <t>PhDr. PaedDr. Attila Takács</t>
  </si>
  <si>
    <t>Základná škola s materskou školou Karola Kuffnera ako organizačná zložka Spojenej školy</t>
  </si>
  <si>
    <t>Školská 1087, 92521 Sládkovičovo</t>
  </si>
  <si>
    <t>Praktická škola - Készségfejlesztő Iskola ako organizačná zložka Spojenej školy</t>
  </si>
  <si>
    <t>Školská 212, 92521 Sládkovičovo</t>
  </si>
  <si>
    <t>Špeciálna základná škola - Speciális Alapiskola ako organizačná zložka Spojenej školy</t>
  </si>
  <si>
    <t>Základná škola s materskou školou kráľa Svätopluka</t>
  </si>
  <si>
    <t>Mierové nám. 10, 92551 Šintava</t>
  </si>
  <si>
    <t>Obec Šintava</t>
  </si>
  <si>
    <t>Komenského 133, 92552 Šoporňa</t>
  </si>
  <si>
    <t>Obec Šoporňa</t>
  </si>
  <si>
    <t>Tomášikovo 4, 92504 Tomášikovo</t>
  </si>
  <si>
    <t>Obec Tomášikovo</t>
  </si>
  <si>
    <t>Topoľnica 2, 92592 Topoľnica</t>
  </si>
  <si>
    <t>Obec Topoľnica</t>
  </si>
  <si>
    <t>Základná škola s materskou školou Sándora Petófiho s vyučovacím jazykom maďarským - Petófi Sándor Alapiskola és Óvoda</t>
  </si>
  <si>
    <t>Školská 647, 92542 Trstice</t>
  </si>
  <si>
    <t>Obec Trstice</t>
  </si>
  <si>
    <t>Hlavná 888, 92532 Veľká Mača</t>
  </si>
  <si>
    <t>Obec Veľká Mača</t>
  </si>
  <si>
    <t>Základná škola s materskou školou Dávida Mészárosa - Mészáros Dávid Alapiskola és Óvoda</t>
  </si>
  <si>
    <t>Školský objekt č.888, 92532 Veľká Mača</t>
  </si>
  <si>
    <t>Š. Majora 560, 92522 Veľké Úľany</t>
  </si>
  <si>
    <t>Obec Veľké Úľany</t>
  </si>
  <si>
    <t>Základná škola Mihálya Borsosa s vyučovacím jazykom maďarským - Borsos Mihály Alapiskola</t>
  </si>
  <si>
    <t>Štefana Majora 8, 92522 Veľké Úľany</t>
  </si>
  <si>
    <t>Veľký Grob 382, 92527 Veľký Grob</t>
  </si>
  <si>
    <t>Obec Veľký Grob</t>
  </si>
  <si>
    <t>Vinohrady nad Váhom 347, 92555 Vinohrady nad Váhom</t>
  </si>
  <si>
    <t>Obec Vinohrady nad Váhom</t>
  </si>
  <si>
    <t>Hlavná 35, 92505 Vozokany</t>
  </si>
  <si>
    <t>Obec Vozokany</t>
  </si>
  <si>
    <t>Zemianske Sady 162, 92554 Zemianske Sady</t>
  </si>
  <si>
    <t>Obec Zemianske Sady</t>
  </si>
  <si>
    <t>Bojničky 150, 92055 Bojničky</t>
  </si>
  <si>
    <t>Hlohovec</t>
  </si>
  <si>
    <t>Obec Bojničky</t>
  </si>
  <si>
    <t>Osloboditeľov 9, 92042 Červeník</t>
  </si>
  <si>
    <t>Obec Červeník</t>
  </si>
  <si>
    <t>Dolné Zelenice, 92052 Dolné Zelenice</t>
  </si>
  <si>
    <t>Obec Dolné Zelenice</t>
  </si>
  <si>
    <t>Dvorníky 149, 92056 Dvorníky</t>
  </si>
  <si>
    <t>Obec Dvorníky</t>
  </si>
  <si>
    <t>F. Lipku 2422 / 5, 92001 Hlohovec</t>
  </si>
  <si>
    <t>Gymnázium Ivana Kupca</t>
  </si>
  <si>
    <t>Komenského 13, 92001 Hlohovec</t>
  </si>
  <si>
    <t>M. R. Štefánika 30, 92001 Hlohovec</t>
  </si>
  <si>
    <t>Mesto Hlohovec</t>
  </si>
  <si>
    <t>Praktická škola ako organizačná zložka Spojenej školy</t>
  </si>
  <si>
    <t>Praktická škola internátna</t>
  </si>
  <si>
    <t>Palárikova 1 / A, 92001 Hlohovec</t>
  </si>
  <si>
    <t>Odborné učilište internátne ako organizačná zložka Spojenej školy</t>
  </si>
  <si>
    <t>Podzámska 35, 92001 Hlohovec</t>
  </si>
  <si>
    <t>Základná škola sv. Jozefa</t>
  </si>
  <si>
    <t>Pribinova 35, 92001 Hlohovec</t>
  </si>
  <si>
    <t>Stredná odborná škola pri reedukačnom centre pre mládež</t>
  </si>
  <si>
    <t>Zámok 1, 92029 Hlohovec</t>
  </si>
  <si>
    <t>Zámok 2275 / 9, 92029 Hlohovec</t>
  </si>
  <si>
    <t>Základná škola Vilka Šuleka</t>
  </si>
  <si>
    <t>Školská 165, 92003 Hlohovec</t>
  </si>
  <si>
    <t>Horné Otrokovce 137, 92062 Horné Otrokovce</t>
  </si>
  <si>
    <t>Obec Horné Otrokovce</t>
  </si>
  <si>
    <t>Kľačany 263, 92064 Kľačany</t>
  </si>
  <si>
    <t>Obec Kľačany</t>
  </si>
  <si>
    <t>Nám. sv. Ignáca 31, 92041 Leopoldov</t>
  </si>
  <si>
    <t>Mesto Leopoldov</t>
  </si>
  <si>
    <t>Základná škola Jána Hollého s materskou školou</t>
  </si>
  <si>
    <t>Železničná 102, 92242 Madunice</t>
  </si>
  <si>
    <t>Obec Madunice</t>
  </si>
  <si>
    <t>Pastuchov 210, 92063 Pastuchov</t>
  </si>
  <si>
    <t>Obec Pastuchov</t>
  </si>
  <si>
    <t>Trakovice 10, 91933 Trakovice</t>
  </si>
  <si>
    <t>Obec Trakovice</t>
  </si>
  <si>
    <t>Žlkovce 250, 92042 Žlkovce</t>
  </si>
  <si>
    <t>Obec Žlkovce</t>
  </si>
  <si>
    <t>Bananská 46, 92101 Banka</t>
  </si>
  <si>
    <t>Piešťany</t>
  </si>
  <si>
    <t>Obec Banka</t>
  </si>
  <si>
    <t>Dolný Lopašov 249, 92204 Dolný Lopašov</t>
  </si>
  <si>
    <t>Obec Dolný Lopašov</t>
  </si>
  <si>
    <t>Školská 907 / 2, 92241 Drahovce</t>
  </si>
  <si>
    <t>Obec Drahovce</t>
  </si>
  <si>
    <t>Dubovany 177, 92208 Dubovany</t>
  </si>
  <si>
    <t>Obec Dubovany</t>
  </si>
  <si>
    <t>Školská 318 / 3, 92202 Krakovany</t>
  </si>
  <si>
    <t>Obec Krakovany</t>
  </si>
  <si>
    <t>Na výhone 188, 92221 Moravany nad Váhom</t>
  </si>
  <si>
    <t>Obec Moravany nad Váhom</t>
  </si>
  <si>
    <t>Ostrov 131, 92201 Ostrov</t>
  </si>
  <si>
    <t>Obec Ostrov</t>
  </si>
  <si>
    <t>Brezová 19, 92101 Piešťany</t>
  </si>
  <si>
    <t>Mesto Piešťany</t>
  </si>
  <si>
    <t>Základná škola F.E.Scherera</t>
  </si>
  <si>
    <t>E. F. Scherrera 40, 92101 Piešťany</t>
  </si>
  <si>
    <t>Holubyho 15, 92101 Piešťany</t>
  </si>
  <si>
    <t>Mojmírova 98, 92101 Piešťany</t>
  </si>
  <si>
    <t>Mojmírova 99 / 28, 92101 Piešťany</t>
  </si>
  <si>
    <t>Brezová 2, 92177 Piešťany</t>
  </si>
  <si>
    <t>Gymnázium Pierra de Coubertina</t>
  </si>
  <si>
    <t>Nám. SNP 9, 92126 Piešťany</t>
  </si>
  <si>
    <t>Nová 5245 / 9, 92101 Piešťany</t>
  </si>
  <si>
    <t>Hotelová akadémia Ľudovíta Wintera</t>
  </si>
  <si>
    <t>Stromová 34, 92101 Piešťany</t>
  </si>
  <si>
    <t>Vajanského 35, 92101 Piešťany</t>
  </si>
  <si>
    <t>Valova 40, 92101 Piešťany</t>
  </si>
  <si>
    <t>Špeciálna základná škola ako organizačná zložka Spojenej školy</t>
  </si>
  <si>
    <t>Základná škola pri zdravotníckom zariadení ako organizačná zložka Spojenej školy</t>
  </si>
  <si>
    <t>Hlboká 45, 92101 Piešťany</t>
  </si>
  <si>
    <t>Rakovice 15, 92208 Rakovice</t>
  </si>
  <si>
    <t>Obec Rakovice</t>
  </si>
  <si>
    <t>Školská 19, 92231 Sokolovce</t>
  </si>
  <si>
    <t>Obec Sokolovce</t>
  </si>
  <si>
    <t>Hlavná ulica 239 / 87, 92210 Trebatice</t>
  </si>
  <si>
    <t>Obec Trebatice</t>
  </si>
  <si>
    <t>Školská 5, 92207 Veľké Kostoľany</t>
  </si>
  <si>
    <t>Obec Veľké Kostoľany</t>
  </si>
  <si>
    <t>Školská 44, 92201 Veľké Orvište</t>
  </si>
  <si>
    <t>Obec Veľké Orvište</t>
  </si>
  <si>
    <t>Základná škola Štefana Moysesa</t>
  </si>
  <si>
    <t>Veselé 92, 92208 Veselé</t>
  </si>
  <si>
    <t>Obec Veselé</t>
  </si>
  <si>
    <t>Gymnázium Jána Baltazára Magina</t>
  </si>
  <si>
    <t>Beňovského 358 / 100, 92203 Vrbové</t>
  </si>
  <si>
    <t>Komenského 2, 92203 Vrbové</t>
  </si>
  <si>
    <t>Mesto Vrbové</t>
  </si>
  <si>
    <t>Školská 4, 92203 Vrbové</t>
  </si>
  <si>
    <t>Základná škola Jána Hollého</t>
  </si>
  <si>
    <t>Záhorácka 919, 90877 Borský Mikuláš</t>
  </si>
  <si>
    <t>Senica</t>
  </si>
  <si>
    <t>Obec Borský Mikuláš</t>
  </si>
  <si>
    <t>Hviezdoslavova 215, 90879 Borský Svätý Jur</t>
  </si>
  <si>
    <t>Obec Borský Svätý Jur</t>
  </si>
  <si>
    <t>Cerová 277, 90633 Cerová</t>
  </si>
  <si>
    <t>Obec Cerová</t>
  </si>
  <si>
    <t>Školská 285, 90843 Čáry</t>
  </si>
  <si>
    <t>Obec Čáry</t>
  </si>
  <si>
    <t>Častkov 130, 90604 Častkov</t>
  </si>
  <si>
    <t>Obec Častkov</t>
  </si>
  <si>
    <t>Športová 259, 90631 Hlboké</t>
  </si>
  <si>
    <t>Obec Hlboké</t>
  </si>
  <si>
    <t>Hradište pod Vrátnom 44, 90612 Hradište pod Vrátnom</t>
  </si>
  <si>
    <t>Obec Hradište pod Vrátnom</t>
  </si>
  <si>
    <t>Školská 1, 90632 Jablonica</t>
  </si>
  <si>
    <t>Obec Jablonica</t>
  </si>
  <si>
    <t>Koválov 216, 90603 Koválov</t>
  </si>
  <si>
    <t>Obec Koválov</t>
  </si>
  <si>
    <t>Nová 203, 90878 Kuklov</t>
  </si>
  <si>
    <t>Obec Kuklov</t>
  </si>
  <si>
    <t>Základná škola Andreja Radlinského</t>
  </si>
  <si>
    <t>Školská 694, 90801 Kúty</t>
  </si>
  <si>
    <t>Obec Kúty</t>
  </si>
  <si>
    <t>Lakšárska Nová Ves 397, 90876 Lakšárska Nová Ves</t>
  </si>
  <si>
    <t>Obec Lakšárska Nová Ves</t>
  </si>
  <si>
    <t>Výhony 11, 90612 Osuské</t>
  </si>
  <si>
    <t>Obec Osuské</t>
  </si>
  <si>
    <t>Plavecký Peter 89, 90635 Plavecký Peter</t>
  </si>
  <si>
    <t>Obec Plavecký Peter</t>
  </si>
  <si>
    <t>Sekule 119, 90880 Sekule</t>
  </si>
  <si>
    <t>Obec Sekule</t>
  </si>
  <si>
    <t>Praktická škola internátna ako organizačná zložka Spojenej školy</t>
  </si>
  <si>
    <t>Brezová 1, 90501 Senica</t>
  </si>
  <si>
    <t>Špeciálna Základná škola s Materskou školou internátnou ako organizačná zložka Spojenej školy</t>
  </si>
  <si>
    <t>Dlhá 1037 / 12, 90540 Senica</t>
  </si>
  <si>
    <t>Dlhá 256 / 10, 90580 Senica</t>
  </si>
  <si>
    <t>Súkromná stredná odborná škola podnikania</t>
  </si>
  <si>
    <t>Hollého 1380, 90501 Senica</t>
  </si>
  <si>
    <t>Súkromná stredná odborná škola podnikania, n.o.</t>
  </si>
  <si>
    <t>Komenského 959, 90501 Senica</t>
  </si>
  <si>
    <t>Mesto Senica</t>
  </si>
  <si>
    <t>Sadová 620, 90501 Senica</t>
  </si>
  <si>
    <t>Stredná odborná škola podnikania v remeslách a službách</t>
  </si>
  <si>
    <t>V. Paulínyho Tótha 31 / 5, 90501 Senica</t>
  </si>
  <si>
    <t>V. Paulínyho-Tótha 32, 90501 Senica</t>
  </si>
  <si>
    <t>Smolinské 407, 90842 Smolinské</t>
  </si>
  <si>
    <t>Obec Smolinské</t>
  </si>
  <si>
    <t>Školská 33, 90603 Smrdáky</t>
  </si>
  <si>
    <t>Obec Smrdáky</t>
  </si>
  <si>
    <t>Sobotište 317, 90605 Sobotište</t>
  </si>
  <si>
    <t>Obec Sobotište</t>
  </si>
  <si>
    <t>Šajdíkove Humence 102, 90607 Šajdíkove Humence</t>
  </si>
  <si>
    <t>Obec Šajdíkove Humence</t>
  </si>
  <si>
    <t>Štúrova 1115, 90841 Šaštín-Stráže</t>
  </si>
  <si>
    <t>Mesto Šaštín - Stráže</t>
  </si>
  <si>
    <t>Štúrova 573, 90841 Šaštín-Stráže</t>
  </si>
  <si>
    <t>Štefanov 329, 90645 Štefanov</t>
  </si>
  <si>
    <t>Obec Štefanov</t>
  </si>
  <si>
    <t>Školská 281, 90885 Brodské</t>
  </si>
  <si>
    <t>Skalica</t>
  </si>
  <si>
    <t>Obec Brodské</t>
  </si>
  <si>
    <t>Pionierska 697, 90845 Gbely</t>
  </si>
  <si>
    <t>Mesto Gbely</t>
  </si>
  <si>
    <t>Učňovská 700 / 6, 90845 Gbely</t>
  </si>
  <si>
    <t>Bernolákova 5, 90851 Holíč</t>
  </si>
  <si>
    <t>Mesto Holíč</t>
  </si>
  <si>
    <t>Kollárova 21, 90851 Holíč</t>
  </si>
  <si>
    <t>Školská 2, 90851 Holíč</t>
  </si>
  <si>
    <t>Sasinkova 530 / 2, 90848 Kopčany</t>
  </si>
  <si>
    <t>Obec Kopčany</t>
  </si>
  <si>
    <t>Petrova Ves 90, 90844 Petrova Ves</t>
  </si>
  <si>
    <t>Obec Petrova Ves</t>
  </si>
  <si>
    <t>Popudinské Močidľany 140, 90861 Popudinské Močidľany</t>
  </si>
  <si>
    <t>Obec Popudinské Močidľany</t>
  </si>
  <si>
    <t>Prietržka 92, 90849 Prietržka</t>
  </si>
  <si>
    <t>Obec Prietržka</t>
  </si>
  <si>
    <t>Radošovce 338, 90863 Radošovce</t>
  </si>
  <si>
    <t>Obec Radošovce</t>
  </si>
  <si>
    <t>Gorkého 4, 90901 Skalica</t>
  </si>
  <si>
    <t>Škola s úsmevom, s.r.o.</t>
  </si>
  <si>
    <t>Jatočná 4, 90901 Skalica</t>
  </si>
  <si>
    <t>Koreszkova 9, 90901 Skalica</t>
  </si>
  <si>
    <t>Lichardova 1, 90901 Skalica</t>
  </si>
  <si>
    <t>Mallého 2, 90901 Skalica</t>
  </si>
  <si>
    <t>Mesto Skalica</t>
  </si>
  <si>
    <t>Súkromná stredná odborná škola VIA HUMANA</t>
  </si>
  <si>
    <t>Občianske združenie BEZ PREDSUDKOV K ĽUDSKOSTI</t>
  </si>
  <si>
    <t>Gymnázium Františka Víťazoslava Sasinka</t>
  </si>
  <si>
    <t>Námestie slobody 3, 90901 Skalica</t>
  </si>
  <si>
    <t>Stredná odborná škola strojnícka</t>
  </si>
  <si>
    <t>Pplk. Pľjušťa 29, 90901 Skalica</t>
  </si>
  <si>
    <t>Strážnická 1, 90901 Skalica</t>
  </si>
  <si>
    <t>Vajanského 2, 90901 Skalica</t>
  </si>
  <si>
    <t>Unín 420, 90846 Unín</t>
  </si>
  <si>
    <t>Obec Unín</t>
  </si>
  <si>
    <t>Vrádište 226, 90849 Vrádište</t>
  </si>
  <si>
    <t>Obec Vrádište</t>
  </si>
  <si>
    <t>Hlavná ulica 41 / 101, 91909 Bohdanovce nad Trnavou</t>
  </si>
  <si>
    <t>Trnava</t>
  </si>
  <si>
    <t>Obec Bohdanovce nad Trnavou</t>
  </si>
  <si>
    <t>Boleráz 456, 91908 Boleráz</t>
  </si>
  <si>
    <t>Obec Boleráz</t>
  </si>
  <si>
    <t>J. Nižnanského 1, 91927 Brestovany</t>
  </si>
  <si>
    <t>Obec Brestovany</t>
  </si>
  <si>
    <t>Bučany 155, 91928 Bučany</t>
  </si>
  <si>
    <t>Obec Bučany</t>
  </si>
  <si>
    <t>SNP 5, 91943 Cífer</t>
  </si>
  <si>
    <t>Obec Cífer</t>
  </si>
  <si>
    <t>Dobrá Voda 150, 91954 Dobrá Voda</t>
  </si>
  <si>
    <t>Obec Dobrá Voda</t>
  </si>
  <si>
    <t>Školská 439 / 12, 91965 Dolná Krupá</t>
  </si>
  <si>
    <t>Obec Dolná Krupá</t>
  </si>
  <si>
    <t>Dolné Dubové 213, 91952 Dolné Dubové</t>
  </si>
  <si>
    <t>Obec Dolné Dubové</t>
  </si>
  <si>
    <t>Dolné Orešany 209, 91902 Dolné Orešany</t>
  </si>
  <si>
    <t>Obec Dolné Orešany</t>
  </si>
  <si>
    <t>Horné Orešany 31, 91903 Horné Orešany</t>
  </si>
  <si>
    <t>Obec Horné Orešany</t>
  </si>
  <si>
    <t>Kostolná 28, 91935 Hrnčiarovce nad Parnou</t>
  </si>
  <si>
    <t>Obec Hrnčiarovce nad Parnou</t>
  </si>
  <si>
    <t>Jaslovské Bohunice 341, 91930 Jaslovské Bohunice</t>
  </si>
  <si>
    <t>Obec Jaslovské Bohunice</t>
  </si>
  <si>
    <t>Základná škola s materskou školou Pavla Ušáka Olivu</t>
  </si>
  <si>
    <t>Kátlovce 195, 91955 Kátlovce</t>
  </si>
  <si>
    <t>Obec Kátlovce</t>
  </si>
  <si>
    <t>Križovany nad Dudváhom 250, 91924 Križovany nad Dudváhom</t>
  </si>
  <si>
    <t>Obec Križovany nad Dudváhom</t>
  </si>
  <si>
    <t>Základná škola J. Palárika</t>
  </si>
  <si>
    <t>Majcichov 536, 91922 Majcichov</t>
  </si>
  <si>
    <t>Obec Majcichov</t>
  </si>
  <si>
    <t>Malženice 203, 91929 Malženice</t>
  </si>
  <si>
    <t>Obec Malženice</t>
  </si>
  <si>
    <t>Hlavná 3 / 16, 91961 Ružindol</t>
  </si>
  <si>
    <t>Obec Ružindol</t>
  </si>
  <si>
    <t>Komenského 3, 91904 Smolenice</t>
  </si>
  <si>
    <t>Obec Smolenice</t>
  </si>
  <si>
    <t>Suchá nad Parnou 55, 91901 Suchá nad Parnou</t>
  </si>
  <si>
    <t>Obec Suchá nad Parnou</t>
  </si>
  <si>
    <t>Hlavná 626 / 2, 91951 Špačince</t>
  </si>
  <si>
    <t>Obec Špačince</t>
  </si>
  <si>
    <t>Školská 3, 91925 Šúrovce</t>
  </si>
  <si>
    <t>Obec Šúrovce</t>
  </si>
  <si>
    <t>Andreja Kubinu 34, 91701 Trnava</t>
  </si>
  <si>
    <t>Mesto Trnava</t>
  </si>
  <si>
    <t>Andreja Žarnova 11, 91702 Trnava</t>
  </si>
  <si>
    <t>Atómová 1, 91701 Trnava</t>
  </si>
  <si>
    <t>Haulíkova 1, 91708 Trnava</t>
  </si>
  <si>
    <t>Beethovenova 27, 91708 Trnava</t>
  </si>
  <si>
    <t>Stredná odborná škola automobilová</t>
  </si>
  <si>
    <t>Coburgova 7859 / 39, 91702 Trnava</t>
  </si>
  <si>
    <t>Čajkovského 50, 91708 Trnava</t>
  </si>
  <si>
    <t>Špeciálna základná škola s materskou školou ako organizačná zložka Spojenej školy</t>
  </si>
  <si>
    <t>Daxnerova 6, 91792 Trnava</t>
  </si>
  <si>
    <t>Súkromná stredná odborná škola Gos-Sk</t>
  </si>
  <si>
    <t>Ferka Urbánka 19, 91810 Trnava</t>
  </si>
  <si>
    <t>Gos-Sk, s.r.o.</t>
  </si>
  <si>
    <t>Základná škola s Materskou školou Angely Merici</t>
  </si>
  <si>
    <t>Halenárska 45, 91701 Trnava</t>
  </si>
  <si>
    <t>Rímska únia Rádu sv. Uršule, Slovenská provincia, Provincialát Uršulínok</t>
  </si>
  <si>
    <t>Súkromné tanečné konzervatórium Dušana Nebylu</t>
  </si>
  <si>
    <t>Kalinčiakova 47, 91701 Trnava</t>
  </si>
  <si>
    <t>Spoločnosť baletného majstra Dušana Nebylu</t>
  </si>
  <si>
    <t>Gymnázium Angely Merici</t>
  </si>
  <si>
    <t>Hviezdoslavova 10, 91701 Trnava</t>
  </si>
  <si>
    <t>Arcibiskupské gymnázium biskupa P.Jantauscha</t>
  </si>
  <si>
    <t>Jána Hollého 9, 91701 Trnava</t>
  </si>
  <si>
    <t>Stredná odborná škola pedagogická bl. Laury</t>
  </si>
  <si>
    <t>Stredná priemyselná škola technická</t>
  </si>
  <si>
    <t>Komenského 1, 91731 Trnava</t>
  </si>
  <si>
    <t>Súkromná stredná odborná škola DSA</t>
  </si>
  <si>
    <t>Koniarekova 17, 91850 Trnava</t>
  </si>
  <si>
    <t>Deutsch-Slowakische Akademien, a.s.</t>
  </si>
  <si>
    <t>Kornela Mahra 11, 91708 Trnava</t>
  </si>
  <si>
    <t>Kukučínova 2, 91729 Trnava</t>
  </si>
  <si>
    <t>Súkromná základná škola BESST</t>
  </si>
  <si>
    <t>Limbová 6051 / 3, 91702 Trnava</t>
  </si>
  <si>
    <t>BESST, s.r.o.</t>
  </si>
  <si>
    <t>Lomonosovova 2797 / 6, 91854 Trnava</t>
  </si>
  <si>
    <t>Stredná priemyselná škola stavebná Dušana Samuela Jurkoviča</t>
  </si>
  <si>
    <t>Lomonosovova 7, 91708 Trnava</t>
  </si>
  <si>
    <t>Gymnázium Jána Hollého</t>
  </si>
  <si>
    <t>Na hlinách 7279 / 30, 91701 Trnava</t>
  </si>
  <si>
    <t>Nám.Slov.uč.tovarišstva 15, 91701 Trnava</t>
  </si>
  <si>
    <t>Sibírska 1, 91701 Trnava</t>
  </si>
  <si>
    <t>Spartakovská 5, 91701 Trnava</t>
  </si>
  <si>
    <t>Študentská 23, 91745 Trnava</t>
  </si>
  <si>
    <t>Vančurova 38, 91701 Trnava</t>
  </si>
  <si>
    <t>Stredná odborná škola poľnohospodárstva a služieb na vidieku</t>
  </si>
  <si>
    <t>Zavarská 9, 91728 Trnava</t>
  </si>
  <si>
    <t>Ulica Ivana Krasku 29, 91705 Trnava</t>
  </si>
  <si>
    <t>Trstín 335, 91905 Trstín</t>
  </si>
  <si>
    <t>Špeciálna základná škola pri reedukačnom centre</t>
  </si>
  <si>
    <t>ŠZŠ pri špeciálnom výchovnom zariadení</t>
  </si>
  <si>
    <t>Trstín 345, 91905 Trstín</t>
  </si>
  <si>
    <t>Trstín 457, 91905 Trstín</t>
  </si>
  <si>
    <t>Obec Trstín</t>
  </si>
  <si>
    <t>Vlčkovce 1, 91923 Vlčkovce</t>
  </si>
  <si>
    <t>Obec Vlčkovce</t>
  </si>
  <si>
    <t>Školská ulica 163 / 9, 91942 Voderady</t>
  </si>
  <si>
    <t>Obec Voderady</t>
  </si>
  <si>
    <t>Športová 33, 91926 Zavar</t>
  </si>
  <si>
    <t>Obec Zavar</t>
  </si>
  <si>
    <t>Súkromná stredná odborná škola obchodu a služieb s vyučovacím jazykom maďarským - Magán Kereskedelmi és Szolgáltatóipari Szakközépiskola</t>
  </si>
  <si>
    <t>Hlavné námestie 35, 94634 Bátorove Kosihy</t>
  </si>
  <si>
    <t>Komárno</t>
  </si>
  <si>
    <t>Nitriansky</t>
  </si>
  <si>
    <t>Elokované pracovisko ako súčasť súkromnej strednej odbornej školy obchodu a služieb</t>
  </si>
  <si>
    <t>Sídl. M.Corvina 2038 / 53, 93201 Veľký Meder</t>
  </si>
  <si>
    <t>EP ako súčasť Strednej odbornej školy technickej</t>
  </si>
  <si>
    <t>Gucmanova 19 / 670, 92041 Leopoldov</t>
  </si>
  <si>
    <t>Elokované pracovisko ako súčasť Arcibiskupského gymnázia biskupa P.Jantauscha</t>
  </si>
  <si>
    <t>Ústav na výkon trestu, 91935 Hrnčiarovce nad Parnou</t>
  </si>
  <si>
    <t>Elokované pracovisko ako súčasť základnej školy s VJM</t>
  </si>
  <si>
    <t>Nám.priateľstva 2173 / 21, 92901 Dunajská Streda</t>
  </si>
  <si>
    <t>Súkromná stredná odborná škola  Magán Szakkozépiskola</t>
  </si>
  <si>
    <t>L. Novomeského 2070, 97901 Rimavská Sobota</t>
  </si>
  <si>
    <t>Rimavská Sobota</t>
  </si>
  <si>
    <t>Banskobystrický</t>
  </si>
  <si>
    <t>Súkromná škola Rimavská Sobota, n.o.</t>
  </si>
  <si>
    <t>Elokované pracovisko ako súčasť Špeciálnej základnej školy</t>
  </si>
  <si>
    <t>Komenského 2951, 92601 Sereď</t>
  </si>
  <si>
    <t>Pri potoku 10, 90851 Skalica</t>
  </si>
  <si>
    <t>Hlavná 304, 92503 Horné Saliby</t>
  </si>
  <si>
    <t>Školská 4, 91921 Zeleneč</t>
  </si>
  <si>
    <t>Obec Zeleneč</t>
  </si>
  <si>
    <t>Dechtice 514, 91953 Dechtice</t>
  </si>
  <si>
    <t>Obec Dechtice</t>
  </si>
  <si>
    <t>Súkromné bilingválne gymnázium BESST</t>
  </si>
  <si>
    <t>Špeciálna základná škola Mórica Beňovského ako organizačná zložka Spojenej školy</t>
  </si>
  <si>
    <t>Nám.sv.Cyrila a Metoda 9, 92203 Vrbové</t>
  </si>
  <si>
    <t>Hviezdoslavova 1462, 90841 Šaštín-Stráže</t>
  </si>
  <si>
    <t>J.Mudrocha 1343 / 19, 90501 Senica</t>
  </si>
  <si>
    <t>Žilinská 51, 92101 Piešťany</t>
  </si>
  <si>
    <t>Cirkevná základná škola sv.Márie Goretti ako organizačná zložka Spojenej školy</t>
  </si>
  <si>
    <t>Štefánikova 119, 92101 Piešťany</t>
  </si>
  <si>
    <t>Duklianska 1, 95701 Bánovce nad Bebravou</t>
  </si>
  <si>
    <t>Bánovce nad Bebravou</t>
  </si>
  <si>
    <t>Trenčiansky</t>
  </si>
  <si>
    <t>Mesto Bánovce nad Bebravou</t>
  </si>
  <si>
    <t>Partizánska cesta 76, 95701 Bánovce nad Bebravou</t>
  </si>
  <si>
    <t>Trenčiansky samosprávny kraj</t>
  </si>
  <si>
    <t>Gorazdova 1319 / 6, 95704 Bánovce nad Bebravou</t>
  </si>
  <si>
    <t>J. A. Komenského 1290 / 1, 95704 Bánovce nad Bebravou</t>
  </si>
  <si>
    <t>Partizánska 6, 95701 Bánovce nad Bebravou</t>
  </si>
  <si>
    <t>Radlinského 1605 / 16, 95701 Bánovce nad Bebravou</t>
  </si>
  <si>
    <t>Regionálny úrad školskej správy v Trenčíne</t>
  </si>
  <si>
    <t>Gymnázium Janka Jesenského</t>
  </si>
  <si>
    <t>Radlinského 665 / 2, 95701 Bánovce nad Bebravou</t>
  </si>
  <si>
    <t>Školská 1123 / 29, 95701 Bánovce nad Bebravou</t>
  </si>
  <si>
    <t>Dvorec 63, 95655 Dvorec</t>
  </si>
  <si>
    <t>Obec Dvorec</t>
  </si>
  <si>
    <t>Rybany 355, 95636 Rybany</t>
  </si>
  <si>
    <t>Obec Rybany</t>
  </si>
  <si>
    <t>Slatina nad Bebravou 154, 95653 Slatina nad Bebravou</t>
  </si>
  <si>
    <t>Obec Slatina nad Bebravou</t>
  </si>
  <si>
    <t>Šišov 74, 95638 Šišov</t>
  </si>
  <si>
    <t>Obec Šišov</t>
  </si>
  <si>
    <t>SNP 5, 95641 Uhrovec</t>
  </si>
  <si>
    <t>Obec Uhrovec</t>
  </si>
  <si>
    <t>Zlatníky 62, 95637 Zlatníky</t>
  </si>
  <si>
    <t>Obec Zlatníky</t>
  </si>
  <si>
    <t>Bolešov 276, 1853 Bolešov</t>
  </si>
  <si>
    <t>Ilava</t>
  </si>
  <si>
    <t>Obec Bolešov</t>
  </si>
  <si>
    <t>Červený Kameň 228, 1856 Červený Kameň</t>
  </si>
  <si>
    <t>Obec Červený Kameň</t>
  </si>
  <si>
    <t>Centrum I 32, 1841 Dubnica nad Váhom</t>
  </si>
  <si>
    <t>Mesto Dubnica nad Váhom</t>
  </si>
  <si>
    <t>Základná škola s materskou školou Pavla Demitru</t>
  </si>
  <si>
    <t>Centrum II 87, 1841 Dubnica nad Váhom</t>
  </si>
  <si>
    <t>Obrancov mieru 343 / 1, 1841 Dubnica nad Váhom</t>
  </si>
  <si>
    <t>Pod hájom 967, 1841 Dubnica nad Váhom</t>
  </si>
  <si>
    <t>Školská 2, 1841 Dubnica nad Váhom</t>
  </si>
  <si>
    <t>Bratislavská 439 / 18, 1841 Dubnica nad Váhom</t>
  </si>
  <si>
    <t>Dulov 71, 1852 Dulov</t>
  </si>
  <si>
    <t>Obec Dulov</t>
  </si>
  <si>
    <t>Horná Poruba 84, 1835 Horná Poruba</t>
  </si>
  <si>
    <t>Obec Horná Poruba</t>
  </si>
  <si>
    <t>Medňanská 514 / 5, 1901 Ilava</t>
  </si>
  <si>
    <t>Mesto Ilava</t>
  </si>
  <si>
    <t>Pivovarská 455 / 62, 1901 Ilava</t>
  </si>
  <si>
    <t>Školská ulica 243 / 1, 1864 Košeca</t>
  </si>
  <si>
    <t>Obec Košeca</t>
  </si>
  <si>
    <t>Košecké Podhradie 301, 1831 Košecké Podhradie</t>
  </si>
  <si>
    <t>Obec Košecké Podhradie</t>
  </si>
  <si>
    <t>Hviezdoslavova 114 / 668, 1863 Ladce</t>
  </si>
  <si>
    <t>Vážska 399 / 5, 1863 Ladce</t>
  </si>
  <si>
    <t>Obec Ladce</t>
  </si>
  <si>
    <t>Mikušovce 16, 1857 Mikušovce</t>
  </si>
  <si>
    <t>Obec Mikušovce</t>
  </si>
  <si>
    <t>Janka Kráľa 1, 1851 Nová Dubnica</t>
  </si>
  <si>
    <t>Mesto Nová Dubnica</t>
  </si>
  <si>
    <t>Základná škola ako organizačná zložka Spojenej školy sv. Jána Bosca</t>
  </si>
  <si>
    <t>Trenčianska 66 / 28, 1851 Nová Dubnica</t>
  </si>
  <si>
    <t>Rímskokatolícka cirkev, Žilinská diecéza</t>
  </si>
  <si>
    <t>Gymnázium ako organizačná zložka Spojenej školy sv. Jána Bosca</t>
  </si>
  <si>
    <t>Pruské 294, 1852 Pruské</t>
  </si>
  <si>
    <t>Základná škola s materskou školou Hugolína Gavloviča</t>
  </si>
  <si>
    <t>Školská 369, 1852 Pruské</t>
  </si>
  <si>
    <t>Obec Pruské</t>
  </si>
  <si>
    <t>Tuchyňa 105, 1855 Tuchyňa</t>
  </si>
  <si>
    <t>Obec Tuchyňa</t>
  </si>
  <si>
    <t>Zliechov 47, 1832 Zliechov</t>
  </si>
  <si>
    <t>Obec Zliechov</t>
  </si>
  <si>
    <t>Brestovec 147, 90701 Brestovec</t>
  </si>
  <si>
    <t>Myjava</t>
  </si>
  <si>
    <t>Obec Brestovec</t>
  </si>
  <si>
    <t>Sídl. Dolné Lúky 357, 90613 Brezová pod Bradlom</t>
  </si>
  <si>
    <t>Mesto Brezová pod Bradlom</t>
  </si>
  <si>
    <t>Kostolné 263, 91613 Kostolné</t>
  </si>
  <si>
    <t>Obec Kostolné</t>
  </si>
  <si>
    <t>Základná škola M. R. Štefánika</t>
  </si>
  <si>
    <t>Košariská 81, 90615 Košariská</t>
  </si>
  <si>
    <t>Obec Košariská</t>
  </si>
  <si>
    <t>Krajné 173, 91616 Krajné</t>
  </si>
  <si>
    <t>Obec Krajné</t>
  </si>
  <si>
    <t>Jablonská 301 / 5, 90701 Myjava</t>
  </si>
  <si>
    <t>Turá Lúka 131, 90703 Myjava</t>
  </si>
  <si>
    <t>Mesto Myjava</t>
  </si>
  <si>
    <t>SNP 413 / 8, 90701 Myjava</t>
  </si>
  <si>
    <t>Štúrova 18, 90701 Myjava</t>
  </si>
  <si>
    <t>Viestova 1, 90701 Myjava</t>
  </si>
  <si>
    <t>Rudník 2, 90623 Rudník</t>
  </si>
  <si>
    <t>Obec Rudník</t>
  </si>
  <si>
    <t>Stará Myjava 141, 90701 Stará Myjava</t>
  </si>
  <si>
    <t>Obec Stará Myjava</t>
  </si>
  <si>
    <t>Vrbovce 147, 90606 Vrbovce</t>
  </si>
  <si>
    <t>Obec Vrbovce</t>
  </si>
  <si>
    <t>Základná škola s materskou školou J. M. Hurbana</t>
  </si>
  <si>
    <t>Beckov 410, 91638 Beckov</t>
  </si>
  <si>
    <t>Nové Mesto nad Váhom</t>
  </si>
  <si>
    <t>Obec Beckov</t>
  </si>
  <si>
    <t>Základná škola s materskou školou nár. um. Ľ Podjavorinskej</t>
  </si>
  <si>
    <t>Bzince pod Javorinou 346, 91611 Bzince pod Javorinou</t>
  </si>
  <si>
    <t>Obec Bzince pod Javorinou</t>
  </si>
  <si>
    <t>Základná škola Štvrtej sednice Tatrína</t>
  </si>
  <si>
    <t>Pionierska 34 / 351, 91621 Čachtice</t>
  </si>
  <si>
    <t>Obec Čachtice</t>
  </si>
  <si>
    <t>Častkovce 157, 91627 Častkovce</t>
  </si>
  <si>
    <t>Obec Častkovce</t>
  </si>
  <si>
    <t>Horná Streda 391, 91624 Horná Streda</t>
  </si>
  <si>
    <t>Obec Horná Streda</t>
  </si>
  <si>
    <t>Kálnica 385, 91637 Kálnica</t>
  </si>
  <si>
    <t>Obec Kálnica</t>
  </si>
  <si>
    <t>Kočovce 380, 91631 Kočovce</t>
  </si>
  <si>
    <t>Obec Kočovce</t>
  </si>
  <si>
    <t>Základná škola s materskou školou Samuela Štúra</t>
  </si>
  <si>
    <t>Lubina 1, 91612 Lubina</t>
  </si>
  <si>
    <t>Obec Lubina</t>
  </si>
  <si>
    <t>Lúka 135, 91634 Lúka</t>
  </si>
  <si>
    <t>Obec Lúka</t>
  </si>
  <si>
    <t>Základná škola ako organizačná zložka Spojenej školy</t>
  </si>
  <si>
    <t>Moravské Lieskové 252, 91642 Moravské Lieskové</t>
  </si>
  <si>
    <t>Obec Moravské Lieskové</t>
  </si>
  <si>
    <t>Bzinská 11, 91501 Nové Mesto nad Váhom</t>
  </si>
  <si>
    <t>Základná škola ako organizačná zložka Spojenej školy sv. Jozefa</t>
  </si>
  <si>
    <t>Klčové 87, 91501 Nové Mesto nad Váhom</t>
  </si>
  <si>
    <t>Kongregácia Školských sestier de Notre Dame</t>
  </si>
  <si>
    <t>Gymnázium ako organizačná zložka Spojenej školy sv. Jozefa</t>
  </si>
  <si>
    <t>Kpt. Nálepku 855, 91501 Nové Mesto nad Váhom</t>
  </si>
  <si>
    <t>Mesto Nové Mesto nad Váhom</t>
  </si>
  <si>
    <t>Odborárska 1374, 91501 Nové Mesto nad Váhom</t>
  </si>
  <si>
    <t>Piešťanská 2262 / 80, 91501 Nové Mesto nad Váhom</t>
  </si>
  <si>
    <t>Bilingválne slovensko - španielske gymnázium</t>
  </si>
  <si>
    <t>Štúrova ulica 2590 / 31A, 91501 Nové Mesto nad Váhom</t>
  </si>
  <si>
    <t>Športová 41, 91501 Nové Mesto nad Váhom</t>
  </si>
  <si>
    <t>Tematínska 2092, 91501 Nové Mesto nad Váhom</t>
  </si>
  <si>
    <t>Základná škola s materskou školou Jána Hollého</t>
  </si>
  <si>
    <t>Pobedim 433, 91623 Pobedim</t>
  </si>
  <si>
    <t>Obec Pobedim</t>
  </si>
  <si>
    <t>Podolie 804, 91622 Podolie</t>
  </si>
  <si>
    <t>Obec Podolie</t>
  </si>
  <si>
    <t>Hurbanova 128 / 25, 91601 Stará Turá</t>
  </si>
  <si>
    <t>Mesto Stará Turá</t>
  </si>
  <si>
    <t>Športová 675, 91601 Stará Turá</t>
  </si>
  <si>
    <t>Vaďovce 93, 91613 Vaďovce</t>
  </si>
  <si>
    <t>Obec Vaďovce</t>
  </si>
  <si>
    <t>Školská 14, 95618 Bošany</t>
  </si>
  <si>
    <t>Partizánske</t>
  </si>
  <si>
    <t>Obec Bošany</t>
  </si>
  <si>
    <t>Hradište 277, 95854 Hradište</t>
  </si>
  <si>
    <t>Obec Hradište</t>
  </si>
  <si>
    <t>Základná škola Valentína Beniaka s materskou školou</t>
  </si>
  <si>
    <t>Školská 186 / 13, 95633 Chynorany</t>
  </si>
  <si>
    <t>Obec Chynorany</t>
  </si>
  <si>
    <t>Klátova Nová Ves 351, 95844 Klátova Nová Ves</t>
  </si>
  <si>
    <t>Obec Klátova Nová Ves</t>
  </si>
  <si>
    <t>Ostratice 188, 95634 Ostratice</t>
  </si>
  <si>
    <t>Obec Ostratice</t>
  </si>
  <si>
    <t>Gen. Svobodu 1273 / 73, 95801 Partizánske</t>
  </si>
  <si>
    <t>Komenského 2 / 1074, 95801 Partizánske</t>
  </si>
  <si>
    <t>Malinovského 1160 / 31, 95806 Partizánske</t>
  </si>
  <si>
    <t>Mesto Partizánske</t>
  </si>
  <si>
    <t>Základná škola Radovana Kaufmana</t>
  </si>
  <si>
    <t>Nádražná 955, 95801 Partizánske</t>
  </si>
  <si>
    <t>Základná škola Rudolfa Jašíka</t>
  </si>
  <si>
    <t>Obuvnícka 432 / 23, 95801 Partizánske</t>
  </si>
  <si>
    <t>Športovcov 372 / 21, 95804 Partizánske</t>
  </si>
  <si>
    <t>Veľká Okružná 1089 / 19, 95801 Partizánske</t>
  </si>
  <si>
    <t>Skačany 539, 95853 Skačany</t>
  </si>
  <si>
    <t>Obec Skačany</t>
  </si>
  <si>
    <t>Veľké Uherce 145, 95841 Veľké Uherce</t>
  </si>
  <si>
    <t>Obec Veľké Uherce</t>
  </si>
  <si>
    <t>Veľký Klíž 106, 95845 Veľký Klíž</t>
  </si>
  <si>
    <t>Obec Veľký Klíž</t>
  </si>
  <si>
    <t>Školská 219, 95852 Žabokreky nad Nitrou</t>
  </si>
  <si>
    <t>Obec Žabokreky nad Nitrou</t>
  </si>
  <si>
    <t>Brvnište 388, 1812 Brvnište</t>
  </si>
  <si>
    <t>Považská Bystrica</t>
  </si>
  <si>
    <t>Obec Brvnište</t>
  </si>
  <si>
    <t>Dolná Mariková 470, 1802 Dolná Mariková</t>
  </si>
  <si>
    <t>Obec Dolná Mariková</t>
  </si>
  <si>
    <t>Domaniža 103, 1816 Domaniža</t>
  </si>
  <si>
    <t>Obec Domaniža</t>
  </si>
  <si>
    <t>Jasenica 214, 1817 Jasenica</t>
  </si>
  <si>
    <t>Obec Jasenica</t>
  </si>
  <si>
    <t>Základná škola Dominika Tatarku</t>
  </si>
  <si>
    <t>Plevník-Drienové 284, 1826 Plevník-Drienové</t>
  </si>
  <si>
    <t>Obec Plevník - Drienové</t>
  </si>
  <si>
    <t>Jesenského 259 / 6, 1744 Považská Bystrica</t>
  </si>
  <si>
    <t>m. č. Považská Teplá 181, 1705 Považská Bystrica</t>
  </si>
  <si>
    <t>Mesto Považská Bystrica</t>
  </si>
  <si>
    <t>M. R. Štefánika 148 / 27, 1701 Považská Bystrica</t>
  </si>
  <si>
    <t>ŽIVENA, s.r.o.</t>
  </si>
  <si>
    <t>Súkromná hotelová akadémia</t>
  </si>
  <si>
    <t>Základná škola sv. Augustína</t>
  </si>
  <si>
    <t>Moyzesova 1, 1701 Považská Bystrica</t>
  </si>
  <si>
    <t>Nemocničná 987 / 2, 1701 Považská Bystrica</t>
  </si>
  <si>
    <t>Školská 230, 1701 Považská Bystrica</t>
  </si>
  <si>
    <t>Považské Podhradie 169, 1704 Považská Bystrica</t>
  </si>
  <si>
    <t>Súkromná základná škola DSA</t>
  </si>
  <si>
    <t>Sídl. Rozkvet 2047, 1701 Považská Bystrica</t>
  </si>
  <si>
    <t>Sídl. SNP 1484, 1701 Považská Bystrica</t>
  </si>
  <si>
    <t>Základná škola pre žiakov s autizmom ako organizačná zložka Spojenej školy</t>
  </si>
  <si>
    <t>ZŠ pre žiakov s autizmom</t>
  </si>
  <si>
    <t>SNP 1653 / 152, 1707 Považská Bystrica</t>
  </si>
  <si>
    <t>Sídl. Stred 44 / 1, 1701 Považská Bystrica</t>
  </si>
  <si>
    <t>Slov. partizánov 1129 / 49, 1701 Považská Bystrica</t>
  </si>
  <si>
    <t>Slov. partizánov 1132 / 52, 1701 Považská Bystrica</t>
  </si>
  <si>
    <t>Slov. partizánov 1133 / 53, 1701 Považská Bystrica</t>
  </si>
  <si>
    <t>Slovanská 1415 / 7, 1707 Považská Bystrica</t>
  </si>
  <si>
    <t>Školská 234 / 8, 1701 Považská Bystrica</t>
  </si>
  <si>
    <t>Školská 235 / 10, 1701 Považská Bystrica</t>
  </si>
  <si>
    <t>Športovcov 341 / 2, 1749 Považská Bystrica</t>
  </si>
  <si>
    <t>Prečín 106, 1815 Prečín</t>
  </si>
  <si>
    <t>Obec Prečín</t>
  </si>
  <si>
    <t>Základná škola Štefana Závodníka</t>
  </si>
  <si>
    <t>Pružina 408, 1822 Pružina</t>
  </si>
  <si>
    <t>Obec Pružina</t>
  </si>
  <si>
    <t>Slopná 96, 1821 Slopná</t>
  </si>
  <si>
    <t>Obec Slopná</t>
  </si>
  <si>
    <t>Sverepec 240, 1701 Sverepec</t>
  </si>
  <si>
    <t>Obec Sverepec</t>
  </si>
  <si>
    <t>Udiča 248, 1801 Udiča</t>
  </si>
  <si>
    <t>Obec Udiča</t>
  </si>
  <si>
    <t>Školská 292 / 7, 97201 Bojnice</t>
  </si>
  <si>
    <t>Prievidza</t>
  </si>
  <si>
    <t>Mesto Bojnice</t>
  </si>
  <si>
    <t>Odborné učilište pri Reedukačnom centre</t>
  </si>
  <si>
    <t>Chalmovská 679 / 1, 97245 Bystričany</t>
  </si>
  <si>
    <t>M. Nešporu 12 / 1, 97245 Bystričany</t>
  </si>
  <si>
    <t>Obec Bystričany</t>
  </si>
  <si>
    <t>Cigeľ 276, 97101 Cigeľ</t>
  </si>
  <si>
    <t>Obec Cigeľ</t>
  </si>
  <si>
    <t>Čavoj 35, 97229 Čavoj</t>
  </si>
  <si>
    <t>Obec Čavoj</t>
  </si>
  <si>
    <t>Školská 375 / 23, 97246 Čereňany</t>
  </si>
  <si>
    <t>Obec Čereňany</t>
  </si>
  <si>
    <t>Diviacka Nová Ves 260, 97224 Diviacka Nová Ves</t>
  </si>
  <si>
    <t>Obec Diviacka Nová Ves</t>
  </si>
  <si>
    <t>Diviaky nad Nitricou 121, 97225 Diviaky nad Nitricou</t>
  </si>
  <si>
    <t>Obec Diviaky nad Nitricou</t>
  </si>
  <si>
    <t>Ľ. Štúra 71 / 1, 97223 Dolné Vestenice</t>
  </si>
  <si>
    <t>Obec Dolné Vestenice</t>
  </si>
  <si>
    <t>Lipová 8, 97251 Handlová</t>
  </si>
  <si>
    <t>Mierové námestie 255 / 27, 97251 Handlová</t>
  </si>
  <si>
    <t>Mesto Handlová</t>
  </si>
  <si>
    <t>Morovnianska cesta 1866 / 55, 97251 Handlová</t>
  </si>
  <si>
    <t>Námestie baníkov 10 / 20, 97251 Handlová</t>
  </si>
  <si>
    <t>Školská 526 / 53, 97251 Handlová</t>
  </si>
  <si>
    <t>Horná Ves 360, 97248 Horná Ves</t>
  </si>
  <si>
    <t>Obec Horná Ves</t>
  </si>
  <si>
    <t>Základná škola Gašpara Drozda s materskou školou</t>
  </si>
  <si>
    <t>Chrenovec-Brusno 395, 97232 Chrenovec-Brusno</t>
  </si>
  <si>
    <t>Obec Chrenovec - Brusno</t>
  </si>
  <si>
    <t>Školská 192 / 8, 97244 Kamenec pod Vtáčnikom</t>
  </si>
  <si>
    <t>Obec Kamenec pod Vtáčnikom</t>
  </si>
  <si>
    <t>SNP 587 / 4, 97217 Kanianka</t>
  </si>
  <si>
    <t>Obec Kanianka</t>
  </si>
  <si>
    <t>Nová 525, 97241 Koš</t>
  </si>
  <si>
    <t>Obec Koš</t>
  </si>
  <si>
    <t>Lazany 423, 97211 Lazany</t>
  </si>
  <si>
    <t>Obec Lazany</t>
  </si>
  <si>
    <t>Školská 766 / 2, 97242 Lehota pod Vtáčnikom</t>
  </si>
  <si>
    <t>Obec Lehota pod Vtáčnikom</t>
  </si>
  <si>
    <t>Liešťany 192, 97227 Liešťany</t>
  </si>
  <si>
    <t>Obec Liešťany</t>
  </si>
  <si>
    <t>Základná škola s materskou školou Vavrinca Benedikta</t>
  </si>
  <si>
    <t>Ul. Družby 339 / 2, 97212 Nedožery-Brezany</t>
  </si>
  <si>
    <t>Obec Nedožery - Brezany</t>
  </si>
  <si>
    <t>Základná škola ako organizačná zložka Spojenej školy - Grundschule mit Kindergarten</t>
  </si>
  <si>
    <t>Školská 370 / 19, 97213 Nitrianske Pravno</t>
  </si>
  <si>
    <t>Obec Nitrianske Pravno</t>
  </si>
  <si>
    <t>Školská 492 / 15, 97226 Nitrianske Rudno</t>
  </si>
  <si>
    <t>Obec Nitrianske Rudno</t>
  </si>
  <si>
    <t>Základná škola s materskou školou Fraňa Madvu</t>
  </si>
  <si>
    <t>Nitrianske Sučany 352, 97221 Nitrianske Sučany</t>
  </si>
  <si>
    <t>Obec Nitrianske Sučany</t>
  </si>
  <si>
    <t>Nitrica 41, 97222 Nitrica</t>
  </si>
  <si>
    <t>Obec Nitrica</t>
  </si>
  <si>
    <t>Pribinova 123 / 9, 97271 Nováky</t>
  </si>
  <si>
    <t>Mesto Nováky</t>
  </si>
  <si>
    <t>Opatovce nad Nitrou 509, 97202 Opatovce nad Nitrou</t>
  </si>
  <si>
    <t>Obec Opatovce nad Nitrou</t>
  </si>
  <si>
    <t>Školská 56 / 9, 97247 Oslany</t>
  </si>
  <si>
    <t>Obec Oslany</t>
  </si>
  <si>
    <t>Základná škola ako organizačná zložka Piaristickej spojenej školy Františka Hanáka</t>
  </si>
  <si>
    <t>A. Hlinku 44, 97101 Prievidza</t>
  </si>
  <si>
    <t>Rehoľa piaristov na Slovensku</t>
  </si>
  <si>
    <t>Gymnázium ako organizačná zložka Piaristickej spojenej školy Františka Hanáka</t>
  </si>
  <si>
    <t>Stredná odborná škola ako organizačná zložka Piaristickej spojenej školy Františka Hanáka</t>
  </si>
  <si>
    <t>Ulica Energetikov 242 / 39, 97101 Prievidza</t>
  </si>
  <si>
    <t>Mesto Prievidza</t>
  </si>
  <si>
    <t>F. Madvu 2, 97129 Prievidza</t>
  </si>
  <si>
    <t>Malonecpalská ulica 206 / 37, 97101 Prievidza</t>
  </si>
  <si>
    <t>Mariánska ulica 554 / 19, 97101 Prievidza</t>
  </si>
  <si>
    <t>Gymnázium Vavrinca Benedikta Nedožerského</t>
  </si>
  <si>
    <t>Matice slovenskej 16, 97101 Prievidza</t>
  </si>
  <si>
    <t>Nábr. J. Kalinčiaka 1, 97101 Prievidza</t>
  </si>
  <si>
    <t>Nábr. J. Kalinčiaka 4, 97101 Prievidza</t>
  </si>
  <si>
    <t>Odborné učilište ako organizačná zložka Spojenej školy</t>
  </si>
  <si>
    <t>Odborné učilište</t>
  </si>
  <si>
    <t>Ulica P. Dobšinského 746 / 5, 97101 Prievidza</t>
  </si>
  <si>
    <t>Rastislavova ulica 416 / 4, 97101 Prievidza</t>
  </si>
  <si>
    <t>Ulica S. Chalupku 313 / 14, 97101 Prievidza</t>
  </si>
  <si>
    <t>Stredná odborná škola polytechnická</t>
  </si>
  <si>
    <t>T. Vansovej 32, 97101 Prievidza</t>
  </si>
  <si>
    <t>Praktická škola ako organizačná zložka Spojenej školy internátnej</t>
  </si>
  <si>
    <t>Úzka 2, 97101 Prievidza</t>
  </si>
  <si>
    <t>Špeciálna základná škola ako organizačná zložka Spojenej školy internátnej</t>
  </si>
  <si>
    <t>Komenského 428 / 43, 97231 Ráztočno</t>
  </si>
  <si>
    <t>Obec Ráztočno</t>
  </si>
  <si>
    <t>Hlavná 375, 97205 Sebedražie</t>
  </si>
  <si>
    <t>Obec Sebedražie</t>
  </si>
  <si>
    <t>Valaská Belá 242, 97228 Valaská Belá</t>
  </si>
  <si>
    <t>Obec Valaská Belá</t>
  </si>
  <si>
    <t>J. A. Komenského 161 / 6, 97243 Zemianske Kostoľany</t>
  </si>
  <si>
    <t>Obec Zemianske Kostoľany</t>
  </si>
  <si>
    <t>Slatinská 3, 1861 Beluša</t>
  </si>
  <si>
    <t>Púchov</t>
  </si>
  <si>
    <t>Obec Beluša</t>
  </si>
  <si>
    <t>Dohňany 468, 2051 Dohňany</t>
  </si>
  <si>
    <t>Obec Dohňany</t>
  </si>
  <si>
    <t>Školská 125, 2001 Dolné Kočkovce</t>
  </si>
  <si>
    <t>Obec Dolné Kočkovce</t>
  </si>
  <si>
    <t>Lazy pod Makytou 148, 2055 Lazy pod Makytou</t>
  </si>
  <si>
    <t>Obec Lazy pod Makytou</t>
  </si>
  <si>
    <t>Lednica 350, 2063 Lednica</t>
  </si>
  <si>
    <t>Obec Lednica</t>
  </si>
  <si>
    <t>Základná škola Eduarda Schreibera</t>
  </si>
  <si>
    <t>Schreiberova 372, 2061 Lednické Rovne</t>
  </si>
  <si>
    <t>Obec Lednické Rovne</t>
  </si>
  <si>
    <t>Lysá pod Makytou 44, 2054 Lysá pod Makytou</t>
  </si>
  <si>
    <t>Obec Lysá pod Makytou</t>
  </si>
  <si>
    <t>Gorazdova 1174 / 2, 2001 Púchov</t>
  </si>
  <si>
    <t>Mesto Púchov</t>
  </si>
  <si>
    <t>Komenského 652 / 50, 2001 Púchov</t>
  </si>
  <si>
    <t>Mládežnícka 1434 / 16, 2001 Púchov</t>
  </si>
  <si>
    <t>Slovanská 330 / 23, 2014 Púchov</t>
  </si>
  <si>
    <t>Športovcov 1461 / 17, 2001 Púchov</t>
  </si>
  <si>
    <t>Ul. 1. mája 1264, 2029 Púchov</t>
  </si>
  <si>
    <t>Ul. 1. mája 905, 2015 Púchov</t>
  </si>
  <si>
    <t>Visolaje 150, 1861 Visolaje</t>
  </si>
  <si>
    <t>Obec Visolaje</t>
  </si>
  <si>
    <t>Záriečie 136, 2052 Záriečie</t>
  </si>
  <si>
    <t>Obec Záriečie</t>
  </si>
  <si>
    <t>Zubák 192, 2064 Zubák</t>
  </si>
  <si>
    <t>Obec Zubák</t>
  </si>
  <si>
    <t>Bobot 63, 91325 Bobot</t>
  </si>
  <si>
    <t>Trenčín</t>
  </si>
  <si>
    <t>Obec Bobot</t>
  </si>
  <si>
    <t>Dolná Poruba 88, 91444 Dolná Poruba</t>
  </si>
  <si>
    <t>Obec Dolná Poruba</t>
  </si>
  <si>
    <t>Základná škola s materskou školou Rudolfa Hečku</t>
  </si>
  <si>
    <t>Dolná Súča 252, 91332 Dolná Súča</t>
  </si>
  <si>
    <t>Obec Dolná Súča</t>
  </si>
  <si>
    <t>Drietoma 453, 91303 Drietoma</t>
  </si>
  <si>
    <t>Obec Drietoma</t>
  </si>
  <si>
    <t>Dubodiel 335, 91323 Dubodiel</t>
  </si>
  <si>
    <t>Obec Dubodiel</t>
  </si>
  <si>
    <t>Základná škola s materskou školou Michala Rešetku</t>
  </si>
  <si>
    <t>Horná Súča 242, 91333 Horná Súča</t>
  </si>
  <si>
    <t>Obec Horná Súča</t>
  </si>
  <si>
    <t>Základná škola s materskou školou Václava Mitúcha</t>
  </si>
  <si>
    <t>Školská 368 / 2, 91442 Horné Srnie</t>
  </si>
  <si>
    <t>Obec Horné Srnie</t>
  </si>
  <si>
    <t>Chocholná-Velčice 313, 91304 Chocholná-Velčice</t>
  </si>
  <si>
    <t>Obec Chocholná - Velčice</t>
  </si>
  <si>
    <t>Ivanovce 18, 91305 Ivanovce</t>
  </si>
  <si>
    <t>Obec Ivanovce</t>
  </si>
  <si>
    <t>Základná škola s materskou školou Jána Smreka</t>
  </si>
  <si>
    <t>Melčice-Lieskové 377, 91305 Melčice-Lieskové</t>
  </si>
  <si>
    <t>Obec Melčice - Lieskové</t>
  </si>
  <si>
    <t>Mníchova Lehota 85, 91321 Mníchova Lehota</t>
  </si>
  <si>
    <t>Obec Mníchova Lehota</t>
  </si>
  <si>
    <t>Motešice 77, 91326 Motešice</t>
  </si>
  <si>
    <t>Obec Motešice</t>
  </si>
  <si>
    <t>Janka Palu 2, 91441 Nemšová</t>
  </si>
  <si>
    <t>Mesto Nemšová</t>
  </si>
  <si>
    <t>Základná škola sv. Michala ako organizačná zložka Katolíckej Spojenej školy</t>
  </si>
  <si>
    <t>Školská 9, 91441 Nemšová</t>
  </si>
  <si>
    <t>Rímskokatolícka cirkev Biskupstvo Nitra</t>
  </si>
  <si>
    <t>Neporadza 132, 91326 Neporadza</t>
  </si>
  <si>
    <t>Obec Neporadza</t>
  </si>
  <si>
    <t>Omšenie 629, 91443 Omšenie</t>
  </si>
  <si>
    <t>Obec Omšenie</t>
  </si>
  <si>
    <t>Selec 183, 91336 Selec</t>
  </si>
  <si>
    <t>Obec Selec</t>
  </si>
  <si>
    <t>Súkromná základná škola s materskou školou</t>
  </si>
  <si>
    <t>Skalka nad Váhom 103, 91331 Skalka nad Váhom</t>
  </si>
  <si>
    <t>Akadémia kvality života</t>
  </si>
  <si>
    <t>Soblahov 404, 91338 Soblahov</t>
  </si>
  <si>
    <t>Obec Soblahov</t>
  </si>
  <si>
    <t>Svinná 131, 91324 Svinná</t>
  </si>
  <si>
    <t>Obec Svinná</t>
  </si>
  <si>
    <t>J. Braneckého 130 / 15, 91401 Trenčianska Teplá</t>
  </si>
  <si>
    <t>Obec Trenčianska Teplá</t>
  </si>
  <si>
    <t>M. R. Štefánika 323 / 1, 91401 Trenčianska Teplá</t>
  </si>
  <si>
    <t>Základná škola s materskou školou Samuela Timona</t>
  </si>
  <si>
    <t>Trenčianska Turná 30, 91321 Trenčianska Turná</t>
  </si>
  <si>
    <t>Obec Trenčianska Turná</t>
  </si>
  <si>
    <t>Trenčianske Jastrabie 115, 91322 Trenčianske Jastrabie</t>
  </si>
  <si>
    <t>Obec Trenčianske Jastrabie</t>
  </si>
  <si>
    <t>Základná škola Jána Lipského s materskou školou</t>
  </si>
  <si>
    <t>Trenčianske Stankovce 405, 91311 Trenčianske Stankovce</t>
  </si>
  <si>
    <t>Obec Trenčianske Stankovce</t>
  </si>
  <si>
    <t>Sídlisko SNP 6, 91451 Trenčianske Teplice</t>
  </si>
  <si>
    <t>SPORT SCHOOL, s.r.o.</t>
  </si>
  <si>
    <t>Základná škola Andreja Bagara</t>
  </si>
  <si>
    <t>Štvrť SNP 159 / 6, 91451 Trenčianske Teplice</t>
  </si>
  <si>
    <t>Mesto Trenčianske Teplice</t>
  </si>
  <si>
    <t>Gymnázium Ľudovíta Štúra</t>
  </si>
  <si>
    <t>1. mája 170 / 2, 91135 Trenčín</t>
  </si>
  <si>
    <t>Stredná odborná škola pedagogická sv. Andreja-Svorada a Benedikta</t>
  </si>
  <si>
    <t>1. mája 7, 91101 Trenčín</t>
  </si>
  <si>
    <t>Bezručova 66, 91101 Trenčín</t>
  </si>
  <si>
    <t>Mesto Trenčín</t>
  </si>
  <si>
    <t>Dlhé Hony 1, 91101 Trenčín</t>
  </si>
  <si>
    <t>Hodžova 37, 91101 Trenčín</t>
  </si>
  <si>
    <t>Stredná zdravotnícka škola Celestíny Šimurkovej v Trenčíne</t>
  </si>
  <si>
    <t>Veľkomoravská 14, 91167 Trenčín</t>
  </si>
  <si>
    <t>Jilemnického 24, 91250 Trenčín</t>
  </si>
  <si>
    <t>Kubranská 80, 91101 Trenčín</t>
  </si>
  <si>
    <t>Stredná odborná škola letecko - technická</t>
  </si>
  <si>
    <t>Legionárska 160, 91104 Trenčín</t>
  </si>
  <si>
    <t>Praktická škola ako organizačná zložka Spojenej školy Vladimíra Predmerského</t>
  </si>
  <si>
    <t>Ľudovíta Stárka 12, 91105 Trenčín</t>
  </si>
  <si>
    <t>Špeciálna základná škola ako organizačná zložka Spojenej školy Vladimíra Predmerského</t>
  </si>
  <si>
    <t>Obchodná akadémia Milana Hodžu</t>
  </si>
  <si>
    <t>Martina Rázusa 1, 91129 Trenčín</t>
  </si>
  <si>
    <t>Na dolinách 27, 91105 Trenčín</t>
  </si>
  <si>
    <t>Súkromná základná škola FUTURUM</t>
  </si>
  <si>
    <t>1.mája 169 / 9, 91105 Trenčín</t>
  </si>
  <si>
    <t>Vedecko-náučné centrum FUTURUM, n.o.</t>
  </si>
  <si>
    <t>Súkromné gymnázium FUTURUM</t>
  </si>
  <si>
    <t>Školská 66, 91105 Trenčín</t>
  </si>
  <si>
    <t>FUTURE, n.o.</t>
  </si>
  <si>
    <t>Novomeského 11, 91108 Trenčín</t>
  </si>
  <si>
    <t>Piaristické gymnázium Jozefa Braneckého</t>
  </si>
  <si>
    <t>Palackého 4, 91250 Trenčín</t>
  </si>
  <si>
    <t>Pod Sokolice 14, 91101 Trenčín</t>
  </si>
  <si>
    <t>Potočná 86, 91101 Trenčín</t>
  </si>
  <si>
    <t>Stredná priemyselná škola stavebná Emila Belluša</t>
  </si>
  <si>
    <t>Staničná 4, 91105 Trenčín</t>
  </si>
  <si>
    <t>Kožušnícka 2, 91105 Trenčín</t>
  </si>
  <si>
    <t>Staničná 8, 91105 Trenčín</t>
  </si>
  <si>
    <t>Zlatovská cesta 35, 91101 Trenčín</t>
  </si>
  <si>
    <t>Občianske združenie AMOS Trenčín</t>
  </si>
  <si>
    <t>Veľkomoravská 12, 91105 Trenčín</t>
  </si>
  <si>
    <t>Východná 9, 91108 Trenčín</t>
  </si>
  <si>
    <t>Veľká Hradná 299, 91324 Veľká Hradná</t>
  </si>
  <si>
    <t>Obec Veľká Hradná</t>
  </si>
  <si>
    <t>Elokované pracovisko ako súčasť Strednej odbornej školy</t>
  </si>
  <si>
    <t>Dukelská štvrť 941 / 10, 1841 Dubnica nad Váhom</t>
  </si>
  <si>
    <t>Mierové námestie 1, 1901 Ilava</t>
  </si>
  <si>
    <t>Elokované pracovisko ako súčasť Strednej odbornej školy technickej</t>
  </si>
  <si>
    <t>Stredná odborná škola informačných technológií sv. Jána Bosca</t>
  </si>
  <si>
    <t>Základná škola ako organizačná zložka Súkromnej spojenej školy</t>
  </si>
  <si>
    <t>M. Falešníka 6, 97101 Prievidza</t>
  </si>
  <si>
    <t>Občianske združenie Eškola</t>
  </si>
  <si>
    <t>Grešákova 1, 4001 Košice-Staré Mesto</t>
  </si>
  <si>
    <t>Košice I</t>
  </si>
  <si>
    <t>J. C. Hronského 356, 97271 Nováky</t>
  </si>
  <si>
    <t>S. Chalupku 312 / 12, 97101 Prievidza</t>
  </si>
  <si>
    <t>Gagarinova 1722 / 7, 91101 Trenčín</t>
  </si>
  <si>
    <t>Školská 765, 97247 Oslany</t>
  </si>
  <si>
    <t>Elokované pracovisko ako súčasť Spojenej školy internátnej</t>
  </si>
  <si>
    <t>Kuzmányho 35, 97101 Prievidza</t>
  </si>
  <si>
    <t>Veterná 11, 97101 Prievidza</t>
  </si>
  <si>
    <t>Elokované pracovisko ako súčasť  Spojenej školy Vladimíra Predmerského</t>
  </si>
  <si>
    <t>Biskupická 46, 91101 Trenčín</t>
  </si>
  <si>
    <t>Alekšince 395, 95122 Alekšince</t>
  </si>
  <si>
    <t>Nitra</t>
  </si>
  <si>
    <t>Obec Alekšince</t>
  </si>
  <si>
    <t>Bajč 251, 94654 Bajč</t>
  </si>
  <si>
    <t>Obec Bajč</t>
  </si>
  <si>
    <t>Bešeňov 628, 94141 Bešeňov</t>
  </si>
  <si>
    <t>Nové Zámky</t>
  </si>
  <si>
    <t>Obec Bešeňov</t>
  </si>
  <si>
    <t>Bojná 76, 95601 Bojná</t>
  </si>
  <si>
    <t>Topoľčany</t>
  </si>
  <si>
    <t>Obec Bojná</t>
  </si>
  <si>
    <t>Nitrianska 98, 95113 Branč</t>
  </si>
  <si>
    <t>Obec Branč</t>
  </si>
  <si>
    <t>Báb 225, 95134 Báb</t>
  </si>
  <si>
    <t>Obec Báb</t>
  </si>
  <si>
    <t>kpt. Nálepku 43, 94101 Bánov</t>
  </si>
  <si>
    <t>Obec Bánov</t>
  </si>
  <si>
    <t>Bátorove Kosihy 892, 94634 Bátorove Kosihy</t>
  </si>
  <si>
    <t>Obec Bátorove Kosihy</t>
  </si>
  <si>
    <t>Základná škola Józsefa Kovátsa s vyučovacím jazykom maďarským -  Kováts József Alapiskola</t>
  </si>
  <si>
    <t>Hlavná 889, 94634 Bátorove Kosihy</t>
  </si>
  <si>
    <t>Bátovce 368, 93503 Bátovce</t>
  </si>
  <si>
    <t>Levice</t>
  </si>
  <si>
    <t>Obec Bátovce</t>
  </si>
  <si>
    <t>Základná škola Mihálya Katonu s vyučovacím jazykom maďarským - Katona Mihály Alapiskola</t>
  </si>
  <si>
    <t>Hlavná 503, 94635 Búč</t>
  </si>
  <si>
    <t>Obec Búč</t>
  </si>
  <si>
    <t>Školská ulica 197 / 10, 95117 Cabaj-Čápor</t>
  </si>
  <si>
    <t>Obec Cabaj - Čápor</t>
  </si>
  <si>
    <t>Základná škola Jána Domastu</t>
  </si>
  <si>
    <t>Ulica Jána Domastu 1085 / 5, 95117 Cabaj-Čápor</t>
  </si>
  <si>
    <t>Základná škola Lajosa Tarczyho s vyučovacím jazykom maďarským - Tarczy  Lajos Alapiskola</t>
  </si>
  <si>
    <t>Školská 332, 94631 Chotín</t>
  </si>
  <si>
    <t>Obec Chotín</t>
  </si>
  <si>
    <t>Dedinka 142, 94150 Dedinka</t>
  </si>
  <si>
    <t>Obec Dedinka</t>
  </si>
  <si>
    <t>Demandice 131, 93585 Demandice</t>
  </si>
  <si>
    <t>Obec Demandice</t>
  </si>
  <si>
    <t>Základná škola s vyučovacím jazykom maďarským - Alapiskola, Školská 485, Diakovce - Deáki</t>
  </si>
  <si>
    <t>Školská 485, 92581 Diakovce</t>
  </si>
  <si>
    <t>Šaľa</t>
  </si>
  <si>
    <t>Obec Diakovce</t>
  </si>
  <si>
    <t>Základná škola - Alapiskola</t>
  </si>
  <si>
    <t>Dolné Obdokovce 183, 95102 Dolné Obdokovce</t>
  </si>
  <si>
    <t>Obec Dolné Obdokovce</t>
  </si>
  <si>
    <t>Súkromná stredná odborná škola, s vyučovacím jazykom maďarským, Magán Szakközépiskola</t>
  </si>
  <si>
    <t>Dolné Obdokovce 71, 95102 Dolné Obdokovce</t>
  </si>
  <si>
    <t>Ing. Marián Paulisz PM GLOBAL</t>
  </si>
  <si>
    <t>Dolné Semerovce 154, 93585 Dolné Semerovce</t>
  </si>
  <si>
    <t>Obec Dolné Semerovce</t>
  </si>
  <si>
    <t>Základná škola s materskou školou Juraja Holčeka</t>
  </si>
  <si>
    <t>Juraja Holčeka 583 / 18, 94143 Dolný Ohaj</t>
  </si>
  <si>
    <t>Obec Dolný Ohaj</t>
  </si>
  <si>
    <t>Hlavná 60, 93537 Dolný Pial</t>
  </si>
  <si>
    <t>Obec Dolný Pial</t>
  </si>
  <si>
    <t>Dubník 93, 94135 Dubník</t>
  </si>
  <si>
    <t>Obec Dubník</t>
  </si>
  <si>
    <t>Starohorská 8, 94656 Dulovce</t>
  </si>
  <si>
    <t>Obec Dulovce</t>
  </si>
  <si>
    <t>Hlavné námestie 14, 94131 Dvory nad Žitavou</t>
  </si>
  <si>
    <t>Obec Dvory nad Žitavou</t>
  </si>
  <si>
    <t>Základná škola Adolfa Majthényiho s vyučovacím jazykom maďarským - Majthényi Adolf Alapiskola</t>
  </si>
  <si>
    <t>Hlavné námestie 13, 94131 Dvory nad Žitavou</t>
  </si>
  <si>
    <t>Farná 151, 93566 Farná</t>
  </si>
  <si>
    <t>Obec Farná</t>
  </si>
  <si>
    <t>J. Stampayho 928 / 76, 94342 Gbelce</t>
  </si>
  <si>
    <t>Obec Gbelce</t>
  </si>
  <si>
    <t>Základná škola Jánosa Stampayho s vyučovacím jazykom maďarským - Stampay János Alapiskola</t>
  </si>
  <si>
    <t>J. Stampayho 929 / 80, 94342 Gbelce</t>
  </si>
  <si>
    <t>Golianovo 60, 95108 Golianovo</t>
  </si>
  <si>
    <t>Obec Golianovo</t>
  </si>
  <si>
    <t>Hontianska Vrbica 6, 93555 Hontianska Vrbica</t>
  </si>
  <si>
    <t>Obec Hontianska Vrbica</t>
  </si>
  <si>
    <t>Farská ulica 20, 95145 Horné Lefantovce</t>
  </si>
  <si>
    <t>Obec Horné Lefantovce</t>
  </si>
  <si>
    <t>Horné Obdokovce 393, 95608 Horné Obdokovce</t>
  </si>
  <si>
    <t>Obec Horné Obdokovce</t>
  </si>
  <si>
    <t>Školská 373, 95132 Horná Kráľová</t>
  </si>
  <si>
    <t>Obec Horná Kráľová</t>
  </si>
  <si>
    <t>Hostie 86, 95194 Hostie</t>
  </si>
  <si>
    <t>Zlaté Moravce</t>
  </si>
  <si>
    <t>Obec Hostie</t>
  </si>
  <si>
    <t>Alej 429 / 6, 94144 Hul</t>
  </si>
  <si>
    <t>Obec Hul</t>
  </si>
  <si>
    <t>Stredná odborná škola techniky a mechanizácie - Műszaki és Gépesítési Szakközépiskola</t>
  </si>
  <si>
    <t>1. mája 1, 94701 Hurbanovo</t>
  </si>
  <si>
    <t>Nitriansky samosprávny kraj</t>
  </si>
  <si>
    <t>Komárňanská 42, 94701 Hurbanovo</t>
  </si>
  <si>
    <t>Regionálny úrad školskej správy v Nitre</t>
  </si>
  <si>
    <t>Stredná priemyselná škola stavebná - Építőipari Szakközépiskola</t>
  </si>
  <si>
    <t>Konkolyho 8, 94701 Hurbanovo</t>
  </si>
  <si>
    <t>Nám. Konkolyho-Thege 2, 94701 Hurbanovo</t>
  </si>
  <si>
    <t>Mesto Hurbanovo</t>
  </si>
  <si>
    <t>Zelený Háj 157, 94701 Hurbanovo</t>
  </si>
  <si>
    <t>Základná škola s materskou školou Árpáda Fesztyho s vyučovacím jaz. maďarským - Feszty Árpád Alapiskola és Óvoda</t>
  </si>
  <si>
    <t>Športová 7, 94701 Hurbanovo</t>
  </si>
  <si>
    <t>Hájske 67, 95133 Hájske</t>
  </si>
  <si>
    <t>Obec Hájske</t>
  </si>
  <si>
    <t>Školská ulica 89 / 7, 94652 Imeľ</t>
  </si>
  <si>
    <t>Obec Imeľ</t>
  </si>
  <si>
    <t>Ipeľský Sokolec 332, 93575 Ipeľský Sokolec</t>
  </si>
  <si>
    <t>Obec Ipeľský Sokolec</t>
  </si>
  <si>
    <t>Novozámocká 300, 95112 Ivanka pri Nitre</t>
  </si>
  <si>
    <t>Obec Ivanka pri Nitre</t>
  </si>
  <si>
    <t>Základná škola s materskou školou Károlya Dömeho s vyučovacím jazykom maďarským - Döme Károly Alapiskola és Óvoda</t>
  </si>
  <si>
    <t>Ďatelinová ulica 296, 94639 Iža</t>
  </si>
  <si>
    <t>Obec Iža</t>
  </si>
  <si>
    <t>Školská 5, 95621 Jacovce</t>
  </si>
  <si>
    <t>Obec Jacovce</t>
  </si>
  <si>
    <t>Školská ulica 16, 95148 Jarok</t>
  </si>
  <si>
    <t>Obec Jarok</t>
  </si>
  <si>
    <t>Jasová 7, 94134 Jasová</t>
  </si>
  <si>
    <t>Obec Jasová</t>
  </si>
  <si>
    <t>Jatov 189, 94109 Jatov</t>
  </si>
  <si>
    <t>Obec Jatov</t>
  </si>
  <si>
    <t>Jedľové Kostoľany 75, 95196 Jedľové Kostoľany</t>
  </si>
  <si>
    <t>Obec Jedľové Kostoľany</t>
  </si>
  <si>
    <t>Školská 330, 95173 Jelenec</t>
  </si>
  <si>
    <t>Obec Jelenec</t>
  </si>
  <si>
    <t>Jelšovce 261, 95143 Jelšovce</t>
  </si>
  <si>
    <t>Obec Jelšovce</t>
  </si>
  <si>
    <t>Jur nad Hronom 284, 93557 Jur nad Hronom</t>
  </si>
  <si>
    <t>Obec Jur nad Hronom</t>
  </si>
  <si>
    <t>Školská 11, 93532 Kalná nad Hronom</t>
  </si>
  <si>
    <t>Obec Kalná nad Hronom</t>
  </si>
  <si>
    <t>Základná škola s materskou školou Gyulu Lőrincza - Lőrincz Gyula Alapiskola és Óvoda</t>
  </si>
  <si>
    <t>Hlavná 102, 94601 Kameničná</t>
  </si>
  <si>
    <t>Obec Kameničná</t>
  </si>
  <si>
    <t>Základná škola Sándora Petőfiho s vyučovacím jazykom maďarským - Petőfi Sándor Alapiskola</t>
  </si>
  <si>
    <t>Kamenín 494, 94357 Kamenín</t>
  </si>
  <si>
    <t>Obec Kamenín</t>
  </si>
  <si>
    <t>Cirkevná základná škola s materskou školou s vyučovacím jazykom maďarským - Egyházi Alapiskola és Óvoda</t>
  </si>
  <si>
    <t>Keť 218, 93564 Keť</t>
  </si>
  <si>
    <t>Reformovaný kresťanský cirkevný zbor</t>
  </si>
  <si>
    <t>Klasov 20, 95153 Klasov</t>
  </si>
  <si>
    <t>Obec Klasov</t>
  </si>
  <si>
    <t>Kolta 245, 94133 Kolta</t>
  </si>
  <si>
    <t>Obec Kolta</t>
  </si>
  <si>
    <t>Cirkevná základná škola s materskou školou Panny Márie s vyučovacím jazykom maďarským - Nagyboldogasszony Egyházi Alapiskola és Óvoda - ako organizačná složka Cirkevnej spojenej školy Panny Márie</t>
  </si>
  <si>
    <t>Brnenské námestie 15, 94603 Kolárovo</t>
  </si>
  <si>
    <t>Lesná 9, 94603 Kolárovo</t>
  </si>
  <si>
    <t>Rábska 14, 94603 Kolárovo</t>
  </si>
  <si>
    <t>Mesto Kolárovo</t>
  </si>
  <si>
    <t>Základná škola Františka Rákócziho II. s vyučovacím jazykom maďarským - II. Rákóczi Ferenc Alapiskola</t>
  </si>
  <si>
    <t>V. Palkovicha 3, 94603 Kolárovo</t>
  </si>
  <si>
    <t>Školská 6, 94603 Kolárovo</t>
  </si>
  <si>
    <t>Základná škola s materskou školou - Alapiskola és Óvoda</t>
  </si>
  <si>
    <t>Hlavná 198, 95178 Kolíňany</t>
  </si>
  <si>
    <t>Obec Kolíňany</t>
  </si>
  <si>
    <t>Námestie Andreja Cabana 1, 94106 Komjatice</t>
  </si>
  <si>
    <t>Základná škola s materskou školou Ondreja Cabana</t>
  </si>
  <si>
    <t>Námestie A. Cabana 36, 94106 Komjatice</t>
  </si>
  <si>
    <t>Obec Komjatice</t>
  </si>
  <si>
    <t>Stredná odborná škola technická - Műszaki Szakközépiskola</t>
  </si>
  <si>
    <t>Bratislavská cesta 10, 94525 Komárno</t>
  </si>
  <si>
    <t>Stredná odborná škola obchodu a služieb - Kereskedelmi és Szolgáltatóipari Szakközépiskola</t>
  </si>
  <si>
    <t>Budovateľská 32, 94501 Komárno</t>
  </si>
  <si>
    <t>Eötvösova ul. 39, 94501 Komárno</t>
  </si>
  <si>
    <t>Mesto Komárno</t>
  </si>
  <si>
    <t>Hradná 7, 94501 Komárno</t>
  </si>
  <si>
    <t>Komenského 3, 94501 Komárno</t>
  </si>
  <si>
    <t>Základná škola Móra Jókaiho s vyučovacím jazykom maďarským - Jókai Mór Alapiskola</t>
  </si>
  <si>
    <t>Mieru 2, 94553 Komárno</t>
  </si>
  <si>
    <t>Stredná priemyselná škola strojnícka a elektrotechnická - Gépipari és Elektrotechnikai Szakközépiskola</t>
  </si>
  <si>
    <t>Petőfiho 2, 94550 Komárno</t>
  </si>
  <si>
    <t>Gymnázium Ľudovíta Jaroslava Šuleka</t>
  </si>
  <si>
    <t>Pohraničná 10, 94552 Komárno</t>
  </si>
  <si>
    <t>Pohraničná 9, 94501 Komárno</t>
  </si>
  <si>
    <t>Ul. Práce 24, 94501 Komárno</t>
  </si>
  <si>
    <t>Rozmarínová 1, 94501 Komárno</t>
  </si>
  <si>
    <t>Cirkevná ZŠ s MŠ ako org. zložka Spojenej školy MARIANUM s VJM - MARIANUM Egyházi Alapiskola és Óvoda</t>
  </si>
  <si>
    <t>Biskupa Királya 30, 94505 Komárno</t>
  </si>
  <si>
    <t>Cirkevné gymnázium Marianum s vyučovacím jazykom maďarským - Marianum Egyházi Gimnázium</t>
  </si>
  <si>
    <t>Gymnázium Hansa Selyeho s vyučovacím jazykom maďarským - Selye János Gimnázium</t>
  </si>
  <si>
    <t>Biskupa Királya 5, 94501 Komárno</t>
  </si>
  <si>
    <t>Košická 8, 94501 Komárno</t>
  </si>
  <si>
    <t>Kovarce 164, 95615 Kovarce</t>
  </si>
  <si>
    <t>Obec Kovarce</t>
  </si>
  <si>
    <t>Kozárovce 927, 93522 Kozárovce</t>
  </si>
  <si>
    <t>Obec Kozárovce</t>
  </si>
  <si>
    <t>Stredná odborná škola obchodu, služieb a rozvoja vidieka - Kereskedelmi, Szolgáltatóipari és Vidékfejlesztési Szakközépiskola</t>
  </si>
  <si>
    <t>Dunajský rad 138, 94636 Kravany nad Dunajom</t>
  </si>
  <si>
    <t>Kravany nad Dunajom 143, 94636 Kravany nad Dunajom</t>
  </si>
  <si>
    <t>Obec Kravany nad Dunajom</t>
  </si>
  <si>
    <t>Sovietskej armády 493 / 66, 95619 Krnča</t>
  </si>
  <si>
    <t>Obec Krnča</t>
  </si>
  <si>
    <t>Cyrila a Metoda 446, 95631 Krušovce</t>
  </si>
  <si>
    <t>Obec Krušovce</t>
  </si>
  <si>
    <t>Kráľová nad Váhom 72, 92591 Kráľová nad Váhom</t>
  </si>
  <si>
    <t>Obec Kráľová nad Váhom</t>
  </si>
  <si>
    <t>Súkromná základná škola Makovičky</t>
  </si>
  <si>
    <t>Baničová 14, 94911 Nitra</t>
  </si>
  <si>
    <t>Makovičky, o.z.</t>
  </si>
  <si>
    <t>Lehota 144, 95136 Lehota</t>
  </si>
  <si>
    <t>Obec Lehota</t>
  </si>
  <si>
    <t>Základná škola s materskou školou pri zdravotníckom zariadení ako organizačná zložka Spojenej školy internátnej</t>
  </si>
  <si>
    <t>29. augusta 1, 93401 Levice</t>
  </si>
  <si>
    <t>Ul. F. Engelsa 3, 93429 Levice</t>
  </si>
  <si>
    <t>Stredná priemyselná škola strojnícka a elektrotechnická</t>
  </si>
  <si>
    <t>F. Hečku 25, 93447 Levice</t>
  </si>
  <si>
    <t>Obchodná akadémia, Ul. Kálmána Kittenbergera 2</t>
  </si>
  <si>
    <t>Kálmána Kittenbergera 2, 93440 Levice</t>
  </si>
  <si>
    <t>Základná škola Andreja Kmeťa</t>
  </si>
  <si>
    <t>M. R. Štefánika 34, 93401 Levice</t>
  </si>
  <si>
    <t>Mesto Levice</t>
  </si>
  <si>
    <t>Gymnázium Andreja Vrábla</t>
  </si>
  <si>
    <t>Mierová 5, 93401 Levice</t>
  </si>
  <si>
    <t>Na lúkach 18, 93401 Levice</t>
  </si>
  <si>
    <t>Stredná odborná škola techniky a služieb</t>
  </si>
  <si>
    <t>Pod amfiteátrom 7, 93401 Levice</t>
  </si>
  <si>
    <t>Pri Podlužianke 6, 93401 Levice</t>
  </si>
  <si>
    <t>Saratovská 43, 93405 Levice</t>
  </si>
  <si>
    <t>Saratovská 85, 93405 Levice</t>
  </si>
  <si>
    <t>Základná škola s materskou školou sv. Vincenta de Paul ako organizačná zložka Katolíckej spojenej školy sv. Vincenta de Paul</t>
  </si>
  <si>
    <t>Saratovská 87, 93405 Levice</t>
  </si>
  <si>
    <t>Rímskokatolícka cirkev Biskupstvo Banská Bystrica</t>
  </si>
  <si>
    <t>Gymnázium sv. Vincenta de Paul ako organizačná zložka Katolíckej spojenej školy sv. Vincenta de Paul</t>
  </si>
  <si>
    <t>Stredná odborná škola služieb</t>
  </si>
  <si>
    <t>Sv. Michala 36, 93480 Levice</t>
  </si>
  <si>
    <t>Sv. Michala 42, 93401 Levice</t>
  </si>
  <si>
    <t>Základná škola Gyulu Juhásza s vyučovacím jazykom maďarským - Juhász Gyula Alapiskola</t>
  </si>
  <si>
    <t>Ul. J. Jesenského 41, 93401 Levice</t>
  </si>
  <si>
    <t>Škola umeleckého priemyslu Ladislava Bielika</t>
  </si>
  <si>
    <t>Vajanského 23, 93401 Levice</t>
  </si>
  <si>
    <t>Z. Nejedlého 41, 93401 Levice</t>
  </si>
  <si>
    <t>Špeciálna základná škola s materskou školou internátna ako organizačná zložka Spojenej školy internátnej</t>
  </si>
  <si>
    <t>Školská 14, 93401 Levice</t>
  </si>
  <si>
    <t>Lipová 183, 94102 Lipová</t>
  </si>
  <si>
    <t>Obec Lipová</t>
  </si>
  <si>
    <t>Hlavná 10, 93538 Lok</t>
  </si>
  <si>
    <t>Obec Lok</t>
  </si>
  <si>
    <t>Hviezdoslavova 415 / 40, 95611 Ludanice</t>
  </si>
  <si>
    <t>Obec Ludanice</t>
  </si>
  <si>
    <t>Hlavná 191, 95123 Lukáčovce</t>
  </si>
  <si>
    <t>Obec Lukáčovce</t>
  </si>
  <si>
    <t>Sasinkova 1, 95141 Lužianky</t>
  </si>
  <si>
    <t>Obec Lužianky</t>
  </si>
  <si>
    <t>Základná škola sv. Dominika Sávia</t>
  </si>
  <si>
    <t>Kopanická 286, 95193 Machulince</t>
  </si>
  <si>
    <t>Cesta na vŕšku 1, 94632 Marcelová</t>
  </si>
  <si>
    <t>Obec Marcelová</t>
  </si>
  <si>
    <t>Martin nad Žitavou 110, 95301 Martin nad Žitavou</t>
  </si>
  <si>
    <t>Obec Martin nad Žitavou</t>
  </si>
  <si>
    <t>Reformovaná cirkevná základná škola s vyučovacím jazykom maďarským</t>
  </si>
  <si>
    <t>Martovce 145, 94701 Martovce</t>
  </si>
  <si>
    <t>Reformovaná kresťanská cirkev na Slovensku, Cirkevný zbor Martovce</t>
  </si>
  <si>
    <t>Školská 1, 94145 Maňa</t>
  </si>
  <si>
    <t>Obec Maňa</t>
  </si>
  <si>
    <t>Michal nad Žitavou 276, 94161 Michal nad Žitavou</t>
  </si>
  <si>
    <t>Obec Michal nad Žitavou</t>
  </si>
  <si>
    <t>Základná škola Gergelya Édesa s vyučovacím jazykom maďarským - Édes Gergely Alapiskola</t>
  </si>
  <si>
    <t>Hlavná 359, 94633 Modrany</t>
  </si>
  <si>
    <t>Obec Modrany</t>
  </si>
  <si>
    <t>Nám. sv.Ladislava 1791 / 14, 95115 Mojmírovce</t>
  </si>
  <si>
    <t>Školská 897 / 8, 95115 Mojmírovce</t>
  </si>
  <si>
    <t>Obec Mojmírovce</t>
  </si>
  <si>
    <t>Základná škola Mojzesovo-Černík</t>
  </si>
  <si>
    <t>Mojzesovo 505, 94104 Mojzesovo</t>
  </si>
  <si>
    <t>Obec Mojzesovo</t>
  </si>
  <si>
    <t>Moča 417, 94637 Moča</t>
  </si>
  <si>
    <t>Obec Moča</t>
  </si>
  <si>
    <t>Školská 1699 / 23, 95131 Močenok</t>
  </si>
  <si>
    <t>Obec Močenok</t>
  </si>
  <si>
    <t>Základná škola Jánosa Endrődyho s vyučovacím jazykom maďarským - Endrődy János Alapiskola</t>
  </si>
  <si>
    <t>Školská ulica 491 / 2, 94352 Mužla</t>
  </si>
  <si>
    <t>Obec Mužla</t>
  </si>
  <si>
    <t>Základná škola Ágostona Pongrácza s vyučovacím jazykom maďarským - Pongrácz Ágoston Alapiskola</t>
  </si>
  <si>
    <t>Neded 964, 92585 Neded</t>
  </si>
  <si>
    <t>Obec Neded</t>
  </si>
  <si>
    <t>Komenského 21, 94651 Nesvady</t>
  </si>
  <si>
    <t>Mesto Nesvady</t>
  </si>
  <si>
    <t>Základná škola kniežaťa Pribinu</t>
  </si>
  <si>
    <t>Andreja Šulgana 1, 94901 Nitra</t>
  </si>
  <si>
    <t>Mesto Nitra</t>
  </si>
  <si>
    <t>Beethovenova 11, 94911 Nitra</t>
  </si>
  <si>
    <t>Benkova 34, 94901 Nitra</t>
  </si>
  <si>
    <t>Bolečkova 2, 95050 Nitra</t>
  </si>
  <si>
    <t>Cabajská 2, 94901 Nitra</t>
  </si>
  <si>
    <t>Stredná priemyselná škola stavebná</t>
  </si>
  <si>
    <t>Cabajská 4, 95050 Nitra</t>
  </si>
  <si>
    <t>Stredná odborná škola potravinárska</t>
  </si>
  <si>
    <t>Cabajská 6, 94901 Nitra</t>
  </si>
  <si>
    <t>Cintorínska 4, 95050 Nitra</t>
  </si>
  <si>
    <t>Základná škola s materskou školou svätého Gorazda</t>
  </si>
  <si>
    <t>Dlhá 78, 94901 Nitra</t>
  </si>
  <si>
    <t>Rímskokatolícka cirkev, Farnosť Nitra - Chrenová</t>
  </si>
  <si>
    <t>Základná škola kráľa Svätopluka</t>
  </si>
  <si>
    <t>Dražovská 6, 94901 Nitra</t>
  </si>
  <si>
    <t>Stredná odborná škola veterinárna</t>
  </si>
  <si>
    <t>Drážovská 8 / 14, 95012 Nitra</t>
  </si>
  <si>
    <t>Gymnázium sv. Cyrila a Metoda ako organizačná zložka Spojenej katolíckej školy</t>
  </si>
  <si>
    <t>Farská 19, 94901 Nitra</t>
  </si>
  <si>
    <t>Farská 23, 95050 Nitra</t>
  </si>
  <si>
    <t>Základná škola sv. Svorada a Benedikta ako organizačná zložka Spojenej katolíckej školy</t>
  </si>
  <si>
    <t>Farská 43, 94901 Nitra</t>
  </si>
  <si>
    <t>Fatranská 14, 94901 Nitra</t>
  </si>
  <si>
    <t>Fraňa Kráľa 20, 94901 Nitra</t>
  </si>
  <si>
    <t>Golianova 68, 94901 Nitra</t>
  </si>
  <si>
    <t>Krčméryho 2, 94901 Nitra</t>
  </si>
  <si>
    <t>Súkromné konzervatórium</t>
  </si>
  <si>
    <t>SPOLOČNOSŤ HELENY MADARIOVEJ</t>
  </si>
  <si>
    <t>Stredná odborná škola gastronómie a cestovného ruchu</t>
  </si>
  <si>
    <t>Levická 40, 95003 Nitra</t>
  </si>
  <si>
    <t>Súkromná stredná odborná škola ANIMUS</t>
  </si>
  <si>
    <t>Akademická 4, 94901 Nitra</t>
  </si>
  <si>
    <t>Centrum vzdelávania ANIMUS, s.r.o.</t>
  </si>
  <si>
    <t>Mudroňova 1, 94901 Nitra</t>
  </si>
  <si>
    <t>Špeciálna základná škola pre žiakov s telesným postihnutím ako organizačná zložka Spojenej školy</t>
  </si>
  <si>
    <t>Súkromná základná škola pre žiakov s narušenou komunikačnou schopnosťou</t>
  </si>
  <si>
    <t>ZŠ pre žiakov s narušenou komunikačnou schopnosťou</t>
  </si>
  <si>
    <t>Na Hôrke 30, 94911 Nitra</t>
  </si>
  <si>
    <t>Logoškola s. r. o.</t>
  </si>
  <si>
    <t>Novozámocká 129, 94905 Nitra</t>
  </si>
  <si>
    <t>Súkromná stredná odborná škola polytechnická DSA</t>
  </si>
  <si>
    <t>Novozámocká 220, 94905 Nitra</t>
  </si>
  <si>
    <t>Stredná odborná škola stavebná</t>
  </si>
  <si>
    <t>Nábrežie mládeže 1, 95028 Nitra</t>
  </si>
  <si>
    <t>Nábrežie mládeže 5, 94901 Nitra</t>
  </si>
  <si>
    <t>Základná škola svätého Marka</t>
  </si>
  <si>
    <t>Petzwalova 1, 94911 Nitra</t>
  </si>
  <si>
    <t>Piaristické gymnázium sv. Jozefa Kalazanského ako organizačná zložka Piaristickej spojenej školy sv. Jozefa Kalazanského</t>
  </si>
  <si>
    <t>Piaristická 6, 94901 Nitra</t>
  </si>
  <si>
    <t>Párovská 1, 95050 Nitra</t>
  </si>
  <si>
    <t>Stredná športová škola ako organizačná zložka Spojenej školy</t>
  </si>
  <si>
    <t>Slančíkovej 2, 95050 Nitra</t>
  </si>
  <si>
    <t>Stredná priemyselná škola potravinárska ako organizačná zložka Spojenej školy</t>
  </si>
  <si>
    <t>Hotelová akadémia ako organizačná zložka Spojenej školy</t>
  </si>
  <si>
    <t>Topoľová 8, 94901 Nitra</t>
  </si>
  <si>
    <t>Tulipánová 1, 94901 Nitra</t>
  </si>
  <si>
    <t>Červeňova 42, 94901 Nitra</t>
  </si>
  <si>
    <t>Špeciálna základná škola internátna ako organizačná zložka Spojenej školy internátnej</t>
  </si>
  <si>
    <t>Škultétyho 1, 94911 Nitra</t>
  </si>
  <si>
    <t>Súkromná škola umeleckého priemyslu</t>
  </si>
  <si>
    <t>Samova 14, 94911 Nitra</t>
  </si>
  <si>
    <t>ŠKOLA DIZAJNU, s.r.o.</t>
  </si>
  <si>
    <t>Ščasného 22, 94901 Nitra</t>
  </si>
  <si>
    <t>Základná škola ako súčasť Liečebno - výchovného sanatória</t>
  </si>
  <si>
    <t>Pri kaštieli 1, 94901 Nitra</t>
  </si>
  <si>
    <t>Nitrianska Blatnica 3, 95605 Nitrianska Blatnica</t>
  </si>
  <si>
    <t>Obec Nitrianska Blatnica</t>
  </si>
  <si>
    <t>Jelenecká 72, 95101 Nitrianske Hrnčiarovce</t>
  </si>
  <si>
    <t>Obec Nitrianske Hrnčiarovce</t>
  </si>
  <si>
    <t>Nové Sady 176, 95124 Nové Sady</t>
  </si>
  <si>
    <t>Obec Nové Sady</t>
  </si>
  <si>
    <t>Cirkevná základná škola Antona Bernoláka ako organizačná zložka Katolíckej spojenej školy</t>
  </si>
  <si>
    <t>Andovská 4, 94052 Nové Zámky</t>
  </si>
  <si>
    <t>Devínska 12, 94063 Nové Zámky</t>
  </si>
  <si>
    <t>Mesto Nové Zámky</t>
  </si>
  <si>
    <t>Špeciálna základná škola ako organizačná zložka Spojenej školy - Speciális Alapiskola</t>
  </si>
  <si>
    <t>F. Rákocziho 5, 94056 Nové Zámky</t>
  </si>
  <si>
    <t>G. Bethlena 41, 94001 Nové Zámky</t>
  </si>
  <si>
    <t>Hradná 22, 94056 Nové Zámky</t>
  </si>
  <si>
    <t>Stredná odborná škola dopravy a služieb</t>
  </si>
  <si>
    <t>Jesenského 1, 94062 Nové Zámky</t>
  </si>
  <si>
    <t>Stredná priemyselná škola elektrotechnická S. A. Jedlika - Jedlik Ányos Elektrotechnikai Szakkézépiskola - ako organizačná zložka Spojenej školy</t>
  </si>
  <si>
    <t>Komárňanská 28, 94075 Nové Zámky</t>
  </si>
  <si>
    <t>Obchodná akadémia - Kereskedelmi Akadémia - ako organizačná zložka Spojenej školy</t>
  </si>
  <si>
    <t>M. R. Štefánika 16, 94061 Nové Zámky</t>
  </si>
  <si>
    <t>Mostná 3, 94058 Nové Zámky</t>
  </si>
  <si>
    <t>Stredná odborná škola stavebná - Építészeti Szakközépiskola</t>
  </si>
  <si>
    <t>Nitrianska cesta 61, 94001 Nové Zámky</t>
  </si>
  <si>
    <t>Nábrežná 95, 94057 Nové Zámky</t>
  </si>
  <si>
    <t>Stredná zdravotnícka škola - Egészségügyi Középiskola</t>
  </si>
  <si>
    <t>Pod kalváriou 1, 94001 Nové Zámky</t>
  </si>
  <si>
    <t>Súkromná základná škola pre žiakov s autizmom ako organizačná zložka Súkromnej spojenej školy</t>
  </si>
  <si>
    <t>Pod kopcom 75, 94001 Nové Zámky</t>
  </si>
  <si>
    <t>Mgr. Anita Nagyová</t>
  </si>
  <si>
    <t>Súkromná špeciálna základná škola ako organizačná zložka Súkromnej spojenej školy</t>
  </si>
  <si>
    <t>Slovenská 11, 94052 Nové Zámky</t>
  </si>
  <si>
    <t>Zdravotnícka 3, 94051 Nové Zámky</t>
  </si>
  <si>
    <t>Základná škola Gergelya Czuczora s vyučovacím jazykom maďarským - Czuczor Gergely Alapiskola</t>
  </si>
  <si>
    <t>G. Czuczora 10, 94053 Nové Zámky</t>
  </si>
  <si>
    <t>Gymnázium Petra Pázmáňa s vyučovacím jazykom maďarským - Pázmány Péter Gimnázium</t>
  </si>
  <si>
    <t>Letomostie 3, 94061 Nové Zámky</t>
  </si>
  <si>
    <t>Cirkevná základná škola sv. Pavla</t>
  </si>
  <si>
    <t>Nová Dedina 97, 93525 Nová Dedina</t>
  </si>
  <si>
    <t>Hviezdoslavova 68, 95151 Nová Ves nad Žitavou</t>
  </si>
  <si>
    <t>Partizánska 362, 95151 Nová Ves nad Žitavou</t>
  </si>
  <si>
    <t>Obec Nová Ves nad Žitavou</t>
  </si>
  <si>
    <t>Nová Vieska 31, 94341 Nová Vieska</t>
  </si>
  <si>
    <t>Obec Nová Vieska</t>
  </si>
  <si>
    <t>Školská 39, 94360 Nána</t>
  </si>
  <si>
    <t>Obec Nána</t>
  </si>
  <si>
    <t>Školská 289, 95195 Obyce</t>
  </si>
  <si>
    <t>Obec Obyce</t>
  </si>
  <si>
    <t>Základná škola s materskou školou Jánosa Hetényiho s vyučovacím jaz. maďarským - Hetényi János Alapiskola és Óvoda</t>
  </si>
  <si>
    <t>Nitrianska 378, 94613 Okoličná na Ostrove</t>
  </si>
  <si>
    <t>Obec Okoličná na Ostrove</t>
  </si>
  <si>
    <t>Oponice 114, 95614 Oponice</t>
  </si>
  <si>
    <t>Obec Oponice</t>
  </si>
  <si>
    <t>Základná škola s materskou školou Karola Strmeňa</t>
  </si>
  <si>
    <t>Jána Amosa Komenského 8, 94111 Palárikovo</t>
  </si>
  <si>
    <t>Obec Palárikovo</t>
  </si>
  <si>
    <t>Plavé Vozokany 114, 93569 Plavé Vozokany</t>
  </si>
  <si>
    <t>Obec Plavé Vozokany</t>
  </si>
  <si>
    <t>Plášťovce 634, 93582 Plášťovce</t>
  </si>
  <si>
    <t>Obec Plášťovce</t>
  </si>
  <si>
    <t>Cirkevná základná škola Pála Palásthyho s vyučovacím jazykom maďarským - Palásthy Pál Egyházi Alapiskola</t>
  </si>
  <si>
    <t>Plášťovce 5, 93582 Plášťovce</t>
  </si>
  <si>
    <t>Sokolníky 8, 95146 Podhorany</t>
  </si>
  <si>
    <t>Obec Podhorany</t>
  </si>
  <si>
    <t>Školská 460 / 2, 94148 Podhájska</t>
  </si>
  <si>
    <t>Obec Podhájska</t>
  </si>
  <si>
    <t>Pohranice 444, 95102 Pohranice</t>
  </si>
  <si>
    <t>Obec Pohranice</t>
  </si>
  <si>
    <t>Hlavná 120, 93562 Pohronský Ruskov</t>
  </si>
  <si>
    <t>Obec Pohronský Ruskov</t>
  </si>
  <si>
    <t>Mojmírovská 70, 95115 Poľný Kesov</t>
  </si>
  <si>
    <t>1. mája 144, 95622 Prašice</t>
  </si>
  <si>
    <t>Obec Prašice</t>
  </si>
  <si>
    <t>Preseľany 580, 95612 Preseľany</t>
  </si>
  <si>
    <t>Obec Preseľany</t>
  </si>
  <si>
    <t>Školská 26, 94655 Pribeta</t>
  </si>
  <si>
    <t>Obec Pribeta</t>
  </si>
  <si>
    <t>Školská 8, 94655 Pribeta</t>
  </si>
  <si>
    <t>Štiavnická cesta 26, 93505 Pukanec</t>
  </si>
  <si>
    <t>Obec Pukanec</t>
  </si>
  <si>
    <t>Radava 440, 94147 Radava</t>
  </si>
  <si>
    <t>Obec Radava</t>
  </si>
  <si>
    <t>Kpt. Nálepku 13, 95605 Radošina</t>
  </si>
  <si>
    <t>Obec Radošina</t>
  </si>
  <si>
    <t>Radvaň nad Dunajom 248, 94638 Radvaň nad Dunajom</t>
  </si>
  <si>
    <t>Obec Radvaň nad Dunajom</t>
  </si>
  <si>
    <t>Rastislavice 186, 94108 Rastislavice</t>
  </si>
  <si>
    <t>Obec Rastislavice</t>
  </si>
  <si>
    <t>Rišňovce 427, 95121 Rišňovce</t>
  </si>
  <si>
    <t>Obec Rišňovce</t>
  </si>
  <si>
    <t>Rumanová 308, 95137 Rumanová</t>
  </si>
  <si>
    <t>Obec Rumanová</t>
  </si>
  <si>
    <t>Školská 10, 93523 Rybník</t>
  </si>
  <si>
    <t>Obec Rybník</t>
  </si>
  <si>
    <t>Základná škola s materskou školou Lajosa Turczela s vyučovacím jazykom maďarským - Alapiskola és Óvoda</t>
  </si>
  <si>
    <t>Salka 428, 94361 Salka</t>
  </si>
  <si>
    <t>Obec Salka</t>
  </si>
  <si>
    <t>Levická 25, 93587 Santovka</t>
  </si>
  <si>
    <t>Obec Santovka</t>
  </si>
  <si>
    <t>Školská 1003, 92572 Selice</t>
  </si>
  <si>
    <t>Obec Selice</t>
  </si>
  <si>
    <t>Základná škola s materskou školou Leandera Osztényiho s vyuč. jazykom maďarským - Osztényi Leander Alapiskola és Óvoda</t>
  </si>
  <si>
    <t>Semerovo 110, 94132 Semerovo</t>
  </si>
  <si>
    <t>Obec Semerovo</t>
  </si>
  <si>
    <t>Školská 299 / 11, 95185 Skýcov</t>
  </si>
  <si>
    <t>Obec Skýcov</t>
  </si>
  <si>
    <t>Slatina 24, 93584 Slatina</t>
  </si>
  <si>
    <t>Obec Slatina</t>
  </si>
  <si>
    <t>Hlavná 27, 94617 Sokolce</t>
  </si>
  <si>
    <t>Obec Sokolce</t>
  </si>
  <si>
    <t>Hviezdoslavova 38, 95617 Solčany</t>
  </si>
  <si>
    <t>Obec Solčany</t>
  </si>
  <si>
    <t>Základná škola Štefana Senčíka</t>
  </si>
  <si>
    <t>Tekovská 17, 93526 Starý Tekov</t>
  </si>
  <si>
    <t>Obec Starý Tekov</t>
  </si>
  <si>
    <t>Blatná 876 / 3, 94137 Strekov</t>
  </si>
  <si>
    <t>Obec Strekov</t>
  </si>
  <si>
    <t>Školská 2, 94354 Svodín</t>
  </si>
  <si>
    <t>Obec Svodín</t>
  </si>
  <si>
    <t>Základná škola Lajosa Csongrádyho s vyučovacím jazykom maďarským - Csongrády Lajos Alapiskola</t>
  </si>
  <si>
    <t>Školská 1, 94354 Svodín</t>
  </si>
  <si>
    <t>Svätoplukovo 37, 95116 Svätoplukovo</t>
  </si>
  <si>
    <t>Obec Svätoplukovo</t>
  </si>
  <si>
    <t>Školská 22, 94657 Svätý Peter</t>
  </si>
  <si>
    <t>Obec Svätý Peter</t>
  </si>
  <si>
    <t>Základná škola s materskou školou Józsefa Kossányiho s vyuč. jazykom maďarským - Kossányi József Alapiskola és Óvoda</t>
  </si>
  <si>
    <t>Sľažany 122, 95171 Sľažany</t>
  </si>
  <si>
    <t>Obec Sľažany</t>
  </si>
  <si>
    <t>Komenského 37, 93541 Tekovské Lužany</t>
  </si>
  <si>
    <t>Obec Tekovské Lužany</t>
  </si>
  <si>
    <t>Školská 416, 96654 Tekovské Nemce</t>
  </si>
  <si>
    <t>Obec Tekovské Nemce</t>
  </si>
  <si>
    <t>Tesáre 129, 95621 Tesáre</t>
  </si>
  <si>
    <t>Obec Tesáre</t>
  </si>
  <si>
    <t>Školská 608, 95176 Tesárske Mlyňany</t>
  </si>
  <si>
    <t>Obec Tesárske Mlyňany</t>
  </si>
  <si>
    <t>Školská 974, 92582 Tešedíkovo</t>
  </si>
  <si>
    <t>Obec Tešedíkovo</t>
  </si>
  <si>
    <t>Kozmálovská cesta 9, 93528 Tlmače</t>
  </si>
  <si>
    <t>Školská 9, 93521 Tlmače</t>
  </si>
  <si>
    <t>Mesto Tlmače</t>
  </si>
  <si>
    <t>Stredná zdravotnícka škola sv. Vincenta de Paul</t>
  </si>
  <si>
    <t>17. novembra 1056, 95501 Topoľčany</t>
  </si>
  <si>
    <t>17. novembra 1180 / 16, 95501 Topoľčany</t>
  </si>
  <si>
    <t>Súkromné konzervatórium Dezidera Kardoša</t>
  </si>
  <si>
    <t>Gagarinova 2490 / 13, 95501 Topoľčany</t>
  </si>
  <si>
    <t>DOREMI s.r.o.</t>
  </si>
  <si>
    <t>Gogoľova 2143 / 7, 95501 Topoľčany</t>
  </si>
  <si>
    <t>Mesto Topoľčany</t>
  </si>
  <si>
    <t>Inovecká 2041, 95594 Topoľčany</t>
  </si>
  <si>
    <t>J. Hollého 696 / 3, 95501 Topoľčany</t>
  </si>
  <si>
    <t>Krušovská 2091, 95501 Topoľčany</t>
  </si>
  <si>
    <t>Základná škola svätého Ladislava</t>
  </si>
  <si>
    <t>Lipová 3868 / 10, 95501 Topoľčany</t>
  </si>
  <si>
    <t>Špeciálna základná škola internátna pre žiakov s narušenou komunikačnou schopnosťou ako organizačná zložka Spojenej školy</t>
  </si>
  <si>
    <t>ŠZŠ pre žiakov s narušenou komunikačnou schopnosťou internátna</t>
  </si>
  <si>
    <t>Pod Kalváriou 941, 95501 Topoľčany</t>
  </si>
  <si>
    <t>Stredná odborná škola drevárska</t>
  </si>
  <si>
    <t>Pílska 7, 95501 Topoľčany</t>
  </si>
  <si>
    <t>T. Vansovej 2, 95501 Topoľčany</t>
  </si>
  <si>
    <t>Tovarnícka 1609, 95582 Topoľčany</t>
  </si>
  <si>
    <t>Stredná odborná škola agrotechnická</t>
  </si>
  <si>
    <t>Tovarnícka 1632, 95501 Topoľčany</t>
  </si>
  <si>
    <t>PhDr. Vladimír Daniš</t>
  </si>
  <si>
    <t>Tribečská 1653 / 22, 95501 Topoľčany</t>
  </si>
  <si>
    <t>Základná škola svätého Don Bosca</t>
  </si>
  <si>
    <t>Ľ. Fullu 2805 / 6, 95503 Topoľčany</t>
  </si>
  <si>
    <t>Škultétyho 2326 / 11, 95501 Topoľčany</t>
  </si>
  <si>
    <t>Litoměřická 32, 95193 Topoľčianky</t>
  </si>
  <si>
    <t>Obec Topoľčianky</t>
  </si>
  <si>
    <t>Trnovec nad Váhom 302, 92571 Trnovec nad Váhom</t>
  </si>
  <si>
    <t>Obec Trnovec nad Váhom</t>
  </si>
  <si>
    <t>Cintorínska 70 / 1, 94146 Trávnica</t>
  </si>
  <si>
    <t>Obec Trávnica</t>
  </si>
  <si>
    <t>Nová cesta 9, 94110 Tvrdošovce</t>
  </si>
  <si>
    <t>Obec Tvrdošovce</t>
  </si>
  <si>
    <t>Základná škola Károlya Szemerényiho s vyučovacím jazykom maďarským - Szemerényi Károly Magyar Tan. Nyelvű Alapiskola</t>
  </si>
  <si>
    <t>Školská 31, 94615 Tôň</t>
  </si>
  <si>
    <t>Obec Tôň</t>
  </si>
  <si>
    <t>Urmince 298, 95602 Urmince</t>
  </si>
  <si>
    <t>Obec Urmince</t>
  </si>
  <si>
    <t>Velčice 86, 95171 Velčice</t>
  </si>
  <si>
    <t>Obec Velčice</t>
  </si>
  <si>
    <t>Hlavná 92, 94621 Veľké Kosihy</t>
  </si>
  <si>
    <t>Obec Veľké Kosihy</t>
  </si>
  <si>
    <t>Veľké Lovce 59, 94142 Veľké Lovce</t>
  </si>
  <si>
    <t>Obec Veľké Lovce</t>
  </si>
  <si>
    <t>Veľké Ludince 390, 93565 Veľké Ludince</t>
  </si>
  <si>
    <t>Obec Veľké Ludince</t>
  </si>
  <si>
    <t>Školská 528, 95607 Veľké Ripňany</t>
  </si>
  <si>
    <t>Obec Veľké Ripňany</t>
  </si>
  <si>
    <t>Školská 851 / 4, 95135 Veľké Zálužie</t>
  </si>
  <si>
    <t>Obec Veľké Zálužie</t>
  </si>
  <si>
    <t>Hlavná 638 / 2, 95105 Veľký Cetín</t>
  </si>
  <si>
    <t>Obec Veľký Cetín</t>
  </si>
  <si>
    <t>Školská 7, 94107 Veľký Kýr</t>
  </si>
  <si>
    <t>Obec Veľký Kýr</t>
  </si>
  <si>
    <t>Veľký Lapáš 499, 95104 Veľký Lapáš</t>
  </si>
  <si>
    <t>Obec Veľký Lapáš</t>
  </si>
  <si>
    <t>Mochovská 4, 93534 Veľký Ďur</t>
  </si>
  <si>
    <t>Obec Veľký Ďur</t>
  </si>
  <si>
    <t>Školská 1, 95106 Vinodol</t>
  </si>
  <si>
    <t>Obec Vinodol</t>
  </si>
  <si>
    <t>Vlčany 1547, 92584 Vlčany</t>
  </si>
  <si>
    <t>Obec Vlčany</t>
  </si>
  <si>
    <t>Školská 1, 95187 Volkovce</t>
  </si>
  <si>
    <t>Obec Volkovce</t>
  </si>
  <si>
    <t>Základná škola svätého Vojtecha</t>
  </si>
  <si>
    <t>Levická 903, 95201 Vráble</t>
  </si>
  <si>
    <t>Mesto Vráble</t>
  </si>
  <si>
    <t>Špeciálna základná škola ako súčasť Reedukačného centra</t>
  </si>
  <si>
    <t>Nám. kpt. Nálepku 613, 95201 Vráble</t>
  </si>
  <si>
    <t>Sídlisko Lúky 1226, 95201 Vráble</t>
  </si>
  <si>
    <t>Ul. 1. mája 500, 95201 Vráble</t>
  </si>
  <si>
    <t>Školská 26, 95280 Vráble</t>
  </si>
  <si>
    <t>Vyškovce nad Ipľom 34, 93577 Vyškovce nad Ipľom</t>
  </si>
  <si>
    <t>Obec Vyškovce nad Ipľom</t>
  </si>
  <si>
    <t>Školská 185 / 1, 95144 Výčapy-Opatovce</t>
  </si>
  <si>
    <t>Obec Výčapy - Opatovce</t>
  </si>
  <si>
    <t>Zbehy 661, 95142 Zbehy</t>
  </si>
  <si>
    <t>Obec Zbehy</t>
  </si>
  <si>
    <t>Zbrojníky 177, 93555 Zbrojníky</t>
  </si>
  <si>
    <t>Obec Zbrojníky</t>
  </si>
  <si>
    <t>Školská 757 / 10, 94614 Zemianska Olča</t>
  </si>
  <si>
    <t>Obec Zemianska Olča</t>
  </si>
  <si>
    <t>Školská 846, 94122 Zemné</t>
  </si>
  <si>
    <t>Obec Zemné</t>
  </si>
  <si>
    <t>Základná škola Ányosa Jedlika s vyučovacím jazykom maďarským - Jedlik Ányos Alapiskola</t>
  </si>
  <si>
    <t>Školská 845, 94122 Zemné</t>
  </si>
  <si>
    <t>Základná škola s materskou školou Móra Kóczána s vyučovacím jazykom maďarským - Kóczán Mór Alapiskola és Óvoda</t>
  </si>
  <si>
    <t>Komenského 555, 94612 Zlatná na Ostrove</t>
  </si>
  <si>
    <t>Obec Zlatná na Ostrove</t>
  </si>
  <si>
    <t>Bernolákova 26, 95320 Zlaté Moravce</t>
  </si>
  <si>
    <t>J. Kráľa 39, 95301 Zlaté Moravce</t>
  </si>
  <si>
    <t>Mojmírova 2, 95301 Zlaté Moravce</t>
  </si>
  <si>
    <t>Mesto Zlaté Moravce</t>
  </si>
  <si>
    <t>Pribinova 1, 95301 Zlaté Moravce</t>
  </si>
  <si>
    <t>Základná škola pri Reedukačnom centre</t>
  </si>
  <si>
    <t>Prílepská 6, 95301 Zlaté Moravce</t>
  </si>
  <si>
    <t>Stredná odborná škola pri Reedukačnom centre</t>
  </si>
  <si>
    <t>Robotnícka 25, 95301 Zlaté Moravce</t>
  </si>
  <si>
    <t>Gymnázium Janka Kráľa</t>
  </si>
  <si>
    <t>Slov.národ.povstania 3, 95342 Zlaté Moravce</t>
  </si>
  <si>
    <t>Slov.národ.povstania 5, 95301 Zlaté Moravce</t>
  </si>
  <si>
    <t>Ul. 1. mája 22, 95301 Zlaté Moravce</t>
  </si>
  <si>
    <t>Ul. 1. mája 24, 95301 Zlaté Moravce</t>
  </si>
  <si>
    <t>Ul. SNP 2, 95330 Zlaté Moravce</t>
  </si>
  <si>
    <t>Mierová 67, 93701 Želiezovce</t>
  </si>
  <si>
    <t>Mesto Želiezovce</t>
  </si>
  <si>
    <t>Úzka 4, 93701 Želiezovce</t>
  </si>
  <si>
    <t>Komenského 1, 93701 Želiezovce</t>
  </si>
  <si>
    <t>Gymnázium Jána Amosa Komenského - Comenius Gimnázium</t>
  </si>
  <si>
    <t>Štúrova 16, 93701 Želiezovce</t>
  </si>
  <si>
    <t>Osloboditeľov 30, 93502 Žemberovce</t>
  </si>
  <si>
    <t>Obec Žemberovce</t>
  </si>
  <si>
    <t>Žihárec 2, 92583 Žihárec</t>
  </si>
  <si>
    <t>Obec Žihárec</t>
  </si>
  <si>
    <t>Základná škola Jána Vojtecha Šimka</t>
  </si>
  <si>
    <t>Šimkova 40, 95197 Žitavany</t>
  </si>
  <si>
    <t>Obec Žitavany</t>
  </si>
  <si>
    <t>Čaka 364, 93568 Čaka</t>
  </si>
  <si>
    <t>Obec Čaka</t>
  </si>
  <si>
    <t>Nová 201, 95143 Čakajovce</t>
  </si>
  <si>
    <t>Obec Čakajovce</t>
  </si>
  <si>
    <t>Hlavná 156 / 18, 95301 Čaradice</t>
  </si>
  <si>
    <t>Obec Čaradice</t>
  </si>
  <si>
    <t>Základná škola Gábora Barossa s vyučovacím jazykom maďarským - Baross Gábor Alapiskola</t>
  </si>
  <si>
    <t>Školská 4, 93563 Čata</t>
  </si>
  <si>
    <t>Obec Čata</t>
  </si>
  <si>
    <t>Nitrianska 1 / 82, 95107 Čechynce</t>
  </si>
  <si>
    <t>Obec Čechynce</t>
  </si>
  <si>
    <t>Červený Hrádok 235, 95182 Červený Hrádok</t>
  </si>
  <si>
    <t>Obec Červený Hrádok</t>
  </si>
  <si>
    <t>Čeľadice 87, 95103 Čeľadice</t>
  </si>
  <si>
    <t>Obec Čeľadice</t>
  </si>
  <si>
    <t>Čeľadince 125, 95616 Čeľadince</t>
  </si>
  <si>
    <t>Obec Čeľadince</t>
  </si>
  <si>
    <t>Školská 2, 95305 Čierne Kľačany</t>
  </si>
  <si>
    <t>Obec Čierne Kľačany</t>
  </si>
  <si>
    <t>Čifáre 137, 95161 Čifáre</t>
  </si>
  <si>
    <t>Obec Čifáre</t>
  </si>
  <si>
    <t>Základná škola s materskou školou Sámuela Gáspára s vyučovacím jaz. maďarským - Gáspár Sámuel Alapiskola és Óvoda</t>
  </si>
  <si>
    <t>Hlavná 286 / 2, 94619 Číčov</t>
  </si>
  <si>
    <t>Obec Číčov</t>
  </si>
  <si>
    <t>Základná škola Ladislava Balleka</t>
  </si>
  <si>
    <t>E. B. Lukáča 6, 93601 Šahy</t>
  </si>
  <si>
    <t>Mesto Šahy</t>
  </si>
  <si>
    <t>Špeciálna základná škola s materskou školou internátna - Benntlakásos Speciális Alapiskola és Óvoda - ako organizačná zložka Spojenej školy interátnej</t>
  </si>
  <si>
    <t>F. Rákócziho II. 1, 93601 Šahy</t>
  </si>
  <si>
    <t>Mládežnícka 22, 93601 Šahy</t>
  </si>
  <si>
    <t>Základná škola Janka Kráľa</t>
  </si>
  <si>
    <t>Mládežnícka 24, 93601 Šahy</t>
  </si>
  <si>
    <t>Stredná odborná škola techniky a služieb - Műszaki és Szolgáltatóipari Szakközépiskola</t>
  </si>
  <si>
    <t>Slov.národ.povstania 41, 93601 Šahy</t>
  </si>
  <si>
    <t>Gymnázium Juraja Szondyho s vyučovacím jazykom maďarským - Szondy György Gimnázium</t>
  </si>
  <si>
    <t>Základná škola Lajosa Pongrácza s vyučovacím jazykom maďarským - Pongrácz Lajos Alapiskola</t>
  </si>
  <si>
    <t>Cirkevná základná škola F. Fegyvernekiho s vyučovacím jazykom maďarským - Fegyverneki Ferenc Egyházi Alapiskola - ako organizačná zložka Katolíckej spojenej školy F. Fegyvernekiho s vyučovacím jazykom maďarským</t>
  </si>
  <si>
    <t>Slov.národ.povstania 4, 93601 Šahy</t>
  </si>
  <si>
    <t>Cirkevné gymnázium F. Fegyvernekiho s vyučovacím jazykom maďarským - Fegyverneki Ferenc Egyházi Gimnázium - ako organizačná zložka Katolíckej spojenej školy F. Fegyvernekiho s vyučovacím jazykom maďarským</t>
  </si>
  <si>
    <t>Šalgovce 112, 95606 Šalgovce</t>
  </si>
  <si>
    <t>Obec Šalgovce</t>
  </si>
  <si>
    <t>Šalov 58, 93571 Šalov</t>
  </si>
  <si>
    <t>Obec Šalov</t>
  </si>
  <si>
    <t>Šarovce 426, 93552 Šarovce</t>
  </si>
  <si>
    <t>Obec Šarovce</t>
  </si>
  <si>
    <t>Bernolákova 1, 92705 Šaľa</t>
  </si>
  <si>
    <t>Mesto Šaľa</t>
  </si>
  <si>
    <t>Hollého 1950 / 48, 92705 Šaľa</t>
  </si>
  <si>
    <t>Základná škola s materskou školou Jozefa Murgaša</t>
  </si>
  <si>
    <t>Horná 22, 92701 Šaľa</t>
  </si>
  <si>
    <t>Základná škola Jozefa Cígera Hronského</t>
  </si>
  <si>
    <t>Krátka 2, 92701 Šaľa</t>
  </si>
  <si>
    <t>Stredná odborná škola technická ako organizačná zložka Spojenej školy</t>
  </si>
  <si>
    <t>Nivy 2, 92705 Šaľa</t>
  </si>
  <si>
    <t>Stredná priemyselná škola elektrotechnická ako organizačná zložka Spojenej školy</t>
  </si>
  <si>
    <t>Základná škola s materskou školou Petra Pázmánya s vyučovacím jazykom maďarským - Pázmány Péter Alapiskola és Óvoda</t>
  </si>
  <si>
    <t>P. Pázmaňa 48, 92701 Šaľa</t>
  </si>
  <si>
    <t>Pionierska 4, 92701 Šaľa</t>
  </si>
  <si>
    <t>Gymnázium Juraja Fándlyho</t>
  </si>
  <si>
    <t>Školská 371 / 3, 92701 Šaľa</t>
  </si>
  <si>
    <t>Stredná odborná škola chovu koní a služieb - Lótenyésztési és Szolgáltatóipari Szakközépiskola</t>
  </si>
  <si>
    <t>Štúrova 74, 92701 Šaľa</t>
  </si>
  <si>
    <t>Adyho 6, 94301 Štúrovo</t>
  </si>
  <si>
    <t>Mesto Štúrovo</t>
  </si>
  <si>
    <t>Gymnázium - Gimnázium</t>
  </si>
  <si>
    <t>Adyho 7, 94301 Štúrovo</t>
  </si>
  <si>
    <t>Základná škola Endre Adyho s vyučovacím jazykom maďarským -  Ady Endre Alapiskola</t>
  </si>
  <si>
    <t>Adyho 9, 94301 Štúrovo</t>
  </si>
  <si>
    <t>Lipová 6, 94301 Štúrovo</t>
  </si>
  <si>
    <t>Súkromná obchodná akadémia - Kereskedelmi Magánakadémia - ako organizačná zložka Súkromnej spojenej školy</t>
  </si>
  <si>
    <t>Sv. Štefana 36, 94301 Štúrovo</t>
  </si>
  <si>
    <t>VSOM, s.r.o.</t>
  </si>
  <si>
    <t>Súkromná stredná odborná škola - Magán Szakközépiskola - ako organizačná zložka Súkromnej spojenej školy - Kereskedelmi Magánakadémia</t>
  </si>
  <si>
    <t>Stredná odborná škola techniky, služieb a obchodu - Műszaki, Szolgáltatások és Kereskedelmi Szakközépiskola</t>
  </si>
  <si>
    <t>Svätého Štefana 81, 94303 Štúrovo</t>
  </si>
  <si>
    <t>Bernolákova 35, 94201 Šurany</t>
  </si>
  <si>
    <t>Mesto Šurany</t>
  </si>
  <si>
    <t>Bernolákova 37, 94201 Šurany</t>
  </si>
  <si>
    <t>Nitrianska 61, 94201 Šurany</t>
  </si>
  <si>
    <t>Stredná odborná škola gastronómie a služieb</t>
  </si>
  <si>
    <t>Hviezdoslavova 55, 94201 Šurany</t>
  </si>
  <si>
    <t>Cirkevná základná škola Žofie Bosniakovej</t>
  </si>
  <si>
    <t>Nám. hrdinov 6, 94201 Šurany</t>
  </si>
  <si>
    <t>Nám. hrdinov 7, 94201 Šurany</t>
  </si>
  <si>
    <t>SNP 5, 94201 Šurany</t>
  </si>
  <si>
    <t>Hlavná 199, 94103 Úľany nad Žitavou</t>
  </si>
  <si>
    <t>Obec Úľany nad Žitavou</t>
  </si>
  <si>
    <t>Sládkovičova 16, 94063 Nové Zámky</t>
  </si>
  <si>
    <t>Piaristická základná škola sv. Jozefa Kalazanského ako organizačná zložka Piaristickej spojenej školy sv. Jozefa Kalazanského</t>
  </si>
  <si>
    <t>Elokované pracovisko ako súčasť Súkromnej obchodnej akadémie - Kereskedelmi Magánakadémia - ako organizačnej zložky Súkromnej spojenej školy</t>
  </si>
  <si>
    <t>Štúrova 22, 94901 Nitra</t>
  </si>
  <si>
    <t>Elokované pracovisko ako súčasť Súkromného konzervatória</t>
  </si>
  <si>
    <t>Súkromné konzervatórium Prešov</t>
  </si>
  <si>
    <t>M. Benku 7, 8001 Prešov</t>
  </si>
  <si>
    <t>Prešov</t>
  </si>
  <si>
    <t>Prešovský</t>
  </si>
  <si>
    <t>SKDK Prešov s.r.o.</t>
  </si>
  <si>
    <t>Elokované pracovisko ako súčasť Špeciálnej základnej školy internátnej ako organizačnej zložky Spojenej školy internátnej</t>
  </si>
  <si>
    <t>Dr. Pantočku 250, 95501 Tovarníky</t>
  </si>
  <si>
    <t>Hlavná 82, 94901 Nitra</t>
  </si>
  <si>
    <t>Elokované pracovisko ako súčasť Praktickej školy ako organizačnej zložky Spojenej školy internátnej</t>
  </si>
  <si>
    <t>Elokované pracovisko ako súčasť Špeciálnej základnej školy ako organizačnej zložky Spojenej školy</t>
  </si>
  <si>
    <t>Nám. padlých hrdinov 7, 94111 Palárikovo</t>
  </si>
  <si>
    <t>Elokované pracovisko ako súčasť Špeciálnej základnej školy - Speciális Alapiskola</t>
  </si>
  <si>
    <t>Novozámocká 2, 94701 Nesvady</t>
  </si>
  <si>
    <t>Brigádnická 1, 94603 Dedina Mládeže</t>
  </si>
  <si>
    <t>Elokované pracovisko ako súčasť Špeciálnej základnej školy pre žiakov s telesným postihnutím organizačnej zložky Spojenej školy</t>
  </si>
  <si>
    <t>Kollárova 4, 94901 Nitra</t>
  </si>
  <si>
    <t>Elokované pracovisko ako súčasť Špeciálnej základnej školy s materskou školou ako organizačnej zložky Spojenej školy</t>
  </si>
  <si>
    <t>Ul. Ľ. Fullu 2805, 95503 Topoľčany</t>
  </si>
  <si>
    <t>Elokované pracovisko ako súčasť Odborného učilišťa internátneho</t>
  </si>
  <si>
    <t>Nám. padlých hrdinov 47, 94111 Palárikovo</t>
  </si>
  <si>
    <t>Komárňanská 177, 94701 Hurbanovo</t>
  </si>
  <si>
    <t>Jesenského 13, 94201 Šurany</t>
  </si>
  <si>
    <t>Odborné učilište internátne - Benntlakásos Szakmunkásképző - ako organizačná zložka Spojenej školy internátnej</t>
  </si>
  <si>
    <t>Kapitulská 15, 93601 Šahy</t>
  </si>
  <si>
    <t>Elokované pracovisko ako súčasť  Spojenej školy</t>
  </si>
  <si>
    <t>M. Závodného 2678 / 1, 95501 Topoľčany</t>
  </si>
  <si>
    <t>Súkromná základná škola UNITED NATIONS ELEMENTARY SCHOOL</t>
  </si>
  <si>
    <t>Javorová 644 / 12, 94901 Nitra</t>
  </si>
  <si>
    <t>UNITED NATIONS ELEMENTARY SCHOOL, n.o.</t>
  </si>
  <si>
    <t>Bakalárska 2, 97101 Prievidza</t>
  </si>
  <si>
    <t>AKADÉMIA VZDELÁVANIA PRIEVIDZA s.r.o.</t>
  </si>
  <si>
    <t>Eliáša Lániho 261 / 7, 1401 Bytča</t>
  </si>
  <si>
    <t>Bytča</t>
  </si>
  <si>
    <t>Žilinský</t>
  </si>
  <si>
    <t>Mesto Bytča</t>
  </si>
  <si>
    <t>Sidónie Sakalovej 182, 1438 Bytča</t>
  </si>
  <si>
    <t>Občianske združenie Vzdelávanie</t>
  </si>
  <si>
    <t>Štefánikova 219 / 4, 1401 Bytča</t>
  </si>
  <si>
    <t>Žilinský samosprávny kraj</t>
  </si>
  <si>
    <t>Ulica mieru č. 1235, 1401 Bytča</t>
  </si>
  <si>
    <t>Hvozdnica 66, 1356 Hvozdnica</t>
  </si>
  <si>
    <t>Obec Hvozdnica</t>
  </si>
  <si>
    <t>Kolárovice 62, 1354 Kolárovice</t>
  </si>
  <si>
    <t>Obec Kolárovice</t>
  </si>
  <si>
    <t>Kotešová 378, 1361 Kotešová</t>
  </si>
  <si>
    <t>Obec Kotešová</t>
  </si>
  <si>
    <t>Ústredie 72, 1353 Petrovice</t>
  </si>
  <si>
    <t>Obec Petrovice</t>
  </si>
  <si>
    <t>Základná škola Jozefa Ignáca Bajzu</t>
  </si>
  <si>
    <t>Predmier 2, 1351 Predmier</t>
  </si>
  <si>
    <t>Obec Predmier</t>
  </si>
  <si>
    <t>Súľov-Hradná 64, 1352 Súľov-Hradná</t>
  </si>
  <si>
    <t>Obec Súľov - Hradná</t>
  </si>
  <si>
    <t>Štiavnik 177, 1355 Štiavnik</t>
  </si>
  <si>
    <t>Obec Štiavnik</t>
  </si>
  <si>
    <t>Základná škola s materskou školou Slovenského učeného tovarišstva</t>
  </si>
  <si>
    <t>Veľké Rovné 302, 1362 Veľké Rovné</t>
  </si>
  <si>
    <t>Obec Veľké Rovné</t>
  </si>
  <si>
    <t>Gymnázium Jozefa Miloslava Hurbana</t>
  </si>
  <si>
    <t>17. novembra 1296, 2201 Čadca</t>
  </si>
  <si>
    <t>Čadca</t>
  </si>
  <si>
    <t>Regionálny úrad školskej správy v Žiline</t>
  </si>
  <si>
    <t>Obchodná akadémia Dušana Metoda Janotu</t>
  </si>
  <si>
    <t>17. novembra 2701, 2201 Čadca</t>
  </si>
  <si>
    <t>Horelica 429, 2201 Čadca</t>
  </si>
  <si>
    <t>Mesto Čadca</t>
  </si>
  <si>
    <t>Stredná odborná škola pedagogická sv. Márie Goretti</t>
  </si>
  <si>
    <t>Horná 137, 2201 Čadca</t>
  </si>
  <si>
    <t>Stredná zdravotnícka škola sv. Františka z Assisi</t>
  </si>
  <si>
    <t>M. R. Štefánika 2007, 2201 Čadca</t>
  </si>
  <si>
    <t>Milošová u Prívary 477, 2201 Čadca</t>
  </si>
  <si>
    <t>Okružná 693, 2201 Čadca</t>
  </si>
  <si>
    <t>Palárikova 2311, 2201 Čadca</t>
  </si>
  <si>
    <t>Palárikova 2758, 2201 Čadca</t>
  </si>
  <si>
    <t>Podzávoz 2739, 2201 Čadca</t>
  </si>
  <si>
    <t>Rázusova 2260, 2201 Čadca</t>
  </si>
  <si>
    <t>Ul. 17. novembra 2579, 2201 Čadca</t>
  </si>
  <si>
    <t>Elokované pracovisko ako súčasť Súkromnej základnej školy s materskou školou pre žiakov a detí s autizmom</t>
  </si>
  <si>
    <t>Ul. Palárikova 2311, 2201 Čadca</t>
  </si>
  <si>
    <t>PaedDr. Beáta Matušáková</t>
  </si>
  <si>
    <t>Ulica Komenského 752, 2204 Čadca</t>
  </si>
  <si>
    <t>Ústredie 183, 2313 Čierne</t>
  </si>
  <si>
    <t>Obec Čierne</t>
  </si>
  <si>
    <t>Vyšný Koniec 969, 2313 Čierne</t>
  </si>
  <si>
    <t>Dlhá nad Kysucou 201, 2354 Dlhá nad Kysucou</t>
  </si>
  <si>
    <t>Obec Dlhá nad Kysucou</t>
  </si>
  <si>
    <t>Dunajov 235, 2302 Dunajov</t>
  </si>
  <si>
    <t>Obec Dunajov</t>
  </si>
  <si>
    <t>Ústredie 976, 2322 Klokočov</t>
  </si>
  <si>
    <t>Obec Klokočov</t>
  </si>
  <si>
    <t>Klubina 157, 2304 Klubina</t>
  </si>
  <si>
    <t>Obec Klubina</t>
  </si>
  <si>
    <t>Ústredie 533, 2321 Korňa</t>
  </si>
  <si>
    <t>Obec Korňa</t>
  </si>
  <si>
    <t>Kalinovská 431, 2302 Krásno nad Kysucou</t>
  </si>
  <si>
    <t>Mesto Krásno nad Kysucou</t>
  </si>
  <si>
    <t>Stredná odborná škola drevárska a stavebná</t>
  </si>
  <si>
    <t>Krásno nad Kysucou 1642, 2302 Krásno nad Kysucou</t>
  </si>
  <si>
    <t>Mládežnícka 1343, 2302 Krásno nad Kysucou</t>
  </si>
  <si>
    <t>Makov 264, 2356 Makov</t>
  </si>
  <si>
    <t>Obec Makov</t>
  </si>
  <si>
    <t>Nová Bystrica 686, 2305 Nová Bystrica</t>
  </si>
  <si>
    <t>Obec Nová Bystrica</t>
  </si>
  <si>
    <t>Vychylovka 687, 2305 Nová Bystrica</t>
  </si>
  <si>
    <t>Polgrúň 464, 2352 Olešná</t>
  </si>
  <si>
    <t>Obec Olešná</t>
  </si>
  <si>
    <t>Oščadnica 1374, 2301 Oščadnica</t>
  </si>
  <si>
    <t>Obec Oščadnica</t>
  </si>
  <si>
    <t>Oščadnica 1464, 2301 Oščadnica</t>
  </si>
  <si>
    <t>Ústredie 1579, 2301 Oščadnica</t>
  </si>
  <si>
    <t>Ústredie 760, 2301 Oščadnica</t>
  </si>
  <si>
    <t>Podvysoká 307, 2357 Podvysoká</t>
  </si>
  <si>
    <t>Obec Podvysoká</t>
  </si>
  <si>
    <t>Elokované pracovisko ako súčasť Cirkevnej základnej školy Jána Palárika</t>
  </si>
  <si>
    <t>Raková 199, 2351 Raková</t>
  </si>
  <si>
    <t>Cirkevná základná škola Jána Palárika</t>
  </si>
  <si>
    <t>Raková 705, 2351 Raková</t>
  </si>
  <si>
    <t>Základná škola Milana Mravca</t>
  </si>
  <si>
    <t>Raková 950, 2351 Raková</t>
  </si>
  <si>
    <t>Obec Raková</t>
  </si>
  <si>
    <t>Elokované pracovisko ako súčasť Základnej školy Milana Mravca</t>
  </si>
  <si>
    <t>Trstená 475, 2351 Raková</t>
  </si>
  <si>
    <t>Kudlov 781, 2314 Skalité</t>
  </si>
  <si>
    <t>Obec Skalité</t>
  </si>
  <si>
    <t>Elokované pracovisko ako súčasť Základnej školy sv. Andreja Svorada a Benedikta</t>
  </si>
  <si>
    <t>Skalité 600, 2314 Skalité</t>
  </si>
  <si>
    <t>Základná škola sv. Andreja Svorada a Benedikta</t>
  </si>
  <si>
    <t>Skalité 729, 2314 Skalité</t>
  </si>
  <si>
    <t>Stará Bystrica 680, 2304 Stará Bystrica</t>
  </si>
  <si>
    <t>Obec Stará Bystrica</t>
  </si>
  <si>
    <t>Svrčinovec 336, 2312 Svrčinovec</t>
  </si>
  <si>
    <t>Obec Svrčinovec</t>
  </si>
  <si>
    <t>Praktická škola sv. Jozefa ako organizačná zložka Spojenej školy sv. Jozefa</t>
  </si>
  <si>
    <t>Jašíkova 219, 2354 Turzovka</t>
  </si>
  <si>
    <t>Slovenský vikariát Kongregácie sestier sv. Cyrila a Metoda</t>
  </si>
  <si>
    <t>Špeciálna základná škola s materskou školou ako organizačná zložka Spojenej školy sv. Jozefa</t>
  </si>
  <si>
    <t>Ľ. Štúra 35, 2354 Turzovka</t>
  </si>
  <si>
    <t>Stred 39, 2354 Turzovka</t>
  </si>
  <si>
    <t>Základná škola s materskou školou E. A. Cernana</t>
  </si>
  <si>
    <t>Ústredie 316, 2355 Vysoká nad Kysucou</t>
  </si>
  <si>
    <t>Obec Vysoká nad Kysucou</t>
  </si>
  <si>
    <t>Zákopčie 957, 2311 Zákopčie</t>
  </si>
  <si>
    <t>Obec Zákopčie</t>
  </si>
  <si>
    <t>Zborov nad Bystricou 604, 2303 Zborov nad Bystricou</t>
  </si>
  <si>
    <t>Obec Zborov nad Bystricou</t>
  </si>
  <si>
    <t>Dlhá nad Oravou 110, 2755 Dlhá nad Oravou</t>
  </si>
  <si>
    <t>Dolný Kubín</t>
  </si>
  <si>
    <t>Obec Dlhá nad Oravou</t>
  </si>
  <si>
    <t>Gymnázium Pavla Országha Hviezdoslava</t>
  </si>
  <si>
    <t>Hviezdoslavovo nám. 18, 2624 Dolný Kubín</t>
  </si>
  <si>
    <t>Jelšavská 404, 2601 Dolný Kubín</t>
  </si>
  <si>
    <t>Základná škola Janka Matúšku</t>
  </si>
  <si>
    <t>Kohútov sad 1752 / 4, 2601 Dolný Kubín</t>
  </si>
  <si>
    <t>Mesto Dolný Kubín</t>
  </si>
  <si>
    <t>Komenského 279 / 32, 2601 Dolný Kubín</t>
  </si>
  <si>
    <t>M. Hattalu 2149, 2601 Dolný Kubín</t>
  </si>
  <si>
    <t>Matuškova 1631, 2601 Dolný Kubín</t>
  </si>
  <si>
    <t>Matúškova 1650, 2601 Dolný Kubín</t>
  </si>
  <si>
    <t>Základná škola s materskou školou pri zdravotníckom zariadení ako orkanizačná zložka Spojenej školy</t>
  </si>
  <si>
    <t>Nemocničná 1944 / 4, 2601 Dolný Kubín</t>
  </si>
  <si>
    <t>Bystrická cesta 174 / 5, 3401 Ružomberok</t>
  </si>
  <si>
    <t>Ružomberok</t>
  </si>
  <si>
    <t>Ing. Alena Hrivnáková</t>
  </si>
  <si>
    <t>Cirkevné gymnázium Andreja Radlinského ako organizačná zložka Cirkevnej spojenej školy</t>
  </si>
  <si>
    <t>Okružná 2062 / 25, 2601 Dolný Kubín</t>
  </si>
  <si>
    <t>Rímskokatolícka cirkev Biskupstvo Spišské Podhradie</t>
  </si>
  <si>
    <t>Základná škola s materskou školou Andreja Radlinského ako organizačná zložka Cirkevnej spojenej školy</t>
  </si>
  <si>
    <t>Pelhřimovská 1186 / 10, 2680 Dolný Kubín</t>
  </si>
  <si>
    <t>Radlinského 1725 / 55, 2636 Dolný Kubín</t>
  </si>
  <si>
    <t>Základná škola Martina Kukučína</t>
  </si>
  <si>
    <t>SNP 1199 / 36, 2601 Dolný Kubín</t>
  </si>
  <si>
    <t>SNP 1202 / 14, 2601 Dolný Kubín</t>
  </si>
  <si>
    <t>Súkromná stredná odborná škola s.r.o.</t>
  </si>
  <si>
    <t>Základná škola Petra Škrabáka</t>
  </si>
  <si>
    <t>Ul. Martina Hattalu 2151, 2601 Dolný Kubín</t>
  </si>
  <si>
    <t>Súkromná základná škola s materskou školou Jánoš</t>
  </si>
  <si>
    <t>Ul. Obrancov mieru 1779, 2601 Dolný Kubín</t>
  </si>
  <si>
    <t>JAS - MEDIA PLUS, s.r.o.</t>
  </si>
  <si>
    <t>Základná škola s materskou školou Jozefa Ligoša</t>
  </si>
  <si>
    <t>Chlebnice 134, 2755 Chlebnice</t>
  </si>
  <si>
    <t>Obec Chlebnice</t>
  </si>
  <si>
    <t>Istebné 143, 2753 Istebné</t>
  </si>
  <si>
    <t>Obec Istebné</t>
  </si>
  <si>
    <t>Krivá 136, 2755 Krivá</t>
  </si>
  <si>
    <t>Obec Krivá</t>
  </si>
  <si>
    <t>Malatiná 70, 2701 Malatiná</t>
  </si>
  <si>
    <t>Obec Malatiná</t>
  </si>
  <si>
    <t>Oravský Podzámok 51, 2741 Oravský Podzámok</t>
  </si>
  <si>
    <t>Obec Oravský Podzámok</t>
  </si>
  <si>
    <t>Pucov 112, 2601 Pucov</t>
  </si>
  <si>
    <t>Obec Pucov</t>
  </si>
  <si>
    <t>Stred 122, 2705 Zázrivá</t>
  </si>
  <si>
    <t>Obec Zázrivá</t>
  </si>
  <si>
    <t>Školská 219 / 3, 2721 Žaškov</t>
  </si>
  <si>
    <t>Obec Žaškov</t>
  </si>
  <si>
    <t>Horný Vadičov 277, 2345 Horný Vadičov</t>
  </si>
  <si>
    <t>Kysucké Nové Mesto</t>
  </si>
  <si>
    <t>Obec Horný Vadičov</t>
  </si>
  <si>
    <t>Elokované pracovisko ako súčasť Špeciálnej základnej školy s materskou školou</t>
  </si>
  <si>
    <t>Belanského 12, 2401 Kysucké Nové Mesto</t>
  </si>
  <si>
    <t>Clementisova 616 / 1, 2401 Kysucké Nové Mesto</t>
  </si>
  <si>
    <t>Mesto Kysucké Nové Mesto</t>
  </si>
  <si>
    <t>Dolinský potok 1114 / 28, 2401 Kysucké Nové Mesto</t>
  </si>
  <si>
    <t>Jesenského 2243, 2404 Kysucké Nové Mesto</t>
  </si>
  <si>
    <t>Komenského 1163 / 40, 2401 Kysucké Nové Mesto</t>
  </si>
  <si>
    <t>Murgašova 580, 2401 Kysucké Nové Mesto</t>
  </si>
  <si>
    <t>Odborné učilište ako organizačná zložka Spojenej školy internátnej</t>
  </si>
  <si>
    <t>Nábrežná 845 / 17, 2401 Kysucké Nové Mesto</t>
  </si>
  <si>
    <t>Športová 1326, 2401 Kysucké Nové Mesto</t>
  </si>
  <si>
    <t>Kysucký Lieskovec 208, 2334 Kysucký Lieskovec</t>
  </si>
  <si>
    <t>Obec Kysucký Lieskovec</t>
  </si>
  <si>
    <t>Lodno 67, 2334 Lodno</t>
  </si>
  <si>
    <t>Obec Lodno</t>
  </si>
  <si>
    <t>Ochodnica 19, 2335 Ochodnica</t>
  </si>
  <si>
    <t>Obec Ochodnica</t>
  </si>
  <si>
    <t>Povina 323, 2333 Povina</t>
  </si>
  <si>
    <t>Obec Povina</t>
  </si>
  <si>
    <t>Radoľa 326, 2336 Radoľa</t>
  </si>
  <si>
    <t>Obec Radoľa</t>
  </si>
  <si>
    <t>Rudina 443, 2331 Rudina</t>
  </si>
  <si>
    <t>Obec Rudina</t>
  </si>
  <si>
    <t>Rudinská 115, 2331 Rudinská</t>
  </si>
  <si>
    <t>Obec Rudinská</t>
  </si>
  <si>
    <t>Snežnica 218, 2332 Snežnica</t>
  </si>
  <si>
    <t>Obec Snežnica</t>
  </si>
  <si>
    <t>Bobrovec 490, 3221 Bobrovec</t>
  </si>
  <si>
    <t>Liptovský Mikuláš</t>
  </si>
  <si>
    <t>Obec Bobrovec</t>
  </si>
  <si>
    <t>Dúbrava 464, 3212 Dúbrava</t>
  </si>
  <si>
    <t>Obec Dúbrava</t>
  </si>
  <si>
    <t>Hybe 691, 3231 Hybe</t>
  </si>
  <si>
    <t>Obec Hybe</t>
  </si>
  <si>
    <t>Základná škola internátna pre žiakov s narušenou komunikačnou schopnosťou</t>
  </si>
  <si>
    <t>Jamník 42, 3301 Jamník</t>
  </si>
  <si>
    <t>Kvačany 227, 3223 Kvačany</t>
  </si>
  <si>
    <t>Obec Kvačany</t>
  </si>
  <si>
    <t>Liptovská Kokava 391, 3244 Liptovská Kokava</t>
  </si>
  <si>
    <t>Obec Liptovská Kokava</t>
  </si>
  <si>
    <t>J. Kollára 536 / 1, 3315 Liptovský Hrádok</t>
  </si>
  <si>
    <t>Hradná 23, 3301 Liptovský Hrádok</t>
  </si>
  <si>
    <t>Súkromné tanečné konzervatórium</t>
  </si>
  <si>
    <t>Hradná 340, 3301 Liptovský Hrádok</t>
  </si>
  <si>
    <t>Mgr. art. Eva Ohraďanová</t>
  </si>
  <si>
    <t>Hradná 342, 3301 Liptovský Hrádok</t>
  </si>
  <si>
    <t>Mesto Liptovský Hrádok</t>
  </si>
  <si>
    <t>Stredná odborná škola lesnícka a drevárska Jozefa Dekreta Matejovie</t>
  </si>
  <si>
    <t>Hradná 534, 3301 Liptovský Hrádok</t>
  </si>
  <si>
    <t>J. D. Matejovie 539, 3301 Liptovský Hrádok</t>
  </si>
  <si>
    <t>Špeciálna základná škola s materskou školou internátna</t>
  </si>
  <si>
    <t>Kúpeľná 97, 3203 Liptovský Ján</t>
  </si>
  <si>
    <t>Starojánska ulica 11 / 11, 3203 Liptovský Ján</t>
  </si>
  <si>
    <t>Obec Liptovský Ján</t>
  </si>
  <si>
    <t>Bernolákova 22, 3101 Liptovský Mikuláš</t>
  </si>
  <si>
    <t>Čs. brigády 1804, 3101 Liptovský Mikuláš</t>
  </si>
  <si>
    <t>Demänovská cesta 669, 3101 Liptovský Mikuláš</t>
  </si>
  <si>
    <t>Demänovská ulica 408 / 4A, 3101 Liptovský Mikuláš</t>
  </si>
  <si>
    <t>Mesto Liptovský Mikuláš</t>
  </si>
  <si>
    <t>J. Rumana 6, 3101 Liptovský Mikuláš</t>
  </si>
  <si>
    <t>Janka Alexyho 1942, 3101 Liptovský Mikuláš</t>
  </si>
  <si>
    <t>Základná škola Apoštola Pavla</t>
  </si>
  <si>
    <t>Jura Janošku 11, 3101 Liptovský Mikuláš</t>
  </si>
  <si>
    <t>Evanjelické gymnázium Juraja Tranovského ako organizačná zložka Evanjelickej spojenej školy</t>
  </si>
  <si>
    <t>Komenského 10, 3101 Liptovský Mikuláš</t>
  </si>
  <si>
    <t>Východný dištrikt Evanjelickej cirkvi augsburského vyznania na Slovensku</t>
  </si>
  <si>
    <t>Evanjelická základná škola biskupa Jura Janošku ako organizačná zložka Evanjelickej spojenej školy</t>
  </si>
  <si>
    <t>Kuzmányho 6, 3101 Liptovský Mikuláš</t>
  </si>
  <si>
    <t>Gymnázium Michala Miloslava Hodžu</t>
  </si>
  <si>
    <t>M. M. Hodžu 860 / 9, 3136 Liptovský Mikuláš</t>
  </si>
  <si>
    <t>Základná škola Márie Rázusovej-Martákovej</t>
  </si>
  <si>
    <t>Nábr. 4. apríla 1936 / 23, 3101 Liptovský Mikuláš</t>
  </si>
  <si>
    <t>Nábrežie Dr. Aurela Stodolu 1863 / 49, 3101 Liptovský Mikuláš</t>
  </si>
  <si>
    <t>Nábrežie K.Petroviča 1571, 3147 Liptovský Mikuláš</t>
  </si>
  <si>
    <t>Okoličianska 404 / 8C, 3104 Liptovský Mikuláš</t>
  </si>
  <si>
    <t>Základná škola s materskou školou pri zdravotníckom zariadení ako organizačná zložka Spojenej školy</t>
  </si>
  <si>
    <t>Palúčanská 25, 3123 Liptovský Mikuláš</t>
  </si>
  <si>
    <t>Školská 8, 3145 Liptovský Mikuláš</t>
  </si>
  <si>
    <t>Základná škola Miloša Janošku</t>
  </si>
  <si>
    <t>Ul. čs. brigády 4, 3101 Liptovský Mikuláš</t>
  </si>
  <si>
    <t>Ul. P. J. Kerna 76, 3101 Liptovský Mikuláš</t>
  </si>
  <si>
    <t>Vrbická 632, 3101 Liptovský Mikuláš</t>
  </si>
  <si>
    <t>Žiarska 679 / 13, 3104 Liptovský Mikuláš</t>
  </si>
  <si>
    <t>Ľubeľa 161, 3214 Ľubeľa</t>
  </si>
  <si>
    <t>Obec Ľubeľa</t>
  </si>
  <si>
    <t>Partizánska Ľupča 419, 3215 Partizánska Ľupča</t>
  </si>
  <si>
    <t>Obec Partizánska Ľupča</t>
  </si>
  <si>
    <t>Základná škola s materskou školou Jána Lajčiaka</t>
  </si>
  <si>
    <t>Ulica Emila Janotku 2 / 6, 3242 Pribylina</t>
  </si>
  <si>
    <t>Obec Pribylina</t>
  </si>
  <si>
    <t>Svätý Kríž 184, 3211 Svätý Kríž</t>
  </si>
  <si>
    <t>Obec Svätý Kríž</t>
  </si>
  <si>
    <t>Školská 339, 3261 Važec</t>
  </si>
  <si>
    <t>Obec Važec</t>
  </si>
  <si>
    <t>Školská 790, 3232 Východná</t>
  </si>
  <si>
    <t>Obec Východná</t>
  </si>
  <si>
    <t>Základná škola Milana Rúfusa</t>
  </si>
  <si>
    <t>Hlavná 189, 3202 Závažná Poruba</t>
  </si>
  <si>
    <t>Obec Závažná Poruba</t>
  </si>
  <si>
    <t>Belá-Dulice 84, 3811 Belá-Dulice</t>
  </si>
  <si>
    <t>Martin</t>
  </si>
  <si>
    <t>Obec Belá - Dulice</t>
  </si>
  <si>
    <t>Základná škola len s ročníkmi I. stupňa</t>
  </si>
  <si>
    <t>Blatnica 310, 3815 Blatnica</t>
  </si>
  <si>
    <t>Obec Blatnica</t>
  </si>
  <si>
    <t>Základná škola Alice Masarykovej</t>
  </si>
  <si>
    <t>Školská ulica 297 / 21, 3804 Bystrička</t>
  </si>
  <si>
    <t>Obec Bystrička</t>
  </si>
  <si>
    <t>Dražkovce 59, 3802 Dražkovce</t>
  </si>
  <si>
    <t>Obec Dražkovce</t>
  </si>
  <si>
    <t>Základná škola Františka Hrušovského</t>
  </si>
  <si>
    <t>Gymnaziálna 197, 3843 Kláštor pod Znievom</t>
  </si>
  <si>
    <t>Obec Kláštor pod Znievom</t>
  </si>
  <si>
    <t>Ostrovná 1, 3841 Košťany nad Turcom</t>
  </si>
  <si>
    <t>Obec Košťany nad Turcom</t>
  </si>
  <si>
    <t>Školská 1, 3854 Krpeľany</t>
  </si>
  <si>
    <t>Obec Krpeľany</t>
  </si>
  <si>
    <t>A. Stodolu 60, 3601 Martin</t>
  </si>
  <si>
    <t>Mesto Martin</t>
  </si>
  <si>
    <t>Bernolákova 2, 3637 Martin</t>
  </si>
  <si>
    <t>Družstevná 11, 3601 Martin</t>
  </si>
  <si>
    <t>Stredná odborná škola strojnícka ako organizačná zložka Spojenej školy</t>
  </si>
  <si>
    <t>Československej armády 24, 3601 Martin</t>
  </si>
  <si>
    <t>Elokované pracovisko ako súčasť Evanjelickej spojenej školy</t>
  </si>
  <si>
    <t>Divadelná 21, 3601 Martin</t>
  </si>
  <si>
    <t>Podhájska 10A, 3601 Martin</t>
  </si>
  <si>
    <t>Hurbanova 27, 3601 Martin</t>
  </si>
  <si>
    <t>Hviezdoslavova 21, 3601 Martin</t>
  </si>
  <si>
    <t>Gymnázium Jozefa Lettricha</t>
  </si>
  <si>
    <t>J. Lettricha 2, 3601 Martin</t>
  </si>
  <si>
    <t>Nade Hejnej 4, 3601 Martin</t>
  </si>
  <si>
    <t>Jozefa Kronera 25, 3601 Martin</t>
  </si>
  <si>
    <t>Základná škola s materskou školou pri zdravotníckom zariadení</t>
  </si>
  <si>
    <t>Kollárova 2, 3601 Martin</t>
  </si>
  <si>
    <t>Elokované pracovisko ako súčasť Odborného učilišťa</t>
  </si>
  <si>
    <t>Kollárova 90, 3680 Martin</t>
  </si>
  <si>
    <t>L. Novomeského 5 / 24, 3636 Martin</t>
  </si>
  <si>
    <t>M. R. Štefánika 13, 3601 Martin</t>
  </si>
  <si>
    <t>M. R. Štefánika 15, 3601 Martin</t>
  </si>
  <si>
    <t>Evanjelické gymnázium ako organizačná zložka Evanjelickej spojenej školy</t>
  </si>
  <si>
    <t>M. R. Štefánika 19, 3601 Martin</t>
  </si>
  <si>
    <t>Evanjelická základná škola ako organizačná zložka Evanjelickej spojenej školy</t>
  </si>
  <si>
    <t>Gymnázium Viliama Paulinyho Tótha</t>
  </si>
  <si>
    <t>Malá hora 3, 3601 Martin</t>
  </si>
  <si>
    <t>P. Mudroňa 3, 3601 Martin</t>
  </si>
  <si>
    <t>Praktická škola pri špeciálnej základnej škole</t>
  </si>
  <si>
    <t>P. Mudroňa 46, 3601 Martin</t>
  </si>
  <si>
    <t>Stavbárska 11, 3601 Martin</t>
  </si>
  <si>
    <t>Katolícka základná škola s materskou školou Antona Bernoláka</t>
  </si>
  <si>
    <t>Ul. S. Tomášika 1, 3601 Martin</t>
  </si>
  <si>
    <t>Súkromná škola umeleckého priemyslu ako organizačná zložka Súkromnej spojenej školy</t>
  </si>
  <si>
    <t>Ul. J. Lettrich č. 3, 3601 Martin</t>
  </si>
  <si>
    <t>ŠKOLA, s.r.o.</t>
  </si>
  <si>
    <t>Súkromné hudobné a dramatické konzervatórium ako organizačná zložka Súkromnej spojenej školy</t>
  </si>
  <si>
    <t>Ul. Východná 16, 3601 Martin</t>
  </si>
  <si>
    <t>Východná 11441 / 18B, 3601 Martin</t>
  </si>
  <si>
    <t>Mgr. Ján Zuberec</t>
  </si>
  <si>
    <t>Súkromná základná škola Tomáša Zanovita</t>
  </si>
  <si>
    <t>Východná 18, 3601 Martin</t>
  </si>
  <si>
    <t>PaedDr. Tomáš Zanovit</t>
  </si>
  <si>
    <t>Priehradná 11, 3601 Martin</t>
  </si>
  <si>
    <t>J.V.Dolinského 2, 3601 Martin</t>
  </si>
  <si>
    <t>Zelená 2, 3608 Martin</t>
  </si>
  <si>
    <t>Necpaly 164, 3812 Necpaly</t>
  </si>
  <si>
    <t>Obec Necpaly</t>
  </si>
  <si>
    <t>Sklabiňa 138, 3803 Sklabiňa</t>
  </si>
  <si>
    <t>Obec Sklabiňa</t>
  </si>
  <si>
    <t>Bilingválne gymnázium Milana Hodžu</t>
  </si>
  <si>
    <t>Komenského 215, 3852 Sučany</t>
  </si>
  <si>
    <t>Partizánska 13, 3852 Sučany</t>
  </si>
  <si>
    <t>Obec Sučany</t>
  </si>
  <si>
    <t>Elokované pracovisko ako súčasť Strednej odbornej školy strojníckej ako organizačná zložka Spojenej školy</t>
  </si>
  <si>
    <t>Družstevná 1611 / 2, 3852 Sučany</t>
  </si>
  <si>
    <t>Komenského 10, 3853 Turany</t>
  </si>
  <si>
    <t>Obec Turany</t>
  </si>
  <si>
    <t>Ul. čsl. armády 290 / 18, 3851 Turčianska Štiavnička</t>
  </si>
  <si>
    <t>Obec Turčianska Štiavnička</t>
  </si>
  <si>
    <t>Turčianske Kľačany 326, 3861 Turčianske Kľačany</t>
  </si>
  <si>
    <t>Obec Turčianske Kľačany</t>
  </si>
  <si>
    <t>Valča 81, 3835 Valča</t>
  </si>
  <si>
    <t>Obec Valča</t>
  </si>
  <si>
    <t>Základná škola Hany Zelinovej</t>
  </si>
  <si>
    <t>Čachovský rad 34, 3861 Vrútky</t>
  </si>
  <si>
    <t>Mesto Vrútky</t>
  </si>
  <si>
    <t>Gymnázium Jozefa Cígera Hronského ako organizačná zložka Spojenej školy</t>
  </si>
  <si>
    <t>M. R. Štefánika 1, 3861 Vrútky</t>
  </si>
  <si>
    <t>Žabokreky 54, 3840 Žabokreky</t>
  </si>
  <si>
    <t>Obec Žabokreky</t>
  </si>
  <si>
    <t>Babín 37, 2952 Babín</t>
  </si>
  <si>
    <t>Námestovo</t>
  </si>
  <si>
    <t>Obec Babín</t>
  </si>
  <si>
    <t>Beňadovo 68, 2963 Beňadovo</t>
  </si>
  <si>
    <t>Obec Beňadovo</t>
  </si>
  <si>
    <t>Nová cesta 361, 2942 Bobrov</t>
  </si>
  <si>
    <t>Obec Bobrov</t>
  </si>
  <si>
    <t>Breza 314, 2953 Breza</t>
  </si>
  <si>
    <t>Obec Breza</t>
  </si>
  <si>
    <t>Breza 337, 2953 Breza</t>
  </si>
  <si>
    <t>Črchľa 483 / 6, 2952 Hruštín</t>
  </si>
  <si>
    <t>Obec Hruštín</t>
  </si>
  <si>
    <t>Hruštín 55, 2952 Hruštín</t>
  </si>
  <si>
    <t>Kliňanská cesta 122 / 4, 2941 Klin</t>
  </si>
  <si>
    <t>Obec Klin</t>
  </si>
  <si>
    <t>Krušetnica 83, 2954 Krušetnica</t>
  </si>
  <si>
    <t>Obec Krušetnica</t>
  </si>
  <si>
    <t>Školská 71 / 3, 2951 Lokca</t>
  </si>
  <si>
    <t>Obec Lokca</t>
  </si>
  <si>
    <t>Lomná 36, 2954 Lomná</t>
  </si>
  <si>
    <t>Obec Lomná</t>
  </si>
  <si>
    <t>Mútne 224, 2963 Mútne</t>
  </si>
  <si>
    <t>Obec Mútne</t>
  </si>
  <si>
    <t>Hattalova 968 / 33, 2901 Námestovo</t>
  </si>
  <si>
    <t>Cirkevná základná škola sv. Gorazda</t>
  </si>
  <si>
    <t>Komenského 1096, 2901 Námestovo</t>
  </si>
  <si>
    <t>Komenského 495 / 33, 2901 Námestovo</t>
  </si>
  <si>
    <t>Mesto Námestovo</t>
  </si>
  <si>
    <t>Komenského 496 / 37, 2901 Námestovo</t>
  </si>
  <si>
    <t>M. Urbana 160 / 45, 2901 Námestovo</t>
  </si>
  <si>
    <t>Ul. Mieru 307 / 23, 2901 Námestovo</t>
  </si>
  <si>
    <t>Súkromná obchodná akadémia ako organizačná zložka Súkromnej Spojenej školy EDUCO</t>
  </si>
  <si>
    <t>Slanická osada 2178, 2901 Námestovo</t>
  </si>
  <si>
    <t>EDUCO NO, s.r.o.</t>
  </si>
  <si>
    <t>Súkromná hotelová akadémia ako organizačná zložka Súkromnej Spojenej školy EDUCO</t>
  </si>
  <si>
    <t>Slnečná 168 / 28, 2901 Námestovo</t>
  </si>
  <si>
    <t>Novoť 313, 2955 Novoť</t>
  </si>
  <si>
    <t>Obec Novoť</t>
  </si>
  <si>
    <t>Novoť 314, 2955 Novoť</t>
  </si>
  <si>
    <t>Novoť 315, 2955 Novoť</t>
  </si>
  <si>
    <t>Novoť 521, 2955 Novoť</t>
  </si>
  <si>
    <t>Základná škola s materskou školou Martina Hamuljaka</t>
  </si>
  <si>
    <t>Oravská Jasenica 141, 2964 Oravská Jasenica</t>
  </si>
  <si>
    <t>Obec Oravská Jasenica</t>
  </si>
  <si>
    <t>Oravská Lesná 299, 2957 Oravská Lesná</t>
  </si>
  <si>
    <t>Obec Oravská Lesná</t>
  </si>
  <si>
    <t>Oravská Polhora 130, 2947 Oravská Polhora</t>
  </si>
  <si>
    <t>Obec Oravská Polhora</t>
  </si>
  <si>
    <t>Oravská Polhora 481, 2947 Oravská Polhora</t>
  </si>
  <si>
    <t>Oravské Veselé 377, 2962 Oravské Veselé</t>
  </si>
  <si>
    <t>Obec Oravské Veselé</t>
  </si>
  <si>
    <t>Rabčická 410, 2944 Rabča</t>
  </si>
  <si>
    <t>Obec Rabča</t>
  </si>
  <si>
    <t>Rabčická 411, 2944 Rabča</t>
  </si>
  <si>
    <t>Rabčice 189, 2945 Rabčice</t>
  </si>
  <si>
    <t>Obec Rabčice</t>
  </si>
  <si>
    <t>Rabčice 194, 2945 Rabčice</t>
  </si>
  <si>
    <t>Cirkevná základná škola sv. apoštola Pavla</t>
  </si>
  <si>
    <t>Sihelné 214, 2946 Sihelné</t>
  </si>
  <si>
    <t>Ťapešovo 117, 2951 Ťapešovo</t>
  </si>
  <si>
    <t>Obec Ťapešovo</t>
  </si>
  <si>
    <t>Vasiľov 58, 2951 Vasiľov</t>
  </si>
  <si>
    <t>Obec Vasiľov</t>
  </si>
  <si>
    <t>Vavrečka 204, 2901 Vavrečka</t>
  </si>
  <si>
    <t>Obec Vavrečka</t>
  </si>
  <si>
    <t>Základná škola s materskou školou Jána Vojtaššáka</t>
  </si>
  <si>
    <t>Zákamenné 967, 2956 Zákamenné</t>
  </si>
  <si>
    <t>Obec Zákamenné</t>
  </si>
  <si>
    <t>Školská 238, 2943 Zubrohlava</t>
  </si>
  <si>
    <t>Obec Zubrohlava</t>
  </si>
  <si>
    <t>Kostolíky 354 / 7, 3491 Hubová</t>
  </si>
  <si>
    <t>Obec Hubová</t>
  </si>
  <si>
    <t>Školská 290, 3496 Komjatná</t>
  </si>
  <si>
    <t>Obec Komjatná</t>
  </si>
  <si>
    <t>Školská 480, 3495 Likavka</t>
  </si>
  <si>
    <t>Obec Likavka</t>
  </si>
  <si>
    <t>Liptovská Lúžna 569, 3472 Liptovská Lúžna</t>
  </si>
  <si>
    <t>Obec Liptovská Lúžna</t>
  </si>
  <si>
    <t>Školská 57, 3473 Liptovská Osada</t>
  </si>
  <si>
    <t>Obec Liptovská Osada</t>
  </si>
  <si>
    <t>Hlavná 44 / 76, 3401 Liptovská Štiavnica</t>
  </si>
  <si>
    <t>Obec Liptovská Štiavnica</t>
  </si>
  <si>
    <t>Hlinisko 320, 3483 Liptovská Teplá</t>
  </si>
  <si>
    <t>Obec Liptovská Teplá</t>
  </si>
  <si>
    <t>Liptovské Revúce 232, 3474 Liptovské Revúce</t>
  </si>
  <si>
    <t>Obec Liptovské Revúce</t>
  </si>
  <si>
    <t>Ulica pod Chočom 550, 3481 Lisková</t>
  </si>
  <si>
    <t>Obec Lisková</t>
  </si>
  <si>
    <t>Vavra Šrobára 28, 3481 Lisková</t>
  </si>
  <si>
    <t>Ľubochnianska dolina 610 / 6, 3491 Ľubochňa</t>
  </si>
  <si>
    <t>Školská 150 / 9, 3491 Ľubochňa</t>
  </si>
  <si>
    <t>Školská 155 / 17, 3491 Ľubochňa</t>
  </si>
  <si>
    <t>Obec Ľubochňa</t>
  </si>
  <si>
    <t>Ludrová 90, 3471 Ludrová</t>
  </si>
  <si>
    <t>Obec Ludrová</t>
  </si>
  <si>
    <t>Bystrická cesta 14, 3401 Ružomberok</t>
  </si>
  <si>
    <t>Mesto Ružomberok</t>
  </si>
  <si>
    <t>Dončova 4, 3401 Ružomberok</t>
  </si>
  <si>
    <t>Stredná zdravotnícka škola M. T. Schererovej</t>
  </si>
  <si>
    <t>Dončova 7, 3401 Ružomberok</t>
  </si>
  <si>
    <t>Kongregácia Milosrdných sestier svätého Kríža</t>
  </si>
  <si>
    <t>Klačno 4 / 2201, 3401 Ružomberok</t>
  </si>
  <si>
    <t>Malé Tatry 3, 3401 Ružomberok</t>
  </si>
  <si>
    <t>Základná škola sv. Vincenta</t>
  </si>
  <si>
    <t>Námestie A. Hlinku 22, 3401 Ružomberok</t>
  </si>
  <si>
    <t>Kongregácia Milosrdných sestier sv. Vincenta - Satmárok</t>
  </si>
  <si>
    <t>Gymnázium sv. Andreja</t>
  </si>
  <si>
    <t>Námestie A. Hlinku 5, 3450 Ružomberok</t>
  </si>
  <si>
    <t>Považská 2, 3401 Ružomberok</t>
  </si>
  <si>
    <t>Scota Viatora 4, 3401 Ružomberok</t>
  </si>
  <si>
    <t>Scota Viatora 6, 3401 Ružomberok</t>
  </si>
  <si>
    <t>Stredná odborná škola obchodu a služieb ako organizačná zložka Spojenej školy</t>
  </si>
  <si>
    <t>Scota Viatora 8, 3401 Ružomberok</t>
  </si>
  <si>
    <t>Odborné učilište ako súčasť Spojenej školy</t>
  </si>
  <si>
    <t>Sládkovičova 10, 3401 Ružomberok</t>
  </si>
  <si>
    <t>Sládkovičova ulica 104, 3401 Ružomberok</t>
  </si>
  <si>
    <t>Š. Moyzesa 21, 3401 Ružomberok</t>
  </si>
  <si>
    <t>Štiavnická cesta 80, 3401 Ružomberok</t>
  </si>
  <si>
    <t>TROJRUŽA, o.z.</t>
  </si>
  <si>
    <t>Ul. SV. Anny 4, 3401 Ružomberok</t>
  </si>
  <si>
    <t>Zarevúca 18, 3401 Ružomberok</t>
  </si>
  <si>
    <t>Základná škola Andreja Hlinku</t>
  </si>
  <si>
    <t>Černovských martýrov 29, 3406 Ružomberok</t>
  </si>
  <si>
    <t>Školská 7 / 7214, 3403 Ružomberok</t>
  </si>
  <si>
    <t>Stankovany 330, 3492 Stankovany</t>
  </si>
  <si>
    <t>Obec Stankovany</t>
  </si>
  <si>
    <t>Cirkevná základná škola s materskou školou sv. Matúša</t>
  </si>
  <si>
    <t>Švošov 71, 3491 Švošov</t>
  </si>
  <si>
    <t>Horná Štubňa 494, 3846 Horná Štubňa</t>
  </si>
  <si>
    <t>Turčianske Teplice</t>
  </si>
  <si>
    <t>Obec Horná Štubňa</t>
  </si>
  <si>
    <t>Malý Čepčín 35, 3845 Malý Čepčín</t>
  </si>
  <si>
    <t>Obec Malý Čepčín</t>
  </si>
  <si>
    <t>Sklené 389, 3847 Sklené</t>
  </si>
  <si>
    <t>Obec Sklené</t>
  </si>
  <si>
    <t>Slovenské Pravno 366, 3822 Slovenské Pravno</t>
  </si>
  <si>
    <t>Obec Slovenské Pravno</t>
  </si>
  <si>
    <t>Gymnázium M. Galandu ako organizačná zložka Spojenej školy</t>
  </si>
  <si>
    <t>Horné Rakovce 1440 / 29, 3901 Turčianske Teplice</t>
  </si>
  <si>
    <t>Mesto Turčianske Teplice</t>
  </si>
  <si>
    <t>SNP 509 / 116, 3914 Turčianske Teplice</t>
  </si>
  <si>
    <t>Žarnovická 1078 / 13, 3901 Turčianske Teplice</t>
  </si>
  <si>
    <t>Školská 321, 2801 Brezovica</t>
  </si>
  <si>
    <t>Tvrdošín</t>
  </si>
  <si>
    <t>Obec Brezovica</t>
  </si>
  <si>
    <t>Nová 6, 2712 Čimhová</t>
  </si>
  <si>
    <t>Obec Čimhová</t>
  </si>
  <si>
    <t>E. P. Bárdoša 235 / 50, 2732 Habovka</t>
  </si>
  <si>
    <t>Obec Habovka</t>
  </si>
  <si>
    <t>Hladovka 238, 2713 Hladovka</t>
  </si>
  <si>
    <t>Obec Hladovka</t>
  </si>
  <si>
    <t>Staničná 324, 2712 Liesek</t>
  </si>
  <si>
    <t>Obec Liesek</t>
  </si>
  <si>
    <t>Hattalova 471, 2743 Nižná</t>
  </si>
  <si>
    <t>Nová Doba 482, 2743 Nižná</t>
  </si>
  <si>
    <t>Obec Nižná</t>
  </si>
  <si>
    <t>Podbiel 246, 2742 Podbiel</t>
  </si>
  <si>
    <t>Obec Podbiel</t>
  </si>
  <si>
    <t>Suchá Hora 73, 2713 Suchá Hora</t>
  </si>
  <si>
    <t>Obec Suchá Hora</t>
  </si>
  <si>
    <t>Elokované pracovisko ako súčasť Základnej školy Pavla Országha Hviezdoslava</t>
  </si>
  <si>
    <t>Československej armády 128, 2801 Trstená</t>
  </si>
  <si>
    <t>Mesto Trstená</t>
  </si>
  <si>
    <t>Základná škola Pavla Országha Hviezdoslava</t>
  </si>
  <si>
    <t>Hviezdoslavova 822 / 8, 2801 Trstená</t>
  </si>
  <si>
    <t>Základná škola s materskou školou Rudolfa Dilonga</t>
  </si>
  <si>
    <t>Hviezdoslavova 823 / 7, 2801 Trstená</t>
  </si>
  <si>
    <t>Hviezdoslavova 825, 2801 Trstená</t>
  </si>
  <si>
    <t>Mieru 549 / 16, 2801 Trstená</t>
  </si>
  <si>
    <t>Západ 1146 / 39, 2801 Trstená</t>
  </si>
  <si>
    <t>Gymnázium Martina Hattalu</t>
  </si>
  <si>
    <t>Železničiarov 278, 2801 Trstená</t>
  </si>
  <si>
    <t>Stredná odborná škola lesnícka</t>
  </si>
  <si>
    <t>Medvedzie 135, 2744 Tvrdošín</t>
  </si>
  <si>
    <t>Základná škola Márie Medveckej</t>
  </si>
  <si>
    <t>Medvedzie 155, 2744 Tvrdošín</t>
  </si>
  <si>
    <t>Mesto Tvrdošín</t>
  </si>
  <si>
    <t>Cirkevná základná škola Štefana Šmálika</t>
  </si>
  <si>
    <t>Školská 166, 2744 Tvrdošín</t>
  </si>
  <si>
    <t>Školská 837, 2744 Tvrdošín</t>
  </si>
  <si>
    <t>Vitanová 90, 2712 Vitanová</t>
  </si>
  <si>
    <t>Obec Vitanová</t>
  </si>
  <si>
    <t>Zábiedovo 68, 2801 Zábiedovo</t>
  </si>
  <si>
    <t>Obec Zábiedovo</t>
  </si>
  <si>
    <t>Andreja Bažíka 20, 2732 Zuberec</t>
  </si>
  <si>
    <t>Obec Zuberec</t>
  </si>
  <si>
    <t>Základná škola s materskou školou ako organizačná zložka Spojenej školy</t>
  </si>
  <si>
    <t>Oslobodenia č. 165, 1305 Belá</t>
  </si>
  <si>
    <t>Žilina</t>
  </si>
  <si>
    <t>Obec Belá</t>
  </si>
  <si>
    <t>Divina 538, 1331 Divina</t>
  </si>
  <si>
    <t>Obec Divina</t>
  </si>
  <si>
    <t>Divinka 84, 1331 Divinka</t>
  </si>
  <si>
    <t>Obec Divinka</t>
  </si>
  <si>
    <t>Dlhé Pole 38, 1332 Dlhé Pole</t>
  </si>
  <si>
    <t>Obec Dlhé Pole</t>
  </si>
  <si>
    <t>Dolná Tižina 28, 1304 Dolná Tižina</t>
  </si>
  <si>
    <t>Obec Dolná Tižina</t>
  </si>
  <si>
    <t>Základná škola s materskou školou Petra Víťazoslava Rovnianka</t>
  </si>
  <si>
    <t>Školská 248, 1341 Dolný Hričov</t>
  </si>
  <si>
    <t>Obec Dolný Hričov</t>
  </si>
  <si>
    <t>Ďurčiná 225, 1501 Ďurčiná</t>
  </si>
  <si>
    <t>Obec Ďurčiná</t>
  </si>
  <si>
    <t>Fačkov 190, 1316 Fačkov</t>
  </si>
  <si>
    <t>Obec Fačkov</t>
  </si>
  <si>
    <t>Hlavná ulica 375 / 26, 1302 Gbeľany</t>
  </si>
  <si>
    <t>Obec Gbeľany</t>
  </si>
  <si>
    <t>Mládeže 156, 1342 Horný Hričov</t>
  </si>
  <si>
    <t>Obec Horný Hričov</t>
  </si>
  <si>
    <t>Ul. Hlavná 200 / 15, 1004 Hôrky</t>
  </si>
  <si>
    <t>Obec Hôrky</t>
  </si>
  <si>
    <t>Jasenové 1, 1319 Jasenové</t>
  </si>
  <si>
    <t>Obec Jasenové</t>
  </si>
  <si>
    <t>Školská 474 / 5, 1314 Kamenná Poruba</t>
  </si>
  <si>
    <t>Obec Kamenná Poruba</t>
  </si>
  <si>
    <t>Školská ulica 399 / 7, 1313 Konská</t>
  </si>
  <si>
    <t>Obec Konská</t>
  </si>
  <si>
    <t>Krasňany 19, 1303 Krasňany</t>
  </si>
  <si>
    <t>Obec Krasňany</t>
  </si>
  <si>
    <t>Hlavná ulica 103 / 124, 1313 Kunerad</t>
  </si>
  <si>
    <t>Obec Kunerad</t>
  </si>
  <si>
    <t>Lietava 216, 1318 Lietava</t>
  </si>
  <si>
    <t>Obec Lietava</t>
  </si>
  <si>
    <t>Skalka 34, 1311 Lietavská Lúčka</t>
  </si>
  <si>
    <t>Obec Lietavská Lúčka</t>
  </si>
  <si>
    <t>Lietavská Svinná 105, 1311 Lietavská Svinná-Babkov</t>
  </si>
  <si>
    <t>Obec Lietavská Svinná - Babkov</t>
  </si>
  <si>
    <t>Lutiše 65, 1305 Lutiše</t>
  </si>
  <si>
    <t>Obec Lutiše</t>
  </si>
  <si>
    <t>Lysica 122, 1305 Lysica</t>
  </si>
  <si>
    <t>Obec Lysica</t>
  </si>
  <si>
    <t>Javorová 5, 1521 Rajec</t>
  </si>
  <si>
    <t>Lipová 2, 1501 Rajec</t>
  </si>
  <si>
    <t>Mesto Rajec</t>
  </si>
  <si>
    <t>Cirkevná základná škola sv. J. Vianneyho ako organizačná zložka Katolíckej spojenej školy</t>
  </si>
  <si>
    <t>Nám. Andreja Škrábika č.5, 1501 Rajec</t>
  </si>
  <si>
    <t>Záplotie 414, 1315 Rajecká Lesná</t>
  </si>
  <si>
    <t>Obec Rajecká Lesná</t>
  </si>
  <si>
    <t>Pionierska 95 / 7, 1313 Rajecké Teplice</t>
  </si>
  <si>
    <t>Mesto Rajecké Teplice</t>
  </si>
  <si>
    <t>Rosina 624, 1322 Rosina</t>
  </si>
  <si>
    <t>Obec Rosina</t>
  </si>
  <si>
    <t>Základná škola s materskou školou 1. československého armádneho zboru</t>
  </si>
  <si>
    <t>Športovcov 342, 1325 Stráňavy</t>
  </si>
  <si>
    <t>Obec Stráňavy</t>
  </si>
  <si>
    <t>Stránske 80, 1313 Stránske</t>
  </si>
  <si>
    <t>Obec Stránske</t>
  </si>
  <si>
    <t>Mládeže 289, 1324 Strečno</t>
  </si>
  <si>
    <t>Obec Strečno</t>
  </si>
  <si>
    <t>Základná škola Žofie Bosniakovej</t>
  </si>
  <si>
    <t>Školská 18, 1301 Teplička nad Váhom</t>
  </si>
  <si>
    <t>Školská 490 / 20, 1301 Teplička nad Váhom</t>
  </si>
  <si>
    <t>Obec Teplička nad Váhom</t>
  </si>
  <si>
    <t>Elokované pracovisko ako súčasť Základnej školy s materskou školou Adama Františka Kollára</t>
  </si>
  <si>
    <t>Struháreň 933, 1306 Terchová</t>
  </si>
  <si>
    <t>Obec Terchová</t>
  </si>
  <si>
    <t>Základná škola s materskou školou Adama Františka Kollára</t>
  </si>
  <si>
    <t>Školská 86, 1306 Terchová</t>
  </si>
  <si>
    <t>Základná škola s materskou školou Ondreja Štefku</t>
  </si>
  <si>
    <t>M. R. Štefánika 432, 1303 Varín</t>
  </si>
  <si>
    <t>Obec Varín</t>
  </si>
  <si>
    <t>Višňové 446, 1323 Višňové</t>
  </si>
  <si>
    <t>Obec Višňové</t>
  </si>
  <si>
    <t>Brodňanská 110 / 17, 1014 Žilina</t>
  </si>
  <si>
    <t>Mesto Žilina</t>
  </si>
  <si>
    <t>Súkromná základná škola s materskou školou pre deti a žiakov s autizmom</t>
  </si>
  <si>
    <t>Do Stošky 232 / 10, 1004 Žilina</t>
  </si>
  <si>
    <t>Do Stošky 8, 1004 Žilina</t>
  </si>
  <si>
    <t>Súkromná praktická škola</t>
  </si>
  <si>
    <t>Dolná Trnovská 36, 1001 Žilina</t>
  </si>
  <si>
    <t>Fatranská 3321 / 22, 1008 Žilina</t>
  </si>
  <si>
    <t>Stredná odborná škola pre žiakov s telesným postihnutím ako organizačná zložka Spojenej školy internátnej</t>
  </si>
  <si>
    <t>SOŠ pre žiakov s telesným postihnutím internátna</t>
  </si>
  <si>
    <t>Cirkevná základná škola s materskou školou Dobrého pastiera</t>
  </si>
  <si>
    <t>Gaštanová 53, 1007 Žilina</t>
  </si>
  <si>
    <t>Rímskokatolícka cirkev, Farnosť Dobrého pastiera</t>
  </si>
  <si>
    <t>Gaštanová 56, 1007 Žilina</t>
  </si>
  <si>
    <t>Hálkova 2968 / 22, 1001 Žilina</t>
  </si>
  <si>
    <t>Inštitút vzdelávania a starostlivosti, s. r. o.</t>
  </si>
  <si>
    <t>Hlboká cesta 23, 1001 Žilina</t>
  </si>
  <si>
    <t>Hlinská 29, 1180 Žilina</t>
  </si>
  <si>
    <t>Hlinská 31, 1001 Žilina</t>
  </si>
  <si>
    <t>J. M. Hurbana 36, 1001 Žilina</t>
  </si>
  <si>
    <t>Gymnázium sv. Františka z Assisi</t>
  </si>
  <si>
    <t>J. M. Hurbana 44, 1001 Žilina</t>
  </si>
  <si>
    <t>Kongregácia Školských sestier sv. Františka</t>
  </si>
  <si>
    <t>J. M. Hurbana 48, 1001 Žilina</t>
  </si>
  <si>
    <t>Súkromná stredná odborná škola Pro scholaris</t>
  </si>
  <si>
    <t>Hlavná 2, 1009 Žilina</t>
  </si>
  <si>
    <t>Občianske združenie Pro Scholaris</t>
  </si>
  <si>
    <t>Jarná 20, 1001 Žilina</t>
  </si>
  <si>
    <t>Karpatská 8063 / 11, 1008 Žilina</t>
  </si>
  <si>
    <t>Komenského 50, 1001 Žilina</t>
  </si>
  <si>
    <t>Lichardova 24, 1001 Žilina</t>
  </si>
  <si>
    <t>Limbová 30, 1007 Žilina</t>
  </si>
  <si>
    <t>Martinská 20, 1008 Žilina</t>
  </si>
  <si>
    <t>Moyzesova 25, 1001 Žilina</t>
  </si>
  <si>
    <t>Na stanicu 27, 1009 Žilina</t>
  </si>
  <si>
    <t>Základná škola Kráľovnej pokoja ako organizačná zložka Spojenej školy Kráľovnej pokoja</t>
  </si>
  <si>
    <t>Na Závaží 2, 1001 Žilina</t>
  </si>
  <si>
    <t>Gymnázium Kráľovnej pokoja ako organizačná zložka Spojenej školy Kraľovnej pokoja</t>
  </si>
  <si>
    <t>Námestie mladosti 1, 1015 Žilina</t>
  </si>
  <si>
    <t>Oravská cesta 11, 1001 Žilina</t>
  </si>
  <si>
    <t>JUVENTAS Žilina, n.o.</t>
  </si>
  <si>
    <t>Tridon s. r. o.</t>
  </si>
  <si>
    <t>Predmestská 82, 1062 Žilina</t>
  </si>
  <si>
    <t>Cirkevná základná škola Romualda Zaymusa</t>
  </si>
  <si>
    <t>Romualda Zaymusa 3, 1001 Žilina</t>
  </si>
  <si>
    <t>Rosinská 3126 / 2, 1008 Žilina</t>
  </si>
  <si>
    <t>Elokované pracovisko ako súčasť Základnej školy internátnej pre žiakov s narušenou komunikačnou schopnosťou</t>
  </si>
  <si>
    <t>Rybné námestie 1, 1001 Žilina</t>
  </si>
  <si>
    <t>Stredná odborná škola sv. Jozefa Robotníka</t>
  </si>
  <si>
    <t>Saleziánska 18, 1001 Žilina</t>
  </si>
  <si>
    <t>Saleziáni don Bosca - Slovenská provincia</t>
  </si>
  <si>
    <t>Ing. Bernadeta Gábrišová</t>
  </si>
  <si>
    <t>Sasinkova 45, 1001 Žilina</t>
  </si>
  <si>
    <t>Slov. dobrovoľníkov 122 / 7, 1003 Žilina</t>
  </si>
  <si>
    <t>Školská 49, 1004 Žilina</t>
  </si>
  <si>
    <t>Gymnázium bilingválne</t>
  </si>
  <si>
    <t>Tomáša Ružičku 3, 1001 Žilina</t>
  </si>
  <si>
    <t>Tulipánová 2, 1162 Žilina</t>
  </si>
  <si>
    <t>Ulica sv. Gorazda 1, 1008 Žilina</t>
  </si>
  <si>
    <t>V. Javorku 32, 1001 Žilina</t>
  </si>
  <si>
    <t>Varšavská cesta 1677 / 1, 1008 Žilina</t>
  </si>
  <si>
    <t>Veľká okružná 22, 1001 Žilina</t>
  </si>
  <si>
    <t>Veľká okružná 25, 1001 Žilina</t>
  </si>
  <si>
    <t>Veľká okružná 32, 1157 Žilina</t>
  </si>
  <si>
    <t>Vojtecha Spanyola 43, 1001 Žilina</t>
  </si>
  <si>
    <t>Obchodná akadémia sv. Tomáša Akvinského</t>
  </si>
  <si>
    <t>Vysokoškolákov 13, 1008 Žilina</t>
  </si>
  <si>
    <t>Dom Odborov Antona Bernoláka 51 / blok B, 1001 Žilina</t>
  </si>
  <si>
    <t>Mladé Gastro o.z.</t>
  </si>
  <si>
    <t>Stredná odborná škola služieb ako organizačná zložka Spojenej školy</t>
  </si>
  <si>
    <t>Stredná odborná škola odevná ako organizačná zložka Spojenej školy</t>
  </si>
  <si>
    <t>Tajovského 2, 97632 Badín</t>
  </si>
  <si>
    <t>Banská Bystrica</t>
  </si>
  <si>
    <t>Obec Badín</t>
  </si>
  <si>
    <t>Praktická škola ako súčasť Špeciálnej základnej školy</t>
  </si>
  <si>
    <t>Ďumbierska 15, 97411 Banská Bystrica</t>
  </si>
  <si>
    <t>Regionálny úrad školskej správy v Banskej Bystrici</t>
  </si>
  <si>
    <t>Ďumbierska 17, 97411 Banská Bystrica</t>
  </si>
  <si>
    <t>Mesto Banská Bystrica</t>
  </si>
  <si>
    <t>Základná škola Jozefa Gregora Tajovského</t>
  </si>
  <si>
    <t>Gaštanová 12, 97409 Banská Bystrica</t>
  </si>
  <si>
    <t>Golianova 8, 97401 Banská Bystrica</t>
  </si>
  <si>
    <t>Stredná priemyselná škola Jozefa Murgaša</t>
  </si>
  <si>
    <t>Hurbanova 6, 97518 Banská Bystrica</t>
  </si>
  <si>
    <t>Banskobystrický samosprávny kraj</t>
  </si>
  <si>
    <t>Katolícke gymnázium Štefana Moysesa</t>
  </si>
  <si>
    <t>Hurbanova 9, 97401 Banská Bystrica</t>
  </si>
  <si>
    <t>Gymnázium Andreja Sládkoviča</t>
  </si>
  <si>
    <t>J.A Komenského 18, 97401 Banská Bystrica</t>
  </si>
  <si>
    <t>J.G.Tajovského 24, 97401 Banská Bystrica</t>
  </si>
  <si>
    <t>Gymnázium Jozefa Gregora Tajovského</t>
  </si>
  <si>
    <t>J.G.Tajovského 25, 97409 Banská Bystrica</t>
  </si>
  <si>
    <t>Obchodná akadémia Mareka Frauwirtha</t>
  </si>
  <si>
    <t>Tajovského 30, 97590 Banská Bystrica</t>
  </si>
  <si>
    <t>Ružová 14, 97411 Banská Bystrica</t>
  </si>
  <si>
    <t>Ing. Juraj Droppa</t>
  </si>
  <si>
    <t>Stredná odborná škola stavebná ako organizačná zložka Spojenej školy</t>
  </si>
  <si>
    <t>Kremnička 10, 97405 Banská Bystrica</t>
  </si>
  <si>
    <t>Stredná priemyselná škola stavebná ako organizačná zložka Spojenej školy</t>
  </si>
  <si>
    <t>Mládežnícka 51, 97404 Banská Bystrica</t>
  </si>
  <si>
    <t>Mgr. Boris Šabo</t>
  </si>
  <si>
    <t>Gymnázium Mikuláša Kováča</t>
  </si>
  <si>
    <t>Moskovská 2, 97404 Banská Bystrica</t>
  </si>
  <si>
    <t>Nám. L.Svobodu 4, 97409 Banská Bystrica</t>
  </si>
  <si>
    <t>Základná škola s materskou školou Štefana Moysesa</t>
  </si>
  <si>
    <t>Nám.Štefana Moysesa 23, 97401 Banská Bystrica</t>
  </si>
  <si>
    <t>Základná škola Narnia</t>
  </si>
  <si>
    <t>Okružná 2, 97404 Banská Bystrica</t>
  </si>
  <si>
    <t>Zbor cirkvi bratskej v Banskej Bystrici</t>
  </si>
  <si>
    <t>Pieninská 27, 97411 Banská Bystrica</t>
  </si>
  <si>
    <t>Pod Bánošom 80, 97411 Banská Bystrica</t>
  </si>
  <si>
    <t>Sitnianska 32, 97411 Banská Bystrica</t>
  </si>
  <si>
    <t>Konzervatórium Jána Levoslava Bellu</t>
  </si>
  <si>
    <t>Skuteckého 27, 97401 Banská Bystrica</t>
  </si>
  <si>
    <t>Evanjelické gymnázium</t>
  </si>
  <si>
    <t>Skuteckého 5, 97401 Banská Bystrica</t>
  </si>
  <si>
    <t>Základná škola Slobodného slovenského vysielača</t>
  </si>
  <si>
    <t>Skuteckého 8, 97401 Banská Bystrica</t>
  </si>
  <si>
    <t>Spojová 14, 97404 Banská Bystrica</t>
  </si>
  <si>
    <t>Školská 5, 97590 Banská Bystrica</t>
  </si>
  <si>
    <t>Stredná odborná škola podnikania ako organizačná zložka Spojenej školy</t>
  </si>
  <si>
    <t>Školská 7, 97401 Banská Bystrica</t>
  </si>
  <si>
    <t>Stredná odborná škola automobilová ako organizačná zložka Spojenej školy</t>
  </si>
  <si>
    <t>Trieda SNP 20, 97447 Banská Bystrica</t>
  </si>
  <si>
    <t>Trieda SNP 54, 97401 Banská Bystrica</t>
  </si>
  <si>
    <t>Súkromné gymnázium Banskobystrické</t>
  </si>
  <si>
    <t>Ružová ulica 15574 / 15B, 97411 Banská Bystrica</t>
  </si>
  <si>
    <t>1. Súkromné Banskobystrické gymnázium s.r.o.</t>
  </si>
  <si>
    <t>Stredná odborná škola elektrotechnická ako organizačná zložka Spojenej školy</t>
  </si>
  <si>
    <t>Zvolenská cesta 18, 97405 Banská Bystrica</t>
  </si>
  <si>
    <t>Odborné učilište internátne Viliama Gaňu</t>
  </si>
  <si>
    <t>Moskovská 17, 97404 Banská Bystrica</t>
  </si>
  <si>
    <t>Brusno 622, 97662 Brusno</t>
  </si>
  <si>
    <t>Obec Brusno</t>
  </si>
  <si>
    <t>Základná škola Františka Zigmunda Leichta</t>
  </si>
  <si>
    <t>Harmanec 10, 97603 Harmanec</t>
  </si>
  <si>
    <t>Obec Harmanec</t>
  </si>
  <si>
    <t>Základná škola s materskou školou Andreja Sládkoviča</t>
  </si>
  <si>
    <t>Pod kostolom 332 / 25, 97637 Hrochoť</t>
  </si>
  <si>
    <t>Obec Hrochoť</t>
  </si>
  <si>
    <t>Základná škola s materskou školou T.G.Masaryka</t>
  </si>
  <si>
    <t>Nám. V. Dunajského 4 / 14, 97655 Ľubietová</t>
  </si>
  <si>
    <t>Obec Ľubietová</t>
  </si>
  <si>
    <t>Lučatín 176, 97661 Lučatín</t>
  </si>
  <si>
    <t>Obec Lučatín</t>
  </si>
  <si>
    <t>Banícka 52, 97405 Malachov</t>
  </si>
  <si>
    <t>Obec Malachov</t>
  </si>
  <si>
    <t>Pod hôrkami 352 / 3, 97696 Medzibrod</t>
  </si>
  <si>
    <t>Obec Medzibrod</t>
  </si>
  <si>
    <t>Podkonice 284, 97613 Podkonice</t>
  </si>
  <si>
    <t>Obec Podkonice</t>
  </si>
  <si>
    <t>Základná škola s materskou školou Štefana Žáryho</t>
  </si>
  <si>
    <t>Družstevná 201, 97633 Poniky</t>
  </si>
  <si>
    <t>Obec Poniky</t>
  </si>
  <si>
    <t>Priechod 179, 97611 Priechod</t>
  </si>
  <si>
    <t>Obec Priechod</t>
  </si>
  <si>
    <t>Školská 4, 97611 Selce</t>
  </si>
  <si>
    <t>Obec Selce</t>
  </si>
  <si>
    <t>Základná škola Sama Cambela</t>
  </si>
  <si>
    <t>Školská 14, 97613 Slovenská Ľupča</t>
  </si>
  <si>
    <t>Obec Slovenská Ľupča</t>
  </si>
  <si>
    <t>Staré Hory 327, 97602 Staré Hory</t>
  </si>
  <si>
    <t>Obec Staré Hory</t>
  </si>
  <si>
    <t>Strelníky 42, 97655 Strelníky</t>
  </si>
  <si>
    <t>Obec Strelníky</t>
  </si>
  <si>
    <t>Vlkanovská 68, 97631 Vlkanová</t>
  </si>
  <si>
    <t>Obec Vlkanová</t>
  </si>
  <si>
    <t>Banská Belá 315, 96615 Banská Belá</t>
  </si>
  <si>
    <t>Banská Štiavnica</t>
  </si>
  <si>
    <t>Obec Banská Belá</t>
  </si>
  <si>
    <t>Gymnázium Andreja Kmeťa</t>
  </si>
  <si>
    <t>Kolpašská 1738 / 9, 96917 Banská Štiavnica</t>
  </si>
  <si>
    <t>Akademická 16, 96901 Banská Štiavnica</t>
  </si>
  <si>
    <t>Drieňová 12, 96916 Banská Štiavnica</t>
  </si>
  <si>
    <t>Ing. Jaroslava Marušková, CSc.</t>
  </si>
  <si>
    <t>Cirkevná základná škola sv. Františka Assiského ako organizačná zložka Katolíckej spojenej školy sv. Františka Assiského</t>
  </si>
  <si>
    <t>Gwerkovej-Göllnerovej 9, 96901 Banská Štiavnica</t>
  </si>
  <si>
    <t>Súkromná základná škola BAKOMI</t>
  </si>
  <si>
    <t>A. Gwerkovej-Göllnerovej 6, 96901 Banská Štiavnica</t>
  </si>
  <si>
    <t>BAKOMI, o.z.</t>
  </si>
  <si>
    <t>Základná škola Jozefa Kollára</t>
  </si>
  <si>
    <t>Ludvíka Svobodu 40, 96901 Banská Štiavnica</t>
  </si>
  <si>
    <t>Mesto Banská Štiavnica</t>
  </si>
  <si>
    <t>Novozámocká 11, 96901 Banská Štiavnica</t>
  </si>
  <si>
    <t>Základná škola Jozefa Horáka</t>
  </si>
  <si>
    <t>P. Dobšinského 17, 96922 Banská Štiavnica</t>
  </si>
  <si>
    <t>Prenčov 203, 96973 Prenčov</t>
  </si>
  <si>
    <t>Obec Prenčov</t>
  </si>
  <si>
    <t>Základná škola s materskou školou Ferdinanda Coburga</t>
  </si>
  <si>
    <t>Svätý Anton 47, 96972 Svätý Anton</t>
  </si>
  <si>
    <t>Obec Svätý Anton</t>
  </si>
  <si>
    <t>Základná škola s materskou školou Maximiliána Hella</t>
  </si>
  <si>
    <t>Štiavnické Bane 128, 96981 Štiavnické Bane</t>
  </si>
  <si>
    <t>Obec Štiavnické Bane</t>
  </si>
  <si>
    <t>Beňuš 250, 97664 Beňuš</t>
  </si>
  <si>
    <t>Brezno</t>
  </si>
  <si>
    <t>Obec Beňuš</t>
  </si>
  <si>
    <t>Máj.povst.čes.ľudu 35, 97703 Brezno</t>
  </si>
  <si>
    <t>Mesto Brezno</t>
  </si>
  <si>
    <t>Malinovského 1, 97701 Brezno</t>
  </si>
  <si>
    <t>Mládežnícka 3, 97703 Brezno</t>
  </si>
  <si>
    <t>Pionierska 2, 97701 Brezno</t>
  </si>
  <si>
    <t>Základná škola s materskou školou Karola Rapoša</t>
  </si>
  <si>
    <t>Pionierska 4, 97701 Brezno</t>
  </si>
  <si>
    <t>Súkromná stredná odborná škola pedagogická EBG</t>
  </si>
  <si>
    <t>Školská 5, 97701 Brezno</t>
  </si>
  <si>
    <t>Európske vzdelávacie strediská pre povolanie a spoločnosť n.o., Europäische Bildungswerke für Beruf und Gesellschaft e.V.</t>
  </si>
  <si>
    <t>zahraničný subjekt</t>
  </si>
  <si>
    <t>Gymnázium Jána Chalupku</t>
  </si>
  <si>
    <t>Štúrova 13, 97718 Brezno</t>
  </si>
  <si>
    <t>Hlavná 236 / 67, 97652 Čierny Balog</t>
  </si>
  <si>
    <t>Jánošovka, Školská 511 / 2, 97652 Čierny Balog</t>
  </si>
  <si>
    <t>Obec Čierny Balog</t>
  </si>
  <si>
    <t>Dolná Lehota 161, 97698 Dolná Lehota</t>
  </si>
  <si>
    <t>Obec Dolná Lehota</t>
  </si>
  <si>
    <t>Školská 604 / 17, 97668 Heľpa</t>
  </si>
  <si>
    <t>Obec Heľpa</t>
  </si>
  <si>
    <t>Horná Lehota 65, 97681 Horná Lehota</t>
  </si>
  <si>
    <t>Obec Horná Lehota</t>
  </si>
  <si>
    <t>Partizánska cesta 407, 97675 Jasenie</t>
  </si>
  <si>
    <t>Obec Jasenie</t>
  </si>
  <si>
    <t>Základná škola Kláry Jarunkovej</t>
  </si>
  <si>
    <t>Kolkáreň 7 / 12, 97681 Podbrezová</t>
  </si>
  <si>
    <t>Obec Podbrezová</t>
  </si>
  <si>
    <t>Kpt. Nálepku 878, 97669 Pohorelá</t>
  </si>
  <si>
    <t>Obec Pohorelá</t>
  </si>
  <si>
    <t>Hlavná 1, 97656 Pohronská Polhora</t>
  </si>
  <si>
    <t>Obec Pohronská Polhora</t>
  </si>
  <si>
    <t>Komenského 34, 97666 Polomka</t>
  </si>
  <si>
    <t>Obec Polomka</t>
  </si>
  <si>
    <t>Štúrova 60, 97666 Polomka</t>
  </si>
  <si>
    <t>Školská 418, 97663 Predajná</t>
  </si>
  <si>
    <t>Obec Predajná</t>
  </si>
  <si>
    <t>Kráľovohoľská 413, 97671 Šumiac</t>
  </si>
  <si>
    <t>Obec Šumiac</t>
  </si>
  <si>
    <t>Telgárt 68, 97673 Telgárt</t>
  </si>
  <si>
    <t>Obec Telgárt</t>
  </si>
  <si>
    <t>Základná škola Jaroslava Simana</t>
  </si>
  <si>
    <t>Októbrová 16, 97646 Valaská</t>
  </si>
  <si>
    <t>Obec Valaská</t>
  </si>
  <si>
    <t>Švermova 1, 97646 Valaská</t>
  </si>
  <si>
    <t>Hviezdoslavova 30, 97667 Závadka nad Hronom</t>
  </si>
  <si>
    <t>Obec Závadka nad Hronom</t>
  </si>
  <si>
    <t>Základná škola Júliusa Juraja Thurzu</t>
  </si>
  <si>
    <t>A. Bernoláka 20, 96212 Detva</t>
  </si>
  <si>
    <t>Detva</t>
  </si>
  <si>
    <t>Mesto Detva</t>
  </si>
  <si>
    <t>Kukučínova 480 / 6, 96212 Detva</t>
  </si>
  <si>
    <t>Obrancov mieru 879 / 9, 96212 Detva</t>
  </si>
  <si>
    <t>Špeciálna základná škola pre žiakov s telesným postihnutím</t>
  </si>
  <si>
    <t>Pionierska 850 / 13, 96212 Detva</t>
  </si>
  <si>
    <t>Základná škola s materskou školou Alexandra Vagača</t>
  </si>
  <si>
    <t>Štúrova 12, 96212 Detva</t>
  </si>
  <si>
    <t>Stredná odborná škola ako organizačná zložka Spojenej školy</t>
  </si>
  <si>
    <t>Štúrova 848, 96212 Detva</t>
  </si>
  <si>
    <t>Obchodná akadémia ako organizačná zložka Spojenej školy</t>
  </si>
  <si>
    <t>Štúrova 849, 96212 Detva</t>
  </si>
  <si>
    <t>Ul. Obrancov mieru 884, 96212 Detva</t>
  </si>
  <si>
    <t>Základná škola s materskou školou Milana Kolibiara</t>
  </si>
  <si>
    <t>Detvianska Huta 369, 96205 Detvianska Huta</t>
  </si>
  <si>
    <t>Obec Detvianska Huta</t>
  </si>
  <si>
    <t>Krivec 1355, 96205 Hriňová</t>
  </si>
  <si>
    <t>Mesto Hriňová</t>
  </si>
  <si>
    <t>Školská 1575, 96205 Hriňová</t>
  </si>
  <si>
    <t>Kriváň 435, 96204 Kriváň</t>
  </si>
  <si>
    <t>Obec Kriváň</t>
  </si>
  <si>
    <t>Látky 51, 98545 Látky</t>
  </si>
  <si>
    <t>Obec Látky</t>
  </si>
  <si>
    <t>Slatinské Lazy 112, 96225 Slatinské Lazy</t>
  </si>
  <si>
    <t>Obec Slatinské Lazy</t>
  </si>
  <si>
    <t>Bzovík 136, 96241 Bzovík</t>
  </si>
  <si>
    <t>Krupina</t>
  </si>
  <si>
    <t>Obec Bzovík</t>
  </si>
  <si>
    <t>Cerovo 58, 96252 Cerovo</t>
  </si>
  <si>
    <t>Obec Cerovo</t>
  </si>
  <si>
    <t>Dolný Badín 28, 96251 Dolný Badín</t>
  </si>
  <si>
    <t>Obec Dolný Badín</t>
  </si>
  <si>
    <t>Ľudovíta Štúra 155, 96271 Dudince</t>
  </si>
  <si>
    <t>Mesto Dudince</t>
  </si>
  <si>
    <t>Hontianske Nemce 77, 96265 Hontianske Nemce</t>
  </si>
  <si>
    <t>Obec Hontianske Nemce</t>
  </si>
  <si>
    <t>Hontianske Tesáre 148, 96268 Hontianske Tesáre</t>
  </si>
  <si>
    <t>Obec Hontianske Tesáre</t>
  </si>
  <si>
    <t>M. R. Štefánika 8, 96301 Krupina</t>
  </si>
  <si>
    <t>Základná škola Eleny Maróthy Šoltésovej</t>
  </si>
  <si>
    <t>M. R. Štefánika 3, 96301 Krupina</t>
  </si>
  <si>
    <t>Mesto Krupina</t>
  </si>
  <si>
    <t>Partizánska 26, 96301 Krupina</t>
  </si>
  <si>
    <t>Školská 10, 96301 Krupina</t>
  </si>
  <si>
    <t>Litava 4, 96244 Litava</t>
  </si>
  <si>
    <t>Obec Litava</t>
  </si>
  <si>
    <t>Základná škola s materskou školou Antona Matulu</t>
  </si>
  <si>
    <t>Sebechleby 145, 96266 Sebechleby</t>
  </si>
  <si>
    <t>Obec Sebechleby</t>
  </si>
  <si>
    <t>Senohrad 129, 96243 Senohrad</t>
  </si>
  <si>
    <t>Obec Senohrad</t>
  </si>
  <si>
    <t>Základná škola s materskou školou s vyučovacím jazykom maďarským</t>
  </si>
  <si>
    <t>Belina 185, 98601 Belina</t>
  </si>
  <si>
    <t>Lučenec</t>
  </si>
  <si>
    <t>Obec Belina</t>
  </si>
  <si>
    <t>Bulhary 12, 98601 Bulhary</t>
  </si>
  <si>
    <t>Obec Bulhary</t>
  </si>
  <si>
    <t>Buzitka 138, 98541 Buzitka</t>
  </si>
  <si>
    <t>Obec Buzitka</t>
  </si>
  <si>
    <t>Základná škola s vyučovacím jazykom maďarským Magyar Tanítási Nyelvü Alapiskola</t>
  </si>
  <si>
    <t>Čakanovce 28, 98558 Čakanovce</t>
  </si>
  <si>
    <t>Obec Čakanovce</t>
  </si>
  <si>
    <t>Čamovce 33, 98601 Čamovce</t>
  </si>
  <si>
    <t>Obec Čamovce</t>
  </si>
  <si>
    <t>Lúčna 8, 98552 Divín</t>
  </si>
  <si>
    <t>Obec Divín</t>
  </si>
  <si>
    <t>Dobroč 173, 98553 Dobroč</t>
  </si>
  <si>
    <t>Obec Dobroč</t>
  </si>
  <si>
    <t>Farská lúka 64 / A, 98601 Fiľakovo</t>
  </si>
  <si>
    <t>Mesto Fiľakovo</t>
  </si>
  <si>
    <t>Stredná odborná škola - Szakközépiskola</t>
  </si>
  <si>
    <t>J.Kalinčiaka 1584 / 8, 98601 Fiľakovo</t>
  </si>
  <si>
    <t>Nám. padlých hrdinov 2, 98615 Fiľakovo</t>
  </si>
  <si>
    <t>Školská 1, 98601 Fiľakovo</t>
  </si>
  <si>
    <t>Špeciálna základná škola internátna Bentlakásos Speciális Alapiskola</t>
  </si>
  <si>
    <t>Viničná 12, 98601 Fiľakovo</t>
  </si>
  <si>
    <t>Základná škola Lajosa Mocsáryho s vyučovacím jazykom maďarským - Mocsáry Lajos Alapiskola</t>
  </si>
  <si>
    <t>Farská lúka 64 / B, 98601 Fiľakovo</t>
  </si>
  <si>
    <t>Základná škola Štefana Koháriho II. s vyučovacím jazykom maďarským - II. Koháry István Alapiskola</t>
  </si>
  <si>
    <t>Mládežnícka 7, 98601 Fiľakovo</t>
  </si>
  <si>
    <t>Fiľakovské Kováče 274, 98601 Fiľakovské Kováče</t>
  </si>
  <si>
    <t>Obec Fiľakovské Kováče</t>
  </si>
  <si>
    <t>Základná škola s materskou školou Hany Ponickej</t>
  </si>
  <si>
    <t>Družstevná 11, 98511 Halič</t>
  </si>
  <si>
    <t>Obec Halič</t>
  </si>
  <si>
    <t>Holiša 61, 98557 Holiša</t>
  </si>
  <si>
    <t>Obec Holiša</t>
  </si>
  <si>
    <t>Školská 9, 98554 Lovinobaňa</t>
  </si>
  <si>
    <t>Obec Lovinobaňa</t>
  </si>
  <si>
    <t>Stredná priemyselná škola stavebná  Oskara Winklera - Winkler Oszkár Építöipari Szakközépiskola</t>
  </si>
  <si>
    <t>B. Němcovej 1, 98415 Lučenec</t>
  </si>
  <si>
    <t>Dukelských hrdinov 2, 98401 Lučenec</t>
  </si>
  <si>
    <t>Gemerská cesta 1, 98401 Lučenec</t>
  </si>
  <si>
    <t>Branislav Becher</t>
  </si>
  <si>
    <t>Haličská cesta 1191 / 8, 98403 Lučenec</t>
  </si>
  <si>
    <t>Mesto Lučenec</t>
  </si>
  <si>
    <t>Haličská cesta 1493 / 7, 98403 Lučenec</t>
  </si>
  <si>
    <t>Haličská cesta 80, 98403 Lučenec</t>
  </si>
  <si>
    <t>Gymnázium Boženy Slančíkovej Timravy</t>
  </si>
  <si>
    <t>Haličská cesta 9, 98403 Lučenec</t>
  </si>
  <si>
    <t>Stredná odborná škola pedagogická - Pedagógiai Szakközépiskola</t>
  </si>
  <si>
    <t>Komenského 12, 98418 Lučenec</t>
  </si>
  <si>
    <t>Lúčna 2, 98417 Lučenec</t>
  </si>
  <si>
    <t>Lúčna 4, 98416 Lučenec</t>
  </si>
  <si>
    <t>Súkromná základná škola s materskou školou DSA</t>
  </si>
  <si>
    <t>Námestie Kubínyiho 42 / 6, 98401 Lučenec</t>
  </si>
  <si>
    <t>Základná škola Ladislava Novomeského</t>
  </si>
  <si>
    <t>Rúbanisko II 3079, 98403 Lučenec</t>
  </si>
  <si>
    <t>Cirkevná základná škola sv. Jána Bosca</t>
  </si>
  <si>
    <t>T. G. Masaryka 9, 98401 Lučenec</t>
  </si>
  <si>
    <t>Rímskokatolícka cirkev Biskupstvo Rožňava</t>
  </si>
  <si>
    <t>Ulica bratrícka 355 / 19, 98401 Lučenec</t>
  </si>
  <si>
    <t>Základná škola s materskou školou Józsefa Kármána s vyučovacím jazykom maďarským - Kármán József Alapiskola és Óvoda</t>
  </si>
  <si>
    <t>Ulica J. Kármána 25 / 5, 98401 Lučenec</t>
  </si>
  <si>
    <t>Ulica Vajanského 2844 / 47, 98401 Lučenec</t>
  </si>
  <si>
    <t>Zvolenská cesta 2396 / 39, 98401 Lučenec</t>
  </si>
  <si>
    <t>Stredná odborná škola hotelových služieb a dopravy</t>
  </si>
  <si>
    <t>Zvolenská cesta 83, 98401 Lučenec</t>
  </si>
  <si>
    <t>Lipová 229, 98531 Mučín</t>
  </si>
  <si>
    <t>Obec Mučín</t>
  </si>
  <si>
    <t>Mýtna 67, 98553 Mýtna</t>
  </si>
  <si>
    <t>Obec Mýtna</t>
  </si>
  <si>
    <t>Radzovce 418, 98558 Radzovce</t>
  </si>
  <si>
    <t>Obec Radzovce</t>
  </si>
  <si>
    <t>Hlavná 9 / 5, 98531 Rapovce</t>
  </si>
  <si>
    <t>Obec Rapovce</t>
  </si>
  <si>
    <t>Školská 116, 98552 Ružiná</t>
  </si>
  <si>
    <t>Obec Ružiná</t>
  </si>
  <si>
    <t>Šávoľ 51, 98541 Šávoľ</t>
  </si>
  <si>
    <t>Obec Šávoľ</t>
  </si>
  <si>
    <t>Šíd 241, 98601 Šíd</t>
  </si>
  <si>
    <t>Obec Šíd</t>
  </si>
  <si>
    <t>Školská 30, 98556 Tomášovce</t>
  </si>
  <si>
    <t>Obec Tomášovce</t>
  </si>
  <si>
    <t>Trebeľovce 21, 98531 Trebeľovce</t>
  </si>
  <si>
    <t>Obec Trebeľovce</t>
  </si>
  <si>
    <t>Trenč 98, 98532 Trenč</t>
  </si>
  <si>
    <t>Obec Trenč</t>
  </si>
  <si>
    <t>Veľká nad Ipľom 231, 98532 Veľká nad Ipľom</t>
  </si>
  <si>
    <t>Obec Veľká nad Ipľom</t>
  </si>
  <si>
    <t>Veľké Dravce 220, 98542 Veľké Dravce</t>
  </si>
  <si>
    <t>Obec Veľké Dravce</t>
  </si>
  <si>
    <t>Breznička 169, 98502 Breznička</t>
  </si>
  <si>
    <t>Poltár</t>
  </si>
  <si>
    <t>Obec Breznička</t>
  </si>
  <si>
    <t>Banská 116 / 47, 98522 Cinobaňa</t>
  </si>
  <si>
    <t>Obec Cinobaňa</t>
  </si>
  <si>
    <t>Hrnčiarska Ves 82, 98013 Hrnčiarska Ves</t>
  </si>
  <si>
    <t>Obec Hrnčiarska Ves</t>
  </si>
  <si>
    <t>Hlavná 333, 98012 Hrnčiarske Zalužany</t>
  </si>
  <si>
    <t>Obec Hrnčiarske Zalužany</t>
  </si>
  <si>
    <t>SNP 158 / 20, 98501 Kalinovo</t>
  </si>
  <si>
    <t>Obec Kalinovo</t>
  </si>
  <si>
    <t>Štúrova 70, 98505 Kokava nad Rimavicou</t>
  </si>
  <si>
    <t>Obec Kokava nad Rimavicou</t>
  </si>
  <si>
    <t>Hlavná ulica 86 / 29, 98526 Málinec</t>
  </si>
  <si>
    <t>Obec Málinec</t>
  </si>
  <si>
    <t>Slobody 2, 98701 Poltár</t>
  </si>
  <si>
    <t>Mesto Poltár</t>
  </si>
  <si>
    <t>Školská 3, 98701 Poltár</t>
  </si>
  <si>
    <t>Železničná 5, 98701 Poltár</t>
  </si>
  <si>
    <t>Utekáč 821, 98506 Utekáč</t>
  </si>
  <si>
    <t>Obec Utekáč</t>
  </si>
  <si>
    <t>Držkovce 10, 98262 Držkovce</t>
  </si>
  <si>
    <t>Revúca</t>
  </si>
  <si>
    <t>Obec Držkovce</t>
  </si>
  <si>
    <t>Gemer 61, 98201 Gemer</t>
  </si>
  <si>
    <t>Obec Gemer</t>
  </si>
  <si>
    <t>Gemerská Ves 204, 98262 Gemerská Ves</t>
  </si>
  <si>
    <t>Obec Gemerská Ves</t>
  </si>
  <si>
    <t>Hucín 32, 4913 Hucín</t>
  </si>
  <si>
    <t>Obec Hucín</t>
  </si>
  <si>
    <t>Nám.republiky 62, 4916 Jelšava</t>
  </si>
  <si>
    <t>Železničná 245, 4916 Jelšava</t>
  </si>
  <si>
    <t>Mesto Jelšava</t>
  </si>
  <si>
    <t>Kameňany 8, 4962 Kameňany</t>
  </si>
  <si>
    <t>Obec Kameňany</t>
  </si>
  <si>
    <t>Základná škola s materskou školou Sama Tomášika</t>
  </si>
  <si>
    <t>Lubeník 102, 4918 Lubeník</t>
  </si>
  <si>
    <t>Obec Lubeník</t>
  </si>
  <si>
    <t>Muráň 353, 4901 Muráň</t>
  </si>
  <si>
    <t>Obec Muráň</t>
  </si>
  <si>
    <t>Muránska Dlhá Lúka 52, 5001 Muránska Dlhá Lúka</t>
  </si>
  <si>
    <t>Obec Muránska Dlhá Lúka</t>
  </si>
  <si>
    <t>Ratková 229, 98265 Ratková</t>
  </si>
  <si>
    <t>Obec Ratková</t>
  </si>
  <si>
    <t>Generála Viesta 6, 5001 Revúca</t>
  </si>
  <si>
    <t>Hviezdoslavova 1, 5001 Revúca</t>
  </si>
  <si>
    <t>Mesto Revúca</t>
  </si>
  <si>
    <t>Základná škola  J. A. Komenského</t>
  </si>
  <si>
    <t>Komenského 7, 5001 Revúca</t>
  </si>
  <si>
    <t>Jilemnického 94 / 3, 5001 Revúca</t>
  </si>
  <si>
    <t>Základná škola Ivana Branislava Zocha</t>
  </si>
  <si>
    <t>Gymnázium Martina Kukučína</t>
  </si>
  <si>
    <t>Vl. Clementisa 1166 / 21, 5001 Revúca</t>
  </si>
  <si>
    <t>Železničná 2, 5001 Revúca</t>
  </si>
  <si>
    <t>FEVE, s.r.o.</t>
  </si>
  <si>
    <t>Sídlisko 165, 4964 Sirk</t>
  </si>
  <si>
    <t>Obec Sirk</t>
  </si>
  <si>
    <t>Mierová 137, 98201 Tornaľa</t>
  </si>
  <si>
    <t>Špeciálna základná škola s vyučovacím jazykom maďarským - Speciális Alapiskola ako organizačná zložka Spojenej školy internátnej</t>
  </si>
  <si>
    <t>Poštová ulica 1039 / 13, 98201 Tornaľa</t>
  </si>
  <si>
    <t>Základná škola Ferenca Kazinczyho s vyučovacím jazykom maďarským</t>
  </si>
  <si>
    <t>Mierová 45, 98201 Tornaľa</t>
  </si>
  <si>
    <t>Mesto Tornaľa</t>
  </si>
  <si>
    <t>Odborné učilište internátne ako organizačná zložka Spojenej školy internátnej</t>
  </si>
  <si>
    <t>Mierová 49, 98201 Tornaľa</t>
  </si>
  <si>
    <t>Šafárikova 56, 98201 Tornaľa</t>
  </si>
  <si>
    <t>Základná škola Pavla Jozefa Šafárika</t>
  </si>
  <si>
    <t>Škultétyho 11, 98201 Tornaľa</t>
  </si>
  <si>
    <t>Základná škola s materskou školou s vyučovacím jazykom maďarským Magyar Tanitási Nyelvü Alapiskola</t>
  </si>
  <si>
    <t>Abovce 165, 98044 Abovce</t>
  </si>
  <si>
    <t>Obec Abovce</t>
  </si>
  <si>
    <t>Barca 24, 98251 Barca</t>
  </si>
  <si>
    <t>Obec Barca</t>
  </si>
  <si>
    <t>Základná škola s vyučovacím jazykom maďarským - Magyar Tanításs Nyelvü Alapiskola</t>
  </si>
  <si>
    <t>Blhovce 260, 98032 Blhovce</t>
  </si>
  <si>
    <t>Obec Blhovce</t>
  </si>
  <si>
    <t>Cakov 21, 98042 Cakov</t>
  </si>
  <si>
    <t>Obec Cakov</t>
  </si>
  <si>
    <t>Základná škola ako súčasť reedukačného centra</t>
  </si>
  <si>
    <t>S. Kollára 51, 97901 Čerenčany</t>
  </si>
  <si>
    <t>S. Kollára 72, 97901 Čerenčany</t>
  </si>
  <si>
    <t>Číž 145, 98043 Číž</t>
  </si>
  <si>
    <t>Obec Číž</t>
  </si>
  <si>
    <t>Dubovec 118, 98041 Dubovec</t>
  </si>
  <si>
    <t>Obec Dubovec</t>
  </si>
  <si>
    <t>Figa 103, 98251 Figa</t>
  </si>
  <si>
    <t>Obec Figa</t>
  </si>
  <si>
    <t>Základná škola s vyučovacím jazykom maďarským Alapiskola</t>
  </si>
  <si>
    <t>Gemerské Michalovce 3, 98252 Gemerské Michalovce</t>
  </si>
  <si>
    <t>Obec Gemerské Michalovce</t>
  </si>
  <si>
    <t>Gemerský Jablonec 244, 98035 Gemerský Jablonec</t>
  </si>
  <si>
    <t>Obec Gemerský Jablonec</t>
  </si>
  <si>
    <t>Základná škola s materskou školou  s vyučovacím jazykom maďarským - Alapiskola és Óvoda</t>
  </si>
  <si>
    <t>Hajnáčka 419, 98033 Hajnáčka</t>
  </si>
  <si>
    <t>Obec Hajnáčka</t>
  </si>
  <si>
    <t>Hlavná 431, 98101 Hnúšťa</t>
  </si>
  <si>
    <t>Klokočova 742 / 15, 98101 Hnúšťa</t>
  </si>
  <si>
    <t>Mesto Hnúšťa</t>
  </si>
  <si>
    <t>Základná škola Janka Francisciho Rimavského</t>
  </si>
  <si>
    <t>Nábrežie Rimavy 457 / 19, 98101 Hnúšťa</t>
  </si>
  <si>
    <t>Zápotockého 127, 98101 Hnúšťa</t>
  </si>
  <si>
    <t>Hodejov 130, 98031 Hodejov</t>
  </si>
  <si>
    <t>Obec Hodejov</t>
  </si>
  <si>
    <t>Hlavná 144, 98004 Hostice</t>
  </si>
  <si>
    <t>Obec Hostice</t>
  </si>
  <si>
    <t>Základná škola s materskou školou Sama Vozára</t>
  </si>
  <si>
    <t>Železničná 26, 98052 Hrachovo</t>
  </si>
  <si>
    <t>Obec Hrachovo</t>
  </si>
  <si>
    <t>Husiná 156, 98542 Husiná</t>
  </si>
  <si>
    <t>Obec Husiná</t>
  </si>
  <si>
    <t>Chanava 30, 98044 Chanava</t>
  </si>
  <si>
    <t>Obec Chanava</t>
  </si>
  <si>
    <t>Základná škola Janka Jesenského</t>
  </si>
  <si>
    <t>Mieru 154, 98002 Jesenské</t>
  </si>
  <si>
    <t>Obec Jesenské</t>
  </si>
  <si>
    <t>Základná škola Viktora Szombathyho s vyučovacím jazykom maďarským - Szombathy Viktor Alapiskola</t>
  </si>
  <si>
    <t>Námestie Slobody 141, 98002 Jesenské</t>
  </si>
  <si>
    <t>Základná škola  s vyučovacím jazykom maďarským - Alapiskola</t>
  </si>
  <si>
    <t>Kaloša 50, 98252 Kaloša</t>
  </si>
  <si>
    <t>Obec Kaloša</t>
  </si>
  <si>
    <t>Základná škola s materskou školou Vladimíra Mináča</t>
  </si>
  <si>
    <t>9. mája 718, 98055 Klenovec</t>
  </si>
  <si>
    <t>Obec Klenovec</t>
  </si>
  <si>
    <t>Partizánska 909, 98055 Klenovec</t>
  </si>
  <si>
    <t>Kráľ 226, 98045 Kráľ</t>
  </si>
  <si>
    <t>Obec Kráľ</t>
  </si>
  <si>
    <t>Základná škola  s vyučovacím jazykom maďarským</t>
  </si>
  <si>
    <t>Kráľ 266, 98045 Kráľ</t>
  </si>
  <si>
    <t>Hlavná 30, 98044 Lenartovce</t>
  </si>
  <si>
    <t>Obec Lenartovce</t>
  </si>
  <si>
    <t>Hlavná 66, 98011 Ožďany</t>
  </si>
  <si>
    <t>Obec Ožďany</t>
  </si>
  <si>
    <t>Radnovce 63, 98042 Radnovce</t>
  </si>
  <si>
    <t>Obec Radnovce</t>
  </si>
  <si>
    <t>Základná škola s materskou školou Juraja Palkoviča</t>
  </si>
  <si>
    <t>Fľaková 8, 98053 Rimavská Baňa</t>
  </si>
  <si>
    <t>Obec Rimavská Baňa</t>
  </si>
  <si>
    <t>Špeciálna základná škola s vyučovacím jazykom maďarským Magyar Tannyelvü Speciális Alapiskola</t>
  </si>
  <si>
    <t>Daxnerova 265, 98042 Rimavská Seč</t>
  </si>
  <si>
    <t>Záhradná 31, 98042 Rimavská Seč</t>
  </si>
  <si>
    <t>Obec Rimavská Seč</t>
  </si>
  <si>
    <t>Bottova 13, 97901 Rimavská Sobota</t>
  </si>
  <si>
    <t>Evanjelická základná škola Zlatice Oravcovej</t>
  </si>
  <si>
    <t>Daxnerova 10 / 42, 97901 Rimavská Sobota</t>
  </si>
  <si>
    <t>Rimavský seniorát Evanjelickej cirkvi a.v. na Slovensku</t>
  </si>
  <si>
    <t>Základná škola Š. M. Daxnera</t>
  </si>
  <si>
    <t>Dr. V. Clementisa 1857 / 13, 97901 Rimavská Sobota</t>
  </si>
  <si>
    <t>Mesto Rimavská Sobota</t>
  </si>
  <si>
    <t>Základná škola P. Kellnera Hostinského</t>
  </si>
  <si>
    <t>Družstevná 835 / 9, 97901 Rimavská Sobota</t>
  </si>
  <si>
    <t>Základná škola s materskou školou s vyučovacím jazykom maďarským  - Alapiskola és Óvoda</t>
  </si>
  <si>
    <t>Dúžavská cesta 1054 / 11, 97901 Rimavská Sobota</t>
  </si>
  <si>
    <t>Praktická škola s vyučovacím jazykom maďarským ako súčasť Špeciálnej základnej školy s vyučovacím jazykom maďarským</t>
  </si>
  <si>
    <t>Hviezdoslavova 24, 97901 Rimavská Sobota</t>
  </si>
  <si>
    <t>K. Mikszátha 1, 97901 Rimavská Sobota</t>
  </si>
  <si>
    <t>Základná škola Pavla Dobšinského</t>
  </si>
  <si>
    <t>P. Dobšinského 1744 / 2, 97901 Rimavská Sobota</t>
  </si>
  <si>
    <t>Gymnázium Ivana Kraska - Ivan Krasko Gimnázium</t>
  </si>
  <si>
    <t>P. Hostinského 3, 97901 Rimavská Sobota</t>
  </si>
  <si>
    <t>Športová 1, 97901 Rimavská Sobota</t>
  </si>
  <si>
    <t>Základná škola Mihálya Tompu s vyučovacím jazykom maďarským - Tompa Mihály Alapiskola</t>
  </si>
  <si>
    <t>Šrobárova 11 / 12, 97901 Rimavská Sobota</t>
  </si>
  <si>
    <t>Rimavské Janovce 84, 98001 Rimavské Janovce</t>
  </si>
  <si>
    <t>Obec Rimavské Janovce</t>
  </si>
  <si>
    <t>Sútor 52, 98001 Sútor</t>
  </si>
  <si>
    <t>Obec Sútor</t>
  </si>
  <si>
    <t>Šimonovce 167, 98003 Šimonovce</t>
  </si>
  <si>
    <t>Obec Šimonovce</t>
  </si>
  <si>
    <t>Základná škola s vyučovacím jazykom maďarským Magyar Tannyelvü Alapiskola</t>
  </si>
  <si>
    <t>Hlavná 27, 98002 Širkovce</t>
  </si>
  <si>
    <t>Obec Širkovce</t>
  </si>
  <si>
    <t>Štrkovec 63, 98045 Štrkovec</t>
  </si>
  <si>
    <t>Obec Štrkovec</t>
  </si>
  <si>
    <t>Tachty 72, 98034 Tachty</t>
  </si>
  <si>
    <t>Obec Tachty</t>
  </si>
  <si>
    <t>Základná škola s materskou školou Pavla Emanuela Dobšinského</t>
  </si>
  <si>
    <t>Teplý Vrch 57, 98023 Teplý Vrch</t>
  </si>
  <si>
    <t>Obec Teplý Vrch</t>
  </si>
  <si>
    <t>Základná škola Dr. V. Clementisa</t>
  </si>
  <si>
    <t>Francisciho 803, 98061 Tisovec</t>
  </si>
  <si>
    <t>Mesto Tisovec</t>
  </si>
  <si>
    <t>Jesenského 836, 98061 Tisovec</t>
  </si>
  <si>
    <t>Jesenského 903, 98061 Tisovec</t>
  </si>
  <si>
    <t>Uzovská Panica 127, 98022 Uzovská Panica</t>
  </si>
  <si>
    <t>Obec Uzovská Panica</t>
  </si>
  <si>
    <t>Včelince 44, 98050 Včelince</t>
  </si>
  <si>
    <t>Obec Včelince</t>
  </si>
  <si>
    <t>Kúpeľná 164, 98022 Veľký Blh</t>
  </si>
  <si>
    <t>Obec Veľký Blh</t>
  </si>
  <si>
    <t>Základná škola Arnolda Ipolyiho s vyučovacím jazykom maďarským - Ipolyi Arnold Alapiskola</t>
  </si>
  <si>
    <t>Hlavná 294, 99111 Balog nad Ipľom</t>
  </si>
  <si>
    <t>Veľký Krtíš</t>
  </si>
  <si>
    <t>Obec Balog nad Ipľom</t>
  </si>
  <si>
    <t>Krtíšska 26, 99122 Bušince</t>
  </si>
  <si>
    <t>Obec Bušince</t>
  </si>
  <si>
    <t>Základná škola s materskou školou - Alapiskola és Óvoda Csáb</t>
  </si>
  <si>
    <t>Na Parlagu 1, 99125 Čebovce</t>
  </si>
  <si>
    <t>Obec Čebovce</t>
  </si>
  <si>
    <t>Imre Madácha 3, 99102 Dolná Strehová</t>
  </si>
  <si>
    <t>Obec Dolná Strehová</t>
  </si>
  <si>
    <t>Hrušov 497, 99142 Hrušov</t>
  </si>
  <si>
    <t>Obec Hrušov</t>
  </si>
  <si>
    <t>Jarmočná 1, 99280 Modrý Kameň</t>
  </si>
  <si>
    <t>Lipové nám. 296 / 28, 99201 Modrý Kameň</t>
  </si>
  <si>
    <t>Mesto Modrý Kameň</t>
  </si>
  <si>
    <t>Muľa 68, 99122 Muľa</t>
  </si>
  <si>
    <t>Obec Muľa</t>
  </si>
  <si>
    <t>Základná škola s materskou školou - Alapiskola és Óvoda s vyučovacím jazykom slovenským a maďarským</t>
  </si>
  <si>
    <t>Školská 50, 99126 Nenince</t>
  </si>
  <si>
    <t>Obec Nenince</t>
  </si>
  <si>
    <t>Sklabiná 133, 99105 Sklabiná</t>
  </si>
  <si>
    <t>Obec Sklabiná</t>
  </si>
  <si>
    <t>Stredné Plachtince 33, 99124 Stredné Plachtince</t>
  </si>
  <si>
    <t>Obec Stredné Plachtince</t>
  </si>
  <si>
    <t>Základná škola internátna</t>
  </si>
  <si>
    <t>ZŠ internátna</t>
  </si>
  <si>
    <t>Veľká Čalomija 65, 99109 Veľká Čalomija</t>
  </si>
  <si>
    <t>Obec Veľká Čalomija</t>
  </si>
  <si>
    <t>Krtíšska 87, 99123 Veľké Zlievce</t>
  </si>
  <si>
    <t>Obec Veľké Zlievce</t>
  </si>
  <si>
    <t>Základná škola Vsevoloda Čechoviča</t>
  </si>
  <si>
    <t>J.A.Komenského 4, 99001 Veľký Krtíš</t>
  </si>
  <si>
    <t>Mesto Veľký Krtíš</t>
  </si>
  <si>
    <t>Nám. A.H.Škultétyho 9, 99001 Veľký Krtíš</t>
  </si>
  <si>
    <t>Poľná 1, 99001 Veľký Krtíš</t>
  </si>
  <si>
    <t>Poľná 10, 99001 Veľký Krtíš</t>
  </si>
  <si>
    <t>Gymnázium  Augusta Horislava Škultétyho</t>
  </si>
  <si>
    <t>Školská 21, 99001 Veľký Krtíš</t>
  </si>
  <si>
    <t>Za parkom 966, 99001 Veľký Krtíš</t>
  </si>
  <si>
    <t>Základná škola Bálinta Balassiho s vyučovacím jazykom maďarským</t>
  </si>
  <si>
    <t>Školská 10, 99128 Vinica</t>
  </si>
  <si>
    <t>Obec Vinica</t>
  </si>
  <si>
    <t>Základná škola s materskou školou Kálmána Mikszátha s vyučovacím jazykom maďarským</t>
  </si>
  <si>
    <t>Vrbovka 53, 99106 Vrbovka</t>
  </si>
  <si>
    <t>Obec Vrbovka</t>
  </si>
  <si>
    <t>Gottwaldova 70 / 43, 99106 Želovce</t>
  </si>
  <si>
    <t>Gottwaldova 81, 99106 Želovce</t>
  </si>
  <si>
    <t>Obec Želovce</t>
  </si>
  <si>
    <t>Základná škola Adely Ostrolúckej</t>
  </si>
  <si>
    <t>Školská 341 / 28, 96233 Budča</t>
  </si>
  <si>
    <t>Zvolen</t>
  </si>
  <si>
    <t>Obec Budča</t>
  </si>
  <si>
    <t>Základná škola s materskou školou Juraja Slávika Neresnického</t>
  </si>
  <si>
    <t>Školská 447 / 3, 96261 Dobrá Niva</t>
  </si>
  <si>
    <t>Obec Dobrá Niva</t>
  </si>
  <si>
    <t>Sládkovičova 311, 96237 Kováčová</t>
  </si>
  <si>
    <t>Trávniky 380 / 13, 96237 Kováčová</t>
  </si>
  <si>
    <t>Obec Kováčová</t>
  </si>
  <si>
    <t>Stredisková 2735 / 5, 96221 Lieskovec</t>
  </si>
  <si>
    <t>Obec Lieskovec</t>
  </si>
  <si>
    <t>Základná škola s materskou školou Mateja Bela Funtíka</t>
  </si>
  <si>
    <t>Ul. ČSA 109 / 91, 96223 Očová</t>
  </si>
  <si>
    <t>Obec Očová</t>
  </si>
  <si>
    <t>Súkromná stredná odborná škola obchodu a služieb</t>
  </si>
  <si>
    <t>Partizánska 8, 96223 Očová</t>
  </si>
  <si>
    <t>Škola istoty a nádeje, o.z.</t>
  </si>
  <si>
    <t>Školská 27 / 14, 96263 Pliešovce</t>
  </si>
  <si>
    <t>Obec Pliešovce</t>
  </si>
  <si>
    <t>Zaježová 5, 96263 Pliešovce</t>
  </si>
  <si>
    <t>Centrum environmentálnej a etickej výchovy Živica, o. z.</t>
  </si>
  <si>
    <t>Sielnica 15, 96231 Sielnica</t>
  </si>
  <si>
    <t>Obec Sielnica</t>
  </si>
  <si>
    <t>Základná škola Andreja Sládkoviča</t>
  </si>
  <si>
    <t>Pionierska 348 / 9, 96231 Sliač</t>
  </si>
  <si>
    <t>Mesto Sliač</t>
  </si>
  <si>
    <t>Základná škola sv. Dominika Savia</t>
  </si>
  <si>
    <t>M. M. Hodžu 1732 / 9, 96001 Zvolen</t>
  </si>
  <si>
    <t>Hrnčiarska 2119 / 1, 96001 Zvolen</t>
  </si>
  <si>
    <t>Mesto Zvolen</t>
  </si>
  <si>
    <t>Hronská 1467 / 3, 96049 Zvolen</t>
  </si>
  <si>
    <t>J. Alexyho 1941 / 1, 96001 Zvolen</t>
  </si>
  <si>
    <t>J. Kozáčeka 4, 96001 Zvolen</t>
  </si>
  <si>
    <t>J. Švermu 1, 96001 Zvolen</t>
  </si>
  <si>
    <t>Jabloňová 1351, 96001 Zvolen</t>
  </si>
  <si>
    <t>J. Jesenského 624 / 42, 96001 Zvolen</t>
  </si>
  <si>
    <t>PaedDr. Ingrid Pinková,  ArtD.</t>
  </si>
  <si>
    <t>Kuzmányho nábrežie 28, 96001 Zvolen</t>
  </si>
  <si>
    <t>Lučenecká 2193 / 17, 96001 Zvolen</t>
  </si>
  <si>
    <t>M. Rázusa 1672 / 3, 96001 Zvolen</t>
  </si>
  <si>
    <t>Môťovská cesta 8164, 96001 Zvolen</t>
  </si>
  <si>
    <t>Ing. Mariana Hriňová</t>
  </si>
  <si>
    <t>Nám. Mládeže 587 / 17, 96001 Zvolen</t>
  </si>
  <si>
    <t>Kongruencia spol. s r.o.</t>
  </si>
  <si>
    <t>Námestie mládeže 587 / 17, 96001 Zvolen</t>
  </si>
  <si>
    <t>Petra Jilemnického 1035 / 2, 96001 Zvolen</t>
  </si>
  <si>
    <t>Petra Jilemnického 1813 / 1, 96001 Zvolen</t>
  </si>
  <si>
    <t>Súkromná základná škola pre žiakov s autizmom</t>
  </si>
  <si>
    <t>J. Švermu 1736 / 14, 96001 Zvolen</t>
  </si>
  <si>
    <t>AUREL, o.z.</t>
  </si>
  <si>
    <t>Sokolská 2291 / 111, 96001 Zvolen</t>
  </si>
  <si>
    <t>Sokolská 911 / 94, 96001 Zvolen</t>
  </si>
  <si>
    <t>Základná škola s materskou školou Terézie Vansovej</t>
  </si>
  <si>
    <t>Ul. T. Vansovej 353 / 3, 96201 Zvolenská Slatina</t>
  </si>
  <si>
    <t>Obec Zvolenská Slatina</t>
  </si>
  <si>
    <t>Brehy 422, 96801 Brehy</t>
  </si>
  <si>
    <t>Žarnovica</t>
  </si>
  <si>
    <t>Obec Brehy</t>
  </si>
  <si>
    <t>Hodruša-Hámre 227, 96661 Hodruša-Hámre</t>
  </si>
  <si>
    <t>Obec Hodruša - Hámre</t>
  </si>
  <si>
    <t>Kyslá 214, 96661 Hodruša-Hámre</t>
  </si>
  <si>
    <t>Pod Kláštorom 158, 96653 Hronský Beňadik</t>
  </si>
  <si>
    <t>Obec Hronský Beňadik</t>
  </si>
  <si>
    <t>Malá Lehota 455, 96642 Malá Lehota</t>
  </si>
  <si>
    <t>Obec Malá Lehota</t>
  </si>
  <si>
    <t>Gymnázium Františka Švantnera</t>
  </si>
  <si>
    <t>Bernolákova 9, 96801 Nová Baňa</t>
  </si>
  <si>
    <t>Osvety 17, 96801 Nová Baňa</t>
  </si>
  <si>
    <t>Školská 5, 96801 Nová Baňa</t>
  </si>
  <si>
    <t>Odborné učilište pre žiakov s telesným postihnutím ako organizačná zložka Spojenej školy</t>
  </si>
  <si>
    <t>OU pre žiakov s telesným postihnutím</t>
  </si>
  <si>
    <t>Základná škola sv. Alžbety</t>
  </si>
  <si>
    <t>Školská 15, 96801 Nová Baňa</t>
  </si>
  <si>
    <t>Základná škola Jána Zemana</t>
  </si>
  <si>
    <t>Školská 44 / 6, 96801 Nová Baňa</t>
  </si>
  <si>
    <t>Mesto Nová Baňa</t>
  </si>
  <si>
    <t>Tekovská Breznica 700, 96652 Tekovská Breznica</t>
  </si>
  <si>
    <t>Obec Tekovská Breznica</t>
  </si>
  <si>
    <t>Veľká Lehota 433, 96641 Veľká Lehota</t>
  </si>
  <si>
    <t>Obec Veľká Lehota</t>
  </si>
  <si>
    <t>Bystrická 4, 96681 Žarnovica</t>
  </si>
  <si>
    <t>Fraňa Kráľa 838, 96681 Žarnovica</t>
  </si>
  <si>
    <t>Mesto Žarnovica</t>
  </si>
  <si>
    <t>Sládkovičova 24, 96681 Žarnovica</t>
  </si>
  <si>
    <t>Ul. A. Sládkoviča 823 / 24, 96681 Žarnovica</t>
  </si>
  <si>
    <t>Základná škola s materskou školou Miroslava Bielika</t>
  </si>
  <si>
    <t>Župkov 18, 96671 Župkov</t>
  </si>
  <si>
    <t>Obec Župkov</t>
  </si>
  <si>
    <t>Kopaničná 237, 96601 Hliník nad Hronom</t>
  </si>
  <si>
    <t>Žiar nad Hronom</t>
  </si>
  <si>
    <t>VAZI, n. o.</t>
  </si>
  <si>
    <t>Školská 482, 96601 Hliník nad Hronom</t>
  </si>
  <si>
    <t>Obec Hliník nad Hronom</t>
  </si>
  <si>
    <t>Janova Lehota 97, 96624 Janova Lehota</t>
  </si>
  <si>
    <t>Obec Janova Lehota</t>
  </si>
  <si>
    <t>Jastrabá 188, 96701 Jastrabá</t>
  </si>
  <si>
    <t>Obec Jastrabá</t>
  </si>
  <si>
    <t>Angyalova ulica 401 / 26, 96701 Kremnica</t>
  </si>
  <si>
    <t>Mesto Kremnica</t>
  </si>
  <si>
    <t>Súkromná základná škola s materskou školou ako organizačná zložka Súkromnej spojenej školy</t>
  </si>
  <si>
    <t>Angyalova ulica 417 / 31, 96701 Kremnica</t>
  </si>
  <si>
    <t>eMKLub</t>
  </si>
  <si>
    <t>Základná škola pri zdravotníckom zariadení ako organizačná zložka Spojenej školy internátnej</t>
  </si>
  <si>
    <t>Českoslov. armády 234 / 139, 96701 Kremnica</t>
  </si>
  <si>
    <t>Dolná 48 / 19, 96701 Kremnica</t>
  </si>
  <si>
    <t>Kutnohorská 675 / 20, 96701 Kremnica</t>
  </si>
  <si>
    <t>Gymnázium pre žiakov so sluchovým postihnutím internátne</t>
  </si>
  <si>
    <t>Gymnázium pre sluchovo postihnutých internátne</t>
  </si>
  <si>
    <t>Stredná odborná škola pre žiakov so sluchovým postihnutím internátna</t>
  </si>
  <si>
    <t>SOŠ pre  žiakov so sluchovým postihnutím internátna</t>
  </si>
  <si>
    <t>Základná škola Pavla Križku</t>
  </si>
  <si>
    <t>P. Križku 392 / 8, 96701 Kremnica</t>
  </si>
  <si>
    <t>Ul. S. Chalupku 315 / 16, 96727 Kremnica</t>
  </si>
  <si>
    <t>Geromettova 99, 96621 Lovča</t>
  </si>
  <si>
    <t>Obec Lovča</t>
  </si>
  <si>
    <t>Základná škola Karola Bieleka</t>
  </si>
  <si>
    <t>Lovčica-Trubín 166, 96623 Lovčica-Trubín</t>
  </si>
  <si>
    <t>Obec Lovčica - Trubín</t>
  </si>
  <si>
    <t>Slobodné 23, 96622 Lutila</t>
  </si>
  <si>
    <t>Obec Lutila</t>
  </si>
  <si>
    <t>Sklené Teplice 1, 96603 Sklené Teplice</t>
  </si>
  <si>
    <t>Obec Sklené Teplice</t>
  </si>
  <si>
    <t>Stará Kremnička 33, 96501 Stará Kremnička</t>
  </si>
  <si>
    <t>Obec Stará Kremnička</t>
  </si>
  <si>
    <t>Školská 324 / 8, 96611 Trnavá Hora</t>
  </si>
  <si>
    <t>Obec Trnavá Hora</t>
  </si>
  <si>
    <t>Vyhne 111, 96602 Vyhne</t>
  </si>
  <si>
    <t>Obec Vyhne</t>
  </si>
  <si>
    <t>A. Kmeťa 1285 / 4, 96501 Žiar nad Hronom</t>
  </si>
  <si>
    <t>Súkromná stredná odborná škola technická</t>
  </si>
  <si>
    <t>Dr. Janského 10, 96501 Žiar nad Hronom</t>
  </si>
  <si>
    <t>InTech Žiar nad Hronom, z.p.o.</t>
  </si>
  <si>
    <t>Dr. Janského 2, 96501 Žiar nad Hronom</t>
  </si>
  <si>
    <t>Mesto Žiar nad Hronom</t>
  </si>
  <si>
    <t>Hutníkov 302, 96501 Žiar nad Hronom</t>
  </si>
  <si>
    <t>Jilemnického 2, 96501 Žiar nad Hronom</t>
  </si>
  <si>
    <t>Gymnázium Milana Rúfusa</t>
  </si>
  <si>
    <t>Ul. J. Kollára 2, 96501 Žiar nad Hronom</t>
  </si>
  <si>
    <t>Ul. M. R. Štefánika 17, 96501 Žiar nad Hronom</t>
  </si>
  <si>
    <t>Súkromná obchodná akadémia DSA</t>
  </si>
  <si>
    <t>Námestie Matice slovenskej 23, 96501 Žiar nad Hronom</t>
  </si>
  <si>
    <t>Elokované pracovisko ako súčasť Súkromnej strednej odbornej školy pedagogickej EBG</t>
  </si>
  <si>
    <t>Nám. Matice slovenskej 23, 96501 Žiar nad Hronom</t>
  </si>
  <si>
    <t>Hviezdoslavova 5, 96001 Zvolen</t>
  </si>
  <si>
    <t>Elokované pracovisko ako súčasť Základnej školy Milana Rastislava Štefánika</t>
  </si>
  <si>
    <t>Ul. Dekréta Matejovie 10, 98403 Lučenec</t>
  </si>
  <si>
    <t>Elokované pracovisko ako súčasť Základnej školy s materskou školou - Alapiskola és Óvoda</t>
  </si>
  <si>
    <t>Radzovce 416, 98558 Radzovce</t>
  </si>
  <si>
    <t>Radzovce 424, 98558 Radzovce</t>
  </si>
  <si>
    <t>Elokované pracovisko ako súčasť Základnej školy Mihálya Tompu s vyučovacím jazykom maďarským - Tompa Mihály Alapiskola</t>
  </si>
  <si>
    <t>Lesná 909 / 28, 6601 Humenné</t>
  </si>
  <si>
    <t>Humenné</t>
  </si>
  <si>
    <t>Elokované pracovisko ako súčasť Základnej školy Janka Jesenského</t>
  </si>
  <si>
    <t>Školská 250, 98002 Jesenské</t>
  </si>
  <si>
    <t>Elokované pracovisko ako súčasť Základnej školy Viktora Szombathyho s vyučovacím jazykom maďarským - S. V. Alapiskola</t>
  </si>
  <si>
    <t>Mieru 245, 98002 Jesenské</t>
  </si>
  <si>
    <t>Súkromná základná škola FELIX</t>
  </si>
  <si>
    <t>Laskomerského 3, 97746 Brezno</t>
  </si>
  <si>
    <t>Stredná odborná škola technická a agropotravinárska - Műszaki, Mezőgazdasági és Élelmiszeripari Szakközépiskola</t>
  </si>
  <si>
    <t>Okružná 61, 97901 Rimavská Sobota</t>
  </si>
  <si>
    <t>Stredná odborná škola služieb a lesníctva</t>
  </si>
  <si>
    <t>Kolpašská 1586 / 9, 96956 Banská Štiavnica</t>
  </si>
  <si>
    <t>Bardejovské kúpele 13, 8501 Bardejov</t>
  </si>
  <si>
    <t>Bardejov</t>
  </si>
  <si>
    <t>Regionálny úrad školskej správy v Prešove</t>
  </si>
  <si>
    <t>Súkromná stredná odborná škola služieb</t>
  </si>
  <si>
    <t>Hviezdoslavova 11, 8501 Bardejov</t>
  </si>
  <si>
    <t>COOP PRODUKT SLOVENSKO</t>
  </si>
  <si>
    <t>Gymnázium Leonarda Stöckela</t>
  </si>
  <si>
    <t>Jiráskova 12, 8501 Bardejov</t>
  </si>
  <si>
    <t>Prešovský samosprávny kraj</t>
  </si>
  <si>
    <t>Cirkevná základná škola sv. Egídia ako organizačná zložka Cirkevnej spojenej školy</t>
  </si>
  <si>
    <t>Jiráskova 5, 8501 Bardejov</t>
  </si>
  <si>
    <t>Košická arcidiecéza</t>
  </si>
  <si>
    <t>Komenského 23, 8501 Bardejov</t>
  </si>
  <si>
    <t>Mesto Bardejov</t>
  </si>
  <si>
    <t>Komenského 5, 8501 Bardejov</t>
  </si>
  <si>
    <t>Cirkevná základná škola s materskou školou sv. Faustíny</t>
  </si>
  <si>
    <t>Pánska 2420, 8501 Bardejov</t>
  </si>
  <si>
    <t>Nám. arm. gen. L. Svobodu 16, 8501 Bardejov</t>
  </si>
  <si>
    <t>Pod papierňou 2671, 8501 Bardejov</t>
  </si>
  <si>
    <t>Pod papierňou 16A, 8501 Bardejov</t>
  </si>
  <si>
    <t>Pod Vinbargom 1, 8501 Bardejov</t>
  </si>
  <si>
    <t>Stredná odborná škola ekonomiky, hotelierstva a služieb Jána Andraščíka</t>
  </si>
  <si>
    <t>Pod Vinbargom 3, 8501 Bardejov</t>
  </si>
  <si>
    <t>Základná škola s materskou školou bl. Zefyrína</t>
  </si>
  <si>
    <t>Poštárka 120A, 8501 Bardejov</t>
  </si>
  <si>
    <t>Gymnázium ako organizačná zložka Spojenej školy Juraja Henischa</t>
  </si>
  <si>
    <t>Slovenská 5, 8501 Bardejov</t>
  </si>
  <si>
    <t>Stredná odborná škola polytechnická ako organizačná zložka Spojenej školy Juraja Henischa</t>
  </si>
  <si>
    <t>Stredná odborná škola remesiel ako organizačná zložka Spojenej školy</t>
  </si>
  <si>
    <t>Štefánikova 64, 8501 Bardejov</t>
  </si>
  <si>
    <t>Základná škola Bartolomeja Krpelca</t>
  </si>
  <si>
    <t>Tarasa Ševčenka 3, 8501 Bardejov</t>
  </si>
  <si>
    <t>Súkromné gymnázium DSA</t>
  </si>
  <si>
    <t>Wolkerova 10, 8501 Bardejov</t>
  </si>
  <si>
    <t>Bartošovce 17, 8642 Bartošovce</t>
  </si>
  <si>
    <t>Obec Bartošovce</t>
  </si>
  <si>
    <t>Beloveža 16, 8614 Beloveža</t>
  </si>
  <si>
    <t>Obec Beloveža</t>
  </si>
  <si>
    <t>Cigeľka 59, 8602 Cigeľka</t>
  </si>
  <si>
    <t>Obec Cigeľka</t>
  </si>
  <si>
    <t>Fričkovce 32, 8642 Fričkovce</t>
  </si>
  <si>
    <t>Obec Fričkovce</t>
  </si>
  <si>
    <t>Gaboltov 50, 8602 Gaboltov</t>
  </si>
  <si>
    <t>Obec Gaboltov</t>
  </si>
  <si>
    <t>Gerlachov 5, 8604 Gerlachov</t>
  </si>
  <si>
    <t>Obec Gerlachov</t>
  </si>
  <si>
    <t>Hankovce 24, 8646 Hankovce</t>
  </si>
  <si>
    <t>Obec Hankovce</t>
  </si>
  <si>
    <t>Hertník 261, 8642 Hertník</t>
  </si>
  <si>
    <t>Obec Hertník</t>
  </si>
  <si>
    <t>Hervartov 112, 8622 Hervartov</t>
  </si>
  <si>
    <t>Obec Hervartov</t>
  </si>
  <si>
    <t>Hrabovec 25, 8611 Hrabovec</t>
  </si>
  <si>
    <t>Obec Hrabovec</t>
  </si>
  <si>
    <t>Hrabské 42, 8606 Hrabské</t>
  </si>
  <si>
    <t>Obec Hrabské</t>
  </si>
  <si>
    <t>Janovce 78, 8641 Janovce</t>
  </si>
  <si>
    <t>Obec Janovce</t>
  </si>
  <si>
    <t>Kľušov 170, 8622 Kľušov</t>
  </si>
  <si>
    <t>Obec Kľušov</t>
  </si>
  <si>
    <t>Kobyly 53, 8622 Kobyly</t>
  </si>
  <si>
    <t>Obec Kobyly</t>
  </si>
  <si>
    <t>Koprivnica 83, 8643 Koprivnica</t>
  </si>
  <si>
    <t>Obec Koprivnica</t>
  </si>
  <si>
    <t>Kružlov 94, 8604 Kružlov</t>
  </si>
  <si>
    <t>Obec Kružlov</t>
  </si>
  <si>
    <t>Družstevná 222, 8612 Kurima</t>
  </si>
  <si>
    <t>Obec Kurima</t>
  </si>
  <si>
    <t>Kurov 127, 8604 Kurov</t>
  </si>
  <si>
    <t>Obec Kurov</t>
  </si>
  <si>
    <t>Lascov 11, 8645 Lascov</t>
  </si>
  <si>
    <t>Obec Lascov</t>
  </si>
  <si>
    <t>Lenartov 42, 8606 Lenartov</t>
  </si>
  <si>
    <t>Obec Lenartov</t>
  </si>
  <si>
    <t>Lukavica 87, 8621 Lukavica</t>
  </si>
  <si>
    <t>Obec Lukavica</t>
  </si>
  <si>
    <t>Lukov 99, 8605 Lukov</t>
  </si>
  <si>
    <t>Obec Lukov</t>
  </si>
  <si>
    <t>Malcov 16, 8606 Malcov</t>
  </si>
  <si>
    <t>Obec Malcov</t>
  </si>
  <si>
    <t>Marhaň 115, 8645 Marhaň</t>
  </si>
  <si>
    <t>Obec Marhaň</t>
  </si>
  <si>
    <t>Mokroluh 130, 8601 Mokroluh</t>
  </si>
  <si>
    <t>Obec Mokroluh</t>
  </si>
  <si>
    <t>Nižná Polianka 50, 8636 Nižná Polianka</t>
  </si>
  <si>
    <t>Obec Nižná Polianka</t>
  </si>
  <si>
    <t>Nižná Voľa 2, 8621 Nižná Voľa</t>
  </si>
  <si>
    <t>Obec Nižná Voľa</t>
  </si>
  <si>
    <t>Nižný Tvarožec 87, 8602 Nižný Tvarožec</t>
  </si>
  <si>
    <t>Obec Nižný Tvarožec</t>
  </si>
  <si>
    <t>Osikov 102, 8642 Osikov</t>
  </si>
  <si>
    <t>Obec Osikov</t>
  </si>
  <si>
    <t>Petrová 7, 8602 Petrová</t>
  </si>
  <si>
    <t>Obec Petrová</t>
  </si>
  <si>
    <t>Poliakovce 47, 8611 Poliakovce</t>
  </si>
  <si>
    <t>Obec Poliakovce</t>
  </si>
  <si>
    <t>Toplianska 144, 8641 Raslavice</t>
  </si>
  <si>
    <t>Obec Raslavice</t>
  </si>
  <si>
    <t>Richvald 85, 8501 Richvald</t>
  </si>
  <si>
    <t>Obec Richvald</t>
  </si>
  <si>
    <t>Rokytov 4, 8601 Rokytov</t>
  </si>
  <si>
    <t>Obec Rokytov</t>
  </si>
  <si>
    <t>Smilno 205, 8633 Smilno</t>
  </si>
  <si>
    <t>Obec Smilno</t>
  </si>
  <si>
    <t>Stuľany 43, 8645 Stuľany</t>
  </si>
  <si>
    <t>Obec Stuľany</t>
  </si>
  <si>
    <t>Sveržov 52, 8602 Sveržov</t>
  </si>
  <si>
    <t>Obec Sveržov</t>
  </si>
  <si>
    <t>Šiba 116, 8622 Šiba</t>
  </si>
  <si>
    <t>Obec Šiba</t>
  </si>
  <si>
    <t>Tarnov 13, 8601 Tarnov</t>
  </si>
  <si>
    <t>Obec Tarnov</t>
  </si>
  <si>
    <t>Školská 478, 8633 Zborov</t>
  </si>
  <si>
    <t>Obec Zborov</t>
  </si>
  <si>
    <t>Zlaté 185, 8601 Zlaté</t>
  </si>
  <si>
    <t>Obec Zlaté</t>
  </si>
  <si>
    <t>Brekov 178, 6601 Brekov</t>
  </si>
  <si>
    <t>Obec Brekov</t>
  </si>
  <si>
    <t>Dargovských hrdinov 19, 6601 Humenné</t>
  </si>
  <si>
    <t>Mesto Humenné</t>
  </si>
  <si>
    <t>Družstevná 1474 / 19, 6601 Humenné</t>
  </si>
  <si>
    <t>Základná škola sv. Cyrila a Metoda ako organizačná zložka Cirkevnej spojenej školy</t>
  </si>
  <si>
    <t>Duchnovičova 24, 6601 Humenné</t>
  </si>
  <si>
    <t>Gymnázium sv. Cyrila a Metoda ako organizačná zložka Cirkevnej spojenej školy</t>
  </si>
  <si>
    <t>Hrnčiarska 13, 6601 Humenné</t>
  </si>
  <si>
    <t>Komenského 1, 6601 Humenné</t>
  </si>
  <si>
    <t>Praktická škola internátna ako organizačná zložka Spojenej školy internátnej</t>
  </si>
  <si>
    <t>Třebíčska 16, 6601 Humenné</t>
  </si>
  <si>
    <t>Odborné učilište pre žiakov s telesným postihnutím internátne ako organizačná zložka Spojenej školy internátnej</t>
  </si>
  <si>
    <t>OU pre žiakov s telesným postihnutím internátne</t>
  </si>
  <si>
    <t>Gymnázium arm. gen. Ludvíka Svobodu</t>
  </si>
  <si>
    <t>Komenského 4, 6601 Humenné</t>
  </si>
  <si>
    <t>Kudlovská 11, 6601 Humenné</t>
  </si>
  <si>
    <t>Laborecká 66, 6601 Humenné</t>
  </si>
  <si>
    <t>Gymnázium sv. Jána Zlatoústeho</t>
  </si>
  <si>
    <t>Gréckokatolícke arcibiskupstvo Prešov</t>
  </si>
  <si>
    <t>Lipová 32, 6601 Humenné</t>
  </si>
  <si>
    <t>Mierová 1973 / 79, 6601 Humenné</t>
  </si>
  <si>
    <t>Podskalka 58, 6601 Humenné</t>
  </si>
  <si>
    <t>Pugačevova 1381 / 7, 6601 Humenné</t>
  </si>
  <si>
    <t>SNP 1, 6601 Humenné</t>
  </si>
  <si>
    <t>Štefánikova 1550 / 20, 6601 Humenné</t>
  </si>
  <si>
    <t>Štefánikova 28, 6601 Humenné</t>
  </si>
  <si>
    <t>Základná škola Jána Švermu</t>
  </si>
  <si>
    <t>Štefánikova 31, 6601 Humenné</t>
  </si>
  <si>
    <t>Osloboditeľov 204, 6783 Kamenica nad Cirochou</t>
  </si>
  <si>
    <t>Obec Kamenica nad Cirochou</t>
  </si>
  <si>
    <t>Košarovce 16, 9406 Košarovce</t>
  </si>
  <si>
    <t>Obec Košarovce</t>
  </si>
  <si>
    <t>Koškovce 134, 6712 Koškovce</t>
  </si>
  <si>
    <t>Obec Koškovce</t>
  </si>
  <si>
    <t>Modra nad Cirochou 250, 6782 Modra nad Cirochou</t>
  </si>
  <si>
    <t>Obec Modra nad Cirochou</t>
  </si>
  <si>
    <t>Ohradzany 162, 6722 Ohradzany</t>
  </si>
  <si>
    <t>Obec Ohradzany</t>
  </si>
  <si>
    <t>Pakostov 102, 9407 Pakostov</t>
  </si>
  <si>
    <t>Obec Pakostov</t>
  </si>
  <si>
    <t>Papín 199, 6733 Papín</t>
  </si>
  <si>
    <t>Obec Papín</t>
  </si>
  <si>
    <t>Topoľovka 1, 6745 Topoľovka</t>
  </si>
  <si>
    <t>Obec Topoľovka</t>
  </si>
  <si>
    <t>Udavské 80, 6731 Udavské</t>
  </si>
  <si>
    <t>Obec Udavské</t>
  </si>
  <si>
    <t>Vyšná Sitnica 1, 9407 Vyšná Sitnica</t>
  </si>
  <si>
    <t>Obec Vyšná Sitnica</t>
  </si>
  <si>
    <t>Zbudské Dlhé 44, 6712 Zbudské Dlhé</t>
  </si>
  <si>
    <t>Obec Zbudské Dlhé</t>
  </si>
  <si>
    <t>Holumnica 121, 5994 Holumnica</t>
  </si>
  <si>
    <t>Kežmarok</t>
  </si>
  <si>
    <t>Obec Holumnica</t>
  </si>
  <si>
    <t>Školská 212, 5992 Huncovce</t>
  </si>
  <si>
    <t>Obec Huncovce</t>
  </si>
  <si>
    <t>Ihľany 127, 5994 Ihľany</t>
  </si>
  <si>
    <t>Obec Ihľany</t>
  </si>
  <si>
    <t>Jurské 140, 5994 Jurské</t>
  </si>
  <si>
    <t>Obec Jurské</t>
  </si>
  <si>
    <t>Dr. Daniela Fischera 2, 6001 Kežmarok</t>
  </si>
  <si>
    <t>Mesto Kežmarok</t>
  </si>
  <si>
    <t>Garbiarska 1, 6001 Kežmarok</t>
  </si>
  <si>
    <t>Základná škola - Grundschule</t>
  </si>
  <si>
    <t>Hradné námestie 38, 6011 Kežmarok</t>
  </si>
  <si>
    <t>Hviezdoslavova 20, 6014 Kežmarok</t>
  </si>
  <si>
    <t>Stredná odborná škola agropotravinárska a technická</t>
  </si>
  <si>
    <t>Kušnierska brána 349 / 2, 6001 Kežmarok</t>
  </si>
  <si>
    <t>Hotelová akadémia Otta Brucknera</t>
  </si>
  <si>
    <t>MUDr. Alexandra 29, 6015 Kežmarok</t>
  </si>
  <si>
    <t>Základná škola s materskou školou sv. Kríža</t>
  </si>
  <si>
    <t>Petržalská 21, 6001 Kežmarok</t>
  </si>
  <si>
    <t>Slavkovská 19, 6001 Kežmarok</t>
  </si>
  <si>
    <t>Krížová Ves 43, 5901 Krížová Ves</t>
  </si>
  <si>
    <t>Obec Krížová Ves</t>
  </si>
  <si>
    <t>Školská 535 / 5, 5907 Lendak</t>
  </si>
  <si>
    <t>Obec Lendak</t>
  </si>
  <si>
    <t>Školská 1, 5971 Ľubica</t>
  </si>
  <si>
    <t>Obec Ľubica</t>
  </si>
  <si>
    <t>Mlynská 156 / 1, 5905 Matiašovce</t>
  </si>
  <si>
    <t>Obec Matiašovce</t>
  </si>
  <si>
    <t>Podhorany 68, 5993 Podhorany</t>
  </si>
  <si>
    <t>Rakúsy 81, 5976 Rakúsy</t>
  </si>
  <si>
    <t>Obec Rakúsy</t>
  </si>
  <si>
    <t>Slovenská Ves 313, 5902 Slovenská Ves</t>
  </si>
  <si>
    <t>Obec Slovenská Ves</t>
  </si>
  <si>
    <t>Základná škola Jozefa Maximiliána Petzvala</t>
  </si>
  <si>
    <t>Moskovská 20, 5901 Spišská Belá</t>
  </si>
  <si>
    <t>Mesto Spišská Belá</t>
  </si>
  <si>
    <t>Štefánikova 19, 5901 Spišská Belá</t>
  </si>
  <si>
    <t>Zimná 21, 5901 Spišská Belá</t>
  </si>
  <si>
    <t>Gymnázium ako organizačná zložka Spojenej školy</t>
  </si>
  <si>
    <t>Slov. nár. povstania 3 / 5, 6115 Spišská Stará Ves</t>
  </si>
  <si>
    <t>Mesto Spišská Stará Ves</t>
  </si>
  <si>
    <t>Štúrova 231 / 123, 6101 Spišská Stará Ves</t>
  </si>
  <si>
    <t>Spišské Hanušovce 66, 5904 Spišské Hanušovce</t>
  </si>
  <si>
    <t>Obec Spišské Hanušovce</t>
  </si>
  <si>
    <t>Stará Lesná 102, 5952 Stará Lesná</t>
  </si>
  <si>
    <t>Obec Stará Lesná</t>
  </si>
  <si>
    <t>Stráne pod Tatrami 33, 5976 Stráne pod Tatrami</t>
  </si>
  <si>
    <t>Obec Stráne pod Tatrami</t>
  </si>
  <si>
    <t>Školská 7 / 6, 5995 Toporec</t>
  </si>
  <si>
    <t>Obec Toporec</t>
  </si>
  <si>
    <t>Kostolná 303 / 18, 5995 Toporec</t>
  </si>
  <si>
    <t>Tvarožná 104, 5971 Tvarožná</t>
  </si>
  <si>
    <t>Obec Tvarožná</t>
  </si>
  <si>
    <t>Veľká Franková 56, 5978 Veľká Franková</t>
  </si>
  <si>
    <t>Obec Veľká Franková</t>
  </si>
  <si>
    <t>Školská 267, 5952 Veľká Lomnica</t>
  </si>
  <si>
    <t>Obec Veľká Lomnica</t>
  </si>
  <si>
    <t>Železničná 115, 5952 Veľká Lomnica</t>
  </si>
  <si>
    <t>Vlková 18, 5972 Vlková</t>
  </si>
  <si>
    <t>Obec Vlková</t>
  </si>
  <si>
    <t>Vlkovce 70, 5971 Vlkovce</t>
  </si>
  <si>
    <t>Obec Vlkovce</t>
  </si>
  <si>
    <t>Vrbov 266, 5972 Vrbov</t>
  </si>
  <si>
    <t>Obec Vrbov</t>
  </si>
  <si>
    <t>Žakovce 70, 5973 Žakovce</t>
  </si>
  <si>
    <t>Obec Žakovce</t>
  </si>
  <si>
    <t>Bijacovce 5, 5306 Bijacovce</t>
  </si>
  <si>
    <t>Levoča</t>
  </si>
  <si>
    <t>Obec Bijacovce</t>
  </si>
  <si>
    <t>Dlhé Stráže 12, 5401 Dlhé Stráže</t>
  </si>
  <si>
    <t>Obec Dlhé Stráže</t>
  </si>
  <si>
    <t>Domaňovce 30, 5302 Domaňovce</t>
  </si>
  <si>
    <t>Obec Domaňovce</t>
  </si>
  <si>
    <t>Dravce 97, 5314 Dravce</t>
  </si>
  <si>
    <t>Obec Dravce</t>
  </si>
  <si>
    <t>Školská 38 / 3, 5305 Granč-Petrovce</t>
  </si>
  <si>
    <t>Obec Granč - Petrovce</t>
  </si>
  <si>
    <t>Jablonov 209, 5303 Jablonov</t>
  </si>
  <si>
    <t>Obec Jablonov</t>
  </si>
  <si>
    <t>Základná škola s materskou školou sv. Jána Nepomuckého</t>
  </si>
  <si>
    <t>Klčov 28, 5302 Klčov</t>
  </si>
  <si>
    <t>Bottova 15A, 5411 Levoča</t>
  </si>
  <si>
    <t>Fraňa Kráľa 3, 5401 Levoča</t>
  </si>
  <si>
    <t>Gašpara Haina 37, 5401 Levoča</t>
  </si>
  <si>
    <t>Mesto Levoča</t>
  </si>
  <si>
    <t>Jána Francisciho 11, 5401 Levoča</t>
  </si>
  <si>
    <t>Gymnázium sv. Františka Assiského</t>
  </si>
  <si>
    <t>Kláštorská 24A, 5401 Levoča</t>
  </si>
  <si>
    <t>Praktická škola Jána Vojtaššáka internátna ako organizačná zložka Spojenej školy Jána Vojtaššáka internátnej</t>
  </si>
  <si>
    <t>Základ. škola pre žiakov so sluch. postih. J. Vojtaššáka int. ako org. zložka Spojenej školy Jána Vojtaššáka internátnej</t>
  </si>
  <si>
    <t>Základná škola pre žiakov s naruš. komunik. sch. Jána Vojtaššáka int. ako org. zlož. Spojenej školy Jána Vojtaššáka int.</t>
  </si>
  <si>
    <t>Základná škola pre žiakov s telesným postihnutím Jána Vojtaššáka int. ako org. zlož. Spojenej školy Jána Vojtaššáka int.</t>
  </si>
  <si>
    <t>ŠZŠ pre žiakov s telesným postihnutím internátna</t>
  </si>
  <si>
    <t>Základná škola pre žiakov s autizmom Jána Vojtaššáka int. ako organizačná zložka Spojenej školy Jána Vojtaššáka int.</t>
  </si>
  <si>
    <t>ŠZŠ pre žiakov s autizmom internátna</t>
  </si>
  <si>
    <t>Špeciálna základná škola Jána Vojtaššáka internátna ako organizačná zložka Spojenej školy Jána Vojtaššáka internátnej</t>
  </si>
  <si>
    <t>Stredná zdravotnícka škola Štefana Kluberta</t>
  </si>
  <si>
    <t>Gymnázium Janka Francisciho - Rimavského</t>
  </si>
  <si>
    <t>Kláštorská 37, 5401 Levoča</t>
  </si>
  <si>
    <t>Stredná odborná škola služieb Majstra Pavla</t>
  </si>
  <si>
    <t>Kukučínova 9, 5427 Levoča</t>
  </si>
  <si>
    <t>Odborné učilište pre žiakov so zrakovým postihnutím internátne ako organizačná zložka Spojenej školy internátnej</t>
  </si>
  <si>
    <t>OU pre žiakov so zrakovým postihnutím internátne</t>
  </si>
  <si>
    <t>Nám. Štefana Kluberta 1, 5401 Levoča</t>
  </si>
  <si>
    <t>Stredná odborná škola ekonomiky a služieb pre žiakov so zrakovým postihnutím internátna ako organizačná zložka Spojenej školy internátnej</t>
  </si>
  <si>
    <t>SOŠ pre žiakov so zrakovým postihnutím internátna</t>
  </si>
  <si>
    <t>Stredná odborná škola  ekonomiky a služieb pre žiakov s telesným postihnutím internátna ako organizačná zložka Spojenej školy internátnej</t>
  </si>
  <si>
    <t>Nám. Štefana Kluberta 10, 5401 Levoča</t>
  </si>
  <si>
    <t>Nám. Štefana Kluberta 2, 5401 Levoča</t>
  </si>
  <si>
    <t>Základná škola pre žiakov so zrakovým postihnutím internátna ako organizačná zložka Spojenej školy internátnej</t>
  </si>
  <si>
    <t>Základná škola pre žiakov s naruš. komunikačnou schopnosťou internátna ako organizačná zložka Spojenej školy internátnej</t>
  </si>
  <si>
    <t>Špeciálna základná škola pre žiakov so zrakovým postihnutím internátna ako organizačná zložka Spojenej školy internátnej</t>
  </si>
  <si>
    <t>Palešovo námestie 9, 5304 Spišské Podhradie</t>
  </si>
  <si>
    <t>Mesto Spišské Podhradie</t>
  </si>
  <si>
    <t>Školská 3, 5304 Spišské Podhradie</t>
  </si>
  <si>
    <t>Komenského 2, 5302 Spišský Hrhov</t>
  </si>
  <si>
    <t>Obec Spišský Hrhov</t>
  </si>
  <si>
    <t>Odborné učilište ako súčasť Reedukačného centra</t>
  </si>
  <si>
    <t>Námestie Štefana Kluberta 1, 5401 Levoča</t>
  </si>
  <si>
    <t>Stredná odborná škola služieb ako súčasť Reedukačného centra</t>
  </si>
  <si>
    <t>Školská 255 / 6, 5314 Spišský Štvrtok</t>
  </si>
  <si>
    <t>Obec Spišský Štvrtok</t>
  </si>
  <si>
    <t>Duchnovičova 480 / 29, 6801 Medzilaborce</t>
  </si>
  <si>
    <t>Medzilaborce</t>
  </si>
  <si>
    <t>Mesto Medzilaborce</t>
  </si>
  <si>
    <t>Komenského 135 / 6, 6801 Medzilaborce</t>
  </si>
  <si>
    <t>Základná škola s materskou školou Michala Sopiru</t>
  </si>
  <si>
    <t>Radvaň nad Laborcom 278, 6701 Radvaň nad Laborcom</t>
  </si>
  <si>
    <t>Obec Radvaň nad Laborcom</t>
  </si>
  <si>
    <t>Komenského 333, 5935 Batizovce</t>
  </si>
  <si>
    <t>Poprad</t>
  </si>
  <si>
    <t>Obec Batizovce</t>
  </si>
  <si>
    <t>Mlynská 21, 5942 Gerlachov</t>
  </si>
  <si>
    <t>Hôrka 50, 5912 Hôrka</t>
  </si>
  <si>
    <t>Obec Hôrka</t>
  </si>
  <si>
    <t>Sládkovičova 501 / 15, 5916 Hranovnica</t>
  </si>
  <si>
    <t>Obec Hranovnica</t>
  </si>
  <si>
    <t>Jánovce 212, 5913 Jánovce</t>
  </si>
  <si>
    <t>Obec Jánovce</t>
  </si>
  <si>
    <t>Kravany 241, 5918 Kravany</t>
  </si>
  <si>
    <t>Obec Kravany</t>
  </si>
  <si>
    <t>Základná škola s materskou školou Štefana Náhalku</t>
  </si>
  <si>
    <t>Ul.Štefana Náhalku 396 / 10, 5940 Liptovská Teplička</t>
  </si>
  <si>
    <t>Obec Liptovská Teplička</t>
  </si>
  <si>
    <t>Lučivná 290, 5931 Lučivná</t>
  </si>
  <si>
    <t>Kúpeľná škola Lučivná, n.o.</t>
  </si>
  <si>
    <t>Lučivná 75 / 7, 5931 Lučivná</t>
  </si>
  <si>
    <t>Obec Lučivná</t>
  </si>
  <si>
    <t>Základná škola sv. Jána Pavla II.  ako organizačná zložka Spojenej školy sv. Jána Pavla II.</t>
  </si>
  <si>
    <t>Dlhé hony 3522 / 2, 5801 Poprad</t>
  </si>
  <si>
    <t>Gymnázium  sv. Jána Pavla II. ako organizačná zložka Spojenej školy sv. Jána Pavla II.</t>
  </si>
  <si>
    <t>Dominika Tatarku 4666 / 7, 5819 Poprad</t>
  </si>
  <si>
    <t>Dostojevského ul. 2616 / 25, 5801 Poprad</t>
  </si>
  <si>
    <t>Mesto Poprad</t>
  </si>
  <si>
    <t>Francisciho ulica 832 / 21, 5801 Poprad</t>
  </si>
  <si>
    <t>Jarná ulica 3168 / 13, 5801 Poprad</t>
  </si>
  <si>
    <t>Komenského ulica 587 / 15, 5801 Poprad</t>
  </si>
  <si>
    <t>Kukučínova 4239 / 1, 5839 Poprad</t>
  </si>
  <si>
    <t>Kukučínova 483 / 12, 5801 Poprad</t>
  </si>
  <si>
    <t>Letná ulica 3453 / 34, 5801 Poprad</t>
  </si>
  <si>
    <t>Levočská 5, 5850 Poprad</t>
  </si>
  <si>
    <t>Stredná priemyselná škola techniky a dizajnu</t>
  </si>
  <si>
    <t>Mnoheľova 828, 5846 Poprad</t>
  </si>
  <si>
    <t>Murgašova 94, 5801 Poprad</t>
  </si>
  <si>
    <t>Stredná odborná škola remesiel a služieb</t>
  </si>
  <si>
    <t>Okružná 761 / 25, 5801 Poprad</t>
  </si>
  <si>
    <t>Partizánska 2, 5801 Poprad</t>
  </si>
  <si>
    <t>Šrobárova 20, 5801 Poprad</t>
  </si>
  <si>
    <t>Tajovského ulica 2764 / 17, 5801 Poprad</t>
  </si>
  <si>
    <t>Ul. 29. augusta 4812, 5801 Poprad</t>
  </si>
  <si>
    <t>Tatranská akadémia n.o.</t>
  </si>
  <si>
    <t>Ulica mládeže 2350 / 7, 5801 Poprad</t>
  </si>
  <si>
    <t>Ulica SNP 1253, 5801 Poprad</t>
  </si>
  <si>
    <t>Hlavná 1400 / 1, 5951 Poprad</t>
  </si>
  <si>
    <t>Základná škola s materskou školou Aurela Viliama Scherfela</t>
  </si>
  <si>
    <t>Ul. Fraňa Kráľa 2086 / 2, 5801 Poprad</t>
  </si>
  <si>
    <t>Koperníkova ulica 1707 / 21, 5801 Poprad</t>
  </si>
  <si>
    <t>Vagonárska ulica 1600 / 4, 5801 Poprad</t>
  </si>
  <si>
    <t>Školská 311, 5934 Spišská Teplica</t>
  </si>
  <si>
    <t>Obec Spišská Teplica</t>
  </si>
  <si>
    <t>Michalská 398 / 8, 5918 Spišské Bystré</t>
  </si>
  <si>
    <t>Obec Spišské Bystré</t>
  </si>
  <si>
    <t>Slnečná 422, 5914 Spišský Štiavnik</t>
  </si>
  <si>
    <t>Obec Spišský Štiavnik</t>
  </si>
  <si>
    <t>Komenského 2, 5921 Svit</t>
  </si>
  <si>
    <t>Mesto Svit</t>
  </si>
  <si>
    <t>Mierová 166 / 171, 5921 Svit</t>
  </si>
  <si>
    <t>Stredná odborná škola polytechnická Jána Antonína Baťu</t>
  </si>
  <si>
    <t>Štefánikova 39, 5921 Svit</t>
  </si>
  <si>
    <t>Školská 168 / 3, 5938 Štrba</t>
  </si>
  <si>
    <t>Obec Štrba</t>
  </si>
  <si>
    <t>SNP 469, 5939 Šuňava</t>
  </si>
  <si>
    <t>Obec Šuňava</t>
  </si>
  <si>
    <t>Švábovce 180, 5912 Švábovce</t>
  </si>
  <si>
    <t>Obec Švábovce</t>
  </si>
  <si>
    <t>Školská 240, 5991 Veľký Slavkov</t>
  </si>
  <si>
    <t>Obec Veľký Slavkov</t>
  </si>
  <si>
    <t>Školská 42 / 22, 5919 Vikartovce</t>
  </si>
  <si>
    <t>Obec Vikartovce</t>
  </si>
  <si>
    <t>Vydrník 121, 5914 Vydrník</t>
  </si>
  <si>
    <t>Obec Vydrník</t>
  </si>
  <si>
    <t>Dolný Smokovec 16021, 5981 Vysoké Tatry</t>
  </si>
  <si>
    <t>Mesto Vysoké Tatry</t>
  </si>
  <si>
    <t>Dolný Smokovec 70, 5981 Vysoké Tatry</t>
  </si>
  <si>
    <t>Stredná odborná škola hotelová</t>
  </si>
  <si>
    <t>Horný Smokovec 26, 6201 Vysoké Tatry</t>
  </si>
  <si>
    <t>Tatranská Lomnica 14123, 5960 Vysoké Tatry</t>
  </si>
  <si>
    <t>Vyšné Hágy 29, 5984 Vysoké Tatry</t>
  </si>
  <si>
    <t>Ždiar 255, 5955 Ždiar</t>
  </si>
  <si>
    <t>Obec Ždiar</t>
  </si>
  <si>
    <t>Abranovce 29, 8252 Abranovce</t>
  </si>
  <si>
    <t>Obec Abranovce</t>
  </si>
  <si>
    <t>Bajerov 96, 8241 Bajerov</t>
  </si>
  <si>
    <t>Obec Bajerov</t>
  </si>
  <si>
    <t>Bertotovce 91, 8235 Bertotovce</t>
  </si>
  <si>
    <t>Obec Bertotovce</t>
  </si>
  <si>
    <t>Bzenov 143, 8242 Bzenov</t>
  </si>
  <si>
    <t>Obec Bzenov</t>
  </si>
  <si>
    <t>Evanjelická praktická škola internátna ako organizačná zložka Evanjelickej spojenej školy internátnej</t>
  </si>
  <si>
    <t>Červenica 114, 8207 Červenica</t>
  </si>
  <si>
    <t>Evanjelická špeciálna základná škola pre hluchoslepých internátna ako org. zložka Evanjelickej spoj. školy internátnej</t>
  </si>
  <si>
    <t>ŠZŠ pre hluchoslepých internátna</t>
  </si>
  <si>
    <t>Červenica 61, 8207 Červenica</t>
  </si>
  <si>
    <t>Obec Červenica</t>
  </si>
  <si>
    <t>Demjata 57, 8213 Demjata</t>
  </si>
  <si>
    <t>Obec Demjata</t>
  </si>
  <si>
    <t>Nám. kpt. Nálepku 12, 8204 Drienov</t>
  </si>
  <si>
    <t>Obec Drienov</t>
  </si>
  <si>
    <t>Drienovská Nová Ves 50, 8201 Drienovská Nová Ves</t>
  </si>
  <si>
    <t>Obec Drienovská Nová Ves</t>
  </si>
  <si>
    <t>Fričovce 21, 8237 Fričovce</t>
  </si>
  <si>
    <t>Obec Fričovce</t>
  </si>
  <si>
    <t>Fulianka 9, 8212 Fulianka</t>
  </si>
  <si>
    <t>Obec Fulianka</t>
  </si>
  <si>
    <t>Hermanovce 374, 8235 Hermanovce</t>
  </si>
  <si>
    <t>Obec Hermanovce</t>
  </si>
  <si>
    <t>Hrabkov 159, 8233 Hrabkov</t>
  </si>
  <si>
    <t>Obec Hrabkov</t>
  </si>
  <si>
    <t>Chmeľov 161, 8215 Chmeľov</t>
  </si>
  <si>
    <t>Obec Chmeľov</t>
  </si>
  <si>
    <t>Školská 28, 8233 Chminianska Nová Ves</t>
  </si>
  <si>
    <t>Obec Chminianska Nová Ves</t>
  </si>
  <si>
    <t>Chminianske Jakubovany 21, 8233 Chminianske Jakubovany</t>
  </si>
  <si>
    <t>Hlavná 367 / 7, 8212 Kapušany</t>
  </si>
  <si>
    <t>Obec Kapušany</t>
  </si>
  <si>
    <t>Cirkevná základná škola sv. Michala</t>
  </si>
  <si>
    <t>Kendice 424, 8201 Kendice</t>
  </si>
  <si>
    <t>Kojatice 84, 8232 Kojatice</t>
  </si>
  <si>
    <t>Obec Kojatice</t>
  </si>
  <si>
    <t>Kokošovce 121, 8252 Kokošovce</t>
  </si>
  <si>
    <t>Obec Kokošovce</t>
  </si>
  <si>
    <t>Lemešany 154, 8203 Lemešany</t>
  </si>
  <si>
    <t>Obec Lemešany</t>
  </si>
  <si>
    <t>Lesíček 53, 8207 Lesíček</t>
  </si>
  <si>
    <t>Obec Lesíček</t>
  </si>
  <si>
    <t>Ličartovce 56, 8203 Ličartovce</t>
  </si>
  <si>
    <t>Obec Ličartovce</t>
  </si>
  <si>
    <t>Lipovce 125, 8236 Lipovce</t>
  </si>
  <si>
    <t>OBEC Lipovce</t>
  </si>
  <si>
    <t>Strážnická 26, 8006 Ľubotice</t>
  </si>
  <si>
    <t>Obec Ľubotice</t>
  </si>
  <si>
    <t>Ľubovec 35, 8242 Ľubovec</t>
  </si>
  <si>
    <t>Obec Ľubovec</t>
  </si>
  <si>
    <t>Malý Slivník 28, 8267 Malý Slivník</t>
  </si>
  <si>
    <t>Medzany 182, 8221 Medzany</t>
  </si>
  <si>
    <t>Obec Medzany</t>
  </si>
  <si>
    <t>Mirkovce 37, 8206 Mirkovce</t>
  </si>
  <si>
    <t>Obec Mirkovce</t>
  </si>
  <si>
    <t>Nemcovce 62, 8212 Nemcovce</t>
  </si>
  <si>
    <t>Obec Nemcovce</t>
  </si>
  <si>
    <t>Okružná 63, 8212 Okružná</t>
  </si>
  <si>
    <t>Obec Okružná</t>
  </si>
  <si>
    <t>Ovčie 34, 8238 Ovčie</t>
  </si>
  <si>
    <t>Obec Ovčie</t>
  </si>
  <si>
    <t>Petrovany 274, 8253 Petrovany</t>
  </si>
  <si>
    <t>Obec Petrovany</t>
  </si>
  <si>
    <t>Bajkalská 29, 8001 Prešov</t>
  </si>
  <si>
    <t>Mesto Prešov</t>
  </si>
  <si>
    <t>Baštová 32, 8085 Prešov</t>
  </si>
  <si>
    <t>Československej armády 22, 8001 Prešov</t>
  </si>
  <si>
    <t>Duklianska 1, 8004 Prešov</t>
  </si>
  <si>
    <t>Základná škola sv. Mikuláša ako organizačná zložka Katolíckej spojenej školy sv. Mikuláša</t>
  </si>
  <si>
    <t>Duklianska 16, 8001 Prešov</t>
  </si>
  <si>
    <t>Gymnázium sv. Mikuláša ako organizačná zložka Katolíckej spojenenej školy sv. Mikuláša</t>
  </si>
  <si>
    <t>Zákl. škola s mat. škol. Pavla Sabadoša pre žiak. so sluch. postihn. int. ako org. zlož. Spoj. školy Pavla Sabadoša int.</t>
  </si>
  <si>
    <t>Duklianska 2, 8001 Prešov</t>
  </si>
  <si>
    <t>Základná škola s materskou školou pre žiakov s narušenou komunik. schop.  int. ako org. zložka Spoj. šk. P.Sabadoša int.</t>
  </si>
  <si>
    <t>Špeciálna základná škola pre žiakov so sluchovým postihnutím inter. ako org. zložka Spojenej školy Pavla Sabadoša int.</t>
  </si>
  <si>
    <t>Špeciálna základná škola pre žiakov s naruš. komunikačnou schopn. inter. ako org. zložka Spojenej školy P. Sabadoša int.</t>
  </si>
  <si>
    <t>Odborné učilište pre žiakov so sluchovým postihnutím internátne ako organizačná zložka Spojenej školy P. Sabadoša inter.</t>
  </si>
  <si>
    <t>OU pre žiakov sluchovo postihnutých internátne</t>
  </si>
  <si>
    <t>Stredná odborná škola polytechnická pre žiakov so sluchovým postihnutím internátna ako organizačná zložka Spojenej školy Pavla Sabadoša internátnej</t>
  </si>
  <si>
    <t>Súkromná základná škola pri zdravotníckom zariadení</t>
  </si>
  <si>
    <t>Hollého 14, 8181 Prešov</t>
  </si>
  <si>
    <t>PaedDr. Anna Lukáčová</t>
  </si>
  <si>
    <t>Stredná zdravotnícka škola sv. Bazila Veľkého</t>
  </si>
  <si>
    <t>Kmeťovo stromoradie 1, 8001 Prešov</t>
  </si>
  <si>
    <t>Rád sestier sv. Bazila Veľkého</t>
  </si>
  <si>
    <t>Kmeťovo stromoradie 5, 8001 Prešov</t>
  </si>
  <si>
    <t>Konštantínova 2, 8001 Prešov</t>
  </si>
  <si>
    <t>Volgogradská 3, 8001 Prešov</t>
  </si>
  <si>
    <t>Košická 20, 8001 Prešov</t>
  </si>
  <si>
    <t>Kúpeľná 2, 8001 Prešov</t>
  </si>
  <si>
    <t>Ľ. Podjavorinskej 22, 8005 Prešov</t>
  </si>
  <si>
    <t>Lesnícka 1, 8005 Prešov</t>
  </si>
  <si>
    <t>Májové námestie 1, 8001 Prešov</t>
  </si>
  <si>
    <t>Masarykova 11174 / 20D, 8001 Prešov</t>
  </si>
  <si>
    <t>Masarykova 11175 / 20C, 8001 Prešov</t>
  </si>
  <si>
    <t>Matice slovenskej 11, 8001 Prešov</t>
  </si>
  <si>
    <t>Mirka Nešpora 2, 8001 Prešov</t>
  </si>
  <si>
    <t>Gymnázium Jána Adama Raymana</t>
  </si>
  <si>
    <t>Mudroňova 20, 8001 Prešov</t>
  </si>
  <si>
    <t>Mukačevská 1, 8001 Prešov</t>
  </si>
  <si>
    <t>Evanjelická základná škola s materskou školou ako organizačná zložka Evanjelickej spojenej školy</t>
  </si>
  <si>
    <t>Námestie legionárov 3, 8001 Prešov</t>
  </si>
  <si>
    <t>Evanjelické kolegiálne gymnázium ako organizačná zložka Evanjelickej spojenej školy</t>
  </si>
  <si>
    <t>Petrovianska 34, 8005 Prešov</t>
  </si>
  <si>
    <t>Andrej Šoltýs</t>
  </si>
  <si>
    <t>Plzenská 1, 8047 Prešov</t>
  </si>
  <si>
    <t>Plzenská 10, 8001 Prešov</t>
  </si>
  <si>
    <t>Súkromná stredná odborná škola hotelierstva a gastronómie Mladosť</t>
  </si>
  <si>
    <t>Pod Kalváriou 36, 8001 Prešov</t>
  </si>
  <si>
    <t>MLADOSŤ n.o.</t>
  </si>
  <si>
    <t>Prostějovská 38, 8001 Prešov</t>
  </si>
  <si>
    <t>Sibírska 42, 8001 Prešov</t>
  </si>
  <si>
    <t>Sídlisko duklianskych hrdinov 3, 8134 Prešov</t>
  </si>
  <si>
    <t>Sládkovičova 36, 8024 Prešov</t>
  </si>
  <si>
    <t>Základná škola ako organizačná zložka Spojenej školy Tarasa Ševčenka s vyučovacím jazykom ukrajinským</t>
  </si>
  <si>
    <t>Sládkovičova 4, 8001 Prešov</t>
  </si>
  <si>
    <t>Gymnázium ako organizačná zložka Spojenej školy Tarasa Ševčenka s vyučovacím jazykom ukrajinským</t>
  </si>
  <si>
    <t>Súkromná stredná športová škola ELBA</t>
  </si>
  <si>
    <t>Smetanova 2, 8001 Prešov</t>
  </si>
  <si>
    <t>Ing. Emil Blicha - ELBA</t>
  </si>
  <si>
    <t>Súkromná stredná odborná škola ELBA</t>
  </si>
  <si>
    <t>Šmeralova 25, 8001 Prešov</t>
  </si>
  <si>
    <t>Šrobárova 20, 8001 Prešov</t>
  </si>
  <si>
    <t>Gymnázium sv. Moniky</t>
  </si>
  <si>
    <t>Tarasa Ševčenka 1, 8001 Prešov</t>
  </si>
  <si>
    <t>Važecká 11, 8005 Prešov</t>
  </si>
  <si>
    <t>Vodárenská 3, 8001 Prešov</t>
  </si>
  <si>
    <t>Volgogradská 1, 8001 Prešov</t>
  </si>
  <si>
    <t>Proč 24, 8214 Proč</t>
  </si>
  <si>
    <t>Obec Proč</t>
  </si>
  <si>
    <t>Pušovce 1, 8214 Pušovce</t>
  </si>
  <si>
    <t>Obec Pušovce</t>
  </si>
  <si>
    <t>Cirkevná základná škola sv. Martina</t>
  </si>
  <si>
    <t>Radatice 199, 8242 Radatice</t>
  </si>
  <si>
    <t>Ruská Nová Ves 57, 8005 Ruská Nová Ves</t>
  </si>
  <si>
    <t>Obec Ruská Nová Ves</t>
  </si>
  <si>
    <t>Sedlice 3, 8243 Sedlice</t>
  </si>
  <si>
    <t>Obec Sedlice</t>
  </si>
  <si>
    <t>Záhradnícka 83 / 19, 8232 Svinia</t>
  </si>
  <si>
    <t>Obec Svinia</t>
  </si>
  <si>
    <t>Šarišská Poruba 67, 8212 Šarišská Poruba</t>
  </si>
  <si>
    <t>Obec Šarišská Poruba</t>
  </si>
  <si>
    <t>Šarišské Bohdanovce 179, 8205 Šarišské Bohdanovce</t>
  </si>
  <si>
    <t>Obec Šarišské Bohdanovce</t>
  </si>
  <si>
    <t>Široké 141, 8237 Široké</t>
  </si>
  <si>
    <t>Obec Široké</t>
  </si>
  <si>
    <t>Hlavná 113 / 68, 8267 Terňa</t>
  </si>
  <si>
    <t>Obec Terňa</t>
  </si>
  <si>
    <t>Tuhrina 3, 8207 Tuhrina</t>
  </si>
  <si>
    <t>Obec Tuhrina</t>
  </si>
  <si>
    <t>Tulčík 116, 8213 Tulčík</t>
  </si>
  <si>
    <t>Obec Tulčík</t>
  </si>
  <si>
    <t>Školská 531 / 29, 8221 Veľký Šariš</t>
  </si>
  <si>
    <t>Mesto Veľký Šariš</t>
  </si>
  <si>
    <t>Víťaz 263, 8238 Víťaz</t>
  </si>
  <si>
    <t>Obec Víťaz</t>
  </si>
  <si>
    <t>Hlavná 90 / 46, 8216 Záhradné</t>
  </si>
  <si>
    <t>Obec Záhradné</t>
  </si>
  <si>
    <t>Žehňa 22, 8206 Žehňa</t>
  </si>
  <si>
    <t>Obec Žehňa</t>
  </si>
  <si>
    <t>Župčany 171, 8001 Župčany</t>
  </si>
  <si>
    <t>Obec Župčany</t>
  </si>
  <si>
    <t>Bodovce 90, 8266 Bodovce</t>
  </si>
  <si>
    <t>Sabinov</t>
  </si>
  <si>
    <t>Obec Bodovce</t>
  </si>
  <si>
    <t>Brezovica 60, 8274 Brezovica</t>
  </si>
  <si>
    <t>Červenica pri Sabinove 130, 8256 Červenica pri Sabinove</t>
  </si>
  <si>
    <t>Obec Červenica pri Sabinove</t>
  </si>
  <si>
    <t>Ďačov 110, 8271 Ďačov</t>
  </si>
  <si>
    <t>Obec Ďačov</t>
  </si>
  <si>
    <t>Dubovica 190, 8271 Dubovica</t>
  </si>
  <si>
    <t>Obec Dubovica</t>
  </si>
  <si>
    <t>Hubošovce 56, 8266 Hubošovce</t>
  </si>
  <si>
    <t>Obec Hubošovce</t>
  </si>
  <si>
    <t>Školská 86 / 1, 8301 Jakubovany</t>
  </si>
  <si>
    <t>Obec Jakubovany</t>
  </si>
  <si>
    <t>Jarovnice 192, 8263 Jarovnice</t>
  </si>
  <si>
    <t>Obec Jarovnice</t>
  </si>
  <si>
    <t>Jarovnice 96, 8263 Jarovnice</t>
  </si>
  <si>
    <t>Kamenica 645, 8271 Kamenica</t>
  </si>
  <si>
    <t>Obec Kamenica</t>
  </si>
  <si>
    <t>Krásna Lúka 142, 8273 Krásna Lúka</t>
  </si>
  <si>
    <t>Obec Krásna Lúka</t>
  </si>
  <si>
    <t>Krivany 1, 8271 Krivany</t>
  </si>
  <si>
    <t>Obec Krivany</t>
  </si>
  <si>
    <t>Hviezdoslavova 1, 8271 Lipany</t>
  </si>
  <si>
    <t>Mesto Lipany</t>
  </si>
  <si>
    <t>Komenského 113, 8271 Lipany</t>
  </si>
  <si>
    <t>Komenského 13, 8271 Lipany</t>
  </si>
  <si>
    <t>Komenského 16, 8271 Lipany</t>
  </si>
  <si>
    <t>Tehelná 23, 8271 Lipany</t>
  </si>
  <si>
    <t>Základná škola</t>
  </si>
  <si>
    <t>Ľutina 4, 8257 Ľutina</t>
  </si>
  <si>
    <t>Obec Ľutina</t>
  </si>
  <si>
    <t>Milpoš 55, 8271 Milpoš</t>
  </si>
  <si>
    <t>Obec Milpoš</t>
  </si>
  <si>
    <t>Nižný Slavkov 72, 8274 Nižný Slavkov</t>
  </si>
  <si>
    <t>Obec Nižný Slavkov</t>
  </si>
  <si>
    <t>Oľšov 23, 8276 Oľšov</t>
  </si>
  <si>
    <t>Obec Oľšov</t>
  </si>
  <si>
    <t>Kostolná 11 / 10, 8222 Ostrovany</t>
  </si>
  <si>
    <t>Školská 459 / 12, 8256 Pečovská Nová Ves</t>
  </si>
  <si>
    <t>Obec Pečovská Nová Ves</t>
  </si>
  <si>
    <t>Poloma 24, 8273 Poloma</t>
  </si>
  <si>
    <t>Obec Poloma</t>
  </si>
  <si>
    <t>Cirkevná základná škola sv. Demetra</t>
  </si>
  <si>
    <t>Ulica Štefana Onderča 240 / 1, 8261 Ražňany</t>
  </si>
  <si>
    <t>Rožkovany 190, 8271 Rožkovany</t>
  </si>
  <si>
    <t>Obec Rožkovany</t>
  </si>
  <si>
    <t>Cirkevná základná škola sv. Jána Krstiteľa</t>
  </si>
  <si>
    <t>9. mája 7, 8301 Sabinov</t>
  </si>
  <si>
    <t>Komenského 13, 8301 Sabinov</t>
  </si>
  <si>
    <t>Mesto Sabinov</t>
  </si>
  <si>
    <t>Súkromné Gymnázium DSA</t>
  </si>
  <si>
    <t>Komenského 40, 8301 Sabinov</t>
  </si>
  <si>
    <t>Ul. 17. novembra 31, 8301 Sabinov</t>
  </si>
  <si>
    <t>Šarišské Dravce 20, 8273 Šarišské Dravce</t>
  </si>
  <si>
    <t>Obec Šarišské Dravce</t>
  </si>
  <si>
    <t>Pod lesíkom 19, 8222 Šarišské Michaľany</t>
  </si>
  <si>
    <t>Obec Šarišské Michaľany</t>
  </si>
  <si>
    <t>Torysa 26, 8276 Torysa</t>
  </si>
  <si>
    <t>Obec Torysa</t>
  </si>
  <si>
    <t>Uzovce 160, 8266 Uzovce</t>
  </si>
  <si>
    <t>Obec Uzovce</t>
  </si>
  <si>
    <t>Uzovské Pekľany 131, 8262 Uzovské Pekľany</t>
  </si>
  <si>
    <t>Obec Uzovské Pekľany</t>
  </si>
  <si>
    <t>Uzovský Šalgov 139, 8261 Uzovský Šalgov</t>
  </si>
  <si>
    <t>Obec Uzovský Šalgov</t>
  </si>
  <si>
    <t>Cirkevná základná škola s materskou školou sv. Petra a Pavla</t>
  </si>
  <si>
    <t>Komenského 64 / 17, 6781 Belá nad Cirochou</t>
  </si>
  <si>
    <t>Snina</t>
  </si>
  <si>
    <t>Školská 231 / 4, 6782 Dlhé nad Cirochou</t>
  </si>
  <si>
    <t>Obec Dlhé nad Cirochou</t>
  </si>
  <si>
    <t>Základná škola s materskou školou s vyučovacím jazykom rusínskym - ??????? ????? ? ?????????? ??????</t>
  </si>
  <si>
    <t>Kalná Roztoka 169, 6772 Kalná Roztoka</t>
  </si>
  <si>
    <t>Obec Kalná Roztoka</t>
  </si>
  <si>
    <t>Základná škola s materskou školou s vyučovacím jazykom rusínskym – ??????? ????? ? ?????????? ??????</t>
  </si>
  <si>
    <t>Klenová 111, 6772 Klenová</t>
  </si>
  <si>
    <t>Obec Klenová</t>
  </si>
  <si>
    <t>Budovateľská 1992 / 9, 6901 Snina</t>
  </si>
  <si>
    <t>Mesto Snina</t>
  </si>
  <si>
    <t>Hviezdoslavova 985 / 20, 6901 Snina</t>
  </si>
  <si>
    <t>Komenského 2666 / 16, 6901 Snina</t>
  </si>
  <si>
    <t>Partizánska 1059, 6901 Snina</t>
  </si>
  <si>
    <t>Sládkovičova 2723 / 120, 6927 Snina</t>
  </si>
  <si>
    <t>Študentská 1446 / 9, 6901 Snina</t>
  </si>
  <si>
    <t>Študentská 4, 6901 Snina</t>
  </si>
  <si>
    <t>Cirkevná základná škola sv. Cyrila a Metoda ako organizačná zložka Cirkevnej spojenej školy</t>
  </si>
  <si>
    <t>Švermova 10, 6901 Snina</t>
  </si>
  <si>
    <t>SNP 412, 6761 Stakčín</t>
  </si>
  <si>
    <t>Obec Stakčín</t>
  </si>
  <si>
    <t>Ubľa 120, 6773 Ubľa</t>
  </si>
  <si>
    <t>Obec Ubľa</t>
  </si>
  <si>
    <t>Základná škola s materskou školou Alexandra Duchnoviča</t>
  </si>
  <si>
    <t>Ulič 137, 6767 Ulič</t>
  </si>
  <si>
    <t>Obec Ulič</t>
  </si>
  <si>
    <t>Sninská 318 / 16, 6777 Zemplínske Hámre</t>
  </si>
  <si>
    <t>Obec Zemplínske Hámre</t>
  </si>
  <si>
    <t>Čirč 71, 6542 Čirč</t>
  </si>
  <si>
    <t>Stará Ľubovňa</t>
  </si>
  <si>
    <t>Obec Čirč</t>
  </si>
  <si>
    <t>Základná škola s materskou školou Kráľovnej Pokoja</t>
  </si>
  <si>
    <t>Haligovce 24, 6534 Haligovce</t>
  </si>
  <si>
    <t>Hniezdne 244, 6501 Hniezdne</t>
  </si>
  <si>
    <t>Obec Hniezdne</t>
  </si>
  <si>
    <t>Hromoš 29, 6545 Hromoš</t>
  </si>
  <si>
    <t>Obec Hromoš</t>
  </si>
  <si>
    <t>Základná škola s materskou školou - Grundschule mit Kindergarten</t>
  </si>
  <si>
    <t>Chmeľnica 58, 6401 Chmeľnica</t>
  </si>
  <si>
    <t>Obec Chmeľnica</t>
  </si>
  <si>
    <t>Jakubany 151, 6512 Jakubany</t>
  </si>
  <si>
    <t>Obec Jakubany</t>
  </si>
  <si>
    <t>Jarabina 258, 6531 Jarabina</t>
  </si>
  <si>
    <t>Obec Jarabina</t>
  </si>
  <si>
    <t>Kamienka 113, 6532 Kamienka</t>
  </si>
  <si>
    <t>Obec Kamienka</t>
  </si>
  <si>
    <t>Kolačkov 31, 6511 Kolačkov</t>
  </si>
  <si>
    <t>Obec Kolačkov</t>
  </si>
  <si>
    <t>Kyjov 176, 6548 Kyjov</t>
  </si>
  <si>
    <t>Obec Kyjov</t>
  </si>
  <si>
    <t>Lesnica 148, 6533 Lesnica</t>
  </si>
  <si>
    <t>Obec Lesnica</t>
  </si>
  <si>
    <t>Lomnička 29, 6503 Lomnička</t>
  </si>
  <si>
    <t>Obec Lomnička</t>
  </si>
  <si>
    <t>Školská 2, 6541 Ľubotín</t>
  </si>
  <si>
    <t>Obec Ľubotín</t>
  </si>
  <si>
    <t>Malý Lipník 70, 6546 Malý Lipník</t>
  </si>
  <si>
    <t>Obec Malý Lipník</t>
  </si>
  <si>
    <t>Nižné Ružbachy 45, 6502 Nižné Ružbachy</t>
  </si>
  <si>
    <t>Obec Nižné Ružbachy</t>
  </si>
  <si>
    <t>Nová Ľubovňa 493, 6511 Nová Ľubovňa</t>
  </si>
  <si>
    <t>Obec Nová Ľubovňa</t>
  </si>
  <si>
    <t>Orlov 5, 6543 Orlov</t>
  </si>
  <si>
    <t>Obec Orlov</t>
  </si>
  <si>
    <t>Školská 93, 6544 Plaveč</t>
  </si>
  <si>
    <t>Obec Plaveč</t>
  </si>
  <si>
    <t>Plavnica 244, 6545 Plavnica</t>
  </si>
  <si>
    <t>Obec Plavnica</t>
  </si>
  <si>
    <t>Stredná odborná škola sv. Klementa Hofbauera</t>
  </si>
  <si>
    <t>Kláštorná 2, 6503 Podolínec</t>
  </si>
  <si>
    <t>Školská 2, 6503 Podolínec</t>
  </si>
  <si>
    <t>Mesto Podolínec</t>
  </si>
  <si>
    <t>Gymnázium Terézie Vansovej</t>
  </si>
  <si>
    <t>17. novembra 6, 6401 Stará Ľubovňa</t>
  </si>
  <si>
    <t>Komenského 6, 6401 Stará Ľubovňa</t>
  </si>
  <si>
    <t>Mesto Stará Ľubovňa</t>
  </si>
  <si>
    <t>Levočská 24, 6401 Stará Ľubovňa</t>
  </si>
  <si>
    <t>Levočská 40, 6401 Stará Ľubovňa</t>
  </si>
  <si>
    <t>Levočská 6, 6401 Stará Ľubovňa</t>
  </si>
  <si>
    <t>Podsadek 140, 6401 Stará Ľubovňa</t>
  </si>
  <si>
    <t>Základná škola s materskou školou sv. Cyrila a Metoda</t>
  </si>
  <si>
    <t>Štúrova 383 / 3, 6401 Stará Ľubovňa</t>
  </si>
  <si>
    <t>Cirkevné gymnázium sv. Mikuláša</t>
  </si>
  <si>
    <t>Za vodou 14, 6401 Stará Ľubovňa</t>
  </si>
  <si>
    <t>Šarišské Jastrabie 270, 6548 Šarišské Jastrabie</t>
  </si>
  <si>
    <t>Obec Šarišské Jastrabie</t>
  </si>
  <si>
    <t>Základná škola s materskou školou sv. Jána Krstiteľa</t>
  </si>
  <si>
    <t>Veľká Lesná 16, 6534 Veľká Lesná</t>
  </si>
  <si>
    <t>Veľký Lipník 45, 6533 Veľký Lipník</t>
  </si>
  <si>
    <t>Obec Veľký Lipník</t>
  </si>
  <si>
    <t>Vyšné Ružbachy 330, 6502 Vyšné Ružbachy</t>
  </si>
  <si>
    <t>Obec Vyšné Ružbachy</t>
  </si>
  <si>
    <t>Bukovce 80, 9022 Bukovce</t>
  </si>
  <si>
    <t>Stropkov</t>
  </si>
  <si>
    <t>Obec Bukovce</t>
  </si>
  <si>
    <t>Havaj 7, 9023 Havaj</t>
  </si>
  <si>
    <t>Obec Havaj</t>
  </si>
  <si>
    <t>Chotča 175, 9021 Chotča</t>
  </si>
  <si>
    <t>Obec Chotča</t>
  </si>
  <si>
    <t>Kolbovce 8, 9031 Kolbovce</t>
  </si>
  <si>
    <t>Obec Kolbovce</t>
  </si>
  <si>
    <t>Nižná Olšava 72, 9032 Nižná Olšava</t>
  </si>
  <si>
    <t>Obec Nižná Olšava</t>
  </si>
  <si>
    <t>Súkromné odborné učilište</t>
  </si>
  <si>
    <t>Hlavná 6, 9101 Stropkov</t>
  </si>
  <si>
    <t>Ing. Marián Hybeľ</t>
  </si>
  <si>
    <t>Hrnčiarska 795 / 61, 9101 Stropkov</t>
  </si>
  <si>
    <t>Mesto Stropkov</t>
  </si>
  <si>
    <t>Cirkevná základná škola sv. Petra a Pavla</t>
  </si>
  <si>
    <t>Hviezdoslavova 44, 9112 Stropkov</t>
  </si>
  <si>
    <t>Konštantínova 1751 / 64, 9101 Stropkov</t>
  </si>
  <si>
    <t>Mlynská 697 / 7, 9101 Stropkov</t>
  </si>
  <si>
    <t>Vyšná Olšava 117, 9032 Vyšná Olšava</t>
  </si>
  <si>
    <t>Obec Vyšná Olšava</t>
  </si>
  <si>
    <t>Cernina 30, 9016 Cernina</t>
  </si>
  <si>
    <t>Svidník</t>
  </si>
  <si>
    <t>Obec Cernina</t>
  </si>
  <si>
    <t>Dukelská 33, 8701 Giraltovce</t>
  </si>
  <si>
    <t>K.B.REAL, s.r.o.</t>
  </si>
  <si>
    <t>Kračúnovce 277, 8701 Kračúnovce</t>
  </si>
  <si>
    <t>Obec Kračúnovce</t>
  </si>
  <si>
    <t>Krajná Poľana 38, 9005 Krajná Poľana</t>
  </si>
  <si>
    <t>Obec Krajná Poľana</t>
  </si>
  <si>
    <t>Kružlová 103, 9002 Kružlová</t>
  </si>
  <si>
    <t>Obec Kružlová</t>
  </si>
  <si>
    <t>Kuková 33, 8644 Kuková</t>
  </si>
  <si>
    <t>Obec Kuková</t>
  </si>
  <si>
    <t>Ladomirová 32, 9003 Ladomirová</t>
  </si>
  <si>
    <t>Obec Ladomirová</t>
  </si>
  <si>
    <t>Nižný Mirošov 56, 9011 Nižný Mirošov</t>
  </si>
  <si>
    <t>Obec Nižný Mirošov</t>
  </si>
  <si>
    <t>Okrúhle 3, 9042 Okrúhle</t>
  </si>
  <si>
    <t>Obec Okrúhle</t>
  </si>
  <si>
    <t>Rovné 52, 9016 Rovné</t>
  </si>
  <si>
    <t>Obec Rovné</t>
  </si>
  <si>
    <t>8. mája 640 / 39, 8901 Svidník</t>
  </si>
  <si>
    <t>Mesto Svidník</t>
  </si>
  <si>
    <t>Stredná odborná škola polytechnická a služieb arm. gen. L. Svobodu</t>
  </si>
  <si>
    <t>Bardejovská 715 / 18, 8901 Svidník</t>
  </si>
  <si>
    <t>Centrálna 464 / 2, 8901 Svidník</t>
  </si>
  <si>
    <t>Súkromná špeciálna základná škola</t>
  </si>
  <si>
    <t>Dezidera Millyho 448 / 1, 8901 Svidník</t>
  </si>
  <si>
    <t>NÁŠ DOM n.o.</t>
  </si>
  <si>
    <t>Karpatská 803 / 11, 8901 Svidník</t>
  </si>
  <si>
    <t>Gymnázium duklianskych hrdinov</t>
  </si>
  <si>
    <t>Komenského 16, 8924 Svidník</t>
  </si>
  <si>
    <t>Základná škola Alexandra Pavloviča</t>
  </si>
  <si>
    <t>Ul. Komenského 307 / 22, 8901 Svidník</t>
  </si>
  <si>
    <t>Partizánska 52, 8901 Svidník</t>
  </si>
  <si>
    <t>Cirkevná základná škola sv. Juraja</t>
  </si>
  <si>
    <t>Soviet. hrdinov 819 / 111, 8901 Svidník</t>
  </si>
  <si>
    <t>Stredná zdravotnícka škola milosrdného Samaritána</t>
  </si>
  <si>
    <t>Sovietskych hrdinov 80, 8901 Svidník</t>
  </si>
  <si>
    <t>Vyšný Mirošov 44, 9011 Vyšný Mirošov</t>
  </si>
  <si>
    <t>Obec Vyšný Mirošov</t>
  </si>
  <si>
    <t>Vyšný Orlík 84, 9011 Vyšný Orlík</t>
  </si>
  <si>
    <t>Obec Vyšný Orlík</t>
  </si>
  <si>
    <t>Želmanovce 26, 8644 Želmanovce</t>
  </si>
  <si>
    <t>Obec Želmanovce</t>
  </si>
  <si>
    <t>Banské 239, 9412 Banské</t>
  </si>
  <si>
    <t>Vranov nad Topľou</t>
  </si>
  <si>
    <t>Obec Banské</t>
  </si>
  <si>
    <t>Bystré 347, 9434 Bystré</t>
  </si>
  <si>
    <t>Obec Bystré</t>
  </si>
  <si>
    <t>Čaklov 249, 9435 Čaklov</t>
  </si>
  <si>
    <t>Čaklov 495, 9435 Čaklov</t>
  </si>
  <si>
    <t>Obec Čaklov</t>
  </si>
  <si>
    <t>Čičava 34, 9301 Čičava</t>
  </si>
  <si>
    <t>Obec Čičava</t>
  </si>
  <si>
    <t>Čierne nad Topľou 212, 9434 Čierne nad Topľou</t>
  </si>
  <si>
    <t>Obec Čierne nad Topľou</t>
  </si>
  <si>
    <t>Ďapalovce 1, 9405 Ďapalovce</t>
  </si>
  <si>
    <t>Obec Ďapalovce</t>
  </si>
  <si>
    <t>Davidov 71, 9303 Davidov</t>
  </si>
  <si>
    <t>Obec Davidov</t>
  </si>
  <si>
    <t>Dlhá 43 / 35, 9413 Dlhé Klčovo</t>
  </si>
  <si>
    <t>Obec Dlhé Klčovo</t>
  </si>
  <si>
    <t>Štúrova 341, 9431 Hanušovce nad Topľou</t>
  </si>
  <si>
    <t>Mesto Hanušovce nad Topľou</t>
  </si>
  <si>
    <t>Cirkevná základná škola sv. Jána Pavla II.</t>
  </si>
  <si>
    <t>Sládkovičova 1994, 9302 Hencovce</t>
  </si>
  <si>
    <t>Hermanovce nad Topľou 116, 9434 Hermanovce nad Topľou</t>
  </si>
  <si>
    <t>Obec Hermanovce nad Topľou</t>
  </si>
  <si>
    <t>Hlinné 138, 9435 Hlinné</t>
  </si>
  <si>
    <t>Obec Hlinné</t>
  </si>
  <si>
    <t>Holčíkovce 44, 9405 Holčíkovce</t>
  </si>
  <si>
    <t>Obec Holčíkovce</t>
  </si>
  <si>
    <t>Jastrabie nad Topľou 112, 9435 Jastrabie nad Topľou</t>
  </si>
  <si>
    <t>Obec Jastrabie nad Topľou</t>
  </si>
  <si>
    <t>Kamenná Poruba 110, 9303 Kamenná Poruba</t>
  </si>
  <si>
    <t>Kladzany 45, 9421 Kladzany</t>
  </si>
  <si>
    <t>Obec Kladzany</t>
  </si>
  <si>
    <t>Matiaška 43, 9431 Matiaška</t>
  </si>
  <si>
    <t>Obec Matiaška</t>
  </si>
  <si>
    <t>Nižný Hrabovec 155, 9421 Nižný Hrabovec</t>
  </si>
  <si>
    <t>Obec Nižný Hrabovec</t>
  </si>
  <si>
    <t>Nižný Hrušov 211, 9422 Nižný Hrušov</t>
  </si>
  <si>
    <t>Obec Nižný Hrušov</t>
  </si>
  <si>
    <t>Nová Kelča 68, 9404 Nová Kelča</t>
  </si>
  <si>
    <t>Obec Nová Kelča</t>
  </si>
  <si>
    <t>Ondavské Matiašovce 20, 9401 Ondavské Matiašovce</t>
  </si>
  <si>
    <t>Obec Ondavské Matiašovce</t>
  </si>
  <si>
    <t>Pavlovce 5, 9431 Pavlovce</t>
  </si>
  <si>
    <t>Obec Pavlovce</t>
  </si>
  <si>
    <t>Petrovce 114, 9431 Petrovce</t>
  </si>
  <si>
    <t>Obec Petrovce</t>
  </si>
  <si>
    <t>Remeniny 101, 9431 Remeniny</t>
  </si>
  <si>
    <t>Obec Remeniny</t>
  </si>
  <si>
    <t>Rudlov 126, 9435 Rudlov</t>
  </si>
  <si>
    <t>Obec Rudlov</t>
  </si>
  <si>
    <t>Školská 389, 9413 Sačurov</t>
  </si>
  <si>
    <t>Obec Sačurov</t>
  </si>
  <si>
    <t>Školská 558, 9414 Sečovská Polianka</t>
  </si>
  <si>
    <t>Obec Sečovská Polianka</t>
  </si>
  <si>
    <t>Sedliská 93, 9409 Sedliská</t>
  </si>
  <si>
    <t>Obec Sedliská</t>
  </si>
  <si>
    <t>Skrabské 77, 9433 Skrabské</t>
  </si>
  <si>
    <t>Obec Skrabské</t>
  </si>
  <si>
    <t>Školská ulica 54 / 21, 9402 Slovenská Kajňa</t>
  </si>
  <si>
    <t>Obec Slovenská Kajňa</t>
  </si>
  <si>
    <t>Soľ 53, 9435 Soľ</t>
  </si>
  <si>
    <t>Obec Soľ</t>
  </si>
  <si>
    <t>Tovarné 173, 9401 Tovarné</t>
  </si>
  <si>
    <t>Obec Tovarné</t>
  </si>
  <si>
    <t>Školská 424, 9412 Vechec</t>
  </si>
  <si>
    <t>Obec Vechec</t>
  </si>
  <si>
    <t>A. Dubčeka 963 / 2, 9301 Vranov nad Topľou</t>
  </si>
  <si>
    <t>Bernolákova ulica 1061, 9347 Vranov nad Topľou</t>
  </si>
  <si>
    <t>Mesto Vranov nad Topľou</t>
  </si>
  <si>
    <t>Cirkevná základná škola s materskou školou sv. Dominika Sávia ako organizačná zložka Cirkevnej spojenej školy</t>
  </si>
  <si>
    <t>Školská 650, 9301 Vranov nad Topľou</t>
  </si>
  <si>
    <t>Budovateľská 1309, 9301 Vranov nad Topľou</t>
  </si>
  <si>
    <t>Základná škola pre žiakov s telesným postihnutím ako organizačná zložka Spojenej školy</t>
  </si>
  <si>
    <t>Gymnázium Cyrila Daxnera</t>
  </si>
  <si>
    <t>Dr. C. Daxnera 88 / 3, 9380 Vranov nad Topľou</t>
  </si>
  <si>
    <t>Kukučínova ulica 106, 9303 Vranov nad Topľou</t>
  </si>
  <si>
    <t>Lomnická ulica 620, 9303 Vranov nad Topľou</t>
  </si>
  <si>
    <t>Lúčna 1055, 9301 Vranov nad Topľou</t>
  </si>
  <si>
    <t>M. R. Štefánika 140, 9341 Vranov nad Topľou</t>
  </si>
  <si>
    <t>Lúčna 827 / 26, 9301 Vranov nad Topľou</t>
  </si>
  <si>
    <t>Sídlisko II. 1336, 9301 Vranov nad Topľou</t>
  </si>
  <si>
    <t>Juh 1054, 9301 Vranov nad Topľou</t>
  </si>
  <si>
    <t>Cirkevné gymnázium sv. Františka z Assisi ako organizačná zložka Cirkevnej spojenej školy</t>
  </si>
  <si>
    <t>Vyšný Žipov 220, 9433 Vyšný Žipov</t>
  </si>
  <si>
    <t>Obec Vyšný Žipov</t>
  </si>
  <si>
    <t>Zámutov 531, 9415 Zámutov</t>
  </si>
  <si>
    <t>Obec Zámutov</t>
  </si>
  <si>
    <t>Žalobín 36, 9403 Žalobín</t>
  </si>
  <si>
    <t>Obec Žalobín</t>
  </si>
  <si>
    <t>Elokované pracovisko ako súčasť Súkromnej strednej odbornej školy</t>
  </si>
  <si>
    <t>Kpt. Nálepku 1, 8701 Giraltovce</t>
  </si>
  <si>
    <t>Chminianske Jakubovany 270, 8233 Chminianske Jakubovany</t>
  </si>
  <si>
    <t>Obec Chminianske Jakubovany</t>
  </si>
  <si>
    <t>Gymnázium sv. Jána Bosca ako organizačná zložka Cirkevnej spojenej školy</t>
  </si>
  <si>
    <t>Elokované pracovisko ako súčasť Strednej odbornej školy agropotravinárskej a technickej</t>
  </si>
  <si>
    <t>Pradiarenská 1, 6001 Kežmarok</t>
  </si>
  <si>
    <t>Jakuba Kraya 8, 6001 Kežmarok</t>
  </si>
  <si>
    <t>Kostolná 304 / 19, 5995 Toporec</t>
  </si>
  <si>
    <t>Gen. Svobodu 129, 5971 Ľubica</t>
  </si>
  <si>
    <t>Nižná brána 10, 6001 Kežmarok</t>
  </si>
  <si>
    <t>Rakúsy 407, 5967 Rakúsy</t>
  </si>
  <si>
    <t>Elokované pracovisko ako súčasť Strednej odbornej školy podnikania a služieb</t>
  </si>
  <si>
    <t>Varhaňovce 53, 8205 Varhaňovce</t>
  </si>
  <si>
    <t>Močidľany 37, 8263 Jarovnice</t>
  </si>
  <si>
    <t>Elokované pracovisko ako súčasť Cirkevnej základnej školy sv. Michala</t>
  </si>
  <si>
    <t>Kendice 273, 8201 Kendice</t>
  </si>
  <si>
    <t>Elokované pracovisko ako súčasť Súkromnej strednej športovej školy ELBA</t>
  </si>
  <si>
    <t>Elokované pracovisko ako súčasť Súkromnej strednej odbornej školy ELBA</t>
  </si>
  <si>
    <t>Kpt. Nálepku 19, 8271 Lipany</t>
  </si>
  <si>
    <t>29. augusta 2340 / 38A, 7501 Trebišov</t>
  </si>
  <si>
    <t>Trebišov</t>
  </si>
  <si>
    <t>PaedDr. Martin Farbár</t>
  </si>
  <si>
    <t>Dukelská 31 / 35, 8701 Giraltovce</t>
  </si>
  <si>
    <t>Dukelská 30 / 34, 8701 Giraltovce</t>
  </si>
  <si>
    <t>Dukelská 47 / 51, 8701 Giraltovce</t>
  </si>
  <si>
    <t>Kukorelliho 30, 8701 Giraltovce</t>
  </si>
  <si>
    <t>Lazovná 6, 97401 Banská Bystrica</t>
  </si>
  <si>
    <t>Kreatívne centrum, s.r.o.</t>
  </si>
  <si>
    <t>Odborárska 30, 8001 Prešov</t>
  </si>
  <si>
    <t>Mirkovce 16, 8206 Mirkovce</t>
  </si>
  <si>
    <t>Pušovce 14, 8214 Pušovce</t>
  </si>
  <si>
    <t>Žehňa 20, 8206 Žehňa</t>
  </si>
  <si>
    <t>Prešovská 9, 8232 Svinia</t>
  </si>
  <si>
    <t>Záhradnícka 82, 8232 Svinia</t>
  </si>
  <si>
    <t>Hložská 263, 8232 Svinia</t>
  </si>
  <si>
    <t>Školská 3, 6503 Podolínec</t>
  </si>
  <si>
    <t>Elokované pracovisko ako súčasť Základnej školy s materskou školou pri zdravotníckom zariadení</t>
  </si>
  <si>
    <t>Sv. Jakuba 21, 8501 Bardejov</t>
  </si>
  <si>
    <t>Dr. C. Daxnera 90 / 7, 9301 Vranov nad Topľou</t>
  </si>
  <si>
    <t>Chminianske Jakubovany 22, 8233 Chminianske Jakubovany</t>
  </si>
  <si>
    <t>Chminianske Jakubovany 18, 8233 Chminianske Jakubovany</t>
  </si>
  <si>
    <t>Jarovnice 521, 8263 Jarovnice</t>
  </si>
  <si>
    <t>Tuhrina 87, 8207 Tuhrina</t>
  </si>
  <si>
    <t>Elokované pracovisko ako súčasť Základnej školy s materskou školou Štefana Nahálku</t>
  </si>
  <si>
    <t>Uhlárová 185, 5940 Liptovská Teplička</t>
  </si>
  <si>
    <t>Nálepkova 195, 5935 Batizovce</t>
  </si>
  <si>
    <t>Podhorany 14, 5993 Podhorany</t>
  </si>
  <si>
    <t>Jurské 8, 5994 Jurské</t>
  </si>
  <si>
    <t>Vrbovská 25, 5971 Ľubica</t>
  </si>
  <si>
    <t>Krátka 461, 5992 Huncovce</t>
  </si>
  <si>
    <t>Požiarnicka 3, 8001 Prešov</t>
  </si>
  <si>
    <t>Kojatice 191, 8232 Kojatice</t>
  </si>
  <si>
    <t>Čapajevova 27, 8001 Prešov</t>
  </si>
  <si>
    <t>Horný Smokovec 2, 6201 Vysoké Tatry</t>
  </si>
  <si>
    <t>Štefánikova 40, 5901 Spišská Belá</t>
  </si>
  <si>
    <t>Dominika Tatarku 436, 5801 Poprad</t>
  </si>
  <si>
    <t>Elokované pracovisko ako súčasť Základnej školy M. R. Štefánika</t>
  </si>
  <si>
    <t>Štefaníkova 39, 5901 Spišská Belá</t>
  </si>
  <si>
    <t>Školská 302, 6782 Modra nad Cirochou</t>
  </si>
  <si>
    <t>Hermanovce 318, 8235 Hermanovce</t>
  </si>
  <si>
    <t>Lomnička 28, 6503 Lomnička</t>
  </si>
  <si>
    <t>Lomnička 68, 6503 Lomnička</t>
  </si>
  <si>
    <t>Lomnička 67, 6503 Lomnička</t>
  </si>
  <si>
    <t>Námestie sv. Jakuba 26, 8221 Veľký Šariš</t>
  </si>
  <si>
    <t>SNP 15, 8301 Sabinov</t>
  </si>
  <si>
    <t>Rakúsy - časť osada 260, 5976 Rakúsy</t>
  </si>
  <si>
    <t>Základna škola s materskou školou</t>
  </si>
  <si>
    <t>Poša 251, 9421 Poša</t>
  </si>
  <si>
    <t>Obec Poša</t>
  </si>
  <si>
    <t>Súkromné gymnázium ako organizačná zložka Súkromnej spojenej školy European English School</t>
  </si>
  <si>
    <t>Solivarská 28, 8005 Prešov</t>
  </si>
  <si>
    <t>Európska vzdelávacia agentúra ELBA, n.o. /European Educational Agency ELBA, n.o./</t>
  </si>
  <si>
    <t>Súkromná základná škola ako organizačná zložka Súkromnej spojenej školy European English School</t>
  </si>
  <si>
    <t>PaedDr. Ľubomíra Kučková</t>
  </si>
  <si>
    <t>Stráne pod Tatrami 100, 5976 Stráne pod Tatrami</t>
  </si>
  <si>
    <t>Stráne pod Tatrami 166, 5976 Stráne pod Tatrami</t>
  </si>
  <si>
    <t>Grófske nádvorie 209 / 2, 8216 Fintice</t>
  </si>
  <si>
    <t>Obec Fintice</t>
  </si>
  <si>
    <t>Stredná odborná škola polytechnická ako organizačná zložka Spojenej školy</t>
  </si>
  <si>
    <t>SNP 16, 8301 Sabinov</t>
  </si>
  <si>
    <t>Palárikova 1602 / 1, 6901 Snina</t>
  </si>
  <si>
    <t>Súkromná základná škola pre žiakov s poruchami aktivity a pozornosti</t>
  </si>
  <si>
    <t>ZŠ pre žiakov s poruchou učenia</t>
  </si>
  <si>
    <t>Bernolákova 21, 8001 Prešov</t>
  </si>
  <si>
    <t>Ing. Stanislav Harčarík</t>
  </si>
  <si>
    <t>Hlavná 121, 5601 Gelnica</t>
  </si>
  <si>
    <t>Gelnica</t>
  </si>
  <si>
    <t>Mesto Gelnica</t>
  </si>
  <si>
    <t>Špeciálna základna škola ako organizačná zložka Spojenej školy internátnej</t>
  </si>
  <si>
    <t>Kováčska 12, 5601 Gelnica</t>
  </si>
  <si>
    <t>Regionálny úrad školskej správy v Košiciach</t>
  </si>
  <si>
    <t>SNP 1, 5601 Gelnica</t>
  </si>
  <si>
    <t>Košický samosprávny kraj</t>
  </si>
  <si>
    <t>Helcmanovce 41, 5563 Helcmanovce</t>
  </si>
  <si>
    <t>Obec Helcmanovce</t>
  </si>
  <si>
    <t>Školská 297, 5561 Jaklovce</t>
  </si>
  <si>
    <t>Obec Jaklovce</t>
  </si>
  <si>
    <t>Kluknava 43, 5351 Kluknava</t>
  </si>
  <si>
    <t>Obec Kluknava</t>
  </si>
  <si>
    <t>Školská 20, 5501 Margecany</t>
  </si>
  <si>
    <t>Obec Margecany</t>
  </si>
  <si>
    <t>Mníšek nad Hnilcom 497, 5564 Mníšek nad Hnilcom</t>
  </si>
  <si>
    <t>Obec Mníšek nad Hnilcom</t>
  </si>
  <si>
    <t>Školská 684, 5333 Nálepkovo</t>
  </si>
  <si>
    <t>Obec Nálepkovo</t>
  </si>
  <si>
    <t>Breziny 256, 5562 Prakovce</t>
  </si>
  <si>
    <t>Prakovce 282, 5562 Prakovce</t>
  </si>
  <si>
    <t>Prakovce 307, 5562 Prakovce</t>
  </si>
  <si>
    <t>Obec Prakovce</t>
  </si>
  <si>
    <t>Richnava 189, 5351 Richnava</t>
  </si>
  <si>
    <t>Smolník 528, 5566 Smolník</t>
  </si>
  <si>
    <t>Obec Smolník</t>
  </si>
  <si>
    <t>Školská 122, 5334 Švedlár</t>
  </si>
  <si>
    <t>Obec Švedlár</t>
  </si>
  <si>
    <t>Veľký Folkmar 328, 5551 Veľký Folkmar</t>
  </si>
  <si>
    <t>Obec Veľký Folkmar</t>
  </si>
  <si>
    <t>Závadka 195, 5333 Závadka</t>
  </si>
  <si>
    <t>Obec Závadka</t>
  </si>
  <si>
    <t>Bankov č. 15, 4031 Košice-Sever</t>
  </si>
  <si>
    <t>Hroncova 23, 4001 Košice-Sever</t>
  </si>
  <si>
    <t>Mesto Košice</t>
  </si>
  <si>
    <t>Komenského 44, 4001 Košice-Sever</t>
  </si>
  <si>
    <t>Park mládeže 5, 4001 Košice-Sever</t>
  </si>
  <si>
    <t>Polianska 1, 4001 Košice-Sever</t>
  </si>
  <si>
    <t>Tomášikova 31, 4001 Košice-Sever</t>
  </si>
  <si>
    <t>Watsonova 61, 4001 Košice-Sever</t>
  </si>
  <si>
    <t>Belehradská 21, 4013 Košice-Sídlisko Ťahanovce</t>
  </si>
  <si>
    <t>Bruselská 18, 4013 Košice-Sídlisko Ťahanovce</t>
  </si>
  <si>
    <t>Cirkevná základná škola s materskou školou sv. Gorazda</t>
  </si>
  <si>
    <t>Juhoslovanská 2, 4013 Košice-Sídlisko Ťahanovce</t>
  </si>
  <si>
    <t>Gréckokatolícka eparchia Košice</t>
  </si>
  <si>
    <t>Stredná odborná škola obchodu a služieb Jána Bocatia</t>
  </si>
  <si>
    <t>Bocatiova 1, 4001 Košice-Staré Mesto</t>
  </si>
  <si>
    <t>Stredná odborná škola technická a ekonomická Jozefa Szakkayho - Szakkay József Műszaki és Közgazdasági Szakközépiskola</t>
  </si>
  <si>
    <t>Hlavná 113, 4001 Košice-Staré Mesto</t>
  </si>
  <si>
    <t>Jakobyho 15, 4001 Košice-Staré Mesto</t>
  </si>
  <si>
    <t>Zádielska 12, 4001 Košice-Staré Mesto</t>
  </si>
  <si>
    <t>Juraj Sninský</t>
  </si>
  <si>
    <t>Komenského 2, 4001 Košice-Staré Mesto</t>
  </si>
  <si>
    <t>ZÁKLADNÁ ŠKOLA a Gymnázium s vyučovacím jazykom maďarským - Márai Sándor Magyar Tanítási Nyelvű Gimnázium és Alapiskola</t>
  </si>
  <si>
    <t>Kuzmányho 6, 4174 Košice-Staré Mesto</t>
  </si>
  <si>
    <t>GYMNÁZIUM a Základná škola s vyučovacím jazykom maďarským - Márai Sándor Magyar Tanítási Nyelvű Gimnázium és Alapiskola</t>
  </si>
  <si>
    <t>Lermontovova 1, 4001 Košice-Staré Mesto</t>
  </si>
  <si>
    <t>Súkromná stredná odborná škola ekonomická KOŠICKÁ AKADÉMIA</t>
  </si>
  <si>
    <t>Tajovského 15, 4001 Košice-Staré Mesto</t>
  </si>
  <si>
    <t>KOŠICKÁ AKADÉMIA, n.o.</t>
  </si>
  <si>
    <t>Združenie pre rozvoj vzdelávania, o.z.</t>
  </si>
  <si>
    <t>Stredná zdravotnícka škola sv. Alžbety</t>
  </si>
  <si>
    <t>Mäsiarska 25, 4001 Košice-Staré Mesto</t>
  </si>
  <si>
    <t>Moyzesova 17, 4176 Košice-Staré Mesto</t>
  </si>
  <si>
    <t>Nám. L. Novomeského 2, 4001 Košice-Staré Mesto</t>
  </si>
  <si>
    <t>Gymnázium Milana Rastislava Štefánika</t>
  </si>
  <si>
    <t>Nám. L. Novomeského 4, 4224 Košice-Staré Mesto</t>
  </si>
  <si>
    <t>Stredná odborná škola železničná</t>
  </si>
  <si>
    <t>Palackého 14, 4001 Košice-Staré Mesto</t>
  </si>
  <si>
    <t>Park Angelinum 8, 4001 Košice-Staré Mesto</t>
  </si>
  <si>
    <t>Poštová 9, 4252 Košice-Staré Mesto</t>
  </si>
  <si>
    <t>DIDACTICUS, s.r.o.</t>
  </si>
  <si>
    <t>Evanjelické gymnázium Jána Ámosa Komenského</t>
  </si>
  <si>
    <t>Škultétyho 10, 4001 Košice-Staré Mesto</t>
  </si>
  <si>
    <t>Šrobárova 1, 4223 Košice-Staré Mesto</t>
  </si>
  <si>
    <t>Timonova 2, 4203 Košice-Staré Mesto</t>
  </si>
  <si>
    <t>Vojenská 13, 4001 Košice-Staré Mesto</t>
  </si>
  <si>
    <t>Gymnázium sv. Tomáša Akvinského</t>
  </si>
  <si>
    <t>Zbrojničná 3, 4001 Košice-Staré Mesto</t>
  </si>
  <si>
    <t>Kongregácia sestier dominikánok bl. Imeldy</t>
  </si>
  <si>
    <t>Želiarska 4, 4013 Košice-Ťahanovce</t>
  </si>
  <si>
    <t>Ľ. Podjavorinskej 1, 4011 Košice-Luník IX</t>
  </si>
  <si>
    <t>Košice II</t>
  </si>
  <si>
    <t>Myslavská 401, 4016 Košice-Myslava</t>
  </si>
  <si>
    <t>Mgr. Anna Uchnárová</t>
  </si>
  <si>
    <t>Súkromná základná škola s materskou školou pre žiakov a deti s autizmom</t>
  </si>
  <si>
    <t>Základná škola s materskou školou sv. Košických mučeníkov ako organizačná zložka Spojenej školy sv.Košických mučeníkov</t>
  </si>
  <si>
    <t>Čordákova 50, 4023 Košice-Sídlisko KVP</t>
  </si>
  <si>
    <t>Gymnázium sv. Košických mučeníkov ako organizačná zložka Spojenej školy sv. Košických mučeníkov</t>
  </si>
  <si>
    <t>Drábova 3, 4023 Košice-Sídlisko KVP</t>
  </si>
  <si>
    <t>Základná škola Mateja Lechkého</t>
  </si>
  <si>
    <t>Jána Pavla II. 1, 4011 Košice-Sídlisko KVP</t>
  </si>
  <si>
    <t>Janigova 2, 4023 Košice-Sídlisko KVP</t>
  </si>
  <si>
    <t>Starozagorská 8, 4023 Košice-Sídlisko KVP</t>
  </si>
  <si>
    <t>Mládežnícka 3, 4015 Košice-Šaca</t>
  </si>
  <si>
    <t>Stredná odborná škola priemyselných technológii</t>
  </si>
  <si>
    <t>Učňovská 5, 4015 Košice-Šaca</t>
  </si>
  <si>
    <t>Bernolákova 16, 4011 Košice-Západ</t>
  </si>
  <si>
    <t>Základná škola sv. Cyrila a Metoda</t>
  </si>
  <si>
    <t>Bernolákova 18, 4011 Košice-Západ</t>
  </si>
  <si>
    <t>Inžinierska 24, 4011 Košice-Západ</t>
  </si>
  <si>
    <t>Katkin park 2, 4011 Košice-Západ</t>
  </si>
  <si>
    <t>SGCR s. r. o.</t>
  </si>
  <si>
    <t>Kežmarská 28, 4011 Košice-Západ</t>
  </si>
  <si>
    <t>Kežmarská 30, 4011 Košice-Západ</t>
  </si>
  <si>
    <t>Súkromná škola umeleckého priemyslu filmová</t>
  </si>
  <si>
    <t>Petzvalova 2, 4011 Košice-Západ</t>
  </si>
  <si>
    <t>Filmová škola s. r. o.</t>
  </si>
  <si>
    <t>Považská 12, 4011 Košice-Západ</t>
  </si>
  <si>
    <t>Trieda SNP 104, 4011 Košice-Západ</t>
  </si>
  <si>
    <t>Mgr. Adriana Pištejová</t>
  </si>
  <si>
    <t>Trebišovská 10, 4011 Košice-Západ</t>
  </si>
  <si>
    <t>Trebišovská 12, 4011 Košice-Západ</t>
  </si>
  <si>
    <t>Trieda SNP 1, 4011 Košice-Západ</t>
  </si>
  <si>
    <t>Slobody 1, 4011 Košice-Západ</t>
  </si>
  <si>
    <t>Mgr. Natália Klotzmannová</t>
  </si>
  <si>
    <t>Konzervatórium Jozefa Adamoviča</t>
  </si>
  <si>
    <t>Exnárova 8, 4023 Košice-Dargovských hrdinov</t>
  </si>
  <si>
    <t>Košice III</t>
  </si>
  <si>
    <t>Fábryho 44, 4022 Košice-Dargovských hrdinov</t>
  </si>
  <si>
    <t>Gymnázium sv. Edity Steinovej</t>
  </si>
  <si>
    <t>Charkovská 1, 4022 Košice-Dargovských hrdinov</t>
  </si>
  <si>
    <t>Požiarnická 1, 4001 Košice-Juh</t>
  </si>
  <si>
    <t>Kultúrne združenie občanov rómskej národnosti Košického kraja, n.o.</t>
  </si>
  <si>
    <t>Krosnianska 2, 4022 Košice-Dargovských hrdinov</t>
  </si>
  <si>
    <t>Krosnianska 4, 4022 Košice-Dargovských hrdinov</t>
  </si>
  <si>
    <t>Základná škola Ľudovíta Fullu</t>
  </si>
  <si>
    <t>Maurerova 21, 4022 Košice-Dargovských hrdinov</t>
  </si>
  <si>
    <t>Postupimská 37, 4022 Košice-Dargovských hrdinov</t>
  </si>
  <si>
    <t>Súkromná stredná odborná škola ekonomicko-technická</t>
  </si>
  <si>
    <t>JUVENTUS SLOVAKIA, s.r.o.</t>
  </si>
  <si>
    <t>Abovská 36, 4017 Košice-Barca</t>
  </si>
  <si>
    <t>Námestie mladých poľnohospodárov 2, 4017 Košice-Barca</t>
  </si>
  <si>
    <t>Základná škola ako organizačná zložka Liečebno-výchovného sanatória</t>
  </si>
  <si>
    <t>Tešedíkova 3, 4017 Košice-Barca</t>
  </si>
  <si>
    <t>Alejová 1, 4149 Košice-Juh</t>
  </si>
  <si>
    <t>Alejová 6, 4011 Košice-Juh</t>
  </si>
  <si>
    <t>Gemerská 1, 4011 Košice-Juh</t>
  </si>
  <si>
    <t>Gemerská 2, 4001 Košice-Juh</t>
  </si>
  <si>
    <t>Južná trieda 10, 4001 Košice-Juh</t>
  </si>
  <si>
    <t>Stredná odborná škola pedagogická sv. Cyrila a Metoda</t>
  </si>
  <si>
    <t>Južná trieda 48, 4001 Košice-Juh</t>
  </si>
  <si>
    <t>Súkromná stredná odborná škola PAMIKO</t>
  </si>
  <si>
    <t>Kukučínova 23, 4001 Košice-Juh</t>
  </si>
  <si>
    <t>PAMIKO, s.r.o. Košice</t>
  </si>
  <si>
    <t>Kukučínova 40, 4137 Košice-Juh</t>
  </si>
  <si>
    <t>Moldavská cesta 2, 4199 Košice-Juh</t>
  </si>
  <si>
    <t>Ostrovského 1, 4001 Košice-Juh</t>
  </si>
  <si>
    <t>Súkromné hudobné a dramatické konzervatórium</t>
  </si>
  <si>
    <t>Požiarnická 3, 4001 Košice-Juh</t>
  </si>
  <si>
    <t>Staničná 13, 4001 Košice-Juh</t>
  </si>
  <si>
    <t>Užhorodská 39, 4011 Košice-Juh</t>
  </si>
  <si>
    <t>SŠG, s.r.o.</t>
  </si>
  <si>
    <t>Základná škola s materskou školou sv. Marka Križina</t>
  </si>
  <si>
    <t>Rehoľná 2, 4018 Košice-Krásna</t>
  </si>
  <si>
    <t>Bukovecká 17, 4012 Košice-Nad jazerom</t>
  </si>
  <si>
    <t>Ing. Miroslav Krišťan</t>
  </si>
  <si>
    <t>Dneperská 1, 4012 Košice-Nad jazerom</t>
  </si>
  <si>
    <t>Dobrá škola, n. o.</t>
  </si>
  <si>
    <t>Družicová 4, 4012 Košice-Nad jazerom</t>
  </si>
  <si>
    <t>Galaktická 9, 4012 Košice-Nad jazerom</t>
  </si>
  <si>
    <t>"ĎAKUJEM - ""PAĽIKERAV"""</t>
  </si>
  <si>
    <t>Základná škola Jozefa Urbana</t>
  </si>
  <si>
    <t>Jenisejská 22, 4012 Košice-Nad jazerom</t>
  </si>
  <si>
    <t>Opatovská cesta 7, 4001 Košice-Vyšné Opátske</t>
  </si>
  <si>
    <t>Praktická škola pre žiakov s telesným postihnutím</t>
  </si>
  <si>
    <t>Opatovská cesta 101, 4057 Košice-Vyšné Opátske</t>
  </si>
  <si>
    <t>Základná škola s materskou školou pre žiakov s telesným postihnutím ako organizačná zložka Spojenej školy</t>
  </si>
  <si>
    <t>Stredná odborná škola pre žiakov s telesným postihnutím ako organizačná zložka Spojenej školy</t>
  </si>
  <si>
    <t>Bačkovík 63, 4445 Bačkovík</t>
  </si>
  <si>
    <t>Košice - okolie</t>
  </si>
  <si>
    <t>Obec Bačkovík</t>
  </si>
  <si>
    <t>Bohdanovce 209, 4416 Bohdanovce</t>
  </si>
  <si>
    <t>Obec Bohdanovce</t>
  </si>
  <si>
    <t>Boliarov 50, 4447 Boliarov</t>
  </si>
  <si>
    <t>Obec Boliarov</t>
  </si>
  <si>
    <t>Základná škola s materskou školou Milana Rastislava Štefánika</t>
  </si>
  <si>
    <t>Budimír 11, 4443 Budimír</t>
  </si>
  <si>
    <t>Obec Budimír</t>
  </si>
  <si>
    <t>Buzica 327, 4473 Buzica</t>
  </si>
  <si>
    <t>Obec Buzica</t>
  </si>
  <si>
    <t>Cestice 70, 4471 Cestice</t>
  </si>
  <si>
    <t>Obec Cestice</t>
  </si>
  <si>
    <t>Čakanovce 80, 4445 Čakanovce</t>
  </si>
  <si>
    <t>Pionierska 33, 4414 Čaňa</t>
  </si>
  <si>
    <t>Obec Čaňa</t>
  </si>
  <si>
    <t>Školská 7, 4471 Čečejovce</t>
  </si>
  <si>
    <t>Obec Čečejovce</t>
  </si>
  <si>
    <t>Drienovec 44, 4401 Drienovec</t>
  </si>
  <si>
    <t>Obec Drienovec</t>
  </si>
  <si>
    <t>Hlavná 5, 4431 Družstevná pri Hornáde</t>
  </si>
  <si>
    <t>Obec Družstevná pri Hornáde</t>
  </si>
  <si>
    <t>Ďurkov 192, 4419 Ďurkov</t>
  </si>
  <si>
    <t>Obec Ďurkov</t>
  </si>
  <si>
    <t>Cirkevná základná škola sv. Štefana - Szent István Egyházi Alapiskola</t>
  </si>
  <si>
    <t>Dvorníky 88, 4402 Dvorníky-Včeláre</t>
  </si>
  <si>
    <t>Haniska 290, 4457 Haniska</t>
  </si>
  <si>
    <t>Obec Haniska</t>
  </si>
  <si>
    <t>Herľany 37, 4446 Herľany</t>
  </si>
  <si>
    <t>Obec Herľany</t>
  </si>
  <si>
    <t>Chrastné 30, 4444 Chrastné</t>
  </si>
  <si>
    <t>Obec Chrastné</t>
  </si>
  <si>
    <t>Janík 28, 4405 Janík</t>
  </si>
  <si>
    <t>Obec Janík</t>
  </si>
  <si>
    <t>Školská 3, 4423 Jasov</t>
  </si>
  <si>
    <t>Obec Jasov</t>
  </si>
  <si>
    <t>Kalša 128, 4418 Kalša</t>
  </si>
  <si>
    <t>Obec Kalša</t>
  </si>
  <si>
    <t>Kecerovce 79, 4447 Kecerovce</t>
  </si>
  <si>
    <t>Obec Kecerovce</t>
  </si>
  <si>
    <t>Kechnec 13 / 13, 4458 Kechnec</t>
  </si>
  <si>
    <t>Obecné združenie občanov telesnej kultúry, školstva, zdravia a ochrany ŽP Kechnec</t>
  </si>
  <si>
    <t>Kokšov-Bakša 20, 4413 Kokšov-Bakša</t>
  </si>
  <si>
    <t>Obec Kokšov - Bakša</t>
  </si>
  <si>
    <t>M. Kočanovej 2, 4431 Kostoľany nad Hornádom</t>
  </si>
  <si>
    <t>Obec Kostoľany nad Hornádom</t>
  </si>
  <si>
    <t>Košická Belá 235, 4465 Košická Belá</t>
  </si>
  <si>
    <t>Obec Košická Belá</t>
  </si>
  <si>
    <t>Košické Oľšany 215, 4442 Košické Oľšany</t>
  </si>
  <si>
    <t>Obec Košické Oľšany</t>
  </si>
  <si>
    <t>Kráľovce 86, 4444 Kráľovce</t>
  </si>
  <si>
    <t>Obec Kráľovce</t>
  </si>
  <si>
    <t>Kysak 210, 4481 Kysak</t>
  </si>
  <si>
    <t>Obec Kysak</t>
  </si>
  <si>
    <t>Školská 10, 4420 Malá Ida</t>
  </si>
  <si>
    <t>Obec Malá Ida</t>
  </si>
  <si>
    <t>Štóska 183, 4425 Medzev</t>
  </si>
  <si>
    <t>Mesto Medzev</t>
  </si>
  <si>
    <t>Mokrance 209, 4501 Mokrance</t>
  </si>
  <si>
    <t>Obec Mokrance</t>
  </si>
  <si>
    <t>Československej armády 15, 4501 Moldava nad Bodvou</t>
  </si>
  <si>
    <t>Mesto Moldava nad Bodvou</t>
  </si>
  <si>
    <t>Hlavná 53, 4501 Moldava nad Bodvou</t>
  </si>
  <si>
    <t>Stredná odborná škola agrotechnická - Agrotechnikai Szakközépiskola</t>
  </si>
  <si>
    <t>Hlavná 54, 4501 Moldava nad Bodvou</t>
  </si>
  <si>
    <t>Severná 21, 4501 Moldava nad Bodvou</t>
  </si>
  <si>
    <t>Gymnázium Štefana Moysesa</t>
  </si>
  <si>
    <t>Školská 13, 4517 Moldava nad Bodvou</t>
  </si>
  <si>
    <t>Nižná Kamenica 60, 4445 Nižná Kamenica</t>
  </si>
  <si>
    <t>Obec Nižná Kamenica</t>
  </si>
  <si>
    <t>Hlavná 346, 4415 Nižná Myšľa</t>
  </si>
  <si>
    <t>Obec Nižná Myšľa</t>
  </si>
  <si>
    <t>Klátovská 56, 4412 Nižný Klátov</t>
  </si>
  <si>
    <t>Obec Nižný Klátov</t>
  </si>
  <si>
    <t>Základná škola s vyučovacím jazykom maďarským -  Alapiskola</t>
  </si>
  <si>
    <t>Nižný Lánec 54, 4473 Nižný Lánec</t>
  </si>
  <si>
    <t>Obec Nižný Lánec</t>
  </si>
  <si>
    <t>Paňovce 96, 4471 Paňovce</t>
  </si>
  <si>
    <t>Obec Paňovce</t>
  </si>
  <si>
    <t>Peder 119, 4405 Peder</t>
  </si>
  <si>
    <t>Obec Peder</t>
  </si>
  <si>
    <t>Perín 145, 4474 Perín-Chym</t>
  </si>
  <si>
    <t>Obec Perín - Chym</t>
  </si>
  <si>
    <t>Školská 3, 4424 Poproč</t>
  </si>
  <si>
    <t>Obec Poproč</t>
  </si>
  <si>
    <t>Ruskov 32, 4419 Ruskov</t>
  </si>
  <si>
    <t>Obec Ruskov</t>
  </si>
  <si>
    <t>Zdoba 162, 4441 Sady nad Torysou</t>
  </si>
  <si>
    <t>Obec Sady nad Torysou</t>
  </si>
  <si>
    <t>Seňa 507, 4458 Seňa</t>
  </si>
  <si>
    <t>Obec Seňa</t>
  </si>
  <si>
    <t>Školská 251, 4411 Skároš</t>
  </si>
  <si>
    <t>Obec Skároš</t>
  </si>
  <si>
    <t>Hlavná 320 / 79, 4417 Slanec</t>
  </si>
  <si>
    <t>Obec Slanec</t>
  </si>
  <si>
    <t>Sokoľany 147, 4456 Sokoľany</t>
  </si>
  <si>
    <t>Obec Sokoľany</t>
  </si>
  <si>
    <t>Svinica 187, 4445 Svinica</t>
  </si>
  <si>
    <t>Obec Svinica</t>
  </si>
  <si>
    <t>Súkromná základná škola s materskou školou pri zdravotníckom zariadení KÚPELE ŠTÓS, n.o.</t>
  </si>
  <si>
    <t>Štós - kúpele č.242, 4426 Štós</t>
  </si>
  <si>
    <t>KÚPELE ŠTÓS, n.o.</t>
  </si>
  <si>
    <t>Štós 35, 4426 Štós</t>
  </si>
  <si>
    <t>Obec Štós</t>
  </si>
  <si>
    <t>Školská 94, 4411 Trstené pri Hornáde</t>
  </si>
  <si>
    <t>Obec Trstené pri Hornáde</t>
  </si>
  <si>
    <t>Školská ulica 301 / 12, 4402 Turňa nad Bodvou</t>
  </si>
  <si>
    <t>Obec Turňa nad Bodvou</t>
  </si>
  <si>
    <t>Hlavná 165, 4413 Valaliky</t>
  </si>
  <si>
    <t>Obec Valaliky</t>
  </si>
  <si>
    <t>Parková 1, 4455 Veľká Ida</t>
  </si>
  <si>
    <t>Obec Veľká Ida</t>
  </si>
  <si>
    <t>Vtáčkovce 1, 4447 Vtáčkovce</t>
  </si>
  <si>
    <t>Obec Vtáčkovce</t>
  </si>
  <si>
    <t>Vtáčkovce 2, 4447 Vtáčkovce</t>
  </si>
  <si>
    <t>Abovská 244 / 18, 4411 Ždaňa</t>
  </si>
  <si>
    <t>Jarmočná 96, 4411 Ždaňa</t>
  </si>
  <si>
    <t>Obec Ždaňa</t>
  </si>
  <si>
    <t>Bracovce 26, 7205 Bracovce</t>
  </si>
  <si>
    <t>Michalovce</t>
  </si>
  <si>
    <t>Obec Bracovce</t>
  </si>
  <si>
    <t>Základná škola Júlie Bilčíkovej</t>
  </si>
  <si>
    <t>Budkovce 355, 7215 Budkovce</t>
  </si>
  <si>
    <t>Obec Budkovce</t>
  </si>
  <si>
    <t>Čičarovce 109, 7671 Čičarovce</t>
  </si>
  <si>
    <t>Obec Čičarovce</t>
  </si>
  <si>
    <t>Hlavná 1, 7674 Drahňov</t>
  </si>
  <si>
    <t>Obec Drahňov</t>
  </si>
  <si>
    <t>Horovce 181, 7202 Horovce</t>
  </si>
  <si>
    <t>Obec Horovce</t>
  </si>
  <si>
    <t>Iňačovce 33, 7211 Iňačovce</t>
  </si>
  <si>
    <t>Obec Iňačovce</t>
  </si>
  <si>
    <t>Jovsa 242, 7232 Jovsa</t>
  </si>
  <si>
    <t>Obec Jovsa</t>
  </si>
  <si>
    <t>Hlavná 36, 7901 Kapušianske Kľačany</t>
  </si>
  <si>
    <t>Obec Kapušianske Kľačany</t>
  </si>
  <si>
    <t>Krížany 36, 7901 Krišovská Liesková</t>
  </si>
  <si>
    <t>Obec Krišovská Liesková</t>
  </si>
  <si>
    <t>Lastomír 144, 7237 Lastomír</t>
  </si>
  <si>
    <t>Obec Lastomír</t>
  </si>
  <si>
    <t>Laškovce 38, 7201 Laškovce</t>
  </si>
  <si>
    <t>Obec Laškovce</t>
  </si>
  <si>
    <t>Markovce 31, 7206 Markovce</t>
  </si>
  <si>
    <t>Obec Markovce</t>
  </si>
  <si>
    <t>Jána A. Komenského 1, 7101 Michalovce</t>
  </si>
  <si>
    <t>Mesto Michalovce</t>
  </si>
  <si>
    <t>Jána Švermu 6, 7101 Michalovce</t>
  </si>
  <si>
    <t>Kapušianska 2, 7101 Michalovce</t>
  </si>
  <si>
    <t>Súkromná hotelová akadémia - Dufincova</t>
  </si>
  <si>
    <t>Komenského 1, 7101 Michalovce</t>
  </si>
  <si>
    <t>MUDr. Mária Dufincová</t>
  </si>
  <si>
    <t>Základná škola Pavla Horova</t>
  </si>
  <si>
    <t>Kpt. Nálepku 16, 7101 Michalovce</t>
  </si>
  <si>
    <t>Krymská 5, 7101 Michalovce</t>
  </si>
  <si>
    <t>Ľ. Štúra 26, 7101 Michalovce</t>
  </si>
  <si>
    <t>Gymnázium Pavla Horova</t>
  </si>
  <si>
    <t>Masarykova 1, 7179 Michalovce</t>
  </si>
  <si>
    <t>Masarykova 27, 7101 Michalovce</t>
  </si>
  <si>
    <t>Moskovská 1, 7101 Michalovce</t>
  </si>
  <si>
    <t>Okružná 17, 7101 Michalovce</t>
  </si>
  <si>
    <t>Partizánska 1, 7192 Michalovce</t>
  </si>
  <si>
    <t>Školská 10, 7101 Michalovce</t>
  </si>
  <si>
    <t>Školská 12, 7101 Michalovce</t>
  </si>
  <si>
    <t>Odborné učilište internátne Viliama Gaňa ako organizačná zložka  Spojenej školy internátnej</t>
  </si>
  <si>
    <t>Školská 2, 7101 Michalovce</t>
  </si>
  <si>
    <t>Školská 4, 7101 Michalovce</t>
  </si>
  <si>
    <t>Andreja Hrehovčíka 1, 7101 Michalovce</t>
  </si>
  <si>
    <t>Základná škola Teodora Jozefa Moussona</t>
  </si>
  <si>
    <t>T. J. Moussona 4, 7101 Michalovce</t>
  </si>
  <si>
    <t>Stredná odborná škola sv. Cyrila a Metoda</t>
  </si>
  <si>
    <t>Tehliarska 2, 7101 Michalovce</t>
  </si>
  <si>
    <t>Michalovsko-košická pravoslávna eparchia v Michalovciach</t>
  </si>
  <si>
    <t>Volgogradská 2, 7101 Michalovce</t>
  </si>
  <si>
    <t>Nacina Ves 63, 7221 Nacina Ves</t>
  </si>
  <si>
    <t>Obec Nacina Ves</t>
  </si>
  <si>
    <t>Základná škola s materskou školou Štefana Ďurovčíka</t>
  </si>
  <si>
    <t>Palín 104, 7213 Palín</t>
  </si>
  <si>
    <t>Obec Palín</t>
  </si>
  <si>
    <t>Kapušianska 2, 7214 Pavlovce nad Uhom</t>
  </si>
  <si>
    <t>Školská 3, 7214 Pavlovce nad Uhom</t>
  </si>
  <si>
    <t>Obec Pavlovce nad Uhom</t>
  </si>
  <si>
    <t>Petrovce nad Laborcom 100, 7101 Petrovce nad Laborcom</t>
  </si>
  <si>
    <t>Obec Petrovce nad Laborcom</t>
  </si>
  <si>
    <t>J. Záborského 7, 7201 Pozdišovce</t>
  </si>
  <si>
    <t>Obec Pozdišovce</t>
  </si>
  <si>
    <t>Rakovec nad Ondavou 2, 7203 Rakovec nad Ondavou</t>
  </si>
  <si>
    <t>Obec Rakovec nad Ondavou</t>
  </si>
  <si>
    <t>Staré 283, 7223 Staré</t>
  </si>
  <si>
    <t>Obec Staré</t>
  </si>
  <si>
    <t>Mierová 1, 7222 Strážske</t>
  </si>
  <si>
    <t>Mesto Strážske</t>
  </si>
  <si>
    <t>Mierová 727, 7222 Strážske</t>
  </si>
  <si>
    <t>Šamudovce 23, 7201 Šamudovce</t>
  </si>
  <si>
    <t>Obec Šamudovce</t>
  </si>
  <si>
    <t>Trhovište 50, 7204 Trhovište</t>
  </si>
  <si>
    <t>Obec Trhovište</t>
  </si>
  <si>
    <t>Tušická Nová Ves 64, 7202 Tušická Nová Ves</t>
  </si>
  <si>
    <t>Obec Tušická Nová Ves</t>
  </si>
  <si>
    <t>Špeciálna základna škola s MŠ-Speciális Alapiskola és Óvoda ako organizačná zložka Spojenej školy</t>
  </si>
  <si>
    <t>J. Dózsu 32, 7901 Veľké Kapušany</t>
  </si>
  <si>
    <t>Stredná odborná škola techniky a služieb - Műszaki és Szolgáltóipari Szakközépiskola</t>
  </si>
  <si>
    <t>Janka Kráľa 25, 7901 Veľké Kapušany</t>
  </si>
  <si>
    <t>Síd.P.O.Hviezdoslava 43, 7955 Veľké Kapušany</t>
  </si>
  <si>
    <t>Mesto Veľké Kapušany</t>
  </si>
  <si>
    <t>Základná škola Jánosa Erdélyiho s vyučovacím jazykom maďarským - Erdélyi János Alapiskola</t>
  </si>
  <si>
    <t>Fábryho 36, 7901 Veľké Kapušany</t>
  </si>
  <si>
    <t>Zoltána Fábryho 1, 7901 Veľké Kapušany</t>
  </si>
  <si>
    <t>Základná škola Istvána Dobóa s vyučovacím jazykom maďarským - Dobó István Alapiskola</t>
  </si>
  <si>
    <t>Veľké Slemence 18, 7677 Veľké Slemence</t>
  </si>
  <si>
    <t>Obec Veľké Slemence</t>
  </si>
  <si>
    <t>Základná škola s materskou školou Františka Jozefa Fugu</t>
  </si>
  <si>
    <t>Vinné 514, 7231 Vinné</t>
  </si>
  <si>
    <t>Obec Vinné</t>
  </si>
  <si>
    <t>Cirkevná základná škola Reformovanej kresťanskej cirkvi s vyučovacím jazykom maďarským-Református Egyházi Alapiskola</t>
  </si>
  <si>
    <t>Elektrárenská ulica 319 / 6, 7672 Vojany</t>
  </si>
  <si>
    <t>Reformovaná kresťanská cirkev na Slovensku Užský seniorát</t>
  </si>
  <si>
    <t>Vrbnica 20, 7216 Vrbnica</t>
  </si>
  <si>
    <t>Obec Vrbnica</t>
  </si>
  <si>
    <t>Vysoká nad Uhom 314, 7214 Vysoká nad Uhom</t>
  </si>
  <si>
    <t>Obec Vysoká nad Uhom</t>
  </si>
  <si>
    <t>Zalužice 450, 7234 Zalužice</t>
  </si>
  <si>
    <t>Obec Zalužice</t>
  </si>
  <si>
    <t>Zemplínska Široká 277, 7213 Zemplínska Široká</t>
  </si>
  <si>
    <t>Obec Zemplínska Široká</t>
  </si>
  <si>
    <t>Žbince 145, 7216 Žbince</t>
  </si>
  <si>
    <t>Obec Žbince</t>
  </si>
  <si>
    <t>Bretka 56 -Beretke 56, 98046 Bretka</t>
  </si>
  <si>
    <t>Rožňava</t>
  </si>
  <si>
    <t>Obec Bretka</t>
  </si>
  <si>
    <t>Berzehorská 154, 4951 Brzotín</t>
  </si>
  <si>
    <t>Obec Brzotín</t>
  </si>
  <si>
    <t>Základná škola  s  vyučovacím jazykom maďarským - Alapiskola</t>
  </si>
  <si>
    <t>Čoltovo 77, 4912 Čoltovo</t>
  </si>
  <si>
    <t>Obec Čoltovo</t>
  </si>
  <si>
    <t>Hlavná 110, 4955 Dlhá Ves</t>
  </si>
  <si>
    <t>Obec Dlhá Ves</t>
  </si>
  <si>
    <t>Nová 803, 4925 Dobšiná</t>
  </si>
  <si>
    <t>Základná škola Eugena Ruffinyho</t>
  </si>
  <si>
    <t>Zimná 190 / 144, 4925 Dobšiná</t>
  </si>
  <si>
    <t>Mesto Dobšiná</t>
  </si>
  <si>
    <t>Drnava 105, 4942 Drnava</t>
  </si>
  <si>
    <t>Obec Drnava</t>
  </si>
  <si>
    <t>Gemerská Hôrka 268, 4912 Gemerská Hôrka</t>
  </si>
  <si>
    <t>Obec Gemerská Hôrka</t>
  </si>
  <si>
    <t>Gemerská Hôrka 92, 4912 Gemerská Hôrka</t>
  </si>
  <si>
    <t>Gemerská Panica 258, 98046 Gemerská Panica</t>
  </si>
  <si>
    <t>Obec Gemerská Panica</t>
  </si>
  <si>
    <t>Sládkovičova 487, 4922 Gemerská Poloma</t>
  </si>
  <si>
    <t>Obec Gemerská Poloma</t>
  </si>
  <si>
    <t>Hrhov 46, 4944 Hrhov</t>
  </si>
  <si>
    <t>Obec Hrhov</t>
  </si>
  <si>
    <t>Jablonov nad Turňou 229, 4943 Jablonov nad Turňou</t>
  </si>
  <si>
    <t>Obec Jablonov nad Turňou</t>
  </si>
  <si>
    <t>Krásnohorská Dlhá Lúka 2, 4945 Krásnohorská Dlhá Lúka</t>
  </si>
  <si>
    <t>Obec Krásnohorská Dlhá Lúka</t>
  </si>
  <si>
    <t>Lipová 115, 4941 Krásnohorské Podhradie</t>
  </si>
  <si>
    <t>Obec Krásnohorské Podhradie</t>
  </si>
  <si>
    <t>Pokroková 199, 4941 Krásnohorské Podhradie</t>
  </si>
  <si>
    <t>Markuška 12, 4934 Markuška</t>
  </si>
  <si>
    <t>Obec Markuška</t>
  </si>
  <si>
    <t>Letná 14, 4923 Nižná Slaná</t>
  </si>
  <si>
    <t>Obec Nižná Slaná</t>
  </si>
  <si>
    <t>Ochtiná 50, 4935 Ochtiná</t>
  </si>
  <si>
    <t>Obec Ochtiná</t>
  </si>
  <si>
    <t>Základná škola Györgya Dénesa s vyučovacím jazykom maďarským - Dénes György  Alapiskola</t>
  </si>
  <si>
    <t>Čsl. armády 31, 4911 Plešivec</t>
  </si>
  <si>
    <t>Obec Plešivec</t>
  </si>
  <si>
    <t>Gemerská 1, 4911 Plešivec</t>
  </si>
  <si>
    <t>Rejdová 43, 4926 Rejdová</t>
  </si>
  <si>
    <t>Obec Rejdová</t>
  </si>
  <si>
    <t>Roštár 83, 4935 Roštár</t>
  </si>
  <si>
    <t>Obec Roštár</t>
  </si>
  <si>
    <t>Akademika Hronca 8, 4801 Rožňava</t>
  </si>
  <si>
    <t>Hviezdoslavova 5, 4801 Rožňava</t>
  </si>
  <si>
    <t>Stredná odborná škola s vyučovacím jazykom maďarským - Szakközépiskola,  ako organizačná zložka Spojenej školy</t>
  </si>
  <si>
    <t>J. A. Komenského 5, 4801 Rožňava</t>
  </si>
  <si>
    <t>Mesto Rožňava</t>
  </si>
  <si>
    <t>Základná škola Z.Fábryho s vyučovacím jazykom maďarským - Fábry Zoltán Alapiskola ako organizačná zložka Spojenej školy</t>
  </si>
  <si>
    <t>Námestie 1. mája č. 1, 4801 Rožňava</t>
  </si>
  <si>
    <t>Rožňavská Baňa 211, 4801 Rožňava</t>
  </si>
  <si>
    <t>Gymnázium Pavla Jozefa Šafárika - Pavol Jozef Šafárik Gimnázium</t>
  </si>
  <si>
    <t>Akademika Hronca 1, 4801 Rožňava</t>
  </si>
  <si>
    <t>Pionierov 1, 4801 Rožňava</t>
  </si>
  <si>
    <t>Základná škola akademika Jura Hronca</t>
  </si>
  <si>
    <t>Zakarpatská 12, 4801 Rožňava</t>
  </si>
  <si>
    <t>Zeleného stromu 8, 4801 Rožňava</t>
  </si>
  <si>
    <t>Špeciálna základná škola internátna-Bentlakásos Speciális Alapiskola ako organizačná zložka Spojenej školy internátnej</t>
  </si>
  <si>
    <t>Zlatá 2, 4801 Rožňava</t>
  </si>
  <si>
    <t>Silica 44 - Szilice 44, 4952 Silica</t>
  </si>
  <si>
    <t>Obec Silica</t>
  </si>
  <si>
    <t>Základná škola Pavla Emanuela Dobšinského</t>
  </si>
  <si>
    <t>Slavošovce 125, 4936 Slavošovce</t>
  </si>
  <si>
    <t>Obec Slavošovce</t>
  </si>
  <si>
    <t>Školská 295, 4932 Štítnik</t>
  </si>
  <si>
    <t>Obec Štítnik</t>
  </si>
  <si>
    <t>SNP 239 / 15, 4924 Vlachovo</t>
  </si>
  <si>
    <t>Obec Vlachovo</t>
  </si>
  <si>
    <t>Bežovce 417, 7253 Bežovce</t>
  </si>
  <si>
    <t>Sobrance</t>
  </si>
  <si>
    <t>Obec Bežovce</t>
  </si>
  <si>
    <t>Blatné Remety 98, 7244 Blatné Remety</t>
  </si>
  <si>
    <t>Obec Blatné Remety</t>
  </si>
  <si>
    <t>Krčava 184, 7251 Krčava</t>
  </si>
  <si>
    <t>Obec Krčava</t>
  </si>
  <si>
    <t>Lekárovce 305, 7254 Lekárovce</t>
  </si>
  <si>
    <t>Obec Lekárovce</t>
  </si>
  <si>
    <t>Porúbka 20, 7261 Porúbka</t>
  </si>
  <si>
    <t>Obec Porúbka</t>
  </si>
  <si>
    <t>Komenského 12, 7301 Sobrance</t>
  </si>
  <si>
    <t>Mesto Sobrance</t>
  </si>
  <si>
    <t>Komenského 6, 7301 Sobrance</t>
  </si>
  <si>
    <t>Kpt. Nálepku 6, 7301 Sobrance</t>
  </si>
  <si>
    <t>Námestie slobody 12, 7301 Sobrance</t>
  </si>
  <si>
    <t>Tyršova 1, 7301 Sobrance</t>
  </si>
  <si>
    <t>Úbrež 141, 7242 Úbrež</t>
  </si>
  <si>
    <t>Obec Úbrež</t>
  </si>
  <si>
    <t>Veľké Revištia 24, 7243 Veľké Revištia</t>
  </si>
  <si>
    <t>Obec Veľké Revištia</t>
  </si>
  <si>
    <t>Vyšná Rybnica 138, 7241 Vyšná Rybnica</t>
  </si>
  <si>
    <t>Obec Vyšná Rybnica</t>
  </si>
  <si>
    <t>Záhor 148, 7253 Záhor</t>
  </si>
  <si>
    <t>Obec Záhor</t>
  </si>
  <si>
    <t>Bystrany 13, 5362 Bystrany</t>
  </si>
  <si>
    <t>Spišská Nová Ves</t>
  </si>
  <si>
    <t>Obec Bystrany</t>
  </si>
  <si>
    <t>Levočská 53, 5301 Harichovce</t>
  </si>
  <si>
    <t>Obec Harichovce</t>
  </si>
  <si>
    <t>Hlavná 369, 5315 Hrabušice</t>
  </si>
  <si>
    <t>Obec Hrabušice</t>
  </si>
  <si>
    <t>Hviezdoslavova 164, 5315 Hrabušice</t>
  </si>
  <si>
    <t>Chrasť nad Hornádom 44, 5363 Chrasť nad Hornádom</t>
  </si>
  <si>
    <t>Obec Chrasť nad Hornádom</t>
  </si>
  <si>
    <t>Iliašovce 29, 5311 Iliašovce</t>
  </si>
  <si>
    <t>Obec Iliašovce</t>
  </si>
  <si>
    <t>Jamník 184, 5322 Jamník</t>
  </si>
  <si>
    <t>Obec Jamník</t>
  </si>
  <si>
    <t>Lorencova ulica 46, 5342 Krompachy</t>
  </si>
  <si>
    <t>Maurerova 14, 5342 Krompachy</t>
  </si>
  <si>
    <t>Mesto Krompachy</t>
  </si>
  <si>
    <t>Súkromná stredná odborná škola EDURAM ako organizačná zložka Súkromnej spojenej školy EDURAM</t>
  </si>
  <si>
    <t>Maurerova 55, 5342 Krompachy</t>
  </si>
  <si>
    <t>EDURAM s.r.o.</t>
  </si>
  <si>
    <t>SNP 47, 5342 Krompachy</t>
  </si>
  <si>
    <t>Ul. SNP 49, 5342 Krompachy</t>
  </si>
  <si>
    <t>Zemanská 2, 5342 Krompachy</t>
  </si>
  <si>
    <t>Slovenského raja 16, 5313 Letanovce</t>
  </si>
  <si>
    <t>Cirkevná základná škola Juraja Sklenára</t>
  </si>
  <si>
    <t>Školská 55 / 14, 5313 Letanovce</t>
  </si>
  <si>
    <t>Školská 16, 5321 Markušovce</t>
  </si>
  <si>
    <t>Obec Markušovce</t>
  </si>
  <si>
    <t>Matejovce nad Hornádom 97, 5321 Matejovce nad Hornádom</t>
  </si>
  <si>
    <t>Obec Matejovce nad Hornádom</t>
  </si>
  <si>
    <t>Biele Vody 266, 5376 Mlynky</t>
  </si>
  <si>
    <t>Obec Mlynky</t>
  </si>
  <si>
    <t>Špeciálna základná škola ako organizačná zložka Reedukačného centra</t>
  </si>
  <si>
    <t>Biele Vody 267, 5376 Mlynky</t>
  </si>
  <si>
    <t>Odorín 65, 5322 Odorín</t>
  </si>
  <si>
    <t>Obec Odorín</t>
  </si>
  <si>
    <t>Lúčna 3, 5361 Olcnava</t>
  </si>
  <si>
    <t>Obec Olcnava</t>
  </si>
  <si>
    <t>Poráč 125, 5323 Poráč</t>
  </si>
  <si>
    <t>Obec Poráč</t>
  </si>
  <si>
    <t>Zimné 465, 5323 Rudňany</t>
  </si>
  <si>
    <t>Zimné 96, 5323 Rudňany</t>
  </si>
  <si>
    <t>Obec Rudňany</t>
  </si>
  <si>
    <t>Slovinky 71, 5340 Slovinky</t>
  </si>
  <si>
    <t>Obec Slovinky</t>
  </si>
  <si>
    <t>Komenského 3, 5311 Smižany</t>
  </si>
  <si>
    <t>Obec Smižany</t>
  </si>
  <si>
    <t>Základná škola Povýšenia sv. Kríža</t>
  </si>
  <si>
    <t>Smreková 38, 5311 Smižany</t>
  </si>
  <si>
    <t>Filinského 7, 5201 Spišská Nová Ves</t>
  </si>
  <si>
    <t>Praktická škola sv. Maximiliána Mária Kolbeho ako organizačná zložka Spojenej školy sv.M.M.Kolbeho</t>
  </si>
  <si>
    <t>Gaštanova ul. č. 11, 5201 Spišská Nová Ves</t>
  </si>
  <si>
    <t>Spišská katolícka charita</t>
  </si>
  <si>
    <t>Hutnícka 16, 5201 Spišská Nová Ves</t>
  </si>
  <si>
    <t>Mesto Spišská Nová Ves</t>
  </si>
  <si>
    <t>Hviezdoslavova 25, 5270 Spišská Nová Ves</t>
  </si>
  <si>
    <t>Hviezdoslavova 6, 5201 Spišská Nová Ves</t>
  </si>
  <si>
    <t>Ing. O. Kožucha 11, 5201 Spišská Nová Ves</t>
  </si>
  <si>
    <t>J. Fabiniho 3, 5270 Spišská Nová Ves</t>
  </si>
  <si>
    <t>Jána Jánskeho 1, 5201 Spišská Nová Ves</t>
  </si>
  <si>
    <t>Javorová 16, 5201 Spišská Nová Ves</t>
  </si>
  <si>
    <t>Komenského 2, 5201 Spišská Nová Ves</t>
  </si>
  <si>
    <t>Levočská 11, 5201 Spišská Nová Ves</t>
  </si>
  <si>
    <t>Lipová 13, 5201 Spišská Nová Ves</t>
  </si>
  <si>
    <t>Markušovská cesta 4, 5201 Spišská Nová Ves</t>
  </si>
  <si>
    <t>Markušovská cesta 8, 5201 Spišská Nová Ves</t>
  </si>
  <si>
    <t>Nad Medzou 1, 5201 Spišská Nová Ves</t>
  </si>
  <si>
    <t>Radničné námestie 300 / 1, 5201 Spišská Nová Ves</t>
  </si>
  <si>
    <t>Cirkevné gymnázium Štefana Mišíka</t>
  </si>
  <si>
    <t>Radničné námestie 271 / 8, 5201 Spišská Nová Ves</t>
  </si>
  <si>
    <t>Stredná odborná škola ekonomická</t>
  </si>
  <si>
    <t>Stojan 1, 5201 Spišská Nová Ves</t>
  </si>
  <si>
    <t>Školská 7, 5201 Spišská Nová Ves</t>
  </si>
  <si>
    <t>Z. Nejedlého 2, 5201 Spišská Nová Ves</t>
  </si>
  <si>
    <t>Základná škola sv. Michala</t>
  </si>
  <si>
    <t>Školská 1, 5201 Spišské Tomášovce</t>
  </si>
  <si>
    <t>Základná škola sv. Jána Krstiteľa ako organizačná zložka Cirkevnej spojenej školy</t>
  </si>
  <si>
    <t>Komenského 6, 5361 Spišské Vlachy</t>
  </si>
  <si>
    <t>Mesto Spišské Vlachy</t>
  </si>
  <si>
    <t>Partizánska 13, 5361 Spišské Vlachy</t>
  </si>
  <si>
    <t>SNP 13, 5361 Spišské Vlachy</t>
  </si>
  <si>
    <t>Spišský Hrušov 264, 5363 Spišský Hrušov</t>
  </si>
  <si>
    <t>Obec Spišský Hrušov</t>
  </si>
  <si>
    <t>Vítkovce 53, 5363 Vítkovce</t>
  </si>
  <si>
    <t>Obec Vítkovce</t>
  </si>
  <si>
    <t>Školská 67, 7684 Bačka</t>
  </si>
  <si>
    <t>Obec Bačka</t>
  </si>
  <si>
    <t>Lesná 55, 7661 Bačkov</t>
  </si>
  <si>
    <t>Obec Bačkov</t>
  </si>
  <si>
    <t>Školská 158, 7661 Bačkov</t>
  </si>
  <si>
    <t>Hlavná 24, 7641 Biel</t>
  </si>
  <si>
    <t>Obec Biel</t>
  </si>
  <si>
    <t>Školská 233, 7653 Boľ</t>
  </si>
  <si>
    <t>Obec Boľ</t>
  </si>
  <si>
    <t>Ružová 304, 7632 Borša</t>
  </si>
  <si>
    <t>Obec Borša</t>
  </si>
  <si>
    <t>Hlavná 141, 7643 Boťany</t>
  </si>
  <si>
    <t>Obec Boťany</t>
  </si>
  <si>
    <t>Brezová 138 / 21, 7612 Brezina</t>
  </si>
  <si>
    <t>Obec Brezina</t>
  </si>
  <si>
    <t>Školská 333 / 2, 7605 Cejkov</t>
  </si>
  <si>
    <t>Obec Cejkov</t>
  </si>
  <si>
    <t>Hlavná 73, 7617 Čeľovce</t>
  </si>
  <si>
    <t>Obec Čeľovce</t>
  </si>
  <si>
    <t>Hlavná 1, 7681 Čerhov</t>
  </si>
  <si>
    <t>Obec Čerhov</t>
  </si>
  <si>
    <t>Školská 3, 7643 Čierna nad Tisou</t>
  </si>
  <si>
    <t>Mesto Čierna nad Tisou</t>
  </si>
  <si>
    <t>Zimná 6, 7643 Čierna nad Tisou</t>
  </si>
  <si>
    <t>Hraň 447, 7603 Hraň</t>
  </si>
  <si>
    <t>SNP 446 / 178, 7603 Hraň</t>
  </si>
  <si>
    <t>Obec Hraň</t>
  </si>
  <si>
    <t>Hlavná 75, 7615 Hrčeľ</t>
  </si>
  <si>
    <t>Obec Hrčeľ</t>
  </si>
  <si>
    <t>Hlavná 105 / 93, 7613 Kazimír</t>
  </si>
  <si>
    <t>Obec Kazimír</t>
  </si>
  <si>
    <t>Horešská 18, 7701 Kráľovský Chlmec</t>
  </si>
  <si>
    <t>Základná škola Mihálya Helmeczyho s vyučovacím jazykom maďarským - Helmeczy Mihály Alapiskola</t>
  </si>
  <si>
    <t>Hunyadiho 1256 / 16, 7701 Kráľovský Chlmec</t>
  </si>
  <si>
    <t>Mesto Kráľovský Chlmec</t>
  </si>
  <si>
    <t>L. Kossutha 580 / 56, 7701 Kráľovský Chlmec</t>
  </si>
  <si>
    <t>Stredná odborná škola techniky a remesiel - Műszaki Szakok és Mesterségek Szakközépiskola</t>
  </si>
  <si>
    <t>Rákocziho 23, 7701 Kráľovský Chlmec</t>
  </si>
  <si>
    <t>Hlavná 267, 7612 Kuzmice</t>
  </si>
  <si>
    <t>Obec Kuzmice</t>
  </si>
  <si>
    <t>Kostolná 112 / 15, 7634 Ladmovce</t>
  </si>
  <si>
    <t>Obec Ladmovce</t>
  </si>
  <si>
    <t>Leles 211, 7684 Leles</t>
  </si>
  <si>
    <t>Obec Leles</t>
  </si>
  <si>
    <t>Alberta S. Molnára 11 / 2, 7652 Malý Horeš</t>
  </si>
  <si>
    <t>Obec Malý Horeš</t>
  </si>
  <si>
    <t>Školská 339 / 2, 7614 Michaľany</t>
  </si>
  <si>
    <t>Obec Michaľany</t>
  </si>
  <si>
    <t>Školská 58, 7617 Nižný Žipov</t>
  </si>
  <si>
    <t>Obec Nižný Žipov</t>
  </si>
  <si>
    <t>Letná 90, 7602 Novosad</t>
  </si>
  <si>
    <t>Obec Novosad</t>
  </si>
  <si>
    <t>Hlavná 462, 7662 Parchovany</t>
  </si>
  <si>
    <t>Obec Parchovany</t>
  </si>
  <si>
    <t>Hlavná 162 / 73, 7611 Plechotice</t>
  </si>
  <si>
    <t>Obec Plechotice</t>
  </si>
  <si>
    <t>Stredná odborná škola agrotechnických a gastronomických služieb - Agrártechnikai és Gasztronómiai Szolgáltatási Szakközépiskola</t>
  </si>
  <si>
    <t>J. Majlátha 2, 7651 Pribeník</t>
  </si>
  <si>
    <t>Základná škola s vyučovacím jazykom maďarským- Alapiskola</t>
  </si>
  <si>
    <t>Ul. Hlavná 233, 7651 Pribeník</t>
  </si>
  <si>
    <t>Obec Pribeník</t>
  </si>
  <si>
    <t>Základná škola Svätej Rodiny ako organizačná zložka Cirkevnej spojenej školy</t>
  </si>
  <si>
    <t>Kollárova 17, 7801 Sečovce</t>
  </si>
  <si>
    <t>Gymnázium ako organizačná zložka Spojnej školy</t>
  </si>
  <si>
    <t>Stredná odborná škola techniky a služieb ako organizačná zložka Spojenej školy</t>
  </si>
  <si>
    <t>Komenského 707 / 4, 7801 Sečovce</t>
  </si>
  <si>
    <t>Mesto Sečovce</t>
  </si>
  <si>
    <t>Obchodná 5, 7801 Sečovce</t>
  </si>
  <si>
    <t>SNP 827 / 53, 7801 Sečovce</t>
  </si>
  <si>
    <t>Hlavná 7, 7603 Sirník</t>
  </si>
  <si>
    <t>Obec Sirník</t>
  </si>
  <si>
    <t>Parádna 202, 7612 Slivník</t>
  </si>
  <si>
    <t>Obec Slivník</t>
  </si>
  <si>
    <t>Školská 200 / 19, 7633 Slovenské Nové Mesto</t>
  </si>
  <si>
    <t>Obec Slovenské Nové Mesto</t>
  </si>
  <si>
    <t>Hlavná 41, 7635 Somotor</t>
  </si>
  <si>
    <t>Obec Somotor</t>
  </si>
  <si>
    <t>Somotor 40, 7635 Somotor</t>
  </si>
  <si>
    <t>Cirkevná základná škola s materskou školou sv. Michala Archanjela</t>
  </si>
  <si>
    <t>Hlavná 137, 7616 Stanča</t>
  </si>
  <si>
    <t>Školská 2, 7631 Streda nad Bodrogom</t>
  </si>
  <si>
    <t>Obec Streda nad Bodrogom</t>
  </si>
  <si>
    <t>Školská 4, 7631 Streda nad Bodrogom</t>
  </si>
  <si>
    <t>Školská 220, 7683 Svätuše</t>
  </si>
  <si>
    <t>Obec Svätuše</t>
  </si>
  <si>
    <t>I. Krasku 342 / 1, 7501 Trebišov</t>
  </si>
  <si>
    <t>Mesto Trebišov</t>
  </si>
  <si>
    <t>Komenského 12, 7501 Trebišov</t>
  </si>
  <si>
    <t>Komenského 1962 / 8, 7501 Trebišov</t>
  </si>
  <si>
    <t>Stredná odborná škola služieb a priemyslu sv. Jozafáta</t>
  </si>
  <si>
    <t>Komenského 1963 / 10, 7501 Trebišov</t>
  </si>
  <si>
    <t>Komenského 32, 7501 Trebišov</t>
  </si>
  <si>
    <t>Komenského 3425 / 18, 7542 Trebišov</t>
  </si>
  <si>
    <t>M. R. Štefánika 83, 7501 Trebišov</t>
  </si>
  <si>
    <t>Cirkevné gymnázium sv. Jána Krstiteľa</t>
  </si>
  <si>
    <t>M. R. Štefánika 9, 7501 Trebišov</t>
  </si>
  <si>
    <t>M. R. Štefánika 910 / 51, 7501 Trebišov</t>
  </si>
  <si>
    <t>Poľná 1, 7501 Trebišov</t>
  </si>
  <si>
    <t>Pribinova 34, 7501 Trebišov</t>
  </si>
  <si>
    <t>Staničná ulica 5 / 131, 7615 Veľaty</t>
  </si>
  <si>
    <t>Obec Veľaty</t>
  </si>
  <si>
    <t>Školská 278, 7642 Veľké Trakany</t>
  </si>
  <si>
    <t>Obec Veľké Trakany</t>
  </si>
  <si>
    <t>Školská 348, 7652 Veľký Horeš</t>
  </si>
  <si>
    <t>Obec Veľký Horeš</t>
  </si>
  <si>
    <t>Hlavná 315, 7636 Veľký Kamenec</t>
  </si>
  <si>
    <t>Obec Veľký Kamenec</t>
  </si>
  <si>
    <t>Školská 286, 7622 Vojčice</t>
  </si>
  <si>
    <t>Obec Vojčice</t>
  </si>
  <si>
    <t>Základná škola s materskou školou s vyučovacím jazykom maďarským - Alapiskola čs Óvoda</t>
  </si>
  <si>
    <t>Hlavná 114 / 60, 7653 Zatín</t>
  </si>
  <si>
    <t>Obec Zatín</t>
  </si>
  <si>
    <t>Hlavná 209, 7664 Zemplínska Teplica</t>
  </si>
  <si>
    <t>Obec Zemplínska Teplica</t>
  </si>
  <si>
    <t>Hlavná 28, 7605 Zemplínske Jastrabie</t>
  </si>
  <si>
    <t>Obec Zemplínske Jastrabie</t>
  </si>
  <si>
    <t>Súkromná stredná odborná škola Nová cesta Magán Szakközépiskola Új út</t>
  </si>
  <si>
    <t>Hlavná 265, 7206 Malčice</t>
  </si>
  <si>
    <t>Občianske združenie Nová cesta</t>
  </si>
  <si>
    <t>Premonštrátske gymnázium</t>
  </si>
  <si>
    <t>Kováčska 28, 4001 Košice-Staré Mesto</t>
  </si>
  <si>
    <t>Rád premonštrátov - Opátstvo Jasov</t>
  </si>
  <si>
    <t>Elokované pracovisko ako súčasť Strednej odbornej školy služieb a priemyslu sv. Jozafáta</t>
  </si>
  <si>
    <t>Floriánska 18, 4001 Košice-Staré Mesto</t>
  </si>
  <si>
    <t>Súkromná základná škola ako organizačná zložka Súkromnej spojenej školy</t>
  </si>
  <si>
    <t>Mgr. Eva Bednáriková</t>
  </si>
  <si>
    <t>Nová 1690 / 11, 7801 Sečovce</t>
  </si>
  <si>
    <t>Hlavná 42, 4455 Veľká Ida</t>
  </si>
  <si>
    <t>Hlavná 40, 4431 Družstevná pri Hornáde</t>
  </si>
  <si>
    <t>Elokované pracovisko ako súčasť Strednej odbornej školy agrotechnickej - Agrotechnikai Szakközépiskola</t>
  </si>
  <si>
    <t>Kováčska 53, 4425 Medzev</t>
  </si>
  <si>
    <t>Školská 31, 97901 Rimavská Sobota</t>
  </si>
  <si>
    <t>Elokované pracovisko ako súčasť Spojenej školy - SOŠ</t>
  </si>
  <si>
    <t>Obchodná 164, 7801 Sečovce</t>
  </si>
  <si>
    <t>Kecerovce 171, 4447 Kecerovce</t>
  </si>
  <si>
    <t>Elokované pracovisko ako súčasť Strednej odbornej školy techniky a služieb</t>
  </si>
  <si>
    <t>Nálepkovo 561, 5333 Nálepkovo</t>
  </si>
  <si>
    <t>Československej armády 37, 4501 Moldava nad Bodvou</t>
  </si>
  <si>
    <t>Elokované pracovisko ako súčasť Strednej odbornej školy poľnohospodárstva a služieb na vidieku</t>
  </si>
  <si>
    <t>SNP 2, 4442 Rozhanovce</t>
  </si>
  <si>
    <t>Elokované pracovisko ako súčasť Súkromnej strednej odbornej školy pedagogickej a sociálnej</t>
  </si>
  <si>
    <t>Jegorovovo nám. 5, 4022 Košice-Dargovských hrdinov</t>
  </si>
  <si>
    <t>Mlynská 1, 7101 Michalovce</t>
  </si>
  <si>
    <t>Zelená 773, 5311 Smižany</t>
  </si>
  <si>
    <t>Drienovec 264, 4401 Drienovec</t>
  </si>
  <si>
    <t>Drienovec 265, 4401 Drienovec</t>
  </si>
  <si>
    <t>Žehra 10, 5361 Žehra</t>
  </si>
  <si>
    <t>Gorkého 1044 / 34, 7301 Sobrance</t>
  </si>
  <si>
    <t>Trhovište 40, 7204 Trhovište</t>
  </si>
  <si>
    <t>Elokované pracovisko ako súčasť Spojenej školy - Špeciálna základná škola</t>
  </si>
  <si>
    <t>Komenského 19, 4001 Košice-Staré Mesto</t>
  </si>
  <si>
    <t>Lorencova 45, 5342 Krompachy</t>
  </si>
  <si>
    <t>Elokované pracovisko ako súčasť Spojenej školy internátnej - ŠZŠi</t>
  </si>
  <si>
    <t>Osloboditeľov 26, 4414 Čaňa</t>
  </si>
  <si>
    <t>Elokované pracovisko ako súčasť Spojenej školy internátnej - Špeciálna základna škola internátna</t>
  </si>
  <si>
    <t>A. Kmeťa 2, 7101 Michalovce</t>
  </si>
  <si>
    <t>Elokované pracovisko ako súčasť Spojenej školy - Odborné učilište</t>
  </si>
  <si>
    <t>Rankovce 10, 4445 Rankovce</t>
  </si>
  <si>
    <t>Elokované pracovisko ako súčasť Spojenej školy internátnej - Praktická škola internátna</t>
  </si>
  <si>
    <t>Nám. A. Dubčeka 270, 7222 Strážske</t>
  </si>
  <si>
    <t>Špeciálna základná škola sv. MMK ako organizačná zložka Spojenej školy sv. Maximiliána Mária Kolbeho</t>
  </si>
  <si>
    <t>Gaštanová 11, 5201 Spišská Nová Ves</t>
  </si>
  <si>
    <t>Základná škola ako súčasť Reedukačného centra</t>
  </si>
  <si>
    <t>Hlavná 261, 7612 Kuzmice</t>
  </si>
  <si>
    <t>Budovateľská 1, 4015 Košice-Šaca</t>
  </si>
  <si>
    <t>Dargovských hrdinov 118, 7801 Sečovce</t>
  </si>
  <si>
    <t>Richnava 122, 5351 Richnava</t>
  </si>
  <si>
    <t>Základná škola pre žiakov s narušenou komunikačnou schopnosťou ako organizačná zložka Spojenej školy</t>
  </si>
  <si>
    <t>Elokované pracovisko ako súčasť Strednej odbornej školy Jána Bocatia</t>
  </si>
  <si>
    <t>Bidovce 126, 4445 Bidovce</t>
  </si>
  <si>
    <t>Súkromné odborné učilište EDURAM - organizačná zložka Súkromnej spojenej školy EDURAM</t>
  </si>
  <si>
    <t>Elokované pracovisko ako súčasť Spojenej školy internátnej - Základná škola pri zdravotníckom zariadení</t>
  </si>
  <si>
    <t>Špitálska 2, 7101 Michalovce</t>
  </si>
  <si>
    <t>Rastislavova 43, 4001 Košice-Juh</t>
  </si>
  <si>
    <t>Základná škola s materskou školou sv. Dominika Savia</t>
  </si>
  <si>
    <t>Školská 386 / 1, 1841 Dubnica nad Váhom</t>
  </si>
  <si>
    <t>Elokované pracovisko ako súčasť Spojenej školy - SOŠ stavebná</t>
  </si>
  <si>
    <t>Sládkovičova 80, 97405 Banská Bystrica</t>
  </si>
  <si>
    <t>Súkromná základná škola pre žiakov s autizmom</t>
  </si>
  <si>
    <t>L.Novomeského 11, 91105 Trenčín</t>
  </si>
  <si>
    <t>AUTIS</t>
  </si>
  <si>
    <t>Elokované pracov. ako súčasť Základnej šk. s materskou školou Árpáda Fesztyho s VJM - Feszty Árpád Alapiskola és Óvoda</t>
  </si>
  <si>
    <t>Dojč 137, 90602 Dojč</t>
  </si>
  <si>
    <t>Obec Dojč</t>
  </si>
  <si>
    <t>Elokované pracovisko ako súčasť Súkromného gymnázia nemecko-slovenského</t>
  </si>
  <si>
    <t>Panenská 28, 81103 Bratislava-Staré Mesto</t>
  </si>
  <si>
    <t>Požiarnická 1, 93401 Levice</t>
  </si>
  <si>
    <t>Nová Polhora 95, 4444 Kráľovce</t>
  </si>
  <si>
    <t>Drahňov 167, 7624 Drahňov</t>
  </si>
  <si>
    <t>Súkromná základná škola Magán Alapiskola</t>
  </si>
  <si>
    <t>Mgr. Vanda Kosorínová</t>
  </si>
  <si>
    <t>Školský rad 416 / 27, 93040 Štvrtok na Ostrove</t>
  </si>
  <si>
    <t>Obec Štvrtok na Ostrove</t>
  </si>
  <si>
    <t>Elokované pracovisko ako súčasť Cirkevnej Spojenej školy</t>
  </si>
  <si>
    <t>Pod Párovcami 127, 92101 Piešťany</t>
  </si>
  <si>
    <t>Nám. 1. mája 3, 92205 Chtelnica</t>
  </si>
  <si>
    <t>Obec Chtelnica</t>
  </si>
  <si>
    <t>Špeciálna základná škola sv. Anny</t>
  </si>
  <si>
    <t>Štúrova 5, 6401 Stará Ľubovňa</t>
  </si>
  <si>
    <t>Súkromné odborné učilište ELBA</t>
  </si>
  <si>
    <t>Cirkevná spojená škola</t>
  </si>
  <si>
    <t>spojená škola</t>
  </si>
  <si>
    <t>Spojená škola</t>
  </si>
  <si>
    <t>Ulica Československej armády 1450 / 39, 4501 Moldava nad Bodvou</t>
  </si>
  <si>
    <t>Cirkevná základná škola bl.Sáry Salkaházi s vyuč.jaz.maďarským - Boldog Salkaházi Sára Egyházi Alapiskola ako organizačná zložka Cirkevnej spojenej školy</t>
  </si>
  <si>
    <t>Gymnázium bl. Sáry Salkaházi s vyučovacím jazykom maďarským - Boldog Salkaházi Sára Egyházi Gimnázium, ako organizačná zložka Cirkevnej spojenej školy</t>
  </si>
  <si>
    <t>Elokované pracovisko ako súčasť Strednej odbornej školy polytechnickej ako organizačnej zložky Spojenej školy</t>
  </si>
  <si>
    <t>Kpt. Nálepku 1, 8001 Prešov</t>
  </si>
  <si>
    <t>Slobodne a zodpovedne</t>
  </si>
  <si>
    <t>Biele Vody 263, 5376 Mlynky</t>
  </si>
  <si>
    <t>Základná škola pre žiakov s autizmom ako organizačná zložka Spojenej školy internátnej</t>
  </si>
  <si>
    <t>Hlavná 23, 7631 Viničky</t>
  </si>
  <si>
    <t>Súkromná spojená škola</t>
  </si>
  <si>
    <t>Elokované pracovisko ako súčasť Spojenej školy (OU)</t>
  </si>
  <si>
    <t>Rekreačná cesta 393, 96801 Nová Baňa</t>
  </si>
  <si>
    <t>Dukelských hrdinov 21, 96501 Žiar nad Hronom</t>
  </si>
  <si>
    <t>Elokované pracovisko ako súčasť Špeciálnej základnej školy pre žiakov s telesným postihnutím</t>
  </si>
  <si>
    <t>Elokované pracovisko ako súčasť Špeciálnej základnej školy internátnej - Bentlakásos Speciális Alapiskola</t>
  </si>
  <si>
    <t>ul. Obrancov mieru 9, 98601 Fiľakovo</t>
  </si>
  <si>
    <t>Eremburgova 10, 98401 Lučenec</t>
  </si>
  <si>
    <t>Súkromná spojená škola Cambridge International School</t>
  </si>
  <si>
    <t xml:space="preserve">Spojená škola sv. Vincenta de Paul  </t>
  </si>
  <si>
    <t>Spojená škola internátna pre deti a žiakov so sluchovým postihnutím</t>
  </si>
  <si>
    <t>Spojená škola de La Salle</t>
  </si>
  <si>
    <t>Spojená škola sv. Františka z Assisi</t>
  </si>
  <si>
    <t>Súkromná spojená škola British International School Bratislava</t>
  </si>
  <si>
    <t>Spojená škola internátna</t>
  </si>
  <si>
    <t>Spojená škola Svätej Rodiny</t>
  </si>
  <si>
    <t>Spojená škola sv. Františka Assiského</t>
  </si>
  <si>
    <t>Spojená škola s vyučovacím jazykom maďarským</t>
  </si>
  <si>
    <t xml:space="preserve">Spojená škola sv. Jána Bosca </t>
  </si>
  <si>
    <t>Spojená škola sv. Jozefa</t>
  </si>
  <si>
    <t xml:space="preserve">Spojená škola </t>
  </si>
  <si>
    <t>Piaristická spojená škola Františka Hanáka</t>
  </si>
  <si>
    <t>Spojená škola - Grundschule mit Kindergarten</t>
  </si>
  <si>
    <t>Katolícka spojená škola</t>
  </si>
  <si>
    <t>Cirkevná spojená škola Panny Márie</t>
  </si>
  <si>
    <t>Cirkevná spojená škola Marianum s vyučovacím jazykom maďarským</t>
  </si>
  <si>
    <t>Katolícka spojená škola sv. Vincenta de Paul</t>
  </si>
  <si>
    <t>Katolícka spojená škola F. Fegyvernekiho s vyučovacím jazykom maďatským - Fegyverneki Ferenc Közös Igazgatású Katolikus Iskola</t>
  </si>
  <si>
    <t>Piaristická spojená škola sv. Jozefa Kalazanského</t>
  </si>
  <si>
    <t>Spojená katolícka škola</t>
  </si>
  <si>
    <t>Evanjelická spojená škola</t>
  </si>
  <si>
    <t>Súkromná Spojená škola EDUCO</t>
  </si>
  <si>
    <t>Školská 447 / 2, 3901 Turčianske Teplice</t>
  </si>
  <si>
    <t>Spojená škola Kráľovnej pokoja</t>
  </si>
  <si>
    <t>Katolícka spojená škola sv. Františka Assiského</t>
  </si>
  <si>
    <t>Spojená škola Juraja Henischa</t>
  </si>
  <si>
    <t>Komenského 3, 6601 Humenné</t>
  </si>
  <si>
    <t>Železničná 131 / 65, 5952 Veľká Lomnica</t>
  </si>
  <si>
    <t>Spojená škola Jána Vojtaššáka internátna</t>
  </si>
  <si>
    <t>Spojená škola sv. Jána Pavla II.</t>
  </si>
  <si>
    <t>Spojená škola Tarasa Ševčenka s vyučovacím jazykom ukrajinským</t>
  </si>
  <si>
    <t>Evanjelická spojená škola internátna</t>
  </si>
  <si>
    <t>Spojená škola Pavla Sabadoša internátna</t>
  </si>
  <si>
    <t>Súkromná spojená škola European English School</t>
  </si>
  <si>
    <t>Spojená škola sv. Košických mučeníkov</t>
  </si>
  <si>
    <t>Súkromná spojená škola EDURAM</t>
  </si>
  <si>
    <t>Spojená škola sv. Maximiliána Mária Kolbeho</t>
  </si>
  <si>
    <t>Elokované pracovisko ako súčasť Spojenej školy (ŠZŠ pre žiakov s TP)</t>
  </si>
  <si>
    <t>Elokované pracovisko ako súčasť Spojenej školy (Prakt. škola)</t>
  </si>
  <si>
    <t>SNP 56, 5342 Krompachy</t>
  </si>
  <si>
    <t>Vavilovova 18, 85101 Bratislava-Petržalka</t>
  </si>
  <si>
    <t>Venus Jahanpour</t>
  </si>
  <si>
    <t>Mlynčeky 15, 5976 Mlynčeky</t>
  </si>
  <si>
    <t>Obec Mlynčeky</t>
  </si>
  <si>
    <t>Elokované pracovisko ako súčasť Cirkevnej spojenej školy MARIANUM</t>
  </si>
  <si>
    <t>Rozmarínová 2, 94505 Komárno</t>
  </si>
  <si>
    <t>Čalovec 73, 84602 Čalovec</t>
  </si>
  <si>
    <t>Obec Čalovec</t>
  </si>
  <si>
    <t>Hlavná 277 / 78, 8222 Ostrovany</t>
  </si>
  <si>
    <t>Obec Ostrovany</t>
  </si>
  <si>
    <t>Varhaňovce 62, 8205 Varhaňovce</t>
  </si>
  <si>
    <t>Kalinčiakova 12, 83104 Bratislava-Nové Mesto</t>
  </si>
  <si>
    <t>Lúčky 521, 3482 Lúčky</t>
  </si>
  <si>
    <t>Obec Lúčky</t>
  </si>
  <si>
    <t>Elokované pracovisko ako súčasť Spojenej školy sv. Františka z Assisi</t>
  </si>
  <si>
    <t>Veternicová 20, 84105 Bratislava-Karlova Ves</t>
  </si>
  <si>
    <t>Rudňany 5, 5323 Rudňany</t>
  </si>
  <si>
    <t>Ul. J. Kollára 3, 91501 Nové Mesto nad Váhom</t>
  </si>
  <si>
    <t>Továrenská 63 / 1, 90701 Myjava</t>
  </si>
  <si>
    <t>Špecialna základná škola ako organizačná zložka Spojenej školy</t>
  </si>
  <si>
    <t>Stredná odborná škola Jána Antonína Baťu</t>
  </si>
  <si>
    <t>Námestie SNP 5, 95823 Partizánske</t>
  </si>
  <si>
    <t>Dolina 43, 4015 Košice-Poľov</t>
  </si>
  <si>
    <t>Nám. Andreja Cabana 36, 94106 Komjatice</t>
  </si>
  <si>
    <t>Duchnovičova 479, 6801 Medzilaborce</t>
  </si>
  <si>
    <t>Špeciálna základná škola s materskou školou internátnou ako organizačná zložka Spojenej školy internátnej</t>
  </si>
  <si>
    <t>Solivarská 49, 8005 Prešov</t>
  </si>
  <si>
    <t>Mgr. Eva Turáková</t>
  </si>
  <si>
    <t>Súkromná základná škola s materskou školou pre žiakov a deti s autizmom ako organizačná zložka Súkromnej spojenej školy</t>
  </si>
  <si>
    <t>Súkromná praktická škola ako organizačná zložka Súkromnej spojenej školy</t>
  </si>
  <si>
    <t>Čajkov 285, 93524 Čajkov</t>
  </si>
  <si>
    <t>Obec Čajkov</t>
  </si>
  <si>
    <t>Mičurova 364 / 1, 1401 Bytča</t>
  </si>
  <si>
    <t>Základná škola s materskou školou Viliama Záborského</t>
  </si>
  <si>
    <t>Levická 737, 95201 Vráble</t>
  </si>
  <si>
    <t>Mičurova 367 / 3, 1401 Bytča</t>
  </si>
  <si>
    <t>Elokované pracovisko ako súčasť Reedukačného centra</t>
  </si>
  <si>
    <t>Nám. kpt. Nálepku 612, 95201 Vráble</t>
  </si>
  <si>
    <t>Lipová 622, 2401 Kysucké Nové Mesto</t>
  </si>
  <si>
    <t>DAYCARE INTERNATIONAL, s. r. o.</t>
  </si>
  <si>
    <t>Roškovce 55, 5302 Doľany</t>
  </si>
  <si>
    <t>Eötvösova ul. 10, 94505 Komárno</t>
  </si>
  <si>
    <t>Palatínova 47, 94501 Komárno</t>
  </si>
  <si>
    <t>Mgr. Lucia Pribullová</t>
  </si>
  <si>
    <t>Medická 2447, 7501 Trebišov</t>
  </si>
  <si>
    <t>Slnečná 2, 95301 Zlaté Moravce</t>
  </si>
  <si>
    <t>Baničova 12, 94901 Nitra</t>
  </si>
  <si>
    <t>Dlhá 179, 94901 Nitra</t>
  </si>
  <si>
    <t>Topoľová 6, 94901 Nitra</t>
  </si>
  <si>
    <t>Hlavná 249 / 69, 95106 Vinodol</t>
  </si>
  <si>
    <t>Hlavná 287, 95153 Klasov</t>
  </si>
  <si>
    <t>Námestie M. R. Štefánika 8, 94145 Maňa</t>
  </si>
  <si>
    <t>World Communication Center s.r.o.</t>
  </si>
  <si>
    <t>Nižná brána 8, 6001 Kežmarok</t>
  </si>
  <si>
    <t>Elokované pracovisko ako súčasť Spojenej školy - Praktická škola</t>
  </si>
  <si>
    <t>Základná škola pre žiakov s autizmom sv. Maximiliána Mária Kolbeho, ako organizačná zložka Spojenej školy sv. Maximiliána Mária Kolbeho</t>
  </si>
  <si>
    <t>Súkromná základná škola, ??????? oc?????? ?????</t>
  </si>
  <si>
    <t>Jozef Bača</t>
  </si>
  <si>
    <t>Súkromná spojená škola, Biela voda</t>
  </si>
  <si>
    <t>Nad traťou 1342 / 28, 6001 Kežmarok</t>
  </si>
  <si>
    <t>Biela voda, n.o.</t>
  </si>
  <si>
    <t>Súkromná stredná odborná škola ako organizačná zložka Súkromnej spojenej školy, Biela voda</t>
  </si>
  <si>
    <t>Súkromné odborné učilište ako organizačná zložka Súkromnej spojenej školy, Biela voda</t>
  </si>
  <si>
    <t>Elokované pracovisko Podsadek ako súčasť Súkromnej spojenej školy</t>
  </si>
  <si>
    <t>Podsadek 1648, 6401 Stará Ľubovňa</t>
  </si>
  <si>
    <t>Karola Supa 48, 98403 Lučenec</t>
  </si>
  <si>
    <t>Základná škola pre žiakov so sluchovým postihnutím internátna ako organizačná zložka SŠ internátnej</t>
  </si>
  <si>
    <t>Základná škola pre žiakov s narušenou komunikačnou schopnosťou internátna ako organizačná zložka SŠ internátnej</t>
  </si>
  <si>
    <t>Dr. Herza 6, 98403 Lučenec</t>
  </si>
  <si>
    <t>Elokované pracovisko Podhorany ako súčasť Súkromnej spojenej školy</t>
  </si>
  <si>
    <t>Podhorany 64, 5993 Podhorany</t>
  </si>
  <si>
    <t>Elokované pracovisko Ihľany ako súčasť Súkromnej spojenej školy</t>
  </si>
  <si>
    <t>Ihľany 128, 5994 Ihľany</t>
  </si>
  <si>
    <t>Súkromná základná škola pre žiakov s autizmom HRDLIČKA</t>
  </si>
  <si>
    <t>Exnárova 10, 4022 Košice-Dargovských hrdinov</t>
  </si>
  <si>
    <t>HRDLIČKA, občianske združenie</t>
  </si>
  <si>
    <t>Katolícka spojená škola sv. Mikuláša</t>
  </si>
  <si>
    <t>Staničná 5 / 131, 7615 Veľaty</t>
  </si>
  <si>
    <t>Bidovce 209, 4445 Bidovce</t>
  </si>
  <si>
    <t>Obec Bidovce</t>
  </si>
  <si>
    <t>Elokované pracovisko ako súčasť Súkromnej spojenej školy</t>
  </si>
  <si>
    <t>Františkánske námestie 2, 8001 Prešov</t>
  </si>
  <si>
    <t>Elokované pracovisko ako súčasť Gymnázia Andreja Vrábla</t>
  </si>
  <si>
    <t>M.R.Štefánika 67, 93401 Levice</t>
  </si>
  <si>
    <t>Mierová 134, 5921 Svit</t>
  </si>
  <si>
    <t>Elokované pracovisko ako súčasť Strednej odbornej školy obchodu a služieb</t>
  </si>
  <si>
    <t>Dlhé Lúky 1, 91935 Hrnčiarovce nad Parnou</t>
  </si>
  <si>
    <t>Bidovce 213, 4445 Bidovce</t>
  </si>
  <si>
    <t>Lesná 44 / 18, 7661 Bačkov</t>
  </si>
  <si>
    <t>Elokované pracovisko ako súčasť Súkromnej základnej školy Esprit</t>
  </si>
  <si>
    <t>Borodáčova 2, 82103 Bratislava-Ružinov</t>
  </si>
  <si>
    <t>Základná škola s materskou školou sv. Andreja-Svorada a Benedikta</t>
  </si>
  <si>
    <t>Braneckého 4, 91101 Trenčín</t>
  </si>
  <si>
    <t>Lomonosovova 8, 91708 Trnava</t>
  </si>
  <si>
    <t>Špeciálna základná škola internátna ako organizačná zložka Spojenej školy</t>
  </si>
  <si>
    <t>Dolné Saliby 19, 92502 Dolné Saliby</t>
  </si>
  <si>
    <t>Obec Dolné Saliby</t>
  </si>
  <si>
    <t>Papradno 312, 1813 Papradno</t>
  </si>
  <si>
    <t>Obec Papradno</t>
  </si>
  <si>
    <t>Dolné Saliby 122, 92502 Dolné Saliby</t>
  </si>
  <si>
    <t>Vlastenecké nám. 1, 85101 Bratislava-Petržalka</t>
  </si>
  <si>
    <t>Základná škola internátna pre žiakov s narušenou komunikačnou schopnosťou ako organizačná zložka Spojenej školy internátnej</t>
  </si>
  <si>
    <t>Hálkova 54, 83103 Bratislava-Nové Mesto</t>
  </si>
  <si>
    <t>Základná škola pre žiakov autizmom ako organizačná zložka Spojenej školy</t>
  </si>
  <si>
    <t>Benice 96, 3842 Benice</t>
  </si>
  <si>
    <t>Obec Benice</t>
  </si>
  <si>
    <t>Komenského 320 / 1, 91601 Stará Turá</t>
  </si>
  <si>
    <t>Priehradná 28, 3649 Martin</t>
  </si>
  <si>
    <t>Školská 127 / 21A, 5919 Vikartovce</t>
  </si>
  <si>
    <t>Ulica Maxima Gorkého 21, 91700 Trnava</t>
  </si>
  <si>
    <t>Ulica Jána Bottu 27, 91700 Trnava</t>
  </si>
  <si>
    <t>Komenského 29, 90201 Pezinok</t>
  </si>
  <si>
    <t>Škola Harmanček, s. r. o.</t>
  </si>
  <si>
    <t>Záhradná 12, 96212 Detva</t>
  </si>
  <si>
    <t>MAGIKOS</t>
  </si>
  <si>
    <t>Evanjelická cirkevná základná škola</t>
  </si>
  <si>
    <t>Zeleného stromu 14, 4801 Rožňava</t>
  </si>
  <si>
    <t>Cirkevný zbor Evanjelickej cirkvi a. v. na Slovensku Rožňava</t>
  </si>
  <si>
    <t>Mierové námestie č. 1, 1841 Ilava</t>
  </si>
  <si>
    <t>Koperníkova 24, 92001 Hlohovec</t>
  </si>
  <si>
    <t>A. Felcána 4, 92001 Hlohovec</t>
  </si>
  <si>
    <t>Gorkého 55, 7501 Trebišov</t>
  </si>
  <si>
    <t>Základná škola ako súčasť Liečebno-výchovného sanatória</t>
  </si>
  <si>
    <t>Odborárska 2, 4001 Košice-Sever</t>
  </si>
  <si>
    <t>Špeciálna základná škola - organizačná zložka Spojenej školy</t>
  </si>
  <si>
    <t>Košická Polianka 148, 4441 Košická Polianka</t>
  </si>
  <si>
    <t>Obec Košická Polianka</t>
  </si>
  <si>
    <t>SNP 121, 4442 Rozhanovce</t>
  </si>
  <si>
    <t>Obec Rozhanovce</t>
  </si>
  <si>
    <t>Základná škola s materskou školou Jána Bakossa</t>
  </si>
  <si>
    <t>Bakossova 5, 97401 Banská Bystrica</t>
  </si>
  <si>
    <t>Elokované pracovisko ako súčasť Súkromnej spojenej školy EDURAM - Súkromné OU</t>
  </si>
  <si>
    <t>Družstevná 4, 5342 Krompachy</t>
  </si>
  <si>
    <t>Elokované pracovisko ako súčasť Súkromnej spojenej školy EDURAM - Súkr. SOŠ</t>
  </si>
  <si>
    <t>Fučíkova 5, 8701 Giraltovce</t>
  </si>
  <si>
    <t>Kollárova 10, 8001 Prešov</t>
  </si>
  <si>
    <t>Elokované pracovisko ako súčasť Strednej odbornej školy lesníckej</t>
  </si>
  <si>
    <t>Močidlany 36, 8263 Jarovnice</t>
  </si>
  <si>
    <t>Elokované pracovisko ako súčasť Základnej školy J. G. Tajovského</t>
  </si>
  <si>
    <t>Spojená škola sv. Klementa Hofbauera internátna</t>
  </si>
  <si>
    <t>Špeciálna základná škola sv. Klementa Hofbauera internátna ako organizačná zložka Spojenej školy sv. Klementa Hofbauera internátnej</t>
  </si>
  <si>
    <t>Odborné učilište sv. Klementa Hofbauera internátne ako organizačná zložka Spojenej školy sv. Klementa Hofbauera internátnej</t>
  </si>
  <si>
    <t>Rokycany 46, 8241 Rokycany</t>
  </si>
  <si>
    <t>Obec Rokycany</t>
  </si>
  <si>
    <t>Červená Voda 30, 8301 Červená Voda</t>
  </si>
  <si>
    <t>Obec Červená Voda</t>
  </si>
  <si>
    <t>Základná škola s materskou školou pre deti a žiakov s narušenou komunikačnou schopnosťou internátna</t>
  </si>
  <si>
    <t>Brezolupy 30, 95701 Brezolupy</t>
  </si>
  <si>
    <t>Bystrická cesta 192, 3401 Ružomberok</t>
  </si>
  <si>
    <t>Základná škola s materskou školou kardinála A. Rudnaya</t>
  </si>
  <si>
    <t>Považany 216, 91626 Považany</t>
  </si>
  <si>
    <t>Obec Považany</t>
  </si>
  <si>
    <t>Súkromná stredná odborná škola ADVENTIM - Magán Szakközépiskola ADVENTIM</t>
  </si>
  <si>
    <t>ADVENTIM n.o.</t>
  </si>
  <si>
    <t>M. R. Štefánika 17, 3601 Martin</t>
  </si>
  <si>
    <t>Stredná priemyselná škola informačných technológií</t>
  </si>
  <si>
    <t>Nábrežná 1325, 2401 Kysucké Nové Mesto</t>
  </si>
  <si>
    <t>Dubové 51, 3823 Dubové</t>
  </si>
  <si>
    <t>Obec Dubové</t>
  </si>
  <si>
    <t>Žirany 394, 95174 Žirany</t>
  </si>
  <si>
    <t>Obec Žirany</t>
  </si>
  <si>
    <t>Rovná 597 / 15, 5801 Poprad</t>
  </si>
  <si>
    <t>Life Academy, s. r. o.</t>
  </si>
  <si>
    <t>Súkromné gymnázium ako organizačná zložka Spojenej školy</t>
  </si>
  <si>
    <t>Súkromná základná škola ako organizačná zložka Spojenej školy</t>
  </si>
  <si>
    <t>Stredná odborná škola pre žiakov so sluchovým postihnutím ako organizačná zložka Spojenej školy internátnej</t>
  </si>
  <si>
    <t>SOŠ pre žiakov so sluchovým postihnutím</t>
  </si>
  <si>
    <t>Koceľova 26, 82108 Bratislava-Ružinov</t>
  </si>
  <si>
    <t>Odborné učilište pre žiakov so sluchovým postihnutím ako organizačná zložka Spojenej školy internátnej</t>
  </si>
  <si>
    <t>OU pre žiakov so sluchovým postihnutím</t>
  </si>
  <si>
    <t>Masarykova 19 / A, 4001 Košice-Staré Mesto</t>
  </si>
  <si>
    <t>Cirkevná základná škola s materskou školou sv. Juraja</t>
  </si>
  <si>
    <t>Československej armády 183 / 1, 96701 Kremnica</t>
  </si>
  <si>
    <t>Základná škola pre žiakov so sluchovým postihnutím internátna Viliama Gaňu ako organizačná zložka Spojenej školy internátnej</t>
  </si>
  <si>
    <t>Základná škola pre žiakov s narušenou komunikačnou schopnosťou internátna ako organizačná zložka Spojenej školy internátnej</t>
  </si>
  <si>
    <t>Špeciálna základná škola pre žiakov so sluchovým postihnutím internátna ako organizačná zložka Spojenej školy internátnej</t>
  </si>
  <si>
    <t>Stredná odborná škola sv. Františka Assiského ako organizačná zložka Katolíckej spojenej školy sv. Františka Assiského</t>
  </si>
  <si>
    <t>Probstnerova cesta 2, 5401 Levoča</t>
  </si>
  <si>
    <t>M. R. Štefánika 187 / 177B, 9301 Vranov nad Topľou</t>
  </si>
  <si>
    <t>Nábrežie K. Petroviča 1571, 3101 Liptovský Mikuláš</t>
  </si>
  <si>
    <t>FELIX Liptovský Mikuláš</t>
  </si>
  <si>
    <t>Krížová Ves 272, 5901 Krížová Ves</t>
  </si>
  <si>
    <t>Dolné hony 5766 / 16, 5801 Poprad</t>
  </si>
  <si>
    <t>Petzvalova 4, 4011 Košice-Západ</t>
  </si>
  <si>
    <t>OZ Škola po novom</t>
  </si>
  <si>
    <t>Kvetoslavov 648, 93041 Kvetoslavov</t>
  </si>
  <si>
    <t>Základná škola pre žiakov s narušenou komunikačnou schopnosťou - Alapiskola Beszédben Akadályozott Tanulók Számára ako organizačná zložka Spojenej školy</t>
  </si>
  <si>
    <t>Radvanská 1, 97405 Banská Bystrica</t>
  </si>
  <si>
    <t>Spojená škola sv. Uršule</t>
  </si>
  <si>
    <t>Nedbalova 4, 81101 Bratislava-Staré Mesto</t>
  </si>
  <si>
    <t>Základná škola s materskou školou sv. Uršule ako organizačná zložka Spojenej školy sv. Uršule</t>
  </si>
  <si>
    <t>Gymnázium sv. Uršule ako organizačná zložka Spojenej školy sv. Uršule</t>
  </si>
  <si>
    <t>Horná Ždaňa 107, 96604 Horná Ždaňa</t>
  </si>
  <si>
    <t>Obec Horná Ždaňa</t>
  </si>
  <si>
    <t>Bratislavská 44, 90045 Malinovo</t>
  </si>
  <si>
    <t>Stredná odborná škola zahradnícka ako organizačná zložka Spojenej školy</t>
  </si>
  <si>
    <t>Školská 11, 90045 Malinovo</t>
  </si>
  <si>
    <t>Višňová 1755, 90045 Malinovo</t>
  </si>
  <si>
    <t>Elokované pracovisko ako súčasť Súkromnej základnej školy FELIX</t>
  </si>
  <si>
    <t>Tematínska 3246 / 10, 85101 Bratislava-Petržalka</t>
  </si>
  <si>
    <t>Vinohradnícka 8A, 97158 Prievidza</t>
  </si>
  <si>
    <t>Cirkevná stredná odborná škola sv.Terézie z Lisieux</t>
  </si>
  <si>
    <t>Farská 5, 95704 Bánovce nad Bebravou</t>
  </si>
  <si>
    <t>Rastislavova 332, 97271 Nováky</t>
  </si>
  <si>
    <t>I.Krasku 491, 2001 Púchov</t>
  </si>
  <si>
    <t>Stredná odborná škola sklárska ako organizačná zložka Spojenej školy</t>
  </si>
  <si>
    <t>Dubová 1, 81104 Bratislava-Staré Mesto</t>
  </si>
  <si>
    <t>Levočská 356 / 22, 6401 Stará Ľubovňa</t>
  </si>
  <si>
    <t>Krátka 11, 92701 Šaľa</t>
  </si>
  <si>
    <t>Kollárovo námestie 33 / 3, 3821 Mošovce</t>
  </si>
  <si>
    <t>Obec Mošovce</t>
  </si>
  <si>
    <t>Základná škola Jána Kollára ako organizačná zložka Spojenej školy</t>
  </si>
  <si>
    <t>Školská 232, 95152 Slepčany</t>
  </si>
  <si>
    <t>Obec Slepčany</t>
  </si>
  <si>
    <t>Elokované pracovisko ako súčasť Spojenej školy internátnej - Odborné učilište internátne</t>
  </si>
  <si>
    <t>ŠZŠ pre žiakov s narušenou komunikačnou schopnosťou</t>
  </si>
  <si>
    <t>M.R. Štefánika 38, 92001 Hlohovec</t>
  </si>
  <si>
    <t>Súkromná spojená škola Železiarne Podbrezová</t>
  </si>
  <si>
    <t>Družby 554 / 64, 97681 Podbrezová</t>
  </si>
  <si>
    <t>Železiarne Podbrezová, a.s.</t>
  </si>
  <si>
    <t>Súkromné gymnázium Železiarne Podbrezová ako organizačná zložka Súkromnej spojenej školy Železiarne Podbrezová</t>
  </si>
  <si>
    <t>Súkromná stredná odborná škola hutnícka Železiarne Podbrezová ako organizačná zložka Súkromnej spojenej školy Železiarne Podbrezová</t>
  </si>
  <si>
    <t>Dukelská 26 / 30, 8701 Giraltovce</t>
  </si>
  <si>
    <t>Mesto Giraltovce</t>
  </si>
  <si>
    <t>Kostolné námestie 28, 6001 Kežmarok</t>
  </si>
  <si>
    <t>Budovateľská 164 / 4, 8701 Giraltovce</t>
  </si>
  <si>
    <t>Slnečná 421, 5914 Spišský Štiavnik</t>
  </si>
  <si>
    <t>Huncovská 42, 6001 Kežmarok</t>
  </si>
  <si>
    <t>Toporcerova 8, 6001 Kežmarok</t>
  </si>
  <si>
    <t>F. Rákocziho 432 / 28, 7701 Kráľovský Chlmec</t>
  </si>
  <si>
    <t>Špeciálna základná škola - Špeciális Alapiskola ako organizačná zložka Spojenej školy</t>
  </si>
  <si>
    <t>Praktická škola - Készségfejlesztő ako organizačná zložka Spojenej školy</t>
  </si>
  <si>
    <t>Hatalov 183, 7216 Hatalov</t>
  </si>
  <si>
    <t>Obec Hatalov</t>
  </si>
  <si>
    <t>Spojená škola Juraja Turza</t>
  </si>
  <si>
    <t>Stred 305, 2354 Turzovka</t>
  </si>
  <si>
    <t>Mesto Turzovka</t>
  </si>
  <si>
    <t>Základná škola ako organizačná zložka Spojenej školy Juraja Turza</t>
  </si>
  <si>
    <t>Hradná ul. 336, 3301 Liptovský Hrádok</t>
  </si>
  <si>
    <t>Súkromná základná škola Felix</t>
  </si>
  <si>
    <t>Ulica Zavarská 9, 91728 Trnava</t>
  </si>
  <si>
    <t>Felix Trnava</t>
  </si>
  <si>
    <t>Elokované pracovisko ako súčasť Základnej školy Jána Kupeckého</t>
  </si>
  <si>
    <t>Súkromné gymnázium Quality Schools International ako organizačná zložka Súkromnej spojenej školy Quality Schools International</t>
  </si>
  <si>
    <t>Záhradnícka 1006 / 2, 93101 Šamorín</t>
  </si>
  <si>
    <t>Medzinárodná škola kvality (Quality Schools International)</t>
  </si>
  <si>
    <t>Súkromná základná škola Jolly HOMESCHOOL</t>
  </si>
  <si>
    <t>Kukučínova 4, 90201 Pezinok</t>
  </si>
  <si>
    <t>Jolly HOMESCHOOL, s.r.o.</t>
  </si>
  <si>
    <t>Ostredková 10, 82102 Bratislava-Ružinov</t>
  </si>
  <si>
    <t>ZŠ II. stupeň</t>
  </si>
  <si>
    <t>Súkromná spojená škola francúzsko – slovenská</t>
  </si>
  <si>
    <t>Združenie pre francúzsku školu v Bratislave</t>
  </si>
  <si>
    <t>Školská 301 / 16, 4402 Turňa nad Bodvou</t>
  </si>
  <si>
    <t>Pankúchova 6, 85104 Bratislava-Petržalka</t>
  </si>
  <si>
    <t>Súkromná základná škola s materskou školou francúzsko-slovenská ako organizačná zložka  Súkromnej spojenej školy francúzsko-slovenskej</t>
  </si>
  <si>
    <t>Súkromné Gymnázium francúzsko-slovenské ako organizačná zložka Súkromnej spojenej školy francúzsko-slovenskej</t>
  </si>
  <si>
    <t>Vážska 34, 82107 Bratislava-Vrakuňa</t>
  </si>
  <si>
    <t>Edux s. r. o.</t>
  </si>
  <si>
    <t>Spojená škola bl. biskupa Gojdiča</t>
  </si>
  <si>
    <t>Cirkevná základná škola s materskou školou bl. biskupa Gojdiča ako organizačná zložka Spojenej školy bl. biskupa Gojdiča</t>
  </si>
  <si>
    <t>Gymnázium bl. biskupa Gojdiča ako organizačná zložka Spojenej školy bl. biskupa Gojdiča</t>
  </si>
  <si>
    <t>Elokované pracovisko ako súčasť Základnej školy Jánosa Erdélyiho s vyučovacím jazykom maďarským - Erdélyi János Alapiskola</t>
  </si>
  <si>
    <t>Komenského 36, 7901 Veľké Kapušany</t>
  </si>
  <si>
    <t>Boleráz 477, 91908 Boleráz</t>
  </si>
  <si>
    <t>Mozartova 10, 91701 Trnava</t>
  </si>
  <si>
    <t>Súkromná spojená škola Quality Schools International</t>
  </si>
  <si>
    <t>Súkromná základná škola Quality Schools International ako organizačná zložka Súkromnej spojenej školy Quality Schools International</t>
  </si>
  <si>
    <t>Súkromná základná škola International School</t>
  </si>
  <si>
    <t>Poľná 1, 4001 Košice-Košická Nová Ves</t>
  </si>
  <si>
    <t>Klokočov 90, 7236 Klokočov</t>
  </si>
  <si>
    <t>Ing. Veronika Ondová</t>
  </si>
  <si>
    <t>Jána Bottu 31, 91787 Trnava</t>
  </si>
  <si>
    <t>Stredná športová škola Jozefa Herdu ako organizačná zložka Spojenej školy</t>
  </si>
  <si>
    <t>Klokočov 65, 7236 Klokočov</t>
  </si>
  <si>
    <t>Súkromná základná škola Centra pre rodinu</t>
  </si>
  <si>
    <t>Hviezdoslavova 5109 / 2, 5801 Poprad</t>
  </si>
  <si>
    <t>Centrum pre rodinu - Poprad</t>
  </si>
  <si>
    <t>Základná škola s materskou školou sv. Margity</t>
  </si>
  <si>
    <t>Námestie slobody 562 / 1, 2001 Púchov</t>
  </si>
  <si>
    <t>Sovietskych hrdinov 369 / 24, 8901 Svidník</t>
  </si>
  <si>
    <t>Námestie slobody 100, 8301 Sabinov</t>
  </si>
  <si>
    <t>Mgr. Silvia Urdzíková</t>
  </si>
  <si>
    <t>Jarmočná 108, 6401 Stará Ľubovňa</t>
  </si>
  <si>
    <t>Stredná odborná škola hotelových služieb a remesiel ako organizačná zložka Spojenej školy</t>
  </si>
  <si>
    <t>Jarmočná 132, 6401 Stará Ľubovňa</t>
  </si>
  <si>
    <t>Lomnička 150, 6503 Lomnička</t>
  </si>
  <si>
    <t>Košariská 192/42, 90042 Dunajská Lužná</t>
  </si>
  <si>
    <t>Hlavná 175, 7206 Malčice</t>
  </si>
  <si>
    <t>Obec Malčice</t>
  </si>
  <si>
    <t>Špeciálna základná škola pre žiakov s telesným postihnutím internátna ako organizačná zložka Spojenej školy internátnej</t>
  </si>
  <si>
    <t>Kaštieľ 1, 90027 Bernolákovo</t>
  </si>
  <si>
    <t>Kukorelliho 552, 9431 Hanušovce nad Topľou</t>
  </si>
  <si>
    <t>Základná škola pre žiakov s autizmom internátna ako organizačná zložka Spojenej školy internátnej</t>
  </si>
  <si>
    <t>Sama Chalupku 315 / 16, 96727 Kremnica</t>
  </si>
  <si>
    <t>Rakovice 25, 92208 Rakovice</t>
  </si>
  <si>
    <t>Stredná odborná škola regionálneho rozvoja ako organizačná zložka Spojenej školy</t>
  </si>
  <si>
    <t>Stredná odborná škola záhradnícka ako organizačná zložka Spojenej školy</t>
  </si>
  <si>
    <t>Spojena škola</t>
  </si>
  <si>
    <t>Gyulu Szabóa 21, 92901 Dunajská Streda</t>
  </si>
  <si>
    <t>Stredná odborná škola stavebná s vyučovacím jazykom maďarským - Építészeti Szakközépiskola ako organizačná zložka Spojenej školy</t>
  </si>
  <si>
    <t>Gyula Szabóa 1, 92901 Dunajská Streda</t>
  </si>
  <si>
    <t>Stredná odborná škola informatiky a služieb s vyučovacím jazykom maďarským - Informatikai és Szolgáltatóipari Szakközépiskola ako organizačná zložka Spojenej školy</t>
  </si>
  <si>
    <t>Námestie sv. Martina 5, 90851 Holíč</t>
  </si>
  <si>
    <t>Stredná odborná škola dopravy a služieb ako organizačná zložka Spojenej školy</t>
  </si>
  <si>
    <t>Stredná odborná škola technická Jozefa Čabelku ako organizačná zložka Spojenej školy</t>
  </si>
  <si>
    <t>Stredná odborná škola rozvoja vidieka s vyučovacím jazykom maďarským - Vidékfejlesztési Szakközépiskola ako organizačná zložka Spojenej školy</t>
  </si>
  <si>
    <t>Stredná športová škola s vyučovacím jazykom maďarským - Középfokú Sportiskola ako organizačná zložka Spojenej školy</t>
  </si>
  <si>
    <t>Elokované pracovisko ako súčasť Súkromnej základnej školy pre žiakov s autizmom</t>
  </si>
  <si>
    <t>Komenského 12, 97401 Banská Bystrica</t>
  </si>
  <si>
    <t>Školská 252, 95175 Beladice</t>
  </si>
  <si>
    <t>Obec Beladice</t>
  </si>
  <si>
    <t>Cirkevná základná škola s materskou školou Jána Krstiteľa</t>
  </si>
  <si>
    <t>Nám. SNP 200 / 22, 95801 Partizánske</t>
  </si>
  <si>
    <t>Koinonia Ján Krstiteľ - Oáza Sklené</t>
  </si>
  <si>
    <t>Katolícka základná škola  s materskou školou sv. Jána Nepomuckého</t>
  </si>
  <si>
    <t>Kósu  Schoppera 22, 4801 Rožňava</t>
  </si>
  <si>
    <t>Súkromná základná škola slobodného demokratického vzdelávania</t>
  </si>
  <si>
    <t>Ťahanovská záhrada</t>
  </si>
  <si>
    <t>Súkromná základná škola Edulienka</t>
  </si>
  <si>
    <t>Konventná 619 / 1, 81103 Bratislava-Staré Mesto</t>
  </si>
  <si>
    <t>Edulienka</t>
  </si>
  <si>
    <t>Františka Hečku 25, 93401 Levice</t>
  </si>
  <si>
    <t>Elokované pracovisko ako súčasť Základnej školy, Marhaň 115</t>
  </si>
  <si>
    <t>Marhaň 11, 8645 Marhaň</t>
  </si>
  <si>
    <t>Elokované pracovisko ako súčasť Strednej odbornej školy služieb Majstra Pavla</t>
  </si>
  <si>
    <t>Námestie Štefana Kluberta 7, 5427 Levoča</t>
  </si>
  <si>
    <t>Základná škola pre žiakov s autizmom ako organizačá zložka Spojenej školy</t>
  </si>
  <si>
    <t>Budovateľská 1908, 9301 Vranov nad Topľou</t>
  </si>
  <si>
    <t>Elokované pracovisko ako súčasť Strednej odbornej školy elektrotechnickej</t>
  </si>
  <si>
    <t>Župná cesta 172 / 10, 4402 Turňa nad Bodvou</t>
  </si>
  <si>
    <t>Súkromná základná škola Splash International</t>
  </si>
  <si>
    <t>Občianske združenie  "SPLASH INTERNATIONAL"</t>
  </si>
  <si>
    <t>Súkromná základná škola Guliver</t>
  </si>
  <si>
    <t>Andreja Trúchleho Sytnianskeho 2867 / 4, 96901 Banská Štiavnica</t>
  </si>
  <si>
    <t>GULIVER, n.o.</t>
  </si>
  <si>
    <t>Súkromná základná škola LIBELLUS</t>
  </si>
  <si>
    <t>Mokrohájska 3392 / 3, 84104 Bratislava-Karlova Ves</t>
  </si>
  <si>
    <t>LIBELLUS PRECUM, o.z.</t>
  </si>
  <si>
    <t>Bátka 172, 98021 Bátka</t>
  </si>
  <si>
    <t>Obec Bátka</t>
  </si>
  <si>
    <t>Súkromná základná škola POD STROMOM</t>
  </si>
  <si>
    <t>Pod stromom o.z.</t>
  </si>
  <si>
    <t>Kapitulská 12, 93601 Šahy</t>
  </si>
  <si>
    <t>Hronské Kľačany 322, 93529 Hronské Kľačany</t>
  </si>
  <si>
    <t>Obec Hronské Kľačany</t>
  </si>
  <si>
    <t>Ulica B. Nemcovej 1, 98403 Lučenec</t>
  </si>
  <si>
    <t>RETEX, s.r.o.</t>
  </si>
  <si>
    <t>Nesluša 837, 2341 Nesluša</t>
  </si>
  <si>
    <t>Obec Nesluša</t>
  </si>
  <si>
    <t>FELIX Žilina</t>
  </si>
  <si>
    <t>Cirkevná základná škola s materskou školou sv. Jána apoštola s vyučovacím jazykom maďarským - Szent János apostol Egyházi Alapiskola és Óvoda</t>
  </si>
  <si>
    <t>Trhovisko 1, 92901 Dunajská Streda</t>
  </si>
  <si>
    <t>Základná škola s materskou školou Jozefa Hanulu</t>
  </si>
  <si>
    <t>Školská ulica 927 / 2, 3484 Liptovské Sliače</t>
  </si>
  <si>
    <t>Obec Liptovské Sliače</t>
  </si>
  <si>
    <t>SNP 607, 4925 Dobšiná</t>
  </si>
  <si>
    <t>Teplická 1, 4932 Štítnik</t>
  </si>
  <si>
    <t>Michalská 55 / 77, 5321 Markušovce</t>
  </si>
  <si>
    <t>Michalská 39, 5321 Markušovce</t>
  </si>
  <si>
    <t>Bystrany 46, 5362 Bystrany</t>
  </si>
  <si>
    <t>Stredná priemyselná škola informačných technológií Ignáca Gessaya</t>
  </si>
  <si>
    <t>Medvedzie 133 / 1, 2744 Tvrdošín</t>
  </si>
  <si>
    <t>SNP 45, 5342 Krompachy</t>
  </si>
  <si>
    <t>Zubné 41, 6733 Zubné</t>
  </si>
  <si>
    <t>Obec Zubné</t>
  </si>
  <si>
    <t>Bijacovce 1, 5306 Bijacovce</t>
  </si>
  <si>
    <t>Súkromná základná škola Fantastická</t>
  </si>
  <si>
    <t>FANTASTICKÁ - občianske združenie</t>
  </si>
  <si>
    <t>Námestie Kráľovnej pokoja 4, 8001 Prešov</t>
  </si>
  <si>
    <t>Prievaly 187, 90634 Prievaly</t>
  </si>
  <si>
    <t>Obec Prievaly</t>
  </si>
  <si>
    <t>Duchnovičova 506, 6801 Medzilaborce</t>
  </si>
  <si>
    <t>Strednáodborná škola polytechnická Andyho Warhola ako organizačná zložka Spojenej školy</t>
  </si>
  <si>
    <t>Masarykova 24, 8001 Prešov</t>
  </si>
  <si>
    <t>Spojená škola Reformovanej kresťanskej cirkvi</t>
  </si>
  <si>
    <t>Reformovaná kresťanská cirkev na Slovensku</t>
  </si>
  <si>
    <t>Základná škola Reformovanej kresťanskej cirkvi s vyučovacím jazykom maďarským - Református Alapiskola ako organizačná zložka Spojenej školy Reformovanej kresťanskej cirkvi</t>
  </si>
  <si>
    <t>Gymnázium Mihálya Tompu Reformovanej kresťanskej cirkvi s vyučovacím jazykom maďarským - Tompa Mihály Református Gimnázium ako organizačná zložka Spojenej školy Reformovanej kresťanskej cirkvi</t>
  </si>
  <si>
    <t>Bagarova 30, 3601 Martin</t>
  </si>
  <si>
    <t>Otvorme cestu pre deti s Dys..., o.z.</t>
  </si>
  <si>
    <t>Súkromná základná škola pre žiakov s vývinovými poruchami učenia ako organizačná zložka Súkromnej spojenej školy</t>
  </si>
  <si>
    <t>Tomášikova 4, 82129 Bratislava-Ružinov</t>
  </si>
  <si>
    <t>Bronzová 1, 91934 Biely Kostol</t>
  </si>
  <si>
    <t>Obec Biely Kostol</t>
  </si>
  <si>
    <t>Špitálska 6, 94901 Nitra</t>
  </si>
  <si>
    <t>Základná škola pre žiakov s poruchami aktivity a pozornosti</t>
  </si>
  <si>
    <t>Elokované pracovisko ako súčasť Základnej školy s materskou školou pre deti a žiakov s narušenou komunikačnou schopnosťou internátnej</t>
  </si>
  <si>
    <t>Stredná odborná škola lýceum C. S. Lewisa</t>
  </si>
  <si>
    <t>Turie 394, 1312 Turie</t>
  </si>
  <si>
    <t>Obec Turie</t>
  </si>
  <si>
    <t>Cirkevná spojená škola sv. Martina</t>
  </si>
  <si>
    <t>Školská 1661 / 4, 93041 Hviezdoslavov</t>
  </si>
  <si>
    <t>Cirkevná základná škola sv. Martina ako organizačná zložka Cirkevnej spojenej školy sv. Martina</t>
  </si>
  <si>
    <t>Elokované pracovisko, ako súčasť Súkromnej základnej školy FELIX</t>
  </si>
  <si>
    <t>Karloveská 356/64, 84104 Bratislava-Karlova Ves</t>
  </si>
  <si>
    <t>Hlboké nad Váhom 124, 1401 Hlboké nad Váhom</t>
  </si>
  <si>
    <t>Eduhra</t>
  </si>
  <si>
    <t>Javorová alej 1A, 90025 Chorvátsky Grob</t>
  </si>
  <si>
    <t>Hlavná 83, 2001 Streženice</t>
  </si>
  <si>
    <t>Obec Streženice</t>
  </si>
  <si>
    <t>Základná škola pre žiakov s autizmom</t>
  </si>
  <si>
    <t>Varhaňovce 20, 8205 Varhaňovce</t>
  </si>
  <si>
    <t>Obec Varhaňovce</t>
  </si>
  <si>
    <t>Panenská 4, 81103 Bratislava-Staré Mesto</t>
  </si>
  <si>
    <t>Veľká - Malá - Škola</t>
  </si>
  <si>
    <t>Za lepšie vzdelávanie</t>
  </si>
  <si>
    <t>Odborné učilište, ako organizačná zložka Spojenej školy internátnej</t>
  </si>
  <si>
    <t>Švabinského 7, 85101 Bratislava-Petržalka</t>
  </si>
  <si>
    <t>Praktická škola, ako organizačná zložka Spojenej školy internátnej</t>
  </si>
  <si>
    <t>Základná škola Józsefa Károlyiho s vyučovacím jazykom maďarským - Károlyi József Alapiskola</t>
  </si>
  <si>
    <t>Základná škola pre žiakov s autizmom, ako organizačná zložka Spojenej školy internátnej</t>
  </si>
  <si>
    <t>M. R. Štefánika 66 / 5, 7501 Trebišov</t>
  </si>
  <si>
    <t>Školská 35, 97697 Nemecká</t>
  </si>
  <si>
    <t>Obec Nemecká</t>
  </si>
  <si>
    <t>Vígľaš 436, 96202 Vígľaš</t>
  </si>
  <si>
    <t>Obec Vígľaš</t>
  </si>
  <si>
    <t>Čachovský rad 36, 3601 Vrútky</t>
  </si>
  <si>
    <t>Chminianske Jakubovany 137, 8233 Chminianske Jakubovany</t>
  </si>
  <si>
    <t>Jazernica 84, 3844 Jazernica</t>
  </si>
  <si>
    <t>Obec Jazernica</t>
  </si>
  <si>
    <t>Základná škola Citadela</t>
  </si>
  <si>
    <t>Zochova 6 aug, 81103 Bratislava-Staré Mesto</t>
  </si>
  <si>
    <t>Kolégium Antona Neuwirtha</t>
  </si>
  <si>
    <t>Rozálka 5839 / 9A, 90201 Pezinok</t>
  </si>
  <si>
    <t>Mimi a Monty</t>
  </si>
  <si>
    <t>Elokované pracovisko ako súčasť Zákkladnej školy</t>
  </si>
  <si>
    <t>Chminianske Jakubovany 20, 8233 Chminianske Jakubovany</t>
  </si>
  <si>
    <t>Elokované pracovisko, ako súčasť Základnej školy s materskou školou</t>
  </si>
  <si>
    <t>Tichá 37A, 90026 Slovenský Grob</t>
  </si>
  <si>
    <t>Elokované pracovisko, ako súčasť Súkromnej základnej školy Edulienka</t>
  </si>
  <si>
    <t>Súkromná základná škola Montessori cesta</t>
  </si>
  <si>
    <t>Budovateľská 59, 8001 Prešov</t>
  </si>
  <si>
    <t>Montessori cesta, o. z.</t>
  </si>
  <si>
    <t>Družstevná 752 / 16, 90091 Limbach</t>
  </si>
  <si>
    <t>MAXWELL, s.r.o.</t>
  </si>
  <si>
    <t>Elokované pracovisko ako súčasť Záklanej školy</t>
  </si>
  <si>
    <t>Jarková 250 / 1, 8222 Ostrovany</t>
  </si>
  <si>
    <t>Nová Bošáca 76, 91308 Nová Bošáca</t>
  </si>
  <si>
    <t>Obec Nová Bošáca</t>
  </si>
  <si>
    <t>Tematínska 1, 85105 Bratislava-Petržalka</t>
  </si>
  <si>
    <t>Hrdinov SNP 1713 / 7, 3601 Martin</t>
  </si>
  <si>
    <t>Janka Parížeková M&amp;amp,M</t>
  </si>
  <si>
    <t>Elokované pracovisko, ako súčasť Základnej školy Slovenského národného povstania</t>
  </si>
  <si>
    <t>Trebišovská 368 / 13, 4011 Košice-Západ</t>
  </si>
  <si>
    <t>Súkromná spojená škola Kings Schools International</t>
  </si>
  <si>
    <t>Trnavská cesta 3421 / 39, 83104 Bratislava-Nové Mesto</t>
  </si>
  <si>
    <t>Kings Schools International, s.r.o.</t>
  </si>
  <si>
    <t>Súkromná základná škola, ako organizačná zložka Súkromnej spojenej školy Kings Schools International</t>
  </si>
  <si>
    <t>Súkromné gymnázium, ako organizačná zložka Súkromnej spojenej školy Kings Schools International</t>
  </si>
  <si>
    <t>Bystrany 3, 5362 Bystrany</t>
  </si>
  <si>
    <t>Hermanovce 445, 8235 Hermanovce</t>
  </si>
  <si>
    <t>Bošáca 396, 91307 Bošáca</t>
  </si>
  <si>
    <t>Obec Bošáca</t>
  </si>
  <si>
    <t>Základná škola Ľudovíta Vladimíra Riznera ako organizačná zložka Spojenej školy</t>
  </si>
  <si>
    <t>Elokované pracovisko ako súčasť Strednej odbornej školy potravinárskej</t>
  </si>
  <si>
    <t>Vašinova 124 / 59, 94901 Nitra</t>
  </si>
  <si>
    <t>Súkromné bilingválne gymnázium Co.Bra.</t>
  </si>
  <si>
    <t>PLATYPUS, s. r. o.</t>
  </si>
  <si>
    <t>Hummelova 4, 81103 Bratislava-Staré Mesto</t>
  </si>
  <si>
    <t>JUDr. Jana Michaličková</t>
  </si>
  <si>
    <t>Slovenská 52, 94603 Kolárovo</t>
  </si>
  <si>
    <t>Ing. Dezider Szokol</t>
  </si>
  <si>
    <t>Súkromná škola umeleckého priemyslu s vyučovacím jazykom maďarským- Iparművészeti Magániskola</t>
  </si>
  <si>
    <t>Súkromná stredná odborná škola s vyučovacím jazykom maďarským - Magyar Tannyelvű Magán Szakközépiskola</t>
  </si>
  <si>
    <t>Elokované pracovisko ako súčasť Súkromnej školy umeleckého priemyslu Bohumila Baču</t>
  </si>
  <si>
    <t>Staškov 502, 2353 Staškov</t>
  </si>
  <si>
    <t>Obec Staškov</t>
  </si>
  <si>
    <t>Staškov 90, 2353 Staškov</t>
  </si>
  <si>
    <t>Rosinská 6, 1008 Žilina</t>
  </si>
  <si>
    <t>Súkromná základná škola Krásne Sady</t>
  </si>
  <si>
    <t>Mlynica 1094, 5991 Mlynica</t>
  </si>
  <si>
    <t>Krásne Sady Mlynica - servisná a prevádzková, a. s.</t>
  </si>
  <si>
    <t>L. Novomeského 11, 91101 Trenčín</t>
  </si>
  <si>
    <t>Rovníková 11, 4012 Košice-Nad jazerom</t>
  </si>
  <si>
    <t>Spojená škola Samuela Mikovíniho</t>
  </si>
  <si>
    <t>Akademická 13, 96901 Banská Štiavnica</t>
  </si>
  <si>
    <t>Stredná priemyselná škola Samuela Mikovíniho ako organizačná zložka Spojenej školy Samuela Mikovíniho</t>
  </si>
  <si>
    <t>Škola umeleckého priemyslu ako organizačná zložka Spojenej školy Samuela Mikovíniho</t>
  </si>
  <si>
    <t>Horovce 79, 2062 Horovce</t>
  </si>
  <si>
    <t>Smrdáky 1, 90603 Smrdáky</t>
  </si>
  <si>
    <t>Ulica kozmonautov 1791 / 2, 4801 Rožňava</t>
  </si>
  <si>
    <t>Reformovaná kresťanská cirkev na Slovensku, Cirkevný zbor Rožňava</t>
  </si>
  <si>
    <t>Základná škola pre žiakov so sluchovým postihnutím ako org. zložka Spojenej školy</t>
  </si>
  <si>
    <t>ZŠ pre žiakov so sluchovým postihnutím</t>
  </si>
  <si>
    <t>Špeciálna základná škola ako org. zložka Spojenej školy</t>
  </si>
  <si>
    <t>Moyzesova 5, 4001 Košice-Staré Mesto</t>
  </si>
  <si>
    <t>Stredná odborná škola pre žiakov so zdravotným znevýhodnením ako organizačná zložka Spojenej školy internátnej</t>
  </si>
  <si>
    <t>Základná škola Reformovanej kresťanskej cirkvi s VJM - Református Alapiskola, ako org.zložka Spojenej školy</t>
  </si>
  <si>
    <t>Elokované pracovisko ako súčasť Súkromnej strednej odbornej školy ochrany osôb a majetku</t>
  </si>
  <si>
    <t>Furdekova 16, 85104 Bratislava-Petržalka</t>
  </si>
  <si>
    <t>Bagarova 20, 84101 Bratislava-Dúbravka</t>
  </si>
  <si>
    <t>Kresťanské centrum Ako doma</t>
  </si>
  <si>
    <t>Súkromná základná škola Ako doma, ako organizačná zložka Spojenej školy</t>
  </si>
  <si>
    <t>Súkromná základná škola Banskobystrická</t>
  </si>
  <si>
    <t>Ružová 15574 / 15B, 97411 Banská Bystrica</t>
  </si>
  <si>
    <t>Nerudova 13, 92001 Hlohovec</t>
  </si>
  <si>
    <t>Stredná odborná škola chemická ako organizačná zložka Spojenej školy</t>
  </si>
  <si>
    <t>Jána Vojtaššáka 13, 1008 Žilina</t>
  </si>
  <si>
    <t>Základná škola ako súčasť Spojenej školy</t>
  </si>
  <si>
    <t>Hlavná 107, 90027 Bernolákovo</t>
  </si>
  <si>
    <t>Palárikova 1602/1 1602 / 1, 6901 Snina</t>
  </si>
  <si>
    <t>Matúškova 1632 / 5, 2601 Dolný Kubín</t>
  </si>
  <si>
    <t>Elokované pracovisko ako súčasť Súkromnej základnej školy Krásne Sady</t>
  </si>
  <si>
    <t>Mlynica 1092, 5991 Mlynica</t>
  </si>
  <si>
    <t>Elokované pracovisko ako súčasťi Súkromnej základnej školy Krásne Sady</t>
  </si>
  <si>
    <t>Mlynica 1093, 5991 Mlynica</t>
  </si>
  <si>
    <t>Mlynica 1095, 5991 Mlynica</t>
  </si>
  <si>
    <t>Bernolákova 4681 / 17, 5801 Poprad</t>
  </si>
  <si>
    <t>Jarovnice 464, 8263 Jarovnice</t>
  </si>
  <si>
    <t>Základná škola pre žiakov s autizmom sv. Anny</t>
  </si>
  <si>
    <t>Kostolná 18, 96271 Hontianske Moravce</t>
  </si>
  <si>
    <t>Obec Hontianske Moravce</t>
  </si>
  <si>
    <t>Gregorovce 93, 8266 Gregorovce</t>
  </si>
  <si>
    <t>Obec Gregorovce</t>
  </si>
  <si>
    <t>Elokované pracovisko ako súčasť Základnej školy Citadela</t>
  </si>
  <si>
    <t>Námestie padlých hrdinov 42 / 7, 90028 Ivanka pri Dunaji</t>
  </si>
  <si>
    <t>Elokované pracovisko ako súčasť Školy umeleckého priemyslu Josefa Vydru</t>
  </si>
  <si>
    <t>áno</t>
  </si>
  <si>
    <t>nie</t>
  </si>
  <si>
    <t>Mútne 167, 2963 Mútne</t>
  </si>
  <si>
    <t>Gagarinova 4, 98601 Biskupice</t>
  </si>
  <si>
    <t>Obec Biskupice</t>
  </si>
  <si>
    <t>Nová Bašta 5, 98034 Nová Bašta</t>
  </si>
  <si>
    <t>Obec Nová Bašta</t>
  </si>
  <si>
    <t>Harhaj 47, 8645 Harhaj</t>
  </si>
  <si>
    <t>Obec Harhaj</t>
  </si>
  <si>
    <t>Základná škola Emila Kubeka</t>
  </si>
  <si>
    <t>Snakov 86, 8606 Snakov</t>
  </si>
  <si>
    <t>Obec Snakov</t>
  </si>
  <si>
    <t>Hrabovec nad Laborcom 41, 6701 Hrabovec nad Laborcom</t>
  </si>
  <si>
    <t>Obec Hrabovec nad Laborcom</t>
  </si>
  <si>
    <t>Podhorany 109, 8212 Podhorany</t>
  </si>
  <si>
    <t>Lúčka 56, 8271 Lúčka</t>
  </si>
  <si>
    <t>Obec Lúčka</t>
  </si>
  <si>
    <t>Breznica 267, 9101 Breznica</t>
  </si>
  <si>
    <t>Obec Breznica</t>
  </si>
  <si>
    <t>Banícka 803 / 28, 5801 Poprad</t>
  </si>
  <si>
    <t>Pod úbočou 381, 5940 Liptovská Teplička</t>
  </si>
  <si>
    <t>Školská 242, 7614 Lastovce</t>
  </si>
  <si>
    <t>Obec Lastovce</t>
  </si>
  <si>
    <t>Úpor 9, 7616 Zemplínska Nová Ves</t>
  </si>
  <si>
    <t>Obec Zemplínska Nová Ves</t>
  </si>
  <si>
    <t>Okružná 342, 7664 Zemplínska Teplica</t>
  </si>
  <si>
    <t>Rudňany 65, 5323 Rudňany</t>
  </si>
  <si>
    <t>Elokované pracovisko ako súčasť Základnej školy internátnej</t>
  </si>
  <si>
    <t>Čelovce 3, 99141 Čelovce</t>
  </si>
  <si>
    <t>Elokované pracovisko Krížova Ves ako súčasť Súkromnej spojenej školy</t>
  </si>
  <si>
    <t>Krížová Ves 186, 5901 Krížová Ves</t>
  </si>
  <si>
    <t>Ovocinárska 62 / 29, 94901 Nitra</t>
  </si>
  <si>
    <t>Elokované pracovisko ako súčasť Súkromnej spojenej školy EDURAM - Súkromná SOŠ</t>
  </si>
  <si>
    <t>Vítkovce 6, 5363 Vítkovce</t>
  </si>
  <si>
    <t>Elokované pracovisko, ako súčasť Súkromnej spojenej školy EDURAM - Súkromné odborné učilište</t>
  </si>
  <si>
    <t>Elokované pracovisko, ako súčasť Súkromnej spojenej školy EDURAM - Súkr. SOŠ</t>
  </si>
  <si>
    <t>Richnava 240, 5351 Richnava</t>
  </si>
  <si>
    <t>Elokované pracovisko ako súčasť Súkromnej spojenej školy EDURAM - Súkr. OU</t>
  </si>
  <si>
    <t>Elokované pracovisko ako súčasť Súkromnej strednej odbornej školy obchodu a služieb</t>
  </si>
  <si>
    <t>SNP 1454, 96223 Očová</t>
  </si>
  <si>
    <t>ID školy</t>
  </si>
  <si>
    <t>Názov školy</t>
  </si>
  <si>
    <t>Druh školy</t>
  </si>
  <si>
    <t>Typ školy</t>
  </si>
  <si>
    <t>Kmeňová?</t>
  </si>
  <si>
    <t>ID kmeňovej školy</t>
  </si>
  <si>
    <t>Počet škôl v kmeni</t>
  </si>
  <si>
    <t>Adresa školy</t>
  </si>
  <si>
    <t>Okres</t>
  </si>
  <si>
    <t>Kraj</t>
  </si>
  <si>
    <t>Zriaďovateľ</t>
  </si>
  <si>
    <t>Typ zriaďovateľa</t>
  </si>
  <si>
    <t>Typ (hlavnej) budovy školy</t>
  </si>
  <si>
    <t>Prehľad kmeňových škôl v rozsahu predmetu zákazky</t>
  </si>
  <si>
    <t>Počet rôznych adries skupiny škôl v kmeni</t>
  </si>
  <si>
    <t>Počet škôl v kmeni na danej adrese</t>
  </si>
  <si>
    <t>Počet žiakov</t>
  </si>
  <si>
    <t>Počet pedagógov</t>
  </si>
  <si>
    <t>Počet učební</t>
  </si>
  <si>
    <t>Počet exteriérových učební</t>
  </si>
  <si>
    <t>n/a</t>
  </si>
  <si>
    <t>Počet spolu:</t>
  </si>
  <si>
    <t>Počet používateľov (predpokladaný)</t>
  </si>
  <si>
    <t>Počet pripájaných bodov (PB)</t>
  </si>
  <si>
    <t>wifi access point (AP) - vnútorný</t>
  </si>
  <si>
    <t>pripájaný bod (PB)</t>
  </si>
  <si>
    <t>wifi access point (AP) - vonkajší</t>
  </si>
  <si>
    <t>SFP modul</t>
  </si>
  <si>
    <t>switch (dátový prepínač) 24 x eth</t>
  </si>
  <si>
    <t>switch (dátový prepínač) 24 x opt</t>
  </si>
  <si>
    <t xml:space="preserve">switch (dátový prepínač) 24 x POE </t>
  </si>
  <si>
    <t>centrálny rozvádzač - veľký</t>
  </si>
  <si>
    <t>pomocný rozvádzač - malý</t>
  </si>
  <si>
    <t>dátová zásuvka 2x RJ45 (v učebni)</t>
  </si>
  <si>
    <t>dátový kábel (optický)</t>
  </si>
  <si>
    <t>práca - inštalácia siete LAN/WLAN</t>
  </si>
  <si>
    <t>práca - konfigurácia siete LAN/WLAN</t>
  </si>
  <si>
    <t>káblová lišta - pre max. 25 káblov</t>
  </si>
  <si>
    <t>káblová lišta - pre max. 5 káblov</t>
  </si>
  <si>
    <t>ďalší materiál pre inštaláciu káblovej lišty</t>
  </si>
  <si>
    <t>dátový "patch" kábel optický - krátky</t>
  </si>
  <si>
    <t>Typ prvku</t>
  </si>
  <si>
    <t>zariadenie IKT</t>
  </si>
  <si>
    <t>kabeláž</t>
  </si>
  <si>
    <t>práca</t>
  </si>
  <si>
    <t>inštalačný materiál</t>
  </si>
  <si>
    <t>ks</t>
  </si>
  <si>
    <t>meter</t>
  </si>
  <si>
    <t>človekodeň</t>
  </si>
  <si>
    <t>na 1m lišty</t>
  </si>
  <si>
    <t>na 1ks PB</t>
  </si>
  <si>
    <t>wifi access point (AP) - vnútorný (ks)</t>
  </si>
  <si>
    <t>wifi access point (AP) - vonkajší (ks)</t>
  </si>
  <si>
    <t>SFP modul (ks)</t>
  </si>
  <si>
    <t>switch (dátový prepínač) 24 x POE  (ks)</t>
  </si>
  <si>
    <t>centrálny rozvádzač - veľký (ks)</t>
  </si>
  <si>
    <t>pomocný rozvádzač - malý (ks)</t>
  </si>
  <si>
    <t>dátová zásuvka 2x RJ45 (v učebni) (ks)</t>
  </si>
  <si>
    <t>dátový kábel (FTP min. Cat5e) (meter)</t>
  </si>
  <si>
    <t>dátový kábel (optický) (meter)</t>
  </si>
  <si>
    <t>práca - inštalácia siete LAN/WLAN (človekodeň)</t>
  </si>
  <si>
    <t>práca - konfigurácia siete LAN/WLAN (človekodeň)</t>
  </si>
  <si>
    <t>práca - riadenie a koordinácia instalačných a konfig. prác (človekodeň)</t>
  </si>
  <si>
    <t>káblová lišta - pre max. 25 káblov (meter)</t>
  </si>
  <si>
    <t>káblová lišta - pre max. 5 káblov (meter)</t>
  </si>
  <si>
    <t>ďalší materiál pre pripojenie PB (ukončený zásuvkov RJ45) (na 1ks PB)</t>
  </si>
  <si>
    <t>ďalší materiál pre inštaláciu káblovej lišty (na 1m lišty)</t>
  </si>
  <si>
    <t>dátový "patch" kábel (FTP min. Cat5e) - krátky (ks)</t>
  </si>
  <si>
    <t>dátový "patch" kábel optický - krátky (ks)</t>
  </si>
  <si>
    <t>switch (dátový prepínač) 24 x POE, 4 x opt</t>
  </si>
  <si>
    <t>switch (dátový prepínač) 24 x eth (ks)</t>
  </si>
  <si>
    <t>switch (dátový prepínač) 24 x opt (ks)</t>
  </si>
  <si>
    <t>switch (dátový prepínač) 24 x POE, 4 x opt (ks)</t>
  </si>
  <si>
    <t>Prehľad kmeňových škôl so školami na rôznych adresách v rozsahu predmetu zákazky a požiadavky na WAN konektivitu</t>
  </si>
  <si>
    <t>Prehľad počtov pripájaných bodov (PB) v školách v spoločnom kmeni a predpokladanej alokácie zariadení, prác a materiálu pre vytvorenie LAN/WLAN riešenia podľa Základného modelu</t>
  </si>
  <si>
    <t>Adresa WAN pripojenia skupiny skôl v spoločnom kmeni</t>
  </si>
  <si>
    <t>Cena spolu</t>
  </si>
  <si>
    <t>SR spolu</t>
  </si>
  <si>
    <t>Údaj</t>
  </si>
  <si>
    <t>Počet kmeňových škôl</t>
  </si>
  <si>
    <t>Poznámky</t>
  </si>
  <si>
    <t>nad rámec počtu učební (interných)</t>
  </si>
  <si>
    <t>interné učebne školy</t>
  </si>
  <si>
    <t>v rámci počtu učební (interných); teroreticky na každých 300 žiakov jedna IT učebňa</t>
  </si>
  <si>
    <t>jedno WAN pripojenie na všetky školy z rovnakého kmeňa a na rovnakej adrese</t>
  </si>
  <si>
    <t xml:space="preserve">Počet používateľov LAN/WLAN </t>
  </si>
  <si>
    <t>odhad odvodený z počtu žiakov a počtu pedagógov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</si>
  <si>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</si>
  <si>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</si>
  <si>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</si>
  <si>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</si>
  <si>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</si>
  <si>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</si>
  <si>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</si>
  <si>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</si>
  <si>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</si>
  <si>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nasledujúce položky (2.x) sú napočítané na úrovni kmeňovej školy</t>
  </si>
  <si>
    <t>2.1</t>
  </si>
  <si>
    <t>2.2</t>
  </si>
  <si>
    <t>2.3</t>
  </si>
  <si>
    <t>2.4</t>
  </si>
  <si>
    <t>2.5</t>
  </si>
  <si>
    <t>3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</si>
  <si>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</si>
  <si>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</si>
  <si>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</si>
  <si>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</si>
  <si>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</si>
  <si>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</si>
  <si>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</si>
  <si>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</si>
  <si>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</si>
  <si>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&lt;100, 200)</t>
  </si>
  <si>
    <t>&lt;200, 300)</t>
  </si>
  <si>
    <t>&lt;300, 500)</t>
  </si>
  <si>
    <t>&lt;500, 700)</t>
  </si>
  <si>
    <t>&lt;700, 1000)</t>
  </si>
  <si>
    <t>Súhrnná kontextová informácia týkajúca sa rozsahu predmetu zákazky</t>
  </si>
  <si>
    <t>C.1.1</t>
  </si>
  <si>
    <t>C.1</t>
  </si>
  <si>
    <t>C.2</t>
  </si>
  <si>
    <t>A.1</t>
  </si>
  <si>
    <t>A.2</t>
  </si>
  <si>
    <t>B.1</t>
  </si>
  <si>
    <t>B.2</t>
  </si>
  <si>
    <t>Položka</t>
  </si>
  <si>
    <t>Prvok riešenia LAN/WLAN</t>
  </si>
  <si>
    <t>Jednotka</t>
  </si>
  <si>
    <t>Sumárne početnosti prvkov riešenia LAN/WLAN podľa Základného modelu</t>
  </si>
  <si>
    <t>Počet období poskytovania služieb:</t>
  </si>
  <si>
    <t>mesiacov</t>
  </si>
  <si>
    <t>08_ke</t>
  </si>
  <si>
    <t>07_po</t>
  </si>
  <si>
    <t>06_bb</t>
  </si>
  <si>
    <t>05_za</t>
  </si>
  <si>
    <t>04_nr</t>
  </si>
  <si>
    <t>03_tn</t>
  </si>
  <si>
    <t>02_tt</t>
  </si>
  <si>
    <t>01_ba</t>
  </si>
  <si>
    <t>nazov</t>
  </si>
  <si>
    <t>id</t>
  </si>
  <si>
    <t>EUR bez DPH</t>
  </si>
  <si>
    <t>Pod Pripájaným bodom (PB) sa rozumie:</t>
  </si>
  <si>
    <t>- nainštalovaní a zapojení každého PB</t>
  </si>
  <si>
    <t>Vytvorenie riešenia PB spočíva v:</t>
  </si>
  <si>
    <t>Pod riešením pripojenia PB k bodu WAN pripojenia školy sa rozumie:</t>
  </si>
  <si>
    <t>- riešenie podľa Základného modelu (ZM) navrhnutého pre konkrétnu školu</t>
  </si>
  <si>
    <t>- resp. podľa ZM prispôsobeného o konkrétne znalosti, skúsenosti a osvedčenú prax osloveného hospodárskeho subjektu</t>
  </si>
  <si>
    <t>- každá LAN zásuvka (zásuvka RJ45), pričom v prípade LAN dvoj-zásuvky sa jedná o dva PB</t>
  </si>
  <si>
    <t>- a počet LAN dvoj-zásuviek v ZM zodpovedá počtu učební (interiérových) konkrétnej školy</t>
  </si>
  <si>
    <t>- pozn.: počet LAN jedno-zásuviek v ZM zodpovedá počtu AP (pre pripojenie AP k LAN sieti), takáto jedno-zásuvka pre AP nepredstavuje samostatný PB</t>
  </si>
  <si>
    <t>Merná jednotka</t>
  </si>
  <si>
    <t>jeden PB / mesiac</t>
  </si>
  <si>
    <t>jeden PB</t>
  </si>
  <si>
    <t>Jednotková cena</t>
  </si>
  <si>
    <t>Skupina služieb</t>
  </si>
  <si>
    <t>%</t>
  </si>
  <si>
    <t>- pozn.: samozrejme sa predpokladá, že jednotlivé prvky LAN technológie, ktoré slúžia na prepojenie jedného PB s bodom WAN pripojenia školy sú zdieľané medzi viacerými PB (napr. jeden switch prepája viac ako jeden PB)</t>
  </si>
  <si>
    <t>- vydelí takto vypočítanú cenu počtom PB</t>
  </si>
  <si>
    <t>Oslovený hospodársky subjekt môže pri naceňovaní vytvorenia riešenia pre jeden PB postupovať napr. takýmto spôsobom:</t>
  </si>
  <si>
    <t>- vytvorení riešenia pre prepojenie PB prostredníctvom relevantnej sieťovej (LAN) technológie s bodom WAN pripojenia školy (ktorý sa nachádza v prvku "centrálny rozvádzač - veľký")</t>
  </si>
  <si>
    <t>a.1_skoly_vsetky</t>
  </si>
  <si>
    <t>a.2_skoly_kmenove</t>
  </si>
  <si>
    <t>b.1_lan-wlan</t>
  </si>
  <si>
    <t>b.2_wan_pripojenia</t>
  </si>
  <si>
    <t>c.2_zakladny_model</t>
  </si>
  <si>
    <t>c.3_sluzby_prevadzka</t>
  </si>
  <si>
    <t>Záložka</t>
  </si>
  <si>
    <t>- súčin takto vypočítanej ceny a počtu období poskytovania služieb</t>
  </si>
  <si>
    <t>Stručný popis</t>
  </si>
  <si>
    <t xml:space="preserve">Položka </t>
  </si>
  <si>
    <t>C.3</t>
  </si>
  <si>
    <t>D.1</t>
  </si>
  <si>
    <t>Poznámky a vysvetlívky</t>
  </si>
  <si>
    <t>... jednotlivé prvky ZM</t>
  </si>
  <si>
    <t>základná škola; gymnázium; konzervatórium; stredná odborná škola; škola pre deti a žiakov so špeciálnymi výchovno-vzdelávacími potrebami; stredná športová škola; škola umeleckého priemyslu; spojená škola; špeciálne výchovné zariadenie</t>
  </si>
  <si>
    <t>60 rôznych typov škôl</t>
  </si>
  <si>
    <t>adresa školy - okres</t>
  </si>
  <si>
    <t>adresa školy - ulica, súpisné/orientačné číslo, PSČ, obec</t>
  </si>
  <si>
    <t>právnická osoba - zriaďovateľ školy</t>
  </si>
  <si>
    <t>obec, mesto; samosprávny kraj; regionálny úrad školskej správy; iný orgán štátnej správy; cirkev, náboženská spoločnosť; súkromník; zahraničný subjekt</t>
  </si>
  <si>
    <t>moderná budova; historická budova; historicko - moderná budova; iná budova - má vplyv na odvodenie potrebného počtu WiFi access point zariadení; použitá bola najlepšia možná dostupná informácia</t>
  </si>
  <si>
    <t>názov školy</t>
  </si>
  <si>
    <t>áno (=&gt; ID školy = ID kmeňovej školy); nie (=&gt; ID školy &lt;&gt; ID kmeňovej školy)</t>
  </si>
  <si>
    <t>jednoznačný a jedinečný identifikátor školy</t>
  </si>
  <si>
    <t>jednoznačný a jedinečný identifikátor kmeňovej školy</t>
  </si>
  <si>
    <t>adresa kmeňovej školy - okres</t>
  </si>
  <si>
    <t>názov kmeňovej školy</t>
  </si>
  <si>
    <t>ako pri zozname všetkých škôl</t>
  </si>
  <si>
    <t>informácia o počte škôl, ktoré sú v spoločnom kmeni tejto kmeňovej školy</t>
  </si>
  <si>
    <t>adresa školy - kraj; zodpovedá regiónu, pre ktorý ohraničuje predmet zákazky</t>
  </si>
  <si>
    <t>adresa kmeňovej školy - kraj; zodpovedá regiónu, pre ktorý ohraničuje predmet zákazky</t>
  </si>
  <si>
    <t>vymenovanie a kvantifikovanie všetkých technických prvkov a prác podľa Základného modelu (ZM) LAN/WLAN riešenia v skupine škôl v danom kmeni</t>
  </si>
  <si>
    <t>agregovaný počet žiakov za všetky školy v danom kmeni; údaj k 31.12.2023</t>
  </si>
  <si>
    <t>agregovaný počet pedagogických pracovníkov a odborných zamestnancov všetky školy v danom kmeni; údaj k 31.12.2023</t>
  </si>
  <si>
    <t>adresa WAN pripojenia kmeňovej školy; jedna kmeňová škola má uvedené WAN pripojenia aj na viacerých adresách v prípade ak niektoré školy z jej kmeňa sídlia na rôznych adresách</t>
  </si>
  <si>
    <t>počet všetkých rôznych adries, na ktorých sídlia jednotlivé školy z daného kmeňa</t>
  </si>
  <si>
    <t>počet škôl z daného kmeňa, ktoré sídlia na spoločnej adrese a predpokladá sa, že budú zdieľať spoločné WAN pripojenie</t>
  </si>
  <si>
    <t>predpokladaný počet používateľov LAN/WLAN riešenia a WAN konektivity odvodený z počtu žiakov a pedagógov; počet je agregovaný za všetky školy kmeňa na spoločnej adrese</t>
  </si>
  <si>
    <t>Downlink požiadavka (Mbit/s)</t>
  </si>
  <si>
    <t>Zoznam položiek a ďalších informácií k obsahu jednotlivých záložiek</t>
  </si>
  <si>
    <t>zhrnutie - agregácia údajov podľa záložiek B.1</t>
  </si>
  <si>
    <t>zhrnutie - agregácia údajov podľa záložiek A.1, A.2, B.2</t>
  </si>
  <si>
    <t>zoznam a detaily skupín služieb podpory prevádzky, údržby a ďalšieho rozvoja riešenia LAN/WLAN</t>
  </si>
  <si>
    <t>Služba</t>
  </si>
  <si>
    <t>Skupiny služieb zabezpečovania prevádzky, údržby a ďalšieho rozvoja riešenia LAN/WLAN</t>
  </si>
  <si>
    <t>Služby zabezpečovania prevádzky riešenia LAN/WLAN</t>
  </si>
  <si>
    <t>Zabezpečovanie priepustnosti v sieti LAN</t>
  </si>
  <si>
    <t>Zabezpečovanie priepustnosti v sieti WLAN</t>
  </si>
  <si>
    <t>Vytvorenie analýzy trendov a problémov</t>
  </si>
  <si>
    <t>Oznamovanie a odsúhlasovanie plánovaných výpadkov</t>
  </si>
  <si>
    <t>EduNET typ</t>
  </si>
  <si>
    <t>EduNET WAN konektivita</t>
  </si>
  <si>
    <t>D</t>
  </si>
  <si>
    <t>EDUNET typ D: 30 .. 50 Mbps</t>
  </si>
  <si>
    <t>X</t>
  </si>
  <si>
    <t>EDUNET typ X: SANET</t>
  </si>
  <si>
    <t>C1</t>
  </si>
  <si>
    <t>EDUNET typ C1: 90 .. 200 Mbps</t>
  </si>
  <si>
    <t>D1</t>
  </si>
  <si>
    <t>EDUNET typ D1: 50 .. 75 Mbps</t>
  </si>
  <si>
    <t>B1</t>
  </si>
  <si>
    <t>EDUNET typ B1: 300 .. 400 Mbps</t>
  </si>
  <si>
    <t>E1</t>
  </si>
  <si>
    <t>EDUNET typ E1: 20 .. 30 Mbps</t>
  </si>
  <si>
    <t>A1</t>
  </si>
  <si>
    <t>EDUNET typ A1: 500 .. 800 Mbps</t>
  </si>
  <si>
    <t>E</t>
  </si>
  <si>
    <t>EDUNET typ E: 10 .. 20 Mbps</t>
  </si>
  <si>
    <t>A2</t>
  </si>
  <si>
    <t>EDUNET typ A2: 800 .. 1000 Mpbs</t>
  </si>
  <si>
    <t>C</t>
  </si>
  <si>
    <t>EDUNET typ C: 75 .. 90 Mbps</t>
  </si>
  <si>
    <t>A</t>
  </si>
  <si>
    <t>EDUNET typ A: 400 .. 500 Mpbs</t>
  </si>
  <si>
    <t>B</t>
  </si>
  <si>
    <t>EDUNET typ B: 200 .. 300 Mbps</t>
  </si>
  <si>
    <t>F</t>
  </si>
  <si>
    <t>EDUNET typ F: 10 .. 20 Mbps</t>
  </si>
  <si>
    <t>X1</t>
  </si>
  <si>
    <t>EDUNET typ X1: DUD</t>
  </si>
  <si>
    <t>F1</t>
  </si>
  <si>
    <t>EDUNET typ F1: 20 .. 30 Mbps</t>
  </si>
  <si>
    <t>switch (dátový prepínač) 8 x POE, 2 x opt (ks)</t>
  </si>
  <si>
    <t>d.1_edunet</t>
  </si>
  <si>
    <t>E.1</t>
  </si>
  <si>
    <t>počet WiFi AP dodaných a prevádzkovaných projektom EduNET; tieto AP sú považované za kompatibilné s riešením LAN/WLAN podľa Základného modelu</t>
  </si>
  <si>
    <t>počet dátových prepínačov (typicky 8 x POE, 2 x opt) dodaných a prevádzkovaných projektom EduNET; tieto AP sú považované za kompatibilné s riešením LAN/WLAN podľa Základného modelu</t>
  </si>
  <si>
    <t>rozvádzač (rack) pre bezpečné umiestnenie iných prvkov LAN/WLAN riešenia, ktorý je považovaný za kompatibilný s riešením LAN/WLAN podľa Základného modelu</t>
  </si>
  <si>
    <t>typ riešenia aplikovaný projektom EduNET v danej škole</t>
  </si>
  <si>
    <t>WAN konektivita poskytovaná projektom EduNET v danej škole (obsahuje informáciu o intervale pre downlink rýchlosť a prípadne informáciu o využití riešenia SANET alebo DUD - projekt Digitálne učivo na dosah)</t>
  </si>
  <si>
    <t>Kontinuálna</t>
  </si>
  <si>
    <t>Zaisťovanie sieťovej bezpečnosti WLAN</t>
  </si>
  <si>
    <t>Zaisťovanie sieťovej bezpečnosti LAN</t>
  </si>
  <si>
    <t>Vytváranie správy o histórii pripojených zariadení</t>
  </si>
  <si>
    <t>Pravidelná</t>
  </si>
  <si>
    <t>Typ služby</t>
  </si>
  <si>
    <t>Počet pripájaných bodov, ktoré sú WiFi access point (PB AP)</t>
  </si>
  <si>
    <t>pripájaný bod, ktorý je WiFi access point (PB AP)</t>
  </si>
  <si>
    <t>= AP vnútorný + AP vonkajší</t>
  </si>
  <si>
    <t>eur bez dph</t>
  </si>
  <si>
    <t>e.1_nacenenie</t>
  </si>
  <si>
    <r>
      <t xml:space="preserve">Pri stanovení ceny je potrebné vziať do úvahy skutočnosť, že PB sú dvoch typov – PB AP (t.j. PB, ktorými sú zariadenia WiFi access point – ukončenia riešenia WLAN) a PB LAN (PB, ktorými sú </t>
    </r>
    <r>
      <rPr>
        <sz val="11"/>
        <color rgb="FF000000"/>
        <rFont val="Calibri"/>
        <family val="2"/>
        <charset val="238"/>
      </rPr>
      <t>dvoj-zásuvky LAN RJ45 – ukončenia riešenia LAN), pričom oba typy PB zdieľajú spoločnú infraštruktúru zariadení (</t>
    </r>
    <r>
      <rPr>
        <sz val="11"/>
        <color theme="1"/>
        <rFont val="Aptos"/>
        <family val="2"/>
      </rPr>
      <t>switche, káble, lišty a pod.), ktorými sú pripojené k bodu pripojenia na WAN; náročnejšie na prevádzku a údržbu sa javia byť PB AP ako PB LAN, avšak komplexita celkovej LAN/WLAN infraštruktúry, ktorú je potrebné prevádzkovať a udržiavať ako celok, je rovnakom výsledkom počtov PB AP ako aj PB LAN (t.j. napr. ak by boli v škole len PB AP a žiadne PB LAN, počet potrebných switchov a prípadne iných aktívnych prvkov by bol nižší)</t>
    </r>
  </si>
  <si>
    <t>celkovy rozpocet POO na cast LAN/WLAN riesenie</t>
  </si>
  <si>
    <t>eur s dph</t>
  </si>
  <si>
    <t>referencovane dokumenty z tohto xls</t>
  </si>
  <si>
    <t>Príloha č. 1a</t>
  </si>
  <si>
    <t>Príloha č. 1b</t>
  </si>
  <si>
    <t>Zabezpečovanie pokrytia WLAN</t>
  </si>
  <si>
    <t>Zabezpečovanie pokrytia LAN</t>
  </si>
  <si>
    <t>Zabezpečovanie pripájania a výmeny CPE</t>
  </si>
  <si>
    <t>Meranie spokojnosti koncového používateľa služieb a náprava</t>
  </si>
  <si>
    <t>Vytváranie správy o intruzívnom meraní kapacity WAN</t>
  </si>
  <si>
    <t>Riešenie iných požiadaviek používateľov</t>
  </si>
  <si>
    <t>Zabezpečovanie údržby a homogenity LAN/WLAN a súladu s dokumentáciou</t>
  </si>
  <si>
    <t>Služby manažmentu a monitoringu riešenia LAN/WLAN/WAN</t>
  </si>
  <si>
    <t>Zaisťovanie kompatibility reportovania s nástrojmi CU</t>
  </si>
  <si>
    <t>Služby podpory prevádzky a údržby riešenia LAN/WLAN/WAN</t>
  </si>
  <si>
    <t>Poskytovanie služieb RPŠ - ServiceDesk, evidencie a spracovania ticketov</t>
  </si>
  <si>
    <t>Vytváranie správy o poskytnutom výkone za zvolené obdobie</t>
  </si>
  <si>
    <t>Služby zabezpečovania WAN konektivity</t>
  </si>
  <si>
    <t>Služby reportingu o stave a využívaní riešenia LAN/WLAN/WAN a kvality</t>
  </si>
  <si>
    <t>Ad-hoc</t>
  </si>
  <si>
    <t>Paušálne</t>
  </si>
  <si>
    <t>Spôsobu úhrady</t>
  </si>
  <si>
    <t>- každý WiFi access point (AP - vnútorný aj vonkajší)</t>
  </si>
  <si>
    <t>- pritom počet AP v Základnom modeli (ZM) konkrétnej školy zodpovedá požiadavke na tzv. "100% pokrytie WiFi signálom"</t>
  </si>
  <si>
    <t>- obstarávateľ bude požadovať aby budúci RPŠ návrh svojho jednotného a centralizovaného riešenia zdokumentoval a predložil na posúdenie</t>
  </si>
  <si>
    <t>Prehľad škôl, použiteľných WLAN zariadení a typu WAN konektivity, v rozsahu predmetu zákazky, ktoré boli riešené projektom EduNET</t>
  </si>
  <si>
    <t>Vysvetlivky:</t>
  </si>
  <si>
    <t>- zdokumentovaní, vysvetlení a predvedení riešenia zodpovednému pracovníkovi školy, tak aby mohlo dôjsť k jeho formálnej akceptácii</t>
  </si>
  <si>
    <t>- pozn.: Je potrebné zohľadniť skutočnosť, že práca (položka „práca - inštalácia siete LAN/WLAN“ zo Základného modelu) potrebná na nainštalovanie jednej dvoj-zásuvky LAN RJ45 a privedenie dvoch LAN káblov z tejto dvoj-zásuvky do najbližšieho switchu je len o niečo náročnejšia ako pri jedno-zásuvke LAN RJ45 (oba káble budú vedené spoločne do jednej dvoj-zásuvky)</t>
  </si>
  <si>
    <t>Pozn.: Informácia o v súčasnosti existujúcich technológiách WAN "poslednej míle" na adresách WAN pripojenia kmeňových škôl nie sú k dispozícii</t>
  </si>
  <si>
    <t>Naceňujú sa skupiny služieb zabezpečovania prevádzky, údržby a ďalšieho rozvoja riešenia LAN/WLAN prepočítané na jeden PB a jedno obdobie (mesiac)</t>
  </si>
  <si>
    <t>dátový kábel (FTP min. Cat6) (meter)</t>
  </si>
  <si>
    <t>Do ceny služby za WAN konektivitu školy, hospodársky subjekt nezapočíta prípadne priame výstavbové náklady súvisiace s rozširovaním vlastnej infraštruktúry a budovaním vlastného fyzického pokrytia. Obstarávateľ predpokladá, že bude v maximálnej možnej miere využité aktuálne pokrytie v lokalite</t>
  </si>
  <si>
    <t>Počet IT učební (predpokladaný)</t>
  </si>
  <si>
    <t>Naceňovaná podpoložka</t>
  </si>
  <si>
    <t>Názov hospodárskeho subjektu:</t>
  </si>
  <si>
    <t>Adresa:</t>
  </si>
  <si>
    <t>IČO:</t>
  </si>
  <si>
    <t>Kontaktné údaje (email, telefón):</t>
  </si>
  <si>
    <t>Cena za Položku 1 (jednorazová):</t>
  </si>
  <si>
    <t>Pozn.: v Položke 2 sa nenaceňujú služby Služby zabezpečovania WAN konektivity (Zabezpečovanie primárnej dátovej konektivity a jej zálohy), ktoré sa naceňujú v Položke 3</t>
  </si>
  <si>
    <t>predpokladaný počet IT učební (v ktorých bude potrebné zabezpečiť LAN konektivitu pre cca 20 PC) odvodený podľa kľúča: jedna IT učebňa na 300 žiakov; fyzické zriadenie IT učební však nie je predmetom zákazky</t>
  </si>
  <si>
    <t>Počet exteriérových učební (z celkového počtu učební)</t>
  </si>
  <si>
    <t>Predpokladaný počet IT učební (z celkového počtu učební)</t>
  </si>
  <si>
    <t>Kraj:</t>
  </si>
  <si>
    <t>Počet PB vo všetkých školách kraja</t>
  </si>
  <si>
    <t>Položka 2 - Poskytovanie služieb zabezpečovania prevádzky, údržby a ďalšieho rozvoja - riešenie LAN/WLAN v školách kraja</t>
  </si>
  <si>
    <t>Výsledná cena služieb pre všetky školy daného kraja a za celé obdobie poskytovania služieb je:</t>
  </si>
  <si>
    <t>Položka 3 - Poskytovanie služieb zabezpečovania prevádzky, údržby a ďalšieho rozvoja - dátová konektivita WAN v školách kraja</t>
  </si>
  <si>
    <t>= AP vnútorný + AP vonkajší + 2 x počet učební v interiéri</t>
  </si>
  <si>
    <t>vysvetlivky a návod pre nacenenie položky predmetu zákazky "Poskytovanie služieb podpory prevádzky, údržby a ďalšieho rozvoja LAN/WLAN riešenia v školách kraja"</t>
  </si>
  <si>
    <t>vysvetlivky a návod pre nacenenie položky predmetu zákazky "Poskytovanie služieb WAN konektivity v školách kraja"</t>
  </si>
  <si>
    <t>Zabezpečovanie primárnej dátovej konektivity a jej zálohy</t>
  </si>
  <si>
    <t>adresa školy - kraj; zodpovedá regiónu, ktorý ohraničuje predmet zákazky, Región = Kraj</t>
  </si>
  <si>
    <t>informácia o počte škôl, ktoré sú v spoločnom kmeni tejto kmeňovej školy (výsledné číslo predstavuje kmeňovú školu aj jej podriadené školy vrátane)</t>
  </si>
  <si>
    <t>agregovaný počet interiérových učební za všetky školy v danom kmeni; údaj k 31.12.2023; údaj je kľúčový pre odvodenie Základného modelu LAN/WLAN riešenia škôl v kmeni; údaj zahŕňa aj počty exteriérových učební aj počty predpokladaných IT učební, počty sú stanovené na základe odhadu z dostupných dát</t>
  </si>
  <si>
    <t>agregovaný počet PB typu AP za všetky školy v danom kmeni: počet PB = počet AP (vnútorný) + počet AP (vonkajší); pozri aj definíciu PB, počty sú stanovené na základe odhadu z dostupných dát</t>
  </si>
  <si>
    <t>agregovaný počet PB za všetky školy v danom kmeni: počet PB = počet AP (vnútorný) + počet AP (vonkajší) + 2 x počet interiérových učební konkrétnej školy; pritom počet AP v Základnom modely (ZM) konkrétnej školy zodpovedá požiadavke na tzv. "100% pokrytie WiFi signálom" a počet LAN dvoj-zásuviek v ZM zodpovedá počtu učební (interiérových) konkrétnej školy, počty sú stanovené na základe odhadu z dostupných dát</t>
  </si>
  <si>
    <t>Časť dokumentu</t>
  </si>
  <si>
    <t>požiadavka na minimálnu rýchlosť downlink (download, sťahovanie dát v Mbit/s) WAN konektivity; hodnota je odvodená z predpokladaného počtu používateľov - viď. casť dokumentu C.1</t>
  </si>
  <si>
    <t>pocet PB</t>
  </si>
  <si>
    <t>max rozpocet (eur bez dph)</t>
  </si>
  <si>
    <t>kraj</t>
  </si>
  <si>
    <t>Naceňovaná podpoložka je jednorazová cena (na rozdiel od ceny za Položku 2 a Položku 3, ktoré sú vyjadrené na mesačnej báze)</t>
  </si>
  <si>
    <t>- nacení jednotlivé prvky v počtoch podľa ZM (pri zohľadnení ich technických špecifikácií a požiadaviek na služby podľa Položky 2 a Položky 3, ktoré budú prostredníctvom týchto prvkov poskytované)</t>
  </si>
  <si>
    <t>agregovaný počet exteriérových učební za všetky školy v danom kmeni; údaj k 31.12.2023</t>
  </si>
  <si>
    <t>Adresa WAN pripojenia skupiny škôl v spoločnom kmeni</t>
  </si>
  <si>
    <t>metre dátového kábla (FTP min. Cat5e), ktorý je považovaný za kompatibilný s riešením LAN/WLAN podľa Základného modelu</t>
  </si>
  <si>
    <t>V cene služby sú však zohľadnené (započítané) aj náklady na zriaďovacie poplatky pripojenia (adresa je v pokrytí ale je nutne v lokalite zriadiť prípojku, náklady na koncové WAN zariadenie RPŠ v bode WAN pripojenia školy /v prvku "centrálny rozvádzač - veľký"/ a jeho prepojenie do vybudovanej siete v pokrytí)</t>
  </si>
  <si>
    <t>práca - riadenie a koordinácia inštalačných a konfig. prác</t>
  </si>
  <si>
    <t>ďalší materiál pre pripojenie PB (ukončený zásuvkou RJ45)</t>
  </si>
  <si>
    <t>Príloha č. 2</t>
  </si>
  <si>
    <t>Príloha č. 1c</t>
  </si>
  <si>
    <t>počet škôl, ktoré sú spolu s danou školou v jednom kmeni (majú spoločnú kmeňovú školu)</t>
  </si>
  <si>
    <t>Počet používateľov v danom kmeni a na danej adrese (predpokladaný)</t>
  </si>
  <si>
    <t>Downlink požiadavka - prvý rok služieb (Mbit/s)</t>
  </si>
  <si>
    <t>Uplink požiadavka - prvý rok služieb (Mbit/s = cca 25% downlink)</t>
  </si>
  <si>
    <t>Počet WAN pripojení (predpokladaný), z toho:</t>
  </si>
  <si>
    <t>- základná škola</t>
  </si>
  <si>
    <t>- gymnázium</t>
  </si>
  <si>
    <t>- konzervatórium</t>
  </si>
  <si>
    <t>- stredná odborná škola</t>
  </si>
  <si>
    <t>- škola pre deti a žiakov so špeciálnymi výchovno-vzdelávacími potrebami</t>
  </si>
  <si>
    <t>- stredná športová škola</t>
  </si>
  <si>
    <t>- škola umeleckého priemyslu</t>
  </si>
  <si>
    <t>- spojená škola</t>
  </si>
  <si>
    <t>- špeciálne výchovné zariadenie</t>
  </si>
  <si>
    <t>&lt;55, 100)</t>
  </si>
  <si>
    <t>&gt; 1000</t>
  </si>
  <si>
    <t>&lt;0, 25)</t>
  </si>
  <si>
    <t>&lt;25,55)</t>
  </si>
  <si>
    <r>
      <t>Počet všetkých škôl</t>
    </r>
    <r>
      <rPr>
        <sz val="11"/>
        <color theme="1"/>
        <rFont val="Calibri"/>
        <family val="2"/>
        <charset val="238"/>
        <scheme val="minor"/>
      </rPr>
      <t>; z toho:</t>
    </r>
  </si>
  <si>
    <t>minimálna požadovaná downlink rýchlosť v Mbit/s v prvom roku poskytovania služieb; odvodená z predpokladaného počtu používateľov skôl v spoločnom kmeni a na rovnakej adrese (viď. C_1.1), resp. z downlink rýchlosti, ktorú majú dané školy k dispozícií v súčasnosti (ak je táto hodnota väčšia ako hodnota odvodená podľa C_1.1)</t>
  </si>
  <si>
    <t>Rok 5</t>
  </si>
  <si>
    <t>Rok 1</t>
  </si>
  <si>
    <t>Rok 2</t>
  </si>
  <si>
    <t>Rok 3</t>
  </si>
  <si>
    <t>Rok 4</t>
  </si>
  <si>
    <t>Požiadavka je zvýšená z dôvodu existujúcej WAN konektivity s vyššou rýchlosťou</t>
  </si>
  <si>
    <t>-</t>
  </si>
  <si>
    <t>Poplatok za jeden mesiac (EUR bez DPH)</t>
  </si>
  <si>
    <t>Požiadavky na rýchlosť WAN pripojenia (a jej medziročné zvyšovanie) z predpokladaného počtu používateľov riešenia LAN/WLAN</t>
  </si>
  <si>
    <t>Prípadné poznámky a komentáre k uvedeným údajom</t>
  </si>
  <si>
    <t>Prípadné poznámky a komentáre k uvedeným údajom a navrhovanej technológii WAN pripojenia</t>
  </si>
  <si>
    <t>Downlink (Mbit/s)</t>
  </si>
  <si>
    <t>Prehľad kmeňových škôl so školami na rôznych adresách v rozsahu predmetu zákazky a požiadavky na WAN konektivitu a Naceňovací formulár</t>
  </si>
  <si>
    <t>Cena spolu za všetky školy a jeden mesiac:</t>
  </si>
  <si>
    <t>Cena za Položku 2 (za všetky mesiace poskytovania služieb):</t>
  </si>
  <si>
    <t>Cena za Položku 3 (za všetky mesiace poskytovania služieb):</t>
  </si>
  <si>
    <t>c.1_kontext_a_wan_zhrnutie</t>
  </si>
  <si>
    <t>dátový kábel (FTP min. Cat6e)</t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</si>
  <si>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DOWNLINK</t>
    </r>
    <r>
      <rPr>
        <sz val="11"/>
        <color rgb="FF006100"/>
        <rFont val="Calibri"/>
        <family val="2"/>
        <charset val="238"/>
        <scheme val="minor"/>
      </rPr>
      <t xml:space="preserve"> (Mbit/s) v roku 1 až 5 od začatia poskytovania služieb WAN konektivity (rok 1 je prvým rokom poskytovania služieb)</t>
    </r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</si>
  <si>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UPLINK</t>
    </r>
    <r>
      <rPr>
        <sz val="11"/>
        <color rgb="FF006100"/>
        <rFont val="Calibri"/>
        <family val="2"/>
        <charset val="238"/>
        <scheme val="minor"/>
      </rPr>
      <t xml:space="preserve"> (Mbit/s) v  roku 1 až 5 od začatia poskytovania služieb WAN konektivity (rok 1 je prvým rokom poskytovania služieb)</t>
    </r>
  </si>
  <si>
    <t>požadovaná rýchlosť downlink a uplink v roku 1 až 5 od začatia poskytovania služieb WAN konektivity (rok 1 je prvým rokom poskytovania služieb) pre jednotlivé intervaly podľa predpokladaného počtu používateľov</t>
  </si>
  <si>
    <t>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</si>
  <si>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poznámky a komentáre k ostatným údajom vyplneným hospodárskym subjektom</t>
  </si>
  <si>
    <t>dátový kábel (FTP Cat.6A) (meter)</t>
  </si>
  <si>
    <t>dátový kábel (FTP min. Cat.6A) (meter)</t>
  </si>
  <si>
    <t>dátový "patch" kábel (FTP min. Cat.6A) - krátky</t>
  </si>
  <si>
    <t>Úplnosť odpovedí v časti B.2 WAN pripojenia (Položka 3):</t>
  </si>
  <si>
    <t>Výsledná cena služieb WAN konektivity pre všetky školy daného kraja a za celé obdobie poskytovania služieb je súčtom ceny za každý riadok [kmeňová škola, adresa] pre daný kraj</t>
  </si>
  <si>
    <t>Vysvetlivky k jednotlivym relevantným stĺpcom v záložke "b.2_wan_pripojenia" (sú tiež uvedené v príslušných riadkoch záložky "obsah"):</t>
  </si>
  <si>
    <t>- "Požiadavka je zvýšená z dôvodu existujúcej WAN konektivity s vyššou rýchlosťou": 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</si>
  <si>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- "Prípadné poznámky a komentáre k uvedeným údajom a navrhovanej technológii WAN pripojenia": poznámky a komentáre k ostatným údajom vyplneným hospodárskym subjektom</t>
  </si>
  <si>
    <t>Opis predmetu zákazky: Základný model riešenia LAN/WLAN na školách</t>
  </si>
  <si>
    <t>Opis predmetu zákazky: Definícia služieb zabezpečovania prevádzky, údržby a ďalšieho rozvoja riešenia LAN/WLAN a dátovej konektivity WAN</t>
  </si>
  <si>
    <t xml:space="preserve">Opis predmetu zákazky: Základné informácie </t>
  </si>
  <si>
    <t>(obsahuje Kalkuláciu ceny/Položkovitý rozpis ceny – vypĺňa hospodársky subjekt, Podklady z pasportizácie škôl a Prehľad výsledkov Základného modelu ako podklady k určeniu cien jednotlivých položiek)</t>
  </si>
  <si>
    <t>kratky nazov</t>
  </si>
  <si>
    <t>dlhy nazov</t>
  </si>
  <si>
    <t>nazov dokumentu</t>
  </si>
  <si>
    <t>oznacenie prilohy</t>
  </si>
  <si>
    <t>priloha akeho dokumentu</t>
  </si>
  <si>
    <t>- "Poplatok za jeden mesiac (EUR bez DPH)": cena za jeden mesiac poskytovania služieb WAN konektivity v danej kmeňovej škole a na danej adrese; táto položka je povinná pre každý riadok zoznamu [kmeňová škola, adresa]; od hospodárskeho subjektu sa požaduje 100% úplnosť odpovedí</t>
  </si>
  <si>
    <t>Položka č.</t>
  </si>
  <si>
    <t>Služby WAN konektivity pre naceňovanú podpoložku [kmeňová škola, adresa] s požadovanými rýchlosťami a pri rešpektovaní požiadavky ročného nárastu rýchlostí podľa časti C_1.1</t>
  </si>
  <si>
    <t>Kalkulácia ceny pre RD</t>
  </si>
  <si>
    <t>PHZ (8.11.2024)</t>
  </si>
  <si>
    <t>Kraj - vyber</t>
  </si>
  <si>
    <t>Položka 1</t>
  </si>
  <si>
    <t>Položka 2.1</t>
  </si>
  <si>
    <t>Položka 3</t>
  </si>
  <si>
    <t>TOC</t>
  </si>
  <si>
    <t>sr_all</t>
  </si>
  <si>
    <r>
      <t>cena za jeden mesiac poskytovania služieb WAN konektivity v danej kmeňovej škole a na danej adrese; táto položka je povinná pre každý riadok zoznamu [kmeňová škola, adresa]; od hospodárskeho subjektu sa požaduje 100% úplnosť odpovedí (</t>
    </r>
    <r>
      <rPr>
        <b/>
        <sz val="11"/>
        <color theme="1"/>
        <rFont val="Calibri"/>
        <family val="2"/>
        <charset val="238"/>
        <scheme val="minor"/>
      </rPr>
      <t>indikovaná v bunke L1</t>
    </r>
    <r>
      <rPr>
        <sz val="11"/>
        <color theme="1"/>
        <rFont val="Calibri"/>
        <family val="2"/>
        <scheme val="minor"/>
      </rPr>
      <t>)</t>
    </r>
  </si>
  <si>
    <t>Cena za Podpoložku 2.1 (započítaná je nižšia cena podľa nacenenia alternatívy 2.1.1 a 2.1.2) za všetky PB vo všetkých školách kraja a jeden mesiac:</t>
  </si>
  <si>
    <t>Cena za Podpoložku 2.1 za všetky PB vo všetkých školách kraja a jeden rok:</t>
  </si>
  <si>
    <t>Cena za Podpoložku 2.1 za všetky PB vo všetkých školách kraja a všetky mesiace:</t>
  </si>
  <si>
    <t>Cena spolu za všetky školy kraja a jeden rok:</t>
  </si>
  <si>
    <t>Cena spolu za všetky školy kraja a jeden mesiac:</t>
  </si>
  <si>
    <t>n/a_text</t>
  </si>
  <si>
    <r>
      <t xml:space="preserve">Požadovaná rýchlosť WAN pripojenia v prvom roku poskytovania služieb
</t>
    </r>
    <r>
      <rPr>
        <sz val="11"/>
        <color rgb="FF006100"/>
        <rFont val="Calibri"/>
        <family val="2"/>
        <charset val="238"/>
        <scheme val="minor"/>
      </rPr>
      <t>(viď. časť C_1.1)</t>
    </r>
  </si>
  <si>
    <t>Úplnosť odpovedí</t>
  </si>
  <si>
    <t>Cena spolu (EUR bez DPH)</t>
  </si>
  <si>
    <t>&lt;chýba&gt;</t>
  </si>
  <si>
    <t>Cena za Podpoložku 2.2 a 2.3 a za všetky PB vo všetkých školách kraja a jeden mesiac:</t>
  </si>
  <si>
    <t>Cena za Podpoložku 2.2 a 2.3 za všetky PB vo všetkých školách kraja a jeden rok:</t>
  </si>
  <si>
    <t>Cena za Podpoložku 2.2 a 2.3 za všetky PB vo všetkých školách kraja a všetky mesiace:</t>
  </si>
  <si>
    <t xml:space="preserve">Služby uvedené v Podpoložkách 2.2 a 2.3 sa týkajú služieb, ktoré budú poskytované v prípade, keď (ešte) nebude k dispozícii riešenie NCÚ. Je potrebné uviesť ceny za obe Podpoložky, pričom do výslednej ceny za Položku 2 sa započítavajú ceny oboch Podpoložiek </t>
  </si>
  <si>
    <t>Je potrebné predpokladať, že budúci Regionálny partner školy (RPŠ) bude služby Položky 2 poskytovať jednotným a centralizovaným spôsobom (podporeným zodpovedajúcim technickým, procesným a organizačným riešením) pre maximálny počet škôl (t.j. pre všetky) v danom kraji, pričom:</t>
  </si>
  <si>
    <t>- súčet jednotkových cien paušálnych služieb (pričom pri alternatívnych Podpoložkách 2.1.1 a 2.1.2 sa berie do úvahy nižšia cena)</t>
  </si>
  <si>
    <t>Výzvy na predkladanie ponúk</t>
  </si>
  <si>
    <t>Položka 2.2 a 2.3</t>
  </si>
  <si>
    <t>naklady NCU na PB / mesiac</t>
  </si>
  <si>
    <t>Služby Opcie – Náhrada služieb NCU (dočasne pokiaľ nie sú služby NCU k dispozícii): Poskytovanie služieb Service Desk - Helpdesk, Ticketing</t>
  </si>
  <si>
    <t>Služby Opcie – Náhrada služieb NCU (dočasne pokiaľ nie sú služby NCU k dispozícii): Poskytovanie sieťových služieb a sieťovej bezpečnosti</t>
  </si>
  <si>
    <t>Všetky skupiny služieb podľa zoznamu z časti C.3 so spôsobom úhrady "Paušálne" okrem Služieb opcie.
Alternatíva so službou "Poskytovanie služieb centralizovaného riešenia správy a dohľadu (CRSD) priamo RPŠ"</t>
  </si>
  <si>
    <t>Všetky skupiny služieb podľa zoznamu z časti C.3 so spôsobom úhrady "Paušálne" okrem Služieb opcie.
Alternatíva so službou "Poskytovanie služieb centralizovaného riešenia správy a dohľadu poskytovaná RPŠ prostredníctvom služieb NCU (NCU-CRSD)"</t>
  </si>
  <si>
    <t>Služby Opcie - Náhrada služieb NCU</t>
  </si>
  <si>
    <t>Poskytovanie služieb centralizovaného riešenia správy a dohľadu (CRSD) priamo RPŠ - Alternatíva 1</t>
  </si>
  <si>
    <t>Poskytovanie služieb centralizovaného riešenia správy a dohľadu poskytovaná RPŠ prostredníctvom služieb NCU (NCU-CRSD) - Alternatíva 2</t>
  </si>
  <si>
    <t>Riešenie incidentov</t>
  </si>
  <si>
    <t>Poskytovanie služieb Service Desk - Helpdesk, Ticketing</t>
  </si>
  <si>
    <t>Poskytovanie sieťových služieb a sieťovej bezpečnosti</t>
  </si>
  <si>
    <t>sl_skup_01</t>
  </si>
  <si>
    <t>sl_skup_02</t>
  </si>
  <si>
    <t>sl_skup_03</t>
  </si>
  <si>
    <t>sl_skup_04</t>
  </si>
  <si>
    <t>sl_skup_05</t>
  </si>
  <si>
    <t>sl_skup_06</t>
  </si>
  <si>
    <t>ID skupiny</t>
  </si>
  <si>
    <t>Nacenenie predmetu zákazky pre účely uzatvorenia Rámcovej dohody o vybudovaní siete a poskytovaní zariadení a služieb (RD)</t>
  </si>
  <si>
    <t>požiadavka na minimálnu rýchlosť uplink (upload, nahrávanie dát) WAN konektivity v Mbit/s); hodnota = približne 25% z rýchlosti downlink</t>
  </si>
  <si>
    <t>Uplink požiadavka (Mbit/s)</t>
  </si>
  <si>
    <t>Uplink (Mbit/s)</t>
  </si>
  <si>
    <t>Položka 1 - Vytvorenie riešenia LAN/WLAN v školách kraja – jednotková cena za 1 Pripájaný  bod (PB) školy</t>
  </si>
  <si>
    <t>vysvetlivky a návod pre nacenenie položky predmetu zákazky "Vytvorenie riešenia LAN/WLAN v školách kraja – jednotková cena za 1 Pripájaný  bod (PB) školy"</t>
  </si>
  <si>
    <t>Cena celkom za celý predmet zákazky v EUR bez DPH</t>
  </si>
  <si>
    <t>výpočet ceny spolu (jednorazová za Položku 1 plus cena za Položku 2 a 3 za všetky obdobia poskytovania služieb</t>
  </si>
  <si>
    <t>Vytvorenie riešenia LAN/WLAN v školách kraja – jednotková cena za 1 Pripájaný  bod (PB) školy</t>
  </si>
  <si>
    <t>Cena za položku 1 celkom za všetky PB vo všetkých školách kraja:</t>
  </si>
  <si>
    <t>2.1 - 2.1.1
(alternatíva 1)</t>
  </si>
  <si>
    <t>2.1 - 2.1.2 (alternatíva 2)</t>
  </si>
  <si>
    <t>Cena za Položku 2 (podpoložky 2.1, 2.2 a 2.3) celkom za všetky PB vo všetkých školách kraja a všetky mesiace:</t>
  </si>
  <si>
    <t>Cena za položku 3 celkom za všetky školy kraja a všetky mesiace:</t>
  </si>
  <si>
    <t>Cena celkom za celý predmet zákazky v EUR bez DPH:</t>
  </si>
  <si>
    <t>Miesto a dátum:</t>
  </si>
  <si>
    <t>Meno, priezvisko a podpis osoby oprávnenej konať za uchádzača:</t>
  </si>
  <si>
    <t>podpis</t>
  </si>
  <si>
    <t>dňa ..................................</t>
  </si>
  <si>
    <t>V ...................................................</t>
  </si>
  <si>
    <t>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</si>
</sst>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"/>
    <numFmt numFmtId="165" formatCode="0.0"/>
    <numFmt numFmtId="166" formatCode="#,##0\ &quot;€&quot;"/>
    <numFmt numFmtId="167" formatCode="#,##0_ ;\-#,##0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4"/>
      <color rgb="FFFA7D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A7D00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</font>
    <font>
      <sz val="18"/>
      <color theme="1"/>
      <name val="Calibri"/>
      <family val="2"/>
      <scheme val="minor"/>
    </font>
    <font>
      <b/>
      <sz val="18"/>
      <color rgb="FFFA7D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u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0" tint="-0.34998626667073579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5" borderId="1" applyNumberFormat="0" applyAlignment="0" applyProtection="0"/>
    <xf numFmtId="0" fontId="13" fillId="0" borderId="0"/>
    <xf numFmtId="0" fontId="19" fillId="6" borderId="1" applyNumberFormat="0" applyAlignment="0" applyProtection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3" borderId="0" xfId="2" applyAlignment="1">
      <alignment vertical="top"/>
    </xf>
    <xf numFmtId="0" fontId="8" fillId="4" borderId="0" xfId="3" applyAlignment="1">
      <alignment vertical="top"/>
    </xf>
    <xf numFmtId="3" fontId="9" fillId="0" borderId="0" xfId="0" applyNumberFormat="1" applyFont="1" applyAlignment="1">
      <alignment vertical="top"/>
    </xf>
    <xf numFmtId="0" fontId="9" fillId="0" borderId="0" xfId="0" applyFont="1" applyAlignment="1">
      <alignment horizontal="right" vertical="top"/>
    </xf>
    <xf numFmtId="0" fontId="7" fillId="3" borderId="0" xfId="2" applyAlignment="1">
      <alignment vertical="top" wrapText="1"/>
    </xf>
    <xf numFmtId="0" fontId="8" fillId="4" borderId="0" xfId="3" applyAlignment="1">
      <alignment vertical="top" wrapText="1"/>
    </xf>
    <xf numFmtId="0" fontId="0" fillId="0" borderId="0" xfId="0" applyAlignment="1">
      <alignment vertical="top" wrapText="1"/>
    </xf>
    <xf numFmtId="0" fontId="6" fillId="2" borderId="0" xfId="1" applyAlignment="1">
      <alignment vertical="top" wrapText="1"/>
    </xf>
    <xf numFmtId="3" fontId="9" fillId="0" borderId="0" xfId="0" applyNumberFormat="1" applyFont="1" applyAlignment="1">
      <alignment horizontal="left" vertical="top"/>
    </xf>
    <xf numFmtId="3" fontId="0" fillId="0" borderId="0" xfId="0" applyNumberFormat="1" applyAlignment="1">
      <alignment vertical="top"/>
    </xf>
    <xf numFmtId="3" fontId="6" fillId="2" borderId="0" xfId="1" applyNumberFormat="1" applyAlignment="1">
      <alignment vertical="top" wrapText="1"/>
    </xf>
    <xf numFmtId="164" fontId="0" fillId="0" borderId="0" xfId="0" applyNumberFormat="1" applyAlignment="1">
      <alignment vertical="top"/>
    </xf>
    <xf numFmtId="3" fontId="5" fillId="0" borderId="0" xfId="0" applyNumberFormat="1" applyFont="1" applyAlignment="1">
      <alignment vertical="top"/>
    </xf>
    <xf numFmtId="3" fontId="12" fillId="5" borderId="0" xfId="4" applyNumberFormat="1" applyFont="1" applyBorder="1" applyAlignment="1">
      <alignment horizontal="left" vertical="top" wrapText="1"/>
    </xf>
    <xf numFmtId="164" fontId="12" fillId="5" borderId="0" xfId="4" applyNumberFormat="1" applyFont="1" applyBorder="1" applyAlignment="1">
      <alignment horizontal="left" vertical="top" wrapText="1"/>
    </xf>
    <xf numFmtId="0" fontId="13" fillId="0" borderId="0" xfId="5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6" fillId="2" borderId="0" xfId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vertical="top"/>
    </xf>
    <xf numFmtId="3" fontId="0" fillId="0" borderId="0" xfId="0" quotePrefix="1" applyNumberFormat="1" applyAlignment="1">
      <alignment vertical="top"/>
    </xf>
    <xf numFmtId="49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vertical="top"/>
    </xf>
    <xf numFmtId="0" fontId="20" fillId="5" borderId="1" xfId="4" applyFont="1" applyAlignment="1">
      <alignment horizontal="right" vertical="top"/>
    </xf>
    <xf numFmtId="4" fontId="11" fillId="5" borderId="1" xfId="4" applyNumberForma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23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4" fontId="0" fillId="0" borderId="0" xfId="9" applyFont="1" applyAlignment="1">
      <alignment vertical="top"/>
    </xf>
    <xf numFmtId="0" fontId="7" fillId="3" borderId="0" xfId="2" applyBorder="1" applyAlignment="1">
      <alignment vertical="top" wrapText="1"/>
    </xf>
    <xf numFmtId="0" fontId="8" fillId="4" borderId="0" xfId="3" applyBorder="1" applyAlignment="1">
      <alignment vertical="top" wrapText="1"/>
    </xf>
    <xf numFmtId="3" fontId="8" fillId="4" borderId="0" xfId="3" applyNumberFormat="1" applyBorder="1" applyAlignment="1">
      <alignment vertical="top" wrapText="1"/>
    </xf>
    <xf numFmtId="3" fontId="12" fillId="5" borderId="0" xfId="4" applyNumberFormat="1" applyFont="1" applyBorder="1" applyAlignment="1">
      <alignment vertical="top" wrapText="1"/>
    </xf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vertical="top"/>
    </xf>
    <xf numFmtId="44" fontId="28" fillId="0" borderId="0" xfId="0" applyNumberFormat="1" applyFont="1" applyAlignment="1">
      <alignment vertical="top"/>
    </xf>
    <xf numFmtId="0" fontId="9" fillId="0" borderId="0" xfId="0" applyFont="1"/>
    <xf numFmtId="0" fontId="30" fillId="0" borderId="0" xfId="0" applyFont="1"/>
    <xf numFmtId="0" fontId="30" fillId="0" borderId="0" xfId="0" applyFont="1" applyAlignment="1">
      <alignment vertical="center"/>
    </xf>
    <xf numFmtId="49" fontId="8" fillId="4" borderId="0" xfId="3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2" fillId="0" borderId="0" xfId="0" applyFont="1" applyAlignment="1">
      <alignment horizontal="right"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8" fillId="4" borderId="3" xfId="3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21" fillId="0" borderId="0" xfId="0" applyFont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left" vertical="top"/>
    </xf>
    <xf numFmtId="4" fontId="9" fillId="0" borderId="0" xfId="7" applyNumberFormat="1" applyFont="1" applyAlignment="1">
      <alignment horizontal="right" vertical="top"/>
    </xf>
    <xf numFmtId="0" fontId="27" fillId="0" borderId="0" xfId="8" applyAlignment="1">
      <alignment vertical="top" wrapText="1"/>
    </xf>
    <xf numFmtId="0" fontId="27" fillId="0" borderId="0" xfId="8" quotePrefix="1" applyAlignment="1">
      <alignment vertical="top" wrapText="1"/>
    </xf>
    <xf numFmtId="0" fontId="11" fillId="5" borderId="1" xfId="4" applyAlignment="1">
      <alignment vertical="top"/>
    </xf>
    <xf numFmtId="0" fontId="29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37" fillId="0" borderId="0" xfId="0" applyFont="1" applyAlignment="1">
      <alignment vertical="top" wrapText="1"/>
    </xf>
    <xf numFmtId="44" fontId="0" fillId="0" borderId="0" xfId="0" applyNumberFormat="1" applyAlignment="1">
      <alignment vertical="top"/>
    </xf>
    <xf numFmtId="0" fontId="18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vertical="top"/>
    </xf>
    <xf numFmtId="3" fontId="6" fillId="2" borderId="0" xfId="1" applyNumberFormat="1" applyAlignment="1">
      <alignment vertical="top"/>
    </xf>
    <xf numFmtId="0" fontId="0" fillId="0" borderId="0" xfId="0" quotePrefix="1" applyAlignment="1">
      <alignment vertical="center" wrapText="1"/>
    </xf>
    <xf numFmtId="3" fontId="3" fillId="0" borderId="0" xfId="0" applyNumberFormat="1" applyFont="1" applyAlignment="1">
      <alignment vertical="top"/>
    </xf>
    <xf numFmtId="0" fontId="11" fillId="5" borderId="1" xfId="4" applyAlignment="1">
      <alignment horizontal="left" vertical="top" wrapText="1"/>
    </xf>
    <xf numFmtId="0" fontId="19" fillId="6" borderId="1" xfId="6" applyAlignment="1">
      <alignment vertical="top"/>
    </xf>
    <xf numFmtId="0" fontId="6" fillId="2" borderId="0" xfId="1" applyBorder="1" applyAlignment="1">
      <alignment vertical="top" wrapText="1"/>
    </xf>
    <xf numFmtId="0" fontId="15" fillId="0" borderId="0" xfId="0" applyFont="1" applyAlignment="1">
      <alignment horizontal="right" vertical="top"/>
    </xf>
    <xf numFmtId="4" fontId="40" fillId="6" borderId="1" xfId="6" applyNumberFormat="1" applyFont="1" applyAlignment="1">
      <alignment vertical="top"/>
    </xf>
    <xf numFmtId="10" fontId="12" fillId="5" borderId="1" xfId="7" applyNumberFormat="1" applyFont="1" applyFill="1" applyBorder="1" applyAlignment="1">
      <alignment vertical="top"/>
    </xf>
    <xf numFmtId="0" fontId="8" fillId="4" borderId="9" xfId="3" applyBorder="1" applyAlignment="1">
      <alignment vertical="top"/>
    </xf>
    <xf numFmtId="0" fontId="8" fillId="4" borderId="10" xfId="3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0" fillId="0" borderId="0" xfId="0" applyFont="1" applyAlignment="1">
      <alignment vertical="top" wrapText="1"/>
    </xf>
    <xf numFmtId="0" fontId="15" fillId="0" borderId="9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4" fontId="7" fillId="3" borderId="0" xfId="2" applyNumberFormat="1" applyAlignment="1">
      <alignment vertical="top" wrapText="1"/>
    </xf>
    <xf numFmtId="166" fontId="0" fillId="0" borderId="0" xfId="0" applyNumberFormat="1" applyAlignment="1">
      <alignment vertical="top"/>
    </xf>
    <xf numFmtId="0" fontId="9" fillId="0" borderId="20" xfId="0" applyFont="1" applyBorder="1" applyAlignment="1">
      <alignment vertical="top"/>
    </xf>
    <xf numFmtId="166" fontId="0" fillId="0" borderId="21" xfId="0" applyNumberFormat="1" applyBorder="1" applyAlignment="1">
      <alignment vertical="top"/>
    </xf>
    <xf numFmtId="166" fontId="0" fillId="0" borderId="22" xfId="0" applyNumberFormat="1" applyBorder="1" applyAlignment="1">
      <alignment vertical="top"/>
    </xf>
    <xf numFmtId="167" fontId="28" fillId="0" borderId="0" xfId="0" applyNumberFormat="1" applyFont="1" applyAlignment="1">
      <alignment vertical="top"/>
    </xf>
    <xf numFmtId="0" fontId="41" fillId="0" borderId="6" xfId="0" applyFont="1" applyBorder="1" applyAlignment="1">
      <alignment vertical="top" wrapText="1"/>
    </xf>
    <xf numFmtId="0" fontId="41" fillId="0" borderId="6" xfId="0" applyFont="1" applyBorder="1" applyAlignment="1">
      <alignment vertical="top"/>
    </xf>
    <xf numFmtId="49" fontId="41" fillId="0" borderId="14" xfId="0" applyNumberFormat="1" applyFont="1" applyBorder="1" applyAlignment="1">
      <alignment vertical="top"/>
    </xf>
    <xf numFmtId="3" fontId="44" fillId="0" borderId="15" xfId="0" applyNumberFormat="1" applyFont="1" applyBorder="1" applyAlignment="1">
      <alignment vertical="top"/>
    </xf>
    <xf numFmtId="0" fontId="41" fillId="0" borderId="15" xfId="0" applyFont="1" applyBorder="1" applyAlignment="1">
      <alignment vertical="top"/>
    </xf>
    <xf numFmtId="0" fontId="43" fillId="0" borderId="16" xfId="0" applyFont="1" applyBorder="1" applyAlignment="1">
      <alignment vertical="top"/>
    </xf>
    <xf numFmtId="0" fontId="41" fillId="0" borderId="5" xfId="0" applyFont="1" applyBorder="1" applyAlignment="1">
      <alignment vertical="top"/>
    </xf>
    <xf numFmtId="3" fontId="42" fillId="5" borderId="8" xfId="4" applyNumberFormat="1" applyFont="1" applyBorder="1" applyAlignment="1">
      <alignment vertical="top"/>
    </xf>
    <xf numFmtId="4" fontId="45" fillId="6" borderId="8" xfId="6" applyNumberFormat="1" applyFont="1" applyBorder="1" applyAlignment="1" applyProtection="1">
      <alignment vertical="top"/>
      <protection locked="0"/>
    </xf>
    <xf numFmtId="0" fontId="10" fillId="0" borderId="7" xfId="0" applyFont="1" applyBorder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6" fillId="2" borderId="0" xfId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41" fillId="0" borderId="2" xfId="0" applyFont="1" applyBorder="1" applyAlignment="1">
      <alignment vertical="top"/>
    </xf>
    <xf numFmtId="0" fontId="46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" fontId="33" fillId="5" borderId="1" xfId="4" applyNumberFormat="1" applyFont="1" applyAlignment="1">
      <alignment horizontal="right" vertical="top"/>
    </xf>
    <xf numFmtId="4" fontId="24" fillId="5" borderId="1" xfId="4" applyNumberFormat="1" applyFont="1" applyAlignment="1">
      <alignment horizontal="right" vertical="top"/>
    </xf>
    <xf numFmtId="4" fontId="11" fillId="5" borderId="1" xfId="4" applyNumberFormat="1" applyAlignment="1">
      <alignment horizontal="right" vertical="top"/>
    </xf>
    <xf numFmtId="4" fontId="40" fillId="6" borderId="1" xfId="6" applyNumberFormat="1" applyFont="1" applyAlignment="1" applyProtection="1">
      <alignment vertical="top"/>
      <protection locked="0"/>
    </xf>
    <xf numFmtId="0" fontId="19" fillId="6" borderId="1" xfId="6" applyAlignment="1" applyProtection="1">
      <alignment vertical="top"/>
      <protection locked="0"/>
    </xf>
    <xf numFmtId="0" fontId="27" fillId="0" borderId="0" xfId="8"/>
    <xf numFmtId="0" fontId="10" fillId="0" borderId="13" xfId="0" applyFont="1" applyBorder="1" applyAlignment="1">
      <alignment vertical="top"/>
    </xf>
    <xf numFmtId="0" fontId="41" fillId="0" borderId="18" xfId="0" applyFont="1" applyBorder="1" applyAlignment="1">
      <alignment vertical="top"/>
    </xf>
    <xf numFmtId="3" fontId="20" fillId="5" borderId="19" xfId="4" applyNumberFormat="1" applyFont="1" applyBorder="1" applyAlignment="1">
      <alignment horizontal="right" vertical="top"/>
    </xf>
    <xf numFmtId="4" fontId="45" fillId="6" borderId="19" xfId="6" applyNumberFormat="1" applyFont="1" applyBorder="1" applyAlignment="1" applyProtection="1">
      <alignment vertical="top"/>
      <protection locked="0"/>
    </xf>
    <xf numFmtId="3" fontId="20" fillId="5" borderId="1" xfId="4" applyNumberFormat="1" applyFont="1" applyAlignment="1">
      <alignment vertical="top"/>
    </xf>
    <xf numFmtId="0" fontId="41" fillId="0" borderId="0" xfId="0" applyFont="1" applyAlignment="1">
      <alignment vertical="top"/>
    </xf>
    <xf numFmtId="3" fontId="20" fillId="5" borderId="1" xfId="4" applyNumberFormat="1" applyFont="1" applyAlignment="1">
      <alignment horizontal="right" vertical="top"/>
    </xf>
    <xf numFmtId="0" fontId="47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0" fontId="48" fillId="0" borderId="15" xfId="0" applyFont="1" applyBorder="1" applyAlignment="1">
      <alignment vertical="top" wrapText="1"/>
    </xf>
    <xf numFmtId="16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42" fillId="5" borderId="19" xfId="4" applyNumberFormat="1" applyFont="1" applyBorder="1" applyAlignment="1" applyProtection="1">
      <alignment vertical="top"/>
    </xf>
    <xf numFmtId="49" fontId="41" fillId="0" borderId="12" xfId="0" applyNumberFormat="1" applyFont="1" applyBorder="1" applyAlignment="1">
      <alignment vertical="top" wrapText="1"/>
    </xf>
    <xf numFmtId="49" fontId="41" fillId="0" borderId="14" xfId="0" applyNumberFormat="1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40" fillId="6" borderId="1" xfId="6" applyFont="1" applyAlignment="1" applyProtection="1">
      <alignment horizontal="left"/>
      <protection locked="0"/>
    </xf>
    <xf numFmtId="0" fontId="16" fillId="2" borderId="0" xfId="1" applyFont="1" applyAlignment="1">
      <alignment horizontal="center" vertical="top" wrapText="1"/>
    </xf>
    <xf numFmtId="0" fontId="39" fillId="3" borderId="0" xfId="2" applyFont="1" applyAlignment="1">
      <alignment horizontal="center" vertical="top" wrapText="1"/>
    </xf>
    <xf numFmtId="3" fontId="0" fillId="0" borderId="0" xfId="0" applyNumberFormat="1" applyAlignment="1">
      <alignment horizontal="left" vertical="center" wrapText="1"/>
    </xf>
    <xf numFmtId="3" fontId="6" fillId="2" borderId="0" xfId="1" applyNumberForma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 wrapText="1"/>
    </xf>
    <xf numFmtId="0" fontId="16" fillId="2" borderId="0" xfId="1" applyFont="1" applyAlignment="1">
      <alignment horizontal="center" vertical="top"/>
    </xf>
    <xf numFmtId="0" fontId="8" fillId="4" borderId="17" xfId="3" applyBorder="1" applyAlignment="1">
      <alignment horizontal="left" vertical="top"/>
    </xf>
    <xf numFmtId="0" fontId="8" fillId="4" borderId="0" xfId="3" applyAlignment="1">
      <alignment horizontal="left" vertical="top"/>
    </xf>
    <xf numFmtId="3" fontId="0" fillId="0" borderId="0" xfId="0" applyNumberForma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9" fillId="6" borderId="1" xfId="6" applyAlignment="1" applyProtection="1">
      <alignment horizontal="left" vertical="top"/>
      <protection locked="0"/>
    </xf>
    <xf numFmtId="0" fontId="19" fillId="6" borderId="24" xfId="6" applyBorder="1" applyAlignment="1" applyProtection="1">
      <alignment horizontal="left" vertical="top"/>
      <protection locked="0"/>
    </xf>
    <xf numFmtId="0" fontId="27" fillId="0" borderId="10" xfId="8" applyBorder="1" applyAlignment="1">
      <alignment horizontal="left" vertical="top" wrapText="1"/>
    </xf>
    <xf numFmtId="0" fontId="27" fillId="0" borderId="11" xfId="8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40" fillId="6" borderId="1" xfId="6" applyFont="1" applyAlignment="1" applyProtection="1">
      <alignment horizontal="center"/>
      <protection locked="0"/>
    </xf>
    <xf numFmtId="0" fontId="49" fillId="0" borderId="25" xfId="0" applyFont="1" applyBorder="1" applyAlignment="1">
      <alignment horizontal="center" vertical="top"/>
    </xf>
    <xf numFmtId="0" fontId="41" fillId="0" borderId="15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left" vertical="top" wrapText="1"/>
    </xf>
  </cellXfs>
  <cellStyles count="10">
    <cellStyle name="Dobrá" xfId="1" builtinId="26"/>
    <cellStyle name="Hypertextové prepojenie" xfId="8" builtinId="8"/>
    <cellStyle name="Mena" xfId="9" builtinId="4"/>
    <cellStyle name="Neutrálna" xfId="3" builtinId="28"/>
    <cellStyle name="Normal_asdf" xfId="5" xr:uid="{23DA8857-509C-4925-AB6D-213E92D7A9F7}"/>
    <cellStyle name="Normálna" xfId="0" builtinId="0"/>
    <cellStyle name="Percentá" xfId="7" builtinId="5"/>
    <cellStyle name="Vstup" xfId="6" builtinId="20"/>
    <cellStyle name="Výpočet" xfId="4" builtinId="22"/>
    <cellStyle name="Zlá" xfId="2" builtinId="27"/>
  </cellStyles>
  <dxfs count="14"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C87"/>
  <sheetViews>
    <sheetView zoomScale="85" zoomScaleNormal="85" workbookViewId="0">
      <pane ySplit="1" topLeftCell="A2" activePane="bottomLeft" state="frozen"/>
      <selection pane="bottomLeft"/>
    </sheetView>
  </sheetViews>
  <sheetFormatPr defaultColWidth="0" defaultRowHeight="14.4" zeroHeight="1"/>
  <cols>
    <col min="1" max="1" width="27.44140625" style="10" customWidth="1"/>
    <col min="2" max="2" width="41.6640625" style="10" customWidth="1"/>
    <col min="3" max="3" width="178.33203125" style="1" customWidth="1"/>
    <col min="4" max="16384" width="9.109375" style="1" hidden="1"/>
  </cols>
  <sheetData>
    <row r="1" spans="1:3" ht="28.8">
      <c r="A1" s="54" t="str">
        <f>"Obsah tohto dokumentu ("&amp;ciselniky!B19&amp;")"</f>
        <v>Obsah tohto dokumentu (Kalkulácia ceny pre RD)</v>
      </c>
    </row>
    <row r="2" spans="1:3"/>
    <row r="3" spans="1:3">
      <c r="A3" s="11" t="s">
        <v>6414</v>
      </c>
      <c r="B3" s="11" t="s">
        <v>6260</v>
      </c>
      <c r="C3" s="22" t="s">
        <v>6262</v>
      </c>
    </row>
    <row r="4" spans="1:3">
      <c r="A4" s="10" t="str">
        <f>a.1_skoly_vsetky!A1</f>
        <v>A.1</v>
      </c>
      <c r="B4" s="64" t="s">
        <v>6254</v>
      </c>
      <c r="C4" s="10" t="str">
        <f>a.1_skoly_vsetky!B1</f>
        <v>Prehľad všetkých škôl v rozsahu predmetu zákazky</v>
      </c>
    </row>
    <row r="5" spans="1:3">
      <c r="A5" s="10" t="str">
        <f>a.2_skoly_kmenove!A1</f>
        <v>A.2</v>
      </c>
      <c r="B5" s="64" t="s">
        <v>6255</v>
      </c>
      <c r="C5" s="10" t="str">
        <f>a.2_skoly_kmenove!B1</f>
        <v>Prehľad kmeňových škôl v rozsahu predmetu zákazky</v>
      </c>
    </row>
    <row r="6" spans="1:3">
      <c r="A6" s="10" t="str">
        <f>'b.1_lan-wlan'!A1</f>
        <v>B.1</v>
      </c>
      <c r="B6" s="64" t="s">
        <v>6256</v>
      </c>
      <c r="C6" s="10" t="str">
        <f>'b.1_lan-wlan'!B1</f>
        <v>Prehľad počtov pripájaných bodov (PB) v školách v spoločnom kmeni a predpokladanej alokácie zariadení, prác a materiálu pre vytvorenie LAN/WLAN riešenia podľa Základného modelu</v>
      </c>
    </row>
    <row r="7" spans="1:3">
      <c r="A7" s="10" t="str">
        <f>b.2_wan_pripojenia!A1</f>
        <v>B.2</v>
      </c>
      <c r="B7" s="64" t="s">
        <v>6257</v>
      </c>
      <c r="C7" s="10" t="str">
        <f>b.2_wan_pripojenia!B1</f>
        <v>Prehľad kmeňových škôl so školami na rôznych adresách v rozsahu predmetu zákazky a požiadavky na WAN konektivitu a Naceňovací formulár</v>
      </c>
    </row>
    <row r="8" spans="1:3">
      <c r="A8" s="10" t="str">
        <f>'c.1_kontext_a_wan_zhrnutie'!A1</f>
        <v>C.1</v>
      </c>
      <c r="B8" s="119" t="s">
        <v>6465</v>
      </c>
      <c r="C8" s="10" t="str">
        <f>'c.1_kontext_a_wan_zhrnutie'!B1</f>
        <v>Súhrnná kontextová informácia týkajúca sa rozsahu predmetu zákazky</v>
      </c>
    </row>
    <row r="9" spans="1:3">
      <c r="A9" s="10" t="str">
        <f>'c.2_zakladny_model'!A1</f>
        <v>C.2</v>
      </c>
      <c r="B9" s="64" t="s">
        <v>6258</v>
      </c>
      <c r="C9" s="10" t="str">
        <f>'c.2_zakladny_model'!B1</f>
        <v>Sumárne početnosti prvkov riešenia LAN/WLAN podľa Základného modelu</v>
      </c>
    </row>
    <row r="10" spans="1:3">
      <c r="A10" s="10" t="str">
        <f>'c.3_sluzby_prevadzka'!A1</f>
        <v>C.3</v>
      </c>
      <c r="B10" s="64" t="s">
        <v>6259</v>
      </c>
      <c r="C10" s="10" t="str">
        <f>'c.3_sluzby_prevadzka'!B1</f>
        <v>Skupiny služieb zabezpečovania prevádzky, údržby a ďalšieho rozvoja riešenia LAN/WLAN</v>
      </c>
    </row>
    <row r="11" spans="1:3">
      <c r="A11" s="10" t="str">
        <f>d.1_edunet!A1</f>
        <v>D.1</v>
      </c>
      <c r="B11" s="65" t="s">
        <v>6337</v>
      </c>
      <c r="C11" s="10" t="str">
        <f>d.1_edunet!B1</f>
        <v>Prehľad škôl, použiteľných WLAN zariadení a typu WAN konektivity, v rozsahu predmetu zákazky, ktoré boli riešené projektom EduNET</v>
      </c>
    </row>
    <row r="12" spans="1:3">
      <c r="A12" s="10" t="str">
        <f>e.1_nacenenie!A1</f>
        <v>E.1</v>
      </c>
      <c r="B12" s="64" t="s">
        <v>6354</v>
      </c>
      <c r="C12" s="10" t="str">
        <f>e.1_nacenenie!B1</f>
        <v>Nacenenie predmetu zákazky pre účely uzatvorenia Rámcovej dohody o vybudovaní siete a poskytovaní zariadení a služieb (RD)</v>
      </c>
    </row>
    <row r="13" spans="1:3">
      <c r="B13" s="64"/>
    </row>
    <row r="14" spans="1:3">
      <c r="B14" s="64"/>
    </row>
    <row r="15" spans="1:3" ht="18">
      <c r="A15" s="3" t="s">
        <v>6293</v>
      </c>
    </row>
    <row r="16" spans="1:3">
      <c r="B16" s="64"/>
    </row>
    <row r="17" spans="1:3">
      <c r="A17" s="9" t="s">
        <v>6260</v>
      </c>
      <c r="B17" s="9" t="s">
        <v>6263</v>
      </c>
      <c r="C17" s="5" t="s">
        <v>6266</v>
      </c>
    </row>
    <row r="18" spans="1:3" ht="18">
      <c r="A18" s="87" t="str">
        <f>B4</f>
        <v>a.1_skoly_vsetky</v>
      </c>
      <c r="B18" s="10" t="s">
        <v>6093</v>
      </c>
      <c r="C18" s="10" t="s">
        <v>6277</v>
      </c>
    </row>
    <row r="19" spans="1:3">
      <c r="B19" s="10" t="s">
        <v>6102</v>
      </c>
      <c r="C19" s="10" t="s">
        <v>6409</v>
      </c>
    </row>
    <row r="20" spans="1:3">
      <c r="B20" s="10" t="s">
        <v>6101</v>
      </c>
      <c r="C20" s="10" t="s">
        <v>6270</v>
      </c>
    </row>
    <row r="21" spans="1:3">
      <c r="B21" s="10" t="s">
        <v>6094</v>
      </c>
      <c r="C21" s="10" t="s">
        <v>6275</v>
      </c>
    </row>
    <row r="22" spans="1:3" ht="28.8">
      <c r="B22" s="10" t="s">
        <v>6095</v>
      </c>
      <c r="C22" s="10" t="s">
        <v>6268</v>
      </c>
    </row>
    <row r="23" spans="1:3">
      <c r="B23" s="10" t="s">
        <v>6096</v>
      </c>
      <c r="C23" s="10" t="s">
        <v>6269</v>
      </c>
    </row>
    <row r="24" spans="1:3">
      <c r="B24" s="10" t="s">
        <v>6097</v>
      </c>
      <c r="C24" s="10" t="s">
        <v>6276</v>
      </c>
    </row>
    <row r="25" spans="1:3">
      <c r="B25" s="10" t="s">
        <v>6098</v>
      </c>
      <c r="C25" s="10" t="s">
        <v>6278</v>
      </c>
    </row>
    <row r="26" spans="1:3">
      <c r="B26" s="10" t="s">
        <v>6099</v>
      </c>
      <c r="C26" s="10" t="s">
        <v>6429</v>
      </c>
    </row>
    <row r="27" spans="1:3">
      <c r="B27" s="10" t="s">
        <v>6100</v>
      </c>
      <c r="C27" s="10" t="s">
        <v>6271</v>
      </c>
    </row>
    <row r="28" spans="1:3">
      <c r="B28" s="10" t="s">
        <v>6103</v>
      </c>
      <c r="C28" s="10" t="s">
        <v>6272</v>
      </c>
    </row>
    <row r="29" spans="1:3">
      <c r="B29" s="10" t="s">
        <v>6104</v>
      </c>
      <c r="C29" s="10" t="s">
        <v>6273</v>
      </c>
    </row>
    <row r="30" spans="1:3">
      <c r="B30" s="10" t="s">
        <v>6105</v>
      </c>
      <c r="C30" s="10" t="s">
        <v>6274</v>
      </c>
    </row>
    <row r="31" spans="1:3" ht="18">
      <c r="A31" s="87" t="str">
        <f>B5</f>
        <v>a.2_skoly_kmenove</v>
      </c>
      <c r="B31" s="10" t="s">
        <v>6098</v>
      </c>
      <c r="C31" s="10" t="s">
        <v>6278</v>
      </c>
    </row>
    <row r="32" spans="1:3">
      <c r="B32" s="10" t="s">
        <v>6102</v>
      </c>
      <c r="C32" s="10" t="s">
        <v>6284</v>
      </c>
    </row>
    <row r="33" spans="1:3">
      <c r="B33" s="10" t="s">
        <v>6101</v>
      </c>
      <c r="C33" s="10" t="s">
        <v>6279</v>
      </c>
    </row>
    <row r="34" spans="1:3">
      <c r="B34" s="10" t="s">
        <v>6094</v>
      </c>
      <c r="C34" s="10" t="s">
        <v>6280</v>
      </c>
    </row>
    <row r="35" spans="1:3">
      <c r="B35" s="10" t="s">
        <v>6095</v>
      </c>
      <c r="C35" s="10" t="s">
        <v>6281</v>
      </c>
    </row>
    <row r="36" spans="1:3">
      <c r="B36" s="10" t="s">
        <v>6096</v>
      </c>
      <c r="C36" s="10" t="s">
        <v>6281</v>
      </c>
    </row>
    <row r="37" spans="1:3">
      <c r="B37" s="10" t="s">
        <v>6099</v>
      </c>
      <c r="C37" s="10" t="s">
        <v>6410</v>
      </c>
    </row>
    <row r="38" spans="1:3">
      <c r="B38" s="10" t="s">
        <v>6109</v>
      </c>
      <c r="C38" s="10" t="s">
        <v>6286</v>
      </c>
    </row>
    <row r="39" spans="1:3">
      <c r="B39" s="10" t="s">
        <v>6110</v>
      </c>
      <c r="C39" s="10" t="s">
        <v>6287</v>
      </c>
    </row>
    <row r="40" spans="1:3" ht="28.8">
      <c r="B40" s="10" t="s">
        <v>6111</v>
      </c>
      <c r="C40" s="10" t="s">
        <v>6411</v>
      </c>
    </row>
    <row r="41" spans="1:3">
      <c r="B41" s="10" t="s">
        <v>6112</v>
      </c>
      <c r="C41" s="10" t="s">
        <v>6421</v>
      </c>
    </row>
    <row r="42" spans="1:3">
      <c r="B42" s="10" t="s">
        <v>6389</v>
      </c>
      <c r="C42" s="10" t="s">
        <v>6397</v>
      </c>
    </row>
    <row r="43" spans="1:3">
      <c r="B43" s="10" t="s">
        <v>6100</v>
      </c>
      <c r="C43" s="10" t="s">
        <v>6271</v>
      </c>
    </row>
    <row r="44" spans="1:3">
      <c r="B44" s="10" t="s">
        <v>6103</v>
      </c>
      <c r="C44" s="10" t="s">
        <v>6281</v>
      </c>
    </row>
    <row r="45" spans="1:3">
      <c r="B45" s="10" t="s">
        <v>6104</v>
      </c>
      <c r="C45" s="10" t="s">
        <v>6281</v>
      </c>
    </row>
    <row r="46" spans="1:3" ht="18">
      <c r="A46" s="87" t="str">
        <f>B6</f>
        <v>b.1_lan-wlan</v>
      </c>
      <c r="B46" s="10" t="s">
        <v>6098</v>
      </c>
      <c r="C46" s="10" t="s">
        <v>6278</v>
      </c>
    </row>
    <row r="47" spans="1:3">
      <c r="B47" s="10" t="s">
        <v>6102</v>
      </c>
      <c r="C47" s="10" t="s">
        <v>6284</v>
      </c>
    </row>
    <row r="48" spans="1:3">
      <c r="B48" s="10" t="s">
        <v>6101</v>
      </c>
      <c r="C48" s="10" t="s">
        <v>6279</v>
      </c>
    </row>
    <row r="49" spans="1:3">
      <c r="B49" s="10" t="s">
        <v>6094</v>
      </c>
      <c r="C49" s="10" t="s">
        <v>6280</v>
      </c>
    </row>
    <row r="50" spans="1:3">
      <c r="B50" s="10" t="s">
        <v>6099</v>
      </c>
      <c r="C50" s="10" t="s">
        <v>6282</v>
      </c>
    </row>
    <row r="51" spans="1:3" ht="28.8">
      <c r="B51" s="10" t="s">
        <v>6116</v>
      </c>
      <c r="C51" s="10" t="s">
        <v>6413</v>
      </c>
    </row>
    <row r="52" spans="1:3" ht="28.8">
      <c r="B52" s="10" t="s">
        <v>6350</v>
      </c>
      <c r="C52" s="10" t="s">
        <v>6412</v>
      </c>
    </row>
    <row r="53" spans="1:3">
      <c r="B53" s="10" t="s">
        <v>6267</v>
      </c>
      <c r="C53" s="10" t="s">
        <v>6285</v>
      </c>
    </row>
    <row r="54" spans="1:3" ht="18">
      <c r="A54" s="87" t="str">
        <f>B7</f>
        <v>b.2_wan_pripojenia</v>
      </c>
      <c r="B54" s="10" t="s">
        <v>6098</v>
      </c>
      <c r="C54" s="10" t="s">
        <v>6278</v>
      </c>
    </row>
    <row r="55" spans="1:3">
      <c r="B55" s="10" t="s">
        <v>6102</v>
      </c>
      <c r="C55" s="10" t="s">
        <v>6284</v>
      </c>
    </row>
    <row r="56" spans="1:3">
      <c r="B56" s="10" t="s">
        <v>6101</v>
      </c>
      <c r="C56" s="10" t="s">
        <v>6279</v>
      </c>
    </row>
    <row r="57" spans="1:3">
      <c r="B57" s="10" t="s">
        <v>6094</v>
      </c>
      <c r="C57" s="10" t="s">
        <v>6280</v>
      </c>
    </row>
    <row r="58" spans="1:3" ht="28.8">
      <c r="B58" s="10" t="s">
        <v>6422</v>
      </c>
      <c r="C58" s="10" t="s">
        <v>6288</v>
      </c>
    </row>
    <row r="59" spans="1:3">
      <c r="B59" s="10" t="s">
        <v>6107</v>
      </c>
      <c r="C59" s="10" t="s">
        <v>6289</v>
      </c>
    </row>
    <row r="60" spans="1:3">
      <c r="B60" s="10" t="s">
        <v>6108</v>
      </c>
      <c r="C60" s="10" t="s">
        <v>6290</v>
      </c>
    </row>
    <row r="61" spans="1:3">
      <c r="B61" s="10" t="s">
        <v>6115</v>
      </c>
      <c r="C61" s="10" t="s">
        <v>6291</v>
      </c>
    </row>
    <row r="62" spans="1:3">
      <c r="B62" s="10" t="s">
        <v>6292</v>
      </c>
      <c r="C62" s="10" t="s">
        <v>6415</v>
      </c>
    </row>
    <row r="63" spans="1:3">
      <c r="B63" s="10" t="s">
        <v>6539</v>
      </c>
      <c r="C63" s="10" t="s">
        <v>6538</v>
      </c>
    </row>
    <row r="64" spans="1:3" ht="43.2">
      <c r="B64" s="10" t="s">
        <v>6454</v>
      </c>
      <c r="C64" s="10" t="s">
        <v>6470</v>
      </c>
    </row>
    <row r="65" spans="1:3" ht="28.8">
      <c r="B65" s="10" t="s">
        <v>6456</v>
      </c>
      <c r="C65" s="10" t="s">
        <v>6500</v>
      </c>
    </row>
    <row r="66" spans="1:3" ht="43.2">
      <c r="B66" s="10" t="s">
        <v>6459</v>
      </c>
      <c r="C66" s="10" t="s">
        <v>6471</v>
      </c>
    </row>
    <row r="67" spans="1:3" ht="36">
      <c r="A67" s="87" t="str">
        <f>B8</f>
        <v>c.1_kontext_a_wan_zhrnutie</v>
      </c>
      <c r="B67" s="10" t="str">
        <f>'c.1_kontext_a_wan_zhrnutie'!B1</f>
        <v>Súhrnná kontextová informácia týkajúca sa rozsahu predmetu zákazky</v>
      </c>
      <c r="C67" s="10" t="s">
        <v>6295</v>
      </c>
    </row>
    <row r="68" spans="1:3" ht="43.2">
      <c r="B68" s="10" t="str">
        <f>'c.1_kontext_a_wan_zhrnutie'!B34</f>
        <v>Požiadavky na rýchlosť WAN pripojenia (a jej medziročné zvyšovanie) z predpokladaného počtu používateľov riešenia LAN/WLAN</v>
      </c>
      <c r="C68" s="10" t="s">
        <v>6469</v>
      </c>
    </row>
    <row r="69" spans="1:3" ht="28.8">
      <c r="A69" s="87" t="str">
        <f>B9</f>
        <v>c.2_zakladny_model</v>
      </c>
      <c r="B69" s="10" t="str">
        <f>'c.2_zakladny_model'!B1</f>
        <v>Sumárne početnosti prvkov riešenia LAN/WLAN podľa Základného modelu</v>
      </c>
      <c r="C69" s="10" t="s">
        <v>6294</v>
      </c>
    </row>
    <row r="70" spans="1:3" ht="28.8">
      <c r="A70" s="87" t="str">
        <f>B10</f>
        <v>c.3_sluzby_prevadzka</v>
      </c>
      <c r="B70" s="10" t="str">
        <f>'c.3_sluzby_prevadzka'!B1</f>
        <v>Skupiny služieb zabezpečovania prevádzky, údržby a ďalšieho rozvoja riešenia LAN/WLAN</v>
      </c>
      <c r="C70" s="10" t="s">
        <v>6296</v>
      </c>
    </row>
    <row r="71" spans="1:3" ht="18">
      <c r="A71" s="87" t="str">
        <f>B11</f>
        <v>d.1_edunet</v>
      </c>
      <c r="B71" s="10" t="s">
        <v>6093</v>
      </c>
      <c r="C71" s="10" t="s">
        <v>6277</v>
      </c>
    </row>
    <row r="72" spans="1:3" ht="18">
      <c r="A72" s="87"/>
      <c r="B72" s="10" t="s">
        <v>6102</v>
      </c>
      <c r="C72" s="10" t="s">
        <v>6283</v>
      </c>
    </row>
    <row r="73" spans="1:3" ht="18">
      <c r="A73" s="87"/>
      <c r="B73" s="10" t="s">
        <v>6101</v>
      </c>
      <c r="C73" s="10" t="s">
        <v>6270</v>
      </c>
    </row>
    <row r="74" spans="1:3" ht="18">
      <c r="A74" s="87"/>
      <c r="B74" s="10" t="s">
        <v>6094</v>
      </c>
      <c r="C74" s="10" t="s">
        <v>6275</v>
      </c>
    </row>
    <row r="75" spans="1:3" ht="18">
      <c r="A75" s="87"/>
      <c r="B75" s="10" t="s">
        <v>6095</v>
      </c>
      <c r="C75" s="10" t="s">
        <v>6281</v>
      </c>
    </row>
    <row r="76" spans="1:3" ht="18">
      <c r="A76" s="87"/>
      <c r="B76" s="10" t="s">
        <v>6096</v>
      </c>
      <c r="C76" s="10" t="s">
        <v>6281</v>
      </c>
    </row>
    <row r="77" spans="1:3" ht="18">
      <c r="A77" s="87"/>
      <c r="B77" s="10" t="s">
        <v>6144</v>
      </c>
      <c r="C77" s="10" t="s">
        <v>6339</v>
      </c>
    </row>
    <row r="78" spans="1:3" ht="18">
      <c r="A78" s="87"/>
      <c r="B78" s="10" t="s">
        <v>6336</v>
      </c>
      <c r="C78" s="10" t="s">
        <v>6340</v>
      </c>
    </row>
    <row r="79" spans="1:3" ht="18">
      <c r="A79" s="87"/>
      <c r="B79" s="10" t="s">
        <v>6151</v>
      </c>
      <c r="C79" s="10" t="s">
        <v>6423</v>
      </c>
    </row>
    <row r="80" spans="1:3" ht="18">
      <c r="A80" s="87"/>
      <c r="B80" s="10" t="s">
        <v>6149</v>
      </c>
      <c r="C80" s="10" t="s">
        <v>6341</v>
      </c>
    </row>
    <row r="81" spans="1:3" ht="18">
      <c r="A81" s="87"/>
      <c r="B81" s="10" t="s">
        <v>6304</v>
      </c>
      <c r="C81" s="10" t="s">
        <v>6342</v>
      </c>
    </row>
    <row r="82" spans="1:3" ht="18">
      <c r="A82" s="87"/>
      <c r="B82" s="10" t="s">
        <v>6305</v>
      </c>
      <c r="C82" s="10" t="s">
        <v>6343</v>
      </c>
    </row>
    <row r="83" spans="1:3" ht="43.2">
      <c r="A83" s="87" t="str">
        <f>B12</f>
        <v>e.1_nacenenie</v>
      </c>
      <c r="B83" s="10" t="s">
        <v>6541</v>
      </c>
      <c r="C83" s="10" t="s">
        <v>6542</v>
      </c>
    </row>
    <row r="84" spans="1:3" ht="43.2">
      <c r="B84" s="10" t="str">
        <f>e.1_nacenenie!A55</f>
        <v>Položka 2 - Poskytovanie služieb zabezpečovania prevádzky, údržby a ďalšieho rozvoja - riešenie LAN/WLAN v školách kraja</v>
      </c>
      <c r="C84" s="10" t="s">
        <v>6406</v>
      </c>
    </row>
    <row r="85" spans="1:3" ht="43.2">
      <c r="B85" s="10" t="str">
        <f>e.1_nacenenie!A90</f>
        <v>Položka 3 - Poskytovanie služieb zabezpečovania prevádzky, údržby a ďalšieho rozvoja - dátová konektivita WAN v školách kraja</v>
      </c>
      <c r="C85" s="10" t="s">
        <v>6407</v>
      </c>
    </row>
    <row r="86" spans="1:3" ht="28.8">
      <c r="B86" s="10" t="s">
        <v>6543</v>
      </c>
      <c r="C86" s="10" t="s">
        <v>6544</v>
      </c>
    </row>
    <row r="87" spans="1:3"/>
  </sheetData>
  <sheetProtection algorithmName="SHA-512" hashValue="GXqTIx1SmEP6vAiNvYRqd/oA2h6SK2MfoFsmalHD8CL2zDb80e7SEW1Ie6l5vkfYpKMay7qnJJqx+nOBgkObHA==" saltValue="LNTVAh6x4YLAKAPc+PtenA==" spinCount="100000" sheet="1" objects="1" scenarios="1"/>
  <hyperlinks>
    <hyperlink ref="B4" location="a.1_skoly_vsetky!A1" display="a.1_skoly_vsetky" xr:uid="{99D347D7-A99F-4CD8-B398-CD5732937DBF}"/>
    <hyperlink ref="B5" location="a.2_skoly_kmenove!A1" display="a.2_skoly_kmenove" xr:uid="{5AF98C63-9B90-4128-970C-5D148EDC619F}"/>
    <hyperlink ref="B6" location="'b.1_lan-wlan'!A1" display="b.1_lan-wlan" xr:uid="{8B66A95D-2B70-4175-9FEB-E71A7816F658}"/>
    <hyperlink ref="B7" location="b.2_wan_pripojenia!A1" display="b.2_wan_pripojenia" xr:uid="{1B649771-FEA7-4E7E-8C7C-D05F0DFFFD0C}"/>
    <hyperlink ref="B9" location="c.2_zakladny_model!A1" display="c.2_zakladny_model" xr:uid="{00DB3605-DE63-4088-82B8-DA372DE540A5}"/>
    <hyperlink ref="B10" location="c.3_sluzby_prevadzka!A1" display="c.3_sluzby_prevadzka" xr:uid="{88FA8A60-BDB1-4112-9322-BA4267E941F7}"/>
    <hyperlink ref="B12" location="e.1_nacenenie!A1" display="e.1_nacenenie" xr:uid="{08D410E4-FF45-4C34-A9AE-27702D9FA20A}"/>
    <hyperlink ref="B11" location="d.1_edunet!A1" display="d.1_edunet" xr:uid="{04FA80E5-3547-4E6C-B697-33EDF66CF65C}"/>
    <hyperlink ref="B8" location="c.1_kontext_a_wan_zhrnutie!A1" display="c.1_kontext_a_wan_zhrnutie" xr:uid="{E10817F9-16D5-4362-948B-55C2F070AA07}"/>
  </hyperlinks>
  <printOptions gridLines="1"/>
  <pageMargins left="0.70866141732283472" right="0.70866141732283472" top="0.74803149606299213" bottom="0.74803149606299213" header="0.31496062992125984" footer="0.31496062992125984"/>
  <pageSetup paperSize="9" scale="52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E0E-B384-4EDD-BD8D-59D8CD110C55}">
  <sheetPr>
    <tabColor theme="8" tint="0.39997558519241921"/>
    <pageSetUpPr fitToPage="1"/>
  </sheetPr>
  <dimension ref="A1:S58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44.33203125" style="1" customWidth="1"/>
    <col min="3" max="7" width="28.33203125" style="1" customWidth="1"/>
    <col min="8" max="16" width="12.44140625" style="1" hidden="1" customWidth="1"/>
    <col min="17" max="16384" width="9.109375" style="1" hidden="1"/>
  </cols>
  <sheetData>
    <row r="1" spans="1:19" ht="28.8">
      <c r="A1" s="54" t="s">
        <v>6212</v>
      </c>
      <c r="B1" s="54" t="s">
        <v>6210</v>
      </c>
    </row>
    <row r="2" spans="1:19" ht="40.5" customHeight="1">
      <c r="A2" s="3"/>
      <c r="B2" s="56" t="str">
        <f>"Kraj: "&amp;e.1_nacenenie!$G$3</f>
        <v>Kraj: Košický</v>
      </c>
      <c r="E2" s="67"/>
      <c r="F2" s="67"/>
      <c r="G2" s="67"/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  <c r="O2" s="67" t="str">
        <f>IF(e.1_nacenenie!$G$3=O4,COLUMN(),"")</f>
        <v/>
      </c>
      <c r="P2" s="67">
        <f>IF(e.1_nacenenie!$G$3=P4,COLUMN(),"")</f>
        <v>16</v>
      </c>
    </row>
    <row r="3" spans="1:19">
      <c r="C3" s="5" t="s">
        <v>6102</v>
      </c>
      <c r="D3"/>
      <c r="E3" s="67"/>
      <c r="F3" s="67"/>
      <c r="G3" s="67"/>
      <c r="H3" s="146" t="s">
        <v>6102</v>
      </c>
      <c r="I3" s="146"/>
      <c r="J3" s="146"/>
      <c r="K3" s="146"/>
      <c r="L3" s="146"/>
      <c r="M3" s="146"/>
      <c r="N3" s="146"/>
      <c r="O3" s="146"/>
      <c r="P3" s="146"/>
    </row>
    <row r="4" spans="1:19">
      <c r="A4" s="5" t="s">
        <v>6218</v>
      </c>
      <c r="B4" s="5" t="s">
        <v>6171</v>
      </c>
      <c r="C4" s="66" t="str">
        <f>e.1_nacenenie!$G$3</f>
        <v>Košický</v>
      </c>
      <c r="D4" s="147" t="s">
        <v>6173</v>
      </c>
      <c r="E4" s="148"/>
      <c r="F4" s="148"/>
      <c r="G4" s="148"/>
      <c r="H4" s="22" t="s">
        <v>6170</v>
      </c>
      <c r="I4" s="22" t="s">
        <v>6</v>
      </c>
      <c r="J4" s="22" t="s">
        <v>591</v>
      </c>
      <c r="K4" s="22" t="s">
        <v>1158</v>
      </c>
      <c r="L4" s="22" t="s">
        <v>1126</v>
      </c>
      <c r="M4" s="22" t="s">
        <v>2344</v>
      </c>
      <c r="N4" s="22" t="s">
        <v>1138</v>
      </c>
      <c r="O4" s="22" t="s">
        <v>2314</v>
      </c>
      <c r="P4" s="22" t="s">
        <v>587</v>
      </c>
    </row>
    <row r="5" spans="1:19">
      <c r="A5" s="23">
        <v>1</v>
      </c>
      <c r="B5" s="2" t="s">
        <v>6447</v>
      </c>
      <c r="C5" s="6" cm="1">
        <f t="array" aca="1" ref="C5" ca="1">INDIRECT("r"&amp;ROW()&amp;"c"&amp;MAX($H$2:$P$2),FALSE)</f>
        <v>592</v>
      </c>
      <c r="D5" s="149"/>
      <c r="E5" s="149"/>
      <c r="F5" s="149"/>
      <c r="G5" s="149"/>
      <c r="H5" s="6">
        <f>SUM(I5:P5)</f>
        <v>3796</v>
      </c>
      <c r="I5" s="6">
        <v>402</v>
      </c>
      <c r="J5" s="6">
        <v>361</v>
      </c>
      <c r="K5" s="6">
        <v>310</v>
      </c>
      <c r="L5" s="6">
        <v>472</v>
      </c>
      <c r="M5" s="6">
        <v>470</v>
      </c>
      <c r="N5" s="6">
        <v>452</v>
      </c>
      <c r="O5" s="6">
        <v>737</v>
      </c>
      <c r="P5" s="6">
        <v>592</v>
      </c>
      <c r="R5" s="13"/>
      <c r="S5" s="13"/>
    </row>
    <row r="6" spans="1:19">
      <c r="A6" s="28" t="s">
        <v>6180</v>
      </c>
      <c r="B6" s="71" t="s">
        <v>6434</v>
      </c>
      <c r="C6" s="68" cm="1">
        <f t="array" aca="1" ref="C6" ca="1">INDIRECT("r"&amp;ROW()&amp;"c"&amp;MAX($H$2:$P$2),FALSE)</f>
        <v>315</v>
      </c>
      <c r="D6" s="144"/>
      <c r="E6" s="144"/>
      <c r="F6" s="144"/>
      <c r="G6" s="144"/>
      <c r="H6" s="29">
        <f t="shared" ref="H6:H14" si="0">SUM(I6:P6)</f>
        <v>2196</v>
      </c>
      <c r="I6" s="29">
        <v>203</v>
      </c>
      <c r="J6" s="29">
        <v>216</v>
      </c>
      <c r="K6" s="29">
        <v>197</v>
      </c>
      <c r="L6" s="29">
        <v>288</v>
      </c>
      <c r="M6" s="29">
        <v>286</v>
      </c>
      <c r="N6" s="29">
        <v>267</v>
      </c>
      <c r="O6" s="29">
        <v>424</v>
      </c>
      <c r="P6" s="29">
        <v>315</v>
      </c>
      <c r="R6" s="13"/>
      <c r="S6" s="13"/>
    </row>
    <row r="7" spans="1:19">
      <c r="A7" s="28" t="s">
        <v>6181</v>
      </c>
      <c r="B7" s="71" t="s">
        <v>6435</v>
      </c>
      <c r="C7" s="68" cm="1">
        <f t="array" aca="1" ref="C7" ca="1">INDIRECT("r"&amp;ROW()&amp;"c"&amp;MAX($H$2:$P$2),FALSE)</f>
        <v>32</v>
      </c>
      <c r="D7" s="144"/>
      <c r="E7" s="144"/>
      <c r="F7" s="144"/>
      <c r="G7" s="144"/>
      <c r="H7" s="29">
        <f t="shared" si="0"/>
        <v>221</v>
      </c>
      <c r="I7" s="29">
        <v>44</v>
      </c>
      <c r="J7" s="29">
        <v>21</v>
      </c>
      <c r="K7" s="29">
        <v>15</v>
      </c>
      <c r="L7" s="29">
        <v>23</v>
      </c>
      <c r="M7" s="29">
        <v>29</v>
      </c>
      <c r="N7" s="29">
        <v>23</v>
      </c>
      <c r="O7" s="29">
        <v>34</v>
      </c>
      <c r="P7" s="29">
        <v>32</v>
      </c>
      <c r="R7" s="13"/>
      <c r="S7" s="13"/>
    </row>
    <row r="8" spans="1:19">
      <c r="A8" s="28" t="s">
        <v>6182</v>
      </c>
      <c r="B8" s="71" t="s">
        <v>6436</v>
      </c>
      <c r="C8" s="68" cm="1">
        <f t="array" aca="1" ref="C8" ca="1">INDIRECT("r"&amp;ROW()&amp;"c"&amp;MAX($H$2:$P$2),FALSE)</f>
        <v>4</v>
      </c>
      <c r="D8" s="144"/>
      <c r="E8" s="144"/>
      <c r="F8" s="144"/>
      <c r="G8" s="144"/>
      <c r="H8" s="29">
        <f t="shared" si="0"/>
        <v>21</v>
      </c>
      <c r="I8" s="29">
        <v>5</v>
      </c>
      <c r="J8" s="29">
        <v>1</v>
      </c>
      <c r="K8" s="29"/>
      <c r="L8" s="29">
        <v>3</v>
      </c>
      <c r="M8" s="29">
        <v>3</v>
      </c>
      <c r="N8" s="29">
        <v>4</v>
      </c>
      <c r="O8" s="29">
        <v>1</v>
      </c>
      <c r="P8" s="29">
        <v>4</v>
      </c>
      <c r="R8" s="13"/>
      <c r="S8" s="13"/>
    </row>
    <row r="9" spans="1:19">
      <c r="A9" s="28" t="s">
        <v>6183</v>
      </c>
      <c r="B9" s="71" t="s">
        <v>6437</v>
      </c>
      <c r="C9" s="68" cm="1">
        <f t="array" aca="1" ref="C9" ca="1">INDIRECT("r"&amp;ROW()&amp;"c"&amp;MAX($H$2:$P$2),FALSE)</f>
        <v>97</v>
      </c>
      <c r="D9" s="144"/>
      <c r="E9" s="144"/>
      <c r="F9" s="144"/>
      <c r="G9" s="144"/>
      <c r="H9" s="29">
        <f t="shared" si="0"/>
        <v>511</v>
      </c>
      <c r="I9" s="29">
        <v>52</v>
      </c>
      <c r="J9" s="29">
        <v>48</v>
      </c>
      <c r="K9" s="29">
        <v>42</v>
      </c>
      <c r="L9" s="29">
        <v>61</v>
      </c>
      <c r="M9" s="29">
        <v>56</v>
      </c>
      <c r="N9" s="29">
        <v>61</v>
      </c>
      <c r="O9" s="29">
        <v>94</v>
      </c>
      <c r="P9" s="29">
        <v>97</v>
      </c>
      <c r="R9" s="13"/>
      <c r="S9" s="13"/>
    </row>
    <row r="10" spans="1:19">
      <c r="A10" s="28" t="s">
        <v>6184</v>
      </c>
      <c r="B10" s="71" t="s">
        <v>6438</v>
      </c>
      <c r="C10" s="68" cm="1">
        <f t="array" aca="1" ref="C10" ca="1">INDIRECT("r"&amp;ROW()&amp;"c"&amp;MAX($H$2:$P$2),FALSE)</f>
        <v>106</v>
      </c>
      <c r="D10" s="144"/>
      <c r="E10" s="144"/>
      <c r="F10" s="144"/>
      <c r="G10" s="144"/>
      <c r="H10" s="29">
        <f t="shared" si="0"/>
        <v>558</v>
      </c>
      <c r="I10" s="29">
        <v>52</v>
      </c>
      <c r="J10" s="29">
        <v>47</v>
      </c>
      <c r="K10" s="29">
        <v>33</v>
      </c>
      <c r="L10" s="29">
        <v>65</v>
      </c>
      <c r="M10" s="29">
        <v>61</v>
      </c>
      <c r="N10" s="29">
        <v>69</v>
      </c>
      <c r="O10" s="29">
        <v>125</v>
      </c>
      <c r="P10" s="29">
        <v>106</v>
      </c>
      <c r="R10" s="13"/>
      <c r="S10" s="13"/>
    </row>
    <row r="11" spans="1:19">
      <c r="A11" s="28" t="s">
        <v>6185</v>
      </c>
      <c r="B11" s="71" t="s">
        <v>6439</v>
      </c>
      <c r="C11" s="68" cm="1">
        <f t="array" aca="1" ref="C11" ca="1">INDIRECT("r"&amp;ROW()&amp;"c"&amp;MAX($H$2:$P$2),FALSE)</f>
        <v>2</v>
      </c>
      <c r="D11" s="144"/>
      <c r="E11" s="144"/>
      <c r="F11" s="144"/>
      <c r="G11" s="144"/>
      <c r="H11" s="29">
        <f t="shared" si="0"/>
        <v>17</v>
      </c>
      <c r="I11" s="29">
        <v>4</v>
      </c>
      <c r="J11" s="29">
        <v>2</v>
      </c>
      <c r="K11" s="29">
        <v>2</v>
      </c>
      <c r="L11" s="29">
        <v>1</v>
      </c>
      <c r="M11" s="29">
        <v>1</v>
      </c>
      <c r="N11" s="29">
        <v>2</v>
      </c>
      <c r="O11" s="29">
        <v>3</v>
      </c>
      <c r="P11" s="29">
        <v>2</v>
      </c>
      <c r="R11" s="13"/>
      <c r="S11" s="13"/>
    </row>
    <row r="12" spans="1:19">
      <c r="A12" s="28" t="s">
        <v>6186</v>
      </c>
      <c r="B12" s="71" t="s">
        <v>6440</v>
      </c>
      <c r="C12" s="68" cm="1">
        <f t="array" aca="1" ref="C12" ca="1">INDIRECT("r"&amp;ROW()&amp;"c"&amp;MAX($H$2:$P$2),FALSE)</f>
        <v>2</v>
      </c>
      <c r="D12" s="144"/>
      <c r="E12" s="144"/>
      <c r="F12" s="144"/>
      <c r="G12" s="144"/>
      <c r="H12" s="29">
        <f t="shared" si="0"/>
        <v>27</v>
      </c>
      <c r="I12" s="29">
        <v>8</v>
      </c>
      <c r="J12" s="29">
        <v>1</v>
      </c>
      <c r="K12" s="29">
        <v>1</v>
      </c>
      <c r="L12" s="29">
        <v>4</v>
      </c>
      <c r="M12" s="29">
        <v>4</v>
      </c>
      <c r="N12" s="29">
        <v>4</v>
      </c>
      <c r="O12" s="29">
        <v>3</v>
      </c>
      <c r="P12" s="29">
        <v>2</v>
      </c>
      <c r="R12" s="13"/>
      <c r="S12" s="13"/>
    </row>
    <row r="13" spans="1:19">
      <c r="A13" s="28" t="s">
        <v>6187</v>
      </c>
      <c r="B13" s="71" t="s">
        <v>6441</v>
      </c>
      <c r="C13" s="68" cm="1">
        <f t="array" aca="1" ref="C13" ca="1">INDIRECT("r"&amp;ROW()&amp;"c"&amp;MAX($H$2:$P$2),FALSE)</f>
        <v>30</v>
      </c>
      <c r="D13" s="144"/>
      <c r="E13" s="144"/>
      <c r="F13" s="144"/>
      <c r="G13" s="144"/>
      <c r="H13" s="29">
        <f t="shared" si="0"/>
        <v>225</v>
      </c>
      <c r="I13" s="29">
        <v>30</v>
      </c>
      <c r="J13" s="29">
        <v>22</v>
      </c>
      <c r="K13" s="29">
        <v>19</v>
      </c>
      <c r="L13" s="29">
        <v>23</v>
      </c>
      <c r="M13" s="29">
        <v>29</v>
      </c>
      <c r="N13" s="29">
        <v>20</v>
      </c>
      <c r="O13" s="29">
        <v>52</v>
      </c>
      <c r="P13" s="29">
        <v>30</v>
      </c>
      <c r="R13" s="13"/>
      <c r="S13" s="13"/>
    </row>
    <row r="14" spans="1:19">
      <c r="A14" s="28" t="s">
        <v>6188</v>
      </c>
      <c r="B14" s="71" t="s">
        <v>6442</v>
      </c>
      <c r="C14" s="68" cm="1">
        <f t="array" aca="1" ref="C14" ca="1">INDIRECT("r"&amp;ROW()&amp;"c"&amp;MAX($H$2:$P$2),FALSE)</f>
        <v>4</v>
      </c>
      <c r="D14" s="144"/>
      <c r="E14" s="144"/>
      <c r="F14" s="144"/>
      <c r="G14" s="144"/>
      <c r="H14" s="29">
        <f t="shared" si="0"/>
        <v>20</v>
      </c>
      <c r="I14" s="29">
        <v>4</v>
      </c>
      <c r="J14" s="29">
        <v>3</v>
      </c>
      <c r="K14" s="29">
        <v>1</v>
      </c>
      <c r="L14" s="29">
        <v>4</v>
      </c>
      <c r="M14" s="29">
        <v>1</v>
      </c>
      <c r="N14" s="29">
        <v>2</v>
      </c>
      <c r="O14" s="29">
        <v>1</v>
      </c>
      <c r="P14" s="29">
        <v>4</v>
      </c>
      <c r="R14" s="13"/>
      <c r="S14" s="13"/>
    </row>
    <row r="15" spans="1:19">
      <c r="A15" s="23">
        <v>2</v>
      </c>
      <c r="B15" s="2" t="s">
        <v>6172</v>
      </c>
      <c r="C15" s="6" cm="1">
        <f t="array" aca="1" ref="C15" ca="1">INDIRECT("r"&amp;ROW()&amp;"c"&amp;MAX($H$2:$P$2),FALSE)</f>
        <v>436</v>
      </c>
      <c r="D15" s="144" t="s">
        <v>6189</v>
      </c>
      <c r="E15" s="144"/>
      <c r="F15" s="144"/>
      <c r="G15" s="144"/>
      <c r="H15" s="6">
        <f t="shared" ref="H15:H20" si="1">SUM(I15:P15)</f>
        <v>2920</v>
      </c>
      <c r="I15" s="2">
        <v>290</v>
      </c>
      <c r="J15" s="2">
        <v>294</v>
      </c>
      <c r="K15" s="2">
        <v>258</v>
      </c>
      <c r="L15" s="2">
        <v>383</v>
      </c>
      <c r="M15" s="2">
        <v>361</v>
      </c>
      <c r="N15" s="2">
        <v>381</v>
      </c>
      <c r="O15" s="2">
        <v>517</v>
      </c>
      <c r="P15" s="2">
        <v>436</v>
      </c>
      <c r="R15" s="13"/>
      <c r="S15" s="13"/>
    </row>
    <row r="16" spans="1:19">
      <c r="A16" s="23" t="s">
        <v>6190</v>
      </c>
      <c r="B16" s="1" t="s">
        <v>6109</v>
      </c>
      <c r="C16" s="68" cm="1">
        <f t="array" aca="1" ref="C16" ca="1">INDIRECT("r"&amp;ROW()&amp;"c"&amp;MAX($H$2:$P$2),FALSE)</f>
        <v>112691</v>
      </c>
      <c r="D16" s="144"/>
      <c r="E16" s="144"/>
      <c r="F16" s="144"/>
      <c r="G16" s="144"/>
      <c r="H16" s="13">
        <f t="shared" si="1"/>
        <v>750282</v>
      </c>
      <c r="I16" s="13">
        <v>112924</v>
      </c>
      <c r="J16" s="13">
        <v>71518</v>
      </c>
      <c r="K16" s="13">
        <v>69035</v>
      </c>
      <c r="L16" s="13">
        <v>83709</v>
      </c>
      <c r="M16" s="13">
        <v>95927</v>
      </c>
      <c r="N16" s="13">
        <v>79917</v>
      </c>
      <c r="O16" s="13">
        <v>124561</v>
      </c>
      <c r="P16" s="13">
        <v>112691</v>
      </c>
      <c r="R16" s="13"/>
      <c r="S16" s="13"/>
    </row>
    <row r="17" spans="1:19">
      <c r="A17" s="23" t="s">
        <v>6191</v>
      </c>
      <c r="B17" s="1" t="s">
        <v>6110</v>
      </c>
      <c r="C17" s="68" cm="1">
        <f t="array" aca="1" ref="C17" ca="1">INDIRECT("r"&amp;ROW()&amp;"c"&amp;MAX($H$2:$P$2),FALSE)</f>
        <v>11286</v>
      </c>
      <c r="D17" s="144"/>
      <c r="E17" s="144"/>
      <c r="F17" s="144"/>
      <c r="G17" s="144"/>
      <c r="H17" s="13">
        <f t="shared" si="1"/>
        <v>77623</v>
      </c>
      <c r="I17" s="13">
        <v>10546</v>
      </c>
      <c r="J17" s="13">
        <v>7616</v>
      </c>
      <c r="K17" s="13">
        <v>7340</v>
      </c>
      <c r="L17" s="13">
        <v>9074</v>
      </c>
      <c r="M17" s="13">
        <v>10496</v>
      </c>
      <c r="N17" s="13">
        <v>8726</v>
      </c>
      <c r="O17" s="13">
        <v>12539</v>
      </c>
      <c r="P17" s="13">
        <v>11286</v>
      </c>
      <c r="R17" s="13"/>
      <c r="S17" s="13"/>
    </row>
    <row r="18" spans="1:19">
      <c r="A18" s="23" t="s">
        <v>6192</v>
      </c>
      <c r="B18" s="1" t="s">
        <v>6111</v>
      </c>
      <c r="C18" s="68" cm="1">
        <f t="array" aca="1" ref="C18" ca="1">INDIRECT("r"&amp;ROW()&amp;"c"&amp;MAX($H$2:$P$2),FALSE)</f>
        <v>8951</v>
      </c>
      <c r="D18" s="144" t="s">
        <v>6175</v>
      </c>
      <c r="E18" s="144"/>
      <c r="F18" s="144"/>
      <c r="G18" s="144"/>
      <c r="H18" s="13">
        <f t="shared" si="1"/>
        <v>60437</v>
      </c>
      <c r="I18" s="13">
        <v>7949</v>
      </c>
      <c r="J18" s="13">
        <v>5600</v>
      </c>
      <c r="K18" s="13">
        <v>5665</v>
      </c>
      <c r="L18" s="13">
        <v>7243</v>
      </c>
      <c r="M18" s="13">
        <v>7841</v>
      </c>
      <c r="N18" s="13">
        <v>6957</v>
      </c>
      <c r="O18" s="13">
        <v>10231</v>
      </c>
      <c r="P18" s="13">
        <v>8951</v>
      </c>
      <c r="R18" s="13"/>
      <c r="S18" s="13"/>
    </row>
    <row r="19" spans="1:19">
      <c r="A19" s="23" t="s">
        <v>6193</v>
      </c>
      <c r="B19" s="1" t="s">
        <v>6112</v>
      </c>
      <c r="C19" s="68" cm="1">
        <f t="array" aca="1" ref="C19" ca="1">INDIRECT("r"&amp;ROW()&amp;"c"&amp;MAX($H$2:$P$2),FALSE)</f>
        <v>137</v>
      </c>
      <c r="D19" s="144" t="s">
        <v>6174</v>
      </c>
      <c r="E19" s="144"/>
      <c r="F19" s="144"/>
      <c r="G19" s="144"/>
      <c r="H19" s="13">
        <f t="shared" si="1"/>
        <v>594</v>
      </c>
      <c r="I19" s="13">
        <v>45</v>
      </c>
      <c r="J19" s="13">
        <v>56</v>
      </c>
      <c r="K19" s="13">
        <v>50</v>
      </c>
      <c r="L19" s="13">
        <v>96</v>
      </c>
      <c r="M19" s="13">
        <v>67</v>
      </c>
      <c r="N19" s="13">
        <v>60</v>
      </c>
      <c r="O19" s="13">
        <v>83</v>
      </c>
      <c r="P19" s="13">
        <v>137</v>
      </c>
      <c r="R19" s="13"/>
      <c r="S19" s="13"/>
    </row>
    <row r="20" spans="1:19">
      <c r="A20" s="23" t="s">
        <v>6194</v>
      </c>
      <c r="B20" s="1" t="s">
        <v>6389</v>
      </c>
      <c r="C20" s="68" cm="1">
        <f t="array" aca="1" ref="C20" ca="1">INDIRECT("r"&amp;ROW()&amp;"c"&amp;MAX($H$2:$P$2),FALSE)</f>
        <v>632</v>
      </c>
      <c r="D20" s="145" t="s">
        <v>6176</v>
      </c>
      <c r="E20" s="145"/>
      <c r="F20" s="145"/>
      <c r="G20" s="145"/>
      <c r="H20" s="13">
        <f t="shared" si="1"/>
        <v>4204</v>
      </c>
      <c r="I20" s="13">
        <v>537</v>
      </c>
      <c r="J20" s="13">
        <v>410</v>
      </c>
      <c r="K20" s="13">
        <v>377</v>
      </c>
      <c r="L20" s="13">
        <v>496</v>
      </c>
      <c r="M20" s="13">
        <v>518</v>
      </c>
      <c r="N20" s="13">
        <v>502</v>
      </c>
      <c r="O20" s="13">
        <v>732</v>
      </c>
      <c r="P20" s="13">
        <v>632</v>
      </c>
      <c r="R20" s="13"/>
      <c r="S20" s="13"/>
    </row>
    <row r="21" spans="1:19">
      <c r="A21" s="23" t="s">
        <v>6195</v>
      </c>
      <c r="B21" s="1" t="s">
        <v>6178</v>
      </c>
      <c r="C21" s="68" cm="1">
        <f t="array" aca="1" ref="C21" ca="1">INDIRECT("r"&amp;ROW()&amp;"c"&amp;MAX($H$2:$P$2),FALSE)</f>
        <v>126051</v>
      </c>
      <c r="D21" s="144" t="s">
        <v>6179</v>
      </c>
      <c r="E21" s="144"/>
      <c r="F21" s="144"/>
      <c r="G21" s="144"/>
      <c r="H21" s="13">
        <f>SUM(I21:P21)</f>
        <v>848036</v>
      </c>
      <c r="I21" s="13">
        <v>128373</v>
      </c>
      <c r="J21" s="13">
        <v>80877</v>
      </c>
      <c r="K21" s="13">
        <v>77595</v>
      </c>
      <c r="L21" s="13">
        <v>94665</v>
      </c>
      <c r="M21" s="13">
        <v>108015</v>
      </c>
      <c r="N21" s="13">
        <v>89912</v>
      </c>
      <c r="O21" s="13">
        <v>142548</v>
      </c>
      <c r="P21" s="13">
        <v>126051</v>
      </c>
      <c r="R21" s="13"/>
      <c r="S21" s="13"/>
    </row>
    <row r="22" spans="1:19">
      <c r="A22" s="23" t="s">
        <v>6196</v>
      </c>
      <c r="B22" s="2" t="s">
        <v>6433</v>
      </c>
      <c r="C22" s="6" cm="1">
        <f t="array" aca="1" ref="C22" ca="1">INDIRECT("r"&amp;ROW()&amp;"c"&amp;MAX($H$2:$P$2),FALSE)</f>
        <v>514</v>
      </c>
      <c r="D22" s="144" t="s">
        <v>6177</v>
      </c>
      <c r="E22" s="144"/>
      <c r="F22" s="144"/>
      <c r="G22" s="144"/>
      <c r="H22" s="6">
        <f t="shared" ref="H22:H31" si="2">SUM(I22:P22)</f>
        <v>3302</v>
      </c>
      <c r="I22" s="6">
        <f>SUM(I23:I31)</f>
        <v>336</v>
      </c>
      <c r="J22" s="6">
        <f t="shared" ref="J22:P22" si="3">SUM(J23:J31)</f>
        <v>318</v>
      </c>
      <c r="K22" s="6">
        <f t="shared" si="3"/>
        <v>272</v>
      </c>
      <c r="L22" s="6">
        <f t="shared" si="3"/>
        <v>424</v>
      </c>
      <c r="M22" s="6">
        <f t="shared" si="3"/>
        <v>415</v>
      </c>
      <c r="N22" s="6">
        <f t="shared" si="3"/>
        <v>407</v>
      </c>
      <c r="O22" s="6">
        <f t="shared" si="3"/>
        <v>616</v>
      </c>
      <c r="P22" s="6">
        <f t="shared" si="3"/>
        <v>514</v>
      </c>
      <c r="R22" s="13"/>
      <c r="S22" s="13"/>
    </row>
    <row r="23" spans="1:19" ht="15" customHeight="1">
      <c r="A23" s="23" t="s">
        <v>6197</v>
      </c>
      <c r="B23" s="75" t="str">
        <f>"- minimálna downlink rýchlosť: " &amp;C38&amp;" Mbit/s"</f>
        <v>- minimálna downlink rýchlosť: 100 Mbit/s</v>
      </c>
      <c r="C23" s="76" cm="1">
        <f t="array" aca="1" ref="C23" ca="1">INDIRECT("r"&amp;ROW()&amp;"c"&amp;MAX($H$2:$P$2),FALSE)</f>
        <v>65</v>
      </c>
      <c r="D23" s="142" t="s">
        <v>6448</v>
      </c>
      <c r="E23" s="142"/>
      <c r="F23" s="142"/>
      <c r="G23" s="142"/>
      <c r="H23" s="13">
        <f>SUM(I23:P23)</f>
        <v>329</v>
      </c>
      <c r="I23" s="1">
        <v>16</v>
      </c>
      <c r="J23" s="1">
        <v>28</v>
      </c>
      <c r="K23" s="1">
        <v>15</v>
      </c>
      <c r="L23" s="1">
        <v>58</v>
      </c>
      <c r="M23" s="1">
        <v>26</v>
      </c>
      <c r="N23" s="1">
        <v>36</v>
      </c>
      <c r="O23" s="1">
        <v>85</v>
      </c>
      <c r="P23" s="1">
        <v>65</v>
      </c>
      <c r="S23" s="13"/>
    </row>
    <row r="24" spans="1:19">
      <c r="A24" s="23" t="s">
        <v>6198</v>
      </c>
      <c r="B24" s="75" t="str">
        <f t="shared" ref="B24:B31" si="4">"- minimálna downlink rýchlosť: " &amp;C39&amp;" Mbit/s"</f>
        <v>- minimálna downlink rýchlosť: 150 Mbit/s</v>
      </c>
      <c r="C24" s="76" cm="1">
        <f t="array" aca="1" ref="C24" ca="1">INDIRECT("r"&amp;ROW()&amp;"c"&amp;MAX($H$2:$P$2),FALSE)</f>
        <v>66</v>
      </c>
      <c r="D24" s="142"/>
      <c r="E24" s="142"/>
      <c r="F24" s="142"/>
      <c r="G24" s="142"/>
      <c r="H24" s="13">
        <f t="shared" si="2"/>
        <v>416</v>
      </c>
      <c r="I24" s="1">
        <v>21</v>
      </c>
      <c r="J24" s="1">
        <v>35</v>
      </c>
      <c r="K24" s="1">
        <v>38</v>
      </c>
      <c r="L24" s="1">
        <v>39</v>
      </c>
      <c r="M24" s="1">
        <v>51</v>
      </c>
      <c r="N24" s="1">
        <v>68</v>
      </c>
      <c r="O24" s="1">
        <v>98</v>
      </c>
      <c r="P24" s="1">
        <v>66</v>
      </c>
      <c r="S24" s="13"/>
    </row>
    <row r="25" spans="1:19">
      <c r="A25" s="24" t="s">
        <v>6199</v>
      </c>
      <c r="B25" s="75" t="str">
        <f t="shared" si="4"/>
        <v>- minimálna downlink rýchlosť: 230 Mbit/s</v>
      </c>
      <c r="C25" s="76" cm="1">
        <f t="array" aca="1" ref="C25" ca="1">INDIRECT("r"&amp;ROW()&amp;"c"&amp;MAX($H$2:$P$2),FALSE)</f>
        <v>45</v>
      </c>
      <c r="D25" s="142"/>
      <c r="E25" s="142"/>
      <c r="F25" s="142"/>
      <c r="G25" s="142"/>
      <c r="H25" s="13">
        <f t="shared" si="2"/>
        <v>304</v>
      </c>
      <c r="I25" s="1">
        <v>22</v>
      </c>
      <c r="J25" s="1">
        <v>28</v>
      </c>
      <c r="K25" s="1">
        <v>16</v>
      </c>
      <c r="L25" s="1">
        <v>40</v>
      </c>
      <c r="M25" s="1">
        <v>47</v>
      </c>
      <c r="N25" s="1">
        <v>40</v>
      </c>
      <c r="O25" s="1">
        <v>66</v>
      </c>
      <c r="P25" s="1">
        <v>45</v>
      </c>
      <c r="S25" s="13"/>
    </row>
    <row r="26" spans="1:19">
      <c r="A26" s="23" t="s">
        <v>6200</v>
      </c>
      <c r="B26" s="75" t="str">
        <f t="shared" si="4"/>
        <v>- minimálna downlink rýchlosť: 280 Mbit/s</v>
      </c>
      <c r="C26" s="76" cm="1">
        <f t="array" aca="1" ref="C26" ca="1">INDIRECT("r"&amp;ROW()&amp;"c"&amp;MAX($H$2:$P$2),FALSE)</f>
        <v>78</v>
      </c>
      <c r="D26" s="142"/>
      <c r="E26" s="142"/>
      <c r="F26" s="142"/>
      <c r="G26" s="142"/>
      <c r="H26" s="13">
        <f t="shared" si="2"/>
        <v>613</v>
      </c>
      <c r="I26" s="1">
        <v>54</v>
      </c>
      <c r="J26" s="1">
        <v>57</v>
      </c>
      <c r="K26" s="1">
        <v>50</v>
      </c>
      <c r="L26" s="1">
        <v>120</v>
      </c>
      <c r="M26" s="1">
        <v>71</v>
      </c>
      <c r="N26" s="1">
        <v>79</v>
      </c>
      <c r="O26" s="1">
        <v>104</v>
      </c>
      <c r="P26" s="1">
        <v>78</v>
      </c>
      <c r="S26" s="13"/>
    </row>
    <row r="27" spans="1:19">
      <c r="A27" s="23" t="s">
        <v>6201</v>
      </c>
      <c r="B27" s="75" t="str">
        <f t="shared" si="4"/>
        <v>- minimálna downlink rýchlosť: 400 Mbit/s</v>
      </c>
      <c r="C27" s="76" cm="1">
        <f t="array" aca="1" ref="C27" ca="1">INDIRECT("r"&amp;ROW()&amp;"c"&amp;MAX($H$2:$P$2),FALSE)</f>
        <v>62</v>
      </c>
      <c r="D27" s="142"/>
      <c r="E27" s="142"/>
      <c r="F27" s="142"/>
      <c r="G27" s="142"/>
      <c r="H27" s="13">
        <f t="shared" si="2"/>
        <v>438</v>
      </c>
      <c r="I27" s="1">
        <v>48</v>
      </c>
      <c r="J27" s="1">
        <v>36</v>
      </c>
      <c r="K27" s="1">
        <v>41</v>
      </c>
      <c r="L27" s="1">
        <v>59</v>
      </c>
      <c r="M27" s="1">
        <v>68</v>
      </c>
      <c r="N27" s="1">
        <v>63</v>
      </c>
      <c r="O27" s="1">
        <v>61</v>
      </c>
      <c r="P27" s="1">
        <v>62</v>
      </c>
      <c r="S27" s="13"/>
    </row>
    <row r="28" spans="1:19">
      <c r="A28" s="24" t="s">
        <v>6202</v>
      </c>
      <c r="B28" s="75" t="str">
        <f t="shared" si="4"/>
        <v>- minimálna downlink rýchlosť: 470 Mbit/s</v>
      </c>
      <c r="C28" s="76" cm="1">
        <f t="array" aca="1" ref="C28" ca="1">INDIRECT("r"&amp;ROW()&amp;"c"&amp;MAX($H$2:$P$2),FALSE)</f>
        <v>75</v>
      </c>
      <c r="D28" s="142"/>
      <c r="E28" s="142"/>
      <c r="F28" s="142"/>
      <c r="G28" s="142"/>
      <c r="H28" s="13">
        <f t="shared" si="2"/>
        <v>551</v>
      </c>
      <c r="I28" s="1">
        <v>68</v>
      </c>
      <c r="J28" s="1">
        <v>48</v>
      </c>
      <c r="K28" s="1">
        <v>63</v>
      </c>
      <c r="L28" s="1">
        <v>53</v>
      </c>
      <c r="M28" s="1">
        <v>89</v>
      </c>
      <c r="N28" s="1">
        <v>54</v>
      </c>
      <c r="O28" s="1">
        <v>101</v>
      </c>
      <c r="P28" s="1">
        <v>75</v>
      </c>
      <c r="S28" s="13"/>
    </row>
    <row r="29" spans="1:19">
      <c r="A29" s="23" t="s">
        <v>6203</v>
      </c>
      <c r="B29" s="75" t="str">
        <f t="shared" si="4"/>
        <v>- minimálna downlink rýchlosť: 570 Mbit/s</v>
      </c>
      <c r="C29" s="76" cm="1">
        <f t="array" aca="1" ref="C29" ca="1">INDIRECT("r"&amp;ROW()&amp;"c"&amp;MAX($H$2:$P$2),FALSE)</f>
        <v>42</v>
      </c>
      <c r="D29" s="142"/>
      <c r="E29" s="142"/>
      <c r="F29" s="142"/>
      <c r="G29" s="142"/>
      <c r="H29" s="13">
        <f t="shared" si="2"/>
        <v>292</v>
      </c>
      <c r="I29" s="1">
        <v>50</v>
      </c>
      <c r="J29" s="1">
        <v>22</v>
      </c>
      <c r="K29" s="1">
        <v>33</v>
      </c>
      <c r="L29" s="1">
        <v>37</v>
      </c>
      <c r="M29" s="1">
        <v>41</v>
      </c>
      <c r="N29" s="1">
        <v>24</v>
      </c>
      <c r="O29" s="1">
        <v>43</v>
      </c>
      <c r="P29" s="1">
        <v>42</v>
      </c>
      <c r="S29" s="13"/>
    </row>
    <row r="30" spans="1:19">
      <c r="A30" s="23" t="s">
        <v>6204</v>
      </c>
      <c r="B30" s="75" t="str">
        <f t="shared" si="4"/>
        <v>- minimálna downlink rýchlosť: 740 Mbit/s</v>
      </c>
      <c r="C30" s="76" cm="1">
        <f t="array" aca="1" ref="C30" ca="1">INDIRECT("r"&amp;ROW()&amp;"c"&amp;MAX($H$2:$P$2),FALSE)</f>
        <v>80</v>
      </c>
      <c r="D30" s="142"/>
      <c r="E30" s="142"/>
      <c r="F30" s="142"/>
      <c r="G30" s="142"/>
      <c r="H30" s="13">
        <f t="shared" si="2"/>
        <v>327</v>
      </c>
      <c r="I30" s="1">
        <v>45</v>
      </c>
      <c r="J30" s="1">
        <v>62</v>
      </c>
      <c r="K30" s="1">
        <v>15</v>
      </c>
      <c r="L30" s="1">
        <v>14</v>
      </c>
      <c r="M30" s="1">
        <v>20</v>
      </c>
      <c r="N30" s="1">
        <v>42</v>
      </c>
      <c r="O30" s="1">
        <v>49</v>
      </c>
      <c r="P30" s="1">
        <v>80</v>
      </c>
      <c r="S30" s="13"/>
    </row>
    <row r="31" spans="1:19">
      <c r="A31" s="23" t="s">
        <v>6204</v>
      </c>
      <c r="B31" s="75" t="str">
        <f t="shared" si="4"/>
        <v>- minimálna downlink rýchlosť: 1000 Mbit/s</v>
      </c>
      <c r="C31" s="76" cm="1">
        <f t="array" aca="1" ref="C31" ca="1">INDIRECT("r"&amp;ROW()&amp;"c"&amp;MAX($H$2:$P$2),FALSE)</f>
        <v>1</v>
      </c>
      <c r="D31" s="142"/>
      <c r="E31" s="142"/>
      <c r="F31" s="142"/>
      <c r="G31" s="142"/>
      <c r="H31" s="13">
        <f t="shared" si="2"/>
        <v>32</v>
      </c>
      <c r="I31" s="13">
        <v>12</v>
      </c>
      <c r="J31" s="13">
        <v>2</v>
      </c>
      <c r="K31" s="13">
        <v>1</v>
      </c>
      <c r="L31" s="13">
        <v>4</v>
      </c>
      <c r="M31" s="13">
        <v>2</v>
      </c>
      <c r="N31" s="13">
        <v>1</v>
      </c>
      <c r="O31" s="1">
        <v>9</v>
      </c>
      <c r="P31" s="1">
        <v>1</v>
      </c>
    </row>
    <row r="32" spans="1:19">
      <c r="A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/>
    <row r="34" spans="1:14" ht="23.4">
      <c r="A34" s="56" t="s">
        <v>6211</v>
      </c>
      <c r="B34" s="56" t="s">
        <v>6457</v>
      </c>
    </row>
    <row r="35" spans="1:14">
      <c r="A35" s="2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45.75" customHeight="1">
      <c r="A36" s="3"/>
      <c r="B36" s="3"/>
      <c r="C36" s="143" t="s">
        <v>6467</v>
      </c>
      <c r="D36" s="143"/>
      <c r="E36" s="143"/>
      <c r="F36" s="143"/>
      <c r="G36" s="143"/>
    </row>
    <row r="37" spans="1:14">
      <c r="A37" s="5" t="s">
        <v>6218</v>
      </c>
      <c r="B37" s="5" t="s">
        <v>6115</v>
      </c>
      <c r="C37" s="74" t="s">
        <v>6450</v>
      </c>
      <c r="D37" s="74" t="s">
        <v>6451</v>
      </c>
      <c r="E37" s="74" t="s">
        <v>6452</v>
      </c>
      <c r="F37" s="74" t="s">
        <v>6453</v>
      </c>
      <c r="G37" s="74" t="s">
        <v>6449</v>
      </c>
    </row>
    <row r="38" spans="1:14">
      <c r="A38" s="1">
        <v>1</v>
      </c>
      <c r="B38" s="1" t="s">
        <v>6445</v>
      </c>
      <c r="C38" s="13">
        <v>100</v>
      </c>
      <c r="D38" s="73">
        <v>120</v>
      </c>
      <c r="E38" s="1">
        <v>140</v>
      </c>
      <c r="F38" s="1">
        <v>160</v>
      </c>
      <c r="G38" s="1">
        <v>180</v>
      </c>
    </row>
    <row r="39" spans="1:14">
      <c r="A39" s="1">
        <f>A38+1</f>
        <v>2</v>
      </c>
      <c r="B39" s="1" t="s">
        <v>6446</v>
      </c>
      <c r="C39" s="13">
        <v>150</v>
      </c>
      <c r="D39" s="73">
        <v>170</v>
      </c>
      <c r="E39" s="1">
        <v>200</v>
      </c>
      <c r="F39" s="1">
        <v>230</v>
      </c>
      <c r="G39" s="1">
        <v>260</v>
      </c>
    </row>
    <row r="40" spans="1:14">
      <c r="A40" s="1">
        <f>A39+1</f>
        <v>3</v>
      </c>
      <c r="B40" s="1" t="s">
        <v>6443</v>
      </c>
      <c r="C40" s="13">
        <v>230</v>
      </c>
      <c r="D40" s="73">
        <v>260</v>
      </c>
      <c r="E40" s="1">
        <v>300</v>
      </c>
      <c r="F40" s="1">
        <v>350</v>
      </c>
      <c r="G40" s="1">
        <v>400</v>
      </c>
    </row>
    <row r="41" spans="1:14">
      <c r="A41" s="1">
        <f t="shared" ref="A41:A45" si="5">A40+1</f>
        <v>4</v>
      </c>
      <c r="B41" s="1" t="s">
        <v>6205</v>
      </c>
      <c r="C41" s="13">
        <v>280</v>
      </c>
      <c r="D41" s="73">
        <v>320</v>
      </c>
      <c r="E41" s="1">
        <v>370</v>
      </c>
      <c r="F41" s="1">
        <v>430</v>
      </c>
      <c r="G41" s="1">
        <v>490</v>
      </c>
    </row>
    <row r="42" spans="1:14">
      <c r="A42" s="1">
        <f t="shared" si="5"/>
        <v>5</v>
      </c>
      <c r="B42" s="1" t="s">
        <v>6206</v>
      </c>
      <c r="C42" s="13">
        <v>400</v>
      </c>
      <c r="D42" s="73">
        <v>460</v>
      </c>
      <c r="E42" s="1">
        <v>530</v>
      </c>
      <c r="F42" s="1">
        <v>610</v>
      </c>
      <c r="G42" s="1">
        <v>700</v>
      </c>
    </row>
    <row r="43" spans="1:14">
      <c r="A43" s="1">
        <f t="shared" si="5"/>
        <v>6</v>
      </c>
      <c r="B43" s="1" t="s">
        <v>6207</v>
      </c>
      <c r="C43" s="13">
        <v>470</v>
      </c>
      <c r="D43" s="73">
        <v>540</v>
      </c>
      <c r="E43" s="1">
        <v>620</v>
      </c>
      <c r="F43" s="1">
        <v>710</v>
      </c>
      <c r="G43" s="1">
        <v>820</v>
      </c>
    </row>
    <row r="44" spans="1:14">
      <c r="A44" s="1">
        <f t="shared" si="5"/>
        <v>7</v>
      </c>
      <c r="B44" s="1" t="s">
        <v>6208</v>
      </c>
      <c r="C44" s="13">
        <v>570</v>
      </c>
      <c r="D44" s="73">
        <v>660</v>
      </c>
      <c r="E44" s="1">
        <v>760</v>
      </c>
      <c r="F44" s="1">
        <v>870</v>
      </c>
      <c r="G44" s="1">
        <v>1000</v>
      </c>
    </row>
    <row r="45" spans="1:14">
      <c r="A45" s="1">
        <f t="shared" si="5"/>
        <v>8</v>
      </c>
      <c r="B45" s="1" t="s">
        <v>6209</v>
      </c>
      <c r="C45" s="13">
        <v>740</v>
      </c>
      <c r="D45" s="73">
        <v>850</v>
      </c>
      <c r="E45" s="1">
        <v>980</v>
      </c>
      <c r="F45" s="1">
        <v>1000</v>
      </c>
      <c r="G45" s="1">
        <v>1000</v>
      </c>
    </row>
    <row r="46" spans="1:14">
      <c r="A46" s="1">
        <v>9</v>
      </c>
      <c r="B46" s="1" t="s">
        <v>6444</v>
      </c>
      <c r="C46" s="1">
        <v>1000</v>
      </c>
      <c r="D46" s="1">
        <v>1000</v>
      </c>
      <c r="E46" s="1">
        <v>1000</v>
      </c>
      <c r="F46" s="1">
        <v>1000</v>
      </c>
      <c r="G46" s="1">
        <v>1000</v>
      </c>
    </row>
    <row r="47" spans="1:14"/>
    <row r="48" spans="1:14" ht="30" customHeight="1">
      <c r="A48" s="3"/>
      <c r="B48" s="3"/>
      <c r="C48" s="143" t="s">
        <v>6468</v>
      </c>
      <c r="D48" s="143"/>
      <c r="E48" s="143"/>
      <c r="F48" s="143"/>
      <c r="G48" s="143"/>
    </row>
    <row r="49" spans="1:7">
      <c r="A49" s="5" t="s">
        <v>6218</v>
      </c>
      <c r="B49" s="5" t="s">
        <v>6115</v>
      </c>
      <c r="C49" s="74" t="s">
        <v>6450</v>
      </c>
      <c r="D49" s="74" t="s">
        <v>6451</v>
      </c>
      <c r="E49" s="74" t="s">
        <v>6452</v>
      </c>
      <c r="F49" s="74" t="s">
        <v>6453</v>
      </c>
      <c r="G49" s="74" t="s">
        <v>6449</v>
      </c>
    </row>
    <row r="50" spans="1:7">
      <c r="A50" s="1">
        <v>1</v>
      </c>
      <c r="B50" s="1" t="s">
        <v>6445</v>
      </c>
      <c r="C50" s="13">
        <v>25</v>
      </c>
      <c r="D50" s="73">
        <v>30</v>
      </c>
      <c r="E50" s="1">
        <v>40</v>
      </c>
      <c r="F50" s="1">
        <v>40</v>
      </c>
      <c r="G50" s="1">
        <v>50</v>
      </c>
    </row>
    <row r="51" spans="1:7">
      <c r="A51" s="1">
        <f>A50+1</f>
        <v>2</v>
      </c>
      <c r="B51" s="1" t="s">
        <v>6446</v>
      </c>
      <c r="C51" s="13">
        <v>40</v>
      </c>
      <c r="D51" s="73">
        <v>40</v>
      </c>
      <c r="E51" s="1">
        <v>50</v>
      </c>
      <c r="F51" s="1">
        <v>60</v>
      </c>
      <c r="G51" s="1">
        <v>70</v>
      </c>
    </row>
    <row r="52" spans="1:7">
      <c r="A52" s="1">
        <f>A51+1</f>
        <v>3</v>
      </c>
      <c r="B52" s="1" t="s">
        <v>6443</v>
      </c>
      <c r="C52" s="13">
        <v>60</v>
      </c>
      <c r="D52" s="73">
        <v>70</v>
      </c>
      <c r="E52" s="1">
        <v>80</v>
      </c>
      <c r="F52" s="1">
        <v>90</v>
      </c>
      <c r="G52" s="1">
        <v>100</v>
      </c>
    </row>
    <row r="53" spans="1:7">
      <c r="A53" s="1">
        <f t="shared" ref="A53:A57" si="6">A52+1</f>
        <v>4</v>
      </c>
      <c r="B53" s="1" t="s">
        <v>6205</v>
      </c>
      <c r="C53" s="13">
        <v>70</v>
      </c>
      <c r="D53" s="73">
        <v>80</v>
      </c>
      <c r="E53" s="1">
        <v>90</v>
      </c>
      <c r="F53" s="1">
        <v>110</v>
      </c>
      <c r="G53" s="1">
        <v>120</v>
      </c>
    </row>
    <row r="54" spans="1:7">
      <c r="A54" s="1">
        <f t="shared" si="6"/>
        <v>5</v>
      </c>
      <c r="B54" s="1" t="s">
        <v>6206</v>
      </c>
      <c r="C54" s="13">
        <v>100</v>
      </c>
      <c r="D54" s="73">
        <v>120</v>
      </c>
      <c r="E54" s="1">
        <v>130</v>
      </c>
      <c r="F54" s="1">
        <v>150</v>
      </c>
      <c r="G54" s="1">
        <v>180</v>
      </c>
    </row>
    <row r="55" spans="1:7">
      <c r="A55" s="1">
        <f t="shared" si="6"/>
        <v>6</v>
      </c>
      <c r="B55" s="1" t="s">
        <v>6207</v>
      </c>
      <c r="C55" s="13">
        <v>120</v>
      </c>
      <c r="D55" s="73">
        <v>140</v>
      </c>
      <c r="E55" s="1">
        <v>160</v>
      </c>
      <c r="F55" s="1">
        <v>180</v>
      </c>
      <c r="G55" s="1">
        <v>210</v>
      </c>
    </row>
    <row r="56" spans="1:7">
      <c r="A56" s="1">
        <f t="shared" si="6"/>
        <v>7</v>
      </c>
      <c r="B56" s="1" t="s">
        <v>6208</v>
      </c>
      <c r="C56" s="13">
        <v>140</v>
      </c>
      <c r="D56" s="73">
        <v>170</v>
      </c>
      <c r="E56" s="1">
        <v>190</v>
      </c>
      <c r="F56" s="1">
        <v>220</v>
      </c>
      <c r="G56" s="1">
        <v>250</v>
      </c>
    </row>
    <row r="57" spans="1:7">
      <c r="A57" s="1">
        <f t="shared" si="6"/>
        <v>8</v>
      </c>
      <c r="B57" s="1" t="s">
        <v>6209</v>
      </c>
      <c r="C57" s="13">
        <v>190</v>
      </c>
      <c r="D57" s="73">
        <v>210</v>
      </c>
      <c r="E57" s="1">
        <v>250</v>
      </c>
      <c r="F57" s="1">
        <v>250</v>
      </c>
      <c r="G57" s="1">
        <v>250</v>
      </c>
    </row>
    <row r="58" spans="1:7">
      <c r="A58" s="1">
        <v>9</v>
      </c>
      <c r="B58" s="1" t="s">
        <v>6444</v>
      </c>
      <c r="C58" s="1">
        <v>250</v>
      </c>
      <c r="D58" s="1">
        <v>250</v>
      </c>
      <c r="E58" s="1">
        <v>250</v>
      </c>
      <c r="F58" s="1">
        <v>250</v>
      </c>
      <c r="G58" s="1">
        <v>250</v>
      </c>
    </row>
  </sheetData>
  <sheetProtection algorithmName="SHA-512" hashValue="KZjapzbl9A0pI8HQtC8fazI0VacL31VxE/1uQyutCt1uM+yX/6Z+wLgJrKISQ4fBb77PAkBlKY4DZdjVpfisyQ==" saltValue="Bt38X2NieATTE5+r2fQfBg==" spinCount="100000" sheet="1" objects="1" scenarios="1"/>
  <mergeCells count="23">
    <mergeCell ref="D13:G13"/>
    <mergeCell ref="D14:G14"/>
    <mergeCell ref="D15:G15"/>
    <mergeCell ref="D16:G16"/>
    <mergeCell ref="D8:G8"/>
    <mergeCell ref="D9:G9"/>
    <mergeCell ref="D10:G10"/>
    <mergeCell ref="D11:G11"/>
    <mergeCell ref="D12:G12"/>
    <mergeCell ref="H3:P3"/>
    <mergeCell ref="D4:G4"/>
    <mergeCell ref="D5:G5"/>
    <mergeCell ref="D6:G6"/>
    <mergeCell ref="D7:G7"/>
    <mergeCell ref="D23:G31"/>
    <mergeCell ref="C36:G36"/>
    <mergeCell ref="C48:G48"/>
    <mergeCell ref="D22:G22"/>
    <mergeCell ref="D17:G17"/>
    <mergeCell ref="D18:G18"/>
    <mergeCell ref="D19:G19"/>
    <mergeCell ref="D20:G20"/>
    <mergeCell ref="D21:G21"/>
  </mergeCells>
  <phoneticPr fontId="17" type="noConversion"/>
  <conditionalFormatting sqref="C6:C31">
    <cfRule type="cellIs" dxfId="7" priority="3" operator="equal">
      <formula>0</formula>
    </cfRule>
  </conditionalFormatting>
  <conditionalFormatting sqref="C1:K1 H4:P30 H31:K31 C32:K35 C36 H36:K45 C37:G37 C38:F45 C46:K47 C48 H48:K58 C49:G49 C50:F57 C58:G58 C59:K1048576">
    <cfRule type="cellIs" dxfId="6" priority="4" operator="equal">
      <formula>0</formula>
    </cfRule>
  </conditionalFormatting>
  <conditionalFormatting sqref="C2:P2">
    <cfRule type="cellIs" dxfId="5" priority="2" operator="equal">
      <formula>0</formula>
    </cfRule>
  </conditionalFormatting>
  <conditionalFormatting sqref="E3:G3">
    <cfRule type="cellIs" dxfId="4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6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  <ignoredErrors>
    <ignoredError sqref="A21:A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5226-8376-4178-A5B2-83FC798ED07F}">
  <sheetPr>
    <tabColor theme="8" tint="0.39997558519241921"/>
    <pageSetUpPr fitToPage="1"/>
  </sheetPr>
  <dimension ref="A1:XFC29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61" style="1" bestFit="1" customWidth="1"/>
    <col min="3" max="3" width="49.44140625" style="1" customWidth="1"/>
    <col min="4" max="5" width="19.109375" style="1" customWidth="1"/>
    <col min="6" max="14" width="17" style="1" hidden="1"/>
    <col min="15" max="16383" width="9.109375" style="1" hidden="1"/>
    <col min="16384" max="16384" width="15.109375" style="1" hidden="1"/>
  </cols>
  <sheetData>
    <row r="1" spans="1:14" ht="28.8">
      <c r="A1" s="54" t="s">
        <v>6213</v>
      </c>
      <c r="B1" s="54" t="s">
        <v>6221</v>
      </c>
      <c r="C1" s="3"/>
    </row>
    <row r="2" spans="1:14" ht="32.25" customHeight="1">
      <c r="B2" s="56" t="str">
        <f>"Kraj: "&amp;e.1_nacenenie!$G$3</f>
        <v>Kraj: Košický</v>
      </c>
      <c r="C2" s="3"/>
      <c r="F2" s="67" t="str">
        <f>IF(e.1_nacenenie!$G$3=F4,COLUMN(),"")</f>
        <v/>
      </c>
      <c r="G2" s="67" t="str">
        <f>IF(e.1_nacenenie!$G$3=G4,COLUMN(),"")</f>
        <v/>
      </c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>
        <f>IF(e.1_nacenenie!$G$3=N4,COLUMN(),"")</f>
        <v>14</v>
      </c>
    </row>
    <row r="3" spans="1:14">
      <c r="A3" s="2"/>
      <c r="E3" s="5" t="s">
        <v>6102</v>
      </c>
      <c r="F3" s="146" t="s">
        <v>6102</v>
      </c>
      <c r="G3" s="146"/>
      <c r="H3" s="146"/>
      <c r="I3" s="146"/>
      <c r="J3" s="146"/>
      <c r="K3" s="146"/>
      <c r="L3" s="146"/>
      <c r="M3" s="146"/>
      <c r="N3" s="146"/>
    </row>
    <row r="4" spans="1:14" s="9" customFormat="1">
      <c r="A4" s="5" t="s">
        <v>6218</v>
      </c>
      <c r="B4" s="5" t="s">
        <v>6219</v>
      </c>
      <c r="C4" s="5" t="s">
        <v>6134</v>
      </c>
      <c r="D4" s="5" t="s">
        <v>6220</v>
      </c>
      <c r="E4" s="66" t="str">
        <f>e.1_nacenenie!$G$3</f>
        <v>Košický</v>
      </c>
      <c r="F4" s="22" t="s">
        <v>6170</v>
      </c>
      <c r="G4" s="22" t="s">
        <v>6</v>
      </c>
      <c r="H4" s="22" t="s">
        <v>591</v>
      </c>
      <c r="I4" s="22" t="s">
        <v>1158</v>
      </c>
      <c r="J4" s="22" t="s">
        <v>1126</v>
      </c>
      <c r="K4" s="22" t="s">
        <v>2344</v>
      </c>
      <c r="L4" s="22" t="s">
        <v>1138</v>
      </c>
      <c r="M4" s="22" t="s">
        <v>2314</v>
      </c>
      <c r="N4" s="22" t="s">
        <v>587</v>
      </c>
    </row>
    <row r="5" spans="1:14">
      <c r="A5" s="2">
        <v>1</v>
      </c>
      <c r="B5" s="2" t="s">
        <v>6118</v>
      </c>
      <c r="C5" s="26" t="s">
        <v>6405</v>
      </c>
      <c r="D5" s="2" t="s">
        <v>6139</v>
      </c>
      <c r="E5" s="6" cm="1">
        <f t="array" aca="1" ref="E5" ca="1">INDIRECT("r"&amp;ROW()&amp;"c"&amp;MAX($F$2:$N$2),FALSE)</f>
        <v>24446</v>
      </c>
      <c r="F5" s="6">
        <f>SUM(G5:N5)</f>
        <v>166070</v>
      </c>
      <c r="G5" s="6">
        <v>21689</v>
      </c>
      <c r="H5" s="6">
        <v>15286</v>
      </c>
      <c r="I5" s="6">
        <v>15387</v>
      </c>
      <c r="J5" s="6">
        <v>19862</v>
      </c>
      <c r="K5" s="6">
        <v>21469</v>
      </c>
      <c r="L5" s="6">
        <v>19544</v>
      </c>
      <c r="M5" s="6">
        <v>28387</v>
      </c>
      <c r="N5" s="6">
        <v>24446</v>
      </c>
    </row>
    <row r="6" spans="1:14">
      <c r="A6" s="2">
        <v>2</v>
      </c>
      <c r="B6" s="2" t="s">
        <v>6351</v>
      </c>
      <c r="C6" s="26" t="s">
        <v>6352</v>
      </c>
      <c r="D6" s="2" t="s">
        <v>6139</v>
      </c>
      <c r="E6" s="6" cm="1">
        <f t="array" aca="1" ref="E6" ca="1">INDIRECT("r"&amp;ROW()&amp;"c"&amp;MAX($F$2:$N$2),FALSE)</f>
        <v>6818</v>
      </c>
      <c r="F6" s="6">
        <f t="shared" ref="F6:F27" si="0">SUM(G6:N6)</f>
        <v>46384</v>
      </c>
      <c r="G6" s="6">
        <f>G7+G8</f>
        <v>5881</v>
      </c>
      <c r="H6" s="6">
        <f t="shared" ref="H6:N6" si="1">H7+H8</f>
        <v>4198</v>
      </c>
      <c r="I6" s="6">
        <f t="shared" si="1"/>
        <v>4157</v>
      </c>
      <c r="J6" s="6">
        <f t="shared" si="1"/>
        <v>5568</v>
      </c>
      <c r="K6" s="6">
        <f t="shared" si="1"/>
        <v>5921</v>
      </c>
      <c r="L6" s="6">
        <f t="shared" si="1"/>
        <v>5750</v>
      </c>
      <c r="M6" s="6">
        <f t="shared" si="1"/>
        <v>8091</v>
      </c>
      <c r="N6" s="6">
        <f t="shared" si="1"/>
        <v>6818</v>
      </c>
    </row>
    <row r="7" spans="1:14">
      <c r="A7" s="1">
        <v>3</v>
      </c>
      <c r="B7" s="1" t="s">
        <v>6117</v>
      </c>
      <c r="C7" s="1" t="s">
        <v>6135</v>
      </c>
      <c r="D7" s="1" t="s">
        <v>6139</v>
      </c>
      <c r="E7" s="68" cm="1">
        <f t="array" aca="1" ref="E7" ca="1">INDIRECT("r"&amp;ROW()&amp;"c"&amp;MAX($F$2:$N$2),FALSE)</f>
        <v>6681</v>
      </c>
      <c r="F7" s="13">
        <f t="shared" si="0"/>
        <v>45790</v>
      </c>
      <c r="G7" s="13">
        <v>5836</v>
      </c>
      <c r="H7" s="13">
        <v>4142</v>
      </c>
      <c r="I7" s="13">
        <v>4107</v>
      </c>
      <c r="J7" s="13">
        <v>5472</v>
      </c>
      <c r="K7" s="13">
        <v>5854</v>
      </c>
      <c r="L7" s="13">
        <v>5690</v>
      </c>
      <c r="M7" s="13">
        <v>8008</v>
      </c>
      <c r="N7" s="13">
        <v>6681</v>
      </c>
    </row>
    <row r="8" spans="1:14">
      <c r="A8" s="1">
        <v>4</v>
      </c>
      <c r="B8" s="1" t="s">
        <v>6119</v>
      </c>
      <c r="C8" s="1" t="s">
        <v>6135</v>
      </c>
      <c r="D8" s="1" t="s">
        <v>6139</v>
      </c>
      <c r="E8" s="68" cm="1">
        <f t="array" aca="1" ref="E8" ca="1">INDIRECT("r"&amp;ROW()&amp;"c"&amp;MAX($F$2:$N$2),FALSE)</f>
        <v>137</v>
      </c>
      <c r="F8" s="13">
        <f t="shared" si="0"/>
        <v>594</v>
      </c>
      <c r="G8" s="13">
        <v>45</v>
      </c>
      <c r="H8" s="13">
        <v>56</v>
      </c>
      <c r="I8" s="13">
        <v>50</v>
      </c>
      <c r="J8" s="13">
        <v>96</v>
      </c>
      <c r="K8" s="13">
        <v>67</v>
      </c>
      <c r="L8" s="13">
        <v>60</v>
      </c>
      <c r="M8" s="13">
        <v>83</v>
      </c>
      <c r="N8" s="13">
        <v>137</v>
      </c>
    </row>
    <row r="9" spans="1:14">
      <c r="A9" s="1">
        <v>5</v>
      </c>
      <c r="B9" s="1" t="s">
        <v>6120</v>
      </c>
      <c r="C9" s="1" t="s">
        <v>6135</v>
      </c>
      <c r="D9" s="1" t="s">
        <v>6139</v>
      </c>
      <c r="E9" s="68" cm="1">
        <f t="array" aca="1" ref="E9" ca="1">INDIRECT("r"&amp;ROW()&amp;"c"&amp;MAX($F$2:$N$2),FALSE)</f>
        <v>3082</v>
      </c>
      <c r="F9" s="13">
        <f t="shared" si="0"/>
        <v>21132</v>
      </c>
      <c r="G9" s="13">
        <v>2950</v>
      </c>
      <c r="H9" s="13">
        <v>1986</v>
      </c>
      <c r="I9" s="13">
        <v>1988</v>
      </c>
      <c r="J9" s="13">
        <v>2490</v>
      </c>
      <c r="K9" s="13">
        <v>2716</v>
      </c>
      <c r="L9" s="13">
        <v>2418</v>
      </c>
      <c r="M9" s="13">
        <v>3502</v>
      </c>
      <c r="N9" s="13">
        <v>3082</v>
      </c>
    </row>
    <row r="10" spans="1:14">
      <c r="A10" s="1">
        <v>6</v>
      </c>
      <c r="B10" s="1" t="s">
        <v>6121</v>
      </c>
      <c r="C10" s="1" t="s">
        <v>6135</v>
      </c>
      <c r="D10" s="1" t="s">
        <v>6139</v>
      </c>
      <c r="E10" s="68" cm="1">
        <f t="array" aca="1" ref="E10" ca="1">INDIRECT("r"&amp;ROW()&amp;"c"&amp;MAX($F$2:$N$2),FALSE)</f>
        <v>164</v>
      </c>
      <c r="F10" s="13">
        <f t="shared" si="0"/>
        <v>907</v>
      </c>
      <c r="G10" s="13">
        <v>57</v>
      </c>
      <c r="H10" s="13">
        <v>73</v>
      </c>
      <c r="I10" s="13">
        <v>63</v>
      </c>
      <c r="J10" s="13">
        <v>99</v>
      </c>
      <c r="K10" s="13">
        <v>106</v>
      </c>
      <c r="L10" s="13">
        <v>115</v>
      </c>
      <c r="M10" s="13">
        <v>230</v>
      </c>
      <c r="N10" s="13">
        <v>164</v>
      </c>
    </row>
    <row r="11" spans="1:14">
      <c r="A11" s="1">
        <v>7</v>
      </c>
      <c r="B11" s="1" t="s">
        <v>6122</v>
      </c>
      <c r="C11" s="1" t="s">
        <v>6135</v>
      </c>
      <c r="D11" s="1" t="s">
        <v>6139</v>
      </c>
      <c r="E11" s="68" cm="1">
        <f t="array" aca="1" ref="E11" ca="1">INDIRECT("r"&amp;ROW()&amp;"c"&amp;MAX($F$2:$N$2),FALSE)</f>
        <v>40</v>
      </c>
      <c r="F11" s="13">
        <f t="shared" si="0"/>
        <v>299</v>
      </c>
      <c r="G11" s="13">
        <v>49</v>
      </c>
      <c r="H11" s="13">
        <v>22</v>
      </c>
      <c r="I11" s="13">
        <v>34</v>
      </c>
      <c r="J11" s="13">
        <v>27</v>
      </c>
      <c r="K11" s="13">
        <v>43</v>
      </c>
      <c r="L11" s="13">
        <v>30</v>
      </c>
      <c r="M11" s="13">
        <v>54</v>
      </c>
      <c r="N11" s="13">
        <v>40</v>
      </c>
    </row>
    <row r="12" spans="1:14">
      <c r="A12" s="1">
        <v>8</v>
      </c>
      <c r="B12" s="1" t="s">
        <v>6123</v>
      </c>
      <c r="C12" s="1" t="s">
        <v>6135</v>
      </c>
      <c r="D12" s="1" t="s">
        <v>6139</v>
      </c>
      <c r="E12" s="68" cm="1">
        <f t="array" aca="1" ref="E12" ca="1">INDIRECT("r"&amp;ROW()&amp;"c"&amp;MAX($F$2:$N$2),FALSE)</f>
        <v>167</v>
      </c>
      <c r="F12" s="13">
        <f t="shared" si="0"/>
        <v>946</v>
      </c>
      <c r="G12" s="13">
        <v>67</v>
      </c>
      <c r="H12" s="13">
        <v>77</v>
      </c>
      <c r="I12" s="13">
        <v>63</v>
      </c>
      <c r="J12" s="13">
        <v>102</v>
      </c>
      <c r="K12" s="13">
        <v>110</v>
      </c>
      <c r="L12" s="13">
        <v>120</v>
      </c>
      <c r="M12" s="13">
        <v>240</v>
      </c>
      <c r="N12" s="13">
        <v>167</v>
      </c>
    </row>
    <row r="13" spans="1:14">
      <c r="A13" s="1">
        <v>9</v>
      </c>
      <c r="B13" s="1" t="s">
        <v>6162</v>
      </c>
      <c r="C13" s="1" t="s">
        <v>6135</v>
      </c>
      <c r="D13" s="1" t="s">
        <v>6139</v>
      </c>
      <c r="E13" s="68" cm="1">
        <f t="array" aca="1" ref="E13" ca="1">INDIRECT("r"&amp;ROW()&amp;"c"&amp;MAX($F$2:$N$2),FALSE)</f>
        <v>1848</v>
      </c>
      <c r="F13" s="13">
        <f t="shared" si="0"/>
        <v>12623</v>
      </c>
      <c r="G13" s="13">
        <v>1695</v>
      </c>
      <c r="H13" s="13">
        <v>1212</v>
      </c>
      <c r="I13" s="13">
        <v>1169</v>
      </c>
      <c r="J13" s="13">
        <v>1540</v>
      </c>
      <c r="K13" s="13">
        <v>1620</v>
      </c>
      <c r="L13" s="13">
        <v>1466</v>
      </c>
      <c r="M13" s="13">
        <v>2073</v>
      </c>
      <c r="N13" s="13">
        <v>1848</v>
      </c>
    </row>
    <row r="14" spans="1:14">
      <c r="A14" s="1">
        <v>10</v>
      </c>
      <c r="B14" s="1" t="s">
        <v>6124</v>
      </c>
      <c r="C14" s="1" t="s">
        <v>6135</v>
      </c>
      <c r="D14" s="1" t="s">
        <v>6139</v>
      </c>
      <c r="E14" s="68" cm="1">
        <f t="array" aca="1" ref="E14" ca="1">INDIRECT("r"&amp;ROW()&amp;"c"&amp;MAX($F$2:$N$2),FALSE)</f>
        <v>514</v>
      </c>
      <c r="F14" s="13">
        <f t="shared" si="0"/>
        <v>3302</v>
      </c>
      <c r="G14" s="13">
        <v>336</v>
      </c>
      <c r="H14" s="13">
        <v>318</v>
      </c>
      <c r="I14" s="13">
        <v>272</v>
      </c>
      <c r="J14" s="13">
        <v>424</v>
      </c>
      <c r="K14" s="13">
        <v>415</v>
      </c>
      <c r="L14" s="13">
        <v>407</v>
      </c>
      <c r="M14" s="13">
        <v>616</v>
      </c>
      <c r="N14" s="13">
        <v>514</v>
      </c>
    </row>
    <row r="15" spans="1:14">
      <c r="A15" s="1">
        <v>11</v>
      </c>
      <c r="B15" s="1" t="s">
        <v>6125</v>
      </c>
      <c r="C15" s="1" t="s">
        <v>6135</v>
      </c>
      <c r="D15" s="1" t="s">
        <v>6139</v>
      </c>
      <c r="E15" s="68" cm="1">
        <f t="array" aca="1" ref="E15" ca="1">INDIRECT("r"&amp;ROW()&amp;"c"&amp;MAX($F$2:$N$2),FALSE)</f>
        <v>1705</v>
      </c>
      <c r="F15" s="13">
        <f t="shared" si="0"/>
        <v>11473</v>
      </c>
      <c r="G15" s="13">
        <v>1532</v>
      </c>
      <c r="H15" s="13">
        <v>1066</v>
      </c>
      <c r="I15" s="13">
        <v>1057</v>
      </c>
      <c r="J15" s="13">
        <v>1344</v>
      </c>
      <c r="K15" s="13">
        <v>1464</v>
      </c>
      <c r="L15" s="13">
        <v>1324</v>
      </c>
      <c r="M15" s="13">
        <v>1981</v>
      </c>
      <c r="N15" s="13">
        <v>1705</v>
      </c>
    </row>
    <row r="16" spans="1:14">
      <c r="A16" s="1">
        <v>12</v>
      </c>
      <c r="B16" s="1" t="s">
        <v>6126</v>
      </c>
      <c r="C16" s="1" t="s">
        <v>6135</v>
      </c>
      <c r="D16" s="1" t="s">
        <v>6139</v>
      </c>
      <c r="E16" s="68" cm="1">
        <f t="array" aca="1" ref="E16" ca="1">INDIRECT("r"&amp;ROW()&amp;"c"&amp;MAX($F$2:$N$2),FALSE)</f>
        <v>8951</v>
      </c>
      <c r="F16" s="13">
        <f t="shared" si="0"/>
        <v>60437</v>
      </c>
      <c r="G16" s="13">
        <v>7949</v>
      </c>
      <c r="H16" s="27">
        <v>5600</v>
      </c>
      <c r="I16" s="13">
        <v>5665</v>
      </c>
      <c r="J16" s="13">
        <v>7243</v>
      </c>
      <c r="K16" s="13">
        <v>7841</v>
      </c>
      <c r="L16" s="13">
        <v>6957</v>
      </c>
      <c r="M16" s="13">
        <v>10231</v>
      </c>
      <c r="N16" s="13">
        <v>8951</v>
      </c>
    </row>
    <row r="17" spans="1:14">
      <c r="A17" s="1">
        <v>13</v>
      </c>
      <c r="B17" s="1" t="s">
        <v>6466</v>
      </c>
      <c r="C17" s="1" t="s">
        <v>6136</v>
      </c>
      <c r="D17" s="1" t="s">
        <v>6140</v>
      </c>
      <c r="E17" s="68" cm="1">
        <f t="array" aca="1" ref="E17" ca="1">INDIRECT("r"&amp;ROW()&amp;"c"&amp;MAX($F$2:$N$2),FALSE)</f>
        <v>1213070</v>
      </c>
      <c r="F17" s="13">
        <f t="shared" si="0"/>
        <v>8238451</v>
      </c>
      <c r="G17" s="13">
        <v>1078315</v>
      </c>
      <c r="H17" s="13">
        <v>759516</v>
      </c>
      <c r="I17" s="13">
        <v>762085</v>
      </c>
      <c r="J17" s="13">
        <v>984263</v>
      </c>
      <c r="K17" s="13">
        <v>1065400</v>
      </c>
      <c r="L17" s="13">
        <v>967834</v>
      </c>
      <c r="M17" s="13">
        <v>1407968</v>
      </c>
      <c r="N17" s="13">
        <v>1213070</v>
      </c>
    </row>
    <row r="18" spans="1:14">
      <c r="A18" s="1">
        <v>14</v>
      </c>
      <c r="B18" s="1" t="s">
        <v>6127</v>
      </c>
      <c r="C18" s="1" t="s">
        <v>6136</v>
      </c>
      <c r="D18" s="1" t="s">
        <v>6140</v>
      </c>
      <c r="E18" s="68" cm="1">
        <f t="array" aca="1" ref="E18" ca="1">INDIRECT("r"&amp;ROW()&amp;"c"&amp;MAX($F$2:$N$2),FALSE)</f>
        <v>189928</v>
      </c>
      <c r="F18" s="13">
        <f t="shared" si="0"/>
        <v>1322359</v>
      </c>
      <c r="G18" s="13">
        <v>223572</v>
      </c>
      <c r="H18" s="13">
        <v>106784</v>
      </c>
      <c r="I18" s="13">
        <v>130708</v>
      </c>
      <c r="J18" s="13">
        <v>137685</v>
      </c>
      <c r="K18" s="13">
        <v>168886</v>
      </c>
      <c r="L18" s="13">
        <v>132597</v>
      </c>
      <c r="M18" s="13">
        <v>232199</v>
      </c>
      <c r="N18" s="13">
        <v>189928</v>
      </c>
    </row>
    <row r="19" spans="1:14">
      <c r="A19" s="1">
        <v>15</v>
      </c>
      <c r="B19" s="1" t="s">
        <v>6128</v>
      </c>
      <c r="C19" s="1" t="s">
        <v>6137</v>
      </c>
      <c r="D19" s="1" t="s">
        <v>6141</v>
      </c>
      <c r="E19" s="68" cm="1">
        <f t="array" aca="1" ref="E19" ca="1">INDIRECT("r"&amp;ROW()&amp;"c"&amp;MAX($F$2:$N$2),FALSE)</f>
        <v>12223</v>
      </c>
      <c r="F19" s="13">
        <f t="shared" si="0"/>
        <v>83035</v>
      </c>
      <c r="G19" s="13">
        <v>10844.5</v>
      </c>
      <c r="H19" s="13">
        <v>7643</v>
      </c>
      <c r="I19" s="13">
        <v>7693.5</v>
      </c>
      <c r="J19" s="13">
        <v>9931</v>
      </c>
      <c r="K19" s="13">
        <v>10734.5</v>
      </c>
      <c r="L19" s="13">
        <v>9772</v>
      </c>
      <c r="M19" s="13">
        <v>14193.5</v>
      </c>
      <c r="N19" s="13">
        <v>12223</v>
      </c>
    </row>
    <row r="20" spans="1:14">
      <c r="A20" s="1">
        <v>16</v>
      </c>
      <c r="B20" s="1" t="s">
        <v>6129</v>
      </c>
      <c r="C20" s="1" t="s">
        <v>6137</v>
      </c>
      <c r="D20" s="1" t="s">
        <v>6141</v>
      </c>
      <c r="E20" s="68" cm="1">
        <f t="array" aca="1" ref="E20" ca="1">INDIRECT("r"&amp;ROW()&amp;"c"&amp;MAX($F$2:$N$2),FALSE)</f>
        <v>1527.875</v>
      </c>
      <c r="F20" s="13">
        <f t="shared" si="0"/>
        <v>10379.375</v>
      </c>
      <c r="G20" s="13">
        <v>1355.5625</v>
      </c>
      <c r="H20" s="13">
        <v>955.375</v>
      </c>
      <c r="I20" s="13">
        <v>961.6875</v>
      </c>
      <c r="J20" s="13">
        <v>1241.375</v>
      </c>
      <c r="K20" s="13">
        <v>1341.8125</v>
      </c>
      <c r="L20" s="13">
        <v>1221.5</v>
      </c>
      <c r="M20" s="13">
        <v>1774.1875</v>
      </c>
      <c r="N20" s="13">
        <v>1527.875</v>
      </c>
    </row>
    <row r="21" spans="1:14">
      <c r="A21" s="1">
        <v>17</v>
      </c>
      <c r="B21" s="1" t="s">
        <v>6425</v>
      </c>
      <c r="C21" s="1" t="s">
        <v>6137</v>
      </c>
      <c r="D21" s="1" t="s">
        <v>6141</v>
      </c>
      <c r="E21" s="68" cm="1">
        <f t="array" aca="1" ref="E21" ca="1">INDIRECT("r"&amp;ROW()&amp;"c"&amp;MAX($F$2:$N$2),FALSE)</f>
        <v>962.56124999999997</v>
      </c>
      <c r="F21" s="13">
        <f t="shared" si="0"/>
        <v>6539.0062500000004</v>
      </c>
      <c r="G21" s="13">
        <v>854.00437499999998</v>
      </c>
      <c r="H21" s="13">
        <v>601.88625000000002</v>
      </c>
      <c r="I21" s="13">
        <v>605.86312499999997</v>
      </c>
      <c r="J21" s="13">
        <v>782.06624999999997</v>
      </c>
      <c r="K21" s="13">
        <v>845.34187500000098</v>
      </c>
      <c r="L21" s="13">
        <v>769.54499999999996</v>
      </c>
      <c r="M21" s="13">
        <v>1117.7381250000001</v>
      </c>
      <c r="N21" s="13">
        <v>962.56124999999997</v>
      </c>
    </row>
    <row r="22" spans="1:14">
      <c r="A22" s="1">
        <v>18</v>
      </c>
      <c r="B22" s="1" t="s">
        <v>6130</v>
      </c>
      <c r="C22" s="1" t="s">
        <v>6138</v>
      </c>
      <c r="D22" s="1" t="s">
        <v>6140</v>
      </c>
      <c r="E22" s="68" cm="1">
        <f t="array" aca="1" ref="E22" ca="1">INDIRECT("r"&amp;ROW()&amp;"c"&amp;MAX($F$2:$N$2),FALSE)</f>
        <v>109423</v>
      </c>
      <c r="F22" s="13">
        <f t="shared" si="0"/>
        <v>743111</v>
      </c>
      <c r="G22" s="13">
        <v>97217</v>
      </c>
      <c r="H22" s="13">
        <v>68526</v>
      </c>
      <c r="I22" s="13">
        <v>68726</v>
      </c>
      <c r="J22" s="13">
        <v>88804</v>
      </c>
      <c r="K22" s="13">
        <v>96095</v>
      </c>
      <c r="L22" s="13">
        <v>87305</v>
      </c>
      <c r="M22" s="13">
        <v>127015</v>
      </c>
      <c r="N22" s="13">
        <v>109423</v>
      </c>
    </row>
    <row r="23" spans="1:14">
      <c r="A23" s="1">
        <v>19</v>
      </c>
      <c r="B23" s="1" t="s">
        <v>6131</v>
      </c>
      <c r="C23" s="1" t="s">
        <v>6138</v>
      </c>
      <c r="D23" s="1" t="s">
        <v>6140</v>
      </c>
      <c r="E23" s="68" cm="1">
        <f t="array" aca="1" ref="E23" ca="1">INDIRECT("r"&amp;ROW()&amp;"c"&amp;MAX($F$2:$N$2),FALSE)</f>
        <v>239180</v>
      </c>
      <c r="F23" s="13">
        <f t="shared" si="0"/>
        <v>1634040</v>
      </c>
      <c r="G23" s="13">
        <v>228976</v>
      </c>
      <c r="H23" s="13">
        <v>146120</v>
      </c>
      <c r="I23" s="13">
        <v>153656</v>
      </c>
      <c r="J23" s="13">
        <v>189155</v>
      </c>
      <c r="K23" s="13">
        <v>210666</v>
      </c>
      <c r="L23" s="13">
        <v>185149</v>
      </c>
      <c r="M23" s="13">
        <v>281138</v>
      </c>
      <c r="N23" s="13">
        <v>239180</v>
      </c>
    </row>
    <row r="24" spans="1:14">
      <c r="A24" s="1">
        <v>20</v>
      </c>
      <c r="B24" s="1" t="s">
        <v>6426</v>
      </c>
      <c r="C24" s="1" t="s">
        <v>6138</v>
      </c>
      <c r="D24" s="1" t="s">
        <v>6143</v>
      </c>
      <c r="E24" s="68" cm="1">
        <f t="array" aca="1" ref="E24" ca="1">INDIRECT("r"&amp;ROW()&amp;"c"&amp;MAX($F$2:$N$2),FALSE)</f>
        <v>24446</v>
      </c>
      <c r="F24" s="13">
        <f t="shared" si="0"/>
        <v>166070</v>
      </c>
      <c r="G24" s="13">
        <v>21689</v>
      </c>
      <c r="H24" s="13">
        <v>15286</v>
      </c>
      <c r="I24" s="13">
        <v>15387</v>
      </c>
      <c r="J24" s="13">
        <v>19862</v>
      </c>
      <c r="K24" s="13">
        <v>21469</v>
      </c>
      <c r="L24" s="13">
        <v>19544</v>
      </c>
      <c r="M24" s="13">
        <v>28387</v>
      </c>
      <c r="N24" s="13">
        <v>24446</v>
      </c>
    </row>
    <row r="25" spans="1:14">
      <c r="A25" s="1">
        <v>21</v>
      </c>
      <c r="B25" s="1" t="s">
        <v>6132</v>
      </c>
      <c r="C25" s="1" t="s">
        <v>6138</v>
      </c>
      <c r="D25" s="1" t="s">
        <v>6142</v>
      </c>
      <c r="E25" s="68" cm="1">
        <f t="array" aca="1" ref="E25" ca="1">INDIRECT("r"&amp;ROW()&amp;"c"&amp;MAX($F$2:$N$2),FALSE)</f>
        <v>348603</v>
      </c>
      <c r="F25" s="13">
        <f t="shared" si="0"/>
        <v>2377151</v>
      </c>
      <c r="G25" s="13">
        <v>326193</v>
      </c>
      <c r="H25" s="13">
        <v>214646</v>
      </c>
      <c r="I25" s="13">
        <v>222382</v>
      </c>
      <c r="J25" s="13">
        <v>277959</v>
      </c>
      <c r="K25" s="13">
        <v>306761</v>
      </c>
      <c r="L25" s="13">
        <v>272454</v>
      </c>
      <c r="M25" s="13">
        <v>408153</v>
      </c>
      <c r="N25" s="13">
        <v>348603</v>
      </c>
    </row>
    <row r="26" spans="1:14">
      <c r="A26" s="1">
        <v>22</v>
      </c>
      <c r="B26" s="1" t="s">
        <v>6474</v>
      </c>
      <c r="C26" s="1" t="s">
        <v>6138</v>
      </c>
      <c r="D26" s="1" t="s">
        <v>6139</v>
      </c>
      <c r="E26" s="68" cm="1">
        <f t="array" aca="1" ref="E26" ca="1">INDIRECT("r"&amp;ROW()&amp;"c"&amp;MAX($F$2:$N$2),FALSE)</f>
        <v>52296</v>
      </c>
      <c r="F26" s="13">
        <v>347424</v>
      </c>
      <c r="G26" s="13">
        <v>43656</v>
      </c>
      <c r="H26" s="13">
        <v>32688</v>
      </c>
      <c r="I26" s="13">
        <v>31080</v>
      </c>
      <c r="J26" s="13">
        <v>41784</v>
      </c>
      <c r="K26" s="13">
        <v>44064</v>
      </c>
      <c r="L26" s="13">
        <v>40824</v>
      </c>
      <c r="M26" s="13">
        <v>61032</v>
      </c>
      <c r="N26" s="13">
        <v>52296</v>
      </c>
    </row>
    <row r="27" spans="1:14">
      <c r="A27" s="1">
        <v>23</v>
      </c>
      <c r="B27" s="1" t="s">
        <v>6133</v>
      </c>
      <c r="C27" s="1" t="s">
        <v>6138</v>
      </c>
      <c r="D27" s="1" t="s">
        <v>6139</v>
      </c>
      <c r="E27" s="68" cm="1">
        <f t="array" aca="1" ref="E27" ca="1">INDIRECT("r"&amp;ROW()&amp;"c"&amp;MAX($F$2:$N$2),FALSE)</f>
        <v>3082</v>
      </c>
      <c r="F27" s="13">
        <f t="shared" si="0"/>
        <v>21132</v>
      </c>
      <c r="G27" s="13">
        <v>2950</v>
      </c>
      <c r="H27" s="13">
        <v>1986</v>
      </c>
      <c r="I27" s="13">
        <v>1988</v>
      </c>
      <c r="J27" s="13">
        <v>2490</v>
      </c>
      <c r="K27" s="13">
        <v>2716</v>
      </c>
      <c r="L27" s="13">
        <v>2418</v>
      </c>
      <c r="M27" s="13">
        <v>3502</v>
      </c>
      <c r="N27" s="13">
        <v>3082</v>
      </c>
    </row>
    <row r="29" spans="1:14" hidden="1">
      <c r="F29" s="13"/>
    </row>
  </sheetData>
  <sheetProtection algorithmName="SHA-512" hashValue="9J5nagjOhR+lSA4tp1YibK28jzflCq7jsbNSaYvtnIozOTjeLXe6iOXkV/FpxF4xnbKHM4Iodd4pQm5eyOp6Gg==" saltValue="N6KwO66s2+Kcm9/98wiv8A==" spinCount="100000" sheet="1" objects="1" scenarios="1"/>
  <mergeCells count="1">
    <mergeCell ref="F3:N3"/>
  </mergeCells>
  <conditionalFormatting sqref="F2:F4 G4:N4 F5:N27">
    <cfRule type="cellIs" dxfId="3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81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8590-C376-4605-A5E1-5CFB1111B4AD}">
  <sheetPr>
    <tabColor theme="8" tint="0.39997558519241921"/>
    <pageSetUpPr fitToPage="1"/>
  </sheetPr>
  <dimension ref="A1:D35"/>
  <sheetViews>
    <sheetView zoomScale="85" zoomScaleNormal="85" workbookViewId="0"/>
  </sheetViews>
  <sheetFormatPr defaultColWidth="0" defaultRowHeight="14.4" zeroHeight="1"/>
  <cols>
    <col min="1" max="1" width="14.5546875" style="24" customWidth="1"/>
    <col min="2" max="2" width="70" style="1" customWidth="1"/>
    <col min="3" max="3" width="131.6640625" style="1" bestFit="1" customWidth="1"/>
    <col min="4" max="4" width="23.44140625" style="1" customWidth="1"/>
    <col min="5" max="16384" width="9.109375" style="1" hidden="1"/>
  </cols>
  <sheetData>
    <row r="1" spans="1:4" ht="28.8">
      <c r="A1" s="55" t="s">
        <v>6264</v>
      </c>
      <c r="B1" s="54" t="s">
        <v>6298</v>
      </c>
    </row>
    <row r="2" spans="1:4" ht="27.75" customHeight="1">
      <c r="B2" s="56" t="str">
        <f>"Kraj: "&amp;e.1_nacenenie!$G$3</f>
        <v>Kraj: Košický</v>
      </c>
    </row>
    <row r="3" spans="1:4"/>
    <row r="4" spans="1:4" s="9" customFormat="1">
      <c r="A4" s="48" t="s">
        <v>6536</v>
      </c>
      <c r="B4" s="9" t="s">
        <v>6248</v>
      </c>
      <c r="C4" s="5" t="s">
        <v>6377</v>
      </c>
      <c r="D4" s="5"/>
    </row>
    <row r="5" spans="1:4">
      <c r="A5" s="130" t="s">
        <v>6530</v>
      </c>
      <c r="B5" s="1" t="s">
        <v>6299</v>
      </c>
      <c r="C5" s="1" t="s">
        <v>6376</v>
      </c>
    </row>
    <row r="6" spans="1:4">
      <c r="A6" s="130" t="s">
        <v>6531</v>
      </c>
      <c r="B6" s="1" t="s">
        <v>6373</v>
      </c>
      <c r="C6" s="1" t="s">
        <v>6376</v>
      </c>
    </row>
    <row r="7" spans="1:4">
      <c r="A7" s="130" t="s">
        <v>6532</v>
      </c>
      <c r="B7" s="1" t="s">
        <v>6368</v>
      </c>
      <c r="C7" s="1" t="s">
        <v>6376</v>
      </c>
    </row>
    <row r="8" spans="1:4">
      <c r="A8" s="130" t="s">
        <v>6533</v>
      </c>
      <c r="B8" s="1" t="s">
        <v>6370</v>
      </c>
      <c r="C8" s="1" t="s">
        <v>6376</v>
      </c>
    </row>
    <row r="9" spans="1:4">
      <c r="A9" s="130" t="s">
        <v>6534</v>
      </c>
      <c r="B9" s="1" t="s">
        <v>6374</v>
      </c>
      <c r="C9" s="1" t="s">
        <v>6376</v>
      </c>
    </row>
    <row r="10" spans="1:4">
      <c r="A10" s="130" t="s">
        <v>6535</v>
      </c>
      <c r="B10" s="1" t="s">
        <v>6524</v>
      </c>
      <c r="C10" s="1" t="s">
        <v>6376</v>
      </c>
    </row>
    <row r="11" spans="1:4"/>
    <row r="12" spans="1:4">
      <c r="A12" s="48" t="s">
        <v>6536</v>
      </c>
      <c r="B12" s="9" t="s">
        <v>6248</v>
      </c>
      <c r="C12" s="5" t="s">
        <v>6297</v>
      </c>
      <c r="D12" s="5" t="s">
        <v>6349</v>
      </c>
    </row>
    <row r="13" spans="1:4">
      <c r="A13" s="130" t="s">
        <v>6530</v>
      </c>
      <c r="B13" s="1" t="s">
        <v>6299</v>
      </c>
      <c r="C13" s="1" t="s">
        <v>6361</v>
      </c>
      <c r="D13" s="1" t="s">
        <v>6344</v>
      </c>
    </row>
    <row r="14" spans="1:4">
      <c r="A14" s="130" t="s">
        <v>6530</v>
      </c>
      <c r="B14" s="1" t="s">
        <v>6299</v>
      </c>
      <c r="C14" s="1" t="s">
        <v>6362</v>
      </c>
      <c r="D14" s="1" t="s">
        <v>6344</v>
      </c>
    </row>
    <row r="15" spans="1:4">
      <c r="A15" s="130" t="s">
        <v>6530</v>
      </c>
      <c r="B15" s="1" t="s">
        <v>6299</v>
      </c>
      <c r="C15" s="1" t="s">
        <v>6301</v>
      </c>
      <c r="D15" s="1" t="s">
        <v>6344</v>
      </c>
    </row>
    <row r="16" spans="1:4">
      <c r="A16" s="130" t="s">
        <v>6530</v>
      </c>
      <c r="B16" s="1" t="s">
        <v>6299</v>
      </c>
      <c r="C16" s="1" t="s">
        <v>6300</v>
      </c>
      <c r="D16" s="1" t="s">
        <v>6344</v>
      </c>
    </row>
    <row r="17" spans="1:4">
      <c r="A17" s="130" t="s">
        <v>6530</v>
      </c>
      <c r="B17" s="1" t="s">
        <v>6299</v>
      </c>
      <c r="C17" s="1" t="s">
        <v>6363</v>
      </c>
      <c r="D17" s="1" t="s">
        <v>6344</v>
      </c>
    </row>
    <row r="18" spans="1:4">
      <c r="A18" s="130" t="s">
        <v>6530</v>
      </c>
      <c r="B18" s="1" t="s">
        <v>6299</v>
      </c>
      <c r="C18" s="1" t="s">
        <v>6345</v>
      </c>
      <c r="D18" s="1" t="s">
        <v>6344</v>
      </c>
    </row>
    <row r="19" spans="1:4">
      <c r="A19" s="130" t="s">
        <v>6530</v>
      </c>
      <c r="B19" s="1" t="s">
        <v>6299</v>
      </c>
      <c r="C19" s="1" t="s">
        <v>6346</v>
      </c>
      <c r="D19" s="1" t="s">
        <v>6344</v>
      </c>
    </row>
    <row r="20" spans="1:4">
      <c r="A20" s="130" t="s">
        <v>6531</v>
      </c>
      <c r="B20" s="1" t="s">
        <v>6373</v>
      </c>
      <c r="C20" s="1" t="s">
        <v>6408</v>
      </c>
      <c r="D20" s="1" t="s">
        <v>6344</v>
      </c>
    </row>
    <row r="21" spans="1:4">
      <c r="A21" s="130" t="s">
        <v>6532</v>
      </c>
      <c r="B21" s="1" t="s">
        <v>6368</v>
      </c>
      <c r="C21" s="1" t="s">
        <v>6525</v>
      </c>
      <c r="D21" s="1" t="s">
        <v>6344</v>
      </c>
    </row>
    <row r="22" spans="1:4">
      <c r="A22" s="130" t="s">
        <v>6532</v>
      </c>
      <c r="B22" s="1" t="s">
        <v>6368</v>
      </c>
      <c r="C22" s="1" t="s">
        <v>6526</v>
      </c>
      <c r="D22" s="1" t="s">
        <v>6344</v>
      </c>
    </row>
    <row r="23" spans="1:4">
      <c r="A23" s="130" t="s">
        <v>6532</v>
      </c>
      <c r="B23" s="1" t="s">
        <v>6368</v>
      </c>
      <c r="C23" s="1" t="s">
        <v>6364</v>
      </c>
      <c r="D23" s="1" t="s">
        <v>6348</v>
      </c>
    </row>
    <row r="24" spans="1:4">
      <c r="A24" s="130" t="s">
        <v>6533</v>
      </c>
      <c r="B24" s="1" t="s">
        <v>6370</v>
      </c>
      <c r="C24" s="1" t="s">
        <v>6371</v>
      </c>
      <c r="D24" s="1" t="s">
        <v>6375</v>
      </c>
    </row>
    <row r="25" spans="1:4">
      <c r="A25" s="130" t="s">
        <v>6533</v>
      </c>
      <c r="B25" s="1" t="s">
        <v>6370</v>
      </c>
      <c r="C25" s="1" t="s">
        <v>6527</v>
      </c>
      <c r="D25" s="1" t="s">
        <v>6375</v>
      </c>
    </row>
    <row r="26" spans="1:4">
      <c r="A26" s="130" t="s">
        <v>6533</v>
      </c>
      <c r="B26" s="1" t="s">
        <v>6370</v>
      </c>
      <c r="C26" s="1" t="s">
        <v>6366</v>
      </c>
      <c r="D26" s="1" t="s">
        <v>6375</v>
      </c>
    </row>
    <row r="27" spans="1:4">
      <c r="A27" s="130" t="s">
        <v>6533</v>
      </c>
      <c r="B27" s="1" t="s">
        <v>6370</v>
      </c>
      <c r="C27" s="1" t="s">
        <v>6303</v>
      </c>
      <c r="D27" s="1" t="s">
        <v>6375</v>
      </c>
    </row>
    <row r="28" spans="1:4">
      <c r="A28" s="130" t="s">
        <v>6533</v>
      </c>
      <c r="B28" s="1" t="s">
        <v>6370</v>
      </c>
      <c r="C28" s="1" t="s">
        <v>6367</v>
      </c>
      <c r="D28" s="1" t="s">
        <v>6344</v>
      </c>
    </row>
    <row r="29" spans="1:4">
      <c r="A29" s="130" t="s">
        <v>6534</v>
      </c>
      <c r="B29" s="1" t="s">
        <v>6374</v>
      </c>
      <c r="C29" s="1" t="s">
        <v>6347</v>
      </c>
      <c r="D29" s="1" t="s">
        <v>6348</v>
      </c>
    </row>
    <row r="30" spans="1:4">
      <c r="A30" s="130" t="s">
        <v>6534</v>
      </c>
      <c r="B30" s="1" t="s">
        <v>6374</v>
      </c>
      <c r="C30" s="1" t="s">
        <v>6372</v>
      </c>
      <c r="D30" s="1" t="s">
        <v>6348</v>
      </c>
    </row>
    <row r="31" spans="1:4">
      <c r="A31" s="130" t="s">
        <v>6534</v>
      </c>
      <c r="B31" s="1" t="s">
        <v>6374</v>
      </c>
      <c r="C31" s="1" t="s">
        <v>6365</v>
      </c>
      <c r="D31" s="1" t="s">
        <v>6348</v>
      </c>
    </row>
    <row r="32" spans="1:4">
      <c r="A32" s="130" t="s">
        <v>6534</v>
      </c>
      <c r="B32" s="1" t="s">
        <v>6374</v>
      </c>
      <c r="C32" s="1" t="s">
        <v>6302</v>
      </c>
      <c r="D32" s="1" t="s">
        <v>6348</v>
      </c>
    </row>
    <row r="33" spans="1:4">
      <c r="A33" s="130" t="s">
        <v>6534</v>
      </c>
      <c r="B33" s="1" t="s">
        <v>6374</v>
      </c>
      <c r="C33" s="1" t="s">
        <v>6369</v>
      </c>
      <c r="D33" s="1" t="s">
        <v>6344</v>
      </c>
    </row>
    <row r="34" spans="1:4">
      <c r="A34" s="130" t="s">
        <v>6535</v>
      </c>
      <c r="B34" s="1" t="s">
        <v>6524</v>
      </c>
      <c r="C34" s="1" t="s">
        <v>6528</v>
      </c>
      <c r="D34" s="1" t="s">
        <v>6344</v>
      </c>
    </row>
    <row r="35" spans="1:4">
      <c r="A35" s="130" t="s">
        <v>6535</v>
      </c>
      <c r="B35" s="1" t="s">
        <v>6524</v>
      </c>
      <c r="C35" s="1" t="s">
        <v>6529</v>
      </c>
      <c r="D35" s="1" t="s">
        <v>6344</v>
      </c>
    </row>
  </sheetData>
  <sheetProtection algorithmName="SHA-512" hashValue="MS2VMnBYu3J09M59usRCw1e8qZyEJdaVCdMFornSxHDHA9Vd+UrO5PEL1gxBmydkBQgjiwl6WLzr4l3M35O87Q==" saltValue="DH77jM4bDhwV7ua125GG8A==" spinCount="100000" sheet="1" objects="1" scenarios="1"/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5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ACB3-F2AE-4268-9A29-66145B6433A8}">
  <sheetPr>
    <tabColor theme="7" tint="-0.249977111117893"/>
    <pageSetUpPr fitToPage="1"/>
  </sheetPr>
  <dimension ref="A1:AC348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332031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 ht="36.75" customHeight="1">
      <c r="B2" s="56" t="str">
        <f>"Kraj: "&amp;e.1_nacenenie!$G$3</f>
        <v>Kraj: Košický</v>
      </c>
    </row>
    <row r="3" spans="1:12">
      <c r="A3" s="2" t="str">
        <f>"Počet EduNET škôl: " &amp;TEXT(COUNTA(A5:A10000),"# ###")</f>
        <v>Počet EduNET škôl: 344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6472</v>
      </c>
      <c r="J4" s="17" t="s">
        <v>6149</v>
      </c>
      <c r="K4" s="41" t="s">
        <v>6304</v>
      </c>
      <c r="L4" s="41" t="s">
        <v>6305</v>
      </c>
    </row>
    <row r="5" spans="1:12">
      <c r="A5" s="1" cm="1">
        <f t="array" ref="A5:L348">_xlfn._xlws.FILTER(d.1_edunet_ALL!A5:L10000,d.1_edunet_ALL!B5:B10000=e.1_nacenenie!$G$3,"n/a")</f>
        <v>100014518</v>
      </c>
      <c r="B5" s="1" t="str">
        <v>Košický</v>
      </c>
      <c r="C5" s="1" t="str">
        <v>Gelnica</v>
      </c>
      <c r="D5" s="1" t="str">
        <v>Základná škola</v>
      </c>
      <c r="E5" s="1" t="str">
        <v>základná škola</v>
      </c>
      <c r="F5" s="13" t="str">
        <v>Základná škola</v>
      </c>
      <c r="G5" s="13">
        <v>5</v>
      </c>
      <c r="H5" s="13">
        <v>1</v>
      </c>
      <c r="I5" s="13">
        <v>250</v>
      </c>
      <c r="J5" s="13">
        <v>1</v>
      </c>
      <c r="K5" s="13" t="str">
        <v>B</v>
      </c>
      <c r="L5" s="13" t="str">
        <v>EDUNET typ B: 200 .. 300 Mbps</v>
      </c>
    </row>
    <row r="6" spans="1:12">
      <c r="A6" s="1">
        <v>100014521</v>
      </c>
      <c r="B6" s="1" t="str">
        <v>Košický</v>
      </c>
      <c r="C6" s="1" t="str">
        <v>Gelnica</v>
      </c>
      <c r="D6" s="1" t="str">
        <v>Špeciálna základna škola ako organizačná zložka Spojenej školy internátnej</v>
      </c>
      <c r="E6" s="1" t="str">
        <v>škola pre deti a žiakov so špeciálnymi výchovno-vzdelávacími potrebami</v>
      </c>
      <c r="F6" s="13" t="str">
        <v>Špeciálna základná škola</v>
      </c>
      <c r="G6" s="13">
        <v>3</v>
      </c>
      <c r="H6" s="13">
        <v>1</v>
      </c>
      <c r="I6" s="13">
        <v>150</v>
      </c>
      <c r="J6" s="13">
        <v>1</v>
      </c>
      <c r="K6" s="13" t="str">
        <v>D1</v>
      </c>
      <c r="L6" s="13" t="str">
        <v>EDUNET typ D1: 50 .. 75 Mbps</v>
      </c>
    </row>
    <row r="7" spans="1:12">
      <c r="A7" s="1">
        <v>100014526</v>
      </c>
      <c r="B7" s="1" t="str">
        <v>Košický</v>
      </c>
      <c r="C7" s="1" t="str">
        <v>Gelnica</v>
      </c>
      <c r="D7" s="1" t="str">
        <v>Gymnázium</v>
      </c>
      <c r="E7" s="1" t="str">
        <v>gymnázium</v>
      </c>
      <c r="F7" s="13" t="str">
        <v>Gymnázium</v>
      </c>
      <c r="G7" s="13">
        <v>3</v>
      </c>
      <c r="H7" s="13">
        <v>1</v>
      </c>
      <c r="I7" s="13">
        <v>150</v>
      </c>
      <c r="J7" s="13">
        <v>1</v>
      </c>
      <c r="K7" s="13" t="str">
        <v>D1</v>
      </c>
      <c r="L7" s="13" t="str">
        <v>EDUNET typ D1: 50 .. 75 Mbps</v>
      </c>
    </row>
    <row r="8" spans="1:12">
      <c r="A8" s="1">
        <v>100014530</v>
      </c>
      <c r="B8" s="1" t="str">
        <v>Košický</v>
      </c>
      <c r="C8" s="1" t="str">
        <v>Gelnica</v>
      </c>
      <c r="D8" s="1" t="str">
        <v>Základná škola s materskou školou</v>
      </c>
      <c r="E8" s="1" t="str">
        <v>základná škola</v>
      </c>
      <c r="F8" s="13" t="str">
        <v>Základná škola</v>
      </c>
      <c r="G8" s="13">
        <v>3</v>
      </c>
      <c r="H8" s="13">
        <v>1</v>
      </c>
      <c r="I8" s="13">
        <v>150</v>
      </c>
      <c r="J8" s="13">
        <v>1</v>
      </c>
      <c r="K8" s="13" t="str">
        <v>D1</v>
      </c>
      <c r="L8" s="13" t="str">
        <v>EDUNET typ D1: 50 .. 75 Mbps</v>
      </c>
    </row>
    <row r="9" spans="1:12">
      <c r="A9" s="1">
        <v>100014540</v>
      </c>
      <c r="B9" s="1" t="str">
        <v>Košický</v>
      </c>
      <c r="C9" s="1" t="str">
        <v>Gelnica</v>
      </c>
      <c r="D9" s="1" t="str">
        <v>Základná škola</v>
      </c>
      <c r="E9" s="1" t="str">
        <v>základná škola</v>
      </c>
      <c r="F9" s="13" t="str">
        <v>Základná škola</v>
      </c>
      <c r="G9" s="13">
        <v>5</v>
      </c>
      <c r="H9" s="13">
        <v>1</v>
      </c>
      <c r="I9" s="13">
        <v>250</v>
      </c>
      <c r="J9" s="13">
        <v>1</v>
      </c>
      <c r="K9" s="13" t="str">
        <v>B</v>
      </c>
      <c r="L9" s="13" t="str">
        <v>EDUNET typ B: 200 .. 300 Mbps</v>
      </c>
    </row>
    <row r="10" spans="1:12">
      <c r="A10" s="1">
        <v>100014547</v>
      </c>
      <c r="B10" s="1" t="str">
        <v>Košický</v>
      </c>
      <c r="C10" s="1" t="str">
        <v>Gelnica</v>
      </c>
      <c r="D10" s="1" t="str">
        <v>Základná škola s materskou školou</v>
      </c>
      <c r="E10" s="1" t="str">
        <v>základná škola</v>
      </c>
      <c r="F10" s="13" t="str">
        <v>Základná škola</v>
      </c>
      <c r="G10" s="13">
        <v>3</v>
      </c>
      <c r="H10" s="13">
        <v>1</v>
      </c>
      <c r="I10" s="13">
        <v>150</v>
      </c>
      <c r="J10" s="13">
        <v>1</v>
      </c>
      <c r="K10" s="13" t="str">
        <v>D</v>
      </c>
      <c r="L10" s="13" t="str">
        <v>EDUNET typ D: 30 .. 50 Mbps</v>
      </c>
    </row>
    <row r="11" spans="1:12">
      <c r="A11" s="1">
        <v>100014552</v>
      </c>
      <c r="B11" s="1" t="str">
        <v>Košický</v>
      </c>
      <c r="C11" s="1" t="str">
        <v>Gelnica</v>
      </c>
      <c r="D11" s="1" t="str">
        <v>Základná škola</v>
      </c>
      <c r="E11" s="1" t="str">
        <v>základná škola</v>
      </c>
      <c r="F11" s="13" t="str">
        <v>Základná škola</v>
      </c>
      <c r="G11" s="13">
        <v>4</v>
      </c>
      <c r="H11" s="13">
        <v>1</v>
      </c>
      <c r="I11" s="13">
        <v>200</v>
      </c>
      <c r="J11" s="13">
        <v>1</v>
      </c>
      <c r="K11" s="13" t="str">
        <v>C</v>
      </c>
      <c r="L11" s="13" t="str">
        <v>EDUNET typ C: 75 .. 90 Mbps</v>
      </c>
    </row>
    <row r="12" spans="1:12">
      <c r="A12" s="1">
        <v>100014557</v>
      </c>
      <c r="B12" s="1" t="str">
        <v>Košický</v>
      </c>
      <c r="C12" s="1" t="str">
        <v>Gelnica</v>
      </c>
      <c r="D12" s="1" t="str">
        <v>Základná škola s materskou školou</v>
      </c>
      <c r="E12" s="1" t="str">
        <v>základná škola</v>
      </c>
      <c r="F12" s="13" t="str">
        <v>Základná škola</v>
      </c>
      <c r="G12" s="13">
        <v>5</v>
      </c>
      <c r="H12" s="13">
        <v>1</v>
      </c>
      <c r="I12" s="13">
        <v>250</v>
      </c>
      <c r="J12" s="13">
        <v>1</v>
      </c>
      <c r="K12" s="13" t="str">
        <v>A</v>
      </c>
      <c r="L12" s="13" t="str">
        <v>EDUNET typ A: 400 .. 500 Mpbs</v>
      </c>
    </row>
    <row r="13" spans="1:12">
      <c r="A13" s="1">
        <v>100014565</v>
      </c>
      <c r="B13" s="1" t="str">
        <v>Košický</v>
      </c>
      <c r="C13" s="1" t="str">
        <v>Gelnica</v>
      </c>
      <c r="D13" s="1" t="str">
        <v>Stredná odborná škola techniky a služieb</v>
      </c>
      <c r="E13" s="1" t="str">
        <v>stredná odborná škola</v>
      </c>
      <c r="F13" s="13" t="str">
        <v>Stredná odborná škola</v>
      </c>
      <c r="G13" s="13">
        <v>3</v>
      </c>
      <c r="H13" s="13">
        <v>1</v>
      </c>
      <c r="I13" s="13">
        <v>150</v>
      </c>
      <c r="J13" s="13">
        <v>1</v>
      </c>
      <c r="K13" s="13" t="str">
        <v>D</v>
      </c>
      <c r="L13" s="13" t="str">
        <v>EDUNET typ D: 30 .. 50 Mbps</v>
      </c>
    </row>
    <row r="14" spans="1:12">
      <c r="A14" s="1">
        <v>100014566</v>
      </c>
      <c r="B14" s="1" t="str">
        <v>Košický</v>
      </c>
      <c r="C14" s="1" t="str">
        <v>Gelnica</v>
      </c>
      <c r="D14" s="1" t="str">
        <v>Základná škola s materskou školou</v>
      </c>
      <c r="E14" s="1" t="str">
        <v>základná škola</v>
      </c>
      <c r="F14" s="13" t="str">
        <v>Základná škola</v>
      </c>
      <c r="G14" s="13">
        <v>4</v>
      </c>
      <c r="H14" s="13">
        <v>1</v>
      </c>
      <c r="I14" s="13">
        <v>200</v>
      </c>
      <c r="J14" s="13">
        <v>1</v>
      </c>
      <c r="K14" s="13" t="str">
        <v>C</v>
      </c>
      <c r="L14" s="13" t="str">
        <v>EDUNET typ C: 75 .. 90 Mbps</v>
      </c>
    </row>
    <row r="15" spans="1:12">
      <c r="A15" s="1">
        <v>100014561</v>
      </c>
      <c r="B15" s="1" t="str">
        <v>Košický</v>
      </c>
      <c r="C15" s="1" t="str">
        <v>Gelnica</v>
      </c>
      <c r="D15" s="1" t="str">
        <v>Odborné učilište internátne ako organizačná zložka Spojenej školy internátnej</v>
      </c>
      <c r="E15" s="1" t="str">
        <v>škola pre deti a žiakov so špeciálnymi výchovno-vzdelávacími potrebami</v>
      </c>
      <c r="F15" s="13" t="str">
        <v>Odborné učilište internátne</v>
      </c>
      <c r="G15" s="13">
        <v>3</v>
      </c>
      <c r="H15" s="13">
        <v>1</v>
      </c>
      <c r="I15" s="13">
        <v>150</v>
      </c>
      <c r="J15" s="13">
        <v>1</v>
      </c>
      <c r="K15" s="13" t="str">
        <v>D</v>
      </c>
      <c r="L15" s="13" t="str">
        <v>EDUNET typ D: 30 .. 50 Mbps</v>
      </c>
    </row>
    <row r="16" spans="1:12">
      <c r="A16" s="1">
        <v>100017523</v>
      </c>
      <c r="B16" s="1" t="str">
        <v>Košický</v>
      </c>
      <c r="C16" s="1" t="str">
        <v>Gelnica</v>
      </c>
      <c r="D16" s="1" t="str">
        <v>Spojená škola internátna</v>
      </c>
      <c r="E16" s="1" t="str">
        <v>spojená škola</v>
      </c>
      <c r="F16" s="13" t="str">
        <v>Spojená škola</v>
      </c>
      <c r="G16" s="13">
        <v>0</v>
      </c>
      <c r="H16" s="13">
        <v>0</v>
      </c>
      <c r="I16" s="13">
        <v>0</v>
      </c>
      <c r="J16" s="13">
        <v>1</v>
      </c>
      <c r="K16" s="13" t="str">
        <v>F</v>
      </c>
      <c r="L16" s="13" t="str">
        <v>EDUNET typ F: 10 .. 20 Mbps</v>
      </c>
    </row>
    <row r="17" spans="1:12">
      <c r="A17" s="1">
        <v>100014560</v>
      </c>
      <c r="B17" s="1" t="str">
        <v>Košický</v>
      </c>
      <c r="C17" s="1" t="str">
        <v>Gelnica</v>
      </c>
      <c r="D17" s="1" t="str">
        <v>Praktická škola internátna ako organizačná zložka Spojenej školy internátnej</v>
      </c>
      <c r="E17" s="1" t="str">
        <v>škola pre deti a žiakov so špeciálnymi výchovno-vzdelávacími potrebami</v>
      </c>
      <c r="F17" s="13" t="str">
        <v>Praktická škola internátna</v>
      </c>
      <c r="G17" s="13">
        <v>2</v>
      </c>
      <c r="H17" s="13">
        <v>1</v>
      </c>
      <c r="I17" s="13">
        <v>100</v>
      </c>
      <c r="J17" s="13">
        <v>1</v>
      </c>
      <c r="K17" s="13" t="str">
        <v>E</v>
      </c>
      <c r="L17" s="13" t="str">
        <v>EDUNET typ E: 10 .. 20 Mbps</v>
      </c>
    </row>
    <row r="18" spans="1:12">
      <c r="A18" s="1">
        <v>100014574</v>
      </c>
      <c r="B18" s="1" t="str">
        <v>Košický</v>
      </c>
      <c r="C18" s="1" t="str">
        <v>Gelnica</v>
      </c>
      <c r="D18" s="1" t="str">
        <v>Špeciálna základná škola</v>
      </c>
      <c r="E18" s="1" t="str">
        <v>škola pre deti a žiakov so špeciálnymi výchovno-vzdelávacími potrebami</v>
      </c>
      <c r="F18" s="13" t="str">
        <v>Špeciálna základná škola</v>
      </c>
      <c r="G18" s="13">
        <v>3</v>
      </c>
      <c r="H18" s="13">
        <v>1</v>
      </c>
      <c r="I18" s="13">
        <v>150</v>
      </c>
      <c r="J18" s="13">
        <v>1</v>
      </c>
      <c r="K18" s="13" t="str">
        <v>D</v>
      </c>
      <c r="L18" s="13" t="str">
        <v>EDUNET typ D: 30 .. 50 Mbps</v>
      </c>
    </row>
    <row r="19" spans="1:12">
      <c r="A19" s="1">
        <v>100018796</v>
      </c>
      <c r="B19" s="1" t="str">
        <v>Košický</v>
      </c>
      <c r="C19" s="1" t="str">
        <v>Gelnica</v>
      </c>
      <c r="D19" s="1" t="str">
        <v>Základná škola</v>
      </c>
      <c r="E19" s="1" t="str">
        <v>základná škola</v>
      </c>
      <c r="F19" s="13" t="str">
        <v>ZŠ I. stupeň</v>
      </c>
      <c r="G19" s="13">
        <v>3</v>
      </c>
      <c r="H19" s="13">
        <v>1</v>
      </c>
      <c r="I19" s="13">
        <v>150</v>
      </c>
      <c r="J19" s="13">
        <v>1</v>
      </c>
      <c r="K19" s="13" t="str">
        <v>D</v>
      </c>
      <c r="L19" s="13" t="str">
        <v>EDUNET typ D: 30 .. 50 Mbps</v>
      </c>
    </row>
    <row r="20" spans="1:12">
      <c r="A20" s="1">
        <v>100014582</v>
      </c>
      <c r="B20" s="1" t="str">
        <v>Košický</v>
      </c>
      <c r="C20" s="1" t="str">
        <v>Gelnica</v>
      </c>
      <c r="D20" s="1" t="str">
        <v>Základná škola s materskou školou</v>
      </c>
      <c r="E20" s="1" t="str">
        <v>základná škola</v>
      </c>
      <c r="F20" s="13" t="str">
        <v>Základná škola</v>
      </c>
      <c r="G20" s="13">
        <v>3</v>
      </c>
      <c r="H20" s="13">
        <v>1</v>
      </c>
      <c r="I20" s="13">
        <v>150</v>
      </c>
      <c r="J20" s="13">
        <v>1</v>
      </c>
      <c r="K20" s="13" t="str">
        <v>D</v>
      </c>
      <c r="L20" s="13" t="str">
        <v>EDUNET typ D: 30 .. 50 Mbps</v>
      </c>
    </row>
    <row r="21" spans="1:12">
      <c r="A21" s="1">
        <v>100014587</v>
      </c>
      <c r="B21" s="1" t="str">
        <v>Košický</v>
      </c>
      <c r="C21" s="1" t="str">
        <v>Gelnica</v>
      </c>
      <c r="D21" s="1" t="str">
        <v>Základná škola</v>
      </c>
      <c r="E21" s="1" t="str">
        <v>základná škola</v>
      </c>
      <c r="F21" s="13" t="str">
        <v>Základná škola</v>
      </c>
      <c r="G21" s="13">
        <v>4</v>
      </c>
      <c r="H21" s="13">
        <v>1</v>
      </c>
      <c r="I21" s="13">
        <v>200</v>
      </c>
      <c r="J21" s="13">
        <v>1</v>
      </c>
      <c r="K21" s="13" t="str">
        <v>C</v>
      </c>
      <c r="L21" s="13" t="str">
        <v>EDUNET typ C: 75 .. 90 Mbps</v>
      </c>
    </row>
    <row r="22" spans="1:12">
      <c r="A22" s="1">
        <v>100014601</v>
      </c>
      <c r="B22" s="1" t="str">
        <v>Košický</v>
      </c>
      <c r="C22" s="1" t="str">
        <v>Košice I</v>
      </c>
      <c r="D22" s="1" t="str">
        <v>Základná škola pri Reedukačnom centre</v>
      </c>
      <c r="E22" s="1" t="str">
        <v>škola pre deti a žiakov so špeciálnymi výchovno-vzdelávacími potrebami</v>
      </c>
      <c r="F22" s="13" t="str">
        <v>ZŠ pri špeciálnom výchovnom zariadení</v>
      </c>
      <c r="G22" s="13">
        <v>3</v>
      </c>
      <c r="H22" s="13">
        <v>1</v>
      </c>
      <c r="I22" s="13">
        <v>150</v>
      </c>
      <c r="J22" s="13">
        <v>1</v>
      </c>
      <c r="K22" s="13" t="str">
        <v>D1</v>
      </c>
      <c r="L22" s="13" t="str">
        <v>EDUNET typ D1: 50 .. 75 Mbps</v>
      </c>
    </row>
    <row r="23" spans="1:12">
      <c r="A23" s="1">
        <v>100014602</v>
      </c>
      <c r="B23" s="1" t="str">
        <v>Košický</v>
      </c>
      <c r="C23" s="1" t="str">
        <v>Košice I</v>
      </c>
      <c r="D23" s="1" t="str">
        <v>Odborné učilište pri Reedukačnom centre</v>
      </c>
      <c r="E23" s="1" t="str">
        <v>škola pre deti a žiakov so špeciálnymi výchovno-vzdelávacími potrebami</v>
      </c>
      <c r="F23" s="13" t="str">
        <v>OU pri špec. výchov. zariadení</v>
      </c>
      <c r="G23" s="13">
        <v>2</v>
      </c>
      <c r="H23" s="13">
        <v>1</v>
      </c>
      <c r="I23" s="13">
        <v>100</v>
      </c>
      <c r="J23" s="13">
        <v>1</v>
      </c>
      <c r="K23" s="13" t="str">
        <v>E1</v>
      </c>
      <c r="L23" s="13" t="str">
        <v>EDUNET typ E1: 20 .. 30 Mbps</v>
      </c>
    </row>
    <row r="24" spans="1:12">
      <c r="A24" s="1">
        <v>100014605</v>
      </c>
      <c r="B24" s="1" t="str">
        <v>Košický</v>
      </c>
      <c r="C24" s="1" t="str">
        <v>Košice I</v>
      </c>
      <c r="D24" s="1" t="str">
        <v>Základná škola</v>
      </c>
      <c r="E24" s="1" t="str">
        <v>základná škola</v>
      </c>
      <c r="F24" s="13" t="str">
        <v>Základná škola</v>
      </c>
      <c r="G24" s="13">
        <v>5</v>
      </c>
      <c r="H24" s="13">
        <v>1</v>
      </c>
      <c r="I24" s="13">
        <v>250</v>
      </c>
      <c r="J24" s="13">
        <v>1</v>
      </c>
      <c r="K24" s="13" t="str">
        <v>B</v>
      </c>
      <c r="L24" s="13" t="str">
        <v>EDUNET typ B: 200 .. 300 Mbps</v>
      </c>
    </row>
    <row r="25" spans="1:12">
      <c r="A25" s="1">
        <v>100018365</v>
      </c>
      <c r="B25" s="1" t="str">
        <v>Košický</v>
      </c>
      <c r="C25" s="1" t="str">
        <v>Košice I</v>
      </c>
      <c r="D25" s="1" t="str">
        <v>Spojená škola</v>
      </c>
      <c r="E25" s="1" t="str">
        <v>spojená škola</v>
      </c>
      <c r="F25" s="13" t="str">
        <v>Spojená škola</v>
      </c>
      <c r="G25" s="13">
        <v>4</v>
      </c>
      <c r="H25" s="13">
        <v>1</v>
      </c>
      <c r="I25" s="13">
        <v>200</v>
      </c>
      <c r="J25" s="13">
        <v>1</v>
      </c>
      <c r="K25" s="13" t="str">
        <v>C</v>
      </c>
      <c r="L25" s="13" t="str">
        <v>EDUNET typ C: 75 .. 90 Mbps</v>
      </c>
    </row>
    <row r="26" spans="1:12">
      <c r="A26" s="1">
        <v>100018366</v>
      </c>
      <c r="B26" s="1" t="str">
        <v>Košický</v>
      </c>
      <c r="C26" s="1" t="str">
        <v>Košice I</v>
      </c>
      <c r="D26" s="1" t="str">
        <v>Špeciálna základná škola - organizačná zložka Spojenej školy</v>
      </c>
      <c r="E26" s="1" t="str">
        <v>škola pre deti a žiakov so špeciálnymi výchovno-vzdelávacími potrebami</v>
      </c>
      <c r="F26" s="13" t="str">
        <v>Špeciálna základná škola</v>
      </c>
      <c r="G26" s="13">
        <v>3</v>
      </c>
      <c r="H26" s="13">
        <v>1</v>
      </c>
      <c r="I26" s="13">
        <v>150</v>
      </c>
      <c r="J26" s="13">
        <v>1</v>
      </c>
      <c r="K26" s="13" t="str">
        <v>D</v>
      </c>
      <c r="L26" s="13" t="str">
        <v>EDUNET typ D: 30 .. 50 Mbps</v>
      </c>
    </row>
    <row r="27" spans="1:12">
      <c r="A27" s="1">
        <v>100018367</v>
      </c>
      <c r="B27" s="1" t="str">
        <v>Košický</v>
      </c>
      <c r="C27" s="1" t="str">
        <v>Košice I</v>
      </c>
      <c r="D27" s="1" t="str">
        <v>Základná škola pre žiakov s narušenou komunikačnou schopnosťou ako organizačná zložka Spojenej školy</v>
      </c>
      <c r="E27" s="1" t="str">
        <v>škola pre deti a žiakov so špeciálnymi výchovno-vzdelávacími potrebami</v>
      </c>
      <c r="F27" s="13" t="str">
        <v>ZŠ pre žiakov s narušenou komunikačnou schopnosťou</v>
      </c>
      <c r="G27" s="13">
        <v>3</v>
      </c>
      <c r="H27" s="13">
        <v>1</v>
      </c>
      <c r="I27" s="13">
        <v>150</v>
      </c>
      <c r="J27" s="13">
        <v>1</v>
      </c>
      <c r="K27" s="13" t="str">
        <v>D</v>
      </c>
      <c r="L27" s="13" t="str">
        <v>EDUNET typ D: 30 .. 50 Mbps</v>
      </c>
    </row>
    <row r="28" spans="1:12">
      <c r="A28" s="1">
        <v>100014625</v>
      </c>
      <c r="B28" s="1" t="str">
        <v>Košický</v>
      </c>
      <c r="C28" s="1" t="str">
        <v>Košice I</v>
      </c>
      <c r="D28" s="1" t="str">
        <v>Základná škola</v>
      </c>
      <c r="E28" s="1" t="str">
        <v>základná škola</v>
      </c>
      <c r="F28" s="13" t="str">
        <v>Základná škola</v>
      </c>
      <c r="G28" s="13">
        <v>4</v>
      </c>
      <c r="H28" s="13">
        <v>1</v>
      </c>
      <c r="I28" s="13">
        <v>200</v>
      </c>
      <c r="J28" s="13">
        <v>1</v>
      </c>
      <c r="K28" s="13" t="str">
        <v>C</v>
      </c>
      <c r="L28" s="13" t="str">
        <v>EDUNET typ C: 75 .. 90 Mbps</v>
      </c>
    </row>
    <row r="29" spans="1:12">
      <c r="A29" s="1">
        <v>100014634</v>
      </c>
      <c r="B29" s="1" t="str">
        <v>Košický</v>
      </c>
      <c r="C29" s="1" t="str">
        <v>Košice I</v>
      </c>
      <c r="D29" s="1" t="str">
        <v>Základná škola</v>
      </c>
      <c r="E29" s="1" t="str">
        <v>základná škola</v>
      </c>
      <c r="F29" s="13" t="str">
        <v>Základná škola</v>
      </c>
      <c r="G29" s="13">
        <v>5</v>
      </c>
      <c r="H29" s="13">
        <v>2</v>
      </c>
      <c r="I29" s="13">
        <v>250</v>
      </c>
      <c r="J29" s="13">
        <v>1</v>
      </c>
      <c r="K29" s="13" t="str">
        <v>B1</v>
      </c>
      <c r="L29" s="13" t="str">
        <v>EDUNET typ B1: 300 .. 400 Mbps</v>
      </c>
    </row>
    <row r="30" spans="1:12">
      <c r="A30" s="1">
        <v>100014643</v>
      </c>
      <c r="B30" s="1" t="str">
        <v>Košický</v>
      </c>
      <c r="C30" s="1" t="str">
        <v>Košice I</v>
      </c>
      <c r="D30" s="1" t="str">
        <v>Základná škola</v>
      </c>
      <c r="E30" s="1" t="str">
        <v>základná škola</v>
      </c>
      <c r="F30" s="13" t="str">
        <v>Základná škola</v>
      </c>
      <c r="G30" s="13">
        <v>5</v>
      </c>
      <c r="H30" s="13">
        <v>1</v>
      </c>
      <c r="I30" s="13">
        <v>250</v>
      </c>
      <c r="J30" s="13">
        <v>1</v>
      </c>
      <c r="K30" s="13" t="str">
        <v>A1</v>
      </c>
      <c r="L30" s="13" t="str">
        <v>EDUNET typ A1: 500 .. 800 Mbps</v>
      </c>
    </row>
    <row r="31" spans="1:12">
      <c r="A31" s="1">
        <v>100014648</v>
      </c>
      <c r="B31" s="1" t="str">
        <v>Košický</v>
      </c>
      <c r="C31" s="1" t="str">
        <v>Košice I</v>
      </c>
      <c r="D31" s="1" t="str">
        <v>Základná škola</v>
      </c>
      <c r="E31" s="1" t="str">
        <v>základná škola</v>
      </c>
      <c r="F31" s="13" t="str">
        <v>Základná škola</v>
      </c>
      <c r="G31" s="13">
        <v>5</v>
      </c>
      <c r="H31" s="13">
        <v>1</v>
      </c>
      <c r="I31" s="13">
        <v>250</v>
      </c>
      <c r="J31" s="13">
        <v>1</v>
      </c>
      <c r="K31" s="13" t="str">
        <v>B</v>
      </c>
      <c r="L31" s="13" t="str">
        <v>EDUNET typ B: 200 .. 300 Mbps</v>
      </c>
    </row>
    <row r="32" spans="1:12">
      <c r="A32" s="1">
        <v>100014662</v>
      </c>
      <c r="B32" s="1" t="str">
        <v>Košický</v>
      </c>
      <c r="C32" s="1" t="str">
        <v>Košice I</v>
      </c>
      <c r="D32" s="1" t="str">
        <v>Cirkevná základná škola s materskou školou sv. Gorazda</v>
      </c>
      <c r="E32" s="1" t="str">
        <v>základná škola</v>
      </c>
      <c r="F32" s="13" t="str">
        <v>Základná škola</v>
      </c>
      <c r="G32" s="13">
        <v>3</v>
      </c>
      <c r="H32" s="13">
        <v>1</v>
      </c>
      <c r="I32" s="13">
        <v>150</v>
      </c>
      <c r="J32" s="13">
        <v>1</v>
      </c>
      <c r="K32" s="13" t="str">
        <v>D</v>
      </c>
      <c r="L32" s="13" t="str">
        <v>EDUNET typ D: 30 .. 50 Mbps</v>
      </c>
    </row>
    <row r="33" spans="1:12">
      <c r="A33" s="1">
        <v>100014688</v>
      </c>
      <c r="B33" s="1" t="str">
        <v>Košický</v>
      </c>
      <c r="C33" s="1" t="str">
        <v>Košice I</v>
      </c>
      <c r="D33" s="1" t="str">
        <v>ZÁKLADNÁ ŠKOLA a Gymnázium s vyučovacím jazykom maďarským - Márai Sándor Magyar Tanítási Nyelvű Gimnázium és Alapiskola</v>
      </c>
      <c r="E33" s="1" t="str">
        <v>základná škola</v>
      </c>
      <c r="F33" s="13" t="str">
        <v>Základná škola</v>
      </c>
      <c r="G33" s="13">
        <v>4</v>
      </c>
      <c r="H33" s="13">
        <v>1</v>
      </c>
      <c r="I33" s="13">
        <v>200</v>
      </c>
      <c r="J33" s="13">
        <v>1</v>
      </c>
      <c r="K33" s="13" t="str">
        <v>X</v>
      </c>
      <c r="L33" s="13" t="str">
        <v>EDUNET typ X: SANET</v>
      </c>
    </row>
    <row r="34" spans="1:12">
      <c r="A34" s="1">
        <v>100014692</v>
      </c>
      <c r="B34" s="1" t="str">
        <v>Košický</v>
      </c>
      <c r="C34" s="1" t="str">
        <v>Košice I</v>
      </c>
      <c r="D34" s="1" t="str">
        <v>Stredná priemyselná škola stavebná a geodetická</v>
      </c>
      <c r="E34" s="1" t="str">
        <v>stredná odborná škola</v>
      </c>
      <c r="F34" s="13" t="str">
        <v>Stredná priemyselná škola</v>
      </c>
      <c r="G34" s="13">
        <v>4</v>
      </c>
      <c r="H34" s="13">
        <v>1</v>
      </c>
      <c r="I34" s="13">
        <v>200</v>
      </c>
      <c r="J34" s="13">
        <v>1</v>
      </c>
      <c r="K34" s="13" t="str">
        <v>C1</v>
      </c>
      <c r="L34" s="13" t="str">
        <v>EDUNET typ C1: 90 .. 200 Mbps</v>
      </c>
    </row>
    <row r="35" spans="1:12">
      <c r="A35" s="1">
        <v>100014702</v>
      </c>
      <c r="B35" s="1" t="str">
        <v>Košický</v>
      </c>
      <c r="C35" s="1" t="str">
        <v>Košice I</v>
      </c>
      <c r="D35" s="1" t="str">
        <v>Stredná zdravotnícka škola sv. Alžbety</v>
      </c>
      <c r="E35" s="1" t="str">
        <v>stredná odborná škola</v>
      </c>
      <c r="F35" s="13" t="str">
        <v>Stredná zdravotnícka škola</v>
      </c>
      <c r="G35" s="13">
        <v>4</v>
      </c>
      <c r="H35" s="13">
        <v>1</v>
      </c>
      <c r="I35" s="13">
        <v>200</v>
      </c>
      <c r="J35" s="13">
        <v>1</v>
      </c>
      <c r="K35" s="13" t="str">
        <v>C</v>
      </c>
      <c r="L35" s="13" t="str">
        <v>EDUNET typ C: 75 .. 90 Mbps</v>
      </c>
    </row>
    <row r="36" spans="1:12">
      <c r="A36" s="1">
        <v>100014705</v>
      </c>
      <c r="B36" s="1" t="str">
        <v>Košický</v>
      </c>
      <c r="C36" s="1" t="str">
        <v>Košice I</v>
      </c>
      <c r="D36" s="1" t="str">
        <v>Základná škola</v>
      </c>
      <c r="E36" s="1" t="str">
        <v>základná škola</v>
      </c>
      <c r="F36" s="13" t="str">
        <v>Základná škola</v>
      </c>
      <c r="G36" s="13">
        <v>5</v>
      </c>
      <c r="H36" s="13">
        <v>1</v>
      </c>
      <c r="I36" s="13">
        <v>250</v>
      </c>
      <c r="J36" s="13">
        <v>1</v>
      </c>
      <c r="K36" s="13" t="str">
        <v>A2</v>
      </c>
      <c r="L36" s="13" t="str">
        <v>EDUNET typ A2: 800 .. 1000 Mpbs</v>
      </c>
    </row>
    <row r="37" spans="1:12">
      <c r="A37" s="1">
        <v>100014714</v>
      </c>
      <c r="B37" s="1" t="str">
        <v>Košický</v>
      </c>
      <c r="C37" s="1" t="str">
        <v>Košice I</v>
      </c>
      <c r="D37" s="1" t="str">
        <v>Stredná odborná škola železničná</v>
      </c>
      <c r="E37" s="1" t="str">
        <v>stredná odborná škola</v>
      </c>
      <c r="F37" s="13" t="str">
        <v>Stredná odborná škola</v>
      </c>
      <c r="G37" s="13">
        <v>4</v>
      </c>
      <c r="H37" s="13">
        <v>1</v>
      </c>
      <c r="I37" s="13">
        <v>200</v>
      </c>
      <c r="J37" s="13">
        <v>1</v>
      </c>
      <c r="K37" s="13" t="str">
        <v>X</v>
      </c>
      <c r="L37" s="13" t="str">
        <v>EDUNET typ X: SANET</v>
      </c>
    </row>
    <row r="38" spans="1:12">
      <c r="A38" s="1">
        <v>100017524</v>
      </c>
      <c r="B38" s="1" t="str">
        <v>Košický</v>
      </c>
      <c r="C38" s="1" t="str">
        <v>Košice I</v>
      </c>
      <c r="D38" s="1" t="str">
        <v>Spojená škola</v>
      </c>
      <c r="E38" s="1" t="str">
        <v>spojená škola</v>
      </c>
      <c r="F38" s="13" t="str">
        <v>Spojená škola</v>
      </c>
      <c r="G38" s="13">
        <v>0</v>
      </c>
      <c r="H38" s="13">
        <v>0</v>
      </c>
      <c r="I38" s="13">
        <v>0</v>
      </c>
      <c r="J38" s="13">
        <v>1</v>
      </c>
      <c r="K38" s="13" t="str">
        <v>F</v>
      </c>
      <c r="L38" s="13" t="str">
        <v>EDUNET typ F: 10 .. 20 Mbps</v>
      </c>
    </row>
    <row r="39" spans="1:12">
      <c r="A39" s="1">
        <v>100014741</v>
      </c>
      <c r="B39" s="1" t="str">
        <v>Košický</v>
      </c>
      <c r="C39" s="1" t="str">
        <v>Košice I</v>
      </c>
      <c r="D39" s="1" t="str">
        <v>Špeciálna základná škola ako organizačná zložka Spojenej školy</v>
      </c>
      <c r="E39" s="1" t="str">
        <v>škola pre deti a žiakov so špeciálnymi výchovno-vzdelávacími potrebami</v>
      </c>
      <c r="F39" s="13" t="str">
        <v>Špeciálna základná škola</v>
      </c>
      <c r="G39" s="13">
        <v>3</v>
      </c>
      <c r="H39" s="13">
        <v>1</v>
      </c>
      <c r="I39" s="13">
        <v>150</v>
      </c>
      <c r="J39" s="13">
        <v>1</v>
      </c>
      <c r="K39" s="13" t="str">
        <v>D</v>
      </c>
      <c r="L39" s="13" t="str">
        <v>EDUNET typ D: 30 .. 50 Mbps</v>
      </c>
    </row>
    <row r="40" spans="1:12">
      <c r="A40" s="1">
        <v>100014751</v>
      </c>
      <c r="B40" s="1" t="str">
        <v>Košický</v>
      </c>
      <c r="C40" s="1" t="str">
        <v>Košice I</v>
      </c>
      <c r="D40" s="1" t="str">
        <v>Základná škola s materskou školou</v>
      </c>
      <c r="E40" s="1" t="str">
        <v>základná škola</v>
      </c>
      <c r="F40" s="13" t="str">
        <v>Základná škola</v>
      </c>
      <c r="G40" s="13">
        <v>3</v>
      </c>
      <c r="H40" s="13">
        <v>2</v>
      </c>
      <c r="I40" s="13">
        <v>150</v>
      </c>
      <c r="J40" s="13">
        <v>1</v>
      </c>
      <c r="K40" s="13" t="str">
        <v>D</v>
      </c>
      <c r="L40" s="13" t="str">
        <v>EDUNET typ D: 30 .. 50 Mbps</v>
      </c>
    </row>
    <row r="41" spans="1:12">
      <c r="A41" s="1">
        <v>100014759</v>
      </c>
      <c r="B41" s="1" t="str">
        <v>Košický</v>
      </c>
      <c r="C41" s="1" t="str">
        <v>Košice II</v>
      </c>
      <c r="D41" s="1" t="str">
        <v>Základná škola</v>
      </c>
      <c r="E41" s="1" t="str">
        <v>základná škola</v>
      </c>
      <c r="F41" s="13" t="str">
        <v>Základná škola</v>
      </c>
      <c r="G41" s="13">
        <v>5</v>
      </c>
      <c r="H41" s="13">
        <v>2</v>
      </c>
      <c r="I41" s="13">
        <v>250</v>
      </c>
      <c r="J41" s="13">
        <v>1</v>
      </c>
      <c r="K41" s="13" t="str">
        <v>A2</v>
      </c>
      <c r="L41" s="13" t="str">
        <v>EDUNET typ A2: 800 .. 1000 Mpbs</v>
      </c>
    </row>
    <row r="42" spans="1:12">
      <c r="A42" s="1">
        <v>100017789</v>
      </c>
      <c r="B42" s="1" t="str">
        <v>Košický</v>
      </c>
      <c r="C42" s="1" t="str">
        <v>Košice II</v>
      </c>
      <c r="D42" s="1" t="str">
        <v>Elokované pracovisko ako súčasť Základnej školy</v>
      </c>
      <c r="E42" s="1" t="str">
        <v>základná škola</v>
      </c>
      <c r="F42" s="13" t="str">
        <v>Základná škola</v>
      </c>
      <c r="G42" s="13">
        <v>3</v>
      </c>
      <c r="H42" s="13">
        <v>1</v>
      </c>
      <c r="I42" s="13">
        <v>150</v>
      </c>
      <c r="J42" s="13">
        <v>1</v>
      </c>
      <c r="K42" s="13" t="str">
        <v>D</v>
      </c>
      <c r="L42" s="13" t="str">
        <v>EDUNET typ D: 30 .. 50 Mbps</v>
      </c>
    </row>
    <row r="43" spans="1:12">
      <c r="A43" s="1">
        <v>100014813</v>
      </c>
      <c r="B43" s="1" t="str">
        <v>Košický</v>
      </c>
      <c r="C43" s="1" t="str">
        <v>Košice II</v>
      </c>
      <c r="D43" s="1" t="str">
        <v>Základná škola</v>
      </c>
      <c r="E43" s="1" t="str">
        <v>základná škola</v>
      </c>
      <c r="F43" s="13" t="str">
        <v>Základná škola</v>
      </c>
      <c r="G43" s="13">
        <v>5</v>
      </c>
      <c r="H43" s="13">
        <v>1</v>
      </c>
      <c r="I43" s="13">
        <v>250</v>
      </c>
      <c r="J43" s="13">
        <v>1</v>
      </c>
      <c r="K43" s="13" t="str">
        <v>B</v>
      </c>
      <c r="L43" s="13" t="str">
        <v>EDUNET typ B: 200 .. 300 Mbps</v>
      </c>
    </row>
    <row r="44" spans="1:12">
      <c r="A44" s="1">
        <v>100014817</v>
      </c>
      <c r="B44" s="1" t="str">
        <v>Košický</v>
      </c>
      <c r="C44" s="1" t="str">
        <v>Košice II</v>
      </c>
      <c r="D44" s="1" t="str">
        <v>Stredná odborná škola priemyselných technológii</v>
      </c>
      <c r="E44" s="1" t="str">
        <v>stredná odborná škola</v>
      </c>
      <c r="F44" s="13" t="str">
        <v>Stredná odborná škola</v>
      </c>
      <c r="G44" s="13">
        <v>4</v>
      </c>
      <c r="H44" s="13">
        <v>1</v>
      </c>
      <c r="I44" s="13">
        <v>200</v>
      </c>
      <c r="J44" s="13">
        <v>1</v>
      </c>
      <c r="K44" s="13" t="str">
        <v>X</v>
      </c>
      <c r="L44" s="13" t="str">
        <v>EDUNET typ X: SANET</v>
      </c>
    </row>
    <row r="45" spans="1:12">
      <c r="A45" s="1">
        <v>100014790</v>
      </c>
      <c r="B45" s="1" t="str">
        <v>Košický</v>
      </c>
      <c r="C45" s="1" t="str">
        <v>Košice II</v>
      </c>
      <c r="D45" s="1" t="str">
        <v>Základná škola</v>
      </c>
      <c r="E45" s="1" t="str">
        <v>základná škola</v>
      </c>
      <c r="F45" s="13" t="str">
        <v>Základná škola</v>
      </c>
      <c r="G45" s="13">
        <v>4</v>
      </c>
      <c r="H45" s="13">
        <v>1</v>
      </c>
      <c r="I45" s="13">
        <v>200</v>
      </c>
      <c r="J45" s="13">
        <v>1</v>
      </c>
      <c r="K45" s="13" t="str">
        <v>C</v>
      </c>
      <c r="L45" s="13" t="str">
        <v>EDUNET typ C: 75 .. 90 Mbps</v>
      </c>
    </row>
    <row r="46" spans="1:12">
      <c r="A46" s="1">
        <v>100014803</v>
      </c>
      <c r="B46" s="1" t="str">
        <v>Košický</v>
      </c>
      <c r="C46" s="1" t="str">
        <v>Košice II</v>
      </c>
      <c r="D46" s="1" t="str">
        <v>Základná škola</v>
      </c>
      <c r="E46" s="1" t="str">
        <v>základná škola</v>
      </c>
      <c r="F46" s="13" t="str">
        <v>Základná škola</v>
      </c>
      <c r="G46" s="13">
        <v>4</v>
      </c>
      <c r="H46" s="13">
        <v>1</v>
      </c>
      <c r="I46" s="13">
        <v>200</v>
      </c>
      <c r="J46" s="13">
        <v>1</v>
      </c>
      <c r="K46" s="13" t="str">
        <v>C</v>
      </c>
      <c r="L46" s="13" t="str">
        <v>EDUNET typ C: 75 .. 90 Mbps</v>
      </c>
    </row>
    <row r="47" spans="1:12">
      <c r="A47" s="1">
        <v>100016653</v>
      </c>
      <c r="B47" s="1" t="str">
        <v>Košický</v>
      </c>
      <c r="C47" s="1" t="str">
        <v>Košice II</v>
      </c>
      <c r="D47" s="1" t="str">
        <v>Súkromná základná škola ako organizačná zložka Súkromnej spojenej školy</v>
      </c>
      <c r="E47" s="1" t="str">
        <v>základná škola</v>
      </c>
      <c r="F47" s="13" t="str">
        <v>Základná škola</v>
      </c>
      <c r="G47" s="13">
        <v>3</v>
      </c>
      <c r="H47" s="13">
        <v>1</v>
      </c>
      <c r="I47" s="13">
        <v>150</v>
      </c>
      <c r="J47" s="13">
        <v>1</v>
      </c>
      <c r="K47" s="13" t="str">
        <v>D</v>
      </c>
      <c r="L47" s="13" t="str">
        <v>EDUNET typ D: 30 .. 50 Mbps</v>
      </c>
    </row>
    <row r="48" spans="1:12">
      <c r="A48" s="1">
        <v>100014821</v>
      </c>
      <c r="B48" s="1" t="str">
        <v>Košický</v>
      </c>
      <c r="C48" s="1" t="str">
        <v>Košice II</v>
      </c>
      <c r="D48" s="1" t="str">
        <v>Základná škola</v>
      </c>
      <c r="E48" s="1" t="str">
        <v>základná škola</v>
      </c>
      <c r="F48" s="13" t="str">
        <v>Základná škola</v>
      </c>
      <c r="G48" s="13">
        <v>5</v>
      </c>
      <c r="H48" s="13">
        <v>1</v>
      </c>
      <c r="I48" s="13">
        <v>250</v>
      </c>
      <c r="J48" s="13">
        <v>1</v>
      </c>
      <c r="K48" s="13" t="str">
        <v>A1</v>
      </c>
      <c r="L48" s="13" t="str">
        <v>EDUNET typ A1: 500 .. 800 Mbps</v>
      </c>
    </row>
    <row r="49" spans="1:12">
      <c r="A49" s="1">
        <v>100014824</v>
      </c>
      <c r="B49" s="1" t="str">
        <v>Košický</v>
      </c>
      <c r="C49" s="1" t="str">
        <v>Košice II</v>
      </c>
      <c r="D49" s="1" t="str">
        <v>Základná škola sv. Cyrila a Metoda</v>
      </c>
      <c r="E49" s="1" t="str">
        <v>základná škola</v>
      </c>
      <c r="F49" s="13" t="str">
        <v>Základná škola</v>
      </c>
      <c r="G49" s="13">
        <v>5</v>
      </c>
      <c r="H49" s="13">
        <v>1</v>
      </c>
      <c r="I49" s="13">
        <v>250</v>
      </c>
      <c r="J49" s="13">
        <v>1</v>
      </c>
      <c r="K49" s="13" t="str">
        <v>A2</v>
      </c>
      <c r="L49" s="13" t="str">
        <v>EDUNET typ A2: 800 .. 1000 Mpbs</v>
      </c>
    </row>
    <row r="50" spans="1:12">
      <c r="A50" s="1">
        <v>100014831</v>
      </c>
      <c r="B50" s="1" t="str">
        <v>Košický</v>
      </c>
      <c r="C50" s="1" t="str">
        <v>Košice II</v>
      </c>
      <c r="D50" s="1" t="str">
        <v>Špeciálna základná škola</v>
      </c>
      <c r="E50" s="1" t="str">
        <v>škola pre deti a žiakov so špeciálnymi výchovno-vzdelávacími potrebami</v>
      </c>
      <c r="F50" s="13" t="str">
        <v>Špeciálna základná škola</v>
      </c>
      <c r="G50" s="13">
        <v>3</v>
      </c>
      <c r="H50" s="13">
        <v>1</v>
      </c>
      <c r="I50" s="13">
        <v>150</v>
      </c>
      <c r="J50" s="13">
        <v>1</v>
      </c>
      <c r="K50" s="13" t="str">
        <v>D</v>
      </c>
      <c r="L50" s="13" t="str">
        <v>EDUNET typ D: 30 .. 50 Mbps</v>
      </c>
    </row>
    <row r="51" spans="1:12">
      <c r="A51" s="1">
        <v>100017950</v>
      </c>
      <c r="B51" s="1" t="str">
        <v>Košický</v>
      </c>
      <c r="C51" s="1" t="str">
        <v>Košice II</v>
      </c>
      <c r="D51" s="1" t="str">
        <v>Elokované pracovisko ako súčasť Spojenej školy - Praktická škola</v>
      </c>
      <c r="E51" s="1" t="str">
        <v>škola pre deti a žiakov so špeciálnymi výchovno-vzdelávacími potrebami</v>
      </c>
      <c r="F51" s="13" t="str">
        <v>Praktická škola</v>
      </c>
      <c r="G51" s="13">
        <v>3</v>
      </c>
      <c r="H51" s="13">
        <v>1</v>
      </c>
      <c r="I51" s="13">
        <v>150</v>
      </c>
      <c r="J51" s="13">
        <v>1</v>
      </c>
      <c r="K51" s="13" t="str">
        <v>D</v>
      </c>
      <c r="L51" s="13" t="str">
        <v>EDUNET typ D: 30 .. 50 Mbps</v>
      </c>
    </row>
    <row r="52" spans="1:12">
      <c r="A52" s="1">
        <v>100018624</v>
      </c>
      <c r="B52" s="1" t="str">
        <v>Košický</v>
      </c>
      <c r="C52" s="1" t="str">
        <v>Košice II</v>
      </c>
      <c r="D52" s="1" t="str">
        <v>Súkromná základná škola</v>
      </c>
      <c r="E52" s="1" t="str">
        <v>základná škola</v>
      </c>
      <c r="F52" s="13" t="str">
        <v>Základná škola</v>
      </c>
      <c r="G52" s="13">
        <v>3</v>
      </c>
      <c r="H52" s="13">
        <v>1</v>
      </c>
      <c r="I52" s="13">
        <v>150</v>
      </c>
      <c r="J52" s="13">
        <v>1</v>
      </c>
      <c r="K52" s="13" t="str">
        <v>D</v>
      </c>
      <c r="L52" s="13" t="str">
        <v>EDUNET typ D: 30 .. 50 Mbps</v>
      </c>
    </row>
    <row r="53" spans="1:12">
      <c r="A53" s="1">
        <v>100014889</v>
      </c>
      <c r="B53" s="1" t="str">
        <v>Košický</v>
      </c>
      <c r="C53" s="1" t="str">
        <v>Košice II</v>
      </c>
      <c r="D53" s="1" t="str">
        <v>Základná škola s materskou školou pri zdravotníckom zariadení</v>
      </c>
      <c r="E53" s="1" t="str">
        <v>škola pre deti a žiakov so špeciálnymi výchovno-vzdelávacími potrebami</v>
      </c>
      <c r="F53" s="13" t="str">
        <v>ZŠ pri zdravotníckom zariadení</v>
      </c>
      <c r="G53" s="13">
        <v>2</v>
      </c>
      <c r="H53" s="13">
        <v>1</v>
      </c>
      <c r="I53" s="13">
        <v>100</v>
      </c>
      <c r="J53" s="13">
        <v>1</v>
      </c>
      <c r="K53" s="13" t="str">
        <v>E1</v>
      </c>
      <c r="L53" s="13" t="str">
        <v>EDUNET typ E1: 20 .. 30 Mbps</v>
      </c>
    </row>
    <row r="54" spans="1:12">
      <c r="A54" s="1">
        <v>100014904</v>
      </c>
      <c r="B54" s="1" t="str">
        <v>Košický</v>
      </c>
      <c r="C54" s="1" t="str">
        <v>Košice III</v>
      </c>
      <c r="D54" s="1" t="str">
        <v>Konzervatórium Jozefa Adamoviča</v>
      </c>
      <c r="E54" s="1" t="str">
        <v>konzervatórium</v>
      </c>
      <c r="F54" s="13" t="str">
        <v>Hudobné a dramatické konzervatórium</v>
      </c>
      <c r="G54" s="13">
        <v>5</v>
      </c>
      <c r="H54" s="13">
        <v>2</v>
      </c>
      <c r="I54" s="13">
        <v>250</v>
      </c>
      <c r="J54" s="13">
        <v>1</v>
      </c>
      <c r="K54" s="13" t="str">
        <v>B1</v>
      </c>
      <c r="L54" s="13" t="str">
        <v>EDUNET typ B1: 300 .. 400 Mbps</v>
      </c>
    </row>
    <row r="55" spans="1:12">
      <c r="A55" s="1">
        <v>100014909</v>
      </c>
      <c r="B55" s="1" t="str">
        <v>Košický</v>
      </c>
      <c r="C55" s="1" t="str">
        <v>Košice III</v>
      </c>
      <c r="D55" s="1" t="str">
        <v>Základná škola</v>
      </c>
      <c r="E55" s="1" t="str">
        <v>základná škola</v>
      </c>
      <c r="F55" s="13" t="str">
        <v>Základná škola</v>
      </c>
      <c r="G55" s="13">
        <v>5</v>
      </c>
      <c r="H55" s="13">
        <v>1</v>
      </c>
      <c r="I55" s="13">
        <v>250</v>
      </c>
      <c r="J55" s="13">
        <v>1</v>
      </c>
      <c r="K55" s="13" t="str">
        <v>B1</v>
      </c>
      <c r="L55" s="13" t="str">
        <v>EDUNET typ B1: 300 .. 400 Mbps</v>
      </c>
    </row>
    <row r="56" spans="1:12">
      <c r="A56" s="1">
        <v>100014912</v>
      </c>
      <c r="B56" s="1" t="str">
        <v>Košický</v>
      </c>
      <c r="C56" s="1" t="str">
        <v>Košice III</v>
      </c>
      <c r="D56" s="1" t="str">
        <v>Gymnázium sv. Edity Steinovej</v>
      </c>
      <c r="E56" s="1" t="str">
        <v>gymnázium</v>
      </c>
      <c r="F56" s="13" t="str">
        <v>Gymnázium</v>
      </c>
      <c r="G56" s="13">
        <v>4</v>
      </c>
      <c r="H56" s="13">
        <v>1</v>
      </c>
      <c r="I56" s="13">
        <v>200</v>
      </c>
      <c r="J56" s="13">
        <v>1</v>
      </c>
      <c r="K56" s="13" t="str">
        <v>X</v>
      </c>
      <c r="L56" s="13" t="str">
        <v>EDUNET typ X: SANET</v>
      </c>
    </row>
    <row r="57" spans="1:12">
      <c r="A57" s="1">
        <v>100014920</v>
      </c>
      <c r="B57" s="1" t="str">
        <v>Košický</v>
      </c>
      <c r="C57" s="1" t="str">
        <v>Košice III</v>
      </c>
      <c r="D57" s="1" t="str">
        <v>Základná škola</v>
      </c>
      <c r="E57" s="1" t="str">
        <v>základná škola</v>
      </c>
      <c r="F57" s="13" t="str">
        <v>Základná škola</v>
      </c>
      <c r="G57" s="13">
        <v>5</v>
      </c>
      <c r="H57" s="13">
        <v>1</v>
      </c>
      <c r="I57" s="13">
        <v>250</v>
      </c>
      <c r="J57" s="13">
        <v>1</v>
      </c>
      <c r="K57" s="13" t="str">
        <v>A</v>
      </c>
      <c r="L57" s="13" t="str">
        <v>EDUNET typ A: 400 .. 500 Mpbs</v>
      </c>
    </row>
    <row r="58" spans="1:12">
      <c r="A58" s="1">
        <v>100014923</v>
      </c>
      <c r="B58" s="1" t="str">
        <v>Košický</v>
      </c>
      <c r="C58" s="1" t="str">
        <v>Košice III</v>
      </c>
      <c r="D58" s="1" t="str">
        <v>Základná škola</v>
      </c>
      <c r="E58" s="1" t="str">
        <v>základná škola</v>
      </c>
      <c r="F58" s="13" t="str">
        <v>Základná škola</v>
      </c>
      <c r="G58" s="13">
        <v>5</v>
      </c>
      <c r="H58" s="13">
        <v>1</v>
      </c>
      <c r="I58" s="13">
        <v>250</v>
      </c>
      <c r="J58" s="13">
        <v>1</v>
      </c>
      <c r="K58" s="13" t="str">
        <v>A1</v>
      </c>
      <c r="L58" s="13" t="str">
        <v>EDUNET typ A1: 500 .. 800 Mbps</v>
      </c>
    </row>
    <row r="59" spans="1:12">
      <c r="A59" s="1">
        <v>100014932</v>
      </c>
      <c r="B59" s="1" t="str">
        <v>Košický</v>
      </c>
      <c r="C59" s="1" t="str">
        <v>Košice III</v>
      </c>
      <c r="D59" s="1" t="str">
        <v>Základná škola Ľudovíta Fullu</v>
      </c>
      <c r="E59" s="1" t="str">
        <v>základná škola</v>
      </c>
      <c r="F59" s="13" t="str">
        <v>Základná škola</v>
      </c>
      <c r="G59" s="13">
        <v>5</v>
      </c>
      <c r="H59" s="13">
        <v>1</v>
      </c>
      <c r="I59" s="13">
        <v>250</v>
      </c>
      <c r="J59" s="13">
        <v>1</v>
      </c>
      <c r="K59" s="13" t="str">
        <v>B</v>
      </c>
      <c r="L59" s="13" t="str">
        <v>EDUNET typ B: 200 .. 300 Mbps</v>
      </c>
    </row>
    <row r="60" spans="1:12">
      <c r="A60" s="1">
        <v>100014938</v>
      </c>
      <c r="B60" s="1" t="str">
        <v>Košický</v>
      </c>
      <c r="C60" s="1" t="str">
        <v>Košice III</v>
      </c>
      <c r="D60" s="1" t="str">
        <v>Základná škola</v>
      </c>
      <c r="E60" s="1" t="str">
        <v>základná škola</v>
      </c>
      <c r="F60" s="13" t="str">
        <v>Základná škola</v>
      </c>
      <c r="G60" s="13">
        <v>4</v>
      </c>
      <c r="H60" s="13">
        <v>2</v>
      </c>
      <c r="I60" s="13">
        <v>200</v>
      </c>
      <c r="J60" s="13">
        <v>1</v>
      </c>
      <c r="K60" s="13" t="str">
        <v>C</v>
      </c>
      <c r="L60" s="13" t="str">
        <v>EDUNET typ C: 75 .. 90 Mbps</v>
      </c>
    </row>
    <row r="61" spans="1:12">
      <c r="A61" s="1">
        <v>100014940</v>
      </c>
      <c r="B61" s="1" t="str">
        <v>Košický</v>
      </c>
      <c r="C61" s="1" t="str">
        <v>Košice III</v>
      </c>
      <c r="D61" s="1" t="str">
        <v>Súkromná stredná odborná škola ekonomicko-technická</v>
      </c>
      <c r="E61" s="1" t="str">
        <v>stredná odborná škola</v>
      </c>
      <c r="F61" s="13" t="str">
        <v>Stredná odborná škola</v>
      </c>
      <c r="G61" s="13">
        <v>4</v>
      </c>
      <c r="H61" s="13">
        <v>1</v>
      </c>
      <c r="I61" s="13">
        <v>200</v>
      </c>
      <c r="J61" s="13">
        <v>1</v>
      </c>
      <c r="K61" s="13" t="str">
        <v>X</v>
      </c>
      <c r="L61" s="13" t="str">
        <v>EDUNET typ X: SANET</v>
      </c>
    </row>
    <row r="62" spans="1:12">
      <c r="A62" s="1">
        <v>100014955</v>
      </c>
      <c r="B62" s="1" t="str">
        <v>Košický</v>
      </c>
      <c r="C62" s="1" t="str">
        <v>Košice IV</v>
      </c>
      <c r="D62" s="1" t="str">
        <v>Základná škola</v>
      </c>
      <c r="E62" s="1" t="str">
        <v>základná škola</v>
      </c>
      <c r="F62" s="13" t="str">
        <v>Základná škola</v>
      </c>
      <c r="G62" s="13">
        <v>4</v>
      </c>
      <c r="H62" s="13">
        <v>1</v>
      </c>
      <c r="I62" s="13">
        <v>200</v>
      </c>
      <c r="J62" s="13">
        <v>1</v>
      </c>
      <c r="K62" s="13" t="str">
        <v>C</v>
      </c>
      <c r="L62" s="13" t="str">
        <v>EDUNET typ C: 75 .. 90 Mbps</v>
      </c>
    </row>
    <row r="63" spans="1:12">
      <c r="A63" s="1">
        <v>100014961</v>
      </c>
      <c r="B63" s="1" t="str">
        <v>Košický</v>
      </c>
      <c r="C63" s="1" t="str">
        <v>Košice IV</v>
      </c>
      <c r="D63" s="1" t="str">
        <v>Základná škola ako organizačná zložka Liečebno-výchovného sanatória</v>
      </c>
      <c r="E63" s="1" t="str">
        <v>škola pre deti a žiakov so špeciálnymi výchovno-vzdelávacími potrebami</v>
      </c>
      <c r="F63" s="13" t="str">
        <v>ZŠ pri špeciálnom výchovnom zariadení</v>
      </c>
      <c r="G63" s="13">
        <v>3</v>
      </c>
      <c r="H63" s="13">
        <v>1</v>
      </c>
      <c r="I63" s="13">
        <v>150</v>
      </c>
      <c r="J63" s="13">
        <v>1</v>
      </c>
      <c r="K63" s="13" t="str">
        <v>D</v>
      </c>
      <c r="L63" s="13" t="str">
        <v>EDUNET typ D: 30 .. 50 Mbps</v>
      </c>
    </row>
    <row r="64" spans="1:12">
      <c r="A64" s="1">
        <v>100014967</v>
      </c>
      <c r="B64" s="1" t="str">
        <v>Košický</v>
      </c>
      <c r="C64" s="1" t="str">
        <v>Košice IV</v>
      </c>
      <c r="D64" s="1" t="str">
        <v>Odborné učilište ako organizačná zložka Spojenej školy</v>
      </c>
      <c r="E64" s="1" t="str">
        <v>škola pre deti a žiakov so špeciálnymi výchovno-vzdelávacími potrebami</v>
      </c>
      <c r="F64" s="13" t="str">
        <v>Odborné učilište</v>
      </c>
      <c r="G64" s="13">
        <v>3</v>
      </c>
      <c r="H64" s="13">
        <v>1</v>
      </c>
      <c r="I64" s="13">
        <v>150</v>
      </c>
      <c r="J64" s="13">
        <v>1</v>
      </c>
      <c r="K64" s="13" t="str">
        <v>D</v>
      </c>
      <c r="L64" s="13" t="str">
        <v>EDUNET typ D: 30 .. 50 Mbps</v>
      </c>
    </row>
    <row r="65" spans="1:12">
      <c r="A65" s="1">
        <v>100014969</v>
      </c>
      <c r="B65" s="1" t="str">
        <v>Košický</v>
      </c>
      <c r="C65" s="1" t="str">
        <v>Košice IV</v>
      </c>
      <c r="D65" s="1" t="str">
        <v>Stredná odborná škola beauty služieb</v>
      </c>
      <c r="E65" s="1" t="str">
        <v>stredná odborná škola</v>
      </c>
      <c r="F65" s="13" t="str">
        <v>Stredná odborná škola</v>
      </c>
      <c r="G65" s="13">
        <v>4</v>
      </c>
      <c r="H65" s="13">
        <v>2</v>
      </c>
      <c r="I65" s="13">
        <v>200</v>
      </c>
      <c r="J65" s="13">
        <v>1</v>
      </c>
      <c r="K65" s="13" t="str">
        <v>C</v>
      </c>
      <c r="L65" s="13" t="str">
        <v>EDUNET typ C: 75 .. 90 Mbps</v>
      </c>
    </row>
    <row r="66" spans="1:12">
      <c r="A66" s="1">
        <v>100014971</v>
      </c>
      <c r="B66" s="1" t="str">
        <v>Košický</v>
      </c>
      <c r="C66" s="1" t="str">
        <v>Košice IV</v>
      </c>
      <c r="D66" s="1" t="str">
        <v>Základná škola</v>
      </c>
      <c r="E66" s="1" t="str">
        <v>základná škola</v>
      </c>
      <c r="F66" s="13" t="str">
        <v>Základná škola</v>
      </c>
      <c r="G66" s="13">
        <v>5</v>
      </c>
      <c r="H66" s="13">
        <v>1</v>
      </c>
      <c r="I66" s="13">
        <v>250</v>
      </c>
      <c r="J66" s="13">
        <v>1</v>
      </c>
      <c r="K66" s="13" t="str">
        <v>B</v>
      </c>
      <c r="L66" s="13" t="str">
        <v>EDUNET typ B: 200 .. 300 Mbps</v>
      </c>
    </row>
    <row r="67" spans="1:12">
      <c r="A67" s="1">
        <v>100014975</v>
      </c>
      <c r="B67" s="1" t="str">
        <v>Košický</v>
      </c>
      <c r="C67" s="1" t="str">
        <v>Košice IV</v>
      </c>
      <c r="D67" s="1" t="str">
        <v>Hotelová akadémia</v>
      </c>
      <c r="E67" s="1" t="str">
        <v>stredná odborná škola</v>
      </c>
      <c r="F67" s="13" t="str">
        <v>Hotelová akadémia</v>
      </c>
      <c r="G67" s="13">
        <v>4</v>
      </c>
      <c r="H67" s="13">
        <v>1</v>
      </c>
      <c r="I67" s="13">
        <v>200</v>
      </c>
      <c r="J67" s="13">
        <v>1</v>
      </c>
      <c r="K67" s="13" t="str">
        <v>X</v>
      </c>
      <c r="L67" s="13" t="str">
        <v>EDUNET typ X: SANET</v>
      </c>
    </row>
    <row r="68" spans="1:12">
      <c r="A68" s="1">
        <v>100014987</v>
      </c>
      <c r="B68" s="1" t="str">
        <v>Košický</v>
      </c>
      <c r="C68" s="1" t="str">
        <v>Košice IV</v>
      </c>
      <c r="D68" s="1" t="str">
        <v>Stredná odborná škola informačných technológií</v>
      </c>
      <c r="E68" s="1" t="str">
        <v>stredná odborná škola</v>
      </c>
      <c r="F68" s="13" t="str">
        <v>Stredná odborná škola</v>
      </c>
      <c r="G68" s="13">
        <v>4</v>
      </c>
      <c r="H68" s="13">
        <v>1</v>
      </c>
      <c r="I68" s="13">
        <v>200</v>
      </c>
      <c r="J68" s="13">
        <v>1</v>
      </c>
      <c r="K68" s="13" t="str">
        <v>X</v>
      </c>
      <c r="L68" s="13" t="str">
        <v>EDUNET typ X: SANET</v>
      </c>
    </row>
    <row r="69" spans="1:12">
      <c r="A69" s="1">
        <v>100014917</v>
      </c>
      <c r="B69" s="1" t="str">
        <v>Košický</v>
      </c>
      <c r="C69" s="1" t="str">
        <v>Košice IV</v>
      </c>
      <c r="D69" s="1" t="str">
        <v>Súkromná stredná odborná škola pedagogická a sociálna</v>
      </c>
      <c r="E69" s="1" t="str">
        <v>stredná odborná škola</v>
      </c>
      <c r="F69" s="13" t="str">
        <v>Stredná odborná škola</v>
      </c>
      <c r="G69" s="13">
        <v>4</v>
      </c>
      <c r="H69" s="13">
        <v>1</v>
      </c>
      <c r="I69" s="13">
        <v>200</v>
      </c>
      <c r="J69" s="13">
        <v>1</v>
      </c>
      <c r="K69" s="13" t="str">
        <v>C</v>
      </c>
      <c r="L69" s="13" t="str">
        <v>EDUNET typ C: 75 .. 90 Mbps</v>
      </c>
    </row>
    <row r="70" spans="1:12">
      <c r="A70" s="1">
        <v>100014996</v>
      </c>
      <c r="B70" s="1" t="str">
        <v>Košický</v>
      </c>
      <c r="C70" s="1" t="str">
        <v>Košice IV</v>
      </c>
      <c r="D70" s="1" t="str">
        <v>Súkromné hudobné a dramatické konzervatórium</v>
      </c>
      <c r="E70" s="1" t="str">
        <v>konzervatórium</v>
      </c>
      <c r="F70" s="13" t="str">
        <v>Hudobné a dramatické konzervatórium</v>
      </c>
      <c r="G70" s="13">
        <v>4</v>
      </c>
      <c r="H70" s="13">
        <v>1</v>
      </c>
      <c r="I70" s="13">
        <v>200</v>
      </c>
      <c r="J70" s="13">
        <v>1</v>
      </c>
      <c r="K70" s="13" t="str">
        <v>X</v>
      </c>
      <c r="L70" s="13" t="str">
        <v>EDUNET typ X: SANET</v>
      </c>
    </row>
    <row r="71" spans="1:12">
      <c r="A71" s="1">
        <v>100014999</v>
      </c>
      <c r="B71" s="1" t="str">
        <v>Košický</v>
      </c>
      <c r="C71" s="1" t="str">
        <v>Košice IV</v>
      </c>
      <c r="D71" s="1" t="str">
        <v>Základná škola</v>
      </c>
      <c r="E71" s="1" t="str">
        <v>základná škola</v>
      </c>
      <c r="F71" s="13" t="str">
        <v>Základná škola</v>
      </c>
      <c r="G71" s="13">
        <v>5</v>
      </c>
      <c r="H71" s="13">
        <v>1</v>
      </c>
      <c r="I71" s="13">
        <v>250</v>
      </c>
      <c r="J71" s="13">
        <v>1</v>
      </c>
      <c r="K71" s="13" t="str">
        <v>B</v>
      </c>
      <c r="L71" s="13" t="str">
        <v>EDUNET typ B: 200 .. 300 Mbps</v>
      </c>
    </row>
    <row r="72" spans="1:12">
      <c r="A72" s="1">
        <v>100015026</v>
      </c>
      <c r="B72" s="1" t="str">
        <v>Košický</v>
      </c>
      <c r="C72" s="1" t="str">
        <v>Košice IV</v>
      </c>
      <c r="D72" s="1" t="str">
        <v>Základná škola s materskou školou sv. Marka Križina</v>
      </c>
      <c r="E72" s="1" t="str">
        <v>základná škola</v>
      </c>
      <c r="F72" s="13" t="str">
        <v>Základná škola</v>
      </c>
      <c r="G72" s="13">
        <v>3</v>
      </c>
      <c r="H72" s="13">
        <v>3</v>
      </c>
      <c r="I72" s="13">
        <v>150</v>
      </c>
      <c r="J72" s="13">
        <v>1</v>
      </c>
      <c r="K72" s="13" t="str">
        <v>D</v>
      </c>
      <c r="L72" s="13" t="str">
        <v>EDUNET typ D: 30 .. 50 Mbps</v>
      </c>
    </row>
    <row r="73" spans="1:12">
      <c r="A73" s="1">
        <v>100015035</v>
      </c>
      <c r="B73" s="1" t="str">
        <v>Košický</v>
      </c>
      <c r="C73" s="1" t="str">
        <v>Košice IV</v>
      </c>
      <c r="D73" s="1" t="str">
        <v>Súkromná stredná odborná škola</v>
      </c>
      <c r="E73" s="1" t="str">
        <v>stredná odborná škola</v>
      </c>
      <c r="F73" s="13" t="str">
        <v>Stredná odborná škola</v>
      </c>
      <c r="G73" s="13">
        <v>4</v>
      </c>
      <c r="H73" s="13">
        <v>1</v>
      </c>
      <c r="I73" s="13">
        <v>200</v>
      </c>
      <c r="J73" s="13">
        <v>1</v>
      </c>
      <c r="K73" s="13" t="str">
        <v>X</v>
      </c>
      <c r="L73" s="13" t="str">
        <v>EDUNET typ X: SANET</v>
      </c>
    </row>
    <row r="74" spans="1:12">
      <c r="A74" s="1">
        <v>100015038</v>
      </c>
      <c r="B74" s="1" t="str">
        <v>Košický</v>
      </c>
      <c r="C74" s="1" t="str">
        <v>Košice IV</v>
      </c>
      <c r="D74" s="1" t="str">
        <v>Súkromná základná škola</v>
      </c>
      <c r="E74" s="1" t="str">
        <v>základná škola</v>
      </c>
      <c r="F74" s="13" t="str">
        <v>Základná škola</v>
      </c>
      <c r="G74" s="13">
        <v>4</v>
      </c>
      <c r="H74" s="13">
        <v>1</v>
      </c>
      <c r="I74" s="13">
        <v>200</v>
      </c>
      <c r="J74" s="13">
        <v>1</v>
      </c>
      <c r="K74" s="13" t="str">
        <v>X</v>
      </c>
      <c r="L74" s="13" t="str">
        <v>EDUNET typ X: SANET</v>
      </c>
    </row>
    <row r="75" spans="1:12">
      <c r="A75" s="1">
        <v>100015039</v>
      </c>
      <c r="B75" s="1" t="str">
        <v>Košický</v>
      </c>
      <c r="C75" s="1" t="str">
        <v>Košice IV</v>
      </c>
      <c r="D75" s="1" t="str">
        <v>Súkromné gymnázium</v>
      </c>
      <c r="E75" s="1" t="str">
        <v>gymnázium</v>
      </c>
      <c r="F75" s="13" t="str">
        <v>Gymnázium</v>
      </c>
      <c r="G75" s="13">
        <v>4</v>
      </c>
      <c r="H75" s="13">
        <v>1</v>
      </c>
      <c r="I75" s="13">
        <v>200</v>
      </c>
      <c r="J75" s="13">
        <v>1</v>
      </c>
      <c r="K75" s="13" t="str">
        <v>X</v>
      </c>
      <c r="L75" s="13" t="str">
        <v>EDUNET typ X: SANET</v>
      </c>
    </row>
    <row r="76" spans="1:12">
      <c r="A76" s="1">
        <v>100015045</v>
      </c>
      <c r="B76" s="1" t="str">
        <v>Košický</v>
      </c>
      <c r="C76" s="1" t="str">
        <v>Košice IV</v>
      </c>
      <c r="D76" s="1" t="str">
        <v>Základná škola</v>
      </c>
      <c r="E76" s="1" t="str">
        <v>základná škola</v>
      </c>
      <c r="F76" s="13" t="str">
        <v>Základná škola</v>
      </c>
      <c r="G76" s="13">
        <v>5</v>
      </c>
      <c r="H76" s="13">
        <v>1</v>
      </c>
      <c r="I76" s="13">
        <v>250</v>
      </c>
      <c r="J76" s="13">
        <v>1</v>
      </c>
      <c r="K76" s="13" t="str">
        <v>A2</v>
      </c>
      <c r="L76" s="13" t="str">
        <v>EDUNET typ A2: 800 .. 1000 Mpbs</v>
      </c>
    </row>
    <row r="77" spans="1:12">
      <c r="A77" s="1">
        <v>100015052</v>
      </c>
      <c r="B77" s="1" t="str">
        <v>Košický</v>
      </c>
      <c r="C77" s="1" t="str">
        <v>Košice IV</v>
      </c>
      <c r="D77" s="1" t="str">
        <v>Súkromná základná škola</v>
      </c>
      <c r="E77" s="1" t="str">
        <v>základná škola</v>
      </c>
      <c r="F77" s="13" t="str">
        <v>Základná škola</v>
      </c>
      <c r="G77" s="13">
        <v>3</v>
      </c>
      <c r="H77" s="13">
        <v>1</v>
      </c>
      <c r="I77" s="13">
        <v>150</v>
      </c>
      <c r="J77" s="13">
        <v>1</v>
      </c>
      <c r="K77" s="13" t="str">
        <v>D</v>
      </c>
      <c r="L77" s="13" t="str">
        <v>EDUNET typ D: 30 .. 50 Mbps</v>
      </c>
    </row>
    <row r="78" spans="1:12">
      <c r="A78" s="1">
        <v>100015064</v>
      </c>
      <c r="B78" s="1" t="str">
        <v>Košický</v>
      </c>
      <c r="C78" s="1" t="str">
        <v>Košice IV</v>
      </c>
      <c r="D78" s="1" t="str">
        <v>Obchodná akadémia</v>
      </c>
      <c r="E78" s="1" t="str">
        <v>stredná odborná škola</v>
      </c>
      <c r="F78" s="13" t="str">
        <v>Obchodná akadémia</v>
      </c>
      <c r="G78" s="13">
        <v>3</v>
      </c>
      <c r="H78" s="13">
        <v>1</v>
      </c>
      <c r="I78" s="13">
        <v>150</v>
      </c>
      <c r="J78" s="13">
        <v>1</v>
      </c>
      <c r="K78" s="13" t="str">
        <v>D</v>
      </c>
      <c r="L78" s="13" t="str">
        <v>EDUNET typ D: 30 .. 50 Mbps</v>
      </c>
    </row>
    <row r="79" spans="1:12">
      <c r="A79" s="1">
        <v>100015071</v>
      </c>
      <c r="B79" s="1" t="str">
        <v>Košický</v>
      </c>
      <c r="C79" s="1" t="str">
        <v>Košice IV</v>
      </c>
      <c r="D79" s="1" t="str">
        <v>Gymnázium</v>
      </c>
      <c r="E79" s="1" t="str">
        <v>gymnázium</v>
      </c>
      <c r="F79" s="13" t="str">
        <v>Gymnázium</v>
      </c>
      <c r="G79" s="13">
        <v>5</v>
      </c>
      <c r="H79" s="13">
        <v>1</v>
      </c>
      <c r="I79" s="13">
        <v>250</v>
      </c>
      <c r="J79" s="13">
        <v>1</v>
      </c>
      <c r="K79" s="13" t="str">
        <v>B</v>
      </c>
      <c r="L79" s="13" t="str">
        <v>EDUNET typ B: 200 .. 300 Mbps</v>
      </c>
    </row>
    <row r="80" spans="1:12">
      <c r="A80" s="1">
        <v>100015083</v>
      </c>
      <c r="B80" s="1" t="str">
        <v>Košický</v>
      </c>
      <c r="C80" s="1" t="str">
        <v>Košice - okolie</v>
      </c>
      <c r="D80" s="1" t="str">
        <v>Základná škola</v>
      </c>
      <c r="E80" s="1" t="str">
        <v>základná škola</v>
      </c>
      <c r="F80" s="13" t="str">
        <v>ZŠ I. stupeň</v>
      </c>
      <c r="G80" s="13">
        <v>2</v>
      </c>
      <c r="H80" s="13">
        <v>1</v>
      </c>
      <c r="I80" s="13">
        <v>100</v>
      </c>
      <c r="J80" s="13">
        <v>1</v>
      </c>
      <c r="K80" s="13" t="str">
        <v>E</v>
      </c>
      <c r="L80" s="13" t="str">
        <v>EDUNET typ E: 10 .. 20 Mbps</v>
      </c>
    </row>
    <row r="81" spans="1:12">
      <c r="A81" s="1">
        <v>100018075</v>
      </c>
      <c r="B81" s="1" t="str">
        <v>Košický</v>
      </c>
      <c r="C81" s="1" t="str">
        <v>Košice - okolie</v>
      </c>
      <c r="D81" s="1" t="str">
        <v>Základná škola s materskou školou</v>
      </c>
      <c r="E81" s="1" t="str">
        <v>základná škola</v>
      </c>
      <c r="F81" s="13" t="str">
        <v>Základná škola</v>
      </c>
      <c r="G81" s="13">
        <v>4</v>
      </c>
      <c r="H81" s="13">
        <v>1</v>
      </c>
      <c r="I81" s="13">
        <v>200</v>
      </c>
      <c r="J81" s="13">
        <v>1</v>
      </c>
      <c r="K81" s="13" t="str">
        <v>C</v>
      </c>
      <c r="L81" s="13" t="str">
        <v>EDUNET typ C: 75 .. 90 Mbps</v>
      </c>
    </row>
    <row r="82" spans="1:12">
      <c r="A82" s="1">
        <v>100015096</v>
      </c>
      <c r="B82" s="1" t="str">
        <v>Košický</v>
      </c>
      <c r="C82" s="1" t="str">
        <v>Košice - okolie</v>
      </c>
      <c r="D82" s="1" t="str">
        <v>Základná škola s materskou školou</v>
      </c>
      <c r="E82" s="1" t="str">
        <v>základná škola</v>
      </c>
      <c r="F82" s="13" t="str">
        <v>Základná škola</v>
      </c>
      <c r="G82" s="13">
        <v>4</v>
      </c>
      <c r="H82" s="13">
        <v>1</v>
      </c>
      <c r="I82" s="13">
        <v>200</v>
      </c>
      <c r="J82" s="13">
        <v>1</v>
      </c>
      <c r="K82" s="13" t="str">
        <v>C</v>
      </c>
      <c r="L82" s="13" t="str">
        <v>EDUNET typ C: 75 .. 90 Mbps</v>
      </c>
    </row>
    <row r="83" spans="1:12">
      <c r="A83" s="1">
        <v>100015101</v>
      </c>
      <c r="B83" s="1" t="str">
        <v>Košický</v>
      </c>
      <c r="C83" s="1" t="str">
        <v>Košice - okolie</v>
      </c>
      <c r="D83" s="1" t="str">
        <v>Základná škola</v>
      </c>
      <c r="E83" s="1" t="str">
        <v>základná škola</v>
      </c>
      <c r="F83" s="13" t="str">
        <v>ZŠ I. stupeň</v>
      </c>
      <c r="G83" s="13">
        <v>3</v>
      </c>
      <c r="H83" s="13">
        <v>1</v>
      </c>
      <c r="I83" s="13">
        <v>150</v>
      </c>
      <c r="J83" s="13">
        <v>1</v>
      </c>
      <c r="K83" s="13" t="str">
        <v>D</v>
      </c>
      <c r="L83" s="13" t="str">
        <v>EDUNET typ D: 30 .. 50 Mbps</v>
      </c>
    </row>
    <row r="84" spans="1:12">
      <c r="A84" s="1">
        <v>100015104</v>
      </c>
      <c r="B84" s="1" t="str">
        <v>Košický</v>
      </c>
      <c r="C84" s="1" t="str">
        <v>Košice - okolie</v>
      </c>
      <c r="D84" s="1" t="str">
        <v>Základná škola s materskou školou Milana Rastislava Štefánika</v>
      </c>
      <c r="E84" s="1" t="str">
        <v>základná škola</v>
      </c>
      <c r="F84" s="13" t="str">
        <v>Základná škola</v>
      </c>
      <c r="G84" s="13">
        <v>5</v>
      </c>
      <c r="H84" s="13">
        <v>1</v>
      </c>
      <c r="I84" s="13">
        <v>250</v>
      </c>
      <c r="J84" s="13">
        <v>1</v>
      </c>
      <c r="K84" s="13" t="str">
        <v>B1</v>
      </c>
      <c r="L84" s="13" t="str">
        <v>EDUNET typ B1: 300 .. 400 Mbps</v>
      </c>
    </row>
    <row r="85" spans="1:12">
      <c r="A85" s="1">
        <v>100015111</v>
      </c>
      <c r="B85" s="1" t="str">
        <v>Košický</v>
      </c>
      <c r="C85" s="1" t="str">
        <v>Košice - okolie</v>
      </c>
      <c r="D85" s="1" t="str">
        <v>Základná škola s vyučovacím jazykom maďarským - Alapiskola</v>
      </c>
      <c r="E85" s="1" t="str">
        <v>základná škola</v>
      </c>
      <c r="F85" s="13" t="str">
        <v>Základná škola</v>
      </c>
      <c r="G85" s="13">
        <v>3</v>
      </c>
      <c r="H85" s="13">
        <v>1</v>
      </c>
      <c r="I85" s="13">
        <v>150</v>
      </c>
      <c r="J85" s="13">
        <v>1</v>
      </c>
      <c r="K85" s="13" t="str">
        <v>D</v>
      </c>
      <c r="L85" s="13" t="str">
        <v>EDUNET typ D: 30 .. 50 Mbps</v>
      </c>
    </row>
    <row r="86" spans="1:12">
      <c r="A86" s="1">
        <v>100015119</v>
      </c>
      <c r="B86" s="1" t="str">
        <v>Košický</v>
      </c>
      <c r="C86" s="1" t="str">
        <v>Košice - okolie</v>
      </c>
      <c r="D86" s="1" t="str">
        <v>Základná škola</v>
      </c>
      <c r="E86" s="1" t="str">
        <v>základná škola</v>
      </c>
      <c r="F86" s="13" t="str">
        <v>ZŠ I. stupeň</v>
      </c>
      <c r="G86" s="13">
        <v>3</v>
      </c>
      <c r="H86" s="13">
        <v>1</v>
      </c>
      <c r="I86" s="13">
        <v>150</v>
      </c>
      <c r="J86" s="13">
        <v>1</v>
      </c>
      <c r="K86" s="13" t="str">
        <v>D</v>
      </c>
      <c r="L86" s="13" t="str">
        <v>EDUNET typ D: 30 .. 50 Mbps</v>
      </c>
    </row>
    <row r="87" spans="1:12">
      <c r="A87" s="1">
        <v>100015121</v>
      </c>
      <c r="B87" s="1" t="str">
        <v>Košický</v>
      </c>
      <c r="C87" s="1" t="str">
        <v>Košice - okolie</v>
      </c>
      <c r="D87" s="1" t="str">
        <v>Základná škola</v>
      </c>
      <c r="E87" s="1" t="str">
        <v>základná škola</v>
      </c>
      <c r="F87" s="13" t="str">
        <v>Základná škola</v>
      </c>
      <c r="G87" s="13">
        <v>5</v>
      </c>
      <c r="H87" s="13">
        <v>1</v>
      </c>
      <c r="I87" s="13">
        <v>250</v>
      </c>
      <c r="J87" s="13">
        <v>1</v>
      </c>
      <c r="K87" s="13" t="str">
        <v>A</v>
      </c>
      <c r="L87" s="13" t="str">
        <v>EDUNET typ A: 400 .. 500 Mpbs</v>
      </c>
    </row>
    <row r="88" spans="1:12">
      <c r="A88" s="1">
        <v>100015130</v>
      </c>
      <c r="B88" s="1" t="str">
        <v>Košický</v>
      </c>
      <c r="C88" s="1" t="str">
        <v>Košice - okolie</v>
      </c>
      <c r="D88" s="1" t="str">
        <v>Základná škola s materskou školou</v>
      </c>
      <c r="E88" s="1" t="str">
        <v>základná škola</v>
      </c>
      <c r="F88" s="13" t="str">
        <v>Základná škola</v>
      </c>
      <c r="G88" s="13">
        <v>4</v>
      </c>
      <c r="H88" s="13">
        <v>1</v>
      </c>
      <c r="I88" s="13">
        <v>200</v>
      </c>
      <c r="J88" s="13">
        <v>1</v>
      </c>
      <c r="K88" s="13" t="str">
        <v>C</v>
      </c>
      <c r="L88" s="13" t="str">
        <v>EDUNET typ C: 75 .. 90 Mbps</v>
      </c>
    </row>
    <row r="89" spans="1:12">
      <c r="A89" s="1">
        <v>100015115</v>
      </c>
      <c r="B89" s="1" t="str">
        <v>Košický</v>
      </c>
      <c r="C89" s="1" t="str">
        <v>Košice - okolie</v>
      </c>
      <c r="D89" s="1" t="str">
        <v>Základná škola - Alapiskola</v>
      </c>
      <c r="E89" s="1" t="str">
        <v>základná škola</v>
      </c>
      <c r="F89" s="13" t="str">
        <v>ZŠ I. stupeň</v>
      </c>
      <c r="G89" s="13">
        <v>2</v>
      </c>
      <c r="H89" s="13">
        <v>1</v>
      </c>
      <c r="I89" s="13">
        <v>100</v>
      </c>
      <c r="J89" s="13">
        <v>1</v>
      </c>
      <c r="K89" s="13" t="str">
        <v>E</v>
      </c>
      <c r="L89" s="13" t="str">
        <v>EDUNET typ E: 10 .. 20 Mbps</v>
      </c>
    </row>
    <row r="90" spans="1:12">
      <c r="A90" s="1">
        <v>100016797</v>
      </c>
      <c r="B90" s="1" t="str">
        <v>Košický</v>
      </c>
      <c r="C90" s="1" t="str">
        <v>Košice - okolie</v>
      </c>
      <c r="D90" s="1" t="str">
        <v>Elokované pracovisko ako súčasť Základnej školy</v>
      </c>
      <c r="E90" s="1" t="str">
        <v>základná škola</v>
      </c>
      <c r="F90" s="13" t="str">
        <v>Základná škola</v>
      </c>
      <c r="G90" s="13">
        <v>3</v>
      </c>
      <c r="H90" s="13">
        <v>1</v>
      </c>
      <c r="I90" s="13">
        <v>150</v>
      </c>
      <c r="J90" s="13">
        <v>1</v>
      </c>
      <c r="K90" s="13" t="str">
        <v>D</v>
      </c>
      <c r="L90" s="13" t="str">
        <v>EDUNET typ D: 30 .. 50 Mbps</v>
      </c>
    </row>
    <row r="91" spans="1:12">
      <c r="A91" s="1">
        <v>100015136</v>
      </c>
      <c r="B91" s="1" t="str">
        <v>Košický</v>
      </c>
      <c r="C91" s="1" t="str">
        <v>Košice - okolie</v>
      </c>
      <c r="D91" s="1" t="str">
        <v>Základná škola</v>
      </c>
      <c r="E91" s="1" t="str">
        <v>základná škola</v>
      </c>
      <c r="F91" s="13" t="str">
        <v>Základná škola</v>
      </c>
      <c r="G91" s="13">
        <v>3</v>
      </c>
      <c r="H91" s="13">
        <v>1</v>
      </c>
      <c r="I91" s="13">
        <v>150</v>
      </c>
      <c r="J91" s="13">
        <v>1</v>
      </c>
      <c r="K91" s="13" t="str">
        <v>D</v>
      </c>
      <c r="L91" s="13" t="str">
        <v>EDUNET typ D: 30 .. 50 Mbps</v>
      </c>
    </row>
    <row r="92" spans="1:12">
      <c r="A92" s="1">
        <v>100015138</v>
      </c>
      <c r="B92" s="1" t="str">
        <v>Košický</v>
      </c>
      <c r="C92" s="1" t="str">
        <v>Košice - okolie</v>
      </c>
      <c r="D92" s="1" t="str">
        <v>Základná škola</v>
      </c>
      <c r="E92" s="1" t="str">
        <v>základná škola</v>
      </c>
      <c r="F92" s="13" t="str">
        <v>Základná škola</v>
      </c>
      <c r="G92" s="13">
        <v>5</v>
      </c>
      <c r="H92" s="13">
        <v>1</v>
      </c>
      <c r="I92" s="13">
        <v>250</v>
      </c>
      <c r="J92" s="13">
        <v>1</v>
      </c>
      <c r="K92" s="13" t="str">
        <v>B</v>
      </c>
      <c r="L92" s="13" t="str">
        <v>EDUNET typ B: 200 .. 300 Mbps</v>
      </c>
    </row>
    <row r="93" spans="1:12">
      <c r="A93" s="1">
        <v>100015147</v>
      </c>
      <c r="B93" s="1" t="str">
        <v>Košický</v>
      </c>
      <c r="C93" s="1" t="str">
        <v>Košice - okolie</v>
      </c>
      <c r="D93" s="1" t="str">
        <v>Základná škola</v>
      </c>
      <c r="E93" s="1" t="str">
        <v>základná škola</v>
      </c>
      <c r="F93" s="13" t="str">
        <v>Základná škola</v>
      </c>
      <c r="G93" s="13">
        <v>3</v>
      </c>
      <c r="H93" s="13">
        <v>1</v>
      </c>
      <c r="I93" s="13">
        <v>150</v>
      </c>
      <c r="J93" s="13">
        <v>1</v>
      </c>
      <c r="K93" s="13" t="str">
        <v>D</v>
      </c>
      <c r="L93" s="13" t="str">
        <v>EDUNET typ D: 30 .. 50 Mbps</v>
      </c>
    </row>
    <row r="94" spans="1:12">
      <c r="A94" s="1">
        <v>100015154</v>
      </c>
      <c r="B94" s="1" t="str">
        <v>Košický</v>
      </c>
      <c r="C94" s="1" t="str">
        <v>Košice - okolie</v>
      </c>
      <c r="D94" s="1" t="str">
        <v>Cirkevná základná škola sv. Štefana - Szent István Egyházi Alapiskola</v>
      </c>
      <c r="E94" s="1" t="str">
        <v>základná škola</v>
      </c>
      <c r="F94" s="13" t="str">
        <v>ZŠ I. stupeň</v>
      </c>
      <c r="G94" s="13">
        <v>2</v>
      </c>
      <c r="H94" s="13">
        <v>1</v>
      </c>
      <c r="I94" s="13">
        <v>100</v>
      </c>
      <c r="J94" s="13">
        <v>1</v>
      </c>
      <c r="K94" s="13" t="str">
        <v>E</v>
      </c>
      <c r="L94" s="13" t="str">
        <v>EDUNET typ E: 10 .. 20 Mbps</v>
      </c>
    </row>
    <row r="95" spans="1:12">
      <c r="A95" s="1">
        <v>100015160</v>
      </c>
      <c r="B95" s="1" t="str">
        <v>Košický</v>
      </c>
      <c r="C95" s="1" t="str">
        <v>Košice - okolie</v>
      </c>
      <c r="D95" s="1" t="str">
        <v>Základná škola</v>
      </c>
      <c r="E95" s="1" t="str">
        <v>základná škola</v>
      </c>
      <c r="F95" s="13" t="str">
        <v>Základná škola</v>
      </c>
      <c r="G95" s="13">
        <v>4</v>
      </c>
      <c r="H95" s="13">
        <v>1</v>
      </c>
      <c r="I95" s="13">
        <v>200</v>
      </c>
      <c r="J95" s="13">
        <v>1</v>
      </c>
      <c r="K95" s="13" t="str">
        <v>C</v>
      </c>
      <c r="L95" s="13" t="str">
        <v>EDUNET typ C: 75 .. 90 Mbps</v>
      </c>
    </row>
    <row r="96" spans="1:12">
      <c r="A96" s="1">
        <v>100015172</v>
      </c>
      <c r="B96" s="1" t="str">
        <v>Košický</v>
      </c>
      <c r="C96" s="1" t="str">
        <v>Košice - okolie</v>
      </c>
      <c r="D96" s="1" t="str">
        <v>Základná škola</v>
      </c>
      <c r="E96" s="1" t="str">
        <v>základná škola</v>
      </c>
      <c r="F96" s="13" t="str">
        <v>ZŠ I. stupeň</v>
      </c>
      <c r="G96" s="13">
        <v>3</v>
      </c>
      <c r="H96" s="13">
        <v>1</v>
      </c>
      <c r="I96" s="13">
        <v>150</v>
      </c>
      <c r="J96" s="13">
        <v>1</v>
      </c>
      <c r="K96" s="13" t="str">
        <v>D</v>
      </c>
      <c r="L96" s="13" t="str">
        <v>EDUNET typ D: 30 .. 50 Mbps</v>
      </c>
    </row>
    <row r="97" spans="1:12">
      <c r="A97" s="1">
        <v>100015174</v>
      </c>
      <c r="B97" s="1" t="str">
        <v>Košický</v>
      </c>
      <c r="C97" s="1" t="str">
        <v>Košice - okolie</v>
      </c>
      <c r="D97" s="1" t="str">
        <v>Základná škola</v>
      </c>
      <c r="E97" s="1" t="str">
        <v>základná škola</v>
      </c>
      <c r="F97" s="13" t="str">
        <v>ZŠ I. stupeň</v>
      </c>
      <c r="G97" s="13">
        <v>2</v>
      </c>
      <c r="H97" s="13">
        <v>1</v>
      </c>
      <c r="I97" s="13">
        <v>100</v>
      </c>
      <c r="J97" s="13">
        <v>1</v>
      </c>
      <c r="K97" s="13" t="str">
        <v>E</v>
      </c>
      <c r="L97" s="13" t="str">
        <v>EDUNET typ E: 10 .. 20 Mbps</v>
      </c>
    </row>
    <row r="98" spans="1:12">
      <c r="A98" s="1">
        <v>100015178</v>
      </c>
      <c r="B98" s="1" t="str">
        <v>Košický</v>
      </c>
      <c r="C98" s="1" t="str">
        <v>Košice - okolie</v>
      </c>
      <c r="D98" s="1" t="str">
        <v>Základná škola</v>
      </c>
      <c r="E98" s="1" t="str">
        <v>základná škola</v>
      </c>
      <c r="F98" s="13" t="str">
        <v>Základná škola</v>
      </c>
      <c r="G98" s="13">
        <v>5</v>
      </c>
      <c r="H98" s="13">
        <v>1</v>
      </c>
      <c r="I98" s="13">
        <v>250</v>
      </c>
      <c r="J98" s="13">
        <v>1</v>
      </c>
      <c r="K98" s="13" t="str">
        <v>A2</v>
      </c>
      <c r="L98" s="13" t="str">
        <v>EDUNET typ A2: 800 .. 1000 Mpbs</v>
      </c>
    </row>
    <row r="99" spans="1:12">
      <c r="A99" s="1">
        <v>100015184</v>
      </c>
      <c r="B99" s="1" t="str">
        <v>Košický</v>
      </c>
      <c r="C99" s="1" t="str">
        <v>Košice - okolie</v>
      </c>
      <c r="D99" s="1" t="str">
        <v>Základná škola s materskou školou</v>
      </c>
      <c r="E99" s="1" t="str">
        <v>základná škola</v>
      </c>
      <c r="F99" s="13" t="str">
        <v>ZŠ I. stupeň</v>
      </c>
      <c r="G99" s="13">
        <v>2</v>
      </c>
      <c r="H99" s="13">
        <v>1</v>
      </c>
      <c r="I99" s="13">
        <v>100</v>
      </c>
      <c r="J99" s="13">
        <v>1</v>
      </c>
      <c r="K99" s="13" t="str">
        <v>E</v>
      </c>
      <c r="L99" s="13" t="str">
        <v>EDUNET typ E: 10 .. 20 Mbps</v>
      </c>
    </row>
    <row r="100" spans="1:12">
      <c r="A100" s="1">
        <v>100015189</v>
      </c>
      <c r="B100" s="1" t="str">
        <v>Košický</v>
      </c>
      <c r="C100" s="1" t="str">
        <v>Košice - okolie</v>
      </c>
      <c r="D100" s="1" t="str">
        <v>Základná škola</v>
      </c>
      <c r="E100" s="1" t="str">
        <v>základná škola</v>
      </c>
      <c r="F100" s="13" t="str">
        <v>Základná škola</v>
      </c>
      <c r="G100" s="13">
        <v>5</v>
      </c>
      <c r="H100" s="13">
        <v>1</v>
      </c>
      <c r="I100" s="13">
        <v>250</v>
      </c>
      <c r="J100" s="13">
        <v>1</v>
      </c>
      <c r="K100" s="13" t="str">
        <v>A</v>
      </c>
      <c r="L100" s="13" t="str">
        <v>EDUNET typ A: 400 .. 500 Mpbs</v>
      </c>
    </row>
    <row r="101" spans="1:12">
      <c r="A101" s="1">
        <v>100015191</v>
      </c>
      <c r="B101" s="1" t="str">
        <v>Košický</v>
      </c>
      <c r="C101" s="1" t="str">
        <v>Košice - okolie</v>
      </c>
      <c r="D101" s="1" t="str">
        <v>Súkromná základná škola</v>
      </c>
      <c r="E101" s="1" t="str">
        <v>základná škola</v>
      </c>
      <c r="F101" s="13" t="str">
        <v>Základná škola</v>
      </c>
      <c r="G101" s="13">
        <v>3</v>
      </c>
      <c r="H101" s="13">
        <v>1</v>
      </c>
      <c r="I101" s="13">
        <v>150</v>
      </c>
      <c r="J101" s="13">
        <v>1</v>
      </c>
      <c r="K101" s="13" t="str">
        <v>D</v>
      </c>
      <c r="L101" s="13" t="str">
        <v>EDUNET typ D: 30 .. 50 Mbps</v>
      </c>
    </row>
    <row r="102" spans="1:12">
      <c r="A102" s="1">
        <v>100015194</v>
      </c>
      <c r="B102" s="1" t="str">
        <v>Košický</v>
      </c>
      <c r="C102" s="1" t="str">
        <v>Košice - okolie</v>
      </c>
      <c r="D102" s="1" t="str">
        <v>Základná škola</v>
      </c>
      <c r="E102" s="1" t="str">
        <v>základná škola</v>
      </c>
      <c r="F102" s="13" t="str">
        <v>ZŠ I. stupeň</v>
      </c>
      <c r="G102" s="13">
        <v>2</v>
      </c>
      <c r="H102" s="13">
        <v>1</v>
      </c>
      <c r="I102" s="13">
        <v>100</v>
      </c>
      <c r="J102" s="13">
        <v>1</v>
      </c>
      <c r="K102" s="13" t="str">
        <v>E</v>
      </c>
      <c r="L102" s="13" t="str">
        <v>EDUNET typ E: 10 .. 20 Mbps</v>
      </c>
    </row>
    <row r="103" spans="1:12">
      <c r="A103" s="1">
        <v>100015200</v>
      </c>
      <c r="B103" s="1" t="str">
        <v>Košický</v>
      </c>
      <c r="C103" s="1" t="str">
        <v>Košice - okolie</v>
      </c>
      <c r="D103" s="1" t="str">
        <v>Základná škola</v>
      </c>
      <c r="E103" s="1" t="str">
        <v>základná škola</v>
      </c>
      <c r="F103" s="13" t="str">
        <v>Základná škola</v>
      </c>
      <c r="G103" s="13">
        <v>3</v>
      </c>
      <c r="H103" s="13">
        <v>1</v>
      </c>
      <c r="I103" s="13">
        <v>150</v>
      </c>
      <c r="J103" s="13">
        <v>1</v>
      </c>
      <c r="K103" s="13" t="str">
        <v>D</v>
      </c>
      <c r="L103" s="13" t="str">
        <v>EDUNET typ D: 30 .. 50 Mbps</v>
      </c>
    </row>
    <row r="104" spans="1:12">
      <c r="A104" s="1">
        <v>100018370</v>
      </c>
      <c r="B104" s="1" t="str">
        <v>Košický</v>
      </c>
      <c r="C104" s="1" t="str">
        <v>Košice - okolie</v>
      </c>
      <c r="D104" s="1" t="str">
        <v>Základná škola s materskou školou</v>
      </c>
      <c r="E104" s="1" t="str">
        <v>základná škola</v>
      </c>
      <c r="F104" s="13" t="str">
        <v>ZŠ I. stupeň</v>
      </c>
      <c r="G104" s="13">
        <v>3</v>
      </c>
      <c r="H104" s="13">
        <v>1</v>
      </c>
      <c r="I104" s="13">
        <v>150</v>
      </c>
      <c r="J104" s="13">
        <v>1</v>
      </c>
      <c r="K104" s="13" t="str">
        <v>D</v>
      </c>
      <c r="L104" s="13" t="str">
        <v>EDUNET typ D: 30 .. 50 Mbps</v>
      </c>
    </row>
    <row r="105" spans="1:12">
      <c r="A105" s="1">
        <v>100015211</v>
      </c>
      <c r="B105" s="1" t="str">
        <v>Košický</v>
      </c>
      <c r="C105" s="1" t="str">
        <v>Košice - okolie</v>
      </c>
      <c r="D105" s="1" t="str">
        <v>Základná škola</v>
      </c>
      <c r="E105" s="1" t="str">
        <v>základná škola</v>
      </c>
      <c r="F105" s="13" t="str">
        <v>ZŠ I. stupeň</v>
      </c>
      <c r="G105" s="13">
        <v>3</v>
      </c>
      <c r="H105" s="13">
        <v>1</v>
      </c>
      <c r="I105" s="13">
        <v>150</v>
      </c>
      <c r="J105" s="13">
        <v>1</v>
      </c>
      <c r="K105" s="13" t="str">
        <v>D</v>
      </c>
      <c r="L105" s="13" t="str">
        <v>EDUNET typ D: 30 .. 50 Mbps</v>
      </c>
    </row>
    <row r="106" spans="1:12">
      <c r="A106" s="1">
        <v>100015197</v>
      </c>
      <c r="B106" s="1" t="str">
        <v>Košický</v>
      </c>
      <c r="C106" s="1" t="str">
        <v>Košice - okolie</v>
      </c>
      <c r="D106" s="1" t="str">
        <v>Základná škola</v>
      </c>
      <c r="E106" s="1" t="str">
        <v>základná škola</v>
      </c>
      <c r="F106" s="13" t="str">
        <v>ZŠ I. stupeň</v>
      </c>
      <c r="G106" s="13">
        <v>3</v>
      </c>
      <c r="H106" s="13">
        <v>1</v>
      </c>
      <c r="I106" s="13">
        <v>150</v>
      </c>
      <c r="J106" s="13">
        <v>1</v>
      </c>
      <c r="K106" s="13" t="str">
        <v>D</v>
      </c>
      <c r="L106" s="13" t="str">
        <v>EDUNET typ D: 30 .. 50 Mbps</v>
      </c>
    </row>
    <row r="107" spans="1:12">
      <c r="A107" s="1">
        <v>100015216</v>
      </c>
      <c r="B107" s="1" t="str">
        <v>Košický</v>
      </c>
      <c r="C107" s="1" t="str">
        <v>Košice - okolie</v>
      </c>
      <c r="D107" s="1" t="str">
        <v>Základná škola</v>
      </c>
      <c r="E107" s="1" t="str">
        <v>základná škola</v>
      </c>
      <c r="F107" s="13" t="str">
        <v>Základná škola</v>
      </c>
      <c r="G107" s="13">
        <v>2</v>
      </c>
      <c r="H107" s="13">
        <v>1</v>
      </c>
      <c r="I107" s="13">
        <v>100</v>
      </c>
      <c r="J107" s="13">
        <v>1</v>
      </c>
      <c r="K107" s="13" t="str">
        <v>E</v>
      </c>
      <c r="L107" s="13" t="str">
        <v>EDUNET typ E: 10 .. 20 Mbps</v>
      </c>
    </row>
    <row r="108" spans="1:12">
      <c r="A108" s="1">
        <v>100015218</v>
      </c>
      <c r="B108" s="1" t="str">
        <v>Košický</v>
      </c>
      <c r="C108" s="1" t="str">
        <v>Košice - okolie</v>
      </c>
      <c r="D108" s="1" t="str">
        <v>Základná škola</v>
      </c>
      <c r="E108" s="1" t="str">
        <v>základná škola</v>
      </c>
      <c r="F108" s="13" t="str">
        <v>Základná škola</v>
      </c>
      <c r="G108" s="13">
        <v>3</v>
      </c>
      <c r="H108" s="13">
        <v>1</v>
      </c>
      <c r="I108" s="13">
        <v>150</v>
      </c>
      <c r="J108" s="13">
        <v>1</v>
      </c>
      <c r="K108" s="13" t="str">
        <v>D</v>
      </c>
      <c r="L108" s="13" t="str">
        <v>EDUNET typ D: 30 .. 50 Mbps</v>
      </c>
    </row>
    <row r="109" spans="1:12">
      <c r="A109" s="1">
        <v>100015227</v>
      </c>
      <c r="B109" s="1" t="str">
        <v>Košický</v>
      </c>
      <c r="C109" s="1" t="str">
        <v>Košice - okolie</v>
      </c>
      <c r="D109" s="1" t="str">
        <v>Základná škola</v>
      </c>
      <c r="E109" s="1" t="str">
        <v>základná škola</v>
      </c>
      <c r="F109" s="13" t="str">
        <v>Základná škola</v>
      </c>
      <c r="G109" s="13">
        <v>4</v>
      </c>
      <c r="H109" s="13">
        <v>1</v>
      </c>
      <c r="I109" s="13">
        <v>200</v>
      </c>
      <c r="J109" s="13">
        <v>1</v>
      </c>
      <c r="K109" s="13" t="str">
        <v>C</v>
      </c>
      <c r="L109" s="13" t="str">
        <v>EDUNET typ C: 75 .. 90 Mbps</v>
      </c>
    </row>
    <row r="110" spans="1:12">
      <c r="A110" s="1">
        <v>100016734</v>
      </c>
      <c r="B110" s="1" t="str">
        <v>Košický</v>
      </c>
      <c r="C110" s="1" t="str">
        <v>Košice - okolie</v>
      </c>
      <c r="D110" s="1" t="str">
        <v>Elokované pracovisko ako súčasť Strednej odbornej školy agrotechnickej - Agrotechnikai Szakközépiskola</v>
      </c>
      <c r="E110" s="1" t="str">
        <v>stredná odborná škola</v>
      </c>
      <c r="F110" s="13" t="str">
        <v>Stredná odborná škola</v>
      </c>
      <c r="G110" s="13">
        <v>3</v>
      </c>
      <c r="H110" s="13">
        <v>1</v>
      </c>
      <c r="I110" s="13">
        <v>150</v>
      </c>
      <c r="J110" s="13">
        <v>1</v>
      </c>
      <c r="K110" s="13" t="str">
        <v>D</v>
      </c>
      <c r="L110" s="13" t="str">
        <v>EDUNET typ D: 30 .. 50 Mbps</v>
      </c>
    </row>
    <row r="111" spans="1:12">
      <c r="A111" s="1">
        <v>100015234</v>
      </c>
      <c r="B111" s="1" t="str">
        <v>Košický</v>
      </c>
      <c r="C111" s="1" t="str">
        <v>Košice - okolie</v>
      </c>
      <c r="D111" s="1" t="str">
        <v>Základná škola - Grundschule</v>
      </c>
      <c r="E111" s="1" t="str">
        <v>základná škola</v>
      </c>
      <c r="F111" s="13" t="str">
        <v>Základná škola</v>
      </c>
      <c r="G111" s="13">
        <v>5</v>
      </c>
      <c r="H111" s="13">
        <v>2</v>
      </c>
      <c r="I111" s="13">
        <v>250</v>
      </c>
      <c r="J111" s="13">
        <v>1</v>
      </c>
      <c r="K111" s="13" t="str">
        <v>A2</v>
      </c>
      <c r="L111" s="13" t="str">
        <v>EDUNET typ A2: 800 .. 1000 Mpbs</v>
      </c>
    </row>
    <row r="112" spans="1:12">
      <c r="A112" s="1">
        <v>100015242</v>
      </c>
      <c r="B112" s="1" t="str">
        <v>Košický</v>
      </c>
      <c r="C112" s="1" t="str">
        <v>Košice - okolie</v>
      </c>
      <c r="D112" s="1" t="str">
        <v>Základná škola</v>
      </c>
      <c r="E112" s="1" t="str">
        <v>základná škola</v>
      </c>
      <c r="F112" s="13" t="str">
        <v>ZŠ I. stupeň</v>
      </c>
      <c r="G112" s="13">
        <v>2</v>
      </c>
      <c r="H112" s="13">
        <v>1</v>
      </c>
      <c r="I112" s="13">
        <v>100</v>
      </c>
      <c r="J112" s="13">
        <v>1</v>
      </c>
      <c r="K112" s="13" t="str">
        <v>E1</v>
      </c>
      <c r="L112" s="13" t="str">
        <v>EDUNET typ E1: 20 .. 30 Mbps</v>
      </c>
    </row>
    <row r="113" spans="1:12">
      <c r="A113" s="1">
        <v>100015243</v>
      </c>
      <c r="B113" s="1" t="str">
        <v>Košický</v>
      </c>
      <c r="C113" s="1" t="str">
        <v>Košice - okolie</v>
      </c>
      <c r="D113" s="1" t="str">
        <v>Základná škola</v>
      </c>
      <c r="E113" s="1" t="str">
        <v>základná škola</v>
      </c>
      <c r="F113" s="13" t="str">
        <v>Základná škola</v>
      </c>
      <c r="G113" s="13">
        <v>5</v>
      </c>
      <c r="H113" s="13">
        <v>1</v>
      </c>
      <c r="I113" s="13">
        <v>250</v>
      </c>
      <c r="J113" s="13">
        <v>1</v>
      </c>
      <c r="K113" s="13" t="str">
        <v>A2</v>
      </c>
      <c r="L113" s="13" t="str">
        <v>EDUNET typ A2: 800 .. 1000 Mpbs</v>
      </c>
    </row>
    <row r="114" spans="1:12">
      <c r="A114" s="1">
        <v>100017530</v>
      </c>
      <c r="B114" s="1" t="str">
        <v>Košický</v>
      </c>
      <c r="C114" s="1" t="str">
        <v>Košice - okolie</v>
      </c>
      <c r="D114" s="1" t="str">
        <v>Spojená škola</v>
      </c>
      <c r="E114" s="1" t="str">
        <v>spojená škola</v>
      </c>
      <c r="F114" s="13" t="str">
        <v>Spojená škola</v>
      </c>
      <c r="G114" s="13">
        <v>0</v>
      </c>
      <c r="H114" s="13">
        <v>0</v>
      </c>
      <c r="I114" s="13">
        <v>0</v>
      </c>
      <c r="J114" s="13">
        <v>1</v>
      </c>
      <c r="K114" s="13" t="str">
        <v>F</v>
      </c>
      <c r="L114" s="13" t="str">
        <v>EDUNET typ F: 10 .. 20 Mbps</v>
      </c>
    </row>
    <row r="115" spans="1:12">
      <c r="A115" s="1">
        <v>100015252</v>
      </c>
      <c r="B115" s="1" t="str">
        <v>Košický</v>
      </c>
      <c r="C115" s="1" t="str">
        <v>Košice - okolie</v>
      </c>
      <c r="D115" s="1" t="str">
        <v>Špeciálna základná škola - Speciális Alapiskola ako organizačná zložka Spojenej školy</v>
      </c>
      <c r="E115" s="1" t="str">
        <v>škola pre deti a žiakov so špeciálnymi výchovno-vzdelávacími potrebami</v>
      </c>
      <c r="F115" s="13" t="str">
        <v>Špeciálna základná škola</v>
      </c>
      <c r="G115" s="13">
        <v>3</v>
      </c>
      <c r="H115" s="13">
        <v>1</v>
      </c>
      <c r="I115" s="13">
        <v>150</v>
      </c>
      <c r="J115" s="13">
        <v>1</v>
      </c>
      <c r="K115" s="13" t="str">
        <v>D1</v>
      </c>
      <c r="L115" s="13" t="str">
        <v>EDUNET typ D1: 50 .. 75 Mbps</v>
      </c>
    </row>
    <row r="116" spans="1:12">
      <c r="A116" s="1">
        <v>100015251</v>
      </c>
      <c r="B116" s="1" t="str">
        <v>Košický</v>
      </c>
      <c r="C116" s="1" t="str">
        <v>Košice - okolie</v>
      </c>
      <c r="D116" s="1" t="str">
        <v>Praktická škola ako organizačná zložka Spojenej školy</v>
      </c>
      <c r="E116" s="1" t="str">
        <v>škola pre deti a žiakov so špeciálnymi výchovno-vzdelávacími potrebami</v>
      </c>
      <c r="F116" s="13" t="str">
        <v>Praktická škola</v>
      </c>
      <c r="G116" s="13">
        <v>2</v>
      </c>
      <c r="H116" s="13">
        <v>1</v>
      </c>
      <c r="I116" s="13">
        <v>100</v>
      </c>
      <c r="J116" s="13">
        <v>1</v>
      </c>
      <c r="K116" s="13" t="str">
        <v>E1</v>
      </c>
      <c r="L116" s="13" t="str">
        <v>EDUNET typ E1: 20 .. 30 Mbps</v>
      </c>
    </row>
    <row r="117" spans="1:12">
      <c r="A117" s="1">
        <v>100015253</v>
      </c>
      <c r="B117" s="1" t="str">
        <v>Košický</v>
      </c>
      <c r="C117" s="1" t="str">
        <v>Košice - okolie</v>
      </c>
      <c r="D117" s="1" t="str">
        <v>Stredná odborná škola agrotechnická - Agrotechnikai Szakközépiskola</v>
      </c>
      <c r="E117" s="1" t="str">
        <v>stredná odborná škola</v>
      </c>
      <c r="F117" s="13" t="str">
        <v>Stredná odborná škola</v>
      </c>
      <c r="G117" s="13">
        <v>3</v>
      </c>
      <c r="H117" s="13">
        <v>1</v>
      </c>
      <c r="I117" s="13">
        <v>150</v>
      </c>
      <c r="J117" s="13">
        <v>1</v>
      </c>
      <c r="K117" s="13" t="str">
        <v>D</v>
      </c>
      <c r="L117" s="13" t="str">
        <v>EDUNET typ D: 30 .. 50 Mbps</v>
      </c>
    </row>
    <row r="118" spans="1:12">
      <c r="A118" s="1">
        <v>100015265</v>
      </c>
      <c r="B118" s="1" t="str">
        <v>Košický</v>
      </c>
      <c r="C118" s="1" t="str">
        <v>Košice - okolie</v>
      </c>
      <c r="D118" s="1" t="str">
        <v>Základná škola</v>
      </c>
      <c r="E118" s="1" t="str">
        <v>základná škola</v>
      </c>
      <c r="F118" s="13" t="str">
        <v>Základná škola</v>
      </c>
      <c r="G118" s="13">
        <v>4</v>
      </c>
      <c r="H118" s="13">
        <v>1</v>
      </c>
      <c r="I118" s="13">
        <v>200</v>
      </c>
      <c r="J118" s="13">
        <v>1</v>
      </c>
      <c r="K118" s="13" t="str">
        <v>C</v>
      </c>
      <c r="L118" s="13" t="str">
        <v>EDUNET typ C: 75 .. 90 Mbps</v>
      </c>
    </row>
    <row r="119" spans="1:12">
      <c r="A119" s="1">
        <v>100015268</v>
      </c>
      <c r="B119" s="1" t="str">
        <v>Košický</v>
      </c>
      <c r="C119" s="1" t="str">
        <v>Košice - okolie</v>
      </c>
      <c r="D119" s="1" t="str">
        <v>Gymnázium Štefana Moysesa</v>
      </c>
      <c r="E119" s="1" t="str">
        <v>gymnázium</v>
      </c>
      <c r="F119" s="13" t="str">
        <v>Gymnázium</v>
      </c>
      <c r="G119" s="13">
        <v>3</v>
      </c>
      <c r="H119" s="13">
        <v>1</v>
      </c>
      <c r="I119" s="13">
        <v>150</v>
      </c>
      <c r="J119" s="13">
        <v>1</v>
      </c>
      <c r="K119" s="13" t="str">
        <v>D</v>
      </c>
      <c r="L119" s="13" t="str">
        <v>EDUNET typ D: 30 .. 50 Mbps</v>
      </c>
    </row>
    <row r="120" spans="1:12">
      <c r="A120" s="1">
        <v>100015274</v>
      </c>
      <c r="B120" s="1" t="str">
        <v>Košický</v>
      </c>
      <c r="C120" s="1" t="str">
        <v>Košice - okolie</v>
      </c>
      <c r="D120" s="1" t="str">
        <v>Základná škola</v>
      </c>
      <c r="E120" s="1" t="str">
        <v>základná škola</v>
      </c>
      <c r="F120" s="13" t="str">
        <v>ZŠ I. stupeň</v>
      </c>
      <c r="G120" s="13">
        <v>2</v>
      </c>
      <c r="H120" s="13">
        <v>1</v>
      </c>
      <c r="I120" s="13">
        <v>100</v>
      </c>
      <c r="J120" s="13">
        <v>1</v>
      </c>
      <c r="K120" s="13" t="str">
        <v>E</v>
      </c>
      <c r="L120" s="13" t="str">
        <v>EDUNET typ E: 10 .. 20 Mbps</v>
      </c>
    </row>
    <row r="121" spans="1:12">
      <c r="A121" s="1">
        <v>100015278</v>
      </c>
      <c r="B121" s="1" t="str">
        <v>Košický</v>
      </c>
      <c r="C121" s="1" t="str">
        <v>Košice - okolie</v>
      </c>
      <c r="D121" s="1" t="str">
        <v>Základná škola</v>
      </c>
      <c r="E121" s="1" t="str">
        <v>základná škola</v>
      </c>
      <c r="F121" s="13" t="str">
        <v>ZŠ I. stupeň</v>
      </c>
      <c r="G121" s="13">
        <v>3</v>
      </c>
      <c r="H121" s="13">
        <v>1</v>
      </c>
      <c r="I121" s="13">
        <v>150</v>
      </c>
      <c r="J121" s="13">
        <v>1</v>
      </c>
      <c r="K121" s="13" t="str">
        <v>D</v>
      </c>
      <c r="L121" s="13" t="str">
        <v>EDUNET typ D: 30 .. 50 Mbps</v>
      </c>
    </row>
    <row r="122" spans="1:12">
      <c r="A122" s="1">
        <v>100015287</v>
      </c>
      <c r="B122" s="1" t="str">
        <v>Košický</v>
      </c>
      <c r="C122" s="1" t="str">
        <v>Košice - okolie</v>
      </c>
      <c r="D122" s="1" t="str">
        <v>Základná škola</v>
      </c>
      <c r="E122" s="1" t="str">
        <v>základná škola</v>
      </c>
      <c r="F122" s="13" t="str">
        <v>Základná škola</v>
      </c>
      <c r="G122" s="13">
        <v>3</v>
      </c>
      <c r="H122" s="13">
        <v>1</v>
      </c>
      <c r="I122" s="13">
        <v>150</v>
      </c>
      <c r="J122" s="13">
        <v>1</v>
      </c>
      <c r="K122" s="13" t="str">
        <v>D</v>
      </c>
      <c r="L122" s="13" t="str">
        <v>EDUNET typ D: 30 .. 50 Mbps</v>
      </c>
    </row>
    <row r="123" spans="1:12">
      <c r="A123" s="1">
        <v>100015291</v>
      </c>
      <c r="B123" s="1" t="str">
        <v>Košický</v>
      </c>
      <c r="C123" s="1" t="str">
        <v>Košice - okolie</v>
      </c>
      <c r="D123" s="1" t="str">
        <v>Základná škola s vyučovacím jazykom maďarským -  Alapiskola</v>
      </c>
      <c r="E123" s="1" t="str">
        <v>základná škola</v>
      </c>
      <c r="F123" s="13" t="str">
        <v>Základná škola</v>
      </c>
      <c r="G123" s="13">
        <v>2</v>
      </c>
      <c r="H123" s="13">
        <v>1</v>
      </c>
      <c r="I123" s="13">
        <v>100</v>
      </c>
      <c r="J123" s="13">
        <v>1</v>
      </c>
      <c r="K123" s="13" t="str">
        <v>E</v>
      </c>
      <c r="L123" s="13" t="str">
        <v>EDUNET typ E: 10 .. 20 Mbps</v>
      </c>
    </row>
    <row r="124" spans="1:12">
      <c r="A124" s="1">
        <v>100015300</v>
      </c>
      <c r="B124" s="1" t="str">
        <v>Košický</v>
      </c>
      <c r="C124" s="1" t="str">
        <v>Košice - okolie</v>
      </c>
      <c r="D124" s="1" t="str">
        <v>Základná škola</v>
      </c>
      <c r="E124" s="1" t="str">
        <v>základná škola</v>
      </c>
      <c r="F124" s="13" t="str">
        <v>ZŠ I. stupeň</v>
      </c>
      <c r="G124" s="13">
        <v>2</v>
      </c>
      <c r="H124" s="13">
        <v>1</v>
      </c>
      <c r="I124" s="13">
        <v>100</v>
      </c>
      <c r="J124" s="13">
        <v>1</v>
      </c>
      <c r="K124" s="13" t="str">
        <v>E</v>
      </c>
      <c r="L124" s="13" t="str">
        <v>EDUNET typ E: 10 .. 20 Mbps</v>
      </c>
    </row>
    <row r="125" spans="1:12">
      <c r="A125" s="1">
        <v>100015304</v>
      </c>
      <c r="B125" s="1" t="str">
        <v>Košický</v>
      </c>
      <c r="C125" s="1" t="str">
        <v>Košice - okolie</v>
      </c>
      <c r="D125" s="1" t="str">
        <v>Základná škola s vyučovacím jazykom maďarským - Alapiskola</v>
      </c>
      <c r="E125" s="1" t="str">
        <v>základná škola</v>
      </c>
      <c r="F125" s="13" t="str">
        <v>ZŠ I. stupeň</v>
      </c>
      <c r="G125" s="13">
        <v>3</v>
      </c>
      <c r="H125" s="13">
        <v>1</v>
      </c>
      <c r="I125" s="13">
        <v>150</v>
      </c>
      <c r="J125" s="13">
        <v>1</v>
      </c>
      <c r="K125" s="13" t="str">
        <v>D</v>
      </c>
      <c r="L125" s="13" t="str">
        <v>EDUNET typ D: 30 .. 50 Mbps</v>
      </c>
    </row>
    <row r="126" spans="1:12">
      <c r="A126" s="1">
        <v>100015316</v>
      </c>
      <c r="B126" s="1" t="str">
        <v>Košický</v>
      </c>
      <c r="C126" s="1" t="str">
        <v>Košice - okolie</v>
      </c>
      <c r="D126" s="1" t="str">
        <v>Základná škola s materskou školou</v>
      </c>
      <c r="E126" s="1" t="str">
        <v>základná škola</v>
      </c>
      <c r="F126" s="13" t="str">
        <v>Základná škola</v>
      </c>
      <c r="G126" s="13">
        <v>3</v>
      </c>
      <c r="H126" s="13">
        <v>1</v>
      </c>
      <c r="I126" s="13">
        <v>150</v>
      </c>
      <c r="J126" s="13">
        <v>1</v>
      </c>
      <c r="K126" s="13" t="str">
        <v>D1</v>
      </c>
      <c r="L126" s="13" t="str">
        <v>EDUNET typ D1: 50 .. 75 Mbps</v>
      </c>
    </row>
    <row r="127" spans="1:12">
      <c r="A127" s="1">
        <v>100016745</v>
      </c>
      <c r="B127" s="1" t="str">
        <v>Košický</v>
      </c>
      <c r="C127" s="1" t="str">
        <v>Košice - okolie</v>
      </c>
      <c r="D127" s="1" t="str">
        <v>Elokované pracovisko ako súčasť Strednej odbornej školy poľnohospodárstva a služieb na vidieku</v>
      </c>
      <c r="E127" s="1" t="str">
        <v>stredná odborná škola</v>
      </c>
      <c r="F127" s="13" t="str">
        <v>Stredná odborná škola</v>
      </c>
      <c r="G127" s="13">
        <v>3</v>
      </c>
      <c r="H127" s="13">
        <v>1</v>
      </c>
      <c r="I127" s="13">
        <v>150</v>
      </c>
      <c r="J127" s="13">
        <v>1</v>
      </c>
      <c r="K127" s="13" t="str">
        <v>D</v>
      </c>
      <c r="L127" s="13" t="str">
        <v>EDUNET typ D: 30 .. 50 Mbps</v>
      </c>
    </row>
    <row r="128" spans="1:12">
      <c r="A128" s="1">
        <v>100015333</v>
      </c>
      <c r="B128" s="1" t="str">
        <v>Košický</v>
      </c>
      <c r="C128" s="1" t="str">
        <v>Košice - okolie</v>
      </c>
      <c r="D128" s="1" t="str">
        <v>Základná škola</v>
      </c>
      <c r="E128" s="1" t="str">
        <v>základná škola</v>
      </c>
      <c r="F128" s="13" t="str">
        <v>Základná škola</v>
      </c>
      <c r="G128" s="13">
        <v>3</v>
      </c>
      <c r="H128" s="13">
        <v>1</v>
      </c>
      <c r="I128" s="13">
        <v>150</v>
      </c>
      <c r="J128" s="13">
        <v>1</v>
      </c>
      <c r="K128" s="13" t="str">
        <v>D</v>
      </c>
      <c r="L128" s="13" t="str">
        <v>EDUNET typ D: 30 .. 50 Mbps</v>
      </c>
    </row>
    <row r="129" spans="1:12">
      <c r="A129" s="1">
        <v>100015339</v>
      </c>
      <c r="B129" s="1" t="str">
        <v>Košický</v>
      </c>
      <c r="C129" s="1" t="str">
        <v>Košice - okolie</v>
      </c>
      <c r="D129" s="1" t="str">
        <v>Základná škola</v>
      </c>
      <c r="E129" s="1" t="str">
        <v>základná škola</v>
      </c>
      <c r="F129" s="13" t="str">
        <v>Základná škola</v>
      </c>
      <c r="G129" s="13">
        <v>3</v>
      </c>
      <c r="H129" s="13">
        <v>1</v>
      </c>
      <c r="I129" s="13">
        <v>150</v>
      </c>
      <c r="J129" s="13">
        <v>1</v>
      </c>
      <c r="K129" s="13" t="str">
        <v>D</v>
      </c>
      <c r="L129" s="13" t="str">
        <v>EDUNET typ D: 30 .. 50 Mbps</v>
      </c>
    </row>
    <row r="130" spans="1:12">
      <c r="A130" s="1">
        <v>100015343</v>
      </c>
      <c r="B130" s="1" t="str">
        <v>Košický</v>
      </c>
      <c r="C130" s="1" t="str">
        <v>Košice - okolie</v>
      </c>
      <c r="D130" s="1" t="str">
        <v>Základná škola</v>
      </c>
      <c r="E130" s="1" t="str">
        <v>základná škola</v>
      </c>
      <c r="F130" s="13" t="str">
        <v>Základná škola</v>
      </c>
      <c r="G130" s="13">
        <v>4</v>
      </c>
      <c r="H130" s="13">
        <v>1</v>
      </c>
      <c r="I130" s="13">
        <v>200</v>
      </c>
      <c r="J130" s="13">
        <v>1</v>
      </c>
      <c r="K130" s="13" t="str">
        <v>C</v>
      </c>
      <c r="L130" s="13" t="str">
        <v>EDUNET typ C: 75 .. 90 Mbps</v>
      </c>
    </row>
    <row r="131" spans="1:12">
      <c r="A131" s="1">
        <v>100015349</v>
      </c>
      <c r="B131" s="1" t="str">
        <v>Košický</v>
      </c>
      <c r="C131" s="1" t="str">
        <v>Košice - okolie</v>
      </c>
      <c r="D131" s="1" t="str">
        <v>Základná škola</v>
      </c>
      <c r="E131" s="1" t="str">
        <v>základná škola</v>
      </c>
      <c r="F131" s="13" t="str">
        <v>ZŠ I. stupeň</v>
      </c>
      <c r="G131" s="13">
        <v>2</v>
      </c>
      <c r="H131" s="13">
        <v>1</v>
      </c>
      <c r="I131" s="13">
        <v>100</v>
      </c>
      <c r="J131" s="13">
        <v>1</v>
      </c>
      <c r="K131" s="13" t="str">
        <v>E</v>
      </c>
      <c r="L131" s="13" t="str">
        <v>EDUNET typ E: 10 .. 20 Mbps</v>
      </c>
    </row>
    <row r="132" spans="1:12">
      <c r="A132" s="1">
        <v>100015352</v>
      </c>
      <c r="B132" s="1" t="str">
        <v>Košický</v>
      </c>
      <c r="C132" s="1" t="str">
        <v>Košice - okolie</v>
      </c>
      <c r="D132" s="1" t="str">
        <v>Základná škola s materskou školou</v>
      </c>
      <c r="E132" s="1" t="str">
        <v>základná škola</v>
      </c>
      <c r="F132" s="13" t="str">
        <v>Základná škola</v>
      </c>
      <c r="G132" s="13">
        <v>4</v>
      </c>
      <c r="H132" s="13">
        <v>1</v>
      </c>
      <c r="I132" s="13">
        <v>200</v>
      </c>
      <c r="J132" s="13">
        <v>1</v>
      </c>
      <c r="K132" s="13" t="str">
        <v>C</v>
      </c>
      <c r="L132" s="13" t="str">
        <v>EDUNET typ C: 75 .. 90 Mbps</v>
      </c>
    </row>
    <row r="133" spans="1:12">
      <c r="A133" s="1">
        <v>100015374</v>
      </c>
      <c r="B133" s="1" t="str">
        <v>Košický</v>
      </c>
      <c r="C133" s="1" t="str">
        <v>Košice - okolie</v>
      </c>
      <c r="D133" s="1" t="str">
        <v>Súkromná základná škola s materskou školou pri zdravotníckom zariadení KÚPELE ŠTÓS, n.o.</v>
      </c>
      <c r="E133" s="1" t="str">
        <v>škola pre deti a žiakov so špeciálnymi výchovno-vzdelávacími potrebami</v>
      </c>
      <c r="F133" s="13" t="str">
        <v>ZŠ pri zdravotníckom zariadení</v>
      </c>
      <c r="G133" s="13">
        <v>3</v>
      </c>
      <c r="H133" s="13">
        <v>1</v>
      </c>
      <c r="I133" s="13">
        <v>150</v>
      </c>
      <c r="J133" s="13">
        <v>1</v>
      </c>
      <c r="K133" s="13" t="str">
        <v>D</v>
      </c>
      <c r="L133" s="13" t="str">
        <v>EDUNET typ D: 30 .. 50 Mbps</v>
      </c>
    </row>
    <row r="134" spans="1:12">
      <c r="A134" s="1">
        <v>100015367</v>
      </c>
      <c r="B134" s="1" t="str">
        <v>Košický</v>
      </c>
      <c r="C134" s="1" t="str">
        <v>Košice - okolie</v>
      </c>
      <c r="D134" s="1" t="str">
        <v>Základná škola</v>
      </c>
      <c r="E134" s="1" t="str">
        <v>základná škola</v>
      </c>
      <c r="F134" s="13" t="str">
        <v>ZŠ I. stupeň</v>
      </c>
      <c r="G134" s="13">
        <v>2</v>
      </c>
      <c r="H134" s="13">
        <v>1</v>
      </c>
      <c r="I134" s="13">
        <v>100</v>
      </c>
      <c r="J134" s="13">
        <v>1</v>
      </c>
      <c r="K134" s="13" t="str">
        <v>E</v>
      </c>
      <c r="L134" s="13" t="str">
        <v>EDUNET typ E: 10 .. 20 Mbps</v>
      </c>
    </row>
    <row r="135" spans="1:12">
      <c r="A135" s="1">
        <v>100015381</v>
      </c>
      <c r="B135" s="1" t="str">
        <v>Košický</v>
      </c>
      <c r="C135" s="1" t="str">
        <v>Košice - okolie</v>
      </c>
      <c r="D135" s="1" t="str">
        <v>Základná škola</v>
      </c>
      <c r="E135" s="1" t="str">
        <v>základná škola</v>
      </c>
      <c r="F135" s="13" t="str">
        <v>Základná škola</v>
      </c>
      <c r="G135" s="13">
        <v>3</v>
      </c>
      <c r="H135" s="13">
        <v>1</v>
      </c>
      <c r="I135" s="13">
        <v>150</v>
      </c>
      <c r="J135" s="13">
        <v>1</v>
      </c>
      <c r="K135" s="13" t="str">
        <v>D</v>
      </c>
      <c r="L135" s="13" t="str">
        <v>EDUNET typ D: 30 .. 50 Mbps</v>
      </c>
    </row>
    <row r="136" spans="1:12">
      <c r="A136" s="1">
        <v>100015389</v>
      </c>
      <c r="B136" s="1" t="str">
        <v>Košický</v>
      </c>
      <c r="C136" s="1" t="str">
        <v>Košice - okolie</v>
      </c>
      <c r="D136" s="1" t="str">
        <v>Základná škola s vyučovacím jazykom maďarským - Alapiskola</v>
      </c>
      <c r="E136" s="1" t="str">
        <v>základná škola</v>
      </c>
      <c r="F136" s="13" t="str">
        <v>Základná škola</v>
      </c>
      <c r="G136" s="13">
        <v>3</v>
      </c>
      <c r="H136" s="13">
        <v>1</v>
      </c>
      <c r="I136" s="13">
        <v>150</v>
      </c>
      <c r="J136" s="13">
        <v>1</v>
      </c>
      <c r="K136" s="13" t="str">
        <v>D1</v>
      </c>
      <c r="L136" s="13" t="str">
        <v>EDUNET typ D1: 50 .. 75 Mbps</v>
      </c>
    </row>
    <row r="137" spans="1:12">
      <c r="A137" s="1">
        <v>100015405</v>
      </c>
      <c r="B137" s="1" t="str">
        <v>Košický</v>
      </c>
      <c r="C137" s="1" t="str">
        <v>Košice - okolie</v>
      </c>
      <c r="D137" s="1" t="str">
        <v>Základná škola</v>
      </c>
      <c r="E137" s="1" t="str">
        <v>základná škola</v>
      </c>
      <c r="F137" s="13" t="str">
        <v>Základná škola</v>
      </c>
      <c r="G137" s="13">
        <v>5</v>
      </c>
      <c r="H137" s="13">
        <v>1</v>
      </c>
      <c r="I137" s="13">
        <v>250</v>
      </c>
      <c r="J137" s="13">
        <v>1</v>
      </c>
      <c r="K137" s="13" t="str">
        <v>A</v>
      </c>
      <c r="L137" s="13" t="str">
        <v>EDUNET typ A: 400 .. 500 Mpbs</v>
      </c>
    </row>
    <row r="138" spans="1:12">
      <c r="A138" s="1">
        <v>100015410</v>
      </c>
      <c r="B138" s="1" t="str">
        <v>Košický</v>
      </c>
      <c r="C138" s="1" t="str">
        <v>Košice - okolie</v>
      </c>
      <c r="D138" s="1" t="str">
        <v>Základná škola</v>
      </c>
      <c r="E138" s="1" t="str">
        <v>základná škola</v>
      </c>
      <c r="F138" s="13" t="str">
        <v>ZŠ I. stupeň</v>
      </c>
      <c r="G138" s="13">
        <v>3</v>
      </c>
      <c r="H138" s="13">
        <v>1</v>
      </c>
      <c r="I138" s="13">
        <v>150</v>
      </c>
      <c r="J138" s="13">
        <v>1</v>
      </c>
      <c r="K138" s="13" t="str">
        <v>D</v>
      </c>
      <c r="L138" s="13" t="str">
        <v>EDUNET typ D: 30 .. 50 Mbps</v>
      </c>
    </row>
    <row r="139" spans="1:12">
      <c r="A139" s="1">
        <v>100015411</v>
      </c>
      <c r="B139" s="1" t="str">
        <v>Košický</v>
      </c>
      <c r="C139" s="1" t="str">
        <v>Košice - okolie</v>
      </c>
      <c r="D139" s="1" t="str">
        <v>Špeciálna základná škola</v>
      </c>
      <c r="E139" s="1" t="str">
        <v>škola pre deti a žiakov so špeciálnymi výchovno-vzdelávacími potrebami</v>
      </c>
      <c r="F139" s="13" t="str">
        <v>Špeciálna základná škola</v>
      </c>
      <c r="G139" s="13">
        <v>3</v>
      </c>
      <c r="H139" s="13">
        <v>1</v>
      </c>
      <c r="I139" s="13">
        <v>150</v>
      </c>
      <c r="J139" s="13">
        <v>1</v>
      </c>
      <c r="K139" s="13" t="str">
        <v>D</v>
      </c>
      <c r="L139" s="13" t="str">
        <v>EDUNET typ D: 30 .. 50 Mbps</v>
      </c>
    </row>
    <row r="140" spans="1:12">
      <c r="A140" s="1">
        <v>100015419</v>
      </c>
      <c r="B140" s="1" t="str">
        <v>Košický</v>
      </c>
      <c r="C140" s="1" t="str">
        <v>Košice - okolie</v>
      </c>
      <c r="D140" s="1" t="str">
        <v>Špeciálna základná škola internátna ako organizačná zložka Spojenej školy internátnej</v>
      </c>
      <c r="E140" s="1" t="str">
        <v>škola pre deti a žiakov so špeciálnymi výchovno-vzdelávacími potrebami</v>
      </c>
      <c r="F140" s="13" t="str">
        <v>Špeciálna základná škola internátna</v>
      </c>
      <c r="G140" s="13">
        <v>3</v>
      </c>
      <c r="H140" s="13">
        <v>1</v>
      </c>
      <c r="I140" s="13">
        <v>150</v>
      </c>
      <c r="J140" s="13">
        <v>1</v>
      </c>
      <c r="K140" s="13" t="str">
        <v>D</v>
      </c>
      <c r="L140" s="13" t="str">
        <v>EDUNET typ D: 30 .. 50 Mbps</v>
      </c>
    </row>
    <row r="141" spans="1:12">
      <c r="A141" s="1">
        <v>100015423</v>
      </c>
      <c r="B141" s="1" t="str">
        <v>Košický</v>
      </c>
      <c r="C141" s="1" t="str">
        <v>Košice - okolie</v>
      </c>
      <c r="D141" s="1" t="str">
        <v>Základná škola</v>
      </c>
      <c r="E141" s="1" t="str">
        <v>základná škola</v>
      </c>
      <c r="F141" s="13" t="str">
        <v>Základná škola</v>
      </c>
      <c r="G141" s="13">
        <v>4</v>
      </c>
      <c r="H141" s="13">
        <v>1</v>
      </c>
      <c r="I141" s="13">
        <v>200</v>
      </c>
      <c r="J141" s="13">
        <v>1</v>
      </c>
      <c r="K141" s="13" t="str">
        <v>C</v>
      </c>
      <c r="L141" s="13" t="str">
        <v>EDUNET typ C: 75 .. 90 Mbps</v>
      </c>
    </row>
    <row r="142" spans="1:12">
      <c r="A142" s="1">
        <v>100015437</v>
      </c>
      <c r="B142" s="1" t="str">
        <v>Košický</v>
      </c>
      <c r="C142" s="1" t="str">
        <v>Michalovce</v>
      </c>
      <c r="D142" s="1" t="str">
        <v>Základná škola s materskou školou</v>
      </c>
      <c r="E142" s="1" t="str">
        <v>základná škola</v>
      </c>
      <c r="F142" s="13" t="str">
        <v>Základná škola</v>
      </c>
      <c r="G142" s="13">
        <v>4</v>
      </c>
      <c r="H142" s="13">
        <v>1</v>
      </c>
      <c r="I142" s="13">
        <v>200</v>
      </c>
      <c r="J142" s="13">
        <v>1</v>
      </c>
      <c r="K142" s="13" t="str">
        <v>C</v>
      </c>
      <c r="L142" s="13" t="str">
        <v>EDUNET typ C: 75 .. 90 Mbps</v>
      </c>
    </row>
    <row r="143" spans="1:12">
      <c r="A143" s="1">
        <v>100015444</v>
      </c>
      <c r="B143" s="1" t="str">
        <v>Košický</v>
      </c>
      <c r="C143" s="1" t="str">
        <v>Michalovce</v>
      </c>
      <c r="D143" s="1" t="str">
        <v>Základná škola Júlie Bilčíkovej</v>
      </c>
      <c r="E143" s="1" t="str">
        <v>základná škola</v>
      </c>
      <c r="F143" s="13" t="str">
        <v>Základná škola</v>
      </c>
      <c r="G143" s="13">
        <v>5</v>
      </c>
      <c r="H143" s="13">
        <v>1</v>
      </c>
      <c r="I143" s="13">
        <v>250</v>
      </c>
      <c r="J143" s="13">
        <v>1</v>
      </c>
      <c r="K143" s="13" t="str">
        <v>B</v>
      </c>
      <c r="L143" s="13" t="str">
        <v>EDUNET typ B: 200 .. 300 Mbps</v>
      </c>
    </row>
    <row r="144" spans="1:12">
      <c r="A144" s="1">
        <v>100015447</v>
      </c>
      <c r="B144" s="1" t="str">
        <v>Košický</v>
      </c>
      <c r="C144" s="1" t="str">
        <v>Michalovce</v>
      </c>
      <c r="D144" s="1" t="str">
        <v>Základná škola s vyučovacím jazykom maďarským -  Alapiskola</v>
      </c>
      <c r="E144" s="1" t="str">
        <v>základná škola</v>
      </c>
      <c r="F144" s="13" t="str">
        <v>ZŠ I. stupeň</v>
      </c>
      <c r="G144" s="13">
        <v>2</v>
      </c>
      <c r="H144" s="13">
        <v>1</v>
      </c>
      <c r="I144" s="13">
        <v>100</v>
      </c>
      <c r="J144" s="13">
        <v>1</v>
      </c>
      <c r="K144" s="13" t="str">
        <v>E1</v>
      </c>
      <c r="L144" s="13" t="str">
        <v>EDUNET typ E1: 20 .. 30 Mbps</v>
      </c>
    </row>
    <row r="145" spans="1:12">
      <c r="A145" s="1">
        <v>100015463</v>
      </c>
      <c r="B145" s="1" t="str">
        <v>Košický</v>
      </c>
      <c r="C145" s="1" t="str">
        <v>Michalovce</v>
      </c>
      <c r="D145" s="1" t="str">
        <v>Základná škola</v>
      </c>
      <c r="E145" s="1" t="str">
        <v>základná škola</v>
      </c>
      <c r="F145" s="13" t="str">
        <v>ZŠ I. stupeň</v>
      </c>
      <c r="G145" s="13">
        <v>2</v>
      </c>
      <c r="H145" s="13">
        <v>1</v>
      </c>
      <c r="I145" s="13">
        <v>100</v>
      </c>
      <c r="J145" s="13">
        <v>1</v>
      </c>
      <c r="K145" s="13" t="str">
        <v>E</v>
      </c>
      <c r="L145" s="13" t="str">
        <v>EDUNET typ E: 10 .. 20 Mbps</v>
      </c>
    </row>
    <row r="146" spans="1:12">
      <c r="A146" s="1">
        <v>100015468</v>
      </c>
      <c r="B146" s="1" t="str">
        <v>Košický</v>
      </c>
      <c r="C146" s="1" t="str">
        <v>Michalovce</v>
      </c>
      <c r="D146" s="1" t="str">
        <v>Základná škola</v>
      </c>
      <c r="E146" s="1" t="str">
        <v>základná škola</v>
      </c>
      <c r="F146" s="13" t="str">
        <v>ZŠ I. stupeň</v>
      </c>
      <c r="G146" s="13">
        <v>3</v>
      </c>
      <c r="H146" s="13">
        <v>1</v>
      </c>
      <c r="I146" s="13">
        <v>150</v>
      </c>
      <c r="J146" s="13">
        <v>1</v>
      </c>
      <c r="K146" s="13" t="str">
        <v>D</v>
      </c>
      <c r="L146" s="13" t="str">
        <v>EDUNET typ D: 30 .. 50 Mbps</v>
      </c>
    </row>
    <row r="147" spans="1:12">
      <c r="A147" s="1">
        <v>100015471</v>
      </c>
      <c r="B147" s="1" t="str">
        <v>Košický</v>
      </c>
      <c r="C147" s="1" t="str">
        <v>Michalovce</v>
      </c>
      <c r="D147" s="1" t="str">
        <v>Základná škola</v>
      </c>
      <c r="E147" s="1" t="str">
        <v>základná škola</v>
      </c>
      <c r="F147" s="13" t="str">
        <v>Základná škola</v>
      </c>
      <c r="G147" s="13">
        <v>3</v>
      </c>
      <c r="H147" s="13">
        <v>1</v>
      </c>
      <c r="I147" s="13">
        <v>150</v>
      </c>
      <c r="J147" s="13">
        <v>1</v>
      </c>
      <c r="K147" s="13" t="str">
        <v>D</v>
      </c>
      <c r="L147" s="13" t="str">
        <v>EDUNET typ D: 30 .. 50 Mbps</v>
      </c>
    </row>
    <row r="148" spans="1:12">
      <c r="A148" s="1">
        <v>100015492</v>
      </c>
      <c r="B148" s="1" t="str">
        <v>Košický</v>
      </c>
      <c r="C148" s="1" t="str">
        <v>Michalovce</v>
      </c>
      <c r="D148" s="1" t="str">
        <v>Základná škola</v>
      </c>
      <c r="E148" s="1" t="str">
        <v>základná škola</v>
      </c>
      <c r="F148" s="13" t="str">
        <v>ZŠ I. stupeň</v>
      </c>
      <c r="G148" s="13">
        <v>3</v>
      </c>
      <c r="H148" s="13">
        <v>1</v>
      </c>
      <c r="I148" s="13">
        <v>150</v>
      </c>
      <c r="J148" s="13">
        <v>1</v>
      </c>
      <c r="K148" s="13" t="str">
        <v>D</v>
      </c>
      <c r="L148" s="13" t="str">
        <v>EDUNET typ D: 30 .. 50 Mbps</v>
      </c>
    </row>
    <row r="149" spans="1:12">
      <c r="A149" s="1">
        <v>100015488</v>
      </c>
      <c r="B149" s="1" t="str">
        <v>Košický</v>
      </c>
      <c r="C149" s="1" t="str">
        <v>Michalovce</v>
      </c>
      <c r="D149" s="1" t="str">
        <v>Základná škola</v>
      </c>
      <c r="E149" s="1" t="str">
        <v>základná škola</v>
      </c>
      <c r="F149" s="13" t="str">
        <v>ZŠ I. stupeň</v>
      </c>
      <c r="G149" s="13">
        <v>3</v>
      </c>
      <c r="H149" s="13">
        <v>1</v>
      </c>
      <c r="I149" s="13">
        <v>150</v>
      </c>
      <c r="J149" s="13">
        <v>1</v>
      </c>
      <c r="K149" s="13" t="str">
        <v>D</v>
      </c>
      <c r="L149" s="13" t="str">
        <v>EDUNET typ D: 30 .. 50 Mbps</v>
      </c>
    </row>
    <row r="150" spans="1:12">
      <c r="A150" s="1">
        <v>100015504</v>
      </c>
      <c r="B150" s="1" t="str">
        <v>Košický</v>
      </c>
      <c r="C150" s="1" t="str">
        <v>Michalovce</v>
      </c>
      <c r="D150" s="1" t="str">
        <v>Základná škola</v>
      </c>
      <c r="E150" s="1" t="str">
        <v>základná škola</v>
      </c>
      <c r="F150" s="13" t="str">
        <v>ZŠ I. stupeň</v>
      </c>
      <c r="G150" s="13">
        <v>3</v>
      </c>
      <c r="H150" s="13">
        <v>1</v>
      </c>
      <c r="I150" s="13">
        <v>150</v>
      </c>
      <c r="J150" s="13">
        <v>1</v>
      </c>
      <c r="K150" s="13" t="str">
        <v>D</v>
      </c>
      <c r="L150" s="13" t="str">
        <v>EDUNET typ D: 30 .. 50 Mbps</v>
      </c>
    </row>
    <row r="151" spans="1:12">
      <c r="A151" s="1">
        <v>100015584</v>
      </c>
      <c r="B151" s="1" t="str">
        <v>Košický</v>
      </c>
      <c r="C151" s="1" t="str">
        <v>Michalovce</v>
      </c>
      <c r="D151" s="1" t="str">
        <v>Základná škola pri zdravotníckom zariadení ako organizačná zložka Spojenej školy internátnej</v>
      </c>
      <c r="E151" s="1" t="str">
        <v>škola pre deti a žiakov so špeciálnymi výchovno-vzdelávacími potrebami</v>
      </c>
      <c r="F151" s="13" t="str">
        <v>ZŠ pri zdravotníckom zariadení</v>
      </c>
      <c r="G151" s="13">
        <v>2</v>
      </c>
      <c r="H151" s="13">
        <v>1</v>
      </c>
      <c r="I151" s="13">
        <v>100</v>
      </c>
      <c r="J151" s="13">
        <v>1</v>
      </c>
      <c r="K151" s="13" t="str">
        <v>E1</v>
      </c>
      <c r="L151" s="13" t="str">
        <v>EDUNET typ E1: 20 .. 30 Mbps</v>
      </c>
    </row>
    <row r="152" spans="1:12">
      <c r="A152" s="1">
        <v>100015515</v>
      </c>
      <c r="B152" s="1" t="str">
        <v>Košický</v>
      </c>
      <c r="C152" s="1" t="str">
        <v>Michalovce</v>
      </c>
      <c r="D152" s="1" t="str">
        <v>Základná škola</v>
      </c>
      <c r="E152" s="1" t="str">
        <v>základná škola</v>
      </c>
      <c r="F152" s="13" t="str">
        <v>Základná škola</v>
      </c>
      <c r="G152" s="13">
        <v>4</v>
      </c>
      <c r="H152" s="13">
        <v>1</v>
      </c>
      <c r="I152" s="13">
        <v>200</v>
      </c>
      <c r="J152" s="13">
        <v>1</v>
      </c>
      <c r="K152" s="13" t="str">
        <v>C</v>
      </c>
      <c r="L152" s="13" t="str">
        <v>EDUNET typ C: 75 .. 90 Mbps</v>
      </c>
    </row>
    <row r="153" spans="1:12">
      <c r="A153" s="1">
        <v>100015520</v>
      </c>
      <c r="B153" s="1" t="str">
        <v>Košický</v>
      </c>
      <c r="C153" s="1" t="str">
        <v>Michalovce</v>
      </c>
      <c r="D153" s="1" t="str">
        <v>Základná škola</v>
      </c>
      <c r="E153" s="1" t="str">
        <v>základná škola</v>
      </c>
      <c r="F153" s="13" t="str">
        <v>Základná škola</v>
      </c>
      <c r="G153" s="13">
        <v>5</v>
      </c>
      <c r="H153" s="13">
        <v>1</v>
      </c>
      <c r="I153" s="13">
        <v>250</v>
      </c>
      <c r="J153" s="13">
        <v>1</v>
      </c>
      <c r="K153" s="13" t="str">
        <v>A2</v>
      </c>
      <c r="L153" s="13" t="str">
        <v>EDUNET typ A2: 800 .. 1000 Mpbs</v>
      </c>
    </row>
    <row r="154" spans="1:12">
      <c r="A154" s="1">
        <v>100015526</v>
      </c>
      <c r="B154" s="1" t="str">
        <v>Košický</v>
      </c>
      <c r="C154" s="1" t="str">
        <v>Michalovce</v>
      </c>
      <c r="D154" s="1" t="str">
        <v>Obchodná akadémia</v>
      </c>
      <c r="E154" s="1" t="str">
        <v>stredná odborná škola</v>
      </c>
      <c r="F154" s="13" t="str">
        <v>Obchodná akadémia</v>
      </c>
      <c r="G154" s="13">
        <v>4</v>
      </c>
      <c r="H154" s="13">
        <v>1</v>
      </c>
      <c r="I154" s="13">
        <v>200</v>
      </c>
      <c r="J154" s="13">
        <v>1</v>
      </c>
      <c r="K154" s="13" t="str">
        <v>X</v>
      </c>
      <c r="L154" s="13" t="str">
        <v>EDUNET typ X: SANET</v>
      </c>
    </row>
    <row r="155" spans="1:12">
      <c r="A155" s="1">
        <v>100015531</v>
      </c>
      <c r="B155" s="1" t="str">
        <v>Košický</v>
      </c>
      <c r="C155" s="1" t="str">
        <v>Michalovce</v>
      </c>
      <c r="D155" s="1" t="str">
        <v>Súkromná hotelová akadémia - Dufincova</v>
      </c>
      <c r="E155" s="1" t="str">
        <v>stredná odborná škola</v>
      </c>
      <c r="F155" s="13" t="str">
        <v>Hotelová akadémia</v>
      </c>
      <c r="G155" s="13">
        <v>3</v>
      </c>
      <c r="H155" s="13">
        <v>1</v>
      </c>
      <c r="I155" s="13">
        <v>150</v>
      </c>
      <c r="J155" s="13">
        <v>1</v>
      </c>
      <c r="K155" s="13" t="str">
        <v>D</v>
      </c>
      <c r="L155" s="13" t="str">
        <v>EDUNET typ D: 30 .. 50 Mbps</v>
      </c>
    </row>
    <row r="156" spans="1:12">
      <c r="A156" s="1">
        <v>100015532</v>
      </c>
      <c r="B156" s="1" t="str">
        <v>Košický</v>
      </c>
      <c r="C156" s="1" t="str">
        <v>Michalovce</v>
      </c>
      <c r="D156" s="1" t="str">
        <v>Základná škola Pavla Horova</v>
      </c>
      <c r="E156" s="1" t="str">
        <v>základná škola</v>
      </c>
      <c r="F156" s="13" t="str">
        <v>Základná škola</v>
      </c>
      <c r="G156" s="13">
        <v>5</v>
      </c>
      <c r="H156" s="13">
        <v>1</v>
      </c>
      <c r="I156" s="13">
        <v>250</v>
      </c>
      <c r="J156" s="13">
        <v>1</v>
      </c>
      <c r="K156" s="13" t="str">
        <v>A</v>
      </c>
      <c r="L156" s="13" t="str">
        <v>EDUNET typ A: 400 .. 500 Mpbs</v>
      </c>
    </row>
    <row r="157" spans="1:12">
      <c r="A157" s="1">
        <v>100015550</v>
      </c>
      <c r="B157" s="1" t="str">
        <v>Košický</v>
      </c>
      <c r="C157" s="1" t="str">
        <v>Michalovce</v>
      </c>
      <c r="D157" s="1" t="str">
        <v>Základná škola</v>
      </c>
      <c r="E157" s="1" t="str">
        <v>základná škola</v>
      </c>
      <c r="F157" s="13" t="str">
        <v>Základná škola</v>
      </c>
      <c r="G157" s="13">
        <v>4</v>
      </c>
      <c r="H157" s="13">
        <v>1</v>
      </c>
      <c r="I157" s="13">
        <v>200</v>
      </c>
      <c r="J157" s="13">
        <v>1</v>
      </c>
      <c r="K157" s="13" t="str">
        <v>C</v>
      </c>
      <c r="L157" s="13" t="str">
        <v>EDUNET typ C: 75 .. 90 Mbps</v>
      </c>
    </row>
    <row r="158" spans="1:12">
      <c r="A158" s="1">
        <v>100017534</v>
      </c>
      <c r="B158" s="1" t="str">
        <v>Košický</v>
      </c>
      <c r="C158" s="1" t="str">
        <v>Michalovce</v>
      </c>
      <c r="D158" s="1" t="str">
        <v>Spojená škola internátna</v>
      </c>
      <c r="E158" s="1" t="str">
        <v>spojená škola</v>
      </c>
      <c r="F158" s="13" t="str">
        <v>Spojená škola</v>
      </c>
      <c r="G158" s="13">
        <v>0</v>
      </c>
      <c r="H158" s="13">
        <v>0</v>
      </c>
      <c r="I158" s="13">
        <v>0</v>
      </c>
      <c r="J158" s="13">
        <v>1</v>
      </c>
      <c r="K158" s="13" t="str">
        <v>F</v>
      </c>
      <c r="L158" s="13" t="str">
        <v>EDUNET typ F: 10 .. 20 Mbps</v>
      </c>
    </row>
    <row r="159" spans="1:12">
      <c r="A159" s="1">
        <v>100017338</v>
      </c>
      <c r="B159" s="1" t="str">
        <v>Košický</v>
      </c>
      <c r="C159" s="1" t="str">
        <v>Michalovce</v>
      </c>
      <c r="D159" s="1" t="str">
        <v>Základná škola pre žiakov s autizmom ako organizačná zložka Spojenej školy internátnej</v>
      </c>
      <c r="E159" s="1" t="str">
        <v>škola pre deti a žiakov so špeciálnymi výchovno-vzdelávacími potrebami</v>
      </c>
      <c r="F159" s="13" t="str">
        <v>ŠZŠ pre žiakov s autizmom</v>
      </c>
      <c r="G159" s="13">
        <v>2</v>
      </c>
      <c r="H159" s="13">
        <v>1</v>
      </c>
      <c r="I159" s="13">
        <v>100</v>
      </c>
      <c r="J159" s="13">
        <v>1</v>
      </c>
      <c r="K159" s="13" t="str">
        <v>E1</v>
      </c>
      <c r="L159" s="13" t="str">
        <v>EDUNET typ E1: 20 .. 30 Mbps</v>
      </c>
    </row>
    <row r="160" spans="1:12">
      <c r="A160" s="1">
        <v>100015568</v>
      </c>
      <c r="B160" s="1" t="str">
        <v>Košický</v>
      </c>
      <c r="C160" s="1" t="str">
        <v>Michalovce</v>
      </c>
      <c r="D160" s="1" t="str">
        <v>Špeciálna základná škola internátna ako organizačná zložka Spojenej školy internátnej</v>
      </c>
      <c r="E160" s="1" t="str">
        <v>škola pre deti a žiakov so špeciálnymi výchovno-vzdelávacími potrebami</v>
      </c>
      <c r="F160" s="13" t="str">
        <v>Špeciálna základná škola internátna</v>
      </c>
      <c r="G160" s="13">
        <v>5</v>
      </c>
      <c r="H160" s="13">
        <v>1</v>
      </c>
      <c r="I160" s="13">
        <v>150</v>
      </c>
      <c r="J160" s="13">
        <v>1</v>
      </c>
      <c r="K160" s="13" t="str">
        <v>D1</v>
      </c>
      <c r="L160" s="13" t="str">
        <v>EDUNET typ D1: 50 .. 75 Mbps</v>
      </c>
    </row>
    <row r="161" spans="1:12">
      <c r="A161" s="1">
        <v>100015573</v>
      </c>
      <c r="B161" s="1" t="str">
        <v>Košický</v>
      </c>
      <c r="C161" s="1" t="str">
        <v>Michalovce</v>
      </c>
      <c r="D161" s="1" t="str">
        <v>Odborné učilište internátne Viliama Gaňa ako organizačná zložka  Spojenej školy internátnej</v>
      </c>
      <c r="E161" s="1" t="str">
        <v>škola pre deti a žiakov so špeciálnymi výchovno-vzdelávacími potrebami</v>
      </c>
      <c r="F161" s="13" t="str">
        <v>Odborné učilište internátne</v>
      </c>
      <c r="G161" s="13">
        <v>3</v>
      </c>
      <c r="H161" s="13">
        <v>1</v>
      </c>
      <c r="I161" s="13">
        <v>150</v>
      </c>
      <c r="J161" s="13">
        <v>1</v>
      </c>
      <c r="K161" s="13" t="str">
        <v>D1</v>
      </c>
      <c r="L161" s="13" t="str">
        <v>EDUNET typ D1: 50 .. 75 Mbps</v>
      </c>
    </row>
    <row r="162" spans="1:12">
      <c r="A162" s="1">
        <v>100015576</v>
      </c>
      <c r="B162" s="1" t="str">
        <v>Košický</v>
      </c>
      <c r="C162" s="1" t="str">
        <v>Michalovce</v>
      </c>
      <c r="D162" s="1" t="str">
        <v>Základná škola</v>
      </c>
      <c r="E162" s="1" t="str">
        <v>základná škola</v>
      </c>
      <c r="F162" s="13" t="str">
        <v>Základná škola</v>
      </c>
      <c r="G162" s="13">
        <v>4</v>
      </c>
      <c r="H162" s="13">
        <v>1</v>
      </c>
      <c r="I162" s="13">
        <v>200</v>
      </c>
      <c r="J162" s="13">
        <v>1</v>
      </c>
      <c r="K162" s="13" t="str">
        <v>C</v>
      </c>
      <c r="L162" s="13" t="str">
        <v>EDUNET typ C: 75 .. 90 Mbps</v>
      </c>
    </row>
    <row r="163" spans="1:12">
      <c r="A163" s="1">
        <v>100015592</v>
      </c>
      <c r="B163" s="1" t="str">
        <v>Košický</v>
      </c>
      <c r="C163" s="1" t="str">
        <v>Michalovce</v>
      </c>
      <c r="D163" s="1" t="str">
        <v>Stredná odborná škola sv. Cyrila a Metoda</v>
      </c>
      <c r="E163" s="1" t="str">
        <v>stredná odborná škola</v>
      </c>
      <c r="F163" s="13" t="str">
        <v>Stredná odborná škola</v>
      </c>
      <c r="G163" s="13">
        <v>3</v>
      </c>
      <c r="H163" s="13">
        <v>1</v>
      </c>
      <c r="I163" s="13">
        <v>150</v>
      </c>
      <c r="J163" s="13">
        <v>1</v>
      </c>
      <c r="K163" s="13" t="str">
        <v>D1</v>
      </c>
      <c r="L163" s="13" t="str">
        <v>EDUNET typ D1: 50 .. 75 Mbps</v>
      </c>
    </row>
    <row r="164" spans="1:12">
      <c r="A164" s="1">
        <v>100015588</v>
      </c>
      <c r="B164" s="1" t="str">
        <v>Košický</v>
      </c>
      <c r="C164" s="1" t="str">
        <v>Michalovce</v>
      </c>
      <c r="D164" s="1" t="str">
        <v>Základná škola Teodora Jozefa Moussona</v>
      </c>
      <c r="E164" s="1" t="str">
        <v>základná škola</v>
      </c>
      <c r="F164" s="13" t="str">
        <v>Základná škola</v>
      </c>
      <c r="G164" s="13">
        <v>5</v>
      </c>
      <c r="H164" s="13">
        <v>1</v>
      </c>
      <c r="I164" s="13">
        <v>250</v>
      </c>
      <c r="J164" s="13">
        <v>1</v>
      </c>
      <c r="K164" s="13" t="str">
        <v>A</v>
      </c>
      <c r="L164" s="13" t="str">
        <v>EDUNET typ A: 400 .. 500 Mpbs</v>
      </c>
    </row>
    <row r="165" spans="1:12">
      <c r="A165" s="1">
        <v>100015598</v>
      </c>
      <c r="B165" s="1" t="str">
        <v>Košický</v>
      </c>
      <c r="C165" s="1" t="str">
        <v>Michalovce</v>
      </c>
      <c r="D165" s="1" t="str">
        <v>Cirkevná základná škola sv. Michala</v>
      </c>
      <c r="E165" s="1" t="str">
        <v>základná škola</v>
      </c>
      <c r="F165" s="13" t="str">
        <v>Základná škola</v>
      </c>
      <c r="G165" s="13">
        <v>3</v>
      </c>
      <c r="H165" s="13">
        <v>1</v>
      </c>
      <c r="I165" s="13">
        <v>150</v>
      </c>
      <c r="J165" s="13">
        <v>1</v>
      </c>
      <c r="K165" s="13" t="str">
        <v>D1</v>
      </c>
      <c r="L165" s="13" t="str">
        <v>EDUNET typ D1: 50 .. 75 Mbps</v>
      </c>
    </row>
    <row r="166" spans="1:12">
      <c r="A166" s="1">
        <v>100015605</v>
      </c>
      <c r="B166" s="1" t="str">
        <v>Košický</v>
      </c>
      <c r="C166" s="1" t="str">
        <v>Michalovce</v>
      </c>
      <c r="D166" s="1" t="str">
        <v>Základná škola</v>
      </c>
      <c r="E166" s="1" t="str">
        <v>základná škola</v>
      </c>
      <c r="F166" s="13" t="str">
        <v>Základná škola</v>
      </c>
      <c r="G166" s="13">
        <v>3</v>
      </c>
      <c r="H166" s="13">
        <v>1</v>
      </c>
      <c r="I166" s="13">
        <v>150</v>
      </c>
      <c r="J166" s="13">
        <v>1</v>
      </c>
      <c r="K166" s="13" t="str">
        <v>D</v>
      </c>
      <c r="L166" s="13" t="str">
        <v>EDUNET typ D: 30 .. 50 Mbps</v>
      </c>
    </row>
    <row r="167" spans="1:12">
      <c r="A167" s="1">
        <v>100015611</v>
      </c>
      <c r="B167" s="1" t="str">
        <v>Košický</v>
      </c>
      <c r="C167" s="1" t="str">
        <v>Michalovce</v>
      </c>
      <c r="D167" s="1" t="str">
        <v>Základná škola s materskou školou Štefana Ďurovčíka</v>
      </c>
      <c r="E167" s="1" t="str">
        <v>základná škola</v>
      </c>
      <c r="F167" s="13" t="str">
        <v>Základná škola</v>
      </c>
      <c r="G167" s="13">
        <v>4</v>
      </c>
      <c r="H167" s="13">
        <v>1</v>
      </c>
      <c r="I167" s="13">
        <v>200</v>
      </c>
      <c r="J167" s="13">
        <v>1</v>
      </c>
      <c r="K167" s="13" t="str">
        <v>C</v>
      </c>
      <c r="L167" s="13" t="str">
        <v>EDUNET typ C: 75 .. 90 Mbps</v>
      </c>
    </row>
    <row r="168" spans="1:12">
      <c r="A168" s="1">
        <v>100015616</v>
      </c>
      <c r="B168" s="1" t="str">
        <v>Košický</v>
      </c>
      <c r="C168" s="1" t="str">
        <v>Michalovce</v>
      </c>
      <c r="D168" s="1" t="str">
        <v>Špeciálna základná škola ako organizačná zložka Spojenej školy</v>
      </c>
      <c r="E168" s="1" t="str">
        <v>škola pre deti a žiakov so špeciálnymi výchovno-vzdelávacími potrebami</v>
      </c>
      <c r="F168" s="13" t="str">
        <v>Špeciálna základná škola</v>
      </c>
      <c r="G168" s="13">
        <v>3</v>
      </c>
      <c r="H168" s="13">
        <v>1</v>
      </c>
      <c r="I168" s="13">
        <v>150</v>
      </c>
      <c r="J168" s="13">
        <v>1</v>
      </c>
      <c r="K168" s="13" t="str">
        <v>D1</v>
      </c>
      <c r="L168" s="13" t="str">
        <v>EDUNET typ D1: 50 .. 75 Mbps</v>
      </c>
    </row>
    <row r="169" spans="1:12">
      <c r="A169" s="1">
        <v>100015618</v>
      </c>
      <c r="B169" s="1" t="str">
        <v>Košický</v>
      </c>
      <c r="C169" s="1" t="str">
        <v>Michalovce</v>
      </c>
      <c r="D169" s="1" t="str">
        <v>Základná škola s materskou školou</v>
      </c>
      <c r="E169" s="1" t="str">
        <v>základná škola</v>
      </c>
      <c r="F169" s="13" t="str">
        <v>Základná škola</v>
      </c>
      <c r="G169" s="13">
        <v>5</v>
      </c>
      <c r="H169" s="13">
        <v>1</v>
      </c>
      <c r="I169" s="13">
        <v>250</v>
      </c>
      <c r="J169" s="13">
        <v>1</v>
      </c>
      <c r="K169" s="13" t="str">
        <v>A</v>
      </c>
      <c r="L169" s="13" t="str">
        <v>EDUNET typ A: 400 .. 500 Mpbs</v>
      </c>
    </row>
    <row r="170" spans="1:12">
      <c r="A170" s="1">
        <v>100015621</v>
      </c>
      <c r="B170" s="1" t="str">
        <v>Košický</v>
      </c>
      <c r="C170" s="1" t="str">
        <v>Michalovce</v>
      </c>
      <c r="D170" s="1" t="str">
        <v>Základná škola</v>
      </c>
      <c r="E170" s="1" t="str">
        <v>základná škola</v>
      </c>
      <c r="F170" s="13" t="str">
        <v>ZŠ I. stupeň</v>
      </c>
      <c r="G170" s="13">
        <v>2</v>
      </c>
      <c r="H170" s="13">
        <v>1</v>
      </c>
      <c r="I170" s="13">
        <v>100</v>
      </c>
      <c r="J170" s="13">
        <v>1</v>
      </c>
      <c r="K170" s="13" t="str">
        <v>E</v>
      </c>
      <c r="L170" s="13" t="str">
        <v>EDUNET typ E: 10 .. 20 Mbps</v>
      </c>
    </row>
    <row r="171" spans="1:12">
      <c r="A171" s="1">
        <v>100015629</v>
      </c>
      <c r="B171" s="1" t="str">
        <v>Košický</v>
      </c>
      <c r="C171" s="1" t="str">
        <v>Michalovce</v>
      </c>
      <c r="D171" s="1" t="str">
        <v>Základná škola</v>
      </c>
      <c r="E171" s="1" t="str">
        <v>základná škola</v>
      </c>
      <c r="F171" s="13" t="str">
        <v>ZŠ I. stupeň</v>
      </c>
      <c r="G171" s="13">
        <v>3</v>
      </c>
      <c r="H171" s="13">
        <v>1</v>
      </c>
      <c r="I171" s="13">
        <v>150</v>
      </c>
      <c r="J171" s="13">
        <v>1</v>
      </c>
      <c r="K171" s="13" t="str">
        <v>D</v>
      </c>
      <c r="L171" s="13" t="str">
        <v>EDUNET typ D: 30 .. 50 Mbps</v>
      </c>
    </row>
    <row r="172" spans="1:12">
      <c r="A172" s="1">
        <v>100015635</v>
      </c>
      <c r="B172" s="1" t="str">
        <v>Košický</v>
      </c>
      <c r="C172" s="1" t="str">
        <v>Michalovce</v>
      </c>
      <c r="D172" s="1" t="str">
        <v>Základná škola s materskou školou</v>
      </c>
      <c r="E172" s="1" t="str">
        <v>základná škola</v>
      </c>
      <c r="F172" s="13" t="str">
        <v>Základná škola</v>
      </c>
      <c r="G172" s="13">
        <v>3</v>
      </c>
      <c r="H172" s="13">
        <v>1</v>
      </c>
      <c r="I172" s="13">
        <v>150</v>
      </c>
      <c r="J172" s="13">
        <v>1</v>
      </c>
      <c r="K172" s="13" t="str">
        <v>D</v>
      </c>
      <c r="L172" s="13" t="str">
        <v>EDUNET typ D: 30 .. 50 Mbps</v>
      </c>
    </row>
    <row r="173" spans="1:12">
      <c r="A173" s="1">
        <v>100015645</v>
      </c>
      <c r="B173" s="1" t="str">
        <v>Košický</v>
      </c>
      <c r="C173" s="1" t="str">
        <v>Michalovce</v>
      </c>
      <c r="D173" s="1" t="str">
        <v>Základná škola</v>
      </c>
      <c r="E173" s="1" t="str">
        <v>základná škola</v>
      </c>
      <c r="F173" s="13" t="str">
        <v>ZŠ I. stupeň</v>
      </c>
      <c r="G173" s="13">
        <v>2</v>
      </c>
      <c r="H173" s="13">
        <v>1</v>
      </c>
      <c r="I173" s="13">
        <v>100</v>
      </c>
      <c r="J173" s="13">
        <v>1</v>
      </c>
      <c r="K173" s="13" t="str">
        <v>E</v>
      </c>
      <c r="L173" s="13" t="str">
        <v>EDUNET typ E: 10 .. 20 Mbps</v>
      </c>
    </row>
    <row r="174" spans="1:12">
      <c r="A174" s="1">
        <v>100015653</v>
      </c>
      <c r="B174" s="1" t="str">
        <v>Košický</v>
      </c>
      <c r="C174" s="1" t="str">
        <v>Michalovce</v>
      </c>
      <c r="D174" s="1" t="str">
        <v>Základná škola</v>
      </c>
      <c r="E174" s="1" t="str">
        <v>základná škola</v>
      </c>
      <c r="F174" s="13" t="str">
        <v>Základná škola</v>
      </c>
      <c r="G174" s="13">
        <v>5</v>
      </c>
      <c r="H174" s="13">
        <v>1</v>
      </c>
      <c r="I174" s="13">
        <v>250</v>
      </c>
      <c r="J174" s="13">
        <v>1</v>
      </c>
      <c r="K174" s="13" t="str">
        <v>B1</v>
      </c>
      <c r="L174" s="13" t="str">
        <v>EDUNET typ B1: 300 .. 400 Mbps</v>
      </c>
    </row>
    <row r="175" spans="1:12">
      <c r="A175" s="1">
        <v>100015655</v>
      </c>
      <c r="B175" s="1" t="str">
        <v>Košický</v>
      </c>
      <c r="C175" s="1" t="str">
        <v>Michalovce</v>
      </c>
      <c r="D175" s="1" t="str">
        <v>Stredná odborná škola dopravy a služieb</v>
      </c>
      <c r="E175" s="1" t="str">
        <v>stredná odborná škola</v>
      </c>
      <c r="F175" s="13" t="str">
        <v>Stredná odborná škola</v>
      </c>
      <c r="G175" s="13">
        <v>3</v>
      </c>
      <c r="H175" s="13">
        <v>1</v>
      </c>
      <c r="I175" s="13">
        <v>150</v>
      </c>
      <c r="J175" s="13">
        <v>1</v>
      </c>
      <c r="K175" s="13" t="str">
        <v>D</v>
      </c>
      <c r="L175" s="13" t="str">
        <v>EDUNET typ D: 30 .. 50 Mbps</v>
      </c>
    </row>
    <row r="176" spans="1:12">
      <c r="A176" s="1">
        <v>100016830</v>
      </c>
      <c r="B176" s="1" t="str">
        <v>Košický</v>
      </c>
      <c r="C176" s="1" t="str">
        <v>Michalovce</v>
      </c>
      <c r="D176" s="1" t="str">
        <v>Elokované pracovisko ako súčasť Špeciálnej základnej školy</v>
      </c>
      <c r="E176" s="1" t="str">
        <v>škola pre deti a žiakov so špeciálnymi výchovno-vzdelávacími potrebami</v>
      </c>
      <c r="F176" s="13" t="str">
        <v>Špeciálna základná škola</v>
      </c>
      <c r="G176" s="13">
        <v>3</v>
      </c>
      <c r="H176" s="13">
        <v>1</v>
      </c>
      <c r="I176" s="13">
        <v>150</v>
      </c>
      <c r="J176" s="13">
        <v>1</v>
      </c>
      <c r="K176" s="13" t="str">
        <v>D</v>
      </c>
      <c r="L176" s="13" t="str">
        <v>EDUNET typ D: 30 .. 50 Mbps</v>
      </c>
    </row>
    <row r="177" spans="1:12">
      <c r="A177" s="1">
        <v>100015663</v>
      </c>
      <c r="B177" s="1" t="str">
        <v>Košický</v>
      </c>
      <c r="C177" s="1" t="str">
        <v>Michalovce</v>
      </c>
      <c r="D177" s="1" t="str">
        <v>Základná škola s materskou školou</v>
      </c>
      <c r="E177" s="1" t="str">
        <v>základná škola</v>
      </c>
      <c r="F177" s="13" t="str">
        <v>Základná škola</v>
      </c>
      <c r="G177" s="13">
        <v>4</v>
      </c>
      <c r="H177" s="13">
        <v>1</v>
      </c>
      <c r="I177" s="13">
        <v>200</v>
      </c>
      <c r="J177" s="13">
        <v>1</v>
      </c>
      <c r="K177" s="13" t="str">
        <v>C</v>
      </c>
      <c r="L177" s="13" t="str">
        <v>EDUNET typ C: 75 .. 90 Mbps</v>
      </c>
    </row>
    <row r="178" spans="1:12">
      <c r="A178" s="1">
        <v>100015662</v>
      </c>
      <c r="B178" s="1" t="str">
        <v>Košický</v>
      </c>
      <c r="C178" s="1" t="str">
        <v>Michalovce</v>
      </c>
      <c r="D178" s="1" t="str">
        <v>Špeciálna základná škola</v>
      </c>
      <c r="E178" s="1" t="str">
        <v>škola pre deti a žiakov so špeciálnymi výchovno-vzdelávacími potrebami</v>
      </c>
      <c r="F178" s="13" t="str">
        <v>Špeciálna základná škola</v>
      </c>
      <c r="G178" s="13">
        <v>3</v>
      </c>
      <c r="H178" s="13">
        <v>1</v>
      </c>
      <c r="I178" s="13">
        <v>150</v>
      </c>
      <c r="J178" s="13">
        <v>1</v>
      </c>
      <c r="K178" s="13" t="str">
        <v>D</v>
      </c>
      <c r="L178" s="13" t="str">
        <v>EDUNET typ D: 30 .. 50 Mbps</v>
      </c>
    </row>
    <row r="179" spans="1:12">
      <c r="A179" s="1">
        <v>100015668</v>
      </c>
      <c r="B179" s="1" t="str">
        <v>Košický</v>
      </c>
      <c r="C179" s="1" t="str">
        <v>Michalovce</v>
      </c>
      <c r="D179" s="1" t="str">
        <v>Základná škola s materskou školou</v>
      </c>
      <c r="E179" s="1" t="str">
        <v>základná škola</v>
      </c>
      <c r="F179" s="13" t="str">
        <v>Základná škola</v>
      </c>
      <c r="G179" s="13">
        <v>3</v>
      </c>
      <c r="H179" s="13">
        <v>1</v>
      </c>
      <c r="I179" s="13">
        <v>150</v>
      </c>
      <c r="J179" s="13">
        <v>1</v>
      </c>
      <c r="K179" s="13" t="str">
        <v>D</v>
      </c>
      <c r="L179" s="13" t="str">
        <v>EDUNET typ D: 30 .. 50 Mbps</v>
      </c>
    </row>
    <row r="180" spans="1:12">
      <c r="A180" s="1">
        <v>100015687</v>
      </c>
      <c r="B180" s="1" t="str">
        <v>Košický</v>
      </c>
      <c r="C180" s="1" t="str">
        <v>Michalovce</v>
      </c>
      <c r="D180" s="1" t="str">
        <v>Základná škola Jánosa Erdélyiho s vyučovacím jazykom maďarským - Erdélyi János Alapiskola</v>
      </c>
      <c r="E180" s="1" t="str">
        <v>základná škola</v>
      </c>
      <c r="F180" s="13" t="str">
        <v>Základná škola</v>
      </c>
      <c r="G180" s="13">
        <v>5</v>
      </c>
      <c r="H180" s="13">
        <v>1</v>
      </c>
      <c r="I180" s="13">
        <v>250</v>
      </c>
      <c r="J180" s="13">
        <v>1</v>
      </c>
      <c r="K180" s="13" t="str">
        <v>B1</v>
      </c>
      <c r="L180" s="13" t="str">
        <v>EDUNET typ B1: 300 .. 400 Mbps</v>
      </c>
    </row>
    <row r="181" spans="1:12">
      <c r="A181" s="1">
        <v>100015675</v>
      </c>
      <c r="B181" s="1" t="str">
        <v>Košický</v>
      </c>
      <c r="C181" s="1" t="str">
        <v>Michalovce</v>
      </c>
      <c r="D181" s="1" t="str">
        <v>Stredná odborná škola techniky a služieb - Műszaki és Szolgáltóipari Szakközépiskola</v>
      </c>
      <c r="E181" s="1" t="str">
        <v>stredná odborná škola</v>
      </c>
      <c r="F181" s="13" t="str">
        <v>Stredná odborná škola</v>
      </c>
      <c r="G181" s="13">
        <v>3</v>
      </c>
      <c r="H181" s="13">
        <v>1</v>
      </c>
      <c r="I181" s="13">
        <v>150</v>
      </c>
      <c r="J181" s="13">
        <v>1</v>
      </c>
      <c r="K181" s="13" t="str">
        <v>D1</v>
      </c>
      <c r="L181" s="13" t="str">
        <v>EDUNET typ D1: 50 .. 75 Mbps</v>
      </c>
    </row>
    <row r="182" spans="1:12">
      <c r="A182" s="1">
        <v>100015674</v>
      </c>
      <c r="B182" s="1" t="str">
        <v>Košický</v>
      </c>
      <c r="C182" s="1" t="str">
        <v>Michalovce</v>
      </c>
      <c r="D182" s="1" t="str">
        <v>Špeciálna základna škola s MŠ-Speciális Alapiskola és Óvoda ako organizačná zložka Spojenej školy</v>
      </c>
      <c r="E182" s="1" t="str">
        <v>škola pre deti a žiakov so špeciálnymi výchovno-vzdelávacími potrebami</v>
      </c>
      <c r="F182" s="13" t="str">
        <v>Špeciálna základná škola</v>
      </c>
      <c r="G182" s="13">
        <v>3</v>
      </c>
      <c r="H182" s="13">
        <v>1</v>
      </c>
      <c r="I182" s="13">
        <v>150</v>
      </c>
      <c r="J182" s="13">
        <v>1</v>
      </c>
      <c r="K182" s="13" t="str">
        <v>D1</v>
      </c>
      <c r="L182" s="13" t="str">
        <v>EDUNET typ D1: 50 .. 75 Mbps</v>
      </c>
    </row>
    <row r="183" spans="1:12">
      <c r="A183" s="1">
        <v>100017533</v>
      </c>
      <c r="B183" s="1" t="str">
        <v>Košický</v>
      </c>
      <c r="C183" s="1" t="str">
        <v>Michalovce</v>
      </c>
      <c r="D183" s="1" t="str">
        <v>Spojená škola</v>
      </c>
      <c r="E183" s="1" t="str">
        <v>spojená škola</v>
      </c>
      <c r="F183" s="13" t="str">
        <v>Spojená škola</v>
      </c>
      <c r="G183" s="13">
        <v>0</v>
      </c>
      <c r="H183" s="13">
        <v>0</v>
      </c>
      <c r="I183" s="13">
        <v>0</v>
      </c>
      <c r="J183" s="13">
        <v>1</v>
      </c>
      <c r="K183" s="13" t="str">
        <v>F</v>
      </c>
      <c r="L183" s="13" t="str">
        <v>EDUNET typ F: 10 .. 20 Mbps</v>
      </c>
    </row>
    <row r="184" spans="1:12">
      <c r="A184" s="1">
        <v>100018951</v>
      </c>
      <c r="B184" s="1" t="str">
        <v>Košický</v>
      </c>
      <c r="C184" s="1" t="str">
        <v>Michalovce</v>
      </c>
      <c r="D184" s="1" t="str">
        <v>Elokované pracovisko ako súčasť Základnej školy Jánosa Erdélyiho s vyučovacím jazykom maďarským - Erdélyi János Alapiskola</v>
      </c>
      <c r="E184" s="1" t="str">
        <v>základná škola</v>
      </c>
      <c r="F184" s="13" t="str">
        <v>Základná škola</v>
      </c>
      <c r="G184" s="13">
        <v>4</v>
      </c>
      <c r="H184" s="13">
        <v>1</v>
      </c>
      <c r="I184" s="13">
        <v>200</v>
      </c>
      <c r="J184" s="13">
        <v>1</v>
      </c>
      <c r="K184" s="13" t="str">
        <v>C</v>
      </c>
      <c r="L184" s="13" t="str">
        <v>EDUNET typ C: 75 .. 90 Mbps</v>
      </c>
    </row>
    <row r="185" spans="1:12">
      <c r="A185" s="1">
        <v>100015690</v>
      </c>
      <c r="B185" s="1" t="str">
        <v>Košický</v>
      </c>
      <c r="C185" s="1" t="str">
        <v>Michalovce</v>
      </c>
      <c r="D185" s="1" t="str">
        <v>Gymnázium - Gimnázium</v>
      </c>
      <c r="E185" s="1" t="str">
        <v>gymnázium</v>
      </c>
      <c r="F185" s="13" t="str">
        <v>Gymnázium</v>
      </c>
      <c r="G185" s="13">
        <v>3</v>
      </c>
      <c r="H185" s="13">
        <v>1</v>
      </c>
      <c r="I185" s="13">
        <v>150</v>
      </c>
      <c r="J185" s="13">
        <v>1</v>
      </c>
      <c r="K185" s="13" t="str">
        <v>D1</v>
      </c>
      <c r="L185" s="13" t="str">
        <v>EDUNET typ D1: 50 .. 75 Mbps</v>
      </c>
    </row>
    <row r="186" spans="1:12">
      <c r="A186" s="1">
        <v>100015695</v>
      </c>
      <c r="B186" s="1" t="str">
        <v>Košický</v>
      </c>
      <c r="C186" s="1" t="str">
        <v>Michalovce</v>
      </c>
      <c r="D186" s="1" t="str">
        <v>Základná škola Istvána Dobóa s vyučovacím jazykom maďarským - Dobó István Alapiskola</v>
      </c>
      <c r="E186" s="1" t="str">
        <v>základná škola</v>
      </c>
      <c r="F186" s="13" t="str">
        <v>Základná škola</v>
      </c>
      <c r="G186" s="13">
        <v>3</v>
      </c>
      <c r="H186" s="13">
        <v>1</v>
      </c>
      <c r="I186" s="13">
        <v>150</v>
      </c>
      <c r="J186" s="13">
        <v>1</v>
      </c>
      <c r="K186" s="13" t="str">
        <v>D</v>
      </c>
      <c r="L186" s="13" t="str">
        <v>EDUNET typ D: 30 .. 50 Mbps</v>
      </c>
    </row>
    <row r="187" spans="1:12">
      <c r="A187" s="1">
        <v>100015699</v>
      </c>
      <c r="B187" s="1" t="str">
        <v>Košický</v>
      </c>
      <c r="C187" s="1" t="str">
        <v>Michalovce</v>
      </c>
      <c r="D187" s="1" t="str">
        <v>Základná škola s materskou školou Františka Jozefa Fugu</v>
      </c>
      <c r="E187" s="1" t="str">
        <v>základná škola</v>
      </c>
      <c r="F187" s="13" t="str">
        <v>Základná škola</v>
      </c>
      <c r="G187" s="13">
        <v>3</v>
      </c>
      <c r="H187" s="13">
        <v>1</v>
      </c>
      <c r="I187" s="13">
        <v>150</v>
      </c>
      <c r="J187" s="13">
        <v>1</v>
      </c>
      <c r="K187" s="13" t="str">
        <v>D</v>
      </c>
      <c r="L187" s="13" t="str">
        <v>EDUNET typ D: 30 .. 50 Mbps</v>
      </c>
    </row>
    <row r="188" spans="1:12">
      <c r="A188" s="1">
        <v>100015702</v>
      </c>
      <c r="B188" s="1" t="str">
        <v>Košický</v>
      </c>
      <c r="C188" s="1" t="str">
        <v>Michalovce</v>
      </c>
      <c r="D188" s="1" t="str">
        <v>Cirkevná základná škola Reformovanej kresťanskej cirkvi s vyučovacím jazykom maďarským-Református Egyházi Alapiskola</v>
      </c>
      <c r="E188" s="1" t="str">
        <v>základná škola</v>
      </c>
      <c r="F188" s="13" t="str">
        <v>Základná škola</v>
      </c>
      <c r="G188" s="13">
        <v>3</v>
      </c>
      <c r="H188" s="13">
        <v>1</v>
      </c>
      <c r="I188" s="13">
        <v>150</v>
      </c>
      <c r="J188" s="13">
        <v>1</v>
      </c>
      <c r="K188" s="13" t="str">
        <v>D</v>
      </c>
      <c r="L188" s="13" t="str">
        <v>EDUNET typ D: 30 .. 50 Mbps</v>
      </c>
    </row>
    <row r="189" spans="1:12">
      <c r="A189" s="1">
        <v>100015706</v>
      </c>
      <c r="B189" s="1" t="str">
        <v>Košický</v>
      </c>
      <c r="C189" s="1" t="str">
        <v>Michalovce</v>
      </c>
      <c r="D189" s="1" t="str">
        <v>Základná škola</v>
      </c>
      <c r="E189" s="1" t="str">
        <v>základná škola</v>
      </c>
      <c r="F189" s="13" t="str">
        <v>ZŠ I. stupeň</v>
      </c>
      <c r="G189" s="13">
        <v>3</v>
      </c>
      <c r="H189" s="13">
        <v>1</v>
      </c>
      <c r="I189" s="13">
        <v>150</v>
      </c>
      <c r="J189" s="13">
        <v>1</v>
      </c>
      <c r="K189" s="13" t="str">
        <v>D</v>
      </c>
      <c r="L189" s="13" t="str">
        <v>EDUNET typ D: 30 .. 50 Mbps</v>
      </c>
    </row>
    <row r="190" spans="1:12">
      <c r="A190" s="1">
        <v>100015712</v>
      </c>
      <c r="B190" s="1" t="str">
        <v>Košický</v>
      </c>
      <c r="C190" s="1" t="str">
        <v>Michalovce</v>
      </c>
      <c r="D190" s="1" t="str">
        <v>Základná škola s materskou školou</v>
      </c>
      <c r="E190" s="1" t="str">
        <v>základná škola</v>
      </c>
      <c r="F190" s="13" t="str">
        <v>Základná škola</v>
      </c>
      <c r="G190" s="13">
        <v>3</v>
      </c>
      <c r="H190" s="13">
        <v>1</v>
      </c>
      <c r="I190" s="13">
        <v>150</v>
      </c>
      <c r="J190" s="13">
        <v>1</v>
      </c>
      <c r="K190" s="13" t="str">
        <v>D</v>
      </c>
      <c r="L190" s="13" t="str">
        <v>EDUNET typ D: 30 .. 50 Mbps</v>
      </c>
    </row>
    <row r="191" spans="1:12">
      <c r="A191" s="1">
        <v>100015723</v>
      </c>
      <c r="B191" s="1" t="str">
        <v>Košický</v>
      </c>
      <c r="C191" s="1" t="str">
        <v>Michalovce</v>
      </c>
      <c r="D191" s="1" t="str">
        <v>Základná škola s materskou školou</v>
      </c>
      <c r="E191" s="1" t="str">
        <v>základná škola</v>
      </c>
      <c r="F191" s="13" t="str">
        <v>Základná škola</v>
      </c>
      <c r="G191" s="13">
        <v>4</v>
      </c>
      <c r="H191" s="13">
        <v>1</v>
      </c>
      <c r="I191" s="13">
        <v>200</v>
      </c>
      <c r="J191" s="13">
        <v>1</v>
      </c>
      <c r="K191" s="13" t="str">
        <v>C</v>
      </c>
      <c r="L191" s="13" t="str">
        <v>EDUNET typ C: 75 .. 90 Mbps</v>
      </c>
    </row>
    <row r="192" spans="1:12">
      <c r="A192" s="1">
        <v>100015720</v>
      </c>
      <c r="B192" s="1" t="str">
        <v>Košický</v>
      </c>
      <c r="C192" s="1" t="str">
        <v>Michalovce</v>
      </c>
      <c r="D192" s="1" t="str">
        <v>Základná škola</v>
      </c>
      <c r="E192" s="1" t="str">
        <v>základná škola</v>
      </c>
      <c r="F192" s="13" t="str">
        <v>ZŠ I. stupeň</v>
      </c>
      <c r="G192" s="13">
        <v>3</v>
      </c>
      <c r="H192" s="13">
        <v>1</v>
      </c>
      <c r="I192" s="13">
        <v>150</v>
      </c>
      <c r="J192" s="13">
        <v>1</v>
      </c>
      <c r="K192" s="13" t="str">
        <v>D</v>
      </c>
      <c r="L192" s="13" t="str">
        <v>EDUNET typ D: 30 .. 50 Mbps</v>
      </c>
    </row>
    <row r="193" spans="1:12">
      <c r="A193" s="1">
        <v>100015738</v>
      </c>
      <c r="B193" s="1" t="str">
        <v>Košický</v>
      </c>
      <c r="C193" s="1" t="str">
        <v>Rožňava</v>
      </c>
      <c r="D193" s="1" t="str">
        <v>Základná škola s materskou školou</v>
      </c>
      <c r="E193" s="1" t="str">
        <v>základná škola</v>
      </c>
      <c r="F193" s="13" t="str">
        <v>Základná škola</v>
      </c>
      <c r="G193" s="13">
        <v>3</v>
      </c>
      <c r="H193" s="13">
        <v>1</v>
      </c>
      <c r="I193" s="13">
        <v>150</v>
      </c>
      <c r="J193" s="13">
        <v>1</v>
      </c>
      <c r="K193" s="13" t="str">
        <v>D</v>
      </c>
      <c r="L193" s="13" t="str">
        <v>EDUNET typ D: 30 .. 50 Mbps</v>
      </c>
    </row>
    <row r="194" spans="1:12">
      <c r="A194" s="1">
        <v>100015751</v>
      </c>
      <c r="B194" s="1" t="str">
        <v>Košický</v>
      </c>
      <c r="C194" s="1" t="str">
        <v>Rožňava</v>
      </c>
      <c r="D194" s="1" t="str">
        <v>Základná škola - Alapiskola</v>
      </c>
      <c r="E194" s="1" t="str">
        <v>základná škola</v>
      </c>
      <c r="F194" s="13" t="str">
        <v>ZŠ I. stupeň</v>
      </c>
      <c r="G194" s="13">
        <v>2</v>
      </c>
      <c r="H194" s="13">
        <v>1</v>
      </c>
      <c r="I194" s="13">
        <v>100</v>
      </c>
      <c r="J194" s="13">
        <v>1</v>
      </c>
      <c r="K194" s="13" t="str">
        <v>E</v>
      </c>
      <c r="L194" s="13" t="str">
        <v>EDUNET typ E: 10 .. 20 Mbps</v>
      </c>
    </row>
    <row r="195" spans="1:12">
      <c r="A195" s="1">
        <v>100015756</v>
      </c>
      <c r="B195" s="1" t="str">
        <v>Košický</v>
      </c>
      <c r="C195" s="1" t="str">
        <v>Rožňava</v>
      </c>
      <c r="D195" s="1" t="str">
        <v>Špeciálna základná škola ako organizačná zložka Spojenej školy</v>
      </c>
      <c r="E195" s="1" t="str">
        <v>škola pre deti a žiakov so špeciálnymi výchovno-vzdelávacími potrebami</v>
      </c>
      <c r="F195" s="13" t="str">
        <v>Špeciálna základná škola</v>
      </c>
      <c r="G195" s="13">
        <v>3</v>
      </c>
      <c r="H195" s="13">
        <v>1</v>
      </c>
      <c r="I195" s="13">
        <v>150</v>
      </c>
      <c r="J195" s="13">
        <v>1</v>
      </c>
      <c r="K195" s="13" t="str">
        <v>D</v>
      </c>
      <c r="L195" s="13" t="str">
        <v>EDUNET typ D: 30 .. 50 Mbps</v>
      </c>
    </row>
    <row r="196" spans="1:12">
      <c r="A196" s="1">
        <v>100017538</v>
      </c>
      <c r="B196" s="1" t="str">
        <v>Košický</v>
      </c>
      <c r="C196" s="1" t="str">
        <v>Rožňava</v>
      </c>
      <c r="D196" s="1" t="str">
        <v>Spojená škola</v>
      </c>
      <c r="E196" s="1" t="str">
        <v>spojená škola</v>
      </c>
      <c r="F196" s="13" t="str">
        <v>Spojená škola</v>
      </c>
      <c r="G196" s="13">
        <v>0</v>
      </c>
      <c r="H196" s="13">
        <v>0</v>
      </c>
      <c r="I196" s="13">
        <v>0</v>
      </c>
      <c r="J196" s="13">
        <v>1</v>
      </c>
      <c r="K196" s="13" t="str">
        <v>F</v>
      </c>
      <c r="L196" s="13" t="str">
        <v>EDUNET typ F: 10 .. 20 Mbps</v>
      </c>
    </row>
    <row r="197" spans="1:12">
      <c r="A197" s="1">
        <v>100015767</v>
      </c>
      <c r="B197" s="1" t="str">
        <v>Košický</v>
      </c>
      <c r="C197" s="1" t="str">
        <v>Rožňava</v>
      </c>
      <c r="D197" s="1" t="str">
        <v>Základná škola Eugena Ruffinyho</v>
      </c>
      <c r="E197" s="1" t="str">
        <v>základná škola</v>
      </c>
      <c r="F197" s="13" t="str">
        <v>Základná škola</v>
      </c>
      <c r="G197" s="13">
        <v>5</v>
      </c>
      <c r="H197" s="13">
        <v>1</v>
      </c>
      <c r="I197" s="13">
        <v>250</v>
      </c>
      <c r="J197" s="13">
        <v>1</v>
      </c>
      <c r="K197" s="13" t="str">
        <v>A</v>
      </c>
      <c r="L197" s="13" t="str">
        <v>EDUNET typ A: 400 .. 500 Mpbs</v>
      </c>
    </row>
    <row r="198" spans="1:12">
      <c r="A198" s="1">
        <v>100015778</v>
      </c>
      <c r="B198" s="1" t="str">
        <v>Košický</v>
      </c>
      <c r="C198" s="1" t="str">
        <v>Rožňava</v>
      </c>
      <c r="D198" s="1" t="str">
        <v>Základná škola s vyučovacím jazykom maďarským - Alapiskola</v>
      </c>
      <c r="E198" s="1" t="str">
        <v>základná škola</v>
      </c>
      <c r="F198" s="13" t="str">
        <v>ZŠ I. stupeň</v>
      </c>
      <c r="G198" s="13">
        <v>2</v>
      </c>
      <c r="H198" s="13">
        <v>1</v>
      </c>
      <c r="I198" s="13">
        <v>100</v>
      </c>
      <c r="J198" s="13">
        <v>1</v>
      </c>
      <c r="K198" s="13" t="str">
        <v>E</v>
      </c>
      <c r="L198" s="13" t="str">
        <v>EDUNET typ E: 10 .. 20 Mbps</v>
      </c>
    </row>
    <row r="199" spans="1:12">
      <c r="A199" s="1">
        <v>100015783</v>
      </c>
      <c r="B199" s="1" t="str">
        <v>Košický</v>
      </c>
      <c r="C199" s="1" t="str">
        <v>Rožňava</v>
      </c>
      <c r="D199" s="1" t="str">
        <v>Základná škola</v>
      </c>
      <c r="E199" s="1" t="str">
        <v>základná škola</v>
      </c>
      <c r="F199" s="13" t="str">
        <v>ZŠ I. stupeň</v>
      </c>
      <c r="G199" s="13">
        <v>2</v>
      </c>
      <c r="H199" s="13">
        <v>1</v>
      </c>
      <c r="I199" s="13">
        <v>100</v>
      </c>
      <c r="J199" s="13">
        <v>1</v>
      </c>
      <c r="K199" s="13" t="str">
        <v>E</v>
      </c>
      <c r="L199" s="13" t="str">
        <v>EDUNET typ E: 10 .. 20 Mbps</v>
      </c>
    </row>
    <row r="200" spans="1:12">
      <c r="A200" s="1">
        <v>100015792</v>
      </c>
      <c r="B200" s="1" t="str">
        <v>Košický</v>
      </c>
      <c r="C200" s="1" t="str">
        <v>Rožňava</v>
      </c>
      <c r="D200" s="1" t="str">
        <v>Základná škola</v>
      </c>
      <c r="E200" s="1" t="str">
        <v>základná škola</v>
      </c>
      <c r="F200" s="13" t="str">
        <v>Základná škola</v>
      </c>
      <c r="G200" s="13">
        <v>3</v>
      </c>
      <c r="H200" s="13">
        <v>1</v>
      </c>
      <c r="I200" s="13">
        <v>150</v>
      </c>
      <c r="J200" s="13">
        <v>1</v>
      </c>
      <c r="K200" s="13" t="str">
        <v>D</v>
      </c>
      <c r="L200" s="13" t="str">
        <v>EDUNET typ D: 30 .. 50 Mbps</v>
      </c>
    </row>
    <row r="201" spans="1:12">
      <c r="A201" s="1">
        <v>100015800</v>
      </c>
      <c r="B201" s="1" t="str">
        <v>Košický</v>
      </c>
      <c r="C201" s="1" t="str">
        <v>Rožňava</v>
      </c>
      <c r="D201" s="1" t="str">
        <v>Základná škola - Alapiskola</v>
      </c>
      <c r="E201" s="1" t="str">
        <v>základná škola</v>
      </c>
      <c r="F201" s="13" t="str">
        <v>ZŠ I. stupeň</v>
      </c>
      <c r="G201" s="13">
        <v>2</v>
      </c>
      <c r="H201" s="13">
        <v>1</v>
      </c>
      <c r="I201" s="13">
        <v>100</v>
      </c>
      <c r="J201" s="13">
        <v>1</v>
      </c>
      <c r="K201" s="13" t="str">
        <v>E</v>
      </c>
      <c r="L201" s="13" t="str">
        <v>EDUNET typ E: 10 .. 20 Mbps</v>
      </c>
    </row>
    <row r="202" spans="1:12">
      <c r="A202" s="1">
        <v>100015807</v>
      </c>
      <c r="B202" s="1" t="str">
        <v>Košický</v>
      </c>
      <c r="C202" s="1" t="str">
        <v>Rožňava</v>
      </c>
      <c r="D202" s="1" t="str">
        <v>Základná škola s materskou školou s vyučovacím jazykom maďarským - Alapiskola és Óvoda</v>
      </c>
      <c r="E202" s="1" t="str">
        <v>základná škola</v>
      </c>
      <c r="F202" s="13" t="str">
        <v>Základná škola</v>
      </c>
      <c r="G202" s="13">
        <v>3</v>
      </c>
      <c r="H202" s="13">
        <v>1</v>
      </c>
      <c r="I202" s="13">
        <v>150</v>
      </c>
      <c r="J202" s="13">
        <v>1</v>
      </c>
      <c r="K202" s="13" t="str">
        <v>D</v>
      </c>
      <c r="L202" s="13" t="str">
        <v>EDUNET typ D: 30 .. 50 Mbps</v>
      </c>
    </row>
    <row r="203" spans="1:12">
      <c r="A203" s="1">
        <v>100015818</v>
      </c>
      <c r="B203" s="1" t="str">
        <v>Košický</v>
      </c>
      <c r="C203" s="1" t="str">
        <v>Rožňava</v>
      </c>
      <c r="D203" s="1" t="str">
        <v>Základná škola s vyučovacím jazykom maďarským - Alapiskola</v>
      </c>
      <c r="E203" s="1" t="str">
        <v>základná škola</v>
      </c>
      <c r="F203" s="13" t="str">
        <v>ZŠ I. stupeň</v>
      </c>
      <c r="G203" s="13">
        <v>2</v>
      </c>
      <c r="H203" s="13">
        <v>1</v>
      </c>
      <c r="I203" s="13">
        <v>100</v>
      </c>
      <c r="J203" s="13">
        <v>1</v>
      </c>
      <c r="K203" s="13" t="str">
        <v>E</v>
      </c>
      <c r="L203" s="13" t="str">
        <v>EDUNET typ E: 10 .. 20 Mbps</v>
      </c>
    </row>
    <row r="204" spans="1:12">
      <c r="A204" s="1">
        <v>100015835</v>
      </c>
      <c r="B204" s="1" t="str">
        <v>Košický</v>
      </c>
      <c r="C204" s="1" t="str">
        <v>Rožňava</v>
      </c>
      <c r="D204" s="1" t="str">
        <v>Základná škola</v>
      </c>
      <c r="E204" s="1" t="str">
        <v>základná škola</v>
      </c>
      <c r="F204" s="13" t="str">
        <v>ZŠ I. stupeň</v>
      </c>
      <c r="G204" s="13">
        <v>2</v>
      </c>
      <c r="H204" s="13">
        <v>1</v>
      </c>
      <c r="I204" s="13">
        <v>100</v>
      </c>
      <c r="J204" s="13">
        <v>1</v>
      </c>
      <c r="K204" s="13" t="str">
        <v>E</v>
      </c>
      <c r="L204" s="13" t="str">
        <v>EDUNET typ E: 10 .. 20 Mbps</v>
      </c>
    </row>
    <row r="205" spans="1:12">
      <c r="A205" s="1">
        <v>100015841</v>
      </c>
      <c r="B205" s="1" t="str">
        <v>Košický</v>
      </c>
      <c r="C205" s="1" t="str">
        <v>Rožňava</v>
      </c>
      <c r="D205" s="1" t="str">
        <v>Základná škola s materskou školou</v>
      </c>
      <c r="E205" s="1" t="str">
        <v>základná škola</v>
      </c>
      <c r="F205" s="13" t="str">
        <v>Základná škola</v>
      </c>
      <c r="G205" s="13">
        <v>3</v>
      </c>
      <c r="H205" s="13">
        <v>1</v>
      </c>
      <c r="I205" s="13">
        <v>150</v>
      </c>
      <c r="J205" s="13">
        <v>1</v>
      </c>
      <c r="K205" s="13" t="str">
        <v>D</v>
      </c>
      <c r="L205" s="13" t="str">
        <v>EDUNET typ D: 30 .. 50 Mbps</v>
      </c>
    </row>
    <row r="206" spans="1:12">
      <c r="A206" s="1">
        <v>100015845</v>
      </c>
      <c r="B206" s="1" t="str">
        <v>Košický</v>
      </c>
      <c r="C206" s="1" t="str">
        <v>Rožňava</v>
      </c>
      <c r="D206" s="1" t="str">
        <v>Základná škola</v>
      </c>
      <c r="E206" s="1" t="str">
        <v>základná škola</v>
      </c>
      <c r="F206" s="13" t="str">
        <v>ZŠ I. stupeň</v>
      </c>
      <c r="G206" s="13">
        <v>2</v>
      </c>
      <c r="H206" s="13">
        <v>1</v>
      </c>
      <c r="I206" s="13">
        <v>100</v>
      </c>
      <c r="J206" s="13">
        <v>1</v>
      </c>
      <c r="K206" s="13" t="str">
        <v>E</v>
      </c>
      <c r="L206" s="13" t="str">
        <v>EDUNET typ E: 10 .. 20 Mbps</v>
      </c>
    </row>
    <row r="207" spans="1:12">
      <c r="A207" s="1">
        <v>100015850</v>
      </c>
      <c r="B207" s="1" t="str">
        <v>Košický</v>
      </c>
      <c r="C207" s="1" t="str">
        <v>Rožňava</v>
      </c>
      <c r="D207" s="1" t="str">
        <v>Základná škola Györgya Dénesa s vyučovacím jazykom maďarským - Dénes György  Alapiskola</v>
      </c>
      <c r="E207" s="1" t="str">
        <v>základná škola</v>
      </c>
      <c r="F207" s="13" t="str">
        <v>Základná škola</v>
      </c>
      <c r="G207" s="13">
        <v>3</v>
      </c>
      <c r="H207" s="13">
        <v>1</v>
      </c>
      <c r="I207" s="13">
        <v>150</v>
      </c>
      <c r="J207" s="13">
        <v>1</v>
      </c>
      <c r="K207" s="13" t="str">
        <v>D</v>
      </c>
      <c r="L207" s="13" t="str">
        <v>EDUNET typ D: 30 .. 50 Mbps</v>
      </c>
    </row>
    <row r="208" spans="1:12">
      <c r="A208" s="1">
        <v>100015855</v>
      </c>
      <c r="B208" s="1" t="str">
        <v>Košický</v>
      </c>
      <c r="C208" s="1" t="str">
        <v>Rožňava</v>
      </c>
      <c r="D208" s="1" t="str">
        <v>Základná škola</v>
      </c>
      <c r="E208" s="1" t="str">
        <v>základná škola</v>
      </c>
      <c r="F208" s="13" t="str">
        <v>Základná škola</v>
      </c>
      <c r="G208" s="13">
        <v>4</v>
      </c>
      <c r="H208" s="13">
        <v>1</v>
      </c>
      <c r="I208" s="13">
        <v>200</v>
      </c>
      <c r="J208" s="13">
        <v>1</v>
      </c>
      <c r="K208" s="13" t="str">
        <v>C</v>
      </c>
      <c r="L208" s="13" t="str">
        <v>EDUNET typ C: 75 .. 90 Mbps</v>
      </c>
    </row>
    <row r="209" spans="1:12">
      <c r="A209" s="1">
        <v>100015859</v>
      </c>
      <c r="B209" s="1" t="str">
        <v>Košický</v>
      </c>
      <c r="C209" s="1" t="str">
        <v>Rožňava</v>
      </c>
      <c r="D209" s="1" t="str">
        <v>Základná škola</v>
      </c>
      <c r="E209" s="1" t="str">
        <v>základná škola</v>
      </c>
      <c r="F209" s="13" t="str">
        <v>Základná škola</v>
      </c>
      <c r="G209" s="13">
        <v>3</v>
      </c>
      <c r="H209" s="13">
        <v>1</v>
      </c>
      <c r="I209" s="13">
        <v>150</v>
      </c>
      <c r="J209" s="13">
        <v>1</v>
      </c>
      <c r="K209" s="13" t="str">
        <v>D</v>
      </c>
      <c r="L209" s="13" t="str">
        <v>EDUNET typ D: 30 .. 50 Mbps</v>
      </c>
    </row>
    <row r="210" spans="1:12">
      <c r="A210" s="1">
        <v>100015867</v>
      </c>
      <c r="B210" s="1" t="str">
        <v>Košický</v>
      </c>
      <c r="C210" s="1" t="str">
        <v>Rožňava</v>
      </c>
      <c r="D210" s="1" t="str">
        <v>Základná škola</v>
      </c>
      <c r="E210" s="1" t="str">
        <v>základná škola</v>
      </c>
      <c r="F210" s="13" t="str">
        <v>ZŠ I. stupeň</v>
      </c>
      <c r="G210" s="13">
        <v>2</v>
      </c>
      <c r="H210" s="13">
        <v>1</v>
      </c>
      <c r="I210" s="13">
        <v>100</v>
      </c>
      <c r="J210" s="13">
        <v>1</v>
      </c>
      <c r="K210" s="13" t="str">
        <v>E</v>
      </c>
      <c r="L210" s="13" t="str">
        <v>EDUNET typ E: 10 .. 20 Mbps</v>
      </c>
    </row>
    <row r="211" spans="1:12">
      <c r="A211" s="1">
        <v>100015903</v>
      </c>
      <c r="B211" s="1" t="str">
        <v>Košický</v>
      </c>
      <c r="C211" s="1" t="str">
        <v>Rožňava</v>
      </c>
      <c r="D211" s="1" t="str">
        <v>Gymnázium Pavla Jozefa Šafárika - Pavol Jozef Šafárik Gimnázium</v>
      </c>
      <c r="E211" s="1" t="str">
        <v>gymnázium</v>
      </c>
      <c r="F211" s="13" t="str">
        <v>Gymnázium</v>
      </c>
      <c r="G211" s="13">
        <v>4</v>
      </c>
      <c r="H211" s="13">
        <v>1</v>
      </c>
      <c r="I211" s="13">
        <v>200</v>
      </c>
      <c r="J211" s="13">
        <v>1</v>
      </c>
      <c r="K211" s="13" t="str">
        <v>X</v>
      </c>
      <c r="L211" s="13" t="str">
        <v>EDUNET typ X: SANET</v>
      </c>
    </row>
    <row r="212" spans="1:12">
      <c r="A212" s="1">
        <v>100015871</v>
      </c>
      <c r="B212" s="1" t="str">
        <v>Košický</v>
      </c>
      <c r="C212" s="1" t="str">
        <v>Rožňava</v>
      </c>
      <c r="D212" s="1" t="str">
        <v>Obchodná akadémia</v>
      </c>
      <c r="E212" s="1" t="str">
        <v>stredná odborná škola</v>
      </c>
      <c r="F212" s="13" t="str">
        <v>Obchodná akadémia</v>
      </c>
      <c r="G212" s="13">
        <v>4</v>
      </c>
      <c r="H212" s="13">
        <v>1</v>
      </c>
      <c r="I212" s="13">
        <v>200</v>
      </c>
      <c r="J212" s="13">
        <v>1</v>
      </c>
      <c r="K212" s="13" t="str">
        <v>X</v>
      </c>
      <c r="L212" s="13" t="str">
        <v>EDUNET typ X: SANET</v>
      </c>
    </row>
    <row r="213" spans="1:12">
      <c r="A213" s="1">
        <v>100015877</v>
      </c>
      <c r="B213" s="1" t="str">
        <v>Košický</v>
      </c>
      <c r="C213" s="1" t="str">
        <v>Rožňava</v>
      </c>
      <c r="D213" s="1" t="str">
        <v>Základná škola Z.Fábryho s vyučovacím jazykom maďarským - Fábry Zoltán Alapiskola ako organizačná zložka Spojenej školy</v>
      </c>
      <c r="E213" s="1" t="str">
        <v>základná škola</v>
      </c>
      <c r="F213" s="13" t="str">
        <v>Základná škola</v>
      </c>
      <c r="G213" s="13">
        <v>4</v>
      </c>
      <c r="H213" s="13">
        <v>1</v>
      </c>
      <c r="I213" s="13">
        <v>200</v>
      </c>
      <c r="J213" s="13">
        <v>1</v>
      </c>
      <c r="K213" s="13" t="str">
        <v>C</v>
      </c>
      <c r="L213" s="13" t="str">
        <v>EDUNET typ C: 75 .. 90 Mbps</v>
      </c>
    </row>
    <row r="214" spans="1:12">
      <c r="A214" s="1">
        <v>100015893</v>
      </c>
      <c r="B214" s="1" t="str">
        <v>Košický</v>
      </c>
      <c r="C214" s="1" t="str">
        <v>Rožňava</v>
      </c>
      <c r="D214" s="1" t="str">
        <v>Stredná zdravotnícka škola - Egészségügyi Középiskola</v>
      </c>
      <c r="E214" s="1" t="str">
        <v>stredná odborná škola</v>
      </c>
      <c r="F214" s="13" t="str">
        <v>Stredná zdravotnícka škola</v>
      </c>
      <c r="G214" s="13">
        <v>4</v>
      </c>
      <c r="H214" s="13">
        <v>1</v>
      </c>
      <c r="I214" s="13">
        <v>200</v>
      </c>
      <c r="J214" s="13">
        <v>1</v>
      </c>
      <c r="K214" s="13" t="str">
        <v>X</v>
      </c>
      <c r="L214" s="13" t="str">
        <v>EDUNET typ X: SANET</v>
      </c>
    </row>
    <row r="215" spans="1:12">
      <c r="A215" s="1">
        <v>100015907</v>
      </c>
      <c r="B215" s="1" t="str">
        <v>Košický</v>
      </c>
      <c r="C215" s="1" t="str">
        <v>Rožňava</v>
      </c>
      <c r="D215" s="1" t="str">
        <v>Základná škola</v>
      </c>
      <c r="E215" s="1" t="str">
        <v>základná škola</v>
      </c>
      <c r="F215" s="13" t="str">
        <v>Základná škola</v>
      </c>
      <c r="G215" s="13">
        <v>5</v>
      </c>
      <c r="H215" s="13">
        <v>1</v>
      </c>
      <c r="I215" s="13">
        <v>250</v>
      </c>
      <c r="J215" s="13">
        <v>1</v>
      </c>
      <c r="K215" s="13" t="str">
        <v>A</v>
      </c>
      <c r="L215" s="13" t="str">
        <v>EDUNET typ A: 400 .. 500 Mpbs</v>
      </c>
    </row>
    <row r="216" spans="1:12">
      <c r="A216" s="1">
        <v>100015912</v>
      </c>
      <c r="B216" s="1" t="str">
        <v>Košický</v>
      </c>
      <c r="C216" s="1" t="str">
        <v>Rožňava</v>
      </c>
      <c r="D216" s="1" t="str">
        <v>Základná škola akademika Jura Hronca</v>
      </c>
      <c r="E216" s="1" t="str">
        <v>základná škola</v>
      </c>
      <c r="F216" s="13" t="str">
        <v>Základná škola</v>
      </c>
      <c r="G216" s="13">
        <v>5</v>
      </c>
      <c r="H216" s="13">
        <v>1</v>
      </c>
      <c r="I216" s="13">
        <v>250</v>
      </c>
      <c r="J216" s="13">
        <v>1</v>
      </c>
      <c r="K216" s="13" t="str">
        <v>B</v>
      </c>
      <c r="L216" s="13" t="str">
        <v>EDUNET typ B: 200 .. 300 Mbps</v>
      </c>
    </row>
    <row r="217" spans="1:12">
      <c r="A217" s="1">
        <v>100017022</v>
      </c>
      <c r="B217" s="1" t="str">
        <v>Košický</v>
      </c>
      <c r="C217" s="1" t="str">
        <v>Rožňava</v>
      </c>
      <c r="D217" s="1" t="str">
        <v>Praktická škola ako organizačná zložka Spojenej školy internátnej</v>
      </c>
      <c r="E217" s="1" t="str">
        <v>škola pre deti a žiakov so špeciálnymi výchovno-vzdelávacími potrebami</v>
      </c>
      <c r="F217" s="13" t="str">
        <v>Praktická škola</v>
      </c>
      <c r="G217" s="13">
        <v>3</v>
      </c>
      <c r="H217" s="13">
        <v>1</v>
      </c>
      <c r="I217" s="13">
        <v>150</v>
      </c>
      <c r="J217" s="13">
        <v>1</v>
      </c>
      <c r="K217" s="13" t="str">
        <v>D</v>
      </c>
      <c r="L217" s="13" t="str">
        <v>EDUNET typ D: 30 .. 50 Mbps</v>
      </c>
    </row>
    <row r="218" spans="1:12">
      <c r="A218" s="1">
        <v>100015919</v>
      </c>
      <c r="B218" s="1" t="str">
        <v>Košický</v>
      </c>
      <c r="C218" s="1" t="str">
        <v>Rožňava</v>
      </c>
      <c r="D218" s="1" t="str">
        <v>Špeciálna základná škola internátna-Bentlakásos Speciális Alapiskola ako organizačná zložka Spojenej školy internátnej</v>
      </c>
      <c r="E218" s="1" t="str">
        <v>škola pre deti a žiakov so špeciálnymi výchovno-vzdelávacími potrebami</v>
      </c>
      <c r="F218" s="13" t="str">
        <v>Špeciálna základná škola internátna</v>
      </c>
      <c r="G218" s="13">
        <v>3</v>
      </c>
      <c r="H218" s="13">
        <v>1</v>
      </c>
      <c r="I218" s="13">
        <v>150</v>
      </c>
      <c r="J218" s="13">
        <v>1</v>
      </c>
      <c r="K218" s="13" t="str">
        <v>D1</v>
      </c>
      <c r="L218" s="13" t="str">
        <v>EDUNET typ D1: 50 .. 75 Mbps</v>
      </c>
    </row>
    <row r="219" spans="1:12">
      <c r="A219" s="1">
        <v>100015918</v>
      </c>
      <c r="B219" s="1" t="str">
        <v>Košický</v>
      </c>
      <c r="C219" s="1" t="str">
        <v>Rožňava</v>
      </c>
      <c r="D219" s="1" t="str">
        <v>Odborné učilište ako organizačná zložka Spojenej školy internátnej</v>
      </c>
      <c r="E219" s="1" t="str">
        <v>škola pre deti a žiakov so špeciálnymi výchovno-vzdelávacími potrebami</v>
      </c>
      <c r="F219" s="13" t="str">
        <v>Odborné učilište</v>
      </c>
      <c r="G219" s="13">
        <v>3</v>
      </c>
      <c r="H219" s="13">
        <v>1</v>
      </c>
      <c r="I219" s="13">
        <v>150</v>
      </c>
      <c r="J219" s="13">
        <v>1</v>
      </c>
      <c r="K219" s="13" t="str">
        <v>D</v>
      </c>
      <c r="L219" s="13" t="str">
        <v>EDUNET typ D: 30 .. 50 Mbps</v>
      </c>
    </row>
    <row r="220" spans="1:12">
      <c r="A220" s="1">
        <v>100015924</v>
      </c>
      <c r="B220" s="1" t="str">
        <v>Košický</v>
      </c>
      <c r="C220" s="1" t="str">
        <v>Rožňava</v>
      </c>
      <c r="D220" s="1" t="str">
        <v>Základná škola</v>
      </c>
      <c r="E220" s="1" t="str">
        <v>základná škola</v>
      </c>
      <c r="F220" s="13" t="str">
        <v>Základná škola</v>
      </c>
      <c r="G220" s="13">
        <v>5</v>
      </c>
      <c r="H220" s="13">
        <v>2</v>
      </c>
      <c r="I220" s="13">
        <v>250</v>
      </c>
      <c r="J220" s="13">
        <v>1</v>
      </c>
      <c r="K220" s="13" t="str">
        <v>A</v>
      </c>
      <c r="L220" s="13" t="str">
        <v>EDUNET typ A: 400 .. 500 Mpbs</v>
      </c>
    </row>
    <row r="221" spans="1:12">
      <c r="A221" s="1">
        <v>100015936</v>
      </c>
      <c r="B221" s="1" t="str">
        <v>Košický</v>
      </c>
      <c r="C221" s="1" t="str">
        <v>Rožňava</v>
      </c>
      <c r="D221" s="1" t="str">
        <v>Základná škola s vyučovacím jazykom maďarským - Alapiskola</v>
      </c>
      <c r="E221" s="1" t="str">
        <v>základná škola</v>
      </c>
      <c r="F221" s="13" t="str">
        <v>ZŠ I. stupeň</v>
      </c>
      <c r="G221" s="13">
        <v>2</v>
      </c>
      <c r="H221" s="13">
        <v>1</v>
      </c>
      <c r="I221" s="13">
        <v>100</v>
      </c>
      <c r="J221" s="13">
        <v>1</v>
      </c>
      <c r="K221" s="13" t="str">
        <v>E</v>
      </c>
      <c r="L221" s="13" t="str">
        <v>EDUNET typ E: 10 .. 20 Mbps</v>
      </c>
    </row>
    <row r="222" spans="1:12">
      <c r="A222" s="1">
        <v>100015939</v>
      </c>
      <c r="B222" s="1" t="str">
        <v>Košický</v>
      </c>
      <c r="C222" s="1" t="str">
        <v>Rožňava</v>
      </c>
      <c r="D222" s="1" t="str">
        <v>Základná škola Pavla Emanuela Dobšinského</v>
      </c>
      <c r="E222" s="1" t="str">
        <v>základná škola</v>
      </c>
      <c r="F222" s="13" t="str">
        <v>Základná škola</v>
      </c>
      <c r="G222" s="13">
        <v>4</v>
      </c>
      <c r="H222" s="13">
        <v>1</v>
      </c>
      <c r="I222" s="13">
        <v>200</v>
      </c>
      <c r="J222" s="13">
        <v>1</v>
      </c>
      <c r="K222" s="13" t="str">
        <v>C</v>
      </c>
      <c r="L222" s="13" t="str">
        <v>EDUNET typ C: 75 .. 90 Mbps</v>
      </c>
    </row>
    <row r="223" spans="1:12">
      <c r="A223" s="1">
        <v>100015945</v>
      </c>
      <c r="B223" s="1" t="str">
        <v>Košický</v>
      </c>
      <c r="C223" s="1" t="str">
        <v>Rožňava</v>
      </c>
      <c r="D223" s="1" t="str">
        <v>Základná škola</v>
      </c>
      <c r="E223" s="1" t="str">
        <v>základná škola</v>
      </c>
      <c r="F223" s="13" t="str">
        <v>Základná škola</v>
      </c>
      <c r="G223" s="13">
        <v>4</v>
      </c>
      <c r="H223" s="13">
        <v>1</v>
      </c>
      <c r="I223" s="13">
        <v>200</v>
      </c>
      <c r="J223" s="13">
        <v>1</v>
      </c>
      <c r="K223" s="13" t="str">
        <v>C</v>
      </c>
      <c r="L223" s="13" t="str">
        <v>EDUNET typ C: 75 .. 90 Mbps</v>
      </c>
    </row>
    <row r="224" spans="1:12">
      <c r="A224" s="1">
        <v>100015951</v>
      </c>
      <c r="B224" s="1" t="str">
        <v>Košický</v>
      </c>
      <c r="C224" s="1" t="str">
        <v>Rožňava</v>
      </c>
      <c r="D224" s="1" t="str">
        <v>Základná škola s materskou školou</v>
      </c>
      <c r="E224" s="1" t="str">
        <v>základná škola</v>
      </c>
      <c r="F224" s="13" t="str">
        <v>ZŠ I. stupeň</v>
      </c>
      <c r="G224" s="13">
        <v>2</v>
      </c>
      <c r="H224" s="13">
        <v>1</v>
      </c>
      <c r="I224" s="13">
        <v>100</v>
      </c>
      <c r="J224" s="13">
        <v>1</v>
      </c>
      <c r="K224" s="13" t="str">
        <v>E</v>
      </c>
      <c r="L224" s="13" t="str">
        <v>EDUNET typ E: 10 .. 20 Mbps</v>
      </c>
    </row>
    <row r="225" spans="1:12">
      <c r="A225" s="1">
        <v>100015956</v>
      </c>
      <c r="B225" s="1" t="str">
        <v>Košický</v>
      </c>
      <c r="C225" s="1" t="str">
        <v>Sobrance</v>
      </c>
      <c r="D225" s="1" t="str">
        <v>Základná škola s materskou školou</v>
      </c>
      <c r="E225" s="1" t="str">
        <v>základná škola</v>
      </c>
      <c r="F225" s="13" t="str">
        <v>Základná škola</v>
      </c>
      <c r="G225" s="13">
        <v>3</v>
      </c>
      <c r="H225" s="13">
        <v>1</v>
      </c>
      <c r="I225" s="13">
        <v>150</v>
      </c>
      <c r="J225" s="13">
        <v>1</v>
      </c>
      <c r="K225" s="13" t="str">
        <v>D</v>
      </c>
      <c r="L225" s="13" t="str">
        <v>EDUNET typ D: 30 .. 50 Mbps</v>
      </c>
    </row>
    <row r="226" spans="1:12">
      <c r="A226" s="1">
        <v>100015963</v>
      </c>
      <c r="B226" s="1" t="str">
        <v>Košický</v>
      </c>
      <c r="C226" s="1" t="str">
        <v>Sobrance</v>
      </c>
      <c r="D226" s="1" t="str">
        <v>Základná škola</v>
      </c>
      <c r="E226" s="1" t="str">
        <v>základná škola</v>
      </c>
      <c r="F226" s="13" t="str">
        <v>Základná škola</v>
      </c>
      <c r="G226" s="13">
        <v>3</v>
      </c>
      <c r="H226" s="13">
        <v>1</v>
      </c>
      <c r="I226" s="13">
        <v>150</v>
      </c>
      <c r="J226" s="13">
        <v>1</v>
      </c>
      <c r="K226" s="13" t="str">
        <v>D</v>
      </c>
      <c r="L226" s="13" t="str">
        <v>EDUNET typ D: 30 .. 50 Mbps</v>
      </c>
    </row>
    <row r="227" spans="1:12">
      <c r="A227" s="1">
        <v>100015980</v>
      </c>
      <c r="B227" s="1" t="str">
        <v>Košický</v>
      </c>
      <c r="C227" s="1" t="str">
        <v>Sobrance</v>
      </c>
      <c r="D227" s="1" t="str">
        <v>Základná škola s materskou školou</v>
      </c>
      <c r="E227" s="1" t="str">
        <v>základná škola</v>
      </c>
      <c r="F227" s="13" t="str">
        <v>Základná škola</v>
      </c>
      <c r="G227" s="13">
        <v>3</v>
      </c>
      <c r="H227" s="13">
        <v>1</v>
      </c>
      <c r="I227" s="13">
        <v>150</v>
      </c>
      <c r="J227" s="13">
        <v>1</v>
      </c>
      <c r="K227" s="13" t="str">
        <v>D</v>
      </c>
      <c r="L227" s="13" t="str">
        <v>EDUNET typ D: 30 .. 50 Mbps</v>
      </c>
    </row>
    <row r="228" spans="1:12">
      <c r="A228" s="1">
        <v>100015995</v>
      </c>
      <c r="B228" s="1" t="str">
        <v>Košický</v>
      </c>
      <c r="C228" s="1" t="str">
        <v>Sobrance</v>
      </c>
      <c r="D228" s="1" t="str">
        <v>Základná škola s materskou školou</v>
      </c>
      <c r="E228" s="1" t="str">
        <v>základná škola</v>
      </c>
      <c r="F228" s="13" t="str">
        <v>Základná škola</v>
      </c>
      <c r="G228" s="13">
        <v>3</v>
      </c>
      <c r="H228" s="13">
        <v>1</v>
      </c>
      <c r="I228" s="13">
        <v>150</v>
      </c>
      <c r="J228" s="13">
        <v>1</v>
      </c>
      <c r="K228" s="13" t="str">
        <v>D</v>
      </c>
      <c r="L228" s="13" t="str">
        <v>EDUNET typ D: 30 .. 50 Mbps</v>
      </c>
    </row>
    <row r="229" spans="1:12">
      <c r="A229" s="1">
        <v>100016010</v>
      </c>
      <c r="B229" s="1" t="str">
        <v>Košický</v>
      </c>
      <c r="C229" s="1" t="str">
        <v>Sobrance</v>
      </c>
      <c r="D229" s="1" t="str">
        <v>Základná škola</v>
      </c>
      <c r="E229" s="1" t="str">
        <v>základná škola</v>
      </c>
      <c r="F229" s="13" t="str">
        <v>Základná škola</v>
      </c>
      <c r="G229" s="13">
        <v>5</v>
      </c>
      <c r="H229" s="13">
        <v>1</v>
      </c>
      <c r="I229" s="13">
        <v>250</v>
      </c>
      <c r="J229" s="13">
        <v>1</v>
      </c>
      <c r="K229" s="13" t="str">
        <v>B</v>
      </c>
      <c r="L229" s="13" t="str">
        <v>EDUNET typ B: 200 .. 300 Mbps</v>
      </c>
    </row>
    <row r="230" spans="1:12">
      <c r="A230" s="1">
        <v>100016012</v>
      </c>
      <c r="B230" s="1" t="str">
        <v>Košický</v>
      </c>
      <c r="C230" s="1" t="str">
        <v>Sobrance</v>
      </c>
      <c r="D230" s="1" t="str">
        <v>Základná škola</v>
      </c>
      <c r="E230" s="1" t="str">
        <v>základná škola</v>
      </c>
      <c r="F230" s="13" t="str">
        <v>Základná škola</v>
      </c>
      <c r="G230" s="13">
        <v>5</v>
      </c>
      <c r="H230" s="13">
        <v>1</v>
      </c>
      <c r="I230" s="13">
        <v>250</v>
      </c>
      <c r="J230" s="13">
        <v>1</v>
      </c>
      <c r="K230" s="13" t="str">
        <v>B1</v>
      </c>
      <c r="L230" s="13" t="str">
        <v>EDUNET typ B1: 300 .. 400 Mbps</v>
      </c>
    </row>
    <row r="231" spans="1:12">
      <c r="A231" s="1">
        <v>100016014</v>
      </c>
      <c r="B231" s="1" t="str">
        <v>Košický</v>
      </c>
      <c r="C231" s="1" t="str">
        <v>Sobrance</v>
      </c>
      <c r="D231" s="1" t="str">
        <v>Gymnázium</v>
      </c>
      <c r="E231" s="1" t="str">
        <v>gymnázium</v>
      </c>
      <c r="F231" s="13" t="str">
        <v>Gymnázium</v>
      </c>
      <c r="G231" s="13">
        <v>4</v>
      </c>
      <c r="H231" s="13">
        <v>1</v>
      </c>
      <c r="I231" s="13">
        <v>200</v>
      </c>
      <c r="J231" s="13">
        <v>1</v>
      </c>
      <c r="K231" s="13" t="str">
        <v>C</v>
      </c>
      <c r="L231" s="13" t="str">
        <v>EDUNET typ C: 75 .. 90 Mbps</v>
      </c>
    </row>
    <row r="232" spans="1:12">
      <c r="A232" s="1">
        <v>100016017</v>
      </c>
      <c r="B232" s="1" t="str">
        <v>Košický</v>
      </c>
      <c r="C232" s="1" t="str">
        <v>Sobrance</v>
      </c>
      <c r="D232" s="1" t="str">
        <v>Stredná odborná škola obchodu a služieb</v>
      </c>
      <c r="E232" s="1" t="str">
        <v>stredná odborná škola</v>
      </c>
      <c r="F232" s="13" t="str">
        <v>Stredná odborná škola</v>
      </c>
      <c r="G232" s="13">
        <v>4</v>
      </c>
      <c r="H232" s="13">
        <v>1</v>
      </c>
      <c r="I232" s="13">
        <v>200</v>
      </c>
      <c r="J232" s="13">
        <v>1</v>
      </c>
      <c r="K232" s="13" t="str">
        <v>C</v>
      </c>
      <c r="L232" s="13" t="str">
        <v>EDUNET typ C: 75 .. 90 Mbps</v>
      </c>
    </row>
    <row r="233" spans="1:12">
      <c r="A233" s="1">
        <v>100016021</v>
      </c>
      <c r="B233" s="1" t="str">
        <v>Košický</v>
      </c>
      <c r="C233" s="1" t="str">
        <v>Sobrance</v>
      </c>
      <c r="D233" s="1" t="str">
        <v>Špeciálna základná škola</v>
      </c>
      <c r="E233" s="1" t="str">
        <v>škola pre deti a žiakov so špeciálnymi výchovno-vzdelávacími potrebami</v>
      </c>
      <c r="F233" s="13" t="str">
        <v>Špeciálna základná škola</v>
      </c>
      <c r="G233" s="13">
        <v>3</v>
      </c>
      <c r="H233" s="13">
        <v>1</v>
      </c>
      <c r="I233" s="13">
        <v>150</v>
      </c>
      <c r="J233" s="13">
        <v>1</v>
      </c>
      <c r="K233" s="13" t="str">
        <v>D</v>
      </c>
      <c r="L233" s="13" t="str">
        <v>EDUNET typ D: 30 .. 50 Mbps</v>
      </c>
    </row>
    <row r="234" spans="1:12">
      <c r="A234" s="1">
        <v>100016026</v>
      </c>
      <c r="B234" s="1" t="str">
        <v>Košický</v>
      </c>
      <c r="C234" s="1" t="str">
        <v>Sobrance</v>
      </c>
      <c r="D234" s="1" t="str">
        <v>Základná škola s materskou školou</v>
      </c>
      <c r="E234" s="1" t="str">
        <v>základná škola</v>
      </c>
      <c r="F234" s="13" t="str">
        <v>Základná škola</v>
      </c>
      <c r="G234" s="13">
        <v>3</v>
      </c>
      <c r="H234" s="13">
        <v>1</v>
      </c>
      <c r="I234" s="13">
        <v>150</v>
      </c>
      <c r="J234" s="13">
        <v>1</v>
      </c>
      <c r="K234" s="13" t="str">
        <v>D</v>
      </c>
      <c r="L234" s="13" t="str">
        <v>EDUNET typ D: 30 .. 50 Mbps</v>
      </c>
    </row>
    <row r="235" spans="1:12">
      <c r="A235" s="1">
        <v>100016031</v>
      </c>
      <c r="B235" s="1" t="str">
        <v>Košický</v>
      </c>
      <c r="C235" s="1" t="str">
        <v>Sobrance</v>
      </c>
      <c r="D235" s="1" t="str">
        <v>Základná škola</v>
      </c>
      <c r="E235" s="1" t="str">
        <v>základná škola</v>
      </c>
      <c r="F235" s="13" t="str">
        <v>ZŠ I. stupeň</v>
      </c>
      <c r="G235" s="13">
        <v>2</v>
      </c>
      <c r="H235" s="13">
        <v>1</v>
      </c>
      <c r="I235" s="13">
        <v>100</v>
      </c>
      <c r="J235" s="13">
        <v>1</v>
      </c>
      <c r="K235" s="13" t="str">
        <v>E</v>
      </c>
      <c r="L235" s="13" t="str">
        <v>EDUNET typ E: 10 .. 20 Mbps</v>
      </c>
    </row>
    <row r="236" spans="1:12">
      <c r="A236" s="1">
        <v>100016036</v>
      </c>
      <c r="B236" s="1" t="str">
        <v>Košický</v>
      </c>
      <c r="C236" s="1" t="str">
        <v>Sobrance</v>
      </c>
      <c r="D236" s="1" t="str">
        <v>Základná škola</v>
      </c>
      <c r="E236" s="1" t="str">
        <v>základná škola</v>
      </c>
      <c r="F236" s="13" t="str">
        <v>ZŠ I. stupeň</v>
      </c>
      <c r="G236" s="13">
        <v>2</v>
      </c>
      <c r="H236" s="13">
        <v>1</v>
      </c>
      <c r="I236" s="13">
        <v>100</v>
      </c>
      <c r="J236" s="13">
        <v>1</v>
      </c>
      <c r="K236" s="13" t="str">
        <v>E</v>
      </c>
      <c r="L236" s="13" t="str">
        <v>EDUNET typ E: 10 .. 20 Mbps</v>
      </c>
    </row>
    <row r="237" spans="1:12">
      <c r="A237" s="1">
        <v>100016044</v>
      </c>
      <c r="B237" s="1" t="str">
        <v>Košický</v>
      </c>
      <c r="C237" s="1" t="str">
        <v>Sobrance</v>
      </c>
      <c r="D237" s="1" t="str">
        <v>Základná škola</v>
      </c>
      <c r="E237" s="1" t="str">
        <v>základná škola</v>
      </c>
      <c r="F237" s="13" t="str">
        <v>ZŠ I. stupeň</v>
      </c>
      <c r="G237" s="13">
        <v>2</v>
      </c>
      <c r="H237" s="13">
        <v>1</v>
      </c>
      <c r="I237" s="13">
        <v>100</v>
      </c>
      <c r="J237" s="13">
        <v>1</v>
      </c>
      <c r="K237" s="13" t="str">
        <v>E</v>
      </c>
      <c r="L237" s="13" t="str">
        <v>EDUNET typ E: 10 .. 20 Mbps</v>
      </c>
    </row>
    <row r="238" spans="1:12">
      <c r="A238" s="1">
        <v>100016052</v>
      </c>
      <c r="B238" s="1" t="str">
        <v>Košický</v>
      </c>
      <c r="C238" s="1" t="str">
        <v>Spišská Nová Ves</v>
      </c>
      <c r="D238" s="1" t="str">
        <v>Základná škola</v>
      </c>
      <c r="E238" s="1" t="str">
        <v>základná škola</v>
      </c>
      <c r="F238" s="13" t="str">
        <v>Základná škola</v>
      </c>
      <c r="G238" s="13">
        <v>4</v>
      </c>
      <c r="H238" s="13">
        <v>1</v>
      </c>
      <c r="I238" s="13">
        <v>200</v>
      </c>
      <c r="J238" s="13">
        <v>1</v>
      </c>
      <c r="K238" s="13" t="str">
        <v>X1</v>
      </c>
      <c r="L238" s="13" t="str">
        <v>EDUNET typ X1: DUD</v>
      </c>
    </row>
    <row r="239" spans="1:12">
      <c r="A239" s="1">
        <v>100019354</v>
      </c>
      <c r="B239" s="1" t="str">
        <v>Košický</v>
      </c>
      <c r="C239" s="1" t="str">
        <v>Spišská Nová Ves</v>
      </c>
      <c r="D239" s="1" t="str">
        <v>Elokované pracovisko ako súčasť Strednej odbornej školy techniky a služieb</v>
      </c>
      <c r="E239" s="1" t="str">
        <v>stredná odborná škola</v>
      </c>
      <c r="F239" s="13" t="str">
        <v>Stredná odborná škola</v>
      </c>
      <c r="G239" s="13">
        <v>3</v>
      </c>
      <c r="H239" s="13">
        <v>1</v>
      </c>
      <c r="I239" s="13">
        <v>150</v>
      </c>
      <c r="J239" s="13">
        <v>1</v>
      </c>
      <c r="K239" s="13" t="str">
        <v>D</v>
      </c>
      <c r="L239" s="13" t="str">
        <v>EDUNET typ D: 30 .. 50 Mbps</v>
      </c>
    </row>
    <row r="240" spans="1:12">
      <c r="A240" s="1">
        <v>100016060</v>
      </c>
      <c r="B240" s="1" t="str">
        <v>Košický</v>
      </c>
      <c r="C240" s="1" t="str">
        <v>Spišská Nová Ves</v>
      </c>
      <c r="D240" s="1" t="str">
        <v>Základná škola s materskou školou</v>
      </c>
      <c r="E240" s="1" t="str">
        <v>základná škola</v>
      </c>
      <c r="F240" s="13" t="str">
        <v>Základná škola</v>
      </c>
      <c r="G240" s="13">
        <v>4</v>
      </c>
      <c r="H240" s="13">
        <v>1</v>
      </c>
      <c r="I240" s="13">
        <v>200</v>
      </c>
      <c r="J240" s="13">
        <v>1</v>
      </c>
      <c r="K240" s="13" t="str">
        <v>X1</v>
      </c>
      <c r="L240" s="13" t="str">
        <v>EDUNET typ X1: DUD</v>
      </c>
    </row>
    <row r="241" spans="1:12">
      <c r="A241" s="1">
        <v>100016071</v>
      </c>
      <c r="B241" s="1" t="str">
        <v>Košický</v>
      </c>
      <c r="C241" s="1" t="str">
        <v>Spišská Nová Ves</v>
      </c>
      <c r="D241" s="1" t="str">
        <v>Základná škola s materskou školou</v>
      </c>
      <c r="E241" s="1" t="str">
        <v>základná škola</v>
      </c>
      <c r="F241" s="13" t="str">
        <v>Základná škola</v>
      </c>
      <c r="G241" s="13">
        <v>4</v>
      </c>
      <c r="H241" s="13">
        <v>1</v>
      </c>
      <c r="I241" s="13">
        <v>200</v>
      </c>
      <c r="J241" s="13">
        <v>1</v>
      </c>
      <c r="K241" s="13" t="str">
        <v>X1</v>
      </c>
      <c r="L241" s="13" t="str">
        <v>EDUNET typ X1: DUD</v>
      </c>
    </row>
    <row r="242" spans="1:12">
      <c r="A242" s="1">
        <v>100016076</v>
      </c>
      <c r="B242" s="1" t="str">
        <v>Košický</v>
      </c>
      <c r="C242" s="1" t="str">
        <v>Spišská Nová Ves</v>
      </c>
      <c r="D242" s="1" t="str">
        <v>Špeciálna základná škola</v>
      </c>
      <c r="E242" s="1" t="str">
        <v>škola pre deti a žiakov so špeciálnymi výchovno-vzdelávacími potrebami</v>
      </c>
      <c r="F242" s="13" t="str">
        <v>Špeciálna základná škola</v>
      </c>
      <c r="G242" s="13">
        <v>3</v>
      </c>
      <c r="H242" s="13">
        <v>1</v>
      </c>
      <c r="I242" s="13">
        <v>150</v>
      </c>
      <c r="J242" s="13">
        <v>1</v>
      </c>
      <c r="K242" s="13" t="str">
        <v>D</v>
      </c>
      <c r="L242" s="13" t="str">
        <v>EDUNET typ D: 30 .. 50 Mbps</v>
      </c>
    </row>
    <row r="243" spans="1:12">
      <c r="A243" s="1">
        <v>100016079</v>
      </c>
      <c r="B243" s="1" t="str">
        <v>Košický</v>
      </c>
      <c r="C243" s="1" t="str">
        <v>Spišská Nová Ves</v>
      </c>
      <c r="D243" s="1" t="str">
        <v>Základná škola</v>
      </c>
      <c r="E243" s="1" t="str">
        <v>základná škola</v>
      </c>
      <c r="F243" s="13" t="str">
        <v>ZŠ I. stupeň</v>
      </c>
      <c r="G243" s="13">
        <v>4</v>
      </c>
      <c r="H243" s="13">
        <v>1</v>
      </c>
      <c r="I243" s="13">
        <v>200</v>
      </c>
      <c r="J243" s="13">
        <v>1</v>
      </c>
      <c r="K243" s="13" t="str">
        <v>X1</v>
      </c>
      <c r="L243" s="13" t="str">
        <v>EDUNET typ X1: DUD</v>
      </c>
    </row>
    <row r="244" spans="1:12">
      <c r="A244" s="1">
        <v>100016083</v>
      </c>
      <c r="B244" s="1" t="str">
        <v>Košický</v>
      </c>
      <c r="C244" s="1" t="str">
        <v>Spišská Nová Ves</v>
      </c>
      <c r="D244" s="1" t="str">
        <v>Základná škola</v>
      </c>
      <c r="E244" s="1" t="str">
        <v>základná škola</v>
      </c>
      <c r="F244" s="13" t="str">
        <v>ZŠ I. stupeň</v>
      </c>
      <c r="G244" s="13">
        <v>4</v>
      </c>
      <c r="H244" s="13">
        <v>1</v>
      </c>
      <c r="I244" s="13">
        <v>200</v>
      </c>
      <c r="J244" s="13">
        <v>1</v>
      </c>
      <c r="K244" s="13" t="str">
        <v>X1</v>
      </c>
      <c r="L244" s="13" t="str">
        <v>EDUNET typ X1: DUD</v>
      </c>
    </row>
    <row r="245" spans="1:12">
      <c r="A245" s="1">
        <v>100016086</v>
      </c>
      <c r="B245" s="1" t="str">
        <v>Košický</v>
      </c>
      <c r="C245" s="1" t="str">
        <v>Spišská Nová Ves</v>
      </c>
      <c r="D245" s="1" t="str">
        <v>Základná škola</v>
      </c>
      <c r="E245" s="1" t="str">
        <v>základná škola</v>
      </c>
      <c r="F245" s="13" t="str">
        <v>ZŠ I. stupeň</v>
      </c>
      <c r="G245" s="13">
        <v>4</v>
      </c>
      <c r="H245" s="13">
        <v>1</v>
      </c>
      <c r="I245" s="13">
        <v>200</v>
      </c>
      <c r="J245" s="13">
        <v>1</v>
      </c>
      <c r="K245" s="13" t="str">
        <v>X1</v>
      </c>
      <c r="L245" s="13" t="str">
        <v>EDUNET typ X1: DUD</v>
      </c>
    </row>
    <row r="246" spans="1:12">
      <c r="A246" s="1">
        <v>100016096</v>
      </c>
      <c r="B246" s="1" t="str">
        <v>Košický</v>
      </c>
      <c r="C246" s="1" t="str">
        <v>Spišská Nová Ves</v>
      </c>
      <c r="D246" s="1" t="str">
        <v>Gymnázium</v>
      </c>
      <c r="E246" s="1" t="str">
        <v>gymnázium</v>
      </c>
      <c r="F246" s="13" t="str">
        <v>Gymnázium</v>
      </c>
      <c r="G246" s="13">
        <v>4</v>
      </c>
      <c r="H246" s="13">
        <v>1</v>
      </c>
      <c r="I246" s="13">
        <v>200</v>
      </c>
      <c r="J246" s="13">
        <v>1</v>
      </c>
      <c r="K246" s="13" t="str">
        <v>X1</v>
      </c>
      <c r="L246" s="13" t="str">
        <v>EDUNET typ X1: DUD</v>
      </c>
    </row>
    <row r="247" spans="1:12">
      <c r="A247" s="1">
        <v>100016099</v>
      </c>
      <c r="B247" s="1" t="str">
        <v>Košický</v>
      </c>
      <c r="C247" s="1" t="str">
        <v>Spišská Nová Ves</v>
      </c>
      <c r="D247" s="1" t="str">
        <v>Základná škola s materskou školou</v>
      </c>
      <c r="E247" s="1" t="str">
        <v>základná škola</v>
      </c>
      <c r="F247" s="13" t="str">
        <v>Základná škola</v>
      </c>
      <c r="G247" s="13">
        <v>4</v>
      </c>
      <c r="H247" s="13">
        <v>1</v>
      </c>
      <c r="I247" s="13">
        <v>200</v>
      </c>
      <c r="J247" s="13">
        <v>1</v>
      </c>
      <c r="K247" s="13" t="str">
        <v>X1</v>
      </c>
      <c r="L247" s="13" t="str">
        <v>EDUNET typ X1: DUD</v>
      </c>
    </row>
    <row r="248" spans="1:12">
      <c r="A248" s="1">
        <v>100016102</v>
      </c>
      <c r="B248" s="1" t="str">
        <v>Košický</v>
      </c>
      <c r="C248" s="1" t="str">
        <v>Spišská Nová Ves</v>
      </c>
      <c r="D248" s="1" t="str">
        <v>Súkromná stredná odborná škola EDURAM ako organizačná zložka Súkromnej spojenej školy EDURAM</v>
      </c>
      <c r="E248" s="1" t="str">
        <v>stredná odborná škola</v>
      </c>
      <c r="F248" s="13" t="str">
        <v>Stredná odborná škola</v>
      </c>
      <c r="G248" s="13">
        <v>4</v>
      </c>
      <c r="H248" s="13">
        <v>1</v>
      </c>
      <c r="I248" s="13">
        <v>200</v>
      </c>
      <c r="J248" s="13">
        <v>1</v>
      </c>
      <c r="K248" s="13" t="str">
        <v>X1</v>
      </c>
      <c r="L248" s="13" t="str">
        <v>EDUNET typ X1: DUD</v>
      </c>
    </row>
    <row r="249" spans="1:12">
      <c r="A249" s="1">
        <v>100016115</v>
      </c>
      <c r="B249" s="1" t="str">
        <v>Košický</v>
      </c>
      <c r="C249" s="1" t="str">
        <v>Spišská Nová Ves</v>
      </c>
      <c r="D249" s="1" t="str">
        <v>Základná škola</v>
      </c>
      <c r="E249" s="1" t="str">
        <v>základná škola</v>
      </c>
      <c r="F249" s="13" t="str">
        <v>Základná škola</v>
      </c>
      <c r="G249" s="13">
        <v>4</v>
      </c>
      <c r="H249" s="13">
        <v>1</v>
      </c>
      <c r="I249" s="13">
        <v>200</v>
      </c>
      <c r="J249" s="13">
        <v>1</v>
      </c>
      <c r="K249" s="13" t="str">
        <v>X1</v>
      </c>
      <c r="L249" s="13" t="str">
        <v>EDUNET typ X1: DUD</v>
      </c>
    </row>
    <row r="250" spans="1:12">
      <c r="A250" s="1">
        <v>100016123</v>
      </c>
      <c r="B250" s="1" t="str">
        <v>Košický</v>
      </c>
      <c r="C250" s="1" t="str">
        <v>Spišská Nová Ves</v>
      </c>
      <c r="D250" s="1" t="str">
        <v>Cirkevná základná škola Juraja Sklenára</v>
      </c>
      <c r="E250" s="1" t="str">
        <v>základná škola</v>
      </c>
      <c r="F250" s="13" t="str">
        <v>Základná škola</v>
      </c>
      <c r="G250" s="13">
        <v>4</v>
      </c>
      <c r="H250" s="13">
        <v>1</v>
      </c>
      <c r="I250" s="13">
        <v>200</v>
      </c>
      <c r="J250" s="13">
        <v>1</v>
      </c>
      <c r="K250" s="13" t="str">
        <v>X1</v>
      </c>
      <c r="L250" s="13" t="str">
        <v>EDUNET typ X1: DUD</v>
      </c>
    </row>
    <row r="251" spans="1:12">
      <c r="A251" s="1">
        <v>100016128</v>
      </c>
      <c r="B251" s="1" t="str">
        <v>Košický</v>
      </c>
      <c r="C251" s="1" t="str">
        <v>Spišská Nová Ves</v>
      </c>
      <c r="D251" s="1" t="str">
        <v>Základná škola s materskou školou</v>
      </c>
      <c r="E251" s="1" t="str">
        <v>základná škola</v>
      </c>
      <c r="F251" s="13" t="str">
        <v>Základná škola</v>
      </c>
      <c r="G251" s="13">
        <v>4</v>
      </c>
      <c r="H251" s="13">
        <v>1</v>
      </c>
      <c r="I251" s="13">
        <v>200</v>
      </c>
      <c r="J251" s="13">
        <v>1</v>
      </c>
      <c r="K251" s="13" t="str">
        <v>X1</v>
      </c>
      <c r="L251" s="13" t="str">
        <v>EDUNET typ X1: DUD</v>
      </c>
    </row>
    <row r="252" spans="1:12">
      <c r="A252" s="1">
        <v>100016132</v>
      </c>
      <c r="B252" s="1" t="str">
        <v>Košický</v>
      </c>
      <c r="C252" s="1" t="str">
        <v>Spišská Nová Ves</v>
      </c>
      <c r="D252" s="1" t="str">
        <v>Základná škola</v>
      </c>
      <c r="E252" s="1" t="str">
        <v>základná škola</v>
      </c>
      <c r="F252" s="13" t="str">
        <v>ZŠ I. stupeň</v>
      </c>
      <c r="G252" s="13">
        <v>4</v>
      </c>
      <c r="H252" s="13">
        <v>1</v>
      </c>
      <c r="I252" s="13">
        <v>200</v>
      </c>
      <c r="J252" s="13">
        <v>1</v>
      </c>
      <c r="K252" s="13" t="str">
        <v>X1</v>
      </c>
      <c r="L252" s="13" t="str">
        <v>EDUNET typ X1: DUD</v>
      </c>
    </row>
    <row r="253" spans="1:12">
      <c r="A253" s="1">
        <v>100016137</v>
      </c>
      <c r="B253" s="1" t="str">
        <v>Košický</v>
      </c>
      <c r="C253" s="1" t="str">
        <v>Spišská Nová Ves</v>
      </c>
      <c r="D253" s="1" t="str">
        <v>Základná škola s materskou školou</v>
      </c>
      <c r="E253" s="1" t="str">
        <v>základná škola</v>
      </c>
      <c r="F253" s="13" t="str">
        <v>Základná škola</v>
      </c>
      <c r="G253" s="13">
        <v>3</v>
      </c>
      <c r="H253" s="13">
        <v>1</v>
      </c>
      <c r="I253" s="13">
        <v>150</v>
      </c>
      <c r="J253" s="13">
        <v>1</v>
      </c>
      <c r="K253" s="13" t="str">
        <v>D</v>
      </c>
      <c r="L253" s="13" t="str">
        <v>EDUNET typ D: 30 .. 50 Mbps</v>
      </c>
    </row>
    <row r="254" spans="1:12">
      <c r="A254" s="1">
        <v>100016855</v>
      </c>
      <c r="B254" s="1" t="str">
        <v>Košický</v>
      </c>
      <c r="C254" s="1" t="str">
        <v>Spišská Nová Ves</v>
      </c>
      <c r="D254" s="1" t="str">
        <v>Základná škola ako súčasť Reedukačného centra</v>
      </c>
      <c r="E254" s="1" t="str">
        <v>škola pre deti a žiakov so špeciálnymi výchovno-vzdelávacími potrebami</v>
      </c>
      <c r="F254" s="13" t="str">
        <v>ZŠ pri špeciálnom výchovnom zariadení</v>
      </c>
      <c r="G254" s="13">
        <v>2</v>
      </c>
      <c r="H254" s="13">
        <v>1</v>
      </c>
      <c r="I254" s="13">
        <v>100</v>
      </c>
      <c r="J254" s="13">
        <v>1</v>
      </c>
      <c r="K254" s="13" t="str">
        <v>E</v>
      </c>
      <c r="L254" s="13" t="str">
        <v>EDUNET typ E: 10 .. 20 Mbps</v>
      </c>
    </row>
    <row r="255" spans="1:12">
      <c r="A255" s="1">
        <v>100016139</v>
      </c>
      <c r="B255" s="1" t="str">
        <v>Košický</v>
      </c>
      <c r="C255" s="1" t="str">
        <v>Spišská Nová Ves</v>
      </c>
      <c r="D255" s="1" t="str">
        <v>Špeciálna základná škola ako organizačná zložka Reedukačného centra</v>
      </c>
      <c r="E255" s="1" t="str">
        <v>škola pre deti a žiakov so špeciálnymi výchovno-vzdelávacími potrebami</v>
      </c>
      <c r="F255" s="13" t="str">
        <v>ŠZŠ pri špeciálnom výchovnom zariadení</v>
      </c>
      <c r="G255" s="13">
        <v>3</v>
      </c>
      <c r="H255" s="13">
        <v>1</v>
      </c>
      <c r="I255" s="13">
        <v>150</v>
      </c>
      <c r="J255" s="13">
        <v>1</v>
      </c>
      <c r="K255" s="13" t="str">
        <v>D</v>
      </c>
      <c r="L255" s="13" t="str">
        <v>EDUNET typ D: 30 .. 50 Mbps</v>
      </c>
    </row>
    <row r="256" spans="1:12">
      <c r="A256" s="1">
        <v>100016143</v>
      </c>
      <c r="B256" s="1" t="str">
        <v>Košický</v>
      </c>
      <c r="C256" s="1" t="str">
        <v>Spišská Nová Ves</v>
      </c>
      <c r="D256" s="1" t="str">
        <v>Základná škola</v>
      </c>
      <c r="E256" s="1" t="str">
        <v>základná škola</v>
      </c>
      <c r="F256" s="13" t="str">
        <v>ZŠ I. stupeň</v>
      </c>
      <c r="G256" s="13">
        <v>4</v>
      </c>
      <c r="H256" s="13">
        <v>1</v>
      </c>
      <c r="I256" s="13">
        <v>200</v>
      </c>
      <c r="J256" s="13">
        <v>1</v>
      </c>
      <c r="K256" s="13" t="str">
        <v>X1</v>
      </c>
      <c r="L256" s="13" t="str">
        <v>EDUNET typ X1: DUD</v>
      </c>
    </row>
    <row r="257" spans="1:12">
      <c r="A257" s="1">
        <v>100016147</v>
      </c>
      <c r="B257" s="1" t="str">
        <v>Košický</v>
      </c>
      <c r="C257" s="1" t="str">
        <v>Spišská Nová Ves</v>
      </c>
      <c r="D257" s="1" t="str">
        <v>Základná škola s materskou školou</v>
      </c>
      <c r="E257" s="1" t="str">
        <v>základná škola</v>
      </c>
      <c r="F257" s="13" t="str">
        <v>ZŠ I. stupeň</v>
      </c>
      <c r="G257" s="13">
        <v>5</v>
      </c>
      <c r="H257" s="13">
        <v>1</v>
      </c>
      <c r="I257" s="13">
        <v>150</v>
      </c>
      <c r="J257" s="13">
        <v>1</v>
      </c>
      <c r="K257" s="13" t="str">
        <v>D</v>
      </c>
      <c r="L257" s="13" t="str">
        <v>EDUNET typ D: 30 .. 50 Mbps</v>
      </c>
    </row>
    <row r="258" spans="1:12">
      <c r="A258" s="1">
        <v>100016151</v>
      </c>
      <c r="B258" s="1" t="str">
        <v>Košický</v>
      </c>
      <c r="C258" s="1" t="str">
        <v>Spišská Nová Ves</v>
      </c>
      <c r="D258" s="1" t="str">
        <v>Základná škola s materskou školou</v>
      </c>
      <c r="E258" s="1" t="str">
        <v>základná škola</v>
      </c>
      <c r="F258" s="13" t="str">
        <v>ZŠ I. stupeň</v>
      </c>
      <c r="G258" s="13">
        <v>3</v>
      </c>
      <c r="H258" s="13">
        <v>1</v>
      </c>
      <c r="I258" s="13">
        <v>150</v>
      </c>
      <c r="J258" s="13">
        <v>1</v>
      </c>
      <c r="K258" s="13" t="str">
        <v>D</v>
      </c>
      <c r="L258" s="13" t="str">
        <v>EDUNET typ D: 30 .. 50 Mbps</v>
      </c>
    </row>
    <row r="259" spans="1:12">
      <c r="A259" s="1">
        <v>100017750</v>
      </c>
      <c r="B259" s="1" t="str">
        <v>Košický</v>
      </c>
      <c r="C259" s="1" t="str">
        <v>Spišská Nová Ves</v>
      </c>
      <c r="D259" s="1" t="str">
        <v>Elokované pracovisko ako súčasť Strednej odbornej školy techniky a služieb</v>
      </c>
      <c r="E259" s="1" t="str">
        <v>stredná odborná škola</v>
      </c>
      <c r="F259" s="13" t="str">
        <v>Stredná odborná škola</v>
      </c>
      <c r="G259" s="13">
        <v>3</v>
      </c>
      <c r="H259" s="13">
        <v>1</v>
      </c>
      <c r="I259" s="13">
        <v>150</v>
      </c>
      <c r="J259" s="13">
        <v>1</v>
      </c>
      <c r="K259" s="13" t="str">
        <v>D</v>
      </c>
      <c r="L259" s="13" t="str">
        <v>EDUNET typ D: 30 .. 50 Mbps</v>
      </c>
    </row>
    <row r="260" spans="1:12">
      <c r="A260" s="1">
        <v>100016160</v>
      </c>
      <c r="B260" s="1" t="str">
        <v>Košický</v>
      </c>
      <c r="C260" s="1" t="str">
        <v>Spišská Nová Ves</v>
      </c>
      <c r="D260" s="1" t="str">
        <v>Odborné učilište ako organizačná zložka Spojenej školy</v>
      </c>
      <c r="E260" s="1" t="str">
        <v>škola pre deti a žiakov so špeciálnymi výchovno-vzdelávacími potrebami</v>
      </c>
      <c r="F260" s="13" t="str">
        <v>Odborné učilište</v>
      </c>
      <c r="G260" s="13">
        <v>4</v>
      </c>
      <c r="H260" s="13">
        <v>1</v>
      </c>
      <c r="I260" s="13">
        <v>200</v>
      </c>
      <c r="J260" s="13">
        <v>1</v>
      </c>
      <c r="K260" s="13" t="str">
        <v>X1</v>
      </c>
      <c r="L260" s="13" t="str">
        <v>EDUNET typ X1: DUD</v>
      </c>
    </row>
    <row r="261" spans="1:12">
      <c r="A261" s="1">
        <v>100016161</v>
      </c>
      <c r="B261" s="1" t="str">
        <v>Košický</v>
      </c>
      <c r="C261" s="1" t="str">
        <v>Spišská Nová Ves</v>
      </c>
      <c r="D261" s="1" t="str">
        <v>Základná škola</v>
      </c>
      <c r="E261" s="1" t="str">
        <v>základná škola</v>
      </c>
      <c r="F261" s="13" t="str">
        <v>Základná škola</v>
      </c>
      <c r="G261" s="13">
        <v>4</v>
      </c>
      <c r="H261" s="13">
        <v>1</v>
      </c>
      <c r="I261" s="13">
        <v>200</v>
      </c>
      <c r="J261" s="13">
        <v>1</v>
      </c>
      <c r="K261" s="13" t="str">
        <v>X1</v>
      </c>
      <c r="L261" s="13" t="str">
        <v>EDUNET typ X1: DUD</v>
      </c>
    </row>
    <row r="262" spans="1:12">
      <c r="A262" s="1">
        <v>100016167</v>
      </c>
      <c r="B262" s="1" t="str">
        <v>Košický</v>
      </c>
      <c r="C262" s="1" t="str">
        <v>Spišská Nová Ves</v>
      </c>
      <c r="D262" s="1" t="str">
        <v>Základná škola</v>
      </c>
      <c r="E262" s="1" t="str">
        <v>základná škola</v>
      </c>
      <c r="F262" s="13" t="str">
        <v>Základná škola</v>
      </c>
      <c r="G262" s="13">
        <v>3</v>
      </c>
      <c r="H262" s="13">
        <v>1</v>
      </c>
      <c r="I262" s="13">
        <v>150</v>
      </c>
      <c r="J262" s="13">
        <v>1</v>
      </c>
      <c r="K262" s="13" t="str">
        <v>D</v>
      </c>
      <c r="L262" s="13" t="str">
        <v>EDUNET typ D: 30 .. 50 Mbps</v>
      </c>
    </row>
    <row r="263" spans="1:12">
      <c r="A263" s="1">
        <v>100016170</v>
      </c>
      <c r="B263" s="1" t="str">
        <v>Košický</v>
      </c>
      <c r="C263" s="1" t="str">
        <v>Spišská Nová Ves</v>
      </c>
      <c r="D263" s="1" t="str">
        <v>Základná škola</v>
      </c>
      <c r="E263" s="1" t="str">
        <v>základná škola</v>
      </c>
      <c r="F263" s="13" t="str">
        <v>Základná škola</v>
      </c>
      <c r="G263" s="13">
        <v>4</v>
      </c>
      <c r="H263" s="13">
        <v>1</v>
      </c>
      <c r="I263" s="13">
        <v>200</v>
      </c>
      <c r="J263" s="13">
        <v>1</v>
      </c>
      <c r="K263" s="13" t="str">
        <v>X1</v>
      </c>
      <c r="L263" s="13" t="str">
        <v>EDUNET typ X1: DUD</v>
      </c>
    </row>
    <row r="264" spans="1:12">
      <c r="A264" s="1">
        <v>100016177</v>
      </c>
      <c r="B264" s="1" t="str">
        <v>Košický</v>
      </c>
      <c r="C264" s="1" t="str">
        <v>Spišská Nová Ves</v>
      </c>
      <c r="D264" s="1" t="str">
        <v>Základná škola Povýšenia sv. Kríža</v>
      </c>
      <c r="E264" s="1" t="str">
        <v>základná škola</v>
      </c>
      <c r="F264" s="13" t="str">
        <v>Základná škola</v>
      </c>
      <c r="G264" s="13">
        <v>4</v>
      </c>
      <c r="H264" s="13">
        <v>1</v>
      </c>
      <c r="I264" s="13">
        <v>200</v>
      </c>
      <c r="J264" s="13">
        <v>1</v>
      </c>
      <c r="K264" s="13" t="str">
        <v>X1</v>
      </c>
      <c r="L264" s="13" t="str">
        <v>EDUNET typ X1: DUD</v>
      </c>
    </row>
    <row r="265" spans="1:12">
      <c r="A265" s="1">
        <v>100016188</v>
      </c>
      <c r="B265" s="1" t="str">
        <v>Košický</v>
      </c>
      <c r="C265" s="1" t="str">
        <v>Spišská Nová Ves</v>
      </c>
      <c r="D265" s="1" t="str">
        <v>Praktická škola sv. Maximiliána Mária Kolbeho ako organizačná zložka Spojenej školy sv.M.M.Kolbeho</v>
      </c>
      <c r="E265" s="1" t="str">
        <v>škola pre deti a žiakov so špeciálnymi výchovno-vzdelávacími potrebami</v>
      </c>
      <c r="F265" s="13" t="str">
        <v>Praktická škola</v>
      </c>
      <c r="G265" s="13">
        <v>4</v>
      </c>
      <c r="H265" s="13">
        <v>1</v>
      </c>
      <c r="I265" s="13">
        <v>200</v>
      </c>
      <c r="J265" s="13">
        <v>1</v>
      </c>
      <c r="K265" s="13" t="str">
        <v>X1</v>
      </c>
      <c r="L265" s="13" t="str">
        <v>EDUNET typ X1: DUD</v>
      </c>
    </row>
    <row r="266" spans="1:12">
      <c r="A266" s="1">
        <v>100016193</v>
      </c>
      <c r="B266" s="1" t="str">
        <v>Košický</v>
      </c>
      <c r="C266" s="1" t="str">
        <v>Spišská Nová Ves</v>
      </c>
      <c r="D266" s="1" t="str">
        <v>Základná škola</v>
      </c>
      <c r="E266" s="1" t="str">
        <v>základná škola</v>
      </c>
      <c r="F266" s="13" t="str">
        <v>Základná škola</v>
      </c>
      <c r="G266" s="13">
        <v>4</v>
      </c>
      <c r="H266" s="13">
        <v>1</v>
      </c>
      <c r="I266" s="13">
        <v>200</v>
      </c>
      <c r="J266" s="13">
        <v>1</v>
      </c>
      <c r="K266" s="13" t="str">
        <v>X1</v>
      </c>
      <c r="L266" s="13" t="str">
        <v>EDUNET typ X1: DUD</v>
      </c>
    </row>
    <row r="267" spans="1:12">
      <c r="A267" s="1">
        <v>100016204</v>
      </c>
      <c r="B267" s="1" t="str">
        <v>Košický</v>
      </c>
      <c r="C267" s="1" t="str">
        <v>Spišská Nová Ves</v>
      </c>
      <c r="D267" s="1" t="str">
        <v>Základná škola</v>
      </c>
      <c r="E267" s="1" t="str">
        <v>základná škola</v>
      </c>
      <c r="F267" s="13" t="str">
        <v>Základná škola</v>
      </c>
      <c r="G267" s="13">
        <v>4</v>
      </c>
      <c r="H267" s="13">
        <v>1</v>
      </c>
      <c r="I267" s="13">
        <v>200</v>
      </c>
      <c r="J267" s="13">
        <v>1</v>
      </c>
      <c r="K267" s="13" t="str">
        <v>X1</v>
      </c>
      <c r="L267" s="13" t="str">
        <v>EDUNET typ X1: DUD</v>
      </c>
    </row>
    <row r="268" spans="1:12">
      <c r="A268" s="1">
        <v>100016216</v>
      </c>
      <c r="B268" s="1" t="str">
        <v>Košický</v>
      </c>
      <c r="C268" s="1" t="str">
        <v>Spišská Nová Ves</v>
      </c>
      <c r="D268" s="1" t="str">
        <v>Gymnázium</v>
      </c>
      <c r="E268" s="1" t="str">
        <v>gymnázium</v>
      </c>
      <c r="F268" s="13" t="str">
        <v>Gymnázium</v>
      </c>
      <c r="G268" s="13">
        <v>5</v>
      </c>
      <c r="H268" s="13">
        <v>1</v>
      </c>
      <c r="I268" s="13">
        <v>250</v>
      </c>
      <c r="J268" s="13">
        <v>1</v>
      </c>
      <c r="K268" s="13" t="str">
        <v>B</v>
      </c>
      <c r="L268" s="13" t="str">
        <v>EDUNET typ B: 200 .. 300 Mbps</v>
      </c>
    </row>
    <row r="269" spans="1:12">
      <c r="A269" s="1">
        <v>100017539</v>
      </c>
      <c r="B269" s="1" t="str">
        <v>Košický</v>
      </c>
      <c r="C269" s="1" t="str">
        <v>Spišská Nová Ves</v>
      </c>
      <c r="D269" s="1" t="str">
        <v>Spojená škola</v>
      </c>
      <c r="E269" s="1" t="str">
        <v>spojená škola</v>
      </c>
      <c r="F269" s="13" t="str">
        <v>Spojená škola</v>
      </c>
      <c r="G269" s="13">
        <v>4</v>
      </c>
      <c r="H269" s="13">
        <v>1</v>
      </c>
      <c r="I269" s="13">
        <v>200</v>
      </c>
      <c r="J269" s="13">
        <v>1</v>
      </c>
      <c r="K269" s="13" t="str">
        <v>X1</v>
      </c>
      <c r="L269" s="13" t="str">
        <v>EDUNET typ X1: DUD</v>
      </c>
    </row>
    <row r="270" spans="1:12">
      <c r="A270" s="1">
        <v>100016220</v>
      </c>
      <c r="B270" s="1" t="str">
        <v>Košický</v>
      </c>
      <c r="C270" s="1" t="str">
        <v>Spišská Nová Ves</v>
      </c>
      <c r="D270" s="1" t="str">
        <v>Základná škola</v>
      </c>
      <c r="E270" s="1" t="str">
        <v>základná škola</v>
      </c>
      <c r="F270" s="13" t="str">
        <v>Základná škola</v>
      </c>
      <c r="G270" s="13">
        <v>4</v>
      </c>
      <c r="H270" s="13">
        <v>1</v>
      </c>
      <c r="I270" s="13">
        <v>200</v>
      </c>
      <c r="J270" s="13">
        <v>1</v>
      </c>
      <c r="K270" s="13" t="str">
        <v>X1</v>
      </c>
      <c r="L270" s="13" t="str">
        <v>EDUNET typ X1: DUD</v>
      </c>
    </row>
    <row r="271" spans="1:12">
      <c r="A271" s="1">
        <v>100016226</v>
      </c>
      <c r="B271" s="1" t="str">
        <v>Košický</v>
      </c>
      <c r="C271" s="1" t="str">
        <v>Spišská Nová Ves</v>
      </c>
      <c r="D271" s="1" t="str">
        <v>Základná škola</v>
      </c>
      <c r="E271" s="1" t="str">
        <v>základná škola</v>
      </c>
      <c r="F271" s="13" t="str">
        <v>Základná škola</v>
      </c>
      <c r="G271" s="13">
        <v>4</v>
      </c>
      <c r="H271" s="13">
        <v>1</v>
      </c>
      <c r="I271" s="13">
        <v>200</v>
      </c>
      <c r="J271" s="13">
        <v>1</v>
      </c>
      <c r="K271" s="13" t="str">
        <v>X1</v>
      </c>
      <c r="L271" s="13" t="str">
        <v>EDUNET typ X1: DUD</v>
      </c>
    </row>
    <row r="272" spans="1:12">
      <c r="A272" s="1">
        <v>100016230</v>
      </c>
      <c r="B272" s="1" t="str">
        <v>Košický</v>
      </c>
      <c r="C272" s="1" t="str">
        <v>Spišská Nová Ves</v>
      </c>
      <c r="D272" s="1" t="str">
        <v>Základná škola</v>
      </c>
      <c r="E272" s="1" t="str">
        <v>základná škola</v>
      </c>
      <c r="F272" s="13" t="str">
        <v>Základná škola</v>
      </c>
      <c r="G272" s="13">
        <v>4</v>
      </c>
      <c r="H272" s="13">
        <v>1</v>
      </c>
      <c r="I272" s="13">
        <v>200</v>
      </c>
      <c r="J272" s="13">
        <v>1</v>
      </c>
      <c r="K272" s="13" t="str">
        <v>X1</v>
      </c>
      <c r="L272" s="13" t="str">
        <v>EDUNET typ X1: DUD</v>
      </c>
    </row>
    <row r="273" spans="1:12">
      <c r="A273" s="1">
        <v>100016238</v>
      </c>
      <c r="B273" s="1" t="str">
        <v>Košický</v>
      </c>
      <c r="C273" s="1" t="str">
        <v>Spišská Nová Ves</v>
      </c>
      <c r="D273" s="1" t="str">
        <v>Základná škola sv. Cyrila a Metoda</v>
      </c>
      <c r="E273" s="1" t="str">
        <v>základná škola</v>
      </c>
      <c r="F273" s="13" t="str">
        <v>Základná škola</v>
      </c>
      <c r="G273" s="13">
        <v>4</v>
      </c>
      <c r="H273" s="13">
        <v>1</v>
      </c>
      <c r="I273" s="13">
        <v>200</v>
      </c>
      <c r="J273" s="13">
        <v>1</v>
      </c>
      <c r="K273" s="13" t="str">
        <v>X1</v>
      </c>
      <c r="L273" s="13" t="str">
        <v>EDUNET typ X1: DUD</v>
      </c>
    </row>
    <row r="274" spans="1:12">
      <c r="A274" s="1">
        <v>100016241</v>
      </c>
      <c r="B274" s="1" t="str">
        <v>Košický</v>
      </c>
      <c r="C274" s="1" t="str">
        <v>Spišská Nová Ves</v>
      </c>
      <c r="D274" s="1" t="str">
        <v>Základná škola</v>
      </c>
      <c r="E274" s="1" t="str">
        <v>základná škola</v>
      </c>
      <c r="F274" s="13" t="str">
        <v>Základná škola</v>
      </c>
      <c r="G274" s="13">
        <v>4</v>
      </c>
      <c r="H274" s="13">
        <v>1</v>
      </c>
      <c r="I274" s="13">
        <v>200</v>
      </c>
      <c r="J274" s="13">
        <v>1</v>
      </c>
      <c r="K274" s="13" t="str">
        <v>X1</v>
      </c>
      <c r="L274" s="13" t="str">
        <v>EDUNET typ X1: DUD</v>
      </c>
    </row>
    <row r="275" spans="1:12">
      <c r="A275" s="1">
        <v>100016250</v>
      </c>
      <c r="B275" s="1" t="str">
        <v>Košický</v>
      </c>
      <c r="C275" s="1" t="str">
        <v>Spišská Nová Ves</v>
      </c>
      <c r="D275" s="1" t="str">
        <v>Cirkevné gymnázium Štefana Mišíka</v>
      </c>
      <c r="E275" s="1" t="str">
        <v>gymnázium</v>
      </c>
      <c r="F275" s="13" t="str">
        <v>Gymnázium</v>
      </c>
      <c r="G275" s="13">
        <v>4</v>
      </c>
      <c r="H275" s="13">
        <v>1</v>
      </c>
      <c r="I275" s="13">
        <v>200</v>
      </c>
      <c r="J275" s="13">
        <v>1</v>
      </c>
      <c r="K275" s="13" t="str">
        <v>X1</v>
      </c>
      <c r="L275" s="13" t="str">
        <v>EDUNET typ X1: DUD</v>
      </c>
    </row>
    <row r="276" spans="1:12">
      <c r="A276" s="1">
        <v>100016264</v>
      </c>
      <c r="B276" s="1" t="str">
        <v>Košický</v>
      </c>
      <c r="C276" s="1" t="str">
        <v>Spišská Nová Ves</v>
      </c>
      <c r="D276" s="1" t="str">
        <v>Gymnázium</v>
      </c>
      <c r="E276" s="1" t="str">
        <v>gymnázium</v>
      </c>
      <c r="F276" s="13" t="str">
        <v>Gymnázium</v>
      </c>
      <c r="G276" s="13">
        <v>4</v>
      </c>
      <c r="H276" s="13">
        <v>1</v>
      </c>
      <c r="I276" s="13">
        <v>200</v>
      </c>
      <c r="J276" s="13">
        <v>1</v>
      </c>
      <c r="K276" s="13" t="str">
        <v>X</v>
      </c>
      <c r="L276" s="13" t="str">
        <v>EDUNET typ X: SANET</v>
      </c>
    </row>
    <row r="277" spans="1:12">
      <c r="A277" s="1">
        <v>100016268</v>
      </c>
      <c r="B277" s="1" t="str">
        <v>Košický</v>
      </c>
      <c r="C277" s="1" t="str">
        <v>Spišská Nová Ves</v>
      </c>
      <c r="D277" s="1" t="str">
        <v>Základná škola</v>
      </c>
      <c r="E277" s="1" t="str">
        <v>základná škola</v>
      </c>
      <c r="F277" s="13" t="str">
        <v>Základná škola</v>
      </c>
      <c r="G277" s="13">
        <v>4</v>
      </c>
      <c r="H277" s="13">
        <v>1</v>
      </c>
      <c r="I277" s="13">
        <v>200</v>
      </c>
      <c r="J277" s="13">
        <v>1</v>
      </c>
      <c r="K277" s="13" t="str">
        <v>X1</v>
      </c>
      <c r="L277" s="13" t="str">
        <v>EDUNET typ X1: DUD</v>
      </c>
    </row>
    <row r="278" spans="1:12">
      <c r="A278" s="1">
        <v>100016277</v>
      </c>
      <c r="B278" s="1" t="str">
        <v>Košický</v>
      </c>
      <c r="C278" s="1" t="str">
        <v>Spišská Nová Ves</v>
      </c>
      <c r="D278" s="1" t="str">
        <v>Základná škola sv. Michala</v>
      </c>
      <c r="E278" s="1" t="str">
        <v>základná škola</v>
      </c>
      <c r="F278" s="13" t="str">
        <v>Základná škola</v>
      </c>
      <c r="G278" s="13">
        <v>4</v>
      </c>
      <c r="H278" s="13">
        <v>1</v>
      </c>
      <c r="I278" s="13">
        <v>200</v>
      </c>
      <c r="J278" s="13">
        <v>1</v>
      </c>
      <c r="K278" s="13" t="str">
        <v>X1</v>
      </c>
      <c r="L278" s="13" t="str">
        <v>EDUNET typ X1: DUD</v>
      </c>
    </row>
    <row r="279" spans="1:12">
      <c r="A279" s="1">
        <v>100016282</v>
      </c>
      <c r="B279" s="1" t="str">
        <v>Košický</v>
      </c>
      <c r="C279" s="1" t="str">
        <v>Spišská Nová Ves</v>
      </c>
      <c r="D279" s="1" t="str">
        <v>Základná škola</v>
      </c>
      <c r="E279" s="1" t="str">
        <v>základná škola</v>
      </c>
      <c r="F279" s="13" t="str">
        <v>Základná škola</v>
      </c>
      <c r="G279" s="13">
        <v>4</v>
      </c>
      <c r="H279" s="13">
        <v>1</v>
      </c>
      <c r="I279" s="13">
        <v>200</v>
      </c>
      <c r="J279" s="13">
        <v>1</v>
      </c>
      <c r="K279" s="13" t="str">
        <v>X1</v>
      </c>
      <c r="L279" s="13" t="str">
        <v>EDUNET typ X1: DUD</v>
      </c>
    </row>
    <row r="280" spans="1:12">
      <c r="A280" s="1">
        <v>100016281</v>
      </c>
      <c r="B280" s="1" t="str">
        <v>Košický</v>
      </c>
      <c r="C280" s="1" t="str">
        <v>Spišská Nová Ves</v>
      </c>
      <c r="D280" s="1" t="str">
        <v>Základná škola sv. Jána Krstiteľa ako organizačná zložka Cirkevnej spojenej školy</v>
      </c>
      <c r="E280" s="1" t="str">
        <v>základná škola</v>
      </c>
      <c r="F280" s="13" t="str">
        <v>Základná škola</v>
      </c>
      <c r="G280" s="13">
        <v>4</v>
      </c>
      <c r="H280" s="13">
        <v>1</v>
      </c>
      <c r="I280" s="13">
        <v>200</v>
      </c>
      <c r="J280" s="13">
        <v>1</v>
      </c>
      <c r="K280" s="13" t="str">
        <v>X1</v>
      </c>
      <c r="L280" s="13" t="str">
        <v>EDUNET typ X1: DUD</v>
      </c>
    </row>
    <row r="281" spans="1:12">
      <c r="A281" s="1">
        <v>100016290</v>
      </c>
      <c r="B281" s="1" t="str">
        <v>Košický</v>
      </c>
      <c r="C281" s="1" t="str">
        <v>Spišská Nová Ves</v>
      </c>
      <c r="D281" s="1" t="str">
        <v>Praktická škola internátna ako organizačná zložka Spojenej školy internátnej</v>
      </c>
      <c r="E281" s="1" t="str">
        <v>škola pre deti a žiakov so špeciálnymi výchovno-vzdelávacími potrebami</v>
      </c>
      <c r="F281" s="13" t="str">
        <v>Praktická škola internátna</v>
      </c>
      <c r="G281" s="13">
        <v>4</v>
      </c>
      <c r="H281" s="13">
        <v>1</v>
      </c>
      <c r="I281" s="13">
        <v>200</v>
      </c>
      <c r="J281" s="13">
        <v>1</v>
      </c>
      <c r="K281" s="13" t="str">
        <v>X1</v>
      </c>
      <c r="L281" s="13" t="str">
        <v>EDUNET typ X1: DUD</v>
      </c>
    </row>
    <row r="282" spans="1:12">
      <c r="A282" s="1">
        <v>100016298</v>
      </c>
      <c r="B282" s="1" t="str">
        <v>Košický</v>
      </c>
      <c r="C282" s="1" t="str">
        <v>Spišská Nová Ves</v>
      </c>
      <c r="D282" s="1" t="str">
        <v>Základná škola</v>
      </c>
      <c r="E282" s="1" t="str">
        <v>základná škola</v>
      </c>
      <c r="F282" s="13" t="str">
        <v>ZŠ I. stupeň</v>
      </c>
      <c r="G282" s="13">
        <v>4</v>
      </c>
      <c r="H282" s="13">
        <v>1</v>
      </c>
      <c r="I282" s="13">
        <v>200</v>
      </c>
      <c r="J282" s="13">
        <v>1</v>
      </c>
      <c r="K282" s="13" t="str">
        <v>X1</v>
      </c>
      <c r="L282" s="13" t="str">
        <v>EDUNET typ X1: DUD</v>
      </c>
    </row>
    <row r="283" spans="1:12">
      <c r="A283" s="1">
        <v>100016301</v>
      </c>
      <c r="B283" s="1" t="str">
        <v>Košický</v>
      </c>
      <c r="C283" s="1" t="str">
        <v>Spišská Nová Ves</v>
      </c>
      <c r="D283" s="1" t="str">
        <v>Základná škola</v>
      </c>
      <c r="E283" s="1" t="str">
        <v>základná škola</v>
      </c>
      <c r="F283" s="13" t="str">
        <v>Základná škola</v>
      </c>
      <c r="G283" s="13">
        <v>3</v>
      </c>
      <c r="H283" s="13">
        <v>1</v>
      </c>
      <c r="I283" s="13">
        <v>150</v>
      </c>
      <c r="J283" s="13">
        <v>1</v>
      </c>
      <c r="K283" s="13" t="str">
        <v>D</v>
      </c>
      <c r="L283" s="13" t="str">
        <v>EDUNET typ D: 30 .. 50 Mbps</v>
      </c>
    </row>
    <row r="284" spans="1:12">
      <c r="A284" s="1">
        <v>100016308</v>
      </c>
      <c r="B284" s="1" t="str">
        <v>Košický</v>
      </c>
      <c r="C284" s="1" t="str">
        <v>Spišská Nová Ves</v>
      </c>
      <c r="D284" s="1" t="str">
        <v>Základná škola</v>
      </c>
      <c r="E284" s="1" t="str">
        <v>základná škola</v>
      </c>
      <c r="F284" s="13" t="str">
        <v>ZŠ I. stupeň</v>
      </c>
      <c r="G284" s="13">
        <v>4</v>
      </c>
      <c r="H284" s="13">
        <v>1</v>
      </c>
      <c r="I284" s="13">
        <v>200</v>
      </c>
      <c r="J284" s="13">
        <v>1</v>
      </c>
      <c r="K284" s="13" t="str">
        <v>X1</v>
      </c>
      <c r="L284" s="13" t="str">
        <v>EDUNET typ X1: DUD</v>
      </c>
    </row>
    <row r="285" spans="1:12">
      <c r="A285" s="1">
        <v>100016320</v>
      </c>
      <c r="B285" s="1" t="str">
        <v>Košický</v>
      </c>
      <c r="C285" s="1" t="str">
        <v>Trebišov</v>
      </c>
      <c r="D285" s="1" t="str">
        <v>Základná škola s vyučovacím jazykom maďarským - Alapiskola</v>
      </c>
      <c r="E285" s="1" t="str">
        <v>základná škola</v>
      </c>
      <c r="F285" s="13" t="str">
        <v>ZŠ I. stupeň</v>
      </c>
      <c r="G285" s="13">
        <v>2</v>
      </c>
      <c r="H285" s="13">
        <v>1</v>
      </c>
      <c r="I285" s="13">
        <v>100</v>
      </c>
      <c r="J285" s="13">
        <v>1</v>
      </c>
      <c r="K285" s="13" t="str">
        <v>E</v>
      </c>
      <c r="L285" s="13" t="str">
        <v>EDUNET typ E: 10 .. 20 Mbps</v>
      </c>
    </row>
    <row r="286" spans="1:12">
      <c r="A286" s="1">
        <v>100018180</v>
      </c>
      <c r="B286" s="1" t="str">
        <v>Košický</v>
      </c>
      <c r="C286" s="1" t="str">
        <v>Trebišov</v>
      </c>
      <c r="D286" s="1" t="str">
        <v>Elokované pracovisko ako súčasť Spojenej školy</v>
      </c>
      <c r="E286" s="1" t="str">
        <v>stredná odborná škola</v>
      </c>
      <c r="F286" s="13" t="str">
        <v>Stredná odborná škola</v>
      </c>
      <c r="G286" s="13">
        <v>2</v>
      </c>
      <c r="H286" s="13">
        <v>1</v>
      </c>
      <c r="I286" s="13">
        <v>100</v>
      </c>
      <c r="J286" s="13">
        <v>1</v>
      </c>
      <c r="K286" s="13" t="str">
        <v>E</v>
      </c>
      <c r="L286" s="13" t="str">
        <v>EDUNET typ E: 10 .. 20 Mbps</v>
      </c>
    </row>
    <row r="287" spans="1:12">
      <c r="A287" s="1">
        <v>100016324</v>
      </c>
      <c r="B287" s="1" t="str">
        <v>Košický</v>
      </c>
      <c r="C287" s="1" t="str">
        <v>Trebišov</v>
      </c>
      <c r="D287" s="1" t="str">
        <v>Špeciálna základná škola ako organizačná zložka Reedukačného centra</v>
      </c>
      <c r="E287" s="1" t="str">
        <v>škola pre deti a žiakov so špeciálnymi výchovno-vzdelávacími potrebami</v>
      </c>
      <c r="F287" s="13" t="str">
        <v>ŠZŠ pri špeciálnom výchovnom zariadení</v>
      </c>
      <c r="G287" s="13">
        <v>3</v>
      </c>
      <c r="H287" s="13">
        <v>1</v>
      </c>
      <c r="I287" s="13">
        <v>150</v>
      </c>
      <c r="J287" s="13">
        <v>1</v>
      </c>
      <c r="K287" s="13" t="str">
        <v>D</v>
      </c>
      <c r="L287" s="13" t="str">
        <v>EDUNET typ D: 30 .. 50 Mbps</v>
      </c>
    </row>
    <row r="288" spans="1:12">
      <c r="A288" s="1">
        <v>100016331</v>
      </c>
      <c r="B288" s="1" t="str">
        <v>Košický</v>
      </c>
      <c r="C288" s="1" t="str">
        <v>Trebišov</v>
      </c>
      <c r="D288" s="1" t="str">
        <v>Základná škola s vyučovacím jazykom maďarským -  Alapiskola</v>
      </c>
      <c r="E288" s="1" t="str">
        <v>základná škola</v>
      </c>
      <c r="F288" s="13" t="str">
        <v>Základná škola</v>
      </c>
      <c r="G288" s="13">
        <v>3</v>
      </c>
      <c r="H288" s="13">
        <v>1</v>
      </c>
      <c r="I288" s="13">
        <v>150</v>
      </c>
      <c r="J288" s="13">
        <v>1</v>
      </c>
      <c r="K288" s="13" t="str">
        <v>D</v>
      </c>
      <c r="L288" s="13" t="str">
        <v>EDUNET typ D: 30 .. 50 Mbps</v>
      </c>
    </row>
    <row r="289" spans="1:12">
      <c r="A289" s="1">
        <v>100016335</v>
      </c>
      <c r="B289" s="1" t="str">
        <v>Košický</v>
      </c>
      <c r="C289" s="1" t="str">
        <v>Trebišov</v>
      </c>
      <c r="D289" s="1" t="str">
        <v>Základná škola s materskou školou s vyučovacím jazykom maďarským - Alapiskola és Óvoda</v>
      </c>
      <c r="E289" s="1" t="str">
        <v>základná škola</v>
      </c>
      <c r="F289" s="13" t="str">
        <v>Základná škola</v>
      </c>
      <c r="G289" s="13">
        <v>3</v>
      </c>
      <c r="H289" s="13">
        <v>1</v>
      </c>
      <c r="I289" s="13">
        <v>150</v>
      </c>
      <c r="J289" s="13">
        <v>1</v>
      </c>
      <c r="K289" s="13" t="str">
        <v>D1</v>
      </c>
      <c r="L289" s="13" t="str">
        <v>EDUNET typ D1: 50 .. 75 Mbps</v>
      </c>
    </row>
    <row r="290" spans="1:12">
      <c r="A290" s="1">
        <v>100016338</v>
      </c>
      <c r="B290" s="1" t="str">
        <v>Košický</v>
      </c>
      <c r="C290" s="1" t="str">
        <v>Trebišov</v>
      </c>
      <c r="D290" s="1" t="str">
        <v>Základná škola s materskou školou</v>
      </c>
      <c r="E290" s="1" t="str">
        <v>základná škola</v>
      </c>
      <c r="F290" s="13" t="str">
        <v>Základná škola</v>
      </c>
      <c r="G290" s="13">
        <v>3</v>
      </c>
      <c r="H290" s="13">
        <v>1</v>
      </c>
      <c r="I290" s="13">
        <v>150</v>
      </c>
      <c r="J290" s="13">
        <v>1</v>
      </c>
      <c r="K290" s="13" t="str">
        <v>D</v>
      </c>
      <c r="L290" s="13" t="str">
        <v>EDUNET typ D: 30 .. 50 Mbps</v>
      </c>
    </row>
    <row r="291" spans="1:12">
      <c r="A291" s="1">
        <v>100016342</v>
      </c>
      <c r="B291" s="1" t="str">
        <v>Košický</v>
      </c>
      <c r="C291" s="1" t="str">
        <v>Trebišov</v>
      </c>
      <c r="D291" s="1" t="str">
        <v>Základná škola s vyučovacím jazykom maďarským -  Alapiskola</v>
      </c>
      <c r="E291" s="1" t="str">
        <v>základná škola</v>
      </c>
      <c r="F291" s="13" t="str">
        <v>ZŠ I. stupeň</v>
      </c>
      <c r="G291" s="13">
        <v>3</v>
      </c>
      <c r="H291" s="13">
        <v>1</v>
      </c>
      <c r="I291" s="13">
        <v>150</v>
      </c>
      <c r="J291" s="13">
        <v>1</v>
      </c>
      <c r="K291" s="13" t="str">
        <v>D</v>
      </c>
      <c r="L291" s="13" t="str">
        <v>EDUNET typ D: 30 .. 50 Mbps</v>
      </c>
    </row>
    <row r="292" spans="1:12">
      <c r="A292" s="1">
        <v>100016353</v>
      </c>
      <c r="B292" s="1" t="str">
        <v>Košický</v>
      </c>
      <c r="C292" s="1" t="str">
        <v>Trebišov</v>
      </c>
      <c r="D292" s="1" t="str">
        <v>Základná škola</v>
      </c>
      <c r="E292" s="1" t="str">
        <v>základná škola</v>
      </c>
      <c r="F292" s="13" t="str">
        <v>Základná škola</v>
      </c>
      <c r="G292" s="13">
        <v>3</v>
      </c>
      <c r="H292" s="13">
        <v>1</v>
      </c>
      <c r="I292" s="13">
        <v>150</v>
      </c>
      <c r="J292" s="13">
        <v>1</v>
      </c>
      <c r="K292" s="13" t="str">
        <v>D</v>
      </c>
      <c r="L292" s="13" t="str">
        <v>EDUNET typ D: 30 .. 50 Mbps</v>
      </c>
    </row>
    <row r="293" spans="1:12">
      <c r="A293" s="1">
        <v>100016357</v>
      </c>
      <c r="B293" s="1" t="str">
        <v>Košický</v>
      </c>
      <c r="C293" s="1" t="str">
        <v>Trebišov</v>
      </c>
      <c r="D293" s="1" t="str">
        <v>Základná škola</v>
      </c>
      <c r="E293" s="1" t="str">
        <v>základná škola</v>
      </c>
      <c r="F293" s="13" t="str">
        <v>ZŠ I. stupeň</v>
      </c>
      <c r="G293" s="13">
        <v>3</v>
      </c>
      <c r="H293" s="13">
        <v>1</v>
      </c>
      <c r="I293" s="13">
        <v>150</v>
      </c>
      <c r="J293" s="13">
        <v>1</v>
      </c>
      <c r="K293" s="13" t="str">
        <v>D</v>
      </c>
      <c r="L293" s="13" t="str">
        <v>EDUNET typ D: 30 .. 50 Mbps</v>
      </c>
    </row>
    <row r="294" spans="1:12">
      <c r="A294" s="1">
        <v>100016361</v>
      </c>
      <c r="B294" s="1" t="str">
        <v>Košický</v>
      </c>
      <c r="C294" s="1" t="str">
        <v>Trebišov</v>
      </c>
      <c r="D294" s="1" t="str">
        <v>Základná škola s materskou školou</v>
      </c>
      <c r="E294" s="1" t="str">
        <v>základná škola</v>
      </c>
      <c r="F294" s="13" t="str">
        <v>Základná škola</v>
      </c>
      <c r="G294" s="13">
        <v>3</v>
      </c>
      <c r="H294" s="13">
        <v>1</v>
      </c>
      <c r="I294" s="13">
        <v>150</v>
      </c>
      <c r="J294" s="13">
        <v>1</v>
      </c>
      <c r="K294" s="13" t="str">
        <v>D</v>
      </c>
      <c r="L294" s="13" t="str">
        <v>EDUNET typ D: 30 .. 50 Mbps</v>
      </c>
    </row>
    <row r="295" spans="1:12">
      <c r="A295" s="1">
        <v>100016366</v>
      </c>
      <c r="B295" s="1" t="str">
        <v>Košický</v>
      </c>
      <c r="C295" s="1" t="str">
        <v>Trebišov</v>
      </c>
      <c r="D295" s="1" t="str">
        <v>Základná škola</v>
      </c>
      <c r="E295" s="1" t="str">
        <v>základná škola</v>
      </c>
      <c r="F295" s="13" t="str">
        <v>Základná škola</v>
      </c>
      <c r="G295" s="13">
        <v>4</v>
      </c>
      <c r="H295" s="13">
        <v>1</v>
      </c>
      <c r="I295" s="13">
        <v>200</v>
      </c>
      <c r="J295" s="13">
        <v>1</v>
      </c>
      <c r="K295" s="13" t="str">
        <v>C</v>
      </c>
      <c r="L295" s="13" t="str">
        <v>EDUNET typ C: 75 .. 90 Mbps</v>
      </c>
    </row>
    <row r="296" spans="1:12">
      <c r="A296" s="1">
        <v>100016371</v>
      </c>
      <c r="B296" s="1" t="str">
        <v>Košický</v>
      </c>
      <c r="C296" s="1" t="str">
        <v>Trebišov</v>
      </c>
      <c r="D296" s="1" t="str">
        <v>Základná škola s vyučovacím jazykom maďarským - Alapiskola</v>
      </c>
      <c r="E296" s="1" t="str">
        <v>základná škola</v>
      </c>
      <c r="F296" s="13" t="str">
        <v>Základná škola</v>
      </c>
      <c r="G296" s="13">
        <v>3</v>
      </c>
      <c r="H296" s="13">
        <v>1</v>
      </c>
      <c r="I296" s="13">
        <v>150</v>
      </c>
      <c r="J296" s="13">
        <v>1</v>
      </c>
      <c r="K296" s="13" t="str">
        <v>D</v>
      </c>
      <c r="L296" s="13" t="str">
        <v>EDUNET typ D: 30 .. 50 Mbps</v>
      </c>
    </row>
    <row r="297" spans="1:12">
      <c r="A297" s="1">
        <v>100016380</v>
      </c>
      <c r="B297" s="1" t="str">
        <v>Košický</v>
      </c>
      <c r="C297" s="1" t="str">
        <v>Trebišov</v>
      </c>
      <c r="D297" s="1" t="str">
        <v>Základná škola pri zdravotníckom zariadení</v>
      </c>
      <c r="E297" s="1" t="str">
        <v>škola pre deti a žiakov so špeciálnymi výchovno-vzdelávacími potrebami</v>
      </c>
      <c r="F297" s="13" t="str">
        <v>ZŠ pri zdravotníckom zariadení</v>
      </c>
      <c r="G297" s="13">
        <v>2</v>
      </c>
      <c r="H297" s="13">
        <v>1</v>
      </c>
      <c r="I297" s="13">
        <v>100</v>
      </c>
      <c r="J297" s="13">
        <v>1</v>
      </c>
      <c r="K297" s="13" t="str">
        <v>E</v>
      </c>
      <c r="L297" s="13" t="str">
        <v>EDUNET typ E: 10 .. 20 Mbps</v>
      </c>
    </row>
    <row r="298" spans="1:12">
      <c r="A298" s="1">
        <v>100016383</v>
      </c>
      <c r="B298" s="1" t="str">
        <v>Košický</v>
      </c>
      <c r="C298" s="1" t="str">
        <v>Trebišov</v>
      </c>
      <c r="D298" s="1" t="str">
        <v>Základná škola s materskou školou</v>
      </c>
      <c r="E298" s="1" t="str">
        <v>základná škola</v>
      </c>
      <c r="F298" s="13" t="str">
        <v>ZŠ I. stupeň</v>
      </c>
      <c r="G298" s="13">
        <v>3</v>
      </c>
      <c r="H298" s="13">
        <v>1</v>
      </c>
      <c r="I298" s="13">
        <v>150</v>
      </c>
      <c r="J298" s="13">
        <v>1</v>
      </c>
      <c r="K298" s="13" t="str">
        <v>D1</v>
      </c>
      <c r="L298" s="13" t="str">
        <v>EDUNET typ D1: 50 .. 75 Mbps</v>
      </c>
    </row>
    <row r="299" spans="1:12">
      <c r="A299" s="1">
        <v>100016387</v>
      </c>
      <c r="B299" s="1" t="str">
        <v>Košický</v>
      </c>
      <c r="C299" s="1" t="str">
        <v>Trebišov</v>
      </c>
      <c r="D299" s="1" t="str">
        <v>Základná škola s materskou školou</v>
      </c>
      <c r="E299" s="1" t="str">
        <v>základná škola</v>
      </c>
      <c r="F299" s="13" t="str">
        <v>Základná škola</v>
      </c>
      <c r="G299" s="13">
        <v>3</v>
      </c>
      <c r="H299" s="13">
        <v>1</v>
      </c>
      <c r="I299" s="13">
        <v>150</v>
      </c>
      <c r="J299" s="13">
        <v>1</v>
      </c>
      <c r="K299" s="13" t="str">
        <v>D</v>
      </c>
      <c r="L299" s="13" t="str">
        <v>EDUNET typ D: 30 .. 50 Mbps</v>
      </c>
    </row>
    <row r="300" spans="1:12">
      <c r="A300" s="1">
        <v>100016390</v>
      </c>
      <c r="B300" s="1" t="str">
        <v>Košický</v>
      </c>
      <c r="C300" s="1" t="str">
        <v>Trebišov</v>
      </c>
      <c r="D300" s="1" t="str">
        <v>Základná škola</v>
      </c>
      <c r="E300" s="1" t="str">
        <v>základná škola</v>
      </c>
      <c r="F300" s="13" t="str">
        <v>ZŠ I. stupeň</v>
      </c>
      <c r="G300" s="13">
        <v>2</v>
      </c>
      <c r="H300" s="13">
        <v>1</v>
      </c>
      <c r="I300" s="13">
        <v>100</v>
      </c>
      <c r="J300" s="13">
        <v>1</v>
      </c>
      <c r="K300" s="13" t="str">
        <v>E</v>
      </c>
      <c r="L300" s="13" t="str">
        <v>EDUNET typ E: 10 .. 20 Mbps</v>
      </c>
    </row>
    <row r="301" spans="1:12">
      <c r="A301" s="1">
        <v>100016393</v>
      </c>
      <c r="B301" s="1" t="str">
        <v>Košický</v>
      </c>
      <c r="C301" s="1" t="str">
        <v>Trebišov</v>
      </c>
      <c r="D301" s="1" t="str">
        <v>Gymnázium - Gimnázium</v>
      </c>
      <c r="E301" s="1" t="str">
        <v>gymnázium</v>
      </c>
      <c r="F301" s="13" t="str">
        <v>Gymnázium</v>
      </c>
      <c r="G301" s="13">
        <v>5</v>
      </c>
      <c r="H301" s="13">
        <v>1</v>
      </c>
      <c r="I301" s="13">
        <v>250</v>
      </c>
      <c r="J301" s="13">
        <v>1</v>
      </c>
      <c r="K301" s="13" t="str">
        <v>B1</v>
      </c>
      <c r="L301" s="13" t="str">
        <v>EDUNET typ B1: 300 .. 400 Mbps</v>
      </c>
    </row>
    <row r="302" spans="1:12">
      <c r="A302" s="1">
        <v>100016395</v>
      </c>
      <c r="B302" s="1" t="str">
        <v>Košický</v>
      </c>
      <c r="C302" s="1" t="str">
        <v>Trebišov</v>
      </c>
      <c r="D302" s="1" t="str">
        <v>Základná škola Mihálya Helmeczyho s vyučovacím jazykom maďarským - Helmeczy Mihály Alapiskola</v>
      </c>
      <c r="E302" s="1" t="str">
        <v>základná škola</v>
      </c>
      <c r="F302" s="13" t="str">
        <v>Základná škola</v>
      </c>
      <c r="G302" s="13">
        <v>4</v>
      </c>
      <c r="H302" s="13">
        <v>1</v>
      </c>
      <c r="I302" s="13">
        <v>200</v>
      </c>
      <c r="J302" s="13">
        <v>1</v>
      </c>
      <c r="K302" s="13" t="str">
        <v>C</v>
      </c>
      <c r="L302" s="13" t="str">
        <v>EDUNET typ C: 75 .. 90 Mbps</v>
      </c>
    </row>
    <row r="303" spans="1:12">
      <c r="A303" s="1">
        <v>100016401</v>
      </c>
      <c r="B303" s="1" t="str">
        <v>Košický</v>
      </c>
      <c r="C303" s="1" t="str">
        <v>Trebišov</v>
      </c>
      <c r="D303" s="1" t="str">
        <v>Základná škola</v>
      </c>
      <c r="E303" s="1" t="str">
        <v>základná škola</v>
      </c>
      <c r="F303" s="13" t="str">
        <v>Základná škola</v>
      </c>
      <c r="G303" s="13">
        <v>5</v>
      </c>
      <c r="H303" s="13">
        <v>1</v>
      </c>
      <c r="I303" s="13">
        <v>250</v>
      </c>
      <c r="J303" s="13">
        <v>1</v>
      </c>
      <c r="K303" s="13" t="str">
        <v>B1</v>
      </c>
      <c r="L303" s="13" t="str">
        <v>EDUNET typ B1: 300 .. 400 Mbps</v>
      </c>
    </row>
    <row r="304" spans="1:12">
      <c r="A304" s="1">
        <v>100016409</v>
      </c>
      <c r="B304" s="1" t="str">
        <v>Košický</v>
      </c>
      <c r="C304" s="1" t="str">
        <v>Trebišov</v>
      </c>
      <c r="D304" s="1" t="str">
        <v>Stredná odborná škola techniky a remesiel - Műszaki Szakok és Mesterségek Szakközépiskola</v>
      </c>
      <c r="E304" s="1" t="str">
        <v>stredná odborná škola</v>
      </c>
      <c r="F304" s="13" t="str">
        <v>Stredná odborná škola</v>
      </c>
      <c r="G304" s="13">
        <v>3</v>
      </c>
      <c r="H304" s="13">
        <v>1</v>
      </c>
      <c r="I304" s="13">
        <v>150</v>
      </c>
      <c r="J304" s="13">
        <v>1</v>
      </c>
      <c r="K304" s="13" t="str">
        <v>D1</v>
      </c>
      <c r="L304" s="13" t="str">
        <v>EDUNET typ D1: 50 .. 75 Mbps</v>
      </c>
    </row>
    <row r="305" spans="1:12">
      <c r="A305" s="1">
        <v>100016412</v>
      </c>
      <c r="B305" s="1" t="str">
        <v>Košický</v>
      </c>
      <c r="C305" s="1" t="str">
        <v>Trebišov</v>
      </c>
      <c r="D305" s="1" t="str">
        <v>Základná škola s materskou školou</v>
      </c>
      <c r="E305" s="1" t="str">
        <v>základná škola</v>
      </c>
      <c r="F305" s="13" t="str">
        <v>Základná škola</v>
      </c>
      <c r="G305" s="13">
        <v>4</v>
      </c>
      <c r="H305" s="13">
        <v>1</v>
      </c>
      <c r="I305" s="13">
        <v>200</v>
      </c>
      <c r="J305" s="13">
        <v>1</v>
      </c>
      <c r="K305" s="13" t="str">
        <v>C</v>
      </c>
      <c r="L305" s="13" t="str">
        <v>EDUNET typ C: 75 .. 90 Mbps</v>
      </c>
    </row>
    <row r="306" spans="1:12">
      <c r="A306" s="1">
        <v>100016416</v>
      </c>
      <c r="B306" s="1" t="str">
        <v>Košický</v>
      </c>
      <c r="C306" s="1" t="str">
        <v>Trebišov</v>
      </c>
      <c r="D306" s="1" t="str">
        <v>Základná škola s vyučovacím jazykom maďarským -  Alapiskola</v>
      </c>
      <c r="E306" s="1" t="str">
        <v>základná škola</v>
      </c>
      <c r="F306" s="13" t="str">
        <v>ZŠ I. stupeň</v>
      </c>
      <c r="G306" s="13">
        <v>2</v>
      </c>
      <c r="H306" s="13">
        <v>1</v>
      </c>
      <c r="I306" s="13">
        <v>100</v>
      </c>
      <c r="J306" s="13">
        <v>1</v>
      </c>
      <c r="K306" s="13" t="str">
        <v>E</v>
      </c>
      <c r="L306" s="13" t="str">
        <v>EDUNET typ E: 10 .. 20 Mbps</v>
      </c>
    </row>
    <row r="307" spans="1:12">
      <c r="A307" s="1">
        <v>100016418</v>
      </c>
      <c r="B307" s="1" t="str">
        <v>Košický</v>
      </c>
      <c r="C307" s="1" t="str">
        <v>Trebišov</v>
      </c>
      <c r="D307" s="1" t="str">
        <v>Základná škola</v>
      </c>
      <c r="E307" s="1" t="str">
        <v>základná škola</v>
      </c>
      <c r="F307" s="13" t="str">
        <v>ZŠ I. stupeň</v>
      </c>
      <c r="G307" s="13">
        <v>3</v>
      </c>
      <c r="H307" s="13">
        <v>1</v>
      </c>
      <c r="I307" s="13">
        <v>150</v>
      </c>
      <c r="J307" s="13">
        <v>1</v>
      </c>
      <c r="K307" s="13" t="str">
        <v>D</v>
      </c>
      <c r="L307" s="13" t="str">
        <v>EDUNET typ D: 30 .. 50 Mbps</v>
      </c>
    </row>
    <row r="308" spans="1:12">
      <c r="A308" s="1">
        <v>100016424</v>
      </c>
      <c r="B308" s="1" t="str">
        <v>Košický</v>
      </c>
      <c r="C308" s="1" t="str">
        <v>Trebišov</v>
      </c>
      <c r="D308" s="1" t="str">
        <v>Základná škola - Alapiskola</v>
      </c>
      <c r="E308" s="1" t="str">
        <v>základná škola</v>
      </c>
      <c r="F308" s="13" t="str">
        <v>Základná škola</v>
      </c>
      <c r="G308" s="13">
        <v>3</v>
      </c>
      <c r="H308" s="13">
        <v>1</v>
      </c>
      <c r="I308" s="13">
        <v>150</v>
      </c>
      <c r="J308" s="13">
        <v>1</v>
      </c>
      <c r="K308" s="13" t="str">
        <v>D</v>
      </c>
      <c r="L308" s="13" t="str">
        <v>EDUNET typ D: 30 .. 50 Mbps</v>
      </c>
    </row>
    <row r="309" spans="1:12">
      <c r="A309" s="1">
        <v>100016432</v>
      </c>
      <c r="B309" s="1" t="str">
        <v>Košický</v>
      </c>
      <c r="C309" s="1" t="str">
        <v>Trebišov</v>
      </c>
      <c r="D309" s="1" t="str">
        <v>Základná škola  s vyučovacím jazykom maďarským - Alapiskola</v>
      </c>
      <c r="E309" s="1" t="str">
        <v>základná škola</v>
      </c>
      <c r="F309" s="13" t="str">
        <v>ZŠ I. stupeň</v>
      </c>
      <c r="G309" s="13">
        <v>2</v>
      </c>
      <c r="H309" s="13">
        <v>1</v>
      </c>
      <c r="I309" s="13">
        <v>100</v>
      </c>
      <c r="J309" s="13">
        <v>1</v>
      </c>
      <c r="K309" s="13" t="str">
        <v>E</v>
      </c>
      <c r="L309" s="13" t="str">
        <v>EDUNET typ E: 10 .. 20 Mbps</v>
      </c>
    </row>
    <row r="310" spans="1:12">
      <c r="A310" s="1">
        <v>100016439</v>
      </c>
      <c r="B310" s="1" t="str">
        <v>Košický</v>
      </c>
      <c r="C310" s="1" t="str">
        <v>Trebišov</v>
      </c>
      <c r="D310" s="1" t="str">
        <v>Základná škola</v>
      </c>
      <c r="E310" s="1" t="str">
        <v>základná škola</v>
      </c>
      <c r="F310" s="13" t="str">
        <v>Základná škola</v>
      </c>
      <c r="G310" s="13">
        <v>4</v>
      </c>
      <c r="H310" s="13">
        <v>1</v>
      </c>
      <c r="I310" s="13">
        <v>200</v>
      </c>
      <c r="J310" s="13">
        <v>1</v>
      </c>
      <c r="K310" s="13" t="str">
        <v>C</v>
      </c>
      <c r="L310" s="13" t="str">
        <v>EDUNET typ C: 75 .. 90 Mbps</v>
      </c>
    </row>
    <row r="311" spans="1:12">
      <c r="A311" s="1">
        <v>100016442</v>
      </c>
      <c r="B311" s="1" t="str">
        <v>Košický</v>
      </c>
      <c r="C311" s="1" t="str">
        <v>Trebišov</v>
      </c>
      <c r="D311" s="1" t="str">
        <v>Základná škola</v>
      </c>
      <c r="E311" s="1" t="str">
        <v>základná škola</v>
      </c>
      <c r="F311" s="13" t="str">
        <v>Základná škola</v>
      </c>
      <c r="G311" s="13">
        <v>3</v>
      </c>
      <c r="H311" s="13">
        <v>1</v>
      </c>
      <c r="I311" s="13">
        <v>150</v>
      </c>
      <c r="J311" s="13">
        <v>1</v>
      </c>
      <c r="K311" s="13" t="str">
        <v>D</v>
      </c>
      <c r="L311" s="13" t="str">
        <v>EDUNET typ D: 30 .. 50 Mbps</v>
      </c>
    </row>
    <row r="312" spans="1:12">
      <c r="A312" s="1">
        <v>100016445</v>
      </c>
      <c r="B312" s="1" t="str">
        <v>Košický</v>
      </c>
      <c r="C312" s="1" t="str">
        <v>Trebišov</v>
      </c>
      <c r="D312" s="1" t="str">
        <v>Základná škola s materskou školou</v>
      </c>
      <c r="E312" s="1" t="str">
        <v>základná škola</v>
      </c>
      <c r="F312" s="13" t="str">
        <v>Základná škola</v>
      </c>
      <c r="G312" s="13">
        <v>4</v>
      </c>
      <c r="H312" s="13">
        <v>1</v>
      </c>
      <c r="I312" s="13">
        <v>200</v>
      </c>
      <c r="J312" s="13">
        <v>1</v>
      </c>
      <c r="K312" s="13" t="str">
        <v>C</v>
      </c>
      <c r="L312" s="13" t="str">
        <v>EDUNET typ C: 75 .. 90 Mbps</v>
      </c>
    </row>
    <row r="313" spans="1:12">
      <c r="A313" s="1">
        <v>100016452</v>
      </c>
      <c r="B313" s="1" t="str">
        <v>Košický</v>
      </c>
      <c r="C313" s="1" t="str">
        <v>Trebišov</v>
      </c>
      <c r="D313" s="1" t="str">
        <v>Základná škola</v>
      </c>
      <c r="E313" s="1" t="str">
        <v>základná škola</v>
      </c>
      <c r="F313" s="13" t="str">
        <v>Základná škola</v>
      </c>
      <c r="G313" s="13">
        <v>3</v>
      </c>
      <c r="H313" s="13">
        <v>1</v>
      </c>
      <c r="I313" s="13">
        <v>150</v>
      </c>
      <c r="J313" s="13">
        <v>1</v>
      </c>
      <c r="K313" s="13" t="str">
        <v>D</v>
      </c>
      <c r="L313" s="13" t="str">
        <v>EDUNET typ D: 30 .. 50 Mbps</v>
      </c>
    </row>
    <row r="314" spans="1:12">
      <c r="A314" s="1">
        <v>100016457</v>
      </c>
      <c r="B314" s="1" t="str">
        <v>Košický</v>
      </c>
      <c r="C314" s="1" t="str">
        <v>Trebišov</v>
      </c>
      <c r="D314" s="1" t="str">
        <v>Základná škola s materskou školou</v>
      </c>
      <c r="E314" s="1" t="str">
        <v>základná škola</v>
      </c>
      <c r="F314" s="13" t="str">
        <v>ZŠ I. stupeň</v>
      </c>
      <c r="G314" s="13">
        <v>3</v>
      </c>
      <c r="H314" s="13">
        <v>1</v>
      </c>
      <c r="I314" s="13">
        <v>150</v>
      </c>
      <c r="J314" s="13">
        <v>1</v>
      </c>
      <c r="K314" s="13" t="str">
        <v>D</v>
      </c>
      <c r="L314" s="13" t="str">
        <v>EDUNET typ D: 30 .. 50 Mbps</v>
      </c>
    </row>
    <row r="315" spans="1:12">
      <c r="A315" s="1">
        <v>100016462</v>
      </c>
      <c r="B315" s="1" t="str">
        <v>Košický</v>
      </c>
      <c r="C315" s="1" t="str">
        <v>Trebišov</v>
      </c>
      <c r="D315" s="1" t="str">
        <v>Stredná odborná škola agrotechnických a gastronomických služieb - Agrártechnikai és Gasztronómiai Szolgáltatási Szakközépiskola</v>
      </c>
      <c r="E315" s="1" t="str">
        <v>stredná odborná škola</v>
      </c>
      <c r="F315" s="13" t="str">
        <v>Stredná odborná škola</v>
      </c>
      <c r="G315" s="13">
        <v>4</v>
      </c>
      <c r="H315" s="13">
        <v>1</v>
      </c>
      <c r="I315" s="13">
        <v>200</v>
      </c>
      <c r="J315" s="13">
        <v>1</v>
      </c>
      <c r="K315" s="13" t="str">
        <v>C</v>
      </c>
      <c r="L315" s="13" t="str">
        <v>EDUNET typ C: 75 .. 90 Mbps</v>
      </c>
    </row>
    <row r="316" spans="1:12">
      <c r="A316" s="1">
        <v>100016465</v>
      </c>
      <c r="B316" s="1" t="str">
        <v>Košický</v>
      </c>
      <c r="C316" s="1" t="str">
        <v>Trebišov</v>
      </c>
      <c r="D316" s="1" t="str">
        <v>Základná škola s vyučovacím jazykom maďarským- Alapiskola</v>
      </c>
      <c r="E316" s="1" t="str">
        <v>základná škola</v>
      </c>
      <c r="F316" s="13" t="str">
        <v>ZŠ I. stupeň</v>
      </c>
      <c r="G316" s="13">
        <v>2</v>
      </c>
      <c r="H316" s="13">
        <v>1</v>
      </c>
      <c r="I316" s="13">
        <v>100</v>
      </c>
      <c r="J316" s="13">
        <v>1</v>
      </c>
      <c r="K316" s="13" t="str">
        <v>E</v>
      </c>
      <c r="L316" s="13" t="str">
        <v>EDUNET typ E: 10 .. 20 Mbps</v>
      </c>
    </row>
    <row r="317" spans="1:12">
      <c r="A317" s="1">
        <v>100016474</v>
      </c>
      <c r="B317" s="1" t="str">
        <v>Košický</v>
      </c>
      <c r="C317" s="1" t="str">
        <v>Trebišov</v>
      </c>
      <c r="D317" s="1" t="str">
        <v>Gymnázium ako organizačná zložka Spojnej školy</v>
      </c>
      <c r="E317" s="1" t="str">
        <v>gymnázium</v>
      </c>
      <c r="F317" s="13" t="str">
        <v>Gymnázium</v>
      </c>
      <c r="G317" s="13">
        <v>3</v>
      </c>
      <c r="H317" s="13">
        <v>1</v>
      </c>
      <c r="I317" s="13">
        <v>150</v>
      </c>
      <c r="J317" s="13">
        <v>1</v>
      </c>
      <c r="K317" s="13" t="str">
        <v>D1</v>
      </c>
      <c r="L317" s="13" t="str">
        <v>EDUNET typ D1: 50 .. 75 Mbps</v>
      </c>
    </row>
    <row r="318" spans="1:12">
      <c r="A318" s="1">
        <v>100017547</v>
      </c>
      <c r="B318" s="1" t="str">
        <v>Košický</v>
      </c>
      <c r="C318" s="1" t="str">
        <v>Trebišov</v>
      </c>
      <c r="D318" s="1" t="str">
        <v>Cirkevná spojená škola</v>
      </c>
      <c r="E318" s="1" t="str">
        <v>spojená škola</v>
      </c>
      <c r="F318" s="13" t="str">
        <v>Spojená škola</v>
      </c>
      <c r="G318" s="13">
        <v>0</v>
      </c>
      <c r="H318" s="13">
        <v>0</v>
      </c>
      <c r="I318" s="13">
        <v>0</v>
      </c>
      <c r="J318" s="13">
        <v>1</v>
      </c>
      <c r="K318" s="13" t="str">
        <v>F</v>
      </c>
      <c r="L318" s="13" t="str">
        <v>EDUNET typ F: 10 .. 20 Mbps</v>
      </c>
    </row>
    <row r="319" spans="1:12">
      <c r="A319" s="1">
        <v>100017546</v>
      </c>
      <c r="B319" s="1" t="str">
        <v>Košický</v>
      </c>
      <c r="C319" s="1" t="str">
        <v>Trebišov</v>
      </c>
      <c r="D319" s="1" t="str">
        <v>Spojená škola</v>
      </c>
      <c r="E319" s="1" t="str">
        <v>spojená škola</v>
      </c>
      <c r="F319" s="13" t="str">
        <v>Spojená škola</v>
      </c>
      <c r="G319" s="13">
        <v>0</v>
      </c>
      <c r="H319" s="13">
        <v>0</v>
      </c>
      <c r="I319" s="13">
        <v>0</v>
      </c>
      <c r="J319" s="13">
        <v>1</v>
      </c>
      <c r="K319" s="13" t="str">
        <v>F</v>
      </c>
      <c r="L319" s="13" t="str">
        <v>EDUNET typ F: 10 .. 20 Mbps</v>
      </c>
    </row>
    <row r="320" spans="1:12">
      <c r="A320" s="1">
        <v>100016472</v>
      </c>
      <c r="B320" s="1" t="str">
        <v>Košický</v>
      </c>
      <c r="C320" s="1" t="str">
        <v>Trebišov</v>
      </c>
      <c r="D320" s="1" t="str">
        <v>Základná škola Svätej Rodiny ako organizačná zložka Cirkevnej spojenej školy</v>
      </c>
      <c r="E320" s="1" t="str">
        <v>základná škola</v>
      </c>
      <c r="F320" s="13" t="str">
        <v>Základná škola</v>
      </c>
      <c r="G320" s="13">
        <v>3</v>
      </c>
      <c r="H320" s="13">
        <v>1</v>
      </c>
      <c r="I320" s="13">
        <v>150</v>
      </c>
      <c r="J320" s="13">
        <v>1</v>
      </c>
      <c r="K320" s="13" t="str">
        <v>D1</v>
      </c>
      <c r="L320" s="13" t="str">
        <v>EDUNET typ D1: 50 .. 75 Mbps</v>
      </c>
    </row>
    <row r="321" spans="1:12">
      <c r="A321" s="1">
        <v>100016475</v>
      </c>
      <c r="B321" s="1" t="str">
        <v>Košický</v>
      </c>
      <c r="C321" s="1" t="str">
        <v>Trebišov</v>
      </c>
      <c r="D321" s="1" t="str">
        <v>Stredná odborná škola techniky a služieb ako organizačná zložka Spojenej školy</v>
      </c>
      <c r="E321" s="1" t="str">
        <v>stredná odborná škola</v>
      </c>
      <c r="F321" s="13" t="str">
        <v>Stredná odborná škola</v>
      </c>
      <c r="G321" s="13">
        <v>4</v>
      </c>
      <c r="H321" s="13">
        <v>1</v>
      </c>
      <c r="I321" s="13">
        <v>200</v>
      </c>
      <c r="J321" s="13">
        <v>1</v>
      </c>
      <c r="K321" s="13" t="str">
        <v>C1</v>
      </c>
      <c r="L321" s="13" t="str">
        <v>EDUNET typ C1: 90 .. 200 Mbps</v>
      </c>
    </row>
    <row r="322" spans="1:12">
      <c r="A322" s="1">
        <v>100016480</v>
      </c>
      <c r="B322" s="1" t="str">
        <v>Košický</v>
      </c>
      <c r="C322" s="1" t="str">
        <v>Trebišov</v>
      </c>
      <c r="D322" s="1" t="str">
        <v>Základná škola</v>
      </c>
      <c r="E322" s="1" t="str">
        <v>základná škola</v>
      </c>
      <c r="F322" s="13" t="str">
        <v>Základná škola</v>
      </c>
      <c r="G322" s="13">
        <v>4</v>
      </c>
      <c r="H322" s="13">
        <v>1</v>
      </c>
      <c r="I322" s="13">
        <v>200</v>
      </c>
      <c r="J322" s="13">
        <v>1</v>
      </c>
      <c r="K322" s="13" t="str">
        <v>C</v>
      </c>
      <c r="L322" s="13" t="str">
        <v>EDUNET typ C: 75 .. 90 Mbps</v>
      </c>
    </row>
    <row r="323" spans="1:12">
      <c r="A323" s="1">
        <v>100016829</v>
      </c>
      <c r="B323" s="1" t="str">
        <v>Košický</v>
      </c>
      <c r="C323" s="1" t="str">
        <v>Trebišov</v>
      </c>
      <c r="D323" s="1" t="str">
        <v>Elokované pracovisko ako súčasť Špeciálnej základnej školy</v>
      </c>
      <c r="E323" s="1" t="str">
        <v>škola pre deti a žiakov so špeciálnymi výchovno-vzdelávacími potrebami</v>
      </c>
      <c r="F323" s="13" t="str">
        <v>Špeciálna základná škola</v>
      </c>
      <c r="G323" s="13">
        <v>3</v>
      </c>
      <c r="H323" s="13">
        <v>1</v>
      </c>
      <c r="I323" s="13">
        <v>150</v>
      </c>
      <c r="J323" s="13">
        <v>1</v>
      </c>
      <c r="K323" s="13" t="str">
        <v>D</v>
      </c>
      <c r="L323" s="13" t="str">
        <v>EDUNET typ D: 30 .. 50 Mbps</v>
      </c>
    </row>
    <row r="324" spans="1:12">
      <c r="A324" s="1">
        <v>100016704</v>
      </c>
      <c r="B324" s="1" t="str">
        <v>Košický</v>
      </c>
      <c r="C324" s="1" t="str">
        <v>Trebišov</v>
      </c>
      <c r="D324" s="1" t="str">
        <v>Elokované pracovisko ako súčasť Základnej školy</v>
      </c>
      <c r="E324" s="1" t="str">
        <v>základná škola</v>
      </c>
      <c r="F324" s="13" t="str">
        <v>Základná škola</v>
      </c>
      <c r="G324" s="13">
        <v>4</v>
      </c>
      <c r="H324" s="13">
        <v>1</v>
      </c>
      <c r="I324" s="13">
        <v>200</v>
      </c>
      <c r="J324" s="13">
        <v>1</v>
      </c>
      <c r="K324" s="13" t="str">
        <v>C</v>
      </c>
      <c r="L324" s="13" t="str">
        <v>EDUNET typ C: 75 .. 90 Mbps</v>
      </c>
    </row>
    <row r="325" spans="1:12">
      <c r="A325" s="1">
        <v>100016485</v>
      </c>
      <c r="B325" s="1" t="str">
        <v>Košický</v>
      </c>
      <c r="C325" s="1" t="str">
        <v>Trebišov</v>
      </c>
      <c r="D325" s="1" t="str">
        <v>Základná škola</v>
      </c>
      <c r="E325" s="1" t="str">
        <v>základná škola</v>
      </c>
      <c r="F325" s="13" t="str">
        <v>Základná škola</v>
      </c>
      <c r="G325" s="13">
        <v>5</v>
      </c>
      <c r="H325" s="13">
        <v>1</v>
      </c>
      <c r="I325" s="13">
        <v>250</v>
      </c>
      <c r="J325" s="13">
        <v>1</v>
      </c>
      <c r="K325" s="13" t="str">
        <v>B</v>
      </c>
      <c r="L325" s="13" t="str">
        <v>EDUNET typ B: 200 .. 300 Mbps</v>
      </c>
    </row>
    <row r="326" spans="1:12">
      <c r="A326" s="1">
        <v>100016489</v>
      </c>
      <c r="B326" s="1" t="str">
        <v>Košický</v>
      </c>
      <c r="C326" s="1" t="str">
        <v>Trebišov</v>
      </c>
      <c r="D326" s="1" t="str">
        <v>Špeciálna základná škola</v>
      </c>
      <c r="E326" s="1" t="str">
        <v>škola pre deti a žiakov so špeciálnymi výchovno-vzdelávacími potrebami</v>
      </c>
      <c r="F326" s="13" t="str">
        <v>Špeciálna základná škola</v>
      </c>
      <c r="G326" s="13">
        <v>3</v>
      </c>
      <c r="H326" s="13">
        <v>1</v>
      </c>
      <c r="I326" s="13">
        <v>150</v>
      </c>
      <c r="J326" s="13">
        <v>1</v>
      </c>
      <c r="K326" s="13" t="str">
        <v>D</v>
      </c>
      <c r="L326" s="13" t="str">
        <v>EDUNET typ D: 30 .. 50 Mbps</v>
      </c>
    </row>
    <row r="327" spans="1:12">
      <c r="A327" s="1">
        <v>100016495</v>
      </c>
      <c r="B327" s="1" t="str">
        <v>Košický</v>
      </c>
      <c r="C327" s="1" t="str">
        <v>Trebišov</v>
      </c>
      <c r="D327" s="1" t="str">
        <v>Základná škola</v>
      </c>
      <c r="E327" s="1" t="str">
        <v>základná škola</v>
      </c>
      <c r="F327" s="13" t="str">
        <v>ZŠ I. stupeň</v>
      </c>
      <c r="G327" s="13">
        <v>2</v>
      </c>
      <c r="H327" s="13">
        <v>1</v>
      </c>
      <c r="I327" s="13">
        <v>100</v>
      </c>
      <c r="J327" s="13">
        <v>1</v>
      </c>
      <c r="K327" s="13" t="str">
        <v>E</v>
      </c>
      <c r="L327" s="13" t="str">
        <v>EDUNET typ E: 10 .. 20 Mbps</v>
      </c>
    </row>
    <row r="328" spans="1:12">
      <c r="A328" s="1">
        <v>100016502</v>
      </c>
      <c r="B328" s="1" t="str">
        <v>Košický</v>
      </c>
      <c r="C328" s="1" t="str">
        <v>Trebišov</v>
      </c>
      <c r="D328" s="1" t="str">
        <v>Základná škola</v>
      </c>
      <c r="E328" s="1" t="str">
        <v>základná škola</v>
      </c>
      <c r="F328" s="13" t="str">
        <v>Základná škola</v>
      </c>
      <c r="G328" s="13">
        <v>3</v>
      </c>
      <c r="H328" s="13">
        <v>1</v>
      </c>
      <c r="I328" s="13">
        <v>150</v>
      </c>
      <c r="J328" s="13">
        <v>1</v>
      </c>
      <c r="K328" s="13" t="str">
        <v>D</v>
      </c>
      <c r="L328" s="13" t="str">
        <v>EDUNET typ D: 30 .. 50 Mbps</v>
      </c>
    </row>
    <row r="329" spans="1:12">
      <c r="A329" s="1">
        <v>100016505</v>
      </c>
      <c r="B329" s="1" t="str">
        <v>Košický</v>
      </c>
      <c r="C329" s="1" t="str">
        <v>Trebišov</v>
      </c>
      <c r="D329" s="1" t="str">
        <v>Základná škola s vyučovacím jazykom maďarským - Alapiskola</v>
      </c>
      <c r="E329" s="1" t="str">
        <v>základná škola</v>
      </c>
      <c r="F329" s="13" t="str">
        <v>Základná škola</v>
      </c>
      <c r="G329" s="13">
        <v>3</v>
      </c>
      <c r="H329" s="13">
        <v>1</v>
      </c>
      <c r="I329" s="13">
        <v>150</v>
      </c>
      <c r="J329" s="13">
        <v>1</v>
      </c>
      <c r="K329" s="13" t="str">
        <v>D</v>
      </c>
      <c r="L329" s="13" t="str">
        <v>EDUNET typ D: 30 .. 50 Mbps</v>
      </c>
    </row>
    <row r="330" spans="1:12">
      <c r="A330" s="1">
        <v>100016508</v>
      </c>
      <c r="B330" s="1" t="str">
        <v>Košický</v>
      </c>
      <c r="C330" s="1" t="str">
        <v>Trebišov</v>
      </c>
      <c r="D330" s="1" t="str">
        <v>Cirkevná základná škola s materskou školou sv. Michala Archanjela</v>
      </c>
      <c r="E330" s="1" t="str">
        <v>základná škola</v>
      </c>
      <c r="F330" s="13" t="str">
        <v>ZŠ I. stupeň</v>
      </c>
      <c r="G330" s="13">
        <v>3</v>
      </c>
      <c r="H330" s="13">
        <v>1</v>
      </c>
      <c r="I330" s="13">
        <v>150</v>
      </c>
      <c r="J330" s="13">
        <v>1</v>
      </c>
      <c r="K330" s="13" t="str">
        <v>D</v>
      </c>
      <c r="L330" s="13" t="str">
        <v>EDUNET typ D: 30 .. 50 Mbps</v>
      </c>
    </row>
    <row r="331" spans="1:12">
      <c r="A331" s="1">
        <v>100016516</v>
      </c>
      <c r="B331" s="1" t="str">
        <v>Košický</v>
      </c>
      <c r="C331" s="1" t="str">
        <v>Trebišov</v>
      </c>
      <c r="D331" s="1" t="str">
        <v>Základná škola</v>
      </c>
      <c r="E331" s="1" t="str">
        <v>základná škola</v>
      </c>
      <c r="F331" s="13" t="str">
        <v>Základná škola</v>
      </c>
      <c r="G331" s="13">
        <v>3</v>
      </c>
      <c r="H331" s="13">
        <v>1</v>
      </c>
      <c r="I331" s="13">
        <v>150</v>
      </c>
      <c r="J331" s="13">
        <v>1</v>
      </c>
      <c r="K331" s="13" t="str">
        <v>D</v>
      </c>
      <c r="L331" s="13" t="str">
        <v>EDUNET typ D: 30 .. 50 Mbps</v>
      </c>
    </row>
    <row r="332" spans="1:12">
      <c r="A332" s="1">
        <v>100016519</v>
      </c>
      <c r="B332" s="1" t="str">
        <v>Košický</v>
      </c>
      <c r="C332" s="1" t="str">
        <v>Trebišov</v>
      </c>
      <c r="D332" s="1" t="str">
        <v>Základná škola s vyučovacím jazykom maďarským - Alapiskola</v>
      </c>
      <c r="E332" s="1" t="str">
        <v>základná škola</v>
      </c>
      <c r="F332" s="13" t="str">
        <v>Základná škola</v>
      </c>
      <c r="G332" s="13">
        <v>3</v>
      </c>
      <c r="H332" s="13">
        <v>1</v>
      </c>
      <c r="I332" s="13">
        <v>150</v>
      </c>
      <c r="J332" s="13">
        <v>1</v>
      </c>
      <c r="K332" s="13" t="str">
        <v>D</v>
      </c>
      <c r="L332" s="13" t="str">
        <v>EDUNET typ D: 30 .. 50 Mbps</v>
      </c>
    </row>
    <row r="333" spans="1:12">
      <c r="A333" s="1">
        <v>100016527</v>
      </c>
      <c r="B333" s="1" t="str">
        <v>Košický</v>
      </c>
      <c r="C333" s="1" t="str">
        <v>Trebišov</v>
      </c>
      <c r="D333" s="1" t="str">
        <v>Základná škola s vyučovacím jazykom maďarským - Alapiskola</v>
      </c>
      <c r="E333" s="1" t="str">
        <v>základná škola</v>
      </c>
      <c r="F333" s="13" t="str">
        <v>ZŠ I. stupeň</v>
      </c>
      <c r="G333" s="13">
        <v>3</v>
      </c>
      <c r="H333" s="13">
        <v>1</v>
      </c>
      <c r="I333" s="13">
        <v>150</v>
      </c>
      <c r="J333" s="13">
        <v>1</v>
      </c>
      <c r="K333" s="13" t="str">
        <v>D</v>
      </c>
      <c r="L333" s="13" t="str">
        <v>EDUNET typ D: 30 .. 50 Mbps</v>
      </c>
    </row>
    <row r="334" spans="1:12">
      <c r="A334" s="1">
        <v>100016556</v>
      </c>
      <c r="B334" s="1" t="str">
        <v>Košický</v>
      </c>
      <c r="C334" s="1" t="str">
        <v>Trebišov</v>
      </c>
      <c r="D334" s="1" t="str">
        <v>Špeciálna základná škola</v>
      </c>
      <c r="E334" s="1" t="str">
        <v>škola pre deti a žiakov so špeciálnymi výchovno-vzdelávacími potrebami</v>
      </c>
      <c r="F334" s="13" t="str">
        <v>Špeciálna základná škola</v>
      </c>
      <c r="G334" s="13">
        <v>3</v>
      </c>
      <c r="H334" s="13">
        <v>1</v>
      </c>
      <c r="I334" s="13">
        <v>150</v>
      </c>
      <c r="J334" s="13">
        <v>1</v>
      </c>
      <c r="K334" s="13" t="str">
        <v>D</v>
      </c>
      <c r="L334" s="13" t="str">
        <v>EDUNET typ D: 30 .. 50 Mbps</v>
      </c>
    </row>
    <row r="335" spans="1:12">
      <c r="A335" s="1">
        <v>100016565</v>
      </c>
      <c r="B335" s="1" t="str">
        <v>Košický</v>
      </c>
      <c r="C335" s="1" t="str">
        <v>Trebišov</v>
      </c>
      <c r="D335" s="1" t="str">
        <v>Odborné učilište internátne ako organizačná zložka Spojenej školy internátnej</v>
      </c>
      <c r="E335" s="1" t="str">
        <v>škola pre deti a žiakov so špeciálnymi výchovno-vzdelávacími potrebami</v>
      </c>
      <c r="F335" s="13" t="str">
        <v>Odborné učilište internátne</v>
      </c>
      <c r="G335" s="13">
        <v>3</v>
      </c>
      <c r="H335" s="13">
        <v>1</v>
      </c>
      <c r="I335" s="13">
        <v>150</v>
      </c>
      <c r="J335" s="13">
        <v>1</v>
      </c>
      <c r="K335" s="13" t="str">
        <v>D</v>
      </c>
      <c r="L335" s="13" t="str">
        <v>EDUNET typ D: 30 .. 50 Mbps</v>
      </c>
    </row>
    <row r="336" spans="1:12">
      <c r="A336" s="1">
        <v>100016563</v>
      </c>
      <c r="B336" s="1" t="str">
        <v>Košický</v>
      </c>
      <c r="C336" s="1" t="str">
        <v>Trebišov</v>
      </c>
      <c r="D336" s="1" t="str">
        <v>Praktická škola internátna ako organizačná zložka Spojenej školy internátnej</v>
      </c>
      <c r="E336" s="1" t="str">
        <v>škola pre deti a žiakov so špeciálnymi výchovno-vzdelávacími potrebami</v>
      </c>
      <c r="F336" s="13" t="str">
        <v>Praktická škola internátna</v>
      </c>
      <c r="G336" s="13">
        <v>2</v>
      </c>
      <c r="H336" s="13">
        <v>1</v>
      </c>
      <c r="I336" s="13">
        <v>100</v>
      </c>
      <c r="J336" s="13">
        <v>1</v>
      </c>
      <c r="K336" s="13" t="str">
        <v>E</v>
      </c>
      <c r="L336" s="13" t="str">
        <v>EDUNET typ E: 10 .. 20 Mbps</v>
      </c>
    </row>
    <row r="337" spans="1:12">
      <c r="A337" s="1">
        <v>100016564</v>
      </c>
      <c r="B337" s="1" t="str">
        <v>Košický</v>
      </c>
      <c r="C337" s="1" t="str">
        <v>Trebišov</v>
      </c>
      <c r="D337" s="1" t="str">
        <v>Špeciálna základná škola internátna ako organizačná zložka Spojenej školy internátnej</v>
      </c>
      <c r="E337" s="1" t="str">
        <v>škola pre deti a žiakov so špeciálnymi výchovno-vzdelávacími potrebami</v>
      </c>
      <c r="F337" s="13" t="str">
        <v>Špeciálna základná škola internátna</v>
      </c>
      <c r="G337" s="13">
        <v>3</v>
      </c>
      <c r="H337" s="13">
        <v>1</v>
      </c>
      <c r="I337" s="13">
        <v>150</v>
      </c>
      <c r="J337" s="13">
        <v>1</v>
      </c>
      <c r="K337" s="13" t="str">
        <v>D</v>
      </c>
      <c r="L337" s="13" t="str">
        <v>EDUNET typ D: 30 .. 50 Mbps</v>
      </c>
    </row>
    <row r="338" spans="1:12">
      <c r="A338" s="1">
        <v>100017545</v>
      </c>
      <c r="B338" s="1" t="str">
        <v>Košický</v>
      </c>
      <c r="C338" s="1" t="str">
        <v>Trebišov</v>
      </c>
      <c r="D338" s="1" t="str">
        <v>Spojená škola internátna</v>
      </c>
      <c r="E338" s="1" t="str">
        <v>spojená škola</v>
      </c>
      <c r="F338" s="13" t="str">
        <v>Spojená škola</v>
      </c>
      <c r="G338" s="13">
        <v>0</v>
      </c>
      <c r="H338" s="13">
        <v>0</v>
      </c>
      <c r="I338" s="13">
        <v>0</v>
      </c>
      <c r="J338" s="13">
        <v>1</v>
      </c>
      <c r="K338" s="13" t="str">
        <v>F</v>
      </c>
      <c r="L338" s="13" t="str">
        <v>EDUNET typ F: 10 .. 20 Mbps</v>
      </c>
    </row>
    <row r="339" spans="1:12">
      <c r="A339" s="1">
        <v>100016578</v>
      </c>
      <c r="B339" s="1" t="str">
        <v>Košický</v>
      </c>
      <c r="C339" s="1" t="str">
        <v>Trebišov</v>
      </c>
      <c r="D339" s="1" t="str">
        <v>Základná škola</v>
      </c>
      <c r="E339" s="1" t="str">
        <v>základná škola</v>
      </c>
      <c r="F339" s="13" t="str">
        <v>ZŠ I. stupeň</v>
      </c>
      <c r="G339" s="13">
        <v>2</v>
      </c>
      <c r="H339" s="13">
        <v>1</v>
      </c>
      <c r="I339" s="13">
        <v>100</v>
      </c>
      <c r="J339" s="13">
        <v>1</v>
      </c>
      <c r="K339" s="13" t="str">
        <v>E</v>
      </c>
      <c r="L339" s="13" t="str">
        <v>EDUNET typ E: 10 .. 20 Mbps</v>
      </c>
    </row>
    <row r="340" spans="1:12">
      <c r="A340" s="1">
        <v>100016586</v>
      </c>
      <c r="B340" s="1" t="str">
        <v>Košický</v>
      </c>
      <c r="C340" s="1" t="str">
        <v>Trebišov</v>
      </c>
      <c r="D340" s="1" t="str">
        <v>Základná škola s vyučovacím jazykom maďarským</v>
      </c>
      <c r="E340" s="1" t="str">
        <v>základná škola</v>
      </c>
      <c r="F340" s="13" t="str">
        <v>Základná škola</v>
      </c>
      <c r="G340" s="13">
        <v>3</v>
      </c>
      <c r="H340" s="13">
        <v>1</v>
      </c>
      <c r="I340" s="13">
        <v>150</v>
      </c>
      <c r="J340" s="13">
        <v>1</v>
      </c>
      <c r="K340" s="13" t="str">
        <v>D</v>
      </c>
      <c r="L340" s="13" t="str">
        <v>EDUNET typ D: 30 .. 50 Mbps</v>
      </c>
    </row>
    <row r="341" spans="1:12">
      <c r="A341" s="1">
        <v>100016588</v>
      </c>
      <c r="B341" s="1" t="str">
        <v>Košický</v>
      </c>
      <c r="C341" s="1" t="str">
        <v>Trebišov</v>
      </c>
      <c r="D341" s="1" t="str">
        <v>Základná škola - Alapiskola</v>
      </c>
      <c r="E341" s="1" t="str">
        <v>základná škola</v>
      </c>
      <c r="F341" s="13" t="str">
        <v>Základná škola</v>
      </c>
      <c r="G341" s="13">
        <v>3</v>
      </c>
      <c r="H341" s="13">
        <v>1</v>
      </c>
      <c r="I341" s="13">
        <v>150</v>
      </c>
      <c r="J341" s="13">
        <v>1</v>
      </c>
      <c r="K341" s="13" t="str">
        <v>D</v>
      </c>
      <c r="L341" s="13" t="str">
        <v>EDUNET typ D: 30 .. 50 Mbps</v>
      </c>
    </row>
    <row r="342" spans="1:12">
      <c r="A342" s="1">
        <v>100016595</v>
      </c>
      <c r="B342" s="1" t="str">
        <v>Košický</v>
      </c>
      <c r="C342" s="1" t="str">
        <v>Trebišov</v>
      </c>
      <c r="D342" s="1" t="str">
        <v>Základná škola s vyučovacím jazykom maďarským -  Alapiskola</v>
      </c>
      <c r="E342" s="1" t="str">
        <v>základná škola</v>
      </c>
      <c r="F342" s="13" t="str">
        <v>ZŠ I. stupeň</v>
      </c>
      <c r="G342" s="13">
        <v>2</v>
      </c>
      <c r="H342" s="13">
        <v>1</v>
      </c>
      <c r="I342" s="13">
        <v>100</v>
      </c>
      <c r="J342" s="13">
        <v>1</v>
      </c>
      <c r="K342" s="13" t="str">
        <v>E</v>
      </c>
      <c r="L342" s="13" t="str">
        <v>EDUNET typ E: 10 .. 20 Mbps</v>
      </c>
    </row>
    <row r="343" spans="1:12">
      <c r="A343" s="1">
        <v>100017339</v>
      </c>
      <c r="B343" s="1" t="str">
        <v>Košický</v>
      </c>
      <c r="C343" s="1" t="str">
        <v>Trebišov</v>
      </c>
      <c r="D343" s="1" t="str">
        <v>Elokované pracovisko ako súčasť Strednej odbornej školy poľnohospodárstva a služieb na vidieku</v>
      </c>
      <c r="E343" s="1" t="str">
        <v>stredná odborná škola</v>
      </c>
      <c r="F343" s="13" t="str">
        <v>Stredná odborná škola</v>
      </c>
      <c r="G343" s="13">
        <v>3</v>
      </c>
      <c r="H343" s="13">
        <v>1</v>
      </c>
      <c r="I343" s="13">
        <v>150</v>
      </c>
      <c r="J343" s="13">
        <v>1</v>
      </c>
      <c r="K343" s="13" t="str">
        <v>D</v>
      </c>
      <c r="L343" s="13" t="str">
        <v>EDUNET typ D: 30 .. 50 Mbps</v>
      </c>
    </row>
    <row r="344" spans="1:12">
      <c r="A344" s="1">
        <v>100016602</v>
      </c>
      <c r="B344" s="1" t="str">
        <v>Košický</v>
      </c>
      <c r="C344" s="1" t="str">
        <v>Trebišov</v>
      </c>
      <c r="D344" s="1" t="str">
        <v>Základná škola</v>
      </c>
      <c r="E344" s="1" t="str">
        <v>základná škola</v>
      </c>
      <c r="F344" s="13" t="str">
        <v>Základná škola</v>
      </c>
      <c r="G344" s="13">
        <v>3</v>
      </c>
      <c r="H344" s="13">
        <v>1</v>
      </c>
      <c r="I344" s="13">
        <v>150</v>
      </c>
      <c r="J344" s="13">
        <v>1</v>
      </c>
      <c r="K344" s="13" t="str">
        <v>D</v>
      </c>
      <c r="L344" s="13" t="str">
        <v>EDUNET typ D: 30 .. 50 Mbps</v>
      </c>
    </row>
    <row r="345" spans="1:12">
      <c r="A345" s="1">
        <v>100016607</v>
      </c>
      <c r="B345" s="1" t="str">
        <v>Košický</v>
      </c>
      <c r="C345" s="1" t="str">
        <v>Trebišov</v>
      </c>
      <c r="D345" s="1" t="str">
        <v>Základná škola s materskou školou s vyučovacím jazykom maďarským - Alapiskola čs Óvoda</v>
      </c>
      <c r="E345" s="1" t="str">
        <v>základná škola</v>
      </c>
      <c r="F345" s="13" t="str">
        <v>ZŠ I. stupeň</v>
      </c>
      <c r="G345" s="13">
        <v>2</v>
      </c>
      <c r="H345" s="13">
        <v>1</v>
      </c>
      <c r="I345" s="13">
        <v>100</v>
      </c>
      <c r="J345" s="13">
        <v>1</v>
      </c>
      <c r="K345" s="13" t="str">
        <v>E</v>
      </c>
      <c r="L345" s="13" t="str">
        <v>EDUNET typ E: 10 .. 20 Mbps</v>
      </c>
    </row>
    <row r="346" spans="1:12">
      <c r="A346" s="1">
        <v>100016614</v>
      </c>
      <c r="B346" s="1" t="str">
        <v>Košický</v>
      </c>
      <c r="C346" s="1" t="str">
        <v>Trebišov</v>
      </c>
      <c r="D346" s="1" t="str">
        <v>Základná škola</v>
      </c>
      <c r="E346" s="1" t="str">
        <v>základná škola</v>
      </c>
      <c r="F346" s="13" t="str">
        <v>ZŠ I. stupeň</v>
      </c>
      <c r="G346" s="13">
        <v>2</v>
      </c>
      <c r="H346" s="13">
        <v>1</v>
      </c>
      <c r="I346" s="13">
        <v>100</v>
      </c>
      <c r="J346" s="13">
        <v>1</v>
      </c>
      <c r="K346" s="13" t="str">
        <v>E</v>
      </c>
      <c r="L346" s="13" t="str">
        <v>EDUNET typ E: 10 .. 20 Mbps</v>
      </c>
    </row>
    <row r="347" spans="1:12">
      <c r="A347" s="1">
        <v>100016615</v>
      </c>
      <c r="B347" s="1" t="str">
        <v>Košický</v>
      </c>
      <c r="C347" s="1" t="str">
        <v>Trebišov</v>
      </c>
      <c r="D347" s="1" t="str">
        <v>Základná škola</v>
      </c>
      <c r="E347" s="1" t="str">
        <v>základná škola</v>
      </c>
      <c r="F347" s="13" t="str">
        <v>Základná škola</v>
      </c>
      <c r="G347" s="13">
        <v>4</v>
      </c>
      <c r="H347" s="13">
        <v>1</v>
      </c>
      <c r="I347" s="13">
        <v>200</v>
      </c>
      <c r="J347" s="13">
        <v>1</v>
      </c>
      <c r="K347" s="13" t="str">
        <v>C</v>
      </c>
      <c r="L347" s="13" t="str">
        <v>EDUNET typ C: 75 .. 90 Mbps</v>
      </c>
    </row>
    <row r="348" spans="1:12">
      <c r="A348" s="1">
        <v>100016623</v>
      </c>
      <c r="B348" s="1" t="str">
        <v>Košický</v>
      </c>
      <c r="C348" s="1" t="str">
        <v>Trebišov</v>
      </c>
      <c r="D348" s="1" t="str">
        <v>Základná škola</v>
      </c>
      <c r="E348" s="1" t="str">
        <v>základná škola</v>
      </c>
      <c r="F348" s="13" t="str">
        <v>ZŠ I. stupeň</v>
      </c>
      <c r="G348" s="13">
        <v>2</v>
      </c>
      <c r="H348" s="13">
        <v>1</v>
      </c>
      <c r="I348" s="13">
        <v>100</v>
      </c>
      <c r="J348" s="13">
        <v>1</v>
      </c>
      <c r="K348" s="13" t="str">
        <v>E</v>
      </c>
      <c r="L348" s="13" t="str">
        <v>EDUNET typ E: 10 .. 20 Mbps</v>
      </c>
    </row>
  </sheetData>
  <sheetProtection algorithmName="SHA-512" hashValue="vznon9u8y/wQ9Lp2S80pyBE+bKxuA2AxWQMnMgY2Ozw8Q68uipAyXoF4EZ2dxOhnx7NJUXjAgB4G/YmtkdFOIA==" saltValue="Y3+Joa7Aqf3XSbt88ysuhw==" spinCount="100000" sheet="1" autoFilter="0"/>
  <autoFilter ref="A4:L2349" xr:uid="{6AC1ACB3-F2AE-4268-9A29-66145B6433A8}"/>
  <conditionalFormatting sqref="G1:AC1048576">
    <cfRule type="cellIs" dxfId="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96A3-BC08-426F-8BD1-E7B591EC220C}">
  <sheetPr>
    <tabColor theme="0" tint="-0.249977111117893"/>
    <pageSetUpPr fitToPage="1"/>
  </sheetPr>
  <dimension ref="A1:AC234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8.441406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/>
    <row r="3" spans="1:12">
      <c r="A3" s="2" t="str">
        <f>"Počet EduNET škôl: " &amp;TEXT(COUNTA(A5:A10000),"# ###")</f>
        <v>Počet EduNET škôl: 2 345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6151</v>
      </c>
      <c r="J4" s="17" t="s">
        <v>6149</v>
      </c>
      <c r="K4" s="41" t="s">
        <v>6304</v>
      </c>
      <c r="L4" s="41" t="s">
        <v>6305</v>
      </c>
    </row>
    <row r="5" spans="1:12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3" t="s">
        <v>3</v>
      </c>
      <c r="G5" s="13">
        <v>3</v>
      </c>
      <c r="H5" s="13">
        <v>1</v>
      </c>
      <c r="I5" s="13">
        <v>150</v>
      </c>
      <c r="J5" s="13">
        <v>1</v>
      </c>
      <c r="K5" s="13" t="s">
        <v>6306</v>
      </c>
      <c r="L5" s="13" t="s">
        <v>6307</v>
      </c>
    </row>
    <row r="6" spans="1:12">
      <c r="A6" s="1">
        <v>100000069</v>
      </c>
      <c r="B6" s="1" t="s">
        <v>6</v>
      </c>
      <c r="C6" s="1" t="s">
        <v>5</v>
      </c>
      <c r="D6" s="1" t="s">
        <v>45</v>
      </c>
      <c r="E6" s="1" t="s">
        <v>2</v>
      </c>
      <c r="F6" s="13" t="s">
        <v>46</v>
      </c>
      <c r="G6" s="13">
        <v>4</v>
      </c>
      <c r="H6" s="13">
        <v>1</v>
      </c>
      <c r="I6" s="13">
        <v>200</v>
      </c>
      <c r="J6" s="13">
        <v>1</v>
      </c>
      <c r="K6" s="13" t="s">
        <v>6308</v>
      </c>
      <c r="L6" s="13" t="s">
        <v>6309</v>
      </c>
    </row>
    <row r="7" spans="1:12">
      <c r="A7" s="1">
        <v>100019209</v>
      </c>
      <c r="B7" s="1" t="s">
        <v>6</v>
      </c>
      <c r="C7" s="1" t="s">
        <v>5</v>
      </c>
      <c r="D7" s="1" t="s">
        <v>5854</v>
      </c>
      <c r="E7" s="1" t="s">
        <v>11</v>
      </c>
      <c r="F7" s="13" t="s">
        <v>12</v>
      </c>
      <c r="G7" s="13">
        <v>3</v>
      </c>
      <c r="H7" s="13">
        <v>1</v>
      </c>
      <c r="I7" s="13">
        <v>150</v>
      </c>
      <c r="J7" s="13">
        <v>1</v>
      </c>
      <c r="K7" s="13" t="s">
        <v>6306</v>
      </c>
      <c r="L7" s="13" t="s">
        <v>6307</v>
      </c>
    </row>
    <row r="8" spans="1:12">
      <c r="A8" s="1">
        <v>100000172</v>
      </c>
      <c r="B8" s="1" t="s">
        <v>6</v>
      </c>
      <c r="C8" s="1" t="s">
        <v>83</v>
      </c>
      <c r="D8" s="1" t="s">
        <v>12</v>
      </c>
      <c r="E8" s="1" t="s">
        <v>11</v>
      </c>
      <c r="F8" s="13" t="s">
        <v>12</v>
      </c>
      <c r="G8" s="13">
        <v>4</v>
      </c>
      <c r="H8" s="13">
        <v>1</v>
      </c>
      <c r="I8" s="13">
        <v>200</v>
      </c>
      <c r="J8" s="13">
        <v>1</v>
      </c>
      <c r="K8" s="13" t="s">
        <v>6310</v>
      </c>
      <c r="L8" s="13" t="s">
        <v>6311</v>
      </c>
    </row>
    <row r="9" spans="1:12">
      <c r="A9" s="1">
        <v>100000170</v>
      </c>
      <c r="B9" s="1" t="s">
        <v>6</v>
      </c>
      <c r="C9" s="1" t="s">
        <v>83</v>
      </c>
      <c r="D9" s="1" t="s">
        <v>84</v>
      </c>
      <c r="E9" s="1" t="s">
        <v>20</v>
      </c>
      <c r="F9" s="13" t="s">
        <v>72</v>
      </c>
      <c r="G9" s="13">
        <v>3</v>
      </c>
      <c r="H9" s="13">
        <v>1</v>
      </c>
      <c r="I9" s="13">
        <v>150</v>
      </c>
      <c r="J9" s="13">
        <v>1</v>
      </c>
      <c r="K9" s="13" t="s">
        <v>6312</v>
      </c>
      <c r="L9" s="13" t="s">
        <v>6313</v>
      </c>
    </row>
    <row r="10" spans="1:12">
      <c r="A10" s="1">
        <v>100000177</v>
      </c>
      <c r="B10" s="1" t="s">
        <v>6</v>
      </c>
      <c r="C10" s="1" t="s">
        <v>83</v>
      </c>
      <c r="D10" s="1" t="s">
        <v>12</v>
      </c>
      <c r="E10" s="1" t="s">
        <v>11</v>
      </c>
      <c r="F10" s="13" t="s">
        <v>12</v>
      </c>
      <c r="G10" s="13">
        <v>3</v>
      </c>
      <c r="H10" s="13">
        <v>1</v>
      </c>
      <c r="I10" s="13">
        <v>150</v>
      </c>
      <c r="J10" s="13">
        <v>1</v>
      </c>
      <c r="K10" s="13" t="s">
        <v>6312</v>
      </c>
      <c r="L10" s="13" t="s">
        <v>6313</v>
      </c>
    </row>
    <row r="11" spans="1:12">
      <c r="A11" s="1">
        <v>100000181</v>
      </c>
      <c r="B11" s="1" t="s">
        <v>6</v>
      </c>
      <c r="C11" s="1" t="s">
        <v>83</v>
      </c>
      <c r="D11" s="1" t="s">
        <v>94</v>
      </c>
      <c r="E11" s="1" t="s">
        <v>11</v>
      </c>
      <c r="F11" s="13" t="s">
        <v>12</v>
      </c>
      <c r="G11" s="13">
        <v>5</v>
      </c>
      <c r="H11" s="13">
        <v>1</v>
      </c>
      <c r="I11" s="13">
        <v>250</v>
      </c>
      <c r="J11" s="13">
        <v>1</v>
      </c>
      <c r="K11" s="13" t="s">
        <v>6314</v>
      </c>
      <c r="L11" s="13" t="s">
        <v>6315</v>
      </c>
    </row>
    <row r="12" spans="1:12">
      <c r="A12" s="1">
        <v>100000182</v>
      </c>
      <c r="B12" s="1" t="s">
        <v>6</v>
      </c>
      <c r="C12" s="1" t="s">
        <v>83</v>
      </c>
      <c r="D12" s="1" t="s">
        <v>95</v>
      </c>
      <c r="E12" s="1" t="s">
        <v>96</v>
      </c>
      <c r="F12" s="13" t="s">
        <v>97</v>
      </c>
      <c r="G12" s="13">
        <v>3</v>
      </c>
      <c r="H12" s="13">
        <v>1</v>
      </c>
      <c r="I12" s="13">
        <v>150</v>
      </c>
      <c r="J12" s="13">
        <v>1</v>
      </c>
      <c r="K12" s="13" t="s">
        <v>6312</v>
      </c>
      <c r="L12" s="13" t="s">
        <v>6313</v>
      </c>
    </row>
    <row r="13" spans="1:12">
      <c r="A13" s="1">
        <v>100000183</v>
      </c>
      <c r="B13" s="1" t="s">
        <v>6</v>
      </c>
      <c r="C13" s="1" t="s">
        <v>83</v>
      </c>
      <c r="D13" s="1" t="s">
        <v>99</v>
      </c>
      <c r="E13" s="1" t="s">
        <v>20</v>
      </c>
      <c r="F13" s="13" t="s">
        <v>100</v>
      </c>
      <c r="G13" s="13">
        <v>2</v>
      </c>
      <c r="H13" s="13">
        <v>1</v>
      </c>
      <c r="I13" s="13">
        <v>100</v>
      </c>
      <c r="J13" s="13">
        <v>1</v>
      </c>
      <c r="K13" s="13" t="s">
        <v>6316</v>
      </c>
      <c r="L13" s="13" t="s">
        <v>6317</v>
      </c>
    </row>
    <row r="14" spans="1:12">
      <c r="A14" s="1">
        <v>100000191</v>
      </c>
      <c r="B14" s="1" t="s">
        <v>6</v>
      </c>
      <c r="C14" s="1" t="s">
        <v>83</v>
      </c>
      <c r="D14" s="1" t="s">
        <v>102</v>
      </c>
      <c r="E14" s="1" t="s">
        <v>27</v>
      </c>
      <c r="F14" s="13" t="s">
        <v>18</v>
      </c>
      <c r="G14" s="13">
        <v>5</v>
      </c>
      <c r="H14" s="13">
        <v>1</v>
      </c>
      <c r="I14" s="13">
        <v>250</v>
      </c>
      <c r="J14" s="13">
        <v>1</v>
      </c>
      <c r="K14" s="13" t="s">
        <v>6318</v>
      </c>
      <c r="L14" s="13" t="s">
        <v>6319</v>
      </c>
    </row>
    <row r="15" spans="1:12">
      <c r="A15" s="1">
        <v>100000168</v>
      </c>
      <c r="B15" s="1" t="s">
        <v>6</v>
      </c>
      <c r="C15" s="1" t="s">
        <v>83</v>
      </c>
      <c r="D15" s="1" t="s">
        <v>80</v>
      </c>
      <c r="E15" s="1" t="s">
        <v>2</v>
      </c>
      <c r="F15" s="13" t="s">
        <v>81</v>
      </c>
      <c r="G15" s="13">
        <v>3</v>
      </c>
      <c r="H15" s="13">
        <v>1</v>
      </c>
      <c r="I15" s="13">
        <v>150</v>
      </c>
      <c r="J15" s="13">
        <v>1</v>
      </c>
      <c r="K15" s="13" t="s">
        <v>6306</v>
      </c>
      <c r="L15" s="13" t="s">
        <v>6307</v>
      </c>
    </row>
    <row r="16" spans="1:12">
      <c r="A16" s="1">
        <v>100000201</v>
      </c>
      <c r="B16" s="1" t="s">
        <v>6</v>
      </c>
      <c r="C16" s="1" t="s">
        <v>83</v>
      </c>
      <c r="D16" s="1" t="s">
        <v>105</v>
      </c>
      <c r="E16" s="1" t="s">
        <v>11</v>
      </c>
      <c r="F16" s="13" t="s">
        <v>12</v>
      </c>
      <c r="G16" s="13">
        <v>3</v>
      </c>
      <c r="H16" s="13">
        <v>1</v>
      </c>
      <c r="I16" s="13">
        <v>150</v>
      </c>
      <c r="J16" s="13">
        <v>1</v>
      </c>
      <c r="K16" s="13" t="s">
        <v>6306</v>
      </c>
      <c r="L16" s="13" t="s">
        <v>6307</v>
      </c>
    </row>
    <row r="17" spans="1:12">
      <c r="A17" s="1">
        <v>100018840</v>
      </c>
      <c r="B17" s="1" t="s">
        <v>6</v>
      </c>
      <c r="C17" s="1" t="s">
        <v>83</v>
      </c>
      <c r="D17" s="1" t="s">
        <v>176</v>
      </c>
      <c r="E17" s="1" t="s">
        <v>11</v>
      </c>
      <c r="F17" s="13" t="s">
        <v>12</v>
      </c>
      <c r="G17" s="13">
        <v>4</v>
      </c>
      <c r="H17" s="13">
        <v>1</v>
      </c>
      <c r="I17" s="13">
        <v>200</v>
      </c>
      <c r="J17" s="13">
        <v>1</v>
      </c>
      <c r="K17" s="13" t="s">
        <v>6310</v>
      </c>
      <c r="L17" s="13" t="s">
        <v>6311</v>
      </c>
    </row>
    <row r="18" spans="1:12">
      <c r="A18" s="1">
        <v>100018181</v>
      </c>
      <c r="B18" s="1" t="s">
        <v>6</v>
      </c>
      <c r="C18" s="1" t="s">
        <v>83</v>
      </c>
      <c r="D18" s="1" t="s">
        <v>5624</v>
      </c>
      <c r="E18" s="1" t="s">
        <v>11</v>
      </c>
      <c r="F18" s="13" t="s">
        <v>12</v>
      </c>
      <c r="G18" s="13">
        <v>2</v>
      </c>
      <c r="H18" s="13">
        <v>2</v>
      </c>
      <c r="I18" s="13">
        <v>100</v>
      </c>
      <c r="J18" s="13">
        <v>1</v>
      </c>
      <c r="K18" s="13" t="s">
        <v>6320</v>
      </c>
      <c r="L18" s="13" t="s">
        <v>6321</v>
      </c>
    </row>
    <row r="19" spans="1:12">
      <c r="A19" s="1">
        <v>100000228</v>
      </c>
      <c r="B19" s="1" t="s">
        <v>6</v>
      </c>
      <c r="C19" s="1" t="s">
        <v>83</v>
      </c>
      <c r="D19" s="1" t="s">
        <v>115</v>
      </c>
      <c r="E19" s="1" t="s">
        <v>11</v>
      </c>
      <c r="F19" s="13" t="s">
        <v>12</v>
      </c>
      <c r="G19" s="13">
        <v>5</v>
      </c>
      <c r="H19" s="13">
        <v>1</v>
      </c>
      <c r="I19" s="13">
        <v>250</v>
      </c>
      <c r="J19" s="13">
        <v>1</v>
      </c>
      <c r="K19" s="13" t="s">
        <v>6322</v>
      </c>
      <c r="L19" s="13" t="s">
        <v>6323</v>
      </c>
    </row>
    <row r="20" spans="1:12">
      <c r="A20" s="1">
        <v>100000233</v>
      </c>
      <c r="B20" s="1" t="s">
        <v>6</v>
      </c>
      <c r="C20" s="1" t="s">
        <v>83</v>
      </c>
      <c r="D20" s="1" t="s">
        <v>118</v>
      </c>
      <c r="E20" s="1" t="s">
        <v>20</v>
      </c>
      <c r="F20" s="13" t="s">
        <v>21</v>
      </c>
      <c r="G20" s="13">
        <v>4</v>
      </c>
      <c r="H20" s="13">
        <v>2</v>
      </c>
      <c r="I20" s="13">
        <v>200</v>
      </c>
      <c r="J20" s="13">
        <v>1</v>
      </c>
      <c r="K20" s="13" t="s">
        <v>6308</v>
      </c>
      <c r="L20" s="13" t="s">
        <v>6309</v>
      </c>
    </row>
    <row r="21" spans="1:12">
      <c r="A21" s="1">
        <v>100000235</v>
      </c>
      <c r="B21" s="1" t="s">
        <v>6</v>
      </c>
      <c r="C21" s="1" t="s">
        <v>83</v>
      </c>
      <c r="D21" s="1" t="s">
        <v>120</v>
      </c>
      <c r="E21" s="1" t="s">
        <v>20</v>
      </c>
      <c r="F21" s="13" t="s">
        <v>72</v>
      </c>
      <c r="G21" s="13">
        <v>4</v>
      </c>
      <c r="H21" s="13">
        <v>1</v>
      </c>
      <c r="I21" s="13">
        <v>200</v>
      </c>
      <c r="J21" s="13">
        <v>1</v>
      </c>
      <c r="K21" s="13" t="s">
        <v>6308</v>
      </c>
      <c r="L21" s="13" t="s">
        <v>6309</v>
      </c>
    </row>
    <row r="22" spans="1:12">
      <c r="A22" s="1">
        <v>100000251</v>
      </c>
      <c r="B22" s="1" t="s">
        <v>6</v>
      </c>
      <c r="C22" s="1" t="s">
        <v>83</v>
      </c>
      <c r="D22" s="1" t="s">
        <v>123</v>
      </c>
      <c r="E22" s="1" t="s">
        <v>27</v>
      </c>
      <c r="F22" s="13" t="s">
        <v>18</v>
      </c>
      <c r="G22" s="13">
        <v>4</v>
      </c>
      <c r="H22" s="13">
        <v>1</v>
      </c>
      <c r="I22" s="13">
        <v>200</v>
      </c>
      <c r="J22" s="13">
        <v>1</v>
      </c>
      <c r="K22" s="13" t="s">
        <v>6308</v>
      </c>
      <c r="L22" s="13" t="s">
        <v>6309</v>
      </c>
    </row>
    <row r="23" spans="1:12">
      <c r="A23" s="1">
        <v>100000255</v>
      </c>
      <c r="B23" s="1" t="s">
        <v>6</v>
      </c>
      <c r="C23" s="1" t="s">
        <v>83</v>
      </c>
      <c r="D23" s="1" t="s">
        <v>125</v>
      </c>
      <c r="E23" s="1" t="s">
        <v>126</v>
      </c>
      <c r="F23" s="13" t="s">
        <v>127</v>
      </c>
      <c r="G23" s="13">
        <v>4</v>
      </c>
      <c r="H23" s="13">
        <v>1</v>
      </c>
      <c r="I23" s="13">
        <v>200</v>
      </c>
      <c r="J23" s="13">
        <v>1</v>
      </c>
      <c r="K23" s="13" t="s">
        <v>6308</v>
      </c>
      <c r="L23" s="13" t="s">
        <v>6309</v>
      </c>
    </row>
    <row r="24" spans="1:12">
      <c r="A24" s="1">
        <v>100000273</v>
      </c>
      <c r="B24" s="1" t="s">
        <v>6</v>
      </c>
      <c r="C24" s="1" t="s">
        <v>83</v>
      </c>
      <c r="D24" s="1" t="s">
        <v>12</v>
      </c>
      <c r="E24" s="1" t="s">
        <v>11</v>
      </c>
      <c r="F24" s="13" t="s">
        <v>12</v>
      </c>
      <c r="G24" s="13">
        <v>4</v>
      </c>
      <c r="H24" s="13">
        <v>1</v>
      </c>
      <c r="I24" s="13">
        <v>200</v>
      </c>
      <c r="J24" s="13">
        <v>1</v>
      </c>
      <c r="K24" s="13" t="s">
        <v>6324</v>
      </c>
      <c r="L24" s="13" t="s">
        <v>6325</v>
      </c>
    </row>
    <row r="25" spans="1:12">
      <c r="A25" s="1">
        <v>100000276</v>
      </c>
      <c r="B25" s="1" t="s">
        <v>6</v>
      </c>
      <c r="C25" s="1" t="s">
        <v>83</v>
      </c>
      <c r="D25" s="1" t="s">
        <v>134</v>
      </c>
      <c r="E25" s="1" t="s">
        <v>20</v>
      </c>
      <c r="F25" s="13" t="s">
        <v>21</v>
      </c>
      <c r="G25" s="13">
        <v>4</v>
      </c>
      <c r="H25" s="13">
        <v>1</v>
      </c>
      <c r="I25" s="13">
        <v>200</v>
      </c>
      <c r="J25" s="13">
        <v>1</v>
      </c>
      <c r="K25" s="13" t="s">
        <v>6324</v>
      </c>
      <c r="L25" s="13" t="s">
        <v>6325</v>
      </c>
    </row>
    <row r="26" spans="1:12">
      <c r="A26" s="1">
        <v>100000347</v>
      </c>
      <c r="B26" s="1" t="s">
        <v>6</v>
      </c>
      <c r="C26" s="1" t="s">
        <v>83</v>
      </c>
      <c r="D26" s="1" t="s">
        <v>156</v>
      </c>
      <c r="E26" s="1" t="s">
        <v>20</v>
      </c>
      <c r="F26" s="13" t="s">
        <v>72</v>
      </c>
      <c r="G26" s="13">
        <v>3</v>
      </c>
      <c r="H26" s="13">
        <v>1</v>
      </c>
      <c r="I26" s="13">
        <v>150</v>
      </c>
      <c r="J26" s="13">
        <v>1</v>
      </c>
      <c r="K26" s="13" t="s">
        <v>6306</v>
      </c>
      <c r="L26" s="13" t="s">
        <v>6307</v>
      </c>
    </row>
    <row r="27" spans="1:12">
      <c r="A27" s="1">
        <v>100000287</v>
      </c>
      <c r="B27" s="1" t="s">
        <v>6</v>
      </c>
      <c r="C27" s="1" t="s">
        <v>83</v>
      </c>
      <c r="D27" s="1" t="s">
        <v>12</v>
      </c>
      <c r="E27" s="1" t="s">
        <v>11</v>
      </c>
      <c r="F27" s="13" t="s">
        <v>12</v>
      </c>
      <c r="G27" s="13">
        <v>5</v>
      </c>
      <c r="H27" s="13">
        <v>1</v>
      </c>
      <c r="I27" s="13">
        <v>250</v>
      </c>
      <c r="J27" s="13">
        <v>1</v>
      </c>
      <c r="K27" s="13" t="s">
        <v>6314</v>
      </c>
      <c r="L27" s="13" t="s">
        <v>6315</v>
      </c>
    </row>
    <row r="28" spans="1:12">
      <c r="A28" s="1">
        <v>100000320</v>
      </c>
      <c r="B28" s="1" t="s">
        <v>6</v>
      </c>
      <c r="C28" s="1" t="s">
        <v>83</v>
      </c>
      <c r="D28" s="1" t="s">
        <v>145</v>
      </c>
      <c r="E28" s="1" t="s">
        <v>11</v>
      </c>
      <c r="F28" s="13" t="s">
        <v>12</v>
      </c>
      <c r="G28" s="13">
        <v>5</v>
      </c>
      <c r="H28" s="13">
        <v>1</v>
      </c>
      <c r="I28" s="13">
        <v>250</v>
      </c>
      <c r="J28" s="13">
        <v>1</v>
      </c>
      <c r="K28" s="13" t="s">
        <v>6326</v>
      </c>
      <c r="L28" s="13" t="s">
        <v>6327</v>
      </c>
    </row>
    <row r="29" spans="1:12">
      <c r="A29" s="1">
        <v>100000334</v>
      </c>
      <c r="B29" s="1" t="s">
        <v>6</v>
      </c>
      <c r="C29" s="1" t="s">
        <v>83</v>
      </c>
      <c r="D29" s="1" t="s">
        <v>147</v>
      </c>
      <c r="E29" s="1" t="s">
        <v>2</v>
      </c>
      <c r="F29" s="13" t="s">
        <v>81</v>
      </c>
      <c r="G29" s="13">
        <v>3</v>
      </c>
      <c r="H29" s="13">
        <v>1</v>
      </c>
      <c r="I29" s="13">
        <v>150</v>
      </c>
      <c r="J29" s="13">
        <v>1</v>
      </c>
      <c r="K29" s="13" t="s">
        <v>6306</v>
      </c>
      <c r="L29" s="13" t="s">
        <v>6307</v>
      </c>
    </row>
    <row r="30" spans="1:12">
      <c r="A30" s="1">
        <v>100000336</v>
      </c>
      <c r="B30" s="1" t="s">
        <v>6</v>
      </c>
      <c r="C30" s="1" t="s">
        <v>83</v>
      </c>
      <c r="D30" s="1" t="s">
        <v>12</v>
      </c>
      <c r="E30" s="1" t="s">
        <v>11</v>
      </c>
      <c r="F30" s="13" t="s">
        <v>12</v>
      </c>
      <c r="G30" s="13">
        <v>4</v>
      </c>
      <c r="H30" s="13">
        <v>1</v>
      </c>
      <c r="I30" s="13">
        <v>200</v>
      </c>
      <c r="J30" s="13">
        <v>1</v>
      </c>
      <c r="K30" s="13" t="s">
        <v>6324</v>
      </c>
      <c r="L30" s="13" t="s">
        <v>6325</v>
      </c>
    </row>
    <row r="31" spans="1:12">
      <c r="A31" s="1">
        <v>100000337</v>
      </c>
      <c r="B31" s="1" t="s">
        <v>6</v>
      </c>
      <c r="C31" s="1" t="s">
        <v>83</v>
      </c>
      <c r="D31" s="1" t="s">
        <v>150</v>
      </c>
      <c r="E31" s="1" t="s">
        <v>11</v>
      </c>
      <c r="F31" s="13" t="s">
        <v>12</v>
      </c>
      <c r="G31" s="13">
        <v>3</v>
      </c>
      <c r="H31" s="13">
        <v>1</v>
      </c>
      <c r="I31" s="13">
        <v>150</v>
      </c>
      <c r="J31" s="13">
        <v>1</v>
      </c>
      <c r="K31" s="13" t="s">
        <v>6312</v>
      </c>
      <c r="L31" s="13" t="s">
        <v>6313</v>
      </c>
    </row>
    <row r="32" spans="1:12">
      <c r="A32" s="1">
        <v>100000342</v>
      </c>
      <c r="B32" s="1" t="s">
        <v>6</v>
      </c>
      <c r="C32" s="1" t="s">
        <v>83</v>
      </c>
      <c r="D32" s="1" t="s">
        <v>154</v>
      </c>
      <c r="E32" s="1" t="s">
        <v>20</v>
      </c>
      <c r="F32" s="13" t="s">
        <v>72</v>
      </c>
      <c r="G32" s="13">
        <v>4</v>
      </c>
      <c r="H32" s="13">
        <v>1</v>
      </c>
      <c r="I32" s="13">
        <v>200</v>
      </c>
      <c r="J32" s="13">
        <v>1</v>
      </c>
      <c r="K32" s="13" t="s">
        <v>6324</v>
      </c>
      <c r="L32" s="13" t="s">
        <v>6325</v>
      </c>
    </row>
    <row r="33" spans="1:12">
      <c r="A33" s="1">
        <v>100000384</v>
      </c>
      <c r="B33" s="1" t="s">
        <v>6</v>
      </c>
      <c r="C33" s="1" t="s">
        <v>83</v>
      </c>
      <c r="D33" s="1" t="s">
        <v>12</v>
      </c>
      <c r="E33" s="1" t="s">
        <v>11</v>
      </c>
      <c r="F33" s="13" t="s">
        <v>12</v>
      </c>
      <c r="G33" s="13">
        <v>5</v>
      </c>
      <c r="H33" s="13">
        <v>1</v>
      </c>
      <c r="I33" s="13">
        <v>250</v>
      </c>
      <c r="J33" s="13">
        <v>1</v>
      </c>
      <c r="K33" s="13" t="s">
        <v>6328</v>
      </c>
      <c r="L33" s="13" t="s">
        <v>6329</v>
      </c>
    </row>
    <row r="34" spans="1:12">
      <c r="A34" s="1">
        <v>100000401</v>
      </c>
      <c r="B34" s="1" t="s">
        <v>6</v>
      </c>
      <c r="C34" s="1" t="s">
        <v>83</v>
      </c>
      <c r="D34" s="1" t="s">
        <v>12</v>
      </c>
      <c r="E34" s="1" t="s">
        <v>11</v>
      </c>
      <c r="F34" s="13" t="s">
        <v>12</v>
      </c>
      <c r="G34" s="13">
        <v>5</v>
      </c>
      <c r="H34" s="13">
        <v>1</v>
      </c>
      <c r="I34" s="13">
        <v>250</v>
      </c>
      <c r="J34" s="13">
        <v>1</v>
      </c>
      <c r="K34" s="13" t="s">
        <v>6318</v>
      </c>
      <c r="L34" s="13" t="s">
        <v>6319</v>
      </c>
    </row>
    <row r="35" spans="1:12">
      <c r="A35" s="1">
        <v>100000403</v>
      </c>
      <c r="B35" s="1" t="s">
        <v>6</v>
      </c>
      <c r="C35" s="1" t="s">
        <v>83</v>
      </c>
      <c r="D35" s="1" t="s">
        <v>171</v>
      </c>
      <c r="E35" s="1" t="s">
        <v>27</v>
      </c>
      <c r="F35" s="13" t="s">
        <v>18</v>
      </c>
      <c r="G35" s="13">
        <v>3</v>
      </c>
      <c r="H35" s="13">
        <v>1</v>
      </c>
      <c r="I35" s="13">
        <v>150</v>
      </c>
      <c r="J35" s="13">
        <v>1</v>
      </c>
      <c r="K35" s="13" t="s">
        <v>6306</v>
      </c>
      <c r="L35" s="13" t="s">
        <v>6307</v>
      </c>
    </row>
    <row r="36" spans="1:12">
      <c r="A36" s="1">
        <v>100000406</v>
      </c>
      <c r="B36" s="1" t="s">
        <v>6</v>
      </c>
      <c r="C36" s="1" t="s">
        <v>83</v>
      </c>
      <c r="D36" s="1" t="s">
        <v>12</v>
      </c>
      <c r="E36" s="1" t="s">
        <v>11</v>
      </c>
      <c r="F36" s="13" t="s">
        <v>12</v>
      </c>
      <c r="G36" s="13">
        <v>5</v>
      </c>
      <c r="H36" s="13">
        <v>1</v>
      </c>
      <c r="I36" s="13">
        <v>250</v>
      </c>
      <c r="J36" s="13">
        <v>1</v>
      </c>
      <c r="K36" s="13" t="s">
        <v>6318</v>
      </c>
      <c r="L36" s="13" t="s">
        <v>6319</v>
      </c>
    </row>
    <row r="37" spans="1:12">
      <c r="A37" s="1">
        <v>100000410</v>
      </c>
      <c r="B37" s="1" t="s">
        <v>6</v>
      </c>
      <c r="C37" s="1" t="s">
        <v>83</v>
      </c>
      <c r="D37" s="1" t="s">
        <v>12</v>
      </c>
      <c r="E37" s="1" t="s">
        <v>11</v>
      </c>
      <c r="F37" s="13" t="s">
        <v>12</v>
      </c>
      <c r="G37" s="13">
        <v>5</v>
      </c>
      <c r="H37" s="13">
        <v>1</v>
      </c>
      <c r="I37" s="13">
        <v>250</v>
      </c>
      <c r="J37" s="13">
        <v>1</v>
      </c>
      <c r="K37" s="13" t="s">
        <v>6314</v>
      </c>
      <c r="L37" s="13" t="s">
        <v>6315</v>
      </c>
    </row>
    <row r="38" spans="1:12">
      <c r="A38" s="1">
        <v>100000417</v>
      </c>
      <c r="B38" s="1" t="s">
        <v>6</v>
      </c>
      <c r="C38" s="1" t="s">
        <v>178</v>
      </c>
      <c r="D38" s="1" t="s">
        <v>176</v>
      </c>
      <c r="E38" s="1" t="s">
        <v>11</v>
      </c>
      <c r="F38" s="13" t="s">
        <v>12</v>
      </c>
      <c r="G38" s="13">
        <v>4</v>
      </c>
      <c r="H38" s="13">
        <v>2</v>
      </c>
      <c r="I38" s="13">
        <v>200</v>
      </c>
      <c r="J38" s="13">
        <v>1</v>
      </c>
      <c r="K38" s="13" t="s">
        <v>6310</v>
      </c>
      <c r="L38" s="13" t="s">
        <v>6311</v>
      </c>
    </row>
    <row r="39" spans="1:12">
      <c r="A39" s="1">
        <v>100000431</v>
      </c>
      <c r="B39" s="1" t="s">
        <v>6</v>
      </c>
      <c r="C39" s="1" t="s">
        <v>178</v>
      </c>
      <c r="D39" s="1" t="s">
        <v>176</v>
      </c>
      <c r="E39" s="1" t="s">
        <v>11</v>
      </c>
      <c r="F39" s="13" t="s">
        <v>12</v>
      </c>
      <c r="G39" s="13">
        <v>4</v>
      </c>
      <c r="H39" s="13">
        <v>1</v>
      </c>
      <c r="I39" s="13">
        <v>200</v>
      </c>
      <c r="J39" s="13">
        <v>1</v>
      </c>
      <c r="K39" s="13" t="s">
        <v>6310</v>
      </c>
      <c r="L39" s="13" t="s">
        <v>6311</v>
      </c>
    </row>
    <row r="40" spans="1:12">
      <c r="A40" s="1">
        <v>100000423</v>
      </c>
      <c r="B40" s="1" t="s">
        <v>6</v>
      </c>
      <c r="C40" s="1" t="s">
        <v>178</v>
      </c>
      <c r="D40" s="1" t="s">
        <v>171</v>
      </c>
      <c r="E40" s="1" t="s">
        <v>27</v>
      </c>
      <c r="F40" s="13" t="s">
        <v>18</v>
      </c>
      <c r="G40" s="13">
        <v>4</v>
      </c>
      <c r="H40" s="13">
        <v>1</v>
      </c>
      <c r="I40" s="13">
        <v>200</v>
      </c>
      <c r="J40" s="13">
        <v>1</v>
      </c>
      <c r="K40" s="13" t="s">
        <v>6310</v>
      </c>
      <c r="L40" s="13" t="s">
        <v>6311</v>
      </c>
    </row>
    <row r="41" spans="1:12">
      <c r="A41" s="1">
        <v>100018239</v>
      </c>
      <c r="B41" s="1" t="s">
        <v>6</v>
      </c>
      <c r="C41" s="1" t="s">
        <v>178</v>
      </c>
      <c r="D41" s="1" t="s">
        <v>898</v>
      </c>
      <c r="E41" s="1" t="s">
        <v>2</v>
      </c>
      <c r="F41" s="13" t="s">
        <v>46</v>
      </c>
      <c r="G41" s="13">
        <v>2</v>
      </c>
      <c r="H41" s="13">
        <v>1</v>
      </c>
      <c r="I41" s="13">
        <v>100</v>
      </c>
      <c r="J41" s="13">
        <v>1</v>
      </c>
      <c r="K41" s="13" t="s">
        <v>6320</v>
      </c>
      <c r="L41" s="13" t="s">
        <v>6321</v>
      </c>
    </row>
    <row r="42" spans="1:12">
      <c r="A42" s="1">
        <v>100000448</v>
      </c>
      <c r="B42" s="1" t="s">
        <v>6</v>
      </c>
      <c r="C42" s="1" t="s">
        <v>178</v>
      </c>
      <c r="D42" s="1" t="s">
        <v>188</v>
      </c>
      <c r="E42" s="1" t="s">
        <v>2</v>
      </c>
      <c r="F42" s="13" t="s">
        <v>189</v>
      </c>
      <c r="G42" s="13">
        <v>4</v>
      </c>
      <c r="H42" s="13">
        <v>1</v>
      </c>
      <c r="I42" s="13">
        <v>200</v>
      </c>
      <c r="J42" s="13">
        <v>1</v>
      </c>
      <c r="K42" s="13" t="s">
        <v>6308</v>
      </c>
      <c r="L42" s="13" t="s">
        <v>6309</v>
      </c>
    </row>
    <row r="43" spans="1:12">
      <c r="A43" s="1">
        <v>100000452</v>
      </c>
      <c r="B43" s="1" t="s">
        <v>6</v>
      </c>
      <c r="C43" s="1" t="s">
        <v>178</v>
      </c>
      <c r="D43" s="1" t="s">
        <v>176</v>
      </c>
      <c r="E43" s="1" t="s">
        <v>11</v>
      </c>
      <c r="F43" s="13" t="s">
        <v>12</v>
      </c>
      <c r="G43" s="13">
        <v>4</v>
      </c>
      <c r="H43" s="13">
        <v>1</v>
      </c>
      <c r="I43" s="13">
        <v>200</v>
      </c>
      <c r="J43" s="13">
        <v>1</v>
      </c>
      <c r="K43" s="13" t="s">
        <v>6324</v>
      </c>
      <c r="L43" s="13" t="s">
        <v>6325</v>
      </c>
    </row>
    <row r="44" spans="1:12">
      <c r="A44" s="1">
        <v>100000466</v>
      </c>
      <c r="B44" s="1" t="s">
        <v>6</v>
      </c>
      <c r="C44" s="1" t="s">
        <v>178</v>
      </c>
      <c r="D44" s="1" t="s">
        <v>199</v>
      </c>
      <c r="E44" s="1" t="s">
        <v>2</v>
      </c>
      <c r="F44" s="13" t="s">
        <v>81</v>
      </c>
      <c r="G44" s="13">
        <v>3</v>
      </c>
      <c r="H44" s="13">
        <v>1</v>
      </c>
      <c r="I44" s="13">
        <v>150</v>
      </c>
      <c r="J44" s="13">
        <v>1</v>
      </c>
      <c r="K44" s="13" t="s">
        <v>6306</v>
      </c>
      <c r="L44" s="13" t="s">
        <v>6307</v>
      </c>
    </row>
    <row r="45" spans="1:12">
      <c r="A45" s="1">
        <v>100000471</v>
      </c>
      <c r="B45" s="1" t="s">
        <v>6</v>
      </c>
      <c r="C45" s="1" t="s">
        <v>178</v>
      </c>
      <c r="D45" s="1" t="s">
        <v>203</v>
      </c>
      <c r="E45" s="1" t="s">
        <v>20</v>
      </c>
      <c r="F45" s="13" t="s">
        <v>203</v>
      </c>
      <c r="G45" s="13">
        <v>5</v>
      </c>
      <c r="H45" s="13">
        <v>1</v>
      </c>
      <c r="I45" s="13">
        <v>250</v>
      </c>
      <c r="J45" s="13">
        <v>1</v>
      </c>
      <c r="K45" s="13" t="s">
        <v>6322</v>
      </c>
      <c r="L45" s="13" t="s">
        <v>6323</v>
      </c>
    </row>
    <row r="46" spans="1:12">
      <c r="A46" s="1">
        <v>100000476</v>
      </c>
      <c r="B46" s="1" t="s">
        <v>6</v>
      </c>
      <c r="C46" s="1" t="s">
        <v>178</v>
      </c>
      <c r="D46" s="1" t="s">
        <v>176</v>
      </c>
      <c r="E46" s="1" t="s">
        <v>11</v>
      </c>
      <c r="F46" s="13" t="s">
        <v>12</v>
      </c>
      <c r="G46" s="13">
        <v>4</v>
      </c>
      <c r="H46" s="13">
        <v>1</v>
      </c>
      <c r="I46" s="13">
        <v>200</v>
      </c>
      <c r="J46" s="13">
        <v>1</v>
      </c>
      <c r="K46" s="13" t="s">
        <v>6324</v>
      </c>
      <c r="L46" s="13" t="s">
        <v>6325</v>
      </c>
    </row>
    <row r="47" spans="1:12">
      <c r="A47" s="1">
        <v>100000497</v>
      </c>
      <c r="B47" s="1" t="s">
        <v>6</v>
      </c>
      <c r="C47" s="1" t="s">
        <v>178</v>
      </c>
      <c r="D47" s="1" t="s">
        <v>176</v>
      </c>
      <c r="E47" s="1" t="s">
        <v>11</v>
      </c>
      <c r="F47" s="13" t="s">
        <v>12</v>
      </c>
      <c r="G47" s="13">
        <v>4</v>
      </c>
      <c r="H47" s="13">
        <v>1</v>
      </c>
      <c r="I47" s="13">
        <v>200</v>
      </c>
      <c r="J47" s="13">
        <v>1</v>
      </c>
      <c r="K47" s="13" t="s">
        <v>6324</v>
      </c>
      <c r="L47" s="13" t="s">
        <v>6325</v>
      </c>
    </row>
    <row r="48" spans="1:12">
      <c r="A48" s="1">
        <v>100000504</v>
      </c>
      <c r="B48" s="1" t="s">
        <v>6</v>
      </c>
      <c r="C48" s="1" t="s">
        <v>178</v>
      </c>
      <c r="D48" s="1" t="s">
        <v>176</v>
      </c>
      <c r="E48" s="1" t="s">
        <v>11</v>
      </c>
      <c r="F48" s="13" t="s">
        <v>12</v>
      </c>
      <c r="G48" s="13">
        <v>4</v>
      </c>
      <c r="H48" s="13">
        <v>1</v>
      </c>
      <c r="I48" s="13">
        <v>200</v>
      </c>
      <c r="J48" s="13">
        <v>1</v>
      </c>
      <c r="K48" s="13" t="s">
        <v>6324</v>
      </c>
      <c r="L48" s="13" t="s">
        <v>6325</v>
      </c>
    </row>
    <row r="49" spans="1:12">
      <c r="A49" s="1">
        <v>100000524</v>
      </c>
      <c r="B49" s="1" t="s">
        <v>6</v>
      </c>
      <c r="C49" s="1" t="s">
        <v>178</v>
      </c>
      <c r="D49" s="1" t="s">
        <v>176</v>
      </c>
      <c r="E49" s="1" t="s">
        <v>11</v>
      </c>
      <c r="F49" s="13" t="s">
        <v>12</v>
      </c>
      <c r="G49" s="13">
        <v>5</v>
      </c>
      <c r="H49" s="13">
        <v>1</v>
      </c>
      <c r="I49" s="13">
        <v>250</v>
      </c>
      <c r="J49" s="13">
        <v>1</v>
      </c>
      <c r="K49" s="13" t="s">
        <v>6322</v>
      </c>
      <c r="L49" s="13" t="s">
        <v>6323</v>
      </c>
    </row>
    <row r="50" spans="1:12">
      <c r="A50" s="1">
        <v>100000535</v>
      </c>
      <c r="B50" s="1" t="s">
        <v>6</v>
      </c>
      <c r="C50" s="1" t="s">
        <v>178</v>
      </c>
      <c r="D50" s="1" t="s">
        <v>225</v>
      </c>
      <c r="E50" s="1" t="s">
        <v>27</v>
      </c>
      <c r="F50" s="13" t="s">
        <v>18</v>
      </c>
      <c r="G50" s="13">
        <v>3</v>
      </c>
      <c r="H50" s="13">
        <v>1</v>
      </c>
      <c r="I50" s="13">
        <v>150</v>
      </c>
      <c r="J50" s="13">
        <v>1</v>
      </c>
      <c r="K50" s="13" t="s">
        <v>6306</v>
      </c>
      <c r="L50" s="13" t="s">
        <v>6307</v>
      </c>
    </row>
    <row r="51" spans="1:12">
      <c r="A51" s="1">
        <v>100000537</v>
      </c>
      <c r="B51" s="1" t="s">
        <v>6</v>
      </c>
      <c r="C51" s="1" t="s">
        <v>178</v>
      </c>
      <c r="D51" s="1" t="s">
        <v>228</v>
      </c>
      <c r="E51" s="1" t="s">
        <v>11</v>
      </c>
      <c r="F51" s="13" t="s">
        <v>12</v>
      </c>
      <c r="G51" s="13">
        <v>4</v>
      </c>
      <c r="H51" s="13">
        <v>1</v>
      </c>
      <c r="I51" s="13">
        <v>200</v>
      </c>
      <c r="J51" s="13">
        <v>1</v>
      </c>
      <c r="K51" s="13" t="s">
        <v>6310</v>
      </c>
      <c r="L51" s="13" t="s">
        <v>6311</v>
      </c>
    </row>
    <row r="52" spans="1:12">
      <c r="A52" s="1">
        <v>100000544</v>
      </c>
      <c r="B52" s="1" t="s">
        <v>6</v>
      </c>
      <c r="C52" s="1" t="s">
        <v>178</v>
      </c>
      <c r="D52" s="1" t="s">
        <v>230</v>
      </c>
      <c r="E52" s="1" t="s">
        <v>20</v>
      </c>
      <c r="F52" s="13" t="s">
        <v>72</v>
      </c>
      <c r="G52" s="13">
        <v>4</v>
      </c>
      <c r="H52" s="13">
        <v>1</v>
      </c>
      <c r="I52" s="13">
        <v>200</v>
      </c>
      <c r="J52" s="13">
        <v>1</v>
      </c>
      <c r="K52" s="13" t="s">
        <v>6324</v>
      </c>
      <c r="L52" s="13" t="s">
        <v>6325</v>
      </c>
    </row>
    <row r="53" spans="1:12">
      <c r="A53" s="1">
        <v>100000562</v>
      </c>
      <c r="B53" s="1" t="s">
        <v>6</v>
      </c>
      <c r="C53" s="1" t="s">
        <v>178</v>
      </c>
      <c r="D53" s="1" t="s">
        <v>238</v>
      </c>
      <c r="E53" s="1" t="s">
        <v>20</v>
      </c>
      <c r="F53" s="13" t="s">
        <v>72</v>
      </c>
      <c r="G53" s="13">
        <v>4</v>
      </c>
      <c r="H53" s="13">
        <v>1</v>
      </c>
      <c r="I53" s="13">
        <v>200</v>
      </c>
      <c r="J53" s="13">
        <v>1</v>
      </c>
      <c r="K53" s="13" t="s">
        <v>6310</v>
      </c>
      <c r="L53" s="13" t="s">
        <v>6311</v>
      </c>
    </row>
    <row r="54" spans="1:12">
      <c r="A54" s="1">
        <v>100019593</v>
      </c>
      <c r="B54" s="1" t="s">
        <v>6</v>
      </c>
      <c r="C54" s="1" t="s">
        <v>178</v>
      </c>
      <c r="D54" s="1" t="s">
        <v>12</v>
      </c>
      <c r="E54" s="1" t="s">
        <v>11</v>
      </c>
      <c r="F54" s="13" t="s">
        <v>12</v>
      </c>
      <c r="G54" s="13">
        <v>4</v>
      </c>
      <c r="H54" s="13">
        <v>2</v>
      </c>
      <c r="I54" s="13">
        <v>200</v>
      </c>
      <c r="J54" s="13">
        <v>1</v>
      </c>
      <c r="K54" s="13" t="s">
        <v>6324</v>
      </c>
      <c r="L54" s="13" t="s">
        <v>6325</v>
      </c>
    </row>
    <row r="55" spans="1:12">
      <c r="A55" s="1">
        <v>100000583</v>
      </c>
      <c r="B55" s="1" t="s">
        <v>6</v>
      </c>
      <c r="C55" s="1" t="s">
        <v>178</v>
      </c>
      <c r="D55" s="1" t="s">
        <v>245</v>
      </c>
      <c r="E55" s="1" t="s">
        <v>11</v>
      </c>
      <c r="F55" s="13" t="s">
        <v>12</v>
      </c>
      <c r="G55" s="13">
        <v>5</v>
      </c>
      <c r="H55" s="13">
        <v>1</v>
      </c>
      <c r="I55" s="13">
        <v>250</v>
      </c>
      <c r="J55" s="13">
        <v>1</v>
      </c>
      <c r="K55" s="13" t="s">
        <v>6314</v>
      </c>
      <c r="L55" s="13" t="s">
        <v>6315</v>
      </c>
    </row>
    <row r="56" spans="1:12">
      <c r="A56" s="1">
        <v>100000586</v>
      </c>
      <c r="B56" s="1" t="s">
        <v>6</v>
      </c>
      <c r="C56" s="1" t="s">
        <v>178</v>
      </c>
      <c r="D56" s="1" t="s">
        <v>248</v>
      </c>
      <c r="E56" s="1" t="s">
        <v>11</v>
      </c>
      <c r="F56" s="13" t="s">
        <v>12</v>
      </c>
      <c r="G56" s="13">
        <v>3</v>
      </c>
      <c r="H56" s="13">
        <v>1</v>
      </c>
      <c r="I56" s="13">
        <v>150</v>
      </c>
      <c r="J56" s="13">
        <v>1</v>
      </c>
      <c r="K56" s="13" t="s">
        <v>6312</v>
      </c>
      <c r="L56" s="13" t="s">
        <v>6313</v>
      </c>
    </row>
    <row r="57" spans="1:12">
      <c r="A57" s="1">
        <v>100000591</v>
      </c>
      <c r="B57" s="1" t="s">
        <v>6</v>
      </c>
      <c r="C57" s="1" t="s">
        <v>178</v>
      </c>
      <c r="D57" s="1" t="s">
        <v>250</v>
      </c>
      <c r="E57" s="1" t="s">
        <v>20</v>
      </c>
      <c r="F57" s="13" t="s">
        <v>72</v>
      </c>
      <c r="G57" s="13">
        <v>3</v>
      </c>
      <c r="H57" s="13">
        <v>1</v>
      </c>
      <c r="I57" s="13">
        <v>150</v>
      </c>
      <c r="J57" s="13">
        <v>1</v>
      </c>
      <c r="K57" s="13" t="s">
        <v>6306</v>
      </c>
      <c r="L57" s="13" t="s">
        <v>6307</v>
      </c>
    </row>
    <row r="58" spans="1:12">
      <c r="A58" s="1">
        <v>100000602</v>
      </c>
      <c r="B58" s="1" t="s">
        <v>6</v>
      </c>
      <c r="C58" s="1" t="s">
        <v>254</v>
      </c>
      <c r="D58" s="1" t="s">
        <v>256</v>
      </c>
      <c r="E58" s="1" t="s">
        <v>11</v>
      </c>
      <c r="F58" s="13" t="s">
        <v>12</v>
      </c>
      <c r="G58" s="13">
        <v>3</v>
      </c>
      <c r="H58" s="13">
        <v>1</v>
      </c>
      <c r="I58" s="13">
        <v>150</v>
      </c>
      <c r="J58" s="13">
        <v>1</v>
      </c>
      <c r="K58" s="13" t="s">
        <v>6306</v>
      </c>
      <c r="L58" s="13" t="s">
        <v>6307</v>
      </c>
    </row>
    <row r="59" spans="1:12">
      <c r="A59" s="1">
        <v>100000609</v>
      </c>
      <c r="B59" s="1" t="s">
        <v>6</v>
      </c>
      <c r="C59" s="1" t="s">
        <v>254</v>
      </c>
      <c r="D59" s="1" t="s">
        <v>12</v>
      </c>
      <c r="E59" s="1" t="s">
        <v>11</v>
      </c>
      <c r="F59" s="13" t="s">
        <v>12</v>
      </c>
      <c r="G59" s="13">
        <v>5</v>
      </c>
      <c r="H59" s="13">
        <v>1</v>
      </c>
      <c r="I59" s="13">
        <v>250</v>
      </c>
      <c r="J59" s="13">
        <v>1</v>
      </c>
      <c r="K59" s="13" t="s">
        <v>6314</v>
      </c>
      <c r="L59" s="13" t="s">
        <v>6315</v>
      </c>
    </row>
    <row r="60" spans="1:12">
      <c r="A60" s="1">
        <v>100000613</v>
      </c>
      <c r="B60" s="1" t="s">
        <v>6</v>
      </c>
      <c r="C60" s="1" t="s">
        <v>254</v>
      </c>
      <c r="D60" s="1" t="s">
        <v>259</v>
      </c>
      <c r="E60" s="1" t="s">
        <v>20</v>
      </c>
      <c r="F60" s="13" t="s">
        <v>72</v>
      </c>
      <c r="G60" s="13">
        <v>5</v>
      </c>
      <c r="H60" s="13">
        <v>1</v>
      </c>
      <c r="I60" s="13">
        <v>250</v>
      </c>
      <c r="J60" s="13">
        <v>1</v>
      </c>
      <c r="K60" s="13" t="s">
        <v>6314</v>
      </c>
      <c r="L60" s="13" t="s">
        <v>6315</v>
      </c>
    </row>
    <row r="61" spans="1:12">
      <c r="A61" s="1">
        <v>100000621</v>
      </c>
      <c r="B61" s="1" t="s">
        <v>6</v>
      </c>
      <c r="C61" s="1" t="s">
        <v>254</v>
      </c>
      <c r="D61" s="1" t="s">
        <v>12</v>
      </c>
      <c r="E61" s="1" t="s">
        <v>11</v>
      </c>
      <c r="F61" s="13" t="s">
        <v>12</v>
      </c>
      <c r="G61" s="13">
        <v>5</v>
      </c>
      <c r="H61" s="13">
        <v>1</v>
      </c>
      <c r="I61" s="13">
        <v>250</v>
      </c>
      <c r="J61" s="13">
        <v>1</v>
      </c>
      <c r="K61" s="13" t="s">
        <v>6314</v>
      </c>
      <c r="L61" s="13" t="s">
        <v>6315</v>
      </c>
    </row>
    <row r="62" spans="1:12">
      <c r="A62" s="1">
        <v>100000640</v>
      </c>
      <c r="B62" s="1" t="s">
        <v>6</v>
      </c>
      <c r="C62" s="1" t="s">
        <v>254</v>
      </c>
      <c r="D62" s="1" t="s">
        <v>12</v>
      </c>
      <c r="E62" s="1" t="s">
        <v>11</v>
      </c>
      <c r="F62" s="13" t="s">
        <v>12</v>
      </c>
      <c r="G62" s="13">
        <v>5</v>
      </c>
      <c r="H62" s="13">
        <v>1</v>
      </c>
      <c r="I62" s="13">
        <v>250</v>
      </c>
      <c r="J62" s="13">
        <v>1</v>
      </c>
      <c r="K62" s="13" t="s">
        <v>6314</v>
      </c>
      <c r="L62" s="13" t="s">
        <v>6315</v>
      </c>
    </row>
    <row r="63" spans="1:12">
      <c r="A63" s="1">
        <v>100000647</v>
      </c>
      <c r="B63" s="1" t="s">
        <v>6</v>
      </c>
      <c r="C63" s="1" t="s">
        <v>254</v>
      </c>
      <c r="D63" s="1" t="s">
        <v>150</v>
      </c>
      <c r="E63" s="1" t="s">
        <v>11</v>
      </c>
      <c r="F63" s="13" t="s">
        <v>12</v>
      </c>
      <c r="G63" s="13">
        <v>3</v>
      </c>
      <c r="H63" s="13">
        <v>1</v>
      </c>
      <c r="I63" s="13">
        <v>150</v>
      </c>
      <c r="J63" s="13">
        <v>1</v>
      </c>
      <c r="K63" s="13" t="s">
        <v>6306</v>
      </c>
      <c r="L63" s="13" t="s">
        <v>6307</v>
      </c>
    </row>
    <row r="64" spans="1:12">
      <c r="A64" s="1">
        <v>100000648</v>
      </c>
      <c r="B64" s="1" t="s">
        <v>6</v>
      </c>
      <c r="C64" s="1" t="s">
        <v>254</v>
      </c>
      <c r="D64" s="1" t="s">
        <v>271</v>
      </c>
      <c r="E64" s="1" t="s">
        <v>20</v>
      </c>
      <c r="F64" s="13" t="s">
        <v>72</v>
      </c>
      <c r="G64" s="13">
        <v>5</v>
      </c>
      <c r="H64" s="13">
        <v>1</v>
      </c>
      <c r="I64" s="13">
        <v>250</v>
      </c>
      <c r="J64" s="13">
        <v>1</v>
      </c>
      <c r="K64" s="13" t="s">
        <v>6328</v>
      </c>
      <c r="L64" s="13" t="s">
        <v>6329</v>
      </c>
    </row>
    <row r="65" spans="1:12">
      <c r="A65" s="1">
        <v>100017385</v>
      </c>
      <c r="B65" s="1" t="s">
        <v>6</v>
      </c>
      <c r="C65" s="1" t="s">
        <v>254</v>
      </c>
      <c r="D65" s="1" t="s">
        <v>5475</v>
      </c>
      <c r="E65" s="1" t="s">
        <v>5474</v>
      </c>
      <c r="F65" s="13" t="s">
        <v>5475</v>
      </c>
      <c r="G65" s="13">
        <v>0</v>
      </c>
      <c r="H65" s="13">
        <v>0</v>
      </c>
      <c r="I65" s="13">
        <v>0</v>
      </c>
      <c r="J65" s="13">
        <v>1</v>
      </c>
      <c r="K65" s="13" t="s">
        <v>6330</v>
      </c>
      <c r="L65" s="13" t="s">
        <v>6331</v>
      </c>
    </row>
    <row r="66" spans="1:12">
      <c r="A66" s="1">
        <v>100000661</v>
      </c>
      <c r="B66" s="1" t="s">
        <v>6</v>
      </c>
      <c r="C66" s="1" t="s">
        <v>254</v>
      </c>
      <c r="D66" s="1" t="s">
        <v>276</v>
      </c>
      <c r="E66" s="1" t="s">
        <v>2</v>
      </c>
      <c r="F66" s="13" t="s">
        <v>277</v>
      </c>
      <c r="G66" s="13">
        <v>2</v>
      </c>
      <c r="H66" s="13">
        <v>1</v>
      </c>
      <c r="I66" s="13">
        <v>100</v>
      </c>
      <c r="J66" s="13">
        <v>1</v>
      </c>
      <c r="K66" s="13" t="s">
        <v>6316</v>
      </c>
      <c r="L66" s="13" t="s">
        <v>6317</v>
      </c>
    </row>
    <row r="67" spans="1:12">
      <c r="A67" s="1">
        <v>100000662</v>
      </c>
      <c r="B67" s="1" t="s">
        <v>6</v>
      </c>
      <c r="C67" s="1" t="s">
        <v>254</v>
      </c>
      <c r="D67" s="1" t="s">
        <v>279</v>
      </c>
      <c r="E67" s="1" t="s">
        <v>2</v>
      </c>
      <c r="F67" s="13" t="s">
        <v>46</v>
      </c>
      <c r="G67" s="13">
        <v>4</v>
      </c>
      <c r="H67" s="13">
        <v>1</v>
      </c>
      <c r="I67" s="13">
        <v>200</v>
      </c>
      <c r="J67" s="13">
        <v>1</v>
      </c>
      <c r="K67" s="13" t="s">
        <v>6310</v>
      </c>
      <c r="L67" s="13" t="s">
        <v>6311</v>
      </c>
    </row>
    <row r="68" spans="1:12">
      <c r="A68" s="1">
        <v>100000671</v>
      </c>
      <c r="B68" s="1" t="s">
        <v>6</v>
      </c>
      <c r="C68" s="1" t="s">
        <v>254</v>
      </c>
      <c r="D68" s="1" t="s">
        <v>12</v>
      </c>
      <c r="E68" s="1" t="s">
        <v>11</v>
      </c>
      <c r="F68" s="13" t="s">
        <v>12</v>
      </c>
      <c r="G68" s="13">
        <v>5</v>
      </c>
      <c r="H68" s="13">
        <v>1</v>
      </c>
      <c r="I68" s="13">
        <v>250</v>
      </c>
      <c r="J68" s="13">
        <v>1</v>
      </c>
      <c r="K68" s="13" t="s">
        <v>6328</v>
      </c>
      <c r="L68" s="13" t="s">
        <v>6329</v>
      </c>
    </row>
    <row r="69" spans="1:12">
      <c r="A69" s="1">
        <v>100000650</v>
      </c>
      <c r="B69" s="1" t="s">
        <v>6</v>
      </c>
      <c r="C69" s="1" t="s">
        <v>254</v>
      </c>
      <c r="D69" s="1" t="s">
        <v>273</v>
      </c>
      <c r="E69" s="1" t="s">
        <v>20</v>
      </c>
      <c r="F69" s="13" t="s">
        <v>72</v>
      </c>
      <c r="G69" s="13">
        <v>3</v>
      </c>
      <c r="H69" s="13">
        <v>1</v>
      </c>
      <c r="I69" s="13">
        <v>150</v>
      </c>
      <c r="J69" s="13">
        <v>1</v>
      </c>
      <c r="K69" s="13" t="s">
        <v>6306</v>
      </c>
      <c r="L69" s="13" t="s">
        <v>6307</v>
      </c>
    </row>
    <row r="70" spans="1:12">
      <c r="A70" s="1">
        <v>100000684</v>
      </c>
      <c r="B70" s="1" t="s">
        <v>6</v>
      </c>
      <c r="C70" s="1" t="s">
        <v>254</v>
      </c>
      <c r="D70" s="1" t="s">
        <v>12</v>
      </c>
      <c r="E70" s="1" t="s">
        <v>11</v>
      </c>
      <c r="F70" s="13" t="s">
        <v>12</v>
      </c>
      <c r="G70" s="13">
        <v>5</v>
      </c>
      <c r="H70" s="13">
        <v>1</v>
      </c>
      <c r="I70" s="13">
        <v>250</v>
      </c>
      <c r="J70" s="13">
        <v>1</v>
      </c>
      <c r="K70" s="13" t="s">
        <v>6322</v>
      </c>
      <c r="L70" s="13" t="s">
        <v>6323</v>
      </c>
    </row>
    <row r="71" spans="1:12">
      <c r="A71" s="1">
        <v>100000705</v>
      </c>
      <c r="B71" s="1" t="s">
        <v>6</v>
      </c>
      <c r="C71" s="1" t="s">
        <v>254</v>
      </c>
      <c r="D71" s="1" t="s">
        <v>276</v>
      </c>
      <c r="E71" s="1" t="s">
        <v>2</v>
      </c>
      <c r="F71" s="13" t="s">
        <v>277</v>
      </c>
      <c r="G71" s="13">
        <v>2</v>
      </c>
      <c r="H71" s="13">
        <v>1</v>
      </c>
      <c r="I71" s="13">
        <v>100</v>
      </c>
      <c r="J71" s="13">
        <v>1</v>
      </c>
      <c r="K71" s="13" t="s">
        <v>6320</v>
      </c>
      <c r="L71" s="13" t="s">
        <v>6321</v>
      </c>
    </row>
    <row r="72" spans="1:12">
      <c r="A72" s="1">
        <v>100017383</v>
      </c>
      <c r="B72" s="1" t="s">
        <v>6</v>
      </c>
      <c r="C72" s="1" t="s">
        <v>254</v>
      </c>
      <c r="D72" s="1" t="s">
        <v>5475</v>
      </c>
      <c r="E72" s="1" t="s">
        <v>5474</v>
      </c>
      <c r="F72" s="13" t="s">
        <v>5475</v>
      </c>
      <c r="G72" s="13">
        <v>0</v>
      </c>
      <c r="H72" s="13">
        <v>0</v>
      </c>
      <c r="I72" s="13">
        <v>0</v>
      </c>
      <c r="J72" s="13">
        <v>1</v>
      </c>
      <c r="K72" s="13" t="s">
        <v>6330</v>
      </c>
      <c r="L72" s="13" t="s">
        <v>6331</v>
      </c>
    </row>
    <row r="73" spans="1:12">
      <c r="A73" s="1">
        <v>100000703</v>
      </c>
      <c r="B73" s="1" t="s">
        <v>6</v>
      </c>
      <c r="C73" s="1" t="s">
        <v>254</v>
      </c>
      <c r="D73" s="1" t="s">
        <v>288</v>
      </c>
      <c r="E73" s="1" t="s">
        <v>2</v>
      </c>
      <c r="F73" s="13" t="s">
        <v>289</v>
      </c>
      <c r="G73" s="13">
        <v>3</v>
      </c>
      <c r="H73" s="13">
        <v>1</v>
      </c>
      <c r="I73" s="13">
        <v>150</v>
      </c>
      <c r="J73" s="13">
        <v>1</v>
      </c>
      <c r="K73" s="13" t="s">
        <v>6306</v>
      </c>
      <c r="L73" s="13" t="s">
        <v>6307</v>
      </c>
    </row>
    <row r="74" spans="1:12">
      <c r="A74" s="1">
        <v>100000713</v>
      </c>
      <c r="B74" s="1" t="s">
        <v>6</v>
      </c>
      <c r="C74" s="1" t="s">
        <v>254</v>
      </c>
      <c r="D74" s="1" t="s">
        <v>293</v>
      </c>
      <c r="E74" s="1" t="s">
        <v>11</v>
      </c>
      <c r="F74" s="13" t="s">
        <v>12</v>
      </c>
      <c r="G74" s="13">
        <v>3</v>
      </c>
      <c r="H74" s="13">
        <v>1</v>
      </c>
      <c r="I74" s="13">
        <v>150</v>
      </c>
      <c r="J74" s="13">
        <v>1</v>
      </c>
      <c r="K74" s="13" t="s">
        <v>6306</v>
      </c>
      <c r="L74" s="13" t="s">
        <v>6307</v>
      </c>
    </row>
    <row r="75" spans="1:12">
      <c r="A75" s="1">
        <v>100000720</v>
      </c>
      <c r="B75" s="1" t="s">
        <v>6</v>
      </c>
      <c r="C75" s="1" t="s">
        <v>254</v>
      </c>
      <c r="D75" s="1" t="s">
        <v>12</v>
      </c>
      <c r="E75" s="1" t="s">
        <v>11</v>
      </c>
      <c r="F75" s="13" t="s">
        <v>12</v>
      </c>
      <c r="G75" s="13">
        <v>5</v>
      </c>
      <c r="H75" s="13">
        <v>1</v>
      </c>
      <c r="I75" s="13">
        <v>250</v>
      </c>
      <c r="J75" s="13">
        <v>1</v>
      </c>
      <c r="K75" s="13" t="s">
        <v>6328</v>
      </c>
      <c r="L75" s="13" t="s">
        <v>6329</v>
      </c>
    </row>
    <row r="76" spans="1:12">
      <c r="A76" s="1">
        <v>100000736</v>
      </c>
      <c r="B76" s="1" t="s">
        <v>6</v>
      </c>
      <c r="C76" s="1" t="s">
        <v>254</v>
      </c>
      <c r="D76" s="1" t="s">
        <v>301</v>
      </c>
      <c r="E76" s="1" t="s">
        <v>2</v>
      </c>
      <c r="F76" s="13" t="s">
        <v>114</v>
      </c>
      <c r="G76" s="13">
        <v>3</v>
      </c>
      <c r="H76" s="13">
        <v>1</v>
      </c>
      <c r="I76" s="13">
        <v>150</v>
      </c>
      <c r="J76" s="13">
        <v>1</v>
      </c>
      <c r="K76" s="13" t="s">
        <v>6306</v>
      </c>
      <c r="L76" s="13" t="s">
        <v>6307</v>
      </c>
    </row>
    <row r="77" spans="1:12">
      <c r="A77" s="1">
        <v>100000742</v>
      </c>
      <c r="B77" s="1" t="s">
        <v>6</v>
      </c>
      <c r="C77" s="1" t="s">
        <v>254</v>
      </c>
      <c r="D77" s="1" t="s">
        <v>304</v>
      </c>
      <c r="E77" s="1" t="s">
        <v>2</v>
      </c>
      <c r="F77" s="13" t="s">
        <v>217</v>
      </c>
      <c r="G77" s="13">
        <v>3</v>
      </c>
      <c r="H77" s="13">
        <v>1</v>
      </c>
      <c r="I77" s="13">
        <v>150</v>
      </c>
      <c r="J77" s="13">
        <v>1</v>
      </c>
      <c r="K77" s="13" t="s">
        <v>6306</v>
      </c>
      <c r="L77" s="13" t="s">
        <v>6307</v>
      </c>
    </row>
    <row r="78" spans="1:12">
      <c r="A78" s="1">
        <v>100000745</v>
      </c>
      <c r="B78" s="1" t="s">
        <v>6</v>
      </c>
      <c r="C78" s="1" t="s">
        <v>254</v>
      </c>
      <c r="D78" s="1" t="s">
        <v>305</v>
      </c>
      <c r="E78" s="1" t="s">
        <v>11</v>
      </c>
      <c r="F78" s="13" t="s">
        <v>12</v>
      </c>
      <c r="G78" s="13">
        <v>5</v>
      </c>
      <c r="H78" s="13">
        <v>1</v>
      </c>
      <c r="I78" s="13">
        <v>250</v>
      </c>
      <c r="J78" s="13">
        <v>1</v>
      </c>
      <c r="K78" s="13" t="s">
        <v>6322</v>
      </c>
      <c r="L78" s="13" t="s">
        <v>6323</v>
      </c>
    </row>
    <row r="79" spans="1:12">
      <c r="A79" s="1">
        <v>100000746</v>
      </c>
      <c r="B79" s="1" t="s">
        <v>6</v>
      </c>
      <c r="C79" s="1" t="s">
        <v>254</v>
      </c>
      <c r="D79" s="1" t="s">
        <v>307</v>
      </c>
      <c r="E79" s="1" t="s">
        <v>11</v>
      </c>
      <c r="F79" s="13" t="s">
        <v>12</v>
      </c>
      <c r="G79" s="13">
        <v>3</v>
      </c>
      <c r="H79" s="13">
        <v>1</v>
      </c>
      <c r="I79" s="13">
        <v>150</v>
      </c>
      <c r="J79" s="13">
        <v>1</v>
      </c>
      <c r="K79" s="13" t="s">
        <v>6312</v>
      </c>
      <c r="L79" s="13" t="s">
        <v>6313</v>
      </c>
    </row>
    <row r="80" spans="1:12">
      <c r="A80" s="1">
        <v>100000747</v>
      </c>
      <c r="B80" s="1" t="s">
        <v>6</v>
      </c>
      <c r="C80" s="1" t="s">
        <v>254</v>
      </c>
      <c r="D80" s="1" t="s">
        <v>309</v>
      </c>
      <c r="E80" s="1" t="s">
        <v>27</v>
      </c>
      <c r="F80" s="13" t="s">
        <v>18</v>
      </c>
      <c r="G80" s="13">
        <v>2</v>
      </c>
      <c r="H80" s="13">
        <v>1</v>
      </c>
      <c r="I80" s="13">
        <v>100</v>
      </c>
      <c r="J80" s="13">
        <v>1</v>
      </c>
      <c r="K80" s="13" t="s">
        <v>6316</v>
      </c>
      <c r="L80" s="13" t="s">
        <v>6317</v>
      </c>
    </row>
    <row r="81" spans="1:12">
      <c r="A81" s="1">
        <v>100017384</v>
      </c>
      <c r="B81" s="1" t="s">
        <v>6</v>
      </c>
      <c r="C81" s="1" t="s">
        <v>254</v>
      </c>
      <c r="D81" s="1" t="s">
        <v>5499</v>
      </c>
      <c r="E81" s="1" t="s">
        <v>5474</v>
      </c>
      <c r="F81" s="13" t="s">
        <v>5475</v>
      </c>
      <c r="G81" s="13">
        <v>0</v>
      </c>
      <c r="H81" s="13">
        <v>0</v>
      </c>
      <c r="I81" s="13">
        <v>0</v>
      </c>
      <c r="J81" s="13">
        <v>1</v>
      </c>
      <c r="K81" s="13" t="s">
        <v>6330</v>
      </c>
      <c r="L81" s="13" t="s">
        <v>6331</v>
      </c>
    </row>
    <row r="82" spans="1:12">
      <c r="A82" s="1">
        <v>100000765</v>
      </c>
      <c r="B82" s="1" t="s">
        <v>6</v>
      </c>
      <c r="C82" s="1" t="s">
        <v>254</v>
      </c>
      <c r="D82" s="1" t="s">
        <v>324</v>
      </c>
      <c r="E82" s="1" t="s">
        <v>2</v>
      </c>
      <c r="F82" s="13" t="s">
        <v>325</v>
      </c>
      <c r="G82" s="13">
        <v>3</v>
      </c>
      <c r="H82" s="13">
        <v>1</v>
      </c>
      <c r="I82" s="13">
        <v>150</v>
      </c>
      <c r="J82" s="13">
        <v>1</v>
      </c>
      <c r="K82" s="13" t="s">
        <v>6306</v>
      </c>
      <c r="L82" s="13" t="s">
        <v>6307</v>
      </c>
    </row>
    <row r="83" spans="1:12">
      <c r="A83" s="1">
        <v>100000770</v>
      </c>
      <c r="B83" s="1" t="s">
        <v>6</v>
      </c>
      <c r="C83" s="1" t="s">
        <v>254</v>
      </c>
      <c r="D83" s="1" t="s">
        <v>327</v>
      </c>
      <c r="E83" s="1" t="s">
        <v>27</v>
      </c>
      <c r="F83" s="13" t="s">
        <v>18</v>
      </c>
      <c r="G83" s="13">
        <v>5</v>
      </c>
      <c r="H83" s="13">
        <v>1</v>
      </c>
      <c r="I83" s="13">
        <v>250</v>
      </c>
      <c r="J83" s="13">
        <v>1</v>
      </c>
      <c r="K83" s="13" t="s">
        <v>6314</v>
      </c>
      <c r="L83" s="13" t="s">
        <v>6315</v>
      </c>
    </row>
    <row r="84" spans="1:12">
      <c r="A84" s="1">
        <v>100000769</v>
      </c>
      <c r="B84" s="1" t="s">
        <v>6</v>
      </c>
      <c r="C84" s="1" t="s">
        <v>254</v>
      </c>
      <c r="D84" s="1" t="s">
        <v>131</v>
      </c>
      <c r="E84" s="1" t="s">
        <v>11</v>
      </c>
      <c r="F84" s="13" t="s">
        <v>12</v>
      </c>
      <c r="G84" s="13">
        <v>5</v>
      </c>
      <c r="H84" s="13">
        <v>1</v>
      </c>
      <c r="I84" s="13">
        <v>250</v>
      </c>
      <c r="J84" s="13">
        <v>1</v>
      </c>
      <c r="K84" s="13" t="s">
        <v>6328</v>
      </c>
      <c r="L84" s="13" t="s">
        <v>6329</v>
      </c>
    </row>
    <row r="85" spans="1:12">
      <c r="A85" s="1">
        <v>100000787</v>
      </c>
      <c r="B85" s="1" t="s">
        <v>6</v>
      </c>
      <c r="C85" s="1" t="s">
        <v>254</v>
      </c>
      <c r="D85" s="1" t="s">
        <v>12</v>
      </c>
      <c r="E85" s="1" t="s">
        <v>11</v>
      </c>
      <c r="F85" s="13" t="s">
        <v>12</v>
      </c>
      <c r="G85" s="13">
        <v>5</v>
      </c>
      <c r="H85" s="13">
        <v>1</v>
      </c>
      <c r="I85" s="13">
        <v>250</v>
      </c>
      <c r="J85" s="13">
        <v>1</v>
      </c>
      <c r="K85" s="13" t="s">
        <v>6322</v>
      </c>
      <c r="L85" s="13" t="s">
        <v>6323</v>
      </c>
    </row>
    <row r="86" spans="1:12">
      <c r="A86" s="1">
        <v>100000798</v>
      </c>
      <c r="B86" s="1" t="s">
        <v>6</v>
      </c>
      <c r="C86" s="1" t="s">
        <v>254</v>
      </c>
      <c r="D86" s="1" t="s">
        <v>176</v>
      </c>
      <c r="E86" s="1" t="s">
        <v>11</v>
      </c>
      <c r="F86" s="13" t="s">
        <v>12</v>
      </c>
      <c r="G86" s="13">
        <v>5</v>
      </c>
      <c r="H86" s="13">
        <v>2</v>
      </c>
      <c r="I86" s="13">
        <v>250</v>
      </c>
      <c r="J86" s="13">
        <v>1</v>
      </c>
      <c r="K86" s="13" t="s">
        <v>6328</v>
      </c>
      <c r="L86" s="13" t="s">
        <v>6329</v>
      </c>
    </row>
    <row r="87" spans="1:12">
      <c r="A87" s="1">
        <v>100000815</v>
      </c>
      <c r="B87" s="1" t="s">
        <v>6</v>
      </c>
      <c r="C87" s="1" t="s">
        <v>242</v>
      </c>
      <c r="D87" s="1" t="s">
        <v>337</v>
      </c>
      <c r="E87" s="1" t="s">
        <v>2</v>
      </c>
      <c r="F87" s="13" t="s">
        <v>81</v>
      </c>
      <c r="G87" s="13">
        <v>3</v>
      </c>
      <c r="H87" s="13">
        <v>1</v>
      </c>
      <c r="I87" s="13">
        <v>150</v>
      </c>
      <c r="J87" s="13">
        <v>1</v>
      </c>
      <c r="K87" s="13" t="s">
        <v>6306</v>
      </c>
      <c r="L87" s="13" t="s">
        <v>6307</v>
      </c>
    </row>
    <row r="88" spans="1:12">
      <c r="A88" s="1">
        <v>100000842</v>
      </c>
      <c r="B88" s="1" t="s">
        <v>6</v>
      </c>
      <c r="C88" s="1" t="s">
        <v>242</v>
      </c>
      <c r="D88" s="1" t="s">
        <v>12</v>
      </c>
      <c r="E88" s="1" t="s">
        <v>11</v>
      </c>
      <c r="F88" s="13" t="s">
        <v>12</v>
      </c>
      <c r="G88" s="13">
        <v>5</v>
      </c>
      <c r="H88" s="13">
        <v>1</v>
      </c>
      <c r="I88" s="13">
        <v>250</v>
      </c>
      <c r="J88" s="13">
        <v>1</v>
      </c>
      <c r="K88" s="13" t="s">
        <v>6328</v>
      </c>
      <c r="L88" s="13" t="s">
        <v>6329</v>
      </c>
    </row>
    <row r="89" spans="1:12">
      <c r="A89" s="1">
        <v>100000876</v>
      </c>
      <c r="B89" s="1" t="s">
        <v>6</v>
      </c>
      <c r="C89" s="1" t="s">
        <v>242</v>
      </c>
      <c r="D89" s="1" t="s">
        <v>12</v>
      </c>
      <c r="E89" s="1" t="s">
        <v>11</v>
      </c>
      <c r="F89" s="13" t="s">
        <v>12</v>
      </c>
      <c r="G89" s="13">
        <v>4</v>
      </c>
      <c r="H89" s="13">
        <v>1</v>
      </c>
      <c r="I89" s="13">
        <v>200</v>
      </c>
      <c r="J89" s="13">
        <v>1</v>
      </c>
      <c r="K89" s="13" t="s">
        <v>6324</v>
      </c>
      <c r="L89" s="13" t="s">
        <v>6325</v>
      </c>
    </row>
    <row r="90" spans="1:12">
      <c r="A90" s="1">
        <v>100000898</v>
      </c>
      <c r="B90" s="1" t="s">
        <v>6</v>
      </c>
      <c r="C90" s="1" t="s">
        <v>242</v>
      </c>
      <c r="D90" s="1" t="s">
        <v>369</v>
      </c>
      <c r="E90" s="1" t="s">
        <v>20</v>
      </c>
      <c r="F90" s="13" t="s">
        <v>72</v>
      </c>
      <c r="G90" s="13">
        <v>2</v>
      </c>
      <c r="H90" s="13">
        <v>1</v>
      </c>
      <c r="I90" s="13">
        <v>100</v>
      </c>
      <c r="J90" s="13">
        <v>1</v>
      </c>
      <c r="K90" s="13" t="s">
        <v>6316</v>
      </c>
      <c r="L90" s="13" t="s">
        <v>6317</v>
      </c>
    </row>
    <row r="91" spans="1:12">
      <c r="A91" s="1">
        <v>100000891</v>
      </c>
      <c r="B91" s="1" t="s">
        <v>6</v>
      </c>
      <c r="C91" s="1" t="s">
        <v>242</v>
      </c>
      <c r="D91" s="1" t="s">
        <v>365</v>
      </c>
      <c r="E91" s="1" t="s">
        <v>20</v>
      </c>
      <c r="F91" s="13" t="s">
        <v>100</v>
      </c>
      <c r="G91" s="13">
        <v>3</v>
      </c>
      <c r="H91" s="13">
        <v>1</v>
      </c>
      <c r="I91" s="13">
        <v>150</v>
      </c>
      <c r="J91" s="13">
        <v>1</v>
      </c>
      <c r="K91" s="13" t="s">
        <v>6312</v>
      </c>
      <c r="L91" s="13" t="s">
        <v>6313</v>
      </c>
    </row>
    <row r="92" spans="1:12">
      <c r="A92" s="1">
        <v>100000894</v>
      </c>
      <c r="B92" s="1" t="s">
        <v>6</v>
      </c>
      <c r="C92" s="1" t="s">
        <v>242</v>
      </c>
      <c r="D92" s="1" t="s">
        <v>171</v>
      </c>
      <c r="E92" s="1" t="s">
        <v>27</v>
      </c>
      <c r="F92" s="13" t="s">
        <v>18</v>
      </c>
      <c r="G92" s="13">
        <v>4</v>
      </c>
      <c r="H92" s="13">
        <v>1</v>
      </c>
      <c r="I92" s="13">
        <v>200</v>
      </c>
      <c r="J92" s="13">
        <v>1</v>
      </c>
      <c r="K92" s="13" t="s">
        <v>6310</v>
      </c>
      <c r="L92" s="13" t="s">
        <v>6311</v>
      </c>
    </row>
    <row r="93" spans="1:12">
      <c r="A93" s="1">
        <v>100000926</v>
      </c>
      <c r="B93" s="1" t="s">
        <v>6</v>
      </c>
      <c r="C93" s="1" t="s">
        <v>242</v>
      </c>
      <c r="D93" s="1" t="s">
        <v>12</v>
      </c>
      <c r="E93" s="1" t="s">
        <v>11</v>
      </c>
      <c r="F93" s="13" t="s">
        <v>12</v>
      </c>
      <c r="G93" s="13">
        <v>4</v>
      </c>
      <c r="H93" s="13">
        <v>1</v>
      </c>
      <c r="I93" s="13">
        <v>200</v>
      </c>
      <c r="J93" s="13">
        <v>1</v>
      </c>
      <c r="K93" s="13" t="s">
        <v>6324</v>
      </c>
      <c r="L93" s="13" t="s">
        <v>6325</v>
      </c>
    </row>
    <row r="94" spans="1:12">
      <c r="A94" s="1">
        <v>100000937</v>
      </c>
      <c r="B94" s="1" t="s">
        <v>6</v>
      </c>
      <c r="C94" s="1" t="s">
        <v>242</v>
      </c>
      <c r="D94" s="1" t="s">
        <v>167</v>
      </c>
      <c r="E94" s="1" t="s">
        <v>20</v>
      </c>
      <c r="F94" s="13" t="s">
        <v>167</v>
      </c>
      <c r="G94" s="13">
        <v>4</v>
      </c>
      <c r="H94" s="13">
        <v>2</v>
      </c>
      <c r="I94" s="13">
        <v>200</v>
      </c>
      <c r="J94" s="13">
        <v>1</v>
      </c>
      <c r="K94" s="13" t="s">
        <v>6310</v>
      </c>
      <c r="L94" s="13" t="s">
        <v>6311</v>
      </c>
    </row>
    <row r="95" spans="1:12">
      <c r="A95" s="1">
        <v>100000934</v>
      </c>
      <c r="B95" s="1" t="s">
        <v>6</v>
      </c>
      <c r="C95" s="1" t="s">
        <v>242</v>
      </c>
      <c r="D95" s="1" t="s">
        <v>378</v>
      </c>
      <c r="E95" s="1" t="s">
        <v>20</v>
      </c>
      <c r="F95" s="13" t="s">
        <v>72</v>
      </c>
      <c r="G95" s="13">
        <v>3</v>
      </c>
      <c r="H95" s="13">
        <v>1</v>
      </c>
      <c r="I95" s="13">
        <v>150</v>
      </c>
      <c r="J95" s="13">
        <v>1</v>
      </c>
      <c r="K95" s="13" t="s">
        <v>6312</v>
      </c>
      <c r="L95" s="13" t="s">
        <v>6313</v>
      </c>
    </row>
    <row r="96" spans="1:12">
      <c r="A96" s="1">
        <v>100000956</v>
      </c>
      <c r="B96" s="1" t="s">
        <v>6</v>
      </c>
      <c r="C96" s="1" t="s">
        <v>242</v>
      </c>
      <c r="D96" s="1" t="s">
        <v>12</v>
      </c>
      <c r="E96" s="1" t="s">
        <v>11</v>
      </c>
      <c r="F96" s="13" t="s">
        <v>12</v>
      </c>
      <c r="G96" s="13">
        <v>5</v>
      </c>
      <c r="H96" s="13">
        <v>1</v>
      </c>
      <c r="I96" s="13">
        <v>250</v>
      </c>
      <c r="J96" s="13">
        <v>1</v>
      </c>
      <c r="K96" s="13" t="s">
        <v>6318</v>
      </c>
      <c r="L96" s="13" t="s">
        <v>6319</v>
      </c>
    </row>
    <row r="97" spans="1:12">
      <c r="A97" s="1">
        <v>100018233</v>
      </c>
      <c r="B97" s="1" t="s">
        <v>6</v>
      </c>
      <c r="C97" s="1" t="s">
        <v>242</v>
      </c>
      <c r="D97" s="1" t="s">
        <v>5636</v>
      </c>
      <c r="E97" s="1" t="s">
        <v>2</v>
      </c>
      <c r="F97" s="13" t="s">
        <v>1931</v>
      </c>
      <c r="G97" s="13">
        <v>3</v>
      </c>
      <c r="H97" s="13">
        <v>1</v>
      </c>
      <c r="I97" s="13">
        <v>150</v>
      </c>
      <c r="J97" s="13">
        <v>1</v>
      </c>
      <c r="K97" s="13" t="s">
        <v>6306</v>
      </c>
      <c r="L97" s="13" t="s">
        <v>6307</v>
      </c>
    </row>
    <row r="98" spans="1:12">
      <c r="A98" s="1">
        <v>100000972</v>
      </c>
      <c r="B98" s="1" t="s">
        <v>6</v>
      </c>
      <c r="C98" s="1" t="s">
        <v>242</v>
      </c>
      <c r="D98" s="1" t="s">
        <v>387</v>
      </c>
      <c r="E98" s="1" t="s">
        <v>20</v>
      </c>
      <c r="F98" s="13" t="s">
        <v>72</v>
      </c>
      <c r="G98" s="13">
        <v>4</v>
      </c>
      <c r="H98" s="13">
        <v>1</v>
      </c>
      <c r="I98" s="13">
        <v>200</v>
      </c>
      <c r="J98" s="13">
        <v>1</v>
      </c>
      <c r="K98" s="13" t="s">
        <v>6324</v>
      </c>
      <c r="L98" s="13" t="s">
        <v>6325</v>
      </c>
    </row>
    <row r="99" spans="1:12">
      <c r="A99" s="1">
        <v>100000983</v>
      </c>
      <c r="B99" s="1" t="s">
        <v>6</v>
      </c>
      <c r="C99" s="1" t="s">
        <v>242</v>
      </c>
      <c r="D99" s="1" t="s">
        <v>394</v>
      </c>
      <c r="E99" s="1" t="s">
        <v>11</v>
      </c>
      <c r="F99" s="13" t="s">
        <v>12</v>
      </c>
      <c r="G99" s="13">
        <v>3</v>
      </c>
      <c r="H99" s="13">
        <v>1</v>
      </c>
      <c r="I99" s="13">
        <v>150</v>
      </c>
      <c r="J99" s="13">
        <v>1</v>
      </c>
      <c r="K99" s="13" t="s">
        <v>6312</v>
      </c>
      <c r="L99" s="13" t="s">
        <v>6313</v>
      </c>
    </row>
    <row r="100" spans="1:12">
      <c r="A100" s="1">
        <v>100000986</v>
      </c>
      <c r="B100" s="1" t="s">
        <v>6</v>
      </c>
      <c r="C100" s="1" t="s">
        <v>242</v>
      </c>
      <c r="D100" s="1" t="s">
        <v>397</v>
      </c>
      <c r="E100" s="1" t="s">
        <v>27</v>
      </c>
      <c r="F100" s="13" t="s">
        <v>18</v>
      </c>
      <c r="G100" s="13">
        <v>2</v>
      </c>
      <c r="H100" s="13">
        <v>1</v>
      </c>
      <c r="I100" s="13">
        <v>100</v>
      </c>
      <c r="J100" s="13">
        <v>1</v>
      </c>
      <c r="K100" s="13" t="s">
        <v>6316</v>
      </c>
      <c r="L100" s="13" t="s">
        <v>6317</v>
      </c>
    </row>
    <row r="101" spans="1:12">
      <c r="A101" s="1">
        <v>100000994</v>
      </c>
      <c r="B101" s="1" t="s">
        <v>6</v>
      </c>
      <c r="C101" s="1" t="s">
        <v>242</v>
      </c>
      <c r="D101" s="1" t="s">
        <v>45</v>
      </c>
      <c r="E101" s="1" t="s">
        <v>2</v>
      </c>
      <c r="F101" s="13" t="s">
        <v>46</v>
      </c>
      <c r="G101" s="13">
        <v>3</v>
      </c>
      <c r="H101" s="13">
        <v>1</v>
      </c>
      <c r="I101" s="13">
        <v>150</v>
      </c>
      <c r="J101" s="13">
        <v>1</v>
      </c>
      <c r="K101" s="13" t="s">
        <v>6306</v>
      </c>
      <c r="L101" s="13" t="s">
        <v>6307</v>
      </c>
    </row>
    <row r="102" spans="1:12">
      <c r="A102" s="1">
        <v>100000987</v>
      </c>
      <c r="B102" s="1" t="s">
        <v>6</v>
      </c>
      <c r="C102" s="1" t="s">
        <v>242</v>
      </c>
      <c r="D102" s="1" t="s">
        <v>398</v>
      </c>
      <c r="E102" s="1" t="s">
        <v>2</v>
      </c>
      <c r="F102" s="13" t="s">
        <v>114</v>
      </c>
      <c r="G102" s="13">
        <v>3</v>
      </c>
      <c r="H102" s="13">
        <v>1</v>
      </c>
      <c r="I102" s="13">
        <v>150</v>
      </c>
      <c r="J102" s="13">
        <v>1</v>
      </c>
      <c r="K102" s="13" t="s">
        <v>6306</v>
      </c>
      <c r="L102" s="13" t="s">
        <v>6307</v>
      </c>
    </row>
    <row r="103" spans="1:12">
      <c r="A103" s="1">
        <v>100001005</v>
      </c>
      <c r="B103" s="1" t="s">
        <v>6</v>
      </c>
      <c r="C103" s="1" t="s">
        <v>242</v>
      </c>
      <c r="D103" s="1" t="s">
        <v>176</v>
      </c>
      <c r="E103" s="1" t="s">
        <v>11</v>
      </c>
      <c r="F103" s="13" t="s">
        <v>12</v>
      </c>
      <c r="G103" s="13">
        <v>5</v>
      </c>
      <c r="H103" s="13">
        <v>1</v>
      </c>
      <c r="I103" s="13">
        <v>250</v>
      </c>
      <c r="J103" s="13">
        <v>1</v>
      </c>
      <c r="K103" s="13" t="s">
        <v>6328</v>
      </c>
      <c r="L103" s="13" t="s">
        <v>6329</v>
      </c>
    </row>
    <row r="104" spans="1:12">
      <c r="A104" s="1">
        <v>100001013</v>
      </c>
      <c r="B104" s="1" t="s">
        <v>6</v>
      </c>
      <c r="C104" s="1" t="s">
        <v>405</v>
      </c>
      <c r="D104" s="1" t="s">
        <v>12</v>
      </c>
      <c r="E104" s="1" t="s">
        <v>11</v>
      </c>
      <c r="F104" s="13" t="s">
        <v>12</v>
      </c>
      <c r="G104" s="13">
        <v>3</v>
      </c>
      <c r="H104" s="13">
        <v>1</v>
      </c>
      <c r="I104" s="13">
        <v>150</v>
      </c>
      <c r="J104" s="13">
        <v>1</v>
      </c>
      <c r="K104" s="13" t="s">
        <v>6306</v>
      </c>
      <c r="L104" s="13" t="s">
        <v>6307</v>
      </c>
    </row>
    <row r="105" spans="1:12">
      <c r="A105" s="1">
        <v>100001020</v>
      </c>
      <c r="B105" s="1" t="s">
        <v>6</v>
      </c>
      <c r="C105" s="1" t="s">
        <v>405</v>
      </c>
      <c r="D105" s="1" t="s">
        <v>12</v>
      </c>
      <c r="E105" s="1" t="s">
        <v>11</v>
      </c>
      <c r="F105" s="13" t="s">
        <v>407</v>
      </c>
      <c r="G105" s="13">
        <v>3</v>
      </c>
      <c r="H105" s="13">
        <v>1</v>
      </c>
      <c r="I105" s="13">
        <v>150</v>
      </c>
      <c r="J105" s="13">
        <v>1</v>
      </c>
      <c r="K105" s="13" t="s">
        <v>6306</v>
      </c>
      <c r="L105" s="13" t="s">
        <v>6307</v>
      </c>
    </row>
    <row r="106" spans="1:12">
      <c r="A106" s="1">
        <v>100001024</v>
      </c>
      <c r="B106" s="1" t="s">
        <v>6</v>
      </c>
      <c r="C106" s="1" t="s">
        <v>405</v>
      </c>
      <c r="D106" s="1" t="s">
        <v>12</v>
      </c>
      <c r="E106" s="1" t="s">
        <v>11</v>
      </c>
      <c r="F106" s="13" t="s">
        <v>12</v>
      </c>
      <c r="G106" s="13">
        <v>3</v>
      </c>
      <c r="H106" s="13">
        <v>1</v>
      </c>
      <c r="I106" s="13">
        <v>150</v>
      </c>
      <c r="J106" s="13">
        <v>1</v>
      </c>
      <c r="K106" s="13" t="s">
        <v>6306</v>
      </c>
      <c r="L106" s="13" t="s">
        <v>6307</v>
      </c>
    </row>
    <row r="107" spans="1:12">
      <c r="A107" s="1">
        <v>100001029</v>
      </c>
      <c r="B107" s="1" t="s">
        <v>6</v>
      </c>
      <c r="C107" s="1" t="s">
        <v>405</v>
      </c>
      <c r="D107" s="1" t="s">
        <v>176</v>
      </c>
      <c r="E107" s="1" t="s">
        <v>11</v>
      </c>
      <c r="F107" s="13" t="s">
        <v>12</v>
      </c>
      <c r="G107" s="13">
        <v>3</v>
      </c>
      <c r="H107" s="13">
        <v>1</v>
      </c>
      <c r="I107" s="13">
        <v>150</v>
      </c>
      <c r="J107" s="13">
        <v>1</v>
      </c>
      <c r="K107" s="13" t="s">
        <v>6306</v>
      </c>
      <c r="L107" s="13" t="s">
        <v>6307</v>
      </c>
    </row>
    <row r="108" spans="1:12">
      <c r="A108" s="1">
        <v>100001034</v>
      </c>
      <c r="B108" s="1" t="s">
        <v>6</v>
      </c>
      <c r="C108" s="1" t="s">
        <v>405</v>
      </c>
      <c r="D108" s="1" t="s">
        <v>12</v>
      </c>
      <c r="E108" s="1" t="s">
        <v>11</v>
      </c>
      <c r="F108" s="13" t="s">
        <v>12</v>
      </c>
      <c r="G108" s="13">
        <v>3</v>
      </c>
      <c r="H108" s="13">
        <v>1</v>
      </c>
      <c r="I108" s="13">
        <v>150</v>
      </c>
      <c r="J108" s="13">
        <v>1</v>
      </c>
      <c r="K108" s="13" t="s">
        <v>6306</v>
      </c>
      <c r="L108" s="13" t="s">
        <v>6307</v>
      </c>
    </row>
    <row r="109" spans="1:12">
      <c r="A109" s="1">
        <v>100001040</v>
      </c>
      <c r="B109" s="1" t="s">
        <v>6</v>
      </c>
      <c r="C109" s="1" t="s">
        <v>405</v>
      </c>
      <c r="D109" s="1" t="s">
        <v>12</v>
      </c>
      <c r="E109" s="1" t="s">
        <v>11</v>
      </c>
      <c r="F109" s="13" t="s">
        <v>12</v>
      </c>
      <c r="G109" s="13">
        <v>4</v>
      </c>
      <c r="H109" s="13">
        <v>1</v>
      </c>
      <c r="I109" s="13">
        <v>200</v>
      </c>
      <c r="J109" s="13">
        <v>1</v>
      </c>
      <c r="K109" s="13" t="s">
        <v>6324</v>
      </c>
      <c r="L109" s="13" t="s">
        <v>6325</v>
      </c>
    </row>
    <row r="110" spans="1:12">
      <c r="A110" s="1">
        <v>100001042</v>
      </c>
      <c r="B110" s="1" t="s">
        <v>6</v>
      </c>
      <c r="C110" s="1" t="s">
        <v>405</v>
      </c>
      <c r="D110" s="1" t="s">
        <v>18</v>
      </c>
      <c r="E110" s="1" t="s">
        <v>27</v>
      </c>
      <c r="F110" s="13" t="s">
        <v>18</v>
      </c>
      <c r="G110" s="13">
        <v>5</v>
      </c>
      <c r="H110" s="13">
        <v>1</v>
      </c>
      <c r="I110" s="13">
        <v>250</v>
      </c>
      <c r="J110" s="13">
        <v>1</v>
      </c>
      <c r="K110" s="13" t="s">
        <v>6314</v>
      </c>
      <c r="L110" s="13" t="s">
        <v>6315</v>
      </c>
    </row>
    <row r="111" spans="1:12">
      <c r="A111" s="1">
        <v>100001045</v>
      </c>
      <c r="B111" s="1" t="s">
        <v>6</v>
      </c>
      <c r="C111" s="1" t="s">
        <v>405</v>
      </c>
      <c r="D111" s="1" t="s">
        <v>419</v>
      </c>
      <c r="E111" s="1" t="s">
        <v>11</v>
      </c>
      <c r="F111" s="13" t="s">
        <v>12</v>
      </c>
      <c r="G111" s="13">
        <v>5</v>
      </c>
      <c r="H111" s="13">
        <v>1</v>
      </c>
      <c r="I111" s="13">
        <v>250</v>
      </c>
      <c r="J111" s="13">
        <v>1</v>
      </c>
      <c r="K111" s="13" t="s">
        <v>6318</v>
      </c>
      <c r="L111" s="13" t="s">
        <v>6319</v>
      </c>
    </row>
    <row r="112" spans="1:12">
      <c r="A112" s="1">
        <v>100001051</v>
      </c>
      <c r="B112" s="1" t="s">
        <v>6</v>
      </c>
      <c r="C112" s="1" t="s">
        <v>405</v>
      </c>
      <c r="D112" s="1" t="s">
        <v>422</v>
      </c>
      <c r="E112" s="1" t="s">
        <v>11</v>
      </c>
      <c r="F112" s="13" t="s">
        <v>12</v>
      </c>
      <c r="G112" s="13">
        <v>5</v>
      </c>
      <c r="H112" s="13">
        <v>1</v>
      </c>
      <c r="I112" s="13">
        <v>250</v>
      </c>
      <c r="J112" s="13">
        <v>1</v>
      </c>
      <c r="K112" s="13" t="s">
        <v>6318</v>
      </c>
      <c r="L112" s="13" t="s">
        <v>6319</v>
      </c>
    </row>
    <row r="113" spans="1:12">
      <c r="A113" s="1">
        <v>100001052</v>
      </c>
      <c r="B113" s="1" t="s">
        <v>6</v>
      </c>
      <c r="C113" s="1" t="s">
        <v>405</v>
      </c>
      <c r="D113" s="1" t="s">
        <v>424</v>
      </c>
      <c r="E113" s="1" t="s">
        <v>27</v>
      </c>
      <c r="F113" s="13" t="s">
        <v>18</v>
      </c>
      <c r="G113" s="13">
        <v>3</v>
      </c>
      <c r="H113" s="13">
        <v>1</v>
      </c>
      <c r="I113" s="13">
        <v>150</v>
      </c>
      <c r="J113" s="13">
        <v>1</v>
      </c>
      <c r="K113" s="13" t="s">
        <v>6312</v>
      </c>
      <c r="L113" s="13" t="s">
        <v>6313</v>
      </c>
    </row>
    <row r="114" spans="1:12">
      <c r="A114" s="1">
        <v>100017388</v>
      </c>
      <c r="B114" s="1" t="s">
        <v>6</v>
      </c>
      <c r="C114" s="1" t="s">
        <v>405</v>
      </c>
      <c r="D114" s="1" t="s">
        <v>5475</v>
      </c>
      <c r="E114" s="1" t="s">
        <v>5474</v>
      </c>
      <c r="F114" s="13" t="s">
        <v>5475</v>
      </c>
      <c r="G114" s="13">
        <v>0</v>
      </c>
      <c r="H114" s="13">
        <v>0</v>
      </c>
      <c r="I114" s="13">
        <v>0</v>
      </c>
      <c r="J114" s="13">
        <v>1</v>
      </c>
      <c r="K114" s="13" t="s">
        <v>6330</v>
      </c>
      <c r="L114" s="13" t="s">
        <v>6331</v>
      </c>
    </row>
    <row r="115" spans="1:12">
      <c r="A115" s="1">
        <v>100001061</v>
      </c>
      <c r="B115" s="1" t="s">
        <v>6</v>
      </c>
      <c r="C115" s="1" t="s">
        <v>405</v>
      </c>
      <c r="D115" s="1" t="s">
        <v>276</v>
      </c>
      <c r="E115" s="1" t="s">
        <v>2</v>
      </c>
      <c r="F115" s="13" t="s">
        <v>277</v>
      </c>
      <c r="G115" s="13">
        <v>2</v>
      </c>
      <c r="H115" s="13">
        <v>1</v>
      </c>
      <c r="I115" s="13">
        <v>100</v>
      </c>
      <c r="J115" s="13">
        <v>1</v>
      </c>
      <c r="K115" s="13" t="s">
        <v>6316</v>
      </c>
      <c r="L115" s="13" t="s">
        <v>6317</v>
      </c>
    </row>
    <row r="116" spans="1:12">
      <c r="A116" s="1">
        <v>100001063</v>
      </c>
      <c r="B116" s="1" t="s">
        <v>6</v>
      </c>
      <c r="C116" s="1" t="s">
        <v>405</v>
      </c>
      <c r="D116" s="1" t="s">
        <v>279</v>
      </c>
      <c r="E116" s="1" t="s">
        <v>2</v>
      </c>
      <c r="F116" s="13" t="s">
        <v>46</v>
      </c>
      <c r="G116" s="13">
        <v>3</v>
      </c>
      <c r="H116" s="13">
        <v>1</v>
      </c>
      <c r="I116" s="13">
        <v>150</v>
      </c>
      <c r="J116" s="13">
        <v>1</v>
      </c>
      <c r="K116" s="13" t="s">
        <v>6312</v>
      </c>
      <c r="L116" s="13" t="s">
        <v>6313</v>
      </c>
    </row>
    <row r="117" spans="1:12">
      <c r="A117" s="1">
        <v>100001073</v>
      </c>
      <c r="B117" s="1" t="s">
        <v>6</v>
      </c>
      <c r="C117" s="1" t="s">
        <v>405</v>
      </c>
      <c r="D117" s="1" t="s">
        <v>12</v>
      </c>
      <c r="E117" s="1" t="s">
        <v>11</v>
      </c>
      <c r="F117" s="13" t="s">
        <v>12</v>
      </c>
      <c r="G117" s="13">
        <v>5</v>
      </c>
      <c r="H117" s="13">
        <v>2</v>
      </c>
      <c r="I117" s="13">
        <v>250</v>
      </c>
      <c r="J117" s="13">
        <v>1</v>
      </c>
      <c r="K117" s="13" t="s">
        <v>6314</v>
      </c>
      <c r="L117" s="13" t="s">
        <v>6315</v>
      </c>
    </row>
    <row r="118" spans="1:12">
      <c r="A118" s="1">
        <v>100001076</v>
      </c>
      <c r="B118" s="1" t="s">
        <v>6</v>
      </c>
      <c r="C118" s="1" t="s">
        <v>405</v>
      </c>
      <c r="D118" s="1" t="s">
        <v>12</v>
      </c>
      <c r="E118" s="1" t="s">
        <v>11</v>
      </c>
      <c r="F118" s="13" t="s">
        <v>407</v>
      </c>
      <c r="G118" s="13">
        <v>2</v>
      </c>
      <c r="H118" s="13">
        <v>1</v>
      </c>
      <c r="I118" s="13">
        <v>100</v>
      </c>
      <c r="J118" s="13">
        <v>1</v>
      </c>
      <c r="K118" s="13" t="s">
        <v>6320</v>
      </c>
      <c r="L118" s="13" t="s">
        <v>6321</v>
      </c>
    </row>
    <row r="119" spans="1:12">
      <c r="A119" s="1">
        <v>100001082</v>
      </c>
      <c r="B119" s="1" t="s">
        <v>6</v>
      </c>
      <c r="C119" s="1" t="s">
        <v>405</v>
      </c>
      <c r="D119" s="1" t="s">
        <v>12</v>
      </c>
      <c r="E119" s="1" t="s">
        <v>11</v>
      </c>
      <c r="F119" s="13" t="s">
        <v>12</v>
      </c>
      <c r="G119" s="13">
        <v>3</v>
      </c>
      <c r="H119" s="13">
        <v>1</v>
      </c>
      <c r="I119" s="13">
        <v>150</v>
      </c>
      <c r="J119" s="13">
        <v>1</v>
      </c>
      <c r="K119" s="13" t="s">
        <v>6306</v>
      </c>
      <c r="L119" s="13" t="s">
        <v>6307</v>
      </c>
    </row>
    <row r="120" spans="1:12">
      <c r="A120" s="1">
        <v>100001093</v>
      </c>
      <c r="B120" s="1" t="s">
        <v>6</v>
      </c>
      <c r="C120" s="1" t="s">
        <v>405</v>
      </c>
      <c r="D120" s="1" t="s">
        <v>12</v>
      </c>
      <c r="E120" s="1" t="s">
        <v>11</v>
      </c>
      <c r="F120" s="13" t="s">
        <v>407</v>
      </c>
      <c r="G120" s="13">
        <v>2</v>
      </c>
      <c r="H120" s="13">
        <v>1</v>
      </c>
      <c r="I120" s="13">
        <v>100</v>
      </c>
      <c r="J120" s="13">
        <v>1</v>
      </c>
      <c r="K120" s="13" t="s">
        <v>6320</v>
      </c>
      <c r="L120" s="13" t="s">
        <v>6321</v>
      </c>
    </row>
    <row r="121" spans="1:12">
      <c r="A121" s="1">
        <v>100001102</v>
      </c>
      <c r="B121" s="1" t="s">
        <v>6</v>
      </c>
      <c r="C121" s="1" t="s">
        <v>405</v>
      </c>
      <c r="D121" s="1" t="s">
        <v>12</v>
      </c>
      <c r="E121" s="1" t="s">
        <v>11</v>
      </c>
      <c r="F121" s="13" t="s">
        <v>12</v>
      </c>
      <c r="G121" s="13">
        <v>3</v>
      </c>
      <c r="H121" s="13">
        <v>1</v>
      </c>
      <c r="I121" s="13">
        <v>150</v>
      </c>
      <c r="J121" s="13">
        <v>1</v>
      </c>
      <c r="K121" s="13" t="s">
        <v>6306</v>
      </c>
      <c r="L121" s="13" t="s">
        <v>6307</v>
      </c>
    </row>
    <row r="122" spans="1:12">
      <c r="A122" s="1">
        <v>100001108</v>
      </c>
      <c r="B122" s="1" t="s">
        <v>6</v>
      </c>
      <c r="C122" s="1" t="s">
        <v>405</v>
      </c>
      <c r="D122" s="1" t="s">
        <v>12</v>
      </c>
      <c r="E122" s="1" t="s">
        <v>11</v>
      </c>
      <c r="F122" s="13" t="s">
        <v>12</v>
      </c>
      <c r="G122" s="13">
        <v>4</v>
      </c>
      <c r="H122" s="13">
        <v>1</v>
      </c>
      <c r="I122" s="13">
        <v>200</v>
      </c>
      <c r="J122" s="13">
        <v>1</v>
      </c>
      <c r="K122" s="13" t="s">
        <v>6324</v>
      </c>
      <c r="L122" s="13" t="s">
        <v>6325</v>
      </c>
    </row>
    <row r="123" spans="1:12">
      <c r="A123" s="1">
        <v>100001111</v>
      </c>
      <c r="B123" s="1" t="s">
        <v>6</v>
      </c>
      <c r="C123" s="1" t="s">
        <v>405</v>
      </c>
      <c r="D123" s="1" t="s">
        <v>442</v>
      </c>
      <c r="E123" s="1" t="s">
        <v>2</v>
      </c>
      <c r="F123" s="13" t="s">
        <v>443</v>
      </c>
      <c r="G123" s="13">
        <v>2</v>
      </c>
      <c r="H123" s="13">
        <v>1</v>
      </c>
      <c r="I123" s="13">
        <v>100</v>
      </c>
      <c r="J123" s="13">
        <v>1</v>
      </c>
      <c r="K123" s="13" t="s">
        <v>6320</v>
      </c>
      <c r="L123" s="13" t="s">
        <v>6321</v>
      </c>
    </row>
    <row r="124" spans="1:12">
      <c r="A124" s="1">
        <v>100001112</v>
      </c>
      <c r="B124" s="1" t="s">
        <v>6</v>
      </c>
      <c r="C124" s="1" t="s">
        <v>405</v>
      </c>
      <c r="D124" s="1" t="s">
        <v>444</v>
      </c>
      <c r="E124" s="1" t="s">
        <v>2</v>
      </c>
      <c r="F124" s="13" t="s">
        <v>445</v>
      </c>
      <c r="G124" s="13">
        <v>2</v>
      </c>
      <c r="H124" s="13">
        <v>1</v>
      </c>
      <c r="I124" s="13">
        <v>100</v>
      </c>
      <c r="J124" s="13">
        <v>1</v>
      </c>
      <c r="K124" s="13" t="s">
        <v>6320</v>
      </c>
      <c r="L124" s="13" t="s">
        <v>6321</v>
      </c>
    </row>
    <row r="125" spans="1:12">
      <c r="A125" s="1">
        <v>100001110</v>
      </c>
      <c r="B125" s="1" t="s">
        <v>6</v>
      </c>
      <c r="C125" s="1" t="s">
        <v>405</v>
      </c>
      <c r="D125" s="1" t="s">
        <v>440</v>
      </c>
      <c r="E125" s="1" t="s">
        <v>2</v>
      </c>
      <c r="F125" s="13" t="s">
        <v>189</v>
      </c>
      <c r="G125" s="13">
        <v>2</v>
      </c>
      <c r="H125" s="13">
        <v>1</v>
      </c>
      <c r="I125" s="13">
        <v>100</v>
      </c>
      <c r="J125" s="13">
        <v>1</v>
      </c>
      <c r="K125" s="13" t="s">
        <v>6320</v>
      </c>
      <c r="L125" s="13" t="s">
        <v>6321</v>
      </c>
    </row>
    <row r="126" spans="1:12">
      <c r="A126" s="1">
        <v>100001118</v>
      </c>
      <c r="B126" s="1" t="s">
        <v>6</v>
      </c>
      <c r="C126" s="1" t="s">
        <v>405</v>
      </c>
      <c r="D126" s="1" t="s">
        <v>12</v>
      </c>
      <c r="E126" s="1" t="s">
        <v>11</v>
      </c>
      <c r="F126" s="13" t="s">
        <v>12</v>
      </c>
      <c r="G126" s="13">
        <v>4</v>
      </c>
      <c r="H126" s="13">
        <v>1</v>
      </c>
      <c r="I126" s="13">
        <v>200</v>
      </c>
      <c r="J126" s="13">
        <v>1</v>
      </c>
      <c r="K126" s="13" t="s">
        <v>6324</v>
      </c>
      <c r="L126" s="13" t="s">
        <v>6325</v>
      </c>
    </row>
    <row r="127" spans="1:12">
      <c r="A127" s="1">
        <v>100001120</v>
      </c>
      <c r="B127" s="1" t="s">
        <v>6</v>
      </c>
      <c r="C127" s="1" t="s">
        <v>405</v>
      </c>
      <c r="D127" s="1" t="s">
        <v>176</v>
      </c>
      <c r="E127" s="1" t="s">
        <v>11</v>
      </c>
      <c r="F127" s="13" t="s">
        <v>12</v>
      </c>
      <c r="G127" s="13">
        <v>3</v>
      </c>
      <c r="H127" s="13">
        <v>1</v>
      </c>
      <c r="I127" s="13">
        <v>150</v>
      </c>
      <c r="J127" s="13">
        <v>1</v>
      </c>
      <c r="K127" s="13" t="s">
        <v>6306</v>
      </c>
      <c r="L127" s="13" t="s">
        <v>6307</v>
      </c>
    </row>
    <row r="128" spans="1:12">
      <c r="A128" s="1">
        <v>100001133</v>
      </c>
      <c r="B128" s="1" t="s">
        <v>6</v>
      </c>
      <c r="C128" s="1" t="s">
        <v>405</v>
      </c>
      <c r="D128" s="1" t="s">
        <v>452</v>
      </c>
      <c r="E128" s="1" t="s">
        <v>11</v>
      </c>
      <c r="F128" s="13" t="s">
        <v>12</v>
      </c>
      <c r="G128" s="13">
        <v>5</v>
      </c>
      <c r="H128" s="13">
        <v>1</v>
      </c>
      <c r="I128" s="13">
        <v>250</v>
      </c>
      <c r="J128" s="13">
        <v>1</v>
      </c>
      <c r="K128" s="13" t="s">
        <v>6318</v>
      </c>
      <c r="L128" s="13" t="s">
        <v>6319</v>
      </c>
    </row>
    <row r="129" spans="1:12">
      <c r="A129" s="1">
        <v>100001144</v>
      </c>
      <c r="B129" s="1" t="s">
        <v>6</v>
      </c>
      <c r="C129" s="1" t="s">
        <v>405</v>
      </c>
      <c r="D129" s="1" t="s">
        <v>458</v>
      </c>
      <c r="E129" s="1" t="s">
        <v>2</v>
      </c>
      <c r="F129" s="13" t="s">
        <v>443</v>
      </c>
      <c r="G129" s="13">
        <v>3</v>
      </c>
      <c r="H129" s="13">
        <v>1</v>
      </c>
      <c r="I129" s="13">
        <v>150</v>
      </c>
      <c r="J129" s="13">
        <v>1</v>
      </c>
      <c r="K129" s="13" t="s">
        <v>6306</v>
      </c>
      <c r="L129" s="13" t="s">
        <v>6307</v>
      </c>
    </row>
    <row r="130" spans="1:12">
      <c r="A130" s="1">
        <v>100001138</v>
      </c>
      <c r="B130" s="1" t="s">
        <v>6</v>
      </c>
      <c r="C130" s="1" t="s">
        <v>405</v>
      </c>
      <c r="D130" s="1" t="s">
        <v>176</v>
      </c>
      <c r="E130" s="1" t="s">
        <v>11</v>
      </c>
      <c r="F130" s="13" t="s">
        <v>12</v>
      </c>
      <c r="G130" s="13">
        <v>4</v>
      </c>
      <c r="H130" s="13">
        <v>1</v>
      </c>
      <c r="I130" s="13">
        <v>200</v>
      </c>
      <c r="J130" s="13">
        <v>1</v>
      </c>
      <c r="K130" s="13" t="s">
        <v>6324</v>
      </c>
      <c r="L130" s="13" t="s">
        <v>6325</v>
      </c>
    </row>
    <row r="131" spans="1:12">
      <c r="A131" s="1">
        <v>100001150</v>
      </c>
      <c r="B131" s="1" t="s">
        <v>6</v>
      </c>
      <c r="C131" s="1" t="s">
        <v>405</v>
      </c>
      <c r="D131" s="1" t="s">
        <v>12</v>
      </c>
      <c r="E131" s="1" t="s">
        <v>11</v>
      </c>
      <c r="F131" s="13" t="s">
        <v>12</v>
      </c>
      <c r="G131" s="13">
        <v>3</v>
      </c>
      <c r="H131" s="13">
        <v>1</v>
      </c>
      <c r="I131" s="13">
        <v>150</v>
      </c>
      <c r="J131" s="13">
        <v>1</v>
      </c>
      <c r="K131" s="13" t="s">
        <v>6306</v>
      </c>
      <c r="L131" s="13" t="s">
        <v>6307</v>
      </c>
    </row>
    <row r="132" spans="1:12">
      <c r="A132" s="1">
        <v>100001156</v>
      </c>
      <c r="B132" s="1" t="s">
        <v>6</v>
      </c>
      <c r="C132" s="1" t="s">
        <v>405</v>
      </c>
      <c r="D132" s="1" t="s">
        <v>176</v>
      </c>
      <c r="E132" s="1" t="s">
        <v>11</v>
      </c>
      <c r="F132" s="13" t="s">
        <v>12</v>
      </c>
      <c r="G132" s="13">
        <v>4</v>
      </c>
      <c r="H132" s="13">
        <v>1</v>
      </c>
      <c r="I132" s="13">
        <v>200</v>
      </c>
      <c r="J132" s="13">
        <v>1</v>
      </c>
      <c r="K132" s="13" t="s">
        <v>6324</v>
      </c>
      <c r="L132" s="13" t="s">
        <v>6325</v>
      </c>
    </row>
    <row r="133" spans="1:12">
      <c r="A133" s="1">
        <v>100001166</v>
      </c>
      <c r="B133" s="1" t="s">
        <v>6</v>
      </c>
      <c r="C133" s="1" t="s">
        <v>469</v>
      </c>
      <c r="D133" s="1" t="s">
        <v>176</v>
      </c>
      <c r="E133" s="1" t="s">
        <v>11</v>
      </c>
      <c r="F133" s="13" t="s">
        <v>12</v>
      </c>
      <c r="G133" s="13">
        <v>4</v>
      </c>
      <c r="H133" s="13">
        <v>1</v>
      </c>
      <c r="I133" s="13">
        <v>200</v>
      </c>
      <c r="J133" s="13">
        <v>1</v>
      </c>
      <c r="K133" s="13" t="s">
        <v>6324</v>
      </c>
      <c r="L133" s="13" t="s">
        <v>6325</v>
      </c>
    </row>
    <row r="134" spans="1:12">
      <c r="A134" s="1">
        <v>100001169</v>
      </c>
      <c r="B134" s="1" t="s">
        <v>6</v>
      </c>
      <c r="C134" s="1" t="s">
        <v>469</v>
      </c>
      <c r="D134" s="1" t="s">
        <v>176</v>
      </c>
      <c r="E134" s="1" t="s">
        <v>11</v>
      </c>
      <c r="F134" s="13" t="s">
        <v>12</v>
      </c>
      <c r="G134" s="13">
        <v>3</v>
      </c>
      <c r="H134" s="13">
        <v>1</v>
      </c>
      <c r="I134" s="13">
        <v>150</v>
      </c>
      <c r="J134" s="13">
        <v>1</v>
      </c>
      <c r="K134" s="13" t="s">
        <v>6306</v>
      </c>
      <c r="L134" s="13" t="s">
        <v>6307</v>
      </c>
    </row>
    <row r="135" spans="1:12">
      <c r="A135" s="1">
        <v>100001171</v>
      </c>
      <c r="B135" s="1" t="s">
        <v>6</v>
      </c>
      <c r="C135" s="1" t="s">
        <v>469</v>
      </c>
      <c r="D135" s="1" t="s">
        <v>473</v>
      </c>
      <c r="E135" s="1" t="s">
        <v>11</v>
      </c>
      <c r="F135" s="13" t="s">
        <v>12</v>
      </c>
      <c r="G135" s="13">
        <v>4</v>
      </c>
      <c r="H135" s="13">
        <v>1</v>
      </c>
      <c r="I135" s="13">
        <v>200</v>
      </c>
      <c r="J135" s="13">
        <v>1</v>
      </c>
      <c r="K135" s="13" t="s">
        <v>6324</v>
      </c>
      <c r="L135" s="13" t="s">
        <v>6325</v>
      </c>
    </row>
    <row r="136" spans="1:12">
      <c r="A136" s="1">
        <v>100001177</v>
      </c>
      <c r="B136" s="1" t="s">
        <v>6</v>
      </c>
      <c r="C136" s="1" t="s">
        <v>469</v>
      </c>
      <c r="D136" s="1" t="s">
        <v>176</v>
      </c>
      <c r="E136" s="1" t="s">
        <v>11</v>
      </c>
      <c r="F136" s="13" t="s">
        <v>12</v>
      </c>
      <c r="G136" s="13">
        <v>4</v>
      </c>
      <c r="H136" s="13">
        <v>1</v>
      </c>
      <c r="I136" s="13">
        <v>200</v>
      </c>
      <c r="J136" s="13">
        <v>1</v>
      </c>
      <c r="K136" s="13" t="s">
        <v>6324</v>
      </c>
      <c r="L136" s="13" t="s">
        <v>6325</v>
      </c>
    </row>
    <row r="137" spans="1:12">
      <c r="A137" s="1">
        <v>100001179</v>
      </c>
      <c r="B137" s="1" t="s">
        <v>6</v>
      </c>
      <c r="C137" s="1" t="s">
        <v>469</v>
      </c>
      <c r="D137" s="1" t="s">
        <v>12</v>
      </c>
      <c r="E137" s="1" t="s">
        <v>11</v>
      </c>
      <c r="F137" s="13" t="s">
        <v>407</v>
      </c>
      <c r="G137" s="13">
        <v>2</v>
      </c>
      <c r="H137" s="13">
        <v>1</v>
      </c>
      <c r="I137" s="13">
        <v>100</v>
      </c>
      <c r="J137" s="13">
        <v>1</v>
      </c>
      <c r="K137" s="13" t="s">
        <v>6320</v>
      </c>
      <c r="L137" s="13" t="s">
        <v>6321</v>
      </c>
    </row>
    <row r="138" spans="1:12">
      <c r="A138" s="1">
        <v>100001186</v>
      </c>
      <c r="B138" s="1" t="s">
        <v>6</v>
      </c>
      <c r="C138" s="1" t="s">
        <v>469</v>
      </c>
      <c r="D138" s="1" t="s">
        <v>12</v>
      </c>
      <c r="E138" s="1" t="s">
        <v>11</v>
      </c>
      <c r="F138" s="13" t="s">
        <v>407</v>
      </c>
      <c r="G138" s="13">
        <v>2</v>
      </c>
      <c r="H138" s="13">
        <v>1</v>
      </c>
      <c r="I138" s="13">
        <v>100</v>
      </c>
      <c r="J138" s="13">
        <v>1</v>
      </c>
      <c r="K138" s="13" t="s">
        <v>6320</v>
      </c>
      <c r="L138" s="13" t="s">
        <v>6321</v>
      </c>
    </row>
    <row r="139" spans="1:12">
      <c r="A139" s="1">
        <v>100001192</v>
      </c>
      <c r="B139" s="1" t="s">
        <v>6</v>
      </c>
      <c r="C139" s="1" t="s">
        <v>469</v>
      </c>
      <c r="D139" s="1" t="s">
        <v>12</v>
      </c>
      <c r="E139" s="1" t="s">
        <v>11</v>
      </c>
      <c r="F139" s="13" t="s">
        <v>12</v>
      </c>
      <c r="G139" s="13">
        <v>3</v>
      </c>
      <c r="H139" s="13">
        <v>1</v>
      </c>
      <c r="I139" s="13">
        <v>150</v>
      </c>
      <c r="J139" s="13">
        <v>1</v>
      </c>
      <c r="K139" s="13" t="s">
        <v>6312</v>
      </c>
      <c r="L139" s="13" t="s">
        <v>6313</v>
      </c>
    </row>
    <row r="140" spans="1:12">
      <c r="A140" s="1">
        <v>100001197</v>
      </c>
      <c r="B140" s="1" t="s">
        <v>6</v>
      </c>
      <c r="C140" s="1" t="s">
        <v>469</v>
      </c>
      <c r="D140" s="1" t="s">
        <v>485</v>
      </c>
      <c r="E140" s="1" t="s">
        <v>11</v>
      </c>
      <c r="F140" s="13" t="s">
        <v>12</v>
      </c>
      <c r="G140" s="13">
        <v>5</v>
      </c>
      <c r="H140" s="13">
        <v>1</v>
      </c>
      <c r="I140" s="13">
        <v>250</v>
      </c>
      <c r="J140" s="13">
        <v>1</v>
      </c>
      <c r="K140" s="13" t="s">
        <v>6314</v>
      </c>
      <c r="L140" s="13" t="s">
        <v>6315</v>
      </c>
    </row>
    <row r="141" spans="1:12">
      <c r="A141" s="1">
        <v>100001204</v>
      </c>
      <c r="B141" s="1" t="s">
        <v>6</v>
      </c>
      <c r="C141" s="1" t="s">
        <v>469</v>
      </c>
      <c r="D141" s="1" t="s">
        <v>488</v>
      </c>
      <c r="E141" s="1" t="s">
        <v>20</v>
      </c>
      <c r="F141" s="13" t="s">
        <v>72</v>
      </c>
      <c r="G141" s="13">
        <v>3</v>
      </c>
      <c r="H141" s="13">
        <v>1</v>
      </c>
      <c r="I141" s="13">
        <v>150</v>
      </c>
      <c r="J141" s="13">
        <v>1</v>
      </c>
      <c r="K141" s="13" t="s">
        <v>6312</v>
      </c>
      <c r="L141" s="13" t="s">
        <v>6313</v>
      </c>
    </row>
    <row r="142" spans="1:12">
      <c r="A142" s="1">
        <v>100001205</v>
      </c>
      <c r="B142" s="1" t="s">
        <v>6</v>
      </c>
      <c r="C142" s="1" t="s">
        <v>469</v>
      </c>
      <c r="D142" s="1" t="s">
        <v>490</v>
      </c>
      <c r="E142" s="1" t="s">
        <v>27</v>
      </c>
      <c r="F142" s="13" t="s">
        <v>18</v>
      </c>
      <c r="G142" s="13">
        <v>4</v>
      </c>
      <c r="H142" s="13">
        <v>1</v>
      </c>
      <c r="I142" s="13">
        <v>200</v>
      </c>
      <c r="J142" s="13">
        <v>1</v>
      </c>
      <c r="K142" s="13" t="s">
        <v>6310</v>
      </c>
      <c r="L142" s="13" t="s">
        <v>6311</v>
      </c>
    </row>
    <row r="143" spans="1:12">
      <c r="A143" s="1">
        <v>100001212</v>
      </c>
      <c r="B143" s="1" t="s">
        <v>6</v>
      </c>
      <c r="C143" s="1" t="s">
        <v>469</v>
      </c>
      <c r="D143" s="1" t="s">
        <v>271</v>
      </c>
      <c r="E143" s="1" t="s">
        <v>20</v>
      </c>
      <c r="F143" s="13" t="s">
        <v>72</v>
      </c>
      <c r="G143" s="13">
        <v>4</v>
      </c>
      <c r="H143" s="13">
        <v>1</v>
      </c>
      <c r="I143" s="13">
        <v>200</v>
      </c>
      <c r="J143" s="13">
        <v>1</v>
      </c>
      <c r="K143" s="13" t="s">
        <v>6310</v>
      </c>
      <c r="L143" s="13" t="s">
        <v>6311</v>
      </c>
    </row>
    <row r="144" spans="1:12">
      <c r="A144" s="1">
        <v>100001217</v>
      </c>
      <c r="B144" s="1" t="s">
        <v>6</v>
      </c>
      <c r="C144" s="1" t="s">
        <v>469</v>
      </c>
      <c r="D144" s="1" t="s">
        <v>12</v>
      </c>
      <c r="E144" s="1" t="s">
        <v>11</v>
      </c>
      <c r="F144" s="13" t="s">
        <v>12</v>
      </c>
      <c r="G144" s="13">
        <v>5</v>
      </c>
      <c r="H144" s="13">
        <v>1</v>
      </c>
      <c r="I144" s="13">
        <v>250</v>
      </c>
      <c r="J144" s="13">
        <v>1</v>
      </c>
      <c r="K144" s="13" t="s">
        <v>6314</v>
      </c>
      <c r="L144" s="13" t="s">
        <v>6315</v>
      </c>
    </row>
    <row r="145" spans="1:12">
      <c r="A145" s="1">
        <v>100001218</v>
      </c>
      <c r="B145" s="1" t="s">
        <v>6</v>
      </c>
      <c r="C145" s="1" t="s">
        <v>469</v>
      </c>
      <c r="D145" s="1" t="s">
        <v>494</v>
      </c>
      <c r="E145" s="1" t="s">
        <v>2</v>
      </c>
      <c r="F145" s="13" t="s">
        <v>46</v>
      </c>
      <c r="G145" s="13">
        <v>3</v>
      </c>
      <c r="H145" s="13">
        <v>1</v>
      </c>
      <c r="I145" s="13">
        <v>150</v>
      </c>
      <c r="J145" s="13">
        <v>1</v>
      </c>
      <c r="K145" s="13" t="s">
        <v>6306</v>
      </c>
      <c r="L145" s="13" t="s">
        <v>6307</v>
      </c>
    </row>
    <row r="146" spans="1:12">
      <c r="A146" s="1">
        <v>100001225</v>
      </c>
      <c r="B146" s="1" t="s">
        <v>6</v>
      </c>
      <c r="C146" s="1" t="s">
        <v>469</v>
      </c>
      <c r="D146" s="1" t="s">
        <v>12</v>
      </c>
      <c r="E146" s="1" t="s">
        <v>11</v>
      </c>
      <c r="F146" s="13" t="s">
        <v>12</v>
      </c>
      <c r="G146" s="13">
        <v>5</v>
      </c>
      <c r="H146" s="13">
        <v>1</v>
      </c>
      <c r="I146" s="13">
        <v>250</v>
      </c>
      <c r="J146" s="13">
        <v>1</v>
      </c>
      <c r="K146" s="13" t="s">
        <v>6326</v>
      </c>
      <c r="L146" s="13" t="s">
        <v>6327</v>
      </c>
    </row>
    <row r="147" spans="1:12">
      <c r="A147" s="1">
        <v>100001238</v>
      </c>
      <c r="B147" s="1" t="s">
        <v>6</v>
      </c>
      <c r="C147" s="1" t="s">
        <v>469</v>
      </c>
      <c r="D147" s="1" t="s">
        <v>276</v>
      </c>
      <c r="E147" s="1" t="s">
        <v>2</v>
      </c>
      <c r="F147" s="13" t="s">
        <v>277</v>
      </c>
      <c r="G147" s="13">
        <v>2</v>
      </c>
      <c r="H147" s="13">
        <v>1</v>
      </c>
      <c r="I147" s="13">
        <v>100</v>
      </c>
      <c r="J147" s="13">
        <v>1</v>
      </c>
      <c r="K147" s="13" t="s">
        <v>6316</v>
      </c>
      <c r="L147" s="13" t="s">
        <v>6317</v>
      </c>
    </row>
    <row r="148" spans="1:12">
      <c r="A148" s="1">
        <v>100017390</v>
      </c>
      <c r="B148" s="1" t="s">
        <v>6</v>
      </c>
      <c r="C148" s="1" t="s">
        <v>469</v>
      </c>
      <c r="D148" s="1" t="s">
        <v>5475</v>
      </c>
      <c r="E148" s="1" t="s">
        <v>5474</v>
      </c>
      <c r="F148" s="13" t="s">
        <v>5475</v>
      </c>
      <c r="G148" s="13">
        <v>0</v>
      </c>
      <c r="H148" s="13">
        <v>0</v>
      </c>
      <c r="I148" s="13">
        <v>0</v>
      </c>
      <c r="J148" s="13">
        <v>1</v>
      </c>
      <c r="K148" s="13" t="s">
        <v>6330</v>
      </c>
      <c r="L148" s="13" t="s">
        <v>6331</v>
      </c>
    </row>
    <row r="149" spans="1:12">
      <c r="A149" s="1">
        <v>100001247</v>
      </c>
      <c r="B149" s="1" t="s">
        <v>6</v>
      </c>
      <c r="C149" s="1" t="s">
        <v>469</v>
      </c>
      <c r="D149" s="1" t="s">
        <v>502</v>
      </c>
      <c r="E149" s="1" t="s">
        <v>11</v>
      </c>
      <c r="F149" s="13" t="s">
        <v>12</v>
      </c>
      <c r="G149" s="13">
        <v>5</v>
      </c>
      <c r="H149" s="13">
        <v>1</v>
      </c>
      <c r="I149" s="13">
        <v>250</v>
      </c>
      <c r="J149" s="13">
        <v>1</v>
      </c>
      <c r="K149" s="13" t="s">
        <v>6326</v>
      </c>
      <c r="L149" s="13" t="s">
        <v>6327</v>
      </c>
    </row>
    <row r="150" spans="1:12">
      <c r="A150" s="1">
        <v>100001241</v>
      </c>
      <c r="B150" s="1" t="s">
        <v>6</v>
      </c>
      <c r="C150" s="1" t="s">
        <v>469</v>
      </c>
      <c r="D150" s="1" t="s">
        <v>500</v>
      </c>
      <c r="E150" s="1" t="s">
        <v>20</v>
      </c>
      <c r="F150" s="13" t="s">
        <v>72</v>
      </c>
      <c r="G150" s="13">
        <v>3</v>
      </c>
      <c r="H150" s="13">
        <v>1</v>
      </c>
      <c r="I150" s="13">
        <v>150</v>
      </c>
      <c r="J150" s="13">
        <v>1</v>
      </c>
      <c r="K150" s="13" t="s">
        <v>6306</v>
      </c>
      <c r="L150" s="13" t="s">
        <v>6307</v>
      </c>
    </row>
    <row r="151" spans="1:12">
      <c r="A151" s="1">
        <v>100001251</v>
      </c>
      <c r="B151" s="1" t="s">
        <v>6</v>
      </c>
      <c r="C151" s="1" t="s">
        <v>469</v>
      </c>
      <c r="D151" s="1" t="s">
        <v>100</v>
      </c>
      <c r="E151" s="1" t="s">
        <v>20</v>
      </c>
      <c r="F151" s="13" t="s">
        <v>100</v>
      </c>
      <c r="G151" s="13">
        <v>3</v>
      </c>
      <c r="H151" s="13">
        <v>1</v>
      </c>
      <c r="I151" s="13">
        <v>150</v>
      </c>
      <c r="J151" s="13">
        <v>1</v>
      </c>
      <c r="K151" s="13" t="s">
        <v>6306</v>
      </c>
      <c r="L151" s="13" t="s">
        <v>6307</v>
      </c>
    </row>
    <row r="152" spans="1:12">
      <c r="A152" s="1">
        <v>100001253</v>
      </c>
      <c r="B152" s="1" t="s">
        <v>6</v>
      </c>
      <c r="C152" s="1" t="s">
        <v>469</v>
      </c>
      <c r="D152" s="1" t="s">
        <v>12</v>
      </c>
      <c r="E152" s="1" t="s">
        <v>11</v>
      </c>
      <c r="F152" s="13" t="s">
        <v>12</v>
      </c>
      <c r="G152" s="13">
        <v>5</v>
      </c>
      <c r="H152" s="13">
        <v>1</v>
      </c>
      <c r="I152" s="13">
        <v>250</v>
      </c>
      <c r="J152" s="13">
        <v>1</v>
      </c>
      <c r="K152" s="13" t="s">
        <v>6326</v>
      </c>
      <c r="L152" s="13" t="s">
        <v>6327</v>
      </c>
    </row>
    <row r="153" spans="1:12">
      <c r="A153" s="1">
        <v>100001259</v>
      </c>
      <c r="B153" s="1" t="s">
        <v>6</v>
      </c>
      <c r="C153" s="1" t="s">
        <v>469</v>
      </c>
      <c r="D153" s="1" t="s">
        <v>176</v>
      </c>
      <c r="E153" s="1" t="s">
        <v>11</v>
      </c>
      <c r="F153" s="13" t="s">
        <v>12</v>
      </c>
      <c r="G153" s="13">
        <v>3</v>
      </c>
      <c r="H153" s="13">
        <v>1</v>
      </c>
      <c r="I153" s="13">
        <v>150</v>
      </c>
      <c r="J153" s="13">
        <v>1</v>
      </c>
      <c r="K153" s="13" t="s">
        <v>6306</v>
      </c>
      <c r="L153" s="13" t="s">
        <v>6307</v>
      </c>
    </row>
    <row r="154" spans="1:12">
      <c r="A154" s="1">
        <v>100001261</v>
      </c>
      <c r="B154" s="1" t="s">
        <v>6</v>
      </c>
      <c r="C154" s="1" t="s">
        <v>469</v>
      </c>
      <c r="D154" s="1" t="s">
        <v>18</v>
      </c>
      <c r="E154" s="1" t="s">
        <v>27</v>
      </c>
      <c r="F154" s="13" t="s">
        <v>18</v>
      </c>
      <c r="G154" s="13">
        <v>4</v>
      </c>
      <c r="H154" s="13">
        <v>1</v>
      </c>
      <c r="I154" s="13">
        <v>200</v>
      </c>
      <c r="J154" s="13">
        <v>1</v>
      </c>
      <c r="K154" s="13" t="s">
        <v>6310</v>
      </c>
      <c r="L154" s="13" t="s">
        <v>6311</v>
      </c>
    </row>
    <row r="155" spans="1:12">
      <c r="A155" s="1">
        <v>100001298</v>
      </c>
      <c r="B155" s="1" t="s">
        <v>6</v>
      </c>
      <c r="C155" s="1" t="s">
        <v>469</v>
      </c>
      <c r="D155" s="1" t="s">
        <v>12</v>
      </c>
      <c r="E155" s="1" t="s">
        <v>11</v>
      </c>
      <c r="F155" s="13" t="s">
        <v>12</v>
      </c>
      <c r="G155" s="13">
        <v>5</v>
      </c>
      <c r="H155" s="13">
        <v>1</v>
      </c>
      <c r="I155" s="13">
        <v>250</v>
      </c>
      <c r="J155" s="13">
        <v>1</v>
      </c>
      <c r="K155" s="13" t="s">
        <v>6314</v>
      </c>
      <c r="L155" s="13" t="s">
        <v>6315</v>
      </c>
    </row>
    <row r="156" spans="1:12">
      <c r="A156" s="1">
        <v>100001286</v>
      </c>
      <c r="B156" s="1" t="s">
        <v>6</v>
      </c>
      <c r="C156" s="1" t="s">
        <v>469</v>
      </c>
      <c r="D156" s="1" t="s">
        <v>12</v>
      </c>
      <c r="E156" s="1" t="s">
        <v>11</v>
      </c>
      <c r="F156" s="13" t="s">
        <v>12</v>
      </c>
      <c r="G156" s="13">
        <v>5</v>
      </c>
      <c r="H156" s="13">
        <v>1</v>
      </c>
      <c r="I156" s="13">
        <v>250</v>
      </c>
      <c r="J156" s="13">
        <v>1</v>
      </c>
      <c r="K156" s="13" t="s">
        <v>6314</v>
      </c>
      <c r="L156" s="13" t="s">
        <v>6315</v>
      </c>
    </row>
    <row r="157" spans="1:12">
      <c r="A157" s="1">
        <v>100001304</v>
      </c>
      <c r="B157" s="1" t="s">
        <v>6</v>
      </c>
      <c r="C157" s="1" t="s">
        <v>469</v>
      </c>
      <c r="D157" s="1" t="s">
        <v>176</v>
      </c>
      <c r="E157" s="1" t="s">
        <v>11</v>
      </c>
      <c r="F157" s="13" t="s">
        <v>12</v>
      </c>
      <c r="G157" s="13">
        <v>3</v>
      </c>
      <c r="H157" s="13">
        <v>1</v>
      </c>
      <c r="I157" s="13">
        <v>150</v>
      </c>
      <c r="J157" s="13">
        <v>1</v>
      </c>
      <c r="K157" s="13" t="s">
        <v>6312</v>
      </c>
      <c r="L157" s="13" t="s">
        <v>6313</v>
      </c>
    </row>
    <row r="158" spans="1:12">
      <c r="A158" s="1">
        <v>100001307</v>
      </c>
      <c r="B158" s="1" t="s">
        <v>6</v>
      </c>
      <c r="C158" s="1" t="s">
        <v>469</v>
      </c>
      <c r="D158" s="1" t="s">
        <v>12</v>
      </c>
      <c r="E158" s="1" t="s">
        <v>11</v>
      </c>
      <c r="F158" s="13" t="s">
        <v>12</v>
      </c>
      <c r="G158" s="13">
        <v>2</v>
      </c>
      <c r="H158" s="13">
        <v>1</v>
      </c>
      <c r="I158" s="13">
        <v>100</v>
      </c>
      <c r="J158" s="13">
        <v>1</v>
      </c>
      <c r="K158" s="13" t="s">
        <v>6316</v>
      </c>
      <c r="L158" s="13" t="s">
        <v>6317</v>
      </c>
    </row>
    <row r="159" spans="1:12">
      <c r="A159" s="1">
        <v>100001312</v>
      </c>
      <c r="B159" s="1" t="s">
        <v>6</v>
      </c>
      <c r="C159" s="1" t="s">
        <v>469</v>
      </c>
      <c r="D159" s="1" t="s">
        <v>176</v>
      </c>
      <c r="E159" s="1" t="s">
        <v>11</v>
      </c>
      <c r="F159" s="13" t="s">
        <v>12</v>
      </c>
      <c r="G159" s="13">
        <v>3</v>
      </c>
      <c r="H159" s="13">
        <v>1</v>
      </c>
      <c r="I159" s="13">
        <v>150</v>
      </c>
      <c r="J159" s="13">
        <v>1</v>
      </c>
      <c r="K159" s="13" t="s">
        <v>6306</v>
      </c>
      <c r="L159" s="13" t="s">
        <v>6307</v>
      </c>
    </row>
    <row r="160" spans="1:12">
      <c r="A160" s="1">
        <v>100001318</v>
      </c>
      <c r="B160" s="1" t="s">
        <v>6</v>
      </c>
      <c r="C160" s="1" t="s">
        <v>520</v>
      </c>
      <c r="D160" s="1" t="s">
        <v>12</v>
      </c>
      <c r="E160" s="1" t="s">
        <v>11</v>
      </c>
      <c r="F160" s="13" t="s">
        <v>12</v>
      </c>
      <c r="G160" s="13">
        <v>5</v>
      </c>
      <c r="H160" s="13">
        <v>1</v>
      </c>
      <c r="I160" s="13">
        <v>250</v>
      </c>
      <c r="J160" s="13">
        <v>1</v>
      </c>
      <c r="K160" s="13" t="s">
        <v>6326</v>
      </c>
      <c r="L160" s="13" t="s">
        <v>6327</v>
      </c>
    </row>
    <row r="161" spans="1:12">
      <c r="A161" s="1">
        <v>100001323</v>
      </c>
      <c r="B161" s="1" t="s">
        <v>6</v>
      </c>
      <c r="C161" s="1" t="s">
        <v>520</v>
      </c>
      <c r="D161" s="1" t="s">
        <v>522</v>
      </c>
      <c r="E161" s="1" t="s">
        <v>20</v>
      </c>
      <c r="F161" s="13" t="s">
        <v>72</v>
      </c>
      <c r="G161" s="13">
        <v>3</v>
      </c>
      <c r="H161" s="13">
        <v>1</v>
      </c>
      <c r="I161" s="13">
        <v>150</v>
      </c>
      <c r="J161" s="13">
        <v>1</v>
      </c>
      <c r="K161" s="13" t="s">
        <v>6306</v>
      </c>
      <c r="L161" s="13" t="s">
        <v>6307</v>
      </c>
    </row>
    <row r="162" spans="1:12">
      <c r="A162" s="1">
        <v>100001331</v>
      </c>
      <c r="B162" s="1" t="s">
        <v>6</v>
      </c>
      <c r="C162" s="1" t="s">
        <v>520</v>
      </c>
      <c r="D162" s="1" t="s">
        <v>12</v>
      </c>
      <c r="E162" s="1" t="s">
        <v>11</v>
      </c>
      <c r="F162" s="13" t="s">
        <v>12</v>
      </c>
      <c r="G162" s="13">
        <v>3</v>
      </c>
      <c r="H162" s="13">
        <v>1</v>
      </c>
      <c r="I162" s="13">
        <v>150</v>
      </c>
      <c r="J162" s="13">
        <v>1</v>
      </c>
      <c r="K162" s="13" t="s">
        <v>6306</v>
      </c>
      <c r="L162" s="13" t="s">
        <v>6307</v>
      </c>
    </row>
    <row r="163" spans="1:12">
      <c r="A163" s="1">
        <v>100001336</v>
      </c>
      <c r="B163" s="1" t="s">
        <v>6</v>
      </c>
      <c r="C163" s="1" t="s">
        <v>520</v>
      </c>
      <c r="D163" s="1" t="s">
        <v>176</v>
      </c>
      <c r="E163" s="1" t="s">
        <v>11</v>
      </c>
      <c r="F163" s="13" t="s">
        <v>407</v>
      </c>
      <c r="G163" s="13">
        <v>3</v>
      </c>
      <c r="H163" s="13">
        <v>1</v>
      </c>
      <c r="I163" s="13">
        <v>150</v>
      </c>
      <c r="J163" s="13">
        <v>1</v>
      </c>
      <c r="K163" s="13" t="s">
        <v>6306</v>
      </c>
      <c r="L163" s="13" t="s">
        <v>6307</v>
      </c>
    </row>
    <row r="164" spans="1:12">
      <c r="A164" s="1">
        <v>100001351</v>
      </c>
      <c r="B164" s="1" t="s">
        <v>6</v>
      </c>
      <c r="C164" s="1" t="s">
        <v>520</v>
      </c>
      <c r="D164" s="1" t="s">
        <v>12</v>
      </c>
      <c r="E164" s="1" t="s">
        <v>11</v>
      </c>
      <c r="F164" s="13" t="s">
        <v>12</v>
      </c>
      <c r="G164" s="13">
        <v>5</v>
      </c>
      <c r="H164" s="13">
        <v>1</v>
      </c>
      <c r="I164" s="13">
        <v>250</v>
      </c>
      <c r="J164" s="13">
        <v>1</v>
      </c>
      <c r="K164" s="13" t="s">
        <v>6326</v>
      </c>
      <c r="L164" s="13" t="s">
        <v>6327</v>
      </c>
    </row>
    <row r="165" spans="1:12">
      <c r="A165" s="1">
        <v>100001355</v>
      </c>
      <c r="B165" s="1" t="s">
        <v>6</v>
      </c>
      <c r="C165" s="1" t="s">
        <v>520</v>
      </c>
      <c r="D165" s="1" t="s">
        <v>12</v>
      </c>
      <c r="E165" s="1" t="s">
        <v>11</v>
      </c>
      <c r="F165" s="13" t="s">
        <v>12</v>
      </c>
      <c r="G165" s="13">
        <v>3</v>
      </c>
      <c r="H165" s="13">
        <v>1</v>
      </c>
      <c r="I165" s="13">
        <v>150</v>
      </c>
      <c r="J165" s="13">
        <v>1</v>
      </c>
      <c r="K165" s="13" t="s">
        <v>6312</v>
      </c>
      <c r="L165" s="13" t="s">
        <v>6313</v>
      </c>
    </row>
    <row r="166" spans="1:12">
      <c r="A166" s="1">
        <v>100001364</v>
      </c>
      <c r="B166" s="1" t="s">
        <v>6</v>
      </c>
      <c r="C166" s="1" t="s">
        <v>520</v>
      </c>
      <c r="D166" s="1" t="s">
        <v>12</v>
      </c>
      <c r="E166" s="1" t="s">
        <v>11</v>
      </c>
      <c r="F166" s="13" t="s">
        <v>407</v>
      </c>
      <c r="G166" s="13">
        <v>2</v>
      </c>
      <c r="H166" s="13">
        <v>1</v>
      </c>
      <c r="I166" s="13">
        <v>100</v>
      </c>
      <c r="J166" s="13">
        <v>1</v>
      </c>
      <c r="K166" s="13" t="s">
        <v>6320</v>
      </c>
      <c r="L166" s="13" t="s">
        <v>6321</v>
      </c>
    </row>
    <row r="167" spans="1:12">
      <c r="A167" s="1">
        <v>100001363</v>
      </c>
      <c r="B167" s="1" t="s">
        <v>6</v>
      </c>
      <c r="C167" s="1" t="s">
        <v>520</v>
      </c>
      <c r="D167" s="1" t="s">
        <v>533</v>
      </c>
      <c r="E167" s="1" t="s">
        <v>11</v>
      </c>
      <c r="F167" s="13" t="s">
        <v>407</v>
      </c>
      <c r="G167" s="13">
        <v>3</v>
      </c>
      <c r="H167" s="13">
        <v>1</v>
      </c>
      <c r="I167" s="13">
        <v>150</v>
      </c>
      <c r="J167" s="13">
        <v>1</v>
      </c>
      <c r="K167" s="13" t="s">
        <v>6306</v>
      </c>
      <c r="L167" s="13" t="s">
        <v>6307</v>
      </c>
    </row>
    <row r="168" spans="1:12">
      <c r="A168" s="1">
        <v>100001378</v>
      </c>
      <c r="B168" s="1" t="s">
        <v>6</v>
      </c>
      <c r="C168" s="1" t="s">
        <v>520</v>
      </c>
      <c r="D168" s="1" t="s">
        <v>176</v>
      </c>
      <c r="E168" s="1" t="s">
        <v>11</v>
      </c>
      <c r="F168" s="13" t="s">
        <v>12</v>
      </c>
      <c r="G168" s="13">
        <v>3</v>
      </c>
      <c r="H168" s="13">
        <v>1</v>
      </c>
      <c r="I168" s="13">
        <v>150</v>
      </c>
      <c r="J168" s="13">
        <v>1</v>
      </c>
      <c r="K168" s="13" t="s">
        <v>6306</v>
      </c>
      <c r="L168" s="13" t="s">
        <v>6307</v>
      </c>
    </row>
    <row r="169" spans="1:12">
      <c r="A169" s="1">
        <v>100001403</v>
      </c>
      <c r="B169" s="1" t="s">
        <v>6</v>
      </c>
      <c r="C169" s="1" t="s">
        <v>520</v>
      </c>
      <c r="D169" s="1" t="s">
        <v>540</v>
      </c>
      <c r="E169" s="1" t="s">
        <v>11</v>
      </c>
      <c r="F169" s="13" t="s">
        <v>12</v>
      </c>
      <c r="G169" s="13">
        <v>5</v>
      </c>
      <c r="H169" s="13">
        <v>1</v>
      </c>
      <c r="I169" s="13">
        <v>250</v>
      </c>
      <c r="J169" s="13">
        <v>1</v>
      </c>
      <c r="K169" s="13" t="s">
        <v>6326</v>
      </c>
      <c r="L169" s="13" t="s">
        <v>6327</v>
      </c>
    </row>
    <row r="170" spans="1:12">
      <c r="A170" s="1">
        <v>100001407</v>
      </c>
      <c r="B170" s="1" t="s">
        <v>6</v>
      </c>
      <c r="C170" s="1" t="s">
        <v>520</v>
      </c>
      <c r="D170" s="1" t="s">
        <v>543</v>
      </c>
      <c r="E170" s="1" t="s">
        <v>20</v>
      </c>
      <c r="F170" s="13" t="s">
        <v>72</v>
      </c>
      <c r="G170" s="13">
        <v>5</v>
      </c>
      <c r="H170" s="13">
        <v>1</v>
      </c>
      <c r="I170" s="13">
        <v>250</v>
      </c>
      <c r="J170" s="13">
        <v>1</v>
      </c>
      <c r="K170" s="13" t="s">
        <v>6328</v>
      </c>
      <c r="L170" s="13" t="s">
        <v>6329</v>
      </c>
    </row>
    <row r="171" spans="1:12">
      <c r="A171" s="1">
        <v>100001410</v>
      </c>
      <c r="B171" s="1" t="s">
        <v>6</v>
      </c>
      <c r="C171" s="1" t="s">
        <v>520</v>
      </c>
      <c r="D171" s="1" t="s">
        <v>12</v>
      </c>
      <c r="E171" s="1" t="s">
        <v>11</v>
      </c>
      <c r="F171" s="13" t="s">
        <v>12</v>
      </c>
      <c r="G171" s="13">
        <v>3</v>
      </c>
      <c r="H171" s="13">
        <v>1</v>
      </c>
      <c r="I171" s="13">
        <v>150</v>
      </c>
      <c r="J171" s="13">
        <v>1</v>
      </c>
      <c r="K171" s="13" t="s">
        <v>6312</v>
      </c>
      <c r="L171" s="13" t="s">
        <v>6313</v>
      </c>
    </row>
    <row r="172" spans="1:12">
      <c r="A172" s="1">
        <v>100001420</v>
      </c>
      <c r="B172" s="1" t="s">
        <v>6</v>
      </c>
      <c r="C172" s="1" t="s">
        <v>520</v>
      </c>
      <c r="D172" s="1" t="s">
        <v>12</v>
      </c>
      <c r="E172" s="1" t="s">
        <v>11</v>
      </c>
      <c r="F172" s="13" t="s">
        <v>12</v>
      </c>
      <c r="G172" s="13">
        <v>5</v>
      </c>
      <c r="H172" s="13">
        <v>1</v>
      </c>
      <c r="I172" s="13">
        <v>250</v>
      </c>
      <c r="J172" s="13">
        <v>1</v>
      </c>
      <c r="K172" s="13" t="s">
        <v>6328</v>
      </c>
      <c r="L172" s="13" t="s">
        <v>6329</v>
      </c>
    </row>
    <row r="173" spans="1:12">
      <c r="A173" s="1">
        <v>100018668</v>
      </c>
      <c r="B173" s="1" t="s">
        <v>6</v>
      </c>
      <c r="C173" s="1" t="s">
        <v>520</v>
      </c>
      <c r="D173" s="1" t="s">
        <v>1272</v>
      </c>
      <c r="E173" s="1" t="s">
        <v>11</v>
      </c>
      <c r="F173" s="13" t="s">
        <v>12</v>
      </c>
      <c r="G173" s="13">
        <v>3</v>
      </c>
      <c r="H173" s="13">
        <v>1</v>
      </c>
      <c r="I173" s="13">
        <v>150</v>
      </c>
      <c r="J173" s="13">
        <v>1</v>
      </c>
      <c r="K173" s="13" t="s">
        <v>6306</v>
      </c>
      <c r="L173" s="13" t="s">
        <v>6307</v>
      </c>
    </row>
    <row r="174" spans="1:12">
      <c r="A174" s="1">
        <v>100018674</v>
      </c>
      <c r="B174" s="1" t="s">
        <v>6</v>
      </c>
      <c r="C174" s="1" t="s">
        <v>520</v>
      </c>
      <c r="D174" s="1" t="s">
        <v>494</v>
      </c>
      <c r="E174" s="1" t="s">
        <v>11</v>
      </c>
      <c r="F174" s="13" t="s">
        <v>12</v>
      </c>
      <c r="G174" s="13">
        <v>3</v>
      </c>
      <c r="H174" s="13">
        <v>1</v>
      </c>
      <c r="I174" s="13">
        <v>150</v>
      </c>
      <c r="J174" s="13">
        <v>1</v>
      </c>
      <c r="K174" s="13" t="s">
        <v>6306</v>
      </c>
      <c r="L174" s="13" t="s">
        <v>6307</v>
      </c>
    </row>
    <row r="175" spans="1:12">
      <c r="A175" s="1">
        <v>100018677</v>
      </c>
      <c r="B175" s="1" t="s">
        <v>6</v>
      </c>
      <c r="C175" s="1" t="s">
        <v>520</v>
      </c>
      <c r="D175" s="1" t="s">
        <v>494</v>
      </c>
      <c r="E175" s="1" t="s">
        <v>11</v>
      </c>
      <c r="F175" s="13" t="s">
        <v>12</v>
      </c>
      <c r="G175" s="13">
        <v>3</v>
      </c>
      <c r="H175" s="13">
        <v>1</v>
      </c>
      <c r="I175" s="13">
        <v>150</v>
      </c>
      <c r="J175" s="13">
        <v>1</v>
      </c>
      <c r="K175" s="13" t="s">
        <v>6306</v>
      </c>
      <c r="L175" s="13" t="s">
        <v>6307</v>
      </c>
    </row>
    <row r="176" spans="1:12">
      <c r="A176" s="1">
        <v>100001432</v>
      </c>
      <c r="B176" s="1" t="s">
        <v>6</v>
      </c>
      <c r="C176" s="1" t="s">
        <v>520</v>
      </c>
      <c r="D176" s="1" t="s">
        <v>12</v>
      </c>
      <c r="E176" s="1" t="s">
        <v>11</v>
      </c>
      <c r="F176" s="13" t="s">
        <v>12</v>
      </c>
      <c r="G176" s="13">
        <v>4</v>
      </c>
      <c r="H176" s="13">
        <v>1</v>
      </c>
      <c r="I176" s="13">
        <v>200</v>
      </c>
      <c r="J176" s="13">
        <v>1</v>
      </c>
      <c r="K176" s="13" t="s">
        <v>6324</v>
      </c>
      <c r="L176" s="13" t="s">
        <v>6325</v>
      </c>
    </row>
    <row r="177" spans="1:12">
      <c r="A177" s="1">
        <v>100001450</v>
      </c>
      <c r="B177" s="1" t="s">
        <v>6</v>
      </c>
      <c r="C177" s="1" t="s">
        <v>520</v>
      </c>
      <c r="D177" s="1" t="s">
        <v>12</v>
      </c>
      <c r="E177" s="1" t="s">
        <v>11</v>
      </c>
      <c r="F177" s="13" t="s">
        <v>407</v>
      </c>
      <c r="G177" s="13">
        <v>2</v>
      </c>
      <c r="H177" s="13">
        <v>1</v>
      </c>
      <c r="I177" s="13">
        <v>100</v>
      </c>
      <c r="J177" s="13">
        <v>1</v>
      </c>
      <c r="K177" s="13" t="s">
        <v>6320</v>
      </c>
      <c r="L177" s="13" t="s">
        <v>6321</v>
      </c>
    </row>
    <row r="178" spans="1:12">
      <c r="A178" s="1">
        <v>100001455</v>
      </c>
      <c r="B178" s="1" t="s">
        <v>6</v>
      </c>
      <c r="C178" s="1" t="s">
        <v>520</v>
      </c>
      <c r="D178" s="1" t="s">
        <v>12</v>
      </c>
      <c r="E178" s="1" t="s">
        <v>11</v>
      </c>
      <c r="F178" s="13" t="s">
        <v>12</v>
      </c>
      <c r="G178" s="13">
        <v>5</v>
      </c>
      <c r="H178" s="13">
        <v>1</v>
      </c>
      <c r="I178" s="13">
        <v>250</v>
      </c>
      <c r="J178" s="13">
        <v>1</v>
      </c>
      <c r="K178" s="13" t="s">
        <v>6328</v>
      </c>
      <c r="L178" s="13" t="s">
        <v>6329</v>
      </c>
    </row>
    <row r="179" spans="1:12">
      <c r="A179" s="1">
        <v>100001457</v>
      </c>
      <c r="B179" s="1" t="s">
        <v>6</v>
      </c>
      <c r="C179" s="1" t="s">
        <v>520</v>
      </c>
      <c r="D179" s="1" t="s">
        <v>559</v>
      </c>
      <c r="E179" s="1" t="s">
        <v>2</v>
      </c>
      <c r="F179" s="13" t="s">
        <v>189</v>
      </c>
      <c r="G179" s="13">
        <v>2</v>
      </c>
      <c r="H179" s="13">
        <v>1</v>
      </c>
      <c r="I179" s="13">
        <v>100</v>
      </c>
      <c r="J179" s="13">
        <v>1</v>
      </c>
      <c r="K179" s="13" t="s">
        <v>6320</v>
      </c>
      <c r="L179" s="13" t="s">
        <v>6321</v>
      </c>
    </row>
    <row r="180" spans="1:12">
      <c r="A180" s="1">
        <v>100001473</v>
      </c>
      <c r="B180" s="1" t="s">
        <v>6</v>
      </c>
      <c r="C180" s="1" t="s">
        <v>520</v>
      </c>
      <c r="D180" s="1" t="s">
        <v>564</v>
      </c>
      <c r="E180" s="1" t="s">
        <v>20</v>
      </c>
      <c r="F180" s="13" t="s">
        <v>72</v>
      </c>
      <c r="G180" s="13">
        <v>4</v>
      </c>
      <c r="H180" s="13">
        <v>2</v>
      </c>
      <c r="I180" s="13">
        <v>200</v>
      </c>
      <c r="J180" s="13">
        <v>1</v>
      </c>
      <c r="K180" s="13" t="s">
        <v>6308</v>
      </c>
      <c r="L180" s="13" t="s">
        <v>6309</v>
      </c>
    </row>
    <row r="181" spans="1:12">
      <c r="A181" s="1">
        <v>100001490</v>
      </c>
      <c r="B181" s="1" t="s">
        <v>6</v>
      </c>
      <c r="C181" s="1" t="s">
        <v>520</v>
      </c>
      <c r="D181" s="1" t="s">
        <v>572</v>
      </c>
      <c r="E181" s="1" t="s">
        <v>11</v>
      </c>
      <c r="F181" s="13" t="s">
        <v>12</v>
      </c>
      <c r="G181" s="13">
        <v>4</v>
      </c>
      <c r="H181" s="13">
        <v>2</v>
      </c>
      <c r="I181" s="13">
        <v>200</v>
      </c>
      <c r="J181" s="13">
        <v>1</v>
      </c>
      <c r="K181" s="13" t="s">
        <v>6324</v>
      </c>
      <c r="L181" s="13" t="s">
        <v>6325</v>
      </c>
    </row>
    <row r="182" spans="1:12">
      <c r="A182" s="1">
        <v>100001499</v>
      </c>
      <c r="B182" s="1" t="s">
        <v>6</v>
      </c>
      <c r="C182" s="1" t="s">
        <v>520</v>
      </c>
      <c r="D182" s="1" t="s">
        <v>576</v>
      </c>
      <c r="E182" s="1" t="s">
        <v>11</v>
      </c>
      <c r="F182" s="13" t="s">
        <v>12</v>
      </c>
      <c r="G182" s="13">
        <v>5</v>
      </c>
      <c r="H182" s="13">
        <v>1</v>
      </c>
      <c r="I182" s="13">
        <v>250</v>
      </c>
      <c r="J182" s="13">
        <v>1</v>
      </c>
      <c r="K182" s="13" t="s">
        <v>6326</v>
      </c>
      <c r="L182" s="13" t="s">
        <v>6327</v>
      </c>
    </row>
    <row r="183" spans="1:12">
      <c r="A183" s="1">
        <v>100001500</v>
      </c>
      <c r="B183" s="1" t="s">
        <v>6</v>
      </c>
      <c r="C183" s="1" t="s">
        <v>520</v>
      </c>
      <c r="D183" s="1" t="s">
        <v>276</v>
      </c>
      <c r="E183" s="1" t="s">
        <v>2</v>
      </c>
      <c r="F183" s="13" t="s">
        <v>277</v>
      </c>
      <c r="G183" s="13">
        <v>2</v>
      </c>
      <c r="H183" s="13">
        <v>1</v>
      </c>
      <c r="I183" s="13">
        <v>100</v>
      </c>
      <c r="J183" s="13">
        <v>1</v>
      </c>
      <c r="K183" s="13" t="s">
        <v>6320</v>
      </c>
      <c r="L183" s="13" t="s">
        <v>6321</v>
      </c>
    </row>
    <row r="184" spans="1:12">
      <c r="A184" s="1">
        <v>100001502</v>
      </c>
      <c r="B184" s="1" t="s">
        <v>6</v>
      </c>
      <c r="C184" s="1" t="s">
        <v>520</v>
      </c>
      <c r="D184" s="1" t="s">
        <v>279</v>
      </c>
      <c r="E184" s="1" t="s">
        <v>2</v>
      </c>
      <c r="F184" s="13" t="s">
        <v>46</v>
      </c>
      <c r="G184" s="13">
        <v>3</v>
      </c>
      <c r="H184" s="13">
        <v>1</v>
      </c>
      <c r="I184" s="13">
        <v>150</v>
      </c>
      <c r="J184" s="13">
        <v>1</v>
      </c>
      <c r="K184" s="13" t="s">
        <v>6306</v>
      </c>
      <c r="L184" s="13" t="s">
        <v>6307</v>
      </c>
    </row>
    <row r="185" spans="1:12">
      <c r="A185" s="1">
        <v>100001510</v>
      </c>
      <c r="B185" s="1" t="s">
        <v>6</v>
      </c>
      <c r="C185" s="1" t="s">
        <v>520</v>
      </c>
      <c r="D185" s="1" t="s">
        <v>12</v>
      </c>
      <c r="E185" s="1" t="s">
        <v>11</v>
      </c>
      <c r="F185" s="13" t="s">
        <v>12</v>
      </c>
      <c r="G185" s="13">
        <v>4</v>
      </c>
      <c r="H185" s="13">
        <v>1</v>
      </c>
      <c r="I185" s="13">
        <v>200</v>
      </c>
      <c r="J185" s="13">
        <v>1</v>
      </c>
      <c r="K185" s="13" t="s">
        <v>6310</v>
      </c>
      <c r="L185" s="13" t="s">
        <v>6311</v>
      </c>
    </row>
    <row r="186" spans="1:12">
      <c r="A186" s="1">
        <v>100001512</v>
      </c>
      <c r="B186" s="1" t="s">
        <v>6</v>
      </c>
      <c r="C186" s="1" t="s">
        <v>520</v>
      </c>
      <c r="D186" s="1" t="s">
        <v>533</v>
      </c>
      <c r="E186" s="1" t="s">
        <v>11</v>
      </c>
      <c r="F186" s="13" t="s">
        <v>12</v>
      </c>
      <c r="G186" s="13">
        <v>3</v>
      </c>
      <c r="H186" s="13">
        <v>1</v>
      </c>
      <c r="I186" s="13">
        <v>150</v>
      </c>
      <c r="J186" s="13">
        <v>1</v>
      </c>
      <c r="K186" s="13" t="s">
        <v>6312</v>
      </c>
      <c r="L186" s="13" t="s">
        <v>6313</v>
      </c>
    </row>
    <row r="187" spans="1:12">
      <c r="A187" s="1">
        <v>100001514</v>
      </c>
      <c r="B187" s="1" t="s">
        <v>6</v>
      </c>
      <c r="C187" s="1" t="s">
        <v>520</v>
      </c>
      <c r="D187" s="1" t="s">
        <v>12</v>
      </c>
      <c r="E187" s="1" t="s">
        <v>11</v>
      </c>
      <c r="F187" s="13" t="s">
        <v>407</v>
      </c>
      <c r="G187" s="13">
        <v>3</v>
      </c>
      <c r="H187" s="13">
        <v>1</v>
      </c>
      <c r="I187" s="13">
        <v>150</v>
      </c>
      <c r="J187" s="13">
        <v>1</v>
      </c>
      <c r="K187" s="13" t="s">
        <v>6306</v>
      </c>
      <c r="L187" s="13" t="s">
        <v>6307</v>
      </c>
    </row>
    <row r="188" spans="1:12">
      <c r="A188" s="1">
        <v>100001560</v>
      </c>
      <c r="B188" s="1" t="s">
        <v>591</v>
      </c>
      <c r="C188" s="1" t="s">
        <v>590</v>
      </c>
      <c r="D188" s="1" t="s">
        <v>533</v>
      </c>
      <c r="E188" s="1" t="s">
        <v>11</v>
      </c>
      <c r="F188" s="13" t="s">
        <v>407</v>
      </c>
      <c r="G188" s="13">
        <v>2</v>
      </c>
      <c r="H188" s="13">
        <v>1</v>
      </c>
      <c r="I188" s="13">
        <v>100</v>
      </c>
      <c r="J188" s="13">
        <v>1</v>
      </c>
      <c r="K188" s="13" t="s">
        <v>6320</v>
      </c>
      <c r="L188" s="13" t="s">
        <v>6321</v>
      </c>
    </row>
    <row r="189" spans="1:12">
      <c r="A189" s="1">
        <v>100001569</v>
      </c>
      <c r="B189" s="1" t="s">
        <v>591</v>
      </c>
      <c r="C189" s="1" t="s">
        <v>590</v>
      </c>
      <c r="D189" s="1" t="s">
        <v>593</v>
      </c>
      <c r="E189" s="1" t="s">
        <v>2</v>
      </c>
      <c r="F189" s="13" t="s">
        <v>189</v>
      </c>
      <c r="G189" s="13">
        <v>2</v>
      </c>
      <c r="H189" s="13">
        <v>1</v>
      </c>
      <c r="I189" s="13">
        <v>100</v>
      </c>
      <c r="J189" s="13">
        <v>1</v>
      </c>
      <c r="K189" s="13" t="s">
        <v>6320</v>
      </c>
      <c r="L189" s="13" t="s">
        <v>6321</v>
      </c>
    </row>
    <row r="190" spans="1:12">
      <c r="A190" s="1">
        <v>100001574</v>
      </c>
      <c r="B190" s="1" t="s">
        <v>591</v>
      </c>
      <c r="C190" s="1" t="s">
        <v>590</v>
      </c>
      <c r="D190" s="1" t="s">
        <v>597</v>
      </c>
      <c r="E190" s="1" t="s">
        <v>11</v>
      </c>
      <c r="F190" s="13" t="s">
        <v>407</v>
      </c>
      <c r="G190" s="13">
        <v>2</v>
      </c>
      <c r="H190" s="13">
        <v>1</v>
      </c>
      <c r="I190" s="13">
        <v>100</v>
      </c>
      <c r="J190" s="13">
        <v>1</v>
      </c>
      <c r="K190" s="13" t="s">
        <v>6320</v>
      </c>
      <c r="L190" s="13" t="s">
        <v>6321</v>
      </c>
    </row>
    <row r="191" spans="1:12">
      <c r="A191" s="1">
        <v>100001594</v>
      </c>
      <c r="B191" s="1" t="s">
        <v>591</v>
      </c>
      <c r="C191" s="1" t="s">
        <v>590</v>
      </c>
      <c r="D191" s="1" t="s">
        <v>606</v>
      </c>
      <c r="E191" s="1" t="s">
        <v>11</v>
      </c>
      <c r="F191" s="13" t="s">
        <v>12</v>
      </c>
      <c r="G191" s="13">
        <v>3</v>
      </c>
      <c r="H191" s="13">
        <v>1</v>
      </c>
      <c r="I191" s="13">
        <v>150</v>
      </c>
      <c r="J191" s="13">
        <v>1</v>
      </c>
      <c r="K191" s="13" t="s">
        <v>6306</v>
      </c>
      <c r="L191" s="13" t="s">
        <v>6307</v>
      </c>
    </row>
    <row r="192" spans="1:12">
      <c r="A192" s="1">
        <v>100001590</v>
      </c>
      <c r="B192" s="1" t="s">
        <v>591</v>
      </c>
      <c r="C192" s="1" t="s">
        <v>590</v>
      </c>
      <c r="D192" s="1" t="s">
        <v>603</v>
      </c>
      <c r="E192" s="1" t="s">
        <v>11</v>
      </c>
      <c r="F192" s="13" t="s">
        <v>12</v>
      </c>
      <c r="G192" s="13">
        <v>3</v>
      </c>
      <c r="H192" s="13">
        <v>1</v>
      </c>
      <c r="I192" s="13">
        <v>150</v>
      </c>
      <c r="J192" s="13">
        <v>1</v>
      </c>
      <c r="K192" s="13" t="s">
        <v>6306</v>
      </c>
      <c r="L192" s="13" t="s">
        <v>6307</v>
      </c>
    </row>
    <row r="193" spans="1:12">
      <c r="A193" s="1">
        <v>100001598</v>
      </c>
      <c r="B193" s="1" t="s">
        <v>591</v>
      </c>
      <c r="C193" s="1" t="s">
        <v>590</v>
      </c>
      <c r="D193" s="1" t="s">
        <v>46</v>
      </c>
      <c r="E193" s="1" t="s">
        <v>2</v>
      </c>
      <c r="F193" s="13" t="s">
        <v>46</v>
      </c>
      <c r="G193" s="13">
        <v>3</v>
      </c>
      <c r="H193" s="13">
        <v>1</v>
      </c>
      <c r="I193" s="13">
        <v>150</v>
      </c>
      <c r="J193" s="13">
        <v>1</v>
      </c>
      <c r="K193" s="13" t="s">
        <v>6306</v>
      </c>
      <c r="L193" s="13" t="s">
        <v>6307</v>
      </c>
    </row>
    <row r="194" spans="1:12">
      <c r="A194" s="1">
        <v>100001623</v>
      </c>
      <c r="B194" s="1" t="s">
        <v>591</v>
      </c>
      <c r="C194" s="1" t="s">
        <v>590</v>
      </c>
      <c r="D194" s="1" t="s">
        <v>622</v>
      </c>
      <c r="E194" s="1" t="s">
        <v>2</v>
      </c>
      <c r="F194" s="13" t="s">
        <v>46</v>
      </c>
      <c r="G194" s="13">
        <v>3</v>
      </c>
      <c r="H194" s="13">
        <v>1</v>
      </c>
      <c r="I194" s="13">
        <v>150</v>
      </c>
      <c r="J194" s="13">
        <v>1</v>
      </c>
      <c r="K194" s="13" t="s">
        <v>6306</v>
      </c>
      <c r="L194" s="13" t="s">
        <v>6307</v>
      </c>
    </row>
    <row r="195" spans="1:12">
      <c r="A195" s="1">
        <v>100001614</v>
      </c>
      <c r="B195" s="1" t="s">
        <v>591</v>
      </c>
      <c r="C195" s="1" t="s">
        <v>590</v>
      </c>
      <c r="D195" s="1" t="s">
        <v>616</v>
      </c>
      <c r="E195" s="1" t="s">
        <v>11</v>
      </c>
      <c r="F195" s="13" t="s">
        <v>12</v>
      </c>
      <c r="G195" s="13">
        <v>5</v>
      </c>
      <c r="H195" s="13">
        <v>1</v>
      </c>
      <c r="I195" s="13">
        <v>250</v>
      </c>
      <c r="J195" s="13">
        <v>1</v>
      </c>
      <c r="K195" s="13" t="s">
        <v>6326</v>
      </c>
      <c r="L195" s="13" t="s">
        <v>6327</v>
      </c>
    </row>
    <row r="196" spans="1:12">
      <c r="A196" s="1">
        <v>100001619</v>
      </c>
      <c r="B196" s="1" t="s">
        <v>591</v>
      </c>
      <c r="C196" s="1" t="s">
        <v>590</v>
      </c>
      <c r="D196" s="1" t="s">
        <v>12</v>
      </c>
      <c r="E196" s="1" t="s">
        <v>11</v>
      </c>
      <c r="F196" s="13" t="s">
        <v>12</v>
      </c>
      <c r="G196" s="13">
        <v>5</v>
      </c>
      <c r="H196" s="13">
        <v>1</v>
      </c>
      <c r="I196" s="13">
        <v>250</v>
      </c>
      <c r="J196" s="13">
        <v>1</v>
      </c>
      <c r="K196" s="13" t="s">
        <v>6326</v>
      </c>
      <c r="L196" s="13" t="s">
        <v>6327</v>
      </c>
    </row>
    <row r="197" spans="1:12">
      <c r="A197" s="1">
        <v>100001622</v>
      </c>
      <c r="B197" s="1" t="s">
        <v>591</v>
      </c>
      <c r="C197" s="1" t="s">
        <v>590</v>
      </c>
      <c r="D197" s="1" t="s">
        <v>620</v>
      </c>
      <c r="E197" s="1" t="s">
        <v>11</v>
      </c>
      <c r="F197" s="13" t="s">
        <v>12</v>
      </c>
      <c r="G197" s="13">
        <v>5</v>
      </c>
      <c r="H197" s="13">
        <v>1</v>
      </c>
      <c r="I197" s="13">
        <v>250</v>
      </c>
      <c r="J197" s="13">
        <v>1</v>
      </c>
      <c r="K197" s="13" t="s">
        <v>6314</v>
      </c>
      <c r="L197" s="13" t="s">
        <v>6315</v>
      </c>
    </row>
    <row r="198" spans="1:12">
      <c r="A198" s="1">
        <v>100001606</v>
      </c>
      <c r="B198" s="1" t="s">
        <v>591</v>
      </c>
      <c r="C198" s="1" t="s">
        <v>590</v>
      </c>
      <c r="D198" s="1" t="s">
        <v>612</v>
      </c>
      <c r="E198" s="1" t="s">
        <v>2</v>
      </c>
      <c r="F198" s="13" t="s">
        <v>46</v>
      </c>
      <c r="G198" s="13">
        <v>3</v>
      </c>
      <c r="H198" s="13">
        <v>1</v>
      </c>
      <c r="I198" s="13">
        <v>150</v>
      </c>
      <c r="J198" s="13">
        <v>1</v>
      </c>
      <c r="K198" s="13" t="s">
        <v>6306</v>
      </c>
      <c r="L198" s="13" t="s">
        <v>6307</v>
      </c>
    </row>
    <row r="199" spans="1:12">
      <c r="A199" s="1">
        <v>100017395</v>
      </c>
      <c r="B199" s="1" t="s">
        <v>591</v>
      </c>
      <c r="C199" s="1" t="s">
        <v>590</v>
      </c>
      <c r="D199" s="1" t="s">
        <v>5475</v>
      </c>
      <c r="E199" s="1" t="s">
        <v>5474</v>
      </c>
      <c r="F199" s="13" t="s">
        <v>5475</v>
      </c>
      <c r="G199" s="13">
        <v>0</v>
      </c>
      <c r="H199" s="13">
        <v>0</v>
      </c>
      <c r="I199" s="13">
        <v>0</v>
      </c>
      <c r="J199" s="13">
        <v>1</v>
      </c>
      <c r="K199" s="13" t="s">
        <v>6330</v>
      </c>
      <c r="L199" s="13" t="s">
        <v>6331</v>
      </c>
    </row>
    <row r="200" spans="1:12">
      <c r="A200" s="1">
        <v>100001659</v>
      </c>
      <c r="B200" s="1" t="s">
        <v>591</v>
      </c>
      <c r="C200" s="1" t="s">
        <v>590</v>
      </c>
      <c r="D200" s="1" t="s">
        <v>635</v>
      </c>
      <c r="E200" s="1" t="s">
        <v>11</v>
      </c>
      <c r="F200" s="13" t="s">
        <v>12</v>
      </c>
      <c r="G200" s="13">
        <v>5</v>
      </c>
      <c r="H200" s="13">
        <v>1</v>
      </c>
      <c r="I200" s="13">
        <v>250</v>
      </c>
      <c r="J200" s="13">
        <v>1</v>
      </c>
      <c r="K200" s="13" t="s">
        <v>6318</v>
      </c>
      <c r="L200" s="13" t="s">
        <v>6319</v>
      </c>
    </row>
    <row r="201" spans="1:12">
      <c r="A201" s="1">
        <v>100001650</v>
      </c>
      <c r="B201" s="1" t="s">
        <v>591</v>
      </c>
      <c r="C201" s="1" t="s">
        <v>590</v>
      </c>
      <c r="D201" s="1" t="s">
        <v>632</v>
      </c>
      <c r="E201" s="1" t="s">
        <v>27</v>
      </c>
      <c r="F201" s="13" t="s">
        <v>18</v>
      </c>
      <c r="G201" s="13">
        <v>4</v>
      </c>
      <c r="H201" s="13">
        <v>1</v>
      </c>
      <c r="I201" s="13">
        <v>200</v>
      </c>
      <c r="J201" s="13">
        <v>1</v>
      </c>
      <c r="K201" s="13" t="s">
        <v>6308</v>
      </c>
      <c r="L201" s="13" t="s">
        <v>6309</v>
      </c>
    </row>
    <row r="202" spans="1:12">
      <c r="A202" s="1">
        <v>100001651</v>
      </c>
      <c r="B202" s="1" t="s">
        <v>591</v>
      </c>
      <c r="C202" s="1" t="s">
        <v>590</v>
      </c>
      <c r="D202" s="1" t="s">
        <v>12</v>
      </c>
      <c r="E202" s="1" t="s">
        <v>11</v>
      </c>
      <c r="F202" s="13" t="s">
        <v>12</v>
      </c>
      <c r="G202" s="13">
        <v>4</v>
      </c>
      <c r="H202" s="13">
        <v>1</v>
      </c>
      <c r="I202" s="13">
        <v>200</v>
      </c>
      <c r="J202" s="13">
        <v>1</v>
      </c>
      <c r="K202" s="13" t="s">
        <v>6324</v>
      </c>
      <c r="L202" s="13" t="s">
        <v>6325</v>
      </c>
    </row>
    <row r="203" spans="1:12">
      <c r="A203" s="1">
        <v>100001674</v>
      </c>
      <c r="B203" s="1" t="s">
        <v>591</v>
      </c>
      <c r="C203" s="1" t="s">
        <v>590</v>
      </c>
      <c r="D203" s="1" t="s">
        <v>639</v>
      </c>
      <c r="E203" s="1" t="s">
        <v>11</v>
      </c>
      <c r="F203" s="13" t="s">
        <v>12</v>
      </c>
      <c r="G203" s="13">
        <v>4</v>
      </c>
      <c r="H203" s="13">
        <v>1</v>
      </c>
      <c r="I203" s="13">
        <v>200</v>
      </c>
      <c r="J203" s="13">
        <v>1</v>
      </c>
      <c r="K203" s="13" t="s">
        <v>6324</v>
      </c>
      <c r="L203" s="13" t="s">
        <v>6325</v>
      </c>
    </row>
    <row r="204" spans="1:12">
      <c r="A204" s="1">
        <v>100001676</v>
      </c>
      <c r="B204" s="1" t="s">
        <v>591</v>
      </c>
      <c r="C204" s="1" t="s">
        <v>590</v>
      </c>
      <c r="D204" s="1" t="s">
        <v>12</v>
      </c>
      <c r="E204" s="1" t="s">
        <v>11</v>
      </c>
      <c r="F204" s="13" t="s">
        <v>12</v>
      </c>
      <c r="G204" s="13">
        <v>3</v>
      </c>
      <c r="H204" s="13">
        <v>1</v>
      </c>
      <c r="I204" s="13">
        <v>150</v>
      </c>
      <c r="J204" s="13">
        <v>1</v>
      </c>
      <c r="K204" s="13" t="s">
        <v>6306</v>
      </c>
      <c r="L204" s="13" t="s">
        <v>6307</v>
      </c>
    </row>
    <row r="205" spans="1:12">
      <c r="A205" s="1">
        <v>100001685</v>
      </c>
      <c r="B205" s="1" t="s">
        <v>591</v>
      </c>
      <c r="C205" s="1" t="s">
        <v>590</v>
      </c>
      <c r="D205" s="1" t="s">
        <v>533</v>
      </c>
      <c r="E205" s="1" t="s">
        <v>11</v>
      </c>
      <c r="F205" s="13" t="s">
        <v>12</v>
      </c>
      <c r="G205" s="13">
        <v>3</v>
      </c>
      <c r="H205" s="13">
        <v>1</v>
      </c>
      <c r="I205" s="13">
        <v>150</v>
      </c>
      <c r="J205" s="13">
        <v>1</v>
      </c>
      <c r="K205" s="13" t="s">
        <v>6306</v>
      </c>
      <c r="L205" s="13" t="s">
        <v>6307</v>
      </c>
    </row>
    <row r="206" spans="1:12">
      <c r="A206" s="1">
        <v>100001689</v>
      </c>
      <c r="B206" s="1" t="s">
        <v>591</v>
      </c>
      <c r="C206" s="1" t="s">
        <v>590</v>
      </c>
      <c r="D206" s="1" t="s">
        <v>533</v>
      </c>
      <c r="E206" s="1" t="s">
        <v>11</v>
      </c>
      <c r="F206" s="13" t="s">
        <v>12</v>
      </c>
      <c r="G206" s="13">
        <v>3</v>
      </c>
      <c r="H206" s="13">
        <v>1</v>
      </c>
      <c r="I206" s="13">
        <v>150</v>
      </c>
      <c r="J206" s="13">
        <v>1</v>
      </c>
      <c r="K206" s="13" t="s">
        <v>6306</v>
      </c>
      <c r="L206" s="13" t="s">
        <v>6307</v>
      </c>
    </row>
    <row r="207" spans="1:12">
      <c r="A207" s="1">
        <v>100001711</v>
      </c>
      <c r="B207" s="1" t="s">
        <v>591</v>
      </c>
      <c r="C207" s="1" t="s">
        <v>590</v>
      </c>
      <c r="D207" s="1" t="s">
        <v>105</v>
      </c>
      <c r="E207" s="1" t="s">
        <v>11</v>
      </c>
      <c r="F207" s="13" t="s">
        <v>12</v>
      </c>
      <c r="G207" s="13">
        <v>3</v>
      </c>
      <c r="H207" s="13">
        <v>1</v>
      </c>
      <c r="I207" s="13">
        <v>150</v>
      </c>
      <c r="J207" s="13">
        <v>1</v>
      </c>
      <c r="K207" s="13" t="s">
        <v>6306</v>
      </c>
      <c r="L207" s="13" t="s">
        <v>6307</v>
      </c>
    </row>
    <row r="208" spans="1:12">
      <c r="A208" s="1">
        <v>100001722</v>
      </c>
      <c r="B208" s="1" t="s">
        <v>591</v>
      </c>
      <c r="C208" s="1" t="s">
        <v>590</v>
      </c>
      <c r="D208" s="1" t="s">
        <v>533</v>
      </c>
      <c r="E208" s="1" t="s">
        <v>11</v>
      </c>
      <c r="F208" s="13" t="s">
        <v>12</v>
      </c>
      <c r="G208" s="13">
        <v>2</v>
      </c>
      <c r="H208" s="13">
        <v>1</v>
      </c>
      <c r="I208" s="13">
        <v>100</v>
      </c>
      <c r="J208" s="13">
        <v>1</v>
      </c>
      <c r="K208" s="13" t="s">
        <v>6316</v>
      </c>
      <c r="L208" s="13" t="s">
        <v>6317</v>
      </c>
    </row>
    <row r="209" spans="1:12">
      <c r="A209" s="1">
        <v>100001726</v>
      </c>
      <c r="B209" s="1" t="s">
        <v>591</v>
      </c>
      <c r="C209" s="1" t="s">
        <v>590</v>
      </c>
      <c r="D209" s="1" t="s">
        <v>654</v>
      </c>
      <c r="E209" s="1" t="s">
        <v>11</v>
      </c>
      <c r="F209" s="13" t="s">
        <v>407</v>
      </c>
      <c r="G209" s="13">
        <v>2</v>
      </c>
      <c r="H209" s="13">
        <v>1</v>
      </c>
      <c r="I209" s="13">
        <v>100</v>
      </c>
      <c r="J209" s="13">
        <v>1</v>
      </c>
      <c r="K209" s="13" t="s">
        <v>6320</v>
      </c>
      <c r="L209" s="13" t="s">
        <v>6321</v>
      </c>
    </row>
    <row r="210" spans="1:12">
      <c r="A210" s="1">
        <v>100001731</v>
      </c>
      <c r="B210" s="1" t="s">
        <v>591</v>
      </c>
      <c r="C210" s="1" t="s">
        <v>590</v>
      </c>
      <c r="D210" s="1" t="s">
        <v>12</v>
      </c>
      <c r="E210" s="1" t="s">
        <v>11</v>
      </c>
      <c r="F210" s="13" t="s">
        <v>12</v>
      </c>
      <c r="G210" s="13">
        <v>3</v>
      </c>
      <c r="H210" s="13">
        <v>1</v>
      </c>
      <c r="I210" s="13">
        <v>150</v>
      </c>
      <c r="J210" s="13">
        <v>1</v>
      </c>
      <c r="K210" s="13" t="s">
        <v>6306</v>
      </c>
      <c r="L210" s="13" t="s">
        <v>6307</v>
      </c>
    </row>
    <row r="211" spans="1:12">
      <c r="A211" s="1">
        <v>100001735</v>
      </c>
      <c r="B211" s="1" t="s">
        <v>591</v>
      </c>
      <c r="C211" s="1" t="s">
        <v>590</v>
      </c>
      <c r="D211" s="1" t="s">
        <v>659</v>
      </c>
      <c r="E211" s="1" t="s">
        <v>11</v>
      </c>
      <c r="F211" s="13" t="s">
        <v>12</v>
      </c>
      <c r="G211" s="13">
        <v>3</v>
      </c>
      <c r="H211" s="13">
        <v>1</v>
      </c>
      <c r="I211" s="13">
        <v>150</v>
      </c>
      <c r="J211" s="13">
        <v>1</v>
      </c>
      <c r="K211" s="13" t="s">
        <v>6306</v>
      </c>
      <c r="L211" s="13" t="s">
        <v>6307</v>
      </c>
    </row>
    <row r="212" spans="1:12">
      <c r="A212" s="1">
        <v>100001749</v>
      </c>
      <c r="B212" s="1" t="s">
        <v>591</v>
      </c>
      <c r="C212" s="1" t="s">
        <v>590</v>
      </c>
      <c r="D212" s="1" t="s">
        <v>533</v>
      </c>
      <c r="E212" s="1" t="s">
        <v>11</v>
      </c>
      <c r="F212" s="13" t="s">
        <v>407</v>
      </c>
      <c r="G212" s="13">
        <v>3</v>
      </c>
      <c r="H212" s="13">
        <v>1</v>
      </c>
      <c r="I212" s="13">
        <v>150</v>
      </c>
      <c r="J212" s="13">
        <v>1</v>
      </c>
      <c r="K212" s="13" t="s">
        <v>6306</v>
      </c>
      <c r="L212" s="13" t="s">
        <v>6307</v>
      </c>
    </row>
    <row r="213" spans="1:12">
      <c r="A213" s="1">
        <v>100001776</v>
      </c>
      <c r="B213" s="1" t="s">
        <v>591</v>
      </c>
      <c r="C213" s="1" t="s">
        <v>590</v>
      </c>
      <c r="D213" s="1" t="s">
        <v>669</v>
      </c>
      <c r="E213" s="1" t="s">
        <v>2</v>
      </c>
      <c r="F213" s="13" t="s">
        <v>670</v>
      </c>
      <c r="G213" s="13">
        <v>3</v>
      </c>
      <c r="H213" s="13">
        <v>1</v>
      </c>
      <c r="I213" s="13">
        <v>150</v>
      </c>
      <c r="J213" s="13">
        <v>1</v>
      </c>
      <c r="K213" s="13" t="s">
        <v>6306</v>
      </c>
      <c r="L213" s="13" t="s">
        <v>6307</v>
      </c>
    </row>
    <row r="214" spans="1:12">
      <c r="A214" s="1">
        <v>100001777</v>
      </c>
      <c r="B214" s="1" t="s">
        <v>591</v>
      </c>
      <c r="C214" s="1" t="s">
        <v>590</v>
      </c>
      <c r="D214" s="1" t="s">
        <v>672</v>
      </c>
      <c r="E214" s="1" t="s">
        <v>2</v>
      </c>
      <c r="F214" s="13" t="s">
        <v>673</v>
      </c>
      <c r="G214" s="13">
        <v>3</v>
      </c>
      <c r="H214" s="13">
        <v>1</v>
      </c>
      <c r="I214" s="13">
        <v>150</v>
      </c>
      <c r="J214" s="13">
        <v>1</v>
      </c>
      <c r="K214" s="13" t="s">
        <v>6306</v>
      </c>
      <c r="L214" s="13" t="s">
        <v>6307</v>
      </c>
    </row>
    <row r="215" spans="1:12">
      <c r="A215" s="1">
        <v>100001780</v>
      </c>
      <c r="B215" s="1" t="s">
        <v>591</v>
      </c>
      <c r="C215" s="1" t="s">
        <v>590</v>
      </c>
      <c r="D215" s="1" t="s">
        <v>674</v>
      </c>
      <c r="E215" s="1" t="s">
        <v>11</v>
      </c>
      <c r="F215" s="13" t="s">
        <v>12</v>
      </c>
      <c r="G215" s="13">
        <v>4</v>
      </c>
      <c r="H215" s="13">
        <v>1</v>
      </c>
      <c r="I215" s="13">
        <v>200</v>
      </c>
      <c r="J215" s="13">
        <v>1</v>
      </c>
      <c r="K215" s="13" t="s">
        <v>6324</v>
      </c>
      <c r="L215" s="13" t="s">
        <v>6325</v>
      </c>
    </row>
    <row r="216" spans="1:12">
      <c r="A216" s="1">
        <v>100001789</v>
      </c>
      <c r="B216" s="1" t="s">
        <v>591</v>
      </c>
      <c r="C216" s="1" t="s">
        <v>590</v>
      </c>
      <c r="D216" s="1" t="s">
        <v>677</v>
      </c>
      <c r="E216" s="1" t="s">
        <v>11</v>
      </c>
      <c r="F216" s="13" t="s">
        <v>12</v>
      </c>
      <c r="G216" s="13">
        <v>3</v>
      </c>
      <c r="H216" s="13">
        <v>1</v>
      </c>
      <c r="I216" s="13">
        <v>150</v>
      </c>
      <c r="J216" s="13">
        <v>1</v>
      </c>
      <c r="K216" s="13" t="s">
        <v>6306</v>
      </c>
      <c r="L216" s="13" t="s">
        <v>6307</v>
      </c>
    </row>
    <row r="217" spans="1:12">
      <c r="A217" s="1">
        <v>100001803</v>
      </c>
      <c r="B217" s="1" t="s">
        <v>591</v>
      </c>
      <c r="C217" s="1" t="s">
        <v>590</v>
      </c>
      <c r="D217" s="1" t="s">
        <v>533</v>
      </c>
      <c r="E217" s="1" t="s">
        <v>11</v>
      </c>
      <c r="F217" s="13" t="s">
        <v>12</v>
      </c>
      <c r="G217" s="13">
        <v>3</v>
      </c>
      <c r="H217" s="13">
        <v>1</v>
      </c>
      <c r="I217" s="13">
        <v>150</v>
      </c>
      <c r="J217" s="13">
        <v>1</v>
      </c>
      <c r="K217" s="13" t="s">
        <v>6306</v>
      </c>
      <c r="L217" s="13" t="s">
        <v>6307</v>
      </c>
    </row>
    <row r="218" spans="1:12">
      <c r="A218" s="1">
        <v>100001812</v>
      </c>
      <c r="B218" s="1" t="s">
        <v>591</v>
      </c>
      <c r="C218" s="1" t="s">
        <v>590</v>
      </c>
      <c r="D218" s="1" t="s">
        <v>682</v>
      </c>
      <c r="E218" s="1" t="s">
        <v>11</v>
      </c>
      <c r="F218" s="13" t="s">
        <v>12</v>
      </c>
      <c r="G218" s="13">
        <v>5</v>
      </c>
      <c r="H218" s="13">
        <v>1</v>
      </c>
      <c r="I218" s="13">
        <v>250</v>
      </c>
      <c r="J218" s="13">
        <v>1</v>
      </c>
      <c r="K218" s="13" t="s">
        <v>6326</v>
      </c>
      <c r="L218" s="13" t="s">
        <v>6327</v>
      </c>
    </row>
    <row r="219" spans="1:12">
      <c r="A219" s="1">
        <v>100001817</v>
      </c>
      <c r="B219" s="1" t="s">
        <v>591</v>
      </c>
      <c r="C219" s="1" t="s">
        <v>590</v>
      </c>
      <c r="D219" s="1" t="s">
        <v>533</v>
      </c>
      <c r="E219" s="1" t="s">
        <v>11</v>
      </c>
      <c r="F219" s="13" t="s">
        <v>12</v>
      </c>
      <c r="G219" s="13">
        <v>3</v>
      </c>
      <c r="H219" s="13">
        <v>1</v>
      </c>
      <c r="I219" s="13">
        <v>150</v>
      </c>
      <c r="J219" s="13">
        <v>1</v>
      </c>
      <c r="K219" s="13" t="s">
        <v>6306</v>
      </c>
      <c r="L219" s="13" t="s">
        <v>6307</v>
      </c>
    </row>
    <row r="220" spans="1:12">
      <c r="A220" s="1">
        <v>100001822</v>
      </c>
      <c r="B220" s="1" t="s">
        <v>591</v>
      </c>
      <c r="C220" s="1" t="s">
        <v>590</v>
      </c>
      <c r="D220" s="1" t="s">
        <v>686</v>
      </c>
      <c r="E220" s="1" t="s">
        <v>2</v>
      </c>
      <c r="F220" s="13" t="s">
        <v>46</v>
      </c>
      <c r="G220" s="13">
        <v>3</v>
      </c>
      <c r="H220" s="13">
        <v>1</v>
      </c>
      <c r="I220" s="13">
        <v>150</v>
      </c>
      <c r="J220" s="13">
        <v>1</v>
      </c>
      <c r="K220" s="13" t="s">
        <v>6312</v>
      </c>
      <c r="L220" s="13" t="s">
        <v>6313</v>
      </c>
    </row>
    <row r="221" spans="1:12">
      <c r="A221" s="1">
        <v>100001824</v>
      </c>
      <c r="B221" s="1" t="s">
        <v>591</v>
      </c>
      <c r="C221" s="1" t="s">
        <v>590</v>
      </c>
      <c r="D221" s="1" t="s">
        <v>688</v>
      </c>
      <c r="E221" s="1" t="s">
        <v>11</v>
      </c>
      <c r="F221" s="13" t="s">
        <v>12</v>
      </c>
      <c r="G221" s="13">
        <v>5</v>
      </c>
      <c r="H221" s="13">
        <v>1</v>
      </c>
      <c r="I221" s="13">
        <v>250</v>
      </c>
      <c r="J221" s="13">
        <v>1</v>
      </c>
      <c r="K221" s="13" t="s">
        <v>6328</v>
      </c>
      <c r="L221" s="13" t="s">
        <v>6329</v>
      </c>
    </row>
    <row r="222" spans="1:12">
      <c r="A222" s="1">
        <v>100001827</v>
      </c>
      <c r="B222" s="1" t="s">
        <v>591</v>
      </c>
      <c r="C222" s="1" t="s">
        <v>590</v>
      </c>
      <c r="D222" s="1" t="s">
        <v>690</v>
      </c>
      <c r="E222" s="1" t="s">
        <v>27</v>
      </c>
      <c r="F222" s="13" t="s">
        <v>18</v>
      </c>
      <c r="G222" s="13">
        <v>3</v>
      </c>
      <c r="H222" s="13">
        <v>1</v>
      </c>
      <c r="I222" s="13">
        <v>150</v>
      </c>
      <c r="J222" s="13">
        <v>1</v>
      </c>
      <c r="K222" s="13" t="s">
        <v>6312</v>
      </c>
      <c r="L222" s="13" t="s">
        <v>6313</v>
      </c>
    </row>
    <row r="223" spans="1:12">
      <c r="A223" s="1">
        <v>100001828</v>
      </c>
      <c r="B223" s="1" t="s">
        <v>591</v>
      </c>
      <c r="C223" s="1" t="s">
        <v>590</v>
      </c>
      <c r="D223" s="1" t="s">
        <v>692</v>
      </c>
      <c r="E223" s="1" t="s">
        <v>27</v>
      </c>
      <c r="F223" s="13" t="s">
        <v>18</v>
      </c>
      <c r="G223" s="13">
        <v>4</v>
      </c>
      <c r="H223" s="13">
        <v>1</v>
      </c>
      <c r="I223" s="13">
        <v>200</v>
      </c>
      <c r="J223" s="13">
        <v>1</v>
      </c>
      <c r="K223" s="13" t="s">
        <v>6324</v>
      </c>
      <c r="L223" s="13" t="s">
        <v>6325</v>
      </c>
    </row>
    <row r="224" spans="1:12">
      <c r="A224" s="1">
        <v>100001841</v>
      </c>
      <c r="B224" s="1" t="s">
        <v>591</v>
      </c>
      <c r="C224" s="1" t="s">
        <v>590</v>
      </c>
      <c r="D224" s="1" t="s">
        <v>693</v>
      </c>
      <c r="E224" s="1" t="s">
        <v>20</v>
      </c>
      <c r="F224" s="13" t="s">
        <v>72</v>
      </c>
      <c r="G224" s="13">
        <v>3</v>
      </c>
      <c r="H224" s="13">
        <v>1</v>
      </c>
      <c r="I224" s="13">
        <v>150</v>
      </c>
      <c r="J224" s="13">
        <v>1</v>
      </c>
      <c r="K224" s="13" t="s">
        <v>6312</v>
      </c>
      <c r="L224" s="13" t="s">
        <v>6313</v>
      </c>
    </row>
    <row r="225" spans="1:12">
      <c r="A225" s="1">
        <v>100001842</v>
      </c>
      <c r="B225" s="1" t="s">
        <v>591</v>
      </c>
      <c r="C225" s="1" t="s">
        <v>590</v>
      </c>
      <c r="D225" s="1" t="s">
        <v>696</v>
      </c>
      <c r="E225" s="1" t="s">
        <v>20</v>
      </c>
      <c r="F225" s="13" t="s">
        <v>203</v>
      </c>
      <c r="G225" s="13">
        <v>3</v>
      </c>
      <c r="H225" s="13">
        <v>1</v>
      </c>
      <c r="I225" s="13">
        <v>150</v>
      </c>
      <c r="J225" s="13">
        <v>1</v>
      </c>
      <c r="K225" s="13" t="s">
        <v>6312</v>
      </c>
      <c r="L225" s="13" t="s">
        <v>6313</v>
      </c>
    </row>
    <row r="226" spans="1:12">
      <c r="A226" s="1">
        <v>100017247</v>
      </c>
      <c r="B226" s="1" t="s">
        <v>591</v>
      </c>
      <c r="C226" s="1" t="s">
        <v>590</v>
      </c>
      <c r="D226" s="1" t="s">
        <v>1664</v>
      </c>
      <c r="E226" s="1" t="s">
        <v>11</v>
      </c>
      <c r="F226" s="13" t="s">
        <v>12</v>
      </c>
      <c r="G226" s="13">
        <v>3</v>
      </c>
      <c r="H226" s="13">
        <v>1</v>
      </c>
      <c r="I226" s="13">
        <v>150</v>
      </c>
      <c r="J226" s="13">
        <v>1</v>
      </c>
      <c r="K226" s="13" t="s">
        <v>6306</v>
      </c>
      <c r="L226" s="13" t="s">
        <v>6307</v>
      </c>
    </row>
    <row r="227" spans="1:12">
      <c r="A227" s="1">
        <v>100001859</v>
      </c>
      <c r="B227" s="1" t="s">
        <v>591</v>
      </c>
      <c r="C227" s="1" t="s">
        <v>590</v>
      </c>
      <c r="D227" s="1" t="s">
        <v>699</v>
      </c>
      <c r="E227" s="1" t="s">
        <v>11</v>
      </c>
      <c r="F227" s="13" t="s">
        <v>12</v>
      </c>
      <c r="G227" s="13">
        <v>3</v>
      </c>
      <c r="H227" s="13">
        <v>1</v>
      </c>
      <c r="I227" s="13">
        <v>150</v>
      </c>
      <c r="J227" s="13">
        <v>1</v>
      </c>
      <c r="K227" s="13" t="s">
        <v>6306</v>
      </c>
      <c r="L227" s="13" t="s">
        <v>6307</v>
      </c>
    </row>
    <row r="228" spans="1:12">
      <c r="A228" s="1">
        <v>100001870</v>
      </c>
      <c r="B228" s="1" t="s">
        <v>591</v>
      </c>
      <c r="C228" s="1" t="s">
        <v>590</v>
      </c>
      <c r="D228" s="1" t="s">
        <v>533</v>
      </c>
      <c r="E228" s="1" t="s">
        <v>11</v>
      </c>
      <c r="F228" s="13" t="s">
        <v>407</v>
      </c>
      <c r="G228" s="13">
        <v>2</v>
      </c>
      <c r="H228" s="13">
        <v>1</v>
      </c>
      <c r="I228" s="13">
        <v>100</v>
      </c>
      <c r="J228" s="13">
        <v>1</v>
      </c>
      <c r="K228" s="13" t="s">
        <v>6320</v>
      </c>
      <c r="L228" s="13" t="s">
        <v>6321</v>
      </c>
    </row>
    <row r="229" spans="1:12">
      <c r="A229" s="1">
        <v>100001880</v>
      </c>
      <c r="B229" s="1" t="s">
        <v>591</v>
      </c>
      <c r="C229" s="1" t="s">
        <v>590</v>
      </c>
      <c r="D229" s="1" t="s">
        <v>708</v>
      </c>
      <c r="E229" s="1" t="s">
        <v>11</v>
      </c>
      <c r="F229" s="13" t="s">
        <v>12</v>
      </c>
      <c r="G229" s="13">
        <v>5</v>
      </c>
      <c r="H229" s="13">
        <v>1</v>
      </c>
      <c r="I229" s="13">
        <v>250</v>
      </c>
      <c r="J229" s="13">
        <v>1</v>
      </c>
      <c r="K229" s="13" t="s">
        <v>6314</v>
      </c>
      <c r="L229" s="13" t="s">
        <v>6315</v>
      </c>
    </row>
    <row r="230" spans="1:12">
      <c r="A230" s="1">
        <v>100001877</v>
      </c>
      <c r="B230" s="1" t="s">
        <v>591</v>
      </c>
      <c r="C230" s="1" t="s">
        <v>590</v>
      </c>
      <c r="D230" s="1" t="s">
        <v>706</v>
      </c>
      <c r="E230" s="1" t="s">
        <v>20</v>
      </c>
      <c r="F230" s="13" t="s">
        <v>100</v>
      </c>
      <c r="G230" s="13">
        <v>4</v>
      </c>
      <c r="H230" s="13">
        <v>1</v>
      </c>
      <c r="I230" s="13">
        <v>200</v>
      </c>
      <c r="J230" s="13">
        <v>1</v>
      </c>
      <c r="K230" s="13" t="s">
        <v>6324</v>
      </c>
      <c r="L230" s="13" t="s">
        <v>6325</v>
      </c>
    </row>
    <row r="231" spans="1:12">
      <c r="A231" s="1">
        <v>100001885</v>
      </c>
      <c r="B231" s="1" t="s">
        <v>591</v>
      </c>
      <c r="C231" s="1" t="s">
        <v>590</v>
      </c>
      <c r="D231" s="1" t="s">
        <v>710</v>
      </c>
      <c r="E231" s="1" t="s">
        <v>11</v>
      </c>
      <c r="F231" s="13" t="s">
        <v>12</v>
      </c>
      <c r="G231" s="13">
        <v>4</v>
      </c>
      <c r="H231" s="13">
        <v>1</v>
      </c>
      <c r="I231" s="13">
        <v>200</v>
      </c>
      <c r="J231" s="13">
        <v>1</v>
      </c>
      <c r="K231" s="13" t="s">
        <v>6324</v>
      </c>
      <c r="L231" s="13" t="s">
        <v>6325</v>
      </c>
    </row>
    <row r="232" spans="1:12">
      <c r="A232" s="1">
        <v>100001901</v>
      </c>
      <c r="B232" s="1" t="s">
        <v>591</v>
      </c>
      <c r="C232" s="1" t="s">
        <v>590</v>
      </c>
      <c r="D232" s="1" t="s">
        <v>533</v>
      </c>
      <c r="E232" s="1" t="s">
        <v>11</v>
      </c>
      <c r="F232" s="13" t="s">
        <v>407</v>
      </c>
      <c r="G232" s="13">
        <v>2</v>
      </c>
      <c r="H232" s="13">
        <v>1</v>
      </c>
      <c r="I232" s="13">
        <v>100</v>
      </c>
      <c r="J232" s="13">
        <v>1</v>
      </c>
      <c r="K232" s="13" t="s">
        <v>6320</v>
      </c>
      <c r="L232" s="13" t="s">
        <v>6321</v>
      </c>
    </row>
    <row r="233" spans="1:12">
      <c r="A233" s="1">
        <v>100001906</v>
      </c>
      <c r="B233" s="1" t="s">
        <v>591</v>
      </c>
      <c r="C233" s="1" t="s">
        <v>590</v>
      </c>
      <c r="D233" s="1" t="s">
        <v>46</v>
      </c>
      <c r="E233" s="1" t="s">
        <v>2</v>
      </c>
      <c r="F233" s="13" t="s">
        <v>46</v>
      </c>
      <c r="G233" s="13">
        <v>3</v>
      </c>
      <c r="H233" s="13">
        <v>1</v>
      </c>
      <c r="I233" s="13">
        <v>150</v>
      </c>
      <c r="J233" s="13">
        <v>1</v>
      </c>
      <c r="K233" s="13" t="s">
        <v>6306</v>
      </c>
      <c r="L233" s="13" t="s">
        <v>6307</v>
      </c>
    </row>
    <row r="234" spans="1:12">
      <c r="A234" s="1">
        <v>100001907</v>
      </c>
      <c r="B234" s="1" t="s">
        <v>591</v>
      </c>
      <c r="C234" s="1" t="s">
        <v>590</v>
      </c>
      <c r="D234" s="1" t="s">
        <v>12</v>
      </c>
      <c r="E234" s="1" t="s">
        <v>11</v>
      </c>
      <c r="F234" s="13" t="s">
        <v>12</v>
      </c>
      <c r="G234" s="13">
        <v>5</v>
      </c>
      <c r="H234" s="13">
        <v>1</v>
      </c>
      <c r="I234" s="13">
        <v>250</v>
      </c>
      <c r="J234" s="13">
        <v>1</v>
      </c>
      <c r="K234" s="13" t="s">
        <v>6328</v>
      </c>
      <c r="L234" s="13" t="s">
        <v>6329</v>
      </c>
    </row>
    <row r="235" spans="1:12">
      <c r="A235" s="1">
        <v>100001912</v>
      </c>
      <c r="B235" s="1" t="s">
        <v>591</v>
      </c>
      <c r="C235" s="1" t="s">
        <v>590</v>
      </c>
      <c r="D235" s="1" t="s">
        <v>533</v>
      </c>
      <c r="E235" s="1" t="s">
        <v>11</v>
      </c>
      <c r="F235" s="13" t="s">
        <v>12</v>
      </c>
      <c r="G235" s="13">
        <v>3</v>
      </c>
      <c r="H235" s="13">
        <v>1</v>
      </c>
      <c r="I235" s="13">
        <v>150</v>
      </c>
      <c r="J235" s="13">
        <v>1</v>
      </c>
      <c r="K235" s="13" t="s">
        <v>6306</v>
      </c>
      <c r="L235" s="13" t="s">
        <v>6307</v>
      </c>
    </row>
    <row r="236" spans="1:12">
      <c r="A236" s="1">
        <v>100001920</v>
      </c>
      <c r="B236" s="1" t="s">
        <v>591</v>
      </c>
      <c r="C236" s="1" t="s">
        <v>726</v>
      </c>
      <c r="D236" s="1" t="s">
        <v>724</v>
      </c>
      <c r="E236" s="1" t="s">
        <v>11</v>
      </c>
      <c r="F236" s="13" t="s">
        <v>12</v>
      </c>
      <c r="G236" s="13">
        <v>3</v>
      </c>
      <c r="H236" s="13">
        <v>2</v>
      </c>
      <c r="I236" s="13">
        <v>150</v>
      </c>
      <c r="J236" s="13">
        <v>1</v>
      </c>
      <c r="K236" s="13" t="s">
        <v>6312</v>
      </c>
      <c r="L236" s="13" t="s">
        <v>6313</v>
      </c>
    </row>
    <row r="237" spans="1:12">
      <c r="A237" s="1">
        <v>100001932</v>
      </c>
      <c r="B237" s="1" t="s">
        <v>591</v>
      </c>
      <c r="C237" s="1" t="s">
        <v>726</v>
      </c>
      <c r="D237" s="1" t="s">
        <v>728</v>
      </c>
      <c r="E237" s="1" t="s">
        <v>11</v>
      </c>
      <c r="F237" s="13" t="s">
        <v>407</v>
      </c>
      <c r="G237" s="13">
        <v>2</v>
      </c>
      <c r="H237" s="13">
        <v>1</v>
      </c>
      <c r="I237" s="13">
        <v>100</v>
      </c>
      <c r="J237" s="13">
        <v>1</v>
      </c>
      <c r="K237" s="13" t="s">
        <v>6320</v>
      </c>
      <c r="L237" s="13" t="s">
        <v>6321</v>
      </c>
    </row>
    <row r="238" spans="1:12">
      <c r="A238" s="1">
        <v>100001936</v>
      </c>
      <c r="B238" s="1" t="s">
        <v>591</v>
      </c>
      <c r="C238" s="1" t="s">
        <v>726</v>
      </c>
      <c r="D238" s="1" t="s">
        <v>733</v>
      </c>
      <c r="E238" s="1" t="s">
        <v>11</v>
      </c>
      <c r="F238" s="13" t="s">
        <v>407</v>
      </c>
      <c r="G238" s="13">
        <v>3</v>
      </c>
      <c r="H238" s="13">
        <v>1</v>
      </c>
      <c r="I238" s="13">
        <v>150</v>
      </c>
      <c r="J238" s="13">
        <v>1</v>
      </c>
      <c r="K238" s="13" t="s">
        <v>6312</v>
      </c>
      <c r="L238" s="13" t="s">
        <v>6313</v>
      </c>
    </row>
    <row r="239" spans="1:12">
      <c r="A239" s="1">
        <v>100018225</v>
      </c>
      <c r="B239" s="1" t="s">
        <v>591</v>
      </c>
      <c r="C239" s="1" t="s">
        <v>726</v>
      </c>
      <c r="D239" s="1" t="s">
        <v>105</v>
      </c>
      <c r="E239" s="1" t="s">
        <v>11</v>
      </c>
      <c r="F239" s="13" t="s">
        <v>407</v>
      </c>
      <c r="G239" s="13">
        <v>3</v>
      </c>
      <c r="H239" s="13">
        <v>1</v>
      </c>
      <c r="I239" s="13">
        <v>150</v>
      </c>
      <c r="J239" s="13">
        <v>1</v>
      </c>
      <c r="K239" s="13" t="s">
        <v>6306</v>
      </c>
      <c r="L239" s="13" t="s">
        <v>6307</v>
      </c>
    </row>
    <row r="240" spans="1:12">
      <c r="A240" s="1">
        <v>100018213</v>
      </c>
      <c r="B240" s="1" t="s">
        <v>591</v>
      </c>
      <c r="C240" s="1" t="s">
        <v>726</v>
      </c>
      <c r="D240" s="1" t="s">
        <v>176</v>
      </c>
      <c r="E240" s="1" t="s">
        <v>11</v>
      </c>
      <c r="F240" s="13" t="s">
        <v>407</v>
      </c>
      <c r="G240" s="13">
        <v>3</v>
      </c>
      <c r="H240" s="13">
        <v>1</v>
      </c>
      <c r="I240" s="13">
        <v>150</v>
      </c>
      <c r="J240" s="13">
        <v>1</v>
      </c>
      <c r="K240" s="13" t="s">
        <v>6306</v>
      </c>
      <c r="L240" s="13" t="s">
        <v>6307</v>
      </c>
    </row>
    <row r="241" spans="1:12">
      <c r="A241" s="1">
        <v>100001957</v>
      </c>
      <c r="B241" s="1" t="s">
        <v>591</v>
      </c>
      <c r="C241" s="1" t="s">
        <v>726</v>
      </c>
      <c r="D241" s="1" t="s">
        <v>624</v>
      </c>
      <c r="E241" s="1" t="s">
        <v>20</v>
      </c>
      <c r="F241" s="13" t="s">
        <v>72</v>
      </c>
      <c r="G241" s="13">
        <v>4</v>
      </c>
      <c r="H241" s="13">
        <v>1</v>
      </c>
      <c r="I241" s="13">
        <v>200</v>
      </c>
      <c r="J241" s="13">
        <v>1</v>
      </c>
      <c r="K241" s="13" t="s">
        <v>6308</v>
      </c>
      <c r="L241" s="13" t="s">
        <v>6309</v>
      </c>
    </row>
    <row r="242" spans="1:12">
      <c r="A242" s="1">
        <v>100001962</v>
      </c>
      <c r="B242" s="1" t="s">
        <v>591</v>
      </c>
      <c r="C242" s="1" t="s">
        <v>726</v>
      </c>
      <c r="D242" s="1" t="s">
        <v>737</v>
      </c>
      <c r="E242" s="1" t="s">
        <v>27</v>
      </c>
      <c r="F242" s="13" t="s">
        <v>18</v>
      </c>
      <c r="G242" s="13">
        <v>3</v>
      </c>
      <c r="H242" s="13">
        <v>1</v>
      </c>
      <c r="I242" s="13">
        <v>150</v>
      </c>
      <c r="J242" s="13">
        <v>1</v>
      </c>
      <c r="K242" s="13" t="s">
        <v>6306</v>
      </c>
      <c r="L242" s="13" t="s">
        <v>6307</v>
      </c>
    </row>
    <row r="243" spans="1:12">
      <c r="A243" s="1">
        <v>100001965</v>
      </c>
      <c r="B243" s="1" t="s">
        <v>591</v>
      </c>
      <c r="C243" s="1" t="s">
        <v>726</v>
      </c>
      <c r="D243" s="1" t="s">
        <v>740</v>
      </c>
      <c r="E243" s="1" t="s">
        <v>11</v>
      </c>
      <c r="F243" s="13" t="s">
        <v>12</v>
      </c>
      <c r="G243" s="13">
        <v>5</v>
      </c>
      <c r="H243" s="13">
        <v>1</v>
      </c>
      <c r="I243" s="13">
        <v>250</v>
      </c>
      <c r="J243" s="13">
        <v>1</v>
      </c>
      <c r="K243" s="13" t="s">
        <v>6314</v>
      </c>
      <c r="L243" s="13" t="s">
        <v>6315</v>
      </c>
    </row>
    <row r="244" spans="1:12">
      <c r="A244" s="1">
        <v>100001971</v>
      </c>
      <c r="B244" s="1" t="s">
        <v>591</v>
      </c>
      <c r="C244" s="1" t="s">
        <v>726</v>
      </c>
      <c r="D244" s="1" t="s">
        <v>686</v>
      </c>
      <c r="E244" s="1" t="s">
        <v>2</v>
      </c>
      <c r="F244" s="13" t="s">
        <v>46</v>
      </c>
      <c r="G244" s="13">
        <v>3</v>
      </c>
      <c r="H244" s="13">
        <v>1</v>
      </c>
      <c r="I244" s="13">
        <v>150</v>
      </c>
      <c r="J244" s="13">
        <v>1</v>
      </c>
      <c r="K244" s="13" t="s">
        <v>6306</v>
      </c>
      <c r="L244" s="13" t="s">
        <v>6307</v>
      </c>
    </row>
    <row r="245" spans="1:12">
      <c r="A245" s="1">
        <v>100001975</v>
      </c>
      <c r="B245" s="1" t="s">
        <v>591</v>
      </c>
      <c r="C245" s="1" t="s">
        <v>726</v>
      </c>
      <c r="D245" s="1" t="s">
        <v>12</v>
      </c>
      <c r="E245" s="1" t="s">
        <v>11</v>
      </c>
      <c r="F245" s="13" t="s">
        <v>12</v>
      </c>
      <c r="G245" s="13">
        <v>4</v>
      </c>
      <c r="H245" s="13">
        <v>1</v>
      </c>
      <c r="I245" s="13">
        <v>200</v>
      </c>
      <c r="J245" s="13">
        <v>1</v>
      </c>
      <c r="K245" s="13" t="s">
        <v>6324</v>
      </c>
      <c r="L245" s="13" t="s">
        <v>6325</v>
      </c>
    </row>
    <row r="246" spans="1:12">
      <c r="A246" s="1">
        <v>100001979</v>
      </c>
      <c r="B246" s="1" t="s">
        <v>591</v>
      </c>
      <c r="C246" s="1" t="s">
        <v>726</v>
      </c>
      <c r="D246" s="1" t="s">
        <v>747</v>
      </c>
      <c r="E246" s="1" t="s">
        <v>27</v>
      </c>
      <c r="F246" s="13" t="s">
        <v>18</v>
      </c>
      <c r="G246" s="13">
        <v>4</v>
      </c>
      <c r="H246" s="13">
        <v>1</v>
      </c>
      <c r="I246" s="13">
        <v>200</v>
      </c>
      <c r="J246" s="13">
        <v>1</v>
      </c>
      <c r="K246" s="13" t="s">
        <v>6308</v>
      </c>
      <c r="L246" s="13" t="s">
        <v>6309</v>
      </c>
    </row>
    <row r="247" spans="1:12">
      <c r="A247" s="1">
        <v>100001981</v>
      </c>
      <c r="B247" s="1" t="s">
        <v>591</v>
      </c>
      <c r="C247" s="1" t="s">
        <v>726</v>
      </c>
      <c r="D247" s="1" t="s">
        <v>12</v>
      </c>
      <c r="E247" s="1" t="s">
        <v>11</v>
      </c>
      <c r="F247" s="13" t="s">
        <v>12</v>
      </c>
      <c r="G247" s="13">
        <v>4</v>
      </c>
      <c r="H247" s="13">
        <v>1</v>
      </c>
      <c r="I247" s="13">
        <v>200</v>
      </c>
      <c r="J247" s="13">
        <v>1</v>
      </c>
      <c r="K247" s="13" t="s">
        <v>6308</v>
      </c>
      <c r="L247" s="13" t="s">
        <v>6309</v>
      </c>
    </row>
    <row r="248" spans="1:12">
      <c r="A248" s="1">
        <v>100001986</v>
      </c>
      <c r="B248" s="1" t="s">
        <v>591</v>
      </c>
      <c r="C248" s="1" t="s">
        <v>726</v>
      </c>
      <c r="D248" s="1" t="s">
        <v>620</v>
      </c>
      <c r="E248" s="1" t="s">
        <v>11</v>
      </c>
      <c r="F248" s="13" t="s">
        <v>12</v>
      </c>
      <c r="G248" s="13">
        <v>4</v>
      </c>
      <c r="H248" s="13">
        <v>1</v>
      </c>
      <c r="I248" s="13">
        <v>200</v>
      </c>
      <c r="J248" s="13">
        <v>1</v>
      </c>
      <c r="K248" s="13" t="s">
        <v>6324</v>
      </c>
      <c r="L248" s="13" t="s">
        <v>6325</v>
      </c>
    </row>
    <row r="249" spans="1:12">
      <c r="A249" s="1">
        <v>100001990</v>
      </c>
      <c r="B249" s="1" t="s">
        <v>591</v>
      </c>
      <c r="C249" s="1" t="s">
        <v>726</v>
      </c>
      <c r="D249" s="1" t="s">
        <v>750</v>
      </c>
      <c r="E249" s="1" t="s">
        <v>20</v>
      </c>
      <c r="F249" s="13" t="s">
        <v>72</v>
      </c>
      <c r="G249" s="13">
        <v>4</v>
      </c>
      <c r="H249" s="13">
        <v>2</v>
      </c>
      <c r="I249" s="13">
        <v>200</v>
      </c>
      <c r="J249" s="13">
        <v>1</v>
      </c>
      <c r="K249" s="13" t="s">
        <v>6308</v>
      </c>
      <c r="L249" s="13" t="s">
        <v>6309</v>
      </c>
    </row>
    <row r="250" spans="1:12">
      <c r="A250" s="1">
        <v>100001996</v>
      </c>
      <c r="B250" s="1" t="s">
        <v>591</v>
      </c>
      <c r="C250" s="1" t="s">
        <v>726</v>
      </c>
      <c r="D250" s="1" t="s">
        <v>176</v>
      </c>
      <c r="E250" s="1" t="s">
        <v>11</v>
      </c>
      <c r="F250" s="13" t="s">
        <v>12</v>
      </c>
      <c r="G250" s="13">
        <v>3</v>
      </c>
      <c r="H250" s="13">
        <v>1</v>
      </c>
      <c r="I250" s="13">
        <v>150</v>
      </c>
      <c r="J250" s="13">
        <v>1</v>
      </c>
      <c r="K250" s="13" t="s">
        <v>6306</v>
      </c>
      <c r="L250" s="13" t="s">
        <v>6307</v>
      </c>
    </row>
    <row r="251" spans="1:12">
      <c r="A251" s="1">
        <v>100002015</v>
      </c>
      <c r="B251" s="1" t="s">
        <v>591</v>
      </c>
      <c r="C251" s="1" t="s">
        <v>726</v>
      </c>
      <c r="D251" s="1" t="s">
        <v>12</v>
      </c>
      <c r="E251" s="1" t="s">
        <v>11</v>
      </c>
      <c r="F251" s="13" t="s">
        <v>12</v>
      </c>
      <c r="G251" s="13">
        <v>3</v>
      </c>
      <c r="H251" s="13">
        <v>1</v>
      </c>
      <c r="I251" s="13">
        <v>150</v>
      </c>
      <c r="J251" s="13">
        <v>1</v>
      </c>
      <c r="K251" s="13" t="s">
        <v>6306</v>
      </c>
      <c r="L251" s="13" t="s">
        <v>6307</v>
      </c>
    </row>
    <row r="252" spans="1:12">
      <c r="A252" s="1">
        <v>100002036</v>
      </c>
      <c r="B252" s="1" t="s">
        <v>591</v>
      </c>
      <c r="C252" s="1" t="s">
        <v>726</v>
      </c>
      <c r="D252" s="1" t="s">
        <v>105</v>
      </c>
      <c r="E252" s="1" t="s">
        <v>11</v>
      </c>
      <c r="F252" s="13" t="s">
        <v>407</v>
      </c>
      <c r="G252" s="13">
        <v>3</v>
      </c>
      <c r="H252" s="13">
        <v>1</v>
      </c>
      <c r="I252" s="13">
        <v>150</v>
      </c>
      <c r="J252" s="13">
        <v>1</v>
      </c>
      <c r="K252" s="13" t="s">
        <v>6306</v>
      </c>
      <c r="L252" s="13" t="s">
        <v>6307</v>
      </c>
    </row>
    <row r="253" spans="1:12">
      <c r="A253" s="1">
        <v>100002044</v>
      </c>
      <c r="B253" s="1" t="s">
        <v>591</v>
      </c>
      <c r="C253" s="1" t="s">
        <v>726</v>
      </c>
      <c r="D253" s="1" t="s">
        <v>763</v>
      </c>
      <c r="E253" s="1" t="s">
        <v>11</v>
      </c>
      <c r="F253" s="13" t="s">
        <v>407</v>
      </c>
      <c r="G253" s="13">
        <v>2</v>
      </c>
      <c r="H253" s="13">
        <v>1</v>
      </c>
      <c r="I253" s="13">
        <v>100</v>
      </c>
      <c r="J253" s="13">
        <v>1</v>
      </c>
      <c r="K253" s="13" t="s">
        <v>6320</v>
      </c>
      <c r="L253" s="13" t="s">
        <v>6321</v>
      </c>
    </row>
    <row r="254" spans="1:12">
      <c r="A254" s="1">
        <v>100002047</v>
      </c>
      <c r="B254" s="1" t="s">
        <v>591</v>
      </c>
      <c r="C254" s="1" t="s">
        <v>726</v>
      </c>
      <c r="D254" s="1" t="s">
        <v>105</v>
      </c>
      <c r="E254" s="1" t="s">
        <v>11</v>
      </c>
      <c r="F254" s="13" t="s">
        <v>12</v>
      </c>
      <c r="G254" s="13">
        <v>3</v>
      </c>
      <c r="H254" s="13">
        <v>1</v>
      </c>
      <c r="I254" s="13">
        <v>150</v>
      </c>
      <c r="J254" s="13">
        <v>1</v>
      </c>
      <c r="K254" s="13" t="s">
        <v>6306</v>
      </c>
      <c r="L254" s="13" t="s">
        <v>6307</v>
      </c>
    </row>
    <row r="255" spans="1:12">
      <c r="A255" s="1">
        <v>100002051</v>
      </c>
      <c r="B255" s="1" t="s">
        <v>591</v>
      </c>
      <c r="C255" s="1" t="s">
        <v>726</v>
      </c>
      <c r="D255" s="1" t="s">
        <v>768</v>
      </c>
      <c r="E255" s="1" t="s">
        <v>20</v>
      </c>
      <c r="F255" s="13" t="s">
        <v>72</v>
      </c>
      <c r="G255" s="13">
        <v>4</v>
      </c>
      <c r="H255" s="13">
        <v>1</v>
      </c>
      <c r="I255" s="13">
        <v>200</v>
      </c>
      <c r="J255" s="13">
        <v>1</v>
      </c>
      <c r="K255" s="13" t="s">
        <v>6324</v>
      </c>
      <c r="L255" s="13" t="s">
        <v>6325</v>
      </c>
    </row>
    <row r="256" spans="1:12">
      <c r="A256" s="1">
        <v>100002058</v>
      </c>
      <c r="B256" s="1" t="s">
        <v>591</v>
      </c>
      <c r="C256" s="1" t="s">
        <v>726</v>
      </c>
      <c r="D256" s="1" t="s">
        <v>12</v>
      </c>
      <c r="E256" s="1" t="s">
        <v>11</v>
      </c>
      <c r="F256" s="13" t="s">
        <v>12</v>
      </c>
      <c r="G256" s="13">
        <v>4</v>
      </c>
      <c r="H256" s="13">
        <v>1</v>
      </c>
      <c r="I256" s="13">
        <v>200</v>
      </c>
      <c r="J256" s="13">
        <v>1</v>
      </c>
      <c r="K256" s="13" t="s">
        <v>6324</v>
      </c>
      <c r="L256" s="13" t="s">
        <v>6325</v>
      </c>
    </row>
    <row r="257" spans="1:12">
      <c r="A257" s="1">
        <v>100002062</v>
      </c>
      <c r="B257" s="1" t="s">
        <v>591</v>
      </c>
      <c r="C257" s="1" t="s">
        <v>726</v>
      </c>
      <c r="D257" s="1" t="s">
        <v>12</v>
      </c>
      <c r="E257" s="1" t="s">
        <v>11</v>
      </c>
      <c r="F257" s="13" t="s">
        <v>407</v>
      </c>
      <c r="G257" s="13">
        <v>3</v>
      </c>
      <c r="H257" s="13">
        <v>1</v>
      </c>
      <c r="I257" s="13">
        <v>150</v>
      </c>
      <c r="J257" s="13">
        <v>1</v>
      </c>
      <c r="K257" s="13" t="s">
        <v>6306</v>
      </c>
      <c r="L257" s="13" t="s">
        <v>6307</v>
      </c>
    </row>
    <row r="258" spans="1:12">
      <c r="A258" s="1">
        <v>100002070</v>
      </c>
      <c r="B258" s="1" t="s">
        <v>591</v>
      </c>
      <c r="C258" s="1" t="s">
        <v>726</v>
      </c>
      <c r="D258" s="1" t="s">
        <v>46</v>
      </c>
      <c r="E258" s="1" t="s">
        <v>2</v>
      </c>
      <c r="F258" s="13" t="s">
        <v>46</v>
      </c>
      <c r="G258" s="13">
        <v>2</v>
      </c>
      <c r="H258" s="13">
        <v>1</v>
      </c>
      <c r="I258" s="13">
        <v>100</v>
      </c>
      <c r="J258" s="13">
        <v>1</v>
      </c>
      <c r="K258" s="13" t="s">
        <v>6316</v>
      </c>
      <c r="L258" s="13" t="s">
        <v>6317</v>
      </c>
    </row>
    <row r="259" spans="1:12">
      <c r="A259" s="1">
        <v>100003231</v>
      </c>
      <c r="B259" s="1" t="s">
        <v>591</v>
      </c>
      <c r="C259" s="1" t="s">
        <v>726</v>
      </c>
      <c r="D259" s="1" t="s">
        <v>1140</v>
      </c>
      <c r="E259" s="1" t="s">
        <v>2</v>
      </c>
      <c r="F259" s="13" t="s">
        <v>46</v>
      </c>
      <c r="G259" s="13">
        <v>2</v>
      </c>
      <c r="H259" s="13">
        <v>1</v>
      </c>
      <c r="I259" s="13">
        <v>100</v>
      </c>
      <c r="J259" s="13">
        <v>1</v>
      </c>
      <c r="K259" s="13" t="s">
        <v>6316</v>
      </c>
      <c r="L259" s="13" t="s">
        <v>6317</v>
      </c>
    </row>
    <row r="260" spans="1:12">
      <c r="A260" s="1">
        <v>100002072</v>
      </c>
      <c r="B260" s="1" t="s">
        <v>591</v>
      </c>
      <c r="C260" s="1" t="s">
        <v>726</v>
      </c>
      <c r="D260" s="1" t="s">
        <v>778</v>
      </c>
      <c r="E260" s="1" t="s">
        <v>11</v>
      </c>
      <c r="F260" s="13" t="s">
        <v>12</v>
      </c>
      <c r="G260" s="13">
        <v>3</v>
      </c>
      <c r="H260" s="13">
        <v>1</v>
      </c>
      <c r="I260" s="13">
        <v>150</v>
      </c>
      <c r="J260" s="13">
        <v>1</v>
      </c>
      <c r="K260" s="13" t="s">
        <v>6312</v>
      </c>
      <c r="L260" s="13" t="s">
        <v>6313</v>
      </c>
    </row>
    <row r="261" spans="1:12">
      <c r="A261" s="1">
        <v>100002074</v>
      </c>
      <c r="B261" s="1" t="s">
        <v>591</v>
      </c>
      <c r="C261" s="1" t="s">
        <v>726</v>
      </c>
      <c r="D261" s="1" t="s">
        <v>781</v>
      </c>
      <c r="E261" s="1" t="s">
        <v>27</v>
      </c>
      <c r="F261" s="13" t="s">
        <v>18</v>
      </c>
      <c r="G261" s="13">
        <v>4</v>
      </c>
      <c r="H261" s="13">
        <v>1</v>
      </c>
      <c r="I261" s="13">
        <v>200</v>
      </c>
      <c r="J261" s="13">
        <v>1</v>
      </c>
      <c r="K261" s="13" t="s">
        <v>6324</v>
      </c>
      <c r="L261" s="13" t="s">
        <v>6325</v>
      </c>
    </row>
    <row r="262" spans="1:12">
      <c r="A262" s="1">
        <v>100002075</v>
      </c>
      <c r="B262" s="1" t="s">
        <v>591</v>
      </c>
      <c r="C262" s="1" t="s">
        <v>726</v>
      </c>
      <c r="D262" s="1" t="s">
        <v>100</v>
      </c>
      <c r="E262" s="1" t="s">
        <v>20</v>
      </c>
      <c r="F262" s="13" t="s">
        <v>100</v>
      </c>
      <c r="G262" s="13">
        <v>3</v>
      </c>
      <c r="H262" s="13">
        <v>1</v>
      </c>
      <c r="I262" s="13">
        <v>150</v>
      </c>
      <c r="J262" s="13">
        <v>1</v>
      </c>
      <c r="K262" s="13" t="s">
        <v>6312</v>
      </c>
      <c r="L262" s="13" t="s">
        <v>6313</v>
      </c>
    </row>
    <row r="263" spans="1:12">
      <c r="A263" s="1">
        <v>100002085</v>
      </c>
      <c r="B263" s="1" t="s">
        <v>591</v>
      </c>
      <c r="C263" s="1" t="s">
        <v>726</v>
      </c>
      <c r="D263" s="1" t="s">
        <v>787</v>
      </c>
      <c r="E263" s="1" t="s">
        <v>11</v>
      </c>
      <c r="F263" s="13" t="s">
        <v>12</v>
      </c>
      <c r="G263" s="13">
        <v>5</v>
      </c>
      <c r="H263" s="13">
        <v>1</v>
      </c>
      <c r="I263" s="13">
        <v>250</v>
      </c>
      <c r="J263" s="13">
        <v>1</v>
      </c>
      <c r="K263" s="13" t="s">
        <v>6314</v>
      </c>
      <c r="L263" s="13" t="s">
        <v>6315</v>
      </c>
    </row>
    <row r="264" spans="1:12">
      <c r="A264" s="1">
        <v>100002113</v>
      </c>
      <c r="B264" s="1" t="s">
        <v>591</v>
      </c>
      <c r="C264" s="1" t="s">
        <v>726</v>
      </c>
      <c r="D264" s="1" t="s">
        <v>799</v>
      </c>
      <c r="E264" s="1" t="s">
        <v>11</v>
      </c>
      <c r="F264" s="13" t="s">
        <v>12</v>
      </c>
      <c r="G264" s="13">
        <v>3</v>
      </c>
      <c r="H264" s="13">
        <v>1</v>
      </c>
      <c r="I264" s="13">
        <v>150</v>
      </c>
      <c r="J264" s="13">
        <v>1</v>
      </c>
      <c r="K264" s="13" t="s">
        <v>6306</v>
      </c>
      <c r="L264" s="13" t="s">
        <v>6307</v>
      </c>
    </row>
    <row r="265" spans="1:12">
      <c r="A265" s="1">
        <v>100002101</v>
      </c>
      <c r="B265" s="1" t="s">
        <v>591</v>
      </c>
      <c r="C265" s="1" t="s">
        <v>726</v>
      </c>
      <c r="D265" s="1" t="s">
        <v>721</v>
      </c>
      <c r="E265" s="1" t="s">
        <v>20</v>
      </c>
      <c r="F265" s="13" t="s">
        <v>72</v>
      </c>
      <c r="G265" s="13">
        <v>3</v>
      </c>
      <c r="H265" s="13">
        <v>1</v>
      </c>
      <c r="I265" s="13">
        <v>150</v>
      </c>
      <c r="J265" s="13">
        <v>1</v>
      </c>
      <c r="K265" s="13" t="s">
        <v>6312</v>
      </c>
      <c r="L265" s="13" t="s">
        <v>6313</v>
      </c>
    </row>
    <row r="266" spans="1:12">
      <c r="A266" s="1">
        <v>100002099</v>
      </c>
      <c r="B266" s="1" t="s">
        <v>591</v>
      </c>
      <c r="C266" s="1" t="s">
        <v>726</v>
      </c>
      <c r="D266" s="1" t="s">
        <v>789</v>
      </c>
      <c r="E266" s="1" t="s">
        <v>11</v>
      </c>
      <c r="F266" s="13" t="s">
        <v>12</v>
      </c>
      <c r="G266" s="13">
        <v>3</v>
      </c>
      <c r="H266" s="13">
        <v>1</v>
      </c>
      <c r="I266" s="13">
        <v>150</v>
      </c>
      <c r="J266" s="13">
        <v>1</v>
      </c>
      <c r="K266" s="13" t="s">
        <v>6312</v>
      </c>
      <c r="L266" s="13" t="s">
        <v>6313</v>
      </c>
    </row>
    <row r="267" spans="1:12">
      <c r="A267" s="1">
        <v>100017396</v>
      </c>
      <c r="B267" s="1" t="s">
        <v>591</v>
      </c>
      <c r="C267" s="1" t="s">
        <v>726</v>
      </c>
      <c r="D267" s="1" t="s">
        <v>5475</v>
      </c>
      <c r="E267" s="1" t="s">
        <v>5474</v>
      </c>
      <c r="F267" s="13" t="s">
        <v>5475</v>
      </c>
      <c r="G267" s="13">
        <v>0</v>
      </c>
      <c r="H267" s="13">
        <v>0</v>
      </c>
      <c r="I267" s="13">
        <v>0</v>
      </c>
      <c r="J267" s="13">
        <v>1</v>
      </c>
      <c r="K267" s="13" t="s">
        <v>6330</v>
      </c>
      <c r="L267" s="13" t="s">
        <v>6331</v>
      </c>
    </row>
    <row r="268" spans="1:12">
      <c r="A268" s="1">
        <v>100002108</v>
      </c>
      <c r="B268" s="1" t="s">
        <v>591</v>
      </c>
      <c r="C268" s="1" t="s">
        <v>726</v>
      </c>
      <c r="D268" s="1" t="s">
        <v>796</v>
      </c>
      <c r="E268" s="1" t="s">
        <v>2</v>
      </c>
      <c r="F268" s="13" t="s">
        <v>277</v>
      </c>
      <c r="G268" s="13">
        <v>2</v>
      </c>
      <c r="H268" s="13">
        <v>1</v>
      </c>
      <c r="I268" s="13">
        <v>100</v>
      </c>
      <c r="J268" s="13">
        <v>1</v>
      </c>
      <c r="K268" s="13" t="s">
        <v>6316</v>
      </c>
      <c r="L268" s="13" t="s">
        <v>6317</v>
      </c>
    </row>
    <row r="269" spans="1:12">
      <c r="A269" s="1">
        <v>100002109</v>
      </c>
      <c r="B269" s="1" t="s">
        <v>591</v>
      </c>
      <c r="C269" s="1" t="s">
        <v>726</v>
      </c>
      <c r="D269" s="1" t="s">
        <v>798</v>
      </c>
      <c r="E269" s="1" t="s">
        <v>2</v>
      </c>
      <c r="F269" s="13" t="s">
        <v>46</v>
      </c>
      <c r="G269" s="13">
        <v>3</v>
      </c>
      <c r="H269" s="13">
        <v>1</v>
      </c>
      <c r="I269" s="13">
        <v>150</v>
      </c>
      <c r="J269" s="13">
        <v>1</v>
      </c>
      <c r="K269" s="13" t="s">
        <v>6306</v>
      </c>
      <c r="L269" s="13" t="s">
        <v>6307</v>
      </c>
    </row>
    <row r="270" spans="1:12">
      <c r="A270" s="1">
        <v>100002117</v>
      </c>
      <c r="B270" s="1" t="s">
        <v>591</v>
      </c>
      <c r="C270" s="1" t="s">
        <v>726</v>
      </c>
      <c r="D270" s="1" t="s">
        <v>176</v>
      </c>
      <c r="E270" s="1" t="s">
        <v>11</v>
      </c>
      <c r="F270" s="13" t="s">
        <v>12</v>
      </c>
      <c r="G270" s="13">
        <v>4</v>
      </c>
      <c r="H270" s="13">
        <v>1</v>
      </c>
      <c r="I270" s="13">
        <v>200</v>
      </c>
      <c r="J270" s="13">
        <v>1</v>
      </c>
      <c r="K270" s="13" t="s">
        <v>6324</v>
      </c>
      <c r="L270" s="13" t="s">
        <v>6325</v>
      </c>
    </row>
    <row r="271" spans="1:12">
      <c r="A271" s="1">
        <v>100002122</v>
      </c>
      <c r="B271" s="1" t="s">
        <v>591</v>
      </c>
      <c r="C271" s="1" t="s">
        <v>726</v>
      </c>
      <c r="D271" s="1" t="s">
        <v>105</v>
      </c>
      <c r="E271" s="1" t="s">
        <v>11</v>
      </c>
      <c r="F271" s="13" t="s">
        <v>12</v>
      </c>
      <c r="G271" s="13">
        <v>3</v>
      </c>
      <c r="H271" s="13">
        <v>1</v>
      </c>
      <c r="I271" s="13">
        <v>150</v>
      </c>
      <c r="J271" s="13">
        <v>1</v>
      </c>
      <c r="K271" s="13" t="s">
        <v>6306</v>
      </c>
      <c r="L271" s="13" t="s">
        <v>6307</v>
      </c>
    </row>
    <row r="272" spans="1:12">
      <c r="A272" s="1">
        <v>100002127</v>
      </c>
      <c r="B272" s="1" t="s">
        <v>591</v>
      </c>
      <c r="C272" s="1" t="s">
        <v>726</v>
      </c>
      <c r="D272" s="1" t="s">
        <v>12</v>
      </c>
      <c r="E272" s="1" t="s">
        <v>11</v>
      </c>
      <c r="F272" s="13" t="s">
        <v>407</v>
      </c>
      <c r="G272" s="13">
        <v>2</v>
      </c>
      <c r="H272" s="13">
        <v>1</v>
      </c>
      <c r="I272" s="13">
        <v>100</v>
      </c>
      <c r="J272" s="13">
        <v>1</v>
      </c>
      <c r="K272" s="13" t="s">
        <v>6320</v>
      </c>
      <c r="L272" s="13" t="s">
        <v>6321</v>
      </c>
    </row>
    <row r="273" spans="1:12">
      <c r="A273" s="1">
        <v>100002148</v>
      </c>
      <c r="B273" s="1" t="s">
        <v>591</v>
      </c>
      <c r="C273" s="1" t="s">
        <v>726</v>
      </c>
      <c r="D273" s="1" t="s">
        <v>12</v>
      </c>
      <c r="E273" s="1" t="s">
        <v>11</v>
      </c>
      <c r="F273" s="13" t="s">
        <v>407</v>
      </c>
      <c r="G273" s="13">
        <v>2</v>
      </c>
      <c r="H273" s="13">
        <v>1</v>
      </c>
      <c r="I273" s="13">
        <v>100</v>
      </c>
      <c r="J273" s="13">
        <v>1</v>
      </c>
      <c r="K273" s="13" t="s">
        <v>6320</v>
      </c>
      <c r="L273" s="13" t="s">
        <v>6321</v>
      </c>
    </row>
    <row r="274" spans="1:12">
      <c r="A274" s="1">
        <v>100002151</v>
      </c>
      <c r="B274" s="1" t="s">
        <v>591</v>
      </c>
      <c r="C274" s="1" t="s">
        <v>726</v>
      </c>
      <c r="D274" s="1" t="s">
        <v>813</v>
      </c>
      <c r="E274" s="1" t="s">
        <v>11</v>
      </c>
      <c r="F274" s="13" t="s">
        <v>12</v>
      </c>
      <c r="G274" s="13">
        <v>3</v>
      </c>
      <c r="H274" s="13">
        <v>1</v>
      </c>
      <c r="I274" s="13">
        <v>150</v>
      </c>
      <c r="J274" s="13">
        <v>1</v>
      </c>
      <c r="K274" s="13" t="s">
        <v>6306</v>
      </c>
      <c r="L274" s="13" t="s">
        <v>6307</v>
      </c>
    </row>
    <row r="275" spans="1:12">
      <c r="A275" s="1">
        <v>100002156</v>
      </c>
      <c r="B275" s="1" t="s">
        <v>591</v>
      </c>
      <c r="C275" s="1" t="s">
        <v>726</v>
      </c>
      <c r="D275" s="1" t="s">
        <v>12</v>
      </c>
      <c r="E275" s="1" t="s">
        <v>11</v>
      </c>
      <c r="F275" s="13" t="s">
        <v>12</v>
      </c>
      <c r="G275" s="13">
        <v>4</v>
      </c>
      <c r="H275" s="13">
        <v>1</v>
      </c>
      <c r="I275" s="13">
        <v>200</v>
      </c>
      <c r="J275" s="13">
        <v>1</v>
      </c>
      <c r="K275" s="13" t="s">
        <v>6324</v>
      </c>
      <c r="L275" s="13" t="s">
        <v>6325</v>
      </c>
    </row>
    <row r="276" spans="1:12">
      <c r="A276" s="1">
        <v>100002160</v>
      </c>
      <c r="B276" s="1" t="s">
        <v>591</v>
      </c>
      <c r="C276" s="1" t="s">
        <v>726</v>
      </c>
      <c r="D276" s="1" t="s">
        <v>817</v>
      </c>
      <c r="E276" s="1" t="s">
        <v>11</v>
      </c>
      <c r="F276" s="13" t="s">
        <v>12</v>
      </c>
      <c r="G276" s="13">
        <v>3</v>
      </c>
      <c r="H276" s="13">
        <v>1</v>
      </c>
      <c r="I276" s="13">
        <v>150</v>
      </c>
      <c r="J276" s="13">
        <v>1</v>
      </c>
      <c r="K276" s="13" t="s">
        <v>6306</v>
      </c>
      <c r="L276" s="13" t="s">
        <v>6307</v>
      </c>
    </row>
    <row r="277" spans="1:12">
      <c r="A277" s="1">
        <v>100002169</v>
      </c>
      <c r="B277" s="1" t="s">
        <v>591</v>
      </c>
      <c r="C277" s="1" t="s">
        <v>726</v>
      </c>
      <c r="D277" s="1" t="s">
        <v>12</v>
      </c>
      <c r="E277" s="1" t="s">
        <v>11</v>
      </c>
      <c r="F277" s="13" t="s">
        <v>12</v>
      </c>
      <c r="G277" s="13">
        <v>3</v>
      </c>
      <c r="H277" s="13">
        <v>1</v>
      </c>
      <c r="I277" s="13">
        <v>150</v>
      </c>
      <c r="J277" s="13">
        <v>1</v>
      </c>
      <c r="K277" s="13" t="s">
        <v>6306</v>
      </c>
      <c r="L277" s="13" t="s">
        <v>6307</v>
      </c>
    </row>
    <row r="278" spans="1:12">
      <c r="A278" s="1">
        <v>100002177</v>
      </c>
      <c r="B278" s="1" t="s">
        <v>591</v>
      </c>
      <c r="C278" s="1" t="s">
        <v>726</v>
      </c>
      <c r="D278" s="1" t="s">
        <v>176</v>
      </c>
      <c r="E278" s="1" t="s">
        <v>11</v>
      </c>
      <c r="F278" s="13" t="s">
        <v>12</v>
      </c>
      <c r="G278" s="13">
        <v>3</v>
      </c>
      <c r="H278" s="13">
        <v>1</v>
      </c>
      <c r="I278" s="13">
        <v>150</v>
      </c>
      <c r="J278" s="13">
        <v>1</v>
      </c>
      <c r="K278" s="13" t="s">
        <v>6306</v>
      </c>
      <c r="L278" s="13" t="s">
        <v>6307</v>
      </c>
    </row>
    <row r="279" spans="1:12">
      <c r="A279" s="1">
        <v>100002183</v>
      </c>
      <c r="B279" s="1" t="s">
        <v>591</v>
      </c>
      <c r="C279" s="1" t="s">
        <v>828</v>
      </c>
      <c r="D279" s="1" t="s">
        <v>176</v>
      </c>
      <c r="E279" s="1" t="s">
        <v>11</v>
      </c>
      <c r="F279" s="13" t="s">
        <v>12</v>
      </c>
      <c r="G279" s="13">
        <v>3</v>
      </c>
      <c r="H279" s="13">
        <v>1</v>
      </c>
      <c r="I279" s="13">
        <v>150</v>
      </c>
      <c r="J279" s="13">
        <v>1</v>
      </c>
      <c r="K279" s="13" t="s">
        <v>6306</v>
      </c>
      <c r="L279" s="13" t="s">
        <v>6307</v>
      </c>
    </row>
    <row r="280" spans="1:12">
      <c r="A280" s="1">
        <v>100002188</v>
      </c>
      <c r="B280" s="1" t="s">
        <v>591</v>
      </c>
      <c r="C280" s="1" t="s">
        <v>828</v>
      </c>
      <c r="D280" s="1" t="s">
        <v>176</v>
      </c>
      <c r="E280" s="1" t="s">
        <v>11</v>
      </c>
      <c r="F280" s="13" t="s">
        <v>12</v>
      </c>
      <c r="G280" s="13">
        <v>3</v>
      </c>
      <c r="H280" s="13">
        <v>1</v>
      </c>
      <c r="I280" s="13">
        <v>150</v>
      </c>
      <c r="J280" s="13">
        <v>1</v>
      </c>
      <c r="K280" s="13" t="s">
        <v>6306</v>
      </c>
      <c r="L280" s="13" t="s">
        <v>6307</v>
      </c>
    </row>
    <row r="281" spans="1:12">
      <c r="A281" s="1">
        <v>100002200</v>
      </c>
      <c r="B281" s="1" t="s">
        <v>591</v>
      </c>
      <c r="C281" s="1" t="s">
        <v>828</v>
      </c>
      <c r="D281" s="1" t="s">
        <v>176</v>
      </c>
      <c r="E281" s="1" t="s">
        <v>11</v>
      </c>
      <c r="F281" s="13" t="s">
        <v>12</v>
      </c>
      <c r="G281" s="13">
        <v>3</v>
      </c>
      <c r="H281" s="13">
        <v>1</v>
      </c>
      <c r="I281" s="13">
        <v>150</v>
      </c>
      <c r="J281" s="13">
        <v>1</v>
      </c>
      <c r="K281" s="13" t="s">
        <v>6306</v>
      </c>
      <c r="L281" s="13" t="s">
        <v>6307</v>
      </c>
    </row>
    <row r="282" spans="1:12">
      <c r="A282" s="1">
        <v>100018340</v>
      </c>
      <c r="B282" s="1" t="s">
        <v>591</v>
      </c>
      <c r="C282" s="1" t="s">
        <v>828</v>
      </c>
      <c r="D282" s="1" t="s">
        <v>176</v>
      </c>
      <c r="E282" s="1" t="s">
        <v>11</v>
      </c>
      <c r="F282" s="13" t="s">
        <v>12</v>
      </c>
      <c r="G282" s="13">
        <v>4</v>
      </c>
      <c r="H282" s="13">
        <v>1</v>
      </c>
      <c r="I282" s="13">
        <v>200</v>
      </c>
      <c r="J282" s="13">
        <v>1</v>
      </c>
      <c r="K282" s="13" t="s">
        <v>6324</v>
      </c>
      <c r="L282" s="13" t="s">
        <v>6325</v>
      </c>
    </row>
    <row r="283" spans="1:12">
      <c r="A283" s="1">
        <v>100002213</v>
      </c>
      <c r="B283" s="1" t="s">
        <v>591</v>
      </c>
      <c r="C283" s="1" t="s">
        <v>828</v>
      </c>
      <c r="D283" s="1" t="s">
        <v>390</v>
      </c>
      <c r="E283" s="1" t="s">
        <v>20</v>
      </c>
      <c r="F283" s="13" t="s">
        <v>72</v>
      </c>
      <c r="G283" s="13">
        <v>3</v>
      </c>
      <c r="H283" s="13">
        <v>1</v>
      </c>
      <c r="I283" s="13">
        <v>150</v>
      </c>
      <c r="J283" s="13">
        <v>1</v>
      </c>
      <c r="K283" s="13" t="s">
        <v>6312</v>
      </c>
      <c r="L283" s="13" t="s">
        <v>6313</v>
      </c>
    </row>
    <row r="284" spans="1:12">
      <c r="A284" s="1">
        <v>100002223</v>
      </c>
      <c r="B284" s="1" t="s">
        <v>591</v>
      </c>
      <c r="C284" s="1" t="s">
        <v>828</v>
      </c>
      <c r="D284" s="1" t="s">
        <v>837</v>
      </c>
      <c r="E284" s="1" t="s">
        <v>27</v>
      </c>
      <c r="F284" s="13" t="s">
        <v>18</v>
      </c>
      <c r="G284" s="13">
        <v>9</v>
      </c>
      <c r="H284" s="13">
        <v>2</v>
      </c>
      <c r="I284" s="13">
        <v>200</v>
      </c>
      <c r="J284" s="13">
        <v>1</v>
      </c>
      <c r="K284" s="13" t="s">
        <v>6324</v>
      </c>
      <c r="L284" s="13" t="s">
        <v>6325</v>
      </c>
    </row>
    <row r="285" spans="1:12">
      <c r="A285" s="1">
        <v>100018785</v>
      </c>
      <c r="B285" s="1" t="s">
        <v>591</v>
      </c>
      <c r="C285" s="1" t="s">
        <v>828</v>
      </c>
      <c r="D285" s="1" t="s">
        <v>898</v>
      </c>
      <c r="E285" s="1" t="s">
        <v>2</v>
      </c>
      <c r="F285" s="13" t="s">
        <v>5750</v>
      </c>
      <c r="G285" s="13">
        <v>3</v>
      </c>
      <c r="H285" s="13">
        <v>1</v>
      </c>
      <c r="I285" s="13">
        <v>150</v>
      </c>
      <c r="J285" s="13">
        <v>1</v>
      </c>
      <c r="K285" s="13" t="s">
        <v>6306</v>
      </c>
      <c r="L285" s="13" t="s">
        <v>6307</v>
      </c>
    </row>
    <row r="286" spans="1:12">
      <c r="A286" s="1">
        <v>100002241</v>
      </c>
      <c r="B286" s="1" t="s">
        <v>591</v>
      </c>
      <c r="C286" s="1" t="s">
        <v>828</v>
      </c>
      <c r="D286" s="1" t="s">
        <v>841</v>
      </c>
      <c r="E286" s="1" t="s">
        <v>2</v>
      </c>
      <c r="F286" s="13" t="s">
        <v>842</v>
      </c>
      <c r="G286" s="13">
        <v>3</v>
      </c>
      <c r="H286" s="13">
        <v>1</v>
      </c>
      <c r="I286" s="13">
        <v>150</v>
      </c>
      <c r="J286" s="13">
        <v>1</v>
      </c>
      <c r="K286" s="13" t="s">
        <v>6306</v>
      </c>
      <c r="L286" s="13" t="s">
        <v>6307</v>
      </c>
    </row>
    <row r="287" spans="1:12">
      <c r="A287" s="1">
        <v>100002242</v>
      </c>
      <c r="B287" s="1" t="s">
        <v>591</v>
      </c>
      <c r="C287" s="1" t="s">
        <v>828</v>
      </c>
      <c r="D287" s="1" t="s">
        <v>844</v>
      </c>
      <c r="E287" s="1" t="s">
        <v>2</v>
      </c>
      <c r="F287" s="13" t="s">
        <v>673</v>
      </c>
      <c r="G287" s="13">
        <v>3</v>
      </c>
      <c r="H287" s="13">
        <v>1</v>
      </c>
      <c r="I287" s="13">
        <v>150</v>
      </c>
      <c r="J287" s="13">
        <v>1</v>
      </c>
      <c r="K287" s="13" t="s">
        <v>6306</v>
      </c>
      <c r="L287" s="13" t="s">
        <v>6307</v>
      </c>
    </row>
    <row r="288" spans="1:12">
      <c r="A288" s="1">
        <v>100017398</v>
      </c>
      <c r="B288" s="1" t="s">
        <v>591</v>
      </c>
      <c r="C288" s="1" t="s">
        <v>828</v>
      </c>
      <c r="D288" s="1" t="s">
        <v>5475</v>
      </c>
      <c r="E288" s="1" t="s">
        <v>5474</v>
      </c>
      <c r="F288" s="13" t="s">
        <v>5475</v>
      </c>
      <c r="G288" s="13">
        <v>0</v>
      </c>
      <c r="H288" s="13">
        <v>0</v>
      </c>
      <c r="I288" s="13">
        <v>0</v>
      </c>
      <c r="J288" s="13">
        <v>1</v>
      </c>
      <c r="K288" s="13" t="s">
        <v>6330</v>
      </c>
      <c r="L288" s="13" t="s">
        <v>6331</v>
      </c>
    </row>
    <row r="289" spans="1:12">
      <c r="A289" s="1">
        <v>100002247</v>
      </c>
      <c r="B289" s="1" t="s">
        <v>591</v>
      </c>
      <c r="C289" s="1" t="s">
        <v>828</v>
      </c>
      <c r="D289" s="1" t="s">
        <v>12</v>
      </c>
      <c r="E289" s="1" t="s">
        <v>11</v>
      </c>
      <c r="F289" s="13" t="s">
        <v>12</v>
      </c>
      <c r="G289" s="13">
        <v>5</v>
      </c>
      <c r="H289" s="13">
        <v>1</v>
      </c>
      <c r="I289" s="13">
        <v>250</v>
      </c>
      <c r="J289" s="13">
        <v>1</v>
      </c>
      <c r="K289" s="13" t="s">
        <v>6314</v>
      </c>
      <c r="L289" s="13" t="s">
        <v>6315</v>
      </c>
    </row>
    <row r="290" spans="1:12">
      <c r="A290" s="1">
        <v>100002250</v>
      </c>
      <c r="B290" s="1" t="s">
        <v>591</v>
      </c>
      <c r="C290" s="1" t="s">
        <v>828</v>
      </c>
      <c r="D290" s="1" t="s">
        <v>846</v>
      </c>
      <c r="E290" s="1" t="s">
        <v>11</v>
      </c>
      <c r="F290" s="13" t="s">
        <v>12</v>
      </c>
      <c r="G290" s="13">
        <v>3</v>
      </c>
      <c r="H290" s="13">
        <v>1</v>
      </c>
      <c r="I290" s="13">
        <v>150</v>
      </c>
      <c r="J290" s="13">
        <v>1</v>
      </c>
      <c r="K290" s="13" t="s">
        <v>6306</v>
      </c>
      <c r="L290" s="13" t="s">
        <v>6307</v>
      </c>
    </row>
    <row r="291" spans="1:12">
      <c r="A291" s="1">
        <v>100002266</v>
      </c>
      <c r="B291" s="1" t="s">
        <v>591</v>
      </c>
      <c r="C291" s="1" t="s">
        <v>828</v>
      </c>
      <c r="D291" s="1" t="s">
        <v>851</v>
      </c>
      <c r="E291" s="1" t="s">
        <v>11</v>
      </c>
      <c r="F291" s="13" t="s">
        <v>12</v>
      </c>
      <c r="G291" s="13">
        <v>3</v>
      </c>
      <c r="H291" s="13">
        <v>1</v>
      </c>
      <c r="I291" s="13">
        <v>150</v>
      </c>
      <c r="J291" s="13">
        <v>1</v>
      </c>
      <c r="K291" s="13" t="s">
        <v>6312</v>
      </c>
      <c r="L291" s="13" t="s">
        <v>6313</v>
      </c>
    </row>
    <row r="292" spans="1:12">
      <c r="A292" s="1">
        <v>100002261</v>
      </c>
      <c r="B292" s="1" t="s">
        <v>591</v>
      </c>
      <c r="C292" s="1" t="s">
        <v>828</v>
      </c>
      <c r="D292" s="1" t="s">
        <v>848</v>
      </c>
      <c r="E292" s="1" t="s">
        <v>2</v>
      </c>
      <c r="F292" s="13" t="s">
        <v>445</v>
      </c>
      <c r="G292" s="13">
        <v>3</v>
      </c>
      <c r="H292" s="13">
        <v>1</v>
      </c>
      <c r="I292" s="13">
        <v>150</v>
      </c>
      <c r="J292" s="13">
        <v>1</v>
      </c>
      <c r="K292" s="13" t="s">
        <v>6306</v>
      </c>
      <c r="L292" s="13" t="s">
        <v>6307</v>
      </c>
    </row>
    <row r="293" spans="1:12">
      <c r="A293" s="1">
        <v>100017566</v>
      </c>
      <c r="B293" s="1" t="s">
        <v>591</v>
      </c>
      <c r="C293" s="1" t="s">
        <v>828</v>
      </c>
      <c r="D293" s="1" t="s">
        <v>4034</v>
      </c>
      <c r="E293" s="1" t="s">
        <v>2</v>
      </c>
      <c r="F293" s="13" t="s">
        <v>443</v>
      </c>
      <c r="G293" s="13">
        <v>2</v>
      </c>
      <c r="H293" s="13">
        <v>1</v>
      </c>
      <c r="I293" s="13">
        <v>100</v>
      </c>
      <c r="J293" s="13">
        <v>1</v>
      </c>
      <c r="K293" s="13" t="s">
        <v>6320</v>
      </c>
      <c r="L293" s="13" t="s">
        <v>6321</v>
      </c>
    </row>
    <row r="294" spans="1:12">
      <c r="A294" s="1">
        <v>100002270</v>
      </c>
      <c r="B294" s="1" t="s">
        <v>591</v>
      </c>
      <c r="C294" s="1" t="s">
        <v>828</v>
      </c>
      <c r="D294" s="1" t="s">
        <v>176</v>
      </c>
      <c r="E294" s="1" t="s">
        <v>11</v>
      </c>
      <c r="F294" s="13" t="s">
        <v>12</v>
      </c>
      <c r="G294" s="13">
        <v>3</v>
      </c>
      <c r="H294" s="13">
        <v>1</v>
      </c>
      <c r="I294" s="13">
        <v>150</v>
      </c>
      <c r="J294" s="13">
        <v>1</v>
      </c>
      <c r="K294" s="13" t="s">
        <v>6306</v>
      </c>
      <c r="L294" s="13" t="s">
        <v>6307</v>
      </c>
    </row>
    <row r="295" spans="1:12">
      <c r="A295" s="1">
        <v>100002280</v>
      </c>
      <c r="B295" s="1" t="s">
        <v>591</v>
      </c>
      <c r="C295" s="1" t="s">
        <v>828</v>
      </c>
      <c r="D295" s="1" t="s">
        <v>176</v>
      </c>
      <c r="E295" s="1" t="s">
        <v>11</v>
      </c>
      <c r="F295" s="13" t="s">
        <v>12</v>
      </c>
      <c r="G295" s="13">
        <v>3</v>
      </c>
      <c r="H295" s="13">
        <v>1</v>
      </c>
      <c r="I295" s="13">
        <v>150</v>
      </c>
      <c r="J295" s="13">
        <v>1</v>
      </c>
      <c r="K295" s="13" t="s">
        <v>6306</v>
      </c>
      <c r="L295" s="13" t="s">
        <v>6307</v>
      </c>
    </row>
    <row r="296" spans="1:12">
      <c r="A296" s="1">
        <v>100002285</v>
      </c>
      <c r="B296" s="1" t="s">
        <v>591</v>
      </c>
      <c r="C296" s="1" t="s">
        <v>828</v>
      </c>
      <c r="D296" s="1" t="s">
        <v>12</v>
      </c>
      <c r="E296" s="1" t="s">
        <v>11</v>
      </c>
      <c r="F296" s="13" t="s">
        <v>12</v>
      </c>
      <c r="G296" s="13">
        <v>4</v>
      </c>
      <c r="H296" s="13">
        <v>1</v>
      </c>
      <c r="I296" s="13">
        <v>200</v>
      </c>
      <c r="J296" s="13">
        <v>1</v>
      </c>
      <c r="K296" s="13" t="s">
        <v>6324</v>
      </c>
      <c r="L296" s="13" t="s">
        <v>6325</v>
      </c>
    </row>
    <row r="297" spans="1:12">
      <c r="A297" s="1">
        <v>100002296</v>
      </c>
      <c r="B297" s="1" t="s">
        <v>591</v>
      </c>
      <c r="C297" s="1" t="s">
        <v>828</v>
      </c>
      <c r="D297" s="1" t="s">
        <v>176</v>
      </c>
      <c r="E297" s="1" t="s">
        <v>11</v>
      </c>
      <c r="F297" s="13" t="s">
        <v>12</v>
      </c>
      <c r="G297" s="13">
        <v>3</v>
      </c>
      <c r="H297" s="13">
        <v>1</v>
      </c>
      <c r="I297" s="13">
        <v>150</v>
      </c>
      <c r="J297" s="13">
        <v>1</v>
      </c>
      <c r="K297" s="13" t="s">
        <v>6312</v>
      </c>
      <c r="L297" s="13" t="s">
        <v>6313</v>
      </c>
    </row>
    <row r="298" spans="1:12">
      <c r="A298" s="1">
        <v>100002305</v>
      </c>
      <c r="B298" s="1" t="s">
        <v>591</v>
      </c>
      <c r="C298" s="1" t="s">
        <v>828</v>
      </c>
      <c r="D298" s="1" t="s">
        <v>176</v>
      </c>
      <c r="E298" s="1" t="s">
        <v>11</v>
      </c>
      <c r="F298" s="13" t="s">
        <v>12</v>
      </c>
      <c r="G298" s="13">
        <v>4</v>
      </c>
      <c r="H298" s="13">
        <v>1</v>
      </c>
      <c r="I298" s="13">
        <v>200</v>
      </c>
      <c r="J298" s="13">
        <v>1</v>
      </c>
      <c r="K298" s="13" t="s">
        <v>6324</v>
      </c>
      <c r="L298" s="13" t="s">
        <v>6325</v>
      </c>
    </row>
    <row r="299" spans="1:12">
      <c r="A299" s="1">
        <v>100002312</v>
      </c>
      <c r="B299" s="1" t="s">
        <v>591</v>
      </c>
      <c r="C299" s="1" t="s">
        <v>828</v>
      </c>
      <c r="D299" s="1" t="s">
        <v>12</v>
      </c>
      <c r="E299" s="1" t="s">
        <v>11</v>
      </c>
      <c r="F299" s="13" t="s">
        <v>407</v>
      </c>
      <c r="G299" s="13">
        <v>2</v>
      </c>
      <c r="H299" s="13">
        <v>1</v>
      </c>
      <c r="I299" s="13">
        <v>100</v>
      </c>
      <c r="J299" s="13">
        <v>1</v>
      </c>
      <c r="K299" s="13" t="s">
        <v>6320</v>
      </c>
      <c r="L299" s="13" t="s">
        <v>6321</v>
      </c>
    </row>
    <row r="300" spans="1:12">
      <c r="A300" s="1">
        <v>100002315</v>
      </c>
      <c r="B300" s="1" t="s">
        <v>591</v>
      </c>
      <c r="C300" s="1" t="s">
        <v>869</v>
      </c>
      <c r="D300" s="1" t="s">
        <v>176</v>
      </c>
      <c r="E300" s="1" t="s">
        <v>11</v>
      </c>
      <c r="F300" s="13" t="s">
        <v>12</v>
      </c>
      <c r="G300" s="13">
        <v>3</v>
      </c>
      <c r="H300" s="13">
        <v>1</v>
      </c>
      <c r="I300" s="13">
        <v>150</v>
      </c>
      <c r="J300" s="13">
        <v>1</v>
      </c>
      <c r="K300" s="13" t="s">
        <v>6306</v>
      </c>
      <c r="L300" s="13" t="s">
        <v>6307</v>
      </c>
    </row>
    <row r="301" spans="1:12">
      <c r="A301" s="1">
        <v>100002327</v>
      </c>
      <c r="B301" s="1" t="s">
        <v>591</v>
      </c>
      <c r="C301" s="1" t="s">
        <v>869</v>
      </c>
      <c r="D301" s="1" t="s">
        <v>12</v>
      </c>
      <c r="E301" s="1" t="s">
        <v>11</v>
      </c>
      <c r="F301" s="13" t="s">
        <v>407</v>
      </c>
      <c r="G301" s="13">
        <v>2</v>
      </c>
      <c r="H301" s="13">
        <v>1</v>
      </c>
      <c r="I301" s="13">
        <v>100</v>
      </c>
      <c r="J301" s="13">
        <v>1</v>
      </c>
      <c r="K301" s="13" t="s">
        <v>6320</v>
      </c>
      <c r="L301" s="13" t="s">
        <v>6321</v>
      </c>
    </row>
    <row r="302" spans="1:12">
      <c r="A302" s="1">
        <v>100002334</v>
      </c>
      <c r="B302" s="1" t="s">
        <v>591</v>
      </c>
      <c r="C302" s="1" t="s">
        <v>869</v>
      </c>
      <c r="D302" s="1" t="s">
        <v>176</v>
      </c>
      <c r="E302" s="1" t="s">
        <v>11</v>
      </c>
      <c r="F302" s="13" t="s">
        <v>12</v>
      </c>
      <c r="G302" s="13">
        <v>3</v>
      </c>
      <c r="H302" s="13">
        <v>1</v>
      </c>
      <c r="I302" s="13">
        <v>150</v>
      </c>
      <c r="J302" s="13">
        <v>1</v>
      </c>
      <c r="K302" s="13" t="s">
        <v>6306</v>
      </c>
      <c r="L302" s="13" t="s">
        <v>6307</v>
      </c>
    </row>
    <row r="303" spans="1:12">
      <c r="A303" s="1">
        <v>100002338</v>
      </c>
      <c r="B303" s="1" t="s">
        <v>591</v>
      </c>
      <c r="C303" s="1" t="s">
        <v>869</v>
      </c>
      <c r="D303" s="1" t="s">
        <v>176</v>
      </c>
      <c r="E303" s="1" t="s">
        <v>11</v>
      </c>
      <c r="F303" s="13" t="s">
        <v>407</v>
      </c>
      <c r="G303" s="13">
        <v>2</v>
      </c>
      <c r="H303" s="13">
        <v>1</v>
      </c>
      <c r="I303" s="13">
        <v>100</v>
      </c>
      <c r="J303" s="13">
        <v>1</v>
      </c>
      <c r="K303" s="13" t="s">
        <v>6320</v>
      </c>
      <c r="L303" s="13" t="s">
        <v>6321</v>
      </c>
    </row>
    <row r="304" spans="1:12">
      <c r="A304" s="1">
        <v>100017276</v>
      </c>
      <c r="B304" s="1" t="s">
        <v>591</v>
      </c>
      <c r="C304" s="1" t="s">
        <v>869</v>
      </c>
      <c r="D304" s="1" t="s">
        <v>176</v>
      </c>
      <c r="E304" s="1" t="s">
        <v>11</v>
      </c>
      <c r="F304" s="13" t="s">
        <v>12</v>
      </c>
      <c r="G304" s="13">
        <v>4</v>
      </c>
      <c r="H304" s="13">
        <v>1</v>
      </c>
      <c r="I304" s="13">
        <v>200</v>
      </c>
      <c r="J304" s="13">
        <v>1</v>
      </c>
      <c r="K304" s="13" t="s">
        <v>6324</v>
      </c>
      <c r="L304" s="13" t="s">
        <v>6325</v>
      </c>
    </row>
    <row r="305" spans="1:12">
      <c r="A305" s="1">
        <v>100002354</v>
      </c>
      <c r="B305" s="1" t="s">
        <v>591</v>
      </c>
      <c r="C305" s="1" t="s">
        <v>869</v>
      </c>
      <c r="D305" s="1" t="s">
        <v>12</v>
      </c>
      <c r="E305" s="1" t="s">
        <v>11</v>
      </c>
      <c r="F305" s="13" t="s">
        <v>407</v>
      </c>
      <c r="G305" s="13">
        <v>3</v>
      </c>
      <c r="H305" s="13">
        <v>1</v>
      </c>
      <c r="I305" s="13">
        <v>150</v>
      </c>
      <c r="J305" s="13">
        <v>1</v>
      </c>
      <c r="K305" s="13" t="s">
        <v>6312</v>
      </c>
      <c r="L305" s="13" t="s">
        <v>6313</v>
      </c>
    </row>
    <row r="306" spans="1:12">
      <c r="A306" s="1">
        <v>100002360</v>
      </c>
      <c r="B306" s="1" t="s">
        <v>591</v>
      </c>
      <c r="C306" s="1" t="s">
        <v>869</v>
      </c>
      <c r="D306" s="1" t="s">
        <v>176</v>
      </c>
      <c r="E306" s="1" t="s">
        <v>11</v>
      </c>
      <c r="F306" s="13" t="s">
        <v>12</v>
      </c>
      <c r="G306" s="13">
        <v>4</v>
      </c>
      <c r="H306" s="13">
        <v>1</v>
      </c>
      <c r="I306" s="13">
        <v>200</v>
      </c>
      <c r="J306" s="13">
        <v>1</v>
      </c>
      <c r="K306" s="13" t="s">
        <v>6324</v>
      </c>
      <c r="L306" s="13" t="s">
        <v>6325</v>
      </c>
    </row>
    <row r="307" spans="1:12">
      <c r="A307" s="1">
        <v>100002373</v>
      </c>
      <c r="B307" s="1" t="s">
        <v>591</v>
      </c>
      <c r="C307" s="1" t="s">
        <v>869</v>
      </c>
      <c r="D307" s="1" t="s">
        <v>12</v>
      </c>
      <c r="E307" s="1" t="s">
        <v>11</v>
      </c>
      <c r="F307" s="13" t="s">
        <v>12</v>
      </c>
      <c r="G307" s="13">
        <v>5</v>
      </c>
      <c r="H307" s="13">
        <v>1</v>
      </c>
      <c r="I307" s="13">
        <v>250</v>
      </c>
      <c r="J307" s="13">
        <v>1</v>
      </c>
      <c r="K307" s="13" t="s">
        <v>6318</v>
      </c>
      <c r="L307" s="13" t="s">
        <v>6319</v>
      </c>
    </row>
    <row r="308" spans="1:12">
      <c r="A308" s="1">
        <v>100002381</v>
      </c>
      <c r="B308" s="1" t="s">
        <v>591</v>
      </c>
      <c r="C308" s="1" t="s">
        <v>869</v>
      </c>
      <c r="D308" s="1" t="s">
        <v>885</v>
      </c>
      <c r="E308" s="1" t="s">
        <v>11</v>
      </c>
      <c r="F308" s="13" t="s">
        <v>12</v>
      </c>
      <c r="G308" s="13">
        <v>3</v>
      </c>
      <c r="H308" s="13">
        <v>1</v>
      </c>
      <c r="I308" s="13">
        <v>150</v>
      </c>
      <c r="J308" s="13">
        <v>1</v>
      </c>
      <c r="K308" s="13" t="s">
        <v>6312</v>
      </c>
      <c r="L308" s="13" t="s">
        <v>6313</v>
      </c>
    </row>
    <row r="309" spans="1:12">
      <c r="A309" s="1">
        <v>100002397</v>
      </c>
      <c r="B309" s="1" t="s">
        <v>591</v>
      </c>
      <c r="C309" s="1" t="s">
        <v>869</v>
      </c>
      <c r="D309" s="1" t="s">
        <v>390</v>
      </c>
      <c r="E309" s="1" t="s">
        <v>20</v>
      </c>
      <c r="F309" s="13" t="s">
        <v>72</v>
      </c>
      <c r="G309" s="13">
        <v>4</v>
      </c>
      <c r="H309" s="13">
        <v>1</v>
      </c>
      <c r="I309" s="13">
        <v>200</v>
      </c>
      <c r="J309" s="13">
        <v>1</v>
      </c>
      <c r="K309" s="13" t="s">
        <v>6308</v>
      </c>
      <c r="L309" s="13" t="s">
        <v>6309</v>
      </c>
    </row>
    <row r="310" spans="1:12">
      <c r="A310" s="1">
        <v>100017262</v>
      </c>
      <c r="B310" s="1" t="s">
        <v>591</v>
      </c>
      <c r="C310" s="1" t="s">
        <v>869</v>
      </c>
      <c r="D310" s="1" t="s">
        <v>5466</v>
      </c>
      <c r="E310" s="1" t="s">
        <v>11</v>
      </c>
      <c r="F310" s="13" t="s">
        <v>12</v>
      </c>
      <c r="G310" s="13">
        <v>3</v>
      </c>
      <c r="H310" s="13">
        <v>1</v>
      </c>
      <c r="I310" s="13">
        <v>150</v>
      </c>
      <c r="J310" s="13">
        <v>1</v>
      </c>
      <c r="K310" s="13" t="s">
        <v>6306</v>
      </c>
      <c r="L310" s="13" t="s">
        <v>6307</v>
      </c>
    </row>
    <row r="311" spans="1:12">
      <c r="A311" s="1">
        <v>100003295</v>
      </c>
      <c r="B311" s="1" t="s">
        <v>591</v>
      </c>
      <c r="C311" s="1" t="s">
        <v>869</v>
      </c>
      <c r="D311" s="1" t="s">
        <v>1154</v>
      </c>
      <c r="E311" s="1" t="s">
        <v>11</v>
      </c>
      <c r="F311" s="13" t="s">
        <v>12</v>
      </c>
      <c r="G311" s="13">
        <v>3</v>
      </c>
      <c r="H311" s="13">
        <v>1</v>
      </c>
      <c r="I311" s="13">
        <v>150</v>
      </c>
      <c r="J311" s="13">
        <v>1</v>
      </c>
      <c r="K311" s="13" t="s">
        <v>6312</v>
      </c>
      <c r="L311" s="13" t="s">
        <v>6313</v>
      </c>
    </row>
    <row r="312" spans="1:12">
      <c r="A312" s="1">
        <v>100002413</v>
      </c>
      <c r="B312" s="1" t="s">
        <v>591</v>
      </c>
      <c r="C312" s="1" t="s">
        <v>869</v>
      </c>
      <c r="D312" s="1" t="s">
        <v>540</v>
      </c>
      <c r="E312" s="1" t="s">
        <v>11</v>
      </c>
      <c r="F312" s="13" t="s">
        <v>12</v>
      </c>
      <c r="G312" s="13">
        <v>4</v>
      </c>
      <c r="H312" s="13">
        <v>1</v>
      </c>
      <c r="I312" s="13">
        <v>200</v>
      </c>
      <c r="J312" s="13">
        <v>1</v>
      </c>
      <c r="K312" s="13" t="s">
        <v>6324</v>
      </c>
      <c r="L312" s="13" t="s">
        <v>6325</v>
      </c>
    </row>
    <row r="313" spans="1:12">
      <c r="A313" s="1">
        <v>100017401</v>
      </c>
      <c r="B313" s="1" t="s">
        <v>591</v>
      </c>
      <c r="C313" s="1" t="s">
        <v>869</v>
      </c>
      <c r="D313" s="1" t="s">
        <v>5475</v>
      </c>
      <c r="E313" s="1" t="s">
        <v>5474</v>
      </c>
      <c r="F313" s="13" t="s">
        <v>5475</v>
      </c>
      <c r="G313" s="13">
        <v>0</v>
      </c>
      <c r="H313" s="13">
        <v>0</v>
      </c>
      <c r="I313" s="13">
        <v>0</v>
      </c>
      <c r="J313" s="13">
        <v>1</v>
      </c>
      <c r="K313" s="13" t="s">
        <v>6330</v>
      </c>
      <c r="L313" s="13" t="s">
        <v>6331</v>
      </c>
    </row>
    <row r="314" spans="1:12">
      <c r="A314" s="1">
        <v>100002417</v>
      </c>
      <c r="B314" s="1" t="s">
        <v>591</v>
      </c>
      <c r="C314" s="1" t="s">
        <v>869</v>
      </c>
      <c r="D314" s="1" t="s">
        <v>898</v>
      </c>
      <c r="E314" s="1" t="s">
        <v>2</v>
      </c>
      <c r="F314" s="13" t="s">
        <v>46</v>
      </c>
      <c r="G314" s="13">
        <v>3</v>
      </c>
      <c r="H314" s="13">
        <v>1</v>
      </c>
      <c r="I314" s="13">
        <v>150</v>
      </c>
      <c r="J314" s="13">
        <v>1</v>
      </c>
      <c r="K314" s="13" t="s">
        <v>6306</v>
      </c>
      <c r="L314" s="13" t="s">
        <v>6307</v>
      </c>
    </row>
    <row r="315" spans="1:12">
      <c r="A315" s="1">
        <v>100003287</v>
      </c>
      <c r="B315" s="1" t="s">
        <v>591</v>
      </c>
      <c r="C315" s="1" t="s">
        <v>869</v>
      </c>
      <c r="D315" s="1" t="s">
        <v>494</v>
      </c>
      <c r="E315" s="1" t="s">
        <v>2</v>
      </c>
      <c r="F315" s="13" t="s">
        <v>46</v>
      </c>
      <c r="G315" s="13">
        <v>3</v>
      </c>
      <c r="H315" s="13">
        <v>1</v>
      </c>
      <c r="I315" s="13">
        <v>150</v>
      </c>
      <c r="J315" s="13">
        <v>1</v>
      </c>
      <c r="K315" s="13" t="s">
        <v>6306</v>
      </c>
      <c r="L315" s="13" t="s">
        <v>6307</v>
      </c>
    </row>
    <row r="316" spans="1:12">
      <c r="A316" s="1">
        <v>100002431</v>
      </c>
      <c r="B316" s="1" t="s">
        <v>591</v>
      </c>
      <c r="C316" s="1" t="s">
        <v>869</v>
      </c>
      <c r="D316" s="1" t="s">
        <v>176</v>
      </c>
      <c r="E316" s="1" t="s">
        <v>11</v>
      </c>
      <c r="F316" s="13" t="s">
        <v>12</v>
      </c>
      <c r="G316" s="13">
        <v>3</v>
      </c>
      <c r="H316" s="13">
        <v>1</v>
      </c>
      <c r="I316" s="13">
        <v>150</v>
      </c>
      <c r="J316" s="13">
        <v>1</v>
      </c>
      <c r="K316" s="13" t="s">
        <v>6306</v>
      </c>
      <c r="L316" s="13" t="s">
        <v>6307</v>
      </c>
    </row>
    <row r="317" spans="1:12">
      <c r="A317" s="1">
        <v>100002442</v>
      </c>
      <c r="B317" s="1" t="s">
        <v>591</v>
      </c>
      <c r="C317" s="1" t="s">
        <v>869</v>
      </c>
      <c r="D317" s="1" t="s">
        <v>176</v>
      </c>
      <c r="E317" s="1" t="s">
        <v>11</v>
      </c>
      <c r="F317" s="13" t="s">
        <v>12</v>
      </c>
      <c r="G317" s="13">
        <v>3</v>
      </c>
      <c r="H317" s="13">
        <v>1</v>
      </c>
      <c r="I317" s="13">
        <v>150</v>
      </c>
      <c r="J317" s="13">
        <v>1</v>
      </c>
      <c r="K317" s="13" t="s">
        <v>6306</v>
      </c>
      <c r="L317" s="13" t="s">
        <v>6307</v>
      </c>
    </row>
    <row r="318" spans="1:12">
      <c r="A318" s="1">
        <v>100002451</v>
      </c>
      <c r="B318" s="1" t="s">
        <v>591</v>
      </c>
      <c r="C318" s="1" t="s">
        <v>869</v>
      </c>
      <c r="D318" s="1" t="s">
        <v>12</v>
      </c>
      <c r="E318" s="1" t="s">
        <v>11</v>
      </c>
      <c r="F318" s="13" t="s">
        <v>12</v>
      </c>
      <c r="G318" s="13">
        <v>3</v>
      </c>
      <c r="H318" s="13">
        <v>1</v>
      </c>
      <c r="I318" s="13">
        <v>150</v>
      </c>
      <c r="J318" s="13">
        <v>1</v>
      </c>
      <c r="K318" s="13" t="s">
        <v>6306</v>
      </c>
      <c r="L318" s="13" t="s">
        <v>6307</v>
      </c>
    </row>
    <row r="319" spans="1:12">
      <c r="A319" s="1">
        <v>100002456</v>
      </c>
      <c r="B319" s="1" t="s">
        <v>591</v>
      </c>
      <c r="C319" s="1" t="s">
        <v>869</v>
      </c>
      <c r="D319" s="1" t="s">
        <v>12</v>
      </c>
      <c r="E319" s="1" t="s">
        <v>11</v>
      </c>
      <c r="F319" s="13" t="s">
        <v>12</v>
      </c>
      <c r="G319" s="13">
        <v>5</v>
      </c>
      <c r="H319" s="13">
        <v>1</v>
      </c>
      <c r="I319" s="13">
        <v>250</v>
      </c>
      <c r="J319" s="13">
        <v>1</v>
      </c>
      <c r="K319" s="13" t="s">
        <v>6328</v>
      </c>
      <c r="L319" s="13" t="s">
        <v>6329</v>
      </c>
    </row>
    <row r="320" spans="1:12">
      <c r="A320" s="1">
        <v>100002465</v>
      </c>
      <c r="B320" s="1" t="s">
        <v>591</v>
      </c>
      <c r="C320" s="1" t="s">
        <v>869</v>
      </c>
      <c r="D320" s="1" t="s">
        <v>911</v>
      </c>
      <c r="E320" s="1" t="s">
        <v>11</v>
      </c>
      <c r="F320" s="13" t="s">
        <v>407</v>
      </c>
      <c r="G320" s="13">
        <v>2</v>
      </c>
      <c r="H320" s="13">
        <v>1</v>
      </c>
      <c r="I320" s="13">
        <v>100</v>
      </c>
      <c r="J320" s="13">
        <v>1</v>
      </c>
      <c r="K320" s="13" t="s">
        <v>6320</v>
      </c>
      <c r="L320" s="13" t="s">
        <v>6321</v>
      </c>
    </row>
    <row r="321" spans="1:12">
      <c r="A321" s="1">
        <v>100002467</v>
      </c>
      <c r="B321" s="1" t="s">
        <v>591</v>
      </c>
      <c r="C321" s="1" t="s">
        <v>869</v>
      </c>
      <c r="D321" s="1" t="s">
        <v>914</v>
      </c>
      <c r="E321" s="1" t="s">
        <v>27</v>
      </c>
      <c r="F321" s="13" t="s">
        <v>18</v>
      </c>
      <c r="G321" s="13">
        <v>3</v>
      </c>
      <c r="H321" s="13">
        <v>1</v>
      </c>
      <c r="I321" s="13">
        <v>150</v>
      </c>
      <c r="J321" s="13">
        <v>1</v>
      </c>
      <c r="K321" s="13" t="s">
        <v>6312</v>
      </c>
      <c r="L321" s="13" t="s">
        <v>6313</v>
      </c>
    </row>
    <row r="322" spans="1:12">
      <c r="A322" s="1">
        <v>100002470</v>
      </c>
      <c r="B322" s="1" t="s">
        <v>591</v>
      </c>
      <c r="C322" s="1" t="s">
        <v>869</v>
      </c>
      <c r="D322" s="1" t="s">
        <v>12</v>
      </c>
      <c r="E322" s="1" t="s">
        <v>11</v>
      </c>
      <c r="F322" s="13" t="s">
        <v>12</v>
      </c>
      <c r="G322" s="13">
        <v>4</v>
      </c>
      <c r="H322" s="13">
        <v>1</v>
      </c>
      <c r="I322" s="13">
        <v>200</v>
      </c>
      <c r="J322" s="13">
        <v>1</v>
      </c>
      <c r="K322" s="13" t="s">
        <v>6324</v>
      </c>
      <c r="L322" s="13" t="s">
        <v>6325</v>
      </c>
    </row>
    <row r="323" spans="1:12">
      <c r="A323" s="1">
        <v>100003268</v>
      </c>
      <c r="B323" s="1" t="s">
        <v>591</v>
      </c>
      <c r="C323" s="1" t="s">
        <v>869</v>
      </c>
      <c r="D323" s="1" t="s">
        <v>841</v>
      </c>
      <c r="E323" s="1" t="s">
        <v>2</v>
      </c>
      <c r="F323" s="13" t="s">
        <v>277</v>
      </c>
      <c r="G323" s="13">
        <v>3</v>
      </c>
      <c r="H323" s="13">
        <v>1</v>
      </c>
      <c r="I323" s="13">
        <v>150</v>
      </c>
      <c r="J323" s="13">
        <v>1</v>
      </c>
      <c r="K323" s="13" t="s">
        <v>6306</v>
      </c>
      <c r="L323" s="13" t="s">
        <v>6307</v>
      </c>
    </row>
    <row r="324" spans="1:12">
      <c r="A324" s="1">
        <v>100003266</v>
      </c>
      <c r="B324" s="1" t="s">
        <v>591</v>
      </c>
      <c r="C324" s="1" t="s">
        <v>869</v>
      </c>
      <c r="D324" s="1" t="s">
        <v>1149</v>
      </c>
      <c r="E324" s="1" t="s">
        <v>2</v>
      </c>
      <c r="F324" s="13" t="s">
        <v>46</v>
      </c>
      <c r="G324" s="13">
        <v>3</v>
      </c>
      <c r="H324" s="13">
        <v>1</v>
      </c>
      <c r="I324" s="13">
        <v>150</v>
      </c>
      <c r="J324" s="13">
        <v>1</v>
      </c>
      <c r="K324" s="13" t="s">
        <v>6312</v>
      </c>
      <c r="L324" s="13" t="s">
        <v>6313</v>
      </c>
    </row>
    <row r="325" spans="1:12">
      <c r="A325" s="1">
        <v>100017400</v>
      </c>
      <c r="B325" s="1" t="s">
        <v>591</v>
      </c>
      <c r="C325" s="1" t="s">
        <v>869</v>
      </c>
      <c r="D325" s="1" t="s">
        <v>5475</v>
      </c>
      <c r="E325" s="1" t="s">
        <v>5474</v>
      </c>
      <c r="F325" s="13" t="s">
        <v>5475</v>
      </c>
      <c r="G325" s="13">
        <v>4</v>
      </c>
      <c r="H325" s="13">
        <v>1</v>
      </c>
      <c r="I325" s="13">
        <v>200</v>
      </c>
      <c r="J325" s="13">
        <v>1</v>
      </c>
      <c r="K325" s="13" t="s">
        <v>6324</v>
      </c>
      <c r="L325" s="13" t="s">
        <v>6325</v>
      </c>
    </row>
    <row r="326" spans="1:12">
      <c r="A326" s="1">
        <v>100002478</v>
      </c>
      <c r="B326" s="1" t="s">
        <v>591</v>
      </c>
      <c r="C326" s="1" t="s">
        <v>869</v>
      </c>
      <c r="D326" s="1" t="s">
        <v>12</v>
      </c>
      <c r="E326" s="1" t="s">
        <v>11</v>
      </c>
      <c r="F326" s="13" t="s">
        <v>12</v>
      </c>
      <c r="G326" s="13">
        <v>4</v>
      </c>
      <c r="H326" s="13">
        <v>1</v>
      </c>
      <c r="I326" s="13">
        <v>200</v>
      </c>
      <c r="J326" s="13">
        <v>1</v>
      </c>
      <c r="K326" s="13" t="s">
        <v>6324</v>
      </c>
      <c r="L326" s="13" t="s">
        <v>6325</v>
      </c>
    </row>
    <row r="327" spans="1:12">
      <c r="A327" s="1">
        <v>100002487</v>
      </c>
      <c r="B327" s="1" t="s">
        <v>591</v>
      </c>
      <c r="C327" s="1" t="s">
        <v>921</v>
      </c>
      <c r="D327" s="1" t="s">
        <v>919</v>
      </c>
      <c r="E327" s="1" t="s">
        <v>11</v>
      </c>
      <c r="F327" s="13" t="s">
        <v>12</v>
      </c>
      <c r="G327" s="13">
        <v>4</v>
      </c>
      <c r="H327" s="13">
        <v>1</v>
      </c>
      <c r="I327" s="13">
        <v>200</v>
      </c>
      <c r="J327" s="13">
        <v>1</v>
      </c>
      <c r="K327" s="13" t="s">
        <v>6324</v>
      </c>
      <c r="L327" s="13" t="s">
        <v>6325</v>
      </c>
    </row>
    <row r="328" spans="1:12">
      <c r="A328" s="1">
        <v>100002491</v>
      </c>
      <c r="B328" s="1" t="s">
        <v>591</v>
      </c>
      <c r="C328" s="1" t="s">
        <v>921</v>
      </c>
      <c r="D328" s="1" t="s">
        <v>176</v>
      </c>
      <c r="E328" s="1" t="s">
        <v>11</v>
      </c>
      <c r="F328" s="13" t="s">
        <v>12</v>
      </c>
      <c r="G328" s="13">
        <v>3</v>
      </c>
      <c r="H328" s="13">
        <v>1</v>
      </c>
      <c r="I328" s="13">
        <v>150</v>
      </c>
      <c r="J328" s="13">
        <v>1</v>
      </c>
      <c r="K328" s="13" t="s">
        <v>6306</v>
      </c>
      <c r="L328" s="13" t="s">
        <v>6307</v>
      </c>
    </row>
    <row r="329" spans="1:12">
      <c r="A329" s="1">
        <v>100002498</v>
      </c>
      <c r="B329" s="1" t="s">
        <v>591</v>
      </c>
      <c r="C329" s="1" t="s">
        <v>921</v>
      </c>
      <c r="D329" s="1" t="s">
        <v>12</v>
      </c>
      <c r="E329" s="1" t="s">
        <v>11</v>
      </c>
      <c r="F329" s="13" t="s">
        <v>12</v>
      </c>
      <c r="G329" s="13">
        <v>3</v>
      </c>
      <c r="H329" s="13">
        <v>1</v>
      </c>
      <c r="I329" s="13">
        <v>150</v>
      </c>
      <c r="J329" s="13">
        <v>1</v>
      </c>
      <c r="K329" s="13" t="s">
        <v>6306</v>
      </c>
      <c r="L329" s="13" t="s">
        <v>6307</v>
      </c>
    </row>
    <row r="330" spans="1:12">
      <c r="A330" s="1">
        <v>100002502</v>
      </c>
      <c r="B330" s="1" t="s">
        <v>591</v>
      </c>
      <c r="C330" s="1" t="s">
        <v>921</v>
      </c>
      <c r="D330" s="1" t="s">
        <v>12</v>
      </c>
      <c r="E330" s="1" t="s">
        <v>11</v>
      </c>
      <c r="F330" s="13" t="s">
        <v>407</v>
      </c>
      <c r="G330" s="13">
        <v>2</v>
      </c>
      <c r="H330" s="13">
        <v>1</v>
      </c>
      <c r="I330" s="13">
        <v>100</v>
      </c>
      <c r="J330" s="13">
        <v>1</v>
      </c>
      <c r="K330" s="13" t="s">
        <v>6320</v>
      </c>
      <c r="L330" s="13" t="s">
        <v>6321</v>
      </c>
    </row>
    <row r="331" spans="1:12">
      <c r="A331" s="1">
        <v>100002495</v>
      </c>
      <c r="B331" s="1" t="s">
        <v>591</v>
      </c>
      <c r="C331" s="1" t="s">
        <v>921</v>
      </c>
      <c r="D331" s="1" t="s">
        <v>176</v>
      </c>
      <c r="E331" s="1" t="s">
        <v>11</v>
      </c>
      <c r="F331" s="13" t="s">
        <v>12</v>
      </c>
      <c r="G331" s="13">
        <v>3</v>
      </c>
      <c r="H331" s="13">
        <v>1</v>
      </c>
      <c r="I331" s="13">
        <v>150</v>
      </c>
      <c r="J331" s="13">
        <v>1</v>
      </c>
      <c r="K331" s="13" t="s">
        <v>6306</v>
      </c>
      <c r="L331" s="13" t="s">
        <v>6307</v>
      </c>
    </row>
    <row r="332" spans="1:12">
      <c r="A332" s="1">
        <v>100017143</v>
      </c>
      <c r="B332" s="1" t="s">
        <v>591</v>
      </c>
      <c r="C332" s="1" t="s">
        <v>921</v>
      </c>
      <c r="D332" s="1" t="s">
        <v>176</v>
      </c>
      <c r="E332" s="1" t="s">
        <v>11</v>
      </c>
      <c r="F332" s="13" t="s">
        <v>12</v>
      </c>
      <c r="G332" s="13">
        <v>3</v>
      </c>
      <c r="H332" s="13">
        <v>1</v>
      </c>
      <c r="I332" s="13">
        <v>150</v>
      </c>
      <c r="J332" s="13">
        <v>1</v>
      </c>
      <c r="K332" s="13" t="s">
        <v>6306</v>
      </c>
      <c r="L332" s="13" t="s">
        <v>6307</v>
      </c>
    </row>
    <row r="333" spans="1:12">
      <c r="A333" s="1">
        <v>100002510</v>
      </c>
      <c r="B333" s="1" t="s">
        <v>591</v>
      </c>
      <c r="C333" s="1" t="s">
        <v>921</v>
      </c>
      <c r="D333" s="1" t="s">
        <v>12</v>
      </c>
      <c r="E333" s="1" t="s">
        <v>11</v>
      </c>
      <c r="F333" s="13" t="s">
        <v>407</v>
      </c>
      <c r="G333" s="13">
        <v>2</v>
      </c>
      <c r="H333" s="13">
        <v>1</v>
      </c>
      <c r="I333" s="13">
        <v>100</v>
      </c>
      <c r="J333" s="13">
        <v>1</v>
      </c>
      <c r="K333" s="13" t="s">
        <v>6320</v>
      </c>
      <c r="L333" s="13" t="s">
        <v>6321</v>
      </c>
    </row>
    <row r="334" spans="1:12">
      <c r="A334" s="1">
        <v>100002516</v>
      </c>
      <c r="B334" s="1" t="s">
        <v>591</v>
      </c>
      <c r="C334" s="1" t="s">
        <v>921</v>
      </c>
      <c r="D334" s="1" t="s">
        <v>176</v>
      </c>
      <c r="E334" s="1" t="s">
        <v>11</v>
      </c>
      <c r="F334" s="13" t="s">
        <v>407</v>
      </c>
      <c r="G334" s="13">
        <v>3</v>
      </c>
      <c r="H334" s="13">
        <v>1</v>
      </c>
      <c r="I334" s="13">
        <v>150</v>
      </c>
      <c r="J334" s="13">
        <v>1</v>
      </c>
      <c r="K334" s="13" t="s">
        <v>6306</v>
      </c>
      <c r="L334" s="13" t="s">
        <v>6307</v>
      </c>
    </row>
    <row r="335" spans="1:12">
      <c r="A335" s="1">
        <v>100002524</v>
      </c>
      <c r="B335" s="1" t="s">
        <v>591</v>
      </c>
      <c r="C335" s="1" t="s">
        <v>921</v>
      </c>
      <c r="D335" s="1" t="s">
        <v>12</v>
      </c>
      <c r="E335" s="1" t="s">
        <v>11</v>
      </c>
      <c r="F335" s="13" t="s">
        <v>407</v>
      </c>
      <c r="G335" s="13">
        <v>2</v>
      </c>
      <c r="H335" s="13">
        <v>1</v>
      </c>
      <c r="I335" s="13">
        <v>100</v>
      </c>
      <c r="J335" s="13">
        <v>1</v>
      </c>
      <c r="K335" s="13" t="s">
        <v>6320</v>
      </c>
      <c r="L335" s="13" t="s">
        <v>6321</v>
      </c>
    </row>
    <row r="336" spans="1:12">
      <c r="A336" s="1">
        <v>100002528</v>
      </c>
      <c r="B336" s="1" t="s">
        <v>591</v>
      </c>
      <c r="C336" s="1" t="s">
        <v>921</v>
      </c>
      <c r="D336" s="1" t="s">
        <v>176</v>
      </c>
      <c r="E336" s="1" t="s">
        <v>11</v>
      </c>
      <c r="F336" s="13" t="s">
        <v>407</v>
      </c>
      <c r="G336" s="13">
        <v>2</v>
      </c>
      <c r="H336" s="13">
        <v>1</v>
      </c>
      <c r="I336" s="13">
        <v>100</v>
      </c>
      <c r="J336" s="13">
        <v>1</v>
      </c>
      <c r="K336" s="13" t="s">
        <v>6320</v>
      </c>
      <c r="L336" s="13" t="s">
        <v>6321</v>
      </c>
    </row>
    <row r="337" spans="1:12">
      <c r="A337" s="1">
        <v>100002534</v>
      </c>
      <c r="B337" s="1" t="s">
        <v>591</v>
      </c>
      <c r="C337" s="1" t="s">
        <v>921</v>
      </c>
      <c r="D337" s="1" t="s">
        <v>941</v>
      </c>
      <c r="E337" s="1" t="s">
        <v>11</v>
      </c>
      <c r="F337" s="13" t="s">
        <v>12</v>
      </c>
      <c r="G337" s="13">
        <v>5</v>
      </c>
      <c r="H337" s="13">
        <v>1</v>
      </c>
      <c r="I337" s="13">
        <v>250</v>
      </c>
      <c r="J337" s="13">
        <v>1</v>
      </c>
      <c r="K337" s="13" t="s">
        <v>6328</v>
      </c>
      <c r="L337" s="13" t="s">
        <v>6329</v>
      </c>
    </row>
    <row r="338" spans="1:12">
      <c r="A338" s="1">
        <v>100002539</v>
      </c>
      <c r="B338" s="1" t="s">
        <v>591</v>
      </c>
      <c r="C338" s="1" t="s">
        <v>921</v>
      </c>
      <c r="D338" s="1" t="s">
        <v>176</v>
      </c>
      <c r="E338" s="1" t="s">
        <v>11</v>
      </c>
      <c r="F338" s="13" t="s">
        <v>12</v>
      </c>
      <c r="G338" s="13">
        <v>3</v>
      </c>
      <c r="H338" s="13">
        <v>1</v>
      </c>
      <c r="I338" s="13">
        <v>150</v>
      </c>
      <c r="J338" s="13">
        <v>1</v>
      </c>
      <c r="K338" s="13" t="s">
        <v>6306</v>
      </c>
      <c r="L338" s="13" t="s">
        <v>6307</v>
      </c>
    </row>
    <row r="339" spans="1:12">
      <c r="A339" s="1">
        <v>100002545</v>
      </c>
      <c r="B339" s="1" t="s">
        <v>591</v>
      </c>
      <c r="C339" s="1" t="s">
        <v>921</v>
      </c>
      <c r="D339" s="1" t="s">
        <v>176</v>
      </c>
      <c r="E339" s="1" t="s">
        <v>11</v>
      </c>
      <c r="F339" s="13" t="s">
        <v>407</v>
      </c>
      <c r="G339" s="13">
        <v>2</v>
      </c>
      <c r="H339" s="13">
        <v>1</v>
      </c>
      <c r="I339" s="13">
        <v>100</v>
      </c>
      <c r="J339" s="13">
        <v>1</v>
      </c>
      <c r="K339" s="13" t="s">
        <v>6320</v>
      </c>
      <c r="L339" s="13" t="s">
        <v>6321</v>
      </c>
    </row>
    <row r="340" spans="1:12">
      <c r="A340" s="1">
        <v>100002551</v>
      </c>
      <c r="B340" s="1" t="s">
        <v>591</v>
      </c>
      <c r="C340" s="1" t="s">
        <v>921</v>
      </c>
      <c r="D340" s="1" t="s">
        <v>176</v>
      </c>
      <c r="E340" s="1" t="s">
        <v>11</v>
      </c>
      <c r="F340" s="13" t="s">
        <v>407</v>
      </c>
      <c r="G340" s="13">
        <v>3</v>
      </c>
      <c r="H340" s="13">
        <v>1</v>
      </c>
      <c r="I340" s="13">
        <v>150</v>
      </c>
      <c r="J340" s="13">
        <v>1</v>
      </c>
      <c r="K340" s="13" t="s">
        <v>6306</v>
      </c>
      <c r="L340" s="13" t="s">
        <v>6307</v>
      </c>
    </row>
    <row r="341" spans="1:12">
      <c r="A341" s="1">
        <v>100002616</v>
      </c>
      <c r="B341" s="1" t="s">
        <v>591</v>
      </c>
      <c r="C341" s="1" t="s">
        <v>921</v>
      </c>
      <c r="D341" s="1" t="s">
        <v>12</v>
      </c>
      <c r="E341" s="1" t="s">
        <v>11</v>
      </c>
      <c r="F341" s="13" t="s">
        <v>407</v>
      </c>
      <c r="G341" s="13">
        <v>2</v>
      </c>
      <c r="H341" s="13">
        <v>1</v>
      </c>
      <c r="I341" s="13">
        <v>100</v>
      </c>
      <c r="J341" s="13">
        <v>1</v>
      </c>
      <c r="K341" s="13" t="s">
        <v>6320</v>
      </c>
      <c r="L341" s="13" t="s">
        <v>6321</v>
      </c>
    </row>
    <row r="342" spans="1:12">
      <c r="A342" s="1">
        <v>100002630</v>
      </c>
      <c r="B342" s="1" t="s">
        <v>591</v>
      </c>
      <c r="C342" s="1" t="s">
        <v>921</v>
      </c>
      <c r="D342" s="1" t="s">
        <v>12</v>
      </c>
      <c r="E342" s="1" t="s">
        <v>11</v>
      </c>
      <c r="F342" s="13" t="s">
        <v>12</v>
      </c>
      <c r="G342" s="13">
        <v>4</v>
      </c>
      <c r="H342" s="13">
        <v>1</v>
      </c>
      <c r="I342" s="13">
        <v>200</v>
      </c>
      <c r="J342" s="13">
        <v>1</v>
      </c>
      <c r="K342" s="13" t="s">
        <v>6324</v>
      </c>
      <c r="L342" s="13" t="s">
        <v>6325</v>
      </c>
    </row>
    <row r="343" spans="1:12">
      <c r="A343" s="1">
        <v>100002634</v>
      </c>
      <c r="B343" s="1" t="s">
        <v>591</v>
      </c>
      <c r="C343" s="1" t="s">
        <v>921</v>
      </c>
      <c r="D343" s="1" t="s">
        <v>46</v>
      </c>
      <c r="E343" s="1" t="s">
        <v>2</v>
      </c>
      <c r="F343" s="13" t="s">
        <v>46</v>
      </c>
      <c r="G343" s="13">
        <v>3</v>
      </c>
      <c r="H343" s="13">
        <v>1</v>
      </c>
      <c r="I343" s="13">
        <v>150</v>
      </c>
      <c r="J343" s="13">
        <v>1</v>
      </c>
      <c r="K343" s="13" t="s">
        <v>6306</v>
      </c>
      <c r="L343" s="13" t="s">
        <v>6307</v>
      </c>
    </row>
    <row r="344" spans="1:12">
      <c r="A344" s="1">
        <v>100002563</v>
      </c>
      <c r="B344" s="1" t="s">
        <v>591</v>
      </c>
      <c r="C344" s="1" t="s">
        <v>921</v>
      </c>
      <c r="D344" s="1" t="s">
        <v>12</v>
      </c>
      <c r="E344" s="1" t="s">
        <v>11</v>
      </c>
      <c r="F344" s="13" t="s">
        <v>12</v>
      </c>
      <c r="G344" s="13">
        <v>4</v>
      </c>
      <c r="H344" s="13">
        <v>1</v>
      </c>
      <c r="I344" s="13">
        <v>200</v>
      </c>
      <c r="J344" s="13">
        <v>1</v>
      </c>
      <c r="K344" s="13" t="s">
        <v>6324</v>
      </c>
      <c r="L344" s="13" t="s">
        <v>6325</v>
      </c>
    </row>
    <row r="345" spans="1:12">
      <c r="A345" s="1">
        <v>100002569</v>
      </c>
      <c r="B345" s="1" t="s">
        <v>591</v>
      </c>
      <c r="C345" s="1" t="s">
        <v>921</v>
      </c>
      <c r="D345" s="1" t="s">
        <v>954</v>
      </c>
      <c r="E345" s="1" t="s">
        <v>2</v>
      </c>
      <c r="F345" s="13" t="s">
        <v>670</v>
      </c>
      <c r="G345" s="13">
        <v>3</v>
      </c>
      <c r="H345" s="13">
        <v>1</v>
      </c>
      <c r="I345" s="13">
        <v>150</v>
      </c>
      <c r="J345" s="13">
        <v>1</v>
      </c>
      <c r="K345" s="13" t="s">
        <v>6312</v>
      </c>
      <c r="L345" s="13" t="s">
        <v>6313</v>
      </c>
    </row>
    <row r="346" spans="1:12">
      <c r="A346" s="1">
        <v>100017402</v>
      </c>
      <c r="B346" s="1" t="s">
        <v>591</v>
      </c>
      <c r="C346" s="1" t="s">
        <v>921</v>
      </c>
      <c r="D346" s="1" t="s">
        <v>5475</v>
      </c>
      <c r="E346" s="1" t="s">
        <v>5474</v>
      </c>
      <c r="F346" s="13" t="s">
        <v>5475</v>
      </c>
      <c r="G346" s="13">
        <v>0</v>
      </c>
      <c r="H346" s="13">
        <v>0</v>
      </c>
      <c r="I346" s="13">
        <v>0</v>
      </c>
      <c r="J346" s="13">
        <v>1</v>
      </c>
      <c r="K346" s="13" t="s">
        <v>6330</v>
      </c>
      <c r="L346" s="13" t="s">
        <v>6331</v>
      </c>
    </row>
    <row r="347" spans="1:12">
      <c r="A347" s="1">
        <v>100017271</v>
      </c>
      <c r="B347" s="1" t="s">
        <v>591</v>
      </c>
      <c r="C347" s="1" t="s">
        <v>921</v>
      </c>
      <c r="D347" s="1" t="s">
        <v>494</v>
      </c>
      <c r="E347" s="1" t="s">
        <v>2</v>
      </c>
      <c r="F347" s="13" t="s">
        <v>673</v>
      </c>
      <c r="G347" s="13">
        <v>2</v>
      </c>
      <c r="H347" s="13">
        <v>1</v>
      </c>
      <c r="I347" s="13">
        <v>100</v>
      </c>
      <c r="J347" s="13">
        <v>1</v>
      </c>
      <c r="K347" s="13" t="s">
        <v>6316</v>
      </c>
      <c r="L347" s="13" t="s">
        <v>6317</v>
      </c>
    </row>
    <row r="348" spans="1:12">
      <c r="A348" s="1">
        <v>100002567</v>
      </c>
      <c r="B348" s="1" t="s">
        <v>591</v>
      </c>
      <c r="C348" s="1" t="s">
        <v>921</v>
      </c>
      <c r="D348" s="1" t="s">
        <v>952</v>
      </c>
      <c r="E348" s="1" t="s">
        <v>2</v>
      </c>
      <c r="F348" s="13" t="s">
        <v>842</v>
      </c>
      <c r="G348" s="13">
        <v>2</v>
      </c>
      <c r="H348" s="13">
        <v>1</v>
      </c>
      <c r="I348" s="13">
        <v>100</v>
      </c>
      <c r="J348" s="13">
        <v>1</v>
      </c>
      <c r="K348" s="13" t="s">
        <v>6316</v>
      </c>
      <c r="L348" s="13" t="s">
        <v>6317</v>
      </c>
    </row>
    <row r="349" spans="1:12">
      <c r="A349" s="1">
        <v>100003281</v>
      </c>
      <c r="B349" s="1" t="s">
        <v>591</v>
      </c>
      <c r="C349" s="1" t="s">
        <v>921</v>
      </c>
      <c r="D349" s="1" t="s">
        <v>176</v>
      </c>
      <c r="E349" s="1" t="s">
        <v>11</v>
      </c>
      <c r="F349" s="13" t="s">
        <v>12</v>
      </c>
      <c r="G349" s="13">
        <v>4</v>
      </c>
      <c r="H349" s="13">
        <v>1</v>
      </c>
      <c r="I349" s="13">
        <v>200</v>
      </c>
      <c r="J349" s="13">
        <v>1</v>
      </c>
      <c r="K349" s="13" t="s">
        <v>6324</v>
      </c>
      <c r="L349" s="13" t="s">
        <v>6325</v>
      </c>
    </row>
    <row r="350" spans="1:12">
      <c r="A350" s="1">
        <v>100002584</v>
      </c>
      <c r="B350" s="1" t="s">
        <v>591</v>
      </c>
      <c r="C350" s="1" t="s">
        <v>921</v>
      </c>
      <c r="D350" s="1" t="s">
        <v>12</v>
      </c>
      <c r="E350" s="1" t="s">
        <v>11</v>
      </c>
      <c r="F350" s="13" t="s">
        <v>12</v>
      </c>
      <c r="G350" s="13">
        <v>5</v>
      </c>
      <c r="H350" s="13">
        <v>1</v>
      </c>
      <c r="I350" s="13">
        <v>250</v>
      </c>
      <c r="J350" s="13">
        <v>1</v>
      </c>
      <c r="K350" s="13" t="s">
        <v>6318</v>
      </c>
      <c r="L350" s="13" t="s">
        <v>6319</v>
      </c>
    </row>
    <row r="351" spans="1:12">
      <c r="A351" s="1">
        <v>100002591</v>
      </c>
      <c r="B351" s="1" t="s">
        <v>591</v>
      </c>
      <c r="C351" s="1" t="s">
        <v>921</v>
      </c>
      <c r="D351" s="1" t="s">
        <v>12</v>
      </c>
      <c r="E351" s="1" t="s">
        <v>11</v>
      </c>
      <c r="F351" s="13" t="s">
        <v>12</v>
      </c>
      <c r="G351" s="13">
        <v>5</v>
      </c>
      <c r="H351" s="13">
        <v>1</v>
      </c>
      <c r="I351" s="13">
        <v>250</v>
      </c>
      <c r="J351" s="13">
        <v>1</v>
      </c>
      <c r="K351" s="13" t="s">
        <v>6318</v>
      </c>
      <c r="L351" s="13" t="s">
        <v>6319</v>
      </c>
    </row>
    <row r="352" spans="1:12">
      <c r="A352" s="1">
        <v>100002597</v>
      </c>
      <c r="B352" s="1" t="s">
        <v>591</v>
      </c>
      <c r="C352" s="1" t="s">
        <v>921</v>
      </c>
      <c r="D352" s="1" t="s">
        <v>12</v>
      </c>
      <c r="E352" s="1" t="s">
        <v>11</v>
      </c>
      <c r="F352" s="13" t="s">
        <v>12</v>
      </c>
      <c r="G352" s="13">
        <v>5</v>
      </c>
      <c r="H352" s="13">
        <v>1</v>
      </c>
      <c r="I352" s="13">
        <v>250</v>
      </c>
      <c r="J352" s="13">
        <v>1</v>
      </c>
      <c r="K352" s="13" t="s">
        <v>6328</v>
      </c>
      <c r="L352" s="13" t="s">
        <v>6329</v>
      </c>
    </row>
    <row r="353" spans="1:12">
      <c r="A353" s="1">
        <v>100002595</v>
      </c>
      <c r="B353" s="1" t="s">
        <v>591</v>
      </c>
      <c r="C353" s="1" t="s">
        <v>921</v>
      </c>
      <c r="D353" s="1" t="s">
        <v>963</v>
      </c>
      <c r="E353" s="1" t="s">
        <v>20</v>
      </c>
      <c r="F353" s="13" t="s">
        <v>72</v>
      </c>
      <c r="G353" s="13">
        <v>4</v>
      </c>
      <c r="H353" s="13">
        <v>1</v>
      </c>
      <c r="I353" s="13">
        <v>200</v>
      </c>
      <c r="J353" s="13">
        <v>1</v>
      </c>
      <c r="K353" s="13" t="s">
        <v>6308</v>
      </c>
      <c r="L353" s="13" t="s">
        <v>6309</v>
      </c>
    </row>
    <row r="354" spans="1:12">
      <c r="A354" s="1">
        <v>100002602</v>
      </c>
      <c r="B354" s="1" t="s">
        <v>591</v>
      </c>
      <c r="C354" s="1" t="s">
        <v>921</v>
      </c>
      <c r="D354" s="1" t="s">
        <v>176</v>
      </c>
      <c r="E354" s="1" t="s">
        <v>11</v>
      </c>
      <c r="F354" s="13" t="s">
        <v>407</v>
      </c>
      <c r="G354" s="13">
        <v>2</v>
      </c>
      <c r="H354" s="13">
        <v>1</v>
      </c>
      <c r="I354" s="13">
        <v>100</v>
      </c>
      <c r="J354" s="13">
        <v>1</v>
      </c>
      <c r="K354" s="13" t="s">
        <v>6320</v>
      </c>
      <c r="L354" s="13" t="s">
        <v>6321</v>
      </c>
    </row>
    <row r="355" spans="1:12">
      <c r="A355" s="1">
        <v>100002607</v>
      </c>
      <c r="B355" s="1" t="s">
        <v>591</v>
      </c>
      <c r="C355" s="1" t="s">
        <v>921</v>
      </c>
      <c r="D355" s="1" t="s">
        <v>12</v>
      </c>
      <c r="E355" s="1" t="s">
        <v>11</v>
      </c>
      <c r="F355" s="13" t="s">
        <v>407</v>
      </c>
      <c r="G355" s="13">
        <v>2</v>
      </c>
      <c r="H355" s="13">
        <v>1</v>
      </c>
      <c r="I355" s="13">
        <v>100</v>
      </c>
      <c r="J355" s="13">
        <v>1</v>
      </c>
      <c r="K355" s="13" t="s">
        <v>6320</v>
      </c>
      <c r="L355" s="13" t="s">
        <v>6321</v>
      </c>
    </row>
    <row r="356" spans="1:12">
      <c r="A356" s="1">
        <v>100002613</v>
      </c>
      <c r="B356" s="1" t="s">
        <v>591</v>
      </c>
      <c r="C356" s="1" t="s">
        <v>921</v>
      </c>
      <c r="D356" s="1" t="s">
        <v>12</v>
      </c>
      <c r="E356" s="1" t="s">
        <v>11</v>
      </c>
      <c r="F356" s="13" t="s">
        <v>12</v>
      </c>
      <c r="G356" s="13">
        <v>3</v>
      </c>
      <c r="H356" s="13">
        <v>1</v>
      </c>
      <c r="I356" s="13">
        <v>150</v>
      </c>
      <c r="J356" s="13">
        <v>1</v>
      </c>
      <c r="K356" s="13" t="s">
        <v>6306</v>
      </c>
      <c r="L356" s="13" t="s">
        <v>6307</v>
      </c>
    </row>
    <row r="357" spans="1:12">
      <c r="A357" s="1">
        <v>100002636</v>
      </c>
      <c r="B357" s="1" t="s">
        <v>591</v>
      </c>
      <c r="C357" s="1" t="s">
        <v>921</v>
      </c>
      <c r="D357" s="1" t="s">
        <v>176</v>
      </c>
      <c r="E357" s="1" t="s">
        <v>11</v>
      </c>
      <c r="F357" s="13" t="s">
        <v>12</v>
      </c>
      <c r="G357" s="13">
        <v>3</v>
      </c>
      <c r="H357" s="13">
        <v>1</v>
      </c>
      <c r="I357" s="13">
        <v>150</v>
      </c>
      <c r="J357" s="13">
        <v>1</v>
      </c>
      <c r="K357" s="13" t="s">
        <v>6306</v>
      </c>
      <c r="L357" s="13" t="s">
        <v>6307</v>
      </c>
    </row>
    <row r="358" spans="1:12">
      <c r="A358" s="1">
        <v>100002640</v>
      </c>
      <c r="B358" s="1" t="s">
        <v>591</v>
      </c>
      <c r="C358" s="1" t="s">
        <v>980</v>
      </c>
      <c r="D358" s="1" t="s">
        <v>12</v>
      </c>
      <c r="E358" s="1" t="s">
        <v>11</v>
      </c>
      <c r="F358" s="13" t="s">
        <v>12</v>
      </c>
      <c r="G358" s="13">
        <v>3</v>
      </c>
      <c r="H358" s="13">
        <v>1</v>
      </c>
      <c r="I358" s="13">
        <v>150</v>
      </c>
      <c r="J358" s="13">
        <v>1</v>
      </c>
      <c r="K358" s="13" t="s">
        <v>6306</v>
      </c>
      <c r="L358" s="13" t="s">
        <v>6307</v>
      </c>
    </row>
    <row r="359" spans="1:12">
      <c r="A359" s="1">
        <v>100002655</v>
      </c>
      <c r="B359" s="1" t="s">
        <v>591</v>
      </c>
      <c r="C359" s="1" t="s">
        <v>980</v>
      </c>
      <c r="D359" s="1" t="s">
        <v>250</v>
      </c>
      <c r="E359" s="1" t="s">
        <v>20</v>
      </c>
      <c r="F359" s="13" t="s">
        <v>72</v>
      </c>
      <c r="G359" s="13">
        <v>3</v>
      </c>
      <c r="H359" s="13">
        <v>1</v>
      </c>
      <c r="I359" s="13">
        <v>150</v>
      </c>
      <c r="J359" s="13">
        <v>1</v>
      </c>
      <c r="K359" s="13" t="s">
        <v>6306</v>
      </c>
      <c r="L359" s="13" t="s">
        <v>6307</v>
      </c>
    </row>
    <row r="360" spans="1:12">
      <c r="A360" s="1">
        <v>100002661</v>
      </c>
      <c r="B360" s="1" t="s">
        <v>591</v>
      </c>
      <c r="C360" s="1" t="s">
        <v>980</v>
      </c>
      <c r="D360" s="1" t="s">
        <v>12</v>
      </c>
      <c r="E360" s="1" t="s">
        <v>11</v>
      </c>
      <c r="F360" s="13" t="s">
        <v>12</v>
      </c>
      <c r="G360" s="13">
        <v>5</v>
      </c>
      <c r="H360" s="13">
        <v>1</v>
      </c>
      <c r="I360" s="13">
        <v>250</v>
      </c>
      <c r="J360" s="13">
        <v>1</v>
      </c>
      <c r="K360" s="13" t="s">
        <v>6314</v>
      </c>
      <c r="L360" s="13" t="s">
        <v>6315</v>
      </c>
    </row>
    <row r="361" spans="1:12">
      <c r="A361" s="1">
        <v>100002664</v>
      </c>
      <c r="B361" s="1" t="s">
        <v>591</v>
      </c>
      <c r="C361" s="1" t="s">
        <v>980</v>
      </c>
      <c r="D361" s="1" t="s">
        <v>46</v>
      </c>
      <c r="E361" s="1" t="s">
        <v>2</v>
      </c>
      <c r="F361" s="13" t="s">
        <v>46</v>
      </c>
      <c r="G361" s="13">
        <v>3</v>
      </c>
      <c r="H361" s="13">
        <v>1</v>
      </c>
      <c r="I361" s="13">
        <v>150</v>
      </c>
      <c r="J361" s="13">
        <v>1</v>
      </c>
      <c r="K361" s="13" t="s">
        <v>6306</v>
      </c>
      <c r="L361" s="13" t="s">
        <v>6307</v>
      </c>
    </row>
    <row r="362" spans="1:12">
      <c r="A362" s="1">
        <v>100002672</v>
      </c>
      <c r="B362" s="1" t="s">
        <v>591</v>
      </c>
      <c r="C362" s="1" t="s">
        <v>980</v>
      </c>
      <c r="D362" s="1" t="s">
        <v>12</v>
      </c>
      <c r="E362" s="1" t="s">
        <v>11</v>
      </c>
      <c r="F362" s="13" t="s">
        <v>12</v>
      </c>
      <c r="G362" s="13">
        <v>5</v>
      </c>
      <c r="H362" s="13">
        <v>1</v>
      </c>
      <c r="I362" s="13">
        <v>250</v>
      </c>
      <c r="J362" s="13">
        <v>1</v>
      </c>
      <c r="K362" s="13" t="s">
        <v>6328</v>
      </c>
      <c r="L362" s="13" t="s">
        <v>6329</v>
      </c>
    </row>
    <row r="363" spans="1:12">
      <c r="A363" s="1">
        <v>100002677</v>
      </c>
      <c r="B363" s="1" t="s">
        <v>591</v>
      </c>
      <c r="C363" s="1" t="s">
        <v>980</v>
      </c>
      <c r="D363" s="1" t="s">
        <v>12</v>
      </c>
      <c r="E363" s="1" t="s">
        <v>11</v>
      </c>
      <c r="F363" s="13" t="s">
        <v>12</v>
      </c>
      <c r="G363" s="13">
        <v>3</v>
      </c>
      <c r="H363" s="13">
        <v>1</v>
      </c>
      <c r="I363" s="13">
        <v>150</v>
      </c>
      <c r="J363" s="13">
        <v>1</v>
      </c>
      <c r="K363" s="13" t="s">
        <v>6306</v>
      </c>
      <c r="L363" s="13" t="s">
        <v>6307</v>
      </c>
    </row>
    <row r="364" spans="1:12">
      <c r="A364" s="1">
        <v>100002694</v>
      </c>
      <c r="B364" s="1" t="s">
        <v>591</v>
      </c>
      <c r="C364" s="1" t="s">
        <v>980</v>
      </c>
      <c r="D364" s="1" t="s">
        <v>12</v>
      </c>
      <c r="E364" s="1" t="s">
        <v>11</v>
      </c>
      <c r="F364" s="13" t="s">
        <v>407</v>
      </c>
      <c r="G364" s="13">
        <v>3</v>
      </c>
      <c r="H364" s="13">
        <v>1</v>
      </c>
      <c r="I364" s="13">
        <v>150</v>
      </c>
      <c r="J364" s="13">
        <v>1</v>
      </c>
      <c r="K364" s="13" t="s">
        <v>6306</v>
      </c>
      <c r="L364" s="13" t="s">
        <v>6307</v>
      </c>
    </row>
    <row r="365" spans="1:12">
      <c r="A365" s="1">
        <v>100002696</v>
      </c>
      <c r="B365" s="1" t="s">
        <v>591</v>
      </c>
      <c r="C365" s="1" t="s">
        <v>980</v>
      </c>
      <c r="D365" s="1" t="s">
        <v>12</v>
      </c>
      <c r="E365" s="1" t="s">
        <v>11</v>
      </c>
      <c r="F365" s="13" t="s">
        <v>407</v>
      </c>
      <c r="G365" s="13">
        <v>2</v>
      </c>
      <c r="H365" s="13">
        <v>1</v>
      </c>
      <c r="I365" s="13">
        <v>100</v>
      </c>
      <c r="J365" s="13">
        <v>1</v>
      </c>
      <c r="K365" s="13" t="s">
        <v>6320</v>
      </c>
      <c r="L365" s="13" t="s">
        <v>6321</v>
      </c>
    </row>
    <row r="366" spans="1:12">
      <c r="A366" s="1">
        <v>100002701</v>
      </c>
      <c r="B366" s="1" t="s">
        <v>591</v>
      </c>
      <c r="C366" s="1" t="s">
        <v>980</v>
      </c>
      <c r="D366" s="1" t="s">
        <v>176</v>
      </c>
      <c r="E366" s="1" t="s">
        <v>11</v>
      </c>
      <c r="F366" s="13" t="s">
        <v>407</v>
      </c>
      <c r="G366" s="13">
        <v>2</v>
      </c>
      <c r="H366" s="13">
        <v>1</v>
      </c>
      <c r="I366" s="13">
        <v>100</v>
      </c>
      <c r="J366" s="13">
        <v>1</v>
      </c>
      <c r="K366" s="13" t="s">
        <v>6320</v>
      </c>
      <c r="L366" s="13" t="s">
        <v>6321</v>
      </c>
    </row>
    <row r="367" spans="1:12">
      <c r="A367" s="1">
        <v>100002711</v>
      </c>
      <c r="B367" s="1" t="s">
        <v>591</v>
      </c>
      <c r="C367" s="1" t="s">
        <v>980</v>
      </c>
      <c r="D367" s="1" t="s">
        <v>12</v>
      </c>
      <c r="E367" s="1" t="s">
        <v>11</v>
      </c>
      <c r="F367" s="13" t="s">
        <v>12</v>
      </c>
      <c r="G367" s="13">
        <v>4</v>
      </c>
      <c r="H367" s="13">
        <v>1</v>
      </c>
      <c r="I367" s="13">
        <v>200</v>
      </c>
      <c r="J367" s="13">
        <v>1</v>
      </c>
      <c r="K367" s="13" t="s">
        <v>6324</v>
      </c>
      <c r="L367" s="13" t="s">
        <v>6325</v>
      </c>
    </row>
    <row r="368" spans="1:12">
      <c r="A368" s="1">
        <v>100002714</v>
      </c>
      <c r="B368" s="1" t="s">
        <v>591</v>
      </c>
      <c r="C368" s="1" t="s">
        <v>980</v>
      </c>
      <c r="D368" s="1" t="s">
        <v>150</v>
      </c>
      <c r="E368" s="1" t="s">
        <v>11</v>
      </c>
      <c r="F368" s="13" t="s">
        <v>12</v>
      </c>
      <c r="G368" s="13">
        <v>3</v>
      </c>
      <c r="H368" s="13">
        <v>1</v>
      </c>
      <c r="I368" s="13">
        <v>150</v>
      </c>
      <c r="J368" s="13">
        <v>1</v>
      </c>
      <c r="K368" s="13" t="s">
        <v>6312</v>
      </c>
      <c r="L368" s="13" t="s">
        <v>6313</v>
      </c>
    </row>
    <row r="369" spans="1:12">
      <c r="A369" s="1">
        <v>100002720</v>
      </c>
      <c r="B369" s="1" t="s">
        <v>591</v>
      </c>
      <c r="C369" s="1" t="s">
        <v>980</v>
      </c>
      <c r="D369" s="1" t="s">
        <v>898</v>
      </c>
      <c r="E369" s="1" t="s">
        <v>2</v>
      </c>
      <c r="F369" s="13" t="s">
        <v>46</v>
      </c>
      <c r="G369" s="13">
        <v>3</v>
      </c>
      <c r="H369" s="13">
        <v>1</v>
      </c>
      <c r="I369" s="13">
        <v>150</v>
      </c>
      <c r="J369" s="13">
        <v>1</v>
      </c>
      <c r="K369" s="13" t="s">
        <v>6312</v>
      </c>
      <c r="L369" s="13" t="s">
        <v>6313</v>
      </c>
    </row>
    <row r="370" spans="1:12">
      <c r="A370" s="1">
        <v>100002723</v>
      </c>
      <c r="B370" s="1" t="s">
        <v>591</v>
      </c>
      <c r="C370" s="1" t="s">
        <v>980</v>
      </c>
      <c r="D370" s="1" t="s">
        <v>899</v>
      </c>
      <c r="E370" s="1" t="s">
        <v>2</v>
      </c>
      <c r="F370" s="13" t="s">
        <v>81</v>
      </c>
      <c r="G370" s="13">
        <v>2</v>
      </c>
      <c r="H370" s="13">
        <v>1</v>
      </c>
      <c r="I370" s="13">
        <v>100</v>
      </c>
      <c r="J370" s="13">
        <v>1</v>
      </c>
      <c r="K370" s="13" t="s">
        <v>6316</v>
      </c>
      <c r="L370" s="13" t="s">
        <v>6317</v>
      </c>
    </row>
    <row r="371" spans="1:12">
      <c r="A371" s="1">
        <v>100002728</v>
      </c>
      <c r="B371" s="1" t="s">
        <v>591</v>
      </c>
      <c r="C371" s="1" t="s">
        <v>980</v>
      </c>
      <c r="D371" s="1" t="s">
        <v>167</v>
      </c>
      <c r="E371" s="1" t="s">
        <v>20</v>
      </c>
      <c r="F371" s="13" t="s">
        <v>167</v>
      </c>
      <c r="G371" s="13">
        <v>4</v>
      </c>
      <c r="H371" s="13">
        <v>1</v>
      </c>
      <c r="I371" s="13">
        <v>200</v>
      </c>
      <c r="J371" s="13">
        <v>1</v>
      </c>
      <c r="K371" s="13" t="s">
        <v>6324</v>
      </c>
      <c r="L371" s="13" t="s">
        <v>6325</v>
      </c>
    </row>
    <row r="372" spans="1:12">
      <c r="A372" s="1">
        <v>100002731</v>
      </c>
      <c r="B372" s="1" t="s">
        <v>591</v>
      </c>
      <c r="C372" s="1" t="s">
        <v>980</v>
      </c>
      <c r="D372" s="1" t="s">
        <v>12</v>
      </c>
      <c r="E372" s="1" t="s">
        <v>11</v>
      </c>
      <c r="F372" s="13" t="s">
        <v>12</v>
      </c>
      <c r="G372" s="13">
        <v>3</v>
      </c>
      <c r="H372" s="13">
        <v>1</v>
      </c>
      <c r="I372" s="13">
        <v>150</v>
      </c>
      <c r="J372" s="13">
        <v>1</v>
      </c>
      <c r="K372" s="13" t="s">
        <v>6306</v>
      </c>
      <c r="L372" s="13" t="s">
        <v>6307</v>
      </c>
    </row>
    <row r="373" spans="1:12">
      <c r="A373" s="1">
        <v>100002751</v>
      </c>
      <c r="B373" s="1" t="s">
        <v>591</v>
      </c>
      <c r="C373" s="1" t="s">
        <v>980</v>
      </c>
      <c r="D373" s="1" t="s">
        <v>12</v>
      </c>
      <c r="E373" s="1" t="s">
        <v>11</v>
      </c>
      <c r="F373" s="13" t="s">
        <v>12</v>
      </c>
      <c r="G373" s="13">
        <v>5</v>
      </c>
      <c r="H373" s="13">
        <v>1</v>
      </c>
      <c r="I373" s="13">
        <v>250</v>
      </c>
      <c r="J373" s="13">
        <v>1</v>
      </c>
      <c r="K373" s="13" t="s">
        <v>6314</v>
      </c>
      <c r="L373" s="13" t="s">
        <v>6315</v>
      </c>
    </row>
    <row r="374" spans="1:12">
      <c r="A374" s="1">
        <v>100002755</v>
      </c>
      <c r="B374" s="1" t="s">
        <v>591</v>
      </c>
      <c r="C374" s="1" t="s">
        <v>980</v>
      </c>
      <c r="D374" s="1" t="s">
        <v>12</v>
      </c>
      <c r="E374" s="1" t="s">
        <v>11</v>
      </c>
      <c r="F374" s="13" t="s">
        <v>12</v>
      </c>
      <c r="G374" s="13">
        <v>5</v>
      </c>
      <c r="H374" s="13">
        <v>1</v>
      </c>
      <c r="I374" s="13">
        <v>250</v>
      </c>
      <c r="J374" s="13">
        <v>1</v>
      </c>
      <c r="K374" s="13" t="s">
        <v>6326</v>
      </c>
      <c r="L374" s="13" t="s">
        <v>6327</v>
      </c>
    </row>
    <row r="375" spans="1:12">
      <c r="A375" s="1">
        <v>100002763</v>
      </c>
      <c r="B375" s="1" t="s">
        <v>591</v>
      </c>
      <c r="C375" s="1" t="s">
        <v>980</v>
      </c>
      <c r="D375" s="1" t="s">
        <v>176</v>
      </c>
      <c r="E375" s="1" t="s">
        <v>11</v>
      </c>
      <c r="F375" s="13" t="s">
        <v>407</v>
      </c>
      <c r="G375" s="13">
        <v>2</v>
      </c>
      <c r="H375" s="13">
        <v>1</v>
      </c>
      <c r="I375" s="13">
        <v>100</v>
      </c>
      <c r="J375" s="13">
        <v>1</v>
      </c>
      <c r="K375" s="13" t="s">
        <v>6320</v>
      </c>
      <c r="L375" s="13" t="s">
        <v>6321</v>
      </c>
    </row>
    <row r="376" spans="1:12">
      <c r="A376" s="1">
        <v>100002770</v>
      </c>
      <c r="B376" s="1" t="s">
        <v>591</v>
      </c>
      <c r="C376" s="1" t="s">
        <v>1019</v>
      </c>
      <c r="D376" s="1" t="s">
        <v>176</v>
      </c>
      <c r="E376" s="1" t="s">
        <v>11</v>
      </c>
      <c r="F376" s="13" t="s">
        <v>407</v>
      </c>
      <c r="G376" s="13">
        <v>4</v>
      </c>
      <c r="H376" s="13">
        <v>1</v>
      </c>
      <c r="I376" s="13">
        <v>200</v>
      </c>
      <c r="J376" s="13">
        <v>1</v>
      </c>
      <c r="K376" s="13" t="s">
        <v>6332</v>
      </c>
      <c r="L376" s="13" t="s">
        <v>6333</v>
      </c>
    </row>
    <row r="377" spans="1:12">
      <c r="A377" s="1">
        <v>100002775</v>
      </c>
      <c r="B377" s="1" t="s">
        <v>591</v>
      </c>
      <c r="C377" s="1" t="s">
        <v>1019</v>
      </c>
      <c r="D377" s="1" t="s">
        <v>176</v>
      </c>
      <c r="E377" s="1" t="s">
        <v>11</v>
      </c>
      <c r="F377" s="13" t="s">
        <v>12</v>
      </c>
      <c r="G377" s="13">
        <v>4</v>
      </c>
      <c r="H377" s="13">
        <v>1</v>
      </c>
      <c r="I377" s="13">
        <v>200</v>
      </c>
      <c r="J377" s="13">
        <v>1</v>
      </c>
      <c r="K377" s="13" t="s">
        <v>6332</v>
      </c>
      <c r="L377" s="13" t="s">
        <v>6333</v>
      </c>
    </row>
    <row r="378" spans="1:12">
      <c r="A378" s="1">
        <v>100018956</v>
      </c>
      <c r="B378" s="1" t="s">
        <v>591</v>
      </c>
      <c r="C378" s="1" t="s">
        <v>1019</v>
      </c>
      <c r="D378" s="1" t="s">
        <v>473</v>
      </c>
      <c r="E378" s="1" t="s">
        <v>11</v>
      </c>
      <c r="F378" s="13" t="s">
        <v>12</v>
      </c>
      <c r="G378" s="13">
        <v>3</v>
      </c>
      <c r="H378" s="13">
        <v>1</v>
      </c>
      <c r="I378" s="13">
        <v>150</v>
      </c>
      <c r="J378" s="13">
        <v>1</v>
      </c>
      <c r="K378" s="13" t="s">
        <v>6306</v>
      </c>
      <c r="L378" s="13" t="s">
        <v>6307</v>
      </c>
    </row>
    <row r="379" spans="1:12">
      <c r="A379" s="1">
        <v>100002783</v>
      </c>
      <c r="B379" s="1" t="s">
        <v>591</v>
      </c>
      <c r="C379" s="1" t="s">
        <v>1019</v>
      </c>
      <c r="D379" s="1" t="s">
        <v>176</v>
      </c>
      <c r="E379" s="1" t="s">
        <v>11</v>
      </c>
      <c r="F379" s="13" t="s">
        <v>12</v>
      </c>
      <c r="G379" s="13">
        <v>4</v>
      </c>
      <c r="H379" s="13">
        <v>1</v>
      </c>
      <c r="I379" s="13">
        <v>200</v>
      </c>
      <c r="J379" s="13">
        <v>1</v>
      </c>
      <c r="K379" s="13" t="s">
        <v>6332</v>
      </c>
      <c r="L379" s="13" t="s">
        <v>6333</v>
      </c>
    </row>
    <row r="380" spans="1:12">
      <c r="A380" s="1">
        <v>100002788</v>
      </c>
      <c r="B380" s="1" t="s">
        <v>591</v>
      </c>
      <c r="C380" s="1" t="s">
        <v>1019</v>
      </c>
      <c r="D380" s="1" t="s">
        <v>176</v>
      </c>
      <c r="E380" s="1" t="s">
        <v>11</v>
      </c>
      <c r="F380" s="13" t="s">
        <v>12</v>
      </c>
      <c r="G380" s="13">
        <v>4</v>
      </c>
      <c r="H380" s="13">
        <v>1</v>
      </c>
      <c r="I380" s="13">
        <v>200</v>
      </c>
      <c r="J380" s="13">
        <v>1</v>
      </c>
      <c r="K380" s="13" t="s">
        <v>6332</v>
      </c>
      <c r="L380" s="13" t="s">
        <v>6333</v>
      </c>
    </row>
    <row r="381" spans="1:12">
      <c r="A381" s="1">
        <v>100002795</v>
      </c>
      <c r="B381" s="1" t="s">
        <v>591</v>
      </c>
      <c r="C381" s="1" t="s">
        <v>1019</v>
      </c>
      <c r="D381" s="1" t="s">
        <v>12</v>
      </c>
      <c r="E381" s="1" t="s">
        <v>11</v>
      </c>
      <c r="F381" s="13" t="s">
        <v>12</v>
      </c>
      <c r="G381" s="13">
        <v>4</v>
      </c>
      <c r="H381" s="13">
        <v>1</v>
      </c>
      <c r="I381" s="13">
        <v>200</v>
      </c>
      <c r="J381" s="13">
        <v>1</v>
      </c>
      <c r="K381" s="13" t="s">
        <v>6332</v>
      </c>
      <c r="L381" s="13" t="s">
        <v>6333</v>
      </c>
    </row>
    <row r="382" spans="1:12">
      <c r="A382" s="1">
        <v>100003249</v>
      </c>
      <c r="B382" s="1" t="s">
        <v>591</v>
      </c>
      <c r="C382" s="1" t="s">
        <v>1019</v>
      </c>
      <c r="D382" s="1" t="s">
        <v>176</v>
      </c>
      <c r="E382" s="1" t="s">
        <v>11</v>
      </c>
      <c r="F382" s="13" t="s">
        <v>12</v>
      </c>
      <c r="G382" s="13">
        <v>4</v>
      </c>
      <c r="H382" s="13">
        <v>1</v>
      </c>
      <c r="I382" s="13">
        <v>200</v>
      </c>
      <c r="J382" s="13">
        <v>1</v>
      </c>
      <c r="K382" s="13" t="s">
        <v>6332</v>
      </c>
      <c r="L382" s="13" t="s">
        <v>6333</v>
      </c>
    </row>
    <row r="383" spans="1:12">
      <c r="A383" s="1">
        <v>100002806</v>
      </c>
      <c r="B383" s="1" t="s">
        <v>591</v>
      </c>
      <c r="C383" s="1" t="s">
        <v>1019</v>
      </c>
      <c r="D383" s="1" t="s">
        <v>176</v>
      </c>
      <c r="E383" s="1" t="s">
        <v>11</v>
      </c>
      <c r="F383" s="13" t="s">
        <v>12</v>
      </c>
      <c r="G383" s="13">
        <v>4</v>
      </c>
      <c r="H383" s="13">
        <v>1</v>
      </c>
      <c r="I383" s="13">
        <v>200</v>
      </c>
      <c r="J383" s="13">
        <v>1</v>
      </c>
      <c r="K383" s="13" t="s">
        <v>6332</v>
      </c>
      <c r="L383" s="13" t="s">
        <v>6333</v>
      </c>
    </row>
    <row r="384" spans="1:12">
      <c r="A384" s="1">
        <v>100002811</v>
      </c>
      <c r="B384" s="1" t="s">
        <v>591</v>
      </c>
      <c r="C384" s="1" t="s">
        <v>1019</v>
      </c>
      <c r="D384" s="1" t="s">
        <v>176</v>
      </c>
      <c r="E384" s="1" t="s">
        <v>11</v>
      </c>
      <c r="F384" s="13" t="s">
        <v>12</v>
      </c>
      <c r="G384" s="13">
        <v>4</v>
      </c>
      <c r="H384" s="13">
        <v>1</v>
      </c>
      <c r="I384" s="13">
        <v>200</v>
      </c>
      <c r="J384" s="13">
        <v>1</v>
      </c>
      <c r="K384" s="13" t="s">
        <v>6332</v>
      </c>
      <c r="L384" s="13" t="s">
        <v>6333</v>
      </c>
    </row>
    <row r="385" spans="1:12">
      <c r="A385" s="1">
        <v>100002816</v>
      </c>
      <c r="B385" s="1" t="s">
        <v>591</v>
      </c>
      <c r="C385" s="1" t="s">
        <v>1019</v>
      </c>
      <c r="D385" s="1" t="s">
        <v>176</v>
      </c>
      <c r="E385" s="1" t="s">
        <v>11</v>
      </c>
      <c r="F385" s="13" t="s">
        <v>407</v>
      </c>
      <c r="G385" s="13">
        <v>4</v>
      </c>
      <c r="H385" s="13">
        <v>1</v>
      </c>
      <c r="I385" s="13">
        <v>200</v>
      </c>
      <c r="J385" s="13">
        <v>1</v>
      </c>
      <c r="K385" s="13" t="s">
        <v>6332</v>
      </c>
      <c r="L385" s="13" t="s">
        <v>6333</v>
      </c>
    </row>
    <row r="386" spans="1:12">
      <c r="A386" s="1">
        <v>100002821</v>
      </c>
      <c r="B386" s="1" t="s">
        <v>591</v>
      </c>
      <c r="C386" s="1" t="s">
        <v>1019</v>
      </c>
      <c r="D386" s="1" t="s">
        <v>176</v>
      </c>
      <c r="E386" s="1" t="s">
        <v>11</v>
      </c>
      <c r="F386" s="13" t="s">
        <v>12</v>
      </c>
      <c r="G386" s="13">
        <v>4</v>
      </c>
      <c r="H386" s="13">
        <v>1</v>
      </c>
      <c r="I386" s="13">
        <v>200</v>
      </c>
      <c r="J386" s="13">
        <v>1</v>
      </c>
      <c r="K386" s="13" t="s">
        <v>6332</v>
      </c>
      <c r="L386" s="13" t="s">
        <v>6333</v>
      </c>
    </row>
    <row r="387" spans="1:12">
      <c r="A387" s="1">
        <v>100002826</v>
      </c>
      <c r="B387" s="1" t="s">
        <v>591</v>
      </c>
      <c r="C387" s="1" t="s">
        <v>1019</v>
      </c>
      <c r="D387" s="1" t="s">
        <v>176</v>
      </c>
      <c r="E387" s="1" t="s">
        <v>11</v>
      </c>
      <c r="F387" s="13" t="s">
        <v>12</v>
      </c>
      <c r="G387" s="13">
        <v>4</v>
      </c>
      <c r="H387" s="13">
        <v>1</v>
      </c>
      <c r="I387" s="13">
        <v>200</v>
      </c>
      <c r="J387" s="13">
        <v>1</v>
      </c>
      <c r="K387" s="13" t="s">
        <v>6332</v>
      </c>
      <c r="L387" s="13" t="s">
        <v>6333</v>
      </c>
    </row>
    <row r="388" spans="1:12">
      <c r="A388" s="1">
        <v>100002830</v>
      </c>
      <c r="B388" s="1" t="s">
        <v>591</v>
      </c>
      <c r="C388" s="1" t="s">
        <v>1019</v>
      </c>
      <c r="D388" s="1" t="s">
        <v>176</v>
      </c>
      <c r="E388" s="1" t="s">
        <v>11</v>
      </c>
      <c r="F388" s="13" t="s">
        <v>12</v>
      </c>
      <c r="G388" s="13">
        <v>4</v>
      </c>
      <c r="H388" s="13">
        <v>1</v>
      </c>
      <c r="I388" s="13">
        <v>200</v>
      </c>
      <c r="J388" s="13">
        <v>1</v>
      </c>
      <c r="K388" s="13" t="s">
        <v>6332</v>
      </c>
      <c r="L388" s="13" t="s">
        <v>6333</v>
      </c>
    </row>
    <row r="389" spans="1:12">
      <c r="A389" s="1">
        <v>100002836</v>
      </c>
      <c r="B389" s="1" t="s">
        <v>591</v>
      </c>
      <c r="C389" s="1" t="s">
        <v>1019</v>
      </c>
      <c r="D389" s="1" t="s">
        <v>176</v>
      </c>
      <c r="E389" s="1" t="s">
        <v>11</v>
      </c>
      <c r="F389" s="13" t="s">
        <v>12</v>
      </c>
      <c r="G389" s="13">
        <v>4</v>
      </c>
      <c r="H389" s="13">
        <v>1</v>
      </c>
      <c r="I389" s="13">
        <v>200</v>
      </c>
      <c r="J389" s="13">
        <v>1</v>
      </c>
      <c r="K389" s="13" t="s">
        <v>6332</v>
      </c>
      <c r="L389" s="13" t="s">
        <v>6333</v>
      </c>
    </row>
    <row r="390" spans="1:12">
      <c r="A390" s="1">
        <v>100002842</v>
      </c>
      <c r="B390" s="1" t="s">
        <v>591</v>
      </c>
      <c r="C390" s="1" t="s">
        <v>1019</v>
      </c>
      <c r="D390" s="1" t="s">
        <v>1043</v>
      </c>
      <c r="E390" s="1" t="s">
        <v>11</v>
      </c>
      <c r="F390" s="13" t="s">
        <v>12</v>
      </c>
      <c r="G390" s="13">
        <v>4</v>
      </c>
      <c r="H390" s="13">
        <v>1</v>
      </c>
      <c r="I390" s="13">
        <v>200</v>
      </c>
      <c r="J390" s="13">
        <v>1</v>
      </c>
      <c r="K390" s="13" t="s">
        <v>6332</v>
      </c>
      <c r="L390" s="13" t="s">
        <v>6333</v>
      </c>
    </row>
    <row r="391" spans="1:12">
      <c r="A391" s="1">
        <v>100002846</v>
      </c>
      <c r="B391" s="1" t="s">
        <v>591</v>
      </c>
      <c r="C391" s="1" t="s">
        <v>1019</v>
      </c>
      <c r="D391" s="1" t="s">
        <v>176</v>
      </c>
      <c r="E391" s="1" t="s">
        <v>11</v>
      </c>
      <c r="F391" s="13" t="s">
        <v>12</v>
      </c>
      <c r="G391" s="13">
        <v>4</v>
      </c>
      <c r="H391" s="13">
        <v>1</v>
      </c>
      <c r="I391" s="13">
        <v>200</v>
      </c>
      <c r="J391" s="13">
        <v>1</v>
      </c>
      <c r="K391" s="13" t="s">
        <v>6332</v>
      </c>
      <c r="L391" s="13" t="s">
        <v>6333</v>
      </c>
    </row>
    <row r="392" spans="1:12">
      <c r="A392" s="1">
        <v>100002856</v>
      </c>
      <c r="B392" s="1" t="s">
        <v>591</v>
      </c>
      <c r="C392" s="1" t="s">
        <v>1019</v>
      </c>
      <c r="D392" s="1" t="s">
        <v>1048</v>
      </c>
      <c r="E392" s="1" t="s">
        <v>11</v>
      </c>
      <c r="F392" s="13" t="s">
        <v>12</v>
      </c>
      <c r="G392" s="13">
        <v>4</v>
      </c>
      <c r="H392" s="13">
        <v>1</v>
      </c>
      <c r="I392" s="13">
        <v>200</v>
      </c>
      <c r="J392" s="13">
        <v>1</v>
      </c>
      <c r="K392" s="13" t="s">
        <v>6332</v>
      </c>
      <c r="L392" s="13" t="s">
        <v>6333</v>
      </c>
    </row>
    <row r="393" spans="1:12">
      <c r="A393" s="1">
        <v>100002861</v>
      </c>
      <c r="B393" s="1" t="s">
        <v>591</v>
      </c>
      <c r="C393" s="1" t="s">
        <v>1019</v>
      </c>
      <c r="D393" s="1" t="s">
        <v>176</v>
      </c>
      <c r="E393" s="1" t="s">
        <v>11</v>
      </c>
      <c r="F393" s="13" t="s">
        <v>407</v>
      </c>
      <c r="G393" s="13">
        <v>4</v>
      </c>
      <c r="H393" s="13">
        <v>1</v>
      </c>
      <c r="I393" s="13">
        <v>200</v>
      </c>
      <c r="J393" s="13">
        <v>1</v>
      </c>
      <c r="K393" s="13" t="s">
        <v>6332</v>
      </c>
      <c r="L393" s="13" t="s">
        <v>6333</v>
      </c>
    </row>
    <row r="394" spans="1:12">
      <c r="A394" s="1">
        <v>100002875</v>
      </c>
      <c r="B394" s="1" t="s">
        <v>591</v>
      </c>
      <c r="C394" s="1" t="s">
        <v>1019</v>
      </c>
      <c r="D394" s="1" t="s">
        <v>176</v>
      </c>
      <c r="E394" s="1" t="s">
        <v>11</v>
      </c>
      <c r="F394" s="13" t="s">
        <v>12</v>
      </c>
      <c r="G394" s="13">
        <v>4</v>
      </c>
      <c r="H394" s="13">
        <v>1</v>
      </c>
      <c r="I394" s="13">
        <v>200</v>
      </c>
      <c r="J394" s="13">
        <v>1</v>
      </c>
      <c r="K394" s="13" t="s">
        <v>6332</v>
      </c>
      <c r="L394" s="13" t="s">
        <v>6333</v>
      </c>
    </row>
    <row r="395" spans="1:12">
      <c r="A395" s="1">
        <v>100002881</v>
      </c>
      <c r="B395" s="1" t="s">
        <v>591</v>
      </c>
      <c r="C395" s="1" t="s">
        <v>1019</v>
      </c>
      <c r="D395" s="1" t="s">
        <v>176</v>
      </c>
      <c r="E395" s="1" t="s">
        <v>11</v>
      </c>
      <c r="F395" s="13" t="s">
        <v>12</v>
      </c>
      <c r="G395" s="13">
        <v>4</v>
      </c>
      <c r="H395" s="13">
        <v>1</v>
      </c>
      <c r="I395" s="13">
        <v>200</v>
      </c>
      <c r="J395" s="13">
        <v>1</v>
      </c>
      <c r="K395" s="13" t="s">
        <v>6332</v>
      </c>
      <c r="L395" s="13" t="s">
        <v>6333</v>
      </c>
    </row>
    <row r="396" spans="1:12">
      <c r="A396" s="1">
        <v>100002890</v>
      </c>
      <c r="B396" s="1" t="s">
        <v>591</v>
      </c>
      <c r="C396" s="1" t="s">
        <v>1019</v>
      </c>
      <c r="D396" s="1" t="s">
        <v>176</v>
      </c>
      <c r="E396" s="1" t="s">
        <v>11</v>
      </c>
      <c r="F396" s="13" t="s">
        <v>12</v>
      </c>
      <c r="G396" s="13">
        <v>4</v>
      </c>
      <c r="H396" s="13">
        <v>1</v>
      </c>
      <c r="I396" s="13">
        <v>200</v>
      </c>
      <c r="J396" s="13">
        <v>1</v>
      </c>
      <c r="K396" s="13" t="s">
        <v>6332</v>
      </c>
      <c r="L396" s="13" t="s">
        <v>6333</v>
      </c>
    </row>
    <row r="397" spans="1:12">
      <c r="A397" s="1">
        <v>100002886</v>
      </c>
      <c r="B397" s="1" t="s">
        <v>591</v>
      </c>
      <c r="C397" s="1" t="s">
        <v>1019</v>
      </c>
      <c r="D397" s="1" t="s">
        <v>176</v>
      </c>
      <c r="E397" s="1" t="s">
        <v>11</v>
      </c>
      <c r="F397" s="13" t="s">
        <v>12</v>
      </c>
      <c r="G397" s="13">
        <v>4</v>
      </c>
      <c r="H397" s="13">
        <v>1</v>
      </c>
      <c r="I397" s="13">
        <v>200</v>
      </c>
      <c r="J397" s="13">
        <v>1</v>
      </c>
      <c r="K397" s="13" t="s">
        <v>6332</v>
      </c>
      <c r="L397" s="13" t="s">
        <v>6333</v>
      </c>
    </row>
    <row r="398" spans="1:12">
      <c r="A398" s="1">
        <v>100002897</v>
      </c>
      <c r="B398" s="1" t="s">
        <v>591</v>
      </c>
      <c r="C398" s="1" t="s">
        <v>1019</v>
      </c>
      <c r="D398" s="1" t="s">
        <v>176</v>
      </c>
      <c r="E398" s="1" t="s">
        <v>11</v>
      </c>
      <c r="F398" s="13" t="s">
        <v>12</v>
      </c>
      <c r="G398" s="13">
        <v>4</v>
      </c>
      <c r="H398" s="13">
        <v>1</v>
      </c>
      <c r="I398" s="13">
        <v>200</v>
      </c>
      <c r="J398" s="13">
        <v>1</v>
      </c>
      <c r="K398" s="13" t="s">
        <v>6332</v>
      </c>
      <c r="L398" s="13" t="s">
        <v>6333</v>
      </c>
    </row>
    <row r="399" spans="1:12">
      <c r="A399" s="1">
        <v>100002904</v>
      </c>
      <c r="B399" s="1" t="s">
        <v>591</v>
      </c>
      <c r="C399" s="1" t="s">
        <v>1019</v>
      </c>
      <c r="D399" s="1" t="s">
        <v>176</v>
      </c>
      <c r="E399" s="1" t="s">
        <v>11</v>
      </c>
      <c r="F399" s="13" t="s">
        <v>12</v>
      </c>
      <c r="G399" s="13">
        <v>4</v>
      </c>
      <c r="H399" s="13">
        <v>1</v>
      </c>
      <c r="I399" s="13">
        <v>200</v>
      </c>
      <c r="J399" s="13">
        <v>1</v>
      </c>
      <c r="K399" s="13" t="s">
        <v>6332</v>
      </c>
      <c r="L399" s="13" t="s">
        <v>6333</v>
      </c>
    </row>
    <row r="400" spans="1:12">
      <c r="A400" s="1">
        <v>100002912</v>
      </c>
      <c r="B400" s="1" t="s">
        <v>591</v>
      </c>
      <c r="C400" s="1" t="s">
        <v>1019</v>
      </c>
      <c r="D400" s="1" t="s">
        <v>176</v>
      </c>
      <c r="E400" s="1" t="s">
        <v>11</v>
      </c>
      <c r="F400" s="13" t="s">
        <v>12</v>
      </c>
      <c r="G400" s="13">
        <v>4</v>
      </c>
      <c r="H400" s="13">
        <v>1</v>
      </c>
      <c r="I400" s="13">
        <v>200</v>
      </c>
      <c r="J400" s="13">
        <v>1</v>
      </c>
      <c r="K400" s="13" t="s">
        <v>6332</v>
      </c>
      <c r="L400" s="13" t="s">
        <v>6333</v>
      </c>
    </row>
    <row r="401" spans="1:12">
      <c r="A401" s="1">
        <v>100002918</v>
      </c>
      <c r="B401" s="1" t="s">
        <v>591</v>
      </c>
      <c r="C401" s="1" t="s">
        <v>1019</v>
      </c>
      <c r="D401" s="1" t="s">
        <v>898</v>
      </c>
      <c r="E401" s="1" t="s">
        <v>2</v>
      </c>
      <c r="F401" s="13" t="s">
        <v>46</v>
      </c>
      <c r="G401" s="13">
        <v>3</v>
      </c>
      <c r="H401" s="13">
        <v>1</v>
      </c>
      <c r="I401" s="13">
        <v>150</v>
      </c>
      <c r="J401" s="13">
        <v>1</v>
      </c>
      <c r="K401" s="13" t="s">
        <v>6306</v>
      </c>
      <c r="L401" s="13" t="s">
        <v>6307</v>
      </c>
    </row>
    <row r="402" spans="1:12">
      <c r="A402" s="1">
        <v>100018347</v>
      </c>
      <c r="B402" s="1" t="s">
        <v>591</v>
      </c>
      <c r="C402" s="1" t="s">
        <v>1019</v>
      </c>
      <c r="D402" s="1" t="s">
        <v>5440</v>
      </c>
      <c r="E402" s="1" t="s">
        <v>2</v>
      </c>
      <c r="F402" s="13" t="s">
        <v>1931</v>
      </c>
      <c r="G402" s="13">
        <v>3</v>
      </c>
      <c r="H402" s="13">
        <v>1</v>
      </c>
      <c r="I402" s="13">
        <v>150</v>
      </c>
      <c r="J402" s="13">
        <v>1</v>
      </c>
      <c r="K402" s="13" t="s">
        <v>6306</v>
      </c>
      <c r="L402" s="13" t="s">
        <v>6307</v>
      </c>
    </row>
    <row r="403" spans="1:12">
      <c r="A403" s="1">
        <v>100002924</v>
      </c>
      <c r="B403" s="1" t="s">
        <v>591</v>
      </c>
      <c r="C403" s="1" t="s">
        <v>1019</v>
      </c>
      <c r="D403" s="1" t="s">
        <v>1069</v>
      </c>
      <c r="E403" s="1" t="s">
        <v>20</v>
      </c>
      <c r="F403" s="13" t="s">
        <v>72</v>
      </c>
      <c r="G403" s="13">
        <v>4</v>
      </c>
      <c r="H403" s="13">
        <v>1</v>
      </c>
      <c r="I403" s="13">
        <v>200</v>
      </c>
      <c r="J403" s="13">
        <v>1</v>
      </c>
      <c r="K403" s="13" t="s">
        <v>6332</v>
      </c>
      <c r="L403" s="13" t="s">
        <v>6333</v>
      </c>
    </row>
    <row r="404" spans="1:12">
      <c r="A404" s="1">
        <v>100002935</v>
      </c>
      <c r="B404" s="1" t="s">
        <v>591</v>
      </c>
      <c r="C404" s="1" t="s">
        <v>1019</v>
      </c>
      <c r="D404" s="1" t="s">
        <v>167</v>
      </c>
      <c r="E404" s="1" t="s">
        <v>20</v>
      </c>
      <c r="F404" s="13" t="s">
        <v>167</v>
      </c>
      <c r="G404" s="13">
        <v>4</v>
      </c>
      <c r="H404" s="13">
        <v>1</v>
      </c>
      <c r="I404" s="13">
        <v>200</v>
      </c>
      <c r="J404" s="13">
        <v>1</v>
      </c>
      <c r="K404" s="13" t="s">
        <v>6332</v>
      </c>
      <c r="L404" s="13" t="s">
        <v>6333</v>
      </c>
    </row>
    <row r="405" spans="1:12">
      <c r="A405" s="1">
        <v>100002938</v>
      </c>
      <c r="B405" s="1" t="s">
        <v>591</v>
      </c>
      <c r="C405" s="1" t="s">
        <v>1019</v>
      </c>
      <c r="D405" s="1" t="s">
        <v>1074</v>
      </c>
      <c r="E405" s="1" t="s">
        <v>20</v>
      </c>
      <c r="F405" s="13" t="s">
        <v>72</v>
      </c>
      <c r="G405" s="13">
        <v>4</v>
      </c>
      <c r="H405" s="13">
        <v>1</v>
      </c>
      <c r="I405" s="13">
        <v>200</v>
      </c>
      <c r="J405" s="13">
        <v>1</v>
      </c>
      <c r="K405" s="13" t="s">
        <v>6332</v>
      </c>
      <c r="L405" s="13" t="s">
        <v>6333</v>
      </c>
    </row>
    <row r="406" spans="1:12">
      <c r="A406" s="1">
        <v>100002917</v>
      </c>
      <c r="B406" s="1" t="s">
        <v>591</v>
      </c>
      <c r="C406" s="1" t="s">
        <v>1019</v>
      </c>
      <c r="D406" s="1" t="s">
        <v>841</v>
      </c>
      <c r="E406" s="1" t="s">
        <v>2</v>
      </c>
      <c r="F406" s="13" t="s">
        <v>277</v>
      </c>
      <c r="G406" s="13">
        <v>3</v>
      </c>
      <c r="H406" s="13">
        <v>1</v>
      </c>
      <c r="I406" s="13">
        <v>150</v>
      </c>
      <c r="J406" s="13">
        <v>1</v>
      </c>
      <c r="K406" s="13" t="s">
        <v>6306</v>
      </c>
      <c r="L406" s="13" t="s">
        <v>6307</v>
      </c>
    </row>
    <row r="407" spans="1:12">
      <c r="A407" s="1">
        <v>100002947</v>
      </c>
      <c r="B407" s="1" t="s">
        <v>591</v>
      </c>
      <c r="C407" s="1" t="s">
        <v>1019</v>
      </c>
      <c r="D407" s="1" t="s">
        <v>1083</v>
      </c>
      <c r="E407" s="1" t="s">
        <v>27</v>
      </c>
      <c r="F407" s="13" t="s">
        <v>18</v>
      </c>
      <c r="G407" s="13">
        <v>4</v>
      </c>
      <c r="H407" s="13">
        <v>1</v>
      </c>
      <c r="I407" s="13">
        <v>200</v>
      </c>
      <c r="J407" s="13">
        <v>1</v>
      </c>
      <c r="K407" s="13" t="s">
        <v>6308</v>
      </c>
      <c r="L407" s="13" t="s">
        <v>6309</v>
      </c>
    </row>
    <row r="408" spans="1:12">
      <c r="A408" s="1">
        <v>100002946</v>
      </c>
      <c r="B408" s="1" t="s">
        <v>591</v>
      </c>
      <c r="C408" s="1" t="s">
        <v>1019</v>
      </c>
      <c r="D408" s="1" t="s">
        <v>1080</v>
      </c>
      <c r="E408" s="1" t="s">
        <v>24</v>
      </c>
      <c r="F408" s="13" t="s">
        <v>25</v>
      </c>
      <c r="G408" s="13">
        <v>3</v>
      </c>
      <c r="H408" s="13">
        <v>2</v>
      </c>
      <c r="I408" s="13">
        <v>150</v>
      </c>
      <c r="J408" s="13">
        <v>1</v>
      </c>
      <c r="K408" s="13" t="s">
        <v>6312</v>
      </c>
      <c r="L408" s="13" t="s">
        <v>6313</v>
      </c>
    </row>
    <row r="409" spans="1:12">
      <c r="A409" s="1">
        <v>100002966</v>
      </c>
      <c r="B409" s="1" t="s">
        <v>591</v>
      </c>
      <c r="C409" s="1" t="s">
        <v>1019</v>
      </c>
      <c r="D409" s="1" t="s">
        <v>1090</v>
      </c>
      <c r="E409" s="1" t="s">
        <v>20</v>
      </c>
      <c r="F409" s="13" t="s">
        <v>72</v>
      </c>
      <c r="G409" s="13">
        <v>4</v>
      </c>
      <c r="H409" s="13">
        <v>1</v>
      </c>
      <c r="I409" s="13">
        <v>200</v>
      </c>
      <c r="J409" s="13">
        <v>1</v>
      </c>
      <c r="K409" s="13" t="s">
        <v>6332</v>
      </c>
      <c r="L409" s="13" t="s">
        <v>6333</v>
      </c>
    </row>
    <row r="410" spans="1:12">
      <c r="A410" s="1">
        <v>100002968</v>
      </c>
      <c r="B410" s="1" t="s">
        <v>591</v>
      </c>
      <c r="C410" s="1" t="s">
        <v>1019</v>
      </c>
      <c r="D410" s="1" t="s">
        <v>176</v>
      </c>
      <c r="E410" s="1" t="s">
        <v>11</v>
      </c>
      <c r="F410" s="13" t="s">
        <v>12</v>
      </c>
      <c r="G410" s="13">
        <v>4</v>
      </c>
      <c r="H410" s="13">
        <v>1</v>
      </c>
      <c r="I410" s="13">
        <v>200</v>
      </c>
      <c r="J410" s="13">
        <v>1</v>
      </c>
      <c r="K410" s="13" t="s">
        <v>6332</v>
      </c>
      <c r="L410" s="13" t="s">
        <v>6333</v>
      </c>
    </row>
    <row r="411" spans="1:12">
      <c r="A411" s="1">
        <v>100002982</v>
      </c>
      <c r="B411" s="1" t="s">
        <v>591</v>
      </c>
      <c r="C411" s="1" t="s">
        <v>1019</v>
      </c>
      <c r="D411" s="1" t="s">
        <v>1095</v>
      </c>
      <c r="E411" s="1" t="s">
        <v>11</v>
      </c>
      <c r="F411" s="13" t="s">
        <v>12</v>
      </c>
      <c r="G411" s="13">
        <v>4</v>
      </c>
      <c r="H411" s="13">
        <v>1</v>
      </c>
      <c r="I411" s="13">
        <v>200</v>
      </c>
      <c r="J411" s="13">
        <v>1</v>
      </c>
      <c r="K411" s="13" t="s">
        <v>6332</v>
      </c>
      <c r="L411" s="13" t="s">
        <v>6333</v>
      </c>
    </row>
    <row r="412" spans="1:12">
      <c r="A412" s="1">
        <v>100003255</v>
      </c>
      <c r="B412" s="1" t="s">
        <v>591</v>
      </c>
      <c r="C412" s="1" t="s">
        <v>1019</v>
      </c>
      <c r="D412" s="1" t="s">
        <v>1148</v>
      </c>
      <c r="E412" s="1" t="s">
        <v>27</v>
      </c>
      <c r="F412" s="13" t="s">
        <v>18</v>
      </c>
      <c r="G412" s="13">
        <v>4</v>
      </c>
      <c r="H412" s="13">
        <v>1</v>
      </c>
      <c r="I412" s="13">
        <v>200</v>
      </c>
      <c r="J412" s="13">
        <v>1</v>
      </c>
      <c r="K412" s="13" t="s">
        <v>6332</v>
      </c>
      <c r="L412" s="13" t="s">
        <v>6333</v>
      </c>
    </row>
    <row r="413" spans="1:12">
      <c r="A413" s="1">
        <v>100003017</v>
      </c>
      <c r="B413" s="1" t="s">
        <v>591</v>
      </c>
      <c r="C413" s="1" t="s">
        <v>1019</v>
      </c>
      <c r="D413" s="1" t="s">
        <v>176</v>
      </c>
      <c r="E413" s="1" t="s">
        <v>11</v>
      </c>
      <c r="F413" s="13" t="s">
        <v>12</v>
      </c>
      <c r="G413" s="13">
        <v>4</v>
      </c>
      <c r="H413" s="13">
        <v>1</v>
      </c>
      <c r="I413" s="13">
        <v>200</v>
      </c>
      <c r="J413" s="13">
        <v>1</v>
      </c>
      <c r="K413" s="13" t="s">
        <v>6332</v>
      </c>
      <c r="L413" s="13" t="s">
        <v>6333</v>
      </c>
    </row>
    <row r="414" spans="1:12">
      <c r="A414" s="1">
        <v>100003028</v>
      </c>
      <c r="B414" s="1" t="s">
        <v>591</v>
      </c>
      <c r="C414" s="1" t="s">
        <v>1019</v>
      </c>
      <c r="D414" s="1" t="s">
        <v>250</v>
      </c>
      <c r="E414" s="1" t="s">
        <v>20</v>
      </c>
      <c r="F414" s="13" t="s">
        <v>72</v>
      </c>
      <c r="G414" s="13">
        <v>4</v>
      </c>
      <c r="H414" s="13">
        <v>1</v>
      </c>
      <c r="I414" s="13">
        <v>200</v>
      </c>
      <c r="J414" s="13">
        <v>1</v>
      </c>
      <c r="K414" s="13" t="s">
        <v>6332</v>
      </c>
      <c r="L414" s="13" t="s">
        <v>6333</v>
      </c>
    </row>
    <row r="415" spans="1:12">
      <c r="A415" s="1">
        <v>100003033</v>
      </c>
      <c r="B415" s="1" t="s">
        <v>591</v>
      </c>
      <c r="C415" s="1" t="s">
        <v>1019</v>
      </c>
      <c r="D415" s="1" t="s">
        <v>176</v>
      </c>
      <c r="E415" s="1" t="s">
        <v>11</v>
      </c>
      <c r="F415" s="13" t="s">
        <v>12</v>
      </c>
      <c r="G415" s="13">
        <v>4</v>
      </c>
      <c r="H415" s="13">
        <v>1</v>
      </c>
      <c r="I415" s="13">
        <v>200</v>
      </c>
      <c r="J415" s="13">
        <v>1</v>
      </c>
      <c r="K415" s="13" t="s">
        <v>6332</v>
      </c>
      <c r="L415" s="13" t="s">
        <v>6333</v>
      </c>
    </row>
    <row r="416" spans="1:12">
      <c r="A416" s="1">
        <v>100003049</v>
      </c>
      <c r="B416" s="1" t="s">
        <v>591</v>
      </c>
      <c r="C416" s="1" t="s">
        <v>1019</v>
      </c>
      <c r="D416" s="1" t="s">
        <v>134</v>
      </c>
      <c r="E416" s="1" t="s">
        <v>20</v>
      </c>
      <c r="F416" s="13" t="s">
        <v>21</v>
      </c>
      <c r="G416" s="13">
        <v>4</v>
      </c>
      <c r="H416" s="13">
        <v>2</v>
      </c>
      <c r="I416" s="13">
        <v>200</v>
      </c>
      <c r="J416" s="13">
        <v>1</v>
      </c>
      <c r="K416" s="13" t="s">
        <v>6308</v>
      </c>
      <c r="L416" s="13" t="s">
        <v>6309</v>
      </c>
    </row>
    <row r="417" spans="1:12">
      <c r="A417" s="1">
        <v>100003071</v>
      </c>
      <c r="B417" s="1" t="s">
        <v>591</v>
      </c>
      <c r="C417" s="1" t="s">
        <v>1019</v>
      </c>
      <c r="D417" s="1" t="s">
        <v>176</v>
      </c>
      <c r="E417" s="1" t="s">
        <v>11</v>
      </c>
      <c r="F417" s="13" t="s">
        <v>12</v>
      </c>
      <c r="G417" s="13">
        <v>4</v>
      </c>
      <c r="H417" s="13">
        <v>1</v>
      </c>
      <c r="I417" s="13">
        <v>200</v>
      </c>
      <c r="J417" s="13">
        <v>1</v>
      </c>
      <c r="K417" s="13" t="s">
        <v>6332</v>
      </c>
      <c r="L417" s="13" t="s">
        <v>6333</v>
      </c>
    </row>
    <row r="418" spans="1:12">
      <c r="A418" s="1">
        <v>100003062</v>
      </c>
      <c r="B418" s="1" t="s">
        <v>591</v>
      </c>
      <c r="C418" s="1" t="s">
        <v>1019</v>
      </c>
      <c r="D418" s="1" t="s">
        <v>176</v>
      </c>
      <c r="E418" s="1" t="s">
        <v>11</v>
      </c>
      <c r="F418" s="13" t="s">
        <v>12</v>
      </c>
      <c r="G418" s="13">
        <v>4</v>
      </c>
      <c r="H418" s="13">
        <v>1</v>
      </c>
      <c r="I418" s="13">
        <v>200</v>
      </c>
      <c r="J418" s="13">
        <v>1</v>
      </c>
      <c r="K418" s="13" t="s">
        <v>6332</v>
      </c>
      <c r="L418" s="13" t="s">
        <v>6333</v>
      </c>
    </row>
    <row r="419" spans="1:12">
      <c r="A419" s="1">
        <v>100003067</v>
      </c>
      <c r="B419" s="1" t="s">
        <v>591</v>
      </c>
      <c r="C419" s="1" t="s">
        <v>1019</v>
      </c>
      <c r="D419" s="1" t="s">
        <v>1108</v>
      </c>
      <c r="E419" s="1" t="s">
        <v>20</v>
      </c>
      <c r="F419" s="13" t="s">
        <v>72</v>
      </c>
      <c r="G419" s="13">
        <v>4</v>
      </c>
      <c r="H419" s="13">
        <v>1</v>
      </c>
      <c r="I419" s="13">
        <v>200</v>
      </c>
      <c r="J419" s="13">
        <v>1</v>
      </c>
      <c r="K419" s="13" t="s">
        <v>6332</v>
      </c>
      <c r="L419" s="13" t="s">
        <v>6333</v>
      </c>
    </row>
    <row r="420" spans="1:12">
      <c r="A420" s="1">
        <v>100003074</v>
      </c>
      <c r="B420" s="1" t="s">
        <v>591</v>
      </c>
      <c r="C420" s="1" t="s">
        <v>1019</v>
      </c>
      <c r="D420" s="1" t="s">
        <v>442</v>
      </c>
      <c r="E420" s="1" t="s">
        <v>2</v>
      </c>
      <c r="F420" s="13" t="s">
        <v>443</v>
      </c>
      <c r="G420" s="13">
        <v>3</v>
      </c>
      <c r="H420" s="13">
        <v>1</v>
      </c>
      <c r="I420" s="13">
        <v>150</v>
      </c>
      <c r="J420" s="13">
        <v>1</v>
      </c>
      <c r="K420" s="13" t="s">
        <v>6306</v>
      </c>
      <c r="L420" s="13" t="s">
        <v>6307</v>
      </c>
    </row>
    <row r="421" spans="1:12">
      <c r="A421" s="1">
        <v>100003076</v>
      </c>
      <c r="B421" s="1" t="s">
        <v>591</v>
      </c>
      <c r="C421" s="1" t="s">
        <v>1019</v>
      </c>
      <c r="D421" s="1" t="s">
        <v>1112</v>
      </c>
      <c r="E421" s="1" t="s">
        <v>2</v>
      </c>
      <c r="F421" s="13" t="s">
        <v>1113</v>
      </c>
      <c r="G421" s="13">
        <v>3</v>
      </c>
      <c r="H421" s="13">
        <v>1</v>
      </c>
      <c r="I421" s="13">
        <v>150</v>
      </c>
      <c r="J421" s="13">
        <v>1</v>
      </c>
      <c r="K421" s="13" t="s">
        <v>6306</v>
      </c>
      <c r="L421" s="13" t="s">
        <v>6307</v>
      </c>
    </row>
    <row r="422" spans="1:12">
      <c r="A422" s="1">
        <v>100003080</v>
      </c>
      <c r="B422" s="1" t="s">
        <v>591</v>
      </c>
      <c r="C422" s="1" t="s">
        <v>1019</v>
      </c>
      <c r="D422" s="1" t="s">
        <v>176</v>
      </c>
      <c r="E422" s="1" t="s">
        <v>11</v>
      </c>
      <c r="F422" s="13" t="s">
        <v>12</v>
      </c>
      <c r="G422" s="13">
        <v>4</v>
      </c>
      <c r="H422" s="13">
        <v>1</v>
      </c>
      <c r="I422" s="13">
        <v>200</v>
      </c>
      <c r="J422" s="13">
        <v>1</v>
      </c>
      <c r="K422" s="13" t="s">
        <v>6332</v>
      </c>
      <c r="L422" s="13" t="s">
        <v>6333</v>
      </c>
    </row>
    <row r="423" spans="1:12">
      <c r="A423" s="1">
        <v>100003083</v>
      </c>
      <c r="B423" s="1" t="s">
        <v>591</v>
      </c>
      <c r="C423" s="1" t="s">
        <v>1019</v>
      </c>
      <c r="D423" s="1" t="s">
        <v>176</v>
      </c>
      <c r="E423" s="1" t="s">
        <v>11</v>
      </c>
      <c r="F423" s="13" t="s">
        <v>407</v>
      </c>
      <c r="G423" s="13">
        <v>4</v>
      </c>
      <c r="H423" s="13">
        <v>1</v>
      </c>
      <c r="I423" s="13">
        <v>200</v>
      </c>
      <c r="J423" s="13">
        <v>1</v>
      </c>
      <c r="K423" s="13" t="s">
        <v>6332</v>
      </c>
      <c r="L423" s="13" t="s">
        <v>6333</v>
      </c>
    </row>
    <row r="424" spans="1:12">
      <c r="A424" s="1">
        <v>100003087</v>
      </c>
      <c r="B424" s="1" t="s">
        <v>591</v>
      </c>
      <c r="C424" s="1" t="s">
        <v>1019</v>
      </c>
      <c r="D424" s="1" t="s">
        <v>176</v>
      </c>
      <c r="E424" s="1" t="s">
        <v>11</v>
      </c>
      <c r="F424" s="13" t="s">
        <v>12</v>
      </c>
      <c r="G424" s="13">
        <v>4</v>
      </c>
      <c r="H424" s="13">
        <v>1</v>
      </c>
      <c r="I424" s="13">
        <v>200</v>
      </c>
      <c r="J424" s="13">
        <v>1</v>
      </c>
      <c r="K424" s="13" t="s">
        <v>6332</v>
      </c>
      <c r="L424" s="13" t="s">
        <v>6333</v>
      </c>
    </row>
    <row r="425" spans="1:12">
      <c r="A425" s="1">
        <v>100003094</v>
      </c>
      <c r="B425" s="1" t="s">
        <v>591</v>
      </c>
      <c r="C425" s="1" t="s">
        <v>1019</v>
      </c>
      <c r="D425" s="1" t="s">
        <v>176</v>
      </c>
      <c r="E425" s="1" t="s">
        <v>11</v>
      </c>
      <c r="F425" s="13" t="s">
        <v>12</v>
      </c>
      <c r="G425" s="13">
        <v>4</v>
      </c>
      <c r="H425" s="13">
        <v>1</v>
      </c>
      <c r="I425" s="13">
        <v>200</v>
      </c>
      <c r="J425" s="13">
        <v>1</v>
      </c>
      <c r="K425" s="13" t="s">
        <v>6332</v>
      </c>
      <c r="L425" s="13" t="s">
        <v>6333</v>
      </c>
    </row>
    <row r="426" spans="1:12">
      <c r="A426" s="1">
        <v>100003244</v>
      </c>
      <c r="B426" s="1" t="s">
        <v>591</v>
      </c>
      <c r="C426" s="1" t="s">
        <v>1019</v>
      </c>
      <c r="D426" s="1" t="s">
        <v>176</v>
      </c>
      <c r="E426" s="1" t="s">
        <v>11</v>
      </c>
      <c r="F426" s="13" t="s">
        <v>12</v>
      </c>
      <c r="G426" s="13">
        <v>4</v>
      </c>
      <c r="H426" s="13">
        <v>1</v>
      </c>
      <c r="I426" s="13">
        <v>200</v>
      </c>
      <c r="J426" s="13">
        <v>1</v>
      </c>
      <c r="K426" s="13" t="s">
        <v>6332</v>
      </c>
      <c r="L426" s="13" t="s">
        <v>6333</v>
      </c>
    </row>
    <row r="427" spans="1:12">
      <c r="A427" s="1">
        <v>100003309</v>
      </c>
      <c r="B427" s="1" t="s">
        <v>1158</v>
      </c>
      <c r="C427" s="1" t="s">
        <v>1157</v>
      </c>
      <c r="D427" s="1" t="s">
        <v>12</v>
      </c>
      <c r="E427" s="1" t="s">
        <v>11</v>
      </c>
      <c r="F427" s="13" t="s">
        <v>12</v>
      </c>
      <c r="G427" s="13">
        <v>5</v>
      </c>
      <c r="H427" s="13">
        <v>1</v>
      </c>
      <c r="I427" s="13">
        <v>250</v>
      </c>
      <c r="J427" s="13">
        <v>1</v>
      </c>
      <c r="K427" s="13" t="s">
        <v>6328</v>
      </c>
      <c r="L427" s="13" t="s">
        <v>6329</v>
      </c>
    </row>
    <row r="428" spans="1:12">
      <c r="A428" s="1">
        <v>100003314</v>
      </c>
      <c r="B428" s="1" t="s">
        <v>1158</v>
      </c>
      <c r="C428" s="1" t="s">
        <v>1157</v>
      </c>
      <c r="D428" s="1" t="s">
        <v>12</v>
      </c>
      <c r="E428" s="1" t="s">
        <v>11</v>
      </c>
      <c r="F428" s="13" t="s">
        <v>12</v>
      </c>
      <c r="G428" s="13">
        <v>5</v>
      </c>
      <c r="H428" s="13">
        <v>1</v>
      </c>
      <c r="I428" s="13">
        <v>250</v>
      </c>
      <c r="J428" s="13">
        <v>1</v>
      </c>
      <c r="K428" s="13" t="s">
        <v>6328</v>
      </c>
      <c r="L428" s="13" t="s">
        <v>6329</v>
      </c>
    </row>
    <row r="429" spans="1:12">
      <c r="A429" s="1">
        <v>100003319</v>
      </c>
      <c r="B429" s="1" t="s">
        <v>1158</v>
      </c>
      <c r="C429" s="1" t="s">
        <v>1157</v>
      </c>
      <c r="D429" s="1" t="s">
        <v>12</v>
      </c>
      <c r="E429" s="1" t="s">
        <v>11</v>
      </c>
      <c r="F429" s="13" t="s">
        <v>12</v>
      </c>
      <c r="G429" s="13">
        <v>4</v>
      </c>
      <c r="H429" s="13">
        <v>1</v>
      </c>
      <c r="I429" s="13">
        <v>200</v>
      </c>
      <c r="J429" s="13">
        <v>1</v>
      </c>
      <c r="K429" s="13" t="s">
        <v>6324</v>
      </c>
      <c r="L429" s="13" t="s">
        <v>6325</v>
      </c>
    </row>
    <row r="430" spans="1:12">
      <c r="A430" s="1">
        <v>100003329</v>
      </c>
      <c r="B430" s="1" t="s">
        <v>1158</v>
      </c>
      <c r="C430" s="1" t="s">
        <v>1157</v>
      </c>
      <c r="D430" s="1" t="s">
        <v>12</v>
      </c>
      <c r="E430" s="1" t="s">
        <v>11</v>
      </c>
      <c r="F430" s="13" t="s">
        <v>12</v>
      </c>
      <c r="G430" s="13">
        <v>5</v>
      </c>
      <c r="H430" s="13">
        <v>1</v>
      </c>
      <c r="I430" s="13">
        <v>250</v>
      </c>
      <c r="J430" s="13">
        <v>1</v>
      </c>
      <c r="K430" s="13" t="s">
        <v>6328</v>
      </c>
      <c r="L430" s="13" t="s">
        <v>6329</v>
      </c>
    </row>
    <row r="431" spans="1:12">
      <c r="A431" s="1">
        <v>100003334</v>
      </c>
      <c r="B431" s="1" t="s">
        <v>1158</v>
      </c>
      <c r="C431" s="1" t="s">
        <v>1157</v>
      </c>
      <c r="D431" s="1" t="s">
        <v>46</v>
      </c>
      <c r="E431" s="1" t="s">
        <v>2</v>
      </c>
      <c r="F431" s="13" t="s">
        <v>46</v>
      </c>
      <c r="G431" s="13">
        <v>3</v>
      </c>
      <c r="H431" s="13">
        <v>1</v>
      </c>
      <c r="I431" s="13">
        <v>150</v>
      </c>
      <c r="J431" s="13">
        <v>1</v>
      </c>
      <c r="K431" s="13" t="s">
        <v>6306</v>
      </c>
      <c r="L431" s="13" t="s">
        <v>6307</v>
      </c>
    </row>
    <row r="432" spans="1:12">
      <c r="A432" s="1">
        <v>100003338</v>
      </c>
      <c r="B432" s="1" t="s">
        <v>1158</v>
      </c>
      <c r="C432" s="1" t="s">
        <v>1157</v>
      </c>
      <c r="D432" s="1" t="s">
        <v>1167</v>
      </c>
      <c r="E432" s="1" t="s">
        <v>27</v>
      </c>
      <c r="F432" s="13" t="s">
        <v>18</v>
      </c>
      <c r="G432" s="13">
        <v>5</v>
      </c>
      <c r="H432" s="13">
        <v>1</v>
      </c>
      <c r="I432" s="13">
        <v>250</v>
      </c>
      <c r="J432" s="13">
        <v>1</v>
      </c>
      <c r="K432" s="13" t="s">
        <v>6328</v>
      </c>
      <c r="L432" s="13" t="s">
        <v>6329</v>
      </c>
    </row>
    <row r="433" spans="1:12">
      <c r="A433" s="1">
        <v>100003339</v>
      </c>
      <c r="B433" s="1" t="s">
        <v>1158</v>
      </c>
      <c r="C433" s="1" t="s">
        <v>1157</v>
      </c>
      <c r="D433" s="1" t="s">
        <v>12</v>
      </c>
      <c r="E433" s="1" t="s">
        <v>11</v>
      </c>
      <c r="F433" s="13" t="s">
        <v>12</v>
      </c>
      <c r="G433" s="13">
        <v>4</v>
      </c>
      <c r="H433" s="13">
        <v>1</v>
      </c>
      <c r="I433" s="13">
        <v>200</v>
      </c>
      <c r="J433" s="13">
        <v>1</v>
      </c>
      <c r="K433" s="13" t="s">
        <v>6324</v>
      </c>
      <c r="L433" s="13" t="s">
        <v>6325</v>
      </c>
    </row>
    <row r="434" spans="1:12">
      <c r="A434" s="1">
        <v>100003353</v>
      </c>
      <c r="B434" s="1" t="s">
        <v>1158</v>
      </c>
      <c r="C434" s="1" t="s">
        <v>1157</v>
      </c>
      <c r="D434" s="1" t="s">
        <v>176</v>
      </c>
      <c r="E434" s="1" t="s">
        <v>11</v>
      </c>
      <c r="F434" s="13" t="s">
        <v>407</v>
      </c>
      <c r="G434" s="13">
        <v>3</v>
      </c>
      <c r="H434" s="13">
        <v>1</v>
      </c>
      <c r="I434" s="13">
        <v>150</v>
      </c>
      <c r="J434" s="13">
        <v>1</v>
      </c>
      <c r="K434" s="13" t="s">
        <v>6306</v>
      </c>
      <c r="L434" s="13" t="s">
        <v>6307</v>
      </c>
    </row>
    <row r="435" spans="1:12">
      <c r="A435" s="1">
        <v>100003375</v>
      </c>
      <c r="B435" s="1" t="s">
        <v>1158</v>
      </c>
      <c r="C435" s="1" t="s">
        <v>1157</v>
      </c>
      <c r="D435" s="1" t="s">
        <v>12</v>
      </c>
      <c r="E435" s="1" t="s">
        <v>11</v>
      </c>
      <c r="F435" s="13" t="s">
        <v>12</v>
      </c>
      <c r="G435" s="13">
        <v>3</v>
      </c>
      <c r="H435" s="13">
        <v>1</v>
      </c>
      <c r="I435" s="13">
        <v>150</v>
      </c>
      <c r="J435" s="13">
        <v>1</v>
      </c>
      <c r="K435" s="13" t="s">
        <v>6306</v>
      </c>
      <c r="L435" s="13" t="s">
        <v>6307</v>
      </c>
    </row>
    <row r="436" spans="1:12">
      <c r="A436" s="1">
        <v>100003386</v>
      </c>
      <c r="B436" s="1" t="s">
        <v>1158</v>
      </c>
      <c r="C436" s="1" t="s">
        <v>1157</v>
      </c>
      <c r="D436" s="1" t="s">
        <v>12</v>
      </c>
      <c r="E436" s="1" t="s">
        <v>11</v>
      </c>
      <c r="F436" s="13" t="s">
        <v>12</v>
      </c>
      <c r="G436" s="13">
        <v>3</v>
      </c>
      <c r="H436" s="13">
        <v>1</v>
      </c>
      <c r="I436" s="13">
        <v>150</v>
      </c>
      <c r="J436" s="13">
        <v>1</v>
      </c>
      <c r="K436" s="13" t="s">
        <v>6306</v>
      </c>
      <c r="L436" s="13" t="s">
        <v>6307</v>
      </c>
    </row>
    <row r="437" spans="1:12">
      <c r="A437" s="1">
        <v>100003380</v>
      </c>
      <c r="B437" s="1" t="s">
        <v>1158</v>
      </c>
      <c r="C437" s="1" t="s">
        <v>1157</v>
      </c>
      <c r="D437" s="1" t="s">
        <v>176</v>
      </c>
      <c r="E437" s="1" t="s">
        <v>11</v>
      </c>
      <c r="F437" s="13" t="s">
        <v>12</v>
      </c>
      <c r="G437" s="13">
        <v>3</v>
      </c>
      <c r="H437" s="13">
        <v>2</v>
      </c>
      <c r="I437" s="13">
        <v>150</v>
      </c>
      <c r="J437" s="13">
        <v>1</v>
      </c>
      <c r="K437" s="13" t="s">
        <v>6306</v>
      </c>
      <c r="L437" s="13" t="s">
        <v>6307</v>
      </c>
    </row>
    <row r="438" spans="1:12">
      <c r="A438" s="1">
        <v>100003400</v>
      </c>
      <c r="B438" s="1" t="s">
        <v>1158</v>
      </c>
      <c r="C438" s="1" t="s">
        <v>1157</v>
      </c>
      <c r="D438" s="1" t="s">
        <v>12</v>
      </c>
      <c r="E438" s="1" t="s">
        <v>11</v>
      </c>
      <c r="F438" s="13" t="s">
        <v>12</v>
      </c>
      <c r="G438" s="13">
        <v>3</v>
      </c>
      <c r="H438" s="13">
        <v>1</v>
      </c>
      <c r="I438" s="13">
        <v>150</v>
      </c>
      <c r="J438" s="13">
        <v>1</v>
      </c>
      <c r="K438" s="13" t="s">
        <v>6306</v>
      </c>
      <c r="L438" s="13" t="s">
        <v>6307</v>
      </c>
    </row>
    <row r="439" spans="1:12">
      <c r="A439" s="1">
        <v>100003408</v>
      </c>
      <c r="B439" s="1" t="s">
        <v>1158</v>
      </c>
      <c r="C439" s="1" t="s">
        <v>1183</v>
      </c>
      <c r="D439" s="1" t="s">
        <v>176</v>
      </c>
      <c r="E439" s="1" t="s">
        <v>11</v>
      </c>
      <c r="F439" s="13" t="s">
        <v>12</v>
      </c>
      <c r="G439" s="13">
        <v>4</v>
      </c>
      <c r="H439" s="13">
        <v>1</v>
      </c>
      <c r="I439" s="13">
        <v>200</v>
      </c>
      <c r="J439" s="13">
        <v>1</v>
      </c>
      <c r="K439" s="13" t="s">
        <v>6324</v>
      </c>
      <c r="L439" s="13" t="s">
        <v>6325</v>
      </c>
    </row>
    <row r="440" spans="1:12">
      <c r="A440" s="1">
        <v>100003411</v>
      </c>
      <c r="B440" s="1" t="s">
        <v>1158</v>
      </c>
      <c r="C440" s="1" t="s">
        <v>1183</v>
      </c>
      <c r="D440" s="1" t="s">
        <v>12</v>
      </c>
      <c r="E440" s="1" t="s">
        <v>11</v>
      </c>
      <c r="F440" s="13" t="s">
        <v>407</v>
      </c>
      <c r="G440" s="13">
        <v>2</v>
      </c>
      <c r="H440" s="13">
        <v>1</v>
      </c>
      <c r="I440" s="13">
        <v>100</v>
      </c>
      <c r="J440" s="13">
        <v>1</v>
      </c>
      <c r="K440" s="13" t="s">
        <v>6320</v>
      </c>
      <c r="L440" s="13" t="s">
        <v>6321</v>
      </c>
    </row>
    <row r="441" spans="1:12">
      <c r="A441" s="1">
        <v>100003442</v>
      </c>
      <c r="B441" s="1" t="s">
        <v>1158</v>
      </c>
      <c r="C441" s="1" t="s">
        <v>1183</v>
      </c>
      <c r="D441" s="1" t="s">
        <v>390</v>
      </c>
      <c r="E441" s="1" t="s">
        <v>20</v>
      </c>
      <c r="F441" s="13" t="s">
        <v>72</v>
      </c>
      <c r="G441" s="13">
        <v>5</v>
      </c>
      <c r="H441" s="13">
        <v>1</v>
      </c>
      <c r="I441" s="13">
        <v>250</v>
      </c>
      <c r="J441" s="13">
        <v>1</v>
      </c>
      <c r="K441" s="13" t="s">
        <v>6314</v>
      </c>
      <c r="L441" s="13" t="s">
        <v>6315</v>
      </c>
    </row>
    <row r="442" spans="1:12">
      <c r="A442" s="1">
        <v>100003415</v>
      </c>
      <c r="B442" s="1" t="s">
        <v>1158</v>
      </c>
      <c r="C442" s="1" t="s">
        <v>1183</v>
      </c>
      <c r="D442" s="1" t="s">
        <v>176</v>
      </c>
      <c r="E442" s="1" t="s">
        <v>11</v>
      </c>
      <c r="F442" s="13" t="s">
        <v>12</v>
      </c>
      <c r="G442" s="13">
        <v>5</v>
      </c>
      <c r="H442" s="13">
        <v>1</v>
      </c>
      <c r="I442" s="13">
        <v>250</v>
      </c>
      <c r="J442" s="13">
        <v>1</v>
      </c>
      <c r="K442" s="13" t="s">
        <v>6318</v>
      </c>
      <c r="L442" s="13" t="s">
        <v>6319</v>
      </c>
    </row>
    <row r="443" spans="1:12">
      <c r="A443" s="1">
        <v>100003422</v>
      </c>
      <c r="B443" s="1" t="s">
        <v>1158</v>
      </c>
      <c r="C443" s="1" t="s">
        <v>1183</v>
      </c>
      <c r="D443" s="1" t="s">
        <v>1189</v>
      </c>
      <c r="E443" s="1" t="s">
        <v>11</v>
      </c>
      <c r="F443" s="13" t="s">
        <v>12</v>
      </c>
      <c r="G443" s="13">
        <v>4</v>
      </c>
      <c r="H443" s="13">
        <v>1</v>
      </c>
      <c r="I443" s="13">
        <v>200</v>
      </c>
      <c r="J443" s="13">
        <v>1</v>
      </c>
      <c r="K443" s="13" t="s">
        <v>6310</v>
      </c>
      <c r="L443" s="13" t="s">
        <v>6311</v>
      </c>
    </row>
    <row r="444" spans="1:12">
      <c r="A444" s="1">
        <v>100003425</v>
      </c>
      <c r="B444" s="1" t="s">
        <v>1158</v>
      </c>
      <c r="C444" s="1" t="s">
        <v>1183</v>
      </c>
      <c r="D444" s="1" t="s">
        <v>21</v>
      </c>
      <c r="E444" s="1" t="s">
        <v>20</v>
      </c>
      <c r="F444" s="13" t="s">
        <v>21</v>
      </c>
      <c r="G444" s="13">
        <v>5</v>
      </c>
      <c r="H444" s="13">
        <v>1</v>
      </c>
      <c r="I444" s="13">
        <v>250</v>
      </c>
      <c r="J444" s="13">
        <v>1</v>
      </c>
      <c r="K444" s="13" t="s">
        <v>6318</v>
      </c>
      <c r="L444" s="13" t="s">
        <v>6319</v>
      </c>
    </row>
    <row r="445" spans="1:12">
      <c r="A445" s="1">
        <v>100003432</v>
      </c>
      <c r="B445" s="1" t="s">
        <v>1158</v>
      </c>
      <c r="C445" s="1" t="s">
        <v>1183</v>
      </c>
      <c r="D445" s="1" t="s">
        <v>176</v>
      </c>
      <c r="E445" s="1" t="s">
        <v>11</v>
      </c>
      <c r="F445" s="13" t="s">
        <v>12</v>
      </c>
      <c r="G445" s="13">
        <v>5</v>
      </c>
      <c r="H445" s="13">
        <v>1</v>
      </c>
      <c r="I445" s="13">
        <v>250</v>
      </c>
      <c r="J445" s="13">
        <v>1</v>
      </c>
      <c r="K445" s="13" t="s">
        <v>6318</v>
      </c>
      <c r="L445" s="13" t="s">
        <v>6319</v>
      </c>
    </row>
    <row r="446" spans="1:12">
      <c r="A446" s="1">
        <v>100003436</v>
      </c>
      <c r="B446" s="1" t="s">
        <v>1158</v>
      </c>
      <c r="C446" s="1" t="s">
        <v>1183</v>
      </c>
      <c r="D446" s="1" t="s">
        <v>18</v>
      </c>
      <c r="E446" s="1" t="s">
        <v>27</v>
      </c>
      <c r="F446" s="13" t="s">
        <v>18</v>
      </c>
      <c r="G446" s="13">
        <v>5</v>
      </c>
      <c r="H446" s="13">
        <v>1</v>
      </c>
      <c r="I446" s="13">
        <v>250</v>
      </c>
      <c r="J446" s="13">
        <v>1</v>
      </c>
      <c r="K446" s="13" t="s">
        <v>6328</v>
      </c>
      <c r="L446" s="13" t="s">
        <v>6329</v>
      </c>
    </row>
    <row r="447" spans="1:12">
      <c r="A447" s="1">
        <v>100017772</v>
      </c>
      <c r="B447" s="1" t="s">
        <v>1158</v>
      </c>
      <c r="C447" s="1" t="s">
        <v>1183</v>
      </c>
      <c r="D447" s="1" t="s">
        <v>5475</v>
      </c>
      <c r="E447" s="1" t="s">
        <v>5474</v>
      </c>
      <c r="F447" s="13" t="s">
        <v>5475</v>
      </c>
      <c r="G447" s="13">
        <v>4</v>
      </c>
      <c r="H447" s="13">
        <v>1</v>
      </c>
      <c r="I447" s="13">
        <v>200</v>
      </c>
      <c r="J447" s="13">
        <v>1</v>
      </c>
      <c r="K447" s="13" t="s">
        <v>6324</v>
      </c>
      <c r="L447" s="13" t="s">
        <v>6325</v>
      </c>
    </row>
    <row r="448" spans="1:12">
      <c r="A448" s="1">
        <v>100017036</v>
      </c>
      <c r="B448" s="1" t="s">
        <v>1158</v>
      </c>
      <c r="C448" s="1" t="s">
        <v>1183</v>
      </c>
      <c r="D448" s="1" t="s">
        <v>5447</v>
      </c>
      <c r="E448" s="1" t="s">
        <v>11</v>
      </c>
      <c r="F448" s="13" t="s">
        <v>12</v>
      </c>
      <c r="G448" s="13">
        <v>3</v>
      </c>
      <c r="H448" s="13">
        <v>1</v>
      </c>
      <c r="I448" s="13">
        <v>150</v>
      </c>
      <c r="J448" s="13">
        <v>1</v>
      </c>
      <c r="K448" s="13" t="s">
        <v>6306</v>
      </c>
      <c r="L448" s="13" t="s">
        <v>6307</v>
      </c>
    </row>
    <row r="449" spans="1:12">
      <c r="A449" s="1">
        <v>100003445</v>
      </c>
      <c r="B449" s="1" t="s">
        <v>1158</v>
      </c>
      <c r="C449" s="1" t="s">
        <v>1183</v>
      </c>
      <c r="D449" s="1" t="s">
        <v>12</v>
      </c>
      <c r="E449" s="1" t="s">
        <v>11</v>
      </c>
      <c r="F449" s="13" t="s">
        <v>407</v>
      </c>
      <c r="G449" s="13">
        <v>2</v>
      </c>
      <c r="H449" s="13">
        <v>1</v>
      </c>
      <c r="I449" s="13">
        <v>100</v>
      </c>
      <c r="J449" s="13">
        <v>1</v>
      </c>
      <c r="K449" s="13" t="s">
        <v>6320</v>
      </c>
      <c r="L449" s="13" t="s">
        <v>6321</v>
      </c>
    </row>
    <row r="450" spans="1:12">
      <c r="A450" s="1">
        <v>100003448</v>
      </c>
      <c r="B450" s="1" t="s">
        <v>1158</v>
      </c>
      <c r="C450" s="1" t="s">
        <v>1183</v>
      </c>
      <c r="D450" s="1" t="s">
        <v>176</v>
      </c>
      <c r="E450" s="1" t="s">
        <v>11</v>
      </c>
      <c r="F450" s="13" t="s">
        <v>407</v>
      </c>
      <c r="G450" s="13">
        <v>2</v>
      </c>
      <c r="H450" s="13">
        <v>1</v>
      </c>
      <c r="I450" s="13">
        <v>100</v>
      </c>
      <c r="J450" s="13">
        <v>1</v>
      </c>
      <c r="K450" s="13" t="s">
        <v>6320</v>
      </c>
      <c r="L450" s="13" t="s">
        <v>6321</v>
      </c>
    </row>
    <row r="451" spans="1:12">
      <c r="A451" s="1">
        <v>100003455</v>
      </c>
      <c r="B451" s="1" t="s">
        <v>1158</v>
      </c>
      <c r="C451" s="1" t="s">
        <v>1183</v>
      </c>
      <c r="D451" s="1" t="s">
        <v>12</v>
      </c>
      <c r="E451" s="1" t="s">
        <v>11</v>
      </c>
      <c r="F451" s="13" t="s">
        <v>12</v>
      </c>
      <c r="G451" s="13">
        <v>5</v>
      </c>
      <c r="H451" s="13">
        <v>1</v>
      </c>
      <c r="I451" s="13">
        <v>250</v>
      </c>
      <c r="J451" s="13">
        <v>1</v>
      </c>
      <c r="K451" s="13" t="s">
        <v>6314</v>
      </c>
      <c r="L451" s="13" t="s">
        <v>6315</v>
      </c>
    </row>
    <row r="452" spans="1:12">
      <c r="A452" s="1">
        <v>100003457</v>
      </c>
      <c r="B452" s="1" t="s">
        <v>1158</v>
      </c>
      <c r="C452" s="1" t="s">
        <v>1183</v>
      </c>
      <c r="D452" s="1" t="s">
        <v>46</v>
      </c>
      <c r="E452" s="1" t="s">
        <v>2</v>
      </c>
      <c r="F452" s="13" t="s">
        <v>46</v>
      </c>
      <c r="G452" s="13">
        <v>3</v>
      </c>
      <c r="H452" s="13">
        <v>1</v>
      </c>
      <c r="I452" s="13">
        <v>150</v>
      </c>
      <c r="J452" s="13">
        <v>1</v>
      </c>
      <c r="K452" s="13" t="s">
        <v>6306</v>
      </c>
      <c r="L452" s="13" t="s">
        <v>6307</v>
      </c>
    </row>
    <row r="453" spans="1:12">
      <c r="A453" s="1">
        <v>100003463</v>
      </c>
      <c r="B453" s="1" t="s">
        <v>1158</v>
      </c>
      <c r="C453" s="1" t="s">
        <v>1183</v>
      </c>
      <c r="D453" s="1" t="s">
        <v>176</v>
      </c>
      <c r="E453" s="1" t="s">
        <v>11</v>
      </c>
      <c r="F453" s="13" t="s">
        <v>12</v>
      </c>
      <c r="G453" s="13">
        <v>4</v>
      </c>
      <c r="H453" s="13">
        <v>1</v>
      </c>
      <c r="I453" s="13">
        <v>200</v>
      </c>
      <c r="J453" s="13">
        <v>1</v>
      </c>
      <c r="K453" s="13" t="s">
        <v>6324</v>
      </c>
      <c r="L453" s="13" t="s">
        <v>6325</v>
      </c>
    </row>
    <row r="454" spans="1:12">
      <c r="A454" s="1">
        <v>100003467</v>
      </c>
      <c r="B454" s="1" t="s">
        <v>1158</v>
      </c>
      <c r="C454" s="1" t="s">
        <v>1183</v>
      </c>
      <c r="D454" s="1" t="s">
        <v>176</v>
      </c>
      <c r="E454" s="1" t="s">
        <v>11</v>
      </c>
      <c r="F454" s="13" t="s">
        <v>407</v>
      </c>
      <c r="G454" s="13">
        <v>3</v>
      </c>
      <c r="H454" s="13">
        <v>1</v>
      </c>
      <c r="I454" s="13">
        <v>150</v>
      </c>
      <c r="J454" s="13">
        <v>1</v>
      </c>
      <c r="K454" s="13" t="s">
        <v>6306</v>
      </c>
      <c r="L454" s="13" t="s">
        <v>6307</v>
      </c>
    </row>
    <row r="455" spans="1:12">
      <c r="A455" s="1">
        <v>100003472</v>
      </c>
      <c r="B455" s="1" t="s">
        <v>1158</v>
      </c>
      <c r="C455" s="1" t="s">
        <v>1183</v>
      </c>
      <c r="D455" s="1" t="s">
        <v>673</v>
      </c>
      <c r="E455" s="1" t="s">
        <v>2</v>
      </c>
      <c r="F455" s="13" t="s">
        <v>673</v>
      </c>
      <c r="G455" s="13">
        <v>3</v>
      </c>
      <c r="H455" s="13">
        <v>1</v>
      </c>
      <c r="I455" s="13">
        <v>150</v>
      </c>
      <c r="J455" s="13">
        <v>1</v>
      </c>
      <c r="K455" s="13" t="s">
        <v>6306</v>
      </c>
      <c r="L455" s="13" t="s">
        <v>6307</v>
      </c>
    </row>
    <row r="456" spans="1:12">
      <c r="A456" s="1">
        <v>100003483</v>
      </c>
      <c r="B456" s="1" t="s">
        <v>1158</v>
      </c>
      <c r="C456" s="1" t="s">
        <v>1183</v>
      </c>
      <c r="D456" s="1" t="s">
        <v>12</v>
      </c>
      <c r="E456" s="1" t="s">
        <v>11</v>
      </c>
      <c r="F456" s="13" t="s">
        <v>12</v>
      </c>
      <c r="G456" s="13">
        <v>5</v>
      </c>
      <c r="H456" s="13">
        <v>1</v>
      </c>
      <c r="I456" s="13">
        <v>250</v>
      </c>
      <c r="J456" s="13">
        <v>1</v>
      </c>
      <c r="K456" s="13" t="s">
        <v>6314</v>
      </c>
      <c r="L456" s="13" t="s">
        <v>6315</v>
      </c>
    </row>
    <row r="457" spans="1:12">
      <c r="A457" s="1">
        <v>100003497</v>
      </c>
      <c r="B457" s="1" t="s">
        <v>1158</v>
      </c>
      <c r="C457" s="1" t="s">
        <v>1183</v>
      </c>
      <c r="D457" s="1" t="s">
        <v>1216</v>
      </c>
      <c r="E457" s="1" t="s">
        <v>27</v>
      </c>
      <c r="F457" s="13" t="s">
        <v>18</v>
      </c>
      <c r="G457" s="13">
        <v>3</v>
      </c>
      <c r="H457" s="13">
        <v>1</v>
      </c>
      <c r="I457" s="13">
        <v>150</v>
      </c>
      <c r="J457" s="13">
        <v>1</v>
      </c>
      <c r="K457" s="13" t="s">
        <v>6306</v>
      </c>
      <c r="L457" s="13" t="s">
        <v>6307</v>
      </c>
    </row>
    <row r="458" spans="1:12">
      <c r="A458" s="1">
        <v>100004741</v>
      </c>
      <c r="B458" s="1" t="s">
        <v>1158</v>
      </c>
      <c r="C458" s="1" t="s">
        <v>1183</v>
      </c>
      <c r="D458" s="1" t="s">
        <v>1607</v>
      </c>
      <c r="E458" s="1" t="s">
        <v>20</v>
      </c>
      <c r="F458" s="13" t="s">
        <v>72</v>
      </c>
      <c r="G458" s="13">
        <v>2</v>
      </c>
      <c r="H458" s="13">
        <v>1</v>
      </c>
      <c r="I458" s="13">
        <v>100</v>
      </c>
      <c r="J458" s="13">
        <v>1</v>
      </c>
      <c r="K458" s="13" t="s">
        <v>6316</v>
      </c>
      <c r="L458" s="13" t="s">
        <v>6317</v>
      </c>
    </row>
    <row r="459" spans="1:12">
      <c r="A459" s="1">
        <v>100003496</v>
      </c>
      <c r="B459" s="1" t="s">
        <v>1158</v>
      </c>
      <c r="C459" s="1" t="s">
        <v>1183</v>
      </c>
      <c r="D459" s="1" t="s">
        <v>1213</v>
      </c>
      <c r="E459" s="1" t="s">
        <v>11</v>
      </c>
      <c r="F459" s="13" t="s">
        <v>12</v>
      </c>
      <c r="G459" s="13">
        <v>4</v>
      </c>
      <c r="H459" s="13">
        <v>1</v>
      </c>
      <c r="I459" s="13">
        <v>200</v>
      </c>
      <c r="J459" s="13">
        <v>1</v>
      </c>
      <c r="K459" s="13" t="s">
        <v>6310</v>
      </c>
      <c r="L459" s="13" t="s">
        <v>6311</v>
      </c>
    </row>
    <row r="460" spans="1:12">
      <c r="A460" s="1">
        <v>100017406</v>
      </c>
      <c r="B460" s="1" t="s">
        <v>1158</v>
      </c>
      <c r="C460" s="1" t="s">
        <v>1183</v>
      </c>
      <c r="D460" s="1" t="s">
        <v>5503</v>
      </c>
      <c r="E460" s="1" t="s">
        <v>5474</v>
      </c>
      <c r="F460" s="13" t="s">
        <v>5475</v>
      </c>
      <c r="G460" s="13">
        <v>0</v>
      </c>
      <c r="H460" s="13">
        <v>0</v>
      </c>
      <c r="I460" s="13">
        <v>0</v>
      </c>
      <c r="J460" s="13">
        <v>1</v>
      </c>
      <c r="K460" s="13" t="s">
        <v>6330</v>
      </c>
      <c r="L460" s="13" t="s">
        <v>6331</v>
      </c>
    </row>
    <row r="461" spans="1:12">
      <c r="A461" s="1">
        <v>100003502</v>
      </c>
      <c r="B461" s="1" t="s">
        <v>1158</v>
      </c>
      <c r="C461" s="1" t="s">
        <v>1183</v>
      </c>
      <c r="D461" s="1" t="s">
        <v>72</v>
      </c>
      <c r="E461" s="1" t="s">
        <v>20</v>
      </c>
      <c r="F461" s="13" t="s">
        <v>72</v>
      </c>
      <c r="G461" s="13">
        <v>4</v>
      </c>
      <c r="H461" s="13">
        <v>1</v>
      </c>
      <c r="I461" s="13">
        <v>200</v>
      </c>
      <c r="J461" s="13">
        <v>1</v>
      </c>
      <c r="K461" s="13" t="s">
        <v>6324</v>
      </c>
      <c r="L461" s="13" t="s">
        <v>6325</v>
      </c>
    </row>
    <row r="462" spans="1:12">
      <c r="A462" s="1">
        <v>100003504</v>
      </c>
      <c r="B462" s="1" t="s">
        <v>1158</v>
      </c>
      <c r="C462" s="1" t="s">
        <v>1183</v>
      </c>
   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   </c>
      <c r="I462" s="13">
        <v>250</v>
      </c>
      <c r="J462" s="13">
        <v>1</v>
      </c>
      <c r="K462" s="13" t="s">
        <v>6314</v>
      </c>
      <c r="L462" s="13" t="s">
        <v>6315</v>
      </c>
    </row>
    <row r="463" spans="1:12">
      <c r="A463" s="1">
        <v>100003513</v>
      </c>
      <c r="B463" s="1" t="s">
        <v>1158</v>
      </c>
      <c r="C463" s="1" t="s">
        <v>1183</v>
      </c>
      <c r="D463" s="1" t="s">
        <v>12</v>
      </c>
      <c r="E463" s="1" t="s">
        <v>11</v>
      </c>
      <c r="F463" s="13" t="s">
        <v>407</v>
      </c>
      <c r="G463" s="13">
        <v>2</v>
      </c>
      <c r="H463" s="13">
        <v>2</v>
      </c>
      <c r="I463" s="13">
        <v>100</v>
      </c>
      <c r="J463" s="13">
        <v>1</v>
      </c>
      <c r="K463" s="13" t="s">
        <v>6320</v>
      </c>
      <c r="L463" s="13" t="s">
        <v>6321</v>
      </c>
    </row>
    <row r="464" spans="1:12">
      <c r="A464" s="1">
        <v>100003516</v>
      </c>
      <c r="B464" s="1" t="s">
        <v>1158</v>
      </c>
      <c r="C464" s="1" t="s">
        <v>1183</v>
      </c>
      <c r="D464" s="1" t="s">
        <v>12</v>
      </c>
      <c r="E464" s="1" t="s">
        <v>11</v>
      </c>
      <c r="F464" s="13" t="s">
        <v>407</v>
      </c>
      <c r="G464" s="13">
        <v>2</v>
      </c>
      <c r="H464" s="13">
        <v>1</v>
      </c>
      <c r="I464" s="13">
        <v>100</v>
      </c>
      <c r="J464" s="13">
        <v>1</v>
      </c>
      <c r="K464" s="13" t="s">
        <v>6320</v>
      </c>
      <c r="L464" s="13" t="s">
        <v>6321</v>
      </c>
    </row>
    <row r="465" spans="1:12">
      <c r="A465" s="1">
        <v>100003533</v>
      </c>
      <c r="B465" s="1" t="s">
        <v>1158</v>
      </c>
      <c r="C465" s="1" t="s">
        <v>1226</v>
      </c>
      <c r="D465" s="1" t="s">
        <v>12</v>
      </c>
      <c r="E465" s="1" t="s">
        <v>11</v>
      </c>
      <c r="F465" s="13" t="s">
        <v>12</v>
      </c>
      <c r="G465" s="13">
        <v>5</v>
      </c>
      <c r="H465" s="13">
        <v>1</v>
      </c>
      <c r="I465" s="13">
        <v>250</v>
      </c>
      <c r="J465" s="13">
        <v>1</v>
      </c>
      <c r="K465" s="13" t="s">
        <v>6314</v>
      </c>
      <c r="L465" s="13" t="s">
        <v>6315</v>
      </c>
    </row>
    <row r="466" spans="1:12">
      <c r="A466" s="1">
        <v>100003548</v>
      </c>
      <c r="B466" s="1" t="s">
        <v>1158</v>
      </c>
      <c r="C466" s="1" t="s">
        <v>1226</v>
      </c>
      <c r="D466" s="1" t="s">
        <v>1232</v>
      </c>
      <c r="E466" s="1" t="s">
        <v>11</v>
      </c>
      <c r="F466" s="13" t="s">
        <v>407</v>
      </c>
      <c r="G466" s="13">
        <v>2</v>
      </c>
      <c r="H466" s="13">
        <v>1</v>
      </c>
      <c r="I466" s="13">
        <v>100</v>
      </c>
      <c r="J466" s="13">
        <v>1</v>
      </c>
      <c r="K466" s="13" t="s">
        <v>6320</v>
      </c>
      <c r="L466" s="13" t="s">
        <v>6321</v>
      </c>
    </row>
    <row r="467" spans="1:12">
      <c r="A467" s="1">
        <v>100003545</v>
      </c>
      <c r="B467" s="1" t="s">
        <v>1158</v>
      </c>
      <c r="C467" s="1" t="s">
        <v>1226</v>
      </c>
      <c r="D467" s="1" t="s">
        <v>12</v>
      </c>
      <c r="E467" s="1" t="s">
        <v>11</v>
      </c>
      <c r="F467" s="13" t="s">
        <v>12</v>
      </c>
      <c r="G467" s="13">
        <v>2</v>
      </c>
      <c r="H467" s="13">
        <v>1</v>
      </c>
      <c r="I467" s="13">
        <v>100</v>
      </c>
      <c r="J467" s="13">
        <v>1</v>
      </c>
      <c r="K467" s="13" t="s">
        <v>6320</v>
      </c>
      <c r="L467" s="13" t="s">
        <v>6321</v>
      </c>
    </row>
    <row r="468" spans="1:12">
      <c r="A468" s="1">
        <v>100003563</v>
      </c>
      <c r="B468" s="1" t="s">
        <v>1158</v>
      </c>
      <c r="C468" s="1" t="s">
        <v>1226</v>
      </c>
      <c r="D468" s="1" t="s">
        <v>18</v>
      </c>
      <c r="E468" s="1" t="s">
        <v>27</v>
      </c>
      <c r="F468" s="13" t="s">
        <v>18</v>
      </c>
      <c r="G468" s="13">
        <v>5</v>
      </c>
      <c r="H468" s="13">
        <v>1</v>
      </c>
      <c r="I468" s="13">
        <v>250</v>
      </c>
      <c r="J468" s="13">
        <v>1</v>
      </c>
      <c r="K468" s="13" t="s">
        <v>6328</v>
      </c>
      <c r="L468" s="13" t="s">
        <v>6329</v>
      </c>
    </row>
    <row r="469" spans="1:12">
      <c r="A469" s="1">
        <v>100003575</v>
      </c>
      <c r="B469" s="1" t="s">
        <v>1158</v>
      </c>
      <c r="C469" s="1" t="s">
        <v>1226</v>
      </c>
      <c r="D469" s="1" t="s">
        <v>21</v>
      </c>
      <c r="E469" s="1" t="s">
        <v>20</v>
      </c>
      <c r="F469" s="13" t="s">
        <v>21</v>
      </c>
      <c r="G469" s="13">
        <v>4</v>
      </c>
      <c r="H469" s="13">
        <v>1</v>
      </c>
      <c r="I469" s="13">
        <v>200</v>
      </c>
      <c r="J469" s="13">
        <v>1</v>
      </c>
      <c r="K469" s="13" t="s">
        <v>6324</v>
      </c>
      <c r="L469" s="13" t="s">
        <v>6325</v>
      </c>
    </row>
    <row r="470" spans="1:12">
      <c r="A470" s="1">
        <v>100017767</v>
      </c>
      <c r="B470" s="1" t="s">
        <v>1158</v>
      </c>
      <c r="C470" s="1" t="s">
        <v>1226</v>
      </c>
      <c r="D470" s="1" t="s">
        <v>5554</v>
      </c>
      <c r="E470" s="1" t="s">
        <v>2</v>
      </c>
      <c r="F470" s="13" t="s">
        <v>46</v>
      </c>
      <c r="G470" s="13">
        <v>3</v>
      </c>
      <c r="H470" s="13">
        <v>1</v>
      </c>
      <c r="I470" s="13">
        <v>150</v>
      </c>
      <c r="J470" s="13">
        <v>1</v>
      </c>
      <c r="K470" s="13" t="s">
        <v>6312</v>
      </c>
      <c r="L470" s="13" t="s">
        <v>6313</v>
      </c>
    </row>
    <row r="471" spans="1:12">
      <c r="A471" s="1">
        <v>100003567</v>
      </c>
      <c r="B471" s="1" t="s">
        <v>1158</v>
      </c>
      <c r="C471" s="1" t="s">
        <v>1226</v>
      </c>
      <c r="D471" s="1" t="s">
        <v>176</v>
      </c>
      <c r="E471" s="1" t="s">
        <v>11</v>
      </c>
      <c r="F471" s="13" t="s">
        <v>407</v>
      </c>
      <c r="G471" s="13">
        <v>3</v>
      </c>
      <c r="H471" s="13">
        <v>1</v>
      </c>
      <c r="I471" s="13">
        <v>150</v>
      </c>
      <c r="J471" s="13">
        <v>1</v>
      </c>
      <c r="K471" s="13" t="s">
        <v>6306</v>
      </c>
      <c r="L471" s="13" t="s">
        <v>6307</v>
      </c>
    </row>
    <row r="472" spans="1:12">
      <c r="A472" s="1">
        <v>100003586</v>
      </c>
      <c r="B472" s="1" t="s">
        <v>1158</v>
      </c>
      <c r="C472" s="1" t="s">
        <v>1226</v>
      </c>
      <c r="D472" s="1" t="s">
        <v>12</v>
      </c>
      <c r="E472" s="1" t="s">
        <v>11</v>
      </c>
      <c r="F472" s="13" t="s">
        <v>12</v>
      </c>
      <c r="G472" s="13">
        <v>5</v>
      </c>
      <c r="H472" s="13">
        <v>1</v>
      </c>
      <c r="I472" s="13">
        <v>250</v>
      </c>
      <c r="J472" s="13">
        <v>1</v>
      </c>
      <c r="K472" s="13" t="s">
        <v>6314</v>
      </c>
      <c r="L472" s="13" t="s">
        <v>6315</v>
      </c>
    </row>
    <row r="473" spans="1:12">
      <c r="A473" s="1">
        <v>100003596</v>
      </c>
      <c r="B473" s="1" t="s">
        <v>1158</v>
      </c>
      <c r="C473" s="1" t="s">
        <v>1226</v>
      </c>
      <c r="D473" s="1" t="s">
        <v>12</v>
      </c>
      <c r="E473" s="1" t="s">
        <v>11</v>
      </c>
      <c r="F473" s="13" t="s">
        <v>407</v>
      </c>
      <c r="G473" s="13">
        <v>2</v>
      </c>
      <c r="H473" s="13">
        <v>1</v>
      </c>
      <c r="I473" s="13">
        <v>100</v>
      </c>
      <c r="J473" s="13">
        <v>1</v>
      </c>
      <c r="K473" s="13" t="s">
        <v>6320</v>
      </c>
      <c r="L473" s="13" t="s">
        <v>6321</v>
      </c>
    </row>
    <row r="474" spans="1:12">
      <c r="A474" s="1">
        <v>100003599</v>
      </c>
      <c r="B474" s="1" t="s">
        <v>1158</v>
      </c>
      <c r="C474" s="1" t="s">
        <v>1226</v>
      </c>
      <c r="D474" s="1" t="s">
        <v>176</v>
      </c>
      <c r="E474" s="1" t="s">
        <v>11</v>
      </c>
      <c r="F474" s="13" t="s">
        <v>407</v>
      </c>
      <c r="G474" s="13">
        <v>2</v>
      </c>
      <c r="H474" s="13">
        <v>1</v>
      </c>
      <c r="I474" s="13">
        <v>100</v>
      </c>
      <c r="J474" s="13">
        <v>1</v>
      </c>
      <c r="K474" s="13" t="s">
        <v>6320</v>
      </c>
      <c r="L474" s="13" t="s">
        <v>6321</v>
      </c>
    </row>
    <row r="475" spans="1:12">
      <c r="A475" s="1">
        <v>100003610</v>
      </c>
      <c r="B475" s="1" t="s">
        <v>1158</v>
      </c>
      <c r="C475" s="1" t="s">
        <v>1251</v>
      </c>
      <c r="D475" s="1" t="s">
        <v>1249</v>
      </c>
      <c r="E475" s="1" t="s">
        <v>11</v>
      </c>
      <c r="F475" s="13" t="s">
        <v>12</v>
      </c>
      <c r="G475" s="13">
        <v>3</v>
      </c>
      <c r="H475" s="13">
        <v>1</v>
      </c>
      <c r="I475" s="13">
        <v>150</v>
      </c>
      <c r="J475" s="13">
        <v>1</v>
      </c>
      <c r="K475" s="13" t="s">
        <v>6306</v>
      </c>
      <c r="L475" s="13" t="s">
        <v>6307</v>
      </c>
    </row>
    <row r="476" spans="1:12">
      <c r="A476" s="1">
        <v>100003622</v>
      </c>
      <c r="B476" s="1" t="s">
        <v>1158</v>
      </c>
      <c r="C476" s="1" t="s">
        <v>1251</v>
      </c>
      <c r="D476" s="1" t="s">
        <v>1253</v>
      </c>
      <c r="E476" s="1" t="s">
        <v>11</v>
      </c>
      <c r="F476" s="13" t="s">
        <v>12</v>
      </c>
      <c r="G476" s="13">
        <v>3</v>
      </c>
      <c r="H476" s="13">
        <v>1</v>
      </c>
      <c r="I476" s="13">
        <v>150</v>
      </c>
      <c r="J476" s="13">
        <v>1</v>
      </c>
      <c r="K476" s="13" t="s">
        <v>6306</v>
      </c>
      <c r="L476" s="13" t="s">
        <v>6307</v>
      </c>
    </row>
    <row r="477" spans="1:12">
      <c r="A477" s="1">
        <v>100003631</v>
      </c>
      <c r="B477" s="1" t="s">
        <v>1158</v>
      </c>
      <c r="C477" s="1" t="s">
        <v>1251</v>
      </c>
      <c r="D477" s="1" t="s">
        <v>1256</v>
      </c>
      <c r="E477" s="1" t="s">
        <v>11</v>
      </c>
      <c r="F477" s="13" t="s">
        <v>12</v>
      </c>
      <c r="G477" s="13">
        <v>5</v>
      </c>
      <c r="H477" s="13">
        <v>1</v>
      </c>
      <c r="I477" s="13">
        <v>250</v>
      </c>
      <c r="J477" s="13">
        <v>1</v>
      </c>
      <c r="K477" s="13" t="s">
        <v>6328</v>
      </c>
      <c r="L477" s="13" t="s">
        <v>6329</v>
      </c>
    </row>
    <row r="478" spans="1:12">
      <c r="A478" s="1">
        <v>100003642</v>
      </c>
      <c r="B478" s="1" t="s">
        <v>1158</v>
      </c>
      <c r="C478" s="1" t="s">
        <v>1251</v>
      </c>
      <c r="D478" s="1" t="s">
        <v>176</v>
      </c>
      <c r="E478" s="1" t="s">
        <v>11</v>
      </c>
      <c r="F478" s="13" t="s">
        <v>12</v>
      </c>
      <c r="G478" s="13">
        <v>3</v>
      </c>
      <c r="H478" s="13">
        <v>1</v>
      </c>
      <c r="I478" s="13">
        <v>150</v>
      </c>
      <c r="J478" s="13">
        <v>1</v>
      </c>
      <c r="K478" s="13" t="s">
        <v>6306</v>
      </c>
      <c r="L478" s="13" t="s">
        <v>6307</v>
      </c>
    </row>
    <row r="479" spans="1:12">
      <c r="A479" s="1">
        <v>100003652</v>
      </c>
      <c r="B479" s="1" t="s">
        <v>1158</v>
      </c>
      <c r="C479" s="1" t="s">
        <v>1251</v>
      </c>
      <c r="D479" s="1" t="s">
        <v>176</v>
      </c>
      <c r="E479" s="1" t="s">
        <v>11</v>
      </c>
      <c r="F479" s="13" t="s">
        <v>407</v>
      </c>
      <c r="G479" s="13">
        <v>2</v>
      </c>
      <c r="H479" s="13">
        <v>1</v>
      </c>
      <c r="I479" s="13">
        <v>100</v>
      </c>
      <c r="J479" s="13">
        <v>1</v>
      </c>
      <c r="K479" s="13" t="s">
        <v>6320</v>
      </c>
      <c r="L479" s="13" t="s">
        <v>6321</v>
      </c>
    </row>
    <row r="480" spans="1:12">
      <c r="A480" s="1">
        <v>100003656</v>
      </c>
      <c r="B480" s="1" t="s">
        <v>1158</v>
      </c>
      <c r="C480" s="1" t="s">
        <v>1251</v>
      </c>
      <c r="D480" s="1" t="s">
        <v>176</v>
      </c>
      <c r="E480" s="1" t="s">
        <v>11</v>
      </c>
      <c r="F480" s="13" t="s">
        <v>12</v>
      </c>
      <c r="G480" s="13">
        <v>4</v>
      </c>
      <c r="H480" s="13">
        <v>1</v>
      </c>
      <c r="I480" s="13">
        <v>200</v>
      </c>
      <c r="J480" s="13">
        <v>1</v>
      </c>
      <c r="K480" s="13" t="s">
        <v>6324</v>
      </c>
      <c r="L480" s="13" t="s">
        <v>6325</v>
      </c>
    </row>
    <row r="481" spans="1:12">
      <c r="A481" s="1">
        <v>100003663</v>
      </c>
      <c r="B481" s="1" t="s">
        <v>1158</v>
      </c>
      <c r="C481" s="1" t="s">
        <v>1251</v>
      </c>
      <c r="D481" s="1" t="s">
        <v>1267</v>
      </c>
      <c r="E481" s="1" t="s">
        <v>11</v>
      </c>
      <c r="F481" s="13" t="s">
        <v>12</v>
      </c>
      <c r="G481" s="13">
        <v>3</v>
      </c>
      <c r="H481" s="13">
        <v>1</v>
      </c>
      <c r="I481" s="13">
        <v>150</v>
      </c>
      <c r="J481" s="13">
        <v>1</v>
      </c>
      <c r="K481" s="13" t="s">
        <v>6306</v>
      </c>
      <c r="L481" s="13" t="s">
        <v>6307</v>
      </c>
    </row>
    <row r="482" spans="1:12">
      <c r="A482" s="1">
        <v>100003667</v>
      </c>
      <c r="B482" s="1" t="s">
        <v>1158</v>
      </c>
      <c r="C482" s="1" t="s">
        <v>1251</v>
      </c>
      <c r="D482" s="1" t="s">
        <v>176</v>
      </c>
      <c r="E482" s="1" t="s">
        <v>11</v>
      </c>
      <c r="F482" s="13" t="s">
        <v>12</v>
      </c>
      <c r="G482" s="13">
        <v>3</v>
      </c>
      <c r="H482" s="13">
        <v>1</v>
      </c>
      <c r="I482" s="13">
        <v>150</v>
      </c>
      <c r="J482" s="13">
        <v>1</v>
      </c>
      <c r="K482" s="13" t="s">
        <v>6306</v>
      </c>
      <c r="L482" s="13" t="s">
        <v>6307</v>
      </c>
    </row>
    <row r="483" spans="1:12">
      <c r="A483" s="1">
        <v>100017408</v>
      </c>
      <c r="B483" s="1" t="s">
        <v>1158</v>
      </c>
      <c r="C483" s="1" t="s">
        <v>1251</v>
      </c>
      <c r="D483" s="1" t="s">
        <v>5475</v>
      </c>
      <c r="E483" s="1" t="s">
        <v>5474</v>
      </c>
      <c r="F483" s="13" t="s">
        <v>5475</v>
      </c>
      <c r="G483" s="13">
        <v>3</v>
      </c>
      <c r="H483" s="13">
        <v>1</v>
      </c>
      <c r="I483" s="13">
        <v>150</v>
      </c>
      <c r="J483" s="13">
        <v>1</v>
      </c>
      <c r="K483" s="13" t="s">
        <v>6306</v>
      </c>
      <c r="L483" s="13" t="s">
        <v>6307</v>
      </c>
    </row>
    <row r="484" spans="1:12">
      <c r="A484" s="1">
        <v>100003698</v>
      </c>
      <c r="B484" s="1" t="s">
        <v>1158</v>
      </c>
      <c r="C484" s="1" t="s">
        <v>1251</v>
      </c>
      <c r="D484" s="1" t="s">
        <v>1276</v>
      </c>
      <c r="E484" s="1" t="s">
        <v>11</v>
      </c>
      <c r="F484" s="13" t="s">
        <v>12</v>
      </c>
      <c r="G484" s="13">
        <v>5</v>
      </c>
      <c r="H484" s="13">
        <v>1</v>
      </c>
      <c r="I484" s="13">
        <v>250</v>
      </c>
      <c r="J484" s="13">
        <v>1</v>
      </c>
      <c r="K484" s="13" t="s">
        <v>6328</v>
      </c>
      <c r="L484" s="13" t="s">
        <v>6329</v>
      </c>
    </row>
    <row r="485" spans="1:12">
      <c r="A485" s="1">
        <v>100017407</v>
      </c>
      <c r="B485" s="1" t="s">
        <v>1158</v>
      </c>
      <c r="C485" s="1" t="s">
        <v>1251</v>
      </c>
      <c r="D485" s="1" t="s">
        <v>5504</v>
      </c>
      <c r="E485" s="1" t="s">
        <v>5474</v>
      </c>
      <c r="F485" s="13" t="s">
        <v>5475</v>
      </c>
      <c r="G485" s="13">
        <v>0</v>
      </c>
      <c r="H485" s="13">
        <v>0</v>
      </c>
      <c r="I485" s="13">
        <v>0</v>
      </c>
      <c r="J485" s="13">
        <v>1</v>
      </c>
      <c r="K485" s="13" t="s">
        <v>6330</v>
      </c>
      <c r="L485" s="13" t="s">
        <v>6331</v>
      </c>
    </row>
    <row r="486" spans="1:12">
      <c r="A486" s="1">
        <v>100003703</v>
      </c>
      <c r="B486" s="1" t="s">
        <v>1158</v>
      </c>
      <c r="C486" s="1" t="s">
        <v>1251</v>
      </c>
      <c r="D486" s="1" t="s">
        <v>12</v>
      </c>
      <c r="E486" s="1" t="s">
        <v>11</v>
      </c>
      <c r="F486" s="13" t="s">
        <v>12</v>
      </c>
      <c r="G486" s="13">
        <v>5</v>
      </c>
      <c r="H486" s="13">
        <v>2</v>
      </c>
      <c r="I486" s="13">
        <v>250</v>
      </c>
      <c r="J486" s="13">
        <v>1</v>
      </c>
      <c r="K486" s="13" t="s">
        <v>6326</v>
      </c>
      <c r="L486" s="13" t="s">
        <v>6327</v>
      </c>
    </row>
    <row r="487" spans="1:12">
      <c r="A487" s="1">
        <v>100003706</v>
      </c>
      <c r="B487" s="1" t="s">
        <v>1158</v>
      </c>
      <c r="C487" s="1" t="s">
        <v>1251</v>
      </c>
      <c r="D487" s="1" t="s">
        <v>12</v>
      </c>
      <c r="E487" s="1" t="s">
        <v>11</v>
      </c>
      <c r="F487" s="13" t="s">
        <v>12</v>
      </c>
      <c r="G487" s="13">
        <v>5</v>
      </c>
      <c r="H487" s="13">
        <v>1</v>
      </c>
      <c r="I487" s="13">
        <v>250</v>
      </c>
      <c r="J487" s="13">
        <v>1</v>
      </c>
      <c r="K487" s="13" t="s">
        <v>6328</v>
      </c>
      <c r="L487" s="13" t="s">
        <v>6329</v>
      </c>
    </row>
    <row r="488" spans="1:12">
      <c r="A488" s="1">
        <v>100003711</v>
      </c>
      <c r="B488" s="1" t="s">
        <v>1158</v>
      </c>
      <c r="C488" s="1" t="s">
        <v>1251</v>
      </c>
      <c r="D488" s="1" t="s">
        <v>750</v>
      </c>
      <c r="E488" s="1" t="s">
        <v>20</v>
      </c>
      <c r="F488" s="13" t="s">
        <v>72</v>
      </c>
      <c r="G488" s="13">
        <v>5</v>
      </c>
      <c r="H488" s="13">
        <v>1</v>
      </c>
      <c r="I488" s="13">
        <v>250</v>
      </c>
      <c r="J488" s="13">
        <v>1</v>
      </c>
      <c r="K488" s="13" t="s">
        <v>6328</v>
      </c>
      <c r="L488" s="13" t="s">
        <v>6329</v>
      </c>
    </row>
    <row r="489" spans="1:12">
      <c r="A489" s="1">
        <v>100003716</v>
      </c>
      <c r="B489" s="1" t="s">
        <v>1158</v>
      </c>
      <c r="C489" s="1" t="s">
        <v>1251</v>
      </c>
      <c r="D489" s="1" t="s">
        <v>692</v>
      </c>
      <c r="E489" s="1" t="s">
        <v>27</v>
      </c>
      <c r="F489" s="13" t="s">
        <v>18</v>
      </c>
      <c r="G489" s="13">
        <v>4</v>
      </c>
      <c r="H489" s="13">
        <v>1</v>
      </c>
      <c r="I489" s="13">
        <v>200</v>
      </c>
      <c r="J489" s="13">
        <v>1</v>
      </c>
      <c r="K489" s="13" t="s">
        <v>6324</v>
      </c>
      <c r="L489" s="13" t="s">
        <v>6325</v>
      </c>
    </row>
    <row r="490" spans="1:12">
      <c r="A490" s="1">
        <v>100003715</v>
      </c>
      <c r="B490" s="1" t="s">
        <v>1158</v>
      </c>
      <c r="C490" s="1" t="s">
        <v>1251</v>
      </c>
      <c r="D490" s="1" t="s">
        <v>1284</v>
      </c>
      <c r="E490" s="1" t="s">
        <v>27</v>
      </c>
      <c r="F490" s="13" t="s">
        <v>18</v>
      </c>
      <c r="G490" s="13">
        <v>3</v>
      </c>
      <c r="H490" s="13">
        <v>1</v>
      </c>
      <c r="I490" s="13">
        <v>150</v>
      </c>
      <c r="J490" s="13">
        <v>1</v>
      </c>
      <c r="K490" s="13" t="s">
        <v>6306</v>
      </c>
      <c r="L490" s="13" t="s">
        <v>6307</v>
      </c>
    </row>
    <row r="491" spans="1:12">
      <c r="A491" s="1">
        <v>100003719</v>
      </c>
      <c r="B491" s="1" t="s">
        <v>1158</v>
      </c>
      <c r="C491" s="1" t="s">
        <v>1251</v>
      </c>
      <c r="D491" s="1" t="s">
        <v>12</v>
      </c>
      <c r="E491" s="1" t="s">
        <v>11</v>
      </c>
      <c r="F491" s="13" t="s">
        <v>12</v>
      </c>
      <c r="G491" s="13">
        <v>5</v>
      </c>
      <c r="H491" s="13">
        <v>1</v>
      </c>
      <c r="I491" s="13">
        <v>250</v>
      </c>
      <c r="J491" s="13">
        <v>1</v>
      </c>
      <c r="K491" s="13" t="s">
        <v>6328</v>
      </c>
      <c r="L491" s="13" t="s">
        <v>6329</v>
      </c>
    </row>
    <row r="492" spans="1:12">
      <c r="A492" s="1">
        <v>100017758</v>
      </c>
      <c r="B492" s="1" t="s">
        <v>1158</v>
      </c>
      <c r="C492" s="1" t="s">
        <v>1251</v>
      </c>
      <c r="D492" s="1" t="s">
        <v>898</v>
      </c>
      <c r="E492" s="1" t="s">
        <v>2</v>
      </c>
      <c r="F492" s="13" t="s">
        <v>46</v>
      </c>
      <c r="G492" s="13">
        <v>3</v>
      </c>
      <c r="H492" s="13">
        <v>1</v>
      </c>
      <c r="I492" s="13">
        <v>150</v>
      </c>
      <c r="J492" s="13">
        <v>1</v>
      </c>
      <c r="K492" s="13" t="s">
        <v>6306</v>
      </c>
      <c r="L492" s="13" t="s">
        <v>6307</v>
      </c>
    </row>
    <row r="493" spans="1:12">
      <c r="A493" s="1">
        <v>100003726</v>
      </c>
      <c r="B493" s="1" t="s">
        <v>1158</v>
      </c>
      <c r="C493" s="1" t="s">
        <v>1251</v>
      </c>
      <c r="D493" s="1" t="s">
        <v>1288</v>
      </c>
      <c r="E493" s="1" t="s">
        <v>11</v>
      </c>
      <c r="F493" s="13" t="s">
        <v>12</v>
      </c>
      <c r="G493" s="13">
        <v>3</v>
      </c>
      <c r="H493" s="13">
        <v>1</v>
      </c>
      <c r="I493" s="13">
        <v>150</v>
      </c>
      <c r="J493" s="13">
        <v>1</v>
      </c>
      <c r="K493" s="13" t="s">
        <v>6306</v>
      </c>
      <c r="L493" s="13" t="s">
        <v>6307</v>
      </c>
    </row>
    <row r="494" spans="1:12">
      <c r="A494" s="1">
        <v>100018465</v>
      </c>
      <c r="B494" s="1" t="s">
        <v>1158</v>
      </c>
      <c r="C494" s="1" t="s">
        <v>1251</v>
      </c>
      <c r="D494" s="1" t="s">
        <v>5684</v>
      </c>
      <c r="E494" s="1" t="s">
        <v>11</v>
      </c>
      <c r="F494" s="13" t="s">
        <v>12</v>
      </c>
      <c r="G494" s="13">
        <v>3</v>
      </c>
      <c r="H494" s="13">
        <v>1</v>
      </c>
      <c r="I494" s="13">
        <v>150</v>
      </c>
      <c r="J494" s="13">
        <v>1</v>
      </c>
      <c r="K494" s="13" t="s">
        <v>6306</v>
      </c>
      <c r="L494" s="13" t="s">
        <v>6307</v>
      </c>
    </row>
    <row r="495" spans="1:12">
      <c r="A495" s="1">
        <v>100003744</v>
      </c>
      <c r="B495" s="1" t="s">
        <v>1158</v>
      </c>
      <c r="C495" s="1" t="s">
        <v>1251</v>
      </c>
      <c r="D495" s="1" t="s">
        <v>12</v>
      </c>
      <c r="E495" s="1" t="s">
        <v>11</v>
      </c>
      <c r="F495" s="13" t="s">
        <v>12</v>
      </c>
      <c r="G495" s="13">
        <v>5</v>
      </c>
      <c r="H495" s="13">
        <v>1</v>
      </c>
      <c r="I495" s="13">
        <v>250</v>
      </c>
      <c r="J495" s="13">
        <v>1</v>
      </c>
      <c r="K495" s="13" t="s">
        <v>6328</v>
      </c>
      <c r="L495" s="13" t="s">
        <v>6329</v>
      </c>
    </row>
    <row r="496" spans="1:12">
      <c r="A496" s="1">
        <v>100018254</v>
      </c>
      <c r="B496" s="1" t="s">
        <v>1158</v>
      </c>
      <c r="C496" s="1" t="s">
        <v>1251</v>
      </c>
      <c r="D496" s="1" t="s">
        <v>252</v>
      </c>
      <c r="E496" s="1" t="s">
        <v>11</v>
      </c>
      <c r="F496" s="13" t="s">
        <v>12</v>
      </c>
      <c r="G496" s="13">
        <v>4</v>
      </c>
      <c r="H496" s="13">
        <v>1</v>
      </c>
      <c r="I496" s="13">
        <v>200</v>
      </c>
      <c r="J496" s="13">
        <v>1</v>
      </c>
      <c r="K496" s="13" t="s">
        <v>6324</v>
      </c>
      <c r="L496" s="13" t="s">
        <v>6325</v>
      </c>
    </row>
    <row r="497" spans="1:12">
      <c r="A497" s="1">
        <v>100003752</v>
      </c>
      <c r="B497" s="1" t="s">
        <v>1158</v>
      </c>
      <c r="C497" s="1" t="s">
        <v>1251</v>
      </c>
      <c r="D497" s="1" t="s">
        <v>21</v>
      </c>
      <c r="E497" s="1" t="s">
        <v>20</v>
      </c>
      <c r="F497" s="13" t="s">
        <v>72</v>
      </c>
      <c r="G497" s="13">
        <v>5</v>
      </c>
      <c r="H497" s="13">
        <v>1</v>
      </c>
      <c r="I497" s="13">
        <v>250</v>
      </c>
      <c r="J497" s="13">
        <v>1</v>
      </c>
      <c r="K497" s="13" t="s">
        <v>6328</v>
      </c>
      <c r="L497" s="13" t="s">
        <v>6329</v>
      </c>
    </row>
    <row r="498" spans="1:12">
      <c r="A498" s="1">
        <v>100003761</v>
      </c>
      <c r="B498" s="1" t="s">
        <v>1158</v>
      </c>
      <c r="C498" s="1" t="s">
        <v>1251</v>
      </c>
      <c r="D498" s="1" t="s">
        <v>12</v>
      </c>
      <c r="E498" s="1" t="s">
        <v>11</v>
      </c>
      <c r="F498" s="13" t="s">
        <v>407</v>
      </c>
      <c r="G498" s="13">
        <v>2</v>
      </c>
      <c r="H498" s="13">
        <v>1</v>
      </c>
      <c r="I498" s="13">
        <v>100</v>
      </c>
      <c r="J498" s="13">
        <v>1</v>
      </c>
      <c r="K498" s="13" t="s">
        <v>6320</v>
      </c>
      <c r="L498" s="13" t="s">
        <v>6321</v>
      </c>
    </row>
    <row r="499" spans="1:12">
      <c r="A499" s="1">
        <v>100003769</v>
      </c>
      <c r="B499" s="1" t="s">
        <v>1158</v>
      </c>
      <c r="C499" s="1" t="s">
        <v>1299</v>
      </c>
      <c r="D499" s="1" t="s">
        <v>12</v>
      </c>
      <c r="E499" s="1" t="s">
        <v>11</v>
      </c>
      <c r="F499" s="13" t="s">
        <v>12</v>
      </c>
      <c r="G499" s="13">
        <v>5</v>
      </c>
      <c r="H499" s="13">
        <v>2</v>
      </c>
      <c r="I499" s="13">
        <v>250</v>
      </c>
      <c r="J499" s="13">
        <v>1</v>
      </c>
      <c r="K499" s="13" t="s">
        <v>6314</v>
      </c>
      <c r="L499" s="13" t="s">
        <v>6315</v>
      </c>
    </row>
    <row r="500" spans="1:12">
      <c r="A500" s="1">
        <v>100003778</v>
      </c>
      <c r="B500" s="1" t="s">
        <v>1158</v>
      </c>
      <c r="C500" s="1" t="s">
        <v>1299</v>
      </c>
      <c r="D500" s="1" t="s">
        <v>12</v>
      </c>
      <c r="E500" s="1" t="s">
        <v>11</v>
      </c>
      <c r="F500" s="13" t="s">
        <v>407</v>
      </c>
      <c r="G500" s="13">
        <v>2</v>
      </c>
      <c r="H500" s="13">
        <v>1</v>
      </c>
      <c r="I500" s="13">
        <v>100</v>
      </c>
      <c r="J500" s="13">
        <v>1</v>
      </c>
      <c r="K500" s="13" t="s">
        <v>6320</v>
      </c>
      <c r="L500" s="13" t="s">
        <v>6321</v>
      </c>
    </row>
    <row r="501" spans="1:12">
      <c r="A501" s="1">
        <v>100003781</v>
      </c>
      <c r="B501" s="1" t="s">
        <v>1158</v>
      </c>
      <c r="C501" s="1" t="s">
        <v>1299</v>
      </c>
      <c r="D501" s="1" t="s">
        <v>1303</v>
      </c>
      <c r="E501" s="1" t="s">
        <v>11</v>
      </c>
      <c r="F501" s="13" t="s">
        <v>12</v>
      </c>
      <c r="G501" s="13">
        <v>4</v>
      </c>
      <c r="H501" s="13">
        <v>1</v>
      </c>
      <c r="I501" s="13">
        <v>200</v>
      </c>
      <c r="J501" s="13">
        <v>1</v>
      </c>
      <c r="K501" s="13" t="s">
        <v>6324</v>
      </c>
      <c r="L501" s="13" t="s">
        <v>6325</v>
      </c>
    </row>
    <row r="502" spans="1:12">
      <c r="A502" s="1">
        <v>100003788</v>
      </c>
      <c r="B502" s="1" t="s">
        <v>1158</v>
      </c>
      <c r="C502" s="1" t="s">
        <v>1299</v>
      </c>
      <c r="D502" s="1" t="s">
        <v>12</v>
      </c>
      <c r="E502" s="1" t="s">
        <v>11</v>
      </c>
      <c r="F502" s="13" t="s">
        <v>12</v>
      </c>
      <c r="G502" s="13">
        <v>3</v>
      </c>
      <c r="H502" s="13">
        <v>1</v>
      </c>
      <c r="I502" s="13">
        <v>150</v>
      </c>
      <c r="J502" s="13">
        <v>1</v>
      </c>
      <c r="K502" s="13" t="s">
        <v>6306</v>
      </c>
      <c r="L502" s="13" t="s">
        <v>6307</v>
      </c>
    </row>
    <row r="503" spans="1:12">
      <c r="A503" s="1">
        <v>100003809</v>
      </c>
      <c r="B503" s="1" t="s">
        <v>1158</v>
      </c>
      <c r="C503" s="1" t="s">
        <v>1299</v>
      </c>
      <c r="D503" s="1" t="s">
        <v>46</v>
      </c>
      <c r="E503" s="1" t="s">
        <v>2</v>
      </c>
      <c r="F503" s="13" t="s">
        <v>46</v>
      </c>
      <c r="G503" s="13">
        <v>3</v>
      </c>
      <c r="H503" s="13">
        <v>1</v>
      </c>
      <c r="I503" s="13">
        <v>150</v>
      </c>
      <c r="J503" s="13">
        <v>1</v>
      </c>
      <c r="K503" s="13" t="s">
        <v>6306</v>
      </c>
      <c r="L503" s="13" t="s">
        <v>6307</v>
      </c>
    </row>
    <row r="504" spans="1:12">
      <c r="A504" s="1">
        <v>100003813</v>
      </c>
      <c r="B504" s="1" t="s">
        <v>1158</v>
      </c>
      <c r="C504" s="1" t="s">
        <v>1299</v>
      </c>
      <c r="D504" s="1" t="s">
        <v>18</v>
      </c>
      <c r="E504" s="1" t="s">
        <v>27</v>
      </c>
      <c r="F504" s="13" t="s">
        <v>18</v>
      </c>
      <c r="G504" s="13">
        <v>5</v>
      </c>
      <c r="H504" s="13">
        <v>1</v>
      </c>
      <c r="I504" s="13">
        <v>250</v>
      </c>
      <c r="J504" s="13">
        <v>1</v>
      </c>
      <c r="K504" s="13" t="s">
        <v>6314</v>
      </c>
      <c r="L504" s="13" t="s">
        <v>6315</v>
      </c>
    </row>
    <row r="505" spans="1:12">
      <c r="A505" s="1">
        <v>100003821</v>
      </c>
      <c r="B505" s="1" t="s">
        <v>1158</v>
      </c>
      <c r="C505" s="1" t="s">
        <v>1299</v>
      </c>
      <c r="D505" s="1" t="s">
        <v>12</v>
      </c>
      <c r="E505" s="1" t="s">
        <v>11</v>
      </c>
      <c r="F505" s="13" t="s">
        <v>12</v>
      </c>
      <c r="G505" s="13">
        <v>4</v>
      </c>
      <c r="H505" s="13">
        <v>1</v>
      </c>
      <c r="I505" s="13">
        <v>200</v>
      </c>
      <c r="J505" s="13">
        <v>1</v>
      </c>
      <c r="K505" s="13" t="s">
        <v>6324</v>
      </c>
      <c r="L505" s="13" t="s">
        <v>6325</v>
      </c>
    </row>
    <row r="506" spans="1:12">
      <c r="A506" s="1">
        <v>100003823</v>
      </c>
      <c r="B506" s="1" t="s">
        <v>1158</v>
      </c>
      <c r="C506" s="1" t="s">
        <v>1299</v>
      </c>
      <c r="D506" s="1" t="s">
        <v>1314</v>
      </c>
      <c r="E506" s="1" t="s">
        <v>11</v>
      </c>
      <c r="F506" s="13" t="s">
        <v>12</v>
      </c>
      <c r="G506" s="13">
        <v>5</v>
      </c>
      <c r="H506" s="13">
        <v>2</v>
      </c>
      <c r="I506" s="13">
        <v>250</v>
      </c>
      <c r="J506" s="13">
        <v>1</v>
      </c>
      <c r="K506" s="13" t="s">
        <v>6314</v>
      </c>
      <c r="L506" s="13" t="s">
        <v>6315</v>
      </c>
    </row>
    <row r="507" spans="1:12">
      <c r="A507" s="1">
        <v>100019146</v>
      </c>
      <c r="B507" s="1" t="s">
        <v>1158</v>
      </c>
      <c r="C507" s="1" t="s">
        <v>1299</v>
      </c>
      <c r="D507" s="1" t="s">
        <v>5847</v>
      </c>
      <c r="E507" s="1" t="s">
        <v>11</v>
      </c>
      <c r="F507" s="13" t="s">
        <v>12</v>
      </c>
      <c r="G507" s="13">
        <v>4</v>
      </c>
      <c r="H507" s="13">
        <v>1</v>
      </c>
      <c r="I507" s="13">
        <v>200</v>
      </c>
      <c r="J507" s="13">
        <v>1</v>
      </c>
      <c r="K507" s="13" t="s">
        <v>6324</v>
      </c>
      <c r="L507" s="13" t="s">
        <v>6325</v>
      </c>
    </row>
    <row r="508" spans="1:12">
      <c r="A508" s="1">
        <v>100003836</v>
      </c>
      <c r="B508" s="1" t="s">
        <v>1158</v>
      </c>
      <c r="C508" s="1" t="s">
        <v>1299</v>
      </c>
      <c r="D508" s="1" t="s">
        <v>12</v>
      </c>
      <c r="E508" s="1" t="s">
        <v>11</v>
      </c>
      <c r="F508" s="13" t="s">
        <v>12</v>
      </c>
      <c r="G508" s="13">
        <v>3</v>
      </c>
      <c r="H508" s="13">
        <v>1</v>
      </c>
      <c r="I508" s="13">
        <v>150</v>
      </c>
      <c r="J508" s="13">
        <v>1</v>
      </c>
      <c r="K508" s="13" t="s">
        <v>6306</v>
      </c>
      <c r="L508" s="13" t="s">
        <v>6307</v>
      </c>
    </row>
    <row r="509" spans="1:12">
      <c r="A509" s="1">
        <v>100003842</v>
      </c>
      <c r="B509" s="1" t="s">
        <v>1158</v>
      </c>
      <c r="C509" s="1" t="s">
        <v>1299</v>
      </c>
      <c r="D509" s="1" t="s">
        <v>176</v>
      </c>
      <c r="E509" s="1" t="s">
        <v>11</v>
      </c>
      <c r="F509" s="13" t="s">
        <v>12</v>
      </c>
      <c r="G509" s="13">
        <v>5</v>
      </c>
      <c r="H509" s="13">
        <v>2</v>
      </c>
      <c r="I509" s="13">
        <v>250</v>
      </c>
      <c r="J509" s="13">
        <v>1</v>
      </c>
      <c r="K509" s="13" t="s">
        <v>6314</v>
      </c>
      <c r="L509" s="13" t="s">
        <v>6315</v>
      </c>
    </row>
    <row r="510" spans="1:12">
      <c r="A510" s="1">
        <v>100003848</v>
      </c>
      <c r="B510" s="1" t="s">
        <v>1158</v>
      </c>
      <c r="C510" s="1" t="s">
        <v>1299</v>
      </c>
      <c r="D510" s="1" t="s">
        <v>176</v>
      </c>
      <c r="E510" s="1" t="s">
        <v>11</v>
      </c>
      <c r="F510" s="13" t="s">
        <v>12</v>
      </c>
      <c r="G510" s="13">
        <v>3</v>
      </c>
      <c r="H510" s="13">
        <v>1</v>
      </c>
      <c r="I510" s="13">
        <v>150</v>
      </c>
      <c r="J510" s="13">
        <v>1</v>
      </c>
      <c r="K510" s="13" t="s">
        <v>6306</v>
      </c>
      <c r="L510" s="13" t="s">
        <v>6307</v>
      </c>
    </row>
    <row r="511" spans="1:12">
      <c r="A511" s="1">
        <v>100003857</v>
      </c>
      <c r="B511" s="1" t="s">
        <v>1158</v>
      </c>
      <c r="C511" s="1" t="s">
        <v>1299</v>
      </c>
      <c r="D511" s="1" t="s">
        <v>12</v>
      </c>
      <c r="E511" s="1" t="s">
        <v>11</v>
      </c>
      <c r="F511" s="13" t="s">
        <v>12</v>
      </c>
      <c r="G511" s="13">
        <v>3</v>
      </c>
      <c r="H511" s="13">
        <v>1</v>
      </c>
      <c r="I511" s="13">
        <v>150</v>
      </c>
      <c r="J511" s="13">
        <v>1</v>
      </c>
      <c r="K511" s="13" t="s">
        <v>6306</v>
      </c>
      <c r="L511" s="13" t="s">
        <v>6307</v>
      </c>
    </row>
    <row r="512" spans="1:12">
      <c r="A512" s="1">
        <v>100003866</v>
      </c>
      <c r="B512" s="1" t="s">
        <v>1158</v>
      </c>
      <c r="C512" s="1" t="s">
        <v>1299</v>
      </c>
      <c r="D512" s="1" t="s">
        <v>176</v>
      </c>
      <c r="E512" s="1" t="s">
        <v>11</v>
      </c>
      <c r="F512" s="13" t="s">
        <v>12</v>
      </c>
      <c r="G512" s="13">
        <v>3</v>
      </c>
      <c r="H512" s="13">
        <v>1</v>
      </c>
      <c r="I512" s="13">
        <v>150</v>
      </c>
      <c r="J512" s="13">
        <v>1</v>
      </c>
      <c r="K512" s="13" t="s">
        <v>6306</v>
      </c>
      <c r="L512" s="13" t="s">
        <v>6307</v>
      </c>
    </row>
    <row r="513" spans="1:12">
      <c r="A513" s="1">
        <v>100003870</v>
      </c>
      <c r="B513" s="1" t="s">
        <v>1158</v>
      </c>
      <c r="C513" s="1" t="s">
        <v>1329</v>
      </c>
      <c r="D513" s="1" t="s">
        <v>176</v>
      </c>
      <c r="E513" s="1" t="s">
        <v>11</v>
      </c>
      <c r="F513" s="13" t="s">
        <v>12</v>
      </c>
      <c r="G513" s="13">
        <v>3</v>
      </c>
      <c r="H513" s="13">
        <v>1</v>
      </c>
      <c r="I513" s="13">
        <v>150</v>
      </c>
      <c r="J513" s="13">
        <v>1</v>
      </c>
      <c r="K513" s="13" t="s">
        <v>6306</v>
      </c>
      <c r="L513" s="13" t="s">
        <v>6307</v>
      </c>
    </row>
    <row r="514" spans="1:12">
      <c r="A514" s="1">
        <v>100003876</v>
      </c>
      <c r="B514" s="1" t="s">
        <v>1158</v>
      </c>
      <c r="C514" s="1" t="s">
        <v>1329</v>
      </c>
      <c r="D514" s="1" t="s">
        <v>12</v>
      </c>
      <c r="E514" s="1" t="s">
        <v>11</v>
      </c>
      <c r="F514" s="13" t="s">
        <v>12</v>
      </c>
      <c r="G514" s="13">
        <v>3</v>
      </c>
      <c r="H514" s="13">
        <v>1</v>
      </c>
      <c r="I514" s="13">
        <v>150</v>
      </c>
      <c r="J514" s="13">
        <v>1</v>
      </c>
      <c r="K514" s="13" t="s">
        <v>6306</v>
      </c>
      <c r="L514" s="13" t="s">
        <v>6307</v>
      </c>
    </row>
    <row r="515" spans="1:12">
      <c r="A515" s="1">
        <v>100003881</v>
      </c>
      <c r="B515" s="1" t="s">
        <v>1158</v>
      </c>
      <c r="C515" s="1" t="s">
        <v>1329</v>
      </c>
      <c r="D515" s="1" t="s">
        <v>12</v>
      </c>
      <c r="E515" s="1" t="s">
        <v>11</v>
      </c>
      <c r="F515" s="13" t="s">
        <v>12</v>
      </c>
      <c r="G515" s="13">
        <v>3</v>
      </c>
      <c r="H515" s="13">
        <v>1</v>
      </c>
      <c r="I515" s="13">
        <v>150</v>
      </c>
      <c r="J515" s="13">
        <v>1</v>
      </c>
      <c r="K515" s="13" t="s">
        <v>6306</v>
      </c>
      <c r="L515" s="13" t="s">
        <v>6307</v>
      </c>
    </row>
    <row r="516" spans="1:12">
      <c r="A516" s="1">
        <v>100003894</v>
      </c>
      <c r="B516" s="1" t="s">
        <v>1158</v>
      </c>
      <c r="C516" s="1" t="s">
        <v>1329</v>
      </c>
      <c r="D516" s="1" t="s">
        <v>12</v>
      </c>
      <c r="E516" s="1" t="s">
        <v>11</v>
      </c>
      <c r="F516" s="13" t="s">
        <v>407</v>
      </c>
      <c r="G516" s="13">
        <v>3</v>
      </c>
      <c r="H516" s="13">
        <v>1</v>
      </c>
      <c r="I516" s="13">
        <v>150</v>
      </c>
      <c r="J516" s="13">
        <v>1</v>
      </c>
      <c r="K516" s="13" t="s">
        <v>6306</v>
      </c>
      <c r="L516" s="13" t="s">
        <v>6307</v>
      </c>
    </row>
    <row r="517" spans="1:12">
      <c r="A517" s="1">
        <v>100018218</v>
      </c>
      <c r="B517" s="1" t="s">
        <v>1158</v>
      </c>
      <c r="C517" s="1" t="s">
        <v>1329</v>
      </c>
      <c r="D517" s="1" t="s">
        <v>176</v>
      </c>
      <c r="E517" s="1" t="s">
        <v>11</v>
      </c>
      <c r="F517" s="13" t="s">
        <v>12</v>
      </c>
      <c r="G517" s="13">
        <v>3</v>
      </c>
      <c r="H517" s="13">
        <v>1</v>
      </c>
      <c r="I517" s="13">
        <v>150</v>
      </c>
      <c r="J517" s="13">
        <v>1</v>
      </c>
      <c r="K517" s="13" t="s">
        <v>6306</v>
      </c>
      <c r="L517" s="13" t="s">
        <v>6307</v>
      </c>
    </row>
    <row r="518" spans="1:12">
      <c r="A518" s="1">
        <v>100003904</v>
      </c>
      <c r="B518" s="1" t="s">
        <v>1158</v>
      </c>
      <c r="C518" s="1" t="s">
        <v>1329</v>
      </c>
      <c r="D518" s="1" t="s">
        <v>1337</v>
      </c>
      <c r="E518" s="1" t="s">
        <v>11</v>
      </c>
      <c r="F518" s="13" t="s">
        <v>12</v>
      </c>
      <c r="G518" s="13">
        <v>3</v>
      </c>
      <c r="H518" s="13">
        <v>1</v>
      </c>
      <c r="I518" s="13">
        <v>150</v>
      </c>
      <c r="J518" s="13">
        <v>1</v>
      </c>
      <c r="K518" s="13" t="s">
        <v>6306</v>
      </c>
      <c r="L518" s="13" t="s">
        <v>6307</v>
      </c>
    </row>
    <row r="519" spans="1:12">
      <c r="A519" s="1">
        <v>100003917</v>
      </c>
      <c r="B519" s="1" t="s">
        <v>1158</v>
      </c>
      <c r="C519" s="1" t="s">
        <v>1329</v>
      </c>
      <c r="D519" s="1" t="s">
        <v>100</v>
      </c>
      <c r="E519" s="1" t="s">
        <v>20</v>
      </c>
      <c r="F519" s="13" t="s">
        <v>100</v>
      </c>
      <c r="G519" s="13">
        <v>5</v>
      </c>
      <c r="H519" s="13">
        <v>1</v>
      </c>
      <c r="I519" s="13">
        <v>250</v>
      </c>
      <c r="J519" s="13">
        <v>1</v>
      </c>
      <c r="K519" s="13" t="s">
        <v>6328</v>
      </c>
      <c r="L519" s="13" t="s">
        <v>6329</v>
      </c>
    </row>
    <row r="520" spans="1:12">
      <c r="A520" s="1">
        <v>100003930</v>
      </c>
      <c r="B520" s="1" t="s">
        <v>1158</v>
      </c>
      <c r="C520" s="1" t="s">
        <v>1329</v>
      </c>
      <c r="D520" s="1" t="s">
        <v>176</v>
      </c>
      <c r="E520" s="1" t="s">
        <v>11</v>
      </c>
      <c r="F520" s="13" t="s">
        <v>12</v>
      </c>
      <c r="G520" s="13">
        <v>3</v>
      </c>
      <c r="H520" s="13">
        <v>1</v>
      </c>
      <c r="I520" s="13">
        <v>150</v>
      </c>
      <c r="J520" s="13">
        <v>1</v>
      </c>
      <c r="K520" s="13" t="s">
        <v>6306</v>
      </c>
      <c r="L520" s="13" t="s">
        <v>6307</v>
      </c>
    </row>
    <row r="521" spans="1:12">
      <c r="A521" s="1">
        <v>100003944</v>
      </c>
      <c r="B521" s="1" t="s">
        <v>1158</v>
      </c>
      <c r="C521" s="1" t="s">
        <v>1329</v>
      </c>
      <c r="D521" s="1" t="s">
        <v>1346</v>
      </c>
      <c r="E521" s="1" t="s">
        <v>11</v>
      </c>
      <c r="F521" s="13" t="s">
        <v>12</v>
      </c>
      <c r="G521" s="13">
        <v>4</v>
      </c>
      <c r="H521" s="13">
        <v>1</v>
      </c>
      <c r="I521" s="13">
        <v>200</v>
      </c>
      <c r="J521" s="13">
        <v>1</v>
      </c>
      <c r="K521" s="13" t="s">
        <v>6324</v>
      </c>
      <c r="L521" s="13" t="s">
        <v>6325</v>
      </c>
    </row>
    <row r="522" spans="1:12">
      <c r="A522" s="1">
        <v>100003938</v>
      </c>
      <c r="B522" s="1" t="s">
        <v>1158</v>
      </c>
      <c r="C522" s="1" t="s">
        <v>1329</v>
      </c>
      <c r="D522" s="1" t="s">
        <v>365</v>
      </c>
      <c r="E522" s="1" t="s">
        <v>20</v>
      </c>
      <c r="F522" s="13" t="s">
        <v>100</v>
      </c>
      <c r="G522" s="13">
        <v>3</v>
      </c>
      <c r="H522" s="13">
        <v>1</v>
      </c>
      <c r="I522" s="13">
        <v>150</v>
      </c>
      <c r="J522" s="13">
        <v>1</v>
      </c>
      <c r="K522" s="13" t="s">
        <v>6306</v>
      </c>
      <c r="L522" s="13" t="s">
        <v>6307</v>
      </c>
    </row>
    <row r="523" spans="1:12">
      <c r="A523" s="1">
        <v>100003948</v>
      </c>
      <c r="B523" s="1" t="s">
        <v>1158</v>
      </c>
      <c r="C523" s="1" t="s">
        <v>1329</v>
      </c>
      <c r="D523" s="1" t="s">
        <v>12</v>
      </c>
      <c r="E523" s="1" t="s">
        <v>11</v>
      </c>
      <c r="F523" s="13" t="s">
        <v>12</v>
      </c>
      <c r="G523" s="13">
        <v>5</v>
      </c>
      <c r="H523" s="13">
        <v>1</v>
      </c>
      <c r="I523" s="13">
        <v>250</v>
      </c>
      <c r="J523" s="13">
        <v>1</v>
      </c>
      <c r="K523" s="13" t="s">
        <v>6328</v>
      </c>
      <c r="L523" s="13" t="s">
        <v>6329</v>
      </c>
    </row>
    <row r="524" spans="1:12">
      <c r="A524" s="1">
        <v>100003960</v>
      </c>
      <c r="B524" s="1" t="s">
        <v>1158</v>
      </c>
      <c r="C524" s="1" t="s">
        <v>1329</v>
      </c>
      <c r="D524" s="1" t="s">
        <v>1351</v>
      </c>
      <c r="E524" s="1" t="s">
        <v>11</v>
      </c>
      <c r="F524" s="13" t="s">
        <v>12</v>
      </c>
      <c r="G524" s="13">
        <v>4</v>
      </c>
      <c r="H524" s="13">
        <v>1</v>
      </c>
      <c r="I524" s="13">
        <v>200</v>
      </c>
      <c r="J524" s="13">
        <v>1</v>
      </c>
      <c r="K524" s="13" t="s">
        <v>6324</v>
      </c>
      <c r="L524" s="13" t="s">
        <v>6325</v>
      </c>
    </row>
    <row r="525" spans="1:12">
      <c r="A525" s="1">
        <v>100003964</v>
      </c>
      <c r="B525" s="1" t="s">
        <v>1158</v>
      </c>
      <c r="C525" s="1" t="s">
        <v>1329</v>
      </c>
      <c r="D525" s="1" t="s">
        <v>12</v>
      </c>
      <c r="E525" s="1" t="s">
        <v>11</v>
      </c>
      <c r="F525" s="13" t="s">
        <v>12</v>
      </c>
      <c r="G525" s="13">
        <v>5</v>
      </c>
      <c r="H525" s="13">
        <v>1</v>
      </c>
      <c r="I525" s="13">
        <v>250</v>
      </c>
      <c r="J525" s="13">
        <v>1</v>
      </c>
      <c r="K525" s="13" t="s">
        <v>6328</v>
      </c>
      <c r="L525" s="13" t="s">
        <v>6329</v>
      </c>
    </row>
    <row r="526" spans="1:12">
      <c r="A526" s="1">
        <v>100003974</v>
      </c>
      <c r="B526" s="1" t="s">
        <v>1158</v>
      </c>
      <c r="C526" s="1" t="s">
        <v>1329</v>
      </c>
      <c r="D526" s="1" t="s">
        <v>12</v>
      </c>
      <c r="E526" s="1" t="s">
        <v>11</v>
      </c>
      <c r="F526" s="13" t="s">
        <v>12</v>
      </c>
      <c r="G526" s="13">
        <v>4</v>
      </c>
      <c r="H526" s="13">
        <v>1</v>
      </c>
      <c r="I526" s="13">
        <v>200</v>
      </c>
      <c r="J526" s="13">
        <v>1</v>
      </c>
      <c r="K526" s="13" t="s">
        <v>6324</v>
      </c>
      <c r="L526" s="13" t="s">
        <v>6325</v>
      </c>
    </row>
    <row r="527" spans="1:12">
      <c r="A527" s="1">
        <v>100003951</v>
      </c>
      <c r="B527" s="1" t="s">
        <v>1158</v>
      </c>
      <c r="C527" s="1" t="s">
        <v>1329</v>
      </c>
      <c r="D527" s="1" t="s">
        <v>167</v>
      </c>
      <c r="E527" s="1" t="s">
        <v>20</v>
      </c>
      <c r="F527" s="13" t="s">
        <v>167</v>
      </c>
      <c r="G527" s="13">
        <v>4</v>
      </c>
      <c r="H527" s="13">
        <v>1</v>
      </c>
      <c r="I527" s="13">
        <v>200</v>
      </c>
      <c r="J527" s="13">
        <v>1</v>
      </c>
      <c r="K527" s="13" t="s">
        <v>6324</v>
      </c>
      <c r="L527" s="13" t="s">
        <v>6325</v>
      </c>
    </row>
    <row r="528" spans="1:12">
      <c r="A528" s="1">
        <v>100003989</v>
      </c>
      <c r="B528" s="1" t="s">
        <v>1158</v>
      </c>
      <c r="C528" s="1" t="s">
        <v>1329</v>
      </c>
      <c r="D528" s="1" t="s">
        <v>18</v>
      </c>
      <c r="E528" s="1" t="s">
        <v>27</v>
      </c>
      <c r="F528" s="13" t="s">
        <v>18</v>
      </c>
      <c r="G528" s="13">
        <v>5</v>
      </c>
      <c r="H528" s="13">
        <v>1</v>
      </c>
      <c r="I528" s="13">
        <v>250</v>
      </c>
      <c r="J528" s="13">
        <v>1</v>
      </c>
      <c r="K528" s="13" t="s">
        <v>6314</v>
      </c>
      <c r="L528" s="13" t="s">
        <v>6315</v>
      </c>
    </row>
    <row r="529" spans="1:12">
      <c r="A529" s="1">
        <v>100003990</v>
      </c>
      <c r="B529" s="1" t="s">
        <v>1158</v>
      </c>
      <c r="C529" s="1" t="s">
        <v>1329</v>
      </c>
      <c r="D529" s="1" t="s">
        <v>12</v>
      </c>
      <c r="E529" s="1" t="s">
        <v>11</v>
      </c>
      <c r="F529" s="13" t="s">
        <v>12</v>
      </c>
      <c r="G529" s="13">
        <v>5</v>
      </c>
      <c r="H529" s="13">
        <v>1</v>
      </c>
      <c r="I529" s="13">
        <v>250</v>
      </c>
      <c r="J529" s="13">
        <v>1</v>
      </c>
      <c r="K529" s="13" t="s">
        <v>6322</v>
      </c>
      <c r="L529" s="13" t="s">
        <v>6323</v>
      </c>
    </row>
    <row r="530" spans="1:12">
      <c r="A530" s="1">
        <v>100003984</v>
      </c>
      <c r="B530" s="1" t="s">
        <v>1158</v>
      </c>
      <c r="C530" s="1" t="s">
        <v>1329</v>
      </c>
      <c r="D530" s="1" t="s">
        <v>12</v>
      </c>
      <c r="E530" s="1" t="s">
        <v>11</v>
      </c>
      <c r="F530" s="13" t="s">
        <v>12</v>
      </c>
      <c r="G530" s="13">
        <v>5</v>
      </c>
      <c r="H530" s="13">
        <v>1</v>
      </c>
      <c r="I530" s="13">
        <v>250</v>
      </c>
      <c r="J530" s="13">
        <v>1</v>
      </c>
      <c r="K530" s="13" t="s">
        <v>6328</v>
      </c>
      <c r="L530" s="13" t="s">
        <v>6329</v>
      </c>
    </row>
    <row r="531" spans="1:12">
      <c r="A531" s="1">
        <v>100003977</v>
      </c>
      <c r="B531" s="1" t="s">
        <v>1158</v>
      </c>
      <c r="C531" s="1" t="s">
        <v>1329</v>
      </c>
      <c r="D531" s="1" t="s">
        <v>72</v>
      </c>
      <c r="E531" s="1" t="s">
        <v>20</v>
      </c>
      <c r="F531" s="13" t="s">
        <v>72</v>
      </c>
      <c r="G531" s="13">
        <v>4</v>
      </c>
      <c r="H531" s="13">
        <v>1</v>
      </c>
      <c r="I531" s="13">
        <v>200</v>
      </c>
      <c r="J531" s="13">
        <v>1</v>
      </c>
      <c r="K531" s="13" t="s">
        <v>6324</v>
      </c>
      <c r="L531" s="13" t="s">
        <v>6325</v>
      </c>
    </row>
    <row r="532" spans="1:12">
      <c r="A532" s="1">
        <v>100003980</v>
      </c>
      <c r="B532" s="1" t="s">
        <v>1158</v>
      </c>
      <c r="C532" s="1" t="s">
        <v>1329</v>
      </c>
      <c r="D532" s="1" t="s">
        <v>21</v>
      </c>
      <c r="E532" s="1" t="s">
        <v>20</v>
      </c>
      <c r="F532" s="13" t="s">
        <v>21</v>
      </c>
      <c r="G532" s="13">
        <v>4</v>
      </c>
      <c r="H532" s="13">
        <v>1</v>
      </c>
      <c r="I532" s="13">
        <v>200</v>
      </c>
      <c r="J532" s="13">
        <v>1</v>
      </c>
      <c r="K532" s="13" t="s">
        <v>6310</v>
      </c>
      <c r="L532" s="13" t="s">
        <v>6311</v>
      </c>
    </row>
    <row r="533" spans="1:12">
      <c r="A533" s="1">
        <v>100003981</v>
      </c>
      <c r="B533" s="1" t="s">
        <v>1158</v>
      </c>
      <c r="C533" s="1" t="s">
        <v>1329</v>
      </c>
      <c r="D533" s="1" t="s">
        <v>12</v>
      </c>
      <c r="E533" s="1" t="s">
        <v>11</v>
      </c>
      <c r="F533" s="13" t="s">
        <v>12</v>
      </c>
      <c r="G533" s="13">
        <v>5</v>
      </c>
      <c r="H533" s="13">
        <v>1</v>
      </c>
      <c r="I533" s="13">
        <v>250</v>
      </c>
      <c r="J533" s="13">
        <v>1</v>
      </c>
      <c r="K533" s="13" t="s">
        <v>6326</v>
      </c>
      <c r="L533" s="13" t="s">
        <v>6327</v>
      </c>
    </row>
    <row r="534" spans="1:12">
      <c r="A534" s="1">
        <v>100003969</v>
      </c>
      <c r="B534" s="1" t="s">
        <v>1158</v>
      </c>
      <c r="C534" s="1" t="s">
        <v>1329</v>
      </c>
      <c r="D534" s="1" t="s">
        <v>898</v>
      </c>
      <c r="E534" s="1" t="s">
        <v>2</v>
      </c>
      <c r="F534" s="13" t="s">
        <v>46</v>
      </c>
      <c r="G534" s="13">
        <v>3</v>
      </c>
      <c r="H534" s="13">
        <v>1</v>
      </c>
      <c r="I534" s="13">
        <v>150</v>
      </c>
      <c r="J534" s="13">
        <v>1</v>
      </c>
      <c r="K534" s="13" t="s">
        <v>6306</v>
      </c>
      <c r="L534" s="13" t="s">
        <v>6307</v>
      </c>
    </row>
    <row r="535" spans="1:12">
      <c r="A535" s="1">
        <v>100003968</v>
      </c>
      <c r="B535" s="1" t="s">
        <v>1158</v>
      </c>
      <c r="C535" s="1" t="s">
        <v>1329</v>
      </c>
      <c r="D535" s="1" t="s">
        <v>841</v>
      </c>
      <c r="E535" s="1" t="s">
        <v>2</v>
      </c>
      <c r="F535" s="13" t="s">
        <v>277</v>
      </c>
      <c r="G535" s="13">
        <v>2</v>
      </c>
      <c r="H535" s="13">
        <v>1</v>
      </c>
      <c r="I535" s="13">
        <v>100</v>
      </c>
      <c r="J535" s="13">
        <v>1</v>
      </c>
      <c r="K535" s="13" t="s">
        <v>6320</v>
      </c>
      <c r="L535" s="13" t="s">
        <v>6321</v>
      </c>
    </row>
    <row r="536" spans="1:12">
      <c r="A536" s="1">
        <v>100003967</v>
      </c>
      <c r="B536" s="1" t="s">
        <v>1158</v>
      </c>
      <c r="C536" s="1" t="s">
        <v>1329</v>
      </c>
      <c r="D536" s="1" t="s">
        <v>1354</v>
      </c>
      <c r="E536" s="1" t="s">
        <v>2</v>
      </c>
      <c r="F536" s="13" t="s">
        <v>1355</v>
      </c>
      <c r="G536" s="13">
        <v>3</v>
      </c>
      <c r="H536" s="13">
        <v>1</v>
      </c>
      <c r="I536" s="13">
        <v>150</v>
      </c>
      <c r="J536" s="13">
        <v>1</v>
      </c>
      <c r="K536" s="13" t="s">
        <v>6306</v>
      </c>
      <c r="L536" s="13" t="s">
        <v>6307</v>
      </c>
    </row>
    <row r="537" spans="1:12">
      <c r="A537" s="1">
        <v>100017410</v>
      </c>
      <c r="B537" s="1" t="s">
        <v>1158</v>
      </c>
      <c r="C537" s="1" t="s">
        <v>1329</v>
      </c>
      <c r="D537" s="1" t="s">
        <v>5475</v>
      </c>
      <c r="E537" s="1" t="s">
        <v>5474</v>
      </c>
      <c r="F537" s="13" t="s">
        <v>5475</v>
      </c>
      <c r="G537" s="13">
        <v>0</v>
      </c>
      <c r="H537" s="13">
        <v>0</v>
      </c>
      <c r="I537" s="13">
        <v>0</v>
      </c>
      <c r="J537" s="13">
        <v>1</v>
      </c>
      <c r="K537" s="13" t="s">
        <v>6330</v>
      </c>
      <c r="L537" s="13" t="s">
        <v>6331</v>
      </c>
    </row>
    <row r="538" spans="1:12">
      <c r="A538" s="1">
        <v>100003993</v>
      </c>
      <c r="B538" s="1" t="s">
        <v>1158</v>
      </c>
      <c r="C538" s="1" t="s">
        <v>1329</v>
      </c>
      <c r="D538" s="1" t="s">
        <v>1010</v>
      </c>
      <c r="E538" s="1" t="s">
        <v>20</v>
      </c>
      <c r="F538" s="13" t="s">
        <v>72</v>
      </c>
      <c r="G538" s="13">
        <v>5</v>
      </c>
      <c r="H538" s="13">
        <v>1</v>
      </c>
      <c r="I538" s="13">
        <v>250</v>
      </c>
      <c r="J538" s="13">
        <v>1</v>
      </c>
      <c r="K538" s="13" t="s">
        <v>6326</v>
      </c>
      <c r="L538" s="13" t="s">
        <v>6327</v>
      </c>
    </row>
    <row r="539" spans="1:12">
      <c r="A539" s="1">
        <v>100003998</v>
      </c>
      <c r="B539" s="1" t="s">
        <v>1158</v>
      </c>
      <c r="C539" s="1" t="s">
        <v>1329</v>
      </c>
      <c r="D539" s="1" t="s">
        <v>12</v>
      </c>
      <c r="E539" s="1" t="s">
        <v>11</v>
      </c>
      <c r="F539" s="13" t="s">
        <v>407</v>
      </c>
      <c r="G539" s="13">
        <v>3</v>
      </c>
      <c r="H539" s="13">
        <v>1</v>
      </c>
      <c r="I539" s="13">
        <v>150</v>
      </c>
      <c r="J539" s="13">
        <v>1</v>
      </c>
      <c r="K539" s="13" t="s">
        <v>6306</v>
      </c>
      <c r="L539" s="13" t="s">
        <v>6307</v>
      </c>
    </row>
    <row r="540" spans="1:12">
      <c r="A540" s="1">
        <v>100004004</v>
      </c>
      <c r="B540" s="1" t="s">
        <v>1158</v>
      </c>
      <c r="C540" s="1" t="s">
        <v>1329</v>
      </c>
      <c r="D540" s="1" t="s">
        <v>1367</v>
      </c>
      <c r="E540" s="1" t="s">
        <v>11</v>
      </c>
      <c r="F540" s="13" t="s">
        <v>12</v>
      </c>
      <c r="G540" s="13">
        <v>4</v>
      </c>
      <c r="H540" s="13">
        <v>1</v>
      </c>
      <c r="I540" s="13">
        <v>200</v>
      </c>
      <c r="J540" s="13">
        <v>1</v>
      </c>
      <c r="K540" s="13" t="s">
        <v>6324</v>
      </c>
      <c r="L540" s="13" t="s">
        <v>6325</v>
      </c>
    </row>
    <row r="541" spans="1:12">
      <c r="A541" s="1">
        <v>100004007</v>
      </c>
      <c r="B541" s="1" t="s">
        <v>1158</v>
      </c>
      <c r="C541" s="1" t="s">
        <v>1329</v>
      </c>
      <c r="D541" s="1" t="s">
        <v>12</v>
      </c>
      <c r="E541" s="1" t="s">
        <v>11</v>
      </c>
      <c r="F541" s="13" t="s">
        <v>407</v>
      </c>
      <c r="G541" s="13">
        <v>2</v>
      </c>
      <c r="H541" s="13">
        <v>1</v>
      </c>
      <c r="I541" s="13">
        <v>100</v>
      </c>
      <c r="J541" s="13">
        <v>1</v>
      </c>
      <c r="K541" s="13" t="s">
        <v>6316</v>
      </c>
      <c r="L541" s="13" t="s">
        <v>6317</v>
      </c>
    </row>
    <row r="542" spans="1:12">
      <c r="A542" s="1">
        <v>100004013</v>
      </c>
      <c r="B542" s="1" t="s">
        <v>1158</v>
      </c>
      <c r="C542" s="1" t="s">
        <v>1329</v>
      </c>
      <c r="D542" s="1" t="s">
        <v>176</v>
      </c>
      <c r="E542" s="1" t="s">
        <v>11</v>
      </c>
      <c r="F542" s="13" t="s">
        <v>407</v>
      </c>
      <c r="G542" s="13">
        <v>3</v>
      </c>
      <c r="H542" s="13">
        <v>1</v>
      </c>
      <c r="I542" s="13">
        <v>150</v>
      </c>
      <c r="J542" s="13">
        <v>1</v>
      </c>
      <c r="K542" s="13" t="s">
        <v>6306</v>
      </c>
      <c r="L542" s="13" t="s">
        <v>6307</v>
      </c>
    </row>
    <row r="543" spans="1:12">
      <c r="A543" s="1">
        <v>100004017</v>
      </c>
      <c r="B543" s="1" t="s">
        <v>1158</v>
      </c>
      <c r="C543" s="1" t="s">
        <v>1329</v>
      </c>
      <c r="D543" s="1" t="s">
        <v>176</v>
      </c>
      <c r="E543" s="1" t="s">
        <v>11</v>
      </c>
      <c r="F543" s="13" t="s">
        <v>12</v>
      </c>
      <c r="G543" s="13">
        <v>3</v>
      </c>
      <c r="H543" s="13">
        <v>1</v>
      </c>
      <c r="I543" s="13">
        <v>150</v>
      </c>
      <c r="J543" s="13">
        <v>1</v>
      </c>
      <c r="K543" s="13" t="s">
        <v>6306</v>
      </c>
      <c r="L543" s="13" t="s">
        <v>6307</v>
      </c>
    </row>
    <row r="544" spans="1:12">
      <c r="A544" s="1">
        <v>100004024</v>
      </c>
      <c r="B544" s="1" t="s">
        <v>1158</v>
      </c>
      <c r="C544" s="1" t="s">
        <v>1377</v>
      </c>
      <c r="D544" s="1" t="s">
        <v>176</v>
      </c>
      <c r="E544" s="1" t="s">
        <v>11</v>
      </c>
      <c r="F544" s="13" t="s">
        <v>12</v>
      </c>
      <c r="G544" s="13">
        <v>5</v>
      </c>
      <c r="H544" s="13">
        <v>1</v>
      </c>
      <c r="I544" s="13">
        <v>250</v>
      </c>
      <c r="J544" s="13">
        <v>1</v>
      </c>
      <c r="K544" s="13" t="s">
        <v>6314</v>
      </c>
      <c r="L544" s="13" t="s">
        <v>6315</v>
      </c>
    </row>
    <row r="545" spans="1:12">
      <c r="A545" s="1">
        <v>100004030</v>
      </c>
      <c r="B545" s="1" t="s">
        <v>1158</v>
      </c>
      <c r="C545" s="1" t="s">
        <v>1377</v>
      </c>
      <c r="D545" s="1" t="s">
        <v>1379</v>
      </c>
      <c r="E545" s="1" t="s">
        <v>2</v>
      </c>
      <c r="F545" s="13" t="s">
        <v>443</v>
      </c>
      <c r="G545" s="13">
        <v>2</v>
      </c>
      <c r="H545" s="13">
        <v>1</v>
      </c>
      <c r="I545" s="13">
        <v>100</v>
      </c>
      <c r="J545" s="13">
        <v>1</v>
      </c>
      <c r="K545" s="13" t="s">
        <v>6320</v>
      </c>
      <c r="L545" s="13" t="s">
        <v>6321</v>
      </c>
    </row>
    <row r="546" spans="1:12">
      <c r="A546" s="1">
        <v>100004034</v>
      </c>
      <c r="B546" s="1" t="s">
        <v>1158</v>
      </c>
      <c r="C546" s="1" t="s">
        <v>1377</v>
      </c>
      <c r="D546" s="1" t="s">
        <v>176</v>
      </c>
      <c r="E546" s="1" t="s">
        <v>11</v>
      </c>
      <c r="F546" s="13" t="s">
        <v>12</v>
      </c>
      <c r="G546" s="13">
        <v>3</v>
      </c>
      <c r="H546" s="13">
        <v>1</v>
      </c>
      <c r="I546" s="13">
        <v>150</v>
      </c>
      <c r="J546" s="13">
        <v>1</v>
      </c>
      <c r="K546" s="13" t="s">
        <v>6306</v>
      </c>
      <c r="L546" s="13" t="s">
        <v>6307</v>
      </c>
    </row>
    <row r="547" spans="1:12">
      <c r="A547" s="1">
        <v>100004041</v>
      </c>
      <c r="B547" s="1" t="s">
        <v>1158</v>
      </c>
      <c r="C547" s="1" t="s">
        <v>1377</v>
      </c>
      <c r="D547" s="1" t="s">
        <v>176</v>
      </c>
      <c r="E547" s="1" t="s">
        <v>11</v>
      </c>
      <c r="F547" s="13" t="s">
        <v>12</v>
      </c>
      <c r="G547" s="13">
        <v>3</v>
      </c>
      <c r="H547" s="13">
        <v>1</v>
      </c>
      <c r="I547" s="13">
        <v>150</v>
      </c>
      <c r="J547" s="13">
        <v>1</v>
      </c>
      <c r="K547" s="13" t="s">
        <v>6306</v>
      </c>
      <c r="L547" s="13" t="s">
        <v>6307</v>
      </c>
    </row>
    <row r="548" spans="1:12">
      <c r="A548" s="1">
        <v>100004044</v>
      </c>
      <c r="B548" s="1" t="s">
        <v>1158</v>
      </c>
      <c r="C548" s="1" t="s">
        <v>1377</v>
      </c>
      <c r="D548" s="1" t="s">
        <v>176</v>
      </c>
      <c r="E548" s="1" t="s">
        <v>11</v>
      </c>
      <c r="F548" s="13" t="s">
        <v>407</v>
      </c>
      <c r="G548" s="13">
        <v>3</v>
      </c>
      <c r="H548" s="13">
        <v>1</v>
      </c>
      <c r="I548" s="13">
        <v>150</v>
      </c>
      <c r="J548" s="13">
        <v>1</v>
      </c>
      <c r="K548" s="13" t="s">
        <v>6306</v>
      </c>
      <c r="L548" s="13" t="s">
        <v>6307</v>
      </c>
    </row>
    <row r="549" spans="1:12">
      <c r="A549" s="1">
        <v>100004037</v>
      </c>
      <c r="B549" s="1" t="s">
        <v>1158</v>
      </c>
      <c r="C549" s="1" t="s">
        <v>1377</v>
      </c>
      <c r="D549" s="1" t="s">
        <v>176</v>
      </c>
      <c r="E549" s="1" t="s">
        <v>11</v>
      </c>
      <c r="F549" s="13" t="s">
        <v>407</v>
      </c>
      <c r="G549" s="13">
        <v>3</v>
      </c>
      <c r="H549" s="13">
        <v>1</v>
      </c>
      <c r="I549" s="13">
        <v>150</v>
      </c>
      <c r="J549" s="13">
        <v>1</v>
      </c>
      <c r="K549" s="13" t="s">
        <v>6306</v>
      </c>
      <c r="L549" s="13" t="s">
        <v>6307</v>
      </c>
    </row>
    <row r="550" spans="1:12">
      <c r="A550" s="1">
        <v>100004050</v>
      </c>
      <c r="B550" s="1" t="s">
        <v>1158</v>
      </c>
      <c r="C550" s="1" t="s">
        <v>1377</v>
      </c>
      <c r="D550" s="1" t="s">
        <v>176</v>
      </c>
      <c r="E550" s="1" t="s">
        <v>11</v>
      </c>
      <c r="F550" s="13" t="s">
        <v>407</v>
      </c>
      <c r="G550" s="13">
        <v>3</v>
      </c>
      <c r="H550" s="13">
        <v>1</v>
      </c>
      <c r="I550" s="13">
        <v>150</v>
      </c>
      <c r="J550" s="13">
        <v>1</v>
      </c>
      <c r="K550" s="13" t="s">
        <v>6306</v>
      </c>
      <c r="L550" s="13" t="s">
        <v>6307</v>
      </c>
    </row>
    <row r="551" spans="1:12">
      <c r="A551" s="1">
        <v>100004056</v>
      </c>
      <c r="B551" s="1" t="s">
        <v>1158</v>
      </c>
      <c r="C551" s="1" t="s">
        <v>1377</v>
      </c>
      <c r="D551" s="1" t="s">
        <v>176</v>
      </c>
      <c r="E551" s="1" t="s">
        <v>11</v>
      </c>
      <c r="F551" s="13" t="s">
        <v>12</v>
      </c>
      <c r="G551" s="13">
        <v>3</v>
      </c>
      <c r="H551" s="13">
        <v>1</v>
      </c>
      <c r="I551" s="13">
        <v>150</v>
      </c>
      <c r="J551" s="13">
        <v>1</v>
      </c>
      <c r="K551" s="13" t="s">
        <v>6306</v>
      </c>
      <c r="L551" s="13" t="s">
        <v>6307</v>
      </c>
    </row>
    <row r="552" spans="1:12">
      <c r="A552" s="1">
        <v>100004061</v>
      </c>
      <c r="B552" s="1" t="s">
        <v>1158</v>
      </c>
      <c r="C552" s="1" t="s">
        <v>1377</v>
      </c>
      <c r="D552" s="1" t="s">
        <v>176</v>
      </c>
      <c r="E552" s="1" t="s">
        <v>11</v>
      </c>
      <c r="F552" s="13" t="s">
        <v>12</v>
      </c>
      <c r="G552" s="13">
        <v>3</v>
      </c>
      <c r="H552" s="13">
        <v>1</v>
      </c>
      <c r="I552" s="13">
        <v>150</v>
      </c>
      <c r="J552" s="13">
        <v>1</v>
      </c>
      <c r="K552" s="13" t="s">
        <v>6312</v>
      </c>
      <c r="L552" s="13" t="s">
        <v>6313</v>
      </c>
    </row>
    <row r="553" spans="1:12">
      <c r="A553" s="1">
        <v>100004076</v>
      </c>
      <c r="B553" s="1" t="s">
        <v>1158</v>
      </c>
      <c r="C553" s="1" t="s">
        <v>1377</v>
      </c>
      <c r="D553" s="1" t="s">
        <v>12</v>
      </c>
      <c r="E553" s="1" t="s">
        <v>11</v>
      </c>
      <c r="F553" s="13" t="s">
        <v>12</v>
      </c>
      <c r="G553" s="13">
        <v>5</v>
      </c>
      <c r="H553" s="13">
        <v>1</v>
      </c>
      <c r="I553" s="13">
        <v>250</v>
      </c>
      <c r="J553" s="13">
        <v>1</v>
      </c>
      <c r="K553" s="13" t="s">
        <v>6314</v>
      </c>
      <c r="L553" s="13" t="s">
        <v>6315</v>
      </c>
    </row>
    <row r="554" spans="1:12">
      <c r="A554" s="1">
        <v>100004080</v>
      </c>
      <c r="B554" s="1" t="s">
        <v>1158</v>
      </c>
      <c r="C554" s="1" t="s">
        <v>1377</v>
      </c>
      <c r="D554" s="1" t="s">
        <v>12</v>
      </c>
      <c r="E554" s="1" t="s">
        <v>11</v>
      </c>
      <c r="F554" s="13" t="s">
        <v>12</v>
      </c>
      <c r="G554" s="13">
        <v>4</v>
      </c>
      <c r="H554" s="13">
        <v>1</v>
      </c>
      <c r="I554" s="13">
        <v>200</v>
      </c>
      <c r="J554" s="13">
        <v>1</v>
      </c>
      <c r="K554" s="13" t="s">
        <v>6324</v>
      </c>
      <c r="L554" s="13" t="s">
        <v>6325</v>
      </c>
    </row>
    <row r="555" spans="1:12">
      <c r="A555" s="1">
        <v>100004083</v>
      </c>
      <c r="B555" s="1" t="s">
        <v>1158</v>
      </c>
      <c r="C555" s="1" t="s">
        <v>1377</v>
      </c>
      <c r="D555" s="1" t="s">
        <v>46</v>
      </c>
      <c r="E555" s="1" t="s">
        <v>2</v>
      </c>
      <c r="F555" s="13" t="s">
        <v>46</v>
      </c>
      <c r="G555" s="13">
        <v>3</v>
      </c>
      <c r="H555" s="13">
        <v>1</v>
      </c>
      <c r="I555" s="13">
        <v>150</v>
      </c>
      <c r="J555" s="13">
        <v>1</v>
      </c>
      <c r="K555" s="13" t="s">
        <v>6312</v>
      </c>
      <c r="L555" s="13" t="s">
        <v>6313</v>
      </c>
    </row>
    <row r="556" spans="1:12">
      <c r="A556" s="1">
        <v>100004088</v>
      </c>
      <c r="B556" s="1" t="s">
        <v>1158</v>
      </c>
      <c r="C556" s="1" t="s">
        <v>1377</v>
      </c>
      <c r="D556" s="1" t="s">
        <v>12</v>
      </c>
      <c r="E556" s="1" t="s">
        <v>11</v>
      </c>
      <c r="F556" s="13" t="s">
        <v>12</v>
      </c>
      <c r="G556" s="13">
        <v>5</v>
      </c>
      <c r="H556" s="13">
        <v>1</v>
      </c>
      <c r="I556" s="13">
        <v>250</v>
      </c>
      <c r="J556" s="13">
        <v>1</v>
      </c>
      <c r="K556" s="13" t="s">
        <v>6314</v>
      </c>
      <c r="L556" s="13" t="s">
        <v>6315</v>
      </c>
    </row>
    <row r="557" spans="1:12">
      <c r="A557" s="1">
        <v>100004095</v>
      </c>
      <c r="B557" s="1" t="s">
        <v>1158</v>
      </c>
      <c r="C557" s="1" t="s">
        <v>1377</v>
      </c>
      <c r="D557" s="1" t="s">
        <v>176</v>
      </c>
      <c r="E557" s="1" t="s">
        <v>11</v>
      </c>
      <c r="F557" s="13" t="s">
        <v>12</v>
      </c>
      <c r="G557" s="13">
        <v>3</v>
      </c>
      <c r="H557" s="13">
        <v>1</v>
      </c>
      <c r="I557" s="13">
        <v>150</v>
      </c>
      <c r="J557" s="13">
        <v>1</v>
      </c>
      <c r="K557" s="13" t="s">
        <v>6306</v>
      </c>
      <c r="L557" s="13" t="s">
        <v>6307</v>
      </c>
    </row>
    <row r="558" spans="1:12">
      <c r="A558" s="1">
        <v>100004101</v>
      </c>
      <c r="B558" s="1" t="s">
        <v>1158</v>
      </c>
      <c r="C558" s="1" t="s">
        <v>1377</v>
      </c>
      <c r="D558" s="1" t="s">
        <v>1403</v>
      </c>
      <c r="E558" s="1" t="s">
        <v>11</v>
      </c>
      <c r="F558" s="13" t="s">
        <v>12</v>
      </c>
      <c r="G558" s="13">
        <v>4</v>
      </c>
      <c r="H558" s="13">
        <v>1</v>
      </c>
      <c r="I558" s="13">
        <v>200</v>
      </c>
      <c r="J558" s="13">
        <v>1</v>
      </c>
      <c r="K558" s="13" t="s">
        <v>6324</v>
      </c>
      <c r="L558" s="13" t="s">
        <v>6325</v>
      </c>
    </row>
    <row r="559" spans="1:12">
      <c r="A559" s="1">
        <v>100004109</v>
      </c>
      <c r="B559" s="1" t="s">
        <v>1158</v>
      </c>
      <c r="C559" s="1" t="s">
        <v>1377</v>
      </c>
      <c r="D559" s="1" t="s">
        <v>12</v>
      </c>
      <c r="E559" s="1" t="s">
        <v>11</v>
      </c>
      <c r="F559" s="13" t="s">
        <v>12</v>
      </c>
      <c r="G559" s="13">
        <v>3</v>
      </c>
      <c r="H559" s="13">
        <v>1</v>
      </c>
      <c r="I559" s="13">
        <v>150</v>
      </c>
      <c r="J559" s="13">
        <v>1</v>
      </c>
      <c r="K559" s="13" t="s">
        <v>6312</v>
      </c>
      <c r="L559" s="13" t="s">
        <v>6313</v>
      </c>
    </row>
    <row r="560" spans="1:12">
      <c r="A560" s="1">
        <v>100004113</v>
      </c>
      <c r="B560" s="1" t="s">
        <v>1158</v>
      </c>
      <c r="C560" s="1" t="s">
        <v>1377</v>
      </c>
      <c r="D560" s="1" t="s">
        <v>12</v>
      </c>
      <c r="E560" s="1" t="s">
        <v>11</v>
      </c>
      <c r="F560" s="13" t="s">
        <v>12</v>
      </c>
      <c r="G560" s="13">
        <v>4</v>
      </c>
      <c r="H560" s="13">
        <v>1</v>
      </c>
      <c r="I560" s="13">
        <v>200</v>
      </c>
      <c r="J560" s="13">
        <v>1</v>
      </c>
      <c r="K560" s="13" t="s">
        <v>6324</v>
      </c>
      <c r="L560" s="13" t="s">
        <v>6325</v>
      </c>
    </row>
    <row r="561" spans="1:12">
      <c r="A561" s="1">
        <v>100004123</v>
      </c>
      <c r="B561" s="1" t="s">
        <v>1158</v>
      </c>
      <c r="C561" s="1" t="s">
        <v>1377</v>
      </c>
      <c r="D561" s="1" t="s">
        <v>176</v>
      </c>
      <c r="E561" s="1" t="s">
        <v>11</v>
      </c>
      <c r="F561" s="13" t="s">
        <v>12</v>
      </c>
      <c r="G561" s="13">
        <v>3</v>
      </c>
      <c r="H561" s="13">
        <v>1</v>
      </c>
      <c r="I561" s="13">
        <v>150</v>
      </c>
      <c r="J561" s="13">
        <v>1</v>
      </c>
      <c r="K561" s="13" t="s">
        <v>6306</v>
      </c>
      <c r="L561" s="13" t="s">
        <v>6307</v>
      </c>
    </row>
    <row r="562" spans="1:12">
      <c r="A562" s="1">
        <v>100004126</v>
      </c>
      <c r="B562" s="1" t="s">
        <v>1158</v>
      </c>
      <c r="C562" s="1" t="s">
        <v>1377</v>
      </c>
      <c r="D562" s="1" t="s">
        <v>176</v>
      </c>
      <c r="E562" s="1" t="s">
        <v>11</v>
      </c>
      <c r="F562" s="13" t="s">
        <v>12</v>
      </c>
      <c r="G562" s="13">
        <v>3</v>
      </c>
      <c r="H562" s="13">
        <v>1</v>
      </c>
      <c r="I562" s="13">
        <v>150</v>
      </c>
      <c r="J562" s="13">
        <v>1</v>
      </c>
      <c r="K562" s="13" t="s">
        <v>6306</v>
      </c>
      <c r="L562" s="13" t="s">
        <v>6307</v>
      </c>
    </row>
    <row r="563" spans="1:12">
      <c r="A563" s="1">
        <v>100004134</v>
      </c>
      <c r="B563" s="1" t="s">
        <v>1158</v>
      </c>
      <c r="C563" s="1" t="s">
        <v>1377</v>
      </c>
      <c r="D563" s="1" t="s">
        <v>12</v>
      </c>
      <c r="E563" s="1" t="s">
        <v>11</v>
      </c>
      <c r="F563" s="13" t="s">
        <v>12</v>
      </c>
      <c r="G563" s="13">
        <v>4</v>
      </c>
      <c r="H563" s="13">
        <v>1</v>
      </c>
      <c r="I563" s="13">
        <v>200</v>
      </c>
      <c r="J563" s="13">
        <v>1</v>
      </c>
      <c r="K563" s="13" t="s">
        <v>6310</v>
      </c>
      <c r="L563" s="13" t="s">
        <v>6311</v>
      </c>
    </row>
    <row r="564" spans="1:12">
      <c r="A564" s="1">
        <v>100004139</v>
      </c>
      <c r="B564" s="1" t="s">
        <v>1158</v>
      </c>
      <c r="C564" s="1" t="s">
        <v>1377</v>
      </c>
      <c r="D564" s="1" t="s">
        <v>176</v>
      </c>
      <c r="E564" s="1" t="s">
        <v>11</v>
      </c>
      <c r="F564" s="13" t="s">
        <v>407</v>
      </c>
      <c r="G564" s="13">
        <v>2</v>
      </c>
      <c r="H564" s="13">
        <v>1</v>
      </c>
      <c r="I564" s="13">
        <v>100</v>
      </c>
      <c r="J564" s="13">
        <v>1</v>
      </c>
      <c r="K564" s="13" t="s">
        <v>6320</v>
      </c>
      <c r="L564" s="13" t="s">
        <v>6321</v>
      </c>
    </row>
    <row r="565" spans="1:12">
      <c r="A565" s="1">
        <v>100004148</v>
      </c>
      <c r="B565" s="1" t="s">
        <v>1158</v>
      </c>
      <c r="C565" s="1" t="s">
        <v>1377</v>
      </c>
      <c r="D565" s="1" t="s">
        <v>1418</v>
      </c>
      <c r="E565" s="1" t="s">
        <v>11</v>
      </c>
      <c r="F565" s="13" t="s">
        <v>12</v>
      </c>
      <c r="G565" s="13">
        <v>4</v>
      </c>
      <c r="H565" s="13">
        <v>1</v>
      </c>
      <c r="I565" s="13">
        <v>200</v>
      </c>
      <c r="J565" s="13">
        <v>1</v>
      </c>
      <c r="K565" s="13" t="s">
        <v>6324</v>
      </c>
      <c r="L565" s="13" t="s">
        <v>6325</v>
      </c>
    </row>
    <row r="566" spans="1:12">
      <c r="A566" s="1">
        <v>100017416</v>
      </c>
      <c r="B566" s="1" t="s">
        <v>1158</v>
      </c>
      <c r="C566" s="1" t="s">
        <v>1377</v>
      </c>
      <c r="D566" s="1" t="s">
        <v>5507</v>
      </c>
      <c r="E566" s="1" t="s">
        <v>5474</v>
      </c>
      <c r="F566" s="13" t="s">
        <v>5475</v>
      </c>
      <c r="G566" s="13">
        <v>0</v>
      </c>
      <c r="H566" s="13">
        <v>0</v>
      </c>
      <c r="I566" s="13">
        <v>0</v>
      </c>
      <c r="J566" s="13">
        <v>1</v>
      </c>
      <c r="K566" s="13" t="s">
        <v>6330</v>
      </c>
      <c r="L566" s="13" t="s">
        <v>6331</v>
      </c>
    </row>
    <row r="567" spans="1:12">
      <c r="A567" s="1">
        <v>100004156</v>
      </c>
      <c r="B567" s="1" t="s">
        <v>1158</v>
      </c>
      <c r="C567" s="1" t="s">
        <v>1377</v>
      </c>
      <c r="D567" s="1" t="s">
        <v>1421</v>
      </c>
      <c r="E567" s="1" t="s">
        <v>11</v>
      </c>
      <c r="F567" s="13" t="s">
        <v>12</v>
      </c>
      <c r="G567" s="13">
        <v>5</v>
      </c>
      <c r="H567" s="13">
        <v>1</v>
      </c>
      <c r="I567" s="13">
        <v>250</v>
      </c>
      <c r="J567" s="13">
        <v>1</v>
      </c>
      <c r="K567" s="13" t="s">
        <v>6328</v>
      </c>
      <c r="L567" s="13" t="s">
        <v>6329</v>
      </c>
    </row>
    <row r="568" spans="1:12">
      <c r="A568" s="1">
        <v>100004161</v>
      </c>
      <c r="B568" s="1" t="s">
        <v>1158</v>
      </c>
      <c r="C568" s="1" t="s">
        <v>1377</v>
      </c>
      <c r="D568" s="1" t="s">
        <v>12</v>
      </c>
      <c r="E568" s="1" t="s">
        <v>11</v>
      </c>
      <c r="F568" s="13" t="s">
        <v>12</v>
      </c>
      <c r="G568" s="13">
        <v>4</v>
      </c>
      <c r="H568" s="13">
        <v>1</v>
      </c>
      <c r="I568" s="13">
        <v>200</v>
      </c>
      <c r="J568" s="13">
        <v>1</v>
      </c>
      <c r="K568" s="13" t="s">
        <v>6324</v>
      </c>
      <c r="L568" s="13" t="s">
        <v>6325</v>
      </c>
    </row>
    <row r="569" spans="1:12">
      <c r="A569" s="1">
        <v>100004169</v>
      </c>
      <c r="B569" s="1" t="s">
        <v>1158</v>
      </c>
      <c r="C569" s="1" t="s">
        <v>1377</v>
      </c>
      <c r="D569" s="1" t="s">
        <v>176</v>
      </c>
      <c r="E569" s="1" t="s">
        <v>11</v>
      </c>
      <c r="F569" s="13" t="s">
        <v>12</v>
      </c>
      <c r="G569" s="13">
        <v>3</v>
      </c>
      <c r="H569" s="13">
        <v>1</v>
      </c>
      <c r="I569" s="13">
        <v>150</v>
      </c>
      <c r="J569" s="13">
        <v>1</v>
      </c>
      <c r="K569" s="13" t="s">
        <v>6306</v>
      </c>
      <c r="L569" s="13" t="s">
        <v>6307</v>
      </c>
    </row>
    <row r="570" spans="1:12">
      <c r="A570" s="1">
        <v>100004828</v>
      </c>
      <c r="B570" s="1" t="s">
        <v>1158</v>
      </c>
      <c r="C570" s="1" t="s">
        <v>1377</v>
      </c>
      <c r="D570" s="1" t="s">
        <v>252</v>
      </c>
      <c r="E570" s="1" t="s">
        <v>11</v>
      </c>
      <c r="F570" s="13" t="s">
        <v>12</v>
      </c>
      <c r="G570" s="13">
        <v>3</v>
      </c>
      <c r="H570" s="13">
        <v>1</v>
      </c>
      <c r="I570" s="13">
        <v>150</v>
      </c>
      <c r="J570" s="13">
        <v>1</v>
      </c>
      <c r="K570" s="13" t="s">
        <v>6306</v>
      </c>
      <c r="L570" s="13" t="s">
        <v>6307</v>
      </c>
    </row>
    <row r="571" spans="1:12">
      <c r="A571" s="1">
        <v>100004181</v>
      </c>
      <c r="B571" s="1" t="s">
        <v>1158</v>
      </c>
      <c r="C571" s="1" t="s">
        <v>1377</v>
      </c>
      <c r="D571" s="1" t="s">
        <v>12</v>
      </c>
      <c r="E571" s="1" t="s">
        <v>11</v>
      </c>
      <c r="F571" s="13" t="s">
        <v>12</v>
      </c>
      <c r="G571" s="13">
        <v>4</v>
      </c>
      <c r="H571" s="13">
        <v>1</v>
      </c>
      <c r="I571" s="13">
        <v>200</v>
      </c>
      <c r="J571" s="13">
        <v>1</v>
      </c>
      <c r="K571" s="13" t="s">
        <v>6324</v>
      </c>
      <c r="L571" s="13" t="s">
        <v>6325</v>
      </c>
    </row>
    <row r="572" spans="1:12">
      <c r="A572" s="1">
        <v>100004189</v>
      </c>
      <c r="B572" s="1" t="s">
        <v>1158</v>
      </c>
      <c r="C572" s="1" t="s">
        <v>1377</v>
      </c>
      <c r="D572" s="1" t="s">
        <v>12</v>
      </c>
      <c r="E572" s="1" t="s">
        <v>11</v>
      </c>
      <c r="F572" s="13" t="s">
        <v>407</v>
      </c>
      <c r="G572" s="13">
        <v>3</v>
      </c>
      <c r="H572" s="13">
        <v>1</v>
      </c>
      <c r="I572" s="13">
        <v>150</v>
      </c>
      <c r="J572" s="13">
        <v>1</v>
      </c>
      <c r="K572" s="13" t="s">
        <v>6306</v>
      </c>
      <c r="L572" s="13" t="s">
        <v>6307</v>
      </c>
    </row>
    <row r="573" spans="1:12">
      <c r="A573" s="1">
        <v>100004193</v>
      </c>
      <c r="B573" s="1" t="s">
        <v>1158</v>
      </c>
      <c r="C573" s="1" t="s">
        <v>1377</v>
      </c>
      <c r="D573" s="1" t="s">
        <v>12</v>
      </c>
      <c r="E573" s="1" t="s">
        <v>11</v>
      </c>
      <c r="F573" s="13" t="s">
        <v>12</v>
      </c>
      <c r="G573" s="13">
        <v>4</v>
      </c>
      <c r="H573" s="13">
        <v>1</v>
      </c>
      <c r="I573" s="13">
        <v>200</v>
      </c>
      <c r="J573" s="13">
        <v>1</v>
      </c>
      <c r="K573" s="13" t="s">
        <v>6324</v>
      </c>
      <c r="L573" s="13" t="s">
        <v>6325</v>
      </c>
    </row>
    <row r="574" spans="1:12">
      <c r="A574" s="1">
        <v>100004222</v>
      </c>
      <c r="B574" s="1" t="s">
        <v>1158</v>
      </c>
      <c r="C574" s="1" t="s">
        <v>1377</v>
      </c>
      <c r="D574" s="1" t="s">
        <v>100</v>
      </c>
      <c r="E574" s="1" t="s">
        <v>20</v>
      </c>
      <c r="F574" s="13" t="s">
        <v>100</v>
      </c>
      <c r="G574" s="13">
        <v>4</v>
      </c>
      <c r="H574" s="13">
        <v>1</v>
      </c>
      <c r="I574" s="13">
        <v>200</v>
      </c>
      <c r="J574" s="13">
        <v>1</v>
      </c>
      <c r="K574" s="13" t="s">
        <v>6324</v>
      </c>
      <c r="L574" s="13" t="s">
        <v>6325</v>
      </c>
    </row>
    <row r="575" spans="1:12">
      <c r="A575" s="1">
        <v>100004241</v>
      </c>
      <c r="B575" s="1" t="s">
        <v>1158</v>
      </c>
      <c r="C575" s="1" t="s">
        <v>1377</v>
      </c>
      <c r="D575" s="1" t="s">
        <v>176</v>
      </c>
      <c r="E575" s="1" t="s">
        <v>11</v>
      </c>
      <c r="F575" s="13" t="s">
        <v>12</v>
      </c>
      <c r="G575" s="13">
        <v>4</v>
      </c>
      <c r="H575" s="13">
        <v>1</v>
      </c>
      <c r="I575" s="13">
        <v>200</v>
      </c>
      <c r="J575" s="13">
        <v>1</v>
      </c>
      <c r="K575" s="13" t="s">
        <v>6324</v>
      </c>
      <c r="L575" s="13" t="s">
        <v>6325</v>
      </c>
    </row>
    <row r="576" spans="1:12">
      <c r="A576" s="1">
        <v>100004245</v>
      </c>
      <c r="B576" s="1" t="s">
        <v>1158</v>
      </c>
      <c r="C576" s="1" t="s">
        <v>1377</v>
      </c>
      <c r="D576" s="1" t="s">
        <v>12</v>
      </c>
      <c r="E576" s="1" t="s">
        <v>11</v>
      </c>
      <c r="F576" s="13" t="s">
        <v>12</v>
      </c>
      <c r="G576" s="13">
        <v>5</v>
      </c>
      <c r="H576" s="13">
        <v>1</v>
      </c>
      <c r="I576" s="13">
        <v>250</v>
      </c>
      <c r="J576" s="13">
        <v>1</v>
      </c>
      <c r="K576" s="13" t="s">
        <v>6328</v>
      </c>
      <c r="L576" s="13" t="s">
        <v>6329</v>
      </c>
    </row>
    <row r="577" spans="1:12">
      <c r="A577" s="1">
        <v>100004249</v>
      </c>
      <c r="B577" s="1" t="s">
        <v>1158</v>
      </c>
      <c r="C577" s="1" t="s">
        <v>1377</v>
      </c>
      <c r="D577" s="1" t="s">
        <v>1447</v>
      </c>
      <c r="E577" s="1" t="s">
        <v>27</v>
      </c>
      <c r="F577" s="13" t="s">
        <v>18</v>
      </c>
      <c r="G577" s="13">
        <v>5</v>
      </c>
      <c r="H577" s="13">
        <v>1</v>
      </c>
      <c r="I577" s="13">
        <v>250</v>
      </c>
      <c r="J577" s="13">
        <v>1</v>
      </c>
      <c r="K577" s="13" t="s">
        <v>6318</v>
      </c>
      <c r="L577" s="13" t="s">
        <v>6319</v>
      </c>
    </row>
    <row r="578" spans="1:12">
      <c r="A578" s="1">
        <v>100004743</v>
      </c>
      <c r="B578" s="1" t="s">
        <v>1158</v>
      </c>
      <c r="C578" s="1" t="s">
        <v>1377</v>
      </c>
      <c r="D578" s="1" t="s">
        <v>1608</v>
      </c>
      <c r="E578" s="1" t="s">
        <v>11</v>
      </c>
      <c r="F578" s="13" t="s">
        <v>12</v>
      </c>
      <c r="G578" s="13">
        <v>3</v>
      </c>
      <c r="H578" s="13">
        <v>1</v>
      </c>
      <c r="I578" s="13">
        <v>150</v>
      </c>
      <c r="J578" s="13">
        <v>1</v>
      </c>
      <c r="K578" s="13" t="s">
        <v>6306</v>
      </c>
      <c r="L578" s="13" t="s">
        <v>6307</v>
      </c>
    </row>
    <row r="579" spans="1:12">
      <c r="A579" s="1">
        <v>100004251</v>
      </c>
      <c r="B579" s="1" t="s">
        <v>1158</v>
      </c>
      <c r="C579" s="1" t="s">
        <v>1377</v>
      </c>
      <c r="D579" s="1" t="s">
        <v>750</v>
      </c>
      <c r="E579" s="1" t="s">
        <v>20</v>
      </c>
      <c r="F579" s="13" t="s">
        <v>72</v>
      </c>
      <c r="G579" s="13">
        <v>5</v>
      </c>
      <c r="H579" s="13">
        <v>1</v>
      </c>
      <c r="I579" s="13">
        <v>250</v>
      </c>
      <c r="J579" s="13">
        <v>1</v>
      </c>
      <c r="K579" s="13" t="s">
        <v>6318</v>
      </c>
      <c r="L579" s="13" t="s">
        <v>6319</v>
      </c>
    </row>
    <row r="580" spans="1:12">
      <c r="A580" s="1">
        <v>100004255</v>
      </c>
      <c r="B580" s="1" t="s">
        <v>1158</v>
      </c>
      <c r="C580" s="1" t="s">
        <v>1377</v>
      </c>
      <c r="D580" s="1" t="s">
        <v>1451</v>
      </c>
      <c r="E580" s="1" t="s">
        <v>2</v>
      </c>
      <c r="F580" s="13" t="s">
        <v>1452</v>
      </c>
      <c r="G580" s="13">
        <v>3</v>
      </c>
      <c r="H580" s="13">
        <v>1</v>
      </c>
      <c r="I580" s="13">
        <v>150</v>
      </c>
      <c r="J580" s="13">
        <v>1</v>
      </c>
      <c r="K580" s="13" t="s">
        <v>6312</v>
      </c>
      <c r="L580" s="13" t="s">
        <v>6313</v>
      </c>
    </row>
    <row r="581" spans="1:12">
      <c r="A581" s="1">
        <v>100004254</v>
      </c>
      <c r="B581" s="1" t="s">
        <v>1158</v>
      </c>
      <c r="C581" s="1" t="s">
        <v>1377</v>
      </c>
      <c r="D581" s="1" t="s">
        <v>841</v>
      </c>
      <c r="E581" s="1" t="s">
        <v>2</v>
      </c>
      <c r="F581" s="13" t="s">
        <v>277</v>
      </c>
      <c r="G581" s="13">
        <v>2</v>
      </c>
      <c r="H581" s="13">
        <v>1</v>
      </c>
      <c r="I581" s="13">
        <v>100</v>
      </c>
      <c r="J581" s="13">
        <v>1</v>
      </c>
      <c r="K581" s="13" t="s">
        <v>6316</v>
      </c>
      <c r="L581" s="13" t="s">
        <v>6317</v>
      </c>
    </row>
    <row r="582" spans="1:12">
      <c r="A582" s="1">
        <v>100004266</v>
      </c>
      <c r="B582" s="1" t="s">
        <v>1158</v>
      </c>
      <c r="C582" s="1" t="s">
        <v>1377</v>
      </c>
      <c r="D582" s="1" t="s">
        <v>12</v>
      </c>
      <c r="E582" s="1" t="s">
        <v>11</v>
      </c>
      <c r="F582" s="13" t="s">
        <v>12</v>
      </c>
      <c r="G582" s="13">
        <v>5</v>
      </c>
      <c r="H582" s="13">
        <v>1</v>
      </c>
      <c r="I582" s="13">
        <v>250</v>
      </c>
      <c r="J582" s="13">
        <v>1</v>
      </c>
      <c r="K582" s="13" t="s">
        <v>6314</v>
      </c>
      <c r="L582" s="13" t="s">
        <v>6315</v>
      </c>
    </row>
    <row r="583" spans="1:12">
      <c r="A583" s="1">
        <v>100004846</v>
      </c>
      <c r="B583" s="1" t="s">
        <v>1158</v>
      </c>
      <c r="C583" s="1" t="s">
        <v>1377</v>
      </c>
      <c r="D583" s="1" t="s">
        <v>252</v>
      </c>
      <c r="E583" s="1" t="s">
        <v>11</v>
      </c>
      <c r="F583" s="13" t="s">
        <v>12</v>
      </c>
      <c r="G583" s="13">
        <v>3</v>
      </c>
      <c r="H583" s="13">
        <v>1</v>
      </c>
      <c r="I583" s="13">
        <v>150</v>
      </c>
      <c r="J583" s="13">
        <v>1</v>
      </c>
      <c r="K583" s="13" t="s">
        <v>6312</v>
      </c>
      <c r="L583" s="13" t="s">
        <v>6313</v>
      </c>
    </row>
    <row r="584" spans="1:12">
      <c r="A584" s="1">
        <v>100004281</v>
      </c>
      <c r="B584" s="1" t="s">
        <v>1158</v>
      </c>
      <c r="C584" s="1" t="s">
        <v>1377</v>
      </c>
      <c r="D584" s="1" t="s">
        <v>1456</v>
      </c>
      <c r="E584" s="1" t="s">
        <v>20</v>
      </c>
      <c r="F584" s="13" t="s">
        <v>72</v>
      </c>
      <c r="G584" s="13">
        <v>5</v>
      </c>
      <c r="H584" s="13">
        <v>1</v>
      </c>
      <c r="I584" s="13">
        <v>250</v>
      </c>
      <c r="J584" s="13">
        <v>1</v>
      </c>
      <c r="K584" s="13" t="s">
        <v>6322</v>
      </c>
      <c r="L584" s="13" t="s">
        <v>6323</v>
      </c>
    </row>
    <row r="585" spans="1:12">
      <c r="A585" s="1">
        <v>100004218</v>
      </c>
      <c r="B585" s="1" t="s">
        <v>1158</v>
      </c>
      <c r="C585" s="1" t="s">
        <v>1377</v>
      </c>
      <c r="D585" s="1" t="s">
        <v>12</v>
      </c>
      <c r="E585" s="1" t="s">
        <v>11</v>
      </c>
      <c r="F585" s="13" t="s">
        <v>12</v>
      </c>
      <c r="G585" s="13">
        <v>5</v>
      </c>
      <c r="H585" s="13">
        <v>1</v>
      </c>
      <c r="I585" s="13">
        <v>250</v>
      </c>
      <c r="J585" s="13">
        <v>1</v>
      </c>
      <c r="K585" s="13" t="s">
        <v>6328</v>
      </c>
      <c r="L585" s="13" t="s">
        <v>6329</v>
      </c>
    </row>
    <row r="586" spans="1:12">
      <c r="A586" s="1">
        <v>100004260</v>
      </c>
      <c r="B586" s="1" t="s">
        <v>1158</v>
      </c>
      <c r="C586" s="1" t="s">
        <v>1377</v>
      </c>
      <c r="D586" s="1" t="s">
        <v>176</v>
      </c>
      <c r="E586" s="1" t="s">
        <v>11</v>
      </c>
      <c r="F586" s="13" t="s">
        <v>12</v>
      </c>
      <c r="G586" s="13">
        <v>5</v>
      </c>
      <c r="H586" s="13">
        <v>1</v>
      </c>
      <c r="I586" s="13">
        <v>250</v>
      </c>
      <c r="J586" s="13">
        <v>1</v>
      </c>
      <c r="K586" s="13" t="s">
        <v>6328</v>
      </c>
      <c r="L586" s="13" t="s">
        <v>6329</v>
      </c>
    </row>
    <row r="587" spans="1:12">
      <c r="A587" s="1">
        <v>100004274</v>
      </c>
      <c r="B587" s="1" t="s">
        <v>1158</v>
      </c>
      <c r="C587" s="1" t="s">
        <v>1377</v>
      </c>
      <c r="D587" s="1" t="s">
        <v>12</v>
      </c>
      <c r="E587" s="1" t="s">
        <v>11</v>
      </c>
      <c r="F587" s="13" t="s">
        <v>12</v>
      </c>
      <c r="G587" s="13">
        <v>5</v>
      </c>
      <c r="H587" s="13">
        <v>1</v>
      </c>
      <c r="I587" s="13">
        <v>250</v>
      </c>
      <c r="J587" s="13">
        <v>1</v>
      </c>
      <c r="K587" s="13" t="s">
        <v>6328</v>
      </c>
      <c r="L587" s="13" t="s">
        <v>6329</v>
      </c>
    </row>
    <row r="588" spans="1:12">
      <c r="A588" s="1">
        <v>100004302</v>
      </c>
      <c r="B588" s="1" t="s">
        <v>1158</v>
      </c>
      <c r="C588" s="1" t="s">
        <v>1377</v>
      </c>
      <c r="D588" s="1" t="s">
        <v>176</v>
      </c>
      <c r="E588" s="1" t="s">
        <v>11</v>
      </c>
      <c r="F588" s="13" t="s">
        <v>12</v>
      </c>
      <c r="G588" s="13">
        <v>3</v>
      </c>
      <c r="H588" s="13">
        <v>1</v>
      </c>
      <c r="I588" s="13">
        <v>150</v>
      </c>
      <c r="J588" s="13">
        <v>1</v>
      </c>
      <c r="K588" s="13" t="s">
        <v>6306</v>
      </c>
      <c r="L588" s="13" t="s">
        <v>6307</v>
      </c>
    </row>
    <row r="589" spans="1:12">
      <c r="A589" s="1">
        <v>100004320</v>
      </c>
      <c r="B589" s="1" t="s">
        <v>1158</v>
      </c>
      <c r="C589" s="1" t="s">
        <v>1377</v>
      </c>
      <c r="D589" s="1" t="s">
        <v>176</v>
      </c>
      <c r="E589" s="1" t="s">
        <v>11</v>
      </c>
      <c r="F589" s="13" t="s">
        <v>12</v>
      </c>
      <c r="G589" s="13">
        <v>3</v>
      </c>
      <c r="H589" s="13">
        <v>1</v>
      </c>
      <c r="I589" s="13">
        <v>150</v>
      </c>
      <c r="J589" s="13">
        <v>1</v>
      </c>
      <c r="K589" s="13" t="s">
        <v>6306</v>
      </c>
      <c r="L589" s="13" t="s">
        <v>6307</v>
      </c>
    </row>
    <row r="590" spans="1:12">
      <c r="A590" s="1">
        <v>100004327</v>
      </c>
      <c r="B590" s="1" t="s">
        <v>1158</v>
      </c>
      <c r="C590" s="1" t="s">
        <v>1377</v>
      </c>
      <c r="D590" s="1" t="s">
        <v>12</v>
      </c>
      <c r="E590" s="1" t="s">
        <v>11</v>
      </c>
      <c r="F590" s="13" t="s">
        <v>12</v>
      </c>
      <c r="G590" s="13">
        <v>3</v>
      </c>
      <c r="H590" s="13">
        <v>1</v>
      </c>
      <c r="I590" s="13">
        <v>150</v>
      </c>
      <c r="J590" s="13">
        <v>1</v>
      </c>
      <c r="K590" s="13" t="s">
        <v>6312</v>
      </c>
      <c r="L590" s="13" t="s">
        <v>6313</v>
      </c>
    </row>
    <row r="591" spans="1:12">
      <c r="A591" s="1">
        <v>100004334</v>
      </c>
      <c r="B591" s="1" t="s">
        <v>1158</v>
      </c>
      <c r="C591" s="1" t="s">
        <v>1470</v>
      </c>
      <c r="D591" s="1" t="s">
        <v>12</v>
      </c>
      <c r="E591" s="1" t="s">
        <v>11</v>
      </c>
      <c r="F591" s="13" t="s">
        <v>12</v>
      </c>
      <c r="G591" s="13">
        <v>5</v>
      </c>
      <c r="H591" s="13">
        <v>1</v>
      </c>
      <c r="I591" s="13">
        <v>250</v>
      </c>
      <c r="J591" s="13">
        <v>1</v>
      </c>
      <c r="K591" s="13" t="s">
        <v>6314</v>
      </c>
      <c r="L591" s="13" t="s">
        <v>6315</v>
      </c>
    </row>
    <row r="592" spans="1:12">
      <c r="A592" s="1">
        <v>100004340</v>
      </c>
      <c r="B592" s="1" t="s">
        <v>1158</v>
      </c>
      <c r="C592" s="1" t="s">
        <v>1470</v>
      </c>
      <c r="D592" s="1" t="s">
        <v>176</v>
      </c>
      <c r="E592" s="1" t="s">
        <v>11</v>
      </c>
      <c r="F592" s="13" t="s">
        <v>407</v>
      </c>
      <c r="G592" s="13">
        <v>3</v>
      </c>
      <c r="H592" s="13">
        <v>1</v>
      </c>
      <c r="I592" s="13">
        <v>150</v>
      </c>
      <c r="J592" s="13">
        <v>1</v>
      </c>
      <c r="K592" s="13" t="s">
        <v>6306</v>
      </c>
      <c r="L592" s="13" t="s">
        <v>6307</v>
      </c>
    </row>
    <row r="593" spans="1:12">
      <c r="A593" s="1">
        <v>100004356</v>
      </c>
      <c r="B593" s="1" t="s">
        <v>1158</v>
      </c>
      <c r="C593" s="1" t="s">
        <v>1470</v>
      </c>
      <c r="D593" s="1" t="s">
        <v>176</v>
      </c>
      <c r="E593" s="1" t="s">
        <v>11</v>
      </c>
      <c r="F593" s="13" t="s">
        <v>12</v>
      </c>
      <c r="G593" s="13">
        <v>3</v>
      </c>
      <c r="H593" s="13">
        <v>1</v>
      </c>
      <c r="I593" s="13">
        <v>150</v>
      </c>
      <c r="J593" s="13">
        <v>1</v>
      </c>
      <c r="K593" s="13" t="s">
        <v>6306</v>
      </c>
      <c r="L593" s="13" t="s">
        <v>6307</v>
      </c>
    </row>
    <row r="594" spans="1:12">
      <c r="A594" s="1">
        <v>100004360</v>
      </c>
      <c r="B594" s="1" t="s">
        <v>1158</v>
      </c>
      <c r="C594" s="1" t="s">
        <v>1470</v>
      </c>
      <c r="D594" s="1" t="s">
        <v>233</v>
      </c>
      <c r="E594" s="1" t="s">
        <v>11</v>
      </c>
      <c r="F594" s="13" t="s">
        <v>12</v>
      </c>
      <c r="G594" s="13">
        <v>3</v>
      </c>
      <c r="H594" s="13">
        <v>1</v>
      </c>
      <c r="I594" s="13">
        <v>150</v>
      </c>
      <c r="J594" s="13">
        <v>1</v>
      </c>
      <c r="K594" s="13" t="s">
        <v>6306</v>
      </c>
      <c r="L594" s="13" t="s">
        <v>6307</v>
      </c>
    </row>
    <row r="595" spans="1:12">
      <c r="A595" s="1">
        <v>100004363</v>
      </c>
      <c r="B595" s="1" t="s">
        <v>1158</v>
      </c>
      <c r="C595" s="1" t="s">
        <v>1470</v>
      </c>
      <c r="D595" s="1" t="s">
        <v>1480</v>
      </c>
      <c r="E595" s="1" t="s">
        <v>11</v>
      </c>
      <c r="F595" s="13" t="s">
        <v>12</v>
      </c>
      <c r="G595" s="13">
        <v>5</v>
      </c>
      <c r="H595" s="13">
        <v>1</v>
      </c>
      <c r="I595" s="13">
        <v>250</v>
      </c>
      <c r="J595" s="13">
        <v>1</v>
      </c>
      <c r="K595" s="13" t="s">
        <v>6314</v>
      </c>
      <c r="L595" s="13" t="s">
        <v>6315</v>
      </c>
    </row>
    <row r="596" spans="1:12">
      <c r="A596" s="1">
        <v>100004377</v>
      </c>
      <c r="B596" s="1" t="s">
        <v>1158</v>
      </c>
      <c r="C596" s="1" t="s">
        <v>1470</v>
      </c>
      <c r="D596" s="1" t="s">
        <v>176</v>
      </c>
      <c r="E596" s="1" t="s">
        <v>11</v>
      </c>
      <c r="F596" s="13" t="s">
        <v>12</v>
      </c>
      <c r="G596" s="13">
        <v>3</v>
      </c>
      <c r="H596" s="13">
        <v>1</v>
      </c>
      <c r="I596" s="13">
        <v>150</v>
      </c>
      <c r="J596" s="13">
        <v>1</v>
      </c>
      <c r="K596" s="13" t="s">
        <v>6306</v>
      </c>
      <c r="L596" s="13" t="s">
        <v>6307</v>
      </c>
    </row>
    <row r="597" spans="1:12">
      <c r="A597" s="1">
        <v>100004386</v>
      </c>
      <c r="B597" s="1" t="s">
        <v>1158</v>
      </c>
      <c r="C597" s="1" t="s">
        <v>1470</v>
      </c>
      <c r="D597" s="1" t="s">
        <v>12</v>
      </c>
      <c r="E597" s="1" t="s">
        <v>11</v>
      </c>
      <c r="F597" s="13" t="s">
        <v>12</v>
      </c>
      <c r="G597" s="13">
        <v>5</v>
      </c>
      <c r="H597" s="13">
        <v>1</v>
      </c>
      <c r="I597" s="13">
        <v>250</v>
      </c>
      <c r="J597" s="13">
        <v>1</v>
      </c>
      <c r="K597" s="13" t="s">
        <v>6314</v>
      </c>
      <c r="L597" s="13" t="s">
        <v>6315</v>
      </c>
    </row>
    <row r="598" spans="1:12">
      <c r="A598" s="1">
        <v>100004392</v>
      </c>
      <c r="B598" s="1" t="s">
        <v>1158</v>
      </c>
      <c r="C598" s="1" t="s">
        <v>1470</v>
      </c>
      <c r="D598" s="1" t="s">
        <v>787</v>
      </c>
      <c r="E598" s="1" t="s">
        <v>11</v>
      </c>
      <c r="F598" s="13" t="s">
        <v>12</v>
      </c>
      <c r="G598" s="13">
        <v>5</v>
      </c>
      <c r="H598" s="13">
        <v>1</v>
      </c>
      <c r="I598" s="13">
        <v>250</v>
      </c>
      <c r="J598" s="13">
        <v>1</v>
      </c>
      <c r="K598" s="13" t="s">
        <v>6314</v>
      </c>
      <c r="L598" s="13" t="s">
        <v>6315</v>
      </c>
    </row>
    <row r="599" spans="1:12">
      <c r="A599" s="1">
        <v>100004400</v>
      </c>
      <c r="B599" s="1" t="s">
        <v>1158</v>
      </c>
      <c r="C599" s="1" t="s">
        <v>1470</v>
      </c>
      <c r="D599" s="1" t="s">
        <v>12</v>
      </c>
      <c r="E599" s="1" t="s">
        <v>11</v>
      </c>
      <c r="F599" s="13" t="s">
        <v>12</v>
      </c>
      <c r="G599" s="13">
        <v>5</v>
      </c>
      <c r="H599" s="13">
        <v>1</v>
      </c>
      <c r="I599" s="13">
        <v>250</v>
      </c>
      <c r="J599" s="13">
        <v>1</v>
      </c>
      <c r="K599" s="13" t="s">
        <v>6318</v>
      </c>
      <c r="L599" s="13" t="s">
        <v>6319</v>
      </c>
    </row>
    <row r="600" spans="1:12">
      <c r="A600" s="1">
        <v>100018996</v>
      </c>
      <c r="B600" s="1" t="s">
        <v>1158</v>
      </c>
      <c r="C600" s="1" t="s">
        <v>1470</v>
      </c>
      <c r="D600" s="1" t="s">
        <v>5813</v>
      </c>
      <c r="E600" s="1" t="s">
        <v>11</v>
      </c>
      <c r="F600" s="13" t="s">
        <v>12</v>
      </c>
      <c r="G600" s="13">
        <v>3</v>
      </c>
      <c r="H600" s="13">
        <v>1</v>
      </c>
      <c r="I600" s="13">
        <v>150</v>
      </c>
      <c r="J600" s="13">
        <v>1</v>
      </c>
      <c r="K600" s="13" t="s">
        <v>6306</v>
      </c>
      <c r="L600" s="13" t="s">
        <v>6307</v>
      </c>
    </row>
    <row r="601" spans="1:12">
      <c r="A601" s="1">
        <v>100004413</v>
      </c>
      <c r="B601" s="1" t="s">
        <v>1158</v>
      </c>
      <c r="C601" s="1" t="s">
        <v>1470</v>
      </c>
      <c r="D601" s="1" t="s">
        <v>176</v>
      </c>
      <c r="E601" s="1" t="s">
        <v>11</v>
      </c>
      <c r="F601" s="13" t="s">
        <v>12</v>
      </c>
      <c r="G601" s="13">
        <v>3</v>
      </c>
      <c r="H601" s="13">
        <v>1</v>
      </c>
      <c r="I601" s="13">
        <v>150</v>
      </c>
      <c r="J601" s="13">
        <v>1</v>
      </c>
      <c r="K601" s="13" t="s">
        <v>6306</v>
      </c>
      <c r="L601" s="13" t="s">
        <v>6307</v>
      </c>
    </row>
    <row r="602" spans="1:12">
      <c r="A602" s="1">
        <v>100017417</v>
      </c>
      <c r="B602" s="1" t="s">
        <v>1158</v>
      </c>
      <c r="C602" s="1" t="s">
        <v>1470</v>
      </c>
      <c r="D602" s="1" t="s">
        <v>5475</v>
      </c>
      <c r="E602" s="1" t="s">
        <v>5474</v>
      </c>
      <c r="F602" s="13" t="s">
        <v>5475</v>
      </c>
      <c r="G602" s="13">
        <v>0</v>
      </c>
      <c r="H602" s="13">
        <v>0</v>
      </c>
      <c r="I602" s="13">
        <v>0</v>
      </c>
      <c r="J602" s="13">
        <v>1</v>
      </c>
      <c r="K602" s="13" t="s">
        <v>6330</v>
      </c>
      <c r="L602" s="13" t="s">
        <v>6331</v>
      </c>
    </row>
    <row r="603" spans="1:12">
      <c r="A603" s="1">
        <v>100004421</v>
      </c>
      <c r="B603" s="1" t="s">
        <v>1158</v>
      </c>
      <c r="C603" s="1" t="s">
        <v>1470</v>
      </c>
      <c r="D603" s="1" t="s">
        <v>898</v>
      </c>
      <c r="E603" s="1" t="s">
        <v>2</v>
      </c>
      <c r="F603" s="13" t="s">
        <v>46</v>
      </c>
      <c r="G603" s="13">
        <v>3</v>
      </c>
      <c r="H603" s="13">
        <v>1</v>
      </c>
      <c r="I603" s="13">
        <v>150</v>
      </c>
      <c r="J603" s="13">
        <v>1</v>
      </c>
      <c r="K603" s="13" t="s">
        <v>6306</v>
      </c>
      <c r="L603" s="13" t="s">
        <v>6307</v>
      </c>
    </row>
    <row r="604" spans="1:12">
      <c r="A604" s="1">
        <v>100004899</v>
      </c>
      <c r="B604" s="1" t="s">
        <v>1158</v>
      </c>
      <c r="C604" s="1" t="s">
        <v>1470</v>
      </c>
      <c r="D604" s="1" t="s">
        <v>841</v>
      </c>
      <c r="E604" s="1" t="s">
        <v>2</v>
      </c>
      <c r="F604" s="13" t="s">
        <v>277</v>
      </c>
      <c r="G604" s="13">
        <v>2</v>
      </c>
      <c r="H604" s="13">
        <v>1</v>
      </c>
      <c r="I604" s="13">
        <v>100</v>
      </c>
      <c r="J604" s="13">
        <v>1</v>
      </c>
      <c r="K604" s="13" t="s">
        <v>6320</v>
      </c>
      <c r="L604" s="13" t="s">
        <v>6321</v>
      </c>
    </row>
    <row r="605" spans="1:12">
      <c r="A605" s="1">
        <v>100004424</v>
      </c>
      <c r="B605" s="1" t="s">
        <v>1158</v>
      </c>
      <c r="C605" s="1" t="s">
        <v>1470</v>
      </c>
      <c r="D605" s="1" t="s">
        <v>750</v>
      </c>
      <c r="E605" s="1" t="s">
        <v>20</v>
      </c>
      <c r="F605" s="13" t="s">
        <v>72</v>
      </c>
      <c r="G605" s="13">
        <v>5</v>
      </c>
      <c r="H605" s="13">
        <v>1</v>
      </c>
      <c r="I605" s="13">
        <v>250</v>
      </c>
      <c r="J605" s="13">
        <v>1</v>
      </c>
      <c r="K605" s="13" t="s">
        <v>6314</v>
      </c>
      <c r="L605" s="13" t="s">
        <v>6315</v>
      </c>
    </row>
    <row r="606" spans="1:12">
      <c r="A606" s="1">
        <v>100004429</v>
      </c>
      <c r="B606" s="1" t="s">
        <v>1158</v>
      </c>
      <c r="C606" s="1" t="s">
        <v>1470</v>
      </c>
      <c r="D606" s="1" t="s">
        <v>18</v>
      </c>
      <c r="E606" s="1" t="s">
        <v>27</v>
      </c>
      <c r="F606" s="13" t="s">
        <v>18</v>
      </c>
      <c r="G606" s="13">
        <v>5</v>
      </c>
      <c r="H606" s="13">
        <v>1</v>
      </c>
      <c r="I606" s="13">
        <v>250</v>
      </c>
      <c r="J606" s="13">
        <v>1</v>
      </c>
      <c r="K606" s="13" t="s">
        <v>6314</v>
      </c>
      <c r="L606" s="13" t="s">
        <v>6315</v>
      </c>
    </row>
    <row r="607" spans="1:12">
      <c r="A607" s="1">
        <v>100004437</v>
      </c>
      <c r="B607" s="1" t="s">
        <v>1158</v>
      </c>
      <c r="C607" s="1" t="s">
        <v>1470</v>
      </c>
      <c r="D607" s="1" t="s">
        <v>176</v>
      </c>
      <c r="E607" s="1" t="s">
        <v>11</v>
      </c>
      <c r="F607" s="13" t="s">
        <v>407</v>
      </c>
      <c r="G607" s="13">
        <v>2</v>
      </c>
      <c r="H607" s="13">
        <v>1</v>
      </c>
      <c r="I607" s="13">
        <v>100</v>
      </c>
      <c r="J607" s="13">
        <v>1</v>
      </c>
      <c r="K607" s="13" t="s">
        <v>6320</v>
      </c>
      <c r="L607" s="13" t="s">
        <v>6321</v>
      </c>
    </row>
    <row r="608" spans="1:12">
      <c r="A608" s="1">
        <v>100004440</v>
      </c>
      <c r="B608" s="1" t="s">
        <v>1158</v>
      </c>
      <c r="C608" s="1" t="s">
        <v>1470</v>
      </c>
      <c r="D608" s="1" t="s">
        <v>176</v>
      </c>
      <c r="E608" s="1" t="s">
        <v>11</v>
      </c>
      <c r="F608" s="13" t="s">
        <v>12</v>
      </c>
      <c r="G608" s="13">
        <v>3</v>
      </c>
      <c r="H608" s="13">
        <v>1</v>
      </c>
      <c r="I608" s="13">
        <v>150</v>
      </c>
      <c r="J608" s="13">
        <v>1</v>
      </c>
      <c r="K608" s="13" t="s">
        <v>6306</v>
      </c>
      <c r="L608" s="13" t="s">
        <v>6307</v>
      </c>
    </row>
    <row r="609" spans="1:12">
      <c r="A609" s="1">
        <v>100004446</v>
      </c>
      <c r="B609" s="1" t="s">
        <v>1158</v>
      </c>
      <c r="C609" s="1" t="s">
        <v>1470</v>
      </c>
      <c r="D609" s="1" t="s">
        <v>176</v>
      </c>
      <c r="E609" s="1" t="s">
        <v>11</v>
      </c>
      <c r="F609" s="13" t="s">
        <v>12</v>
      </c>
      <c r="G609" s="13">
        <v>3</v>
      </c>
      <c r="H609" s="13">
        <v>1</v>
      </c>
      <c r="I609" s="13">
        <v>150</v>
      </c>
      <c r="J609" s="13">
        <v>1</v>
      </c>
      <c r="K609" s="13" t="s">
        <v>6306</v>
      </c>
      <c r="L609" s="13" t="s">
        <v>6307</v>
      </c>
    </row>
    <row r="610" spans="1:12">
      <c r="A610" s="1">
        <v>100004457</v>
      </c>
      <c r="B610" s="1" t="s">
        <v>1158</v>
      </c>
      <c r="C610" s="1" t="s">
        <v>1500</v>
      </c>
      <c r="D610" s="1" t="s">
        <v>176</v>
      </c>
      <c r="E610" s="1" t="s">
        <v>11</v>
      </c>
      <c r="F610" s="13" t="s">
        <v>12</v>
      </c>
      <c r="G610" s="13">
        <v>3</v>
      </c>
      <c r="H610" s="13">
        <v>1</v>
      </c>
      <c r="I610" s="13">
        <v>150</v>
      </c>
      <c r="J610" s="13">
        <v>1</v>
      </c>
      <c r="K610" s="13" t="s">
        <v>6306</v>
      </c>
      <c r="L610" s="13" t="s">
        <v>6307</v>
      </c>
    </row>
    <row r="611" spans="1:12">
      <c r="A611" s="1">
        <v>100004461</v>
      </c>
      <c r="B611" s="1" t="s">
        <v>1158</v>
      </c>
      <c r="C611" s="1" t="s">
        <v>1500</v>
      </c>
      <c r="D611" s="1" t="s">
        <v>1504</v>
      </c>
      <c r="E611" s="1" t="s">
        <v>11</v>
      </c>
      <c r="F611" s="13" t="s">
        <v>12</v>
      </c>
      <c r="G611" s="13">
        <v>4</v>
      </c>
      <c r="H611" s="13">
        <v>1</v>
      </c>
      <c r="I611" s="13">
        <v>200</v>
      </c>
      <c r="J611" s="13">
        <v>1</v>
      </c>
      <c r="K611" s="13" t="s">
        <v>6324</v>
      </c>
      <c r="L611" s="13" t="s">
        <v>6325</v>
      </c>
    </row>
    <row r="612" spans="1:12">
      <c r="A612" s="1">
        <v>100004465</v>
      </c>
      <c r="B612" s="1" t="s">
        <v>1158</v>
      </c>
      <c r="C612" s="1" t="s">
        <v>1500</v>
      </c>
      <c r="D612" s="1" t="s">
        <v>176</v>
      </c>
      <c r="E612" s="1" t="s">
        <v>11</v>
      </c>
      <c r="F612" s="13" t="s">
        <v>12</v>
      </c>
      <c r="G612" s="13">
        <v>3</v>
      </c>
      <c r="H612" s="13">
        <v>1</v>
      </c>
      <c r="I612" s="13">
        <v>150</v>
      </c>
      <c r="J612" s="13">
        <v>1</v>
      </c>
      <c r="K612" s="13" t="s">
        <v>6306</v>
      </c>
      <c r="L612" s="13" t="s">
        <v>6307</v>
      </c>
    </row>
    <row r="613" spans="1:12">
      <c r="A613" s="1">
        <v>100004469</v>
      </c>
      <c r="B613" s="1" t="s">
        <v>1158</v>
      </c>
      <c r="C613" s="1" t="s">
        <v>1500</v>
      </c>
      <c r="D613" s="1" t="s">
        <v>176</v>
      </c>
      <c r="E613" s="1" t="s">
        <v>11</v>
      </c>
      <c r="F613" s="13" t="s">
        <v>407</v>
      </c>
      <c r="G613" s="13">
        <v>2</v>
      </c>
      <c r="H613" s="13">
        <v>1</v>
      </c>
      <c r="I613" s="13">
        <v>100</v>
      </c>
      <c r="J613" s="13">
        <v>1</v>
      </c>
      <c r="K613" s="13" t="s">
        <v>6316</v>
      </c>
      <c r="L613" s="13" t="s">
        <v>6317</v>
      </c>
    </row>
    <row r="614" spans="1:12">
      <c r="A614" s="1">
        <v>100004474</v>
      </c>
      <c r="B614" s="1" t="s">
        <v>1158</v>
      </c>
      <c r="C614" s="1" t="s">
        <v>1500</v>
      </c>
      <c r="D614" s="1" t="s">
        <v>1511</v>
      </c>
      <c r="E614" s="1" t="s">
        <v>11</v>
      </c>
      <c r="F614" s="13" t="s">
        <v>12</v>
      </c>
      <c r="G614" s="13">
        <v>4</v>
      </c>
      <c r="H614" s="13">
        <v>1</v>
      </c>
      <c r="I614" s="13">
        <v>200</v>
      </c>
      <c r="J614" s="13">
        <v>1</v>
      </c>
      <c r="K614" s="13" t="s">
        <v>6310</v>
      </c>
      <c r="L614" s="13" t="s">
        <v>6311</v>
      </c>
    </row>
    <row r="615" spans="1:12">
      <c r="A615" s="1">
        <v>100004477</v>
      </c>
      <c r="B615" s="1" t="s">
        <v>1158</v>
      </c>
      <c r="C615" s="1" t="s">
        <v>1500</v>
      </c>
      <c r="D615" s="1" t="s">
        <v>1514</v>
      </c>
      <c r="E615" s="1" t="s">
        <v>11</v>
      </c>
      <c r="F615" s="13" t="s">
        <v>12</v>
      </c>
      <c r="G615" s="13">
        <v>4</v>
      </c>
      <c r="H615" s="13">
        <v>1</v>
      </c>
      <c r="I615" s="13">
        <v>200</v>
      </c>
      <c r="J615" s="13">
        <v>1</v>
      </c>
      <c r="K615" s="13" t="s">
        <v>6324</v>
      </c>
      <c r="L615" s="13" t="s">
        <v>6325</v>
      </c>
    </row>
    <row r="616" spans="1:12">
      <c r="A616" s="1">
        <v>100004484</v>
      </c>
      <c r="B616" s="1" t="s">
        <v>1158</v>
      </c>
      <c r="C616" s="1" t="s">
        <v>1500</v>
      </c>
      <c r="D616" s="1" t="s">
        <v>176</v>
      </c>
      <c r="E616" s="1" t="s">
        <v>11</v>
      </c>
      <c r="F616" s="13" t="s">
        <v>407</v>
      </c>
      <c r="G616" s="13">
        <v>2</v>
      </c>
      <c r="H616" s="13">
        <v>1</v>
      </c>
      <c r="I616" s="13">
        <v>100</v>
      </c>
      <c r="J616" s="13">
        <v>1</v>
      </c>
      <c r="K616" s="13" t="s">
        <v>6320</v>
      </c>
      <c r="L616" s="13" t="s">
        <v>6321</v>
      </c>
    </row>
    <row r="617" spans="1:12">
      <c r="A617" s="1">
        <v>100004489</v>
      </c>
      <c r="B617" s="1" t="s">
        <v>1158</v>
      </c>
      <c r="C617" s="1" t="s">
        <v>1500</v>
      </c>
      <c r="D617" s="1" t="s">
        <v>176</v>
      </c>
      <c r="E617" s="1" t="s">
        <v>11</v>
      </c>
      <c r="F617" s="13" t="s">
        <v>407</v>
      </c>
      <c r="G617" s="13">
        <v>3</v>
      </c>
      <c r="H617" s="13">
        <v>1</v>
      </c>
      <c r="I617" s="13">
        <v>150</v>
      </c>
      <c r="J617" s="13">
        <v>1</v>
      </c>
      <c r="K617" s="13" t="s">
        <v>6306</v>
      </c>
      <c r="L617" s="13" t="s">
        <v>6307</v>
      </c>
    </row>
    <row r="618" spans="1:12">
      <c r="A618" s="1">
        <v>100004497</v>
      </c>
      <c r="B618" s="1" t="s">
        <v>1158</v>
      </c>
      <c r="C618" s="1" t="s">
        <v>1500</v>
      </c>
      <c r="D618" s="1" t="s">
        <v>1521</v>
      </c>
      <c r="E618" s="1" t="s">
        <v>11</v>
      </c>
      <c r="F618" s="13" t="s">
        <v>12</v>
      </c>
      <c r="G618" s="13">
        <v>5</v>
      </c>
      <c r="H618" s="13">
        <v>1</v>
      </c>
      <c r="I618" s="13">
        <v>250</v>
      </c>
      <c r="J618" s="13">
        <v>1</v>
      </c>
      <c r="K618" s="13" t="s">
        <v>6314</v>
      </c>
      <c r="L618" s="13" t="s">
        <v>6315</v>
      </c>
    </row>
    <row r="619" spans="1:12">
      <c r="A619" s="1">
        <v>100004502</v>
      </c>
      <c r="B619" s="1" t="s">
        <v>1158</v>
      </c>
      <c r="C619" s="1" t="s">
        <v>1500</v>
      </c>
      <c r="D619" s="1" t="s">
        <v>12</v>
      </c>
      <c r="E619" s="1" t="s">
        <v>11</v>
      </c>
      <c r="F619" s="13" t="s">
        <v>407</v>
      </c>
      <c r="G619" s="13">
        <v>3</v>
      </c>
      <c r="H619" s="13">
        <v>1</v>
      </c>
      <c r="I619" s="13">
        <v>150</v>
      </c>
      <c r="J619" s="13">
        <v>1</v>
      </c>
      <c r="K619" s="13" t="s">
        <v>6306</v>
      </c>
      <c r="L619" s="13" t="s">
        <v>6307</v>
      </c>
    </row>
    <row r="620" spans="1:12">
      <c r="A620" s="1">
        <v>100004505</v>
      </c>
      <c r="B620" s="1" t="s">
        <v>1158</v>
      </c>
      <c r="C620" s="1" t="s">
        <v>1500</v>
      </c>
      <c r="D620" s="1" t="s">
        <v>176</v>
      </c>
      <c r="E620" s="1" t="s">
        <v>11</v>
      </c>
      <c r="F620" s="13" t="s">
        <v>12</v>
      </c>
      <c r="G620" s="13">
        <v>3</v>
      </c>
      <c r="H620" s="13">
        <v>1</v>
      </c>
      <c r="I620" s="13">
        <v>150</v>
      </c>
      <c r="J620" s="13">
        <v>1</v>
      </c>
      <c r="K620" s="13" t="s">
        <v>6306</v>
      </c>
      <c r="L620" s="13" t="s">
        <v>6307</v>
      </c>
    </row>
    <row r="621" spans="1:12">
      <c r="A621" s="1">
        <v>100004509</v>
      </c>
      <c r="B621" s="1" t="s">
        <v>1158</v>
      </c>
      <c r="C621" s="1" t="s">
        <v>1500</v>
      </c>
      <c r="D621" s="1" t="s">
        <v>12</v>
      </c>
      <c r="E621" s="1" t="s">
        <v>11</v>
      </c>
      <c r="F621" s="13" t="s">
        <v>12</v>
      </c>
      <c r="G621" s="13">
        <v>4</v>
      </c>
      <c r="H621" s="13">
        <v>1</v>
      </c>
      <c r="I621" s="13">
        <v>200</v>
      </c>
      <c r="J621" s="13">
        <v>1</v>
      </c>
      <c r="K621" s="13" t="s">
        <v>6324</v>
      </c>
      <c r="L621" s="13" t="s">
        <v>6325</v>
      </c>
    </row>
    <row r="622" spans="1:12">
      <c r="A622" s="1">
        <v>100017419</v>
      </c>
      <c r="B622" s="1" t="s">
        <v>1158</v>
      </c>
      <c r="C622" s="1" t="s">
        <v>1500</v>
      </c>
      <c r="D622" s="1" t="s">
        <v>5508</v>
      </c>
      <c r="E622" s="1" t="s">
        <v>5474</v>
      </c>
      <c r="F622" s="13" t="s">
        <v>5475</v>
      </c>
      <c r="G622" s="13">
        <v>0</v>
      </c>
      <c r="H622" s="13">
        <v>0</v>
      </c>
      <c r="I622" s="13">
        <v>0</v>
      </c>
      <c r="J622" s="13">
        <v>1</v>
      </c>
      <c r="K622" s="13" t="s">
        <v>6330</v>
      </c>
      <c r="L622" s="13" t="s">
        <v>6331</v>
      </c>
    </row>
    <row r="623" spans="1:12">
      <c r="A623" s="1">
        <v>100004518</v>
      </c>
      <c r="B623" s="1" t="s">
        <v>1158</v>
      </c>
      <c r="C623" s="1" t="s">
        <v>1500</v>
      </c>
      <c r="D623" s="1" t="s">
        <v>1530</v>
      </c>
      <c r="E623" s="1" t="s">
        <v>11</v>
      </c>
      <c r="F623" s="13" t="s">
        <v>12</v>
      </c>
      <c r="G623" s="13">
        <v>4</v>
      </c>
      <c r="H623" s="13">
        <v>1</v>
      </c>
      <c r="I623" s="13">
        <v>200</v>
      </c>
      <c r="J623" s="13">
        <v>1</v>
      </c>
      <c r="K623" s="13" t="s">
        <v>6324</v>
      </c>
      <c r="L623" s="13" t="s">
        <v>6325</v>
      </c>
    </row>
    <row r="624" spans="1:12">
      <c r="A624" s="1">
        <v>100004526</v>
      </c>
      <c r="B624" s="1" t="s">
        <v>1158</v>
      </c>
      <c r="C624" s="1" t="s">
        <v>1500</v>
      </c>
      <c r="D624" s="1" t="s">
        <v>12</v>
      </c>
      <c r="E624" s="1" t="s">
        <v>11</v>
      </c>
      <c r="F624" s="13" t="s">
        <v>407</v>
      </c>
      <c r="G624" s="13">
        <v>3</v>
      </c>
      <c r="H624" s="13">
        <v>1</v>
      </c>
      <c r="I624" s="13">
        <v>150</v>
      </c>
      <c r="J624" s="13">
        <v>1</v>
      </c>
      <c r="K624" s="13" t="s">
        <v>6306</v>
      </c>
      <c r="L624" s="13" t="s">
        <v>6307</v>
      </c>
    </row>
    <row r="625" spans="1:12">
      <c r="A625" s="1">
        <v>100004532</v>
      </c>
      <c r="B625" s="1" t="s">
        <v>1158</v>
      </c>
      <c r="C625" s="1" t="s">
        <v>1500</v>
      </c>
      <c r="D625" s="1" t="s">
        <v>176</v>
      </c>
      <c r="E625" s="1" t="s">
        <v>11</v>
      </c>
      <c r="F625" s="13" t="s">
        <v>12</v>
      </c>
      <c r="G625" s="13">
        <v>3</v>
      </c>
      <c r="H625" s="13">
        <v>1</v>
      </c>
      <c r="I625" s="13">
        <v>150</v>
      </c>
      <c r="J625" s="13">
        <v>1</v>
      </c>
      <c r="K625" s="13" t="s">
        <v>6312</v>
      </c>
      <c r="L625" s="13" t="s">
        <v>6313</v>
      </c>
    </row>
    <row r="626" spans="1:12">
      <c r="A626" s="1">
        <v>100004542</v>
      </c>
      <c r="B626" s="1" t="s">
        <v>1158</v>
      </c>
      <c r="C626" s="1" t="s">
        <v>1500</v>
      </c>
      <c r="D626" s="1" t="s">
        <v>1539</v>
      </c>
      <c r="E626" s="1" t="s">
        <v>11</v>
      </c>
      <c r="F626" s="13" t="s">
        <v>407</v>
      </c>
      <c r="G626" s="13">
        <v>2</v>
      </c>
      <c r="H626" s="13">
        <v>1</v>
      </c>
      <c r="I626" s="13">
        <v>100</v>
      </c>
      <c r="J626" s="13">
        <v>1</v>
      </c>
      <c r="K626" s="13" t="s">
        <v>6320</v>
      </c>
      <c r="L626" s="13" t="s">
        <v>6321</v>
      </c>
    </row>
    <row r="627" spans="1:12">
      <c r="A627" s="1">
        <v>100004547</v>
      </c>
      <c r="B627" s="1" t="s">
        <v>1158</v>
      </c>
      <c r="C627" s="1" t="s">
        <v>1500</v>
      </c>
      <c r="D627" s="1" t="s">
        <v>176</v>
      </c>
      <c r="E627" s="1" t="s">
        <v>11</v>
      </c>
      <c r="F627" s="13" t="s">
        <v>12</v>
      </c>
      <c r="G627" s="13">
        <v>3</v>
      </c>
      <c r="H627" s="13">
        <v>1</v>
      </c>
      <c r="I627" s="13">
        <v>150</v>
      </c>
      <c r="J627" s="13">
        <v>1</v>
      </c>
      <c r="K627" s="13" t="s">
        <v>6306</v>
      </c>
      <c r="L627" s="13" t="s">
        <v>6307</v>
      </c>
    </row>
    <row r="628" spans="1:12">
      <c r="A628" s="1">
        <v>100004551</v>
      </c>
      <c r="B628" s="1" t="s">
        <v>1158</v>
      </c>
      <c r="C628" s="1" t="s">
        <v>1500</v>
      </c>
      <c r="D628" s="1" t="s">
        <v>176</v>
      </c>
      <c r="E628" s="1" t="s">
        <v>11</v>
      </c>
      <c r="F628" s="13" t="s">
        <v>12</v>
      </c>
      <c r="G628" s="13">
        <v>4</v>
      </c>
      <c r="H628" s="13">
        <v>1</v>
      </c>
      <c r="I628" s="13">
        <v>200</v>
      </c>
      <c r="J628" s="13">
        <v>1</v>
      </c>
      <c r="K628" s="13" t="s">
        <v>6324</v>
      </c>
      <c r="L628" s="13" t="s">
        <v>6325</v>
      </c>
    </row>
    <row r="629" spans="1:12">
      <c r="A629" s="1">
        <v>100004560</v>
      </c>
      <c r="B629" s="1" t="s">
        <v>1158</v>
      </c>
      <c r="C629" s="1" t="s">
        <v>1500</v>
      </c>
      <c r="D629" s="1" t="s">
        <v>12</v>
      </c>
      <c r="E629" s="1" t="s">
        <v>11</v>
      </c>
      <c r="F629" s="13" t="s">
        <v>12</v>
      </c>
      <c r="G629" s="13">
        <v>4</v>
      </c>
      <c r="H629" s="13">
        <v>1</v>
      </c>
      <c r="I629" s="13">
        <v>200</v>
      </c>
      <c r="J629" s="13">
        <v>1</v>
      </c>
      <c r="K629" s="13" t="s">
        <v>6324</v>
      </c>
      <c r="L629" s="13" t="s">
        <v>6325</v>
      </c>
    </row>
    <row r="630" spans="1:12">
      <c r="A630" s="1">
        <v>100004569</v>
      </c>
      <c r="B630" s="1" t="s">
        <v>1158</v>
      </c>
      <c r="C630" s="1" t="s">
        <v>1500</v>
      </c>
      <c r="D630" s="1" t="s">
        <v>1549</v>
      </c>
      <c r="E630" s="1" t="s">
        <v>11</v>
      </c>
      <c r="F630" s="13" t="s">
        <v>12</v>
      </c>
      <c r="G630" s="13">
        <v>5</v>
      </c>
      <c r="H630" s="13">
        <v>1</v>
      </c>
      <c r="I630" s="13">
        <v>250</v>
      </c>
      <c r="J630" s="13">
        <v>1</v>
      </c>
      <c r="K630" s="13" t="s">
        <v>6328</v>
      </c>
      <c r="L630" s="13" t="s">
        <v>6329</v>
      </c>
    </row>
    <row r="631" spans="1:12">
      <c r="A631" s="1">
        <v>100004575</v>
      </c>
      <c r="B631" s="1" t="s">
        <v>1158</v>
      </c>
      <c r="C631" s="1" t="s">
        <v>1500</v>
      </c>
      <c r="D631" s="1" t="s">
        <v>12</v>
      </c>
      <c r="E631" s="1" t="s">
        <v>11</v>
      </c>
      <c r="F631" s="13" t="s">
        <v>12</v>
      </c>
      <c r="G631" s="13">
        <v>3</v>
      </c>
      <c r="H631" s="13">
        <v>1</v>
      </c>
      <c r="I631" s="13">
        <v>150</v>
      </c>
      <c r="J631" s="13">
        <v>1</v>
      </c>
      <c r="K631" s="13" t="s">
        <v>6306</v>
      </c>
      <c r="L631" s="13" t="s">
        <v>6307</v>
      </c>
    </row>
    <row r="632" spans="1:12">
      <c r="A632" s="1">
        <v>100004584</v>
      </c>
      <c r="B632" s="1" t="s">
        <v>1158</v>
      </c>
      <c r="C632" s="1" t="s">
        <v>1500</v>
      </c>
      <c r="D632" s="1" t="s">
        <v>1554</v>
      </c>
      <c r="E632" s="1" t="s">
        <v>11</v>
      </c>
      <c r="F632" s="13" t="s">
        <v>12</v>
      </c>
      <c r="G632" s="13">
        <v>5</v>
      </c>
      <c r="H632" s="13">
        <v>1</v>
      </c>
      <c r="I632" s="13">
        <v>250</v>
      </c>
      <c r="J632" s="13">
        <v>1</v>
      </c>
      <c r="K632" s="13" t="s">
        <v>6328</v>
      </c>
      <c r="L632" s="13" t="s">
        <v>6329</v>
      </c>
    </row>
    <row r="633" spans="1:12">
      <c r="A633" s="1">
        <v>100004589</v>
      </c>
      <c r="B633" s="1" t="s">
        <v>1158</v>
      </c>
      <c r="C633" s="1" t="s">
        <v>1500</v>
      </c>
      <c r="D633" s="1" t="s">
        <v>372</v>
      </c>
      <c r="E633" s="1" t="s">
        <v>96</v>
      </c>
      <c r="F633" s="13" t="s">
        <v>97</v>
      </c>
      <c r="G633" s="13">
        <v>3</v>
      </c>
      <c r="H633" s="13">
        <v>1</v>
      </c>
      <c r="I633" s="13">
        <v>150</v>
      </c>
      <c r="J633" s="13">
        <v>1</v>
      </c>
      <c r="K633" s="13" t="s">
        <v>6312</v>
      </c>
      <c r="L633" s="13" t="s">
        <v>6313</v>
      </c>
    </row>
    <row r="634" spans="1:12">
      <c r="A634" s="1">
        <v>100004592</v>
      </c>
      <c r="B634" s="1" t="s">
        <v>1158</v>
      </c>
      <c r="C634" s="1" t="s">
        <v>1500</v>
      </c>
      <c r="D634" s="1" t="s">
        <v>1559</v>
      </c>
      <c r="E634" s="1" t="s">
        <v>11</v>
      </c>
      <c r="F634" s="13" t="s">
        <v>12</v>
      </c>
      <c r="G634" s="13">
        <v>4</v>
      </c>
      <c r="H634" s="13">
        <v>1</v>
      </c>
      <c r="I634" s="13">
        <v>200</v>
      </c>
      <c r="J634" s="13">
        <v>1</v>
      </c>
      <c r="K634" s="13" t="s">
        <v>6310</v>
      </c>
      <c r="L634" s="13" t="s">
        <v>6311</v>
      </c>
    </row>
    <row r="635" spans="1:12">
      <c r="A635" s="1">
        <v>100004600</v>
      </c>
      <c r="B635" s="1" t="s">
        <v>1158</v>
      </c>
      <c r="C635" s="1" t="s">
        <v>1500</v>
      </c>
      <c r="D635" s="1" t="s">
        <v>1564</v>
      </c>
      <c r="E635" s="1" t="s">
        <v>20</v>
      </c>
      <c r="F635" s="13" t="s">
        <v>72</v>
      </c>
      <c r="G635" s="13">
        <v>4</v>
      </c>
      <c r="H635" s="13">
        <v>1</v>
      </c>
      <c r="I635" s="13">
        <v>200</v>
      </c>
      <c r="J635" s="13">
        <v>1</v>
      </c>
      <c r="K635" s="13" t="s">
        <v>6324</v>
      </c>
      <c r="L635" s="13" t="s">
        <v>6325</v>
      </c>
    </row>
    <row r="636" spans="1:12">
      <c r="A636" s="1">
        <v>100004605</v>
      </c>
      <c r="B636" s="1" t="s">
        <v>1158</v>
      </c>
      <c r="C636" s="1" t="s">
        <v>1500</v>
      </c>
      <c r="D636" s="1" t="s">
        <v>12</v>
      </c>
      <c r="E636" s="1" t="s">
        <v>11</v>
      </c>
      <c r="F636" s="13" t="s">
        <v>12</v>
      </c>
      <c r="G636" s="13">
        <v>5</v>
      </c>
      <c r="H636" s="13">
        <v>1</v>
      </c>
      <c r="I636" s="13">
        <v>250</v>
      </c>
      <c r="J636" s="13">
        <v>1</v>
      </c>
      <c r="K636" s="13" t="s">
        <v>6314</v>
      </c>
      <c r="L636" s="13" t="s">
        <v>6315</v>
      </c>
    </row>
    <row r="637" spans="1:12">
      <c r="A637" s="1">
        <v>100004609</v>
      </c>
      <c r="B637" s="1" t="s">
        <v>1158</v>
      </c>
      <c r="C637" s="1" t="s">
        <v>1500</v>
      </c>
      <c r="D637" s="1" t="s">
        <v>12</v>
      </c>
      <c r="E637" s="1" t="s">
        <v>11</v>
      </c>
      <c r="F637" s="13" t="s">
        <v>12</v>
      </c>
      <c r="G637" s="13">
        <v>5</v>
      </c>
      <c r="H637" s="13">
        <v>1</v>
      </c>
      <c r="I637" s="13">
        <v>250</v>
      </c>
      <c r="J637" s="13">
        <v>1</v>
      </c>
      <c r="K637" s="13" t="s">
        <v>6322</v>
      </c>
      <c r="L637" s="13" t="s">
        <v>6323</v>
      </c>
    </row>
    <row r="638" spans="1:12">
      <c r="A638" s="1">
        <v>100004875</v>
      </c>
      <c r="B638" s="1" t="s">
        <v>1158</v>
      </c>
      <c r="C638" s="1" t="s">
        <v>1500</v>
      </c>
      <c r="D638" s="1" t="s">
        <v>252</v>
      </c>
      <c r="E638" s="1" t="s">
        <v>11</v>
      </c>
      <c r="F638" s="13" t="s">
        <v>12</v>
      </c>
      <c r="G638" s="13">
        <v>3</v>
      </c>
      <c r="H638" s="13">
        <v>1</v>
      </c>
      <c r="I638" s="13">
        <v>150</v>
      </c>
      <c r="J638" s="13">
        <v>1</v>
      </c>
      <c r="K638" s="13" t="s">
        <v>6306</v>
      </c>
      <c r="L638" s="13" t="s">
        <v>6307</v>
      </c>
    </row>
    <row r="639" spans="1:12">
      <c r="A639" s="1">
        <v>100004614</v>
      </c>
      <c r="B639" s="1" t="s">
        <v>1158</v>
      </c>
      <c r="C639" s="1" t="s">
        <v>1500</v>
      </c>
      <c r="D639" s="1" t="s">
        <v>12</v>
      </c>
      <c r="E639" s="1" t="s">
        <v>11</v>
      </c>
      <c r="F639" s="13" t="s">
        <v>12</v>
      </c>
      <c r="G639" s="13">
        <v>5</v>
      </c>
      <c r="H639" s="13">
        <v>1</v>
      </c>
      <c r="I639" s="13">
        <v>250</v>
      </c>
      <c r="J639" s="13">
        <v>1</v>
      </c>
      <c r="K639" s="13" t="s">
        <v>6318</v>
      </c>
      <c r="L639" s="13" t="s">
        <v>6319</v>
      </c>
    </row>
    <row r="640" spans="1:12">
      <c r="A640" s="1">
        <v>100004621</v>
      </c>
      <c r="B640" s="1" t="s">
        <v>1158</v>
      </c>
      <c r="C640" s="1" t="s">
        <v>1500</v>
      </c>
      <c r="D640" s="1" t="s">
        <v>750</v>
      </c>
      <c r="E640" s="1" t="s">
        <v>20</v>
      </c>
      <c r="F640" s="13" t="s">
        <v>72</v>
      </c>
      <c r="G640" s="13">
        <v>5</v>
      </c>
      <c r="H640" s="13">
        <v>1</v>
      </c>
      <c r="I640" s="13">
        <v>250</v>
      </c>
      <c r="J640" s="13">
        <v>1</v>
      </c>
      <c r="K640" s="13" t="s">
        <v>6322</v>
      </c>
      <c r="L640" s="13" t="s">
        <v>6323</v>
      </c>
    </row>
    <row r="641" spans="1:12">
      <c r="A641" s="1">
        <v>100004682</v>
      </c>
      <c r="B641" s="1" t="s">
        <v>1158</v>
      </c>
      <c r="C641" s="1" t="s">
        <v>1500</v>
      </c>
      <c r="D641" s="1" t="s">
        <v>97</v>
      </c>
      <c r="E641" s="1" t="s">
        <v>96</v>
      </c>
      <c r="F641" s="13" t="s">
        <v>97</v>
      </c>
      <c r="G641" s="13">
        <v>4</v>
      </c>
      <c r="H641" s="13">
        <v>1</v>
      </c>
      <c r="I641" s="13">
        <v>200</v>
      </c>
      <c r="J641" s="13">
        <v>1</v>
      </c>
      <c r="K641" s="13" t="s">
        <v>6324</v>
      </c>
      <c r="L641" s="13" t="s">
        <v>6325</v>
      </c>
    </row>
    <row r="642" spans="1:12">
      <c r="A642" s="1">
        <v>100004625</v>
      </c>
      <c r="B642" s="1" t="s">
        <v>1158</v>
      </c>
      <c r="C642" s="1" t="s">
        <v>1500</v>
      </c>
      <c r="D642" s="1" t="s">
        <v>12</v>
      </c>
      <c r="E642" s="1" t="s">
        <v>11</v>
      </c>
      <c r="F642" s="13" t="s">
        <v>12</v>
      </c>
      <c r="G642" s="13">
        <v>5</v>
      </c>
      <c r="H642" s="13">
        <v>1</v>
      </c>
      <c r="I642" s="13">
        <v>250</v>
      </c>
      <c r="J642" s="13">
        <v>1</v>
      </c>
      <c r="K642" s="13" t="s">
        <v>6328</v>
      </c>
      <c r="L642" s="13" t="s">
        <v>6329</v>
      </c>
    </row>
    <row r="643" spans="1:12">
      <c r="A643" s="1">
        <v>100004629</v>
      </c>
      <c r="B643" s="1" t="s">
        <v>1158</v>
      </c>
      <c r="C643" s="1" t="s">
        <v>1500</v>
      </c>
      <c r="D643" s="1" t="s">
        <v>1574</v>
      </c>
      <c r="E643" s="1" t="s">
        <v>20</v>
      </c>
      <c r="F643" s="13" t="s">
        <v>72</v>
      </c>
      <c r="G643" s="13">
        <v>4</v>
      </c>
      <c r="H643" s="13">
        <v>1</v>
      </c>
      <c r="I643" s="13">
        <v>200</v>
      </c>
      <c r="J643" s="13">
        <v>1</v>
      </c>
      <c r="K643" s="13" t="s">
        <v>6324</v>
      </c>
      <c r="L643" s="13" t="s">
        <v>6325</v>
      </c>
    </row>
    <row r="644" spans="1:12">
      <c r="A644" s="1">
        <v>100017418</v>
      </c>
      <c r="B644" s="1" t="s">
        <v>1158</v>
      </c>
      <c r="C644" s="1" t="s">
        <v>1500</v>
      </c>
      <c r="D644" s="1" t="s">
        <v>5499</v>
      </c>
      <c r="E644" s="1" t="s">
        <v>5474</v>
      </c>
      <c r="F644" s="13" t="s">
        <v>5475</v>
      </c>
      <c r="G644" s="13">
        <v>0</v>
      </c>
      <c r="H644" s="13">
        <v>0</v>
      </c>
      <c r="I644" s="13">
        <v>0</v>
      </c>
      <c r="J644" s="13">
        <v>1</v>
      </c>
      <c r="K644" s="13" t="s">
        <v>6330</v>
      </c>
      <c r="L644" s="13" t="s">
        <v>6331</v>
      </c>
    </row>
    <row r="645" spans="1:12">
      <c r="A645" s="1">
        <v>100004633</v>
      </c>
      <c r="B645" s="1" t="s">
        <v>1158</v>
      </c>
      <c r="C645" s="1" t="s">
        <v>1500</v>
      </c>
      <c r="D645" s="1" t="s">
        <v>1578</v>
      </c>
      <c r="E645" s="1" t="s">
        <v>2</v>
      </c>
      <c r="F645" s="13" t="s">
        <v>670</v>
      </c>
      <c r="G645" s="13">
        <v>3</v>
      </c>
      <c r="H645" s="13">
        <v>1</v>
      </c>
      <c r="I645" s="13">
        <v>150</v>
      </c>
      <c r="J645" s="13">
        <v>1</v>
      </c>
      <c r="K645" s="13" t="s">
        <v>6306</v>
      </c>
      <c r="L645" s="13" t="s">
        <v>6307</v>
      </c>
    </row>
    <row r="646" spans="1:12">
      <c r="A646" s="1">
        <v>100004632</v>
      </c>
      <c r="B646" s="1" t="s">
        <v>1158</v>
      </c>
      <c r="C646" s="1" t="s">
        <v>1500</v>
      </c>
      <c r="D646" s="1" t="s">
        <v>1576</v>
      </c>
      <c r="E646" s="1" t="s">
        <v>2</v>
      </c>
      <c r="F646" s="13" t="s">
        <v>277</v>
      </c>
      <c r="G646" s="13">
        <v>2</v>
      </c>
      <c r="H646" s="13">
        <v>1</v>
      </c>
      <c r="I646" s="13">
        <v>100</v>
      </c>
      <c r="J646" s="13">
        <v>1</v>
      </c>
      <c r="K646" s="13" t="s">
        <v>6320</v>
      </c>
      <c r="L646" s="13" t="s">
        <v>6321</v>
      </c>
    </row>
    <row r="647" spans="1:12">
      <c r="A647" s="1">
        <v>100004647</v>
      </c>
      <c r="B647" s="1" t="s">
        <v>1158</v>
      </c>
      <c r="C647" s="1" t="s">
        <v>1500</v>
      </c>
      <c r="D647" s="1" t="s">
        <v>12</v>
      </c>
      <c r="E647" s="1" t="s">
        <v>11</v>
      </c>
      <c r="F647" s="13" t="s">
        <v>12</v>
      </c>
      <c r="G647" s="13">
        <v>4</v>
      </c>
      <c r="H647" s="13">
        <v>1</v>
      </c>
      <c r="I647" s="13">
        <v>200</v>
      </c>
      <c r="J647" s="13">
        <v>1</v>
      </c>
      <c r="K647" s="13" t="s">
        <v>6324</v>
      </c>
      <c r="L647" s="13" t="s">
        <v>6325</v>
      </c>
    </row>
    <row r="648" spans="1:12">
      <c r="A648" s="1">
        <v>100004670</v>
      </c>
      <c r="B648" s="1" t="s">
        <v>1158</v>
      </c>
      <c r="C648" s="1" t="s">
        <v>1500</v>
      </c>
      <c r="D648" s="1" t="s">
        <v>72</v>
      </c>
      <c r="E648" s="1" t="s">
        <v>20</v>
      </c>
      <c r="F648" s="13" t="s">
        <v>72</v>
      </c>
      <c r="G648" s="13">
        <v>4</v>
      </c>
      <c r="H648" s="13">
        <v>1</v>
      </c>
      <c r="I648" s="13">
        <v>200</v>
      </c>
      <c r="J648" s="13">
        <v>1</v>
      </c>
      <c r="K648" s="13" t="s">
        <v>6324</v>
      </c>
      <c r="L648" s="13" t="s">
        <v>6325</v>
      </c>
    </row>
    <row r="649" spans="1:12">
      <c r="A649" s="1">
        <v>100004672</v>
      </c>
      <c r="B649" s="1" t="s">
        <v>1158</v>
      </c>
      <c r="C649" s="1" t="s">
        <v>1500</v>
      </c>
      <c r="D649" s="1" t="s">
        <v>12</v>
      </c>
      <c r="E649" s="1" t="s">
        <v>11</v>
      </c>
      <c r="F649" s="13" t="s">
        <v>407</v>
      </c>
      <c r="G649" s="13">
        <v>3</v>
      </c>
      <c r="H649" s="13">
        <v>1</v>
      </c>
      <c r="I649" s="13">
        <v>150</v>
      </c>
      <c r="J649" s="13">
        <v>1</v>
      </c>
      <c r="K649" s="13" t="s">
        <v>6306</v>
      </c>
      <c r="L649" s="13" t="s">
        <v>6307</v>
      </c>
    </row>
    <row r="650" spans="1:12">
      <c r="A650" s="1">
        <v>100004681</v>
      </c>
      <c r="B650" s="1" t="s">
        <v>1158</v>
      </c>
      <c r="C650" s="1" t="s">
        <v>1500</v>
      </c>
      <c r="D650" s="1" t="s">
        <v>1593</v>
      </c>
      <c r="E650" s="1" t="s">
        <v>20</v>
      </c>
      <c r="F650" s="13" t="s">
        <v>72</v>
      </c>
      <c r="G650" s="13">
        <v>4</v>
      </c>
      <c r="H650" s="13">
        <v>1</v>
      </c>
      <c r="I650" s="13">
        <v>200</v>
      </c>
      <c r="J650" s="13">
        <v>1</v>
      </c>
      <c r="K650" s="13" t="s">
        <v>6324</v>
      </c>
      <c r="L650" s="13" t="s">
        <v>6325</v>
      </c>
    </row>
    <row r="651" spans="1:12">
      <c r="A651" s="1">
        <v>100004698</v>
      </c>
      <c r="B651" s="1" t="s">
        <v>1158</v>
      </c>
      <c r="C651" s="1" t="s">
        <v>1500</v>
      </c>
      <c r="D651" s="1" t="s">
        <v>12</v>
      </c>
      <c r="E651" s="1" t="s">
        <v>11</v>
      </c>
      <c r="F651" s="13" t="s">
        <v>12</v>
      </c>
      <c r="G651" s="13">
        <v>5</v>
      </c>
      <c r="H651" s="13">
        <v>1</v>
      </c>
      <c r="I651" s="13">
        <v>250</v>
      </c>
      <c r="J651" s="13">
        <v>1</v>
      </c>
      <c r="K651" s="13" t="s">
        <v>6318</v>
      </c>
      <c r="L651" s="13" t="s">
        <v>6319</v>
      </c>
    </row>
    <row r="652" spans="1:12">
      <c r="A652" s="1">
        <v>100004616</v>
      </c>
      <c r="B652" s="1" t="s">
        <v>1158</v>
      </c>
      <c r="C652" s="1" t="s">
        <v>1500</v>
      </c>
      <c r="D652" s="1" t="s">
        <v>1570</v>
      </c>
      <c r="E652" s="1" t="s">
        <v>20</v>
      </c>
      <c r="F652" s="13" t="s">
        <v>167</v>
      </c>
      <c r="G652" s="13">
        <v>5</v>
      </c>
      <c r="H652" s="13">
        <v>1</v>
      </c>
      <c r="I652" s="13">
        <v>250</v>
      </c>
      <c r="J652" s="13">
        <v>1</v>
      </c>
      <c r="K652" s="13" t="s">
        <v>6322</v>
      </c>
      <c r="L652" s="13" t="s">
        <v>6323</v>
      </c>
    </row>
    <row r="653" spans="1:12">
      <c r="A653" s="1">
        <v>100004703</v>
      </c>
      <c r="B653" s="1" t="s">
        <v>1158</v>
      </c>
      <c r="C653" s="1" t="s">
        <v>1500</v>
      </c>
      <c r="D653" s="1" t="s">
        <v>12</v>
      </c>
      <c r="E653" s="1" t="s">
        <v>11</v>
      </c>
      <c r="F653" s="13" t="s">
        <v>12</v>
      </c>
      <c r="G653" s="13">
        <v>4</v>
      </c>
      <c r="H653" s="13">
        <v>1</v>
      </c>
      <c r="I653" s="13">
        <v>200</v>
      </c>
      <c r="J653" s="13">
        <v>1</v>
      </c>
      <c r="K653" s="13" t="s">
        <v>6324</v>
      </c>
      <c r="L653" s="13" t="s">
        <v>6325</v>
      </c>
    </row>
    <row r="654" spans="1:12">
      <c r="A654" s="1">
        <v>100004697</v>
      </c>
      <c r="B654" s="1" t="s">
        <v>1158</v>
      </c>
      <c r="C654" s="1" t="s">
        <v>1500</v>
      </c>
      <c r="D654" s="1" t="s">
        <v>120</v>
      </c>
      <c r="E654" s="1" t="s">
        <v>20</v>
      </c>
      <c r="F654" s="13" t="s">
        <v>72</v>
      </c>
      <c r="G654" s="13">
        <v>3</v>
      </c>
      <c r="H654" s="13">
        <v>1</v>
      </c>
      <c r="I654" s="13">
        <v>150</v>
      </c>
      <c r="J654" s="13">
        <v>1</v>
      </c>
      <c r="K654" s="13" t="s">
        <v>6306</v>
      </c>
      <c r="L654" s="13" t="s">
        <v>6307</v>
      </c>
    </row>
    <row r="655" spans="1:12">
      <c r="A655" s="1">
        <v>100004709</v>
      </c>
      <c r="B655" s="1" t="s">
        <v>1158</v>
      </c>
      <c r="C655" s="1" t="s">
        <v>1500</v>
      </c>
      <c r="D655" s="1" t="s">
        <v>176</v>
      </c>
      <c r="E655" s="1" t="s">
        <v>11</v>
      </c>
      <c r="F655" s="13" t="s">
        <v>407</v>
      </c>
      <c r="G655" s="13">
        <v>3</v>
      </c>
      <c r="H655" s="13">
        <v>1</v>
      </c>
      <c r="I655" s="13">
        <v>150</v>
      </c>
      <c r="J655" s="13">
        <v>1</v>
      </c>
      <c r="K655" s="13" t="s">
        <v>6306</v>
      </c>
      <c r="L655" s="13" t="s">
        <v>6307</v>
      </c>
    </row>
    <row r="656" spans="1:12">
      <c r="A656" s="1">
        <v>100004931</v>
      </c>
      <c r="B656" s="1" t="s">
        <v>1126</v>
      </c>
      <c r="C656" s="1" t="s">
        <v>1125</v>
      </c>
      <c r="D656" s="1" t="s">
        <v>12</v>
      </c>
      <c r="E656" s="1" t="s">
        <v>11</v>
      </c>
      <c r="F656" s="13" t="s">
        <v>407</v>
      </c>
      <c r="G656" s="13">
        <v>2</v>
      </c>
      <c r="H656" s="13">
        <v>1</v>
      </c>
      <c r="I656" s="13">
        <v>100</v>
      </c>
      <c r="J656" s="13">
        <v>1</v>
      </c>
      <c r="K656" s="13" t="s">
        <v>6320</v>
      </c>
      <c r="L656" s="13" t="s">
        <v>6321</v>
      </c>
    </row>
    <row r="657" spans="1:12">
      <c r="A657" s="1">
        <v>100004983</v>
      </c>
      <c r="B657" s="1" t="s">
        <v>1126</v>
      </c>
      <c r="C657" s="1" t="s">
        <v>1125</v>
      </c>
      <c r="D657" s="1" t="s">
        <v>12</v>
      </c>
      <c r="E657" s="1" t="s">
        <v>11</v>
      </c>
      <c r="F657" s="13" t="s">
        <v>12</v>
      </c>
      <c r="G657" s="13">
        <v>3</v>
      </c>
      <c r="H657" s="13">
        <v>1</v>
      </c>
      <c r="I657" s="13">
        <v>150</v>
      </c>
      <c r="J657" s="13">
        <v>1</v>
      </c>
      <c r="K657" s="13" t="s">
        <v>6306</v>
      </c>
      <c r="L657" s="13" t="s">
        <v>6307</v>
      </c>
    </row>
    <row r="658" spans="1:12">
      <c r="A658" s="1">
        <v>100004984</v>
      </c>
      <c r="B658" s="1" t="s">
        <v>1126</v>
      </c>
      <c r="C658" s="1" t="s">
        <v>1125</v>
      </c>
      <c r="D658" s="1" t="s">
        <v>1641</v>
      </c>
      <c r="E658" s="1" t="s">
        <v>11</v>
      </c>
      <c r="F658" s="13" t="s">
        <v>12</v>
      </c>
      <c r="G658" s="13">
        <v>3</v>
      </c>
      <c r="H658" s="13">
        <v>1</v>
      </c>
      <c r="I658" s="13">
        <v>150</v>
      </c>
      <c r="J658" s="13">
        <v>1</v>
      </c>
      <c r="K658" s="13" t="s">
        <v>6306</v>
      </c>
      <c r="L658" s="13" t="s">
        <v>6307</v>
      </c>
    </row>
    <row r="659" spans="1:12">
      <c r="A659" s="1">
        <v>100003113</v>
      </c>
      <c r="B659" s="1" t="s">
        <v>1126</v>
      </c>
      <c r="C659" s="1" t="s">
        <v>1125</v>
      </c>
      <c r="D659" s="1" t="s">
        <v>1123</v>
      </c>
      <c r="E659" s="1" t="s">
        <v>20</v>
      </c>
      <c r="F659" s="13" t="s">
        <v>72</v>
      </c>
      <c r="G659" s="13">
        <v>3</v>
      </c>
      <c r="H659" s="13">
        <v>1</v>
      </c>
      <c r="I659" s="13">
        <v>150</v>
      </c>
      <c r="J659" s="13">
        <v>1</v>
      </c>
      <c r="K659" s="13" t="s">
        <v>6306</v>
      </c>
      <c r="L659" s="13" t="s">
        <v>6307</v>
      </c>
    </row>
    <row r="660" spans="1:12">
      <c r="A660" s="1">
        <v>100006681</v>
      </c>
      <c r="B660" s="1" t="s">
        <v>1126</v>
      </c>
      <c r="C660" s="1" t="s">
        <v>1125</v>
      </c>
      <c r="D660" s="1" t="s">
        <v>2240</v>
      </c>
      <c r="E660" s="1" t="s">
        <v>11</v>
      </c>
      <c r="F660" s="13" t="s">
        <v>12</v>
      </c>
      <c r="G660" s="13">
        <v>3</v>
      </c>
      <c r="H660" s="13">
        <v>1</v>
      </c>
      <c r="I660" s="13">
        <v>150</v>
      </c>
      <c r="J660" s="13">
        <v>1</v>
      </c>
      <c r="K660" s="13" t="s">
        <v>6306</v>
      </c>
      <c r="L660" s="13" t="s">
        <v>6307</v>
      </c>
    </row>
    <row r="661" spans="1:12">
      <c r="A661" s="1">
        <v>100005072</v>
      </c>
      <c r="B661" s="1" t="s">
        <v>1126</v>
      </c>
      <c r="C661" s="1" t="s">
        <v>1125</v>
      </c>
      <c r="D661" s="1" t="s">
        <v>12</v>
      </c>
      <c r="E661" s="1" t="s">
        <v>11</v>
      </c>
      <c r="F661" s="13" t="s">
        <v>12</v>
      </c>
      <c r="G661" s="13">
        <v>3</v>
      </c>
      <c r="H661" s="13">
        <v>1</v>
      </c>
      <c r="I661" s="13">
        <v>150</v>
      </c>
      <c r="J661" s="13">
        <v>1</v>
      </c>
      <c r="K661" s="13" t="s">
        <v>6306</v>
      </c>
      <c r="L661" s="13" t="s">
        <v>6307</v>
      </c>
    </row>
    <row r="662" spans="1:12">
      <c r="A662" s="1">
        <v>100005174</v>
      </c>
      <c r="B662" s="1" t="s">
        <v>1126</v>
      </c>
      <c r="C662" s="1" t="s">
        <v>1125</v>
      </c>
      <c r="D662" s="1" t="s">
        <v>1706</v>
      </c>
      <c r="E662" s="1" t="s">
        <v>20</v>
      </c>
      <c r="F662" s="13" t="s">
        <v>72</v>
      </c>
      <c r="G662" s="13">
        <v>3</v>
      </c>
      <c r="H662" s="13">
        <v>1</v>
      </c>
      <c r="I662" s="13">
        <v>150</v>
      </c>
      <c r="J662" s="13">
        <v>1</v>
      </c>
      <c r="K662" s="13" t="s">
        <v>6312</v>
      </c>
      <c r="L662" s="13" t="s">
        <v>6313</v>
      </c>
    </row>
    <row r="663" spans="1:12">
      <c r="A663" s="1">
        <v>100005180</v>
      </c>
      <c r="B663" s="1" t="s">
        <v>1126</v>
      </c>
      <c r="C663" s="1" t="s">
        <v>1125</v>
      </c>
      <c r="D663" s="1" t="s">
        <v>686</v>
      </c>
      <c r="E663" s="1" t="s">
        <v>2</v>
      </c>
      <c r="F663" s="13" t="s">
        <v>46</v>
      </c>
      <c r="G663" s="13">
        <v>3</v>
      </c>
      <c r="H663" s="13">
        <v>1</v>
      </c>
      <c r="I663" s="13">
        <v>150</v>
      </c>
      <c r="J663" s="13">
        <v>1</v>
      </c>
      <c r="K663" s="13" t="s">
        <v>6312</v>
      </c>
      <c r="L663" s="13" t="s">
        <v>6313</v>
      </c>
    </row>
    <row r="664" spans="1:12">
      <c r="A664" s="1">
        <v>100005188</v>
      </c>
      <c r="B664" s="1" t="s">
        <v>1126</v>
      </c>
      <c r="C664" s="1" t="s">
        <v>1125</v>
      </c>
      <c r="D664" s="1" t="s">
        <v>46</v>
      </c>
      <c r="E664" s="1" t="s">
        <v>2</v>
      </c>
      <c r="F664" s="13" t="s">
        <v>46</v>
      </c>
      <c r="G664" s="13">
        <v>2</v>
      </c>
      <c r="H664" s="13">
        <v>1</v>
      </c>
      <c r="I664" s="13">
        <v>100</v>
      </c>
      <c r="J664" s="13">
        <v>1</v>
      </c>
      <c r="K664" s="13" t="s">
        <v>6320</v>
      </c>
      <c r="L664" s="13" t="s">
        <v>6321</v>
      </c>
    </row>
    <row r="665" spans="1:12">
      <c r="A665" s="1">
        <v>100005200</v>
      </c>
      <c r="B665" s="1" t="s">
        <v>1126</v>
      </c>
      <c r="C665" s="1" t="s">
        <v>1125</v>
      </c>
      <c r="D665" s="1" t="s">
        <v>176</v>
      </c>
      <c r="E665" s="1" t="s">
        <v>11</v>
      </c>
      <c r="F665" s="13" t="s">
        <v>12</v>
      </c>
      <c r="G665" s="13">
        <v>3</v>
      </c>
      <c r="H665" s="13">
        <v>1</v>
      </c>
      <c r="I665" s="13">
        <v>150</v>
      </c>
      <c r="J665" s="13">
        <v>1</v>
      </c>
      <c r="K665" s="13" t="s">
        <v>6312</v>
      </c>
      <c r="L665" s="13" t="s">
        <v>6313</v>
      </c>
    </row>
    <row r="666" spans="1:12">
      <c r="A666" s="1">
        <v>100005214</v>
      </c>
      <c r="B666" s="1" t="s">
        <v>1126</v>
      </c>
      <c r="C666" s="1" t="s">
        <v>1125</v>
      </c>
      <c r="D666" s="1" t="s">
        <v>1726</v>
      </c>
      <c r="E666" s="1" t="s">
        <v>11</v>
      </c>
      <c r="F666" s="13" t="s">
        <v>12</v>
      </c>
      <c r="G666" s="13">
        <v>3</v>
      </c>
      <c r="H666" s="13">
        <v>1</v>
      </c>
      <c r="I666" s="13">
        <v>150</v>
      </c>
      <c r="J666" s="13">
        <v>1</v>
      </c>
      <c r="K666" s="13" t="s">
        <v>6306</v>
      </c>
      <c r="L666" s="13" t="s">
        <v>6307</v>
      </c>
    </row>
    <row r="667" spans="1:12">
      <c r="A667" s="1">
        <v>100005310</v>
      </c>
      <c r="B667" s="1" t="s">
        <v>1126</v>
      </c>
      <c r="C667" s="1" t="s">
        <v>1125</v>
      </c>
      <c r="D667" s="1" t="s">
        <v>686</v>
      </c>
      <c r="E667" s="1" t="s">
        <v>2</v>
      </c>
      <c r="F667" s="13" t="s">
        <v>46</v>
      </c>
      <c r="G667" s="13">
        <v>2</v>
      </c>
      <c r="H667" s="13">
        <v>1</v>
      </c>
      <c r="I667" s="13">
        <v>100</v>
      </c>
      <c r="J667" s="13">
        <v>1</v>
      </c>
      <c r="K667" s="13" t="s">
        <v>6316</v>
      </c>
      <c r="L667" s="13" t="s">
        <v>6317</v>
      </c>
    </row>
    <row r="668" spans="1:12">
      <c r="A668" s="1">
        <v>100005315</v>
      </c>
      <c r="B668" s="1" t="s">
        <v>1126</v>
      </c>
      <c r="C668" s="1" t="s">
        <v>1125</v>
      </c>
      <c r="D668" s="1" t="s">
        <v>710</v>
      </c>
      <c r="E668" s="1" t="s">
        <v>11</v>
      </c>
      <c r="F668" s="13" t="s">
        <v>12</v>
      </c>
      <c r="G668" s="13">
        <v>4</v>
      </c>
      <c r="H668" s="13">
        <v>1</v>
      </c>
      <c r="I668" s="13">
        <v>200</v>
      </c>
      <c r="J668" s="13">
        <v>1</v>
      </c>
      <c r="K668" s="13" t="s">
        <v>6324</v>
      </c>
      <c r="L668" s="13" t="s">
        <v>6325</v>
      </c>
    </row>
    <row r="669" spans="1:12">
      <c r="A669" s="1">
        <v>100005322</v>
      </c>
      <c r="B669" s="1" t="s">
        <v>1126</v>
      </c>
      <c r="C669" s="1" t="s">
        <v>1125</v>
      </c>
      <c r="D669" s="1" t="s">
        <v>603</v>
      </c>
      <c r="E669" s="1" t="s">
        <v>11</v>
      </c>
      <c r="F669" s="13" t="s">
        <v>12</v>
      </c>
      <c r="G669" s="13">
        <v>4</v>
      </c>
      <c r="H669" s="13">
        <v>1</v>
      </c>
      <c r="I669" s="13">
        <v>200</v>
      </c>
      <c r="J669" s="13">
        <v>1</v>
      </c>
      <c r="K669" s="13" t="s">
        <v>6324</v>
      </c>
      <c r="L669" s="13" t="s">
        <v>6325</v>
      </c>
    </row>
    <row r="670" spans="1:12">
      <c r="A670" s="1">
        <v>100005320</v>
      </c>
      <c r="B670" s="1" t="s">
        <v>1126</v>
      </c>
      <c r="C670" s="1" t="s">
        <v>1125</v>
      </c>
      <c r="D670" s="1" t="s">
        <v>1765</v>
      </c>
      <c r="E670" s="1" t="s">
        <v>11</v>
      </c>
      <c r="F670" s="13" t="s">
        <v>12</v>
      </c>
      <c r="G670" s="13">
        <v>3</v>
      </c>
      <c r="H670" s="13">
        <v>1</v>
      </c>
      <c r="I670" s="13">
        <v>150</v>
      </c>
      <c r="J670" s="13">
        <v>1</v>
      </c>
      <c r="K670" s="13" t="s">
        <v>6312</v>
      </c>
      <c r="L670" s="13" t="s">
        <v>6313</v>
      </c>
    </row>
    <row r="671" spans="1:12">
      <c r="A671" s="1">
        <v>100005343</v>
      </c>
      <c r="B671" s="1" t="s">
        <v>1126</v>
      </c>
      <c r="C671" s="1" t="s">
        <v>1125</v>
      </c>
      <c r="D671" s="1" t="s">
        <v>1777</v>
      </c>
      <c r="E671" s="1" t="s">
        <v>20</v>
      </c>
      <c r="F671" s="13" t="s">
        <v>72</v>
      </c>
      <c r="G671" s="13">
        <v>4</v>
      </c>
      <c r="H671" s="13">
        <v>1</v>
      </c>
      <c r="I671" s="13">
        <v>200</v>
      </c>
      <c r="J671" s="13">
        <v>1</v>
      </c>
      <c r="K671" s="13" t="s">
        <v>6310</v>
      </c>
      <c r="L671" s="13" t="s">
        <v>6311</v>
      </c>
    </row>
    <row r="672" spans="1:12">
      <c r="A672" s="1">
        <v>100005346</v>
      </c>
      <c r="B672" s="1" t="s">
        <v>1126</v>
      </c>
      <c r="C672" s="1" t="s">
        <v>1125</v>
      </c>
      <c r="D672" s="1" t="s">
        <v>533</v>
      </c>
      <c r="E672" s="1" t="s">
        <v>11</v>
      </c>
      <c r="F672" s="13" t="s">
        <v>12</v>
      </c>
      <c r="G672" s="13">
        <v>5</v>
      </c>
      <c r="H672" s="13">
        <v>1</v>
      </c>
      <c r="I672" s="13">
        <v>250</v>
      </c>
      <c r="J672" s="13">
        <v>1</v>
      </c>
      <c r="K672" s="13" t="s">
        <v>6314</v>
      </c>
      <c r="L672" s="13" t="s">
        <v>6315</v>
      </c>
    </row>
    <row r="673" spans="1:12">
      <c r="A673" s="1">
        <v>100005361</v>
      </c>
      <c r="B673" s="1" t="s">
        <v>1126</v>
      </c>
      <c r="C673" s="1" t="s">
        <v>1125</v>
      </c>
      <c r="D673" s="1" t="s">
        <v>1072</v>
      </c>
      <c r="E673" s="1" t="s">
        <v>2</v>
      </c>
      <c r="F673" s="13" t="s">
        <v>46</v>
      </c>
      <c r="G673" s="13">
        <v>2</v>
      </c>
      <c r="H673" s="13">
        <v>1</v>
      </c>
      <c r="I673" s="13">
        <v>100</v>
      </c>
      <c r="J673" s="13">
        <v>1</v>
      </c>
      <c r="K673" s="13" t="s">
        <v>6316</v>
      </c>
      <c r="L673" s="13" t="s">
        <v>6317</v>
      </c>
    </row>
    <row r="674" spans="1:12">
      <c r="A674" s="1">
        <v>100005371</v>
      </c>
      <c r="B674" s="1" t="s">
        <v>1126</v>
      </c>
      <c r="C674" s="1" t="s">
        <v>1125</v>
      </c>
      <c r="D674" s="1" t="s">
        <v>710</v>
      </c>
      <c r="E674" s="1" t="s">
        <v>11</v>
      </c>
      <c r="F674" s="13" t="s">
        <v>12</v>
      </c>
      <c r="G674" s="13">
        <v>5</v>
      </c>
      <c r="H674" s="13">
        <v>1</v>
      </c>
      <c r="I674" s="13">
        <v>250</v>
      </c>
      <c r="J674" s="13">
        <v>1</v>
      </c>
      <c r="K674" s="13" t="s">
        <v>6314</v>
      </c>
      <c r="L674" s="13" t="s">
        <v>6315</v>
      </c>
    </row>
    <row r="675" spans="1:12">
      <c r="A675" s="1">
        <v>100005420</v>
      </c>
      <c r="B675" s="1" t="s">
        <v>1126</v>
      </c>
      <c r="C675" s="1" t="s">
        <v>1125</v>
      </c>
      <c r="D675" s="1" t="s">
        <v>622</v>
      </c>
      <c r="E675" s="1" t="s">
        <v>2</v>
      </c>
      <c r="F675" s="13" t="s">
        <v>46</v>
      </c>
      <c r="G675" s="13">
        <v>3</v>
      </c>
      <c r="H675" s="13">
        <v>1</v>
      </c>
      <c r="I675" s="13">
        <v>150</v>
      </c>
      <c r="J675" s="13">
        <v>1</v>
      </c>
      <c r="K675" s="13" t="s">
        <v>6312</v>
      </c>
      <c r="L675" s="13" t="s">
        <v>6313</v>
      </c>
    </row>
    <row r="676" spans="1:12">
      <c r="A676" s="1">
        <v>100005383</v>
      </c>
      <c r="B676" s="1" t="s">
        <v>1126</v>
      </c>
      <c r="C676" s="1" t="s">
        <v>1125</v>
      </c>
      <c r="D676" s="1" t="s">
        <v>1783</v>
      </c>
      <c r="E676" s="1" t="s">
        <v>11</v>
      </c>
      <c r="F676" s="13" t="s">
        <v>12</v>
      </c>
      <c r="G676" s="13">
        <v>5</v>
      </c>
      <c r="H676" s="13">
        <v>1</v>
      </c>
      <c r="I676" s="13">
        <v>250</v>
      </c>
      <c r="J676" s="13">
        <v>1</v>
      </c>
      <c r="K676" s="13" t="s">
        <v>6314</v>
      </c>
      <c r="L676" s="13" t="s">
        <v>6315</v>
      </c>
    </row>
    <row r="677" spans="1:12">
      <c r="A677" s="1">
        <v>100005393</v>
      </c>
      <c r="B677" s="1" t="s">
        <v>1126</v>
      </c>
      <c r="C677" s="1" t="s">
        <v>1125</v>
      </c>
      <c r="D677" s="1" t="s">
        <v>1785</v>
      </c>
      <c r="E677" s="1" t="s">
        <v>20</v>
      </c>
      <c r="F677" s="13" t="s">
        <v>21</v>
      </c>
      <c r="G677" s="13">
        <v>4</v>
      </c>
      <c r="H677" s="13">
        <v>1</v>
      </c>
      <c r="I677" s="13">
        <v>200</v>
      </c>
      <c r="J677" s="13">
        <v>1</v>
      </c>
      <c r="K677" s="13" t="s">
        <v>6308</v>
      </c>
      <c r="L677" s="13" t="s">
        <v>6309</v>
      </c>
    </row>
    <row r="678" spans="1:12">
      <c r="A678" s="1">
        <v>100005399</v>
      </c>
      <c r="B678" s="1" t="s">
        <v>1126</v>
      </c>
      <c r="C678" s="1" t="s">
        <v>1125</v>
      </c>
      <c r="D678" s="1" t="s">
        <v>12</v>
      </c>
      <c r="E678" s="1" t="s">
        <v>11</v>
      </c>
      <c r="F678" s="13" t="s">
        <v>12</v>
      </c>
      <c r="G678" s="13">
        <v>4</v>
      </c>
      <c r="H678" s="13">
        <v>1</v>
      </c>
      <c r="I678" s="13">
        <v>200</v>
      </c>
      <c r="J678" s="13">
        <v>1</v>
      </c>
      <c r="K678" s="13" t="s">
        <v>6324</v>
      </c>
      <c r="L678" s="13" t="s">
        <v>6325</v>
      </c>
    </row>
    <row r="679" spans="1:12">
      <c r="A679" s="1">
        <v>100005405</v>
      </c>
      <c r="B679" s="1" t="s">
        <v>1126</v>
      </c>
      <c r="C679" s="1" t="s">
        <v>1125</v>
      </c>
      <c r="D679" s="1" t="s">
        <v>12</v>
      </c>
      <c r="E679" s="1" t="s">
        <v>11</v>
      </c>
      <c r="F679" s="13" t="s">
        <v>12</v>
      </c>
      <c r="G679" s="13">
        <v>4</v>
      </c>
      <c r="H679" s="13">
        <v>1</v>
      </c>
      <c r="I679" s="13">
        <v>200</v>
      </c>
      <c r="J679" s="13">
        <v>1</v>
      </c>
      <c r="K679" s="13" t="s">
        <v>6310</v>
      </c>
      <c r="L679" s="13" t="s">
        <v>6311</v>
      </c>
    </row>
    <row r="680" spans="1:12">
      <c r="A680" s="1">
        <v>100005402</v>
      </c>
      <c r="B680" s="1" t="s">
        <v>1126</v>
      </c>
      <c r="C680" s="1" t="s">
        <v>1125</v>
      </c>
      <c r="D680" s="1" t="s">
        <v>533</v>
      </c>
      <c r="E680" s="1" t="s">
        <v>11</v>
      </c>
      <c r="F680" s="13" t="s">
        <v>12</v>
      </c>
      <c r="G680" s="13">
        <v>5</v>
      </c>
      <c r="H680" s="13">
        <v>1</v>
      </c>
      <c r="I680" s="13">
        <v>250</v>
      </c>
      <c r="J680" s="13">
        <v>1</v>
      </c>
      <c r="K680" s="13" t="s">
        <v>6318</v>
      </c>
      <c r="L680" s="13" t="s">
        <v>6319</v>
      </c>
    </row>
    <row r="681" spans="1:12">
      <c r="A681" s="1">
        <v>100005436</v>
      </c>
      <c r="B681" s="1" t="s">
        <v>1126</v>
      </c>
      <c r="C681" s="1" t="s">
        <v>1125</v>
      </c>
      <c r="D681" s="1" t="s">
        <v>1802</v>
      </c>
      <c r="E681" s="1" t="s">
        <v>20</v>
      </c>
      <c r="F681" s="13" t="s">
        <v>72</v>
      </c>
      <c r="G681" s="13">
        <v>3</v>
      </c>
      <c r="H681" s="13">
        <v>1</v>
      </c>
      <c r="I681" s="13">
        <v>150</v>
      </c>
      <c r="J681" s="13">
        <v>1</v>
      </c>
      <c r="K681" s="13" t="s">
        <v>6306</v>
      </c>
      <c r="L681" s="13" t="s">
        <v>6307</v>
      </c>
    </row>
    <row r="682" spans="1:12">
      <c r="A682" s="1">
        <v>100005618</v>
      </c>
      <c r="B682" s="1" t="s">
        <v>1126</v>
      </c>
      <c r="C682" s="1" t="s">
        <v>1125</v>
      </c>
      <c r="D682" s="1" t="s">
        <v>533</v>
      </c>
      <c r="E682" s="1" t="s">
        <v>11</v>
      </c>
      <c r="F682" s="13" t="s">
        <v>12</v>
      </c>
      <c r="G682" s="13">
        <v>4</v>
      </c>
      <c r="H682" s="13">
        <v>1</v>
      </c>
      <c r="I682" s="13">
        <v>200</v>
      </c>
      <c r="J682" s="13">
        <v>1</v>
      </c>
      <c r="K682" s="13" t="s">
        <v>6324</v>
      </c>
      <c r="L682" s="13" t="s">
        <v>6325</v>
      </c>
    </row>
    <row r="683" spans="1:12">
      <c r="A683" s="1">
        <v>100005633</v>
      </c>
      <c r="B683" s="1" t="s">
        <v>1126</v>
      </c>
      <c r="C683" s="1" t="s">
        <v>1125</v>
      </c>
      <c r="D683" s="1" t="s">
        <v>1865</v>
      </c>
      <c r="E683" s="1" t="s">
        <v>11</v>
      </c>
      <c r="F683" s="13" t="s">
        <v>407</v>
      </c>
      <c r="G683" s="13">
        <v>2</v>
      </c>
      <c r="H683" s="13">
        <v>1</v>
      </c>
      <c r="I683" s="13">
        <v>100</v>
      </c>
      <c r="J683" s="13">
        <v>1</v>
      </c>
      <c r="K683" s="13" t="s">
        <v>6320</v>
      </c>
      <c r="L683" s="13" t="s">
        <v>6321</v>
      </c>
    </row>
    <row r="684" spans="1:12">
      <c r="A684" s="1">
        <v>100005662</v>
      </c>
      <c r="B684" s="1" t="s">
        <v>1126</v>
      </c>
      <c r="C684" s="1" t="s">
        <v>1125</v>
      </c>
      <c r="D684" s="1" t="s">
        <v>533</v>
      </c>
      <c r="E684" s="1" t="s">
        <v>11</v>
      </c>
      <c r="F684" s="13" t="s">
        <v>12</v>
      </c>
      <c r="G684" s="13">
        <v>3</v>
      </c>
      <c r="H684" s="13">
        <v>1</v>
      </c>
      <c r="I684" s="13">
        <v>150</v>
      </c>
      <c r="J684" s="13">
        <v>1</v>
      </c>
      <c r="K684" s="13" t="s">
        <v>6306</v>
      </c>
      <c r="L684" s="13" t="s">
        <v>6307</v>
      </c>
    </row>
    <row r="685" spans="1:12">
      <c r="A685" s="1">
        <v>100005645</v>
      </c>
      <c r="B685" s="1" t="s">
        <v>1126</v>
      </c>
      <c r="C685" s="1" t="s">
        <v>1125</v>
      </c>
      <c r="D685" s="1" t="s">
        <v>1872</v>
      </c>
      <c r="E685" s="1" t="s">
        <v>11</v>
      </c>
      <c r="F685" s="13" t="s">
        <v>12</v>
      </c>
      <c r="G685" s="13">
        <v>3</v>
      </c>
      <c r="H685" s="13">
        <v>1</v>
      </c>
      <c r="I685" s="13">
        <v>150</v>
      </c>
      <c r="J685" s="13">
        <v>1</v>
      </c>
      <c r="K685" s="13" t="s">
        <v>6306</v>
      </c>
      <c r="L685" s="13" t="s">
        <v>6307</v>
      </c>
    </row>
    <row r="686" spans="1:12">
      <c r="A686" s="1">
        <v>100005698</v>
      </c>
      <c r="B686" s="1" t="s">
        <v>1126</v>
      </c>
      <c r="C686" s="1" t="s">
        <v>1125</v>
      </c>
      <c r="D686" s="1" t="s">
        <v>12</v>
      </c>
      <c r="E686" s="1" t="s">
        <v>11</v>
      </c>
      <c r="F686" s="13" t="s">
        <v>12</v>
      </c>
      <c r="G686" s="13">
        <v>4</v>
      </c>
      <c r="H686" s="13">
        <v>1</v>
      </c>
      <c r="I686" s="13">
        <v>200</v>
      </c>
      <c r="J686" s="13">
        <v>1</v>
      </c>
      <c r="K686" s="13" t="s">
        <v>6310</v>
      </c>
      <c r="L686" s="13" t="s">
        <v>6311</v>
      </c>
    </row>
    <row r="687" spans="1:12">
      <c r="A687" s="1">
        <v>100005704</v>
      </c>
      <c r="B687" s="1" t="s">
        <v>1126</v>
      </c>
      <c r="C687" s="1" t="s">
        <v>1125</v>
      </c>
      <c r="D687" s="1" t="s">
        <v>533</v>
      </c>
      <c r="E687" s="1" t="s">
        <v>11</v>
      </c>
      <c r="F687" s="13" t="s">
        <v>12</v>
      </c>
      <c r="G687" s="13">
        <v>3</v>
      </c>
      <c r="H687" s="13">
        <v>1</v>
      </c>
      <c r="I687" s="13">
        <v>150</v>
      </c>
      <c r="J687" s="13">
        <v>1</v>
      </c>
      <c r="K687" s="13" t="s">
        <v>6312</v>
      </c>
      <c r="L687" s="13" t="s">
        <v>6313</v>
      </c>
    </row>
    <row r="688" spans="1:12">
      <c r="A688" s="1">
        <v>100005996</v>
      </c>
      <c r="B688" s="1" t="s">
        <v>1126</v>
      </c>
      <c r="C688" s="1" t="s">
        <v>1125</v>
      </c>
      <c r="D688" s="1" t="s">
        <v>2007</v>
      </c>
      <c r="E688" s="1" t="s">
        <v>11</v>
      </c>
      <c r="F688" s="13" t="s">
        <v>12</v>
      </c>
      <c r="G688" s="13">
        <v>3</v>
      </c>
      <c r="H688" s="13">
        <v>1</v>
      </c>
      <c r="I688" s="13">
        <v>150</v>
      </c>
      <c r="J688" s="13">
        <v>1</v>
      </c>
      <c r="K688" s="13" t="s">
        <v>6306</v>
      </c>
      <c r="L688" s="13" t="s">
        <v>6307</v>
      </c>
    </row>
    <row r="689" spans="1:12">
      <c r="A689" s="1">
        <v>100006099</v>
      </c>
      <c r="B689" s="1" t="s">
        <v>1126</v>
      </c>
      <c r="C689" s="1" t="s">
        <v>1125</v>
      </c>
      <c r="D689" s="1" t="s">
        <v>533</v>
      </c>
      <c r="E689" s="1" t="s">
        <v>11</v>
      </c>
      <c r="F689" s="13" t="s">
        <v>407</v>
      </c>
      <c r="G689" s="13">
        <v>2</v>
      </c>
      <c r="H689" s="13">
        <v>1</v>
      </c>
      <c r="I689" s="13">
        <v>100</v>
      </c>
      <c r="J689" s="13">
        <v>1</v>
      </c>
      <c r="K689" s="13" t="s">
        <v>6320</v>
      </c>
      <c r="L689" s="13" t="s">
        <v>6321</v>
      </c>
    </row>
    <row r="690" spans="1:12">
      <c r="A690" s="1">
        <v>100006163</v>
      </c>
      <c r="B690" s="1" t="s">
        <v>1126</v>
      </c>
      <c r="C690" s="1" t="s">
        <v>1125</v>
      </c>
      <c r="D690" s="1" t="s">
        <v>533</v>
      </c>
      <c r="E690" s="1" t="s">
        <v>11</v>
      </c>
      <c r="F690" s="13" t="s">
        <v>12</v>
      </c>
      <c r="G690" s="13">
        <v>3</v>
      </c>
      <c r="H690" s="13">
        <v>1</v>
      </c>
      <c r="I690" s="13">
        <v>150</v>
      </c>
      <c r="J690" s="13">
        <v>1</v>
      </c>
      <c r="K690" s="13" t="s">
        <v>6306</v>
      </c>
      <c r="L690" s="13" t="s">
        <v>6307</v>
      </c>
    </row>
    <row r="691" spans="1:12">
      <c r="A691" s="1">
        <v>100006198</v>
      </c>
      <c r="B691" s="1" t="s">
        <v>1126</v>
      </c>
      <c r="C691" s="1" t="s">
        <v>1125</v>
      </c>
      <c r="D691" s="1" t="s">
        <v>176</v>
      </c>
      <c r="E691" s="1" t="s">
        <v>11</v>
      </c>
      <c r="F691" s="13" t="s">
        <v>12</v>
      </c>
      <c r="G691" s="13">
        <v>3</v>
      </c>
      <c r="H691" s="13">
        <v>1</v>
      </c>
      <c r="I691" s="13">
        <v>150</v>
      </c>
      <c r="J691" s="13">
        <v>1</v>
      </c>
      <c r="K691" s="13" t="s">
        <v>6306</v>
      </c>
      <c r="L691" s="13" t="s">
        <v>6307</v>
      </c>
    </row>
    <row r="692" spans="1:12">
      <c r="A692" s="1">
        <v>100006199</v>
      </c>
      <c r="B692" s="1" t="s">
        <v>1126</v>
      </c>
      <c r="C692" s="1" t="s">
        <v>1125</v>
      </c>
      <c r="D692" s="1" t="s">
        <v>2084</v>
      </c>
      <c r="E692" s="1" t="s">
        <v>11</v>
      </c>
      <c r="F692" s="13" t="s">
        <v>12</v>
      </c>
      <c r="G692" s="13">
        <v>3</v>
      </c>
      <c r="H692" s="13">
        <v>1</v>
      </c>
      <c r="I692" s="13">
        <v>150</v>
      </c>
      <c r="J692" s="13">
        <v>1</v>
      </c>
      <c r="K692" s="13" t="s">
        <v>6306</v>
      </c>
      <c r="L692" s="13" t="s">
        <v>6307</v>
      </c>
    </row>
    <row r="693" spans="1:12">
      <c r="A693" s="1">
        <v>100006374</v>
      </c>
      <c r="B693" s="1" t="s">
        <v>1126</v>
      </c>
      <c r="C693" s="1" t="s">
        <v>1125</v>
      </c>
      <c r="D693" s="1" t="s">
        <v>533</v>
      </c>
      <c r="E693" s="1" t="s">
        <v>11</v>
      </c>
      <c r="F693" s="13" t="s">
        <v>407</v>
      </c>
      <c r="G693" s="13">
        <v>2</v>
      </c>
      <c r="H693" s="13">
        <v>1</v>
      </c>
      <c r="I693" s="13">
        <v>100</v>
      </c>
      <c r="J693" s="13">
        <v>1</v>
      </c>
      <c r="K693" s="13" t="s">
        <v>6320</v>
      </c>
      <c r="L693" s="13" t="s">
        <v>6321</v>
      </c>
    </row>
    <row r="694" spans="1:12">
      <c r="A694" s="1">
        <v>100006390</v>
      </c>
      <c r="B694" s="1" t="s">
        <v>1126</v>
      </c>
      <c r="C694" s="1" t="s">
        <v>1125</v>
      </c>
      <c r="D694" s="1" t="s">
        <v>533</v>
      </c>
      <c r="E694" s="1" t="s">
        <v>11</v>
      </c>
      <c r="F694" s="13" t="s">
        <v>407</v>
      </c>
      <c r="G694" s="13">
        <v>2</v>
      </c>
      <c r="H694" s="13">
        <v>1</v>
      </c>
      <c r="I694" s="13">
        <v>100</v>
      </c>
      <c r="J694" s="13">
        <v>1</v>
      </c>
      <c r="K694" s="13" t="s">
        <v>6320</v>
      </c>
      <c r="L694" s="13" t="s">
        <v>6321</v>
      </c>
    </row>
    <row r="695" spans="1:12">
      <c r="A695" s="1">
        <v>100006513</v>
      </c>
      <c r="B695" s="1" t="s">
        <v>1126</v>
      </c>
      <c r="C695" s="1" t="s">
        <v>1125</v>
      </c>
      <c r="D695" s="1" t="s">
        <v>12</v>
      </c>
      <c r="E695" s="1" t="s">
        <v>11</v>
      </c>
      <c r="F695" s="13" t="s">
        <v>12</v>
      </c>
      <c r="G695" s="13">
        <v>3</v>
      </c>
      <c r="H695" s="13">
        <v>1</v>
      </c>
      <c r="I695" s="13">
        <v>150</v>
      </c>
      <c r="J695" s="13">
        <v>1</v>
      </c>
      <c r="K695" s="13" t="s">
        <v>6306</v>
      </c>
      <c r="L695" s="13" t="s">
        <v>6307</v>
      </c>
    </row>
    <row r="696" spans="1:12">
      <c r="A696" s="1">
        <v>100006512</v>
      </c>
      <c r="B696" s="1" t="s">
        <v>1126</v>
      </c>
      <c r="C696" s="1" t="s">
        <v>1125</v>
      </c>
      <c r="D696" s="1" t="s">
        <v>712</v>
      </c>
      <c r="E696" s="1" t="s">
        <v>11</v>
      </c>
      <c r="F696" s="13" t="s">
        <v>12</v>
      </c>
      <c r="G696" s="13">
        <v>3</v>
      </c>
      <c r="H696" s="13">
        <v>1</v>
      </c>
      <c r="I696" s="13">
        <v>150</v>
      </c>
      <c r="J696" s="13">
        <v>1</v>
      </c>
      <c r="K696" s="13" t="s">
        <v>6306</v>
      </c>
      <c r="L696" s="13" t="s">
        <v>6307</v>
      </c>
    </row>
    <row r="697" spans="1:12">
      <c r="A697" s="1">
        <v>100006523</v>
      </c>
      <c r="B697" s="1" t="s">
        <v>1126</v>
      </c>
      <c r="C697" s="1" t="s">
        <v>1125</v>
      </c>
      <c r="D697" s="1" t="s">
        <v>2188</v>
      </c>
      <c r="E697" s="1" t="s">
        <v>11</v>
      </c>
      <c r="F697" s="13" t="s">
        <v>12</v>
      </c>
      <c r="G697" s="13">
        <v>3</v>
      </c>
      <c r="H697" s="13">
        <v>1</v>
      </c>
      <c r="I697" s="13">
        <v>150</v>
      </c>
      <c r="J697" s="13">
        <v>1</v>
      </c>
      <c r="K697" s="13" t="s">
        <v>6306</v>
      </c>
      <c r="L697" s="13" t="s">
        <v>6307</v>
      </c>
    </row>
    <row r="698" spans="1:12">
      <c r="A698" s="1">
        <v>100004992</v>
      </c>
      <c r="B698" s="1" t="s">
        <v>1126</v>
      </c>
      <c r="C698" s="1" t="s">
        <v>1644</v>
      </c>
      <c r="D698" s="1" t="s">
        <v>12</v>
      </c>
      <c r="E698" s="1" t="s">
        <v>11</v>
      </c>
      <c r="F698" s="13" t="s">
        <v>12</v>
      </c>
      <c r="G698" s="13">
        <v>3</v>
      </c>
      <c r="H698" s="13">
        <v>1</v>
      </c>
      <c r="I698" s="13">
        <v>150</v>
      </c>
      <c r="J698" s="13">
        <v>1</v>
      </c>
      <c r="K698" s="13" t="s">
        <v>6312</v>
      </c>
      <c r="L698" s="13" t="s">
        <v>6313</v>
      </c>
    </row>
    <row r="699" spans="1:12">
      <c r="A699" s="1">
        <v>100017845</v>
      </c>
      <c r="B699" s="1" t="s">
        <v>1126</v>
      </c>
      <c r="C699" s="1" t="s">
        <v>1644</v>
      </c>
      <c r="D699" s="1" t="s">
        <v>176</v>
      </c>
      <c r="E699" s="1" t="s">
        <v>11</v>
      </c>
      <c r="F699" s="13" t="s">
        <v>12</v>
      </c>
      <c r="G699" s="13">
        <v>3</v>
      </c>
      <c r="H699" s="13">
        <v>1</v>
      </c>
      <c r="I699" s="13">
        <v>150</v>
      </c>
      <c r="J699" s="13">
        <v>1</v>
      </c>
      <c r="K699" s="13" t="s">
        <v>6306</v>
      </c>
      <c r="L699" s="13" t="s">
        <v>6307</v>
      </c>
    </row>
    <row r="700" spans="1:12">
      <c r="A700" s="1">
        <v>100006632</v>
      </c>
      <c r="B700" s="1" t="s">
        <v>1126</v>
      </c>
      <c r="C700" s="1" t="s">
        <v>1644</v>
      </c>
      <c r="D700" s="1" t="s">
        <v>176</v>
      </c>
      <c r="E700" s="1" t="s">
        <v>11</v>
      </c>
      <c r="F700" s="13" t="s">
        <v>12</v>
      </c>
      <c r="G700" s="13">
        <v>3</v>
      </c>
      <c r="H700" s="13">
        <v>1</v>
      </c>
      <c r="I700" s="13">
        <v>150</v>
      </c>
      <c r="J700" s="13">
        <v>1</v>
      </c>
      <c r="K700" s="13" t="s">
        <v>6306</v>
      </c>
      <c r="L700" s="13" t="s">
        <v>6307</v>
      </c>
    </row>
    <row r="701" spans="1:12">
      <c r="A701" s="1">
        <v>100005033</v>
      </c>
      <c r="B701" s="1" t="s">
        <v>1126</v>
      </c>
      <c r="C701" s="1" t="s">
        <v>1644</v>
      </c>
      <c r="D701" s="1" t="s">
        <v>176</v>
      </c>
      <c r="E701" s="1" t="s">
        <v>11</v>
      </c>
      <c r="F701" s="13" t="s">
        <v>12</v>
      </c>
      <c r="G701" s="13">
        <v>3</v>
      </c>
      <c r="H701" s="13">
        <v>1</v>
      </c>
      <c r="I701" s="13">
        <v>150</v>
      </c>
      <c r="J701" s="13">
        <v>1</v>
      </c>
      <c r="K701" s="13" t="s">
        <v>6306</v>
      </c>
      <c r="L701" s="13" t="s">
        <v>6307</v>
      </c>
    </row>
    <row r="702" spans="1:12">
      <c r="A702" s="1">
        <v>100005053</v>
      </c>
      <c r="B702" s="1" t="s">
        <v>1126</v>
      </c>
      <c r="C702" s="1" t="s">
        <v>1644</v>
      </c>
      <c r="D702" s="1" t="s">
        <v>533</v>
      </c>
      <c r="E702" s="1" t="s">
        <v>11</v>
      </c>
      <c r="F702" s="13" t="s">
        <v>407</v>
      </c>
      <c r="G702" s="13">
        <v>3</v>
      </c>
      <c r="H702" s="13">
        <v>1</v>
      </c>
      <c r="I702" s="13">
        <v>150</v>
      </c>
      <c r="J702" s="13">
        <v>1</v>
      </c>
      <c r="K702" s="13" t="s">
        <v>6306</v>
      </c>
      <c r="L702" s="13" t="s">
        <v>6307</v>
      </c>
    </row>
    <row r="703" spans="1:12">
      <c r="A703" s="1">
        <v>100005062</v>
      </c>
      <c r="B703" s="1" t="s">
        <v>1126</v>
      </c>
      <c r="C703" s="1" t="s">
        <v>1644</v>
      </c>
      <c r="D703" s="1" t="s">
        <v>12</v>
      </c>
      <c r="E703" s="1" t="s">
        <v>11</v>
      </c>
      <c r="F703" s="13" t="s">
        <v>12</v>
      </c>
      <c r="G703" s="13">
        <v>3</v>
      </c>
      <c r="H703" s="13">
        <v>1</v>
      </c>
      <c r="I703" s="13">
        <v>150</v>
      </c>
      <c r="J703" s="13">
        <v>1</v>
      </c>
      <c r="K703" s="13" t="s">
        <v>6312</v>
      </c>
      <c r="L703" s="13" t="s">
        <v>6313</v>
      </c>
    </row>
    <row r="704" spans="1:12">
      <c r="A704" s="1">
        <v>100005089</v>
      </c>
      <c r="B704" s="1" t="s">
        <v>1126</v>
      </c>
      <c r="C704" s="1" t="s">
        <v>1644</v>
      </c>
      <c r="D704" s="1" t="s">
        <v>533</v>
      </c>
      <c r="E704" s="1" t="s">
        <v>11</v>
      </c>
      <c r="F704" s="13" t="s">
        <v>12</v>
      </c>
      <c r="G704" s="13">
        <v>3</v>
      </c>
      <c r="H704" s="13">
        <v>1</v>
      </c>
      <c r="I704" s="13">
        <v>150</v>
      </c>
      <c r="J704" s="13">
        <v>1</v>
      </c>
      <c r="K704" s="13" t="s">
        <v>6306</v>
      </c>
      <c r="L704" s="13" t="s">
        <v>6307</v>
      </c>
    </row>
    <row r="705" spans="1:12">
      <c r="A705" s="1">
        <v>100005090</v>
      </c>
      <c r="B705" s="1" t="s">
        <v>1126</v>
      </c>
      <c r="C705" s="1" t="s">
        <v>1644</v>
      </c>
      <c r="D705" s="1" t="s">
        <v>12</v>
      </c>
      <c r="E705" s="1" t="s">
        <v>11</v>
      </c>
      <c r="F705" s="13" t="s">
        <v>12</v>
      </c>
      <c r="G705" s="13">
        <v>3</v>
      </c>
      <c r="H705" s="13">
        <v>1</v>
      </c>
      <c r="I705" s="13">
        <v>150</v>
      </c>
      <c r="J705" s="13">
        <v>1</v>
      </c>
      <c r="K705" s="13" t="s">
        <v>6306</v>
      </c>
      <c r="L705" s="13" t="s">
        <v>6307</v>
      </c>
    </row>
    <row r="706" spans="1:12">
      <c r="A706" s="1">
        <v>100005112</v>
      </c>
      <c r="B706" s="1" t="s">
        <v>1126</v>
      </c>
      <c r="C706" s="1" t="s">
        <v>1644</v>
      </c>
      <c r="D706" s="1" t="s">
        <v>12</v>
      </c>
      <c r="E706" s="1" t="s">
        <v>11</v>
      </c>
      <c r="F706" s="13" t="s">
        <v>407</v>
      </c>
      <c r="G706" s="13">
        <v>2</v>
      </c>
      <c r="H706" s="13">
        <v>1</v>
      </c>
      <c r="I706" s="13">
        <v>100</v>
      </c>
      <c r="J706" s="13">
        <v>1</v>
      </c>
      <c r="K706" s="13" t="s">
        <v>6320</v>
      </c>
      <c r="L706" s="13" t="s">
        <v>6321</v>
      </c>
    </row>
    <row r="707" spans="1:12">
      <c r="A707" s="1">
        <v>100005205</v>
      </c>
      <c r="B707" s="1" t="s">
        <v>1126</v>
      </c>
      <c r="C707" s="1" t="s">
        <v>1644</v>
      </c>
      <c r="D707" s="1" t="s">
        <v>12</v>
      </c>
      <c r="E707" s="1" t="s">
        <v>11</v>
      </c>
      <c r="F707" s="13" t="s">
        <v>407</v>
      </c>
      <c r="G707" s="13">
        <v>2</v>
      </c>
      <c r="H707" s="13">
        <v>1</v>
      </c>
      <c r="I707" s="13">
        <v>100</v>
      </c>
      <c r="J707" s="13">
        <v>1</v>
      </c>
      <c r="K707" s="13" t="s">
        <v>6320</v>
      </c>
      <c r="L707" s="13" t="s">
        <v>6321</v>
      </c>
    </row>
    <row r="708" spans="1:12">
      <c r="A708" s="1">
        <v>100005204</v>
      </c>
      <c r="B708" s="1" t="s">
        <v>1126</v>
      </c>
      <c r="C708" s="1" t="s">
        <v>1644</v>
      </c>
      <c r="D708" s="1" t="s">
        <v>105</v>
      </c>
      <c r="E708" s="1" t="s">
        <v>11</v>
      </c>
      <c r="F708" s="13" t="s">
        <v>12</v>
      </c>
      <c r="G708" s="13">
        <v>3</v>
      </c>
      <c r="H708" s="13">
        <v>1</v>
      </c>
      <c r="I708" s="13">
        <v>150</v>
      </c>
      <c r="J708" s="13">
        <v>1</v>
      </c>
      <c r="K708" s="13" t="s">
        <v>6306</v>
      </c>
      <c r="L708" s="13" t="s">
        <v>6307</v>
      </c>
    </row>
    <row r="709" spans="1:12">
      <c r="A709" s="1">
        <v>100005249</v>
      </c>
      <c r="B709" s="1" t="s">
        <v>1126</v>
      </c>
      <c r="C709" s="1" t="s">
        <v>1644</v>
      </c>
      <c r="D709" s="1" t="s">
        <v>176</v>
      </c>
      <c r="E709" s="1" t="s">
        <v>11</v>
      </c>
      <c r="F709" s="13" t="s">
        <v>12</v>
      </c>
      <c r="G709" s="13">
        <v>3</v>
      </c>
      <c r="H709" s="13">
        <v>1</v>
      </c>
      <c r="I709" s="13">
        <v>150</v>
      </c>
      <c r="J709" s="13">
        <v>1</v>
      </c>
      <c r="K709" s="13" t="s">
        <v>6306</v>
      </c>
      <c r="L709" s="13" t="s">
        <v>6307</v>
      </c>
    </row>
    <row r="710" spans="1:12">
      <c r="A710" s="1">
        <v>100005258</v>
      </c>
      <c r="B710" s="1" t="s">
        <v>1126</v>
      </c>
      <c r="C710" s="1" t="s">
        <v>1644</v>
      </c>
      <c r="D710" s="1" t="s">
        <v>12</v>
      </c>
      <c r="E710" s="1" t="s">
        <v>11</v>
      </c>
      <c r="F710" s="13" t="s">
        <v>12</v>
      </c>
      <c r="G710" s="13">
        <v>4</v>
      </c>
      <c r="H710" s="13">
        <v>1</v>
      </c>
      <c r="I710" s="13">
        <v>200</v>
      </c>
      <c r="J710" s="13">
        <v>1</v>
      </c>
      <c r="K710" s="13" t="s">
        <v>6310</v>
      </c>
      <c r="L710" s="13" t="s">
        <v>6311</v>
      </c>
    </row>
    <row r="711" spans="1:12">
      <c r="A711" s="1">
        <v>100005280</v>
      </c>
      <c r="B711" s="1" t="s">
        <v>1126</v>
      </c>
      <c r="C711" s="1" t="s">
        <v>1644</v>
      </c>
      <c r="D711" s="1" t="s">
        <v>1753</v>
      </c>
      <c r="E711" s="1" t="s">
        <v>11</v>
      </c>
      <c r="F711" s="13" t="s">
        <v>12</v>
      </c>
      <c r="G711" s="13">
        <v>3</v>
      </c>
      <c r="H711" s="13">
        <v>1</v>
      </c>
      <c r="I711" s="13">
        <v>150</v>
      </c>
      <c r="J711" s="13">
        <v>1</v>
      </c>
      <c r="K711" s="13" t="s">
        <v>6306</v>
      </c>
      <c r="L711" s="13" t="s">
        <v>6307</v>
      </c>
    </row>
    <row r="712" spans="1:12">
      <c r="A712" s="1">
        <v>100005433</v>
      </c>
      <c r="B712" s="1" t="s">
        <v>1126</v>
      </c>
      <c r="C712" s="1" t="s">
        <v>1644</v>
      </c>
      <c r="D712" s="1" t="s">
        <v>176</v>
      </c>
      <c r="E712" s="1" t="s">
        <v>11</v>
      </c>
      <c r="F712" s="13" t="s">
        <v>12</v>
      </c>
      <c r="G712" s="13">
        <v>3</v>
      </c>
      <c r="H712" s="13">
        <v>1</v>
      </c>
      <c r="I712" s="13">
        <v>150</v>
      </c>
      <c r="J712" s="13">
        <v>1</v>
      </c>
      <c r="K712" s="13" t="s">
        <v>6306</v>
      </c>
      <c r="L712" s="13" t="s">
        <v>6307</v>
      </c>
    </row>
    <row r="713" spans="1:12">
      <c r="A713" s="1">
        <v>100005489</v>
      </c>
      <c r="B713" s="1" t="s">
        <v>1126</v>
      </c>
      <c r="C713" s="1" t="s">
        <v>1644</v>
      </c>
      <c r="D713" s="1" t="s">
        <v>1820</v>
      </c>
      <c r="E713" s="1" t="s">
        <v>20</v>
      </c>
      <c r="F713" s="13" t="s">
        <v>21</v>
      </c>
      <c r="G713" s="13">
        <v>4</v>
      </c>
      <c r="H713" s="13">
        <v>1</v>
      </c>
      <c r="I713" s="13">
        <v>200</v>
      </c>
      <c r="J713" s="13">
        <v>1</v>
      </c>
      <c r="K713" s="13" t="s">
        <v>6324</v>
      </c>
      <c r="L713" s="13" t="s">
        <v>6325</v>
      </c>
    </row>
    <row r="714" spans="1:12">
      <c r="A714" s="1">
        <v>100005498</v>
      </c>
      <c r="B714" s="1" t="s">
        <v>1126</v>
      </c>
      <c r="C714" s="1" t="s">
        <v>1644</v>
      </c>
      <c r="D714" s="1" t="s">
        <v>1822</v>
      </c>
      <c r="E714" s="1" t="s">
        <v>20</v>
      </c>
      <c r="F714" s="13" t="s">
        <v>100</v>
      </c>
      <c r="G714" s="13">
        <v>3</v>
      </c>
      <c r="H714" s="13">
        <v>1</v>
      </c>
      <c r="I714" s="13">
        <v>150</v>
      </c>
      <c r="J714" s="13">
        <v>1</v>
      </c>
      <c r="K714" s="13" t="s">
        <v>6312</v>
      </c>
      <c r="L714" s="13" t="s">
        <v>6313</v>
      </c>
    </row>
    <row r="715" spans="1:12">
      <c r="A715" s="1">
        <v>100005506</v>
      </c>
      <c r="B715" s="1" t="s">
        <v>1126</v>
      </c>
      <c r="C715" s="1" t="s">
        <v>1644</v>
      </c>
      <c r="D715" s="1" t="s">
        <v>1108</v>
      </c>
      <c r="E715" s="1" t="s">
        <v>20</v>
      </c>
      <c r="F715" s="13" t="s">
        <v>72</v>
      </c>
      <c r="G715" s="13">
        <v>3</v>
      </c>
      <c r="H715" s="13">
        <v>1</v>
      </c>
      <c r="I715" s="13">
        <v>150</v>
      </c>
      <c r="J715" s="13">
        <v>1</v>
      </c>
      <c r="K715" s="13" t="s">
        <v>6312</v>
      </c>
      <c r="L715" s="13" t="s">
        <v>6313</v>
      </c>
    </row>
    <row r="716" spans="1:12">
      <c r="A716" s="1">
        <v>100005514</v>
      </c>
      <c r="B716" s="1" t="s">
        <v>1126</v>
      </c>
      <c r="C716" s="1" t="s">
        <v>1644</v>
      </c>
      <c r="D716" s="1" t="s">
        <v>1830</v>
      </c>
      <c r="E716" s="1" t="s">
        <v>20</v>
      </c>
      <c r="F716" s="13" t="s">
        <v>72</v>
      </c>
      <c r="G716" s="13">
        <v>4</v>
      </c>
      <c r="H716" s="13">
        <v>1</v>
      </c>
      <c r="I716" s="13">
        <v>200</v>
      </c>
      <c r="J716" s="13">
        <v>1</v>
      </c>
      <c r="K716" s="13" t="s">
        <v>6324</v>
      </c>
      <c r="L716" s="13" t="s">
        <v>6325</v>
      </c>
    </row>
    <row r="717" spans="1:12">
      <c r="A717" s="1">
        <v>100005517</v>
      </c>
      <c r="B717" s="1" t="s">
        <v>1126</v>
      </c>
      <c r="C717" s="1" t="s">
        <v>1644</v>
      </c>
      <c r="D717" s="1" t="s">
        <v>12</v>
      </c>
      <c r="E717" s="1" t="s">
        <v>11</v>
      </c>
      <c r="F717" s="13" t="s">
        <v>12</v>
      </c>
      <c r="G717" s="13">
        <v>5</v>
      </c>
      <c r="H717" s="13">
        <v>1</v>
      </c>
      <c r="I717" s="13">
        <v>250</v>
      </c>
      <c r="J717" s="13">
        <v>1</v>
      </c>
      <c r="K717" s="13" t="s">
        <v>6318</v>
      </c>
      <c r="L717" s="13" t="s">
        <v>6319</v>
      </c>
    </row>
    <row r="718" spans="1:12">
      <c r="A718" s="1">
        <v>100005522</v>
      </c>
      <c r="B718" s="1" t="s">
        <v>1126</v>
      </c>
      <c r="C718" s="1" t="s">
        <v>1644</v>
      </c>
      <c r="D718" s="1" t="s">
        <v>12</v>
      </c>
      <c r="E718" s="1" t="s">
        <v>11</v>
      </c>
      <c r="F718" s="13" t="s">
        <v>12</v>
      </c>
      <c r="G718" s="13">
        <v>4</v>
      </c>
      <c r="H718" s="13">
        <v>1</v>
      </c>
      <c r="I718" s="13">
        <v>200</v>
      </c>
      <c r="J718" s="13">
        <v>1</v>
      </c>
      <c r="K718" s="13" t="s">
        <v>6324</v>
      </c>
      <c r="L718" s="13" t="s">
        <v>6325</v>
      </c>
    </row>
    <row r="719" spans="1:12">
      <c r="A719" s="1">
        <v>100005525</v>
      </c>
      <c r="B719" s="1" t="s">
        <v>1126</v>
      </c>
      <c r="C719" s="1" t="s">
        <v>1644</v>
      </c>
      <c r="D719" s="1" t="s">
        <v>12</v>
      </c>
      <c r="E719" s="1" t="s">
        <v>11</v>
      </c>
      <c r="F719" s="13" t="s">
        <v>12</v>
      </c>
      <c r="G719" s="13">
        <v>5</v>
      </c>
      <c r="H719" s="13">
        <v>1</v>
      </c>
      <c r="I719" s="13">
        <v>250</v>
      </c>
      <c r="J719" s="13">
        <v>1</v>
      </c>
      <c r="K719" s="13" t="s">
        <v>6318</v>
      </c>
      <c r="L719" s="13" t="s">
        <v>6319</v>
      </c>
    </row>
    <row r="720" spans="1:12">
      <c r="A720" s="1">
        <v>100005530</v>
      </c>
      <c r="B720" s="1" t="s">
        <v>1126</v>
      </c>
      <c r="C720" s="1" t="s">
        <v>1644</v>
      </c>
      <c r="D720" s="1" t="s">
        <v>1838</v>
      </c>
      <c r="E720" s="1" t="s">
        <v>27</v>
      </c>
      <c r="F720" s="13" t="s">
        <v>18</v>
      </c>
      <c r="G720" s="13">
        <v>4</v>
      </c>
      <c r="H720" s="13">
        <v>1</v>
      </c>
      <c r="I720" s="13">
        <v>200</v>
      </c>
      <c r="J720" s="13">
        <v>1</v>
      </c>
      <c r="K720" s="13" t="s">
        <v>6308</v>
      </c>
      <c r="L720" s="13" t="s">
        <v>6309</v>
      </c>
    </row>
    <row r="721" spans="1:12">
      <c r="A721" s="1">
        <v>100005529</v>
      </c>
      <c r="B721" s="1" t="s">
        <v>1126</v>
      </c>
      <c r="C721" s="1" t="s">
        <v>1644</v>
      </c>
      <c r="D721" s="1" t="s">
        <v>1835</v>
      </c>
      <c r="E721" s="1" t="s">
        <v>11</v>
      </c>
      <c r="F721" s="13" t="s">
        <v>12</v>
      </c>
      <c r="G721" s="13">
        <v>4</v>
      </c>
      <c r="H721" s="13">
        <v>1</v>
      </c>
      <c r="I721" s="13">
        <v>200</v>
      </c>
      <c r="J721" s="13">
        <v>1</v>
      </c>
      <c r="K721" s="13" t="s">
        <v>6308</v>
      </c>
      <c r="L721" s="13" t="s">
        <v>6309</v>
      </c>
    </row>
    <row r="722" spans="1:12">
      <c r="A722" s="1">
        <v>100005564</v>
      </c>
      <c r="B722" s="1" t="s">
        <v>1126</v>
      </c>
      <c r="C722" s="1" t="s">
        <v>1644</v>
      </c>
      <c r="D722" s="1" t="s">
        <v>12</v>
      </c>
      <c r="E722" s="1" t="s">
        <v>11</v>
      </c>
      <c r="F722" s="13" t="s">
        <v>12</v>
      </c>
      <c r="G722" s="13">
        <v>4</v>
      </c>
      <c r="H722" s="13">
        <v>1</v>
      </c>
      <c r="I722" s="13">
        <v>200</v>
      </c>
      <c r="J722" s="13">
        <v>1</v>
      </c>
      <c r="K722" s="13" t="s">
        <v>6324</v>
      </c>
      <c r="L722" s="13" t="s">
        <v>6325</v>
      </c>
    </row>
    <row r="723" spans="1:12">
      <c r="A723" s="1">
        <v>100005534</v>
      </c>
      <c r="B723" s="1" t="s">
        <v>1126</v>
      </c>
      <c r="C723" s="1" t="s">
        <v>1644</v>
      </c>
      <c r="D723" s="1" t="s">
        <v>1839</v>
      </c>
      <c r="E723" s="1" t="s">
        <v>20</v>
      </c>
      <c r="F723" s="13" t="s">
        <v>72</v>
      </c>
      <c r="G723" s="13">
        <v>5</v>
      </c>
      <c r="H723" s="13">
        <v>1</v>
      </c>
      <c r="I723" s="13">
        <v>250</v>
      </c>
      <c r="J723" s="13">
        <v>1</v>
      </c>
      <c r="K723" s="13" t="s">
        <v>6328</v>
      </c>
      <c r="L723" s="13" t="s">
        <v>6329</v>
      </c>
    </row>
    <row r="724" spans="1:12">
      <c r="A724" s="1">
        <v>100005535</v>
      </c>
      <c r="B724" s="1" t="s">
        <v>1126</v>
      </c>
      <c r="C724" s="1" t="s">
        <v>1644</v>
      </c>
      <c r="D724" s="1" t="s">
        <v>12</v>
      </c>
      <c r="E724" s="1" t="s">
        <v>11</v>
      </c>
      <c r="F724" s="13" t="s">
        <v>12</v>
      </c>
      <c r="G724" s="13">
        <v>5</v>
      </c>
      <c r="H724" s="13">
        <v>1</v>
      </c>
      <c r="I724" s="13">
        <v>250</v>
      </c>
      <c r="J724" s="13">
        <v>1</v>
      </c>
      <c r="K724" s="13" t="s">
        <v>6328</v>
      </c>
      <c r="L724" s="13" t="s">
        <v>6329</v>
      </c>
    </row>
    <row r="725" spans="1:12">
      <c r="A725" s="1">
        <v>100005544</v>
      </c>
      <c r="B725" s="1" t="s">
        <v>1126</v>
      </c>
      <c r="C725" s="1" t="s">
        <v>1644</v>
      </c>
      <c r="D725" s="1" t="s">
        <v>1842</v>
      </c>
      <c r="E725" s="1" t="s">
        <v>11</v>
      </c>
      <c r="F725" s="13" t="s">
        <v>12</v>
      </c>
      <c r="G725" s="13">
        <v>3</v>
      </c>
      <c r="H725" s="13">
        <v>1</v>
      </c>
      <c r="I725" s="13">
        <v>150</v>
      </c>
      <c r="J725" s="13">
        <v>1</v>
      </c>
      <c r="K725" s="13" t="s">
        <v>6312</v>
      </c>
      <c r="L725" s="13" t="s">
        <v>6313</v>
      </c>
    </row>
    <row r="726" spans="1:12">
      <c r="A726" s="1">
        <v>100005549</v>
      </c>
      <c r="B726" s="1" t="s">
        <v>1126</v>
      </c>
      <c r="C726" s="1" t="s">
        <v>1644</v>
      </c>
      <c r="D726" s="1" t="s">
        <v>1844</v>
      </c>
      <c r="E726" s="1" t="s">
        <v>126</v>
      </c>
      <c r="F726" s="13" t="s">
        <v>127</v>
      </c>
      <c r="G726" s="13">
        <v>3</v>
      </c>
      <c r="H726" s="13">
        <v>1</v>
      </c>
      <c r="I726" s="13">
        <v>150</v>
      </c>
      <c r="J726" s="13">
        <v>1</v>
      </c>
      <c r="K726" s="13" t="s">
        <v>6312</v>
      </c>
      <c r="L726" s="13" t="s">
        <v>6313</v>
      </c>
    </row>
    <row r="727" spans="1:12">
      <c r="A727" s="1">
        <v>100005554</v>
      </c>
      <c r="B727" s="1" t="s">
        <v>1126</v>
      </c>
      <c r="C727" s="1" t="s">
        <v>1644</v>
      </c>
      <c r="D727" s="1" t="s">
        <v>1458</v>
      </c>
      <c r="E727" s="1" t="s">
        <v>2</v>
      </c>
      <c r="F727" s="13" t="s">
        <v>277</v>
      </c>
      <c r="G727" s="13">
        <v>2</v>
      </c>
      <c r="H727" s="13">
        <v>1</v>
      </c>
      <c r="I727" s="13">
        <v>100</v>
      </c>
      <c r="J727" s="13">
        <v>1</v>
      </c>
      <c r="K727" s="13" t="s">
        <v>6320</v>
      </c>
      <c r="L727" s="13" t="s">
        <v>6321</v>
      </c>
    </row>
    <row r="728" spans="1:12">
      <c r="A728" s="1">
        <v>100017424</v>
      </c>
      <c r="B728" s="1" t="s">
        <v>1126</v>
      </c>
      <c r="C728" s="1" t="s">
        <v>1644</v>
      </c>
      <c r="D728" s="1" t="s">
        <v>5499</v>
      </c>
      <c r="E728" s="1" t="s">
        <v>5474</v>
      </c>
      <c r="F728" s="13" t="s">
        <v>5475</v>
      </c>
      <c r="G728" s="13">
        <v>0</v>
      </c>
      <c r="H728" s="13">
        <v>0</v>
      </c>
      <c r="I728" s="13">
        <v>0</v>
      </c>
      <c r="J728" s="13">
        <v>1</v>
      </c>
      <c r="K728" s="13" t="s">
        <v>6330</v>
      </c>
      <c r="L728" s="13" t="s">
        <v>6331</v>
      </c>
    </row>
    <row r="729" spans="1:12">
      <c r="A729" s="1">
        <v>100005556</v>
      </c>
      <c r="B729" s="1" t="s">
        <v>1126</v>
      </c>
      <c r="C729" s="1" t="s">
        <v>1644</v>
      </c>
      <c r="D729" s="1" t="s">
        <v>1847</v>
      </c>
      <c r="E729" s="1" t="s">
        <v>2</v>
      </c>
      <c r="F729" s="13" t="s">
        <v>670</v>
      </c>
      <c r="G729" s="13">
        <v>3</v>
      </c>
      <c r="H729" s="13">
        <v>1</v>
      </c>
      <c r="I729" s="13">
        <v>150</v>
      </c>
      <c r="J729" s="13">
        <v>1</v>
      </c>
      <c r="K729" s="13" t="s">
        <v>6306</v>
      </c>
      <c r="L729" s="13" t="s">
        <v>6307</v>
      </c>
    </row>
    <row r="730" spans="1:12">
      <c r="A730" s="1">
        <v>100005574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3" t="s">
        <v>407</v>
      </c>
      <c r="G730" s="13">
        <v>3</v>
      </c>
      <c r="H730" s="13">
        <v>1</v>
      </c>
      <c r="I730" s="13">
        <v>150</v>
      </c>
      <c r="J730" s="13">
        <v>1</v>
      </c>
      <c r="K730" s="13" t="s">
        <v>6306</v>
      </c>
      <c r="L730" s="13" t="s">
        <v>6307</v>
      </c>
    </row>
    <row r="731" spans="1:12">
      <c r="A731" s="1">
        <v>100005967</v>
      </c>
      <c r="B731" s="1" t="s">
        <v>1126</v>
      </c>
      <c r="C731" s="1" t="s">
        <v>1644</v>
      </c>
      <c r="D731" s="1" t="s">
        <v>1996</v>
      </c>
      <c r="E731" s="1" t="s">
        <v>11</v>
      </c>
      <c r="F731" s="13" t="s">
        <v>12</v>
      </c>
      <c r="G731" s="13">
        <v>3</v>
      </c>
      <c r="H731" s="13">
        <v>1</v>
      </c>
      <c r="I731" s="13">
        <v>150</v>
      </c>
      <c r="J731" s="13">
        <v>1</v>
      </c>
      <c r="K731" s="13" t="s">
        <v>6306</v>
      </c>
      <c r="L731" s="13" t="s">
        <v>6307</v>
      </c>
    </row>
    <row r="732" spans="1:12">
      <c r="A732" s="1">
        <v>100006024</v>
      </c>
      <c r="B732" s="1" t="s">
        <v>1126</v>
      </c>
      <c r="C732" s="1" t="s">
        <v>1644</v>
      </c>
      <c r="D732" s="1" t="s">
        <v>12</v>
      </c>
      <c r="E732" s="1" t="s">
        <v>11</v>
      </c>
      <c r="F732" s="13" t="s">
        <v>12</v>
      </c>
      <c r="G732" s="13">
        <v>3</v>
      </c>
      <c r="H732" s="13">
        <v>1</v>
      </c>
      <c r="I732" s="13">
        <v>150</v>
      </c>
      <c r="J732" s="13">
        <v>1</v>
      </c>
      <c r="K732" s="13" t="s">
        <v>6306</v>
      </c>
      <c r="L732" s="13" t="s">
        <v>6307</v>
      </c>
    </row>
    <row r="733" spans="1:12">
      <c r="A733" s="1">
        <v>100006027</v>
      </c>
      <c r="B733" s="1" t="s">
        <v>1126</v>
      </c>
      <c r="C733" s="1" t="s">
        <v>1644</v>
      </c>
      <c r="D733" s="1" t="s">
        <v>2019</v>
      </c>
      <c r="E733" s="1" t="s">
        <v>11</v>
      </c>
      <c r="F733" s="13" t="s">
        <v>12</v>
      </c>
      <c r="G733" s="13">
        <v>3</v>
      </c>
      <c r="H733" s="13">
        <v>2</v>
      </c>
      <c r="I733" s="13">
        <v>150</v>
      </c>
      <c r="J733" s="13">
        <v>1</v>
      </c>
      <c r="K733" s="13" t="s">
        <v>6306</v>
      </c>
      <c r="L733" s="13" t="s">
        <v>6307</v>
      </c>
    </row>
    <row r="734" spans="1:12">
      <c r="A734" s="1">
        <v>100006018</v>
      </c>
      <c r="B734" s="1" t="s">
        <v>1126</v>
      </c>
      <c r="C734" s="1" t="s">
        <v>1644</v>
      </c>
      <c r="D734" s="1" t="s">
        <v>12</v>
      </c>
      <c r="E734" s="1" t="s">
        <v>11</v>
      </c>
      <c r="F734" s="13" t="s">
        <v>12</v>
      </c>
      <c r="G734" s="13">
        <v>3</v>
      </c>
      <c r="H734" s="13">
        <v>1</v>
      </c>
      <c r="I734" s="13">
        <v>150</v>
      </c>
      <c r="J734" s="13">
        <v>1</v>
      </c>
      <c r="K734" s="13" t="s">
        <v>6306</v>
      </c>
      <c r="L734" s="13" t="s">
        <v>6307</v>
      </c>
    </row>
    <row r="735" spans="1:12">
      <c r="A735" s="1">
        <v>100006048</v>
      </c>
      <c r="B735" s="1" t="s">
        <v>1126</v>
      </c>
      <c r="C735" s="1" t="s">
        <v>1644</v>
      </c>
      <c r="D735" s="1" t="s">
        <v>12</v>
      </c>
      <c r="E735" s="1" t="s">
        <v>11</v>
      </c>
      <c r="F735" s="13" t="s">
        <v>12</v>
      </c>
      <c r="G735" s="13">
        <v>3</v>
      </c>
      <c r="H735" s="13">
        <v>1</v>
      </c>
      <c r="I735" s="13">
        <v>150</v>
      </c>
      <c r="J735" s="13">
        <v>1</v>
      </c>
      <c r="K735" s="13" t="s">
        <v>6306</v>
      </c>
      <c r="L735" s="13" t="s">
        <v>6307</v>
      </c>
    </row>
    <row r="736" spans="1:12">
      <c r="A736" s="1">
        <v>100006087</v>
      </c>
      <c r="B736" s="1" t="s">
        <v>1126</v>
      </c>
      <c r="C736" s="1" t="s">
        <v>1644</v>
      </c>
      <c r="D736" s="1" t="s">
        <v>12</v>
      </c>
      <c r="E736" s="1" t="s">
        <v>11</v>
      </c>
      <c r="F736" s="13" t="s">
        <v>12</v>
      </c>
      <c r="G736" s="13">
        <v>3</v>
      </c>
      <c r="H736" s="13">
        <v>1</v>
      </c>
      <c r="I736" s="13">
        <v>150</v>
      </c>
      <c r="J736" s="13">
        <v>1</v>
      </c>
      <c r="K736" s="13" t="s">
        <v>6306</v>
      </c>
      <c r="L736" s="13" t="s">
        <v>6307</v>
      </c>
    </row>
    <row r="737" spans="1:12">
      <c r="A737" s="1">
        <v>100006684</v>
      </c>
      <c r="B737" s="1" t="s">
        <v>1126</v>
      </c>
      <c r="C737" s="1" t="s">
        <v>1644</v>
      </c>
      <c r="D737" s="1" t="s">
        <v>2243</v>
      </c>
      <c r="E737" s="1" t="s">
        <v>11</v>
      </c>
      <c r="F737" s="13" t="s">
        <v>12</v>
      </c>
      <c r="G737" s="13">
        <v>4</v>
      </c>
      <c r="H737" s="13">
        <v>1</v>
      </c>
      <c r="I737" s="13">
        <v>200</v>
      </c>
      <c r="J737" s="13">
        <v>1</v>
      </c>
      <c r="K737" s="13" t="s">
        <v>6324</v>
      </c>
      <c r="L737" s="13" t="s">
        <v>6325</v>
      </c>
    </row>
    <row r="738" spans="1:12">
      <c r="A738" s="1">
        <v>100006687</v>
      </c>
      <c r="B738" s="1" t="s">
        <v>1126</v>
      </c>
      <c r="C738" s="1" t="s">
        <v>1644</v>
      </c>
      <c r="D738" s="1" t="s">
        <v>2246</v>
      </c>
      <c r="E738" s="1" t="s">
        <v>2</v>
      </c>
      <c r="F738" s="13" t="s">
        <v>670</v>
      </c>
      <c r="G738" s="13">
        <v>3</v>
      </c>
      <c r="H738" s="13">
        <v>1</v>
      </c>
      <c r="I738" s="13">
        <v>150</v>
      </c>
      <c r="J738" s="13">
        <v>1</v>
      </c>
      <c r="K738" s="13" t="s">
        <v>6312</v>
      </c>
      <c r="L738" s="13" t="s">
        <v>6313</v>
      </c>
    </row>
    <row r="739" spans="1:12">
      <c r="A739" s="1">
        <v>100017427</v>
      </c>
      <c r="B739" s="1" t="s">
        <v>1126</v>
      </c>
      <c r="C739" s="1" t="s">
        <v>1644</v>
      </c>
      <c r="D739" s="1" t="s">
        <v>5499</v>
      </c>
      <c r="E739" s="1" t="s">
        <v>5474</v>
      </c>
      <c r="F739" s="13" t="s">
        <v>5475</v>
      </c>
      <c r="G739" s="13">
        <v>0</v>
      </c>
      <c r="H739" s="13">
        <v>0</v>
      </c>
      <c r="I739" s="13">
        <v>0</v>
      </c>
      <c r="J739" s="13">
        <v>1</v>
      </c>
      <c r="K739" s="13" t="s">
        <v>6330</v>
      </c>
      <c r="L739" s="13" t="s">
        <v>6331</v>
      </c>
    </row>
    <row r="740" spans="1:12">
      <c r="A740" s="1">
        <v>100006978</v>
      </c>
      <c r="B740" s="1" t="s">
        <v>1126</v>
      </c>
      <c r="C740" s="1" t="s">
        <v>1644</v>
      </c>
      <c r="D740" s="1" t="s">
        <v>2333</v>
      </c>
      <c r="E740" s="1" t="s">
        <v>2</v>
      </c>
      <c r="F740" s="13" t="s">
        <v>673</v>
      </c>
      <c r="G740" s="13">
        <v>3</v>
      </c>
      <c r="H740" s="13">
        <v>1</v>
      </c>
      <c r="I740" s="13">
        <v>150</v>
      </c>
      <c r="J740" s="13">
        <v>1</v>
      </c>
      <c r="K740" s="13" t="s">
        <v>6312</v>
      </c>
      <c r="L740" s="13" t="s">
        <v>6313</v>
      </c>
    </row>
    <row r="741" spans="1:12">
      <c r="A741" s="1">
        <v>100006714</v>
      </c>
      <c r="B741" s="1" t="s">
        <v>1126</v>
      </c>
      <c r="C741" s="1" t="s">
        <v>1644</v>
      </c>
      <c r="D741" s="1" t="s">
        <v>2253</v>
      </c>
      <c r="E741" s="1" t="s">
        <v>27</v>
      </c>
      <c r="F741" s="13" t="s">
        <v>18</v>
      </c>
      <c r="G741" s="13">
        <v>3</v>
      </c>
      <c r="H741" s="13">
        <v>1</v>
      </c>
      <c r="I741" s="13">
        <v>150</v>
      </c>
      <c r="J741" s="13">
        <v>1</v>
      </c>
      <c r="K741" s="13" t="s">
        <v>6312</v>
      </c>
      <c r="L741" s="13" t="s">
        <v>6313</v>
      </c>
    </row>
    <row r="742" spans="1:12">
      <c r="A742" s="1">
        <v>100006699</v>
      </c>
      <c r="B742" s="1" t="s">
        <v>1126</v>
      </c>
      <c r="C742" s="1" t="s">
        <v>1644</v>
      </c>
      <c r="D742" s="1" t="s">
        <v>18</v>
      </c>
      <c r="E742" s="1" t="s">
        <v>27</v>
      </c>
      <c r="F742" s="13" t="s">
        <v>18</v>
      </c>
      <c r="G742" s="13">
        <v>3</v>
      </c>
      <c r="H742" s="13">
        <v>1</v>
      </c>
      <c r="I742" s="13">
        <v>150</v>
      </c>
      <c r="J742" s="13">
        <v>1</v>
      </c>
      <c r="K742" s="13" t="s">
        <v>6312</v>
      </c>
      <c r="L742" s="13" t="s">
        <v>6313</v>
      </c>
    </row>
    <row r="743" spans="1:12">
      <c r="A743" s="1">
        <v>100006715</v>
      </c>
      <c r="B743" s="1" t="s">
        <v>1126</v>
      </c>
      <c r="C743" s="1" t="s">
        <v>1644</v>
      </c>
      <c r="D743" s="1" t="s">
        <v>2254</v>
      </c>
      <c r="E743" s="1" t="s">
        <v>11</v>
      </c>
      <c r="F743" s="13" t="s">
        <v>12</v>
      </c>
      <c r="G743" s="13">
        <v>4</v>
      </c>
      <c r="H743" s="13">
        <v>1</v>
      </c>
      <c r="I743" s="13">
        <v>200</v>
      </c>
      <c r="J743" s="13">
        <v>1</v>
      </c>
      <c r="K743" s="13" t="s">
        <v>6310</v>
      </c>
      <c r="L743" s="13" t="s">
        <v>6311</v>
      </c>
    </row>
    <row r="744" spans="1:12">
      <c r="A744" s="1">
        <v>100006701</v>
      </c>
      <c r="B744" s="1" t="s">
        <v>1126</v>
      </c>
      <c r="C744" s="1" t="s">
        <v>1644</v>
      </c>
      <c r="D744" s="1" t="s">
        <v>2249</v>
      </c>
      <c r="E744" s="1" t="s">
        <v>11</v>
      </c>
      <c r="F744" s="13" t="s">
        <v>12</v>
      </c>
      <c r="G744" s="13">
        <v>4</v>
      </c>
      <c r="H744" s="13">
        <v>1</v>
      </c>
      <c r="I744" s="13">
        <v>200</v>
      </c>
      <c r="J744" s="13">
        <v>1</v>
      </c>
      <c r="K744" s="13" t="s">
        <v>6310</v>
      </c>
      <c r="L744" s="13" t="s">
        <v>6311</v>
      </c>
    </row>
    <row r="745" spans="1:12">
      <c r="A745" s="1">
        <v>100006719</v>
      </c>
      <c r="B745" s="1" t="s">
        <v>1126</v>
      </c>
      <c r="C745" s="1" t="s">
        <v>1644</v>
      </c>
      <c r="D745" s="1" t="s">
        <v>2257</v>
      </c>
      <c r="E745" s="1" t="s">
        <v>27</v>
      </c>
      <c r="F745" s="13" t="s">
        <v>18</v>
      </c>
      <c r="G745" s="13">
        <v>3</v>
      </c>
      <c r="H745" s="13">
        <v>1</v>
      </c>
      <c r="I745" s="13">
        <v>150</v>
      </c>
      <c r="J745" s="13">
        <v>1</v>
      </c>
      <c r="K745" s="13" t="s">
        <v>6306</v>
      </c>
      <c r="L745" s="13" t="s">
        <v>6307</v>
      </c>
    </row>
    <row r="746" spans="1:12">
      <c r="A746" s="1">
        <v>100006718</v>
      </c>
      <c r="B746" s="1" t="s">
        <v>1126</v>
      </c>
      <c r="C746" s="1" t="s">
        <v>1644</v>
      </c>
      <c r="D746" s="1" t="s">
        <v>2255</v>
      </c>
      <c r="E746" s="1" t="s">
        <v>11</v>
      </c>
      <c r="F746" s="13" t="s">
        <v>12</v>
      </c>
      <c r="G746" s="13">
        <v>3</v>
      </c>
      <c r="H746" s="13">
        <v>1</v>
      </c>
      <c r="I746" s="13">
        <v>150</v>
      </c>
      <c r="J746" s="13">
        <v>1</v>
      </c>
      <c r="K746" s="13" t="s">
        <v>6306</v>
      </c>
      <c r="L746" s="13" t="s">
        <v>6307</v>
      </c>
    </row>
    <row r="747" spans="1:12">
      <c r="A747" s="1">
        <v>100006726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3" t="s">
        <v>407</v>
      </c>
      <c r="G747" s="13">
        <v>2</v>
      </c>
      <c r="H747" s="13">
        <v>1</v>
      </c>
      <c r="I747" s="13">
        <v>100</v>
      </c>
      <c r="J747" s="13">
        <v>1</v>
      </c>
      <c r="K747" s="13" t="s">
        <v>6320</v>
      </c>
      <c r="L747" s="13" t="s">
        <v>6321</v>
      </c>
    </row>
    <row r="748" spans="1:12">
      <c r="A748" s="1">
        <v>100006132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3" t="s">
        <v>407</v>
      </c>
      <c r="G748" s="13">
        <v>2</v>
      </c>
      <c r="H748" s="13">
        <v>1</v>
      </c>
      <c r="I748" s="13">
        <v>100</v>
      </c>
      <c r="J748" s="13">
        <v>1</v>
      </c>
      <c r="K748" s="13" t="s">
        <v>6320</v>
      </c>
      <c r="L748" s="13" t="s">
        <v>6321</v>
      </c>
    </row>
    <row r="749" spans="1:12">
      <c r="A749" s="1">
        <v>100006732</v>
      </c>
      <c r="B749" s="1" t="s">
        <v>1126</v>
      </c>
      <c r="C749" s="1" t="s">
        <v>1644</v>
      </c>
      <c r="D749" s="1" t="s">
        <v>1768</v>
      </c>
      <c r="E749" s="1" t="s">
        <v>11</v>
      </c>
      <c r="F749" s="13" t="s">
        <v>12</v>
      </c>
      <c r="G749" s="13">
        <v>3</v>
      </c>
      <c r="H749" s="13">
        <v>1</v>
      </c>
      <c r="I749" s="13">
        <v>150</v>
      </c>
      <c r="J749" s="13">
        <v>1</v>
      </c>
      <c r="K749" s="13" t="s">
        <v>6306</v>
      </c>
      <c r="L749" s="13" t="s">
        <v>6307</v>
      </c>
    </row>
    <row r="750" spans="1:12">
      <c r="A750" s="1">
        <v>100006174</v>
      </c>
      <c r="B750" s="1" t="s">
        <v>1126</v>
      </c>
      <c r="C750" s="1" t="s">
        <v>1644</v>
      </c>
      <c r="D750" s="1" t="s">
        <v>2071</v>
      </c>
      <c r="E750" s="1" t="s">
        <v>11</v>
      </c>
      <c r="F750" s="13" t="s">
        <v>12</v>
      </c>
      <c r="G750" s="13">
        <v>3</v>
      </c>
      <c r="H750" s="13">
        <v>1</v>
      </c>
      <c r="I750" s="13">
        <v>150</v>
      </c>
      <c r="J750" s="13">
        <v>1</v>
      </c>
      <c r="K750" s="13" t="s">
        <v>6312</v>
      </c>
      <c r="L750" s="13" t="s">
        <v>6313</v>
      </c>
    </row>
    <row r="751" spans="1:12">
      <c r="A751" s="1">
        <v>100006213</v>
      </c>
      <c r="B751" s="1" t="s">
        <v>1126</v>
      </c>
      <c r="C751" s="1" t="s">
        <v>1644</v>
      </c>
      <c r="D751" s="1" t="s">
        <v>533</v>
      </c>
      <c r="E751" s="1" t="s">
        <v>11</v>
      </c>
      <c r="F751" s="13" t="s">
        <v>12</v>
      </c>
      <c r="G751" s="13">
        <v>3</v>
      </c>
      <c r="H751" s="13">
        <v>1</v>
      </c>
      <c r="I751" s="13">
        <v>150</v>
      </c>
      <c r="J751" s="13">
        <v>1</v>
      </c>
      <c r="K751" s="13" t="s">
        <v>6306</v>
      </c>
      <c r="L751" s="13" t="s">
        <v>6307</v>
      </c>
    </row>
    <row r="752" spans="1:12">
      <c r="A752" s="1">
        <v>100006214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3" t="s">
        <v>12</v>
      </c>
      <c r="G752" s="13">
        <v>4</v>
      </c>
      <c r="H752" s="13">
        <v>1</v>
      </c>
      <c r="I752" s="13">
        <v>200</v>
      </c>
      <c r="J752" s="13">
        <v>1</v>
      </c>
      <c r="K752" s="13" t="s">
        <v>6324</v>
      </c>
      <c r="L752" s="13" t="s">
        <v>6325</v>
      </c>
    </row>
    <row r="753" spans="1:12">
      <c r="A753" s="1">
        <v>100006241</v>
      </c>
      <c r="B753" s="1" t="s">
        <v>1126</v>
      </c>
      <c r="C753" s="1" t="s">
        <v>1644</v>
      </c>
      <c r="D753" s="1" t="s">
        <v>390</v>
      </c>
      <c r="E753" s="1" t="s">
        <v>20</v>
      </c>
      <c r="F753" s="13" t="s">
        <v>72</v>
      </c>
      <c r="G753" s="13">
        <v>4</v>
      </c>
      <c r="H753" s="13">
        <v>1</v>
      </c>
      <c r="I753" s="13">
        <v>200</v>
      </c>
      <c r="J753" s="13">
        <v>1</v>
      </c>
      <c r="K753" s="13" t="s">
        <v>6324</v>
      </c>
      <c r="L753" s="13" t="s">
        <v>6325</v>
      </c>
    </row>
    <row r="754" spans="1:12">
      <c r="A754" s="1">
        <v>100006248</v>
      </c>
      <c r="B754" s="1" t="s">
        <v>1126</v>
      </c>
      <c r="C754" s="1" t="s">
        <v>1644</v>
      </c>
      <c r="D754" s="1" t="s">
        <v>12</v>
      </c>
      <c r="E754" s="1" t="s">
        <v>11</v>
      </c>
      <c r="F754" s="13" t="s">
        <v>12</v>
      </c>
      <c r="G754" s="13">
        <v>4</v>
      </c>
      <c r="H754" s="13">
        <v>1</v>
      </c>
      <c r="I754" s="13">
        <v>200</v>
      </c>
      <c r="J754" s="13">
        <v>1</v>
      </c>
      <c r="K754" s="13" t="s">
        <v>6324</v>
      </c>
      <c r="L754" s="13" t="s">
        <v>6325</v>
      </c>
    </row>
    <row r="755" spans="1:12">
      <c r="A755" s="1">
        <v>100006402</v>
      </c>
      <c r="B755" s="1" t="s">
        <v>1126</v>
      </c>
      <c r="C755" s="1" t="s">
        <v>1644</v>
      </c>
      <c r="D755" s="1" t="s">
        <v>1768</v>
      </c>
      <c r="E755" s="1" t="s">
        <v>11</v>
      </c>
      <c r="F755" s="13" t="s">
        <v>12</v>
      </c>
      <c r="G755" s="13">
        <v>3</v>
      </c>
      <c r="H755" s="13">
        <v>1</v>
      </c>
      <c r="I755" s="13">
        <v>150</v>
      </c>
      <c r="J755" s="13">
        <v>1</v>
      </c>
      <c r="K755" s="13" t="s">
        <v>6312</v>
      </c>
      <c r="L755" s="13" t="s">
        <v>6313</v>
      </c>
    </row>
    <row r="756" spans="1:12">
      <c r="A756" s="1">
        <v>100006437</v>
      </c>
      <c r="B756" s="1" t="s">
        <v>1126</v>
      </c>
      <c r="C756" s="1" t="s">
        <v>1644</v>
      </c>
      <c r="D756" s="1" t="s">
        <v>12</v>
      </c>
      <c r="E756" s="1" t="s">
        <v>11</v>
      </c>
      <c r="F756" s="13" t="s">
        <v>12</v>
      </c>
      <c r="G756" s="13">
        <v>3</v>
      </c>
      <c r="H756" s="13">
        <v>1</v>
      </c>
      <c r="I756" s="13">
        <v>150</v>
      </c>
      <c r="J756" s="13">
        <v>1</v>
      </c>
      <c r="K756" s="13" t="s">
        <v>6306</v>
      </c>
      <c r="L756" s="13" t="s">
        <v>6307</v>
      </c>
    </row>
    <row r="757" spans="1:12">
      <c r="A757" s="1">
        <v>100006491</v>
      </c>
      <c r="B757" s="1" t="s">
        <v>1126</v>
      </c>
      <c r="C757" s="1" t="s">
        <v>1644</v>
      </c>
      <c r="D757" s="1" t="s">
        <v>1664</v>
      </c>
      <c r="E757" s="1" t="s">
        <v>11</v>
      </c>
      <c r="F757" s="13" t="s">
        <v>407</v>
      </c>
      <c r="G757" s="13">
        <v>2</v>
      </c>
      <c r="H757" s="13">
        <v>1</v>
      </c>
      <c r="I757" s="13">
        <v>100</v>
      </c>
      <c r="J757" s="13">
        <v>1</v>
      </c>
      <c r="K757" s="13" t="s">
        <v>6320</v>
      </c>
      <c r="L757" s="13" t="s">
        <v>6321</v>
      </c>
    </row>
    <row r="758" spans="1:12">
      <c r="A758" s="1">
        <v>100006504</v>
      </c>
      <c r="B758" s="1" t="s">
        <v>1126</v>
      </c>
      <c r="C758" s="1" t="s">
        <v>1644</v>
      </c>
      <c r="D758" s="1" t="s">
        <v>12</v>
      </c>
      <c r="E758" s="1" t="s">
        <v>11</v>
      </c>
      <c r="F758" s="13" t="s">
        <v>12</v>
      </c>
      <c r="G758" s="13">
        <v>3</v>
      </c>
      <c r="H758" s="13">
        <v>1</v>
      </c>
      <c r="I758" s="13">
        <v>150</v>
      </c>
      <c r="J758" s="13">
        <v>1</v>
      </c>
      <c r="K758" s="13" t="s">
        <v>6306</v>
      </c>
      <c r="L758" s="13" t="s">
        <v>6307</v>
      </c>
    </row>
    <row r="759" spans="1:12">
      <c r="A759" s="1">
        <v>100006598</v>
      </c>
      <c r="B759" s="1" t="s">
        <v>1126</v>
      </c>
      <c r="C759" s="1" t="s">
        <v>1644</v>
      </c>
      <c r="D759" s="1" t="s">
        <v>533</v>
      </c>
      <c r="E759" s="1" t="s">
        <v>11</v>
      </c>
      <c r="F759" s="13" t="s">
        <v>12</v>
      </c>
      <c r="G759" s="13">
        <v>4</v>
      </c>
      <c r="H759" s="13">
        <v>1</v>
      </c>
      <c r="I759" s="13">
        <v>200</v>
      </c>
      <c r="J759" s="13">
        <v>1</v>
      </c>
      <c r="K759" s="13" t="s">
        <v>6324</v>
      </c>
      <c r="L759" s="13" t="s">
        <v>6325</v>
      </c>
    </row>
    <row r="760" spans="1:12">
      <c r="A760" s="1">
        <v>100006584</v>
      </c>
      <c r="B760" s="1" t="s">
        <v>1126</v>
      </c>
      <c r="C760" s="1" t="s">
        <v>1644</v>
      </c>
      <c r="D760" s="1" t="s">
        <v>12</v>
      </c>
      <c r="E760" s="1" t="s">
        <v>11</v>
      </c>
      <c r="F760" s="13" t="s">
        <v>12</v>
      </c>
      <c r="G760" s="13">
        <v>5</v>
      </c>
      <c r="H760" s="13">
        <v>1</v>
      </c>
      <c r="I760" s="13">
        <v>250</v>
      </c>
      <c r="J760" s="13">
        <v>1</v>
      </c>
      <c r="K760" s="13" t="s">
        <v>6328</v>
      </c>
      <c r="L760" s="13" t="s">
        <v>6329</v>
      </c>
    </row>
    <row r="761" spans="1:12">
      <c r="A761" s="1">
        <v>100006595</v>
      </c>
      <c r="B761" s="1" t="s">
        <v>1126</v>
      </c>
      <c r="C761" s="1" t="s">
        <v>1644</v>
      </c>
      <c r="D761" s="1" t="s">
        <v>686</v>
      </c>
      <c r="E761" s="1" t="s">
        <v>2</v>
      </c>
      <c r="F761" s="13" t="s">
        <v>46</v>
      </c>
      <c r="G761" s="13">
        <v>2</v>
      </c>
      <c r="H761" s="13">
        <v>1</v>
      </c>
      <c r="I761" s="13">
        <v>100</v>
      </c>
      <c r="J761" s="13">
        <v>1</v>
      </c>
      <c r="K761" s="13" t="s">
        <v>6316</v>
      </c>
      <c r="L761" s="13" t="s">
        <v>6317</v>
      </c>
    </row>
    <row r="762" spans="1:12">
      <c r="A762" s="1">
        <v>100006604</v>
      </c>
      <c r="B762" s="1" t="s">
        <v>1126</v>
      </c>
      <c r="C762" s="1" t="s">
        <v>1644</v>
      </c>
      <c r="D762" s="1" t="s">
        <v>176</v>
      </c>
      <c r="E762" s="1" t="s">
        <v>11</v>
      </c>
      <c r="F762" s="13" t="s">
        <v>12</v>
      </c>
      <c r="G762" s="13">
        <v>3</v>
      </c>
      <c r="H762" s="13">
        <v>1</v>
      </c>
      <c r="I762" s="13">
        <v>150</v>
      </c>
      <c r="J762" s="13">
        <v>1</v>
      </c>
      <c r="K762" s="13" t="s">
        <v>6306</v>
      </c>
      <c r="L762" s="13" t="s">
        <v>6307</v>
      </c>
    </row>
    <row r="763" spans="1:12">
      <c r="A763" s="1">
        <v>100004920</v>
      </c>
      <c r="B763" s="1" t="s">
        <v>1126</v>
      </c>
      <c r="C763" s="1" t="s">
        <v>1623</v>
      </c>
      <c r="D763" s="1" t="s">
        <v>176</v>
      </c>
      <c r="E763" s="1" t="s">
        <v>11</v>
      </c>
      <c r="F763" s="13" t="s">
        <v>12</v>
      </c>
      <c r="G763" s="13">
        <v>3</v>
      </c>
      <c r="H763" s="13">
        <v>1</v>
      </c>
      <c r="I763" s="13">
        <v>150</v>
      </c>
      <c r="J763" s="13">
        <v>1</v>
      </c>
      <c r="K763" s="13" t="s">
        <v>6306</v>
      </c>
      <c r="L763" s="13" t="s">
        <v>6307</v>
      </c>
    </row>
    <row r="764" spans="1:12">
      <c r="A764" s="1">
        <v>100004974</v>
      </c>
      <c r="B764" s="1" t="s">
        <v>1126</v>
      </c>
      <c r="C764" s="1" t="s">
        <v>1623</v>
      </c>
      <c r="D764" s="1" t="s">
        <v>12</v>
      </c>
      <c r="E764" s="1" t="s">
        <v>11</v>
      </c>
      <c r="F764" s="13" t="s">
        <v>12</v>
      </c>
      <c r="G764" s="13">
        <v>3</v>
      </c>
      <c r="H764" s="13">
        <v>1</v>
      </c>
      <c r="I764" s="13">
        <v>150</v>
      </c>
      <c r="J764" s="13">
        <v>1</v>
      </c>
      <c r="K764" s="13" t="s">
        <v>6306</v>
      </c>
      <c r="L764" s="13" t="s">
        <v>6307</v>
      </c>
    </row>
    <row r="765" spans="1:12">
      <c r="A765" s="1">
        <v>100005009</v>
      </c>
      <c r="B765" s="1" t="s">
        <v>1126</v>
      </c>
      <c r="C765" s="1" t="s">
        <v>1623</v>
      </c>
      <c r="D765" s="1" t="s">
        <v>12</v>
      </c>
      <c r="E765" s="1" t="s">
        <v>11</v>
      </c>
      <c r="F765" s="13" t="s">
        <v>12</v>
      </c>
      <c r="G765" s="13">
        <v>3</v>
      </c>
      <c r="H765" s="13">
        <v>1</v>
      </c>
      <c r="I765" s="13">
        <v>150</v>
      </c>
      <c r="J765" s="13">
        <v>1</v>
      </c>
      <c r="K765" s="13" t="s">
        <v>6306</v>
      </c>
      <c r="L765" s="13" t="s">
        <v>6307</v>
      </c>
    </row>
    <row r="766" spans="1:12">
      <c r="A766" s="1">
        <v>100005013</v>
      </c>
      <c r="B766" s="1" t="s">
        <v>1126</v>
      </c>
      <c r="C766" s="1" t="s">
        <v>1623</v>
      </c>
      <c r="D766" s="1" t="s">
        <v>1651</v>
      </c>
      <c r="E766" s="1" t="s">
        <v>11</v>
      </c>
      <c r="F766" s="13" t="s">
        <v>12</v>
      </c>
      <c r="G766" s="13">
        <v>3</v>
      </c>
      <c r="H766" s="13">
        <v>1</v>
      </c>
      <c r="I766" s="13">
        <v>150</v>
      </c>
      <c r="J766" s="13">
        <v>1</v>
      </c>
      <c r="K766" s="13" t="s">
        <v>6306</v>
      </c>
      <c r="L766" s="13" t="s">
        <v>6307</v>
      </c>
    </row>
    <row r="767" spans="1:12">
      <c r="A767" s="1">
        <v>100006654</v>
      </c>
      <c r="B767" s="1" t="s">
        <v>1126</v>
      </c>
      <c r="C767" s="1" t="s">
        <v>1623</v>
      </c>
      <c r="D767" s="1" t="s">
        <v>1664</v>
      </c>
      <c r="E767" s="1" t="s">
        <v>11</v>
      </c>
      <c r="F767" s="13" t="s">
        <v>407</v>
      </c>
      <c r="G767" s="13">
        <v>2</v>
      </c>
      <c r="H767" s="13">
        <v>1</v>
      </c>
      <c r="I767" s="13">
        <v>100</v>
      </c>
      <c r="J767" s="13">
        <v>1</v>
      </c>
      <c r="K767" s="13" t="s">
        <v>6320</v>
      </c>
      <c r="L767" s="13" t="s">
        <v>6321</v>
      </c>
    </row>
    <row r="768" spans="1:12">
      <c r="A768" s="1">
        <v>100006665</v>
      </c>
      <c r="B768" s="1" t="s">
        <v>1126</v>
      </c>
      <c r="C768" s="1" t="s">
        <v>1623</v>
      </c>
      <c r="D768" s="1" t="s">
        <v>176</v>
      </c>
      <c r="E768" s="1" t="s">
        <v>11</v>
      </c>
      <c r="F768" s="13" t="s">
        <v>12</v>
      </c>
      <c r="G768" s="13">
        <v>3</v>
      </c>
      <c r="H768" s="13">
        <v>1</v>
      </c>
      <c r="I768" s="13">
        <v>150</v>
      </c>
      <c r="J768" s="13">
        <v>1</v>
      </c>
      <c r="K768" s="13" t="s">
        <v>6306</v>
      </c>
      <c r="L768" s="13" t="s">
        <v>6307</v>
      </c>
    </row>
    <row r="769" spans="1:12">
      <c r="A769" s="1">
        <v>100005047</v>
      </c>
      <c r="B769" s="1" t="s">
        <v>1126</v>
      </c>
      <c r="C769" s="1" t="s">
        <v>1623</v>
      </c>
      <c r="D769" s="1" t="s">
        <v>1664</v>
      </c>
      <c r="E769" s="1" t="s">
        <v>11</v>
      </c>
      <c r="F769" s="13" t="s">
        <v>407</v>
      </c>
      <c r="G769" s="13">
        <v>2</v>
      </c>
      <c r="H769" s="13">
        <v>1</v>
      </c>
      <c r="I769" s="13">
        <v>100</v>
      </c>
      <c r="J769" s="13">
        <v>1</v>
      </c>
      <c r="K769" s="13" t="s">
        <v>6320</v>
      </c>
      <c r="L769" s="13" t="s">
        <v>6321</v>
      </c>
    </row>
    <row r="770" spans="1:12">
      <c r="A770" s="1">
        <v>100005050</v>
      </c>
      <c r="B770" s="1" t="s">
        <v>1126</v>
      </c>
      <c r="C770" s="1" t="s">
        <v>1623</v>
      </c>
      <c r="D770" s="1" t="s">
        <v>1667</v>
      </c>
      <c r="E770" s="1" t="s">
        <v>20</v>
      </c>
      <c r="F770" s="13" t="s">
        <v>72</v>
      </c>
      <c r="G770" s="13">
        <v>3</v>
      </c>
      <c r="H770" s="13">
        <v>1</v>
      </c>
      <c r="I770" s="13">
        <v>150</v>
      </c>
      <c r="J770" s="13">
        <v>1</v>
      </c>
      <c r="K770" s="13" t="s">
        <v>6306</v>
      </c>
      <c r="L770" s="13" t="s">
        <v>6307</v>
      </c>
    </row>
    <row r="771" spans="1:12">
      <c r="A771" s="1">
        <v>100005103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3" t="s">
        <v>12</v>
      </c>
      <c r="G771" s="13">
        <v>3</v>
      </c>
      <c r="H771" s="13">
        <v>1</v>
      </c>
      <c r="I771" s="13">
        <v>150</v>
      </c>
      <c r="J771" s="13">
        <v>1</v>
      </c>
      <c r="K771" s="13" t="s">
        <v>6306</v>
      </c>
      <c r="L771" s="13" t="s">
        <v>6307</v>
      </c>
    </row>
    <row r="772" spans="1:12">
      <c r="A772" s="1">
        <v>100005210</v>
      </c>
      <c r="B772" s="1" t="s">
        <v>1126</v>
      </c>
      <c r="C772" s="1" t="s">
        <v>1623</v>
      </c>
      <c r="D772" s="1" t="s">
        <v>12</v>
      </c>
      <c r="E772" s="1" t="s">
        <v>11</v>
      </c>
      <c r="F772" s="13" t="s">
        <v>12</v>
      </c>
      <c r="G772" s="13">
        <v>3</v>
      </c>
      <c r="H772" s="13">
        <v>1</v>
      </c>
      <c r="I772" s="13">
        <v>150</v>
      </c>
      <c r="J772" s="13">
        <v>1</v>
      </c>
      <c r="K772" s="13" t="s">
        <v>6306</v>
      </c>
      <c r="L772" s="13" t="s">
        <v>6307</v>
      </c>
    </row>
    <row r="773" spans="1:12">
      <c r="A773" s="1">
        <v>100005224</v>
      </c>
      <c r="B773" s="1" t="s">
        <v>1126</v>
      </c>
      <c r="C773" s="1" t="s">
        <v>1623</v>
      </c>
      <c r="D773" s="1" t="s">
        <v>176</v>
      </c>
      <c r="E773" s="1" t="s">
        <v>11</v>
      </c>
      <c r="F773" s="13" t="s">
        <v>12</v>
      </c>
      <c r="G773" s="13">
        <v>3</v>
      </c>
      <c r="H773" s="13">
        <v>1</v>
      </c>
      <c r="I773" s="13">
        <v>150</v>
      </c>
      <c r="J773" s="13">
        <v>1</v>
      </c>
      <c r="K773" s="13" t="s">
        <v>6312</v>
      </c>
      <c r="L773" s="13" t="s">
        <v>6313</v>
      </c>
    </row>
    <row r="774" spans="1:12">
      <c r="A774" s="1">
        <v>100005241</v>
      </c>
      <c r="B774" s="1" t="s">
        <v>1126</v>
      </c>
      <c r="C774" s="1" t="s">
        <v>1623</v>
      </c>
      <c r="D774" s="1" t="s">
        <v>1664</v>
      </c>
      <c r="E774" s="1" t="s">
        <v>11</v>
      </c>
      <c r="F774" s="13" t="s">
        <v>12</v>
      </c>
      <c r="G774" s="13">
        <v>4</v>
      </c>
      <c r="H774" s="13">
        <v>1</v>
      </c>
      <c r="I774" s="13">
        <v>200</v>
      </c>
      <c r="J774" s="13">
        <v>1</v>
      </c>
      <c r="K774" s="13" t="s">
        <v>6324</v>
      </c>
      <c r="L774" s="13" t="s">
        <v>6325</v>
      </c>
    </row>
    <row r="775" spans="1:12">
      <c r="A775" s="1">
        <v>100005244</v>
      </c>
      <c r="B775" s="1" t="s">
        <v>1126</v>
      </c>
      <c r="C775" s="1" t="s">
        <v>1623</v>
      </c>
      <c r="D775" s="1" t="s">
        <v>12</v>
      </c>
      <c r="E775" s="1" t="s">
        <v>11</v>
      </c>
      <c r="F775" s="13" t="s">
        <v>407</v>
      </c>
      <c r="G775" s="13">
        <v>2</v>
      </c>
      <c r="H775" s="13">
        <v>1</v>
      </c>
      <c r="I775" s="13">
        <v>100</v>
      </c>
      <c r="J775" s="13">
        <v>1</v>
      </c>
      <c r="K775" s="13" t="s">
        <v>6316</v>
      </c>
      <c r="L775" s="13" t="s">
        <v>6317</v>
      </c>
    </row>
    <row r="776" spans="1:12">
      <c r="A776" s="1">
        <v>100005284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3" t="s">
        <v>12</v>
      </c>
      <c r="G776" s="13">
        <v>3</v>
      </c>
      <c r="H776" s="13">
        <v>1</v>
      </c>
      <c r="I776" s="13">
        <v>150</v>
      </c>
      <c r="J776" s="13">
        <v>1</v>
      </c>
      <c r="K776" s="13" t="s">
        <v>6306</v>
      </c>
      <c r="L776" s="13" t="s">
        <v>6307</v>
      </c>
    </row>
    <row r="777" spans="1:12">
      <c r="A777" s="1">
        <v>100005326</v>
      </c>
      <c r="B777" s="1" t="s">
        <v>1126</v>
      </c>
      <c r="C777" s="1" t="s">
        <v>1623</v>
      </c>
      <c r="D777" s="1" t="s">
        <v>1768</v>
      </c>
      <c r="E777" s="1" t="s">
        <v>11</v>
      </c>
      <c r="F777" s="13" t="s">
        <v>12</v>
      </c>
      <c r="G777" s="13">
        <v>3</v>
      </c>
      <c r="H777" s="13">
        <v>1</v>
      </c>
      <c r="I777" s="13">
        <v>150</v>
      </c>
      <c r="J777" s="13">
        <v>1</v>
      </c>
      <c r="K777" s="13" t="s">
        <v>6306</v>
      </c>
      <c r="L777" s="13" t="s">
        <v>6307</v>
      </c>
    </row>
    <row r="778" spans="1:12">
      <c r="A778" s="1">
        <v>100005475</v>
      </c>
      <c r="B778" s="1" t="s">
        <v>1126</v>
      </c>
      <c r="C778" s="1" t="s">
        <v>1623</v>
      </c>
      <c r="D778" s="1" t="s">
        <v>12</v>
      </c>
      <c r="E778" s="1" t="s">
        <v>11</v>
      </c>
      <c r="F778" s="13" t="s">
        <v>12</v>
      </c>
      <c r="G778" s="13">
        <v>3</v>
      </c>
      <c r="H778" s="13">
        <v>1</v>
      </c>
      <c r="I778" s="13">
        <v>150</v>
      </c>
      <c r="J778" s="13">
        <v>1</v>
      </c>
      <c r="K778" s="13" t="s">
        <v>6306</v>
      </c>
      <c r="L778" s="13" t="s">
        <v>6307</v>
      </c>
    </row>
    <row r="779" spans="1:12">
      <c r="A779" s="1">
        <v>100005588</v>
      </c>
      <c r="B779" s="1" t="s">
        <v>1126</v>
      </c>
      <c r="C779" s="1" t="s">
        <v>1623</v>
      </c>
      <c r="D779" s="1" t="s">
        <v>176</v>
      </c>
      <c r="E779" s="1" t="s">
        <v>11</v>
      </c>
      <c r="F779" s="13" t="s">
        <v>407</v>
      </c>
      <c r="G779" s="13">
        <v>2</v>
      </c>
      <c r="H779" s="13">
        <v>1</v>
      </c>
      <c r="I779" s="13">
        <v>100</v>
      </c>
      <c r="J779" s="13">
        <v>1</v>
      </c>
      <c r="K779" s="13" t="s">
        <v>6320</v>
      </c>
      <c r="L779" s="13" t="s">
        <v>6321</v>
      </c>
    </row>
    <row r="780" spans="1:12">
      <c r="A780" s="1">
        <v>100005593</v>
      </c>
      <c r="B780" s="1" t="s">
        <v>1126</v>
      </c>
      <c r="C780" s="1" t="s">
        <v>1623</v>
      </c>
      <c r="D780" s="1" t="s">
        <v>176</v>
      </c>
      <c r="E780" s="1" t="s">
        <v>11</v>
      </c>
      <c r="F780" s="13" t="s">
        <v>12</v>
      </c>
      <c r="G780" s="13">
        <v>3</v>
      </c>
      <c r="H780" s="13">
        <v>1</v>
      </c>
      <c r="I780" s="13">
        <v>150</v>
      </c>
      <c r="J780" s="13">
        <v>1</v>
      </c>
      <c r="K780" s="13" t="s">
        <v>6306</v>
      </c>
      <c r="L780" s="13" t="s">
        <v>6307</v>
      </c>
    </row>
    <row r="781" spans="1:12">
      <c r="A781" s="1">
        <v>100005650</v>
      </c>
      <c r="B781" s="1" t="s">
        <v>1126</v>
      </c>
      <c r="C781" s="1" t="s">
        <v>1623</v>
      </c>
      <c r="D781" s="1" t="s">
        <v>673</v>
      </c>
      <c r="E781" s="1" t="s">
        <v>2</v>
      </c>
      <c r="F781" s="13" t="s">
        <v>673</v>
      </c>
      <c r="G781" s="13">
        <v>3</v>
      </c>
      <c r="H781" s="13">
        <v>1</v>
      </c>
      <c r="I781" s="13">
        <v>150</v>
      </c>
      <c r="J781" s="13">
        <v>1</v>
      </c>
      <c r="K781" s="13" t="s">
        <v>6306</v>
      </c>
      <c r="L781" s="13" t="s">
        <v>6307</v>
      </c>
    </row>
    <row r="782" spans="1:12">
      <c r="A782" s="1">
        <v>100005654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3" t="s">
        <v>12</v>
      </c>
      <c r="G782" s="13">
        <v>5</v>
      </c>
      <c r="H782" s="13">
        <v>1</v>
      </c>
      <c r="I782" s="13">
        <v>250</v>
      </c>
      <c r="J782" s="13">
        <v>1</v>
      </c>
      <c r="K782" s="13" t="s">
        <v>6328</v>
      </c>
      <c r="L782" s="13" t="s">
        <v>6329</v>
      </c>
    </row>
    <row r="783" spans="1:12">
      <c r="A783" s="1">
        <v>100005472</v>
      </c>
      <c r="B783" s="1" t="s">
        <v>1126</v>
      </c>
      <c r="C783" s="1" t="s">
        <v>1623</v>
      </c>
      <c r="D783" s="1" t="s">
        <v>1812</v>
      </c>
      <c r="E783" s="1" t="s">
        <v>11</v>
      </c>
      <c r="F783" s="13" t="s">
        <v>407</v>
      </c>
      <c r="G783" s="13">
        <v>3</v>
      </c>
      <c r="H783" s="13">
        <v>1</v>
      </c>
      <c r="I783" s="13">
        <v>150</v>
      </c>
      <c r="J783" s="13">
        <v>1</v>
      </c>
      <c r="K783" s="13" t="s">
        <v>6306</v>
      </c>
      <c r="L783" s="13" t="s">
        <v>6307</v>
      </c>
    </row>
    <row r="784" spans="1:12">
      <c r="A784" s="1">
        <v>100005721</v>
      </c>
      <c r="B784" s="1" t="s">
        <v>1126</v>
      </c>
      <c r="C784" s="1" t="s">
        <v>1623</v>
      </c>
      <c r="D784" s="1" t="s">
        <v>12</v>
      </c>
      <c r="E784" s="1" t="s">
        <v>11</v>
      </c>
      <c r="F784" s="13" t="s">
        <v>12</v>
      </c>
      <c r="G784" s="13">
        <v>5</v>
      </c>
      <c r="H784" s="13">
        <v>1</v>
      </c>
      <c r="I784" s="13">
        <v>250</v>
      </c>
      <c r="J784" s="13">
        <v>1</v>
      </c>
      <c r="K784" s="13" t="s">
        <v>6314</v>
      </c>
      <c r="L784" s="13" t="s">
        <v>6315</v>
      </c>
    </row>
    <row r="785" spans="1:12">
      <c r="A785" s="1">
        <v>100005728</v>
      </c>
      <c r="B785" s="1" t="s">
        <v>1126</v>
      </c>
      <c r="C785" s="1" t="s">
        <v>1623</v>
      </c>
      <c r="D785" s="1" t="s">
        <v>12</v>
      </c>
      <c r="E785" s="1" t="s">
        <v>11</v>
      </c>
      <c r="F785" s="13" t="s">
        <v>12</v>
      </c>
      <c r="G785" s="13">
        <v>5</v>
      </c>
      <c r="H785" s="13">
        <v>1</v>
      </c>
      <c r="I785" s="13">
        <v>250</v>
      </c>
      <c r="J785" s="13">
        <v>1</v>
      </c>
      <c r="K785" s="13" t="s">
        <v>6322</v>
      </c>
      <c r="L785" s="13" t="s">
        <v>6323</v>
      </c>
    </row>
    <row r="786" spans="1:12">
      <c r="A786" s="1">
        <v>100005731</v>
      </c>
      <c r="B786" s="1" t="s">
        <v>1126</v>
      </c>
      <c r="C786" s="1" t="s">
        <v>1623</v>
      </c>
      <c r="D786" s="1" t="s">
        <v>100</v>
      </c>
      <c r="E786" s="1" t="s">
        <v>20</v>
      </c>
      <c r="F786" s="13" t="s">
        <v>100</v>
      </c>
      <c r="G786" s="13">
        <v>4</v>
      </c>
      <c r="H786" s="13">
        <v>1</v>
      </c>
      <c r="I786" s="13">
        <v>200</v>
      </c>
      <c r="J786" s="13">
        <v>1</v>
      </c>
      <c r="K786" s="13" t="s">
        <v>6324</v>
      </c>
      <c r="L786" s="13" t="s">
        <v>6325</v>
      </c>
    </row>
    <row r="787" spans="1:12">
      <c r="A787" s="1">
        <v>100005734</v>
      </c>
      <c r="B787" s="1" t="s">
        <v>1126</v>
      </c>
      <c r="C787" s="1" t="s">
        <v>1623</v>
      </c>
      <c r="D787" s="1" t="s">
        <v>12</v>
      </c>
      <c r="E787" s="1" t="s">
        <v>11</v>
      </c>
      <c r="F787" s="13" t="s">
        <v>12</v>
      </c>
      <c r="G787" s="13">
        <v>4</v>
      </c>
      <c r="H787" s="13">
        <v>1</v>
      </c>
      <c r="I787" s="13">
        <v>200</v>
      </c>
      <c r="J787" s="13">
        <v>1</v>
      </c>
      <c r="K787" s="13" t="s">
        <v>6324</v>
      </c>
      <c r="L787" s="13" t="s">
        <v>6325</v>
      </c>
    </row>
    <row r="788" spans="1:12">
      <c r="A788" s="1">
        <v>100005737</v>
      </c>
      <c r="B788" s="1" t="s">
        <v>1126</v>
      </c>
      <c r="C788" s="1" t="s">
        <v>1623</v>
      </c>
      <c r="D788" s="1" t="s">
        <v>1900</v>
      </c>
      <c r="E788" s="1" t="s">
        <v>20</v>
      </c>
      <c r="F788" s="13" t="s">
        <v>21</v>
      </c>
      <c r="G788" s="13">
        <v>5</v>
      </c>
      <c r="H788" s="13">
        <v>1</v>
      </c>
      <c r="I788" s="13">
        <v>250</v>
      </c>
      <c r="J788" s="13">
        <v>1</v>
      </c>
      <c r="K788" s="13" t="s">
        <v>6314</v>
      </c>
      <c r="L788" s="13" t="s">
        <v>6315</v>
      </c>
    </row>
    <row r="789" spans="1:12">
      <c r="A789" s="1">
        <v>100017433</v>
      </c>
      <c r="B789" s="1" t="s">
        <v>1126</v>
      </c>
      <c r="C789" s="1" t="s">
        <v>1623</v>
      </c>
      <c r="D789" s="1" t="s">
        <v>5499</v>
      </c>
      <c r="E789" s="1" t="s">
        <v>5474</v>
      </c>
      <c r="F789" s="13" t="s">
        <v>5475</v>
      </c>
      <c r="G789" s="13">
        <v>0</v>
      </c>
      <c r="H789" s="13">
        <v>0</v>
      </c>
      <c r="I789" s="13">
        <v>0</v>
      </c>
      <c r="J789" s="13">
        <v>1</v>
      </c>
      <c r="K789" s="13" t="s">
        <v>6330</v>
      </c>
      <c r="L789" s="13" t="s">
        <v>6331</v>
      </c>
    </row>
    <row r="790" spans="1:12">
      <c r="A790" s="1">
        <v>100005859</v>
      </c>
      <c r="B790" s="1" t="s">
        <v>1126</v>
      </c>
      <c r="C790" s="1" t="s">
        <v>1623</v>
      </c>
      <c r="D790" s="1" t="s">
        <v>1952</v>
      </c>
      <c r="E790" s="1" t="s">
        <v>2</v>
      </c>
      <c r="F790" s="13" t="s">
        <v>670</v>
      </c>
      <c r="G790" s="13">
        <v>3</v>
      </c>
      <c r="H790" s="13">
        <v>1</v>
      </c>
      <c r="I790" s="13">
        <v>150</v>
      </c>
      <c r="J790" s="13">
        <v>1</v>
      </c>
      <c r="K790" s="13" t="s">
        <v>6306</v>
      </c>
      <c r="L790" s="13" t="s">
        <v>6307</v>
      </c>
    </row>
    <row r="791" spans="1:12">
      <c r="A791" s="1">
        <v>100005858</v>
      </c>
      <c r="B791" s="1" t="s">
        <v>1126</v>
      </c>
      <c r="C791" s="1" t="s">
        <v>1623</v>
      </c>
      <c r="D791" s="1" t="s">
        <v>1458</v>
      </c>
      <c r="E791" s="1" t="s">
        <v>2</v>
      </c>
      <c r="F791" s="13" t="s">
        <v>277</v>
      </c>
      <c r="G791" s="13">
        <v>2</v>
      </c>
      <c r="H791" s="13">
        <v>1</v>
      </c>
      <c r="I791" s="13">
        <v>100</v>
      </c>
      <c r="J791" s="13">
        <v>1</v>
      </c>
      <c r="K791" s="13" t="s">
        <v>6320</v>
      </c>
      <c r="L791" s="13" t="s">
        <v>6321</v>
      </c>
    </row>
    <row r="792" spans="1:12">
      <c r="A792" s="1">
        <v>100005744</v>
      </c>
      <c r="B792" s="1" t="s">
        <v>1126</v>
      </c>
      <c r="C792" s="1" t="s">
        <v>1623</v>
      </c>
      <c r="D792" s="1" t="s">
        <v>1905</v>
      </c>
      <c r="E792" s="1" t="s">
        <v>11</v>
      </c>
      <c r="F792" s="13" t="s">
        <v>12</v>
      </c>
      <c r="G792" s="13">
        <v>3</v>
      </c>
      <c r="H792" s="13">
        <v>1</v>
      </c>
      <c r="I792" s="13">
        <v>150</v>
      </c>
      <c r="J792" s="13">
        <v>1</v>
      </c>
      <c r="K792" s="13" t="s">
        <v>6312</v>
      </c>
      <c r="L792" s="13" t="s">
        <v>6313</v>
      </c>
    </row>
    <row r="793" spans="1:12">
      <c r="A793" s="1">
        <v>100005764</v>
      </c>
      <c r="B793" s="1" t="s">
        <v>1126</v>
      </c>
      <c r="C793" s="1" t="s">
        <v>1623</v>
      </c>
      <c r="D793" s="1" t="s">
        <v>12</v>
      </c>
      <c r="E793" s="1" t="s">
        <v>11</v>
      </c>
      <c r="F793" s="13" t="s">
        <v>12</v>
      </c>
      <c r="G793" s="13">
        <v>5</v>
      </c>
      <c r="H793" s="13">
        <v>1</v>
      </c>
      <c r="I793" s="13">
        <v>250</v>
      </c>
      <c r="J793" s="13">
        <v>1</v>
      </c>
      <c r="K793" s="13" t="s">
        <v>6322</v>
      </c>
      <c r="L793" s="13" t="s">
        <v>6323</v>
      </c>
    </row>
    <row r="794" spans="1:12">
      <c r="A794" s="1">
        <v>100005767</v>
      </c>
      <c r="B794" s="1" t="s">
        <v>1126</v>
      </c>
      <c r="C794" s="1" t="s">
        <v>1623</v>
      </c>
      <c r="D794" s="1" t="s">
        <v>1820</v>
      </c>
      <c r="E794" s="1" t="s">
        <v>20</v>
      </c>
      <c r="F794" s="13" t="s">
        <v>21</v>
      </c>
      <c r="G794" s="13">
        <v>5</v>
      </c>
      <c r="H794" s="13">
        <v>1</v>
      </c>
      <c r="I794" s="13">
        <v>250</v>
      </c>
      <c r="J794" s="13">
        <v>1</v>
      </c>
      <c r="K794" s="13" t="s">
        <v>6314</v>
      </c>
      <c r="L794" s="13" t="s">
        <v>6315</v>
      </c>
    </row>
    <row r="795" spans="1:12">
      <c r="A795" s="1">
        <v>100006935</v>
      </c>
      <c r="B795" s="1" t="s">
        <v>1126</v>
      </c>
      <c r="C795" s="1" t="s">
        <v>1623</v>
      </c>
      <c r="D795" s="1" t="s">
        <v>252</v>
      </c>
      <c r="E795" s="1" t="s">
        <v>11</v>
      </c>
      <c r="F795" s="13" t="s">
        <v>12</v>
      </c>
      <c r="G795" s="13">
        <v>3</v>
      </c>
      <c r="H795" s="13">
        <v>1</v>
      </c>
      <c r="I795" s="13">
        <v>150</v>
      </c>
      <c r="J795" s="13">
        <v>1</v>
      </c>
      <c r="K795" s="13" t="s">
        <v>6306</v>
      </c>
      <c r="L795" s="13" t="s">
        <v>6307</v>
      </c>
    </row>
    <row r="796" spans="1:12">
      <c r="A796" s="1">
        <v>100005778</v>
      </c>
      <c r="B796" s="1" t="s">
        <v>1126</v>
      </c>
      <c r="C796" s="1" t="s">
        <v>1623</v>
      </c>
      <c r="D796" s="1" t="s">
        <v>1921</v>
      </c>
      <c r="E796" s="1" t="s">
        <v>24</v>
      </c>
      <c r="F796" s="13" t="s">
        <v>64</v>
      </c>
      <c r="G796" s="13">
        <v>3</v>
      </c>
      <c r="H796" s="13">
        <v>1</v>
      </c>
      <c r="I796" s="13">
        <v>150</v>
      </c>
      <c r="J796" s="13">
        <v>1</v>
      </c>
      <c r="K796" s="13" t="s">
        <v>6306</v>
      </c>
      <c r="L796" s="13" t="s">
        <v>6307</v>
      </c>
    </row>
    <row r="797" spans="1:12">
      <c r="A797" s="1">
        <v>100005776</v>
      </c>
      <c r="B797" s="1" t="s">
        <v>1126</v>
      </c>
      <c r="C797" s="1" t="s">
        <v>1623</v>
      </c>
      <c r="D797" s="1" t="s">
        <v>12</v>
      </c>
      <c r="E797" s="1" t="s">
        <v>11</v>
      </c>
      <c r="F797" s="13" t="s">
        <v>12</v>
      </c>
      <c r="G797" s="13">
        <v>3</v>
      </c>
      <c r="H797" s="13">
        <v>1</v>
      </c>
      <c r="I797" s="13">
        <v>150</v>
      </c>
      <c r="J797" s="13">
        <v>1</v>
      </c>
      <c r="K797" s="13" t="s">
        <v>6306</v>
      </c>
      <c r="L797" s="13" t="s">
        <v>6307</v>
      </c>
    </row>
    <row r="798" spans="1:12">
      <c r="A798" s="1">
        <v>100005781</v>
      </c>
      <c r="B798" s="1" t="s">
        <v>1126</v>
      </c>
      <c r="C798" s="1" t="s">
        <v>1623</v>
      </c>
      <c r="D798" s="1" t="s">
        <v>1923</v>
      </c>
      <c r="E798" s="1" t="s">
        <v>20</v>
      </c>
      <c r="F798" s="13" t="s">
        <v>72</v>
      </c>
      <c r="G798" s="13">
        <v>4</v>
      </c>
      <c r="H798" s="13">
        <v>1</v>
      </c>
      <c r="I798" s="13">
        <v>200</v>
      </c>
      <c r="J798" s="13">
        <v>1</v>
      </c>
      <c r="K798" s="13" t="s">
        <v>6308</v>
      </c>
      <c r="L798" s="13" t="s">
        <v>6309</v>
      </c>
    </row>
    <row r="799" spans="1:12">
      <c r="A799" s="1">
        <v>100017431</v>
      </c>
      <c r="B799" s="1" t="s">
        <v>1126</v>
      </c>
      <c r="C799" s="1" t="s">
        <v>1623</v>
      </c>
      <c r="D799" s="1" t="s">
        <v>5475</v>
      </c>
      <c r="E799" s="1" t="s">
        <v>5474</v>
      </c>
      <c r="F799" s="13" t="s">
        <v>5475</v>
      </c>
      <c r="G799" s="13">
        <v>0</v>
      </c>
      <c r="H799" s="13">
        <v>0</v>
      </c>
      <c r="I799" s="13">
        <v>0</v>
      </c>
      <c r="J799" s="13">
        <v>1</v>
      </c>
      <c r="K799" s="13" t="s">
        <v>6330</v>
      </c>
      <c r="L799" s="13" t="s">
        <v>6331</v>
      </c>
    </row>
    <row r="800" spans="1:12">
      <c r="A800" s="1">
        <v>100005788</v>
      </c>
      <c r="B800" s="1" t="s">
        <v>1126</v>
      </c>
      <c r="C800" s="1" t="s">
        <v>1623</v>
      </c>
      <c r="D800" s="1" t="s">
        <v>1929</v>
      </c>
      <c r="E800" s="1" t="s">
        <v>2</v>
      </c>
      <c r="F800" s="13" t="s">
        <v>289</v>
      </c>
      <c r="G800" s="13">
        <v>2</v>
      </c>
      <c r="H800" s="13">
        <v>1</v>
      </c>
      <c r="I800" s="13">
        <v>100</v>
      </c>
      <c r="J800" s="13">
        <v>1</v>
      </c>
      <c r="K800" s="13" t="s">
        <v>6320</v>
      </c>
      <c r="L800" s="13" t="s">
        <v>6321</v>
      </c>
    </row>
    <row r="801" spans="1:12">
      <c r="A801" s="1">
        <v>100005787</v>
      </c>
      <c r="B801" s="1" t="s">
        <v>1126</v>
      </c>
      <c r="C801" s="1" t="s">
        <v>1623</v>
      </c>
      <c r="D801" s="1" t="s">
        <v>1072</v>
      </c>
      <c r="E801" s="1" t="s">
        <v>2</v>
      </c>
      <c r="F801" s="13" t="s">
        <v>46</v>
      </c>
      <c r="G801" s="13">
        <v>3</v>
      </c>
      <c r="H801" s="13">
        <v>1</v>
      </c>
      <c r="I801" s="13">
        <v>150</v>
      </c>
      <c r="J801" s="13">
        <v>1</v>
      </c>
      <c r="K801" s="13" t="s">
        <v>6312</v>
      </c>
      <c r="L801" s="13" t="s">
        <v>6313</v>
      </c>
    </row>
    <row r="802" spans="1:12">
      <c r="A802" s="1">
        <v>100005804</v>
      </c>
      <c r="B802" s="1" t="s">
        <v>1126</v>
      </c>
      <c r="C802" s="1" t="s">
        <v>1623</v>
      </c>
      <c r="D802" s="1" t="s">
        <v>12</v>
      </c>
      <c r="E802" s="1" t="s">
        <v>11</v>
      </c>
      <c r="F802" s="13" t="s">
        <v>12</v>
      </c>
      <c r="G802" s="13">
        <v>5</v>
      </c>
      <c r="H802" s="13">
        <v>1</v>
      </c>
      <c r="I802" s="13">
        <v>250</v>
      </c>
      <c r="J802" s="13">
        <v>1</v>
      </c>
      <c r="K802" s="13" t="s">
        <v>6322</v>
      </c>
      <c r="L802" s="13" t="s">
        <v>6323</v>
      </c>
    </row>
    <row r="803" spans="1:12">
      <c r="A803" s="1">
        <v>100005792</v>
      </c>
      <c r="B803" s="1" t="s">
        <v>1126</v>
      </c>
      <c r="C803" s="1" t="s">
        <v>1623</v>
      </c>
      <c r="D803" s="1" t="s">
        <v>1930</v>
      </c>
      <c r="E803" s="1" t="s">
        <v>2</v>
      </c>
      <c r="F803" s="13" t="s">
        <v>1931</v>
      </c>
      <c r="G803" s="13">
        <v>3</v>
      </c>
      <c r="H803" s="13">
        <v>1</v>
      </c>
      <c r="I803" s="13">
        <v>150</v>
      </c>
      <c r="J803" s="13">
        <v>1</v>
      </c>
      <c r="K803" s="13" t="s">
        <v>6306</v>
      </c>
      <c r="L803" s="13" t="s">
        <v>6307</v>
      </c>
    </row>
    <row r="804" spans="1:12">
      <c r="A804" s="1">
        <v>100005802</v>
      </c>
      <c r="B804" s="1" t="s">
        <v>1126</v>
      </c>
      <c r="C804" s="1" t="s">
        <v>1623</v>
      </c>
      <c r="D804" s="1" t="s">
        <v>1935</v>
      </c>
      <c r="E804" s="1" t="s">
        <v>20</v>
      </c>
      <c r="F804" s="13" t="s">
        <v>72</v>
      </c>
      <c r="G804" s="13">
        <v>5</v>
      </c>
      <c r="H804" s="13">
        <v>1</v>
      </c>
      <c r="I804" s="13">
        <v>250</v>
      </c>
      <c r="J804" s="13">
        <v>1</v>
      </c>
      <c r="K804" s="13" t="s">
        <v>6314</v>
      </c>
      <c r="L804" s="13" t="s">
        <v>6315</v>
      </c>
    </row>
    <row r="805" spans="1:12">
      <c r="A805" s="1">
        <v>100005813</v>
      </c>
      <c r="B805" s="1" t="s">
        <v>1126</v>
      </c>
      <c r="C805" s="1" t="s">
        <v>1623</v>
      </c>
      <c r="D805" s="1" t="s">
        <v>1940</v>
      </c>
      <c r="E805" s="1" t="s">
        <v>11</v>
      </c>
      <c r="F805" s="13" t="s">
        <v>12</v>
      </c>
      <c r="G805" s="13">
        <v>3</v>
      </c>
      <c r="H805" s="13">
        <v>1</v>
      </c>
      <c r="I805" s="13">
        <v>150</v>
      </c>
      <c r="J805" s="13">
        <v>1</v>
      </c>
      <c r="K805" s="13" t="s">
        <v>6306</v>
      </c>
      <c r="L805" s="13" t="s">
        <v>6307</v>
      </c>
    </row>
    <row r="806" spans="1:12">
      <c r="A806" s="1">
        <v>100005882</v>
      </c>
      <c r="B806" s="1" t="s">
        <v>1126</v>
      </c>
      <c r="C806" s="1" t="s">
        <v>1623</v>
      </c>
      <c r="D806" s="1" t="s">
        <v>1958</v>
      </c>
      <c r="E806" s="1" t="s">
        <v>2</v>
      </c>
      <c r="F806" s="13" t="s">
        <v>189</v>
      </c>
      <c r="G806" s="13">
        <v>3</v>
      </c>
      <c r="H806" s="13">
        <v>1</v>
      </c>
      <c r="I806" s="13">
        <v>150</v>
      </c>
      <c r="J806" s="13">
        <v>1</v>
      </c>
      <c r="K806" s="13" t="s">
        <v>6306</v>
      </c>
      <c r="L806" s="13" t="s">
        <v>6307</v>
      </c>
    </row>
    <row r="807" spans="1:12">
      <c r="A807" s="1">
        <v>100005880</v>
      </c>
      <c r="B807" s="1" t="s">
        <v>1126</v>
      </c>
      <c r="C807" s="1" t="s">
        <v>1623</v>
      </c>
      <c r="D807" s="1" t="s">
        <v>12</v>
      </c>
      <c r="E807" s="1" t="s">
        <v>11</v>
      </c>
      <c r="F807" s="13" t="s">
        <v>12</v>
      </c>
      <c r="G807" s="13">
        <v>3</v>
      </c>
      <c r="H807" s="13">
        <v>1</v>
      </c>
      <c r="I807" s="13">
        <v>150</v>
      </c>
      <c r="J807" s="13">
        <v>1</v>
      </c>
      <c r="K807" s="13" t="s">
        <v>6306</v>
      </c>
      <c r="L807" s="13" t="s">
        <v>6307</v>
      </c>
    </row>
    <row r="808" spans="1:12">
      <c r="A808" s="1">
        <v>100005863</v>
      </c>
      <c r="B808" s="1" t="s">
        <v>1126</v>
      </c>
      <c r="C808" s="1" t="s">
        <v>1623</v>
      </c>
      <c r="D808" s="1" t="s">
        <v>12</v>
      </c>
      <c r="E808" s="1" t="s">
        <v>11</v>
      </c>
      <c r="F808" s="13" t="s">
        <v>12</v>
      </c>
      <c r="G808" s="13">
        <v>5</v>
      </c>
      <c r="H808" s="13">
        <v>1</v>
      </c>
      <c r="I808" s="13">
        <v>250</v>
      </c>
      <c r="J808" s="13">
        <v>1</v>
      </c>
      <c r="K808" s="13" t="s">
        <v>6314</v>
      </c>
      <c r="L808" s="13" t="s">
        <v>6315</v>
      </c>
    </row>
    <row r="809" spans="1:12">
      <c r="A809" s="1">
        <v>100018563</v>
      </c>
      <c r="B809" s="1" t="s">
        <v>1126</v>
      </c>
      <c r="C809" s="1" t="s">
        <v>1623</v>
      </c>
      <c r="D809" s="1" t="s">
        <v>3955</v>
      </c>
      <c r="E809" s="1" t="s">
        <v>27</v>
      </c>
      <c r="F809" s="13" t="s">
        <v>18</v>
      </c>
      <c r="G809" s="13">
        <v>3</v>
      </c>
      <c r="H809" s="13">
        <v>1</v>
      </c>
      <c r="I809" s="13">
        <v>150</v>
      </c>
      <c r="J809" s="13">
        <v>1</v>
      </c>
      <c r="K809" s="13" t="s">
        <v>6306</v>
      </c>
      <c r="L809" s="13" t="s">
        <v>6307</v>
      </c>
    </row>
    <row r="810" spans="1:12">
      <c r="A810" s="1">
        <v>100005889</v>
      </c>
      <c r="B810" s="1" t="s">
        <v>1126</v>
      </c>
      <c r="C810" s="1" t="s">
        <v>1623</v>
      </c>
      <c r="D810" s="1" t="s">
        <v>12</v>
      </c>
      <c r="E810" s="1" t="s">
        <v>11</v>
      </c>
      <c r="F810" s="13" t="s">
        <v>12</v>
      </c>
      <c r="G810" s="13">
        <v>3</v>
      </c>
      <c r="H810" s="13">
        <v>1</v>
      </c>
      <c r="I810" s="13">
        <v>150</v>
      </c>
      <c r="J810" s="13">
        <v>1</v>
      </c>
      <c r="K810" s="13" t="s">
        <v>6306</v>
      </c>
      <c r="L810" s="13" t="s">
        <v>6307</v>
      </c>
    </row>
    <row r="811" spans="1:12">
      <c r="A811" s="1">
        <v>100005972</v>
      </c>
      <c r="B811" s="1" t="s">
        <v>1126</v>
      </c>
      <c r="C811" s="1" t="s">
        <v>1623</v>
      </c>
      <c r="D811" s="1" t="s">
        <v>673</v>
      </c>
      <c r="E811" s="1" t="s">
        <v>2</v>
      </c>
      <c r="F811" s="13" t="s">
        <v>673</v>
      </c>
      <c r="G811" s="13">
        <v>3</v>
      </c>
      <c r="H811" s="13">
        <v>1</v>
      </c>
      <c r="I811" s="13">
        <v>150</v>
      </c>
      <c r="J811" s="13">
        <v>1</v>
      </c>
      <c r="K811" s="13" t="s">
        <v>6306</v>
      </c>
      <c r="L811" s="13" t="s">
        <v>6307</v>
      </c>
    </row>
    <row r="812" spans="1:12">
      <c r="A812" s="1">
        <v>100005974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3" t="s">
        <v>12</v>
      </c>
      <c r="G812" s="13">
        <v>3</v>
      </c>
      <c r="H812" s="13">
        <v>1</v>
      </c>
      <c r="I812" s="13">
        <v>150</v>
      </c>
      <c r="J812" s="13">
        <v>1</v>
      </c>
      <c r="K812" s="13" t="s">
        <v>6306</v>
      </c>
      <c r="L812" s="13" t="s">
        <v>6307</v>
      </c>
    </row>
    <row r="813" spans="1:12">
      <c r="A813" s="1">
        <v>100005893</v>
      </c>
      <c r="B813" s="1" t="s">
        <v>1126</v>
      </c>
      <c r="C813" s="1" t="s">
        <v>1623</v>
      </c>
      <c r="D813" s="1" t="s">
        <v>176</v>
      </c>
      <c r="E813" s="1" t="s">
        <v>11</v>
      </c>
      <c r="F813" s="13" t="s">
        <v>12</v>
      </c>
      <c r="G813" s="13">
        <v>3</v>
      </c>
      <c r="H813" s="13">
        <v>1</v>
      </c>
      <c r="I813" s="13">
        <v>150</v>
      </c>
      <c r="J813" s="13">
        <v>1</v>
      </c>
      <c r="K813" s="13" t="s">
        <v>6306</v>
      </c>
      <c r="L813" s="13" t="s">
        <v>6307</v>
      </c>
    </row>
    <row r="814" spans="1:12">
      <c r="A814" s="1">
        <v>100006032</v>
      </c>
      <c r="B814" s="1" t="s">
        <v>1126</v>
      </c>
      <c r="C814" s="1" t="s">
        <v>1623</v>
      </c>
      <c r="D814" s="1" t="s">
        <v>12</v>
      </c>
      <c r="E814" s="1" t="s">
        <v>11</v>
      </c>
      <c r="F814" s="13" t="s">
        <v>12</v>
      </c>
      <c r="G814" s="13">
        <v>3</v>
      </c>
      <c r="H814" s="13">
        <v>1</v>
      </c>
      <c r="I814" s="13">
        <v>150</v>
      </c>
      <c r="J814" s="13">
        <v>1</v>
      </c>
      <c r="K814" s="13" t="s">
        <v>6306</v>
      </c>
      <c r="L814" s="13" t="s">
        <v>6307</v>
      </c>
    </row>
    <row r="815" spans="1:12">
      <c r="A815" s="1">
        <v>100006045</v>
      </c>
      <c r="B815" s="1" t="s">
        <v>1126</v>
      </c>
      <c r="C815" s="1" t="s">
        <v>1623</v>
      </c>
      <c r="D815" s="1" t="s">
        <v>12</v>
      </c>
      <c r="E815" s="1" t="s">
        <v>11</v>
      </c>
      <c r="F815" s="13" t="s">
        <v>407</v>
      </c>
      <c r="G815" s="13">
        <v>2</v>
      </c>
      <c r="H815" s="13">
        <v>1</v>
      </c>
      <c r="I815" s="13">
        <v>100</v>
      </c>
      <c r="J815" s="13">
        <v>1</v>
      </c>
      <c r="K815" s="13" t="s">
        <v>6320</v>
      </c>
      <c r="L815" s="13" t="s">
        <v>6321</v>
      </c>
    </row>
    <row r="816" spans="1:12">
      <c r="A816" s="1">
        <v>100006109</v>
      </c>
      <c r="B816" s="1" t="s">
        <v>1126</v>
      </c>
      <c r="C816" s="1" t="s">
        <v>1623</v>
      </c>
      <c r="D816" s="1" t="s">
        <v>176</v>
      </c>
      <c r="E816" s="1" t="s">
        <v>11</v>
      </c>
      <c r="F816" s="13" t="s">
        <v>12</v>
      </c>
      <c r="G816" s="13">
        <v>3</v>
      </c>
      <c r="H816" s="13">
        <v>1</v>
      </c>
      <c r="I816" s="13">
        <v>150</v>
      </c>
      <c r="J816" s="13">
        <v>1</v>
      </c>
      <c r="K816" s="13" t="s">
        <v>6306</v>
      </c>
      <c r="L816" s="13" t="s">
        <v>6307</v>
      </c>
    </row>
    <row r="817" spans="1:12">
      <c r="A817" s="1">
        <v>100006114</v>
      </c>
      <c r="B817" s="1" t="s">
        <v>1126</v>
      </c>
      <c r="C817" s="1" t="s">
        <v>1623</v>
      </c>
      <c r="D817" s="1" t="s">
        <v>176</v>
      </c>
      <c r="E817" s="1" t="s">
        <v>11</v>
      </c>
      <c r="F817" s="13" t="s">
        <v>407</v>
      </c>
      <c r="G817" s="13">
        <v>3</v>
      </c>
      <c r="H817" s="13">
        <v>1</v>
      </c>
      <c r="I817" s="13">
        <v>150</v>
      </c>
      <c r="J817" s="13">
        <v>1</v>
      </c>
      <c r="K817" s="13" t="s">
        <v>6306</v>
      </c>
      <c r="L817" s="13" t="s">
        <v>6307</v>
      </c>
    </row>
    <row r="818" spans="1:12">
      <c r="A818" s="1">
        <v>100006190</v>
      </c>
      <c r="B818" s="1" t="s">
        <v>1126</v>
      </c>
      <c r="C818" s="1" t="s">
        <v>1623</v>
      </c>
      <c r="D818" s="1" t="s">
        <v>176</v>
      </c>
      <c r="E818" s="1" t="s">
        <v>11</v>
      </c>
      <c r="F818" s="13" t="s">
        <v>407</v>
      </c>
      <c r="G818" s="13">
        <v>2</v>
      </c>
      <c r="H818" s="13">
        <v>1</v>
      </c>
      <c r="I818" s="13">
        <v>100</v>
      </c>
      <c r="J818" s="13">
        <v>1</v>
      </c>
      <c r="K818" s="13" t="s">
        <v>6320</v>
      </c>
      <c r="L818" s="13" t="s">
        <v>6321</v>
      </c>
    </row>
    <row r="819" spans="1:12">
      <c r="A819" s="1">
        <v>100006425</v>
      </c>
      <c r="B819" s="1" t="s">
        <v>1126</v>
      </c>
      <c r="C819" s="1" t="s">
        <v>1623</v>
      </c>
      <c r="D819" s="1" t="s">
        <v>1664</v>
      </c>
      <c r="E819" s="1" t="s">
        <v>11</v>
      </c>
      <c r="F819" s="13" t="s">
        <v>12</v>
      </c>
      <c r="G819" s="13">
        <v>3</v>
      </c>
      <c r="H819" s="13">
        <v>1</v>
      </c>
      <c r="I819" s="13">
        <v>150</v>
      </c>
      <c r="J819" s="13">
        <v>1</v>
      </c>
      <c r="K819" s="13" t="s">
        <v>6306</v>
      </c>
      <c r="L819" s="13" t="s">
        <v>6307</v>
      </c>
    </row>
    <row r="820" spans="1:12">
      <c r="A820" s="1">
        <v>100006433</v>
      </c>
      <c r="B820" s="1" t="s">
        <v>1126</v>
      </c>
      <c r="C820" s="1" t="s">
        <v>1623</v>
      </c>
      <c r="D820" s="1" t="s">
        <v>12</v>
      </c>
      <c r="E820" s="1" t="s">
        <v>11</v>
      </c>
      <c r="F820" s="13" t="s">
        <v>12</v>
      </c>
      <c r="G820" s="13">
        <v>3</v>
      </c>
      <c r="H820" s="13">
        <v>1</v>
      </c>
      <c r="I820" s="13">
        <v>150</v>
      </c>
      <c r="J820" s="13">
        <v>1</v>
      </c>
      <c r="K820" s="13" t="s">
        <v>6306</v>
      </c>
      <c r="L820" s="13" t="s">
        <v>6307</v>
      </c>
    </row>
    <row r="821" spans="1:12">
      <c r="A821" s="1">
        <v>100017847</v>
      </c>
      <c r="B821" s="1" t="s">
        <v>1126</v>
      </c>
      <c r="C821" s="1" t="s">
        <v>1623</v>
      </c>
      <c r="D821" s="1" t="s">
        <v>5568</v>
      </c>
      <c r="E821" s="1" t="s">
        <v>11</v>
      </c>
      <c r="F821" s="13" t="s">
        <v>12</v>
      </c>
      <c r="G821" s="13">
        <v>4</v>
      </c>
      <c r="H821" s="13">
        <v>1</v>
      </c>
      <c r="I821" s="13">
        <v>200</v>
      </c>
      <c r="J821" s="13">
        <v>1</v>
      </c>
      <c r="K821" s="13" t="s">
        <v>6324</v>
      </c>
      <c r="L821" s="13" t="s">
        <v>6325</v>
      </c>
    </row>
    <row r="822" spans="1:12">
      <c r="A822" s="1">
        <v>100006469</v>
      </c>
      <c r="B822" s="1" t="s">
        <v>1126</v>
      </c>
      <c r="C822" s="1" t="s">
        <v>1623</v>
      </c>
      <c r="D822" s="1" t="s">
        <v>12</v>
      </c>
      <c r="E822" s="1" t="s">
        <v>11</v>
      </c>
      <c r="F822" s="13" t="s">
        <v>12</v>
      </c>
      <c r="G822" s="13">
        <v>4</v>
      </c>
      <c r="H822" s="13">
        <v>1</v>
      </c>
      <c r="I822" s="13">
        <v>200</v>
      </c>
      <c r="J822" s="13">
        <v>1</v>
      </c>
      <c r="K822" s="13" t="s">
        <v>6324</v>
      </c>
      <c r="L822" s="13" t="s">
        <v>6325</v>
      </c>
    </row>
    <row r="823" spans="1:12">
      <c r="A823" s="1">
        <v>100006468</v>
      </c>
      <c r="B823" s="1" t="s">
        <v>1126</v>
      </c>
      <c r="C823" s="1" t="s">
        <v>1623</v>
      </c>
      <c r="D823" s="1" t="s">
        <v>2166</v>
      </c>
      <c r="E823" s="1" t="s">
        <v>11</v>
      </c>
      <c r="F823" s="13" t="s">
        <v>12</v>
      </c>
      <c r="G823" s="13">
        <v>3</v>
      </c>
      <c r="H823" s="13">
        <v>1</v>
      </c>
      <c r="I823" s="13">
        <v>150</v>
      </c>
      <c r="J823" s="13">
        <v>1</v>
      </c>
      <c r="K823" s="13" t="s">
        <v>6306</v>
      </c>
      <c r="L823" s="13" t="s">
        <v>6307</v>
      </c>
    </row>
    <row r="824" spans="1:12">
      <c r="A824" s="1">
        <v>100006474</v>
      </c>
      <c r="B824" s="1" t="s">
        <v>1126</v>
      </c>
      <c r="C824" s="1" t="s">
        <v>1623</v>
      </c>
      <c r="D824" s="1" t="s">
        <v>2169</v>
      </c>
      <c r="E824" s="1" t="s">
        <v>2</v>
      </c>
      <c r="F824" s="13" t="s">
        <v>1113</v>
      </c>
      <c r="G824" s="13">
        <v>2</v>
      </c>
      <c r="H824" s="13">
        <v>1</v>
      </c>
      <c r="I824" s="13">
        <v>100</v>
      </c>
      <c r="J824" s="13">
        <v>1</v>
      </c>
      <c r="K824" s="13" t="s">
        <v>6316</v>
      </c>
      <c r="L824" s="13" t="s">
        <v>6317</v>
      </c>
    </row>
    <row r="825" spans="1:12">
      <c r="A825" s="1">
        <v>100006479</v>
      </c>
      <c r="B825" s="1" t="s">
        <v>1126</v>
      </c>
      <c r="C825" s="1" t="s">
        <v>1623</v>
      </c>
      <c r="D825" s="1" t="s">
        <v>176</v>
      </c>
      <c r="E825" s="1" t="s">
        <v>11</v>
      </c>
      <c r="F825" s="13" t="s">
        <v>12</v>
      </c>
      <c r="G825" s="13">
        <v>5</v>
      </c>
      <c r="H825" s="13">
        <v>1</v>
      </c>
      <c r="I825" s="13">
        <v>250</v>
      </c>
      <c r="J825" s="13">
        <v>1</v>
      </c>
      <c r="K825" s="13" t="s">
        <v>6314</v>
      </c>
      <c r="L825" s="13" t="s">
        <v>6315</v>
      </c>
    </row>
    <row r="826" spans="1:12">
      <c r="A826" s="1">
        <v>100006486</v>
      </c>
      <c r="B826" s="1" t="s">
        <v>1126</v>
      </c>
      <c r="C826" s="1" t="s">
        <v>1623</v>
      </c>
      <c r="D826" s="1" t="s">
        <v>18</v>
      </c>
      <c r="E826" s="1" t="s">
        <v>27</v>
      </c>
      <c r="F826" s="13" t="s">
        <v>18</v>
      </c>
      <c r="G826" s="13">
        <v>3</v>
      </c>
      <c r="H826" s="13">
        <v>1</v>
      </c>
      <c r="I826" s="13">
        <v>150</v>
      </c>
      <c r="J826" s="13">
        <v>1</v>
      </c>
      <c r="K826" s="13" t="s">
        <v>6306</v>
      </c>
      <c r="L826" s="13" t="s">
        <v>6307</v>
      </c>
    </row>
    <row r="827" spans="1:12">
      <c r="A827" s="1">
        <v>100006484</v>
      </c>
      <c r="B827" s="1" t="s">
        <v>1126</v>
      </c>
      <c r="C827" s="1" t="s">
        <v>1623</v>
      </c>
      <c r="D827" s="1" t="s">
        <v>390</v>
      </c>
      <c r="E827" s="1" t="s">
        <v>20</v>
      </c>
      <c r="F827" s="13" t="s">
        <v>72</v>
      </c>
      <c r="G827" s="13">
        <v>4</v>
      </c>
      <c r="H827" s="13">
        <v>1</v>
      </c>
      <c r="I827" s="13">
        <v>200</v>
      </c>
      <c r="J827" s="13">
        <v>1</v>
      </c>
      <c r="K827" s="13" t="s">
        <v>6324</v>
      </c>
      <c r="L827" s="13" t="s">
        <v>6325</v>
      </c>
    </row>
    <row r="828" spans="1:12">
      <c r="A828" s="1">
        <v>100006493</v>
      </c>
      <c r="B828" s="1" t="s">
        <v>1126</v>
      </c>
      <c r="C828" s="1" t="s">
        <v>1623</v>
      </c>
      <c r="D828" s="1" t="s">
        <v>12</v>
      </c>
      <c r="E828" s="1" t="s">
        <v>11</v>
      </c>
      <c r="F828" s="13" t="s">
        <v>12</v>
      </c>
      <c r="G828" s="13">
        <v>4</v>
      </c>
      <c r="H828" s="13">
        <v>1</v>
      </c>
      <c r="I828" s="13">
        <v>200</v>
      </c>
      <c r="J828" s="13">
        <v>1</v>
      </c>
      <c r="K828" s="13" t="s">
        <v>6324</v>
      </c>
      <c r="L828" s="13" t="s">
        <v>6325</v>
      </c>
    </row>
    <row r="829" spans="1:12">
      <c r="A829" s="1">
        <v>100006500</v>
      </c>
      <c r="B829" s="1" t="s">
        <v>1126</v>
      </c>
      <c r="C829" s="1" t="s">
        <v>1623</v>
      </c>
      <c r="D829" s="1" t="s">
        <v>12</v>
      </c>
      <c r="E829" s="1" t="s">
        <v>11</v>
      </c>
      <c r="F829" s="13" t="s">
        <v>12</v>
      </c>
      <c r="G829" s="13">
        <v>3</v>
      </c>
      <c r="H829" s="13">
        <v>1</v>
      </c>
      <c r="I829" s="13">
        <v>150</v>
      </c>
      <c r="J829" s="13">
        <v>1</v>
      </c>
      <c r="K829" s="13" t="s">
        <v>6306</v>
      </c>
      <c r="L829" s="13" t="s">
        <v>6307</v>
      </c>
    </row>
    <row r="830" spans="1:12">
      <c r="A830" s="1">
        <v>100018525</v>
      </c>
      <c r="B830" s="1" t="s">
        <v>1126</v>
      </c>
      <c r="C830" s="1" t="s">
        <v>1623</v>
      </c>
      <c r="D830" s="1" t="s">
        <v>1664</v>
      </c>
      <c r="E830" s="1" t="s">
        <v>11</v>
      </c>
      <c r="F830" s="13" t="s">
        <v>407</v>
      </c>
      <c r="G830" s="13">
        <v>3</v>
      </c>
      <c r="H830" s="13">
        <v>1</v>
      </c>
      <c r="I830" s="13">
        <v>150</v>
      </c>
      <c r="J830" s="13">
        <v>1</v>
      </c>
      <c r="K830" s="13" t="s">
        <v>6306</v>
      </c>
      <c r="L830" s="13" t="s">
        <v>6307</v>
      </c>
    </row>
    <row r="831" spans="1:12">
      <c r="A831" s="1">
        <v>100004948</v>
      </c>
      <c r="B831" s="1" t="s">
        <v>1126</v>
      </c>
      <c r="C831" s="1" t="s">
        <v>1628</v>
      </c>
      <c r="D831" s="1" t="s">
        <v>12</v>
      </c>
      <c r="E831" s="1" t="s">
        <v>11</v>
      </c>
      <c r="F831" s="13" t="s">
        <v>407</v>
      </c>
      <c r="G831" s="13">
        <v>2</v>
      </c>
      <c r="H831" s="13">
        <v>1</v>
      </c>
      <c r="I831" s="13">
        <v>100</v>
      </c>
      <c r="J831" s="13">
        <v>1</v>
      </c>
      <c r="K831" s="13" t="s">
        <v>6320</v>
      </c>
      <c r="L831" s="13" t="s">
        <v>6321</v>
      </c>
    </row>
    <row r="832" spans="1:12">
      <c r="A832" s="1">
        <v>100004951</v>
      </c>
      <c r="B832" s="1" t="s">
        <v>1126</v>
      </c>
      <c r="C832" s="1" t="s">
        <v>1628</v>
      </c>
      <c r="D832" s="1" t="s">
        <v>533</v>
      </c>
      <c r="E832" s="1" t="s">
        <v>11</v>
      </c>
      <c r="F832" s="13" t="s">
        <v>407</v>
      </c>
      <c r="G832" s="13">
        <v>2</v>
      </c>
      <c r="H832" s="13">
        <v>1</v>
      </c>
      <c r="I832" s="13">
        <v>100</v>
      </c>
      <c r="J832" s="13">
        <v>1</v>
      </c>
      <c r="K832" s="13" t="s">
        <v>6320</v>
      </c>
      <c r="L832" s="13" t="s">
        <v>6321</v>
      </c>
    </row>
    <row r="833" spans="1:12">
      <c r="A833" s="1">
        <v>100005030</v>
      </c>
      <c r="B833" s="1" t="s">
        <v>1126</v>
      </c>
      <c r="C833" s="1" t="s">
        <v>1628</v>
      </c>
      <c r="D833" s="1" t="s">
        <v>176</v>
      </c>
      <c r="E833" s="1" t="s">
        <v>11</v>
      </c>
      <c r="F833" s="13" t="s">
        <v>12</v>
      </c>
      <c r="G833" s="13">
        <v>3</v>
      </c>
      <c r="H833" s="13">
        <v>1</v>
      </c>
      <c r="I833" s="13">
        <v>150</v>
      </c>
      <c r="J833" s="13">
        <v>1</v>
      </c>
      <c r="K833" s="13" t="s">
        <v>6312</v>
      </c>
      <c r="L833" s="13" t="s">
        <v>6313</v>
      </c>
    </row>
    <row r="834" spans="1:12">
      <c r="A834" s="1">
        <v>100005058</v>
      </c>
      <c r="B834" s="1" t="s">
        <v>1126</v>
      </c>
      <c r="C834" s="1" t="s">
        <v>1628</v>
      </c>
      <c r="D834" s="1" t="s">
        <v>1672</v>
      </c>
      <c r="E834" s="1" t="s">
        <v>11</v>
      </c>
      <c r="F834" s="13" t="s">
        <v>12</v>
      </c>
      <c r="G834" s="13">
        <v>3</v>
      </c>
      <c r="H834" s="13">
        <v>1</v>
      </c>
      <c r="I834" s="13">
        <v>150</v>
      </c>
      <c r="J834" s="13">
        <v>1</v>
      </c>
      <c r="K834" s="13" t="s">
        <v>6306</v>
      </c>
      <c r="L834" s="13" t="s">
        <v>6307</v>
      </c>
    </row>
    <row r="835" spans="1:12">
      <c r="A835" s="1">
        <v>100005065</v>
      </c>
      <c r="B835" s="1" t="s">
        <v>1126</v>
      </c>
      <c r="C835" s="1" t="s">
        <v>1628</v>
      </c>
      <c r="D835" s="1" t="s">
        <v>176</v>
      </c>
      <c r="E835" s="1" t="s">
        <v>11</v>
      </c>
      <c r="F835" s="13" t="s">
        <v>12</v>
      </c>
      <c r="G835" s="13">
        <v>3</v>
      </c>
      <c r="H835" s="13">
        <v>1</v>
      </c>
      <c r="I835" s="13">
        <v>150</v>
      </c>
      <c r="J835" s="13">
        <v>1</v>
      </c>
      <c r="K835" s="13" t="s">
        <v>6306</v>
      </c>
      <c r="L835" s="13" t="s">
        <v>6307</v>
      </c>
    </row>
    <row r="836" spans="1:12">
      <c r="A836" s="1">
        <v>100005086</v>
      </c>
      <c r="B836" s="1" t="s">
        <v>1126</v>
      </c>
      <c r="C836" s="1" t="s">
        <v>1628</v>
      </c>
      <c r="D836" s="1" t="s">
        <v>1683</v>
      </c>
      <c r="E836" s="1" t="s">
        <v>11</v>
      </c>
      <c r="F836" s="13" t="s">
        <v>12</v>
      </c>
      <c r="G836" s="13">
        <v>4</v>
      </c>
      <c r="H836" s="13">
        <v>1</v>
      </c>
      <c r="I836" s="13">
        <v>200</v>
      </c>
      <c r="J836" s="13">
        <v>1</v>
      </c>
      <c r="K836" s="13" t="s">
        <v>6324</v>
      </c>
      <c r="L836" s="13" t="s">
        <v>6325</v>
      </c>
    </row>
    <row r="837" spans="1:12">
      <c r="A837" s="1">
        <v>100005078</v>
      </c>
      <c r="B837" s="1" t="s">
        <v>1126</v>
      </c>
      <c r="C837" s="1" t="s">
        <v>1628</v>
      </c>
      <c r="D837" s="1" t="s">
        <v>12</v>
      </c>
      <c r="E837" s="1" t="s">
        <v>11</v>
      </c>
      <c r="F837" s="13" t="s">
        <v>12</v>
      </c>
      <c r="G837" s="13">
        <v>4</v>
      </c>
      <c r="H837" s="13">
        <v>1</v>
      </c>
      <c r="I837" s="13">
        <v>200</v>
      </c>
      <c r="J837" s="13">
        <v>1</v>
      </c>
      <c r="K837" s="13" t="s">
        <v>6324</v>
      </c>
      <c r="L837" s="13" t="s">
        <v>6325</v>
      </c>
    </row>
    <row r="838" spans="1:12">
      <c r="A838" s="1">
        <v>100005095</v>
      </c>
      <c r="B838" s="1" t="s">
        <v>1126</v>
      </c>
      <c r="C838" s="1" t="s">
        <v>1628</v>
      </c>
      <c r="D838" s="1" t="s">
        <v>12</v>
      </c>
      <c r="E838" s="1" t="s">
        <v>11</v>
      </c>
      <c r="F838" s="13" t="s">
        <v>12</v>
      </c>
      <c r="G838" s="13">
        <v>3</v>
      </c>
      <c r="H838" s="13">
        <v>1</v>
      </c>
      <c r="I838" s="13">
        <v>150</v>
      </c>
      <c r="J838" s="13">
        <v>1</v>
      </c>
      <c r="K838" s="13" t="s">
        <v>6306</v>
      </c>
      <c r="L838" s="13" t="s">
        <v>6307</v>
      </c>
    </row>
    <row r="839" spans="1:12">
      <c r="A839" s="1">
        <v>100005100</v>
      </c>
      <c r="B839" s="1" t="s">
        <v>1126</v>
      </c>
      <c r="C839" s="1" t="s">
        <v>1628</v>
      </c>
      <c r="D839" s="1" t="s">
        <v>1689</v>
      </c>
      <c r="E839" s="1" t="s">
        <v>11</v>
      </c>
      <c r="F839" s="13" t="s">
        <v>12</v>
      </c>
      <c r="G839" s="13">
        <v>3</v>
      </c>
      <c r="H839" s="13">
        <v>1</v>
      </c>
      <c r="I839" s="13">
        <v>150</v>
      </c>
      <c r="J839" s="13">
        <v>1</v>
      </c>
      <c r="K839" s="13" t="s">
        <v>6306</v>
      </c>
      <c r="L839" s="13" t="s">
        <v>6307</v>
      </c>
    </row>
    <row r="840" spans="1:12">
      <c r="A840" s="1">
        <v>100005169</v>
      </c>
      <c r="B840" s="1" t="s">
        <v>1126</v>
      </c>
      <c r="C840" s="1" t="s">
        <v>1628</v>
      </c>
      <c r="D840" s="1" t="s">
        <v>176</v>
      </c>
      <c r="E840" s="1" t="s">
        <v>11</v>
      </c>
      <c r="F840" s="13" t="s">
        <v>12</v>
      </c>
      <c r="G840" s="13">
        <v>3</v>
      </c>
      <c r="H840" s="13">
        <v>1</v>
      </c>
      <c r="I840" s="13">
        <v>150</v>
      </c>
      <c r="J840" s="13">
        <v>1</v>
      </c>
      <c r="K840" s="13" t="s">
        <v>6306</v>
      </c>
      <c r="L840" s="13" t="s">
        <v>6307</v>
      </c>
    </row>
    <row r="841" spans="1:12">
      <c r="A841" s="1">
        <v>100005229</v>
      </c>
      <c r="B841" s="1" t="s">
        <v>1126</v>
      </c>
      <c r="C841" s="1" t="s">
        <v>1628</v>
      </c>
      <c r="D841" s="1" t="s">
        <v>176</v>
      </c>
      <c r="E841" s="1" t="s">
        <v>11</v>
      </c>
      <c r="F841" s="13" t="s">
        <v>12</v>
      </c>
      <c r="G841" s="13">
        <v>3</v>
      </c>
      <c r="H841" s="13">
        <v>1</v>
      </c>
      <c r="I841" s="13">
        <v>150</v>
      </c>
      <c r="J841" s="13">
        <v>1</v>
      </c>
      <c r="K841" s="13" t="s">
        <v>6306</v>
      </c>
      <c r="L841" s="13" t="s">
        <v>6307</v>
      </c>
    </row>
    <row r="842" spans="1:12">
      <c r="A842" s="1">
        <v>100005232</v>
      </c>
      <c r="B842" s="1" t="s">
        <v>1126</v>
      </c>
      <c r="C842" s="1" t="s">
        <v>1628</v>
      </c>
      <c r="D842" s="1" t="s">
        <v>176</v>
      </c>
      <c r="E842" s="1" t="s">
        <v>11</v>
      </c>
      <c r="F842" s="13" t="s">
        <v>407</v>
      </c>
      <c r="G842" s="13">
        <v>2</v>
      </c>
      <c r="H842" s="13">
        <v>1</v>
      </c>
      <c r="I842" s="13">
        <v>100</v>
      </c>
      <c r="J842" s="13">
        <v>1</v>
      </c>
      <c r="K842" s="13" t="s">
        <v>6320</v>
      </c>
      <c r="L842" s="13" t="s">
        <v>6321</v>
      </c>
    </row>
    <row r="843" spans="1:12">
      <c r="A843" s="1">
        <v>100005277</v>
      </c>
      <c r="B843" s="1" t="s">
        <v>1126</v>
      </c>
      <c r="C843" s="1" t="s">
        <v>1628</v>
      </c>
      <c r="D843" s="1" t="s">
        <v>1750</v>
      </c>
      <c r="E843" s="1" t="s">
        <v>11</v>
      </c>
      <c r="F843" s="13" t="s">
        <v>12</v>
      </c>
      <c r="G843" s="13">
        <v>3</v>
      </c>
      <c r="H843" s="13">
        <v>1</v>
      </c>
      <c r="I843" s="13">
        <v>150</v>
      </c>
      <c r="J843" s="13">
        <v>1</v>
      </c>
      <c r="K843" s="13" t="s">
        <v>6312</v>
      </c>
      <c r="L843" s="13" t="s">
        <v>6313</v>
      </c>
    </row>
    <row r="844" spans="1:12">
      <c r="A844" s="1">
        <v>100005296</v>
      </c>
      <c r="B844" s="1" t="s">
        <v>1126</v>
      </c>
      <c r="C844" s="1" t="s">
        <v>1628</v>
      </c>
      <c r="D844" s="1" t="s">
        <v>176</v>
      </c>
      <c r="E844" s="1" t="s">
        <v>11</v>
      </c>
      <c r="F844" s="13" t="s">
        <v>12</v>
      </c>
      <c r="G844" s="13">
        <v>3</v>
      </c>
      <c r="H844" s="13">
        <v>1</v>
      </c>
      <c r="I844" s="13">
        <v>150</v>
      </c>
      <c r="J844" s="13">
        <v>1</v>
      </c>
      <c r="K844" s="13" t="s">
        <v>6306</v>
      </c>
      <c r="L844" s="13" t="s">
        <v>6307</v>
      </c>
    </row>
    <row r="845" spans="1:12">
      <c r="A845" s="1">
        <v>100005333</v>
      </c>
      <c r="B845" s="1" t="s">
        <v>1126</v>
      </c>
      <c r="C845" s="1" t="s">
        <v>1628</v>
      </c>
      <c r="D845" s="1" t="s">
        <v>1772</v>
      </c>
      <c r="E845" s="1" t="s">
        <v>11</v>
      </c>
      <c r="F845" s="13" t="s">
        <v>12</v>
      </c>
      <c r="G845" s="13">
        <v>5</v>
      </c>
      <c r="H845" s="13">
        <v>1</v>
      </c>
      <c r="I845" s="13">
        <v>250</v>
      </c>
      <c r="J845" s="13">
        <v>1</v>
      </c>
      <c r="K845" s="13" t="s">
        <v>6314</v>
      </c>
      <c r="L845" s="13" t="s">
        <v>6315</v>
      </c>
    </row>
    <row r="846" spans="1:12">
      <c r="A846" s="1">
        <v>100005330</v>
      </c>
      <c r="B846" s="1" t="s">
        <v>1126</v>
      </c>
      <c r="C846" s="1" t="s">
        <v>1628</v>
      </c>
      <c r="D846" s="1" t="s">
        <v>46</v>
      </c>
      <c r="E846" s="1" t="s">
        <v>2</v>
      </c>
      <c r="F846" s="13" t="s">
        <v>46</v>
      </c>
      <c r="G846" s="13">
        <v>2</v>
      </c>
      <c r="H846" s="13">
        <v>1</v>
      </c>
      <c r="I846" s="13">
        <v>100</v>
      </c>
      <c r="J846" s="13">
        <v>1</v>
      </c>
      <c r="K846" s="13" t="s">
        <v>6320</v>
      </c>
      <c r="L846" s="13" t="s">
        <v>6321</v>
      </c>
    </row>
    <row r="847" spans="1:12">
      <c r="A847" s="1">
        <v>100005569</v>
      </c>
      <c r="B847" s="1" t="s">
        <v>1126</v>
      </c>
      <c r="C847" s="1" t="s">
        <v>1628</v>
      </c>
      <c r="D847" s="1" t="s">
        <v>12</v>
      </c>
      <c r="E847" s="1" t="s">
        <v>11</v>
      </c>
      <c r="F847" s="13" t="s">
        <v>12</v>
      </c>
      <c r="G847" s="13">
        <v>3</v>
      </c>
      <c r="H847" s="13">
        <v>1</v>
      </c>
      <c r="I847" s="13">
        <v>150</v>
      </c>
      <c r="J847" s="13">
        <v>1</v>
      </c>
      <c r="K847" s="13" t="s">
        <v>6306</v>
      </c>
      <c r="L847" s="13" t="s">
        <v>6307</v>
      </c>
    </row>
    <row r="848" spans="1:12">
      <c r="A848" s="1">
        <v>100005638</v>
      </c>
      <c r="B848" s="1" t="s">
        <v>1126</v>
      </c>
      <c r="C848" s="1" t="s">
        <v>1628</v>
      </c>
      <c r="D848" s="1" t="s">
        <v>176</v>
      </c>
      <c r="E848" s="1" t="s">
        <v>11</v>
      </c>
      <c r="F848" s="13" t="s">
        <v>12</v>
      </c>
      <c r="G848" s="13">
        <v>3</v>
      </c>
      <c r="H848" s="13">
        <v>1</v>
      </c>
      <c r="I848" s="13">
        <v>150</v>
      </c>
      <c r="J848" s="13">
        <v>1</v>
      </c>
      <c r="K848" s="13" t="s">
        <v>6306</v>
      </c>
      <c r="L848" s="13" t="s">
        <v>6307</v>
      </c>
    </row>
    <row r="849" spans="1:12">
      <c r="A849" s="1">
        <v>100005641</v>
      </c>
      <c r="B849" s="1" t="s">
        <v>1126</v>
      </c>
      <c r="C849" s="1" t="s">
        <v>1628</v>
      </c>
      <c r="D849" s="1" t="s">
        <v>176</v>
      </c>
      <c r="E849" s="1" t="s">
        <v>11</v>
      </c>
      <c r="F849" s="13" t="s">
        <v>12</v>
      </c>
      <c r="G849" s="13">
        <v>3</v>
      </c>
      <c r="H849" s="13">
        <v>1</v>
      </c>
      <c r="I849" s="13">
        <v>150</v>
      </c>
      <c r="J849" s="13">
        <v>1</v>
      </c>
      <c r="K849" s="13" t="s">
        <v>6306</v>
      </c>
      <c r="L849" s="13" t="s">
        <v>6307</v>
      </c>
    </row>
    <row r="850" spans="1:12">
      <c r="A850" s="1">
        <v>100005659</v>
      </c>
      <c r="B850" s="1" t="s">
        <v>1126</v>
      </c>
      <c r="C850" s="1" t="s">
        <v>1628</v>
      </c>
      <c r="D850" s="1" t="s">
        <v>1878</v>
      </c>
      <c r="E850" s="1" t="s">
        <v>11</v>
      </c>
      <c r="F850" s="13" t="s">
        <v>12</v>
      </c>
      <c r="G850" s="13">
        <v>3</v>
      </c>
      <c r="H850" s="13">
        <v>1</v>
      </c>
      <c r="I850" s="13">
        <v>150</v>
      </c>
      <c r="J850" s="13">
        <v>1</v>
      </c>
      <c r="K850" s="13" t="s">
        <v>6306</v>
      </c>
      <c r="L850" s="13" t="s">
        <v>6307</v>
      </c>
    </row>
    <row r="851" spans="1:12">
      <c r="A851" s="1">
        <v>100005674</v>
      </c>
      <c r="B851" s="1" t="s">
        <v>1126</v>
      </c>
      <c r="C851" s="1" t="s">
        <v>1628</v>
      </c>
      <c r="D851" s="1" t="s">
        <v>1885</v>
      </c>
      <c r="E851" s="1" t="s">
        <v>11</v>
      </c>
      <c r="F851" s="13" t="s">
        <v>12</v>
      </c>
      <c r="G851" s="13">
        <v>3</v>
      </c>
      <c r="H851" s="13">
        <v>1</v>
      </c>
      <c r="I851" s="13">
        <v>150</v>
      </c>
      <c r="J851" s="13">
        <v>1</v>
      </c>
      <c r="K851" s="13" t="s">
        <v>6306</v>
      </c>
      <c r="L851" s="13" t="s">
        <v>6307</v>
      </c>
    </row>
    <row r="852" spans="1:12">
      <c r="A852" s="1">
        <v>100005985</v>
      </c>
      <c r="B852" s="1" t="s">
        <v>1126</v>
      </c>
      <c r="C852" s="1" t="s">
        <v>1628</v>
      </c>
      <c r="D852" s="1" t="s">
        <v>533</v>
      </c>
      <c r="E852" s="1" t="s">
        <v>11</v>
      </c>
      <c r="F852" s="13" t="s">
        <v>407</v>
      </c>
      <c r="G852" s="13">
        <v>3</v>
      </c>
      <c r="H852" s="13">
        <v>1</v>
      </c>
      <c r="I852" s="13">
        <v>150</v>
      </c>
      <c r="J852" s="13">
        <v>1</v>
      </c>
      <c r="K852" s="13" t="s">
        <v>6306</v>
      </c>
      <c r="L852" s="13" t="s">
        <v>6307</v>
      </c>
    </row>
    <row r="853" spans="1:12">
      <c r="A853" s="1">
        <v>100005978</v>
      </c>
      <c r="B853" s="1" t="s">
        <v>1126</v>
      </c>
      <c r="C853" s="1" t="s">
        <v>1628</v>
      </c>
      <c r="D853" s="1" t="s">
        <v>533</v>
      </c>
      <c r="E853" s="1" t="s">
        <v>11</v>
      </c>
      <c r="F853" s="13" t="s">
        <v>407</v>
      </c>
      <c r="G853" s="13">
        <v>3</v>
      </c>
      <c r="H853" s="13">
        <v>1</v>
      </c>
      <c r="I853" s="13">
        <v>150</v>
      </c>
      <c r="J853" s="13">
        <v>1</v>
      </c>
      <c r="K853" s="13" t="s">
        <v>6306</v>
      </c>
      <c r="L853" s="13" t="s">
        <v>6307</v>
      </c>
    </row>
    <row r="854" spans="1:12">
      <c r="A854" s="1">
        <v>100005913</v>
      </c>
      <c r="B854" s="1" t="s">
        <v>1126</v>
      </c>
      <c r="C854" s="1" t="s">
        <v>1628</v>
      </c>
      <c r="D854" s="1" t="s">
        <v>1970</v>
      </c>
      <c r="E854" s="1" t="s">
        <v>2</v>
      </c>
      <c r="F854" s="13" t="s">
        <v>46</v>
      </c>
      <c r="G854" s="13">
        <v>3</v>
      </c>
      <c r="H854" s="13">
        <v>1</v>
      </c>
      <c r="I854" s="13">
        <v>150</v>
      </c>
      <c r="J854" s="13">
        <v>1</v>
      </c>
      <c r="K854" s="13" t="s">
        <v>6312</v>
      </c>
      <c r="L854" s="13" t="s">
        <v>6313</v>
      </c>
    </row>
    <row r="855" spans="1:12">
      <c r="A855" s="1">
        <v>100017436</v>
      </c>
      <c r="B855" s="1" t="s">
        <v>1126</v>
      </c>
      <c r="C855" s="1" t="s">
        <v>1628</v>
      </c>
      <c r="D855" s="1" t="s">
        <v>5475</v>
      </c>
      <c r="E855" s="1" t="s">
        <v>5474</v>
      </c>
      <c r="F855" s="13" t="s">
        <v>5475</v>
      </c>
      <c r="G855" s="13">
        <v>0</v>
      </c>
      <c r="H855" s="13">
        <v>0</v>
      </c>
      <c r="I855" s="13">
        <v>0</v>
      </c>
      <c r="J855" s="13">
        <v>1</v>
      </c>
      <c r="K855" s="13" t="s">
        <v>6330</v>
      </c>
      <c r="L855" s="13" t="s">
        <v>6331</v>
      </c>
    </row>
    <row r="856" spans="1:12">
      <c r="A856" s="1">
        <v>100005961</v>
      </c>
      <c r="B856" s="1" t="s">
        <v>1126</v>
      </c>
      <c r="C856" s="1" t="s">
        <v>1628</v>
      </c>
      <c r="D856" s="1" t="s">
        <v>1992</v>
      </c>
      <c r="E856" s="1" t="s">
        <v>11</v>
      </c>
      <c r="F856" s="13" t="s">
        <v>12</v>
      </c>
      <c r="G856" s="13">
        <v>5</v>
      </c>
      <c r="H856" s="13">
        <v>1</v>
      </c>
      <c r="I856" s="13">
        <v>250</v>
      </c>
      <c r="J856" s="13">
        <v>1</v>
      </c>
      <c r="K856" s="13" t="s">
        <v>6328</v>
      </c>
      <c r="L856" s="13" t="s">
        <v>6329</v>
      </c>
    </row>
    <row r="857" spans="1:12">
      <c r="A857" s="1">
        <v>100005920</v>
      </c>
      <c r="B857" s="1" t="s">
        <v>1126</v>
      </c>
      <c r="C857" s="1" t="s">
        <v>1628</v>
      </c>
      <c r="D857" s="1" t="s">
        <v>12</v>
      </c>
      <c r="E857" s="1" t="s">
        <v>11</v>
      </c>
      <c r="F857" s="13" t="s">
        <v>12</v>
      </c>
      <c r="G857" s="13">
        <v>5</v>
      </c>
      <c r="H857" s="13">
        <v>1</v>
      </c>
      <c r="I857" s="13">
        <v>250</v>
      </c>
      <c r="J857" s="13">
        <v>1</v>
      </c>
      <c r="K857" s="13" t="s">
        <v>6326</v>
      </c>
      <c r="L857" s="13" t="s">
        <v>6327</v>
      </c>
    </row>
    <row r="858" spans="1:12">
      <c r="A858" s="1">
        <v>100005964</v>
      </c>
      <c r="B858" s="1" t="s">
        <v>1126</v>
      </c>
      <c r="C858" s="1" t="s">
        <v>1628</v>
      </c>
      <c r="D858" s="1" t="s">
        <v>1994</v>
      </c>
      <c r="E858" s="1" t="s">
        <v>27</v>
      </c>
      <c r="F858" s="13" t="s">
        <v>18</v>
      </c>
      <c r="G858" s="13">
        <v>3</v>
      </c>
      <c r="H858" s="13">
        <v>1</v>
      </c>
      <c r="I858" s="13">
        <v>150</v>
      </c>
      <c r="J858" s="13">
        <v>1</v>
      </c>
      <c r="K858" s="13" t="s">
        <v>6312</v>
      </c>
      <c r="L858" s="13" t="s">
        <v>6313</v>
      </c>
    </row>
    <row r="859" spans="1:12">
      <c r="A859" s="1">
        <v>100005929</v>
      </c>
      <c r="B859" s="1" t="s">
        <v>1126</v>
      </c>
      <c r="C859" s="1" t="s">
        <v>1628</v>
      </c>
      <c r="D859" s="1" t="s">
        <v>18</v>
      </c>
      <c r="E859" s="1" t="s">
        <v>27</v>
      </c>
      <c r="F859" s="13" t="s">
        <v>18</v>
      </c>
      <c r="G859" s="13">
        <v>5</v>
      </c>
      <c r="H859" s="13">
        <v>1</v>
      </c>
      <c r="I859" s="13">
        <v>250</v>
      </c>
      <c r="J859" s="13">
        <v>1</v>
      </c>
      <c r="K859" s="13" t="s">
        <v>6326</v>
      </c>
      <c r="L859" s="13" t="s">
        <v>6327</v>
      </c>
    </row>
    <row r="860" spans="1:12">
      <c r="A860" s="1">
        <v>100005939</v>
      </c>
      <c r="B860" s="1" t="s">
        <v>1126</v>
      </c>
      <c r="C860" s="1" t="s">
        <v>1628</v>
      </c>
      <c r="D860" s="1" t="s">
        <v>12</v>
      </c>
      <c r="E860" s="1" t="s">
        <v>11</v>
      </c>
      <c r="F860" s="13" t="s">
        <v>12</v>
      </c>
      <c r="G860" s="13">
        <v>5</v>
      </c>
      <c r="H860" s="13">
        <v>1</v>
      </c>
      <c r="I860" s="13">
        <v>250</v>
      </c>
      <c r="J860" s="13">
        <v>1</v>
      </c>
      <c r="K860" s="13" t="s">
        <v>6326</v>
      </c>
      <c r="L860" s="13" t="s">
        <v>6327</v>
      </c>
    </row>
    <row r="861" spans="1:12">
      <c r="A861" s="1">
        <v>100005934</v>
      </c>
      <c r="B861" s="1" t="s">
        <v>1126</v>
      </c>
      <c r="C861" s="1" t="s">
        <v>1628</v>
      </c>
      <c r="D861" s="1" t="s">
        <v>1981</v>
      </c>
      <c r="E861" s="1" t="s">
        <v>20</v>
      </c>
      <c r="F861" s="13" t="s">
        <v>72</v>
      </c>
      <c r="G861" s="13">
        <v>4</v>
      </c>
      <c r="H861" s="13">
        <v>1</v>
      </c>
      <c r="I861" s="13">
        <v>200</v>
      </c>
      <c r="J861" s="13">
        <v>1</v>
      </c>
      <c r="K861" s="13" t="s">
        <v>6324</v>
      </c>
      <c r="L861" s="13" t="s">
        <v>6325</v>
      </c>
    </row>
    <row r="862" spans="1:12">
      <c r="A862" s="1">
        <v>100005948</v>
      </c>
      <c r="B862" s="1" t="s">
        <v>1126</v>
      </c>
      <c r="C862" s="1" t="s">
        <v>1628</v>
      </c>
      <c r="D862" s="1" t="s">
        <v>1984</v>
      </c>
      <c r="E862" s="1" t="s">
        <v>20</v>
      </c>
      <c r="F862" s="13" t="s">
        <v>167</v>
      </c>
      <c r="G862" s="13">
        <v>5</v>
      </c>
      <c r="H862" s="13">
        <v>1</v>
      </c>
      <c r="I862" s="13">
        <v>250</v>
      </c>
      <c r="J862" s="13">
        <v>1</v>
      </c>
      <c r="K862" s="13" t="s">
        <v>6328</v>
      </c>
      <c r="L862" s="13" t="s">
        <v>6329</v>
      </c>
    </row>
    <row r="863" spans="1:12">
      <c r="A863" s="1">
        <v>100005953</v>
      </c>
      <c r="B863" s="1" t="s">
        <v>1126</v>
      </c>
      <c r="C863" s="1" t="s">
        <v>1628</v>
      </c>
      <c r="D863" s="1" t="s">
        <v>899</v>
      </c>
      <c r="E863" s="1" t="s">
        <v>2</v>
      </c>
      <c r="F863" s="13" t="s">
        <v>81</v>
      </c>
      <c r="G863" s="13">
        <v>3</v>
      </c>
      <c r="H863" s="13">
        <v>1</v>
      </c>
      <c r="I863" s="13">
        <v>150</v>
      </c>
      <c r="J863" s="13">
        <v>1</v>
      </c>
      <c r="K863" s="13" t="s">
        <v>6306</v>
      </c>
      <c r="L863" s="13" t="s">
        <v>6307</v>
      </c>
    </row>
    <row r="864" spans="1:12">
      <c r="A864" s="1">
        <v>100005956</v>
      </c>
      <c r="B864" s="1" t="s">
        <v>1126</v>
      </c>
      <c r="C864" s="1" t="s">
        <v>1628</v>
      </c>
      <c r="D864" s="1" t="s">
        <v>238</v>
      </c>
      <c r="E864" s="1" t="s">
        <v>20</v>
      </c>
      <c r="F864" s="13" t="s">
        <v>72</v>
      </c>
      <c r="G864" s="13">
        <v>5</v>
      </c>
      <c r="H864" s="13">
        <v>1</v>
      </c>
      <c r="I864" s="13">
        <v>250</v>
      </c>
      <c r="J864" s="13">
        <v>1</v>
      </c>
      <c r="K864" s="13" t="s">
        <v>6322</v>
      </c>
      <c r="L864" s="13" t="s">
        <v>6323</v>
      </c>
    </row>
    <row r="865" spans="1:12">
      <c r="A865" s="1">
        <v>100006008</v>
      </c>
      <c r="B865" s="1" t="s">
        <v>1126</v>
      </c>
      <c r="C865" s="1" t="s">
        <v>1628</v>
      </c>
      <c r="D865" s="1" t="s">
        <v>2012</v>
      </c>
      <c r="E865" s="1" t="s">
        <v>11</v>
      </c>
      <c r="F865" s="13" t="s">
        <v>12</v>
      </c>
      <c r="G865" s="13">
        <v>4</v>
      </c>
      <c r="H865" s="13">
        <v>1</v>
      </c>
      <c r="I865" s="13">
        <v>200</v>
      </c>
      <c r="J865" s="13">
        <v>1</v>
      </c>
      <c r="K865" s="13" t="s">
        <v>6324</v>
      </c>
      <c r="L865" s="13" t="s">
        <v>6325</v>
      </c>
    </row>
    <row r="866" spans="1:12">
      <c r="A866" s="1">
        <v>100006943</v>
      </c>
      <c r="B866" s="1" t="s">
        <v>1126</v>
      </c>
      <c r="C866" s="1" t="s">
        <v>1628</v>
      </c>
      <c r="D866" s="1" t="s">
        <v>2320</v>
      </c>
      <c r="E866" s="1" t="s">
        <v>2</v>
      </c>
      <c r="F866" s="13" t="s">
        <v>46</v>
      </c>
      <c r="G866" s="13">
        <v>3</v>
      </c>
      <c r="H866" s="13">
        <v>1</v>
      </c>
      <c r="I866" s="13">
        <v>150</v>
      </c>
      <c r="J866" s="13">
        <v>1</v>
      </c>
      <c r="K866" s="13" t="s">
        <v>6306</v>
      </c>
      <c r="L866" s="13" t="s">
        <v>6307</v>
      </c>
    </row>
    <row r="867" spans="1:12">
      <c r="A867" s="1">
        <v>100006036</v>
      </c>
      <c r="B867" s="1" t="s">
        <v>1126</v>
      </c>
      <c r="C867" s="1" t="s">
        <v>1628</v>
      </c>
      <c r="D867" s="1" t="s">
        <v>12</v>
      </c>
      <c r="E867" s="1" t="s">
        <v>11</v>
      </c>
      <c r="F867" s="13" t="s">
        <v>407</v>
      </c>
      <c r="G867" s="13">
        <v>2</v>
      </c>
      <c r="H867" s="13">
        <v>1</v>
      </c>
      <c r="I867" s="13">
        <v>100</v>
      </c>
      <c r="J867" s="13">
        <v>1</v>
      </c>
      <c r="K867" s="13" t="s">
        <v>6320</v>
      </c>
      <c r="L867" s="13" t="s">
        <v>6321</v>
      </c>
    </row>
    <row r="868" spans="1:12">
      <c r="A868" s="1">
        <v>100006088</v>
      </c>
      <c r="B868" s="1" t="s">
        <v>1126</v>
      </c>
      <c r="C868" s="1" t="s">
        <v>1628</v>
      </c>
      <c r="D868" s="1" t="s">
        <v>12</v>
      </c>
      <c r="E868" s="1" t="s">
        <v>11</v>
      </c>
      <c r="F868" s="13" t="s">
        <v>407</v>
      </c>
      <c r="G868" s="13">
        <v>2</v>
      </c>
      <c r="H868" s="13">
        <v>1</v>
      </c>
      <c r="I868" s="13">
        <v>100</v>
      </c>
      <c r="J868" s="13">
        <v>1</v>
      </c>
      <c r="K868" s="13" t="s">
        <v>6320</v>
      </c>
      <c r="L868" s="13" t="s">
        <v>6321</v>
      </c>
    </row>
    <row r="869" spans="1:12">
      <c r="A869" s="1">
        <v>100006105</v>
      </c>
      <c r="B869" s="1" t="s">
        <v>1126</v>
      </c>
      <c r="C869" s="1" t="s">
        <v>1628</v>
      </c>
      <c r="D869" s="1" t="s">
        <v>176</v>
      </c>
      <c r="E869" s="1" t="s">
        <v>11</v>
      </c>
      <c r="F869" s="13" t="s">
        <v>12</v>
      </c>
      <c r="G869" s="13">
        <v>2</v>
      </c>
      <c r="H869" s="13">
        <v>1</v>
      </c>
      <c r="I869" s="13">
        <v>100</v>
      </c>
      <c r="J869" s="13">
        <v>1</v>
      </c>
      <c r="K869" s="13" t="s">
        <v>6320</v>
      </c>
      <c r="L869" s="13" t="s">
        <v>6321</v>
      </c>
    </row>
    <row r="870" spans="1:12">
      <c r="A870" s="1">
        <v>100006127</v>
      </c>
      <c r="B870" s="1" t="s">
        <v>1126</v>
      </c>
      <c r="C870" s="1" t="s">
        <v>1628</v>
      </c>
      <c r="D870" s="1" t="s">
        <v>2053</v>
      </c>
      <c r="E870" s="1" t="s">
        <v>11</v>
      </c>
      <c r="F870" s="13" t="s">
        <v>12</v>
      </c>
      <c r="G870" s="13">
        <v>3</v>
      </c>
      <c r="H870" s="13">
        <v>1</v>
      </c>
      <c r="I870" s="13">
        <v>150</v>
      </c>
      <c r="J870" s="13">
        <v>1</v>
      </c>
      <c r="K870" s="13" t="s">
        <v>6306</v>
      </c>
      <c r="L870" s="13" t="s">
        <v>6307</v>
      </c>
    </row>
    <row r="871" spans="1:12">
      <c r="A871" s="1">
        <v>100006145</v>
      </c>
      <c r="B871" s="1" t="s">
        <v>1126</v>
      </c>
      <c r="C871" s="1" t="s">
        <v>1628</v>
      </c>
      <c r="D871" s="1" t="s">
        <v>12</v>
      </c>
      <c r="E871" s="1" t="s">
        <v>11</v>
      </c>
      <c r="F871" s="13" t="s">
        <v>12</v>
      </c>
      <c r="G871" s="13">
        <v>3</v>
      </c>
      <c r="H871" s="13">
        <v>1</v>
      </c>
      <c r="I871" s="13">
        <v>150</v>
      </c>
      <c r="J871" s="13">
        <v>1</v>
      </c>
      <c r="K871" s="13" t="s">
        <v>6306</v>
      </c>
      <c r="L871" s="13" t="s">
        <v>6307</v>
      </c>
    </row>
    <row r="872" spans="1:12">
      <c r="A872" s="1">
        <v>100006181</v>
      </c>
      <c r="B872" s="1" t="s">
        <v>1126</v>
      </c>
      <c r="C872" s="1" t="s">
        <v>1628</v>
      </c>
      <c r="D872" s="1" t="s">
        <v>533</v>
      </c>
      <c r="E872" s="1" t="s">
        <v>11</v>
      </c>
      <c r="F872" s="13" t="s">
        <v>12</v>
      </c>
      <c r="G872" s="13">
        <v>3</v>
      </c>
      <c r="H872" s="13">
        <v>1</v>
      </c>
      <c r="I872" s="13">
        <v>150</v>
      </c>
      <c r="J872" s="13">
        <v>1</v>
      </c>
      <c r="K872" s="13" t="s">
        <v>6306</v>
      </c>
      <c r="L872" s="13" t="s">
        <v>6307</v>
      </c>
    </row>
    <row r="873" spans="1:12">
      <c r="A873" s="1">
        <v>100006792</v>
      </c>
      <c r="B873" s="1" t="s">
        <v>1126</v>
      </c>
      <c r="C873" s="1" t="s">
        <v>1628</v>
      </c>
      <c r="D873" s="1" t="s">
        <v>12</v>
      </c>
      <c r="E873" s="1" t="s">
        <v>11</v>
      </c>
      <c r="F873" s="13" t="s">
        <v>12</v>
      </c>
      <c r="G873" s="13">
        <v>5</v>
      </c>
      <c r="H873" s="13">
        <v>1</v>
      </c>
      <c r="I873" s="13">
        <v>250</v>
      </c>
      <c r="J873" s="13">
        <v>1</v>
      </c>
      <c r="K873" s="13" t="s">
        <v>6314</v>
      </c>
      <c r="L873" s="13" t="s">
        <v>6315</v>
      </c>
    </row>
    <row r="874" spans="1:12">
      <c r="A874" s="1">
        <v>100006794</v>
      </c>
      <c r="B874" s="1" t="s">
        <v>1126</v>
      </c>
      <c r="C874" s="1" t="s">
        <v>1628</v>
      </c>
      <c r="D874" s="1" t="s">
        <v>2283</v>
      </c>
      <c r="E874" s="1" t="s">
        <v>27</v>
      </c>
      <c r="F874" s="13" t="s">
        <v>18</v>
      </c>
      <c r="G874" s="13">
        <v>3</v>
      </c>
      <c r="H874" s="13">
        <v>1</v>
      </c>
      <c r="I874" s="13">
        <v>150</v>
      </c>
      <c r="J874" s="13">
        <v>1</v>
      </c>
      <c r="K874" s="13" t="s">
        <v>6312</v>
      </c>
      <c r="L874" s="13" t="s">
        <v>6313</v>
      </c>
    </row>
    <row r="875" spans="1:12">
      <c r="A875" s="1">
        <v>100006796</v>
      </c>
      <c r="B875" s="1" t="s">
        <v>1126</v>
      </c>
      <c r="C875" s="1" t="s">
        <v>1628</v>
      </c>
      <c r="D875" s="1" t="s">
        <v>2285</v>
      </c>
      <c r="E875" s="1" t="s">
        <v>11</v>
      </c>
      <c r="F875" s="13" t="s">
        <v>12</v>
      </c>
      <c r="G875" s="13">
        <v>5</v>
      </c>
      <c r="H875" s="13">
        <v>1</v>
      </c>
      <c r="I875" s="13">
        <v>250</v>
      </c>
      <c r="J875" s="13">
        <v>1</v>
      </c>
      <c r="K875" s="13" t="s">
        <v>6326</v>
      </c>
      <c r="L875" s="13" t="s">
        <v>6327</v>
      </c>
    </row>
    <row r="876" spans="1:12">
      <c r="A876" s="1">
        <v>100006810</v>
      </c>
      <c r="B876" s="1" t="s">
        <v>1126</v>
      </c>
      <c r="C876" s="1" t="s">
        <v>1628</v>
      </c>
      <c r="D876" s="1" t="s">
        <v>686</v>
      </c>
      <c r="E876" s="1" t="s">
        <v>2</v>
      </c>
      <c r="F876" s="13" t="s">
        <v>46</v>
      </c>
      <c r="G876" s="13">
        <v>3</v>
      </c>
      <c r="H876" s="13">
        <v>1</v>
      </c>
      <c r="I876" s="13">
        <v>150</v>
      </c>
      <c r="J876" s="13">
        <v>1</v>
      </c>
      <c r="K876" s="13" t="s">
        <v>6312</v>
      </c>
      <c r="L876" s="13" t="s">
        <v>6313</v>
      </c>
    </row>
    <row r="877" spans="1:12">
      <c r="A877" s="1">
        <v>100006816</v>
      </c>
      <c r="B877" s="1" t="s">
        <v>1126</v>
      </c>
      <c r="C877" s="1" t="s">
        <v>1628</v>
      </c>
      <c r="D877" s="1" t="s">
        <v>2292</v>
      </c>
      <c r="E877" s="1" t="s">
        <v>20</v>
      </c>
      <c r="F877" s="13" t="s">
        <v>72</v>
      </c>
      <c r="G877" s="13">
        <v>3</v>
      </c>
      <c r="H877" s="13">
        <v>1</v>
      </c>
      <c r="I877" s="13">
        <v>150</v>
      </c>
      <c r="J877" s="13">
        <v>1</v>
      </c>
      <c r="K877" s="13" t="s">
        <v>6312</v>
      </c>
      <c r="L877" s="13" t="s">
        <v>6313</v>
      </c>
    </row>
    <row r="878" spans="1:12">
      <c r="A878" s="1">
        <v>100006819</v>
      </c>
      <c r="B878" s="1" t="s">
        <v>1126</v>
      </c>
      <c r="C878" s="1" t="s">
        <v>1628</v>
      </c>
      <c r="D878" s="1" t="s">
        <v>12</v>
      </c>
      <c r="E878" s="1" t="s">
        <v>11</v>
      </c>
      <c r="F878" s="13" t="s">
        <v>12</v>
      </c>
      <c r="G878" s="13">
        <v>3</v>
      </c>
      <c r="H878" s="13">
        <v>1</v>
      </c>
      <c r="I878" s="13">
        <v>150</v>
      </c>
      <c r="J878" s="13">
        <v>1</v>
      </c>
      <c r="K878" s="13" t="s">
        <v>6312</v>
      </c>
      <c r="L878" s="13" t="s">
        <v>6313</v>
      </c>
    </row>
    <row r="879" spans="1:12">
      <c r="A879" s="1">
        <v>100006822</v>
      </c>
      <c r="B879" s="1" t="s">
        <v>1126</v>
      </c>
      <c r="C879" s="1" t="s">
        <v>1628</v>
      </c>
      <c r="D879" s="1" t="s">
        <v>18</v>
      </c>
      <c r="E879" s="1" t="s">
        <v>27</v>
      </c>
      <c r="F879" s="13" t="s">
        <v>18</v>
      </c>
      <c r="G879" s="13">
        <v>4</v>
      </c>
      <c r="H879" s="13">
        <v>1</v>
      </c>
      <c r="I879" s="13">
        <v>200</v>
      </c>
      <c r="J879" s="13">
        <v>1</v>
      </c>
      <c r="K879" s="13" t="s">
        <v>6324</v>
      </c>
      <c r="L879" s="13" t="s">
        <v>6325</v>
      </c>
    </row>
    <row r="880" spans="1:12">
      <c r="A880" s="1">
        <v>100006831</v>
      </c>
      <c r="B880" s="1" t="s">
        <v>1126</v>
      </c>
      <c r="C880" s="1" t="s">
        <v>1628</v>
      </c>
      <c r="D880" s="1" t="s">
        <v>2298</v>
      </c>
      <c r="E880" s="1" t="s">
        <v>20</v>
      </c>
      <c r="F880" s="13" t="s">
        <v>72</v>
      </c>
      <c r="G880" s="13">
        <v>3</v>
      </c>
      <c r="H880" s="13">
        <v>1</v>
      </c>
      <c r="I880" s="13">
        <v>150</v>
      </c>
      <c r="J880" s="13">
        <v>1</v>
      </c>
      <c r="K880" s="13" t="s">
        <v>6312</v>
      </c>
      <c r="L880" s="13" t="s">
        <v>6313</v>
      </c>
    </row>
    <row r="881" spans="1:12">
      <c r="A881" s="1">
        <v>100006975</v>
      </c>
      <c r="B881" s="1" t="s">
        <v>1126</v>
      </c>
      <c r="C881" s="1" t="s">
        <v>1628</v>
      </c>
      <c r="D881" s="1" t="s">
        <v>46</v>
      </c>
      <c r="E881" s="1" t="s">
        <v>2</v>
      </c>
      <c r="F881" s="13" t="s">
        <v>46</v>
      </c>
      <c r="G881" s="13">
        <v>3</v>
      </c>
      <c r="H881" s="13">
        <v>1</v>
      </c>
      <c r="I881" s="13">
        <v>150</v>
      </c>
      <c r="J881" s="13">
        <v>1</v>
      </c>
      <c r="K881" s="13" t="s">
        <v>6306</v>
      </c>
      <c r="L881" s="13" t="s">
        <v>6307</v>
      </c>
    </row>
    <row r="882" spans="1:12">
      <c r="A882" s="1">
        <v>100006835</v>
      </c>
      <c r="B882" s="1" t="s">
        <v>1126</v>
      </c>
      <c r="C882" s="1" t="s">
        <v>1628</v>
      </c>
      <c r="D882" s="1" t="s">
        <v>2300</v>
      </c>
      <c r="E882" s="1" t="s">
        <v>11</v>
      </c>
      <c r="F882" s="13" t="s">
        <v>12</v>
      </c>
      <c r="G882" s="13">
        <v>3</v>
      </c>
      <c r="H882" s="13">
        <v>1</v>
      </c>
      <c r="I882" s="13">
        <v>150</v>
      </c>
      <c r="J882" s="13">
        <v>1</v>
      </c>
      <c r="K882" s="13" t="s">
        <v>6306</v>
      </c>
      <c r="L882" s="13" t="s">
        <v>6307</v>
      </c>
    </row>
    <row r="883" spans="1:12">
      <c r="A883" s="1">
        <v>100006837</v>
      </c>
      <c r="B883" s="1" t="s">
        <v>1126</v>
      </c>
      <c r="C883" s="1" t="s">
        <v>1628</v>
      </c>
      <c r="D883" s="1" t="s">
        <v>100</v>
      </c>
      <c r="E883" s="1" t="s">
        <v>20</v>
      </c>
      <c r="F883" s="13" t="s">
        <v>100</v>
      </c>
      <c r="G883" s="13">
        <v>3</v>
      </c>
      <c r="H883" s="13">
        <v>1</v>
      </c>
      <c r="I883" s="13">
        <v>150</v>
      </c>
      <c r="J883" s="13">
        <v>1</v>
      </c>
      <c r="K883" s="13" t="s">
        <v>6312</v>
      </c>
      <c r="L883" s="13" t="s">
        <v>6313</v>
      </c>
    </row>
    <row r="884" spans="1:12">
      <c r="A884" s="1">
        <v>100006829</v>
      </c>
      <c r="B884" s="1" t="s">
        <v>1126</v>
      </c>
      <c r="C884" s="1" t="s">
        <v>1628</v>
      </c>
      <c r="D884" s="1" t="s">
        <v>390</v>
      </c>
      <c r="E884" s="1" t="s">
        <v>20</v>
      </c>
      <c r="F884" s="13" t="s">
        <v>72</v>
      </c>
      <c r="G884" s="13">
        <v>4</v>
      </c>
      <c r="H884" s="13">
        <v>1</v>
      </c>
      <c r="I884" s="13">
        <v>200</v>
      </c>
      <c r="J884" s="13">
        <v>1</v>
      </c>
      <c r="K884" s="13" t="s">
        <v>6324</v>
      </c>
      <c r="L884" s="13" t="s">
        <v>6325</v>
      </c>
    </row>
    <row r="885" spans="1:12">
      <c r="A885" s="1">
        <v>100006838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3" t="s">
        <v>12</v>
      </c>
      <c r="G885" s="13">
        <v>5</v>
      </c>
      <c r="H885" s="13">
        <v>1</v>
      </c>
      <c r="I885" s="13">
        <v>250</v>
      </c>
      <c r="J885" s="13">
        <v>1</v>
      </c>
      <c r="K885" s="13" t="s">
        <v>6314</v>
      </c>
      <c r="L885" s="13" t="s">
        <v>6315</v>
      </c>
    </row>
    <row r="886" spans="1:12">
      <c r="A886" s="1">
        <v>100006187</v>
      </c>
      <c r="B886" s="1" t="s">
        <v>1126</v>
      </c>
      <c r="C886" s="1" t="s">
        <v>1628</v>
      </c>
      <c r="D886" s="1" t="s">
        <v>2078</v>
      </c>
      <c r="E886" s="1" t="s">
        <v>11</v>
      </c>
      <c r="F886" s="13" t="s">
        <v>12</v>
      </c>
      <c r="G886" s="13">
        <v>3</v>
      </c>
      <c r="H886" s="13">
        <v>1</v>
      </c>
      <c r="I886" s="13">
        <v>150</v>
      </c>
      <c r="J886" s="13">
        <v>1</v>
      </c>
      <c r="K886" s="13" t="s">
        <v>6306</v>
      </c>
      <c r="L886" s="13" t="s">
        <v>6307</v>
      </c>
    </row>
    <row r="887" spans="1:12">
      <c r="A887" s="1">
        <v>100006185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3" t="s">
        <v>12</v>
      </c>
      <c r="G887" s="13">
        <v>3</v>
      </c>
      <c r="H887" s="13">
        <v>1</v>
      </c>
      <c r="I887" s="13">
        <v>150</v>
      </c>
      <c r="J887" s="13">
        <v>1</v>
      </c>
      <c r="K887" s="13" t="s">
        <v>6306</v>
      </c>
      <c r="L887" s="13" t="s">
        <v>6307</v>
      </c>
    </row>
    <row r="888" spans="1:12">
      <c r="A888" s="1">
        <v>100006356</v>
      </c>
      <c r="B888" s="1" t="s">
        <v>1126</v>
      </c>
      <c r="C888" s="1" t="s">
        <v>1628</v>
      </c>
      <c r="D888" s="1" t="s">
        <v>176</v>
      </c>
      <c r="E888" s="1" t="s">
        <v>11</v>
      </c>
      <c r="F888" s="13" t="s">
        <v>12</v>
      </c>
      <c r="G888" s="13">
        <v>3</v>
      </c>
      <c r="H888" s="13">
        <v>1</v>
      </c>
      <c r="I888" s="13">
        <v>150</v>
      </c>
      <c r="J888" s="13">
        <v>1</v>
      </c>
      <c r="K888" s="13" t="s">
        <v>6306</v>
      </c>
      <c r="L888" s="13" t="s">
        <v>6307</v>
      </c>
    </row>
    <row r="889" spans="1:12">
      <c r="A889" s="1">
        <v>100006366</v>
      </c>
      <c r="B889" s="1" t="s">
        <v>1126</v>
      </c>
      <c r="C889" s="1" t="s">
        <v>1628</v>
      </c>
      <c r="D889" s="1" t="s">
        <v>2135</v>
      </c>
      <c r="E889" s="1" t="s">
        <v>11</v>
      </c>
      <c r="F889" s="13" t="s">
        <v>12</v>
      </c>
      <c r="G889" s="13">
        <v>3</v>
      </c>
      <c r="H889" s="13">
        <v>1</v>
      </c>
      <c r="I889" s="13">
        <v>150</v>
      </c>
      <c r="J889" s="13">
        <v>1</v>
      </c>
      <c r="K889" s="13" t="s">
        <v>6306</v>
      </c>
      <c r="L889" s="13" t="s">
        <v>6307</v>
      </c>
    </row>
    <row r="890" spans="1:12">
      <c r="A890" s="1">
        <v>100006365</v>
      </c>
      <c r="B890" s="1" t="s">
        <v>1126</v>
      </c>
      <c r="C890" s="1" t="s">
        <v>1628</v>
      </c>
      <c r="D890" s="1" t="s">
        <v>710</v>
      </c>
      <c r="E890" s="1" t="s">
        <v>11</v>
      </c>
      <c r="F890" s="13" t="s">
        <v>12</v>
      </c>
      <c r="G890" s="13">
        <v>4</v>
      </c>
      <c r="H890" s="13">
        <v>1</v>
      </c>
      <c r="I890" s="13">
        <v>200</v>
      </c>
      <c r="J890" s="13">
        <v>1</v>
      </c>
      <c r="K890" s="13" t="s">
        <v>6324</v>
      </c>
      <c r="L890" s="13" t="s">
        <v>6325</v>
      </c>
    </row>
    <row r="891" spans="1:12">
      <c r="A891" s="1">
        <v>100006846</v>
      </c>
      <c r="B891" s="1" t="s">
        <v>1126</v>
      </c>
      <c r="C891" s="1" t="s">
        <v>1628</v>
      </c>
      <c r="D891" s="1" t="s">
        <v>176</v>
      </c>
      <c r="E891" s="1" t="s">
        <v>11</v>
      </c>
      <c r="F891" s="13" t="s">
        <v>12</v>
      </c>
      <c r="G891" s="13">
        <v>3</v>
      </c>
      <c r="H891" s="13">
        <v>1</v>
      </c>
      <c r="I891" s="13">
        <v>150</v>
      </c>
      <c r="J891" s="13">
        <v>1</v>
      </c>
      <c r="K891" s="13" t="s">
        <v>6306</v>
      </c>
      <c r="L891" s="13" t="s">
        <v>6307</v>
      </c>
    </row>
    <row r="892" spans="1:12">
      <c r="A892" s="1">
        <v>100006398</v>
      </c>
      <c r="B892" s="1" t="s">
        <v>1126</v>
      </c>
      <c r="C892" s="1" t="s">
        <v>1628</v>
      </c>
      <c r="D892" s="1" t="s">
        <v>176</v>
      </c>
      <c r="E892" s="1" t="s">
        <v>11</v>
      </c>
      <c r="F892" s="13" t="s">
        <v>12</v>
      </c>
      <c r="G892" s="13">
        <v>3</v>
      </c>
      <c r="H892" s="13">
        <v>1</v>
      </c>
      <c r="I892" s="13">
        <v>150</v>
      </c>
      <c r="J892" s="13">
        <v>1</v>
      </c>
      <c r="K892" s="13" t="s">
        <v>6306</v>
      </c>
      <c r="L892" s="13" t="s">
        <v>6307</v>
      </c>
    </row>
    <row r="893" spans="1:12">
      <c r="A893" s="1">
        <v>100006428</v>
      </c>
      <c r="B893" s="1" t="s">
        <v>1126</v>
      </c>
      <c r="C893" s="1" t="s">
        <v>1628</v>
      </c>
      <c r="D893" s="1" t="s">
        <v>1768</v>
      </c>
      <c r="E893" s="1" t="s">
        <v>11</v>
      </c>
      <c r="F893" s="13" t="s">
        <v>12</v>
      </c>
      <c r="G893" s="13">
        <v>3</v>
      </c>
      <c r="H893" s="13">
        <v>1</v>
      </c>
      <c r="I893" s="13">
        <v>150</v>
      </c>
      <c r="J893" s="13">
        <v>1</v>
      </c>
      <c r="K893" s="13" t="s">
        <v>6306</v>
      </c>
      <c r="L893" s="13" t="s">
        <v>6307</v>
      </c>
    </row>
    <row r="894" spans="1:12">
      <c r="A894" s="1">
        <v>100005039</v>
      </c>
      <c r="B894" s="1" t="s">
        <v>1126</v>
      </c>
      <c r="C894" s="1" t="s">
        <v>1662</v>
      </c>
      <c r="D894" s="1" t="s">
        <v>1660</v>
      </c>
      <c r="E894" s="1" t="s">
        <v>11</v>
      </c>
      <c r="F894" s="13" t="s">
        <v>12</v>
      </c>
      <c r="G894" s="13">
        <v>3</v>
      </c>
      <c r="H894" s="13">
        <v>1</v>
      </c>
      <c r="I894" s="13">
        <v>150</v>
      </c>
      <c r="J894" s="13">
        <v>1</v>
      </c>
      <c r="K894" s="13" t="s">
        <v>6306</v>
      </c>
      <c r="L894" s="13" t="s">
        <v>6307</v>
      </c>
    </row>
    <row r="895" spans="1:12">
      <c r="A895" s="1">
        <v>100005196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3" t="s">
        <v>12</v>
      </c>
      <c r="G895" s="13">
        <v>3</v>
      </c>
      <c r="H895" s="13">
        <v>1</v>
      </c>
      <c r="I895" s="13">
        <v>150</v>
      </c>
      <c r="J895" s="13">
        <v>1</v>
      </c>
      <c r="K895" s="13" t="s">
        <v>6306</v>
      </c>
      <c r="L895" s="13" t="s">
        <v>6307</v>
      </c>
    </row>
    <row r="896" spans="1:12">
      <c r="A896" s="1">
        <v>100005134</v>
      </c>
      <c r="B896" s="1" t="s">
        <v>1126</v>
      </c>
      <c r="C896" s="1" t="s">
        <v>1662</v>
      </c>
      <c r="D896" s="1" t="s">
        <v>176</v>
      </c>
      <c r="E896" s="1" t="s">
        <v>11</v>
      </c>
      <c r="F896" s="13" t="s">
        <v>12</v>
      </c>
      <c r="G896" s="13">
        <v>3</v>
      </c>
      <c r="H896" s="13">
        <v>1</v>
      </c>
      <c r="I896" s="13">
        <v>150</v>
      </c>
      <c r="J896" s="13">
        <v>1</v>
      </c>
      <c r="K896" s="13" t="s">
        <v>6306</v>
      </c>
      <c r="L896" s="13" t="s">
        <v>6307</v>
      </c>
    </row>
    <row r="897" spans="1:12">
      <c r="A897" s="1">
        <v>100005454</v>
      </c>
      <c r="B897" s="1" t="s">
        <v>1126</v>
      </c>
      <c r="C897" s="1" t="s">
        <v>1662</v>
      </c>
      <c r="D897" s="1" t="s">
        <v>12</v>
      </c>
      <c r="E897" s="1" t="s">
        <v>11</v>
      </c>
      <c r="F897" s="13" t="s">
        <v>407</v>
      </c>
      <c r="G897" s="13">
        <v>2</v>
      </c>
      <c r="H897" s="13">
        <v>1</v>
      </c>
      <c r="I897" s="13">
        <v>100</v>
      </c>
      <c r="J897" s="13">
        <v>1</v>
      </c>
      <c r="K897" s="13" t="s">
        <v>6320</v>
      </c>
      <c r="L897" s="13" t="s">
        <v>6321</v>
      </c>
    </row>
    <row r="898" spans="1:12">
      <c r="A898" s="1">
        <v>100005453</v>
      </c>
      <c r="B898" s="1" t="s">
        <v>1126</v>
      </c>
      <c r="C898" s="1" t="s">
        <v>1662</v>
      </c>
      <c r="D898" s="1" t="s">
        <v>533</v>
      </c>
      <c r="E898" s="1" t="s">
        <v>11</v>
      </c>
      <c r="F898" s="13" t="s">
        <v>407</v>
      </c>
      <c r="G898" s="13">
        <v>3</v>
      </c>
      <c r="H898" s="13">
        <v>1</v>
      </c>
      <c r="I898" s="13">
        <v>150</v>
      </c>
      <c r="J898" s="13">
        <v>1</v>
      </c>
      <c r="K898" s="13" t="s">
        <v>6306</v>
      </c>
      <c r="L898" s="13" t="s">
        <v>6307</v>
      </c>
    </row>
    <row r="899" spans="1:12">
      <c r="A899" s="1">
        <v>100005687</v>
      </c>
      <c r="B899" s="1" t="s">
        <v>1126</v>
      </c>
      <c r="C899" s="1" t="s">
        <v>1662</v>
      </c>
      <c r="D899" s="1" t="s">
        <v>1888</v>
      </c>
      <c r="E899" s="1" t="s">
        <v>11</v>
      </c>
      <c r="F899" s="13" t="s">
        <v>12</v>
      </c>
      <c r="G899" s="13">
        <v>3</v>
      </c>
      <c r="H899" s="13">
        <v>1</v>
      </c>
      <c r="I899" s="13">
        <v>150</v>
      </c>
      <c r="J899" s="13">
        <v>1</v>
      </c>
      <c r="K899" s="13" t="s">
        <v>6306</v>
      </c>
      <c r="L899" s="13" t="s">
        <v>6307</v>
      </c>
    </row>
    <row r="900" spans="1:12">
      <c r="A900" s="1">
        <v>100005688</v>
      </c>
      <c r="B900" s="1" t="s">
        <v>1126</v>
      </c>
      <c r="C900" s="1" t="s">
        <v>1662</v>
      </c>
      <c r="D900" s="1" t="s">
        <v>12</v>
      </c>
      <c r="E900" s="1" t="s">
        <v>11</v>
      </c>
      <c r="F900" s="13" t="s">
        <v>407</v>
      </c>
      <c r="G900" s="13">
        <v>3</v>
      </c>
      <c r="H900" s="13">
        <v>1</v>
      </c>
      <c r="I900" s="13">
        <v>150</v>
      </c>
      <c r="J900" s="13">
        <v>1</v>
      </c>
      <c r="K900" s="13" t="s">
        <v>6306</v>
      </c>
      <c r="L900" s="13" t="s">
        <v>6307</v>
      </c>
    </row>
    <row r="901" spans="1:12">
      <c r="A901" s="1">
        <v>100006737</v>
      </c>
      <c r="B901" s="1" t="s">
        <v>1126</v>
      </c>
      <c r="C901" s="1" t="s">
        <v>1662</v>
      </c>
      <c r="D901" s="1" t="s">
        <v>176</v>
      </c>
      <c r="E901" s="1" t="s">
        <v>11</v>
      </c>
      <c r="F901" s="13" t="s">
        <v>12</v>
      </c>
      <c r="G901" s="13">
        <v>3</v>
      </c>
      <c r="H901" s="13">
        <v>1</v>
      </c>
      <c r="I901" s="13">
        <v>150</v>
      </c>
      <c r="J901" s="13">
        <v>1</v>
      </c>
      <c r="K901" s="13" t="s">
        <v>6312</v>
      </c>
      <c r="L901" s="13" t="s">
        <v>6313</v>
      </c>
    </row>
    <row r="902" spans="1:12">
      <c r="A902" s="1">
        <v>100006745</v>
      </c>
      <c r="B902" s="1" t="s">
        <v>1126</v>
      </c>
      <c r="C902" s="1" t="s">
        <v>1662</v>
      </c>
      <c r="D902" s="1" t="s">
        <v>919</v>
      </c>
      <c r="E902" s="1" t="s">
        <v>11</v>
      </c>
      <c r="F902" s="13" t="s">
        <v>12</v>
      </c>
      <c r="G902" s="13">
        <v>5</v>
      </c>
      <c r="H902" s="13">
        <v>1</v>
      </c>
      <c r="I902" s="13">
        <v>250</v>
      </c>
      <c r="J902" s="13">
        <v>1</v>
      </c>
      <c r="K902" s="13" t="s">
        <v>6328</v>
      </c>
      <c r="L902" s="13" t="s">
        <v>6329</v>
      </c>
    </row>
    <row r="903" spans="1:12">
      <c r="A903" s="1">
        <v>100006751</v>
      </c>
      <c r="B903" s="1" t="s">
        <v>1126</v>
      </c>
      <c r="C903" s="1" t="s">
        <v>1662</v>
      </c>
      <c r="D903" s="1" t="s">
        <v>2267</v>
      </c>
      <c r="E903" s="1" t="s">
        <v>11</v>
      </c>
      <c r="F903" s="13" t="s">
        <v>12</v>
      </c>
      <c r="G903" s="13">
        <v>5</v>
      </c>
      <c r="H903" s="13">
        <v>1</v>
      </c>
      <c r="I903" s="13">
        <v>250</v>
      </c>
      <c r="J903" s="13">
        <v>1</v>
      </c>
      <c r="K903" s="13" t="s">
        <v>6322</v>
      </c>
      <c r="L903" s="13" t="s">
        <v>6323</v>
      </c>
    </row>
    <row r="904" spans="1:12">
      <c r="A904" s="1">
        <v>100018744</v>
      </c>
      <c r="B904" s="1" t="s">
        <v>1126</v>
      </c>
      <c r="C904" s="1" t="s">
        <v>1662</v>
      </c>
      <c r="D904" s="1" t="s">
        <v>686</v>
      </c>
      <c r="E904" s="1" t="s">
        <v>2</v>
      </c>
      <c r="F904" s="13" t="s">
        <v>46</v>
      </c>
      <c r="G904" s="13">
        <v>3</v>
      </c>
      <c r="H904" s="13">
        <v>1</v>
      </c>
      <c r="I904" s="13">
        <v>150</v>
      </c>
      <c r="J904" s="13">
        <v>1</v>
      </c>
      <c r="K904" s="13" t="s">
        <v>6312</v>
      </c>
      <c r="L904" s="13" t="s">
        <v>6313</v>
      </c>
    </row>
    <row r="905" spans="1:12">
      <c r="A905" s="1">
        <v>100006758</v>
      </c>
      <c r="B905" s="1" t="s">
        <v>1126</v>
      </c>
      <c r="C905" s="1" t="s">
        <v>1662</v>
      </c>
      <c r="D905" s="1" t="s">
        <v>2269</v>
      </c>
      <c r="E905" s="1" t="s">
        <v>11</v>
      </c>
      <c r="F905" s="13" t="s">
        <v>12</v>
      </c>
      <c r="G905" s="13">
        <v>5</v>
      </c>
      <c r="H905" s="13">
        <v>2</v>
      </c>
      <c r="I905" s="13">
        <v>250</v>
      </c>
      <c r="J905" s="13">
        <v>1</v>
      </c>
      <c r="K905" s="13" t="s">
        <v>6314</v>
      </c>
      <c r="L905" s="13" t="s">
        <v>6315</v>
      </c>
    </row>
    <row r="906" spans="1:12">
      <c r="A906" s="1">
        <v>100017440</v>
      </c>
      <c r="B906" s="1" t="s">
        <v>1126</v>
      </c>
      <c r="C906" s="1" t="s">
        <v>1662</v>
      </c>
      <c r="D906" s="1" t="s">
        <v>5475</v>
      </c>
      <c r="E906" s="1" t="s">
        <v>5474</v>
      </c>
      <c r="F906" s="13" t="s">
        <v>5475</v>
      </c>
      <c r="G906" s="13">
        <v>0</v>
      </c>
      <c r="H906" s="13">
        <v>0</v>
      </c>
      <c r="I906" s="13">
        <v>0</v>
      </c>
      <c r="J906" s="13">
        <v>1</v>
      </c>
      <c r="K906" s="13" t="s">
        <v>6330</v>
      </c>
      <c r="L906" s="13" t="s">
        <v>6331</v>
      </c>
    </row>
    <row r="907" spans="1:12">
      <c r="A907" s="1">
        <v>100006767</v>
      </c>
      <c r="B907" s="1" t="s">
        <v>1126</v>
      </c>
      <c r="C907" s="1" t="s">
        <v>1662</v>
      </c>
      <c r="D907" s="1" t="s">
        <v>1978</v>
      </c>
      <c r="E907" s="1" t="s">
        <v>20</v>
      </c>
      <c r="F907" s="13" t="s">
        <v>100</v>
      </c>
      <c r="G907" s="13">
        <v>3</v>
      </c>
      <c r="H907" s="13">
        <v>1</v>
      </c>
      <c r="I907" s="13">
        <v>150</v>
      </c>
      <c r="J907" s="13">
        <v>1</v>
      </c>
      <c r="K907" s="13" t="s">
        <v>6312</v>
      </c>
      <c r="L907" s="13" t="s">
        <v>6313</v>
      </c>
    </row>
    <row r="908" spans="1:12">
      <c r="A908" s="1">
        <v>100006766</v>
      </c>
      <c r="B908" s="1" t="s">
        <v>1126</v>
      </c>
      <c r="C908" s="1" t="s">
        <v>1662</v>
      </c>
      <c r="D908" s="1" t="s">
        <v>2273</v>
      </c>
      <c r="E908" s="1" t="s">
        <v>20</v>
      </c>
      <c r="F908" s="13" t="s">
        <v>21</v>
      </c>
      <c r="G908" s="13">
        <v>3</v>
      </c>
      <c r="H908" s="13">
        <v>1</v>
      </c>
      <c r="I908" s="13">
        <v>150</v>
      </c>
      <c r="J908" s="13">
        <v>1</v>
      </c>
      <c r="K908" s="13" t="s">
        <v>6312</v>
      </c>
      <c r="L908" s="13" t="s">
        <v>6313</v>
      </c>
    </row>
    <row r="909" spans="1:12">
      <c r="A909" s="1">
        <v>100006765</v>
      </c>
      <c r="B909" s="1" t="s">
        <v>1126</v>
      </c>
      <c r="C909" s="1" t="s">
        <v>1662</v>
      </c>
      <c r="D909" s="1" t="s">
        <v>2271</v>
      </c>
      <c r="E909" s="1" t="s">
        <v>20</v>
      </c>
      <c r="F909" s="13" t="s">
        <v>72</v>
      </c>
      <c r="G909" s="13">
        <v>3</v>
      </c>
      <c r="H909" s="13">
        <v>1</v>
      </c>
      <c r="I909" s="13">
        <v>150</v>
      </c>
      <c r="J909" s="13">
        <v>1</v>
      </c>
      <c r="K909" s="13" t="s">
        <v>6312</v>
      </c>
      <c r="L909" s="13" t="s">
        <v>6313</v>
      </c>
    </row>
    <row r="910" spans="1:12">
      <c r="A910" s="1">
        <v>100006777</v>
      </c>
      <c r="B910" s="1" t="s">
        <v>1126</v>
      </c>
      <c r="C910" s="1" t="s">
        <v>1662</v>
      </c>
      <c r="D910" s="1" t="s">
        <v>485</v>
      </c>
      <c r="E910" s="1" t="s">
        <v>11</v>
      </c>
      <c r="F910" s="13" t="s">
        <v>12</v>
      </c>
      <c r="G910" s="13">
        <v>5</v>
      </c>
      <c r="H910" s="13">
        <v>2</v>
      </c>
      <c r="I910" s="13">
        <v>250</v>
      </c>
      <c r="J910" s="13">
        <v>1</v>
      </c>
      <c r="K910" s="13" t="s">
        <v>6314</v>
      </c>
      <c r="L910" s="13" t="s">
        <v>6315</v>
      </c>
    </row>
    <row r="911" spans="1:12">
      <c r="A911" s="1">
        <v>100006780</v>
      </c>
      <c r="B911" s="1" t="s">
        <v>1126</v>
      </c>
      <c r="C911" s="1" t="s">
        <v>1662</v>
      </c>
      <c r="D911" s="1" t="s">
        <v>2277</v>
      </c>
      <c r="E911" s="1" t="s">
        <v>27</v>
      </c>
      <c r="F911" s="13" t="s">
        <v>18</v>
      </c>
      <c r="G911" s="13">
        <v>3</v>
      </c>
      <c r="H911" s="13">
        <v>1</v>
      </c>
      <c r="I911" s="13">
        <v>150</v>
      </c>
      <c r="J911" s="13">
        <v>1</v>
      </c>
      <c r="K911" s="13" t="s">
        <v>6312</v>
      </c>
      <c r="L911" s="13" t="s">
        <v>6313</v>
      </c>
    </row>
    <row r="912" spans="1:12">
      <c r="A912" s="1">
        <v>100006782</v>
      </c>
      <c r="B912" s="1" t="s">
        <v>1126</v>
      </c>
      <c r="C912" s="1" t="s">
        <v>1662</v>
      </c>
      <c r="D912" s="1" t="s">
        <v>2279</v>
      </c>
      <c r="E912" s="1" t="s">
        <v>20</v>
      </c>
      <c r="F912" s="13" t="s">
        <v>72</v>
      </c>
      <c r="G912" s="13">
        <v>3</v>
      </c>
      <c r="H912" s="13">
        <v>1</v>
      </c>
      <c r="I912" s="13">
        <v>150</v>
      </c>
      <c r="J912" s="13">
        <v>1</v>
      </c>
      <c r="K912" s="13" t="s">
        <v>6312</v>
      </c>
      <c r="L912" s="13" t="s">
        <v>6313</v>
      </c>
    </row>
    <row r="913" spans="1:12">
      <c r="A913" s="1">
        <v>100006141</v>
      </c>
      <c r="B913" s="1" t="s">
        <v>1126</v>
      </c>
      <c r="C913" s="1" t="s">
        <v>1662</v>
      </c>
      <c r="D913" s="1" t="s">
        <v>2060</v>
      </c>
      <c r="E913" s="1" t="s">
        <v>11</v>
      </c>
      <c r="F913" s="13" t="s">
        <v>12</v>
      </c>
      <c r="G913" s="13">
        <v>3</v>
      </c>
      <c r="H913" s="13">
        <v>1</v>
      </c>
      <c r="I913" s="13">
        <v>150</v>
      </c>
      <c r="J913" s="13">
        <v>1</v>
      </c>
      <c r="K913" s="13" t="s">
        <v>6306</v>
      </c>
      <c r="L913" s="13" t="s">
        <v>6307</v>
      </c>
    </row>
    <row r="914" spans="1:12">
      <c r="A914" s="1">
        <v>100006451</v>
      </c>
      <c r="B914" s="1" t="s">
        <v>1126</v>
      </c>
      <c r="C914" s="1" t="s">
        <v>1662</v>
      </c>
      <c r="D914" s="1" t="s">
        <v>176</v>
      </c>
      <c r="E914" s="1" t="s">
        <v>11</v>
      </c>
      <c r="F914" s="13" t="s">
        <v>12</v>
      </c>
      <c r="G914" s="13">
        <v>4</v>
      </c>
      <c r="H914" s="13">
        <v>1</v>
      </c>
      <c r="I914" s="13">
        <v>200</v>
      </c>
      <c r="J914" s="13">
        <v>1</v>
      </c>
      <c r="K914" s="13" t="s">
        <v>6324</v>
      </c>
      <c r="L914" s="13" t="s">
        <v>6325</v>
      </c>
    </row>
    <row r="915" spans="1:12">
      <c r="A915" s="1">
        <v>100006611</v>
      </c>
      <c r="B915" s="1" t="s">
        <v>1126</v>
      </c>
      <c r="C915" s="1" t="s">
        <v>1662</v>
      </c>
      <c r="D915" s="1" t="s">
        <v>12</v>
      </c>
      <c r="E915" s="1" t="s">
        <v>11</v>
      </c>
      <c r="F915" s="13" t="s">
        <v>407</v>
      </c>
      <c r="G915" s="13">
        <v>3</v>
      </c>
      <c r="H915" s="13">
        <v>1</v>
      </c>
      <c r="I915" s="13">
        <v>150</v>
      </c>
      <c r="J915" s="13">
        <v>1</v>
      </c>
      <c r="K915" s="13" t="s">
        <v>6306</v>
      </c>
      <c r="L915" s="13" t="s">
        <v>6307</v>
      </c>
    </row>
    <row r="916" spans="1:12">
      <c r="A916" s="1">
        <v>100006610</v>
      </c>
      <c r="B916" s="1" t="s">
        <v>1126</v>
      </c>
      <c r="C916" s="1" t="s">
        <v>1662</v>
      </c>
      <c r="D916" s="1" t="s">
        <v>533</v>
      </c>
      <c r="E916" s="1" t="s">
        <v>11</v>
      </c>
      <c r="F916" s="13" t="s">
        <v>12</v>
      </c>
      <c r="G916" s="13">
        <v>3</v>
      </c>
      <c r="H916" s="13">
        <v>1</v>
      </c>
      <c r="I916" s="13">
        <v>150</v>
      </c>
      <c r="J916" s="13">
        <v>1</v>
      </c>
      <c r="K916" s="13" t="s">
        <v>6306</v>
      </c>
      <c r="L916" s="13" t="s">
        <v>6307</v>
      </c>
    </row>
    <row r="917" spans="1:12">
      <c r="A917" s="1">
        <v>100004956</v>
      </c>
      <c r="B917" s="1" t="s">
        <v>1126</v>
      </c>
      <c r="C917" s="1" t="s">
        <v>1631</v>
      </c>
      <c r="D917" s="1" t="s">
        <v>12</v>
      </c>
      <c r="E917" s="1" t="s">
        <v>11</v>
      </c>
      <c r="F917" s="13" t="s">
        <v>12</v>
      </c>
      <c r="G917" s="13">
        <v>4</v>
      </c>
      <c r="H917" s="13">
        <v>1</v>
      </c>
      <c r="I917" s="13">
        <v>200</v>
      </c>
      <c r="J917" s="13">
        <v>1</v>
      </c>
      <c r="K917" s="13" t="s">
        <v>6324</v>
      </c>
      <c r="L917" s="13" t="s">
        <v>6325</v>
      </c>
    </row>
    <row r="918" spans="1:12">
      <c r="A918" s="1">
        <v>100006669</v>
      </c>
      <c r="B918" s="1" t="s">
        <v>1126</v>
      </c>
      <c r="C918" s="1" t="s">
        <v>1631</v>
      </c>
      <c r="D918" s="1" t="s">
        <v>176</v>
      </c>
      <c r="E918" s="1" t="s">
        <v>11</v>
      </c>
      <c r="F918" s="13" t="s">
        <v>407</v>
      </c>
      <c r="G918" s="13">
        <v>2</v>
      </c>
      <c r="H918" s="13">
        <v>1</v>
      </c>
      <c r="I918" s="13">
        <v>100</v>
      </c>
      <c r="J918" s="13">
        <v>1</v>
      </c>
      <c r="K918" s="13" t="s">
        <v>6320</v>
      </c>
      <c r="L918" s="13" t="s">
        <v>6321</v>
      </c>
    </row>
    <row r="919" spans="1:12">
      <c r="A919" s="1">
        <v>100005121</v>
      </c>
      <c r="B919" s="1" t="s">
        <v>1126</v>
      </c>
      <c r="C919" s="1" t="s">
        <v>1631</v>
      </c>
      <c r="D919" s="1" t="s">
        <v>176</v>
      </c>
      <c r="E919" s="1" t="s">
        <v>11</v>
      </c>
      <c r="F919" s="13" t="s">
        <v>12</v>
      </c>
      <c r="G919" s="13">
        <v>3</v>
      </c>
      <c r="H919" s="13">
        <v>1</v>
      </c>
      <c r="I919" s="13">
        <v>150</v>
      </c>
      <c r="J919" s="13">
        <v>1</v>
      </c>
      <c r="K919" s="13" t="s">
        <v>6306</v>
      </c>
      <c r="L919" s="13" t="s">
        <v>6307</v>
      </c>
    </row>
    <row r="920" spans="1:12">
      <c r="A920" s="1">
        <v>100005220</v>
      </c>
      <c r="B920" s="1" t="s">
        <v>1126</v>
      </c>
      <c r="C920" s="1" t="s">
        <v>1631</v>
      </c>
      <c r="D920" s="1" t="s">
        <v>176</v>
      </c>
      <c r="E920" s="1" t="s">
        <v>11</v>
      </c>
      <c r="F920" s="13" t="s">
        <v>12</v>
      </c>
      <c r="G920" s="13">
        <v>3</v>
      </c>
      <c r="H920" s="13">
        <v>1</v>
      </c>
      <c r="I920" s="13">
        <v>150</v>
      </c>
      <c r="J920" s="13">
        <v>1</v>
      </c>
      <c r="K920" s="13" t="s">
        <v>6306</v>
      </c>
      <c r="L920" s="13" t="s">
        <v>6307</v>
      </c>
    </row>
    <row r="921" spans="1:12">
      <c r="A921" s="1">
        <v>100005445</v>
      </c>
      <c r="B921" s="1" t="s">
        <v>1126</v>
      </c>
      <c r="C921" s="1" t="s">
        <v>1631</v>
      </c>
      <c r="D921" s="1" t="s">
        <v>12</v>
      </c>
      <c r="E921" s="1" t="s">
        <v>11</v>
      </c>
      <c r="F921" s="13" t="s">
        <v>407</v>
      </c>
      <c r="G921" s="13">
        <v>3</v>
      </c>
      <c r="H921" s="13">
        <v>1</v>
      </c>
      <c r="I921" s="13">
        <v>150</v>
      </c>
      <c r="J921" s="13">
        <v>1</v>
      </c>
      <c r="K921" s="13" t="s">
        <v>6306</v>
      </c>
      <c r="L921" s="13" t="s">
        <v>6307</v>
      </c>
    </row>
    <row r="922" spans="1:12">
      <c r="A922" s="1">
        <v>100005447</v>
      </c>
      <c r="B922" s="1" t="s">
        <v>1126</v>
      </c>
      <c r="C922" s="1" t="s">
        <v>1631</v>
      </c>
      <c r="D922" s="1" t="s">
        <v>176</v>
      </c>
      <c r="E922" s="1" t="s">
        <v>11</v>
      </c>
      <c r="F922" s="13" t="s">
        <v>12</v>
      </c>
      <c r="G922" s="13">
        <v>3</v>
      </c>
      <c r="H922" s="13">
        <v>1</v>
      </c>
      <c r="I922" s="13">
        <v>150</v>
      </c>
      <c r="J922" s="13">
        <v>1</v>
      </c>
      <c r="K922" s="13" t="s">
        <v>6306</v>
      </c>
      <c r="L922" s="13" t="s">
        <v>6307</v>
      </c>
    </row>
    <row r="923" spans="1:12">
      <c r="A923" s="1">
        <v>100005584</v>
      </c>
      <c r="B923" s="1" t="s">
        <v>1126</v>
      </c>
      <c r="C923" s="1" t="s">
        <v>1631</v>
      </c>
      <c r="D923" s="1" t="s">
        <v>176</v>
      </c>
      <c r="E923" s="1" t="s">
        <v>11</v>
      </c>
      <c r="F923" s="13" t="s">
        <v>12</v>
      </c>
      <c r="G923" s="13">
        <v>4</v>
      </c>
      <c r="H923" s="13">
        <v>1</v>
      </c>
      <c r="I923" s="13">
        <v>200</v>
      </c>
      <c r="J923" s="13">
        <v>1</v>
      </c>
      <c r="K923" s="13" t="s">
        <v>6324</v>
      </c>
      <c r="L923" s="13" t="s">
        <v>6325</v>
      </c>
    </row>
    <row r="924" spans="1:12">
      <c r="A924" s="1">
        <v>100005886</v>
      </c>
      <c r="B924" s="1" t="s">
        <v>1126</v>
      </c>
      <c r="C924" s="1" t="s">
        <v>1631</v>
      </c>
      <c r="D924" s="1" t="s">
        <v>176</v>
      </c>
      <c r="E924" s="1" t="s">
        <v>11</v>
      </c>
      <c r="F924" s="13" t="s">
        <v>12</v>
      </c>
      <c r="G924" s="13">
        <v>3</v>
      </c>
      <c r="H924" s="13">
        <v>1</v>
      </c>
      <c r="I924" s="13">
        <v>150</v>
      </c>
      <c r="J924" s="13">
        <v>1</v>
      </c>
      <c r="K924" s="13" t="s">
        <v>6306</v>
      </c>
      <c r="L924" s="13" t="s">
        <v>6307</v>
      </c>
    </row>
    <row r="925" spans="1:12">
      <c r="A925" s="1">
        <v>100006003</v>
      </c>
      <c r="B925" s="1" t="s">
        <v>1126</v>
      </c>
      <c r="C925" s="1" t="s">
        <v>1631</v>
      </c>
      <c r="D925" s="1" t="s">
        <v>12</v>
      </c>
      <c r="E925" s="1" t="s">
        <v>11</v>
      </c>
      <c r="F925" s="13" t="s">
        <v>407</v>
      </c>
      <c r="G925" s="13">
        <v>2</v>
      </c>
      <c r="H925" s="13">
        <v>1</v>
      </c>
      <c r="I925" s="13">
        <v>100</v>
      </c>
      <c r="J925" s="13">
        <v>1</v>
      </c>
      <c r="K925" s="13" t="s">
        <v>6320</v>
      </c>
      <c r="L925" s="13" t="s">
        <v>6321</v>
      </c>
    </row>
    <row r="926" spans="1:12">
      <c r="A926" s="1">
        <v>100006064</v>
      </c>
      <c r="B926" s="1" t="s">
        <v>1126</v>
      </c>
      <c r="C926" s="1" t="s">
        <v>1631</v>
      </c>
      <c r="D926" s="1" t="s">
        <v>176</v>
      </c>
      <c r="E926" s="1" t="s">
        <v>11</v>
      </c>
      <c r="F926" s="13" t="s">
        <v>12</v>
      </c>
      <c r="G926" s="13">
        <v>4</v>
      </c>
      <c r="H926" s="13">
        <v>1</v>
      </c>
      <c r="I926" s="13">
        <v>200</v>
      </c>
      <c r="J926" s="13">
        <v>1</v>
      </c>
      <c r="K926" s="13" t="s">
        <v>6324</v>
      </c>
      <c r="L926" s="13" t="s">
        <v>6325</v>
      </c>
    </row>
    <row r="927" spans="1:12">
      <c r="A927" s="1">
        <v>100006069</v>
      </c>
      <c r="B927" s="1" t="s">
        <v>1126</v>
      </c>
      <c r="C927" s="1" t="s">
        <v>1631</v>
      </c>
      <c r="D927" s="1" t="s">
        <v>176</v>
      </c>
      <c r="E927" s="1" t="s">
        <v>11</v>
      </c>
      <c r="F927" s="13" t="s">
        <v>12</v>
      </c>
      <c r="G927" s="13">
        <v>4</v>
      </c>
      <c r="H927" s="13">
        <v>2</v>
      </c>
      <c r="I927" s="13">
        <v>200</v>
      </c>
      <c r="J927" s="13">
        <v>1</v>
      </c>
      <c r="K927" s="13" t="s">
        <v>6324</v>
      </c>
      <c r="L927" s="13" t="s">
        <v>6325</v>
      </c>
    </row>
    <row r="928" spans="1:12">
      <c r="A928" s="1">
        <v>100006093</v>
      </c>
      <c r="B928" s="1" t="s">
        <v>1126</v>
      </c>
      <c r="C928" s="1" t="s">
        <v>1631</v>
      </c>
      <c r="D928" s="1" t="s">
        <v>176</v>
      </c>
      <c r="E928" s="1" t="s">
        <v>11</v>
      </c>
      <c r="F928" s="13" t="s">
        <v>12</v>
      </c>
      <c r="G928" s="13">
        <v>3</v>
      </c>
      <c r="H928" s="13">
        <v>1</v>
      </c>
      <c r="I928" s="13">
        <v>150</v>
      </c>
      <c r="J928" s="13">
        <v>1</v>
      </c>
      <c r="K928" s="13" t="s">
        <v>6306</v>
      </c>
      <c r="L928" s="13" t="s">
        <v>6307</v>
      </c>
    </row>
    <row r="929" spans="1:12">
      <c r="A929" s="1">
        <v>100006721</v>
      </c>
      <c r="B929" s="1" t="s">
        <v>1126</v>
      </c>
      <c r="C929" s="1" t="s">
        <v>1631</v>
      </c>
      <c r="D929" s="1" t="s">
        <v>176</v>
      </c>
      <c r="E929" s="1" t="s">
        <v>11</v>
      </c>
      <c r="F929" s="13" t="s">
        <v>12</v>
      </c>
      <c r="G929" s="13">
        <v>3</v>
      </c>
      <c r="H929" s="13">
        <v>1</v>
      </c>
      <c r="I929" s="13">
        <v>150</v>
      </c>
      <c r="J929" s="13">
        <v>1</v>
      </c>
      <c r="K929" s="13" t="s">
        <v>6312</v>
      </c>
      <c r="L929" s="13" t="s">
        <v>6313</v>
      </c>
    </row>
    <row r="930" spans="1:12">
      <c r="A930" s="1">
        <v>100006169</v>
      </c>
      <c r="B930" s="1" t="s">
        <v>1126</v>
      </c>
      <c r="C930" s="1" t="s">
        <v>1631</v>
      </c>
      <c r="D930" s="1" t="s">
        <v>176</v>
      </c>
      <c r="E930" s="1" t="s">
        <v>11</v>
      </c>
      <c r="F930" s="13" t="s">
        <v>12</v>
      </c>
      <c r="G930" s="13">
        <v>3</v>
      </c>
      <c r="H930" s="13">
        <v>1</v>
      </c>
      <c r="I930" s="13">
        <v>150</v>
      </c>
      <c r="J930" s="13">
        <v>1</v>
      </c>
      <c r="K930" s="13" t="s">
        <v>6306</v>
      </c>
      <c r="L930" s="13" t="s">
        <v>6307</v>
      </c>
    </row>
    <row r="931" spans="1:12">
      <c r="A931" s="1">
        <v>100006226</v>
      </c>
      <c r="B931" s="1" t="s">
        <v>1126</v>
      </c>
      <c r="C931" s="1" t="s">
        <v>1631</v>
      </c>
      <c r="D931" s="1" t="s">
        <v>12</v>
      </c>
      <c r="E931" s="1" t="s">
        <v>11</v>
      </c>
      <c r="F931" s="13" t="s">
        <v>407</v>
      </c>
      <c r="G931" s="13">
        <v>3</v>
      </c>
      <c r="H931" s="13">
        <v>1</v>
      </c>
      <c r="I931" s="13">
        <v>150</v>
      </c>
      <c r="J931" s="13">
        <v>1</v>
      </c>
      <c r="K931" s="13" t="s">
        <v>6306</v>
      </c>
      <c r="L931" s="13" t="s">
        <v>6307</v>
      </c>
    </row>
    <row r="932" spans="1:12">
      <c r="A932" s="1">
        <v>100006252</v>
      </c>
      <c r="B932" s="1" t="s">
        <v>1126</v>
      </c>
      <c r="C932" s="1" t="s">
        <v>1631</v>
      </c>
      <c r="D932" s="1" t="s">
        <v>2100</v>
      </c>
      <c r="E932" s="1" t="s">
        <v>20</v>
      </c>
      <c r="F932" s="13" t="s">
        <v>167</v>
      </c>
      <c r="G932" s="13">
        <v>4</v>
      </c>
      <c r="H932" s="13">
        <v>1</v>
      </c>
      <c r="I932" s="13">
        <v>200</v>
      </c>
      <c r="J932" s="13">
        <v>1</v>
      </c>
      <c r="K932" s="13" t="s">
        <v>6310</v>
      </c>
      <c r="L932" s="13" t="s">
        <v>6311</v>
      </c>
    </row>
    <row r="933" spans="1:12">
      <c r="A933" s="1">
        <v>100006254</v>
      </c>
      <c r="B933" s="1" t="s">
        <v>1126</v>
      </c>
      <c r="C933" s="1" t="s">
        <v>1631</v>
      </c>
      <c r="D933" s="1" t="s">
        <v>18</v>
      </c>
      <c r="E933" s="1" t="s">
        <v>27</v>
      </c>
      <c r="F933" s="13" t="s">
        <v>18</v>
      </c>
      <c r="G933" s="13">
        <v>5</v>
      </c>
      <c r="H933" s="13">
        <v>1</v>
      </c>
      <c r="I933" s="13">
        <v>250</v>
      </c>
      <c r="J933" s="13">
        <v>1</v>
      </c>
      <c r="K933" s="13" t="s">
        <v>6326</v>
      </c>
      <c r="L933" s="13" t="s">
        <v>6327</v>
      </c>
    </row>
    <row r="934" spans="1:12">
      <c r="A934" s="1">
        <v>100006257</v>
      </c>
      <c r="B934" s="1" t="s">
        <v>1126</v>
      </c>
      <c r="C934" s="1" t="s">
        <v>1631</v>
      </c>
      <c r="D934" s="1" t="s">
        <v>1954</v>
      </c>
      <c r="E934" s="1" t="s">
        <v>126</v>
      </c>
      <c r="F934" s="13" t="s">
        <v>127</v>
      </c>
      <c r="G934" s="13">
        <v>3</v>
      </c>
      <c r="H934" s="13">
        <v>1</v>
      </c>
      <c r="I934" s="13">
        <v>150</v>
      </c>
      <c r="J934" s="13">
        <v>1</v>
      </c>
      <c r="K934" s="13" t="s">
        <v>6306</v>
      </c>
      <c r="L934" s="13" t="s">
        <v>6307</v>
      </c>
    </row>
    <row r="935" spans="1:12">
      <c r="A935" s="1">
        <v>100006314</v>
      </c>
      <c r="B935" s="1" t="s">
        <v>1126</v>
      </c>
      <c r="C935" s="1" t="s">
        <v>1631</v>
      </c>
      <c r="D935" s="1" t="s">
        <v>87</v>
      </c>
      <c r="E935" s="1" t="s">
        <v>20</v>
      </c>
      <c r="F935" s="13" t="s">
        <v>72</v>
      </c>
      <c r="G935" s="13">
        <v>3</v>
      </c>
      <c r="H935" s="13">
        <v>1</v>
      </c>
      <c r="I935" s="13">
        <v>150</v>
      </c>
      <c r="J935" s="13">
        <v>1</v>
      </c>
      <c r="K935" s="13" t="s">
        <v>6306</v>
      </c>
      <c r="L935" s="13" t="s">
        <v>6307</v>
      </c>
    </row>
    <row r="936" spans="1:12">
      <c r="A936" s="1">
        <v>100006256</v>
      </c>
      <c r="B936" s="1" t="s">
        <v>1126</v>
      </c>
      <c r="C936" s="1" t="s">
        <v>1631</v>
      </c>
      <c r="D936" s="1" t="s">
        <v>2103</v>
      </c>
      <c r="E936" s="1" t="s">
        <v>24</v>
      </c>
      <c r="F936" s="13" t="s">
        <v>64</v>
      </c>
      <c r="G936" s="13">
        <v>4</v>
      </c>
      <c r="H936" s="13">
        <v>1</v>
      </c>
      <c r="I936" s="13">
        <v>200</v>
      </c>
      <c r="J936" s="13">
        <v>1</v>
      </c>
      <c r="K936" s="13" t="s">
        <v>6310</v>
      </c>
      <c r="L936" s="13" t="s">
        <v>6311</v>
      </c>
    </row>
    <row r="937" spans="1:12">
      <c r="A937" s="1">
        <v>100006262</v>
      </c>
      <c r="B937" s="1" t="s">
        <v>1126</v>
      </c>
      <c r="C937" s="1" t="s">
        <v>1631</v>
      </c>
      <c r="D937" s="1" t="s">
        <v>176</v>
      </c>
      <c r="E937" s="1" t="s">
        <v>11</v>
      </c>
      <c r="F937" s="13" t="s">
        <v>12</v>
      </c>
      <c r="G937" s="13">
        <v>4</v>
      </c>
      <c r="H937" s="13">
        <v>1</v>
      </c>
      <c r="I937" s="13">
        <v>200</v>
      </c>
      <c r="J937" s="13">
        <v>1</v>
      </c>
      <c r="K937" s="13" t="s">
        <v>6310</v>
      </c>
      <c r="L937" s="13" t="s">
        <v>6311</v>
      </c>
    </row>
    <row r="938" spans="1:12">
      <c r="A938" s="1">
        <v>100006267</v>
      </c>
      <c r="B938" s="1" t="s">
        <v>1126</v>
      </c>
      <c r="C938" s="1" t="s">
        <v>1631</v>
      </c>
      <c r="D938" s="1" t="s">
        <v>100</v>
      </c>
      <c r="E938" s="1" t="s">
        <v>20</v>
      </c>
      <c r="F938" s="13" t="s">
        <v>100</v>
      </c>
      <c r="G938" s="13">
        <v>4</v>
      </c>
      <c r="H938" s="13">
        <v>1</v>
      </c>
      <c r="I938" s="13">
        <v>200</v>
      </c>
      <c r="J938" s="13">
        <v>1</v>
      </c>
      <c r="K938" s="13" t="s">
        <v>6324</v>
      </c>
      <c r="L938" s="13" t="s">
        <v>6325</v>
      </c>
    </row>
    <row r="939" spans="1:12">
      <c r="A939" s="1">
        <v>100006269</v>
      </c>
      <c r="B939" s="1" t="s">
        <v>1126</v>
      </c>
      <c r="C939" s="1" t="s">
        <v>1631</v>
      </c>
      <c r="D939" s="1" t="s">
        <v>12</v>
      </c>
      <c r="E939" s="1" t="s">
        <v>11</v>
      </c>
      <c r="F939" s="13" t="s">
        <v>12</v>
      </c>
      <c r="G939" s="13">
        <v>5</v>
      </c>
      <c r="H939" s="13">
        <v>1</v>
      </c>
      <c r="I939" s="13">
        <v>250</v>
      </c>
      <c r="J939" s="13">
        <v>1</v>
      </c>
      <c r="K939" s="13" t="s">
        <v>6318</v>
      </c>
      <c r="L939" s="13" t="s">
        <v>6319</v>
      </c>
    </row>
    <row r="940" spans="1:12">
      <c r="A940" s="1">
        <v>100006278</v>
      </c>
      <c r="B940" s="1" t="s">
        <v>1126</v>
      </c>
      <c r="C940" s="1" t="s">
        <v>1631</v>
      </c>
      <c r="D940" s="1" t="s">
        <v>1902</v>
      </c>
      <c r="E940" s="1" t="s">
        <v>20</v>
      </c>
      <c r="F940" s="13" t="s">
        <v>72</v>
      </c>
      <c r="G940" s="13">
        <v>3</v>
      </c>
      <c r="H940" s="13">
        <v>1</v>
      </c>
      <c r="I940" s="13">
        <v>150</v>
      </c>
      <c r="J940" s="13">
        <v>1</v>
      </c>
      <c r="K940" s="13" t="s">
        <v>6306</v>
      </c>
      <c r="L940" s="13" t="s">
        <v>6307</v>
      </c>
    </row>
    <row r="941" spans="1:12">
      <c r="A941" s="1">
        <v>100006326</v>
      </c>
      <c r="B941" s="1" t="s">
        <v>1126</v>
      </c>
      <c r="C941" s="1" t="s">
        <v>1631</v>
      </c>
      <c r="D941" s="1" t="s">
        <v>2124</v>
      </c>
      <c r="E941" s="1" t="s">
        <v>11</v>
      </c>
      <c r="F941" s="13" t="s">
        <v>12</v>
      </c>
      <c r="G941" s="13">
        <v>4</v>
      </c>
      <c r="H941" s="13">
        <v>1</v>
      </c>
      <c r="I941" s="13">
        <v>200</v>
      </c>
      <c r="J941" s="13">
        <v>1</v>
      </c>
      <c r="K941" s="13" t="s">
        <v>6324</v>
      </c>
      <c r="L941" s="13" t="s">
        <v>6325</v>
      </c>
    </row>
    <row r="942" spans="1:12">
      <c r="A942" s="1">
        <v>100006281</v>
      </c>
      <c r="B942" s="1" t="s">
        <v>1126</v>
      </c>
      <c r="C942" s="1" t="s">
        <v>1631</v>
      </c>
      <c r="D942" s="1" t="s">
        <v>2111</v>
      </c>
      <c r="E942" s="1" t="s">
        <v>11</v>
      </c>
      <c r="F942" s="13" t="s">
        <v>12</v>
      </c>
      <c r="G942" s="13">
        <v>4</v>
      </c>
      <c r="H942" s="13">
        <v>1</v>
      </c>
      <c r="I942" s="13">
        <v>200</v>
      </c>
      <c r="J942" s="13">
        <v>1</v>
      </c>
      <c r="K942" s="13" t="s">
        <v>6310</v>
      </c>
      <c r="L942" s="13" t="s">
        <v>6311</v>
      </c>
    </row>
    <row r="943" spans="1:12">
      <c r="A943" s="1">
        <v>100006294</v>
      </c>
      <c r="B943" s="1" t="s">
        <v>1126</v>
      </c>
      <c r="C943" s="1" t="s">
        <v>1631</v>
      </c>
      <c r="D943" s="1" t="s">
        <v>2113</v>
      </c>
      <c r="E943" s="1" t="s">
        <v>2</v>
      </c>
      <c r="F943" s="13" t="s">
        <v>2114</v>
      </c>
      <c r="G943" s="13">
        <v>3</v>
      </c>
      <c r="H943" s="13">
        <v>1</v>
      </c>
      <c r="I943" s="13">
        <v>150</v>
      </c>
      <c r="J943" s="13">
        <v>1</v>
      </c>
      <c r="K943" s="13" t="s">
        <v>6306</v>
      </c>
      <c r="L943" s="13" t="s">
        <v>6307</v>
      </c>
    </row>
    <row r="944" spans="1:12">
      <c r="A944" s="1">
        <v>100006330</v>
      </c>
      <c r="B944" s="1" t="s">
        <v>1126</v>
      </c>
      <c r="C944" s="1" t="s">
        <v>1631</v>
      </c>
      <c r="D944" s="1" t="s">
        <v>12</v>
      </c>
      <c r="E944" s="1" t="s">
        <v>11</v>
      </c>
      <c r="F944" s="13" t="s">
        <v>12</v>
      </c>
      <c r="G944" s="13">
        <v>5</v>
      </c>
      <c r="H944" s="13">
        <v>1</v>
      </c>
      <c r="I944" s="13">
        <v>250</v>
      </c>
      <c r="J944" s="13">
        <v>1</v>
      </c>
      <c r="K944" s="13" t="s">
        <v>6326</v>
      </c>
      <c r="L944" s="13" t="s">
        <v>6327</v>
      </c>
    </row>
    <row r="945" spans="1:12">
      <c r="A945" s="1">
        <v>100006304</v>
      </c>
      <c r="B945" s="1" t="s">
        <v>1126</v>
      </c>
      <c r="C945" s="1" t="s">
        <v>1631</v>
      </c>
      <c r="D945" s="1" t="s">
        <v>1830</v>
      </c>
      <c r="E945" s="1" t="s">
        <v>20</v>
      </c>
      <c r="F945" s="13" t="s">
        <v>72</v>
      </c>
      <c r="G945" s="13">
        <v>5</v>
      </c>
      <c r="H945" s="13">
        <v>1</v>
      </c>
      <c r="I945" s="13">
        <v>250</v>
      </c>
      <c r="J945" s="13">
        <v>1</v>
      </c>
      <c r="K945" s="13" t="s">
        <v>6314</v>
      </c>
      <c r="L945" s="13" t="s">
        <v>6315</v>
      </c>
    </row>
    <row r="946" spans="1:12">
      <c r="A946" s="1">
        <v>100006306</v>
      </c>
      <c r="B946" s="1" t="s">
        <v>1126</v>
      </c>
      <c r="C946" s="1" t="s">
        <v>1631</v>
      </c>
      <c r="D946" s="1" t="s">
        <v>2120</v>
      </c>
      <c r="E946" s="1" t="s">
        <v>20</v>
      </c>
      <c r="F946" s="13" t="s">
        <v>72</v>
      </c>
      <c r="G946" s="13">
        <v>4</v>
      </c>
      <c r="H946" s="13">
        <v>1</v>
      </c>
      <c r="I946" s="13">
        <v>200</v>
      </c>
      <c r="J946" s="13">
        <v>1</v>
      </c>
      <c r="K946" s="13" t="s">
        <v>6324</v>
      </c>
      <c r="L946" s="13" t="s">
        <v>6325</v>
      </c>
    </row>
    <row r="947" spans="1:12">
      <c r="A947" s="1">
        <v>100017442</v>
      </c>
      <c r="B947" s="1" t="s">
        <v>1126</v>
      </c>
      <c r="C947" s="1" t="s">
        <v>1631</v>
      </c>
      <c r="D947" s="1" t="s">
        <v>5499</v>
      </c>
      <c r="E947" s="1" t="s">
        <v>5474</v>
      </c>
      <c r="F947" s="13" t="s">
        <v>5475</v>
      </c>
      <c r="G947" s="13">
        <v>0</v>
      </c>
      <c r="H947" s="13">
        <v>0</v>
      </c>
      <c r="I947" s="13">
        <v>0</v>
      </c>
      <c r="J947" s="13">
        <v>1</v>
      </c>
      <c r="K947" s="13" t="s">
        <v>6330</v>
      </c>
      <c r="L947" s="13" t="s">
        <v>6331</v>
      </c>
    </row>
    <row r="948" spans="1:12">
      <c r="A948" s="1">
        <v>100006308</v>
      </c>
      <c r="B948" s="1" t="s">
        <v>1126</v>
      </c>
      <c r="C948" s="1" t="s">
        <v>1631</v>
      </c>
      <c r="D948" s="1" t="s">
        <v>1952</v>
      </c>
      <c r="E948" s="1" t="s">
        <v>2</v>
      </c>
      <c r="F948" s="13" t="s">
        <v>670</v>
      </c>
      <c r="G948" s="13">
        <v>3</v>
      </c>
      <c r="H948" s="13">
        <v>1</v>
      </c>
      <c r="I948" s="13">
        <v>150</v>
      </c>
      <c r="J948" s="13">
        <v>1</v>
      </c>
      <c r="K948" s="13" t="s">
        <v>6306</v>
      </c>
      <c r="L948" s="13" t="s">
        <v>6307</v>
      </c>
    </row>
    <row r="949" spans="1:12">
      <c r="A949" s="1">
        <v>100006316</v>
      </c>
      <c r="B949" s="1" t="s">
        <v>1126</v>
      </c>
      <c r="C949" s="1" t="s">
        <v>1631</v>
      </c>
      <c r="D949" s="1" t="s">
        <v>12</v>
      </c>
      <c r="E949" s="1" t="s">
        <v>11</v>
      </c>
      <c r="F949" s="13" t="s">
        <v>12</v>
      </c>
      <c r="G949" s="13">
        <v>5</v>
      </c>
      <c r="H949" s="13">
        <v>1</v>
      </c>
      <c r="I949" s="13">
        <v>250</v>
      </c>
      <c r="J949" s="13">
        <v>1</v>
      </c>
      <c r="K949" s="13" t="s">
        <v>6326</v>
      </c>
      <c r="L949" s="13" t="s">
        <v>6327</v>
      </c>
    </row>
    <row r="950" spans="1:12">
      <c r="A950" s="1">
        <v>100006303</v>
      </c>
      <c r="B950" s="1" t="s">
        <v>1126</v>
      </c>
      <c r="C950" s="1" t="s">
        <v>1631</v>
      </c>
      <c r="D950" s="1" t="s">
        <v>750</v>
      </c>
      <c r="E950" s="1" t="s">
        <v>20</v>
      </c>
      <c r="F950" s="13" t="s">
        <v>72</v>
      </c>
      <c r="G950" s="13">
        <v>4</v>
      </c>
      <c r="H950" s="13">
        <v>1</v>
      </c>
      <c r="I950" s="13">
        <v>200</v>
      </c>
      <c r="J950" s="13">
        <v>1</v>
      </c>
      <c r="K950" s="13" t="s">
        <v>6310</v>
      </c>
      <c r="L950" s="13" t="s">
        <v>6311</v>
      </c>
    </row>
    <row r="951" spans="1:12">
      <c r="A951" s="1">
        <v>100006932</v>
      </c>
      <c r="B951" s="1" t="s">
        <v>1126</v>
      </c>
      <c r="C951" s="1" t="s">
        <v>1631</v>
      </c>
      <c r="D951" s="1" t="s">
        <v>2316</v>
      </c>
      <c r="E951" s="1" t="s">
        <v>2</v>
      </c>
      <c r="F951" s="13" t="s">
        <v>670</v>
      </c>
      <c r="G951" s="13">
        <v>3</v>
      </c>
      <c r="H951" s="13">
        <v>1</v>
      </c>
      <c r="I951" s="13">
        <v>150</v>
      </c>
      <c r="J951" s="13">
        <v>1</v>
      </c>
      <c r="K951" s="13" t="s">
        <v>6306</v>
      </c>
      <c r="L951" s="13" t="s">
        <v>6307</v>
      </c>
    </row>
    <row r="952" spans="1:12">
      <c r="A952" s="1">
        <v>100006377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3" t="s">
        <v>12</v>
      </c>
      <c r="G952" s="13">
        <v>3</v>
      </c>
      <c r="H952" s="13">
        <v>1</v>
      </c>
      <c r="I952" s="13">
        <v>150</v>
      </c>
      <c r="J952" s="13">
        <v>1</v>
      </c>
      <c r="K952" s="13" t="s">
        <v>6306</v>
      </c>
      <c r="L952" s="13" t="s">
        <v>6307</v>
      </c>
    </row>
    <row r="953" spans="1:12">
      <c r="A953" s="1">
        <v>100006408</v>
      </c>
      <c r="B953" s="1" t="s">
        <v>1126</v>
      </c>
      <c r="C953" s="1" t="s">
        <v>1631</v>
      </c>
      <c r="D953" s="1" t="s">
        <v>176</v>
      </c>
      <c r="E953" s="1" t="s">
        <v>11</v>
      </c>
      <c r="F953" s="13" t="s">
        <v>12</v>
      </c>
      <c r="G953" s="13">
        <v>4</v>
      </c>
      <c r="H953" s="13">
        <v>1</v>
      </c>
      <c r="I953" s="13">
        <v>200</v>
      </c>
      <c r="J953" s="13">
        <v>1</v>
      </c>
      <c r="K953" s="13" t="s">
        <v>6324</v>
      </c>
      <c r="L953" s="13" t="s">
        <v>6325</v>
      </c>
    </row>
    <row r="954" spans="1:12">
      <c r="A954" s="1">
        <v>100006646</v>
      </c>
      <c r="B954" s="1" t="s">
        <v>1126</v>
      </c>
      <c r="C954" s="1" t="s">
        <v>1702</v>
      </c>
      <c r="D954" s="1" t="s">
        <v>12</v>
      </c>
      <c r="E954" s="1" t="s">
        <v>11</v>
      </c>
      <c r="F954" s="13" t="s">
        <v>407</v>
      </c>
      <c r="G954" s="13">
        <v>2</v>
      </c>
      <c r="H954" s="13">
        <v>1</v>
      </c>
      <c r="I954" s="13">
        <v>100</v>
      </c>
      <c r="J954" s="13">
        <v>1</v>
      </c>
      <c r="K954" s="13" t="s">
        <v>6320</v>
      </c>
      <c r="L954" s="13" t="s">
        <v>6321</v>
      </c>
    </row>
    <row r="955" spans="1:12">
      <c r="A955" s="1">
        <v>100006661</v>
      </c>
      <c r="B955" s="1" t="s">
        <v>1126</v>
      </c>
      <c r="C955" s="1" t="s">
        <v>1702</v>
      </c>
      <c r="D955" s="1" t="s">
        <v>176</v>
      </c>
      <c r="E955" s="1" t="s">
        <v>11</v>
      </c>
      <c r="F955" s="13" t="s">
        <v>12</v>
      </c>
      <c r="G955" s="13">
        <v>3</v>
      </c>
      <c r="H955" s="13">
        <v>1</v>
      </c>
      <c r="I955" s="13">
        <v>150</v>
      </c>
      <c r="J955" s="13">
        <v>1</v>
      </c>
      <c r="K955" s="13" t="s">
        <v>6306</v>
      </c>
      <c r="L955" s="13" t="s">
        <v>6307</v>
      </c>
    </row>
    <row r="956" spans="1:12">
      <c r="A956" s="1">
        <v>100006674</v>
      </c>
      <c r="B956" s="1" t="s">
        <v>1126</v>
      </c>
      <c r="C956" s="1" t="s">
        <v>1702</v>
      </c>
      <c r="D956" s="1" t="s">
        <v>12</v>
      </c>
      <c r="E956" s="1" t="s">
        <v>11</v>
      </c>
      <c r="F956" s="13" t="s">
        <v>407</v>
      </c>
      <c r="G956" s="13">
        <v>2</v>
      </c>
      <c r="H956" s="13">
        <v>1</v>
      </c>
      <c r="I956" s="13">
        <v>100</v>
      </c>
      <c r="J956" s="13">
        <v>1</v>
      </c>
      <c r="K956" s="13" t="s">
        <v>6320</v>
      </c>
      <c r="L956" s="13" t="s">
        <v>6321</v>
      </c>
    </row>
    <row r="957" spans="1:12">
      <c r="A957" s="1">
        <v>100005142</v>
      </c>
      <c r="B957" s="1" t="s">
        <v>1126</v>
      </c>
      <c r="C957" s="1" t="s">
        <v>1702</v>
      </c>
      <c r="D957" s="1" t="s">
        <v>12</v>
      </c>
      <c r="E957" s="1" t="s">
        <v>11</v>
      </c>
      <c r="F957" s="13" t="s">
        <v>407</v>
      </c>
      <c r="G957" s="13">
        <v>2</v>
      </c>
      <c r="H957" s="13">
        <v>1</v>
      </c>
      <c r="I957" s="13">
        <v>100</v>
      </c>
      <c r="J957" s="13">
        <v>1</v>
      </c>
      <c r="K957" s="13" t="s">
        <v>6320</v>
      </c>
      <c r="L957" s="13" t="s">
        <v>6321</v>
      </c>
    </row>
    <row r="958" spans="1:12">
      <c r="A958" s="1">
        <v>100005237</v>
      </c>
      <c r="B958" s="1" t="s">
        <v>1126</v>
      </c>
      <c r="C958" s="1" t="s">
        <v>1702</v>
      </c>
      <c r="D958" s="1" t="s">
        <v>12</v>
      </c>
      <c r="E958" s="1" t="s">
        <v>11</v>
      </c>
      <c r="F958" s="13" t="s">
        <v>12</v>
      </c>
      <c r="G958" s="13">
        <v>3</v>
      </c>
      <c r="H958" s="13">
        <v>1</v>
      </c>
      <c r="I958" s="13">
        <v>150</v>
      </c>
      <c r="J958" s="13">
        <v>1</v>
      </c>
      <c r="K958" s="13" t="s">
        <v>6306</v>
      </c>
      <c r="L958" s="13" t="s">
        <v>6307</v>
      </c>
    </row>
    <row r="959" spans="1:12">
      <c r="A959" s="1">
        <v>100005599</v>
      </c>
      <c r="B959" s="1" t="s">
        <v>1126</v>
      </c>
      <c r="C959" s="1" t="s">
        <v>1702</v>
      </c>
      <c r="D959" s="1" t="s">
        <v>1859</v>
      </c>
      <c r="E959" s="1" t="s">
        <v>11</v>
      </c>
      <c r="F959" s="13" t="s">
        <v>407</v>
      </c>
      <c r="G959" s="13">
        <v>2</v>
      </c>
      <c r="H959" s="13">
        <v>1</v>
      </c>
      <c r="I959" s="13">
        <v>100</v>
      </c>
      <c r="J959" s="13">
        <v>1</v>
      </c>
      <c r="K959" s="13" t="s">
        <v>6320</v>
      </c>
      <c r="L959" s="13" t="s">
        <v>6321</v>
      </c>
    </row>
    <row r="960" spans="1:12">
      <c r="A960" s="1">
        <v>100005627</v>
      </c>
      <c r="B960" s="1" t="s">
        <v>1126</v>
      </c>
      <c r="C960" s="1" t="s">
        <v>1702</v>
      </c>
      <c r="D960" s="1" t="s">
        <v>12</v>
      </c>
      <c r="E960" s="1" t="s">
        <v>11</v>
      </c>
      <c r="F960" s="13" t="s">
        <v>407</v>
      </c>
      <c r="G960" s="13">
        <v>2</v>
      </c>
      <c r="H960" s="13">
        <v>1</v>
      </c>
      <c r="I960" s="13">
        <v>100</v>
      </c>
      <c r="J960" s="13">
        <v>1</v>
      </c>
      <c r="K960" s="13" t="s">
        <v>6320</v>
      </c>
      <c r="L960" s="13" t="s">
        <v>6321</v>
      </c>
    </row>
    <row r="961" spans="1:12">
      <c r="A961" s="1">
        <v>100005992</v>
      </c>
      <c r="B961" s="1" t="s">
        <v>1126</v>
      </c>
      <c r="C961" s="1" t="s">
        <v>1702</v>
      </c>
      <c r="D961" s="1" t="s">
        <v>12</v>
      </c>
      <c r="E961" s="1" t="s">
        <v>11</v>
      </c>
      <c r="F961" s="13" t="s">
        <v>12</v>
      </c>
      <c r="G961" s="13">
        <v>3</v>
      </c>
      <c r="H961" s="13">
        <v>1</v>
      </c>
      <c r="I961" s="13">
        <v>150</v>
      </c>
      <c r="J961" s="13">
        <v>1</v>
      </c>
      <c r="K961" s="13" t="s">
        <v>6306</v>
      </c>
      <c r="L961" s="13" t="s">
        <v>6307</v>
      </c>
    </row>
    <row r="962" spans="1:12">
      <c r="A962" s="1">
        <v>100006156</v>
      </c>
      <c r="B962" s="1" t="s">
        <v>1126</v>
      </c>
      <c r="C962" s="1" t="s">
        <v>1702</v>
      </c>
      <c r="D962" s="1" t="s">
        <v>12</v>
      </c>
      <c r="E962" s="1" t="s">
        <v>11</v>
      </c>
      <c r="F962" s="13" t="s">
        <v>12</v>
      </c>
      <c r="G962" s="13">
        <v>3</v>
      </c>
      <c r="H962" s="13">
        <v>1</v>
      </c>
      <c r="I962" s="13">
        <v>150</v>
      </c>
      <c r="J962" s="13">
        <v>1</v>
      </c>
      <c r="K962" s="13" t="s">
        <v>6306</v>
      </c>
      <c r="L962" s="13" t="s">
        <v>6307</v>
      </c>
    </row>
    <row r="963" spans="1:12">
      <c r="A963" s="1">
        <v>100006203</v>
      </c>
      <c r="B963" s="1" t="s">
        <v>1126</v>
      </c>
      <c r="C963" s="1" t="s">
        <v>1702</v>
      </c>
      <c r="D963" s="1" t="s">
        <v>12</v>
      </c>
      <c r="E963" s="1" t="s">
        <v>11</v>
      </c>
      <c r="F963" s="13" t="s">
        <v>12</v>
      </c>
      <c r="G963" s="13">
        <v>3</v>
      </c>
      <c r="H963" s="13">
        <v>1</v>
      </c>
      <c r="I963" s="13">
        <v>150</v>
      </c>
      <c r="J963" s="13">
        <v>1</v>
      </c>
      <c r="K963" s="13" t="s">
        <v>6306</v>
      </c>
      <c r="L963" s="13" t="s">
        <v>6307</v>
      </c>
    </row>
    <row r="964" spans="1:12">
      <c r="A964" s="1">
        <v>100018766</v>
      </c>
      <c r="B964" s="1" t="s">
        <v>1126</v>
      </c>
      <c r="C964" s="1" t="s">
        <v>1702</v>
      </c>
      <c r="D964" s="1" t="s">
        <v>176</v>
      </c>
      <c r="E964" s="1" t="s">
        <v>11</v>
      </c>
      <c r="F964" s="13" t="s">
        <v>12</v>
      </c>
      <c r="G964" s="13">
        <v>3</v>
      </c>
      <c r="H964" s="13">
        <v>1</v>
      </c>
      <c r="I964" s="13">
        <v>150</v>
      </c>
      <c r="J964" s="13">
        <v>1</v>
      </c>
      <c r="K964" s="13" t="s">
        <v>6306</v>
      </c>
      <c r="L964" s="13" t="s">
        <v>6307</v>
      </c>
    </row>
    <row r="965" spans="1:12">
      <c r="A965" s="1">
        <v>100006219</v>
      </c>
      <c r="B965" s="1" t="s">
        <v>1126</v>
      </c>
      <c r="C965" s="1" t="s">
        <v>1702</v>
      </c>
      <c r="D965" s="1" t="s">
        <v>176</v>
      </c>
      <c r="E965" s="1" t="s">
        <v>11</v>
      </c>
      <c r="F965" s="13" t="s">
        <v>12</v>
      </c>
      <c r="G965" s="13">
        <v>3</v>
      </c>
      <c r="H965" s="13">
        <v>1</v>
      </c>
      <c r="I965" s="13">
        <v>150</v>
      </c>
      <c r="J965" s="13">
        <v>1</v>
      </c>
      <c r="K965" s="13" t="s">
        <v>6306</v>
      </c>
      <c r="L965" s="13" t="s">
        <v>6307</v>
      </c>
    </row>
    <row r="966" spans="1:12">
      <c r="A966" s="1">
        <v>100006230</v>
      </c>
      <c r="B966" s="1" t="s">
        <v>1126</v>
      </c>
      <c r="C966" s="1" t="s">
        <v>1702</v>
      </c>
      <c r="D966" s="1" t="s">
        <v>911</v>
      </c>
      <c r="E966" s="1" t="s">
        <v>11</v>
      </c>
      <c r="F966" s="13" t="s">
        <v>12</v>
      </c>
      <c r="G966" s="13">
        <v>3</v>
      </c>
      <c r="H966" s="13">
        <v>1</v>
      </c>
      <c r="I966" s="13">
        <v>150</v>
      </c>
      <c r="J966" s="13">
        <v>1</v>
      </c>
      <c r="K966" s="13" t="s">
        <v>6306</v>
      </c>
      <c r="L966" s="13" t="s">
        <v>6307</v>
      </c>
    </row>
    <row r="967" spans="1:12">
      <c r="A967" s="1">
        <v>100006339</v>
      </c>
      <c r="B967" s="1" t="s">
        <v>1126</v>
      </c>
      <c r="C967" s="1" t="s">
        <v>1702</v>
      </c>
      <c r="D967" s="1" t="s">
        <v>12</v>
      </c>
      <c r="E967" s="1" t="s">
        <v>11</v>
      </c>
      <c r="F967" s="13" t="s">
        <v>12</v>
      </c>
      <c r="G967" s="13">
        <v>4</v>
      </c>
      <c r="H967" s="13">
        <v>1</v>
      </c>
      <c r="I967" s="13">
        <v>200</v>
      </c>
      <c r="J967" s="13">
        <v>1</v>
      </c>
      <c r="K967" s="13" t="s">
        <v>6324</v>
      </c>
      <c r="L967" s="13" t="s">
        <v>6325</v>
      </c>
    </row>
    <row r="968" spans="1:12">
      <c r="A968" s="1">
        <v>100006382</v>
      </c>
      <c r="B968" s="1" t="s">
        <v>1126</v>
      </c>
      <c r="C968" s="1" t="s">
        <v>1702</v>
      </c>
      <c r="D968" s="1" t="s">
        <v>12</v>
      </c>
      <c r="E968" s="1" t="s">
        <v>11</v>
      </c>
      <c r="F968" s="13" t="s">
        <v>407</v>
      </c>
      <c r="G968" s="13">
        <v>2</v>
      </c>
      <c r="H968" s="13">
        <v>1</v>
      </c>
      <c r="I968" s="13">
        <v>100</v>
      </c>
      <c r="J968" s="13">
        <v>1</v>
      </c>
      <c r="K968" s="13" t="s">
        <v>6320</v>
      </c>
      <c r="L968" s="13" t="s">
        <v>6321</v>
      </c>
    </row>
    <row r="969" spans="1:12">
      <c r="A969" s="1">
        <v>100006457</v>
      </c>
      <c r="B969" s="1" t="s">
        <v>1126</v>
      </c>
      <c r="C969" s="1" t="s">
        <v>1702</v>
      </c>
      <c r="D969" s="1" t="s">
        <v>12</v>
      </c>
      <c r="E969" s="1" t="s">
        <v>11</v>
      </c>
      <c r="F969" s="13" t="s">
        <v>12</v>
      </c>
      <c r="G969" s="13">
        <v>3</v>
      </c>
      <c r="H969" s="13">
        <v>1</v>
      </c>
      <c r="I969" s="13">
        <v>150</v>
      </c>
      <c r="J969" s="13">
        <v>1</v>
      </c>
      <c r="K969" s="13" t="s">
        <v>6306</v>
      </c>
      <c r="L969" s="13" t="s">
        <v>6307</v>
      </c>
    </row>
    <row r="970" spans="1:12">
      <c r="A970" s="1">
        <v>100006622</v>
      </c>
      <c r="B970" s="1" t="s">
        <v>1126</v>
      </c>
      <c r="C970" s="1" t="s">
        <v>1702</v>
      </c>
      <c r="D970" s="1" t="s">
        <v>2216</v>
      </c>
      <c r="E970" s="1" t="s">
        <v>11</v>
      </c>
      <c r="F970" s="13" t="s">
        <v>12</v>
      </c>
      <c r="G970" s="13">
        <v>3</v>
      </c>
      <c r="H970" s="13">
        <v>1</v>
      </c>
      <c r="I970" s="13">
        <v>150</v>
      </c>
      <c r="J970" s="13">
        <v>1</v>
      </c>
      <c r="K970" s="13" t="s">
        <v>6312</v>
      </c>
      <c r="L970" s="13" t="s">
        <v>6313</v>
      </c>
    </row>
    <row r="971" spans="1:12">
      <c r="A971" s="1">
        <v>100006526</v>
      </c>
      <c r="B971" s="1" t="s">
        <v>1126</v>
      </c>
      <c r="C971" s="1" t="s">
        <v>1702</v>
      </c>
      <c r="D971" s="1" t="s">
        <v>100</v>
      </c>
      <c r="E971" s="1" t="s">
        <v>20</v>
      </c>
      <c r="F971" s="13" t="s">
        <v>100</v>
      </c>
      <c r="G971" s="13">
        <v>4</v>
      </c>
      <c r="H971" s="13">
        <v>1</v>
      </c>
      <c r="I971" s="13">
        <v>200</v>
      </c>
      <c r="J971" s="13">
        <v>1</v>
      </c>
      <c r="K971" s="13" t="s">
        <v>6324</v>
      </c>
      <c r="L971" s="13" t="s">
        <v>6325</v>
      </c>
    </row>
    <row r="972" spans="1:12">
      <c r="A972" s="1">
        <v>100006532</v>
      </c>
      <c r="B972" s="1" t="s">
        <v>1126</v>
      </c>
      <c r="C972" s="1" t="s">
        <v>1702</v>
      </c>
      <c r="D972" s="1" t="s">
        <v>898</v>
      </c>
      <c r="E972" s="1" t="s">
        <v>2</v>
      </c>
      <c r="F972" s="13" t="s">
        <v>46</v>
      </c>
      <c r="G972" s="13">
        <v>3</v>
      </c>
      <c r="H972" s="13">
        <v>1</v>
      </c>
      <c r="I972" s="13">
        <v>150</v>
      </c>
      <c r="J972" s="13">
        <v>1</v>
      </c>
      <c r="K972" s="13" t="s">
        <v>6312</v>
      </c>
      <c r="L972" s="13" t="s">
        <v>6313</v>
      </c>
    </row>
    <row r="973" spans="1:12">
      <c r="A973" s="1">
        <v>100006539</v>
      </c>
      <c r="B973" s="1" t="s">
        <v>1126</v>
      </c>
      <c r="C973" s="1" t="s">
        <v>1702</v>
      </c>
      <c r="D973" s="1" t="s">
        <v>12</v>
      </c>
      <c r="E973" s="1" t="s">
        <v>11</v>
      </c>
      <c r="F973" s="13" t="s">
        <v>12</v>
      </c>
      <c r="G973" s="13">
        <v>5</v>
      </c>
      <c r="H973" s="13">
        <v>1</v>
      </c>
      <c r="I973" s="13">
        <v>250</v>
      </c>
      <c r="J973" s="13">
        <v>1</v>
      </c>
      <c r="K973" s="13" t="s">
        <v>6314</v>
      </c>
      <c r="L973" s="13" t="s">
        <v>6315</v>
      </c>
    </row>
    <row r="974" spans="1:12">
      <c r="A974" s="1">
        <v>100006542</v>
      </c>
      <c r="B974" s="1" t="s">
        <v>1126</v>
      </c>
      <c r="C974" s="1" t="s">
        <v>1702</v>
      </c>
      <c r="D974" s="1" t="s">
        <v>12</v>
      </c>
      <c r="E974" s="1" t="s">
        <v>11</v>
      </c>
      <c r="F974" s="13" t="s">
        <v>12</v>
      </c>
      <c r="G974" s="13">
        <v>5</v>
      </c>
      <c r="H974" s="13">
        <v>1</v>
      </c>
      <c r="I974" s="13">
        <v>250</v>
      </c>
      <c r="J974" s="13">
        <v>1</v>
      </c>
      <c r="K974" s="13" t="s">
        <v>6328</v>
      </c>
      <c r="L974" s="13" t="s">
        <v>6329</v>
      </c>
    </row>
    <row r="975" spans="1:12">
      <c r="A975" s="1">
        <v>100006545</v>
      </c>
      <c r="B975" s="1" t="s">
        <v>1126</v>
      </c>
      <c r="C975" s="1" t="s">
        <v>1702</v>
      </c>
      <c r="D975" s="1" t="s">
        <v>2196</v>
      </c>
      <c r="E975" s="1" t="s">
        <v>2</v>
      </c>
      <c r="F975" s="13" t="s">
        <v>189</v>
      </c>
      <c r="G975" s="13">
        <v>3</v>
      </c>
      <c r="H975" s="13">
        <v>1</v>
      </c>
      <c r="I975" s="13">
        <v>150</v>
      </c>
      <c r="J975" s="13">
        <v>1</v>
      </c>
      <c r="K975" s="13" t="s">
        <v>6306</v>
      </c>
      <c r="L975" s="13" t="s">
        <v>6307</v>
      </c>
    </row>
    <row r="976" spans="1:12">
      <c r="A976" s="1">
        <v>100006549</v>
      </c>
      <c r="B976" s="1" t="s">
        <v>1126</v>
      </c>
      <c r="C976" s="1" t="s">
        <v>1702</v>
      </c>
      <c r="D976" s="1" t="s">
        <v>12</v>
      </c>
      <c r="E976" s="1" t="s">
        <v>11</v>
      </c>
      <c r="F976" s="13" t="s">
        <v>12</v>
      </c>
      <c r="G976" s="13">
        <v>3</v>
      </c>
      <c r="H976" s="13">
        <v>1</v>
      </c>
      <c r="I976" s="13">
        <v>150</v>
      </c>
      <c r="J976" s="13">
        <v>1</v>
      </c>
      <c r="K976" s="13" t="s">
        <v>6312</v>
      </c>
      <c r="L976" s="13" t="s">
        <v>6313</v>
      </c>
    </row>
    <row r="977" spans="1:12">
      <c r="A977" s="1">
        <v>100017908</v>
      </c>
      <c r="B977" s="1" t="s">
        <v>1126</v>
      </c>
      <c r="C977" s="1" t="s">
        <v>1702</v>
      </c>
      <c r="D977" s="1" t="s">
        <v>494</v>
      </c>
      <c r="E977" s="1" t="s">
        <v>2</v>
      </c>
      <c r="F977" s="13" t="s">
        <v>46</v>
      </c>
      <c r="G977" s="13">
        <v>2</v>
      </c>
      <c r="H977" s="13">
        <v>1</v>
      </c>
      <c r="I977" s="13">
        <v>100</v>
      </c>
      <c r="J977" s="13">
        <v>1</v>
      </c>
      <c r="K977" s="13" t="s">
        <v>6320</v>
      </c>
      <c r="L977" s="13" t="s">
        <v>6321</v>
      </c>
    </row>
    <row r="978" spans="1:12">
      <c r="A978" s="1">
        <v>100006555</v>
      </c>
      <c r="B978" s="1" t="s">
        <v>1126</v>
      </c>
      <c r="C978" s="1" t="s">
        <v>1702</v>
      </c>
      <c r="D978" s="1" t="s">
        <v>2200</v>
      </c>
      <c r="E978" s="1" t="s">
        <v>27</v>
      </c>
      <c r="F978" s="13" t="s">
        <v>18</v>
      </c>
      <c r="G978" s="13">
        <v>4</v>
      </c>
      <c r="H978" s="13">
        <v>1</v>
      </c>
      <c r="I978" s="13">
        <v>200</v>
      </c>
      <c r="J978" s="13">
        <v>1</v>
      </c>
      <c r="K978" s="13" t="s">
        <v>6324</v>
      </c>
      <c r="L978" s="13" t="s">
        <v>6325</v>
      </c>
    </row>
    <row r="979" spans="1:12">
      <c r="A979" s="1">
        <v>100006557</v>
      </c>
      <c r="B979" s="1" t="s">
        <v>1126</v>
      </c>
      <c r="C979" s="1" t="s">
        <v>1702</v>
      </c>
      <c r="D979" s="1" t="s">
        <v>750</v>
      </c>
      <c r="E979" s="1" t="s">
        <v>20</v>
      </c>
      <c r="F979" s="13" t="s">
        <v>72</v>
      </c>
      <c r="G979" s="13">
        <v>4</v>
      </c>
      <c r="H979" s="13">
        <v>1</v>
      </c>
      <c r="I979" s="13">
        <v>200</v>
      </c>
      <c r="J979" s="13">
        <v>1</v>
      </c>
      <c r="K979" s="13" t="s">
        <v>6324</v>
      </c>
      <c r="L979" s="13" t="s">
        <v>6325</v>
      </c>
    </row>
    <row r="980" spans="1:12">
      <c r="A980" s="1">
        <v>100006559</v>
      </c>
      <c r="B980" s="1" t="s">
        <v>1126</v>
      </c>
      <c r="C980" s="1" t="s">
        <v>1702</v>
      </c>
      <c r="D980" s="1" t="s">
        <v>390</v>
      </c>
      <c r="E980" s="1" t="s">
        <v>20</v>
      </c>
      <c r="F980" s="13" t="s">
        <v>72</v>
      </c>
      <c r="G980" s="13">
        <v>4</v>
      </c>
      <c r="H980" s="13">
        <v>1</v>
      </c>
      <c r="I980" s="13">
        <v>200</v>
      </c>
      <c r="J980" s="13">
        <v>1</v>
      </c>
      <c r="K980" s="13" t="s">
        <v>6324</v>
      </c>
      <c r="L980" s="13" t="s">
        <v>6325</v>
      </c>
    </row>
    <row r="981" spans="1:12">
      <c r="A981" s="1">
        <v>100006562</v>
      </c>
      <c r="B981" s="1" t="s">
        <v>1126</v>
      </c>
      <c r="C981" s="1" t="s">
        <v>1702</v>
      </c>
      <c r="D981" s="1" t="s">
        <v>2124</v>
      </c>
      <c r="E981" s="1" t="s">
        <v>11</v>
      </c>
      <c r="F981" s="13" t="s">
        <v>12</v>
      </c>
      <c r="G981" s="13">
        <v>3</v>
      </c>
      <c r="H981" s="13">
        <v>1</v>
      </c>
      <c r="I981" s="13">
        <v>150</v>
      </c>
      <c r="J981" s="13">
        <v>1</v>
      </c>
      <c r="K981" s="13" t="s">
        <v>6312</v>
      </c>
      <c r="L981" s="13" t="s">
        <v>6313</v>
      </c>
    </row>
    <row r="982" spans="1:12">
      <c r="A982" s="1">
        <v>100006566</v>
      </c>
      <c r="B982" s="1" t="s">
        <v>1126</v>
      </c>
      <c r="C982" s="1" t="s">
        <v>1702</v>
      </c>
      <c r="D982" s="1" t="s">
        <v>1456</v>
      </c>
      <c r="E982" s="1" t="s">
        <v>20</v>
      </c>
      <c r="F982" s="13" t="s">
        <v>72</v>
      </c>
      <c r="G982" s="13">
        <v>5</v>
      </c>
      <c r="H982" s="13">
        <v>1</v>
      </c>
      <c r="I982" s="13">
        <v>250</v>
      </c>
      <c r="J982" s="13">
        <v>1</v>
      </c>
      <c r="K982" s="13" t="s">
        <v>6328</v>
      </c>
      <c r="L982" s="13" t="s">
        <v>6329</v>
      </c>
    </row>
    <row r="983" spans="1:12">
      <c r="A983" s="1">
        <v>100006993</v>
      </c>
      <c r="B983" s="1" t="s">
        <v>2344</v>
      </c>
      <c r="C983" s="1" t="s">
        <v>2343</v>
      </c>
      <c r="D983" s="1" t="s">
        <v>12</v>
      </c>
      <c r="E983" s="1" t="s">
        <v>11</v>
      </c>
      <c r="F983" s="13" t="s">
        <v>12</v>
      </c>
      <c r="G983" s="13">
        <v>5</v>
      </c>
      <c r="H983" s="13">
        <v>1</v>
      </c>
      <c r="I983" s="13">
        <v>250</v>
      </c>
      <c r="J983" s="13">
        <v>1</v>
      </c>
      <c r="K983" s="13" t="s">
        <v>6328</v>
      </c>
      <c r="L983" s="13" t="s">
        <v>6329</v>
      </c>
    </row>
    <row r="984" spans="1:12">
      <c r="A984" s="1">
        <v>100017848</v>
      </c>
      <c r="B984" s="1" t="s">
        <v>2344</v>
      </c>
      <c r="C984" s="1" t="s">
        <v>2343</v>
      </c>
      <c r="D984" s="1" t="s">
        <v>1460</v>
      </c>
      <c r="E984" s="1" t="s">
        <v>2</v>
      </c>
      <c r="F984" s="13" t="s">
        <v>670</v>
      </c>
      <c r="G984" s="13">
        <v>3</v>
      </c>
      <c r="H984" s="13">
        <v>1</v>
      </c>
      <c r="I984" s="13">
        <v>150</v>
      </c>
      <c r="J984" s="13">
        <v>1</v>
      </c>
      <c r="K984" s="13" t="s">
        <v>6306</v>
      </c>
      <c r="L984" s="13" t="s">
        <v>6307</v>
      </c>
    </row>
    <row r="985" spans="1:12">
      <c r="A985" s="1">
        <v>100017846</v>
      </c>
      <c r="B985" s="1" t="s">
        <v>2344</v>
      </c>
      <c r="C985" s="1" t="s">
        <v>2343</v>
      </c>
      <c r="D985" s="1" t="s">
        <v>5499</v>
      </c>
      <c r="E985" s="1" t="s">
        <v>5474</v>
      </c>
      <c r="F985" s="13" t="s">
        <v>5475</v>
      </c>
      <c r="G985" s="13">
        <v>4</v>
      </c>
      <c r="H985" s="13">
        <v>1</v>
      </c>
      <c r="I985" s="13">
        <v>200</v>
      </c>
      <c r="J985" s="13">
        <v>1</v>
      </c>
      <c r="K985" s="13" t="s">
        <v>6324</v>
      </c>
      <c r="L985" s="13" t="s">
        <v>6325</v>
      </c>
    </row>
    <row r="986" spans="1:12">
      <c r="A986" s="1">
        <v>100018892</v>
      </c>
      <c r="B986" s="1" t="s">
        <v>2344</v>
      </c>
      <c r="C986" s="1" t="s">
        <v>2343</v>
      </c>
      <c r="D986" s="1" t="s">
        <v>5483</v>
      </c>
      <c r="E986" s="1" t="s">
        <v>2</v>
      </c>
      <c r="F986" s="13" t="s">
        <v>1355</v>
      </c>
      <c r="G986" s="13">
        <v>3</v>
      </c>
      <c r="H986" s="13">
        <v>1</v>
      </c>
      <c r="I986" s="13">
        <v>150</v>
      </c>
      <c r="J986" s="13">
        <v>1</v>
      </c>
      <c r="K986" s="13" t="s">
        <v>6306</v>
      </c>
      <c r="L986" s="13" t="s">
        <v>6307</v>
      </c>
    </row>
    <row r="987" spans="1:12">
      <c r="A987" s="1">
        <v>100017849</v>
      </c>
      <c r="B987" s="1" t="s">
        <v>2344</v>
      </c>
      <c r="C987" s="1" t="s">
        <v>2343</v>
      </c>
      <c r="D987" s="1" t="s">
        <v>1458</v>
      </c>
      <c r="E987" s="1" t="s">
        <v>2</v>
      </c>
      <c r="F987" s="13" t="s">
        <v>842</v>
      </c>
      <c r="G987" s="13">
        <v>3</v>
      </c>
      <c r="H987" s="13">
        <v>1</v>
      </c>
      <c r="I987" s="13">
        <v>150</v>
      </c>
      <c r="J987" s="13">
        <v>1</v>
      </c>
      <c r="K987" s="13" t="s">
        <v>6306</v>
      </c>
      <c r="L987" s="13" t="s">
        <v>6307</v>
      </c>
    </row>
    <row r="988" spans="1:12">
      <c r="A988" s="1">
        <v>100007026</v>
      </c>
      <c r="B988" s="1" t="s">
        <v>2344</v>
      </c>
      <c r="C988" s="1" t="s">
        <v>2343</v>
      </c>
      <c r="D988" s="1" t="s">
        <v>12</v>
      </c>
      <c r="E988" s="1" t="s">
        <v>11</v>
      </c>
      <c r="F988" s="13" t="s">
        <v>12</v>
      </c>
      <c r="G988" s="13">
        <v>5</v>
      </c>
      <c r="H988" s="13">
        <v>1</v>
      </c>
      <c r="I988" s="13">
        <v>250</v>
      </c>
      <c r="J988" s="13">
        <v>1</v>
      </c>
      <c r="K988" s="13" t="s">
        <v>6318</v>
      </c>
      <c r="L988" s="13" t="s">
        <v>6319</v>
      </c>
    </row>
    <row r="989" spans="1:12">
      <c r="A989" s="1">
        <v>100007035</v>
      </c>
      <c r="B989" s="1" t="s">
        <v>2344</v>
      </c>
      <c r="C989" s="1" t="s">
        <v>2343</v>
      </c>
      <c r="D989" s="1" t="s">
        <v>176</v>
      </c>
      <c r="E989" s="1" t="s">
        <v>11</v>
      </c>
      <c r="F989" s="13" t="s">
        <v>407</v>
      </c>
      <c r="G989" s="13">
        <v>3</v>
      </c>
      <c r="H989" s="13">
        <v>1</v>
      </c>
      <c r="I989" s="13">
        <v>150</v>
      </c>
      <c r="J989" s="13">
        <v>1</v>
      </c>
      <c r="K989" s="13" t="s">
        <v>6306</v>
      </c>
      <c r="L989" s="13" t="s">
        <v>6307</v>
      </c>
    </row>
    <row r="990" spans="1:12">
      <c r="A990" s="1">
        <v>100007044</v>
      </c>
      <c r="B990" s="1" t="s">
        <v>2344</v>
      </c>
      <c r="C990" s="1" t="s">
        <v>2343</v>
      </c>
      <c r="D990" s="1" t="s">
        <v>176</v>
      </c>
      <c r="E990" s="1" t="s">
        <v>11</v>
      </c>
      <c r="F990" s="13" t="s">
        <v>12</v>
      </c>
      <c r="G990" s="13">
        <v>3</v>
      </c>
      <c r="H990" s="13">
        <v>1</v>
      </c>
      <c r="I990" s="13">
        <v>150</v>
      </c>
      <c r="J990" s="13">
        <v>1</v>
      </c>
      <c r="K990" s="13" t="s">
        <v>6306</v>
      </c>
      <c r="L990" s="13" t="s">
        <v>6307</v>
      </c>
    </row>
    <row r="991" spans="1:12">
      <c r="A991" s="1">
        <v>100007050</v>
      </c>
      <c r="B991" s="1" t="s">
        <v>2344</v>
      </c>
      <c r="C991" s="1" t="s">
        <v>2343</v>
      </c>
      <c r="D991" s="1" t="s">
        <v>176</v>
      </c>
      <c r="E991" s="1" t="s">
        <v>11</v>
      </c>
      <c r="F991" s="13" t="s">
        <v>12</v>
      </c>
      <c r="G991" s="13">
        <v>3</v>
      </c>
      <c r="H991" s="13">
        <v>1</v>
      </c>
      <c r="I991" s="13">
        <v>150</v>
      </c>
      <c r="J991" s="13">
        <v>1</v>
      </c>
      <c r="K991" s="13" t="s">
        <v>6306</v>
      </c>
      <c r="L991" s="13" t="s">
        <v>6307</v>
      </c>
    </row>
    <row r="992" spans="1:12">
      <c r="A992" s="1">
        <v>100007063</v>
      </c>
      <c r="B992" s="1" t="s">
        <v>2344</v>
      </c>
      <c r="C992" s="1" t="s">
        <v>2343</v>
      </c>
      <c r="D992" s="1" t="s">
        <v>176</v>
      </c>
      <c r="E992" s="1" t="s">
        <v>11</v>
      </c>
      <c r="F992" s="13" t="s">
        <v>407</v>
      </c>
      <c r="G992" s="13">
        <v>3</v>
      </c>
      <c r="H992" s="13">
        <v>1</v>
      </c>
      <c r="I992" s="13">
        <v>150</v>
      </c>
      <c r="J992" s="13">
        <v>1</v>
      </c>
      <c r="K992" s="13" t="s">
        <v>6306</v>
      </c>
      <c r="L992" s="13" t="s">
        <v>6307</v>
      </c>
    </row>
    <row r="993" spans="1:12">
      <c r="A993" s="1">
        <v>100007067</v>
      </c>
      <c r="B993" s="1" t="s">
        <v>2344</v>
      </c>
      <c r="C993" s="1" t="s">
        <v>2343</v>
      </c>
      <c r="D993" s="1" t="s">
        <v>2359</v>
      </c>
      <c r="E993" s="1" t="s">
        <v>11</v>
      </c>
      <c r="F993" s="13" t="s">
        <v>12</v>
      </c>
      <c r="G993" s="13">
        <v>3</v>
      </c>
      <c r="H993" s="13">
        <v>1</v>
      </c>
      <c r="I993" s="13">
        <v>150</v>
      </c>
      <c r="J993" s="13">
        <v>1</v>
      </c>
      <c r="K993" s="13" t="s">
        <v>6312</v>
      </c>
      <c r="L993" s="13" t="s">
        <v>6313</v>
      </c>
    </row>
    <row r="994" spans="1:12">
      <c r="A994" s="1">
        <v>100007071</v>
      </c>
      <c r="B994" s="1" t="s">
        <v>2344</v>
      </c>
      <c r="C994" s="1" t="s">
        <v>2343</v>
      </c>
      <c r="D994" s="1" t="s">
        <v>176</v>
      </c>
      <c r="E994" s="1" t="s">
        <v>11</v>
      </c>
      <c r="F994" s="13" t="s">
        <v>12</v>
      </c>
      <c r="G994" s="13">
        <v>3</v>
      </c>
      <c r="H994" s="13">
        <v>1</v>
      </c>
      <c r="I994" s="13">
        <v>150</v>
      </c>
      <c r="J994" s="13">
        <v>1</v>
      </c>
      <c r="K994" s="13" t="s">
        <v>6306</v>
      </c>
      <c r="L994" s="13" t="s">
        <v>6307</v>
      </c>
    </row>
    <row r="995" spans="1:12">
      <c r="A995" s="1">
        <v>100007091</v>
      </c>
      <c r="B995" s="1" t="s">
        <v>2344</v>
      </c>
      <c r="C995" s="1" t="s">
        <v>2343</v>
      </c>
      <c r="D995" s="1" t="s">
        <v>2366</v>
      </c>
      <c r="E995" s="1" t="s">
        <v>11</v>
      </c>
      <c r="F995" s="13" t="s">
        <v>12</v>
      </c>
      <c r="G995" s="13">
        <v>4</v>
      </c>
      <c r="H995" s="13">
        <v>1</v>
      </c>
      <c r="I995" s="13">
        <v>200</v>
      </c>
      <c r="J995" s="13">
        <v>1</v>
      </c>
      <c r="K995" s="13" t="s">
        <v>6324</v>
      </c>
      <c r="L995" s="13" t="s">
        <v>6325</v>
      </c>
    </row>
    <row r="996" spans="1:12">
      <c r="A996" s="1">
        <v>100007094</v>
      </c>
      <c r="B996" s="1" t="s">
        <v>2344</v>
      </c>
      <c r="C996" s="1" t="s">
        <v>2371</v>
      </c>
      <c r="D996" s="1" t="s">
        <v>2369</v>
      </c>
      <c r="E996" s="1" t="s">
        <v>27</v>
      </c>
      <c r="F996" s="13" t="s">
        <v>18</v>
      </c>
      <c r="G996" s="13">
        <v>5</v>
      </c>
      <c r="H996" s="13">
        <v>1</v>
      </c>
      <c r="I996" s="13">
        <v>250</v>
      </c>
      <c r="J996" s="13">
        <v>1</v>
      </c>
      <c r="K996" s="13" t="s">
        <v>6322</v>
      </c>
      <c r="L996" s="13" t="s">
        <v>6323</v>
      </c>
    </row>
    <row r="997" spans="1:12">
      <c r="A997" s="1">
        <v>100007097</v>
      </c>
      <c r="B997" s="1" t="s">
        <v>2344</v>
      </c>
      <c r="C997" s="1" t="s">
        <v>2371</v>
      </c>
      <c r="D997" s="1" t="s">
        <v>2373</v>
      </c>
      <c r="E997" s="1" t="s">
        <v>20</v>
      </c>
      <c r="F997" s="13" t="s">
        <v>100</v>
      </c>
      <c r="G997" s="13">
        <v>4</v>
      </c>
      <c r="H997" s="13">
        <v>1</v>
      </c>
      <c r="I997" s="13">
        <v>200</v>
      </c>
      <c r="J997" s="13">
        <v>1</v>
      </c>
      <c r="K997" s="13" t="s">
        <v>6324</v>
      </c>
      <c r="L997" s="13" t="s">
        <v>6325</v>
      </c>
    </row>
    <row r="998" spans="1:12">
      <c r="A998" s="1">
        <v>100007103</v>
      </c>
      <c r="B998" s="1" t="s">
        <v>2344</v>
      </c>
      <c r="C998" s="1" t="s">
        <v>2371</v>
      </c>
      <c r="D998" s="1" t="s">
        <v>176</v>
      </c>
      <c r="E998" s="1" t="s">
        <v>11</v>
      </c>
      <c r="F998" s="13" t="s">
        <v>12</v>
      </c>
      <c r="G998" s="13">
        <v>3</v>
      </c>
      <c r="H998" s="13">
        <v>1</v>
      </c>
      <c r="I998" s="13">
        <v>150</v>
      </c>
      <c r="J998" s="13">
        <v>1</v>
      </c>
      <c r="K998" s="13" t="s">
        <v>6306</v>
      </c>
      <c r="L998" s="13" t="s">
        <v>6307</v>
      </c>
    </row>
    <row r="999" spans="1:12">
      <c r="A999" s="1">
        <v>100007107</v>
      </c>
      <c r="B999" s="1" t="s">
        <v>2344</v>
      </c>
      <c r="C999" s="1" t="s">
        <v>2371</v>
      </c>
      <c r="D999" s="1" t="s">
        <v>2377</v>
      </c>
      <c r="E999" s="1" t="s">
        <v>20</v>
      </c>
      <c r="F999" s="13" t="s">
        <v>72</v>
      </c>
      <c r="G999" s="13">
        <v>4</v>
      </c>
      <c r="H999" s="13">
        <v>1</v>
      </c>
      <c r="I999" s="13">
        <v>200</v>
      </c>
      <c r="J999" s="13">
        <v>1</v>
      </c>
      <c r="K999" s="13" t="s">
        <v>6310</v>
      </c>
      <c r="L999" s="13" t="s">
        <v>6311</v>
      </c>
    </row>
    <row r="1000" spans="1:12">
      <c r="A1000" s="1">
        <v>100007109</v>
      </c>
      <c r="B1000" s="1" t="s">
        <v>2344</v>
      </c>
      <c r="C1000" s="1" t="s">
        <v>2371</v>
      </c>
      <c r="D1000" s="1" t="s">
        <v>2379</v>
      </c>
      <c r="E1000" s="1" t="s">
        <v>20</v>
      </c>
      <c r="F1000" s="13" t="s">
        <v>167</v>
      </c>
      <c r="G1000" s="13">
        <v>4</v>
      </c>
      <c r="H1000" s="13">
        <v>1</v>
      </c>
      <c r="I1000" s="13">
        <v>200</v>
      </c>
      <c r="J1000" s="13">
        <v>1</v>
      </c>
      <c r="K1000" s="13" t="s">
        <v>6310</v>
      </c>
      <c r="L1000" s="13" t="s">
        <v>6311</v>
      </c>
    </row>
    <row r="1001" spans="1:12">
      <c r="A1001" s="1">
        <v>100007125</v>
      </c>
      <c r="B1001" s="1" t="s">
        <v>2344</v>
      </c>
      <c r="C1001" s="1" t="s">
        <v>2371</v>
      </c>
      <c r="D1001" s="1" t="s">
        <v>12</v>
      </c>
      <c r="E1001" s="1" t="s">
        <v>11</v>
      </c>
      <c r="F1001" s="13" t="s">
        <v>407</v>
      </c>
      <c r="G1001" s="13">
        <v>3</v>
      </c>
      <c r="H1001" s="13">
        <v>1</v>
      </c>
      <c r="I1001" s="13">
        <v>150</v>
      </c>
      <c r="J1001" s="13">
        <v>1</v>
      </c>
      <c r="K1001" s="13" t="s">
        <v>6306</v>
      </c>
      <c r="L1001" s="13" t="s">
        <v>6307</v>
      </c>
    </row>
    <row r="1002" spans="1:12">
      <c r="A1002" s="1">
        <v>100007119</v>
      </c>
      <c r="B1002" s="1" t="s">
        <v>2344</v>
      </c>
      <c r="C1002" s="1" t="s">
        <v>2371</v>
      </c>
      <c r="D1002" s="1" t="s">
        <v>12</v>
      </c>
      <c r="E1002" s="1" t="s">
        <v>11</v>
      </c>
      <c r="F1002" s="13" t="s">
        <v>12</v>
      </c>
      <c r="G1002" s="13">
        <v>5</v>
      </c>
      <c r="H1002" s="13">
        <v>1</v>
      </c>
      <c r="I1002" s="13">
        <v>250</v>
      </c>
      <c r="J1002" s="13">
        <v>1</v>
      </c>
      <c r="K1002" s="13" t="s">
        <v>6328</v>
      </c>
      <c r="L1002" s="13" t="s">
        <v>6329</v>
      </c>
    </row>
    <row r="1003" spans="1:12">
      <c r="A1003" s="1">
        <v>100007127</v>
      </c>
      <c r="B1003" s="1" t="s">
        <v>2344</v>
      </c>
      <c r="C1003" s="1" t="s">
        <v>2371</v>
      </c>
      <c r="D1003" s="1" t="s">
        <v>390</v>
      </c>
      <c r="E1003" s="1" t="s">
        <v>20</v>
      </c>
      <c r="F1003" s="13" t="s">
        <v>72</v>
      </c>
      <c r="G1003" s="13">
        <v>5</v>
      </c>
      <c r="H1003" s="13">
        <v>1</v>
      </c>
      <c r="I1003" s="13">
        <v>250</v>
      </c>
      <c r="J1003" s="13">
        <v>1</v>
      </c>
      <c r="K1003" s="13" t="s">
        <v>6328</v>
      </c>
      <c r="L1003" s="13" t="s">
        <v>6329</v>
      </c>
    </row>
    <row r="1004" spans="1:12">
      <c r="A1004" s="1">
        <v>100017445</v>
      </c>
      <c r="B1004" s="1" t="s">
        <v>2344</v>
      </c>
      <c r="C1004" s="1" t="s">
        <v>2371</v>
      </c>
      <c r="D1004" s="1" t="s">
        <v>5475</v>
      </c>
      <c r="E1004" s="1" t="s">
        <v>5474</v>
      </c>
      <c r="F1004" s="13" t="s">
        <v>5475</v>
      </c>
      <c r="G1004" s="13">
        <v>0</v>
      </c>
      <c r="H1004" s="13">
        <v>0</v>
      </c>
      <c r="I1004" s="13">
        <v>0</v>
      </c>
      <c r="J1004" s="13">
        <v>1</v>
      </c>
      <c r="K1004" s="13" t="s">
        <v>6330</v>
      </c>
      <c r="L1004" s="13" t="s">
        <v>6331</v>
      </c>
    </row>
    <row r="1005" spans="1:12">
      <c r="A1005" s="1">
        <v>100007131</v>
      </c>
      <c r="B1005" s="1" t="s">
        <v>2344</v>
      </c>
      <c r="C1005" s="1" t="s">
        <v>2371</v>
      </c>
      <c r="D1005" s="1" t="s">
        <v>898</v>
      </c>
      <c r="E1005" s="1" t="s">
        <v>2</v>
      </c>
      <c r="F1005" s="13" t="s">
        <v>46</v>
      </c>
      <c r="G1005" s="13">
        <v>3</v>
      </c>
      <c r="H1005" s="13">
        <v>1</v>
      </c>
      <c r="I1005" s="13">
        <v>150</v>
      </c>
      <c r="J1005" s="13">
        <v>1</v>
      </c>
      <c r="K1005" s="13" t="s">
        <v>6312</v>
      </c>
      <c r="L1005" s="13" t="s">
        <v>6313</v>
      </c>
    </row>
    <row r="1006" spans="1:12">
      <c r="A1006" s="1">
        <v>100007134</v>
      </c>
      <c r="B1006" s="1" t="s">
        <v>2344</v>
      </c>
      <c r="C1006" s="1" t="s">
        <v>2371</v>
      </c>
      <c r="D1006" s="1" t="s">
        <v>841</v>
      </c>
      <c r="E1006" s="1" t="s">
        <v>2</v>
      </c>
      <c r="F1006" s="13" t="s">
        <v>277</v>
      </c>
      <c r="G1006" s="13">
        <v>2</v>
      </c>
      <c r="H1006" s="13">
        <v>1</v>
      </c>
      <c r="I1006" s="13">
        <v>100</v>
      </c>
      <c r="J1006" s="13">
        <v>1</v>
      </c>
      <c r="K1006" s="13" t="s">
        <v>6316</v>
      </c>
      <c r="L1006" s="13" t="s">
        <v>6317</v>
      </c>
    </row>
    <row r="1007" spans="1:12">
      <c r="A1007" s="1">
        <v>100007135</v>
      </c>
      <c r="B1007" s="1" t="s">
        <v>2344</v>
      </c>
      <c r="C1007" s="1" t="s">
        <v>2371</v>
      </c>
      <c r="D1007" s="1" t="s">
        <v>176</v>
      </c>
      <c r="E1007" s="1" t="s">
        <v>11</v>
      </c>
      <c r="F1007" s="13" t="s">
        <v>12</v>
      </c>
      <c r="G1007" s="13">
        <v>4</v>
      </c>
      <c r="H1007" s="13">
        <v>1</v>
      </c>
      <c r="I1007" s="13">
        <v>200</v>
      </c>
      <c r="J1007" s="13">
        <v>1</v>
      </c>
      <c r="K1007" s="13" t="s">
        <v>6324</v>
      </c>
      <c r="L1007" s="13" t="s">
        <v>6325</v>
      </c>
    </row>
    <row r="1008" spans="1:12">
      <c r="A1008" s="1">
        <v>100007139</v>
      </c>
      <c r="B1008" s="1" t="s">
        <v>2344</v>
      </c>
      <c r="C1008" s="1" t="s">
        <v>2371</v>
      </c>
      <c r="D1008" s="1" t="s">
        <v>12</v>
      </c>
      <c r="E1008" s="1" t="s">
        <v>11</v>
      </c>
      <c r="F1008" s="13" t="s">
        <v>12</v>
      </c>
      <c r="G1008" s="13">
        <v>5</v>
      </c>
      <c r="H1008" s="13">
        <v>1</v>
      </c>
      <c r="I1008" s="13">
        <v>250</v>
      </c>
      <c r="J1008" s="13">
        <v>1</v>
      </c>
      <c r="K1008" s="13" t="s">
        <v>6318</v>
      </c>
      <c r="L1008" s="13" t="s">
        <v>6319</v>
      </c>
    </row>
    <row r="1009" spans="1:12">
      <c r="A1009" s="1">
        <v>100007145</v>
      </c>
      <c r="B1009" s="1" t="s">
        <v>2344</v>
      </c>
      <c r="C1009" s="1" t="s">
        <v>2371</v>
      </c>
      <c r="D1009" s="1" t="s">
        <v>750</v>
      </c>
      <c r="E1009" s="1" t="s">
        <v>20</v>
      </c>
      <c r="F1009" s="13" t="s">
        <v>72</v>
      </c>
      <c r="G1009" s="13">
        <v>5</v>
      </c>
      <c r="H1009" s="13">
        <v>1</v>
      </c>
      <c r="I1009" s="13">
        <v>250</v>
      </c>
      <c r="J1009" s="13">
        <v>1</v>
      </c>
      <c r="K1009" s="13" t="s">
        <v>6328</v>
      </c>
      <c r="L1009" s="13" t="s">
        <v>6329</v>
      </c>
    </row>
    <row r="1010" spans="1:12">
      <c r="A1010" s="1">
        <v>100007149</v>
      </c>
      <c r="B1010" s="1" t="s">
        <v>2344</v>
      </c>
      <c r="C1010" s="1" t="s">
        <v>2371</v>
      </c>
      <c r="D1010" s="1" t="s">
        <v>710</v>
      </c>
      <c r="E1010" s="1" t="s">
        <v>11</v>
      </c>
      <c r="F1010" s="13" t="s">
        <v>12</v>
      </c>
      <c r="G1010" s="13">
        <v>5</v>
      </c>
      <c r="H1010" s="13">
        <v>1</v>
      </c>
      <c r="I1010" s="13">
        <v>250</v>
      </c>
      <c r="J1010" s="13">
        <v>1</v>
      </c>
      <c r="K1010" s="13" t="s">
        <v>6328</v>
      </c>
      <c r="L1010" s="13" t="s">
        <v>6329</v>
      </c>
    </row>
    <row r="1011" spans="1:12">
      <c r="A1011" s="1">
        <v>100007153</v>
      </c>
      <c r="B1011" s="1" t="s">
        <v>2344</v>
      </c>
      <c r="C1011" s="1" t="s">
        <v>2371</v>
      </c>
      <c r="D1011" s="1" t="s">
        <v>12</v>
      </c>
      <c r="E1011" s="1" t="s">
        <v>11</v>
      </c>
      <c r="F1011" s="13" t="s">
        <v>12</v>
      </c>
      <c r="G1011" s="13">
        <v>3</v>
      </c>
      <c r="H1011" s="13">
        <v>1</v>
      </c>
      <c r="I1011" s="13">
        <v>150</v>
      </c>
      <c r="J1011" s="13">
        <v>1</v>
      </c>
      <c r="K1011" s="13" t="s">
        <v>6312</v>
      </c>
      <c r="L1011" s="13" t="s">
        <v>6313</v>
      </c>
    </row>
    <row r="1012" spans="1:12">
      <c r="A1012" s="1">
        <v>100007161</v>
      </c>
      <c r="B1012" s="1" t="s">
        <v>2344</v>
      </c>
      <c r="C1012" s="1" t="s">
        <v>2371</v>
      </c>
      <c r="D1012" s="1" t="s">
        <v>176</v>
      </c>
      <c r="E1012" s="1" t="s">
        <v>11</v>
      </c>
      <c r="F1012" s="13" t="s">
        <v>12</v>
      </c>
      <c r="G1012" s="13">
        <v>4</v>
      </c>
      <c r="H1012" s="13">
        <v>1</v>
      </c>
      <c r="I1012" s="13">
        <v>200</v>
      </c>
      <c r="J1012" s="13">
        <v>1</v>
      </c>
      <c r="K1012" s="13" t="s">
        <v>6324</v>
      </c>
      <c r="L1012" s="13" t="s">
        <v>6325</v>
      </c>
    </row>
    <row r="1013" spans="1:12">
      <c r="A1013" s="1">
        <v>100007163</v>
      </c>
      <c r="B1013" s="1" t="s">
        <v>2344</v>
      </c>
      <c r="C1013" s="1" t="s">
        <v>2371</v>
      </c>
      <c r="D1013" s="1" t="s">
        <v>176</v>
      </c>
      <c r="E1013" s="1" t="s">
        <v>11</v>
      </c>
      <c r="F1013" s="13" t="s">
        <v>407</v>
      </c>
      <c r="G1013" s="13">
        <v>3</v>
      </c>
      <c r="H1013" s="13">
        <v>1</v>
      </c>
      <c r="I1013" s="13">
        <v>150</v>
      </c>
      <c r="J1013" s="13">
        <v>1</v>
      </c>
      <c r="K1013" s="13" t="s">
        <v>6306</v>
      </c>
      <c r="L1013" s="13" t="s">
        <v>6307</v>
      </c>
    </row>
    <row r="1014" spans="1:12">
      <c r="A1014" s="1">
        <v>100007168</v>
      </c>
      <c r="B1014" s="1" t="s">
        <v>2344</v>
      </c>
      <c r="C1014" s="1" t="s">
        <v>2371</v>
      </c>
      <c r="D1014" s="1" t="s">
        <v>176</v>
      </c>
      <c r="E1014" s="1" t="s">
        <v>11</v>
      </c>
      <c r="F1014" s="13" t="s">
        <v>407</v>
      </c>
      <c r="G1014" s="13">
        <v>3</v>
      </c>
      <c r="H1014" s="13">
        <v>1</v>
      </c>
      <c r="I1014" s="13">
        <v>150</v>
      </c>
      <c r="J1014" s="13">
        <v>1</v>
      </c>
      <c r="K1014" s="13" t="s">
        <v>6306</v>
      </c>
      <c r="L1014" s="13" t="s">
        <v>6307</v>
      </c>
    </row>
    <row r="1015" spans="1:12">
      <c r="A1015" s="1">
        <v>100007173</v>
      </c>
      <c r="B1015" s="1" t="s">
        <v>2344</v>
      </c>
      <c r="C1015" s="1" t="s">
        <v>2371</v>
      </c>
      <c r="D1015" s="1" t="s">
        <v>12</v>
      </c>
      <c r="E1015" s="1" t="s">
        <v>11</v>
      </c>
      <c r="F1015" s="13" t="s">
        <v>12</v>
      </c>
      <c r="G1015" s="13">
        <v>3</v>
      </c>
      <c r="H1015" s="13">
        <v>1</v>
      </c>
      <c r="I1015" s="13">
        <v>150</v>
      </c>
      <c r="J1015" s="13">
        <v>1</v>
      </c>
      <c r="K1015" s="13" t="s">
        <v>6306</v>
      </c>
      <c r="L1015" s="13" t="s">
        <v>6307</v>
      </c>
    </row>
    <row r="1016" spans="1:12">
      <c r="A1016" s="1">
        <v>100007178</v>
      </c>
      <c r="B1016" s="1" t="s">
        <v>2344</v>
      </c>
      <c r="C1016" s="1" t="s">
        <v>2371</v>
      </c>
      <c r="D1016" s="1" t="s">
        <v>176</v>
      </c>
      <c r="E1016" s="1" t="s">
        <v>11</v>
      </c>
      <c r="F1016" s="13" t="s">
        <v>407</v>
      </c>
      <c r="G1016" s="13">
        <v>3</v>
      </c>
      <c r="H1016" s="13">
        <v>1</v>
      </c>
      <c r="I1016" s="13">
        <v>150</v>
      </c>
      <c r="J1016" s="13">
        <v>1</v>
      </c>
      <c r="K1016" s="13" t="s">
        <v>6306</v>
      </c>
      <c r="L1016" s="13" t="s">
        <v>6307</v>
      </c>
    </row>
    <row r="1017" spans="1:12">
      <c r="A1017" s="1">
        <v>100007183</v>
      </c>
      <c r="B1017" s="1" t="s">
        <v>2344</v>
      </c>
      <c r="C1017" s="1" t="s">
        <v>2371</v>
      </c>
      <c r="D1017" s="1" t="s">
        <v>12</v>
      </c>
      <c r="E1017" s="1" t="s">
        <v>11</v>
      </c>
      <c r="F1017" s="13" t="s">
        <v>12</v>
      </c>
      <c r="G1017" s="13">
        <v>3</v>
      </c>
      <c r="H1017" s="13">
        <v>1</v>
      </c>
      <c r="I1017" s="13">
        <v>150</v>
      </c>
      <c r="J1017" s="13">
        <v>1</v>
      </c>
      <c r="K1017" s="13" t="s">
        <v>6312</v>
      </c>
      <c r="L1017" s="13" t="s">
        <v>6313</v>
      </c>
    </row>
    <row r="1018" spans="1:12">
      <c r="A1018" s="1">
        <v>100007193</v>
      </c>
      <c r="B1018" s="1" t="s">
        <v>2344</v>
      </c>
      <c r="C1018" s="1" t="s">
        <v>2371</v>
      </c>
      <c r="D1018" s="1" t="s">
        <v>2407</v>
      </c>
      <c r="E1018" s="1" t="s">
        <v>20</v>
      </c>
      <c r="F1018" s="13" t="s">
        <v>72</v>
      </c>
      <c r="G1018" s="13">
        <v>5</v>
      </c>
      <c r="H1018" s="13">
        <v>1</v>
      </c>
      <c r="I1018" s="13">
        <v>250</v>
      </c>
      <c r="J1018" s="13">
        <v>1</v>
      </c>
      <c r="K1018" s="13" t="s">
        <v>6328</v>
      </c>
      <c r="L1018" s="13" t="s">
        <v>6329</v>
      </c>
    </row>
    <row r="1019" spans="1:12">
      <c r="A1019" s="1">
        <v>100007189</v>
      </c>
      <c r="B1019" s="1" t="s">
        <v>2344</v>
      </c>
      <c r="C1019" s="1" t="s">
        <v>2371</v>
      </c>
      <c r="D1019" s="1" t="s">
        <v>252</v>
      </c>
      <c r="E1019" s="1" t="s">
        <v>11</v>
      </c>
      <c r="F1019" s="13" t="s">
        <v>12</v>
      </c>
      <c r="G1019" s="13">
        <v>2</v>
      </c>
      <c r="H1019" s="13">
        <v>1</v>
      </c>
      <c r="I1019" s="13">
        <v>100</v>
      </c>
      <c r="J1019" s="13">
        <v>1</v>
      </c>
      <c r="K1019" s="13" t="s">
        <v>6320</v>
      </c>
      <c r="L1019" s="13" t="s">
        <v>6321</v>
      </c>
    </row>
    <row r="1020" spans="1:12">
      <c r="A1020" s="1">
        <v>100007199</v>
      </c>
      <c r="B1020" s="1" t="s">
        <v>2344</v>
      </c>
      <c r="C1020" s="1" t="s">
        <v>2371</v>
      </c>
      <c r="D1020" s="1" t="s">
        <v>12</v>
      </c>
      <c r="E1020" s="1" t="s">
        <v>11</v>
      </c>
      <c r="F1020" s="13" t="s">
        <v>12</v>
      </c>
      <c r="G1020" s="13">
        <v>5</v>
      </c>
      <c r="H1020" s="13">
        <v>1</v>
      </c>
      <c r="I1020" s="13">
        <v>250</v>
      </c>
      <c r="J1020" s="13">
        <v>1</v>
      </c>
      <c r="K1020" s="13" t="s">
        <v>6326</v>
      </c>
      <c r="L1020" s="13" t="s">
        <v>6327</v>
      </c>
    </row>
    <row r="1021" spans="1:12">
      <c r="A1021" s="1">
        <v>100007209</v>
      </c>
      <c r="B1021" s="1" t="s">
        <v>2344</v>
      </c>
      <c r="C1021" s="1" t="s">
        <v>2371</v>
      </c>
      <c r="D1021" s="1" t="s">
        <v>176</v>
      </c>
      <c r="E1021" s="1" t="s">
        <v>11</v>
      </c>
      <c r="F1021" s="13" t="s">
        <v>12</v>
      </c>
      <c r="G1021" s="13">
        <v>3</v>
      </c>
      <c r="H1021" s="13">
        <v>1</v>
      </c>
      <c r="I1021" s="13">
        <v>150</v>
      </c>
      <c r="J1021" s="13">
        <v>1</v>
      </c>
      <c r="K1021" s="13" t="s">
        <v>6306</v>
      </c>
      <c r="L1021" s="13" t="s">
        <v>6307</v>
      </c>
    </row>
    <row r="1022" spans="1:12">
      <c r="A1022" s="1">
        <v>100007215</v>
      </c>
      <c r="B1022" s="1" t="s">
        <v>2344</v>
      </c>
      <c r="C1022" s="1" t="s">
        <v>2371</v>
      </c>
      <c r="D1022" s="1" t="s">
        <v>176</v>
      </c>
      <c r="E1022" s="1" t="s">
        <v>11</v>
      </c>
      <c r="F1022" s="13" t="s">
        <v>12</v>
      </c>
      <c r="G1022" s="13">
        <v>3</v>
      </c>
      <c r="H1022" s="13">
        <v>1</v>
      </c>
      <c r="I1022" s="13">
        <v>150</v>
      </c>
      <c r="J1022" s="13">
        <v>1</v>
      </c>
      <c r="K1022" s="13" t="s">
        <v>6306</v>
      </c>
      <c r="L1022" s="13" t="s">
        <v>6307</v>
      </c>
    </row>
    <row r="1023" spans="1:12">
      <c r="A1023" s="1">
        <v>100007219</v>
      </c>
      <c r="B1023" s="1" t="s">
        <v>2344</v>
      </c>
      <c r="C1023" s="1" t="s">
        <v>2371</v>
      </c>
      <c r="D1023" s="1" t="s">
        <v>176</v>
      </c>
      <c r="E1023" s="1" t="s">
        <v>11</v>
      </c>
      <c r="F1023" s="13" t="s">
        <v>12</v>
      </c>
      <c r="G1023" s="13">
        <v>3</v>
      </c>
      <c r="H1023" s="13">
        <v>1</v>
      </c>
      <c r="I1023" s="13">
        <v>150</v>
      </c>
      <c r="J1023" s="13">
        <v>1</v>
      </c>
      <c r="K1023" s="13" t="s">
        <v>6306</v>
      </c>
      <c r="L1023" s="13" t="s">
        <v>6307</v>
      </c>
    </row>
    <row r="1024" spans="1:12">
      <c r="A1024" s="1">
        <v>100007222</v>
      </c>
      <c r="B1024" s="1" t="s">
        <v>2344</v>
      </c>
      <c r="C1024" s="1" t="s">
        <v>2371</v>
      </c>
      <c r="D1024" s="1" t="s">
        <v>176</v>
      </c>
      <c r="E1024" s="1" t="s">
        <v>11</v>
      </c>
      <c r="F1024" s="13" t="s">
        <v>12</v>
      </c>
      <c r="G1024" s="13">
        <v>3</v>
      </c>
      <c r="H1024" s="13">
        <v>1</v>
      </c>
      <c r="I1024" s="13">
        <v>150</v>
      </c>
      <c r="J1024" s="13">
        <v>1</v>
      </c>
      <c r="K1024" s="13" t="s">
        <v>6306</v>
      </c>
      <c r="L1024" s="13" t="s">
        <v>6307</v>
      </c>
    </row>
    <row r="1025" spans="1:12">
      <c r="A1025" s="1">
        <v>100007229</v>
      </c>
      <c r="B1025" s="1" t="s">
        <v>2344</v>
      </c>
      <c r="C1025" s="1" t="s">
        <v>2371</v>
      </c>
      <c r="D1025" s="1" t="s">
        <v>176</v>
      </c>
      <c r="E1025" s="1" t="s">
        <v>11</v>
      </c>
      <c r="F1025" s="13" t="s">
        <v>12</v>
      </c>
      <c r="G1025" s="13">
        <v>3</v>
      </c>
      <c r="H1025" s="13">
        <v>1</v>
      </c>
      <c r="I1025" s="13">
        <v>150</v>
      </c>
      <c r="J1025" s="13">
        <v>1</v>
      </c>
      <c r="K1025" s="13" t="s">
        <v>6306</v>
      </c>
      <c r="L1025" s="13" t="s">
        <v>6307</v>
      </c>
    </row>
    <row r="1026" spans="1:12">
      <c r="A1026" s="1">
        <v>100007242</v>
      </c>
      <c r="B1026" s="1" t="s">
        <v>2344</v>
      </c>
      <c r="C1026" s="1" t="s">
        <v>2371</v>
      </c>
      <c r="D1026" s="1" t="s">
        <v>12</v>
      </c>
      <c r="E1026" s="1" t="s">
        <v>11</v>
      </c>
      <c r="F1026" s="13" t="s">
        <v>12</v>
      </c>
      <c r="G1026" s="13">
        <v>3</v>
      </c>
      <c r="H1026" s="13">
        <v>1</v>
      </c>
      <c r="I1026" s="13">
        <v>150</v>
      </c>
      <c r="J1026" s="13">
        <v>1</v>
      </c>
      <c r="K1026" s="13" t="s">
        <v>6312</v>
      </c>
      <c r="L1026" s="13" t="s">
        <v>6313</v>
      </c>
    </row>
    <row r="1027" spans="1:12">
      <c r="A1027" s="1">
        <v>100007245</v>
      </c>
      <c r="B1027" s="1" t="s">
        <v>2344</v>
      </c>
      <c r="C1027" s="1" t="s">
        <v>2371</v>
      </c>
      <c r="D1027" s="1" t="s">
        <v>12</v>
      </c>
      <c r="E1027" s="1" t="s">
        <v>11</v>
      </c>
      <c r="F1027" s="13" t="s">
        <v>12</v>
      </c>
      <c r="G1027" s="13">
        <v>3</v>
      </c>
      <c r="H1027" s="13">
        <v>1</v>
      </c>
      <c r="I1027" s="13">
        <v>150</v>
      </c>
      <c r="J1027" s="13">
        <v>1</v>
      </c>
      <c r="K1027" s="13" t="s">
        <v>6312</v>
      </c>
      <c r="L1027" s="13" t="s">
        <v>6313</v>
      </c>
    </row>
    <row r="1028" spans="1:12">
      <c r="A1028" s="1">
        <v>100007262</v>
      </c>
      <c r="B1028" s="1" t="s">
        <v>2344</v>
      </c>
      <c r="C1028" s="1" t="s">
        <v>2371</v>
      </c>
      <c r="D1028" s="1" t="s">
        <v>2424</v>
      </c>
      <c r="E1028" s="1" t="s">
        <v>11</v>
      </c>
      <c r="F1028" s="13" t="s">
        <v>12</v>
      </c>
      <c r="G1028" s="13">
        <v>2</v>
      </c>
      <c r="H1028" s="13">
        <v>1</v>
      </c>
      <c r="I1028" s="13">
        <v>100</v>
      </c>
      <c r="J1028" s="13">
        <v>1</v>
      </c>
      <c r="K1028" s="13" t="s">
        <v>6320</v>
      </c>
      <c r="L1028" s="13" t="s">
        <v>6321</v>
      </c>
    </row>
    <row r="1029" spans="1:12">
      <c r="A1029" s="1">
        <v>100007266</v>
      </c>
      <c r="B1029" s="1" t="s">
        <v>2344</v>
      </c>
      <c r="C1029" s="1" t="s">
        <v>2371</v>
      </c>
      <c r="D1029" s="1" t="s">
        <v>2426</v>
      </c>
      <c r="E1029" s="1" t="s">
        <v>11</v>
      </c>
      <c r="F1029" s="13" t="s">
        <v>12</v>
      </c>
      <c r="G1029" s="13">
        <v>3</v>
      </c>
      <c r="H1029" s="13">
        <v>1</v>
      </c>
      <c r="I1029" s="13">
        <v>150</v>
      </c>
      <c r="J1029" s="13">
        <v>1</v>
      </c>
      <c r="K1029" s="13" t="s">
        <v>6306</v>
      </c>
      <c r="L1029" s="13" t="s">
        <v>6307</v>
      </c>
    </row>
    <row r="1030" spans="1:12">
      <c r="A1030" s="1">
        <v>100007268</v>
      </c>
      <c r="B1030" s="1" t="s">
        <v>2344</v>
      </c>
      <c r="C1030" s="1" t="s">
        <v>2371</v>
      </c>
      <c r="D1030" s="1" t="s">
        <v>2428</v>
      </c>
      <c r="E1030" s="1" t="s">
        <v>11</v>
      </c>
      <c r="F1030" s="13" t="s">
        <v>12</v>
      </c>
      <c r="G1030" s="13">
        <v>4</v>
      </c>
      <c r="H1030" s="13">
        <v>1</v>
      </c>
      <c r="I1030" s="13">
        <v>200</v>
      </c>
      <c r="J1030" s="13">
        <v>1</v>
      </c>
      <c r="K1030" s="13" t="s">
        <v>6324</v>
      </c>
      <c r="L1030" s="13" t="s">
        <v>6325</v>
      </c>
    </row>
    <row r="1031" spans="1:12">
      <c r="A1031" s="1">
        <v>100007274</v>
      </c>
      <c r="B1031" s="1" t="s">
        <v>2344</v>
      </c>
      <c r="C1031" s="1" t="s">
        <v>2371</v>
      </c>
      <c r="D1031" s="1" t="s">
        <v>2431</v>
      </c>
      <c r="E1031" s="1" t="s">
        <v>11</v>
      </c>
      <c r="F1031" s="13" t="s">
        <v>12</v>
      </c>
      <c r="G1031" s="13">
        <v>3</v>
      </c>
      <c r="H1031" s="13">
        <v>1</v>
      </c>
      <c r="I1031" s="13">
        <v>150</v>
      </c>
      <c r="J1031" s="13">
        <v>1</v>
      </c>
      <c r="K1031" s="13" t="s">
        <v>6306</v>
      </c>
      <c r="L1031" s="13" t="s">
        <v>6307</v>
      </c>
    </row>
    <row r="1032" spans="1:12">
      <c r="A1032" s="1">
        <v>100007284</v>
      </c>
      <c r="B1032" s="1" t="s">
        <v>2344</v>
      </c>
      <c r="C1032" s="1" t="s">
        <v>2371</v>
      </c>
      <c r="D1032" s="1" t="s">
        <v>2435</v>
      </c>
      <c r="E1032" s="1" t="s">
        <v>11</v>
      </c>
      <c r="F1032" s="13" t="s">
        <v>12</v>
      </c>
      <c r="G1032" s="13">
        <v>3</v>
      </c>
      <c r="H1032" s="13">
        <v>1</v>
      </c>
      <c r="I1032" s="13">
        <v>150</v>
      </c>
      <c r="J1032" s="13">
        <v>1</v>
      </c>
      <c r="K1032" s="13" t="s">
        <v>6312</v>
      </c>
      <c r="L1032" s="13" t="s">
        <v>6313</v>
      </c>
    </row>
    <row r="1033" spans="1:12">
      <c r="A1033" s="1">
        <v>100007288</v>
      </c>
      <c r="B1033" s="1" t="s">
        <v>2344</v>
      </c>
      <c r="C1033" s="1" t="s">
        <v>2371</v>
      </c>
      <c r="D1033" s="1" t="s">
        <v>2437</v>
      </c>
      <c r="E1033" s="1" t="s">
        <v>11</v>
      </c>
      <c r="F1033" s="13" t="s">
        <v>12</v>
      </c>
      <c r="G1033" s="13">
        <v>3</v>
      </c>
      <c r="H1033" s="13">
        <v>1</v>
      </c>
      <c r="I1033" s="13">
        <v>150</v>
      </c>
      <c r="J1033" s="13">
        <v>1</v>
      </c>
      <c r="K1033" s="13" t="s">
        <v>6312</v>
      </c>
      <c r="L1033" s="13" t="s">
        <v>6313</v>
      </c>
    </row>
    <row r="1034" spans="1:12">
      <c r="A1034" s="1">
        <v>100007278</v>
      </c>
      <c r="B1034" s="1" t="s">
        <v>2344</v>
      </c>
      <c r="C1034" s="1" t="s">
        <v>2371</v>
      </c>
      <c r="D1034" s="1" t="s">
        <v>176</v>
      </c>
      <c r="E1034" s="1" t="s">
        <v>11</v>
      </c>
      <c r="F1034" s="13" t="s">
        <v>12</v>
      </c>
      <c r="G1034" s="13">
        <v>4</v>
      </c>
      <c r="H1034" s="13">
        <v>1</v>
      </c>
      <c r="I1034" s="13">
        <v>200</v>
      </c>
      <c r="J1034" s="13">
        <v>1</v>
      </c>
      <c r="K1034" s="13" t="s">
        <v>6324</v>
      </c>
      <c r="L1034" s="13" t="s">
        <v>6325</v>
      </c>
    </row>
    <row r="1035" spans="1:12">
      <c r="A1035" s="1">
        <v>100007297</v>
      </c>
      <c r="B1035" s="1" t="s">
        <v>2344</v>
      </c>
      <c r="C1035" s="1" t="s">
        <v>2371</v>
      </c>
      <c r="D1035" s="1" t="s">
        <v>176</v>
      </c>
      <c r="E1035" s="1" t="s">
        <v>11</v>
      </c>
      <c r="F1035" s="13" t="s">
        <v>12</v>
      </c>
      <c r="G1035" s="13">
        <v>4</v>
      </c>
      <c r="H1035" s="13">
        <v>1</v>
      </c>
      <c r="I1035" s="13">
        <v>200</v>
      </c>
      <c r="J1035" s="13">
        <v>1</v>
      </c>
      <c r="K1035" s="13" t="s">
        <v>6324</v>
      </c>
      <c r="L1035" s="13" t="s">
        <v>6325</v>
      </c>
    </row>
    <row r="1036" spans="1:12">
      <c r="A1036" s="1">
        <v>100007312</v>
      </c>
      <c r="B1036" s="1" t="s">
        <v>2344</v>
      </c>
      <c r="C1036" s="1" t="s">
        <v>2371</v>
      </c>
      <c r="D1036" s="1" t="s">
        <v>12</v>
      </c>
      <c r="E1036" s="1" t="s">
        <v>11</v>
      </c>
      <c r="F1036" s="13" t="s">
        <v>12</v>
      </c>
      <c r="G1036" s="13">
        <v>4</v>
      </c>
      <c r="H1036" s="13">
        <v>1</v>
      </c>
      <c r="I1036" s="13">
        <v>200</v>
      </c>
      <c r="J1036" s="13">
        <v>1</v>
      </c>
      <c r="K1036" s="13" t="s">
        <v>6324</v>
      </c>
      <c r="L1036" s="13" t="s">
        <v>6325</v>
      </c>
    </row>
    <row r="1037" spans="1:12">
      <c r="A1037" s="1">
        <v>100017444</v>
      </c>
      <c r="B1037" s="1" t="s">
        <v>2344</v>
      </c>
      <c r="C1037" s="1" t="s">
        <v>2371</v>
      </c>
      <c r="D1037" s="1" t="s">
        <v>5504</v>
      </c>
      <c r="E1037" s="1" t="s">
        <v>5474</v>
      </c>
      <c r="F1037" s="13" t="s">
        <v>5475</v>
      </c>
      <c r="G1037" s="13">
        <v>0</v>
      </c>
      <c r="H1037" s="13">
        <v>0</v>
      </c>
      <c r="I1037" s="13">
        <v>0</v>
      </c>
      <c r="J1037" s="13">
        <v>1</v>
      </c>
      <c r="K1037" s="13" t="s">
        <v>6330</v>
      </c>
      <c r="L1037" s="13" t="s">
        <v>6331</v>
      </c>
    </row>
    <row r="1038" spans="1:12">
      <c r="A1038" s="1">
        <v>100007325</v>
      </c>
      <c r="B1038" s="1" t="s">
        <v>2344</v>
      </c>
      <c r="C1038" s="1" t="s">
        <v>2371</v>
      </c>
      <c r="D1038" s="1" t="s">
        <v>2446</v>
      </c>
      <c r="E1038" s="1" t="s">
        <v>2</v>
      </c>
      <c r="F1038" s="13" t="s">
        <v>46</v>
      </c>
      <c r="G1038" s="13">
        <v>2</v>
      </c>
      <c r="H1038" s="13">
        <v>1</v>
      </c>
      <c r="I1038" s="13">
        <v>100</v>
      </c>
      <c r="J1038" s="13">
        <v>1</v>
      </c>
      <c r="K1038" s="13" t="s">
        <v>6316</v>
      </c>
      <c r="L1038" s="13" t="s">
        <v>6317</v>
      </c>
    </row>
    <row r="1039" spans="1:12">
      <c r="A1039" s="1">
        <v>100007327</v>
      </c>
      <c r="B1039" s="1" t="s">
        <v>2344</v>
      </c>
      <c r="C1039" s="1" t="s">
        <v>2371</v>
      </c>
      <c r="D1039" s="1" t="s">
        <v>18</v>
      </c>
      <c r="E1039" s="1" t="s">
        <v>27</v>
      </c>
      <c r="F1039" s="13" t="s">
        <v>18</v>
      </c>
      <c r="G1039" s="13">
        <v>3</v>
      </c>
      <c r="H1039" s="13">
        <v>1</v>
      </c>
      <c r="I1039" s="13">
        <v>150</v>
      </c>
      <c r="J1039" s="13">
        <v>1</v>
      </c>
      <c r="K1039" s="13" t="s">
        <v>6306</v>
      </c>
      <c r="L1039" s="13" t="s">
        <v>6307</v>
      </c>
    </row>
    <row r="1040" spans="1:12">
      <c r="A1040" s="1">
        <v>100018852</v>
      </c>
      <c r="B1040" s="1" t="s">
        <v>2344</v>
      </c>
      <c r="C1040" s="1" t="s">
        <v>2371</v>
      </c>
      <c r="D1040" s="1" t="s">
        <v>5772</v>
      </c>
      <c r="E1040" s="1" t="s">
        <v>11</v>
      </c>
      <c r="F1040" s="13" t="s">
        <v>12</v>
      </c>
      <c r="G1040" s="13">
        <v>5</v>
      </c>
      <c r="H1040" s="13">
        <v>1</v>
      </c>
      <c r="I1040" s="13">
        <v>250</v>
      </c>
      <c r="J1040" s="13">
        <v>1</v>
      </c>
      <c r="K1040" s="13" t="s">
        <v>6326</v>
      </c>
      <c r="L1040" s="13" t="s">
        <v>6327</v>
      </c>
    </row>
    <row r="1041" spans="1:12">
      <c r="A1041" s="1">
        <v>100007331</v>
      </c>
      <c r="B1041" s="1" t="s">
        <v>2344</v>
      </c>
      <c r="C1041" s="1" t="s">
        <v>2371</v>
      </c>
      <c r="D1041" s="1" t="s">
        <v>46</v>
      </c>
      <c r="E1041" s="1" t="s">
        <v>2</v>
      </c>
      <c r="F1041" s="13" t="s">
        <v>46</v>
      </c>
      <c r="G1041" s="13">
        <v>2</v>
      </c>
      <c r="H1041" s="13">
        <v>1</v>
      </c>
      <c r="I1041" s="13">
        <v>100</v>
      </c>
      <c r="J1041" s="13">
        <v>1</v>
      </c>
      <c r="K1041" s="13" t="s">
        <v>6320</v>
      </c>
      <c r="L1041" s="13" t="s">
        <v>6321</v>
      </c>
    </row>
    <row r="1042" spans="1:12">
      <c r="A1042" s="1">
        <v>100007338</v>
      </c>
      <c r="B1042" s="1" t="s">
        <v>2344</v>
      </c>
      <c r="C1042" s="1" t="s">
        <v>2371</v>
      </c>
      <c r="D1042" s="1" t="s">
        <v>2449</v>
      </c>
      <c r="E1042" s="1" t="s">
        <v>11</v>
      </c>
      <c r="F1042" s="13" t="s">
        <v>12</v>
      </c>
      <c r="G1042" s="13">
        <v>3</v>
      </c>
      <c r="H1042" s="13">
        <v>1</v>
      </c>
      <c r="I1042" s="13">
        <v>150</v>
      </c>
      <c r="J1042" s="13">
        <v>1</v>
      </c>
      <c r="K1042" s="13" t="s">
        <v>6306</v>
      </c>
      <c r="L1042" s="13" t="s">
        <v>6307</v>
      </c>
    </row>
    <row r="1043" spans="1:12">
      <c r="A1043" s="1">
        <v>100007347</v>
      </c>
      <c r="B1043" s="1" t="s">
        <v>2344</v>
      </c>
      <c r="C1043" s="1" t="s">
        <v>2371</v>
      </c>
      <c r="D1043" s="1" t="s">
        <v>12</v>
      </c>
      <c r="E1043" s="1" t="s">
        <v>11</v>
      </c>
      <c r="F1043" s="13" t="s">
        <v>12</v>
      </c>
      <c r="G1043" s="13">
        <v>3</v>
      </c>
      <c r="H1043" s="13">
        <v>1</v>
      </c>
      <c r="I1043" s="13">
        <v>150</v>
      </c>
      <c r="J1043" s="13">
        <v>1</v>
      </c>
      <c r="K1043" s="13" t="s">
        <v>6306</v>
      </c>
      <c r="L1043" s="13" t="s">
        <v>6307</v>
      </c>
    </row>
    <row r="1044" spans="1:12">
      <c r="A1044" s="1">
        <v>100007353</v>
      </c>
      <c r="B1044" s="1" t="s">
        <v>2344</v>
      </c>
      <c r="C1044" s="1" t="s">
        <v>2371</v>
      </c>
      <c r="D1044" s="1" t="s">
        <v>176</v>
      </c>
      <c r="E1044" s="1" t="s">
        <v>11</v>
      </c>
      <c r="F1044" s="13" t="s">
        <v>12</v>
      </c>
      <c r="G1044" s="13">
        <v>4</v>
      </c>
      <c r="H1044" s="13">
        <v>1</v>
      </c>
      <c r="I1044" s="13">
        <v>200</v>
      </c>
      <c r="J1044" s="13">
        <v>1</v>
      </c>
      <c r="K1044" s="13" t="s">
        <v>6324</v>
      </c>
      <c r="L1044" s="13" t="s">
        <v>6325</v>
      </c>
    </row>
    <row r="1045" spans="1:12">
      <c r="A1045" s="1">
        <v>100007358</v>
      </c>
      <c r="B1045" s="1" t="s">
        <v>2344</v>
      </c>
      <c r="C1045" s="1" t="s">
        <v>2457</v>
      </c>
      <c r="D1045" s="1" t="s">
        <v>176</v>
      </c>
      <c r="E1045" s="1" t="s">
        <v>11</v>
      </c>
      <c r="F1045" s="13" t="s">
        <v>12</v>
      </c>
      <c r="G1045" s="13">
        <v>3</v>
      </c>
      <c r="H1045" s="13">
        <v>1</v>
      </c>
      <c r="I1045" s="13">
        <v>150</v>
      </c>
      <c r="J1045" s="13">
        <v>1</v>
      </c>
      <c r="K1045" s="13" t="s">
        <v>6306</v>
      </c>
      <c r="L1045" s="13" t="s">
        <v>6307</v>
      </c>
    </row>
    <row r="1046" spans="1:12">
      <c r="A1046" s="1">
        <v>100007371</v>
      </c>
      <c r="B1046" s="1" t="s">
        <v>2344</v>
      </c>
      <c r="C1046" s="1" t="s">
        <v>2457</v>
      </c>
      <c r="D1046" s="1" t="s">
        <v>1456</v>
      </c>
      <c r="E1046" s="1" t="s">
        <v>20</v>
      </c>
      <c r="F1046" s="13" t="s">
        <v>72</v>
      </c>
      <c r="G1046" s="13">
        <v>5</v>
      </c>
      <c r="H1046" s="13">
        <v>1</v>
      </c>
      <c r="I1046" s="13">
        <v>250</v>
      </c>
      <c r="J1046" s="13">
        <v>1</v>
      </c>
      <c r="K1046" s="13" t="s">
        <v>6328</v>
      </c>
      <c r="L1046" s="13" t="s">
        <v>6329</v>
      </c>
    </row>
    <row r="1047" spans="1:12">
      <c r="A1047" s="1">
        <v>100007373</v>
      </c>
      <c r="B1047" s="1" t="s">
        <v>2344</v>
      </c>
      <c r="C1047" s="1" t="s">
        <v>2457</v>
      </c>
      <c r="D1047" s="1" t="s">
        <v>2462</v>
      </c>
      <c r="E1047" s="1" t="s">
        <v>11</v>
      </c>
      <c r="F1047" s="13" t="s">
        <v>12</v>
      </c>
      <c r="G1047" s="13">
        <v>5</v>
      </c>
      <c r="H1047" s="13">
        <v>2</v>
      </c>
      <c r="I1047" s="13">
        <v>250</v>
      </c>
      <c r="J1047" s="13">
        <v>1</v>
      </c>
      <c r="K1047" s="13" t="s">
        <v>6326</v>
      </c>
      <c r="L1047" s="13" t="s">
        <v>6327</v>
      </c>
    </row>
    <row r="1048" spans="1:12">
      <c r="A1048" s="1">
        <v>100007378</v>
      </c>
      <c r="B1048" s="1" t="s">
        <v>2344</v>
      </c>
      <c r="C1048" s="1" t="s">
        <v>2457</v>
      </c>
      <c r="D1048" s="1" t="s">
        <v>176</v>
      </c>
      <c r="E1048" s="1" t="s">
        <v>11</v>
      </c>
      <c r="F1048" s="13" t="s">
        <v>12</v>
      </c>
      <c r="G1048" s="13">
        <v>3</v>
      </c>
      <c r="H1048" s="13">
        <v>1</v>
      </c>
      <c r="I1048" s="13">
        <v>150</v>
      </c>
      <c r="J1048" s="13">
        <v>1</v>
      </c>
      <c r="K1048" s="13" t="s">
        <v>6306</v>
      </c>
      <c r="L1048" s="13" t="s">
        <v>6307</v>
      </c>
    </row>
    <row r="1049" spans="1:12">
      <c r="A1049" s="1">
        <v>100007383</v>
      </c>
      <c r="B1049" s="1" t="s">
        <v>2344</v>
      </c>
      <c r="C1049" s="1" t="s">
        <v>2457</v>
      </c>
      <c r="D1049" s="1" t="s">
        <v>167</v>
      </c>
      <c r="E1049" s="1" t="s">
        <v>20</v>
      </c>
      <c r="F1049" s="13" t="s">
        <v>167</v>
      </c>
      <c r="G1049" s="13">
        <v>4</v>
      </c>
      <c r="H1049" s="13">
        <v>1</v>
      </c>
      <c r="I1049" s="13">
        <v>200</v>
      </c>
      <c r="J1049" s="13">
        <v>1</v>
      </c>
      <c r="K1049" s="13" t="s">
        <v>6324</v>
      </c>
      <c r="L1049" s="13" t="s">
        <v>6325</v>
      </c>
    </row>
    <row r="1050" spans="1:12">
      <c r="A1050" s="1">
        <v>100007422</v>
      </c>
      <c r="B1050" s="1" t="s">
        <v>2344</v>
      </c>
      <c r="C1050" s="1" t="s">
        <v>2457</v>
      </c>
      <c r="D1050" s="1" t="s">
        <v>750</v>
      </c>
      <c r="E1050" s="1" t="s">
        <v>20</v>
      </c>
      <c r="F1050" s="13" t="s">
        <v>72</v>
      </c>
      <c r="G1050" s="13">
        <v>5</v>
      </c>
      <c r="H1050" s="13">
        <v>1</v>
      </c>
      <c r="I1050" s="13">
        <v>250</v>
      </c>
      <c r="J1050" s="13">
        <v>1</v>
      </c>
      <c r="K1050" s="13" t="s">
        <v>6326</v>
      </c>
      <c r="L1050" s="13" t="s">
        <v>6327</v>
      </c>
    </row>
    <row r="1051" spans="1:12">
      <c r="A1051" s="1">
        <v>100007425</v>
      </c>
      <c r="B1051" s="1" t="s">
        <v>2344</v>
      </c>
      <c r="C1051" s="1" t="s">
        <v>2457</v>
      </c>
      <c r="D1051" s="1" t="s">
        <v>100</v>
      </c>
      <c r="E1051" s="1" t="s">
        <v>20</v>
      </c>
      <c r="F1051" s="13" t="s">
        <v>100</v>
      </c>
      <c r="G1051" s="13">
        <v>4</v>
      </c>
      <c r="H1051" s="13">
        <v>1</v>
      </c>
      <c r="I1051" s="13">
        <v>200</v>
      </c>
      <c r="J1051" s="13">
        <v>1</v>
      </c>
      <c r="K1051" s="13" t="s">
        <v>6324</v>
      </c>
      <c r="L1051" s="13" t="s">
        <v>6325</v>
      </c>
    </row>
    <row r="1052" spans="1:12">
      <c r="A1052" s="1">
        <v>100007426</v>
      </c>
      <c r="B1052" s="1" t="s">
        <v>2344</v>
      </c>
      <c r="C1052" s="1" t="s">
        <v>2457</v>
      </c>
      <c r="D1052" s="1" t="s">
        <v>2480</v>
      </c>
      <c r="E1052" s="1" t="s">
        <v>11</v>
      </c>
      <c r="F1052" s="13" t="s">
        <v>12</v>
      </c>
      <c r="G1052" s="13">
        <v>5</v>
      </c>
      <c r="H1052" s="13">
        <v>1</v>
      </c>
      <c r="I1052" s="13">
        <v>250</v>
      </c>
      <c r="J1052" s="13">
        <v>1</v>
      </c>
      <c r="K1052" s="13" t="s">
        <v>6326</v>
      </c>
      <c r="L1052" s="13" t="s">
        <v>6327</v>
      </c>
    </row>
    <row r="1053" spans="1:12">
      <c r="A1053" s="1">
        <v>100007430</v>
      </c>
      <c r="B1053" s="1" t="s">
        <v>2344</v>
      </c>
      <c r="C1053" s="1" t="s">
        <v>2457</v>
      </c>
      <c r="D1053" s="1" t="s">
        <v>120</v>
      </c>
      <c r="E1053" s="1" t="s">
        <v>20</v>
      </c>
      <c r="F1053" s="13" t="s">
        <v>72</v>
      </c>
      <c r="G1053" s="13">
        <v>3</v>
      </c>
      <c r="H1053" s="13">
        <v>1</v>
      </c>
      <c r="I1053" s="13">
        <v>150</v>
      </c>
      <c r="J1053" s="13">
        <v>1</v>
      </c>
      <c r="K1053" s="13" t="s">
        <v>6306</v>
      </c>
      <c r="L1053" s="13" t="s">
        <v>6307</v>
      </c>
    </row>
    <row r="1054" spans="1:12">
      <c r="A1054" s="1">
        <v>100007436</v>
      </c>
      <c r="B1054" s="1" t="s">
        <v>2344</v>
      </c>
      <c r="C1054" s="1" t="s">
        <v>2457</v>
      </c>
      <c r="D1054" s="1" t="s">
        <v>2484</v>
      </c>
      <c r="E1054" s="1" t="s">
        <v>11</v>
      </c>
      <c r="F1054" s="13" t="s">
        <v>12</v>
      </c>
      <c r="G1054" s="13">
        <v>5</v>
      </c>
      <c r="H1054" s="13">
        <v>1</v>
      </c>
      <c r="I1054" s="13">
        <v>250</v>
      </c>
      <c r="J1054" s="13">
        <v>1</v>
      </c>
      <c r="K1054" s="13" t="s">
        <v>6328</v>
      </c>
      <c r="L1054" s="13" t="s">
        <v>6329</v>
      </c>
    </row>
    <row r="1055" spans="1:12">
      <c r="A1055" s="1">
        <v>100007445</v>
      </c>
      <c r="B1055" s="1" t="s">
        <v>2344</v>
      </c>
      <c r="C1055" s="1" t="s">
        <v>2457</v>
      </c>
      <c r="D1055" s="1" t="s">
        <v>2489</v>
      </c>
      <c r="E1055" s="1" t="s">
        <v>11</v>
      </c>
      <c r="F1055" s="13" t="s">
        <v>12</v>
      </c>
      <c r="G1055" s="13">
        <v>3</v>
      </c>
      <c r="H1055" s="13">
        <v>1</v>
      </c>
      <c r="I1055" s="13">
        <v>150</v>
      </c>
      <c r="J1055" s="13">
        <v>1</v>
      </c>
      <c r="K1055" s="13" t="s">
        <v>6306</v>
      </c>
      <c r="L1055" s="13" t="s">
        <v>6307</v>
      </c>
    </row>
    <row r="1056" spans="1:12">
      <c r="A1056" s="1">
        <v>100007455</v>
      </c>
      <c r="B1056" s="1" t="s">
        <v>2344</v>
      </c>
      <c r="C1056" s="1" t="s">
        <v>2457</v>
      </c>
      <c r="D1056" s="1" t="s">
        <v>176</v>
      </c>
      <c r="E1056" s="1" t="s">
        <v>11</v>
      </c>
      <c r="F1056" s="13" t="s">
        <v>12</v>
      </c>
      <c r="G1056" s="13">
        <v>3</v>
      </c>
      <c r="H1056" s="13">
        <v>1</v>
      </c>
      <c r="I1056" s="13">
        <v>150</v>
      </c>
      <c r="J1056" s="13">
        <v>1</v>
      </c>
      <c r="K1056" s="13" t="s">
        <v>6306</v>
      </c>
      <c r="L1056" s="13" t="s">
        <v>6307</v>
      </c>
    </row>
    <row r="1057" spans="1:12">
      <c r="A1057" s="1">
        <v>100007466</v>
      </c>
      <c r="B1057" s="1" t="s">
        <v>2344</v>
      </c>
      <c r="C1057" s="1" t="s">
        <v>2457</v>
      </c>
      <c r="D1057" s="1" t="s">
        <v>176</v>
      </c>
      <c r="E1057" s="1" t="s">
        <v>11</v>
      </c>
      <c r="F1057" s="13" t="s">
        <v>12</v>
      </c>
      <c r="G1057" s="13">
        <v>3</v>
      </c>
      <c r="H1057" s="13">
        <v>1</v>
      </c>
      <c r="I1057" s="13">
        <v>150</v>
      </c>
      <c r="J1057" s="13">
        <v>1</v>
      </c>
      <c r="K1057" s="13" t="s">
        <v>6306</v>
      </c>
      <c r="L1057" s="13" t="s">
        <v>6307</v>
      </c>
    </row>
    <row r="1058" spans="1:12">
      <c r="A1058" s="1">
        <v>100007475</v>
      </c>
      <c r="B1058" s="1" t="s">
        <v>2344</v>
      </c>
      <c r="C1058" s="1" t="s">
        <v>2457</v>
      </c>
      <c r="D1058" s="1" t="s">
        <v>176</v>
      </c>
      <c r="E1058" s="1" t="s">
        <v>11</v>
      </c>
      <c r="F1058" s="13" t="s">
        <v>12</v>
      </c>
      <c r="G1058" s="13">
        <v>3</v>
      </c>
      <c r="H1058" s="13">
        <v>1</v>
      </c>
      <c r="I1058" s="13">
        <v>150</v>
      </c>
      <c r="J1058" s="13">
        <v>1</v>
      </c>
      <c r="K1058" s="13" t="s">
        <v>6306</v>
      </c>
      <c r="L1058" s="13" t="s">
        <v>6307</v>
      </c>
    </row>
    <row r="1059" spans="1:12">
      <c r="A1059" s="1">
        <v>100007506</v>
      </c>
      <c r="B1059" s="1" t="s">
        <v>2344</v>
      </c>
      <c r="C1059" s="1" t="s">
        <v>2457</v>
      </c>
      <c r="D1059" s="1" t="s">
        <v>176</v>
      </c>
      <c r="E1059" s="1" t="s">
        <v>11</v>
      </c>
      <c r="F1059" s="13" t="s">
        <v>12</v>
      </c>
      <c r="G1059" s="13">
        <v>3</v>
      </c>
      <c r="H1059" s="13">
        <v>1</v>
      </c>
      <c r="I1059" s="13">
        <v>150</v>
      </c>
      <c r="J1059" s="13">
        <v>1</v>
      </c>
      <c r="K1059" s="13" t="s">
        <v>6306</v>
      </c>
      <c r="L1059" s="13" t="s">
        <v>6307</v>
      </c>
    </row>
    <row r="1060" spans="1:12">
      <c r="A1060" s="1">
        <v>100007503</v>
      </c>
      <c r="B1060" s="1" t="s">
        <v>2344</v>
      </c>
      <c r="C1060" s="1" t="s">
        <v>2457</v>
      </c>
      <c r="D1060" s="1" t="s">
        <v>176</v>
      </c>
      <c r="E1060" s="1" t="s">
        <v>11</v>
      </c>
      <c r="F1060" s="13" t="s">
        <v>12</v>
      </c>
      <c r="G1060" s="13">
        <v>3</v>
      </c>
      <c r="H1060" s="13">
        <v>1</v>
      </c>
      <c r="I1060" s="13">
        <v>150</v>
      </c>
      <c r="J1060" s="13">
        <v>1</v>
      </c>
      <c r="K1060" s="13" t="s">
        <v>6306</v>
      </c>
      <c r="L1060" s="13" t="s">
        <v>6307</v>
      </c>
    </row>
    <row r="1061" spans="1:12">
      <c r="A1061" s="1">
        <v>100007512</v>
      </c>
      <c r="B1061" s="1" t="s">
        <v>2344</v>
      </c>
      <c r="C1061" s="1" t="s">
        <v>2507</v>
      </c>
      <c r="D1061" s="1" t="s">
        <v>12</v>
      </c>
      <c r="E1061" s="1" t="s">
        <v>11</v>
      </c>
      <c r="F1061" s="13" t="s">
        <v>12</v>
      </c>
      <c r="G1061" s="13">
        <v>3</v>
      </c>
      <c r="H1061" s="13">
        <v>1</v>
      </c>
      <c r="I1061" s="13">
        <v>150</v>
      </c>
      <c r="J1061" s="13">
        <v>1</v>
      </c>
      <c r="K1061" s="13" t="s">
        <v>6306</v>
      </c>
      <c r="L1061" s="13" t="s">
        <v>6307</v>
      </c>
    </row>
    <row r="1062" spans="1:12">
      <c r="A1062" s="1">
        <v>100007525</v>
      </c>
      <c r="B1062" s="1" t="s">
        <v>2344</v>
      </c>
      <c r="C1062" s="1" t="s">
        <v>2507</v>
      </c>
      <c r="D1062" s="1" t="s">
        <v>12</v>
      </c>
      <c r="E1062" s="1" t="s">
        <v>11</v>
      </c>
      <c r="F1062" s="13" t="s">
        <v>12</v>
      </c>
      <c r="G1062" s="13">
        <v>5</v>
      </c>
      <c r="H1062" s="13">
        <v>1</v>
      </c>
      <c r="I1062" s="13">
        <v>250</v>
      </c>
      <c r="J1062" s="13">
        <v>1</v>
      </c>
      <c r="K1062" s="13" t="s">
        <v>6328</v>
      </c>
      <c r="L1062" s="13" t="s">
        <v>6329</v>
      </c>
    </row>
    <row r="1063" spans="1:12">
      <c r="A1063" s="1">
        <v>100007528</v>
      </c>
      <c r="B1063" s="1" t="s">
        <v>2344</v>
      </c>
      <c r="C1063" s="1" t="s">
        <v>2507</v>
      </c>
      <c r="D1063" s="1" t="s">
        <v>12</v>
      </c>
      <c r="E1063" s="1" t="s">
        <v>11</v>
      </c>
      <c r="F1063" s="13" t="s">
        <v>12</v>
      </c>
      <c r="G1063" s="13">
        <v>4</v>
      </c>
      <c r="H1063" s="13">
        <v>1</v>
      </c>
      <c r="I1063" s="13">
        <v>200</v>
      </c>
      <c r="J1063" s="13">
        <v>1</v>
      </c>
      <c r="K1063" s="13" t="s">
        <v>6324</v>
      </c>
      <c r="L1063" s="13" t="s">
        <v>6325</v>
      </c>
    </row>
    <row r="1064" spans="1:12">
      <c r="A1064" s="1">
        <v>100017875</v>
      </c>
      <c r="B1064" s="1" t="s">
        <v>2344</v>
      </c>
      <c r="C1064" s="1" t="s">
        <v>2507</v>
      </c>
      <c r="D1064" s="1" t="s">
        <v>45</v>
      </c>
      <c r="E1064" s="1" t="s">
        <v>2</v>
      </c>
      <c r="F1064" s="13" t="s">
        <v>46</v>
      </c>
      <c r="G1064" s="13">
        <v>3</v>
      </c>
      <c r="H1064" s="13">
        <v>1</v>
      </c>
      <c r="I1064" s="13">
        <v>150</v>
      </c>
      <c r="J1064" s="13">
        <v>1</v>
      </c>
      <c r="K1064" s="13" t="s">
        <v>6306</v>
      </c>
      <c r="L1064" s="13" t="s">
        <v>6307</v>
      </c>
    </row>
    <row r="1065" spans="1:12">
      <c r="A1065" s="1">
        <v>100017449</v>
      </c>
      <c r="B1065" s="1" t="s">
        <v>2344</v>
      </c>
      <c r="C1065" s="1" t="s">
        <v>2507</v>
      </c>
      <c r="D1065" s="1" t="s">
        <v>5499</v>
      </c>
      <c r="E1065" s="1" t="s">
        <v>5474</v>
      </c>
      <c r="F1065" s="13" t="s">
        <v>5475</v>
      </c>
      <c r="G1065" s="13">
        <v>3</v>
      </c>
      <c r="H1065" s="13">
        <v>1</v>
      </c>
      <c r="I1065" s="13">
        <v>150</v>
      </c>
      <c r="J1065" s="13">
        <v>1</v>
      </c>
      <c r="K1065" s="13" t="s">
        <v>6306</v>
      </c>
      <c r="L1065" s="13" t="s">
        <v>6307</v>
      </c>
    </row>
    <row r="1066" spans="1:12">
      <c r="A1066" s="1">
        <v>100007546</v>
      </c>
      <c r="B1066" s="1" t="s">
        <v>2344</v>
      </c>
      <c r="C1066" s="1" t="s">
        <v>2507</v>
      </c>
      <c r="D1066" s="1" t="s">
        <v>1458</v>
      </c>
      <c r="E1066" s="1" t="s">
        <v>2</v>
      </c>
      <c r="F1066" s="13" t="s">
        <v>277</v>
      </c>
      <c r="G1066" s="13">
        <v>3</v>
      </c>
      <c r="H1066" s="13">
        <v>1</v>
      </c>
      <c r="I1066" s="13">
        <v>150</v>
      </c>
      <c r="J1066" s="13">
        <v>1</v>
      </c>
      <c r="K1066" s="13" t="s">
        <v>6306</v>
      </c>
      <c r="L1066" s="13" t="s">
        <v>6307</v>
      </c>
    </row>
    <row r="1067" spans="1:12">
      <c r="A1067" s="1">
        <v>100007547</v>
      </c>
      <c r="B1067" s="1" t="s">
        <v>2344</v>
      </c>
      <c r="C1067" s="1" t="s">
        <v>2507</v>
      </c>
      <c r="D1067" s="1" t="s">
        <v>2517</v>
      </c>
      <c r="E1067" s="1" t="s">
        <v>2</v>
      </c>
      <c r="F1067" s="13" t="s">
        <v>673</v>
      </c>
      <c r="G1067" s="13">
        <v>3</v>
      </c>
      <c r="H1067" s="13">
        <v>1</v>
      </c>
      <c r="I1067" s="13">
        <v>150</v>
      </c>
      <c r="J1067" s="13">
        <v>1</v>
      </c>
      <c r="K1067" s="13" t="s">
        <v>6306</v>
      </c>
      <c r="L1067" s="13" t="s">
        <v>6307</v>
      </c>
    </row>
    <row r="1068" spans="1:12">
      <c r="A1068" s="1">
        <v>100007554</v>
      </c>
      <c r="B1068" s="1" t="s">
        <v>2344</v>
      </c>
      <c r="C1068" s="1" t="s">
        <v>2507</v>
      </c>
      <c r="D1068" s="1" t="s">
        <v>12</v>
      </c>
      <c r="E1068" s="1" t="s">
        <v>11</v>
      </c>
      <c r="F1068" s="13" t="s">
        <v>12</v>
      </c>
      <c r="G1068" s="13">
        <v>5</v>
      </c>
      <c r="H1068" s="13">
        <v>1</v>
      </c>
      <c r="I1068" s="13">
        <v>250</v>
      </c>
      <c r="J1068" s="13">
        <v>1</v>
      </c>
      <c r="K1068" s="13" t="s">
        <v>6328</v>
      </c>
      <c r="L1068" s="13" t="s">
        <v>6329</v>
      </c>
    </row>
    <row r="1069" spans="1:12">
      <c r="A1069" s="1">
        <v>100007556</v>
      </c>
      <c r="B1069" s="1" t="s">
        <v>2344</v>
      </c>
      <c r="C1069" s="1" t="s">
        <v>2507</v>
      </c>
      <c r="D1069" s="1" t="s">
        <v>1010</v>
      </c>
      <c r="E1069" s="1" t="s">
        <v>20</v>
      </c>
      <c r="F1069" s="13" t="s">
        <v>72</v>
      </c>
      <c r="G1069" s="13">
        <v>5</v>
      </c>
      <c r="H1069" s="13">
        <v>1</v>
      </c>
      <c r="I1069" s="13">
        <v>250</v>
      </c>
      <c r="J1069" s="13">
        <v>1</v>
      </c>
      <c r="K1069" s="13" t="s">
        <v>6326</v>
      </c>
      <c r="L1069" s="13" t="s">
        <v>6327</v>
      </c>
    </row>
    <row r="1070" spans="1:12">
      <c r="A1070" s="1">
        <v>100007566</v>
      </c>
      <c r="B1070" s="1" t="s">
        <v>2344</v>
      </c>
      <c r="C1070" s="1" t="s">
        <v>2507</v>
      </c>
      <c r="D1070" s="1" t="s">
        <v>12</v>
      </c>
      <c r="E1070" s="1" t="s">
        <v>11</v>
      </c>
      <c r="F1070" s="13" t="s">
        <v>12</v>
      </c>
      <c r="G1070" s="13">
        <v>4</v>
      </c>
      <c r="H1070" s="13">
        <v>1</v>
      </c>
      <c r="I1070" s="13">
        <v>200</v>
      </c>
      <c r="J1070" s="13">
        <v>1</v>
      </c>
      <c r="K1070" s="13" t="s">
        <v>6324</v>
      </c>
      <c r="L1070" s="13" t="s">
        <v>6325</v>
      </c>
    </row>
    <row r="1071" spans="1:12">
      <c r="A1071" s="1">
        <v>100007573</v>
      </c>
      <c r="B1071" s="1" t="s">
        <v>2344</v>
      </c>
      <c r="C1071" s="1" t="s">
        <v>2507</v>
      </c>
      <c r="D1071" s="1" t="s">
        <v>12</v>
      </c>
      <c r="E1071" s="1" t="s">
        <v>11</v>
      </c>
      <c r="F1071" s="13" t="s">
        <v>407</v>
      </c>
      <c r="G1071" s="13">
        <v>3</v>
      </c>
      <c r="H1071" s="13">
        <v>1</v>
      </c>
      <c r="I1071" s="13">
        <v>150</v>
      </c>
      <c r="J1071" s="13">
        <v>1</v>
      </c>
      <c r="K1071" s="13" t="s">
        <v>6306</v>
      </c>
      <c r="L1071" s="13" t="s">
        <v>6307</v>
      </c>
    </row>
    <row r="1072" spans="1:12">
      <c r="A1072" s="1">
        <v>100007584</v>
      </c>
      <c r="B1072" s="1" t="s">
        <v>2344</v>
      </c>
      <c r="C1072" s="1" t="s">
        <v>2507</v>
      </c>
      <c r="D1072" s="1" t="s">
        <v>12</v>
      </c>
      <c r="E1072" s="1" t="s">
        <v>11</v>
      </c>
      <c r="F1072" s="13" t="s">
        <v>12</v>
      </c>
      <c r="G1072" s="13">
        <v>3</v>
      </c>
      <c r="H1072" s="13">
        <v>1</v>
      </c>
      <c r="I1072" s="13">
        <v>150</v>
      </c>
      <c r="J1072" s="13">
        <v>1</v>
      </c>
      <c r="K1072" s="13" t="s">
        <v>6306</v>
      </c>
      <c r="L1072" s="13" t="s">
        <v>6307</v>
      </c>
    </row>
    <row r="1073" spans="1:12">
      <c r="A1073" s="1">
        <v>100007596</v>
      </c>
      <c r="B1073" s="1" t="s">
        <v>2344</v>
      </c>
      <c r="C1073" s="1" t="s">
        <v>2507</v>
      </c>
      <c r="D1073" s="1" t="s">
        <v>176</v>
      </c>
      <c r="E1073" s="1" t="s">
        <v>11</v>
      </c>
      <c r="F1073" s="13" t="s">
        <v>12</v>
      </c>
      <c r="G1073" s="13">
        <v>3</v>
      </c>
      <c r="H1073" s="13">
        <v>1</v>
      </c>
      <c r="I1073" s="13">
        <v>150</v>
      </c>
      <c r="J1073" s="13">
        <v>1</v>
      </c>
      <c r="K1073" s="13" t="s">
        <v>6306</v>
      </c>
      <c r="L1073" s="13" t="s">
        <v>6307</v>
      </c>
    </row>
    <row r="1074" spans="1:12">
      <c r="A1074" s="1">
        <v>100007599</v>
      </c>
      <c r="B1074" s="1" t="s">
        <v>2344</v>
      </c>
      <c r="C1074" s="1" t="s">
        <v>2507</v>
      </c>
      <c r="D1074" s="1" t="s">
        <v>176</v>
      </c>
      <c r="E1074" s="1" t="s">
        <v>11</v>
      </c>
      <c r="F1074" s="13" t="s">
        <v>12</v>
      </c>
      <c r="G1074" s="13">
        <v>3</v>
      </c>
      <c r="H1074" s="13">
        <v>1</v>
      </c>
      <c r="I1074" s="13">
        <v>150</v>
      </c>
      <c r="J1074" s="13">
        <v>1</v>
      </c>
      <c r="K1074" s="13" t="s">
        <v>6306</v>
      </c>
      <c r="L1074" s="13" t="s">
        <v>6307</v>
      </c>
    </row>
    <row r="1075" spans="1:12">
      <c r="A1075" s="1">
        <v>100007618</v>
      </c>
      <c r="B1075" s="1" t="s">
        <v>2344</v>
      </c>
      <c r="C1075" s="1" t="s">
        <v>2507</v>
      </c>
      <c r="D1075" s="1" t="s">
        <v>176</v>
      </c>
      <c r="E1075" s="1" t="s">
        <v>11</v>
      </c>
      <c r="F1075" s="13" t="s">
        <v>12</v>
      </c>
      <c r="G1075" s="13">
        <v>3</v>
      </c>
      <c r="H1075" s="13">
        <v>1</v>
      </c>
      <c r="I1075" s="13">
        <v>150</v>
      </c>
      <c r="J1075" s="13">
        <v>1</v>
      </c>
      <c r="K1075" s="13" t="s">
        <v>6306</v>
      </c>
      <c r="L1075" s="13" t="s">
        <v>6307</v>
      </c>
    </row>
    <row r="1076" spans="1:12">
      <c r="A1076" s="1">
        <v>100007623</v>
      </c>
      <c r="B1076" s="1" t="s">
        <v>2344</v>
      </c>
      <c r="C1076" s="1" t="s">
        <v>2537</v>
      </c>
      <c r="D1076" s="1" t="s">
        <v>12</v>
      </c>
      <c r="E1076" s="1" t="s">
        <v>11</v>
      </c>
      <c r="F1076" s="13" t="s">
        <v>12</v>
      </c>
      <c r="G1076" s="13">
        <v>4</v>
      </c>
      <c r="H1076" s="13">
        <v>1</v>
      </c>
      <c r="I1076" s="13">
        <v>200</v>
      </c>
      <c r="J1076" s="13">
        <v>1</v>
      </c>
      <c r="K1076" s="13" t="s">
        <v>6324</v>
      </c>
      <c r="L1076" s="13" t="s">
        <v>6325</v>
      </c>
    </row>
    <row r="1077" spans="1:12">
      <c r="A1077" s="1">
        <v>100007630</v>
      </c>
      <c r="B1077" s="1" t="s">
        <v>2344</v>
      </c>
      <c r="C1077" s="1" t="s">
        <v>2537</v>
      </c>
      <c r="D1077" s="1" t="s">
        <v>176</v>
      </c>
      <c r="E1077" s="1" t="s">
        <v>11</v>
      </c>
      <c r="F1077" s="13" t="s">
        <v>407</v>
      </c>
      <c r="G1077" s="13">
        <v>3</v>
      </c>
      <c r="H1077" s="13">
        <v>1</v>
      </c>
      <c r="I1077" s="13">
        <v>150</v>
      </c>
      <c r="J1077" s="13">
        <v>1</v>
      </c>
      <c r="K1077" s="13" t="s">
        <v>6306</v>
      </c>
      <c r="L1077" s="13" t="s">
        <v>6307</v>
      </c>
    </row>
    <row r="1078" spans="1:12">
      <c r="A1078" s="1">
        <v>100007640</v>
      </c>
      <c r="B1078" s="1" t="s">
        <v>2344</v>
      </c>
      <c r="C1078" s="1" t="s">
        <v>2537</v>
      </c>
      <c r="D1078" s="1" t="s">
        <v>176</v>
      </c>
      <c r="E1078" s="1" t="s">
        <v>11</v>
      </c>
      <c r="F1078" s="13" t="s">
        <v>12</v>
      </c>
      <c r="G1078" s="13">
        <v>3</v>
      </c>
      <c r="H1078" s="13">
        <v>1</v>
      </c>
      <c r="I1078" s="13">
        <v>150</v>
      </c>
      <c r="J1078" s="13">
        <v>1</v>
      </c>
      <c r="K1078" s="13" t="s">
        <v>6306</v>
      </c>
      <c r="L1078" s="13" t="s">
        <v>6307</v>
      </c>
    </row>
    <row r="1079" spans="1:12">
      <c r="A1079" s="1">
        <v>100007646</v>
      </c>
      <c r="B1079" s="1" t="s">
        <v>2344</v>
      </c>
      <c r="C1079" s="1" t="s">
        <v>2537</v>
      </c>
      <c r="D1079" s="1" t="s">
        <v>2543</v>
      </c>
      <c r="E1079" s="1" t="s">
        <v>2</v>
      </c>
      <c r="F1079" s="13" t="s">
        <v>183</v>
      </c>
      <c r="G1079" s="13">
        <v>3</v>
      </c>
      <c r="H1079" s="13">
        <v>1</v>
      </c>
      <c r="I1079" s="13">
        <v>150</v>
      </c>
      <c r="J1079" s="13">
        <v>1</v>
      </c>
      <c r="K1079" s="13" t="s">
        <v>6306</v>
      </c>
      <c r="L1079" s="13" t="s">
        <v>6307</v>
      </c>
    </row>
    <row r="1080" spans="1:12">
      <c r="A1080" s="1">
        <v>100007655</v>
      </c>
      <c r="B1080" s="1" t="s">
        <v>2344</v>
      </c>
      <c r="C1080" s="1" t="s">
        <v>2537</v>
      </c>
      <c r="D1080" s="1" t="s">
        <v>12</v>
      </c>
      <c r="E1080" s="1" t="s">
        <v>11</v>
      </c>
      <c r="F1080" s="13" t="s">
        <v>12</v>
      </c>
      <c r="G1080" s="13">
        <v>3</v>
      </c>
      <c r="H1080" s="13">
        <v>1</v>
      </c>
      <c r="I1080" s="13">
        <v>150</v>
      </c>
      <c r="J1080" s="13">
        <v>1</v>
      </c>
      <c r="K1080" s="13" t="s">
        <v>6306</v>
      </c>
      <c r="L1080" s="13" t="s">
        <v>6307</v>
      </c>
    </row>
    <row r="1081" spans="1:12">
      <c r="A1081" s="1">
        <v>100007661</v>
      </c>
      <c r="B1081" s="1" t="s">
        <v>2344</v>
      </c>
      <c r="C1081" s="1" t="s">
        <v>2537</v>
      </c>
      <c r="D1081" s="1" t="s">
        <v>176</v>
      </c>
      <c r="E1081" s="1" t="s">
        <v>11</v>
      </c>
      <c r="F1081" s="13" t="s">
        <v>407</v>
      </c>
      <c r="G1081" s="13">
        <v>2</v>
      </c>
      <c r="H1081" s="13">
        <v>1</v>
      </c>
      <c r="I1081" s="13">
        <v>100</v>
      </c>
      <c r="J1081" s="13">
        <v>1</v>
      </c>
      <c r="K1081" s="13" t="s">
        <v>6320</v>
      </c>
      <c r="L1081" s="13" t="s">
        <v>6321</v>
      </c>
    </row>
    <row r="1082" spans="1:12">
      <c r="A1082" s="1">
        <v>100007692</v>
      </c>
      <c r="B1082" s="1" t="s">
        <v>2344</v>
      </c>
      <c r="C1082" s="1" t="s">
        <v>2537</v>
      </c>
      <c r="D1082" s="1" t="s">
        <v>176</v>
      </c>
      <c r="E1082" s="1" t="s">
        <v>11</v>
      </c>
      <c r="F1082" s="13" t="s">
        <v>12</v>
      </c>
      <c r="G1082" s="13">
        <v>5</v>
      </c>
      <c r="H1082" s="13">
        <v>1</v>
      </c>
      <c r="I1082" s="13">
        <v>250</v>
      </c>
      <c r="J1082" s="13">
        <v>1</v>
      </c>
      <c r="K1082" s="13" t="s">
        <v>6314</v>
      </c>
      <c r="L1082" s="13" t="s">
        <v>6315</v>
      </c>
    </row>
    <row r="1083" spans="1:12">
      <c r="A1083" s="1">
        <v>100007682</v>
      </c>
      <c r="B1083" s="1" t="s">
        <v>2344</v>
      </c>
      <c r="C1083" s="1" t="s">
        <v>2537</v>
      </c>
      <c r="D1083" s="1" t="s">
        <v>18</v>
      </c>
      <c r="E1083" s="1" t="s">
        <v>27</v>
      </c>
      <c r="F1083" s="13" t="s">
        <v>18</v>
      </c>
      <c r="G1083" s="13">
        <v>3</v>
      </c>
      <c r="H1083" s="13">
        <v>1</v>
      </c>
      <c r="I1083" s="13">
        <v>150</v>
      </c>
      <c r="J1083" s="13">
        <v>1</v>
      </c>
      <c r="K1083" s="13" t="s">
        <v>6306</v>
      </c>
      <c r="L1083" s="13" t="s">
        <v>6307</v>
      </c>
    </row>
    <row r="1084" spans="1:12">
      <c r="A1084" s="1">
        <v>100007698</v>
      </c>
      <c r="B1084" s="1" t="s">
        <v>2344</v>
      </c>
      <c r="C1084" s="1" t="s">
        <v>2537</v>
      </c>
      <c r="D1084" s="1" t="s">
        <v>2556</v>
      </c>
      <c r="E1084" s="1" t="s">
        <v>20</v>
      </c>
      <c r="F1084" s="13" t="s">
        <v>72</v>
      </c>
      <c r="G1084" s="13">
        <v>4</v>
      </c>
      <c r="H1084" s="13">
        <v>1</v>
      </c>
      <c r="I1084" s="13">
        <v>200</v>
      </c>
      <c r="J1084" s="13">
        <v>1</v>
      </c>
      <c r="K1084" s="13" t="s">
        <v>6324</v>
      </c>
      <c r="L1084" s="13" t="s">
        <v>6325</v>
      </c>
    </row>
    <row r="1085" spans="1:12">
      <c r="A1085" s="1">
        <v>100007703</v>
      </c>
      <c r="B1085" s="1" t="s">
        <v>2344</v>
      </c>
      <c r="C1085" s="1" t="s">
        <v>2537</v>
      </c>
      <c r="D1085" s="1" t="s">
        <v>176</v>
      </c>
      <c r="E1085" s="1" t="s">
        <v>11</v>
      </c>
      <c r="F1085" s="13" t="s">
        <v>12</v>
      </c>
      <c r="G1085" s="13">
        <v>5</v>
      </c>
      <c r="H1085" s="13">
        <v>1</v>
      </c>
      <c r="I1085" s="13">
        <v>250</v>
      </c>
      <c r="J1085" s="13">
        <v>1</v>
      </c>
      <c r="K1085" s="13" t="s">
        <v>6314</v>
      </c>
      <c r="L1085" s="13" t="s">
        <v>6315</v>
      </c>
    </row>
    <row r="1086" spans="1:12">
      <c r="A1086" s="1">
        <v>100007675</v>
      </c>
      <c r="B1086" s="1" t="s">
        <v>2344</v>
      </c>
      <c r="C1086" s="1" t="s">
        <v>2537</v>
      </c>
      <c r="D1086" s="1" t="s">
        <v>250</v>
      </c>
      <c r="E1086" s="1" t="s">
        <v>20</v>
      </c>
      <c r="F1086" s="13" t="s">
        <v>72</v>
      </c>
      <c r="G1086" s="13">
        <v>5</v>
      </c>
      <c r="H1086" s="13">
        <v>1</v>
      </c>
      <c r="I1086" s="13">
        <v>250</v>
      </c>
      <c r="J1086" s="13">
        <v>1</v>
      </c>
      <c r="K1086" s="13" t="s">
        <v>6314</v>
      </c>
      <c r="L1086" s="13" t="s">
        <v>6315</v>
      </c>
    </row>
    <row r="1087" spans="1:12">
      <c r="A1087" s="1">
        <v>100007733</v>
      </c>
      <c r="B1087" s="1" t="s">
        <v>2344</v>
      </c>
      <c r="C1087" s="1" t="s">
        <v>2537</v>
      </c>
      <c r="D1087" s="1" t="s">
        <v>176</v>
      </c>
      <c r="E1087" s="1" t="s">
        <v>11</v>
      </c>
      <c r="F1087" s="13" t="s">
        <v>12</v>
      </c>
      <c r="G1087" s="13">
        <v>5</v>
      </c>
      <c r="H1087" s="13">
        <v>1</v>
      </c>
      <c r="I1087" s="13">
        <v>250</v>
      </c>
      <c r="J1087" s="13">
        <v>1</v>
      </c>
      <c r="K1087" s="13" t="s">
        <v>6314</v>
      </c>
      <c r="L1087" s="13" t="s">
        <v>6315</v>
      </c>
    </row>
    <row r="1088" spans="1:12">
      <c r="A1088" s="1">
        <v>100007736</v>
      </c>
      <c r="B1088" s="1" t="s">
        <v>2344</v>
      </c>
      <c r="C1088" s="1" t="s">
        <v>2537</v>
      </c>
      <c r="D1088" s="1" t="s">
        <v>898</v>
      </c>
      <c r="E1088" s="1" t="s">
        <v>2</v>
      </c>
      <c r="F1088" s="13" t="s">
        <v>46</v>
      </c>
      <c r="G1088" s="13">
        <v>3</v>
      </c>
      <c r="H1088" s="13">
        <v>1</v>
      </c>
      <c r="I1088" s="13">
        <v>150</v>
      </c>
      <c r="J1088" s="13">
        <v>1</v>
      </c>
      <c r="K1088" s="13" t="s">
        <v>6312</v>
      </c>
      <c r="L1088" s="13" t="s">
        <v>6313</v>
      </c>
    </row>
    <row r="1089" spans="1:12">
      <c r="A1089" s="1">
        <v>100007742</v>
      </c>
      <c r="B1089" s="1" t="s">
        <v>2344</v>
      </c>
      <c r="C1089" s="1" t="s">
        <v>2537</v>
      </c>
      <c r="D1089" s="1" t="s">
        <v>2570</v>
      </c>
      <c r="E1089" s="1" t="s">
        <v>11</v>
      </c>
      <c r="F1089" s="13" t="s">
        <v>12</v>
      </c>
      <c r="G1089" s="13">
        <v>5</v>
      </c>
      <c r="H1089" s="13">
        <v>1</v>
      </c>
      <c r="I1089" s="13">
        <v>250</v>
      </c>
      <c r="J1089" s="13">
        <v>1</v>
      </c>
      <c r="K1089" s="13" t="s">
        <v>6326</v>
      </c>
      <c r="L1089" s="13" t="s">
        <v>6327</v>
      </c>
    </row>
    <row r="1090" spans="1:12">
      <c r="A1090" s="1">
        <v>100007760</v>
      </c>
      <c r="B1090" s="1" t="s">
        <v>2344</v>
      </c>
      <c r="C1090" s="1" t="s">
        <v>2537</v>
      </c>
      <c r="D1090" s="1" t="s">
        <v>2579</v>
      </c>
      <c r="E1090" s="1" t="s">
        <v>11</v>
      </c>
      <c r="F1090" s="13" t="s">
        <v>12</v>
      </c>
      <c r="G1090" s="13">
        <v>5</v>
      </c>
      <c r="H1090" s="13">
        <v>1</v>
      </c>
      <c r="I1090" s="13">
        <v>250</v>
      </c>
      <c r="J1090" s="13">
        <v>1</v>
      </c>
      <c r="K1090" s="13" t="s">
        <v>6326</v>
      </c>
      <c r="L1090" s="13" t="s">
        <v>6327</v>
      </c>
    </row>
    <row r="1091" spans="1:12">
      <c r="A1091" s="1">
        <v>100007762</v>
      </c>
      <c r="B1091" s="1" t="s">
        <v>2344</v>
      </c>
      <c r="C1091" s="1" t="s">
        <v>2537</v>
      </c>
      <c r="D1091" s="1" t="s">
        <v>12</v>
      </c>
      <c r="E1091" s="1" t="s">
        <v>11</v>
      </c>
      <c r="F1091" s="13" t="s">
        <v>12</v>
      </c>
      <c r="G1091" s="13">
        <v>3</v>
      </c>
      <c r="H1091" s="13">
        <v>1</v>
      </c>
      <c r="I1091" s="13">
        <v>150</v>
      </c>
      <c r="J1091" s="13">
        <v>1</v>
      </c>
      <c r="K1091" s="13" t="s">
        <v>6306</v>
      </c>
      <c r="L1091" s="13" t="s">
        <v>6307</v>
      </c>
    </row>
    <row r="1092" spans="1:12">
      <c r="A1092" s="1">
        <v>100007770</v>
      </c>
      <c r="B1092" s="1" t="s">
        <v>2344</v>
      </c>
      <c r="C1092" s="1" t="s">
        <v>2537</v>
      </c>
      <c r="D1092" s="1" t="s">
        <v>100</v>
      </c>
      <c r="E1092" s="1" t="s">
        <v>20</v>
      </c>
      <c r="F1092" s="13" t="s">
        <v>100</v>
      </c>
      <c r="G1092" s="13">
        <v>4</v>
      </c>
      <c r="H1092" s="13">
        <v>1</v>
      </c>
      <c r="I1092" s="13">
        <v>200</v>
      </c>
      <c r="J1092" s="13">
        <v>1</v>
      </c>
      <c r="K1092" s="13" t="s">
        <v>6308</v>
      </c>
      <c r="L1092" s="13" t="s">
        <v>6309</v>
      </c>
    </row>
    <row r="1093" spans="1:12">
      <c r="A1093" s="1">
        <v>100007774</v>
      </c>
      <c r="B1093" s="1" t="s">
        <v>2344</v>
      </c>
      <c r="C1093" s="1" t="s">
        <v>2537</v>
      </c>
      <c r="D1093" s="1" t="s">
        <v>176</v>
      </c>
      <c r="E1093" s="1" t="s">
        <v>11</v>
      </c>
      <c r="F1093" s="13" t="s">
        <v>12</v>
      </c>
      <c r="G1093" s="13">
        <v>4</v>
      </c>
      <c r="H1093" s="13">
        <v>1</v>
      </c>
      <c r="I1093" s="13">
        <v>200</v>
      </c>
      <c r="J1093" s="13">
        <v>1</v>
      </c>
      <c r="K1093" s="13" t="s">
        <v>6324</v>
      </c>
      <c r="L1093" s="13" t="s">
        <v>6325</v>
      </c>
    </row>
    <row r="1094" spans="1:12">
      <c r="A1094" s="1">
        <v>100007799</v>
      </c>
      <c r="B1094" s="1" t="s">
        <v>2344</v>
      </c>
      <c r="C1094" s="1" t="s">
        <v>2537</v>
      </c>
      <c r="D1094" s="1" t="s">
        <v>473</v>
      </c>
      <c r="E1094" s="1" t="s">
        <v>11</v>
      </c>
      <c r="F1094" s="13" t="s">
        <v>12</v>
      </c>
      <c r="G1094" s="13">
        <v>3</v>
      </c>
      <c r="H1094" s="13">
        <v>1</v>
      </c>
      <c r="I1094" s="13">
        <v>150</v>
      </c>
      <c r="J1094" s="13">
        <v>1</v>
      </c>
      <c r="K1094" s="13" t="s">
        <v>6306</v>
      </c>
      <c r="L1094" s="13" t="s">
        <v>6307</v>
      </c>
    </row>
    <row r="1095" spans="1:12">
      <c r="A1095" s="1">
        <v>100007810</v>
      </c>
      <c r="B1095" s="1" t="s">
        <v>2344</v>
      </c>
      <c r="C1095" s="1" t="s">
        <v>2537</v>
      </c>
      <c r="D1095" s="1" t="s">
        <v>2249</v>
      </c>
      <c r="E1095" s="1" t="s">
        <v>11</v>
      </c>
      <c r="F1095" s="13" t="s">
        <v>12</v>
      </c>
      <c r="G1095" s="13">
        <v>5</v>
      </c>
      <c r="H1095" s="13">
        <v>1</v>
      </c>
      <c r="I1095" s="13">
        <v>250</v>
      </c>
      <c r="J1095" s="13">
        <v>1</v>
      </c>
      <c r="K1095" s="13" t="s">
        <v>6314</v>
      </c>
      <c r="L1095" s="13" t="s">
        <v>6315</v>
      </c>
    </row>
    <row r="1096" spans="1:12">
      <c r="A1096" s="1">
        <v>100007819</v>
      </c>
      <c r="B1096" s="1" t="s">
        <v>2344</v>
      </c>
      <c r="C1096" s="1" t="s">
        <v>2537</v>
      </c>
      <c r="D1096" s="1" t="s">
        <v>176</v>
      </c>
      <c r="E1096" s="1" t="s">
        <v>11</v>
      </c>
      <c r="F1096" s="13" t="s">
        <v>12</v>
      </c>
      <c r="G1096" s="13">
        <v>3</v>
      </c>
      <c r="H1096" s="13">
        <v>1</v>
      </c>
      <c r="I1096" s="13">
        <v>150</v>
      </c>
      <c r="J1096" s="13">
        <v>1</v>
      </c>
      <c r="K1096" s="13" t="s">
        <v>6312</v>
      </c>
      <c r="L1096" s="13" t="s">
        <v>6313</v>
      </c>
    </row>
    <row r="1097" spans="1:12">
      <c r="A1097" s="1">
        <v>100007821</v>
      </c>
      <c r="B1097" s="1" t="s">
        <v>2344</v>
      </c>
      <c r="C1097" s="1" t="s">
        <v>2537</v>
      </c>
      <c r="D1097" s="1" t="s">
        <v>176</v>
      </c>
      <c r="E1097" s="1" t="s">
        <v>11</v>
      </c>
      <c r="F1097" s="13" t="s">
        <v>12</v>
      </c>
      <c r="G1097" s="13">
        <v>3</v>
      </c>
      <c r="H1097" s="13">
        <v>1</v>
      </c>
      <c r="I1097" s="13">
        <v>150</v>
      </c>
      <c r="J1097" s="13">
        <v>1</v>
      </c>
      <c r="K1097" s="13" t="s">
        <v>6306</v>
      </c>
      <c r="L1097" s="13" t="s">
        <v>6307</v>
      </c>
    </row>
    <row r="1098" spans="1:12">
      <c r="A1098" s="1">
        <v>100007839</v>
      </c>
      <c r="B1098" s="1" t="s">
        <v>2344</v>
      </c>
      <c r="C1098" s="1" t="s">
        <v>2537</v>
      </c>
      <c r="D1098" s="1" t="s">
        <v>176</v>
      </c>
      <c r="E1098" s="1" t="s">
        <v>11</v>
      </c>
      <c r="F1098" s="13" t="s">
        <v>12</v>
      </c>
      <c r="G1098" s="13">
        <v>3</v>
      </c>
      <c r="H1098" s="13">
        <v>1</v>
      </c>
      <c r="I1098" s="13">
        <v>150</v>
      </c>
      <c r="J1098" s="13">
        <v>1</v>
      </c>
      <c r="K1098" s="13" t="s">
        <v>6306</v>
      </c>
      <c r="L1098" s="13" t="s">
        <v>6307</v>
      </c>
    </row>
    <row r="1099" spans="1:12">
      <c r="A1099" s="1">
        <v>100007851</v>
      </c>
      <c r="B1099" s="1" t="s">
        <v>2344</v>
      </c>
      <c r="C1099" s="1" t="s">
        <v>2537</v>
      </c>
      <c r="D1099" s="1" t="s">
        <v>176</v>
      </c>
      <c r="E1099" s="1" t="s">
        <v>11</v>
      </c>
      <c r="F1099" s="13" t="s">
        <v>12</v>
      </c>
      <c r="G1099" s="13">
        <v>3</v>
      </c>
      <c r="H1099" s="13">
        <v>1</v>
      </c>
      <c r="I1099" s="13">
        <v>150</v>
      </c>
      <c r="J1099" s="13">
        <v>1</v>
      </c>
      <c r="K1099" s="13" t="s">
        <v>6306</v>
      </c>
      <c r="L1099" s="13" t="s">
        <v>6307</v>
      </c>
    </row>
    <row r="1100" spans="1:12">
      <c r="A1100" s="1">
        <v>100007856</v>
      </c>
      <c r="B1100" s="1" t="s">
        <v>2344</v>
      </c>
      <c r="C1100" s="1" t="s">
        <v>2537</v>
      </c>
      <c r="D1100" s="1" t="s">
        <v>12</v>
      </c>
      <c r="E1100" s="1" t="s">
        <v>11</v>
      </c>
      <c r="F1100" s="13" t="s">
        <v>12</v>
      </c>
      <c r="G1100" s="13">
        <v>3</v>
      </c>
      <c r="H1100" s="13">
        <v>1</v>
      </c>
      <c r="I1100" s="13">
        <v>150</v>
      </c>
      <c r="J1100" s="13">
        <v>1</v>
      </c>
      <c r="K1100" s="13" t="s">
        <v>6306</v>
      </c>
      <c r="L1100" s="13" t="s">
        <v>6307</v>
      </c>
    </row>
    <row r="1101" spans="1:12">
      <c r="A1101" s="1">
        <v>100007861</v>
      </c>
      <c r="B1101" s="1" t="s">
        <v>2344</v>
      </c>
      <c r="C1101" s="1" t="s">
        <v>2537</v>
      </c>
      <c r="D1101" s="1" t="s">
        <v>2605</v>
      </c>
      <c r="E1101" s="1" t="s">
        <v>11</v>
      </c>
      <c r="F1101" s="13" t="s">
        <v>407</v>
      </c>
      <c r="G1101" s="13">
        <v>3</v>
      </c>
      <c r="H1101" s="13">
        <v>1</v>
      </c>
      <c r="I1101" s="13">
        <v>150</v>
      </c>
      <c r="J1101" s="13">
        <v>1</v>
      </c>
      <c r="K1101" s="13" t="s">
        <v>6306</v>
      </c>
      <c r="L1101" s="13" t="s">
        <v>6307</v>
      </c>
    </row>
    <row r="1102" spans="1:12">
      <c r="A1102" s="1">
        <v>100007867</v>
      </c>
      <c r="B1102" s="1" t="s">
        <v>2344</v>
      </c>
      <c r="C1102" s="1" t="s">
        <v>2609</v>
      </c>
      <c r="D1102" s="1" t="s">
        <v>12</v>
      </c>
      <c r="E1102" s="1" t="s">
        <v>11</v>
      </c>
      <c r="F1102" s="13" t="s">
        <v>12</v>
      </c>
      <c r="G1102" s="13">
        <v>3</v>
      </c>
      <c r="H1102" s="13">
        <v>1</v>
      </c>
      <c r="I1102" s="13">
        <v>150</v>
      </c>
      <c r="J1102" s="13">
        <v>1</v>
      </c>
      <c r="K1102" s="13" t="s">
        <v>6306</v>
      </c>
      <c r="L1102" s="13" t="s">
        <v>6307</v>
      </c>
    </row>
    <row r="1103" spans="1:12">
      <c r="A1103" s="1">
        <v>100018250</v>
      </c>
      <c r="B1103" s="1" t="s">
        <v>2344</v>
      </c>
      <c r="C1103" s="1" t="s">
        <v>2609</v>
      </c>
      <c r="D1103" s="1" t="s">
        <v>176</v>
      </c>
      <c r="E1103" s="1" t="s">
        <v>11</v>
      </c>
      <c r="F1103" s="13" t="s">
        <v>12</v>
      </c>
      <c r="G1103" s="13">
        <v>4</v>
      </c>
      <c r="H1103" s="13">
        <v>1</v>
      </c>
      <c r="I1103" s="13">
        <v>200</v>
      </c>
      <c r="J1103" s="13">
        <v>1</v>
      </c>
      <c r="K1103" s="13" t="s">
        <v>6324</v>
      </c>
      <c r="L1103" s="13" t="s">
        <v>6325</v>
      </c>
    </row>
    <row r="1104" spans="1:12">
      <c r="A1104" s="1">
        <v>100007877</v>
      </c>
      <c r="B1104" s="1" t="s">
        <v>2344</v>
      </c>
      <c r="C1104" s="1" t="s">
        <v>2609</v>
      </c>
      <c r="D1104" s="1" t="s">
        <v>2611</v>
      </c>
      <c r="E1104" s="1" t="s">
        <v>11</v>
      </c>
      <c r="F1104" s="13" t="s">
        <v>407</v>
      </c>
      <c r="G1104" s="13">
        <v>2</v>
      </c>
      <c r="H1104" s="13">
        <v>1</v>
      </c>
      <c r="I1104" s="13">
        <v>100</v>
      </c>
      <c r="J1104" s="13">
        <v>1</v>
      </c>
      <c r="K1104" s="13" t="s">
        <v>6320</v>
      </c>
      <c r="L1104" s="13" t="s">
        <v>6321</v>
      </c>
    </row>
    <row r="1105" spans="1:12">
      <c r="A1105" s="1">
        <v>100007887</v>
      </c>
      <c r="B1105" s="1" t="s">
        <v>2344</v>
      </c>
      <c r="C1105" s="1" t="s">
        <v>2609</v>
      </c>
      <c r="D1105" s="1" t="s">
        <v>2614</v>
      </c>
      <c r="E1105" s="1" t="s">
        <v>11</v>
      </c>
      <c r="F1105" s="13" t="s">
        <v>407</v>
      </c>
      <c r="G1105" s="13">
        <v>2</v>
      </c>
      <c r="H1105" s="13">
        <v>1</v>
      </c>
      <c r="I1105" s="13">
        <v>100</v>
      </c>
      <c r="J1105" s="13">
        <v>1</v>
      </c>
      <c r="K1105" s="13" t="s">
        <v>6316</v>
      </c>
      <c r="L1105" s="13" t="s">
        <v>6317</v>
      </c>
    </row>
    <row r="1106" spans="1:12">
      <c r="A1106" s="1">
        <v>100007900</v>
      </c>
      <c r="B1106" s="1" t="s">
        <v>2344</v>
      </c>
      <c r="C1106" s="1" t="s">
        <v>2609</v>
      </c>
      <c r="D1106" s="1" t="s">
        <v>2619</v>
      </c>
      <c r="E1106" s="1" t="s">
        <v>11</v>
      </c>
      <c r="F1106" s="13" t="s">
        <v>12</v>
      </c>
      <c r="G1106" s="13">
        <v>4</v>
      </c>
      <c r="H1106" s="13">
        <v>1</v>
      </c>
      <c r="I1106" s="13">
        <v>200</v>
      </c>
      <c r="J1106" s="13">
        <v>1</v>
      </c>
      <c r="K1106" s="13" t="s">
        <v>6324</v>
      </c>
      <c r="L1106" s="13" t="s">
        <v>6325</v>
      </c>
    </row>
    <row r="1107" spans="1:12">
      <c r="A1107" s="1">
        <v>100007911</v>
      </c>
      <c r="B1107" s="1" t="s">
        <v>2344</v>
      </c>
      <c r="C1107" s="1" t="s">
        <v>2609</v>
      </c>
      <c r="D1107" s="1" t="s">
        <v>12</v>
      </c>
      <c r="E1107" s="1" t="s">
        <v>11</v>
      </c>
      <c r="F1107" s="13" t="s">
        <v>12</v>
      </c>
      <c r="G1107" s="13">
        <v>3</v>
      </c>
      <c r="H1107" s="13">
        <v>1</v>
      </c>
      <c r="I1107" s="13">
        <v>150</v>
      </c>
      <c r="J1107" s="13">
        <v>1</v>
      </c>
      <c r="K1107" s="13" t="s">
        <v>6312</v>
      </c>
      <c r="L1107" s="13" t="s">
        <v>6313</v>
      </c>
    </row>
    <row r="1108" spans="1:12">
      <c r="A1108" s="1">
        <v>100007918</v>
      </c>
      <c r="B1108" s="1" t="s">
        <v>2344</v>
      </c>
      <c r="C1108" s="1" t="s">
        <v>2609</v>
      </c>
      <c r="D1108" s="1" t="s">
        <v>12</v>
      </c>
      <c r="E1108" s="1" t="s">
        <v>11</v>
      </c>
      <c r="F1108" s="13" t="s">
        <v>12</v>
      </c>
      <c r="G1108" s="13">
        <v>3</v>
      </c>
      <c r="H1108" s="13">
        <v>1</v>
      </c>
      <c r="I1108" s="13">
        <v>150</v>
      </c>
      <c r="J1108" s="13">
        <v>1</v>
      </c>
      <c r="K1108" s="13" t="s">
        <v>6306</v>
      </c>
      <c r="L1108" s="13" t="s">
        <v>6307</v>
      </c>
    </row>
    <row r="1109" spans="1:12">
      <c r="A1109" s="1">
        <v>100007931</v>
      </c>
      <c r="B1109" s="1" t="s">
        <v>2344</v>
      </c>
      <c r="C1109" s="1" t="s">
        <v>2609</v>
      </c>
      <c r="D1109" s="1" t="s">
        <v>12</v>
      </c>
      <c r="E1109" s="1" t="s">
        <v>11</v>
      </c>
      <c r="F1109" s="13" t="s">
        <v>12</v>
      </c>
      <c r="G1109" s="13">
        <v>5</v>
      </c>
      <c r="H1109" s="13">
        <v>1</v>
      </c>
      <c r="I1109" s="13">
        <v>250</v>
      </c>
      <c r="J1109" s="13">
        <v>1</v>
      </c>
      <c r="K1109" s="13" t="s">
        <v>6314</v>
      </c>
      <c r="L1109" s="13" t="s">
        <v>6315</v>
      </c>
    </row>
    <row r="1110" spans="1:12">
      <c r="A1110" s="1">
        <v>100007943</v>
      </c>
      <c r="B1110" s="1" t="s">
        <v>2344</v>
      </c>
      <c r="C1110" s="1" t="s">
        <v>2609</v>
      </c>
      <c r="D1110" s="1" t="s">
        <v>305</v>
      </c>
      <c r="E1110" s="1" t="s">
        <v>11</v>
      </c>
      <c r="F1110" s="13" t="s">
        <v>12</v>
      </c>
      <c r="G1110" s="13">
        <v>5</v>
      </c>
      <c r="H1110" s="13">
        <v>1</v>
      </c>
      <c r="I1110" s="13">
        <v>250</v>
      </c>
      <c r="J1110" s="13">
        <v>1</v>
      </c>
      <c r="K1110" s="13" t="s">
        <v>6314</v>
      </c>
      <c r="L1110" s="13" t="s">
        <v>6315</v>
      </c>
    </row>
    <row r="1111" spans="1:12">
      <c r="A1111" s="1">
        <v>100007995</v>
      </c>
      <c r="B1111" s="1" t="s">
        <v>2344</v>
      </c>
      <c r="C1111" s="1" t="s">
        <v>2609</v>
      </c>
      <c r="D1111" s="1" t="s">
        <v>12</v>
      </c>
      <c r="E1111" s="1" t="s">
        <v>11</v>
      </c>
      <c r="F1111" s="13" t="s">
        <v>12</v>
      </c>
      <c r="G1111" s="13">
        <v>4</v>
      </c>
      <c r="H1111" s="13">
        <v>1</v>
      </c>
      <c r="I1111" s="13">
        <v>200</v>
      </c>
      <c r="J1111" s="13">
        <v>1</v>
      </c>
      <c r="K1111" s="13" t="s">
        <v>6324</v>
      </c>
      <c r="L1111" s="13" t="s">
        <v>6325</v>
      </c>
    </row>
    <row r="1112" spans="1:12">
      <c r="A1112" s="1">
        <v>100008083</v>
      </c>
      <c r="B1112" s="1" t="s">
        <v>2344</v>
      </c>
      <c r="C1112" s="1" t="s">
        <v>2609</v>
      </c>
      <c r="D1112" s="1" t="s">
        <v>176</v>
      </c>
      <c r="E1112" s="1" t="s">
        <v>11</v>
      </c>
      <c r="F1112" s="13" t="s">
        <v>12</v>
      </c>
      <c r="G1112" s="13">
        <v>4</v>
      </c>
      <c r="H1112" s="13">
        <v>1</v>
      </c>
      <c r="I1112" s="13">
        <v>200</v>
      </c>
      <c r="J1112" s="13">
        <v>1</v>
      </c>
      <c r="K1112" s="13" t="s">
        <v>6324</v>
      </c>
      <c r="L1112" s="13" t="s">
        <v>6325</v>
      </c>
    </row>
    <row r="1113" spans="1:12">
      <c r="A1113" s="1">
        <v>100007998</v>
      </c>
      <c r="B1113" s="1" t="s">
        <v>2344</v>
      </c>
      <c r="C1113" s="1" t="s">
        <v>2609</v>
      </c>
      <c r="D1113" s="1" t="s">
        <v>2641</v>
      </c>
      <c r="E1113" s="1" t="s">
        <v>2</v>
      </c>
      <c r="F1113" s="13" t="s">
        <v>81</v>
      </c>
      <c r="G1113" s="13">
        <v>3</v>
      </c>
      <c r="H1113" s="13">
        <v>1</v>
      </c>
      <c r="I1113" s="13">
        <v>150</v>
      </c>
      <c r="J1113" s="13">
        <v>1</v>
      </c>
      <c r="K1113" s="13" t="s">
        <v>6306</v>
      </c>
      <c r="L1113" s="13" t="s">
        <v>6307</v>
      </c>
    </row>
    <row r="1114" spans="1:12">
      <c r="A1114" s="1">
        <v>100008011</v>
      </c>
      <c r="B1114" s="1" t="s">
        <v>2344</v>
      </c>
      <c r="C1114" s="1" t="s">
        <v>2609</v>
      </c>
      <c r="D1114" s="1" t="s">
        <v>2650</v>
      </c>
      <c r="E1114" s="1" t="s">
        <v>11</v>
      </c>
      <c r="F1114" s="13" t="s">
        <v>12</v>
      </c>
      <c r="G1114" s="13">
        <v>3</v>
      </c>
      <c r="H1114" s="13">
        <v>1</v>
      </c>
      <c r="I1114" s="13">
        <v>150</v>
      </c>
      <c r="J1114" s="13">
        <v>1</v>
      </c>
      <c r="K1114" s="13" t="s">
        <v>6306</v>
      </c>
      <c r="L1114" s="13" t="s">
        <v>6307</v>
      </c>
    </row>
    <row r="1115" spans="1:12">
      <c r="A1115" s="1">
        <v>100008023</v>
      </c>
      <c r="B1115" s="1" t="s">
        <v>2344</v>
      </c>
      <c r="C1115" s="1" t="s">
        <v>2609</v>
      </c>
      <c r="D1115" s="1" t="s">
        <v>12</v>
      </c>
      <c r="E1115" s="1" t="s">
        <v>11</v>
      </c>
      <c r="F1115" s="13" t="s">
        <v>12</v>
      </c>
      <c r="G1115" s="13">
        <v>5</v>
      </c>
      <c r="H1115" s="13">
        <v>1</v>
      </c>
      <c r="I1115" s="13">
        <v>250</v>
      </c>
      <c r="J1115" s="13">
        <v>1</v>
      </c>
      <c r="K1115" s="13" t="s">
        <v>6314</v>
      </c>
      <c r="L1115" s="13" t="s">
        <v>6315</v>
      </c>
    </row>
    <row r="1116" spans="1:12">
      <c r="A1116" s="1">
        <v>100007961</v>
      </c>
      <c r="B1116" s="1" t="s">
        <v>2344</v>
      </c>
      <c r="C1116" s="1" t="s">
        <v>2609</v>
      </c>
      <c r="D1116" s="1" t="s">
        <v>176</v>
      </c>
      <c r="E1116" s="1" t="s">
        <v>11</v>
      </c>
      <c r="F1116" s="13" t="s">
        <v>12</v>
      </c>
      <c r="G1116" s="13">
        <v>5</v>
      </c>
      <c r="H1116" s="13">
        <v>1</v>
      </c>
      <c r="I1116" s="13">
        <v>250</v>
      </c>
      <c r="J1116" s="13">
        <v>1</v>
      </c>
      <c r="K1116" s="13" t="s">
        <v>6314</v>
      </c>
      <c r="L1116" s="13" t="s">
        <v>6315</v>
      </c>
    </row>
    <row r="1117" spans="1:12">
      <c r="A1117" s="1">
        <v>100008044</v>
      </c>
      <c r="B1117" s="1" t="s">
        <v>2344</v>
      </c>
      <c r="C1117" s="1" t="s">
        <v>2609</v>
      </c>
      <c r="D1117" s="1" t="s">
        <v>2657</v>
      </c>
      <c r="E1117" s="1" t="s">
        <v>11</v>
      </c>
      <c r="F1117" s="13" t="s">
        <v>12</v>
      </c>
      <c r="G1117" s="13">
        <v>4</v>
      </c>
      <c r="H1117" s="13">
        <v>1</v>
      </c>
      <c r="I1117" s="13">
        <v>200</v>
      </c>
      <c r="J1117" s="13">
        <v>1</v>
      </c>
      <c r="K1117" s="13" t="s">
        <v>6324</v>
      </c>
      <c r="L1117" s="13" t="s">
        <v>6325</v>
      </c>
    </row>
    <row r="1118" spans="1:12">
      <c r="A1118" s="1">
        <v>100008070</v>
      </c>
      <c r="B1118" s="1" t="s">
        <v>2344</v>
      </c>
      <c r="C1118" s="1" t="s">
        <v>2609</v>
      </c>
      <c r="D1118" s="1" t="s">
        <v>150</v>
      </c>
      <c r="E1118" s="1" t="s">
        <v>11</v>
      </c>
      <c r="F1118" s="13" t="s">
        <v>12</v>
      </c>
      <c r="G1118" s="13">
        <v>3</v>
      </c>
      <c r="H1118" s="13">
        <v>1</v>
      </c>
      <c r="I1118" s="13">
        <v>150</v>
      </c>
      <c r="J1118" s="13">
        <v>1</v>
      </c>
      <c r="K1118" s="13" t="s">
        <v>6306</v>
      </c>
      <c r="L1118" s="13" t="s">
        <v>6307</v>
      </c>
    </row>
    <row r="1119" spans="1:12">
      <c r="A1119" s="1">
        <v>100008109</v>
      </c>
      <c r="B1119" s="1" t="s">
        <v>2344</v>
      </c>
      <c r="C1119" s="1" t="s">
        <v>2609</v>
      </c>
      <c r="D1119" s="1" t="s">
        <v>176</v>
      </c>
      <c r="E1119" s="1" t="s">
        <v>11</v>
      </c>
      <c r="F1119" s="13" t="s">
        <v>407</v>
      </c>
      <c r="G1119" s="13">
        <v>2</v>
      </c>
      <c r="H1119" s="13">
        <v>1</v>
      </c>
      <c r="I1119" s="13">
        <v>100</v>
      </c>
      <c r="J1119" s="13">
        <v>1</v>
      </c>
      <c r="K1119" s="13" t="s">
        <v>6320</v>
      </c>
      <c r="L1119" s="13" t="s">
        <v>6321</v>
      </c>
    </row>
    <row r="1120" spans="1:12">
      <c r="A1120" s="1">
        <v>100008117</v>
      </c>
      <c r="B1120" s="1" t="s">
        <v>2344</v>
      </c>
      <c r="C1120" s="1" t="s">
        <v>2609</v>
      </c>
      <c r="D1120" s="1" t="s">
        <v>2676</v>
      </c>
      <c r="E1120" s="1" t="s">
        <v>27</v>
      </c>
      <c r="F1120" s="13" t="s">
        <v>18</v>
      </c>
      <c r="G1120" s="13">
        <v>5</v>
      </c>
      <c r="H1120" s="13">
        <v>1</v>
      </c>
      <c r="I1120" s="13">
        <v>250</v>
      </c>
      <c r="J1120" s="13">
        <v>1</v>
      </c>
      <c r="K1120" s="13" t="s">
        <v>6328</v>
      </c>
      <c r="L1120" s="13" t="s">
        <v>6329</v>
      </c>
    </row>
    <row r="1121" spans="1:12">
      <c r="A1121" s="1">
        <v>100008118</v>
      </c>
      <c r="B1121" s="1" t="s">
        <v>2344</v>
      </c>
      <c r="C1121" s="1" t="s">
        <v>2609</v>
      </c>
      <c r="D1121" s="1" t="s">
        <v>145</v>
      </c>
      <c r="E1121" s="1" t="s">
        <v>11</v>
      </c>
      <c r="F1121" s="13" t="s">
        <v>12</v>
      </c>
      <c r="G1121" s="13">
        <v>5</v>
      </c>
      <c r="H1121" s="13">
        <v>1</v>
      </c>
      <c r="I1121" s="13">
        <v>250</v>
      </c>
      <c r="J1121" s="13">
        <v>1</v>
      </c>
      <c r="K1121" s="13" t="s">
        <v>6314</v>
      </c>
      <c r="L1121" s="13" t="s">
        <v>6315</v>
      </c>
    </row>
    <row r="1122" spans="1:12">
      <c r="A1122" s="1">
        <v>100008131</v>
      </c>
      <c r="B1122" s="1" t="s">
        <v>2344</v>
      </c>
      <c r="C1122" s="1" t="s">
        <v>2609</v>
      </c>
      <c r="D1122" s="1" t="s">
        <v>12</v>
      </c>
      <c r="E1122" s="1" t="s">
        <v>11</v>
      </c>
      <c r="F1122" s="13" t="s">
        <v>12</v>
      </c>
      <c r="G1122" s="13">
        <v>4</v>
      </c>
      <c r="H1122" s="13">
        <v>1</v>
      </c>
      <c r="I1122" s="13">
        <v>200</v>
      </c>
      <c r="J1122" s="13">
        <v>1</v>
      </c>
      <c r="K1122" s="13" t="s">
        <v>6324</v>
      </c>
      <c r="L1122" s="13" t="s">
        <v>6325</v>
      </c>
    </row>
    <row r="1123" spans="1:12">
      <c r="A1123" s="1">
        <v>100008144</v>
      </c>
      <c r="B1123" s="1" t="s">
        <v>2344</v>
      </c>
      <c r="C1123" s="1" t="s">
        <v>2609</v>
      </c>
      <c r="D1123" s="1" t="s">
        <v>176</v>
      </c>
      <c r="E1123" s="1" t="s">
        <v>11</v>
      </c>
      <c r="F1123" s="13" t="s">
        <v>407</v>
      </c>
      <c r="G1123" s="13">
        <v>2</v>
      </c>
      <c r="H1123" s="13">
        <v>1</v>
      </c>
      <c r="I1123" s="13">
        <v>100</v>
      </c>
      <c r="J1123" s="13">
        <v>1</v>
      </c>
      <c r="K1123" s="13" t="s">
        <v>6316</v>
      </c>
      <c r="L1123" s="13" t="s">
        <v>6317</v>
      </c>
    </row>
    <row r="1124" spans="1:12">
      <c r="A1124" s="1">
        <v>100008149</v>
      </c>
      <c r="B1124" s="1" t="s">
        <v>2344</v>
      </c>
      <c r="C1124" s="1" t="s">
        <v>2609</v>
      </c>
      <c r="D1124" s="1" t="s">
        <v>12</v>
      </c>
      <c r="E1124" s="1" t="s">
        <v>11</v>
      </c>
      <c r="F1124" s="13" t="s">
        <v>12</v>
      </c>
      <c r="G1124" s="13">
        <v>3</v>
      </c>
      <c r="H1124" s="13">
        <v>1</v>
      </c>
      <c r="I1124" s="13">
        <v>150</v>
      </c>
      <c r="J1124" s="13">
        <v>1</v>
      </c>
      <c r="K1124" s="13" t="s">
        <v>6312</v>
      </c>
      <c r="L1124" s="13" t="s">
        <v>6313</v>
      </c>
    </row>
    <row r="1125" spans="1:12">
      <c r="A1125" s="1">
        <v>100008155</v>
      </c>
      <c r="B1125" s="1" t="s">
        <v>2344</v>
      </c>
      <c r="C1125" s="1" t="s">
        <v>2609</v>
      </c>
      <c r="D1125" s="1" t="s">
        <v>2611</v>
      </c>
      <c r="E1125" s="1" t="s">
        <v>11</v>
      </c>
      <c r="F1125" s="13" t="s">
        <v>407</v>
      </c>
      <c r="G1125" s="13">
        <v>3</v>
      </c>
      <c r="H1125" s="13">
        <v>1</v>
      </c>
      <c r="I1125" s="13">
        <v>150</v>
      </c>
      <c r="J1125" s="13">
        <v>1</v>
      </c>
      <c r="K1125" s="13" t="s">
        <v>6306</v>
      </c>
      <c r="L1125" s="13" t="s">
        <v>6307</v>
      </c>
    </row>
    <row r="1126" spans="1:12">
      <c r="A1126" s="1">
        <v>100008169</v>
      </c>
      <c r="B1126" s="1" t="s">
        <v>2344</v>
      </c>
      <c r="C1126" s="1" t="s">
        <v>2609</v>
      </c>
      <c r="D1126" s="1" t="s">
        <v>1272</v>
      </c>
      <c r="E1126" s="1" t="s">
        <v>11</v>
      </c>
      <c r="F1126" s="13" t="s">
        <v>12</v>
      </c>
      <c r="G1126" s="13">
        <v>4</v>
      </c>
      <c r="H1126" s="13">
        <v>1</v>
      </c>
      <c r="I1126" s="13">
        <v>200</v>
      </c>
      <c r="J1126" s="13">
        <v>1</v>
      </c>
      <c r="K1126" s="13" t="s">
        <v>6324</v>
      </c>
      <c r="L1126" s="13" t="s">
        <v>6325</v>
      </c>
    </row>
    <row r="1127" spans="1:12">
      <c r="A1127" s="1">
        <v>100008184</v>
      </c>
      <c r="B1127" s="1" t="s">
        <v>2344</v>
      </c>
      <c r="C1127" s="1" t="s">
        <v>2609</v>
      </c>
      <c r="D1127" s="1" t="s">
        <v>2611</v>
      </c>
      <c r="E1127" s="1" t="s">
        <v>11</v>
      </c>
      <c r="F1127" s="13" t="s">
        <v>407</v>
      </c>
      <c r="G1127" s="13">
        <v>3</v>
      </c>
      <c r="H1127" s="13">
        <v>1</v>
      </c>
      <c r="I1127" s="13">
        <v>150</v>
      </c>
      <c r="J1127" s="13">
        <v>1</v>
      </c>
      <c r="K1127" s="13" t="s">
        <v>6306</v>
      </c>
      <c r="L1127" s="13" t="s">
        <v>6307</v>
      </c>
    </row>
    <row r="1128" spans="1:12">
      <c r="A1128" s="1">
        <v>100008188</v>
      </c>
      <c r="B1128" s="1" t="s">
        <v>2344</v>
      </c>
      <c r="C1128" s="1" t="s">
        <v>2698</v>
      </c>
      <c r="D1128" s="1" t="s">
        <v>176</v>
      </c>
      <c r="E1128" s="1" t="s">
        <v>11</v>
      </c>
      <c r="F1128" s="13" t="s">
        <v>12</v>
      </c>
      <c r="G1128" s="13">
        <v>3</v>
      </c>
      <c r="H1128" s="13">
        <v>1</v>
      </c>
      <c r="I1128" s="13">
        <v>150</v>
      </c>
      <c r="J1128" s="13">
        <v>1</v>
      </c>
      <c r="K1128" s="13" t="s">
        <v>6306</v>
      </c>
      <c r="L1128" s="13" t="s">
        <v>6307</v>
      </c>
    </row>
    <row r="1129" spans="1:12">
      <c r="A1129" s="1">
        <v>100008193</v>
      </c>
      <c r="B1129" s="1" t="s">
        <v>2344</v>
      </c>
      <c r="C1129" s="1" t="s">
        <v>2698</v>
      </c>
      <c r="D1129" s="1" t="s">
        <v>176</v>
      </c>
      <c r="E1129" s="1" t="s">
        <v>11</v>
      </c>
      <c r="F1129" s="13" t="s">
        <v>12</v>
      </c>
      <c r="G1129" s="13">
        <v>3</v>
      </c>
      <c r="H1129" s="13">
        <v>1</v>
      </c>
      <c r="I1129" s="13">
        <v>150</v>
      </c>
      <c r="J1129" s="13">
        <v>1</v>
      </c>
      <c r="K1129" s="13" t="s">
        <v>6306</v>
      </c>
      <c r="L1129" s="13" t="s">
        <v>6307</v>
      </c>
    </row>
    <row r="1130" spans="1:12">
      <c r="A1130" s="1">
        <v>100008197</v>
      </c>
      <c r="B1130" s="1" t="s">
        <v>2344</v>
      </c>
      <c r="C1130" s="1" t="s">
        <v>2698</v>
      </c>
      <c r="D1130" s="1" t="s">
        <v>176</v>
      </c>
      <c r="E1130" s="1" t="s">
        <v>11</v>
      </c>
      <c r="F1130" s="13" t="s">
        <v>12</v>
      </c>
      <c r="G1130" s="13">
        <v>3</v>
      </c>
      <c r="H1130" s="13">
        <v>1</v>
      </c>
      <c r="I1130" s="13">
        <v>150</v>
      </c>
      <c r="J1130" s="13">
        <v>1</v>
      </c>
      <c r="K1130" s="13" t="s">
        <v>6306</v>
      </c>
      <c r="L1130" s="13" t="s">
        <v>6307</v>
      </c>
    </row>
    <row r="1131" spans="1:12">
      <c r="A1131" s="1">
        <v>100008207</v>
      </c>
      <c r="B1131" s="1" t="s">
        <v>2344</v>
      </c>
      <c r="C1131" s="1" t="s">
        <v>2698</v>
      </c>
      <c r="D1131" s="1" t="s">
        <v>12</v>
      </c>
      <c r="E1131" s="1" t="s">
        <v>11</v>
      </c>
      <c r="F1131" s="13" t="s">
        <v>12</v>
      </c>
      <c r="G1131" s="13">
        <v>3</v>
      </c>
      <c r="H1131" s="13">
        <v>1</v>
      </c>
      <c r="I1131" s="13">
        <v>150</v>
      </c>
      <c r="J1131" s="13">
        <v>1</v>
      </c>
      <c r="K1131" s="13" t="s">
        <v>6306</v>
      </c>
      <c r="L1131" s="13" t="s">
        <v>6307</v>
      </c>
    </row>
    <row r="1132" spans="1:12">
      <c r="A1132" s="1">
        <v>100008203</v>
      </c>
      <c r="B1132" s="1" t="s">
        <v>2344</v>
      </c>
      <c r="C1132" s="1" t="s">
        <v>2698</v>
      </c>
      <c r="D1132" s="1" t="s">
        <v>252</v>
      </c>
      <c r="E1132" s="1" t="s">
        <v>11</v>
      </c>
      <c r="F1132" s="13" t="s">
        <v>12</v>
      </c>
      <c r="G1132" s="13">
        <v>3</v>
      </c>
      <c r="H1132" s="13">
        <v>1</v>
      </c>
      <c r="I1132" s="13">
        <v>150</v>
      </c>
      <c r="J1132" s="13">
        <v>1</v>
      </c>
      <c r="K1132" s="13" t="s">
        <v>6306</v>
      </c>
      <c r="L1132" s="13" t="s">
        <v>6307</v>
      </c>
    </row>
    <row r="1133" spans="1:12">
      <c r="A1133" s="1">
        <v>100008230</v>
      </c>
      <c r="B1133" s="1" t="s">
        <v>2344</v>
      </c>
      <c r="C1133" s="1" t="s">
        <v>2698</v>
      </c>
      <c r="D1133" s="1" t="s">
        <v>176</v>
      </c>
      <c r="E1133" s="1" t="s">
        <v>11</v>
      </c>
      <c r="F1133" s="13" t="s">
        <v>12</v>
      </c>
      <c r="G1133" s="13">
        <v>5</v>
      </c>
      <c r="H1133" s="13">
        <v>1</v>
      </c>
      <c r="I1133" s="13">
        <v>250</v>
      </c>
      <c r="J1133" s="13">
        <v>1</v>
      </c>
      <c r="K1133" s="13" t="s">
        <v>6314</v>
      </c>
      <c r="L1133" s="13" t="s">
        <v>6315</v>
      </c>
    </row>
    <row r="1134" spans="1:12">
      <c r="A1134" s="1">
        <v>100008235</v>
      </c>
      <c r="B1134" s="1" t="s">
        <v>2344</v>
      </c>
      <c r="C1134" s="1" t="s">
        <v>2698</v>
      </c>
      <c r="D1134" s="1" t="s">
        <v>176</v>
      </c>
      <c r="E1134" s="1" t="s">
        <v>11</v>
      </c>
      <c r="F1134" s="13" t="s">
        <v>407</v>
      </c>
      <c r="G1134" s="13">
        <v>3</v>
      </c>
      <c r="H1134" s="13">
        <v>1</v>
      </c>
      <c r="I1134" s="13">
        <v>150</v>
      </c>
      <c r="J1134" s="13">
        <v>1</v>
      </c>
      <c r="K1134" s="13" t="s">
        <v>6306</v>
      </c>
      <c r="L1134" s="13" t="s">
        <v>6307</v>
      </c>
    </row>
    <row r="1135" spans="1:12">
      <c r="A1135" s="1">
        <v>100008241</v>
      </c>
      <c r="B1135" s="1" t="s">
        <v>2344</v>
      </c>
      <c r="C1135" s="1" t="s">
        <v>2698</v>
      </c>
      <c r="D1135" s="1" t="s">
        <v>176</v>
      </c>
      <c r="E1135" s="1" t="s">
        <v>11</v>
      </c>
      <c r="F1135" s="13" t="s">
        <v>12</v>
      </c>
      <c r="G1135" s="13">
        <v>5</v>
      </c>
      <c r="H1135" s="13">
        <v>1</v>
      </c>
      <c r="I1135" s="13">
        <v>250</v>
      </c>
      <c r="J1135" s="13">
        <v>1</v>
      </c>
      <c r="K1135" s="13" t="s">
        <v>6328</v>
      </c>
      <c r="L1135" s="13" t="s">
        <v>6329</v>
      </c>
    </row>
    <row r="1136" spans="1:12">
      <c r="A1136" s="1">
        <v>100008249</v>
      </c>
      <c r="B1136" s="1" t="s">
        <v>2344</v>
      </c>
      <c r="C1136" s="1" t="s">
        <v>2698</v>
      </c>
      <c r="D1136" s="1" t="s">
        <v>500</v>
      </c>
      <c r="E1136" s="1" t="s">
        <v>20</v>
      </c>
      <c r="F1136" s="13" t="s">
        <v>72</v>
      </c>
      <c r="G1136" s="13">
        <v>4</v>
      </c>
      <c r="H1136" s="13">
        <v>1</v>
      </c>
      <c r="I1136" s="13">
        <v>200</v>
      </c>
      <c r="J1136" s="13">
        <v>1</v>
      </c>
      <c r="K1136" s="13" t="s">
        <v>6324</v>
      </c>
      <c r="L1136" s="13" t="s">
        <v>6325</v>
      </c>
    </row>
    <row r="1137" spans="1:12">
      <c r="A1137" s="1">
        <v>100008255</v>
      </c>
      <c r="B1137" s="1" t="s">
        <v>2344</v>
      </c>
      <c r="C1137" s="1" t="s">
        <v>2698</v>
      </c>
      <c r="D1137" s="1" t="s">
        <v>2721</v>
      </c>
      <c r="E1137" s="1" t="s">
        <v>11</v>
      </c>
      <c r="F1137" s="13" t="s">
        <v>12</v>
      </c>
      <c r="G1137" s="13">
        <v>4</v>
      </c>
      <c r="H1137" s="13">
        <v>1</v>
      </c>
      <c r="I1137" s="13">
        <v>200</v>
      </c>
      <c r="J1137" s="13">
        <v>1</v>
      </c>
      <c r="K1137" s="13" t="s">
        <v>6324</v>
      </c>
      <c r="L1137" s="13" t="s">
        <v>6325</v>
      </c>
    </row>
    <row r="1138" spans="1:12">
      <c r="A1138" s="1">
        <v>100008257</v>
      </c>
      <c r="B1138" s="1" t="s">
        <v>2344</v>
      </c>
      <c r="C1138" s="1" t="s">
        <v>2698</v>
      </c>
      <c r="D1138" s="1" t="s">
        <v>12</v>
      </c>
      <c r="E1138" s="1" t="s">
        <v>11</v>
      </c>
      <c r="F1138" s="13" t="s">
        <v>12</v>
      </c>
      <c r="G1138" s="13">
        <v>4</v>
      </c>
      <c r="H1138" s="13">
        <v>1</v>
      </c>
      <c r="I1138" s="13">
        <v>200</v>
      </c>
      <c r="J1138" s="13">
        <v>1</v>
      </c>
      <c r="K1138" s="13" t="s">
        <v>6324</v>
      </c>
      <c r="L1138" s="13" t="s">
        <v>6325</v>
      </c>
    </row>
    <row r="1139" spans="1:12">
      <c r="A1139" s="1">
        <v>100008261</v>
      </c>
      <c r="B1139" s="1" t="s">
        <v>2344</v>
      </c>
      <c r="C1139" s="1" t="s">
        <v>2698</v>
      </c>
      <c r="D1139" s="1" t="s">
        <v>390</v>
      </c>
      <c r="E1139" s="1" t="s">
        <v>20</v>
      </c>
      <c r="F1139" s="13" t="s">
        <v>72</v>
      </c>
      <c r="G1139" s="13">
        <v>5</v>
      </c>
      <c r="H1139" s="13">
        <v>1</v>
      </c>
      <c r="I1139" s="13">
        <v>250</v>
      </c>
      <c r="J1139" s="13">
        <v>1</v>
      </c>
      <c r="K1139" s="13" t="s">
        <v>6326</v>
      </c>
      <c r="L1139" s="13" t="s">
        <v>6327</v>
      </c>
    </row>
    <row r="1140" spans="1:12">
      <c r="A1140" s="1">
        <v>100008267</v>
      </c>
      <c r="B1140" s="1" t="s">
        <v>2344</v>
      </c>
      <c r="C1140" s="1" t="s">
        <v>2698</v>
      </c>
      <c r="D1140" s="1" t="s">
        <v>1460</v>
      </c>
      <c r="E1140" s="1" t="s">
        <v>2</v>
      </c>
      <c r="F1140" s="13" t="s">
        <v>670</v>
      </c>
      <c r="G1140" s="13">
        <v>3</v>
      </c>
      <c r="H1140" s="13">
        <v>1</v>
      </c>
      <c r="I1140" s="13">
        <v>150</v>
      </c>
      <c r="J1140" s="13">
        <v>1</v>
      </c>
      <c r="K1140" s="13" t="s">
        <v>6306</v>
      </c>
      <c r="L1140" s="13" t="s">
        <v>6307</v>
      </c>
    </row>
    <row r="1141" spans="1:12">
      <c r="A1141" s="1">
        <v>100008273</v>
      </c>
      <c r="B1141" s="1" t="s">
        <v>2344</v>
      </c>
      <c r="C1141" s="1" t="s">
        <v>2698</v>
      </c>
      <c r="D1141" s="1" t="s">
        <v>2728</v>
      </c>
      <c r="E1141" s="1" t="s">
        <v>20</v>
      </c>
      <c r="F1141" s="13" t="s">
        <v>100</v>
      </c>
      <c r="G1141" s="13">
        <v>3</v>
      </c>
      <c r="H1141" s="13">
        <v>1</v>
      </c>
      <c r="I1141" s="13">
        <v>150</v>
      </c>
      <c r="J1141" s="13">
        <v>1</v>
      </c>
      <c r="K1141" s="13" t="s">
        <v>6306</v>
      </c>
      <c r="L1141" s="13" t="s">
        <v>6307</v>
      </c>
    </row>
    <row r="1142" spans="1:12">
      <c r="A1142" s="1">
        <v>100008274</v>
      </c>
      <c r="B1142" s="1" t="s">
        <v>2344</v>
      </c>
      <c r="C1142" s="1" t="s">
        <v>2698</v>
      </c>
      <c r="D1142" s="1" t="s">
        <v>2731</v>
      </c>
      <c r="E1142" s="1" t="s">
        <v>20</v>
      </c>
      <c r="F1142" s="13" t="s">
        <v>203</v>
      </c>
      <c r="G1142" s="13">
        <v>4</v>
      </c>
      <c r="H1142" s="13">
        <v>1</v>
      </c>
      <c r="I1142" s="13">
        <v>200</v>
      </c>
      <c r="J1142" s="13">
        <v>1</v>
      </c>
      <c r="K1142" s="13" t="s">
        <v>6324</v>
      </c>
      <c r="L1142" s="13" t="s">
        <v>6325</v>
      </c>
    </row>
    <row r="1143" spans="1:12">
      <c r="A1143" s="1">
        <v>100008279</v>
      </c>
      <c r="B1143" s="1" t="s">
        <v>2344</v>
      </c>
      <c r="C1143" s="1" t="s">
        <v>2698</v>
      </c>
      <c r="D1143" s="1" t="s">
        <v>12</v>
      </c>
      <c r="E1143" s="1" t="s">
        <v>11</v>
      </c>
      <c r="F1143" s="13" t="s">
        <v>12</v>
      </c>
      <c r="G1143" s="13">
        <v>4</v>
      </c>
      <c r="H1143" s="13">
        <v>1</v>
      </c>
      <c r="I1143" s="13">
        <v>200</v>
      </c>
      <c r="J1143" s="13">
        <v>1</v>
      </c>
      <c r="K1143" s="13" t="s">
        <v>6324</v>
      </c>
      <c r="L1143" s="13" t="s">
        <v>6325</v>
      </c>
    </row>
    <row r="1144" spans="1:12">
      <c r="A1144" s="1">
        <v>100008264</v>
      </c>
      <c r="B1144" s="1" t="s">
        <v>2344</v>
      </c>
      <c r="C1144" s="1" t="s">
        <v>2698</v>
      </c>
      <c r="D1144" s="1" t="s">
        <v>566</v>
      </c>
      <c r="E1144" s="1" t="s">
        <v>27</v>
      </c>
      <c r="F1144" s="13" t="s">
        <v>18</v>
      </c>
      <c r="G1144" s="13">
        <v>5</v>
      </c>
      <c r="H1144" s="13">
        <v>1</v>
      </c>
      <c r="I1144" s="13">
        <v>250</v>
      </c>
      <c r="J1144" s="13">
        <v>1</v>
      </c>
      <c r="K1144" s="13" t="s">
        <v>6326</v>
      </c>
      <c r="L1144" s="13" t="s">
        <v>6327</v>
      </c>
    </row>
    <row r="1145" spans="1:12">
      <c r="A1145" s="1">
        <v>100008291</v>
      </c>
      <c r="B1145" s="1" t="s">
        <v>2344</v>
      </c>
      <c r="C1145" s="1" t="s">
        <v>2698</v>
      </c>
      <c r="D1145" s="1" t="s">
        <v>176</v>
      </c>
      <c r="E1145" s="1" t="s">
        <v>11</v>
      </c>
      <c r="F1145" s="13" t="s">
        <v>12</v>
      </c>
      <c r="G1145" s="13">
        <v>3</v>
      </c>
      <c r="H1145" s="13">
        <v>1</v>
      </c>
      <c r="I1145" s="13">
        <v>150</v>
      </c>
      <c r="J1145" s="13">
        <v>1</v>
      </c>
      <c r="K1145" s="13" t="s">
        <v>6306</v>
      </c>
      <c r="L1145" s="13" t="s">
        <v>6307</v>
      </c>
    </row>
    <row r="1146" spans="1:12">
      <c r="A1146" s="1">
        <v>100008305</v>
      </c>
      <c r="B1146" s="1" t="s">
        <v>2344</v>
      </c>
      <c r="C1146" s="1" t="s">
        <v>2698</v>
      </c>
      <c r="D1146" s="1" t="s">
        <v>176</v>
      </c>
      <c r="E1146" s="1" t="s">
        <v>11</v>
      </c>
      <c r="F1146" s="13" t="s">
        <v>12</v>
      </c>
      <c r="G1146" s="13">
        <v>5</v>
      </c>
      <c r="H1146" s="13">
        <v>1</v>
      </c>
      <c r="I1146" s="13">
        <v>250</v>
      </c>
      <c r="J1146" s="13">
        <v>1</v>
      </c>
      <c r="K1146" s="13" t="s">
        <v>6314</v>
      </c>
      <c r="L1146" s="13" t="s">
        <v>6315</v>
      </c>
    </row>
    <row r="1147" spans="1:12">
      <c r="A1147" s="1">
        <v>100008310</v>
      </c>
      <c r="B1147" s="1" t="s">
        <v>2344</v>
      </c>
      <c r="C1147" s="1" t="s">
        <v>2698</v>
      </c>
      <c r="D1147" s="1" t="s">
        <v>176</v>
      </c>
      <c r="E1147" s="1" t="s">
        <v>11</v>
      </c>
      <c r="F1147" s="13" t="s">
        <v>12</v>
      </c>
      <c r="G1147" s="13">
        <v>5</v>
      </c>
      <c r="H1147" s="13">
        <v>1</v>
      </c>
      <c r="I1147" s="13">
        <v>250</v>
      </c>
      <c r="J1147" s="13">
        <v>1</v>
      </c>
      <c r="K1147" s="13" t="s">
        <v>6314</v>
      </c>
      <c r="L1147" s="13" t="s">
        <v>6315</v>
      </c>
    </row>
    <row r="1148" spans="1:12">
      <c r="A1148" s="1">
        <v>100008322</v>
      </c>
      <c r="B1148" s="1" t="s">
        <v>2344</v>
      </c>
      <c r="C1148" s="1" t="s">
        <v>2698</v>
      </c>
      <c r="D1148" s="1" t="s">
        <v>176</v>
      </c>
      <c r="E1148" s="1" t="s">
        <v>11</v>
      </c>
      <c r="F1148" s="13" t="s">
        <v>12</v>
      </c>
      <c r="G1148" s="13">
        <v>4</v>
      </c>
      <c r="H1148" s="13">
        <v>1</v>
      </c>
      <c r="I1148" s="13">
        <v>200</v>
      </c>
      <c r="J1148" s="13">
        <v>1</v>
      </c>
      <c r="K1148" s="13" t="s">
        <v>6324</v>
      </c>
      <c r="L1148" s="13" t="s">
        <v>6325</v>
      </c>
    </row>
    <row r="1149" spans="1:12">
      <c r="A1149" s="1">
        <v>100008328</v>
      </c>
      <c r="B1149" s="1" t="s">
        <v>2344</v>
      </c>
      <c r="C1149" s="1" t="s">
        <v>2698</v>
      </c>
      <c r="D1149" s="1" t="s">
        <v>176</v>
      </c>
      <c r="E1149" s="1" t="s">
        <v>11</v>
      </c>
      <c r="F1149" s="13" t="s">
        <v>12</v>
      </c>
      <c r="G1149" s="13">
        <v>5</v>
      </c>
      <c r="H1149" s="13">
        <v>1</v>
      </c>
      <c r="I1149" s="13">
        <v>250</v>
      </c>
      <c r="J1149" s="13">
        <v>1</v>
      </c>
      <c r="K1149" s="13" t="s">
        <v>6328</v>
      </c>
      <c r="L1149" s="13" t="s">
        <v>6329</v>
      </c>
    </row>
    <row r="1150" spans="1:12">
      <c r="A1150" s="1">
        <v>100008338</v>
      </c>
      <c r="B1150" s="1" t="s">
        <v>2344</v>
      </c>
      <c r="C1150" s="1" t="s">
        <v>2698</v>
      </c>
      <c r="D1150" s="1" t="s">
        <v>176</v>
      </c>
      <c r="E1150" s="1" t="s">
        <v>11</v>
      </c>
      <c r="F1150" s="13" t="s">
        <v>12</v>
      </c>
      <c r="G1150" s="13">
        <v>3</v>
      </c>
      <c r="H1150" s="13">
        <v>1</v>
      </c>
      <c r="I1150" s="13">
        <v>150</v>
      </c>
      <c r="J1150" s="13">
        <v>1</v>
      </c>
      <c r="K1150" s="13" t="s">
        <v>6306</v>
      </c>
      <c r="L1150" s="13" t="s">
        <v>6307</v>
      </c>
    </row>
    <row r="1151" spans="1:12">
      <c r="A1151" s="1">
        <v>100008346</v>
      </c>
      <c r="B1151" s="1" t="s">
        <v>2344</v>
      </c>
      <c r="C1151" s="1" t="s">
        <v>2698</v>
      </c>
      <c r="D1151" s="1" t="s">
        <v>12</v>
      </c>
      <c r="E1151" s="1" t="s">
        <v>11</v>
      </c>
      <c r="F1151" s="13" t="s">
        <v>407</v>
      </c>
      <c r="G1151" s="13">
        <v>3</v>
      </c>
      <c r="H1151" s="13">
        <v>1</v>
      </c>
      <c r="I1151" s="13">
        <v>150</v>
      </c>
      <c r="J1151" s="13">
        <v>1</v>
      </c>
      <c r="K1151" s="13" t="s">
        <v>6306</v>
      </c>
      <c r="L1151" s="13" t="s">
        <v>6307</v>
      </c>
    </row>
    <row r="1152" spans="1:12">
      <c r="A1152" s="1">
        <v>100008350</v>
      </c>
      <c r="B1152" s="1" t="s">
        <v>2344</v>
      </c>
      <c r="C1152" s="1" t="s">
        <v>2698</v>
      </c>
      <c r="D1152" s="1" t="s">
        <v>176</v>
      </c>
      <c r="E1152" s="1" t="s">
        <v>11</v>
      </c>
      <c r="F1152" s="13" t="s">
        <v>407</v>
      </c>
      <c r="G1152" s="13">
        <v>3</v>
      </c>
      <c r="H1152" s="13">
        <v>1</v>
      </c>
      <c r="I1152" s="13">
        <v>150</v>
      </c>
      <c r="J1152" s="13">
        <v>1</v>
      </c>
      <c r="K1152" s="13" t="s">
        <v>6306</v>
      </c>
      <c r="L1152" s="13" t="s">
        <v>6307</v>
      </c>
    </row>
    <row r="1153" spans="1:12">
      <c r="A1153" s="1">
        <v>100008356</v>
      </c>
      <c r="B1153" s="1" t="s">
        <v>2344</v>
      </c>
      <c r="C1153" s="1" t="s">
        <v>2698</v>
      </c>
      <c r="D1153" s="1" t="s">
        <v>176</v>
      </c>
      <c r="E1153" s="1" t="s">
        <v>11</v>
      </c>
      <c r="F1153" s="13" t="s">
        <v>407</v>
      </c>
      <c r="G1153" s="13">
        <v>3</v>
      </c>
      <c r="H1153" s="13">
        <v>1</v>
      </c>
      <c r="I1153" s="13">
        <v>150</v>
      </c>
      <c r="J1153" s="13">
        <v>1</v>
      </c>
      <c r="K1153" s="13" t="s">
        <v>6306</v>
      </c>
      <c r="L1153" s="13" t="s">
        <v>6307</v>
      </c>
    </row>
    <row r="1154" spans="1:12">
      <c r="A1154" s="1">
        <v>100008364</v>
      </c>
      <c r="B1154" s="1" t="s">
        <v>2344</v>
      </c>
      <c r="C1154" s="1" t="s">
        <v>2698</v>
      </c>
      <c r="D1154" s="1" t="s">
        <v>2762</v>
      </c>
      <c r="E1154" s="1" t="s">
        <v>11</v>
      </c>
      <c r="F1154" s="13" t="s">
        <v>12</v>
      </c>
      <c r="G1154" s="13">
        <v>5</v>
      </c>
      <c r="H1154" s="13">
        <v>1</v>
      </c>
      <c r="I1154" s="13">
        <v>250</v>
      </c>
      <c r="J1154" s="13">
        <v>1</v>
      </c>
      <c r="K1154" s="13" t="s">
        <v>6326</v>
      </c>
      <c r="L1154" s="13" t="s">
        <v>6327</v>
      </c>
    </row>
    <row r="1155" spans="1:12">
      <c r="A1155" s="1">
        <v>100008381</v>
      </c>
      <c r="B1155" s="1" t="s">
        <v>2344</v>
      </c>
      <c r="C1155" s="1" t="s">
        <v>2472</v>
      </c>
      <c r="D1155" s="1" t="s">
        <v>12</v>
      </c>
      <c r="E1155" s="1" t="s">
        <v>11</v>
      </c>
      <c r="F1155" s="13" t="s">
        <v>407</v>
      </c>
      <c r="G1155" s="13">
        <v>2</v>
      </c>
      <c r="H1155" s="13">
        <v>1</v>
      </c>
      <c r="I1155" s="13">
        <v>100</v>
      </c>
      <c r="J1155" s="13">
        <v>1</v>
      </c>
      <c r="K1155" s="13" t="s">
        <v>6320</v>
      </c>
      <c r="L1155" s="13" t="s">
        <v>6321</v>
      </c>
    </row>
    <row r="1156" spans="1:12">
      <c r="A1156" s="1">
        <v>100008391</v>
      </c>
      <c r="B1156" s="1" t="s">
        <v>2344</v>
      </c>
      <c r="C1156" s="1" t="s">
        <v>2472</v>
      </c>
      <c r="D1156" s="1" t="s">
        <v>176</v>
      </c>
      <c r="E1156" s="1" t="s">
        <v>11</v>
      </c>
      <c r="F1156" s="13" t="s">
        <v>12</v>
      </c>
      <c r="G1156" s="13">
        <v>3</v>
      </c>
      <c r="H1156" s="13">
        <v>1</v>
      </c>
      <c r="I1156" s="13">
        <v>150</v>
      </c>
      <c r="J1156" s="13">
        <v>1</v>
      </c>
      <c r="K1156" s="13" t="s">
        <v>6306</v>
      </c>
      <c r="L1156" s="13" t="s">
        <v>6307</v>
      </c>
    </row>
    <row r="1157" spans="1:12">
      <c r="A1157" s="1">
        <v>100008401</v>
      </c>
      <c r="B1157" s="1" t="s">
        <v>2344</v>
      </c>
      <c r="C1157" s="1" t="s">
        <v>2472</v>
      </c>
      <c r="D1157" s="1" t="s">
        <v>176</v>
      </c>
      <c r="E1157" s="1" t="s">
        <v>11</v>
      </c>
      <c r="F1157" s="13" t="s">
        <v>12</v>
      </c>
      <c r="G1157" s="13">
        <v>4</v>
      </c>
      <c r="H1157" s="13">
        <v>1</v>
      </c>
      <c r="I1157" s="13">
        <v>200</v>
      </c>
      <c r="J1157" s="13">
        <v>1</v>
      </c>
      <c r="K1157" s="13" t="s">
        <v>6324</v>
      </c>
      <c r="L1157" s="13" t="s">
        <v>6325</v>
      </c>
    </row>
    <row r="1158" spans="1:12">
      <c r="A1158" s="1">
        <v>100008409</v>
      </c>
      <c r="B1158" s="1" t="s">
        <v>2344</v>
      </c>
      <c r="C1158" s="1" t="s">
        <v>2472</v>
      </c>
      <c r="D1158" s="1" t="s">
        <v>176</v>
      </c>
      <c r="E1158" s="1" t="s">
        <v>11</v>
      </c>
      <c r="F1158" s="13" t="s">
        <v>12</v>
      </c>
      <c r="G1158" s="13">
        <v>3</v>
      </c>
      <c r="H1158" s="13">
        <v>1</v>
      </c>
      <c r="I1158" s="13">
        <v>150</v>
      </c>
      <c r="J1158" s="13">
        <v>1</v>
      </c>
      <c r="K1158" s="13" t="s">
        <v>6306</v>
      </c>
      <c r="L1158" s="13" t="s">
        <v>6307</v>
      </c>
    </row>
    <row r="1159" spans="1:12">
      <c r="A1159" s="1">
        <v>100008414</v>
      </c>
      <c r="B1159" s="1" t="s">
        <v>2344</v>
      </c>
      <c r="C1159" s="1" t="s">
        <v>2472</v>
      </c>
      <c r="D1159" s="1" t="s">
        <v>176</v>
      </c>
      <c r="E1159" s="1" t="s">
        <v>11</v>
      </c>
      <c r="F1159" s="13" t="s">
        <v>12</v>
      </c>
      <c r="G1159" s="13">
        <v>3</v>
      </c>
      <c r="H1159" s="13">
        <v>1</v>
      </c>
      <c r="I1159" s="13">
        <v>150</v>
      </c>
      <c r="J1159" s="13">
        <v>1</v>
      </c>
      <c r="K1159" s="13" t="s">
        <v>6306</v>
      </c>
      <c r="L1159" s="13" t="s">
        <v>6307</v>
      </c>
    </row>
    <row r="1160" spans="1:12">
      <c r="A1160" s="1">
        <v>100008415</v>
      </c>
      <c r="B1160" s="1" t="s">
        <v>2344</v>
      </c>
      <c r="C1160" s="1" t="s">
        <v>2472</v>
      </c>
      <c r="D1160" s="1" t="s">
        <v>12</v>
      </c>
      <c r="E1160" s="1" t="s">
        <v>11</v>
      </c>
      <c r="F1160" s="13" t="s">
        <v>407</v>
      </c>
      <c r="G1160" s="13">
        <v>3</v>
      </c>
      <c r="H1160" s="13">
        <v>1</v>
      </c>
      <c r="I1160" s="13">
        <v>150</v>
      </c>
      <c r="J1160" s="13">
        <v>1</v>
      </c>
      <c r="K1160" s="13" t="s">
        <v>6306</v>
      </c>
      <c r="L1160" s="13" t="s">
        <v>6307</v>
      </c>
    </row>
    <row r="1161" spans="1:12">
      <c r="A1161" s="1">
        <v>100008423</v>
      </c>
      <c r="B1161" s="1" t="s">
        <v>2344</v>
      </c>
      <c r="C1161" s="1" t="s">
        <v>2472</v>
      </c>
      <c r="D1161" s="1" t="s">
        <v>176</v>
      </c>
      <c r="E1161" s="1" t="s">
        <v>11</v>
      </c>
      <c r="F1161" s="13" t="s">
        <v>12</v>
      </c>
      <c r="G1161" s="13">
        <v>4</v>
      </c>
      <c r="H1161" s="13">
        <v>1</v>
      </c>
      <c r="I1161" s="13">
        <v>200</v>
      </c>
      <c r="J1161" s="13">
        <v>1</v>
      </c>
      <c r="K1161" s="13" t="s">
        <v>6324</v>
      </c>
      <c r="L1161" s="13" t="s">
        <v>6325</v>
      </c>
    </row>
    <row r="1162" spans="1:12">
      <c r="A1162" s="1">
        <v>100008448</v>
      </c>
      <c r="B1162" s="1" t="s">
        <v>2344</v>
      </c>
      <c r="C1162" s="1" t="s">
        <v>2472</v>
      </c>
      <c r="D1162" s="1" t="s">
        <v>176</v>
      </c>
      <c r="E1162" s="1" t="s">
        <v>11</v>
      </c>
      <c r="F1162" s="13" t="s">
        <v>12</v>
      </c>
      <c r="G1162" s="13">
        <v>3</v>
      </c>
      <c r="H1162" s="13">
        <v>1</v>
      </c>
      <c r="I1162" s="13">
        <v>150</v>
      </c>
      <c r="J1162" s="13">
        <v>1</v>
      </c>
      <c r="K1162" s="13" t="s">
        <v>6306</v>
      </c>
      <c r="L1162" s="13" t="s">
        <v>6307</v>
      </c>
    </row>
    <row r="1163" spans="1:12">
      <c r="A1163" s="1">
        <v>100008457</v>
      </c>
      <c r="B1163" s="1" t="s">
        <v>2344</v>
      </c>
      <c r="C1163" s="1" t="s">
        <v>2472</v>
      </c>
      <c r="D1163" s="1" t="s">
        <v>188</v>
      </c>
      <c r="E1163" s="1" t="s">
        <v>2</v>
      </c>
      <c r="F1163" s="13" t="s">
        <v>189</v>
      </c>
      <c r="G1163" s="13">
        <v>3</v>
      </c>
      <c r="H1163" s="13">
        <v>1</v>
      </c>
      <c r="I1163" s="13">
        <v>150</v>
      </c>
      <c r="J1163" s="13">
        <v>1</v>
      </c>
      <c r="K1163" s="13" t="s">
        <v>6306</v>
      </c>
      <c r="L1163" s="13" t="s">
        <v>6307</v>
      </c>
    </row>
    <row r="1164" spans="1:12">
      <c r="A1164" s="1">
        <v>100008459</v>
      </c>
      <c r="B1164" s="1" t="s">
        <v>2344</v>
      </c>
      <c r="C1164" s="1" t="s">
        <v>2472</v>
      </c>
      <c r="D1164" s="1" t="s">
        <v>899</v>
      </c>
      <c r="E1164" s="1" t="s">
        <v>2</v>
      </c>
      <c r="F1164" s="13" t="s">
        <v>81</v>
      </c>
      <c r="G1164" s="13">
        <v>2</v>
      </c>
      <c r="H1164" s="13">
        <v>1</v>
      </c>
      <c r="I1164" s="13">
        <v>100</v>
      </c>
      <c r="J1164" s="13">
        <v>1</v>
      </c>
      <c r="K1164" s="13" t="s">
        <v>6320</v>
      </c>
      <c r="L1164" s="13" t="s">
        <v>6321</v>
      </c>
    </row>
    <row r="1165" spans="1:12">
      <c r="A1165" s="1">
        <v>100008460</v>
      </c>
      <c r="B1165" s="1" t="s">
        <v>2344</v>
      </c>
      <c r="C1165" s="1" t="s">
        <v>2472</v>
      </c>
      <c r="D1165" s="1" t="s">
        <v>176</v>
      </c>
      <c r="E1165" s="1" t="s">
        <v>11</v>
      </c>
      <c r="F1165" s="13" t="s">
        <v>12</v>
      </c>
      <c r="G1165" s="13">
        <v>4</v>
      </c>
      <c r="H1165" s="13">
        <v>1</v>
      </c>
      <c r="I1165" s="13">
        <v>200</v>
      </c>
      <c r="J1165" s="13">
        <v>1</v>
      </c>
      <c r="K1165" s="13" t="s">
        <v>6324</v>
      </c>
      <c r="L1165" s="13" t="s">
        <v>6325</v>
      </c>
    </row>
    <row r="1166" spans="1:12">
      <c r="A1166" s="1">
        <v>100017705</v>
      </c>
      <c r="B1166" s="1" t="s">
        <v>2344</v>
      </c>
      <c r="C1166" s="1" t="s">
        <v>2472</v>
      </c>
      <c r="D1166" s="1" t="s">
        <v>176</v>
      </c>
      <c r="E1166" s="1" t="s">
        <v>11</v>
      </c>
      <c r="F1166" s="13" t="s">
        <v>12</v>
      </c>
      <c r="G1166" s="13">
        <v>3</v>
      </c>
      <c r="H1166" s="13">
        <v>1</v>
      </c>
      <c r="I1166" s="13">
        <v>150</v>
      </c>
      <c r="J1166" s="13">
        <v>1</v>
      </c>
      <c r="K1166" s="13" t="s">
        <v>6306</v>
      </c>
      <c r="L1166" s="13" t="s">
        <v>6307</v>
      </c>
    </row>
    <row r="1167" spans="1:12">
      <c r="A1167" s="1">
        <v>100008474</v>
      </c>
      <c r="B1167" s="1" t="s">
        <v>2344</v>
      </c>
      <c r="C1167" s="1" t="s">
        <v>2472</v>
      </c>
      <c r="D1167" s="1" t="s">
        <v>12</v>
      </c>
      <c r="E1167" s="1" t="s">
        <v>11</v>
      </c>
      <c r="F1167" s="13" t="s">
        <v>407</v>
      </c>
      <c r="G1167" s="13">
        <v>3</v>
      </c>
      <c r="H1167" s="13">
        <v>1</v>
      </c>
      <c r="I1167" s="13">
        <v>150</v>
      </c>
      <c r="J1167" s="13">
        <v>1</v>
      </c>
      <c r="K1167" s="13" t="s">
        <v>6306</v>
      </c>
      <c r="L1167" s="13" t="s">
        <v>6307</v>
      </c>
    </row>
    <row r="1168" spans="1:12">
      <c r="A1168" s="1">
        <v>100007402</v>
      </c>
      <c r="B1168" s="1" t="s">
        <v>2344</v>
      </c>
      <c r="C1168" s="1" t="s">
        <v>2472</v>
      </c>
      <c r="D1168" s="1" t="s">
        <v>737</v>
      </c>
      <c r="E1168" s="1" t="s">
        <v>27</v>
      </c>
      <c r="F1168" s="13" t="s">
        <v>18</v>
      </c>
      <c r="G1168" s="13">
        <v>3</v>
      </c>
      <c r="H1168" s="13">
        <v>1</v>
      </c>
      <c r="I1168" s="13">
        <v>150</v>
      </c>
      <c r="J1168" s="13">
        <v>1</v>
      </c>
      <c r="K1168" s="13" t="s">
        <v>6306</v>
      </c>
      <c r="L1168" s="13" t="s">
        <v>6307</v>
      </c>
    </row>
    <row r="1169" spans="1:12">
      <c r="A1169" s="1">
        <v>100007396</v>
      </c>
      <c r="B1169" s="1" t="s">
        <v>2344</v>
      </c>
      <c r="C1169" s="1" t="s">
        <v>2472</v>
      </c>
      <c r="D1169" s="1" t="s">
        <v>957</v>
      </c>
      <c r="E1169" s="1" t="s">
        <v>20</v>
      </c>
      <c r="F1169" s="13" t="s">
        <v>72</v>
      </c>
      <c r="G1169" s="13">
        <v>3</v>
      </c>
      <c r="H1169" s="13">
        <v>1</v>
      </c>
      <c r="I1169" s="13">
        <v>150</v>
      </c>
      <c r="J1169" s="13">
        <v>1</v>
      </c>
      <c r="K1169" s="13" t="s">
        <v>6306</v>
      </c>
      <c r="L1169" s="13" t="s">
        <v>6307</v>
      </c>
    </row>
    <row r="1170" spans="1:12">
      <c r="A1170" s="1">
        <v>100008595</v>
      </c>
      <c r="B1170" s="1" t="s">
        <v>2344</v>
      </c>
      <c r="C1170" s="1" t="s">
        <v>2472</v>
      </c>
      <c r="D1170" s="1" t="s">
        <v>2818</v>
      </c>
      <c r="E1170" s="1" t="s">
        <v>11</v>
      </c>
      <c r="F1170" s="13" t="s">
        <v>12</v>
      </c>
      <c r="G1170" s="13">
        <v>3</v>
      </c>
      <c r="H1170" s="13">
        <v>1</v>
      </c>
      <c r="I1170" s="13">
        <v>150</v>
      </c>
      <c r="J1170" s="13">
        <v>1</v>
      </c>
      <c r="K1170" s="13" t="s">
        <v>6312</v>
      </c>
      <c r="L1170" s="13" t="s">
        <v>6313</v>
      </c>
    </row>
    <row r="1171" spans="1:12">
      <c r="A1171" s="1">
        <v>100008533</v>
      </c>
      <c r="B1171" s="1" t="s">
        <v>2344</v>
      </c>
      <c r="C1171" s="1" t="s">
        <v>2472</v>
      </c>
      <c r="D1171" s="1" t="s">
        <v>898</v>
      </c>
      <c r="E1171" s="1" t="s">
        <v>2</v>
      </c>
      <c r="F1171" s="13" t="s">
        <v>46</v>
      </c>
      <c r="G1171" s="13">
        <v>3</v>
      </c>
      <c r="H1171" s="13">
        <v>2</v>
      </c>
      <c r="I1171" s="13">
        <v>150</v>
      </c>
      <c r="J1171" s="13">
        <v>1</v>
      </c>
      <c r="K1171" s="13" t="s">
        <v>6306</v>
      </c>
      <c r="L1171" s="13" t="s">
        <v>6307</v>
      </c>
    </row>
    <row r="1172" spans="1:12">
      <c r="A1172" s="1">
        <v>100017458</v>
      </c>
      <c r="B1172" s="1" t="s">
        <v>2344</v>
      </c>
      <c r="C1172" s="1" t="s">
        <v>2472</v>
      </c>
      <c r="D1172" s="1" t="s">
        <v>5475</v>
      </c>
      <c r="E1172" s="1" t="s">
        <v>5474</v>
      </c>
      <c r="F1172" s="13" t="s">
        <v>5475</v>
      </c>
      <c r="G1172" s="13">
        <v>0</v>
      </c>
      <c r="H1172" s="13">
        <v>0</v>
      </c>
      <c r="I1172" s="13">
        <v>0</v>
      </c>
      <c r="J1172" s="13">
        <v>1</v>
      </c>
      <c r="K1172" s="13" t="s">
        <v>6330</v>
      </c>
      <c r="L1172" s="13" t="s">
        <v>6331</v>
      </c>
    </row>
    <row r="1173" spans="1:12">
      <c r="A1173" s="1">
        <v>100008560</v>
      </c>
      <c r="B1173" s="1" t="s">
        <v>2344</v>
      </c>
      <c r="C1173" s="1" t="s">
        <v>2472</v>
      </c>
      <c r="D1173" s="1" t="s">
        <v>100</v>
      </c>
      <c r="E1173" s="1" t="s">
        <v>20</v>
      </c>
      <c r="F1173" s="13" t="s">
        <v>100</v>
      </c>
      <c r="G1173" s="13">
        <v>3</v>
      </c>
      <c r="H1173" s="13">
        <v>1</v>
      </c>
      <c r="I1173" s="13">
        <v>150</v>
      </c>
      <c r="J1173" s="13">
        <v>1</v>
      </c>
      <c r="K1173" s="13" t="s">
        <v>6306</v>
      </c>
      <c r="L1173" s="13" t="s">
        <v>6307</v>
      </c>
    </row>
    <row r="1174" spans="1:12">
      <c r="A1174" s="1">
        <v>100008561</v>
      </c>
      <c r="B1174" s="1" t="s">
        <v>2344</v>
      </c>
      <c r="C1174" s="1" t="s">
        <v>2472</v>
      </c>
      <c r="D1174" s="1" t="s">
        <v>127</v>
      </c>
      <c r="E1174" s="1" t="s">
        <v>126</v>
      </c>
      <c r="F1174" s="13" t="s">
        <v>127</v>
      </c>
      <c r="G1174" s="13">
        <v>4</v>
      </c>
      <c r="H1174" s="13">
        <v>1</v>
      </c>
      <c r="I1174" s="13">
        <v>200</v>
      </c>
      <c r="J1174" s="13">
        <v>1</v>
      </c>
      <c r="K1174" s="13" t="s">
        <v>6324</v>
      </c>
      <c r="L1174" s="13" t="s">
        <v>6325</v>
      </c>
    </row>
    <row r="1175" spans="1:12">
      <c r="A1175" s="1">
        <v>100008602</v>
      </c>
      <c r="B1175" s="1" t="s">
        <v>2344</v>
      </c>
      <c r="C1175" s="1" t="s">
        <v>2472</v>
      </c>
      <c r="D1175" s="1" t="s">
        <v>12</v>
      </c>
      <c r="E1175" s="1" t="s">
        <v>11</v>
      </c>
      <c r="F1175" s="13" t="s">
        <v>407</v>
      </c>
      <c r="G1175" s="13">
        <v>2</v>
      </c>
      <c r="H1175" s="13">
        <v>1</v>
      </c>
      <c r="I1175" s="13">
        <v>100</v>
      </c>
      <c r="J1175" s="13">
        <v>1</v>
      </c>
      <c r="K1175" s="13" t="s">
        <v>6320</v>
      </c>
      <c r="L1175" s="13" t="s">
        <v>6321</v>
      </c>
    </row>
    <row r="1176" spans="1:12">
      <c r="A1176" s="1">
        <v>100008580</v>
      </c>
      <c r="B1176" s="1" t="s">
        <v>2344</v>
      </c>
      <c r="C1176" s="1" t="s">
        <v>2472</v>
      </c>
      <c r="D1176" s="1" t="s">
        <v>150</v>
      </c>
      <c r="E1176" s="1" t="s">
        <v>11</v>
      </c>
      <c r="F1176" s="13" t="s">
        <v>12</v>
      </c>
      <c r="G1176" s="13">
        <v>3</v>
      </c>
      <c r="H1176" s="13">
        <v>1</v>
      </c>
      <c r="I1176" s="13">
        <v>150</v>
      </c>
      <c r="J1176" s="13">
        <v>1</v>
      </c>
      <c r="K1176" s="13" t="s">
        <v>6306</v>
      </c>
      <c r="L1176" s="13" t="s">
        <v>6307</v>
      </c>
    </row>
    <row r="1177" spans="1:12">
      <c r="A1177" s="1">
        <v>100008590</v>
      </c>
      <c r="B1177" s="1" t="s">
        <v>2344</v>
      </c>
      <c r="C1177" s="1" t="s">
        <v>2472</v>
      </c>
      <c r="D1177" s="1" t="s">
        <v>12</v>
      </c>
      <c r="E1177" s="1" t="s">
        <v>11</v>
      </c>
      <c r="F1177" s="13" t="s">
        <v>12</v>
      </c>
      <c r="G1177" s="13">
        <v>4</v>
      </c>
      <c r="H1177" s="13">
        <v>1</v>
      </c>
      <c r="I1177" s="13">
        <v>200</v>
      </c>
      <c r="J1177" s="13">
        <v>1</v>
      </c>
      <c r="K1177" s="13" t="s">
        <v>6308</v>
      </c>
      <c r="L1177" s="13" t="s">
        <v>6309</v>
      </c>
    </row>
    <row r="1178" spans="1:12">
      <c r="A1178" s="1">
        <v>100008614</v>
      </c>
      <c r="B1178" s="1" t="s">
        <v>2344</v>
      </c>
      <c r="C1178" s="1" t="s">
        <v>2472</v>
      </c>
      <c r="D1178" s="1" t="s">
        <v>176</v>
      </c>
      <c r="E1178" s="1" t="s">
        <v>11</v>
      </c>
      <c r="F1178" s="13" t="s">
        <v>407</v>
      </c>
      <c r="G1178" s="13">
        <v>2</v>
      </c>
      <c r="H1178" s="13">
        <v>1</v>
      </c>
      <c r="I1178" s="13">
        <v>100</v>
      </c>
      <c r="J1178" s="13">
        <v>1</v>
      </c>
      <c r="K1178" s="13" t="s">
        <v>6320</v>
      </c>
      <c r="L1178" s="13" t="s">
        <v>6321</v>
      </c>
    </row>
    <row r="1179" spans="1:12">
      <c r="A1179" s="1">
        <v>100008636</v>
      </c>
      <c r="B1179" s="1" t="s">
        <v>2344</v>
      </c>
      <c r="C1179" s="1" t="s">
        <v>2826</v>
      </c>
      <c r="D1179" s="1" t="s">
        <v>12</v>
      </c>
      <c r="E1179" s="1" t="s">
        <v>11</v>
      </c>
      <c r="F1179" s="13" t="s">
        <v>12</v>
      </c>
      <c r="G1179" s="13">
        <v>3</v>
      </c>
      <c r="H1179" s="13">
        <v>1</v>
      </c>
      <c r="I1179" s="13">
        <v>150</v>
      </c>
      <c r="J1179" s="13">
        <v>1</v>
      </c>
      <c r="K1179" s="13" t="s">
        <v>6306</v>
      </c>
      <c r="L1179" s="13" t="s">
        <v>6307</v>
      </c>
    </row>
    <row r="1180" spans="1:12">
      <c r="A1180" s="1">
        <v>100008651</v>
      </c>
      <c r="B1180" s="1" t="s">
        <v>2344</v>
      </c>
      <c r="C1180" s="1" t="s">
        <v>2826</v>
      </c>
      <c r="D1180" s="1" t="s">
        <v>176</v>
      </c>
      <c r="E1180" s="1" t="s">
        <v>11</v>
      </c>
      <c r="F1180" s="13" t="s">
        <v>407</v>
      </c>
      <c r="G1180" s="13">
        <v>2</v>
      </c>
      <c r="H1180" s="13">
        <v>1</v>
      </c>
      <c r="I1180" s="13">
        <v>100</v>
      </c>
      <c r="J1180" s="13">
        <v>1</v>
      </c>
      <c r="K1180" s="13" t="s">
        <v>6320</v>
      </c>
      <c r="L1180" s="13" t="s">
        <v>6321</v>
      </c>
    </row>
    <row r="1181" spans="1:12">
      <c r="A1181" s="1">
        <v>100008666</v>
      </c>
      <c r="B1181" s="1" t="s">
        <v>2344</v>
      </c>
      <c r="C1181" s="1" t="s">
        <v>2826</v>
      </c>
      <c r="D1181" s="1" t="s">
        <v>2611</v>
      </c>
      <c r="E1181" s="1" t="s">
        <v>11</v>
      </c>
      <c r="F1181" s="13" t="s">
        <v>407</v>
      </c>
      <c r="G1181" s="13">
        <v>2</v>
      </c>
      <c r="H1181" s="13">
        <v>1</v>
      </c>
      <c r="I1181" s="13">
        <v>100</v>
      </c>
      <c r="J1181" s="13">
        <v>1</v>
      </c>
      <c r="K1181" s="13" t="s">
        <v>6320</v>
      </c>
      <c r="L1181" s="13" t="s">
        <v>6321</v>
      </c>
    </row>
    <row r="1182" spans="1:12">
      <c r="A1182" s="1">
        <v>100008675</v>
      </c>
      <c r="B1182" s="1" t="s">
        <v>2344</v>
      </c>
      <c r="C1182" s="1" t="s">
        <v>2826</v>
      </c>
      <c r="D1182" s="1" t="s">
        <v>12</v>
      </c>
      <c r="E1182" s="1" t="s">
        <v>11</v>
      </c>
      <c r="F1182" s="13" t="s">
        <v>12</v>
      </c>
      <c r="G1182" s="13">
        <v>3</v>
      </c>
      <c r="H1182" s="13">
        <v>1</v>
      </c>
      <c r="I1182" s="13">
        <v>150</v>
      </c>
      <c r="J1182" s="13">
        <v>1</v>
      </c>
      <c r="K1182" s="13" t="s">
        <v>6306</v>
      </c>
      <c r="L1182" s="13" t="s">
        <v>6307</v>
      </c>
    </row>
    <row r="1183" spans="1:12">
      <c r="A1183" s="1">
        <v>100008684</v>
      </c>
      <c r="B1183" s="1" t="s">
        <v>2344</v>
      </c>
      <c r="C1183" s="1" t="s">
        <v>2826</v>
      </c>
      <c r="D1183" s="1" t="s">
        <v>2834</v>
      </c>
      <c r="E1183" s="1" t="s">
        <v>27</v>
      </c>
      <c r="F1183" s="13" t="s">
        <v>18</v>
      </c>
      <c r="G1183" s="13">
        <v>3</v>
      </c>
      <c r="H1183" s="13">
        <v>1</v>
      </c>
      <c r="I1183" s="13">
        <v>150</v>
      </c>
      <c r="J1183" s="13">
        <v>1</v>
      </c>
      <c r="K1183" s="13" t="s">
        <v>6312</v>
      </c>
      <c r="L1183" s="13" t="s">
        <v>6313</v>
      </c>
    </row>
    <row r="1184" spans="1:12">
      <c r="A1184" s="1">
        <v>100008690</v>
      </c>
      <c r="B1184" s="1" t="s">
        <v>2344</v>
      </c>
      <c r="C1184" s="1" t="s">
        <v>2826</v>
      </c>
      <c r="D1184" s="1" t="s">
        <v>271</v>
      </c>
      <c r="E1184" s="1" t="s">
        <v>20</v>
      </c>
      <c r="F1184" s="13" t="s">
        <v>72</v>
      </c>
      <c r="G1184" s="13">
        <v>5</v>
      </c>
      <c r="H1184" s="13">
        <v>1</v>
      </c>
      <c r="I1184" s="13">
        <v>250</v>
      </c>
      <c r="J1184" s="13">
        <v>1</v>
      </c>
      <c r="K1184" s="13" t="s">
        <v>6314</v>
      </c>
      <c r="L1184" s="13" t="s">
        <v>6315</v>
      </c>
    </row>
    <row r="1185" spans="1:12">
      <c r="A1185" s="1">
        <v>100008705</v>
      </c>
      <c r="B1185" s="1" t="s">
        <v>2344</v>
      </c>
      <c r="C1185" s="1" t="s">
        <v>2826</v>
      </c>
      <c r="D1185" s="1" t="s">
        <v>176</v>
      </c>
      <c r="E1185" s="1" t="s">
        <v>11</v>
      </c>
      <c r="F1185" s="13" t="s">
        <v>407</v>
      </c>
      <c r="G1185" s="13">
        <v>3</v>
      </c>
      <c r="H1185" s="13">
        <v>1</v>
      </c>
      <c r="I1185" s="13">
        <v>150</v>
      </c>
      <c r="J1185" s="13">
        <v>1</v>
      </c>
      <c r="K1185" s="13" t="s">
        <v>6306</v>
      </c>
      <c r="L1185" s="13" t="s">
        <v>6307</v>
      </c>
    </row>
    <row r="1186" spans="1:12">
      <c r="A1186" s="1">
        <v>100008709</v>
      </c>
      <c r="B1186" s="1" t="s">
        <v>2344</v>
      </c>
      <c r="C1186" s="1" t="s">
        <v>2840</v>
      </c>
      <c r="D1186" s="1" t="s">
        <v>176</v>
      </c>
      <c r="E1186" s="1" t="s">
        <v>11</v>
      </c>
      <c r="F1186" s="13" t="s">
        <v>12</v>
      </c>
      <c r="G1186" s="13">
        <v>3</v>
      </c>
      <c r="H1186" s="13">
        <v>1</v>
      </c>
      <c r="I1186" s="13">
        <v>150</v>
      </c>
      <c r="J1186" s="13">
        <v>1</v>
      </c>
      <c r="K1186" s="13" t="s">
        <v>6306</v>
      </c>
      <c r="L1186" s="13" t="s">
        <v>6307</v>
      </c>
    </row>
    <row r="1187" spans="1:12">
      <c r="A1187" s="1">
        <v>100008713</v>
      </c>
      <c r="B1187" s="1" t="s">
        <v>2344</v>
      </c>
      <c r="C1187" s="1" t="s">
        <v>2840</v>
      </c>
      <c r="D1187" s="1" t="s">
        <v>176</v>
      </c>
      <c r="E1187" s="1" t="s">
        <v>11</v>
      </c>
      <c r="F1187" s="13" t="s">
        <v>407</v>
      </c>
      <c r="G1187" s="13">
        <v>3</v>
      </c>
      <c r="H1187" s="13">
        <v>1</v>
      </c>
      <c r="I1187" s="13">
        <v>150</v>
      </c>
      <c r="J1187" s="13">
        <v>1</v>
      </c>
      <c r="K1187" s="13" t="s">
        <v>6306</v>
      </c>
      <c r="L1187" s="13" t="s">
        <v>6307</v>
      </c>
    </row>
    <row r="1188" spans="1:12">
      <c r="A1188" s="1">
        <v>100008722</v>
      </c>
      <c r="B1188" s="1" t="s">
        <v>2344</v>
      </c>
      <c r="C1188" s="1" t="s">
        <v>2840</v>
      </c>
      <c r="D1188" s="1" t="s">
        <v>176</v>
      </c>
      <c r="E1188" s="1" t="s">
        <v>11</v>
      </c>
      <c r="F1188" s="13" t="s">
        <v>12</v>
      </c>
      <c r="G1188" s="13">
        <v>3</v>
      </c>
      <c r="H1188" s="13">
        <v>1</v>
      </c>
      <c r="I1188" s="13">
        <v>150</v>
      </c>
      <c r="J1188" s="13">
        <v>1</v>
      </c>
      <c r="K1188" s="13" t="s">
        <v>6306</v>
      </c>
      <c r="L1188" s="13" t="s">
        <v>6307</v>
      </c>
    </row>
    <row r="1189" spans="1:12">
      <c r="A1189" s="1">
        <v>100008731</v>
      </c>
      <c r="B1189" s="1" t="s">
        <v>2344</v>
      </c>
      <c r="C1189" s="1" t="s">
        <v>2840</v>
      </c>
      <c r="D1189" s="1" t="s">
        <v>176</v>
      </c>
      <c r="E1189" s="1" t="s">
        <v>11</v>
      </c>
      <c r="F1189" s="13" t="s">
        <v>12</v>
      </c>
      <c r="G1189" s="13">
        <v>5</v>
      </c>
      <c r="H1189" s="13">
        <v>1</v>
      </c>
      <c r="I1189" s="13">
        <v>250</v>
      </c>
      <c r="J1189" s="13">
        <v>1</v>
      </c>
      <c r="K1189" s="13" t="s">
        <v>6328</v>
      </c>
      <c r="L1189" s="13" t="s">
        <v>6329</v>
      </c>
    </row>
    <row r="1190" spans="1:12">
      <c r="A1190" s="1">
        <v>100008739</v>
      </c>
      <c r="B1190" s="1" t="s">
        <v>2344</v>
      </c>
      <c r="C1190" s="1" t="s">
        <v>2840</v>
      </c>
      <c r="D1190" s="1" t="s">
        <v>2271</v>
      </c>
      <c r="E1190" s="1" t="s">
        <v>20</v>
      </c>
      <c r="F1190" s="13" t="s">
        <v>72</v>
      </c>
      <c r="G1190" s="13">
        <v>5</v>
      </c>
      <c r="H1190" s="13">
        <v>1</v>
      </c>
      <c r="I1190" s="13">
        <v>250</v>
      </c>
      <c r="J1190" s="13">
        <v>1</v>
      </c>
      <c r="K1190" s="13" t="s">
        <v>6314</v>
      </c>
      <c r="L1190" s="13" t="s">
        <v>6315</v>
      </c>
    </row>
    <row r="1191" spans="1:12">
      <c r="A1191" s="1">
        <v>100008769</v>
      </c>
      <c r="B1191" s="1" t="s">
        <v>2344</v>
      </c>
      <c r="C1191" s="1" t="s">
        <v>2840</v>
      </c>
      <c r="D1191" s="1" t="s">
        <v>2860</v>
      </c>
      <c r="E1191" s="1" t="s">
        <v>11</v>
      </c>
      <c r="F1191" s="13" t="s">
        <v>12</v>
      </c>
      <c r="G1191" s="13">
        <v>4</v>
      </c>
      <c r="H1191" s="13">
        <v>1</v>
      </c>
      <c r="I1191" s="13">
        <v>200</v>
      </c>
      <c r="J1191" s="13">
        <v>1</v>
      </c>
      <c r="K1191" s="13" t="s">
        <v>6324</v>
      </c>
      <c r="L1191" s="13" t="s">
        <v>6325</v>
      </c>
    </row>
    <row r="1192" spans="1:12">
      <c r="A1192" s="1">
        <v>100008773</v>
      </c>
      <c r="B1192" s="1" t="s">
        <v>2344</v>
      </c>
      <c r="C1192" s="1" t="s">
        <v>2840</v>
      </c>
      <c r="D1192" s="1" t="s">
        <v>2862</v>
      </c>
      <c r="E1192" s="1" t="s">
        <v>11</v>
      </c>
      <c r="F1192" s="13" t="s">
        <v>12</v>
      </c>
      <c r="G1192" s="13">
        <v>4</v>
      </c>
      <c r="H1192" s="13">
        <v>1</v>
      </c>
      <c r="I1192" s="13">
        <v>200</v>
      </c>
      <c r="J1192" s="13">
        <v>1</v>
      </c>
      <c r="K1192" s="13" t="s">
        <v>6324</v>
      </c>
      <c r="L1192" s="13" t="s">
        <v>6325</v>
      </c>
    </row>
    <row r="1193" spans="1:12">
      <c r="A1193" s="1">
        <v>100008792</v>
      </c>
      <c r="B1193" s="1" t="s">
        <v>2344</v>
      </c>
      <c r="C1193" s="1" t="s">
        <v>2840</v>
      </c>
      <c r="D1193" s="1" t="s">
        <v>2584</v>
      </c>
      <c r="E1193" s="1" t="s">
        <v>2</v>
      </c>
      <c r="F1193" s="13" t="s">
        <v>81</v>
      </c>
      <c r="G1193" s="13">
        <v>2</v>
      </c>
      <c r="H1193" s="13">
        <v>1</v>
      </c>
      <c r="I1193" s="13">
        <v>100</v>
      </c>
      <c r="J1193" s="13">
        <v>1</v>
      </c>
      <c r="K1193" s="13" t="s">
        <v>6320</v>
      </c>
      <c r="L1193" s="13" t="s">
        <v>6321</v>
      </c>
    </row>
    <row r="1194" spans="1:12">
      <c r="A1194" s="1">
        <v>100008795</v>
      </c>
      <c r="B1194" s="1" t="s">
        <v>2344</v>
      </c>
      <c r="C1194" s="1" t="s">
        <v>2840</v>
      </c>
      <c r="D1194" s="1" t="s">
        <v>2857</v>
      </c>
      <c r="E1194" s="1" t="s">
        <v>11</v>
      </c>
      <c r="F1194" s="13" t="s">
        <v>12</v>
      </c>
      <c r="G1194" s="13">
        <v>3</v>
      </c>
      <c r="H1194" s="13">
        <v>1</v>
      </c>
      <c r="I1194" s="13">
        <v>150</v>
      </c>
      <c r="J1194" s="13">
        <v>1</v>
      </c>
      <c r="K1194" s="13" t="s">
        <v>6306</v>
      </c>
      <c r="L1194" s="13" t="s">
        <v>6307</v>
      </c>
    </row>
    <row r="1195" spans="1:12">
      <c r="A1195" s="1">
        <v>100008798</v>
      </c>
      <c r="B1195" s="1" t="s">
        <v>2344</v>
      </c>
      <c r="C1195" s="1" t="s">
        <v>2840</v>
      </c>
      <c r="D1195" s="1" t="s">
        <v>2867</v>
      </c>
      <c r="E1195" s="1" t="s">
        <v>27</v>
      </c>
      <c r="F1195" s="13" t="s">
        <v>18</v>
      </c>
      <c r="G1195" s="13">
        <v>5</v>
      </c>
      <c r="H1195" s="13">
        <v>1</v>
      </c>
      <c r="I1195" s="13">
        <v>250</v>
      </c>
      <c r="J1195" s="13">
        <v>1</v>
      </c>
      <c r="K1195" s="13" t="s">
        <v>6326</v>
      </c>
      <c r="L1195" s="13" t="s">
        <v>6327</v>
      </c>
    </row>
    <row r="1196" spans="1:12">
      <c r="A1196" s="1">
        <v>100008807</v>
      </c>
      <c r="B1196" s="1" t="s">
        <v>2344</v>
      </c>
      <c r="C1196" s="1" t="s">
        <v>2840</v>
      </c>
      <c r="D1196" s="1" t="s">
        <v>2871</v>
      </c>
      <c r="E1196" s="1" t="s">
        <v>11</v>
      </c>
      <c r="F1196" s="13" t="s">
        <v>12</v>
      </c>
      <c r="G1196" s="13">
        <v>5</v>
      </c>
      <c r="H1196" s="13">
        <v>1</v>
      </c>
      <c r="I1196" s="13">
        <v>250</v>
      </c>
      <c r="J1196" s="13">
        <v>1</v>
      </c>
      <c r="K1196" s="13" t="s">
        <v>6314</v>
      </c>
      <c r="L1196" s="13" t="s">
        <v>6315</v>
      </c>
    </row>
    <row r="1197" spans="1:12">
      <c r="A1197" s="1">
        <v>100008802</v>
      </c>
      <c r="B1197" s="1" t="s">
        <v>2344</v>
      </c>
      <c r="C1197" s="1" t="s">
        <v>2840</v>
      </c>
      <c r="D1197" s="1" t="s">
        <v>2869</v>
      </c>
      <c r="E1197" s="1" t="s">
        <v>20</v>
      </c>
      <c r="F1197" s="13" t="s">
        <v>72</v>
      </c>
      <c r="G1197" s="13">
        <v>3</v>
      </c>
      <c r="H1197" s="13">
        <v>1</v>
      </c>
      <c r="I1197" s="13">
        <v>150</v>
      </c>
      <c r="J1197" s="13">
        <v>1</v>
      </c>
      <c r="K1197" s="13" t="s">
        <v>6306</v>
      </c>
      <c r="L1197" s="13" t="s">
        <v>6307</v>
      </c>
    </row>
    <row r="1198" spans="1:12">
      <c r="A1198" s="1">
        <v>100008821</v>
      </c>
      <c r="B1198" s="1" t="s">
        <v>2344</v>
      </c>
      <c r="C1198" s="1" t="s">
        <v>2840</v>
      </c>
      <c r="D1198" s="1" t="s">
        <v>18</v>
      </c>
      <c r="E1198" s="1" t="s">
        <v>27</v>
      </c>
      <c r="F1198" s="13" t="s">
        <v>18</v>
      </c>
      <c r="G1198" s="13">
        <v>3</v>
      </c>
      <c r="H1198" s="13">
        <v>1</v>
      </c>
      <c r="I1198" s="13">
        <v>150</v>
      </c>
      <c r="J1198" s="13">
        <v>1</v>
      </c>
      <c r="K1198" s="13" t="s">
        <v>6306</v>
      </c>
      <c r="L1198" s="13" t="s">
        <v>6307</v>
      </c>
    </row>
    <row r="1199" spans="1:12">
      <c r="A1199" s="1">
        <v>100008826</v>
      </c>
      <c r="B1199" s="1" t="s">
        <v>2344</v>
      </c>
      <c r="C1199" s="1" t="s">
        <v>2840</v>
      </c>
      <c r="D1199" s="1" t="s">
        <v>176</v>
      </c>
      <c r="E1199" s="1" t="s">
        <v>11</v>
      </c>
      <c r="F1199" s="13" t="s">
        <v>12</v>
      </c>
      <c r="G1199" s="13">
        <v>3</v>
      </c>
      <c r="H1199" s="13">
        <v>1</v>
      </c>
      <c r="I1199" s="13">
        <v>150</v>
      </c>
      <c r="J1199" s="13">
        <v>1</v>
      </c>
      <c r="K1199" s="13" t="s">
        <v>6306</v>
      </c>
      <c r="L1199" s="13" t="s">
        <v>6307</v>
      </c>
    </row>
    <row r="1200" spans="1:12">
      <c r="A1200" s="1">
        <v>100008845</v>
      </c>
      <c r="B1200" s="1" t="s">
        <v>2344</v>
      </c>
      <c r="C1200" s="1" t="s">
        <v>2885</v>
      </c>
      <c r="D1200" s="1" t="s">
        <v>2883</v>
      </c>
      <c r="E1200" s="1" t="s">
        <v>11</v>
      </c>
      <c r="F1200" s="13" t="s">
        <v>12</v>
      </c>
      <c r="G1200" s="13">
        <v>4</v>
      </c>
      <c r="H1200" s="13">
        <v>1</v>
      </c>
      <c r="I1200" s="13">
        <v>200</v>
      </c>
      <c r="J1200" s="13">
        <v>1</v>
      </c>
      <c r="K1200" s="13" t="s">
        <v>6324</v>
      </c>
      <c r="L1200" s="13" t="s">
        <v>6325</v>
      </c>
    </row>
    <row r="1201" spans="1:12">
      <c r="A1201" s="1">
        <v>100008854</v>
      </c>
      <c r="B1201" s="1" t="s">
        <v>2344</v>
      </c>
      <c r="C1201" s="1" t="s">
        <v>2885</v>
      </c>
      <c r="D1201" s="1" t="s">
        <v>176</v>
      </c>
      <c r="E1201" s="1" t="s">
        <v>11</v>
      </c>
      <c r="F1201" s="13" t="s">
        <v>12</v>
      </c>
      <c r="G1201" s="13">
        <v>3</v>
      </c>
      <c r="H1201" s="13">
        <v>1</v>
      </c>
      <c r="I1201" s="13">
        <v>150</v>
      </c>
      <c r="J1201" s="13">
        <v>1</v>
      </c>
      <c r="K1201" s="13" t="s">
        <v>6306</v>
      </c>
      <c r="L1201" s="13" t="s">
        <v>6307</v>
      </c>
    </row>
    <row r="1202" spans="1:12">
      <c r="A1202" s="1">
        <v>100008859</v>
      </c>
      <c r="B1202" s="1" t="s">
        <v>2344</v>
      </c>
      <c r="C1202" s="1" t="s">
        <v>2885</v>
      </c>
      <c r="D1202" s="1" t="s">
        <v>176</v>
      </c>
      <c r="E1202" s="1" t="s">
        <v>11</v>
      </c>
      <c r="F1202" s="13" t="s">
        <v>407</v>
      </c>
      <c r="G1202" s="13">
        <v>3</v>
      </c>
      <c r="H1202" s="13">
        <v>1</v>
      </c>
      <c r="I1202" s="13">
        <v>150</v>
      </c>
      <c r="J1202" s="13">
        <v>1</v>
      </c>
      <c r="K1202" s="13" t="s">
        <v>6306</v>
      </c>
      <c r="L1202" s="13" t="s">
        <v>6307</v>
      </c>
    </row>
    <row r="1203" spans="1:12">
      <c r="A1203" s="1">
        <v>100008865</v>
      </c>
      <c r="B1203" s="1" t="s">
        <v>2344</v>
      </c>
      <c r="C1203" s="1" t="s">
        <v>2885</v>
      </c>
      <c r="D1203" s="1" t="s">
        <v>176</v>
      </c>
      <c r="E1203" s="1" t="s">
        <v>11</v>
      </c>
      <c r="F1203" s="13" t="s">
        <v>12</v>
      </c>
      <c r="G1203" s="13">
        <v>3</v>
      </c>
      <c r="H1203" s="13">
        <v>1</v>
      </c>
      <c r="I1203" s="13">
        <v>150</v>
      </c>
      <c r="J1203" s="13">
        <v>1</v>
      </c>
      <c r="K1203" s="13" t="s">
        <v>6306</v>
      </c>
      <c r="L1203" s="13" t="s">
        <v>6307</v>
      </c>
    </row>
    <row r="1204" spans="1:12">
      <c r="A1204" s="1">
        <v>100008871</v>
      </c>
      <c r="B1204" s="1" t="s">
        <v>2344</v>
      </c>
      <c r="C1204" s="1" t="s">
        <v>2885</v>
      </c>
      <c r="D1204" s="1" t="s">
        <v>12</v>
      </c>
      <c r="E1204" s="1" t="s">
        <v>11</v>
      </c>
      <c r="F1204" s="13" t="s">
        <v>12</v>
      </c>
      <c r="G1204" s="13">
        <v>3</v>
      </c>
      <c r="H1204" s="13">
        <v>1</v>
      </c>
      <c r="I1204" s="13">
        <v>150</v>
      </c>
      <c r="J1204" s="13">
        <v>1</v>
      </c>
      <c r="K1204" s="13" t="s">
        <v>6306</v>
      </c>
      <c r="L1204" s="13" t="s">
        <v>6307</v>
      </c>
    </row>
    <row r="1205" spans="1:12">
      <c r="A1205" s="1">
        <v>100008876</v>
      </c>
      <c r="B1205" s="1" t="s">
        <v>2344</v>
      </c>
      <c r="C1205" s="1" t="s">
        <v>2885</v>
      </c>
      <c r="D1205" s="1" t="s">
        <v>2895</v>
      </c>
      <c r="E1205" s="1" t="s">
        <v>11</v>
      </c>
      <c r="F1205" s="13" t="s">
        <v>12</v>
      </c>
      <c r="G1205" s="13">
        <v>3</v>
      </c>
      <c r="H1205" s="13">
        <v>1</v>
      </c>
      <c r="I1205" s="13">
        <v>150</v>
      </c>
      <c r="J1205" s="13">
        <v>1</v>
      </c>
      <c r="K1205" s="13" t="s">
        <v>6306</v>
      </c>
      <c r="L1205" s="13" t="s">
        <v>6307</v>
      </c>
    </row>
    <row r="1206" spans="1:12">
      <c r="A1206" s="1">
        <v>100008886</v>
      </c>
      <c r="B1206" s="1" t="s">
        <v>2344</v>
      </c>
      <c r="C1206" s="1" t="s">
        <v>2885</v>
      </c>
      <c r="D1206" s="1" t="s">
        <v>12</v>
      </c>
      <c r="E1206" s="1" t="s">
        <v>11</v>
      </c>
      <c r="F1206" s="13" t="s">
        <v>12</v>
      </c>
      <c r="G1206" s="13">
        <v>4</v>
      </c>
      <c r="H1206" s="13">
        <v>1</v>
      </c>
      <c r="I1206" s="13">
        <v>200</v>
      </c>
      <c r="J1206" s="13">
        <v>1</v>
      </c>
      <c r="K1206" s="13" t="s">
        <v>6324</v>
      </c>
      <c r="L1206" s="13" t="s">
        <v>6325</v>
      </c>
    </row>
    <row r="1207" spans="1:12">
      <c r="A1207" s="1">
        <v>100008893</v>
      </c>
      <c r="B1207" s="1" t="s">
        <v>2344</v>
      </c>
      <c r="C1207" s="1" t="s">
        <v>2885</v>
      </c>
      <c r="D1207" s="1" t="s">
        <v>176</v>
      </c>
      <c r="E1207" s="1" t="s">
        <v>11</v>
      </c>
      <c r="F1207" s="13" t="s">
        <v>407</v>
      </c>
      <c r="G1207" s="13">
        <v>2</v>
      </c>
      <c r="H1207" s="13">
        <v>1</v>
      </c>
      <c r="I1207" s="13">
        <v>100</v>
      </c>
      <c r="J1207" s="13">
        <v>1</v>
      </c>
      <c r="K1207" s="13" t="s">
        <v>6320</v>
      </c>
      <c r="L1207" s="13" t="s">
        <v>6321</v>
      </c>
    </row>
    <row r="1208" spans="1:12">
      <c r="A1208" s="1">
        <v>100008907</v>
      </c>
      <c r="B1208" s="1" t="s">
        <v>2344</v>
      </c>
      <c r="C1208" s="1" t="s">
        <v>2885</v>
      </c>
      <c r="D1208" s="1" t="s">
        <v>12</v>
      </c>
      <c r="E1208" s="1" t="s">
        <v>11</v>
      </c>
      <c r="F1208" s="13" t="s">
        <v>407</v>
      </c>
      <c r="G1208" s="13">
        <v>3</v>
      </c>
      <c r="H1208" s="13">
        <v>1</v>
      </c>
      <c r="I1208" s="13">
        <v>150</v>
      </c>
      <c r="J1208" s="13">
        <v>1</v>
      </c>
      <c r="K1208" s="13" t="s">
        <v>6306</v>
      </c>
      <c r="L1208" s="13" t="s">
        <v>6307</v>
      </c>
    </row>
    <row r="1209" spans="1:12">
      <c r="A1209" s="1">
        <v>100008913</v>
      </c>
      <c r="B1209" s="1" t="s">
        <v>2344</v>
      </c>
      <c r="C1209" s="1" t="s">
        <v>2885</v>
      </c>
      <c r="D1209" s="1" t="s">
        <v>176</v>
      </c>
      <c r="E1209" s="1" t="s">
        <v>11</v>
      </c>
      <c r="F1209" s="13" t="s">
        <v>12</v>
      </c>
      <c r="G1209" s="13">
        <v>3</v>
      </c>
      <c r="H1209" s="13">
        <v>1</v>
      </c>
      <c r="I1209" s="13">
        <v>150</v>
      </c>
      <c r="J1209" s="13">
        <v>1</v>
      </c>
      <c r="K1209" s="13" t="s">
        <v>6306</v>
      </c>
      <c r="L1209" s="13" t="s">
        <v>6307</v>
      </c>
    </row>
    <row r="1210" spans="1:12">
      <c r="A1210" s="1">
        <v>100008918</v>
      </c>
      <c r="B1210" s="1" t="s">
        <v>2344</v>
      </c>
      <c r="C1210" s="1" t="s">
        <v>2885</v>
      </c>
      <c r="D1210" s="1" t="s">
        <v>176</v>
      </c>
      <c r="E1210" s="1" t="s">
        <v>11</v>
      </c>
      <c r="F1210" s="13" t="s">
        <v>407</v>
      </c>
      <c r="G1210" s="13">
        <v>3</v>
      </c>
      <c r="H1210" s="13">
        <v>1</v>
      </c>
      <c r="I1210" s="13">
        <v>150</v>
      </c>
      <c r="J1210" s="13">
        <v>1</v>
      </c>
      <c r="K1210" s="13" t="s">
        <v>6306</v>
      </c>
      <c r="L1210" s="13" t="s">
        <v>6307</v>
      </c>
    </row>
    <row r="1211" spans="1:12">
      <c r="A1211" s="1">
        <v>100008926</v>
      </c>
      <c r="B1211" s="1" t="s">
        <v>2344</v>
      </c>
      <c r="C1211" s="1" t="s">
        <v>2885</v>
      </c>
      <c r="D1211" s="1" t="s">
        <v>176</v>
      </c>
      <c r="E1211" s="1" t="s">
        <v>11</v>
      </c>
      <c r="F1211" s="13" t="s">
        <v>407</v>
      </c>
      <c r="G1211" s="13">
        <v>3</v>
      </c>
      <c r="H1211" s="13">
        <v>1</v>
      </c>
      <c r="I1211" s="13">
        <v>150</v>
      </c>
      <c r="J1211" s="13">
        <v>1</v>
      </c>
      <c r="K1211" s="13" t="s">
        <v>6312</v>
      </c>
      <c r="L1211" s="13" t="s">
        <v>6313</v>
      </c>
    </row>
    <row r="1212" spans="1:12">
      <c r="A1212" s="1">
        <v>100008928</v>
      </c>
      <c r="B1212" s="1" t="s">
        <v>2344</v>
      </c>
      <c r="C1212" s="1" t="s">
        <v>2885</v>
      </c>
      <c r="D1212" s="1" t="s">
        <v>12</v>
      </c>
      <c r="E1212" s="1" t="s">
        <v>11</v>
      </c>
      <c r="F1212" s="13" t="s">
        <v>407</v>
      </c>
      <c r="G1212" s="13">
        <v>3</v>
      </c>
      <c r="H1212" s="13">
        <v>1</v>
      </c>
      <c r="I1212" s="13">
        <v>150</v>
      </c>
      <c r="J1212" s="13">
        <v>1</v>
      </c>
      <c r="K1212" s="13" t="s">
        <v>6306</v>
      </c>
      <c r="L1212" s="13" t="s">
        <v>6307</v>
      </c>
    </row>
    <row r="1213" spans="1:12">
      <c r="A1213" s="1">
        <v>100008932</v>
      </c>
      <c r="B1213" s="1" t="s">
        <v>2344</v>
      </c>
      <c r="C1213" s="1" t="s">
        <v>2885</v>
      </c>
      <c r="D1213" s="1" t="s">
        <v>12</v>
      </c>
      <c r="E1213" s="1" t="s">
        <v>11</v>
      </c>
      <c r="F1213" s="13" t="s">
        <v>12</v>
      </c>
      <c r="G1213" s="13">
        <v>3</v>
      </c>
      <c r="H1213" s="13">
        <v>1</v>
      </c>
      <c r="I1213" s="13">
        <v>150</v>
      </c>
      <c r="J1213" s="13">
        <v>1</v>
      </c>
      <c r="K1213" s="13" t="s">
        <v>6306</v>
      </c>
      <c r="L1213" s="13" t="s">
        <v>6307</v>
      </c>
    </row>
    <row r="1214" spans="1:12">
      <c r="A1214" s="1">
        <v>100008940</v>
      </c>
      <c r="B1214" s="1" t="s">
        <v>2344</v>
      </c>
      <c r="C1214" s="1" t="s">
        <v>2885</v>
      </c>
      <c r="D1214" s="1" t="s">
        <v>12</v>
      </c>
      <c r="E1214" s="1" t="s">
        <v>11</v>
      </c>
      <c r="F1214" s="13" t="s">
        <v>12</v>
      </c>
      <c r="G1214" s="13">
        <v>3</v>
      </c>
      <c r="H1214" s="13">
        <v>1</v>
      </c>
      <c r="I1214" s="13">
        <v>150</v>
      </c>
      <c r="J1214" s="13">
        <v>1</v>
      </c>
      <c r="K1214" s="13" t="s">
        <v>6312</v>
      </c>
      <c r="L1214" s="13" t="s">
        <v>6313</v>
      </c>
    </row>
    <row r="1215" spans="1:12">
      <c r="A1215" s="1">
        <v>100008950</v>
      </c>
      <c r="B1215" s="1" t="s">
        <v>2344</v>
      </c>
      <c r="C1215" s="1" t="s">
        <v>2885</v>
      </c>
      <c r="D1215" s="1" t="s">
        <v>176</v>
      </c>
      <c r="E1215" s="1" t="s">
        <v>11</v>
      </c>
      <c r="F1215" s="13" t="s">
        <v>407</v>
      </c>
      <c r="G1215" s="13">
        <v>3</v>
      </c>
      <c r="H1215" s="13">
        <v>1</v>
      </c>
      <c r="I1215" s="13">
        <v>150</v>
      </c>
      <c r="J1215" s="13">
        <v>1</v>
      </c>
      <c r="K1215" s="13" t="s">
        <v>6306</v>
      </c>
      <c r="L1215" s="13" t="s">
        <v>6307</v>
      </c>
    </row>
    <row r="1216" spans="1:12">
      <c r="A1216" s="1">
        <v>100008953</v>
      </c>
      <c r="B1216" s="1" t="s">
        <v>2344</v>
      </c>
      <c r="C1216" s="1" t="s">
        <v>2885</v>
      </c>
      <c r="D1216" s="1" t="s">
        <v>176</v>
      </c>
      <c r="E1216" s="1" t="s">
        <v>11</v>
      </c>
      <c r="F1216" s="13" t="s">
        <v>12</v>
      </c>
      <c r="G1216" s="13">
        <v>3</v>
      </c>
      <c r="H1216" s="13">
        <v>1</v>
      </c>
      <c r="I1216" s="13">
        <v>150</v>
      </c>
      <c r="J1216" s="13">
        <v>1</v>
      </c>
      <c r="K1216" s="13" t="s">
        <v>6306</v>
      </c>
      <c r="L1216" s="13" t="s">
        <v>6307</v>
      </c>
    </row>
    <row r="1217" spans="1:12">
      <c r="A1217" s="1">
        <v>100008956</v>
      </c>
      <c r="B1217" s="1" t="s">
        <v>2344</v>
      </c>
      <c r="C1217" s="1" t="s">
        <v>2885</v>
      </c>
      <c r="D1217" s="1" t="s">
        <v>12</v>
      </c>
      <c r="E1217" s="1" t="s">
        <v>11</v>
      </c>
      <c r="F1217" s="13" t="s">
        <v>407</v>
      </c>
      <c r="G1217" s="13">
        <v>2</v>
      </c>
      <c r="H1217" s="13">
        <v>1</v>
      </c>
      <c r="I1217" s="13">
        <v>100</v>
      </c>
      <c r="J1217" s="13">
        <v>1</v>
      </c>
      <c r="K1217" s="13" t="s">
        <v>6320</v>
      </c>
      <c r="L1217" s="13" t="s">
        <v>6321</v>
      </c>
    </row>
    <row r="1218" spans="1:12">
      <c r="A1218" s="1">
        <v>100008973</v>
      </c>
      <c r="B1218" s="1" t="s">
        <v>2344</v>
      </c>
      <c r="C1218" s="1" t="s">
        <v>2885</v>
      </c>
      <c r="D1218" s="1" t="s">
        <v>18</v>
      </c>
      <c r="E1218" s="1" t="s">
        <v>27</v>
      </c>
      <c r="F1218" s="13" t="s">
        <v>18</v>
      </c>
      <c r="G1218" s="13">
        <v>3</v>
      </c>
      <c r="H1218" s="13">
        <v>1</v>
      </c>
      <c r="I1218" s="13">
        <v>150</v>
      </c>
      <c r="J1218" s="13">
        <v>1</v>
      </c>
      <c r="K1218" s="13" t="s">
        <v>6312</v>
      </c>
      <c r="L1218" s="13" t="s">
        <v>6313</v>
      </c>
    </row>
    <row r="1219" spans="1:12">
      <c r="A1219" s="1">
        <v>100008974</v>
      </c>
      <c r="B1219" s="1" t="s">
        <v>2344</v>
      </c>
      <c r="C1219" s="1" t="s">
        <v>2885</v>
      </c>
      <c r="D1219" s="1" t="s">
        <v>12</v>
      </c>
      <c r="E1219" s="1" t="s">
        <v>11</v>
      </c>
      <c r="F1219" s="13" t="s">
        <v>12</v>
      </c>
      <c r="G1219" s="13">
        <v>5</v>
      </c>
      <c r="H1219" s="13">
        <v>1</v>
      </c>
      <c r="I1219" s="13">
        <v>250</v>
      </c>
      <c r="J1219" s="13">
        <v>1</v>
      </c>
      <c r="K1219" s="13" t="s">
        <v>6328</v>
      </c>
      <c r="L1219" s="13" t="s">
        <v>6329</v>
      </c>
    </row>
    <row r="1220" spans="1:12">
      <c r="A1220" s="1">
        <v>100008982</v>
      </c>
      <c r="B1220" s="1" t="s">
        <v>2344</v>
      </c>
      <c r="C1220" s="1" t="s">
        <v>2885</v>
      </c>
      <c r="D1220" s="1" t="s">
        <v>2931</v>
      </c>
      <c r="E1220" s="1" t="s">
        <v>11</v>
      </c>
      <c r="F1220" s="13" t="s">
        <v>12</v>
      </c>
      <c r="G1220" s="13">
        <v>4</v>
      </c>
      <c r="H1220" s="13">
        <v>2</v>
      </c>
      <c r="I1220" s="13">
        <v>200</v>
      </c>
      <c r="J1220" s="13">
        <v>1</v>
      </c>
      <c r="K1220" s="13" t="s">
        <v>6324</v>
      </c>
      <c r="L1220" s="13" t="s">
        <v>6325</v>
      </c>
    </row>
    <row r="1221" spans="1:12">
      <c r="A1221" s="1">
        <v>100008989</v>
      </c>
      <c r="B1221" s="1" t="s">
        <v>2344</v>
      </c>
      <c r="C1221" s="1" t="s">
        <v>2885</v>
      </c>
      <c r="D1221" s="1" t="s">
        <v>12</v>
      </c>
      <c r="E1221" s="1" t="s">
        <v>11</v>
      </c>
      <c r="F1221" s="13" t="s">
        <v>12</v>
      </c>
      <c r="G1221" s="13">
        <v>3</v>
      </c>
      <c r="H1221" s="13">
        <v>1</v>
      </c>
      <c r="I1221" s="13">
        <v>150</v>
      </c>
      <c r="J1221" s="13">
        <v>1</v>
      </c>
      <c r="K1221" s="13" t="s">
        <v>6306</v>
      </c>
      <c r="L1221" s="13" t="s">
        <v>6307</v>
      </c>
    </row>
    <row r="1222" spans="1:12">
      <c r="A1222" s="1">
        <v>100008997</v>
      </c>
      <c r="B1222" s="1" t="s">
        <v>2344</v>
      </c>
      <c r="C1222" s="1" t="s">
        <v>2885</v>
      </c>
      <c r="D1222" s="1" t="s">
        <v>12</v>
      </c>
      <c r="E1222" s="1" t="s">
        <v>11</v>
      </c>
      <c r="F1222" s="13" t="s">
        <v>12</v>
      </c>
      <c r="G1222" s="13">
        <v>4</v>
      </c>
      <c r="H1222" s="13">
        <v>1</v>
      </c>
      <c r="I1222" s="13">
        <v>200</v>
      </c>
      <c r="J1222" s="13">
        <v>1</v>
      </c>
      <c r="K1222" s="13" t="s">
        <v>6324</v>
      </c>
      <c r="L1222" s="13" t="s">
        <v>6325</v>
      </c>
    </row>
    <row r="1223" spans="1:12">
      <c r="A1223" s="1">
        <v>100009003</v>
      </c>
      <c r="B1223" s="1" t="s">
        <v>2344</v>
      </c>
      <c r="C1223" s="1" t="s">
        <v>2885</v>
      </c>
      <c r="D1223" s="1" t="s">
        <v>176</v>
      </c>
      <c r="E1223" s="1" t="s">
        <v>11</v>
      </c>
      <c r="F1223" s="13" t="s">
        <v>12</v>
      </c>
      <c r="G1223" s="13">
        <v>4</v>
      </c>
      <c r="H1223" s="13">
        <v>2</v>
      </c>
      <c r="I1223" s="13">
        <v>200</v>
      </c>
      <c r="J1223" s="13">
        <v>1</v>
      </c>
      <c r="K1223" s="13" t="s">
        <v>6324</v>
      </c>
      <c r="L1223" s="13" t="s">
        <v>6325</v>
      </c>
    </row>
    <row r="1224" spans="1:12">
      <c r="A1224" s="1">
        <v>100009007</v>
      </c>
      <c r="B1224" s="1" t="s">
        <v>2344</v>
      </c>
      <c r="C1224" s="1" t="s">
        <v>2885</v>
      </c>
      <c r="D1224" s="1" t="s">
        <v>2939</v>
      </c>
      <c r="E1224" s="1" t="s">
        <v>11</v>
      </c>
      <c r="F1224" s="13" t="s">
        <v>12</v>
      </c>
      <c r="G1224" s="13">
        <v>3</v>
      </c>
      <c r="H1224" s="13">
        <v>1</v>
      </c>
      <c r="I1224" s="13">
        <v>150</v>
      </c>
      <c r="J1224" s="13">
        <v>1</v>
      </c>
      <c r="K1224" s="13" t="s">
        <v>6306</v>
      </c>
      <c r="L1224" s="13" t="s">
        <v>6307</v>
      </c>
    </row>
    <row r="1225" spans="1:12">
      <c r="A1225" s="1">
        <v>100009031</v>
      </c>
      <c r="B1225" s="1" t="s">
        <v>2344</v>
      </c>
      <c r="C1225" s="1" t="s">
        <v>2885</v>
      </c>
      <c r="D1225" s="1" t="s">
        <v>2946</v>
      </c>
      <c r="E1225" s="1" t="s">
        <v>11</v>
      </c>
      <c r="F1225" s="13" t="s">
        <v>12</v>
      </c>
      <c r="G1225" s="13">
        <v>3</v>
      </c>
      <c r="H1225" s="13">
        <v>1</v>
      </c>
      <c r="I1225" s="13">
        <v>150</v>
      </c>
      <c r="J1225" s="13">
        <v>1</v>
      </c>
      <c r="K1225" s="13" t="s">
        <v>6306</v>
      </c>
      <c r="L1225" s="13" t="s">
        <v>6307</v>
      </c>
    </row>
    <row r="1226" spans="1:12">
      <c r="A1226" s="1">
        <v>100009035</v>
      </c>
      <c r="B1226" s="1" t="s">
        <v>2344</v>
      </c>
      <c r="C1226" s="1" t="s">
        <v>2885</v>
      </c>
      <c r="D1226" s="1" t="s">
        <v>176</v>
      </c>
      <c r="E1226" s="1" t="s">
        <v>11</v>
      </c>
      <c r="F1226" s="13" t="s">
        <v>12</v>
      </c>
      <c r="G1226" s="13">
        <v>3</v>
      </c>
      <c r="H1226" s="13">
        <v>1</v>
      </c>
      <c r="I1226" s="13">
        <v>150</v>
      </c>
      <c r="J1226" s="13">
        <v>1</v>
      </c>
      <c r="K1226" s="13" t="s">
        <v>6306</v>
      </c>
      <c r="L1226" s="13" t="s">
        <v>6307</v>
      </c>
    </row>
    <row r="1227" spans="1:12">
      <c r="A1227" s="1">
        <v>100009048</v>
      </c>
      <c r="B1227" s="1" t="s">
        <v>2344</v>
      </c>
      <c r="C1227" s="1" t="s">
        <v>2885</v>
      </c>
      <c r="D1227" s="1" t="s">
        <v>2953</v>
      </c>
      <c r="E1227" s="1" t="s">
        <v>11</v>
      </c>
      <c r="F1227" s="13" t="s">
        <v>12</v>
      </c>
      <c r="G1227" s="13">
        <v>4</v>
      </c>
      <c r="H1227" s="13">
        <v>1</v>
      </c>
      <c r="I1227" s="13">
        <v>200</v>
      </c>
      <c r="J1227" s="13">
        <v>1</v>
      </c>
      <c r="K1227" s="13" t="s">
        <v>6324</v>
      </c>
      <c r="L1227" s="13" t="s">
        <v>6325</v>
      </c>
    </row>
    <row r="1228" spans="1:12">
      <c r="A1228" s="1">
        <v>100009045</v>
      </c>
      <c r="B1228" s="1" t="s">
        <v>2344</v>
      </c>
      <c r="C1228" s="1" t="s">
        <v>2885</v>
      </c>
      <c r="D1228" s="1" t="s">
        <v>2950</v>
      </c>
      <c r="E1228" s="1" t="s">
        <v>11</v>
      </c>
      <c r="F1228" s="13" t="s">
        <v>12</v>
      </c>
      <c r="G1228" s="13">
        <v>3</v>
      </c>
      <c r="H1228" s="13">
        <v>1</v>
      </c>
      <c r="I1228" s="13">
        <v>150</v>
      </c>
      <c r="J1228" s="13">
        <v>1</v>
      </c>
      <c r="K1228" s="13" t="s">
        <v>6306</v>
      </c>
      <c r="L1228" s="13" t="s">
        <v>6307</v>
      </c>
    </row>
    <row r="1229" spans="1:12">
      <c r="A1229" s="1">
        <v>100009071</v>
      </c>
      <c r="B1229" s="1" t="s">
        <v>2344</v>
      </c>
      <c r="C1229" s="1" t="s">
        <v>2885</v>
      </c>
      <c r="D1229" s="1" t="s">
        <v>176</v>
      </c>
      <c r="E1229" s="1" t="s">
        <v>11</v>
      </c>
      <c r="F1229" s="13" t="s">
        <v>12</v>
      </c>
      <c r="G1229" s="13">
        <v>3</v>
      </c>
      <c r="H1229" s="13">
        <v>1</v>
      </c>
      <c r="I1229" s="13">
        <v>150</v>
      </c>
      <c r="J1229" s="13">
        <v>1</v>
      </c>
      <c r="K1229" s="13" t="s">
        <v>6306</v>
      </c>
      <c r="L1229" s="13" t="s">
        <v>6307</v>
      </c>
    </row>
    <row r="1230" spans="1:12">
      <c r="A1230" s="1">
        <v>100009083</v>
      </c>
      <c r="B1230" s="1" t="s">
        <v>2344</v>
      </c>
      <c r="C1230" s="1" t="s">
        <v>2885</v>
      </c>
      <c r="D1230" s="1" t="s">
        <v>176</v>
      </c>
      <c r="E1230" s="1" t="s">
        <v>11</v>
      </c>
      <c r="F1230" s="13" t="s">
        <v>12</v>
      </c>
      <c r="G1230" s="13">
        <v>3</v>
      </c>
      <c r="H1230" s="13">
        <v>1</v>
      </c>
      <c r="I1230" s="13">
        <v>150</v>
      </c>
      <c r="J1230" s="13">
        <v>1</v>
      </c>
      <c r="K1230" s="13" t="s">
        <v>6306</v>
      </c>
      <c r="L1230" s="13" t="s">
        <v>6307</v>
      </c>
    </row>
    <row r="1231" spans="1:12">
      <c r="A1231" s="1">
        <v>100009103</v>
      </c>
      <c r="B1231" s="1" t="s">
        <v>2344</v>
      </c>
      <c r="C1231" s="1" t="s">
        <v>2885</v>
      </c>
      <c r="D1231" s="1" t="s">
        <v>176</v>
      </c>
      <c r="E1231" s="1" t="s">
        <v>11</v>
      </c>
      <c r="F1231" s="13" t="s">
        <v>12</v>
      </c>
      <c r="G1231" s="13">
        <v>3</v>
      </c>
      <c r="H1231" s="13">
        <v>1</v>
      </c>
      <c r="I1231" s="13">
        <v>150</v>
      </c>
      <c r="J1231" s="13">
        <v>1</v>
      </c>
      <c r="K1231" s="13" t="s">
        <v>6306</v>
      </c>
      <c r="L1231" s="13" t="s">
        <v>6307</v>
      </c>
    </row>
    <row r="1232" spans="1:12">
      <c r="A1232" s="1">
        <v>100009290</v>
      </c>
      <c r="B1232" s="1" t="s">
        <v>2344</v>
      </c>
      <c r="C1232" s="1" t="s">
        <v>2885</v>
      </c>
      <c r="D1232" s="1" t="s">
        <v>120</v>
      </c>
      <c r="E1232" s="1" t="s">
        <v>20</v>
      </c>
      <c r="F1232" s="13" t="s">
        <v>72</v>
      </c>
      <c r="G1232" s="13">
        <v>3</v>
      </c>
      <c r="H1232" s="13">
        <v>1</v>
      </c>
      <c r="I1232" s="13">
        <v>150</v>
      </c>
      <c r="J1232" s="13">
        <v>1</v>
      </c>
      <c r="K1232" s="13" t="s">
        <v>6312</v>
      </c>
      <c r="L1232" s="13" t="s">
        <v>6313</v>
      </c>
    </row>
    <row r="1233" spans="1:12">
      <c r="A1233" s="1">
        <v>100009099</v>
      </c>
      <c r="B1233" s="1" t="s">
        <v>2344</v>
      </c>
      <c r="C1233" s="1" t="s">
        <v>2885</v>
      </c>
      <c r="D1233" s="1" t="s">
        <v>176</v>
      </c>
      <c r="E1233" s="1" t="s">
        <v>11</v>
      </c>
      <c r="F1233" s="13" t="s">
        <v>12</v>
      </c>
      <c r="G1233" s="13">
        <v>3</v>
      </c>
      <c r="H1233" s="13">
        <v>1</v>
      </c>
      <c r="I1233" s="13">
        <v>150</v>
      </c>
      <c r="J1233" s="13">
        <v>1</v>
      </c>
      <c r="K1233" s="13" t="s">
        <v>6312</v>
      </c>
      <c r="L1233" s="13" t="s">
        <v>6313</v>
      </c>
    </row>
    <row r="1234" spans="1:12">
      <c r="A1234" s="1">
        <v>100009110</v>
      </c>
      <c r="B1234" s="1" t="s">
        <v>2344</v>
      </c>
      <c r="C1234" s="1" t="s">
        <v>2885</v>
      </c>
      <c r="D1234" s="1" t="s">
        <v>2517</v>
      </c>
      <c r="E1234" s="1" t="s">
        <v>2</v>
      </c>
      <c r="F1234" s="13" t="s">
        <v>1452</v>
      </c>
      <c r="G1234" s="13">
        <v>3</v>
      </c>
      <c r="H1234" s="13">
        <v>1</v>
      </c>
      <c r="I1234" s="13">
        <v>150</v>
      </c>
      <c r="J1234" s="13">
        <v>1</v>
      </c>
      <c r="K1234" s="13" t="s">
        <v>6312</v>
      </c>
      <c r="L1234" s="13" t="s">
        <v>6313</v>
      </c>
    </row>
    <row r="1235" spans="1:12">
      <c r="A1235" s="1">
        <v>100009111</v>
      </c>
      <c r="B1235" s="1" t="s">
        <v>2344</v>
      </c>
      <c r="C1235" s="1" t="s">
        <v>2885</v>
      </c>
      <c r="D1235" s="1" t="s">
        <v>2968</v>
      </c>
      <c r="E1235" s="1" t="s">
        <v>2</v>
      </c>
      <c r="F1235" s="13" t="s">
        <v>2969</v>
      </c>
      <c r="G1235" s="13">
        <v>2</v>
      </c>
      <c r="H1235" s="13">
        <v>1</v>
      </c>
      <c r="I1235" s="13">
        <v>100</v>
      </c>
      <c r="J1235" s="13">
        <v>1</v>
      </c>
      <c r="K1235" s="13" t="s">
        <v>6320</v>
      </c>
      <c r="L1235" s="13" t="s">
        <v>6321</v>
      </c>
    </row>
    <row r="1236" spans="1:12">
      <c r="A1236" s="1">
        <v>100018300</v>
      </c>
      <c r="B1236" s="1" t="s">
        <v>2344</v>
      </c>
      <c r="C1236" s="1" t="s">
        <v>2885</v>
      </c>
      <c r="D1236" s="1" t="s">
        <v>1458</v>
      </c>
      <c r="E1236" s="1" t="s">
        <v>2</v>
      </c>
      <c r="F1236" s="13" t="s">
        <v>277</v>
      </c>
      <c r="G1236" s="13">
        <v>3</v>
      </c>
      <c r="H1236" s="13">
        <v>1</v>
      </c>
      <c r="I1236" s="13">
        <v>150</v>
      </c>
      <c r="J1236" s="13">
        <v>1</v>
      </c>
      <c r="K1236" s="13" t="s">
        <v>6306</v>
      </c>
      <c r="L1236" s="13" t="s">
        <v>6307</v>
      </c>
    </row>
    <row r="1237" spans="1:12">
      <c r="A1237" s="1">
        <v>100017464</v>
      </c>
      <c r="B1237" s="1" t="s">
        <v>2344</v>
      </c>
      <c r="C1237" s="1" t="s">
        <v>2885</v>
      </c>
      <c r="D1237" s="1" t="s">
        <v>5499</v>
      </c>
      <c r="E1237" s="1" t="s">
        <v>5474</v>
      </c>
      <c r="F1237" s="13" t="s">
        <v>5475</v>
      </c>
      <c r="G1237" s="13">
        <v>0</v>
      </c>
      <c r="H1237" s="13">
        <v>0</v>
      </c>
      <c r="I1237" s="13">
        <v>0</v>
      </c>
      <c r="J1237" s="13">
        <v>1</v>
      </c>
      <c r="K1237" s="13" t="s">
        <v>6330</v>
      </c>
      <c r="L1237" s="13" t="s">
        <v>6331</v>
      </c>
    </row>
    <row r="1238" spans="1:12">
      <c r="A1238" s="1">
        <v>100009125</v>
      </c>
      <c r="B1238" s="1" t="s">
        <v>2344</v>
      </c>
      <c r="C1238" s="1" t="s">
        <v>2885</v>
      </c>
      <c r="D1238" s="1" t="s">
        <v>1954</v>
      </c>
      <c r="E1238" s="1" t="s">
        <v>126</v>
      </c>
      <c r="F1238" s="13" t="s">
        <v>127</v>
      </c>
      <c r="G1238" s="13">
        <v>4</v>
      </c>
      <c r="H1238" s="13">
        <v>1</v>
      </c>
      <c r="I1238" s="13">
        <v>200</v>
      </c>
      <c r="J1238" s="13">
        <v>1</v>
      </c>
      <c r="K1238" s="13" t="s">
        <v>6324</v>
      </c>
      <c r="L1238" s="13" t="s">
        <v>6325</v>
      </c>
    </row>
    <row r="1239" spans="1:12">
      <c r="A1239" s="1">
        <v>100009151</v>
      </c>
      <c r="B1239" s="1" t="s">
        <v>2344</v>
      </c>
      <c r="C1239" s="1" t="s">
        <v>2885</v>
      </c>
      <c r="D1239" s="1" t="s">
        <v>2984</v>
      </c>
      <c r="E1239" s="1" t="s">
        <v>20</v>
      </c>
      <c r="F1239" s="13" t="s">
        <v>72</v>
      </c>
      <c r="G1239" s="13">
        <v>3</v>
      </c>
      <c r="H1239" s="13">
        <v>1</v>
      </c>
      <c r="I1239" s="13">
        <v>150</v>
      </c>
      <c r="J1239" s="13">
        <v>1</v>
      </c>
      <c r="K1239" s="13" t="s">
        <v>6306</v>
      </c>
      <c r="L1239" s="13" t="s">
        <v>6307</v>
      </c>
    </row>
    <row r="1240" spans="1:12">
      <c r="A1240" s="1">
        <v>100017468</v>
      </c>
      <c r="B1240" s="1" t="s">
        <v>2344</v>
      </c>
      <c r="C1240" s="1" t="s">
        <v>2885</v>
      </c>
      <c r="D1240" s="1" t="s">
        <v>5475</v>
      </c>
      <c r="E1240" s="1" t="s">
        <v>5474</v>
      </c>
      <c r="F1240" s="13" t="s">
        <v>5475</v>
      </c>
      <c r="G1240" s="13">
        <v>0</v>
      </c>
      <c r="H1240" s="13">
        <v>0</v>
      </c>
      <c r="I1240" s="13">
        <v>0</v>
      </c>
      <c r="J1240" s="13">
        <v>1</v>
      </c>
      <c r="K1240" s="13" t="s">
        <v>6330</v>
      </c>
      <c r="L1240" s="13" t="s">
        <v>6331</v>
      </c>
    </row>
    <row r="1241" spans="1:12">
      <c r="A1241" s="1">
        <v>100009293</v>
      </c>
      <c r="B1241" s="1" t="s">
        <v>2344</v>
      </c>
      <c r="C1241" s="1" t="s">
        <v>2885</v>
      </c>
      <c r="D1241" s="1" t="s">
        <v>3030</v>
      </c>
      <c r="E1241" s="1" t="s">
        <v>20</v>
      </c>
      <c r="F1241" s="13" t="s">
        <v>72</v>
      </c>
      <c r="G1241" s="13">
        <v>3</v>
      </c>
      <c r="H1241" s="13">
        <v>1</v>
      </c>
      <c r="I1241" s="13">
        <v>150</v>
      </c>
      <c r="J1241" s="13">
        <v>1</v>
      </c>
      <c r="K1241" s="13" t="s">
        <v>6312</v>
      </c>
      <c r="L1241" s="13" t="s">
        <v>6313</v>
      </c>
    </row>
    <row r="1242" spans="1:12">
      <c r="A1242" s="1">
        <v>100009126</v>
      </c>
      <c r="B1242" s="1" t="s">
        <v>2344</v>
      </c>
      <c r="C1242" s="1" t="s">
        <v>2885</v>
      </c>
      <c r="D1242" s="1" t="s">
        <v>167</v>
      </c>
      <c r="E1242" s="1" t="s">
        <v>20</v>
      </c>
      <c r="F1242" s="13" t="s">
        <v>167</v>
      </c>
      <c r="G1242" s="13">
        <v>4</v>
      </c>
      <c r="H1242" s="13">
        <v>1</v>
      </c>
      <c r="I1242" s="13">
        <v>200</v>
      </c>
      <c r="J1242" s="13">
        <v>1</v>
      </c>
      <c r="K1242" s="13" t="s">
        <v>6308</v>
      </c>
      <c r="L1242" s="13" t="s">
        <v>6309</v>
      </c>
    </row>
    <row r="1243" spans="1:12">
      <c r="A1243" s="1">
        <v>100009154</v>
      </c>
      <c r="B1243" s="1" t="s">
        <v>2344</v>
      </c>
      <c r="C1243" s="1" t="s">
        <v>2885</v>
      </c>
      <c r="D1243" s="1" t="s">
        <v>12</v>
      </c>
      <c r="E1243" s="1" t="s">
        <v>11</v>
      </c>
      <c r="F1243" s="13" t="s">
        <v>12</v>
      </c>
      <c r="G1243" s="13">
        <v>4</v>
      </c>
      <c r="H1243" s="13">
        <v>1</v>
      </c>
      <c r="I1243" s="13">
        <v>200</v>
      </c>
      <c r="J1243" s="13">
        <v>1</v>
      </c>
      <c r="K1243" s="13" t="s">
        <v>6324</v>
      </c>
      <c r="L1243" s="13" t="s">
        <v>6325</v>
      </c>
    </row>
    <row r="1244" spans="1:12">
      <c r="A1244" s="1">
        <v>100009141</v>
      </c>
      <c r="B1244" s="1" t="s">
        <v>2344</v>
      </c>
      <c r="C1244" s="1" t="s">
        <v>2885</v>
      </c>
      <c r="D1244" s="1" t="s">
        <v>898</v>
      </c>
      <c r="E1244" s="1" t="s">
        <v>2</v>
      </c>
      <c r="F1244" s="13" t="s">
        <v>46</v>
      </c>
      <c r="G1244" s="13">
        <v>2</v>
      </c>
      <c r="H1244" s="13">
        <v>1</v>
      </c>
      <c r="I1244" s="13">
        <v>100</v>
      </c>
      <c r="J1244" s="13">
        <v>1</v>
      </c>
      <c r="K1244" s="13" t="s">
        <v>6320</v>
      </c>
      <c r="L1244" s="13" t="s">
        <v>6321</v>
      </c>
    </row>
    <row r="1245" spans="1:12">
      <c r="A1245" s="1">
        <v>100009145</v>
      </c>
      <c r="B1245" s="1" t="s">
        <v>2344</v>
      </c>
      <c r="C1245" s="1" t="s">
        <v>2885</v>
      </c>
      <c r="D1245" s="1" t="s">
        <v>63</v>
      </c>
      <c r="E1245" s="1" t="s">
        <v>24</v>
      </c>
      <c r="F1245" s="13" t="s">
        <v>64</v>
      </c>
      <c r="G1245" s="13">
        <v>4</v>
      </c>
      <c r="H1245" s="13">
        <v>1</v>
      </c>
      <c r="I1245" s="13">
        <v>200</v>
      </c>
      <c r="J1245" s="13">
        <v>1</v>
      </c>
      <c r="K1245" s="13" t="s">
        <v>6324</v>
      </c>
      <c r="L1245" s="13" t="s">
        <v>6325</v>
      </c>
    </row>
    <row r="1246" spans="1:12">
      <c r="A1246" s="1">
        <v>100009144</v>
      </c>
      <c r="B1246" s="1" t="s">
        <v>2344</v>
      </c>
      <c r="C1246" s="1" t="s">
        <v>2885</v>
      </c>
      <c r="D1246" s="1" t="s">
        <v>2980</v>
      </c>
      <c r="E1246" s="1" t="s">
        <v>27</v>
      </c>
      <c r="F1246" s="13" t="s">
        <v>18</v>
      </c>
      <c r="G1246" s="13">
        <v>5</v>
      </c>
      <c r="H1246" s="13">
        <v>1</v>
      </c>
      <c r="I1246" s="13">
        <v>250</v>
      </c>
      <c r="J1246" s="13">
        <v>1</v>
      </c>
      <c r="K1246" s="13" t="s">
        <v>6328</v>
      </c>
      <c r="L1246" s="13" t="s">
        <v>6329</v>
      </c>
    </row>
    <row r="1247" spans="1:12">
      <c r="A1247" s="1">
        <v>100009161</v>
      </c>
      <c r="B1247" s="1" t="s">
        <v>2344</v>
      </c>
      <c r="C1247" s="1" t="s">
        <v>2885</v>
      </c>
      <c r="D1247" s="1" t="s">
        <v>12</v>
      </c>
      <c r="E1247" s="1" t="s">
        <v>11</v>
      </c>
      <c r="F1247" s="13" t="s">
        <v>12</v>
      </c>
      <c r="G1247" s="13">
        <v>4</v>
      </c>
      <c r="H1247" s="13">
        <v>1</v>
      </c>
      <c r="I1247" s="13">
        <v>200</v>
      </c>
      <c r="J1247" s="13">
        <v>1</v>
      </c>
      <c r="K1247" s="13" t="s">
        <v>6308</v>
      </c>
      <c r="L1247" s="13" t="s">
        <v>6309</v>
      </c>
    </row>
    <row r="1248" spans="1:12">
      <c r="A1248" s="1">
        <v>100009168</v>
      </c>
      <c r="B1248" s="1" t="s">
        <v>2344</v>
      </c>
      <c r="C1248" s="1" t="s">
        <v>2885</v>
      </c>
      <c r="D1248" s="1" t="s">
        <v>12</v>
      </c>
      <c r="E1248" s="1" t="s">
        <v>11</v>
      </c>
      <c r="F1248" s="13" t="s">
        <v>12</v>
      </c>
      <c r="G1248" s="13">
        <v>5</v>
      </c>
      <c r="H1248" s="13">
        <v>1</v>
      </c>
      <c r="I1248" s="13">
        <v>250</v>
      </c>
      <c r="J1248" s="13">
        <v>1</v>
      </c>
      <c r="K1248" s="13" t="s">
        <v>6328</v>
      </c>
      <c r="L1248" s="13" t="s">
        <v>6329</v>
      </c>
    </row>
    <row r="1249" spans="1:12">
      <c r="A1249" s="1">
        <v>100009205</v>
      </c>
      <c r="B1249" s="1" t="s">
        <v>2344</v>
      </c>
      <c r="C1249" s="1" t="s">
        <v>2885</v>
      </c>
      <c r="D1249" s="1" t="s">
        <v>150</v>
      </c>
      <c r="E1249" s="1" t="s">
        <v>11</v>
      </c>
      <c r="F1249" s="13" t="s">
        <v>12</v>
      </c>
      <c r="G1249" s="13">
        <v>4</v>
      </c>
      <c r="H1249" s="13">
        <v>1</v>
      </c>
      <c r="I1249" s="13">
        <v>200</v>
      </c>
      <c r="J1249" s="13">
        <v>1</v>
      </c>
      <c r="K1249" s="13" t="s">
        <v>6308</v>
      </c>
      <c r="L1249" s="13" t="s">
        <v>6309</v>
      </c>
    </row>
    <row r="1250" spans="1:12">
      <c r="A1250" s="1">
        <v>100009217</v>
      </c>
      <c r="B1250" s="1" t="s">
        <v>2344</v>
      </c>
      <c r="C1250" s="1" t="s">
        <v>2885</v>
      </c>
      <c r="D1250" s="1" t="s">
        <v>3003</v>
      </c>
      <c r="E1250" s="1" t="s">
        <v>11</v>
      </c>
      <c r="F1250" s="13" t="s">
        <v>12</v>
      </c>
      <c r="G1250" s="13">
        <v>5</v>
      </c>
      <c r="H1250" s="13">
        <v>1</v>
      </c>
      <c r="I1250" s="13">
        <v>250</v>
      </c>
      <c r="J1250" s="13">
        <v>1</v>
      </c>
      <c r="K1250" s="13" t="s">
        <v>6328</v>
      </c>
      <c r="L1250" s="13" t="s">
        <v>6329</v>
      </c>
    </row>
    <row r="1251" spans="1:12">
      <c r="A1251" s="1">
        <v>100009238</v>
      </c>
      <c r="B1251" s="1" t="s">
        <v>2344</v>
      </c>
      <c r="C1251" s="1" t="s">
        <v>2885</v>
      </c>
      <c r="D1251" s="1" t="s">
        <v>378</v>
      </c>
      <c r="E1251" s="1" t="s">
        <v>20</v>
      </c>
      <c r="F1251" s="13" t="s">
        <v>72</v>
      </c>
      <c r="G1251" s="13">
        <v>3</v>
      </c>
      <c r="H1251" s="13">
        <v>1</v>
      </c>
      <c r="I1251" s="13">
        <v>150</v>
      </c>
      <c r="J1251" s="13">
        <v>1</v>
      </c>
      <c r="K1251" s="13" t="s">
        <v>6312</v>
      </c>
      <c r="L1251" s="13" t="s">
        <v>6313</v>
      </c>
    </row>
    <row r="1252" spans="1:12">
      <c r="A1252" s="1">
        <v>100009251</v>
      </c>
      <c r="B1252" s="1" t="s">
        <v>2344</v>
      </c>
      <c r="C1252" s="1" t="s">
        <v>2885</v>
      </c>
      <c r="D1252" s="1" t="s">
        <v>176</v>
      </c>
      <c r="E1252" s="1" t="s">
        <v>11</v>
      </c>
      <c r="F1252" s="13" t="s">
        <v>12</v>
      </c>
      <c r="G1252" s="13">
        <v>4</v>
      </c>
      <c r="H1252" s="13">
        <v>1</v>
      </c>
      <c r="I1252" s="13">
        <v>200</v>
      </c>
      <c r="J1252" s="13">
        <v>1</v>
      </c>
      <c r="K1252" s="13" t="s">
        <v>6308</v>
      </c>
      <c r="L1252" s="13" t="s">
        <v>6309</v>
      </c>
    </row>
    <row r="1253" spans="1:12">
      <c r="A1253" s="1">
        <v>100009242</v>
      </c>
      <c r="B1253" s="1" t="s">
        <v>2344</v>
      </c>
      <c r="C1253" s="1" t="s">
        <v>2885</v>
      </c>
      <c r="D1253" s="1" t="s">
        <v>12</v>
      </c>
      <c r="E1253" s="1" t="s">
        <v>11</v>
      </c>
      <c r="F1253" s="13" t="s">
        <v>12</v>
      </c>
      <c r="G1253" s="13">
        <v>4</v>
      </c>
      <c r="H1253" s="13">
        <v>1</v>
      </c>
      <c r="I1253" s="13">
        <v>200</v>
      </c>
      <c r="J1253" s="13">
        <v>1</v>
      </c>
      <c r="K1253" s="13" t="s">
        <v>6324</v>
      </c>
      <c r="L1253" s="13" t="s">
        <v>6325</v>
      </c>
    </row>
    <row r="1254" spans="1:12">
      <c r="A1254" s="1">
        <v>100009260</v>
      </c>
      <c r="B1254" s="1" t="s">
        <v>2344</v>
      </c>
      <c r="C1254" s="1" t="s">
        <v>2885</v>
      </c>
      <c r="D1254" s="1" t="s">
        <v>1937</v>
      </c>
      <c r="E1254" s="1" t="s">
        <v>20</v>
      </c>
      <c r="F1254" s="13" t="s">
        <v>72</v>
      </c>
      <c r="G1254" s="13">
        <v>5</v>
      </c>
      <c r="H1254" s="13">
        <v>1</v>
      </c>
      <c r="I1254" s="13">
        <v>250</v>
      </c>
      <c r="J1254" s="13">
        <v>1</v>
      </c>
      <c r="K1254" s="13" t="s">
        <v>6326</v>
      </c>
      <c r="L1254" s="13" t="s">
        <v>6327</v>
      </c>
    </row>
    <row r="1255" spans="1:12">
      <c r="A1255" s="1">
        <v>100009263</v>
      </c>
      <c r="B1255" s="1" t="s">
        <v>2344</v>
      </c>
      <c r="C1255" s="1" t="s">
        <v>2885</v>
      </c>
      <c r="D1255" s="1" t="s">
        <v>176</v>
      </c>
      <c r="E1255" s="1" t="s">
        <v>11</v>
      </c>
      <c r="F1255" s="13" t="s">
        <v>12</v>
      </c>
      <c r="G1255" s="13">
        <v>5</v>
      </c>
      <c r="H1255" s="13">
        <v>1</v>
      </c>
      <c r="I1255" s="13">
        <v>250</v>
      </c>
      <c r="J1255" s="13">
        <v>1</v>
      </c>
      <c r="K1255" s="13" t="s">
        <v>6328</v>
      </c>
      <c r="L1255" s="13" t="s">
        <v>6329</v>
      </c>
    </row>
    <row r="1256" spans="1:12">
      <c r="A1256" s="1">
        <v>100009300</v>
      </c>
      <c r="B1256" s="1" t="s">
        <v>1138</v>
      </c>
      <c r="C1256" s="1" t="s">
        <v>3032</v>
      </c>
      <c r="D1256" s="1" t="s">
        <v>176</v>
      </c>
      <c r="E1256" s="1" t="s">
        <v>11</v>
      </c>
      <c r="F1256" s="13" t="s">
        <v>12</v>
      </c>
      <c r="G1256" s="13">
        <v>4</v>
      </c>
      <c r="H1256" s="13">
        <v>1</v>
      </c>
      <c r="I1256" s="13">
        <v>200</v>
      </c>
      <c r="J1256" s="13">
        <v>1</v>
      </c>
      <c r="K1256" s="13" t="s">
        <v>6332</v>
      </c>
      <c r="L1256" s="13" t="s">
        <v>6333</v>
      </c>
    </row>
    <row r="1257" spans="1:12">
      <c r="A1257" s="1">
        <v>100009316</v>
      </c>
      <c r="B1257" s="1" t="s">
        <v>1138</v>
      </c>
      <c r="C1257" s="1" t="s">
        <v>3032</v>
      </c>
      <c r="D1257" s="1" t="s">
        <v>46</v>
      </c>
      <c r="E1257" s="1" t="s">
        <v>2</v>
      </c>
      <c r="F1257" s="13" t="s">
        <v>46</v>
      </c>
      <c r="G1257" s="13">
        <v>3</v>
      </c>
      <c r="H1257" s="13">
        <v>1</v>
      </c>
      <c r="I1257" s="13">
        <v>150</v>
      </c>
      <c r="J1257" s="13">
        <v>1</v>
      </c>
      <c r="K1257" s="13" t="s">
        <v>6312</v>
      </c>
      <c r="L1257" s="13" t="s">
        <v>6313</v>
      </c>
    </row>
    <row r="1258" spans="1:12">
      <c r="A1258" s="1">
        <v>100009315</v>
      </c>
      <c r="B1258" s="1" t="s">
        <v>1138</v>
      </c>
      <c r="C1258" s="1" t="s">
        <v>3032</v>
      </c>
      <c r="D1258" s="1" t="s">
        <v>3034</v>
      </c>
      <c r="E1258" s="1" t="s">
        <v>2</v>
      </c>
      <c r="F1258" s="13" t="s">
        <v>277</v>
      </c>
      <c r="G1258" s="13">
        <v>2</v>
      </c>
      <c r="H1258" s="13">
        <v>1</v>
      </c>
      <c r="I1258" s="13">
        <v>100</v>
      </c>
      <c r="J1258" s="13">
        <v>1</v>
      </c>
      <c r="K1258" s="13" t="s">
        <v>6316</v>
      </c>
      <c r="L1258" s="13" t="s">
        <v>6317</v>
      </c>
    </row>
    <row r="1259" spans="1:12">
      <c r="A1259" s="1">
        <v>100009320</v>
      </c>
      <c r="B1259" s="1" t="s">
        <v>1138</v>
      </c>
      <c r="C1259" s="1" t="s">
        <v>3032</v>
      </c>
      <c r="D1259" s="1" t="s">
        <v>12</v>
      </c>
      <c r="E1259" s="1" t="s">
        <v>11</v>
      </c>
      <c r="F1259" s="13" t="s">
        <v>12</v>
      </c>
      <c r="G1259" s="13">
        <v>4</v>
      </c>
      <c r="H1259" s="13">
        <v>1</v>
      </c>
      <c r="I1259" s="13">
        <v>200</v>
      </c>
      <c r="J1259" s="13">
        <v>1</v>
      </c>
      <c r="K1259" s="13" t="s">
        <v>6332</v>
      </c>
      <c r="L1259" s="13" t="s">
        <v>6333</v>
      </c>
    </row>
    <row r="1260" spans="1:12">
      <c r="A1260" s="1">
        <v>100009323</v>
      </c>
      <c r="B1260" s="1" t="s">
        <v>1138</v>
      </c>
      <c r="C1260" s="1" t="s">
        <v>3032</v>
      </c>
      <c r="D1260" s="1" t="s">
        <v>3039</v>
      </c>
      <c r="E1260" s="1" t="s">
        <v>11</v>
      </c>
      <c r="F1260" s="13" t="s">
        <v>12</v>
      </c>
      <c r="G1260" s="13">
        <v>4</v>
      </c>
      <c r="H1260" s="13">
        <v>1</v>
      </c>
      <c r="I1260" s="13">
        <v>200</v>
      </c>
      <c r="J1260" s="13">
        <v>1</v>
      </c>
      <c r="K1260" s="13" t="s">
        <v>6332</v>
      </c>
      <c r="L1260" s="13" t="s">
        <v>6333</v>
      </c>
    </row>
    <row r="1261" spans="1:12">
      <c r="A1261" s="1">
        <v>100014295</v>
      </c>
      <c r="B1261" s="1" t="s">
        <v>1138</v>
      </c>
      <c r="C1261" s="1" t="s">
        <v>3032</v>
      </c>
      <c r="D1261" s="1" t="s">
        <v>150</v>
      </c>
      <c r="E1261" s="1" t="s">
        <v>11</v>
      </c>
      <c r="F1261" s="13" t="s">
        <v>12</v>
      </c>
      <c r="G1261" s="13">
        <v>4</v>
      </c>
      <c r="H1261" s="13">
        <v>1</v>
      </c>
      <c r="I1261" s="13">
        <v>200</v>
      </c>
      <c r="J1261" s="13">
        <v>1</v>
      </c>
      <c r="K1261" s="13" t="s">
        <v>6332</v>
      </c>
      <c r="L1261" s="13" t="s">
        <v>6333</v>
      </c>
    </row>
    <row r="1262" spans="1:12">
      <c r="A1262" s="1">
        <v>100009383</v>
      </c>
      <c r="B1262" s="1" t="s">
        <v>1138</v>
      </c>
      <c r="C1262" s="1" t="s">
        <v>3032</v>
      </c>
      <c r="D1262" s="1" t="s">
        <v>150</v>
      </c>
      <c r="E1262" s="1" t="s">
        <v>11</v>
      </c>
      <c r="F1262" s="13" t="s">
        <v>12</v>
      </c>
      <c r="G1262" s="13">
        <v>4</v>
      </c>
      <c r="H1262" s="13">
        <v>1</v>
      </c>
      <c r="I1262" s="13">
        <v>200</v>
      </c>
      <c r="J1262" s="13">
        <v>1</v>
      </c>
      <c r="K1262" s="13" t="s">
        <v>6332</v>
      </c>
      <c r="L1262" s="13" t="s">
        <v>6333</v>
      </c>
    </row>
    <row r="1263" spans="1:12">
      <c r="A1263" s="1">
        <v>100009384</v>
      </c>
      <c r="B1263" s="1" t="s">
        <v>1138</v>
      </c>
      <c r="C1263" s="1" t="s">
        <v>3032</v>
      </c>
      <c r="D1263" s="1" t="s">
        <v>3061</v>
      </c>
      <c r="E1263" s="1" t="s">
        <v>27</v>
      </c>
      <c r="F1263" s="13" t="s">
        <v>18</v>
      </c>
      <c r="G1263" s="13">
        <v>4</v>
      </c>
      <c r="H1263" s="13">
        <v>1</v>
      </c>
      <c r="I1263" s="13">
        <v>200</v>
      </c>
      <c r="J1263" s="13">
        <v>1</v>
      </c>
      <c r="K1263" s="13" t="s">
        <v>6308</v>
      </c>
      <c r="L1263" s="13" t="s">
        <v>6309</v>
      </c>
    </row>
    <row r="1264" spans="1:12">
      <c r="A1264" s="1">
        <v>100009494</v>
      </c>
      <c r="B1264" s="1" t="s">
        <v>1138</v>
      </c>
      <c r="C1264" s="1" t="s">
        <v>3032</v>
      </c>
      <c r="D1264" s="1" t="s">
        <v>3090</v>
      </c>
      <c r="E1264" s="1" t="s">
        <v>2</v>
      </c>
      <c r="F1264" s="13" t="s">
        <v>673</v>
      </c>
      <c r="G1264" s="13">
        <v>3</v>
      </c>
      <c r="H1264" s="13">
        <v>1</v>
      </c>
      <c r="I1264" s="13">
        <v>150</v>
      </c>
      <c r="J1264" s="13">
        <v>1</v>
      </c>
      <c r="K1264" s="13" t="s">
        <v>6312</v>
      </c>
      <c r="L1264" s="13" t="s">
        <v>6313</v>
      </c>
    </row>
    <row r="1265" spans="1:12">
      <c r="A1265" s="1">
        <v>100009388</v>
      </c>
      <c r="B1265" s="1" t="s">
        <v>1138</v>
      </c>
      <c r="C1265" s="1" t="s">
        <v>3032</v>
      </c>
      <c r="D1265" s="1" t="s">
        <v>12</v>
      </c>
      <c r="E1265" s="1" t="s">
        <v>11</v>
      </c>
      <c r="F1265" s="13" t="s">
        <v>12</v>
      </c>
      <c r="G1265" s="13">
        <v>4</v>
      </c>
      <c r="H1265" s="13">
        <v>1</v>
      </c>
      <c r="I1265" s="13">
        <v>200</v>
      </c>
      <c r="J1265" s="13">
        <v>1</v>
      </c>
      <c r="K1265" s="13" t="s">
        <v>6332</v>
      </c>
      <c r="L1265" s="13" t="s">
        <v>6333</v>
      </c>
    </row>
    <row r="1266" spans="1:12">
      <c r="A1266" s="1">
        <v>100009400</v>
      </c>
      <c r="B1266" s="1" t="s">
        <v>1138</v>
      </c>
      <c r="C1266" s="1" t="s">
        <v>3032</v>
      </c>
      <c r="D1266" s="1" t="s">
        <v>199</v>
      </c>
      <c r="E1266" s="1" t="s">
        <v>2</v>
      </c>
      <c r="F1266" s="13" t="s">
        <v>81</v>
      </c>
      <c r="G1266" s="13">
        <v>2</v>
      </c>
      <c r="H1266" s="13">
        <v>1</v>
      </c>
      <c r="I1266" s="13">
        <v>100</v>
      </c>
      <c r="J1266" s="13">
        <v>1</v>
      </c>
      <c r="K1266" s="13" t="s">
        <v>6320</v>
      </c>
      <c r="L1266" s="13" t="s">
        <v>6321</v>
      </c>
    </row>
    <row r="1267" spans="1:12">
      <c r="A1267" s="1">
        <v>100009401</v>
      </c>
      <c r="B1267" s="1" t="s">
        <v>1138</v>
      </c>
      <c r="C1267" s="1" t="s">
        <v>3032</v>
      </c>
      <c r="D1267" s="1" t="s">
        <v>3064</v>
      </c>
      <c r="E1267" s="1" t="s">
        <v>11</v>
      </c>
      <c r="F1267" s="13" t="s">
        <v>12</v>
      </c>
      <c r="G1267" s="13">
        <v>4</v>
      </c>
      <c r="H1267" s="13">
        <v>1</v>
      </c>
      <c r="I1267" s="13">
        <v>200</v>
      </c>
      <c r="J1267" s="13">
        <v>1</v>
      </c>
      <c r="K1267" s="13" t="s">
        <v>6324</v>
      </c>
      <c r="L1267" s="13" t="s">
        <v>6325</v>
      </c>
    </row>
    <row r="1268" spans="1:12">
      <c r="A1268" s="1">
        <v>100009409</v>
      </c>
      <c r="B1268" s="1" t="s">
        <v>1138</v>
      </c>
      <c r="C1268" s="1" t="s">
        <v>3032</v>
      </c>
      <c r="D1268" s="1" t="s">
        <v>3066</v>
      </c>
      <c r="E1268" s="1" t="s">
        <v>11</v>
      </c>
      <c r="F1268" s="13" t="s">
        <v>12</v>
      </c>
      <c r="G1268" s="13">
        <v>4</v>
      </c>
      <c r="H1268" s="13">
        <v>1</v>
      </c>
      <c r="I1268" s="13">
        <v>200</v>
      </c>
      <c r="J1268" s="13">
        <v>1</v>
      </c>
      <c r="K1268" s="13" t="s">
        <v>6332</v>
      </c>
      <c r="L1268" s="13" t="s">
        <v>6333</v>
      </c>
    </row>
    <row r="1269" spans="1:12">
      <c r="A1269" s="1">
        <v>100009416</v>
      </c>
      <c r="B1269" s="1" t="s">
        <v>1138</v>
      </c>
      <c r="C1269" s="1" t="s">
        <v>3032</v>
      </c>
      <c r="D1269" s="1" t="s">
        <v>12</v>
      </c>
      <c r="E1269" s="1" t="s">
        <v>11</v>
      </c>
      <c r="F1269" s="13" t="s">
        <v>12</v>
      </c>
      <c r="G1269" s="13">
        <v>4</v>
      </c>
      <c r="H1269" s="13">
        <v>1</v>
      </c>
      <c r="I1269" s="13">
        <v>200</v>
      </c>
      <c r="J1269" s="13">
        <v>1</v>
      </c>
      <c r="K1269" s="13" t="s">
        <v>6332</v>
      </c>
      <c r="L1269" s="13" t="s">
        <v>6333</v>
      </c>
    </row>
    <row r="1270" spans="1:12">
      <c r="A1270" s="1">
        <v>100009419</v>
      </c>
      <c r="B1270" s="1" t="s">
        <v>1138</v>
      </c>
      <c r="C1270" s="1" t="s">
        <v>3032</v>
      </c>
      <c r="D1270" s="1" t="s">
        <v>72</v>
      </c>
      <c r="E1270" s="1" t="s">
        <v>20</v>
      </c>
      <c r="F1270" s="13" t="s">
        <v>72</v>
      </c>
      <c r="G1270" s="13">
        <v>4</v>
      </c>
      <c r="H1270" s="13">
        <v>1</v>
      </c>
      <c r="I1270" s="13">
        <v>200</v>
      </c>
      <c r="J1270" s="13">
        <v>1</v>
      </c>
      <c r="K1270" s="13" t="s">
        <v>6332</v>
      </c>
      <c r="L1270" s="13" t="s">
        <v>6333</v>
      </c>
    </row>
    <row r="1271" spans="1:12">
      <c r="A1271" s="1">
        <v>100009436</v>
      </c>
      <c r="B1271" s="1" t="s">
        <v>1138</v>
      </c>
      <c r="C1271" s="1" t="s">
        <v>3032</v>
      </c>
      <c r="D1271" s="1" t="s">
        <v>12</v>
      </c>
      <c r="E1271" s="1" t="s">
        <v>11</v>
      </c>
      <c r="F1271" s="13" t="s">
        <v>12</v>
      </c>
      <c r="G1271" s="13">
        <v>4</v>
      </c>
      <c r="H1271" s="13">
        <v>1</v>
      </c>
      <c r="I1271" s="13">
        <v>200</v>
      </c>
      <c r="J1271" s="13">
        <v>1</v>
      </c>
      <c r="K1271" s="13" t="s">
        <v>6332</v>
      </c>
      <c r="L1271" s="13" t="s">
        <v>6333</v>
      </c>
    </row>
    <row r="1272" spans="1:12">
      <c r="A1272" s="1">
        <v>100009458</v>
      </c>
      <c r="B1272" s="1" t="s">
        <v>1138</v>
      </c>
      <c r="C1272" s="1" t="s">
        <v>3032</v>
      </c>
      <c r="D1272" s="1" t="s">
        <v>3080</v>
      </c>
      <c r="E1272" s="1" t="s">
        <v>20</v>
      </c>
      <c r="F1272" s="13" t="s">
        <v>72</v>
      </c>
      <c r="G1272" s="13">
        <v>3</v>
      </c>
      <c r="H1272" s="13">
        <v>1</v>
      </c>
      <c r="I1272" s="13">
        <v>150</v>
      </c>
      <c r="J1272" s="13">
        <v>1</v>
      </c>
      <c r="K1272" s="13" t="s">
        <v>6306</v>
      </c>
      <c r="L1272" s="13" t="s">
        <v>6307</v>
      </c>
    </row>
    <row r="1273" spans="1:12">
      <c r="A1273" s="1">
        <v>100009459</v>
      </c>
      <c r="B1273" s="1" t="s">
        <v>1138</v>
      </c>
      <c r="C1273" s="1" t="s">
        <v>3032</v>
      </c>
      <c r="D1273" s="1" t="s">
        <v>3082</v>
      </c>
      <c r="E1273" s="1" t="s">
        <v>20</v>
      </c>
      <c r="F1273" s="13" t="s">
        <v>72</v>
      </c>
      <c r="G1273" s="13">
        <v>4</v>
      </c>
      <c r="H1273" s="13">
        <v>1</v>
      </c>
      <c r="I1273" s="13">
        <v>200</v>
      </c>
      <c r="J1273" s="13">
        <v>1</v>
      </c>
      <c r="K1273" s="13" t="s">
        <v>6324</v>
      </c>
      <c r="L1273" s="13" t="s">
        <v>6325</v>
      </c>
    </row>
    <row r="1274" spans="1:12">
      <c r="A1274" s="1">
        <v>100009450</v>
      </c>
      <c r="B1274" s="1" t="s">
        <v>1138</v>
      </c>
      <c r="C1274" s="1" t="s">
        <v>3032</v>
      </c>
      <c r="D1274" s="1" t="s">
        <v>12</v>
      </c>
      <c r="E1274" s="1" t="s">
        <v>11</v>
      </c>
      <c r="F1274" s="13" t="s">
        <v>12</v>
      </c>
      <c r="G1274" s="13">
        <v>4</v>
      </c>
      <c r="H1274" s="13">
        <v>1</v>
      </c>
      <c r="I1274" s="13">
        <v>200</v>
      </c>
      <c r="J1274" s="13">
        <v>1</v>
      </c>
      <c r="K1274" s="13" t="s">
        <v>6332</v>
      </c>
      <c r="L1274" s="13" t="s">
        <v>6333</v>
      </c>
    </row>
    <row r="1275" spans="1:12">
      <c r="A1275" s="1">
        <v>100009471</v>
      </c>
      <c r="B1275" s="1" t="s">
        <v>1138</v>
      </c>
      <c r="C1275" s="1" t="s">
        <v>3032</v>
      </c>
      <c r="D1275" s="1" t="s">
        <v>145</v>
      </c>
      <c r="E1275" s="1" t="s">
        <v>11</v>
      </c>
      <c r="F1275" s="13" t="s">
        <v>12</v>
      </c>
      <c r="G1275" s="13">
        <v>4</v>
      </c>
      <c r="H1275" s="13">
        <v>1</v>
      </c>
      <c r="I1275" s="13">
        <v>200</v>
      </c>
      <c r="J1275" s="13">
        <v>1</v>
      </c>
      <c r="K1275" s="13" t="s">
        <v>6332</v>
      </c>
      <c r="L1275" s="13" t="s">
        <v>6333</v>
      </c>
    </row>
    <row r="1276" spans="1:12">
      <c r="A1276" s="1">
        <v>100009505</v>
      </c>
      <c r="B1276" s="1" t="s">
        <v>1138</v>
      </c>
      <c r="C1276" s="1" t="s">
        <v>3032</v>
      </c>
      <c r="D1276" s="1" t="s">
        <v>3094</v>
      </c>
      <c r="E1276" s="1" t="s">
        <v>11</v>
      </c>
      <c r="F1276" s="13" t="s">
        <v>407</v>
      </c>
      <c r="G1276" s="13">
        <v>2</v>
      </c>
      <c r="H1276" s="13">
        <v>1</v>
      </c>
      <c r="I1276" s="13">
        <v>100</v>
      </c>
      <c r="J1276" s="13">
        <v>1</v>
      </c>
      <c r="K1276" s="13" t="s">
        <v>6320</v>
      </c>
      <c r="L1276" s="13" t="s">
        <v>6321</v>
      </c>
    </row>
    <row r="1277" spans="1:12">
      <c r="A1277" s="1">
        <v>100009517</v>
      </c>
      <c r="B1277" s="1" t="s">
        <v>1138</v>
      </c>
      <c r="C1277" s="1" t="s">
        <v>3032</v>
      </c>
      <c r="D1277" s="1" t="s">
        <v>3097</v>
      </c>
      <c r="E1277" s="1" t="s">
        <v>11</v>
      </c>
      <c r="F1277" s="13" t="s">
        <v>12</v>
      </c>
      <c r="G1277" s="13">
        <v>3</v>
      </c>
      <c r="H1277" s="13">
        <v>1</v>
      </c>
      <c r="I1277" s="13">
        <v>150</v>
      </c>
      <c r="J1277" s="13">
        <v>1</v>
      </c>
      <c r="K1277" s="13" t="s">
        <v>6306</v>
      </c>
      <c r="L1277" s="13" t="s">
        <v>6307</v>
      </c>
    </row>
    <row r="1278" spans="1:12">
      <c r="A1278" s="1">
        <v>100009526</v>
      </c>
      <c r="B1278" s="1" t="s">
        <v>1138</v>
      </c>
      <c r="C1278" s="1" t="s">
        <v>3032</v>
      </c>
      <c r="D1278" s="1" t="s">
        <v>3100</v>
      </c>
      <c r="E1278" s="1" t="s">
        <v>11</v>
      </c>
      <c r="F1278" s="13" t="s">
        <v>12</v>
      </c>
      <c r="G1278" s="13">
        <v>3</v>
      </c>
      <c r="H1278" s="13">
        <v>1</v>
      </c>
      <c r="I1278" s="13">
        <v>150</v>
      </c>
      <c r="J1278" s="13">
        <v>1</v>
      </c>
      <c r="K1278" s="13" t="s">
        <v>6306</v>
      </c>
      <c r="L1278" s="13" t="s">
        <v>6307</v>
      </c>
    </row>
    <row r="1279" spans="1:12">
      <c r="A1279" s="1">
        <v>100009528</v>
      </c>
      <c r="B1279" s="1" t="s">
        <v>1138</v>
      </c>
      <c r="C1279" s="1" t="s">
        <v>3032</v>
      </c>
      <c r="D1279" s="1" t="s">
        <v>12</v>
      </c>
      <c r="E1279" s="1" t="s">
        <v>11</v>
      </c>
      <c r="F1279" s="13" t="s">
        <v>407</v>
      </c>
      <c r="G1279" s="13">
        <v>2</v>
      </c>
      <c r="H1279" s="13">
        <v>1</v>
      </c>
      <c r="I1279" s="13">
        <v>100</v>
      </c>
      <c r="J1279" s="13">
        <v>1</v>
      </c>
      <c r="K1279" s="13" t="s">
        <v>6320</v>
      </c>
      <c r="L1279" s="13" t="s">
        <v>6321</v>
      </c>
    </row>
    <row r="1280" spans="1:12">
      <c r="A1280" s="1">
        <v>100009532</v>
      </c>
      <c r="B1280" s="1" t="s">
        <v>1138</v>
      </c>
      <c r="C1280" s="1" t="s">
        <v>3032</v>
      </c>
      <c r="D1280" s="1" t="s">
        <v>176</v>
      </c>
      <c r="E1280" s="1" t="s">
        <v>11</v>
      </c>
      <c r="F1280" s="13" t="s">
        <v>407</v>
      </c>
      <c r="G1280" s="13">
        <v>4</v>
      </c>
      <c r="H1280" s="13">
        <v>1</v>
      </c>
      <c r="I1280" s="13">
        <v>200</v>
      </c>
      <c r="J1280" s="13">
        <v>1</v>
      </c>
      <c r="K1280" s="13" t="s">
        <v>6332</v>
      </c>
      <c r="L1280" s="13" t="s">
        <v>6333</v>
      </c>
    </row>
    <row r="1281" spans="1:12">
      <c r="A1281" s="1">
        <v>100009543</v>
      </c>
      <c r="B1281" s="1" t="s">
        <v>1138</v>
      </c>
      <c r="C1281" s="1" t="s">
        <v>3032</v>
      </c>
      <c r="D1281" s="1" t="s">
        <v>176</v>
      </c>
      <c r="E1281" s="1" t="s">
        <v>11</v>
      </c>
      <c r="F1281" s="13" t="s">
        <v>407</v>
      </c>
      <c r="G1281" s="13">
        <v>4</v>
      </c>
      <c r="H1281" s="13">
        <v>1</v>
      </c>
      <c r="I1281" s="13">
        <v>200</v>
      </c>
      <c r="J1281" s="13">
        <v>1</v>
      </c>
      <c r="K1281" s="13" t="s">
        <v>6332</v>
      </c>
      <c r="L1281" s="13" t="s">
        <v>6333</v>
      </c>
    </row>
    <row r="1282" spans="1:12">
      <c r="A1282" s="1">
        <v>100009547</v>
      </c>
      <c r="B1282" s="1" t="s">
        <v>1138</v>
      </c>
      <c r="C1282" s="1" t="s">
        <v>3032</v>
      </c>
      <c r="D1282" s="1" t="s">
        <v>3111</v>
      </c>
      <c r="E1282" s="1" t="s">
        <v>11</v>
      </c>
      <c r="F1282" s="13" t="s">
        <v>12</v>
      </c>
      <c r="G1282" s="13">
        <v>3</v>
      </c>
      <c r="H1282" s="13">
        <v>1</v>
      </c>
      <c r="I1282" s="13">
        <v>150</v>
      </c>
      <c r="J1282" s="13">
        <v>1</v>
      </c>
      <c r="K1282" s="13" t="s">
        <v>6306</v>
      </c>
      <c r="L1282" s="13" t="s">
        <v>6307</v>
      </c>
    </row>
    <row r="1283" spans="1:12">
      <c r="A1283" s="1">
        <v>100009552</v>
      </c>
      <c r="B1283" s="1" t="s">
        <v>1138</v>
      </c>
      <c r="C1283" s="1" t="s">
        <v>3032</v>
      </c>
      <c r="D1283" s="1" t="s">
        <v>176</v>
      </c>
      <c r="E1283" s="1" t="s">
        <v>11</v>
      </c>
      <c r="F1283" s="13" t="s">
        <v>407</v>
      </c>
      <c r="G1283" s="13">
        <v>4</v>
      </c>
      <c r="H1283" s="13">
        <v>1</v>
      </c>
      <c r="I1283" s="13">
        <v>200</v>
      </c>
      <c r="J1283" s="13">
        <v>1</v>
      </c>
      <c r="K1283" s="13" t="s">
        <v>6332</v>
      </c>
      <c r="L1283" s="13" t="s">
        <v>6333</v>
      </c>
    </row>
    <row r="1284" spans="1:12">
      <c r="A1284" s="1">
        <v>100009560</v>
      </c>
      <c r="B1284" s="1" t="s">
        <v>1138</v>
      </c>
      <c r="C1284" s="1" t="s">
        <v>3032</v>
      </c>
      <c r="D1284" s="1" t="s">
        <v>12</v>
      </c>
      <c r="E1284" s="1" t="s">
        <v>11</v>
      </c>
      <c r="F1284" s="13" t="s">
        <v>12</v>
      </c>
      <c r="G1284" s="13">
        <v>4</v>
      </c>
      <c r="H1284" s="13">
        <v>1</v>
      </c>
      <c r="I1284" s="13">
        <v>200</v>
      </c>
      <c r="J1284" s="13">
        <v>1</v>
      </c>
      <c r="K1284" s="13" t="s">
        <v>6332</v>
      </c>
      <c r="L1284" s="13" t="s">
        <v>6333</v>
      </c>
    </row>
    <row r="1285" spans="1:12">
      <c r="A1285" s="1">
        <v>100009570</v>
      </c>
      <c r="B1285" s="1" t="s">
        <v>1138</v>
      </c>
      <c r="C1285" s="1" t="s">
        <v>3032</v>
      </c>
      <c r="D1285" s="1" t="s">
        <v>3118</v>
      </c>
      <c r="E1285" s="1" t="s">
        <v>11</v>
      </c>
      <c r="F1285" s="13" t="s">
        <v>12</v>
      </c>
      <c r="G1285" s="13">
        <v>4</v>
      </c>
      <c r="H1285" s="13">
        <v>1</v>
      </c>
      <c r="I1285" s="13">
        <v>200</v>
      </c>
      <c r="J1285" s="13">
        <v>1</v>
      </c>
      <c r="K1285" s="13" t="s">
        <v>6324</v>
      </c>
      <c r="L1285" s="13" t="s">
        <v>6325</v>
      </c>
    </row>
    <row r="1286" spans="1:12">
      <c r="A1286" s="1">
        <v>100009588</v>
      </c>
      <c r="B1286" s="1" t="s">
        <v>1138</v>
      </c>
      <c r="C1286" s="1" t="s">
        <v>3032</v>
      </c>
      <c r="D1286" s="1" t="s">
        <v>176</v>
      </c>
      <c r="E1286" s="1" t="s">
        <v>11</v>
      </c>
      <c r="F1286" s="13" t="s">
        <v>407</v>
      </c>
      <c r="G1286" s="13">
        <v>4</v>
      </c>
      <c r="H1286" s="13">
        <v>1</v>
      </c>
      <c r="I1286" s="13">
        <v>200</v>
      </c>
      <c r="J1286" s="13">
        <v>1</v>
      </c>
      <c r="K1286" s="13" t="s">
        <v>6332</v>
      </c>
      <c r="L1286" s="13" t="s">
        <v>6333</v>
      </c>
    </row>
    <row r="1287" spans="1:12">
      <c r="A1287" s="1">
        <v>100009593</v>
      </c>
      <c r="B1287" s="1" t="s">
        <v>1138</v>
      </c>
      <c r="C1287" s="1" t="s">
        <v>3128</v>
      </c>
      <c r="D1287" s="1" t="s">
        <v>176</v>
      </c>
      <c r="E1287" s="1" t="s">
        <v>11</v>
      </c>
      <c r="F1287" s="13" t="s">
        <v>12</v>
      </c>
      <c r="G1287" s="13">
        <v>4</v>
      </c>
      <c r="H1287" s="13">
        <v>1</v>
      </c>
      <c r="I1287" s="13">
        <v>200</v>
      </c>
      <c r="J1287" s="13">
        <v>1</v>
      </c>
      <c r="K1287" s="13" t="s">
        <v>6332</v>
      </c>
      <c r="L1287" s="13" t="s">
        <v>6333</v>
      </c>
    </row>
    <row r="1288" spans="1:12">
      <c r="A1288" s="1">
        <v>100009617</v>
      </c>
      <c r="B1288" s="1" t="s">
        <v>1138</v>
      </c>
      <c r="C1288" s="1" t="s">
        <v>3128</v>
      </c>
      <c r="D1288" s="1" t="s">
        <v>3137</v>
      </c>
      <c r="E1288" s="1" t="s">
        <v>11</v>
      </c>
      <c r="F1288" s="13" t="s">
        <v>12</v>
      </c>
      <c r="G1288" s="13">
        <v>3</v>
      </c>
      <c r="H1288" s="13">
        <v>1</v>
      </c>
      <c r="I1288" s="13">
        <v>150</v>
      </c>
      <c r="J1288" s="13">
        <v>1</v>
      </c>
      <c r="K1288" s="13" t="s">
        <v>6306</v>
      </c>
      <c r="L1288" s="13" t="s">
        <v>6307</v>
      </c>
    </row>
    <row r="1289" spans="1:12">
      <c r="A1289" s="1">
        <v>100009601</v>
      </c>
      <c r="B1289" s="1" t="s">
        <v>1138</v>
      </c>
      <c r="C1289" s="1" t="s">
        <v>3128</v>
      </c>
      <c r="D1289" s="1" t="s">
        <v>2869</v>
      </c>
      <c r="E1289" s="1" t="s">
        <v>20</v>
      </c>
      <c r="F1289" s="13" t="s">
        <v>72</v>
      </c>
      <c r="G1289" s="13">
        <v>4</v>
      </c>
      <c r="H1289" s="13">
        <v>1</v>
      </c>
      <c r="I1289" s="13">
        <v>200</v>
      </c>
      <c r="J1289" s="13">
        <v>1</v>
      </c>
      <c r="K1289" s="13" t="s">
        <v>6332</v>
      </c>
      <c r="L1289" s="13" t="s">
        <v>6333</v>
      </c>
    </row>
    <row r="1290" spans="1:12">
      <c r="A1290" s="1">
        <v>100009609</v>
      </c>
      <c r="B1290" s="1" t="s">
        <v>1138</v>
      </c>
      <c r="C1290" s="1" t="s">
        <v>3128</v>
      </c>
      <c r="D1290" s="1" t="s">
        <v>1345</v>
      </c>
      <c r="E1290" s="1" t="s">
        <v>20</v>
      </c>
      <c r="F1290" s="13" t="s">
        <v>203</v>
      </c>
      <c r="G1290" s="13">
        <v>4</v>
      </c>
      <c r="H1290" s="13">
        <v>1</v>
      </c>
      <c r="I1290" s="13">
        <v>200</v>
      </c>
      <c r="J1290" s="13">
        <v>1</v>
      </c>
      <c r="K1290" s="13" t="s">
        <v>6332</v>
      </c>
      <c r="L1290" s="13" t="s">
        <v>6333</v>
      </c>
    </row>
    <row r="1291" spans="1:12">
      <c r="A1291" s="1">
        <v>100009612</v>
      </c>
      <c r="B1291" s="1" t="s">
        <v>1138</v>
      </c>
      <c r="C1291" s="1" t="s">
        <v>3128</v>
      </c>
      <c r="D1291" s="1" t="s">
        <v>3135</v>
      </c>
      <c r="E1291" s="1" t="s">
        <v>11</v>
      </c>
      <c r="F1291" s="13" t="s">
        <v>12</v>
      </c>
      <c r="G1291" s="13">
        <v>4</v>
      </c>
      <c r="H1291" s="13">
        <v>1</v>
      </c>
      <c r="I1291" s="13">
        <v>200</v>
      </c>
      <c r="J1291" s="13">
        <v>1</v>
      </c>
      <c r="K1291" s="13" t="s">
        <v>6332</v>
      </c>
      <c r="L1291" s="13" t="s">
        <v>6333</v>
      </c>
    </row>
    <row r="1292" spans="1:12">
      <c r="A1292" s="1">
        <v>100011410</v>
      </c>
      <c r="B1292" s="1" t="s">
        <v>1138</v>
      </c>
      <c r="C1292" s="1" t="s">
        <v>3128</v>
      </c>
      <c r="D1292" s="1" t="s">
        <v>3746</v>
      </c>
      <c r="E1292" s="1" t="s">
        <v>20</v>
      </c>
      <c r="F1292" s="13" t="s">
        <v>72</v>
      </c>
      <c r="G1292" s="13">
        <v>4</v>
      </c>
      <c r="H1292" s="13">
        <v>1</v>
      </c>
      <c r="I1292" s="13">
        <v>200</v>
      </c>
      <c r="J1292" s="13">
        <v>1</v>
      </c>
      <c r="K1292" s="13" t="s">
        <v>6332</v>
      </c>
      <c r="L1292" s="13" t="s">
        <v>6333</v>
      </c>
    </row>
    <row r="1293" spans="1:12">
      <c r="A1293" s="1">
        <v>100009598</v>
      </c>
      <c r="B1293" s="1" t="s">
        <v>1138</v>
      </c>
      <c r="C1293" s="1" t="s">
        <v>3128</v>
      </c>
      <c r="D1293" s="1" t="s">
        <v>3130</v>
      </c>
      <c r="E1293" s="1" t="s">
        <v>27</v>
      </c>
      <c r="F1293" s="13" t="s">
        <v>18</v>
      </c>
      <c r="G1293" s="13">
        <v>4</v>
      </c>
      <c r="H1293" s="13">
        <v>1</v>
      </c>
      <c r="I1293" s="13">
        <v>200</v>
      </c>
      <c r="J1293" s="13">
        <v>1</v>
      </c>
      <c r="K1293" s="13" t="s">
        <v>6332</v>
      </c>
      <c r="L1293" s="13" t="s">
        <v>6333</v>
      </c>
    </row>
    <row r="1294" spans="1:12">
      <c r="A1294" s="1">
        <v>100009620</v>
      </c>
      <c r="B1294" s="1" t="s">
        <v>1138</v>
      </c>
      <c r="C1294" s="1" t="s">
        <v>3128</v>
      </c>
      <c r="D1294" s="1" t="s">
        <v>3140</v>
      </c>
      <c r="E1294" s="1" t="s">
        <v>11</v>
      </c>
      <c r="F1294" s="13" t="s">
        <v>12</v>
      </c>
      <c r="G1294" s="13">
        <v>4</v>
      </c>
      <c r="H1294" s="13">
        <v>1</v>
      </c>
      <c r="I1294" s="13">
        <v>200</v>
      </c>
      <c r="J1294" s="13">
        <v>1</v>
      </c>
      <c r="K1294" s="13" t="s">
        <v>6332</v>
      </c>
      <c r="L1294" s="13" t="s">
        <v>6333</v>
      </c>
    </row>
    <row r="1295" spans="1:12">
      <c r="A1295" s="1">
        <v>100009629</v>
      </c>
      <c r="B1295" s="1" t="s">
        <v>1138</v>
      </c>
      <c r="C1295" s="1" t="s">
        <v>3128</v>
      </c>
      <c r="D1295" s="1" t="s">
        <v>46</v>
      </c>
      <c r="E1295" s="1" t="s">
        <v>2</v>
      </c>
      <c r="F1295" s="13" t="s">
        <v>46</v>
      </c>
      <c r="G1295" s="13">
        <v>2</v>
      </c>
      <c r="H1295" s="13">
        <v>1</v>
      </c>
      <c r="I1295" s="13">
        <v>100</v>
      </c>
      <c r="J1295" s="13">
        <v>1</v>
      </c>
      <c r="K1295" s="13" t="s">
        <v>6316</v>
      </c>
      <c r="L1295" s="13" t="s">
        <v>6317</v>
      </c>
    </row>
    <row r="1296" spans="1:12">
      <c r="A1296" s="1">
        <v>100009631</v>
      </c>
      <c r="B1296" s="1" t="s">
        <v>1138</v>
      </c>
      <c r="C1296" s="1" t="s">
        <v>3128</v>
      </c>
      <c r="D1296" s="1" t="s">
        <v>3144</v>
      </c>
      <c r="E1296" s="1" t="s">
        <v>11</v>
      </c>
      <c r="F1296" s="13" t="s">
        <v>12</v>
      </c>
      <c r="G1296" s="13">
        <v>4</v>
      </c>
      <c r="H1296" s="13">
        <v>1</v>
      </c>
      <c r="I1296" s="13">
        <v>200</v>
      </c>
      <c r="J1296" s="13">
        <v>1</v>
      </c>
      <c r="K1296" s="13" t="s">
        <v>6332</v>
      </c>
      <c r="L1296" s="13" t="s">
        <v>6333</v>
      </c>
    </row>
    <row r="1297" spans="1:12">
      <c r="A1297" s="1">
        <v>100009642</v>
      </c>
      <c r="B1297" s="1" t="s">
        <v>1138</v>
      </c>
      <c r="C1297" s="1" t="s">
        <v>3128</v>
      </c>
      <c r="D1297" s="1" t="s">
        <v>176</v>
      </c>
      <c r="E1297" s="1" t="s">
        <v>11</v>
      </c>
      <c r="F1297" s="13" t="s">
        <v>407</v>
      </c>
      <c r="G1297" s="13">
        <v>2</v>
      </c>
      <c r="H1297" s="13">
        <v>1</v>
      </c>
      <c r="I1297" s="13">
        <v>100</v>
      </c>
      <c r="J1297" s="13">
        <v>1</v>
      </c>
      <c r="K1297" s="13" t="s">
        <v>6320</v>
      </c>
      <c r="L1297" s="13" t="s">
        <v>6321</v>
      </c>
    </row>
    <row r="1298" spans="1:12">
      <c r="A1298" s="1">
        <v>100009652</v>
      </c>
      <c r="B1298" s="1" t="s">
        <v>1138</v>
      </c>
      <c r="C1298" s="1" t="s">
        <v>3128</v>
      </c>
      <c r="D1298" s="1" t="s">
        <v>3151</v>
      </c>
      <c r="E1298" s="1" t="s">
        <v>11</v>
      </c>
      <c r="F1298" s="13" t="s">
        <v>12</v>
      </c>
      <c r="G1298" s="13">
        <v>4</v>
      </c>
      <c r="H1298" s="13">
        <v>1</v>
      </c>
      <c r="I1298" s="13">
        <v>200</v>
      </c>
      <c r="J1298" s="13">
        <v>1</v>
      </c>
      <c r="K1298" s="13" t="s">
        <v>6332</v>
      </c>
      <c r="L1298" s="13" t="s">
        <v>6333</v>
      </c>
    </row>
    <row r="1299" spans="1:12">
      <c r="A1299" s="1">
        <v>100009646</v>
      </c>
      <c r="B1299" s="1" t="s">
        <v>1138</v>
      </c>
      <c r="C1299" s="1" t="s">
        <v>3128</v>
      </c>
      <c r="D1299" s="1" t="s">
        <v>3148</v>
      </c>
      <c r="E1299" s="1" t="s">
        <v>11</v>
      </c>
      <c r="F1299" s="13" t="s">
        <v>12</v>
      </c>
      <c r="G1299" s="13">
        <v>4</v>
      </c>
      <c r="H1299" s="13">
        <v>1</v>
      </c>
      <c r="I1299" s="13">
        <v>200</v>
      </c>
      <c r="J1299" s="13">
        <v>1</v>
      </c>
      <c r="K1299" s="13" t="s">
        <v>6332</v>
      </c>
      <c r="L1299" s="13" t="s">
        <v>6333</v>
      </c>
    </row>
    <row r="1300" spans="1:12">
      <c r="A1300" s="1">
        <v>100009662</v>
      </c>
      <c r="B1300" s="1" t="s">
        <v>1138</v>
      </c>
      <c r="C1300" s="1" t="s">
        <v>3155</v>
      </c>
      <c r="D1300" s="1" t="s">
        <v>12</v>
      </c>
      <c r="E1300" s="1" t="s">
        <v>11</v>
      </c>
      <c r="F1300" s="13" t="s">
        <v>12</v>
      </c>
      <c r="G1300" s="13">
        <v>3</v>
      </c>
      <c r="H1300" s="13">
        <v>1</v>
      </c>
      <c r="I1300" s="13">
        <v>150</v>
      </c>
      <c r="J1300" s="13">
        <v>1</v>
      </c>
      <c r="K1300" s="13" t="s">
        <v>6306</v>
      </c>
      <c r="L1300" s="13" t="s">
        <v>6307</v>
      </c>
    </row>
    <row r="1301" spans="1:12">
      <c r="A1301" s="1">
        <v>100011403</v>
      </c>
      <c r="B1301" s="1" t="s">
        <v>1138</v>
      </c>
      <c r="C1301" s="1" t="s">
        <v>3155</v>
      </c>
      <c r="D1301" s="1" t="s">
        <v>1830</v>
      </c>
      <c r="E1301" s="1" t="s">
        <v>20</v>
      </c>
      <c r="F1301" s="13" t="s">
        <v>72</v>
      </c>
      <c r="G1301" s="13">
        <v>4</v>
      </c>
      <c r="H1301" s="13">
        <v>1</v>
      </c>
      <c r="I1301" s="13">
        <v>200</v>
      </c>
      <c r="J1301" s="13">
        <v>1</v>
      </c>
      <c r="K1301" s="13" t="s">
        <v>6324</v>
      </c>
      <c r="L1301" s="13" t="s">
        <v>6325</v>
      </c>
    </row>
    <row r="1302" spans="1:12">
      <c r="A1302" s="1">
        <v>100009680</v>
      </c>
      <c r="B1302" s="1" t="s">
        <v>1138</v>
      </c>
      <c r="C1302" s="1" t="s">
        <v>3155</v>
      </c>
      <c r="D1302" s="1" t="s">
        <v>176</v>
      </c>
      <c r="E1302" s="1" t="s">
        <v>11</v>
      </c>
      <c r="F1302" s="13" t="s">
        <v>12</v>
      </c>
      <c r="G1302" s="13">
        <v>4</v>
      </c>
      <c r="H1302" s="13">
        <v>1</v>
      </c>
      <c r="I1302" s="13">
        <v>200</v>
      </c>
      <c r="J1302" s="13">
        <v>1</v>
      </c>
      <c r="K1302" s="13" t="s">
        <v>6324</v>
      </c>
      <c r="L1302" s="13" t="s">
        <v>6325</v>
      </c>
    </row>
    <row r="1303" spans="1:12">
      <c r="A1303" s="1">
        <v>100009683</v>
      </c>
      <c r="B1303" s="1" t="s">
        <v>1138</v>
      </c>
      <c r="C1303" s="1" t="s">
        <v>3155</v>
      </c>
      <c r="D1303" s="1" t="s">
        <v>100</v>
      </c>
      <c r="E1303" s="1" t="s">
        <v>20</v>
      </c>
      <c r="F1303" s="13" t="s">
        <v>100</v>
      </c>
      <c r="G1303" s="13">
        <v>3</v>
      </c>
      <c r="H1303" s="13">
        <v>1</v>
      </c>
      <c r="I1303" s="13">
        <v>150</v>
      </c>
      <c r="J1303" s="13">
        <v>1</v>
      </c>
      <c r="K1303" s="13" t="s">
        <v>6306</v>
      </c>
      <c r="L1303" s="13" t="s">
        <v>6307</v>
      </c>
    </row>
    <row r="1304" spans="1:12">
      <c r="A1304" s="1">
        <v>100009684</v>
      </c>
      <c r="B1304" s="1" t="s">
        <v>1138</v>
      </c>
      <c r="C1304" s="1" t="s">
        <v>3155</v>
      </c>
      <c r="D1304" s="1" t="s">
        <v>203</v>
      </c>
      <c r="E1304" s="1" t="s">
        <v>20</v>
      </c>
      <c r="F1304" s="13" t="s">
        <v>203</v>
      </c>
      <c r="G1304" s="13">
        <v>4</v>
      </c>
      <c r="H1304" s="13">
        <v>1</v>
      </c>
      <c r="I1304" s="13">
        <v>200</v>
      </c>
      <c r="J1304" s="13">
        <v>1</v>
      </c>
      <c r="K1304" s="13" t="s">
        <v>6324</v>
      </c>
      <c r="L1304" s="13" t="s">
        <v>6325</v>
      </c>
    </row>
    <row r="1305" spans="1:12">
      <c r="A1305" s="1">
        <v>100009687</v>
      </c>
      <c r="B1305" s="1" t="s">
        <v>1138</v>
      </c>
      <c r="C1305" s="1" t="s">
        <v>3155</v>
      </c>
      <c r="D1305" s="1" t="s">
        <v>46</v>
      </c>
      <c r="E1305" s="1" t="s">
        <v>2</v>
      </c>
      <c r="F1305" s="13" t="s">
        <v>46</v>
      </c>
      <c r="G1305" s="13">
        <v>4</v>
      </c>
      <c r="H1305" s="13">
        <v>1</v>
      </c>
      <c r="I1305" s="13">
        <v>200</v>
      </c>
      <c r="J1305" s="13">
        <v>1</v>
      </c>
      <c r="K1305" s="13" t="s">
        <v>6324</v>
      </c>
      <c r="L1305" s="13" t="s">
        <v>6325</v>
      </c>
    </row>
    <row r="1306" spans="1:12">
      <c r="A1306" s="1">
        <v>100009691</v>
      </c>
      <c r="B1306" s="1" t="s">
        <v>1138</v>
      </c>
      <c r="C1306" s="1" t="s">
        <v>3155</v>
      </c>
      <c r="D1306" s="1" t="s">
        <v>176</v>
      </c>
      <c r="E1306" s="1" t="s">
        <v>11</v>
      </c>
      <c r="F1306" s="13" t="s">
        <v>12</v>
      </c>
      <c r="G1306" s="13">
        <v>5</v>
      </c>
      <c r="H1306" s="13">
        <v>1</v>
      </c>
      <c r="I1306" s="13">
        <v>250</v>
      </c>
      <c r="J1306" s="13">
        <v>1</v>
      </c>
      <c r="K1306" s="13" t="s">
        <v>6326</v>
      </c>
      <c r="L1306" s="13" t="s">
        <v>6327</v>
      </c>
    </row>
    <row r="1307" spans="1:12">
      <c r="A1307" s="1">
        <v>100009694</v>
      </c>
      <c r="B1307" s="1" t="s">
        <v>1138</v>
      </c>
      <c r="C1307" s="1" t="s">
        <v>3155</v>
      </c>
      <c r="D1307" s="1" t="s">
        <v>3162</v>
      </c>
      <c r="E1307" s="1" t="s">
        <v>11</v>
      </c>
      <c r="F1307" s="13" t="s">
        <v>12</v>
      </c>
      <c r="G1307" s="13">
        <v>5</v>
      </c>
      <c r="H1307" s="13">
        <v>1</v>
      </c>
      <c r="I1307" s="13">
        <v>250</v>
      </c>
      <c r="J1307" s="13">
        <v>1</v>
      </c>
      <c r="K1307" s="13" t="s">
        <v>6314</v>
      </c>
      <c r="L1307" s="13" t="s">
        <v>6315</v>
      </c>
    </row>
    <row r="1308" spans="1:12">
      <c r="A1308" s="1">
        <v>100009698</v>
      </c>
      <c r="B1308" s="1" t="s">
        <v>1138</v>
      </c>
      <c r="C1308" s="1" t="s">
        <v>3155</v>
      </c>
      <c r="D1308" s="1" t="s">
        <v>3164</v>
      </c>
      <c r="E1308" s="1" t="s">
        <v>20</v>
      </c>
      <c r="F1308" s="13" t="s">
        <v>72</v>
      </c>
      <c r="G1308" s="13">
        <v>3</v>
      </c>
      <c r="H1308" s="13">
        <v>1</v>
      </c>
      <c r="I1308" s="13">
        <v>150</v>
      </c>
      <c r="J1308" s="13">
        <v>1</v>
      </c>
      <c r="K1308" s="13" t="s">
        <v>6312</v>
      </c>
      <c r="L1308" s="13" t="s">
        <v>6313</v>
      </c>
    </row>
    <row r="1309" spans="1:12">
      <c r="A1309" s="1">
        <v>100009701</v>
      </c>
      <c r="B1309" s="1" t="s">
        <v>1138</v>
      </c>
      <c r="C1309" s="1" t="s">
        <v>3155</v>
      </c>
      <c r="D1309" s="1" t="s">
        <v>3168</v>
      </c>
      <c r="E1309" s="1" t="s">
        <v>27</v>
      </c>
      <c r="F1309" s="13" t="s">
        <v>18</v>
      </c>
      <c r="G1309" s="13">
        <v>4</v>
      </c>
      <c r="H1309" s="13">
        <v>1</v>
      </c>
      <c r="I1309" s="13">
        <v>200</v>
      </c>
      <c r="J1309" s="13">
        <v>1</v>
      </c>
      <c r="K1309" s="13" t="s">
        <v>6324</v>
      </c>
      <c r="L1309" s="13" t="s">
        <v>6325</v>
      </c>
    </row>
    <row r="1310" spans="1:12">
      <c r="A1310" s="1">
        <v>100009702</v>
      </c>
      <c r="B1310" s="1" t="s">
        <v>1138</v>
      </c>
      <c r="C1310" s="1" t="s">
        <v>3155</v>
      </c>
      <c r="D1310" s="1" t="s">
        <v>46</v>
      </c>
      <c r="E1310" s="1" t="s">
        <v>2</v>
      </c>
      <c r="F1310" s="13" t="s">
        <v>46</v>
      </c>
      <c r="G1310" s="13">
        <v>3</v>
      </c>
      <c r="H1310" s="13">
        <v>1</v>
      </c>
      <c r="I1310" s="13">
        <v>150</v>
      </c>
      <c r="J1310" s="13">
        <v>1</v>
      </c>
      <c r="K1310" s="13" t="s">
        <v>6306</v>
      </c>
      <c r="L1310" s="13" t="s">
        <v>6307</v>
      </c>
    </row>
    <row r="1311" spans="1:12">
      <c r="A1311" s="1">
        <v>100009706</v>
      </c>
      <c r="B1311" s="1" t="s">
        <v>1138</v>
      </c>
      <c r="C1311" s="1" t="s">
        <v>3155</v>
      </c>
      <c r="D1311" s="1" t="s">
        <v>12</v>
      </c>
      <c r="E1311" s="1" t="s">
        <v>11</v>
      </c>
      <c r="F1311" s="13" t="s">
        <v>12</v>
      </c>
      <c r="G1311" s="13">
        <v>5</v>
      </c>
      <c r="H1311" s="13">
        <v>1</v>
      </c>
      <c r="I1311" s="13">
        <v>250</v>
      </c>
      <c r="J1311" s="13">
        <v>1</v>
      </c>
      <c r="K1311" s="13" t="s">
        <v>6328</v>
      </c>
      <c r="L1311" s="13" t="s">
        <v>6329</v>
      </c>
    </row>
    <row r="1312" spans="1:12">
      <c r="A1312" s="1">
        <v>100009716</v>
      </c>
      <c r="B1312" s="1" t="s">
        <v>1138</v>
      </c>
      <c r="C1312" s="1" t="s">
        <v>3155</v>
      </c>
      <c r="D1312" s="1" t="s">
        <v>176</v>
      </c>
      <c r="E1312" s="1" t="s">
        <v>11</v>
      </c>
      <c r="F1312" s="13" t="s">
        <v>407</v>
      </c>
      <c r="G1312" s="13">
        <v>2</v>
      </c>
      <c r="H1312" s="13">
        <v>1</v>
      </c>
      <c r="I1312" s="13">
        <v>100</v>
      </c>
      <c r="J1312" s="13">
        <v>1</v>
      </c>
      <c r="K1312" s="13" t="s">
        <v>6320</v>
      </c>
      <c r="L1312" s="13" t="s">
        <v>6321</v>
      </c>
    </row>
    <row r="1313" spans="1:12">
      <c r="A1313" s="1">
        <v>100009721</v>
      </c>
      <c r="B1313" s="1" t="s">
        <v>1138</v>
      </c>
      <c r="C1313" s="1" t="s">
        <v>3155</v>
      </c>
      <c r="D1313" s="1" t="s">
        <v>12</v>
      </c>
      <c r="E1313" s="1" t="s">
        <v>11</v>
      </c>
      <c r="F1313" s="13" t="s">
        <v>12</v>
      </c>
      <c r="G1313" s="13">
        <v>3</v>
      </c>
      <c r="H1313" s="13">
        <v>1</v>
      </c>
      <c r="I1313" s="13">
        <v>150</v>
      </c>
      <c r="J1313" s="13">
        <v>1</v>
      </c>
      <c r="K1313" s="13" t="s">
        <v>6306</v>
      </c>
      <c r="L1313" s="13" t="s">
        <v>6307</v>
      </c>
    </row>
    <row r="1314" spans="1:12">
      <c r="A1314" s="1">
        <v>100009724</v>
      </c>
      <c r="B1314" s="1" t="s">
        <v>1138</v>
      </c>
      <c r="C1314" s="1" t="s">
        <v>3155</v>
      </c>
      <c r="D1314" s="1" t="s">
        <v>12</v>
      </c>
      <c r="E1314" s="1" t="s">
        <v>11</v>
      </c>
      <c r="F1314" s="13" t="s">
        <v>407</v>
      </c>
      <c r="G1314" s="13">
        <v>2</v>
      </c>
      <c r="H1314" s="13">
        <v>1</v>
      </c>
      <c r="I1314" s="13">
        <v>100</v>
      </c>
      <c r="J1314" s="13">
        <v>1</v>
      </c>
      <c r="K1314" s="13" t="s">
        <v>6320</v>
      </c>
      <c r="L1314" s="13" t="s">
        <v>6321</v>
      </c>
    </row>
    <row r="1315" spans="1:12">
      <c r="A1315" s="1">
        <v>100009730</v>
      </c>
      <c r="B1315" s="1" t="s">
        <v>1138</v>
      </c>
      <c r="C1315" s="1" t="s">
        <v>3155</v>
      </c>
      <c r="D1315" s="1" t="s">
        <v>12</v>
      </c>
      <c r="E1315" s="1" t="s">
        <v>11</v>
      </c>
      <c r="F1315" s="13" t="s">
        <v>407</v>
      </c>
      <c r="G1315" s="13">
        <v>2</v>
      </c>
      <c r="H1315" s="13">
        <v>1</v>
      </c>
      <c r="I1315" s="13">
        <v>100</v>
      </c>
      <c r="J1315" s="13">
        <v>1</v>
      </c>
      <c r="K1315" s="13" t="s">
        <v>6320</v>
      </c>
      <c r="L1315" s="13" t="s">
        <v>6321</v>
      </c>
    </row>
    <row r="1316" spans="1:12">
      <c r="A1316" s="1">
        <v>100009752</v>
      </c>
      <c r="B1316" s="1" t="s">
        <v>1138</v>
      </c>
      <c r="C1316" s="1" t="s">
        <v>3155</v>
      </c>
      <c r="D1316" s="1" t="s">
        <v>3181</v>
      </c>
      <c r="E1316" s="1" t="s">
        <v>11</v>
      </c>
      <c r="F1316" s="13" t="s">
        <v>12</v>
      </c>
      <c r="G1316" s="13">
        <v>3</v>
      </c>
      <c r="H1316" s="13">
        <v>1</v>
      </c>
      <c r="I1316" s="13">
        <v>150</v>
      </c>
      <c r="J1316" s="13">
        <v>1</v>
      </c>
      <c r="K1316" s="13" t="s">
        <v>6306</v>
      </c>
      <c r="L1316" s="13" t="s">
        <v>6307</v>
      </c>
    </row>
    <row r="1317" spans="1:12">
      <c r="A1317" s="1">
        <v>100009758</v>
      </c>
      <c r="B1317" s="1" t="s">
        <v>1138</v>
      </c>
      <c r="C1317" s="1" t="s">
        <v>3155</v>
      </c>
      <c r="D1317" s="1" t="s">
        <v>176</v>
      </c>
      <c r="E1317" s="1" t="s">
        <v>11</v>
      </c>
      <c r="F1317" s="13" t="s">
        <v>12</v>
      </c>
      <c r="G1317" s="13">
        <v>4</v>
      </c>
      <c r="H1317" s="13">
        <v>1</v>
      </c>
      <c r="I1317" s="13">
        <v>200</v>
      </c>
      <c r="J1317" s="13">
        <v>1</v>
      </c>
      <c r="K1317" s="13" t="s">
        <v>6324</v>
      </c>
      <c r="L1317" s="13" t="s">
        <v>6325</v>
      </c>
    </row>
    <row r="1318" spans="1:12">
      <c r="A1318" s="1">
        <v>100009761</v>
      </c>
      <c r="B1318" s="1" t="s">
        <v>1138</v>
      </c>
      <c r="C1318" s="1" t="s">
        <v>3155</v>
      </c>
      <c r="D1318" s="1" t="s">
        <v>1272</v>
      </c>
      <c r="E1318" s="1" t="s">
        <v>11</v>
      </c>
      <c r="F1318" s="13" t="s">
        <v>12</v>
      </c>
      <c r="G1318" s="13">
        <v>4</v>
      </c>
      <c r="H1318" s="13">
        <v>1</v>
      </c>
      <c r="I1318" s="13">
        <v>200</v>
      </c>
      <c r="J1318" s="13">
        <v>1</v>
      </c>
      <c r="K1318" s="13" t="s">
        <v>6310</v>
      </c>
      <c r="L1318" s="13" t="s">
        <v>6311</v>
      </c>
    </row>
    <row r="1319" spans="1:12">
      <c r="A1319" s="1">
        <v>100009771</v>
      </c>
      <c r="B1319" s="1" t="s">
        <v>1138</v>
      </c>
      <c r="C1319" s="1" t="s">
        <v>3155</v>
      </c>
      <c r="D1319" s="1" t="s">
        <v>12</v>
      </c>
      <c r="E1319" s="1" t="s">
        <v>11</v>
      </c>
      <c r="F1319" s="13" t="s">
        <v>12</v>
      </c>
      <c r="G1319" s="13">
        <v>3</v>
      </c>
      <c r="H1319" s="13">
        <v>1</v>
      </c>
      <c r="I1319" s="13">
        <v>150</v>
      </c>
      <c r="J1319" s="13">
        <v>1</v>
      </c>
      <c r="K1319" s="13" t="s">
        <v>6306</v>
      </c>
      <c r="L1319" s="13" t="s">
        <v>6307</v>
      </c>
    </row>
    <row r="1320" spans="1:12">
      <c r="A1320" s="1">
        <v>100009773</v>
      </c>
      <c r="B1320" s="1" t="s">
        <v>1138</v>
      </c>
      <c r="C1320" s="1" t="s">
        <v>3155</v>
      </c>
      <c r="D1320" s="1" t="s">
        <v>46</v>
      </c>
      <c r="E1320" s="1" t="s">
        <v>2</v>
      </c>
      <c r="F1320" s="13" t="s">
        <v>46</v>
      </c>
      <c r="G1320" s="13">
        <v>3</v>
      </c>
      <c r="H1320" s="13">
        <v>1</v>
      </c>
      <c r="I1320" s="13">
        <v>150</v>
      </c>
      <c r="J1320" s="13">
        <v>1</v>
      </c>
      <c r="K1320" s="13" t="s">
        <v>6306</v>
      </c>
      <c r="L1320" s="13" t="s">
        <v>6307</v>
      </c>
    </row>
    <row r="1321" spans="1:12">
      <c r="A1321" s="1">
        <v>100009781</v>
      </c>
      <c r="B1321" s="1" t="s">
        <v>1138</v>
      </c>
      <c r="C1321" s="1" t="s">
        <v>3155</v>
      </c>
      <c r="D1321" s="1" t="s">
        <v>12</v>
      </c>
      <c r="E1321" s="1" t="s">
        <v>11</v>
      </c>
      <c r="F1321" s="13" t="s">
        <v>12</v>
      </c>
      <c r="G1321" s="13">
        <v>3</v>
      </c>
      <c r="H1321" s="13">
        <v>1</v>
      </c>
      <c r="I1321" s="13">
        <v>150</v>
      </c>
      <c r="J1321" s="13">
        <v>1</v>
      </c>
      <c r="K1321" s="13" t="s">
        <v>6306</v>
      </c>
      <c r="L1321" s="13" t="s">
        <v>6307</v>
      </c>
    </row>
    <row r="1322" spans="1:12">
      <c r="A1322" s="1">
        <v>100009785</v>
      </c>
      <c r="B1322" s="1" t="s">
        <v>1138</v>
      </c>
      <c r="C1322" s="1" t="s">
        <v>3155</v>
      </c>
      <c r="D1322" s="1" t="s">
        <v>12</v>
      </c>
      <c r="E1322" s="1" t="s">
        <v>11</v>
      </c>
      <c r="F1322" s="13" t="s">
        <v>12</v>
      </c>
      <c r="G1322" s="13">
        <v>3</v>
      </c>
      <c r="H1322" s="13">
        <v>1</v>
      </c>
      <c r="I1322" s="13">
        <v>150</v>
      </c>
      <c r="J1322" s="13">
        <v>1</v>
      </c>
      <c r="K1322" s="13" t="s">
        <v>6306</v>
      </c>
      <c r="L1322" s="13" t="s">
        <v>6307</v>
      </c>
    </row>
    <row r="1323" spans="1:12">
      <c r="A1323" s="1">
        <v>100009789</v>
      </c>
      <c r="B1323" s="1" t="s">
        <v>1138</v>
      </c>
      <c r="C1323" s="1" t="s">
        <v>3155</v>
      </c>
      <c r="D1323" s="1" t="s">
        <v>3197</v>
      </c>
      <c r="E1323" s="1" t="s">
        <v>11</v>
      </c>
      <c r="F1323" s="13" t="s">
        <v>12</v>
      </c>
      <c r="G1323" s="13">
        <v>5</v>
      </c>
      <c r="H1323" s="13">
        <v>1</v>
      </c>
      <c r="I1323" s="13">
        <v>250</v>
      </c>
      <c r="J1323" s="13">
        <v>1</v>
      </c>
      <c r="K1323" s="13" t="s">
        <v>6328</v>
      </c>
      <c r="L1323" s="13" t="s">
        <v>6329</v>
      </c>
    </row>
    <row r="1324" spans="1:12">
      <c r="A1324" s="1">
        <v>100009795</v>
      </c>
      <c r="B1324" s="1" t="s">
        <v>1138</v>
      </c>
      <c r="C1324" s="1" t="s">
        <v>3155</v>
      </c>
      <c r="D1324" s="1" t="s">
        <v>673</v>
      </c>
      <c r="E1324" s="1" t="s">
        <v>2</v>
      </c>
      <c r="F1324" s="13" t="s">
        <v>673</v>
      </c>
      <c r="G1324" s="13">
        <v>3</v>
      </c>
      <c r="H1324" s="13">
        <v>1</v>
      </c>
      <c r="I1324" s="13">
        <v>150</v>
      </c>
      <c r="J1324" s="13">
        <v>1</v>
      </c>
      <c r="K1324" s="13" t="s">
        <v>6306</v>
      </c>
      <c r="L1324" s="13" t="s">
        <v>6307</v>
      </c>
    </row>
    <row r="1325" spans="1:12">
      <c r="A1325" s="1">
        <v>100009804</v>
      </c>
      <c r="B1325" s="1" t="s">
        <v>1138</v>
      </c>
      <c r="C1325" s="1" t="s">
        <v>3155</v>
      </c>
      <c r="D1325" s="1" t="s">
        <v>176</v>
      </c>
      <c r="E1325" s="1" t="s">
        <v>11</v>
      </c>
      <c r="F1325" s="13" t="s">
        <v>12</v>
      </c>
      <c r="G1325" s="13">
        <v>3</v>
      </c>
      <c r="H1325" s="13">
        <v>1</v>
      </c>
      <c r="I1325" s="13">
        <v>150</v>
      </c>
      <c r="J1325" s="13">
        <v>1</v>
      </c>
      <c r="K1325" s="13" t="s">
        <v>6306</v>
      </c>
      <c r="L1325" s="13" t="s">
        <v>6307</v>
      </c>
    </row>
    <row r="1326" spans="1:12">
      <c r="A1326" s="1">
        <v>100009808</v>
      </c>
      <c r="B1326" s="1" t="s">
        <v>1138</v>
      </c>
      <c r="C1326" s="1" t="s">
        <v>3205</v>
      </c>
      <c r="D1326" s="1" t="s">
        <v>3203</v>
      </c>
      <c r="E1326" s="1" t="s">
        <v>11</v>
      </c>
      <c r="F1326" s="13" t="s">
        <v>12</v>
      </c>
      <c r="G1326" s="13">
        <v>5</v>
      </c>
      <c r="H1326" s="13">
        <v>1</v>
      </c>
      <c r="I1326" s="13">
        <v>250</v>
      </c>
      <c r="J1326" s="13">
        <v>1</v>
      </c>
      <c r="K1326" s="13" t="s">
        <v>6314</v>
      </c>
      <c r="L1326" s="13" t="s">
        <v>6315</v>
      </c>
    </row>
    <row r="1327" spans="1:12">
      <c r="A1327" s="1">
        <v>100009823</v>
      </c>
      <c r="B1327" s="1" t="s">
        <v>1138</v>
      </c>
      <c r="C1327" s="1" t="s">
        <v>3205</v>
      </c>
      <c r="D1327" s="1" t="s">
        <v>46</v>
      </c>
      <c r="E1327" s="1" t="s">
        <v>2</v>
      </c>
      <c r="F1327" s="13" t="s">
        <v>46</v>
      </c>
      <c r="G1327" s="13">
        <v>2</v>
      </c>
      <c r="H1327" s="13">
        <v>1</v>
      </c>
      <c r="I1327" s="13">
        <v>100</v>
      </c>
      <c r="J1327" s="13">
        <v>1</v>
      </c>
      <c r="K1327" s="13" t="s">
        <v>6320</v>
      </c>
      <c r="L1327" s="13" t="s">
        <v>6321</v>
      </c>
    </row>
    <row r="1328" spans="1:12">
      <c r="A1328" s="1">
        <v>100009827</v>
      </c>
      <c r="B1328" s="1" t="s">
        <v>1138</v>
      </c>
      <c r="C1328" s="1" t="s">
        <v>3205</v>
      </c>
      <c r="D1328" s="1" t="s">
        <v>3209</v>
      </c>
      <c r="E1328" s="1" t="s">
        <v>2</v>
      </c>
      <c r="F1328" s="13" t="s">
        <v>289</v>
      </c>
      <c r="G1328" s="13">
        <v>2</v>
      </c>
      <c r="H1328" s="13">
        <v>1</v>
      </c>
      <c r="I1328" s="13">
        <v>100</v>
      </c>
      <c r="J1328" s="13">
        <v>1</v>
      </c>
      <c r="K1328" s="13" t="s">
        <v>6316</v>
      </c>
      <c r="L1328" s="13" t="s">
        <v>6317</v>
      </c>
    </row>
    <row r="1329" spans="1:12">
      <c r="A1329" s="1">
        <v>100009831</v>
      </c>
      <c r="B1329" s="1" t="s">
        <v>1138</v>
      </c>
      <c r="C1329" s="1" t="s">
        <v>3205</v>
      </c>
      <c r="D1329" s="1" t="s">
        <v>3211</v>
      </c>
      <c r="E1329" s="1" t="s">
        <v>11</v>
      </c>
      <c r="F1329" s="13" t="s">
        <v>12</v>
      </c>
      <c r="G1329" s="13">
        <v>3</v>
      </c>
      <c r="H1329" s="13">
        <v>1</v>
      </c>
      <c r="I1329" s="13">
        <v>150</v>
      </c>
      <c r="J1329" s="13">
        <v>1</v>
      </c>
      <c r="K1329" s="13" t="s">
        <v>6312</v>
      </c>
      <c r="L1329" s="13" t="s">
        <v>6313</v>
      </c>
    </row>
    <row r="1330" spans="1:12">
      <c r="A1330" s="1">
        <v>100017364</v>
      </c>
      <c r="B1330" s="1" t="s">
        <v>1138</v>
      </c>
      <c r="C1330" s="1" t="s">
        <v>3205</v>
      </c>
      <c r="D1330" s="1" t="s">
        <v>5489</v>
      </c>
      <c r="E1330" s="1" t="s">
        <v>2</v>
      </c>
      <c r="F1330" s="13" t="s">
        <v>289</v>
      </c>
      <c r="G1330" s="13">
        <v>2</v>
      </c>
      <c r="H1330" s="13">
        <v>1</v>
      </c>
      <c r="I1330" s="13">
        <v>100</v>
      </c>
      <c r="J1330" s="13">
        <v>1</v>
      </c>
      <c r="K1330" s="13" t="s">
        <v>6316</v>
      </c>
      <c r="L1330" s="13" t="s">
        <v>6317</v>
      </c>
    </row>
    <row r="1331" spans="1:12">
      <c r="A1331" s="1">
        <v>100009836</v>
      </c>
      <c r="B1331" s="1" t="s">
        <v>1138</v>
      </c>
      <c r="C1331" s="1" t="s">
        <v>3205</v>
      </c>
      <c r="D1331" s="1" t="s">
        <v>3213</v>
      </c>
      <c r="E1331" s="1" t="s">
        <v>20</v>
      </c>
      <c r="F1331" s="13" t="s">
        <v>72</v>
      </c>
      <c r="G1331" s="13">
        <v>3</v>
      </c>
      <c r="H1331" s="13">
        <v>1</v>
      </c>
      <c r="I1331" s="13">
        <v>150</v>
      </c>
      <c r="J1331" s="13">
        <v>1</v>
      </c>
      <c r="K1331" s="13" t="s">
        <v>6306</v>
      </c>
      <c r="L1331" s="13" t="s">
        <v>6307</v>
      </c>
    </row>
    <row r="1332" spans="1:12">
      <c r="A1332" s="1">
        <v>100009837</v>
      </c>
      <c r="B1332" s="1" t="s">
        <v>1138</v>
      </c>
      <c r="C1332" s="1" t="s">
        <v>3205</v>
      </c>
      <c r="D1332" s="1" t="s">
        <v>3215</v>
      </c>
      <c r="E1332" s="1" t="s">
        <v>20</v>
      </c>
      <c r="F1332" s="13" t="s">
        <v>100</v>
      </c>
      <c r="G1332" s="13">
        <v>3</v>
      </c>
      <c r="H1332" s="13">
        <v>1</v>
      </c>
      <c r="I1332" s="13">
        <v>150</v>
      </c>
      <c r="J1332" s="13">
        <v>1</v>
      </c>
      <c r="K1332" s="13" t="s">
        <v>6306</v>
      </c>
      <c r="L1332" s="13" t="s">
        <v>6307</v>
      </c>
    </row>
    <row r="1333" spans="1:12">
      <c r="A1333" s="1">
        <v>100017475</v>
      </c>
      <c r="B1333" s="1" t="s">
        <v>1138</v>
      </c>
      <c r="C1333" s="1" t="s">
        <v>3205</v>
      </c>
      <c r="D1333" s="1" t="s">
        <v>5475</v>
      </c>
      <c r="E1333" s="1" t="s">
        <v>5474</v>
      </c>
      <c r="F1333" s="13" t="s">
        <v>5475</v>
      </c>
      <c r="G1333" s="13">
        <v>0</v>
      </c>
      <c r="H1333" s="13">
        <v>0</v>
      </c>
      <c r="I1333" s="13">
        <v>0</v>
      </c>
      <c r="J1333" s="13">
        <v>1</v>
      </c>
      <c r="K1333" s="13" t="s">
        <v>6330</v>
      </c>
      <c r="L1333" s="13" t="s">
        <v>6331</v>
      </c>
    </row>
    <row r="1334" spans="1:12">
      <c r="A1334" s="1">
        <v>100009839</v>
      </c>
      <c r="B1334" s="1" t="s">
        <v>1138</v>
      </c>
      <c r="C1334" s="1" t="s">
        <v>3205</v>
      </c>
      <c r="D1334" s="1" t="s">
        <v>18</v>
      </c>
      <c r="E1334" s="1" t="s">
        <v>27</v>
      </c>
      <c r="F1334" s="13" t="s">
        <v>18</v>
      </c>
      <c r="G1334" s="13">
        <v>3</v>
      </c>
      <c r="H1334" s="13">
        <v>1</v>
      </c>
      <c r="I1334" s="13">
        <v>150</v>
      </c>
      <c r="J1334" s="13">
        <v>1</v>
      </c>
      <c r="K1334" s="13" t="s">
        <v>6306</v>
      </c>
      <c r="L1334" s="13" t="s">
        <v>6307</v>
      </c>
    </row>
    <row r="1335" spans="1:12">
      <c r="A1335" s="1">
        <v>100009841</v>
      </c>
      <c r="B1335" s="1" t="s">
        <v>1138</v>
      </c>
      <c r="C1335" s="1" t="s">
        <v>3205</v>
      </c>
      <c r="D1335" s="1" t="s">
        <v>12</v>
      </c>
      <c r="E1335" s="1" t="s">
        <v>11</v>
      </c>
      <c r="F1335" s="13" t="s">
        <v>12</v>
      </c>
      <c r="G1335" s="13">
        <v>5</v>
      </c>
      <c r="H1335" s="13">
        <v>1</v>
      </c>
      <c r="I1335" s="13">
        <v>250</v>
      </c>
      <c r="J1335" s="13">
        <v>1</v>
      </c>
      <c r="K1335" s="13" t="s">
        <v>6314</v>
      </c>
      <c r="L1335" s="13" t="s">
        <v>6315</v>
      </c>
    </row>
    <row r="1336" spans="1:12">
      <c r="A1336" s="1">
        <v>100009843</v>
      </c>
      <c r="B1336" s="1" t="s">
        <v>1138</v>
      </c>
      <c r="C1336" s="1" t="s">
        <v>3205</v>
      </c>
      <c r="D1336" s="1" t="s">
        <v>3218</v>
      </c>
      <c r="E1336" s="1" t="s">
        <v>11</v>
      </c>
      <c r="F1336" s="13" t="s">
        <v>12</v>
      </c>
      <c r="G1336" s="13">
        <v>3</v>
      </c>
      <c r="H1336" s="13">
        <v>1</v>
      </c>
      <c r="I1336" s="13">
        <v>150</v>
      </c>
      <c r="J1336" s="13">
        <v>1</v>
      </c>
      <c r="K1336" s="13" t="s">
        <v>6306</v>
      </c>
      <c r="L1336" s="13" t="s">
        <v>6307</v>
      </c>
    </row>
    <row r="1337" spans="1:12">
      <c r="A1337" s="1">
        <v>100009856</v>
      </c>
      <c r="B1337" s="1" t="s">
        <v>1138</v>
      </c>
      <c r="C1337" s="1" t="s">
        <v>3205</v>
      </c>
      <c r="D1337" s="1" t="s">
        <v>176</v>
      </c>
      <c r="E1337" s="1" t="s">
        <v>11</v>
      </c>
      <c r="F1337" s="13" t="s">
        <v>12</v>
      </c>
      <c r="G1337" s="13">
        <v>5</v>
      </c>
      <c r="H1337" s="13">
        <v>2</v>
      </c>
      <c r="I1337" s="13">
        <v>250</v>
      </c>
      <c r="J1337" s="13">
        <v>1</v>
      </c>
      <c r="K1337" s="13" t="s">
        <v>6328</v>
      </c>
      <c r="L1337" s="13" t="s">
        <v>6329</v>
      </c>
    </row>
    <row r="1338" spans="1:12">
      <c r="A1338" s="1">
        <v>100009878</v>
      </c>
      <c r="B1338" s="1" t="s">
        <v>1138</v>
      </c>
      <c r="C1338" s="1" t="s">
        <v>3205</v>
      </c>
      <c r="D1338" s="1" t="s">
        <v>12</v>
      </c>
      <c r="E1338" s="1" t="s">
        <v>11</v>
      </c>
      <c r="F1338" s="13" t="s">
        <v>12</v>
      </c>
      <c r="G1338" s="13">
        <v>3</v>
      </c>
      <c r="H1338" s="13">
        <v>1</v>
      </c>
      <c r="I1338" s="13">
        <v>150</v>
      </c>
      <c r="J1338" s="13">
        <v>1</v>
      </c>
      <c r="K1338" s="13" t="s">
        <v>6306</v>
      </c>
      <c r="L1338" s="13" t="s">
        <v>6307</v>
      </c>
    </row>
    <row r="1339" spans="1:12">
      <c r="A1339" s="1">
        <v>100009897</v>
      </c>
      <c r="B1339" s="1" t="s">
        <v>1138</v>
      </c>
      <c r="C1339" s="1" t="s">
        <v>3231</v>
      </c>
      <c r="D1339" s="1" t="s">
        <v>176</v>
      </c>
      <c r="E1339" s="1" t="s">
        <v>11</v>
      </c>
      <c r="F1339" s="13" t="s">
        <v>12</v>
      </c>
      <c r="G1339" s="13">
        <v>4</v>
      </c>
      <c r="H1339" s="13">
        <v>2</v>
      </c>
      <c r="I1339" s="13">
        <v>200</v>
      </c>
      <c r="J1339" s="13">
        <v>1</v>
      </c>
      <c r="K1339" s="13" t="s">
        <v>6324</v>
      </c>
      <c r="L1339" s="13" t="s">
        <v>6325</v>
      </c>
    </row>
    <row r="1340" spans="1:12">
      <c r="A1340" s="1">
        <v>100009900</v>
      </c>
      <c r="B1340" s="1" t="s">
        <v>1138</v>
      </c>
      <c r="C1340" s="1" t="s">
        <v>3231</v>
      </c>
      <c r="D1340" s="1" t="s">
        <v>176</v>
      </c>
      <c r="E1340" s="1" t="s">
        <v>11</v>
      </c>
      <c r="F1340" s="13" t="s">
        <v>12</v>
      </c>
      <c r="G1340" s="13">
        <v>3</v>
      </c>
      <c r="H1340" s="13">
        <v>1</v>
      </c>
      <c r="I1340" s="13">
        <v>150</v>
      </c>
      <c r="J1340" s="13">
        <v>1</v>
      </c>
      <c r="K1340" s="13" t="s">
        <v>6306</v>
      </c>
      <c r="L1340" s="13" t="s">
        <v>6307</v>
      </c>
    </row>
    <row r="1341" spans="1:12">
      <c r="A1341" s="1">
        <v>100009907</v>
      </c>
      <c r="B1341" s="1" t="s">
        <v>1138</v>
      </c>
      <c r="C1341" s="1" t="s">
        <v>3231</v>
      </c>
      <c r="D1341" s="1" t="s">
        <v>12</v>
      </c>
      <c r="E1341" s="1" t="s">
        <v>11</v>
      </c>
      <c r="F1341" s="13" t="s">
        <v>407</v>
      </c>
      <c r="G1341" s="13">
        <v>2</v>
      </c>
      <c r="H1341" s="13">
        <v>1</v>
      </c>
      <c r="I1341" s="13">
        <v>100</v>
      </c>
      <c r="J1341" s="13">
        <v>1</v>
      </c>
      <c r="K1341" s="13" t="s">
        <v>6320</v>
      </c>
      <c r="L1341" s="13" t="s">
        <v>6321</v>
      </c>
    </row>
    <row r="1342" spans="1:12">
      <c r="A1342" s="1">
        <v>100009910</v>
      </c>
      <c r="B1342" s="1" t="s">
        <v>1138</v>
      </c>
      <c r="C1342" s="1" t="s">
        <v>3231</v>
      </c>
      <c r="D1342" s="1" t="s">
        <v>2883</v>
      </c>
      <c r="E1342" s="1" t="s">
        <v>11</v>
      </c>
      <c r="F1342" s="13" t="s">
        <v>12</v>
      </c>
      <c r="G1342" s="13">
        <v>3</v>
      </c>
      <c r="H1342" s="13">
        <v>1</v>
      </c>
      <c r="I1342" s="13">
        <v>150</v>
      </c>
      <c r="J1342" s="13">
        <v>1</v>
      </c>
      <c r="K1342" s="13" t="s">
        <v>6306</v>
      </c>
      <c r="L1342" s="13" t="s">
        <v>6307</v>
      </c>
    </row>
    <row r="1343" spans="1:12">
      <c r="A1343" s="1">
        <v>100017476</v>
      </c>
      <c r="B1343" s="1" t="s">
        <v>1138</v>
      </c>
      <c r="C1343" s="1" t="s">
        <v>3231</v>
      </c>
      <c r="D1343" s="1" t="s">
        <v>5475</v>
      </c>
      <c r="E1343" s="1" t="s">
        <v>5474</v>
      </c>
      <c r="F1343" s="13" t="s">
        <v>5475</v>
      </c>
      <c r="G1343" s="13">
        <v>0</v>
      </c>
      <c r="H1343" s="13">
        <v>0</v>
      </c>
      <c r="I1343" s="13">
        <v>0</v>
      </c>
      <c r="J1343" s="13">
        <v>1</v>
      </c>
      <c r="K1343" s="13" t="s">
        <v>6330</v>
      </c>
      <c r="L1343" s="13" t="s">
        <v>6331</v>
      </c>
    </row>
    <row r="1344" spans="1:12">
      <c r="A1344" s="1">
        <v>100009922</v>
      </c>
      <c r="B1344" s="1" t="s">
        <v>1138</v>
      </c>
      <c r="C1344" s="1" t="s">
        <v>3231</v>
      </c>
      <c r="D1344" s="1" t="s">
        <v>176</v>
      </c>
      <c r="E1344" s="1" t="s">
        <v>11</v>
      </c>
      <c r="F1344" s="13" t="s">
        <v>12</v>
      </c>
      <c r="G1344" s="13">
        <v>3</v>
      </c>
      <c r="H1344" s="13">
        <v>1</v>
      </c>
      <c r="I1344" s="13">
        <v>150</v>
      </c>
      <c r="J1344" s="13">
        <v>1</v>
      </c>
      <c r="K1344" s="13" t="s">
        <v>6306</v>
      </c>
      <c r="L1344" s="13" t="s">
        <v>6307</v>
      </c>
    </row>
    <row r="1345" spans="1:12">
      <c r="A1345" s="1">
        <v>100009926</v>
      </c>
      <c r="B1345" s="1" t="s">
        <v>1138</v>
      </c>
      <c r="C1345" s="1" t="s">
        <v>3231</v>
      </c>
      <c r="D1345" s="1" t="s">
        <v>176</v>
      </c>
      <c r="E1345" s="1" t="s">
        <v>11</v>
      </c>
      <c r="F1345" s="13" t="s">
        <v>407</v>
      </c>
      <c r="G1345" s="13">
        <v>3</v>
      </c>
      <c r="H1345" s="13">
        <v>1</v>
      </c>
      <c r="I1345" s="13">
        <v>150</v>
      </c>
      <c r="J1345" s="13">
        <v>1</v>
      </c>
      <c r="K1345" s="13" t="s">
        <v>6306</v>
      </c>
      <c r="L1345" s="13" t="s">
        <v>6307</v>
      </c>
    </row>
    <row r="1346" spans="1:12">
      <c r="A1346" s="1">
        <v>100009931</v>
      </c>
      <c r="B1346" s="1" t="s">
        <v>1138</v>
      </c>
      <c r="C1346" s="1" t="s">
        <v>3231</v>
      </c>
      <c r="D1346" s="1" t="s">
        <v>3244</v>
      </c>
      <c r="E1346" s="1" t="s">
        <v>11</v>
      </c>
      <c r="F1346" s="13" t="s">
        <v>12</v>
      </c>
      <c r="G1346" s="13">
        <v>5</v>
      </c>
      <c r="H1346" s="13">
        <v>1</v>
      </c>
      <c r="I1346" s="13">
        <v>250</v>
      </c>
      <c r="J1346" s="13">
        <v>1</v>
      </c>
      <c r="K1346" s="13" t="s">
        <v>6314</v>
      </c>
      <c r="L1346" s="13" t="s">
        <v>6315</v>
      </c>
    </row>
    <row r="1347" spans="1:12">
      <c r="A1347" s="1">
        <v>100009934</v>
      </c>
      <c r="B1347" s="1" t="s">
        <v>1138</v>
      </c>
      <c r="C1347" s="1" t="s">
        <v>3231</v>
      </c>
      <c r="D1347" s="1" t="s">
        <v>3047</v>
      </c>
      <c r="E1347" s="1" t="s">
        <v>27</v>
      </c>
      <c r="F1347" s="13" t="s">
        <v>18</v>
      </c>
      <c r="G1347" s="13">
        <v>3</v>
      </c>
      <c r="H1347" s="13">
        <v>1</v>
      </c>
      <c r="I1347" s="13">
        <v>150</v>
      </c>
      <c r="J1347" s="13">
        <v>1</v>
      </c>
      <c r="K1347" s="13" t="s">
        <v>6306</v>
      </c>
      <c r="L1347" s="13" t="s">
        <v>6307</v>
      </c>
    </row>
    <row r="1348" spans="1:12">
      <c r="A1348" s="1">
        <v>100009929</v>
      </c>
      <c r="B1348" s="1" t="s">
        <v>1138</v>
      </c>
      <c r="C1348" s="1" t="s">
        <v>3231</v>
      </c>
      <c r="D1348" s="1" t="s">
        <v>750</v>
      </c>
      <c r="E1348" s="1" t="s">
        <v>20</v>
      </c>
      <c r="F1348" s="13" t="s">
        <v>72</v>
      </c>
      <c r="G1348" s="13">
        <v>3</v>
      </c>
      <c r="H1348" s="13">
        <v>1</v>
      </c>
      <c r="I1348" s="13">
        <v>150</v>
      </c>
      <c r="J1348" s="13">
        <v>1</v>
      </c>
      <c r="K1348" s="13" t="s">
        <v>6306</v>
      </c>
      <c r="L1348" s="13" t="s">
        <v>6307</v>
      </c>
    </row>
    <row r="1349" spans="1:12">
      <c r="A1349" s="1">
        <v>100009939</v>
      </c>
      <c r="B1349" s="1" t="s">
        <v>1138</v>
      </c>
      <c r="C1349" s="1" t="s">
        <v>3231</v>
      </c>
      <c r="D1349" s="1" t="s">
        <v>46</v>
      </c>
      <c r="E1349" s="1" t="s">
        <v>2</v>
      </c>
      <c r="F1349" s="13" t="s">
        <v>46</v>
      </c>
      <c r="G1349" s="13">
        <v>2</v>
      </c>
      <c r="H1349" s="13">
        <v>1</v>
      </c>
      <c r="I1349" s="13">
        <v>100</v>
      </c>
      <c r="J1349" s="13">
        <v>1</v>
      </c>
      <c r="K1349" s="13" t="s">
        <v>6320</v>
      </c>
      <c r="L1349" s="13" t="s">
        <v>6321</v>
      </c>
    </row>
    <row r="1350" spans="1:12">
      <c r="A1350" s="1">
        <v>100009942</v>
      </c>
      <c r="B1350" s="1" t="s">
        <v>1138</v>
      </c>
      <c r="C1350" s="1" t="s">
        <v>3231</v>
      </c>
      <c r="D1350" s="1" t="s">
        <v>2269</v>
      </c>
      <c r="E1350" s="1" t="s">
        <v>11</v>
      </c>
      <c r="F1350" s="13" t="s">
        <v>12</v>
      </c>
      <c r="G1350" s="13">
        <v>5</v>
      </c>
      <c r="H1350" s="13">
        <v>1</v>
      </c>
      <c r="I1350" s="13">
        <v>250</v>
      </c>
      <c r="J1350" s="13">
        <v>1</v>
      </c>
      <c r="K1350" s="13" t="s">
        <v>6314</v>
      </c>
      <c r="L1350" s="13" t="s">
        <v>6315</v>
      </c>
    </row>
    <row r="1351" spans="1:12">
      <c r="A1351" s="1">
        <v>100009953</v>
      </c>
      <c r="B1351" s="1" t="s">
        <v>1138</v>
      </c>
      <c r="C1351" s="1" t="s">
        <v>3231</v>
      </c>
      <c r="D1351" s="1" t="s">
        <v>12</v>
      </c>
      <c r="E1351" s="1" t="s">
        <v>11</v>
      </c>
      <c r="F1351" s="13" t="s">
        <v>407</v>
      </c>
      <c r="G1351" s="13">
        <v>2</v>
      </c>
      <c r="H1351" s="13">
        <v>1</v>
      </c>
      <c r="I1351" s="13">
        <v>100</v>
      </c>
      <c r="J1351" s="13">
        <v>1</v>
      </c>
      <c r="K1351" s="13" t="s">
        <v>6320</v>
      </c>
      <c r="L1351" s="13" t="s">
        <v>6321</v>
      </c>
    </row>
    <row r="1352" spans="1:12">
      <c r="A1352" s="1">
        <v>100009956</v>
      </c>
      <c r="B1352" s="1" t="s">
        <v>1138</v>
      </c>
      <c r="C1352" s="1" t="s">
        <v>3231</v>
      </c>
      <c r="D1352" s="1" t="s">
        <v>3251</v>
      </c>
      <c r="E1352" s="1" t="s">
        <v>11</v>
      </c>
      <c r="F1352" s="13" t="s">
        <v>12</v>
      </c>
      <c r="G1352" s="13">
        <v>3</v>
      </c>
      <c r="H1352" s="13">
        <v>1</v>
      </c>
      <c r="I1352" s="13">
        <v>150</v>
      </c>
      <c r="J1352" s="13">
        <v>1</v>
      </c>
      <c r="K1352" s="13" t="s">
        <v>6306</v>
      </c>
      <c r="L1352" s="13" t="s">
        <v>6307</v>
      </c>
    </row>
    <row r="1353" spans="1:12">
      <c r="A1353" s="1">
        <v>100009959</v>
      </c>
      <c r="B1353" s="1" t="s">
        <v>1138</v>
      </c>
      <c r="C1353" s="1" t="s">
        <v>3231</v>
      </c>
      <c r="D1353" s="1" t="s">
        <v>176</v>
      </c>
      <c r="E1353" s="1" t="s">
        <v>11</v>
      </c>
      <c r="F1353" s="13" t="s">
        <v>12</v>
      </c>
      <c r="G1353" s="13">
        <v>3</v>
      </c>
      <c r="H1353" s="13">
        <v>1</v>
      </c>
      <c r="I1353" s="13">
        <v>150</v>
      </c>
      <c r="J1353" s="13">
        <v>1</v>
      </c>
      <c r="K1353" s="13" t="s">
        <v>6306</v>
      </c>
      <c r="L1353" s="13" t="s">
        <v>6307</v>
      </c>
    </row>
    <row r="1354" spans="1:12">
      <c r="A1354" s="1">
        <v>100009967</v>
      </c>
      <c r="B1354" s="1" t="s">
        <v>1138</v>
      </c>
      <c r="C1354" s="1" t="s">
        <v>3258</v>
      </c>
      <c r="D1354" s="1" t="s">
        <v>3256</v>
      </c>
      <c r="E1354" s="1" t="s">
        <v>11</v>
      </c>
      <c r="F1354" s="13" t="s">
        <v>407</v>
      </c>
      <c r="G1354" s="13">
        <v>2</v>
      </c>
      <c r="H1354" s="13">
        <v>1</v>
      </c>
      <c r="I1354" s="13">
        <v>100</v>
      </c>
      <c r="J1354" s="13">
        <v>1</v>
      </c>
      <c r="K1354" s="13" t="s">
        <v>6316</v>
      </c>
      <c r="L1354" s="13" t="s">
        <v>6317</v>
      </c>
    </row>
    <row r="1355" spans="1:12">
      <c r="A1355" s="1">
        <v>100009978</v>
      </c>
      <c r="B1355" s="1" t="s">
        <v>1138</v>
      </c>
      <c r="C1355" s="1" t="s">
        <v>3258</v>
      </c>
      <c r="D1355" s="1" t="s">
        <v>12</v>
      </c>
      <c r="E1355" s="1" t="s">
        <v>11</v>
      </c>
      <c r="F1355" s="13" t="s">
        <v>407</v>
      </c>
      <c r="G1355" s="13">
        <v>3</v>
      </c>
      <c r="H1355" s="13">
        <v>1</v>
      </c>
      <c r="I1355" s="13">
        <v>150</v>
      </c>
      <c r="J1355" s="13">
        <v>1</v>
      </c>
      <c r="K1355" s="13" t="s">
        <v>6306</v>
      </c>
      <c r="L1355" s="13" t="s">
        <v>6307</v>
      </c>
    </row>
    <row r="1356" spans="1:12">
      <c r="A1356" s="1">
        <v>100009983</v>
      </c>
      <c r="B1356" s="1" t="s">
        <v>1138</v>
      </c>
      <c r="C1356" s="1" t="s">
        <v>3258</v>
      </c>
      <c r="D1356" s="1" t="s">
        <v>3264</v>
      </c>
      <c r="E1356" s="1" t="s">
        <v>11</v>
      </c>
      <c r="F1356" s="13" t="s">
        <v>407</v>
      </c>
      <c r="G1356" s="13">
        <v>3</v>
      </c>
      <c r="H1356" s="13">
        <v>1</v>
      </c>
      <c r="I1356" s="13">
        <v>150</v>
      </c>
      <c r="J1356" s="13">
        <v>1</v>
      </c>
      <c r="K1356" s="13" t="s">
        <v>6306</v>
      </c>
      <c r="L1356" s="13" t="s">
        <v>6307</v>
      </c>
    </row>
    <row r="1357" spans="1:12">
      <c r="A1357" s="1">
        <v>100009987</v>
      </c>
      <c r="B1357" s="1" t="s">
        <v>1138</v>
      </c>
      <c r="C1357" s="1" t="s">
        <v>3258</v>
      </c>
      <c r="D1357" s="1" t="s">
        <v>1664</v>
      </c>
      <c r="E1357" s="1" t="s">
        <v>11</v>
      </c>
      <c r="F1357" s="13" t="s">
        <v>407</v>
      </c>
      <c r="G1357" s="13">
        <v>2</v>
      </c>
      <c r="H1357" s="13">
        <v>1</v>
      </c>
      <c r="I1357" s="13">
        <v>100</v>
      </c>
      <c r="J1357" s="13">
        <v>1</v>
      </c>
      <c r="K1357" s="13" t="s">
        <v>6316</v>
      </c>
      <c r="L1357" s="13" t="s">
        <v>6317</v>
      </c>
    </row>
    <row r="1358" spans="1:12">
      <c r="A1358" s="1">
        <v>100009991</v>
      </c>
      <c r="B1358" s="1" t="s">
        <v>1138</v>
      </c>
      <c r="C1358" s="1" t="s">
        <v>3258</v>
      </c>
      <c r="D1358" s="1" t="s">
        <v>12</v>
      </c>
      <c r="E1358" s="1" t="s">
        <v>11</v>
      </c>
      <c r="F1358" s="13" t="s">
        <v>12</v>
      </c>
      <c r="G1358" s="13">
        <v>4</v>
      </c>
      <c r="H1358" s="13">
        <v>1</v>
      </c>
      <c r="I1358" s="13">
        <v>200</v>
      </c>
      <c r="J1358" s="13">
        <v>1</v>
      </c>
      <c r="K1358" s="13" t="s">
        <v>6324</v>
      </c>
      <c r="L1358" s="13" t="s">
        <v>6325</v>
      </c>
    </row>
    <row r="1359" spans="1:12">
      <c r="A1359" s="1">
        <v>100009995</v>
      </c>
      <c r="B1359" s="1" t="s">
        <v>1138</v>
      </c>
      <c r="C1359" s="1" t="s">
        <v>3258</v>
      </c>
      <c r="D1359" s="1" t="s">
        <v>12</v>
      </c>
      <c r="E1359" s="1" t="s">
        <v>11</v>
      </c>
      <c r="F1359" s="13" t="s">
        <v>407</v>
      </c>
      <c r="G1359" s="13">
        <v>2</v>
      </c>
      <c r="H1359" s="13">
        <v>1</v>
      </c>
      <c r="I1359" s="13">
        <v>100</v>
      </c>
      <c r="J1359" s="13">
        <v>1</v>
      </c>
      <c r="K1359" s="13" t="s">
        <v>6320</v>
      </c>
      <c r="L1359" s="13" t="s">
        <v>6321</v>
      </c>
    </row>
    <row r="1360" spans="1:12">
      <c r="A1360" s="1">
        <v>100010000</v>
      </c>
      <c r="B1360" s="1" t="s">
        <v>1138</v>
      </c>
      <c r="C1360" s="1" t="s">
        <v>3258</v>
      </c>
      <c r="D1360" s="1" t="s">
        <v>12</v>
      </c>
      <c r="E1360" s="1" t="s">
        <v>11</v>
      </c>
      <c r="F1360" s="13" t="s">
        <v>12</v>
      </c>
      <c r="G1360" s="13">
        <v>3</v>
      </c>
      <c r="H1360" s="13">
        <v>1</v>
      </c>
      <c r="I1360" s="13">
        <v>150</v>
      </c>
      <c r="J1360" s="13">
        <v>1</v>
      </c>
      <c r="K1360" s="13" t="s">
        <v>6312</v>
      </c>
      <c r="L1360" s="13" t="s">
        <v>6313</v>
      </c>
    </row>
    <row r="1361" spans="1:12">
      <c r="A1361" s="1">
        <v>100010019</v>
      </c>
      <c r="B1361" s="1" t="s">
        <v>1138</v>
      </c>
      <c r="C1361" s="1" t="s">
        <v>3258</v>
      </c>
      <c r="D1361" s="1" t="s">
        <v>3281</v>
      </c>
      <c r="E1361" s="1" t="s">
        <v>11</v>
      </c>
      <c r="F1361" s="13" t="s">
        <v>12</v>
      </c>
      <c r="G1361" s="13">
        <v>4</v>
      </c>
      <c r="H1361" s="13">
        <v>1</v>
      </c>
      <c r="I1361" s="13">
        <v>200</v>
      </c>
      <c r="J1361" s="13">
        <v>1</v>
      </c>
      <c r="K1361" s="13" t="s">
        <v>6324</v>
      </c>
      <c r="L1361" s="13" t="s">
        <v>6325</v>
      </c>
    </row>
    <row r="1362" spans="1:12">
      <c r="A1362" s="1">
        <v>100010005</v>
      </c>
      <c r="B1362" s="1" t="s">
        <v>1138</v>
      </c>
      <c r="C1362" s="1" t="s">
        <v>3258</v>
      </c>
      <c r="D1362" s="1" t="s">
        <v>3275</v>
      </c>
      <c r="E1362" s="1" t="s">
        <v>20</v>
      </c>
      <c r="F1362" s="13" t="s">
        <v>72</v>
      </c>
      <c r="G1362" s="13">
        <v>3</v>
      </c>
      <c r="H1362" s="13">
        <v>1</v>
      </c>
      <c r="I1362" s="13">
        <v>150</v>
      </c>
      <c r="J1362" s="13">
        <v>1</v>
      </c>
      <c r="K1362" s="13" t="s">
        <v>6306</v>
      </c>
      <c r="L1362" s="13" t="s">
        <v>6307</v>
      </c>
    </row>
    <row r="1363" spans="1:12">
      <c r="A1363" s="1">
        <v>100010021</v>
      </c>
      <c r="B1363" s="1" t="s">
        <v>1138</v>
      </c>
      <c r="C1363" s="1" t="s">
        <v>3258</v>
      </c>
      <c r="D1363" s="1" t="s">
        <v>3283</v>
      </c>
      <c r="E1363" s="1" t="s">
        <v>11</v>
      </c>
      <c r="F1363" s="13" t="s">
        <v>12</v>
      </c>
      <c r="G1363" s="13">
        <v>5</v>
      </c>
      <c r="H1363" s="13">
        <v>1</v>
      </c>
      <c r="I1363" s="13">
        <v>250</v>
      </c>
      <c r="J1363" s="13">
        <v>1</v>
      </c>
      <c r="K1363" s="13" t="s">
        <v>6326</v>
      </c>
      <c r="L1363" s="13" t="s">
        <v>6327</v>
      </c>
    </row>
    <row r="1364" spans="1:12">
      <c r="A1364" s="1">
        <v>100010008</v>
      </c>
      <c r="B1364" s="1" t="s">
        <v>1138</v>
      </c>
      <c r="C1364" s="1" t="s">
        <v>3258</v>
      </c>
      <c r="D1364" s="1" t="s">
        <v>2283</v>
      </c>
      <c r="E1364" s="1" t="s">
        <v>27</v>
      </c>
      <c r="F1364" s="13" t="s">
        <v>18</v>
      </c>
      <c r="G1364" s="13">
        <v>3</v>
      </c>
      <c r="H1364" s="13">
        <v>1</v>
      </c>
      <c r="I1364" s="13">
        <v>150</v>
      </c>
      <c r="J1364" s="13">
        <v>1</v>
      </c>
      <c r="K1364" s="13" t="s">
        <v>6306</v>
      </c>
      <c r="L1364" s="13" t="s">
        <v>6307</v>
      </c>
    </row>
    <row r="1365" spans="1:12">
      <c r="A1365" s="1">
        <v>100010010</v>
      </c>
      <c r="B1365" s="1" t="s">
        <v>1138</v>
      </c>
      <c r="C1365" s="1" t="s">
        <v>3258</v>
      </c>
      <c r="D1365" s="1" t="s">
        <v>12</v>
      </c>
      <c r="E1365" s="1" t="s">
        <v>11</v>
      </c>
      <c r="F1365" s="13" t="s">
        <v>12</v>
      </c>
      <c r="G1365" s="13">
        <v>5</v>
      </c>
      <c r="H1365" s="13">
        <v>1</v>
      </c>
      <c r="I1365" s="13">
        <v>250</v>
      </c>
      <c r="J1365" s="13">
        <v>1</v>
      </c>
      <c r="K1365" s="13" t="s">
        <v>6314</v>
      </c>
      <c r="L1365" s="13" t="s">
        <v>6315</v>
      </c>
    </row>
    <row r="1366" spans="1:12">
      <c r="A1366" s="1">
        <v>100010015</v>
      </c>
      <c r="B1366" s="1" t="s">
        <v>1138</v>
      </c>
      <c r="C1366" s="1" t="s">
        <v>3258</v>
      </c>
      <c r="D1366" s="1" t="s">
        <v>3279</v>
      </c>
      <c r="E1366" s="1" t="s">
        <v>2</v>
      </c>
      <c r="F1366" s="13" t="s">
        <v>670</v>
      </c>
      <c r="G1366" s="13">
        <v>3</v>
      </c>
      <c r="H1366" s="13">
        <v>1</v>
      </c>
      <c r="I1366" s="13">
        <v>150</v>
      </c>
      <c r="J1366" s="13">
        <v>1</v>
      </c>
      <c r="K1366" s="13" t="s">
        <v>6306</v>
      </c>
      <c r="L1366" s="13" t="s">
        <v>6307</v>
      </c>
    </row>
    <row r="1367" spans="1:12">
      <c r="A1367" s="1">
        <v>100010026</v>
      </c>
      <c r="B1367" s="1" t="s">
        <v>1138</v>
      </c>
      <c r="C1367" s="1" t="s">
        <v>3258</v>
      </c>
      <c r="D1367" s="1" t="s">
        <v>1664</v>
      </c>
      <c r="E1367" s="1" t="s">
        <v>11</v>
      </c>
      <c r="F1367" s="13" t="s">
        <v>407</v>
      </c>
      <c r="G1367" s="13">
        <v>3</v>
      </c>
      <c r="H1367" s="13">
        <v>1</v>
      </c>
      <c r="I1367" s="13">
        <v>150</v>
      </c>
      <c r="J1367" s="13">
        <v>1</v>
      </c>
      <c r="K1367" s="13" t="s">
        <v>6306</v>
      </c>
      <c r="L1367" s="13" t="s">
        <v>6307</v>
      </c>
    </row>
    <row r="1368" spans="1:12">
      <c r="A1368" s="1">
        <v>100010030</v>
      </c>
      <c r="B1368" s="1" t="s">
        <v>1138</v>
      </c>
      <c r="C1368" s="1" t="s">
        <v>3258</v>
      </c>
      <c r="D1368" s="1" t="s">
        <v>3287</v>
      </c>
      <c r="E1368" s="1" t="s">
        <v>11</v>
      </c>
      <c r="F1368" s="13" t="s">
        <v>12</v>
      </c>
      <c r="G1368" s="13">
        <v>4</v>
      </c>
      <c r="H1368" s="13">
        <v>1</v>
      </c>
      <c r="I1368" s="13">
        <v>200</v>
      </c>
      <c r="J1368" s="13">
        <v>1</v>
      </c>
      <c r="K1368" s="13" t="s">
        <v>6324</v>
      </c>
      <c r="L1368" s="13" t="s">
        <v>6325</v>
      </c>
    </row>
    <row r="1369" spans="1:12">
      <c r="A1369" s="1">
        <v>100010039</v>
      </c>
      <c r="B1369" s="1" t="s">
        <v>1138</v>
      </c>
      <c r="C1369" s="1" t="s">
        <v>3258</v>
      </c>
      <c r="D1369" s="1" t="s">
        <v>12</v>
      </c>
      <c r="E1369" s="1" t="s">
        <v>11</v>
      </c>
      <c r="F1369" s="13" t="s">
        <v>12</v>
      </c>
      <c r="G1369" s="13">
        <v>3</v>
      </c>
      <c r="H1369" s="13">
        <v>1</v>
      </c>
      <c r="I1369" s="13">
        <v>150</v>
      </c>
      <c r="J1369" s="13">
        <v>1</v>
      </c>
      <c r="K1369" s="13" t="s">
        <v>6312</v>
      </c>
      <c r="L1369" s="13" t="s">
        <v>6313</v>
      </c>
    </row>
    <row r="1370" spans="1:12">
      <c r="A1370" s="1">
        <v>100010042</v>
      </c>
      <c r="B1370" s="1" t="s">
        <v>1138</v>
      </c>
      <c r="C1370" s="1" t="s">
        <v>3258</v>
      </c>
      <c r="D1370" s="1" t="s">
        <v>3294</v>
      </c>
      <c r="E1370" s="1" t="s">
        <v>20</v>
      </c>
      <c r="F1370" s="13" t="s">
        <v>21</v>
      </c>
      <c r="G1370" s="13">
        <v>3</v>
      </c>
      <c r="H1370" s="13">
        <v>1</v>
      </c>
      <c r="I1370" s="13">
        <v>150</v>
      </c>
      <c r="J1370" s="13">
        <v>1</v>
      </c>
      <c r="K1370" s="13" t="s">
        <v>6306</v>
      </c>
      <c r="L1370" s="13" t="s">
        <v>6307</v>
      </c>
    </row>
    <row r="1371" spans="1:12">
      <c r="A1371" s="1">
        <v>100017998</v>
      </c>
      <c r="B1371" s="1" t="s">
        <v>1138</v>
      </c>
      <c r="C1371" s="1" t="s">
        <v>3258</v>
      </c>
      <c r="D1371" s="1" t="s">
        <v>5602</v>
      </c>
      <c r="E1371" s="1" t="s">
        <v>2</v>
      </c>
      <c r="F1371" s="13" t="s">
        <v>183</v>
      </c>
      <c r="G1371" s="13">
        <v>3</v>
      </c>
      <c r="H1371" s="13">
        <v>1</v>
      </c>
      <c r="I1371" s="13">
        <v>150</v>
      </c>
      <c r="J1371" s="13">
        <v>1</v>
      </c>
      <c r="K1371" s="13" t="s">
        <v>6306</v>
      </c>
      <c r="L1371" s="13" t="s">
        <v>6307</v>
      </c>
    </row>
    <row r="1372" spans="1:12">
      <c r="A1372" s="1">
        <v>100010044</v>
      </c>
      <c r="B1372" s="1" t="s">
        <v>1138</v>
      </c>
      <c r="C1372" s="1" t="s">
        <v>3258</v>
      </c>
      <c r="D1372" s="1" t="s">
        <v>390</v>
      </c>
      <c r="E1372" s="1" t="s">
        <v>20</v>
      </c>
      <c r="F1372" s="13" t="s">
        <v>72</v>
      </c>
      <c r="G1372" s="13">
        <v>4</v>
      </c>
      <c r="H1372" s="13">
        <v>1</v>
      </c>
      <c r="I1372" s="13">
        <v>200</v>
      </c>
      <c r="J1372" s="13">
        <v>1</v>
      </c>
      <c r="K1372" s="13" t="s">
        <v>6324</v>
      </c>
      <c r="L1372" s="13" t="s">
        <v>6325</v>
      </c>
    </row>
    <row r="1373" spans="1:12">
      <c r="A1373" s="1">
        <v>100010049</v>
      </c>
      <c r="B1373" s="1" t="s">
        <v>1138</v>
      </c>
      <c r="C1373" s="1" t="s">
        <v>3258</v>
      </c>
      <c r="D1373" s="1" t="s">
        <v>171</v>
      </c>
      <c r="E1373" s="1" t="s">
        <v>27</v>
      </c>
      <c r="F1373" s="13" t="s">
        <v>18</v>
      </c>
      <c r="G1373" s="13">
        <v>3</v>
      </c>
      <c r="H1373" s="13">
        <v>1</v>
      </c>
      <c r="I1373" s="13">
        <v>150</v>
      </c>
      <c r="J1373" s="13">
        <v>1</v>
      </c>
      <c r="K1373" s="13" t="s">
        <v>6306</v>
      </c>
      <c r="L1373" s="13" t="s">
        <v>6307</v>
      </c>
    </row>
    <row r="1374" spans="1:12">
      <c r="A1374" s="1">
        <v>100010059</v>
      </c>
      <c r="B1374" s="1" t="s">
        <v>1138</v>
      </c>
      <c r="C1374" s="1" t="s">
        <v>3258</v>
      </c>
      <c r="D1374" s="1" t="s">
        <v>673</v>
      </c>
      <c r="E1374" s="1" t="s">
        <v>2</v>
      </c>
      <c r="F1374" s="13" t="s">
        <v>673</v>
      </c>
      <c r="G1374" s="13">
        <v>3</v>
      </c>
      <c r="H1374" s="13">
        <v>1</v>
      </c>
      <c r="I1374" s="13">
        <v>150</v>
      </c>
      <c r="J1374" s="13">
        <v>1</v>
      </c>
      <c r="K1374" s="13" t="s">
        <v>6306</v>
      </c>
      <c r="L1374" s="13" t="s">
        <v>6307</v>
      </c>
    </row>
    <row r="1375" spans="1:12">
      <c r="A1375" s="1">
        <v>100010062</v>
      </c>
      <c r="B1375" s="1" t="s">
        <v>1138</v>
      </c>
      <c r="C1375" s="1" t="s">
        <v>3258</v>
      </c>
      <c r="D1375" s="1" t="s">
        <v>3303</v>
      </c>
      <c r="E1375" s="1" t="s">
        <v>27</v>
      </c>
      <c r="F1375" s="13" t="s">
        <v>18</v>
      </c>
      <c r="G1375" s="13">
        <v>5</v>
      </c>
      <c r="H1375" s="13">
        <v>1</v>
      </c>
      <c r="I1375" s="13">
        <v>250</v>
      </c>
      <c r="J1375" s="13">
        <v>1</v>
      </c>
      <c r="K1375" s="13" t="s">
        <v>6314</v>
      </c>
      <c r="L1375" s="13" t="s">
        <v>6315</v>
      </c>
    </row>
    <row r="1376" spans="1:12">
      <c r="A1376" s="1">
        <v>100010052</v>
      </c>
      <c r="B1376" s="1" t="s">
        <v>1138</v>
      </c>
      <c r="C1376" s="1" t="s">
        <v>3258</v>
      </c>
      <c r="D1376" s="1" t="s">
        <v>1232</v>
      </c>
      <c r="E1376" s="1" t="s">
        <v>11</v>
      </c>
      <c r="F1376" s="13" t="s">
        <v>12</v>
      </c>
      <c r="G1376" s="13">
        <v>5</v>
      </c>
      <c r="H1376" s="13">
        <v>1</v>
      </c>
      <c r="I1376" s="13">
        <v>250</v>
      </c>
      <c r="J1376" s="13">
        <v>1</v>
      </c>
      <c r="K1376" s="13" t="s">
        <v>6326</v>
      </c>
      <c r="L1376" s="13" t="s">
        <v>6327</v>
      </c>
    </row>
    <row r="1377" spans="1:12">
      <c r="A1377" s="1">
        <v>100010055</v>
      </c>
      <c r="B1377" s="1" t="s">
        <v>1138</v>
      </c>
      <c r="C1377" s="1" t="s">
        <v>3258</v>
      </c>
      <c r="D1377" s="1" t="s">
        <v>12</v>
      </c>
      <c r="E1377" s="1" t="s">
        <v>11</v>
      </c>
      <c r="F1377" s="13" t="s">
        <v>12</v>
      </c>
      <c r="G1377" s="13">
        <v>5</v>
      </c>
      <c r="H1377" s="13">
        <v>1</v>
      </c>
      <c r="I1377" s="13">
        <v>250</v>
      </c>
      <c r="J1377" s="13">
        <v>1</v>
      </c>
      <c r="K1377" s="13" t="s">
        <v>6328</v>
      </c>
      <c r="L1377" s="13" t="s">
        <v>6329</v>
      </c>
    </row>
    <row r="1378" spans="1:12">
      <c r="A1378" s="1">
        <v>100017997</v>
      </c>
      <c r="B1378" s="1" t="s">
        <v>1138</v>
      </c>
      <c r="C1378" s="1" t="s">
        <v>3258</v>
      </c>
      <c r="D1378" s="1" t="s">
        <v>5601</v>
      </c>
      <c r="E1378" s="1" t="s">
        <v>2</v>
      </c>
      <c r="F1378" s="13" t="s">
        <v>3</v>
      </c>
      <c r="G1378" s="13">
        <v>2</v>
      </c>
      <c r="H1378" s="13">
        <v>1</v>
      </c>
      <c r="I1378" s="13">
        <v>100</v>
      </c>
      <c r="J1378" s="13">
        <v>1</v>
      </c>
      <c r="K1378" s="13" t="s">
        <v>6320</v>
      </c>
      <c r="L1378" s="13" t="s">
        <v>6321</v>
      </c>
    </row>
    <row r="1379" spans="1:12">
      <c r="A1379" s="1">
        <v>100010065</v>
      </c>
      <c r="B1379" s="1" t="s">
        <v>1138</v>
      </c>
      <c r="C1379" s="1" t="s">
        <v>3258</v>
      </c>
      <c r="D1379" s="1" t="s">
        <v>3305</v>
      </c>
      <c r="E1379" s="1" t="s">
        <v>20</v>
      </c>
      <c r="F1379" s="13" t="s">
        <v>72</v>
      </c>
      <c r="G1379" s="13">
        <v>5</v>
      </c>
      <c r="H1379" s="13">
        <v>1</v>
      </c>
      <c r="I1379" s="13">
        <v>250</v>
      </c>
      <c r="J1379" s="13">
        <v>1</v>
      </c>
      <c r="K1379" s="13" t="s">
        <v>6314</v>
      </c>
      <c r="L1379" s="13" t="s">
        <v>6315</v>
      </c>
    </row>
    <row r="1380" spans="1:12">
      <c r="A1380" s="1">
        <v>100010078</v>
      </c>
      <c r="B1380" s="1" t="s">
        <v>1138</v>
      </c>
      <c r="C1380" s="1" t="s">
        <v>3258</v>
      </c>
      <c r="D1380" s="1" t="s">
        <v>167</v>
      </c>
      <c r="E1380" s="1" t="s">
        <v>20</v>
      </c>
      <c r="F1380" s="13" t="s">
        <v>167</v>
      </c>
      <c r="G1380" s="13">
        <v>4</v>
      </c>
      <c r="H1380" s="13">
        <v>1</v>
      </c>
      <c r="I1380" s="13">
        <v>200</v>
      </c>
      <c r="J1380" s="13">
        <v>1</v>
      </c>
      <c r="K1380" s="13" t="s">
        <v>6324</v>
      </c>
      <c r="L1380" s="13" t="s">
        <v>6325</v>
      </c>
    </row>
    <row r="1381" spans="1:12">
      <c r="A1381" s="1">
        <v>100010079</v>
      </c>
      <c r="B1381" s="1" t="s">
        <v>1138</v>
      </c>
      <c r="C1381" s="1" t="s">
        <v>3258</v>
      </c>
      <c r="D1381" s="1" t="s">
        <v>100</v>
      </c>
      <c r="E1381" s="1" t="s">
        <v>20</v>
      </c>
      <c r="F1381" s="13" t="s">
        <v>100</v>
      </c>
      <c r="G1381" s="13">
        <v>3</v>
      </c>
      <c r="H1381" s="13">
        <v>1</v>
      </c>
      <c r="I1381" s="13">
        <v>150</v>
      </c>
      <c r="J1381" s="13">
        <v>1</v>
      </c>
      <c r="K1381" s="13" t="s">
        <v>6312</v>
      </c>
      <c r="L1381" s="13" t="s">
        <v>6313</v>
      </c>
    </row>
    <row r="1382" spans="1:12">
      <c r="A1382" s="1">
        <v>100010083</v>
      </c>
      <c r="B1382" s="1" t="s">
        <v>1138</v>
      </c>
      <c r="C1382" s="1" t="s">
        <v>3258</v>
      </c>
      <c r="D1382" s="1" t="s">
        <v>3309</v>
      </c>
      <c r="E1382" s="1" t="s">
        <v>11</v>
      </c>
      <c r="F1382" s="13" t="s">
        <v>12</v>
      </c>
      <c r="G1382" s="13">
        <v>4</v>
      </c>
      <c r="H1382" s="13">
        <v>1</v>
      </c>
      <c r="I1382" s="13">
        <v>200</v>
      </c>
      <c r="J1382" s="13">
        <v>1</v>
      </c>
      <c r="K1382" s="13" t="s">
        <v>6324</v>
      </c>
      <c r="L1382" s="13" t="s">
        <v>6325</v>
      </c>
    </row>
    <row r="1383" spans="1:12">
      <c r="A1383" s="1">
        <v>100010092</v>
      </c>
      <c r="B1383" s="1" t="s">
        <v>1138</v>
      </c>
      <c r="C1383" s="1" t="s">
        <v>3258</v>
      </c>
      <c r="D1383" s="1" t="s">
        <v>3311</v>
      </c>
      <c r="E1383" s="1" t="s">
        <v>11</v>
      </c>
      <c r="F1383" s="13" t="s">
        <v>12</v>
      </c>
      <c r="G1383" s="13">
        <v>5</v>
      </c>
      <c r="H1383" s="13">
        <v>1</v>
      </c>
      <c r="I1383" s="13">
        <v>250</v>
      </c>
      <c r="J1383" s="13">
        <v>1</v>
      </c>
      <c r="K1383" s="13" t="s">
        <v>6314</v>
      </c>
      <c r="L1383" s="13" t="s">
        <v>6315</v>
      </c>
    </row>
    <row r="1384" spans="1:12">
      <c r="A1384" s="1">
        <v>100010099</v>
      </c>
      <c r="B1384" s="1" t="s">
        <v>1138</v>
      </c>
      <c r="C1384" s="1" t="s">
        <v>3258</v>
      </c>
      <c r="D1384" s="1" t="s">
        <v>3313</v>
      </c>
      <c r="E1384" s="1" t="s">
        <v>11</v>
      </c>
      <c r="F1384" s="13" t="s">
        <v>12</v>
      </c>
      <c r="G1384" s="13">
        <v>3</v>
      </c>
      <c r="H1384" s="13">
        <v>1</v>
      </c>
      <c r="I1384" s="13">
        <v>150</v>
      </c>
      <c r="J1384" s="13">
        <v>1</v>
      </c>
      <c r="K1384" s="13" t="s">
        <v>6306</v>
      </c>
      <c r="L1384" s="13" t="s">
        <v>6307</v>
      </c>
    </row>
    <row r="1385" spans="1:12">
      <c r="A1385" s="1">
        <v>100010104</v>
      </c>
      <c r="B1385" s="1" t="s">
        <v>1138</v>
      </c>
      <c r="C1385" s="1" t="s">
        <v>3258</v>
      </c>
      <c r="D1385" s="1" t="s">
        <v>176</v>
      </c>
      <c r="E1385" s="1" t="s">
        <v>11</v>
      </c>
      <c r="F1385" s="13" t="s">
        <v>12</v>
      </c>
      <c r="G1385" s="13">
        <v>3</v>
      </c>
      <c r="H1385" s="13">
        <v>1</v>
      </c>
      <c r="I1385" s="13">
        <v>150</v>
      </c>
      <c r="J1385" s="13">
        <v>1</v>
      </c>
      <c r="K1385" s="13" t="s">
        <v>6306</v>
      </c>
      <c r="L1385" s="13" t="s">
        <v>6307</v>
      </c>
    </row>
    <row r="1386" spans="1:12">
      <c r="A1386" s="1">
        <v>100010109</v>
      </c>
      <c r="B1386" s="1" t="s">
        <v>1138</v>
      </c>
      <c r="C1386" s="1" t="s">
        <v>3258</v>
      </c>
      <c r="D1386" s="1" t="s">
        <v>3317</v>
      </c>
      <c r="E1386" s="1" t="s">
        <v>11</v>
      </c>
      <c r="F1386" s="13" t="s">
        <v>12</v>
      </c>
      <c r="G1386" s="13">
        <v>3</v>
      </c>
      <c r="H1386" s="13">
        <v>1</v>
      </c>
      <c r="I1386" s="13">
        <v>150</v>
      </c>
      <c r="J1386" s="13">
        <v>1</v>
      </c>
      <c r="K1386" s="13" t="s">
        <v>6306</v>
      </c>
      <c r="L1386" s="13" t="s">
        <v>6307</v>
      </c>
    </row>
    <row r="1387" spans="1:12">
      <c r="A1387" s="1">
        <v>100010114</v>
      </c>
      <c r="B1387" s="1" t="s">
        <v>1138</v>
      </c>
      <c r="C1387" s="1" t="s">
        <v>3258</v>
      </c>
      <c r="D1387" s="1" t="s">
        <v>12</v>
      </c>
      <c r="E1387" s="1" t="s">
        <v>11</v>
      </c>
      <c r="F1387" s="13" t="s">
        <v>12</v>
      </c>
      <c r="G1387" s="13">
        <v>5</v>
      </c>
      <c r="H1387" s="13">
        <v>1</v>
      </c>
      <c r="I1387" s="13">
        <v>250</v>
      </c>
      <c r="J1387" s="13">
        <v>1</v>
      </c>
      <c r="K1387" s="13" t="s">
        <v>6318</v>
      </c>
      <c r="L1387" s="13" t="s">
        <v>6319</v>
      </c>
    </row>
    <row r="1388" spans="1:12">
      <c r="A1388" s="1">
        <v>100010118</v>
      </c>
      <c r="B1388" s="1" t="s">
        <v>1138</v>
      </c>
      <c r="C1388" s="1" t="s">
        <v>3258</v>
      </c>
      <c r="D1388" s="1" t="s">
        <v>46</v>
      </c>
      <c r="E1388" s="1" t="s">
        <v>2</v>
      </c>
      <c r="F1388" s="13" t="s">
        <v>46</v>
      </c>
      <c r="G1388" s="13">
        <v>3</v>
      </c>
      <c r="H1388" s="13">
        <v>1</v>
      </c>
      <c r="I1388" s="13">
        <v>150</v>
      </c>
      <c r="J1388" s="13">
        <v>1</v>
      </c>
      <c r="K1388" s="13" t="s">
        <v>6312</v>
      </c>
      <c r="L1388" s="13" t="s">
        <v>6313</v>
      </c>
    </row>
    <row r="1389" spans="1:12">
      <c r="A1389" s="1">
        <v>100010123</v>
      </c>
      <c r="B1389" s="1" t="s">
        <v>1138</v>
      </c>
      <c r="C1389" s="1" t="s">
        <v>3258</v>
      </c>
      <c r="D1389" s="1" t="s">
        <v>12</v>
      </c>
      <c r="E1389" s="1" t="s">
        <v>11</v>
      </c>
      <c r="F1389" s="13" t="s">
        <v>407</v>
      </c>
      <c r="G1389" s="13">
        <v>3</v>
      </c>
      <c r="H1389" s="13">
        <v>1</v>
      </c>
      <c r="I1389" s="13">
        <v>150</v>
      </c>
      <c r="J1389" s="13">
        <v>1</v>
      </c>
      <c r="K1389" s="13" t="s">
        <v>6306</v>
      </c>
      <c r="L1389" s="13" t="s">
        <v>6307</v>
      </c>
    </row>
    <row r="1390" spans="1:12">
      <c r="A1390" s="1">
        <v>100010129</v>
      </c>
      <c r="B1390" s="1" t="s">
        <v>1138</v>
      </c>
      <c r="C1390" s="1" t="s">
        <v>3258</v>
      </c>
      <c r="D1390" s="1" t="s">
        <v>12</v>
      </c>
      <c r="E1390" s="1" t="s">
        <v>11</v>
      </c>
      <c r="F1390" s="13" t="s">
        <v>407</v>
      </c>
      <c r="G1390" s="13">
        <v>2</v>
      </c>
      <c r="H1390" s="13">
        <v>1</v>
      </c>
      <c r="I1390" s="13">
        <v>100</v>
      </c>
      <c r="J1390" s="13">
        <v>1</v>
      </c>
      <c r="K1390" s="13" t="s">
        <v>6320</v>
      </c>
      <c r="L1390" s="13" t="s">
        <v>6321</v>
      </c>
    </row>
    <row r="1391" spans="1:12">
      <c r="A1391" s="1">
        <v>100010139</v>
      </c>
      <c r="B1391" s="1" t="s">
        <v>1138</v>
      </c>
      <c r="C1391" s="1" t="s">
        <v>3258</v>
      </c>
      <c r="D1391" s="1" t="s">
        <v>1768</v>
      </c>
      <c r="E1391" s="1" t="s">
        <v>11</v>
      </c>
      <c r="F1391" s="13" t="s">
        <v>12</v>
      </c>
      <c r="G1391" s="13">
        <v>3</v>
      </c>
      <c r="H1391" s="13">
        <v>1</v>
      </c>
      <c r="I1391" s="13">
        <v>150</v>
      </c>
      <c r="J1391" s="13">
        <v>1</v>
      </c>
      <c r="K1391" s="13" t="s">
        <v>6306</v>
      </c>
      <c r="L1391" s="13" t="s">
        <v>6307</v>
      </c>
    </row>
    <row r="1392" spans="1:12">
      <c r="A1392" s="1">
        <v>100010145</v>
      </c>
      <c r="B1392" s="1" t="s">
        <v>1138</v>
      </c>
      <c r="C1392" s="1" t="s">
        <v>3258</v>
      </c>
      <c r="D1392" s="1" t="s">
        <v>1664</v>
      </c>
      <c r="E1392" s="1" t="s">
        <v>11</v>
      </c>
      <c r="F1392" s="13" t="s">
        <v>407</v>
      </c>
      <c r="G1392" s="13">
        <v>2</v>
      </c>
      <c r="H1392" s="13">
        <v>1</v>
      </c>
      <c r="I1392" s="13">
        <v>100</v>
      </c>
      <c r="J1392" s="13">
        <v>1</v>
      </c>
      <c r="K1392" s="13" t="s">
        <v>6320</v>
      </c>
      <c r="L1392" s="13" t="s">
        <v>6321</v>
      </c>
    </row>
    <row r="1393" spans="1:12">
      <c r="A1393" s="1">
        <v>100010149</v>
      </c>
      <c r="B1393" s="1" t="s">
        <v>1138</v>
      </c>
      <c r="C1393" s="1" t="s">
        <v>3258</v>
      </c>
      <c r="D1393" s="1" t="s">
        <v>12</v>
      </c>
      <c r="E1393" s="1" t="s">
        <v>11</v>
      </c>
      <c r="F1393" s="13" t="s">
        <v>407</v>
      </c>
      <c r="G1393" s="13">
        <v>3</v>
      </c>
      <c r="H1393" s="13">
        <v>1</v>
      </c>
      <c r="I1393" s="13">
        <v>150</v>
      </c>
      <c r="J1393" s="13">
        <v>1</v>
      </c>
      <c r="K1393" s="13" t="s">
        <v>6306</v>
      </c>
      <c r="L1393" s="13" t="s">
        <v>6307</v>
      </c>
    </row>
    <row r="1394" spans="1:12">
      <c r="A1394" s="1">
        <v>100010168</v>
      </c>
      <c r="B1394" s="1" t="s">
        <v>1138</v>
      </c>
      <c r="C1394" s="1" t="s">
        <v>3258</v>
      </c>
      <c r="D1394" s="1" t="s">
        <v>12</v>
      </c>
      <c r="E1394" s="1" t="s">
        <v>11</v>
      </c>
      <c r="F1394" s="13" t="s">
        <v>407</v>
      </c>
      <c r="G1394" s="13">
        <v>3</v>
      </c>
      <c r="H1394" s="13">
        <v>1</v>
      </c>
      <c r="I1394" s="13">
        <v>150</v>
      </c>
      <c r="J1394" s="13">
        <v>1</v>
      </c>
      <c r="K1394" s="13" t="s">
        <v>6306</v>
      </c>
      <c r="L1394" s="13" t="s">
        <v>6307</v>
      </c>
    </row>
    <row r="1395" spans="1:12">
      <c r="A1395" s="1">
        <v>100010180</v>
      </c>
      <c r="B1395" s="1" t="s">
        <v>1138</v>
      </c>
      <c r="C1395" s="1" t="s">
        <v>3258</v>
      </c>
      <c r="D1395" s="1" t="s">
        <v>10</v>
      </c>
      <c r="E1395" s="1" t="s">
        <v>11</v>
      </c>
      <c r="F1395" s="13" t="s">
        <v>12</v>
      </c>
      <c r="G1395" s="13">
        <v>3</v>
      </c>
      <c r="H1395" s="13">
        <v>1</v>
      </c>
      <c r="I1395" s="13">
        <v>150</v>
      </c>
      <c r="J1395" s="13">
        <v>1</v>
      </c>
      <c r="K1395" s="13" t="s">
        <v>6306</v>
      </c>
      <c r="L1395" s="13" t="s">
        <v>6307</v>
      </c>
    </row>
    <row r="1396" spans="1:12">
      <c r="A1396" s="1">
        <v>100010184</v>
      </c>
      <c r="B1396" s="1" t="s">
        <v>1138</v>
      </c>
      <c r="C1396" s="1" t="s">
        <v>3348</v>
      </c>
      <c r="D1396" s="1" t="s">
        <v>12</v>
      </c>
      <c r="E1396" s="1" t="s">
        <v>11</v>
      </c>
      <c r="F1396" s="13" t="s">
        <v>407</v>
      </c>
      <c r="G1396" s="13">
        <v>2</v>
      </c>
      <c r="H1396" s="13">
        <v>1</v>
      </c>
      <c r="I1396" s="13">
        <v>100</v>
      </c>
      <c r="J1396" s="13">
        <v>1</v>
      </c>
      <c r="K1396" s="13" t="s">
        <v>6320</v>
      </c>
      <c r="L1396" s="13" t="s">
        <v>6321</v>
      </c>
    </row>
    <row r="1397" spans="1:12">
      <c r="A1397" s="1">
        <v>100010195</v>
      </c>
      <c r="B1397" s="1" t="s">
        <v>1138</v>
      </c>
      <c r="C1397" s="1" t="s">
        <v>3348</v>
      </c>
      <c r="D1397" s="1" t="s">
        <v>176</v>
      </c>
      <c r="E1397" s="1" t="s">
        <v>11</v>
      </c>
      <c r="F1397" s="13" t="s">
        <v>407</v>
      </c>
      <c r="G1397" s="13">
        <v>3</v>
      </c>
      <c r="H1397" s="13">
        <v>1</v>
      </c>
      <c r="I1397" s="13">
        <v>150</v>
      </c>
      <c r="J1397" s="13">
        <v>1</v>
      </c>
      <c r="K1397" s="13" t="s">
        <v>6306</v>
      </c>
      <c r="L1397" s="13" t="s">
        <v>6307</v>
      </c>
    </row>
    <row r="1398" spans="1:12">
      <c r="A1398" s="1">
        <v>100010204</v>
      </c>
      <c r="B1398" s="1" t="s">
        <v>1138</v>
      </c>
      <c r="C1398" s="1" t="s">
        <v>3348</v>
      </c>
      <c r="D1398" s="1" t="s">
        <v>176</v>
      </c>
      <c r="E1398" s="1" t="s">
        <v>11</v>
      </c>
      <c r="F1398" s="13" t="s">
        <v>12</v>
      </c>
      <c r="G1398" s="13">
        <v>3</v>
      </c>
      <c r="H1398" s="13">
        <v>1</v>
      </c>
      <c r="I1398" s="13">
        <v>150</v>
      </c>
      <c r="J1398" s="13">
        <v>1</v>
      </c>
      <c r="K1398" s="13" t="s">
        <v>6306</v>
      </c>
      <c r="L1398" s="13" t="s">
        <v>6307</v>
      </c>
    </row>
    <row r="1399" spans="1:12">
      <c r="A1399" s="1">
        <v>100010210</v>
      </c>
      <c r="B1399" s="1" t="s">
        <v>1138</v>
      </c>
      <c r="C1399" s="1" t="s">
        <v>3348</v>
      </c>
      <c r="D1399" s="1" t="s">
        <v>176</v>
      </c>
      <c r="E1399" s="1" t="s">
        <v>11</v>
      </c>
      <c r="F1399" s="13" t="s">
        <v>12</v>
      </c>
      <c r="G1399" s="13">
        <v>4</v>
      </c>
      <c r="H1399" s="13">
        <v>1</v>
      </c>
      <c r="I1399" s="13">
        <v>200</v>
      </c>
      <c r="J1399" s="13">
        <v>1</v>
      </c>
      <c r="K1399" s="13" t="s">
        <v>6324</v>
      </c>
      <c r="L1399" s="13" t="s">
        <v>6325</v>
      </c>
    </row>
    <row r="1400" spans="1:12">
      <c r="A1400" s="1">
        <v>100010215</v>
      </c>
      <c r="B1400" s="1" t="s">
        <v>1138</v>
      </c>
      <c r="C1400" s="1" t="s">
        <v>3348</v>
      </c>
      <c r="D1400" s="1" t="s">
        <v>12</v>
      </c>
      <c r="E1400" s="1" t="s">
        <v>11</v>
      </c>
      <c r="F1400" s="13" t="s">
        <v>12</v>
      </c>
      <c r="G1400" s="13">
        <v>3</v>
      </c>
      <c r="H1400" s="13">
        <v>1</v>
      </c>
      <c r="I1400" s="13">
        <v>150</v>
      </c>
      <c r="J1400" s="13">
        <v>1</v>
      </c>
      <c r="K1400" s="13" t="s">
        <v>6306</v>
      </c>
      <c r="L1400" s="13" t="s">
        <v>6307</v>
      </c>
    </row>
    <row r="1401" spans="1:12">
      <c r="A1401" s="1">
        <v>100010229</v>
      </c>
      <c r="B1401" s="1" t="s">
        <v>1138</v>
      </c>
      <c r="C1401" s="1" t="s">
        <v>3348</v>
      </c>
      <c r="D1401" s="1" t="s">
        <v>12</v>
      </c>
      <c r="E1401" s="1" t="s">
        <v>11</v>
      </c>
      <c r="F1401" s="13" t="s">
        <v>12</v>
      </c>
      <c r="G1401" s="13">
        <v>4</v>
      </c>
      <c r="H1401" s="13">
        <v>1</v>
      </c>
      <c r="I1401" s="13">
        <v>200</v>
      </c>
      <c r="J1401" s="13">
        <v>1</v>
      </c>
      <c r="K1401" s="13" t="s">
        <v>6324</v>
      </c>
      <c r="L1401" s="13" t="s">
        <v>6325</v>
      </c>
    </row>
    <row r="1402" spans="1:12">
      <c r="A1402" s="1">
        <v>100017477</v>
      </c>
      <c r="B1402" s="1" t="s">
        <v>1138</v>
      </c>
      <c r="C1402" s="1" t="s">
        <v>3348</v>
      </c>
      <c r="D1402" s="1" t="s">
        <v>5475</v>
      </c>
      <c r="E1402" s="1" t="s">
        <v>5474</v>
      </c>
      <c r="F1402" s="13" t="s">
        <v>5475</v>
      </c>
      <c r="G1402" s="13">
        <v>4</v>
      </c>
      <c r="H1402" s="13">
        <v>1</v>
      </c>
      <c r="I1402" s="13">
        <v>200</v>
      </c>
      <c r="J1402" s="13">
        <v>1</v>
      </c>
      <c r="K1402" s="13" t="s">
        <v>6324</v>
      </c>
      <c r="L1402" s="13" t="s">
        <v>6325</v>
      </c>
    </row>
    <row r="1403" spans="1:12">
      <c r="A1403" s="1">
        <v>100010233</v>
      </c>
      <c r="B1403" s="1" t="s">
        <v>1138</v>
      </c>
      <c r="C1403" s="1" t="s">
        <v>3348</v>
      </c>
      <c r="D1403" s="1" t="s">
        <v>3213</v>
      </c>
      <c r="E1403" s="1" t="s">
        <v>20</v>
      </c>
      <c r="F1403" s="13" t="s">
        <v>72</v>
      </c>
      <c r="G1403" s="13">
        <v>3</v>
      </c>
      <c r="H1403" s="13">
        <v>1</v>
      </c>
      <c r="I1403" s="13">
        <v>150</v>
      </c>
      <c r="J1403" s="13">
        <v>1</v>
      </c>
      <c r="K1403" s="13" t="s">
        <v>6306</v>
      </c>
      <c r="L1403" s="13" t="s">
        <v>6307</v>
      </c>
    </row>
    <row r="1404" spans="1:12">
      <c r="A1404" s="1">
        <v>100010242</v>
      </c>
      <c r="B1404" s="1" t="s">
        <v>1138</v>
      </c>
      <c r="C1404" s="1" t="s">
        <v>3348</v>
      </c>
      <c r="D1404" s="1" t="s">
        <v>176</v>
      </c>
      <c r="E1404" s="1" t="s">
        <v>11</v>
      </c>
      <c r="F1404" s="13" t="s">
        <v>12</v>
      </c>
      <c r="G1404" s="13">
        <v>3</v>
      </c>
      <c r="H1404" s="13">
        <v>1</v>
      </c>
      <c r="I1404" s="13">
        <v>150</v>
      </c>
      <c r="J1404" s="13">
        <v>1</v>
      </c>
      <c r="K1404" s="13" t="s">
        <v>6306</v>
      </c>
      <c r="L1404" s="13" t="s">
        <v>6307</v>
      </c>
    </row>
    <row r="1405" spans="1:12">
      <c r="A1405" s="1">
        <v>100010253</v>
      </c>
      <c r="B1405" s="1" t="s">
        <v>1138</v>
      </c>
      <c r="C1405" s="1" t="s">
        <v>3369</v>
      </c>
      <c r="D1405" s="1" t="s">
        <v>1664</v>
      </c>
      <c r="E1405" s="1" t="s">
        <v>11</v>
      </c>
      <c r="F1405" s="13" t="s">
        <v>12</v>
      </c>
      <c r="G1405" s="13">
        <v>5</v>
      </c>
      <c r="H1405" s="13">
        <v>2</v>
      </c>
      <c r="I1405" s="13">
        <v>250</v>
      </c>
      <c r="J1405" s="13">
        <v>1</v>
      </c>
      <c r="K1405" s="13" t="s">
        <v>6314</v>
      </c>
      <c r="L1405" s="13" t="s">
        <v>6315</v>
      </c>
    </row>
    <row r="1406" spans="1:12">
      <c r="A1406" s="1">
        <v>100010259</v>
      </c>
      <c r="B1406" s="1" t="s">
        <v>1138</v>
      </c>
      <c r="C1406" s="1" t="s">
        <v>3369</v>
      </c>
      <c r="D1406" s="1" t="s">
        <v>1664</v>
      </c>
      <c r="E1406" s="1" t="s">
        <v>11</v>
      </c>
      <c r="F1406" s="13" t="s">
        <v>407</v>
      </c>
      <c r="G1406" s="13">
        <v>3</v>
      </c>
      <c r="H1406" s="13">
        <v>1</v>
      </c>
      <c r="I1406" s="13">
        <v>150</v>
      </c>
      <c r="J1406" s="13">
        <v>1</v>
      </c>
      <c r="K1406" s="13" t="s">
        <v>6306</v>
      </c>
      <c r="L1406" s="13" t="s">
        <v>6307</v>
      </c>
    </row>
    <row r="1407" spans="1:12">
      <c r="A1407" s="1">
        <v>100010263</v>
      </c>
      <c r="B1407" s="1" t="s">
        <v>1138</v>
      </c>
      <c r="C1407" s="1" t="s">
        <v>3369</v>
      </c>
      <c r="D1407" s="1" t="s">
        <v>46</v>
      </c>
      <c r="E1407" s="1" t="s">
        <v>2</v>
      </c>
      <c r="F1407" s="13" t="s">
        <v>46</v>
      </c>
      <c r="G1407" s="13">
        <v>3</v>
      </c>
      <c r="H1407" s="13">
        <v>1</v>
      </c>
      <c r="I1407" s="13">
        <v>150</v>
      </c>
      <c r="J1407" s="13">
        <v>1</v>
      </c>
      <c r="K1407" s="13" t="s">
        <v>6312</v>
      </c>
      <c r="L1407" s="13" t="s">
        <v>6313</v>
      </c>
    </row>
    <row r="1408" spans="1:12">
      <c r="A1408" s="1">
        <v>100010265</v>
      </c>
      <c r="B1408" s="1" t="s">
        <v>1138</v>
      </c>
      <c r="C1408" s="1" t="s">
        <v>3369</v>
      </c>
      <c r="D1408" s="1" t="s">
        <v>176</v>
      </c>
      <c r="E1408" s="1" t="s">
        <v>11</v>
      </c>
      <c r="F1408" s="13" t="s">
        <v>12</v>
      </c>
      <c r="G1408" s="13">
        <v>5</v>
      </c>
      <c r="H1408" s="13">
        <v>1</v>
      </c>
      <c r="I1408" s="13">
        <v>250</v>
      </c>
      <c r="J1408" s="13">
        <v>1</v>
      </c>
      <c r="K1408" s="13" t="s">
        <v>6328</v>
      </c>
      <c r="L1408" s="13" t="s">
        <v>6329</v>
      </c>
    </row>
    <row r="1409" spans="1:12">
      <c r="A1409" s="1">
        <v>100010270</v>
      </c>
      <c r="B1409" s="1" t="s">
        <v>1138</v>
      </c>
      <c r="C1409" s="1" t="s">
        <v>3369</v>
      </c>
      <c r="D1409" s="1" t="s">
        <v>12</v>
      </c>
      <c r="E1409" s="1" t="s">
        <v>11</v>
      </c>
      <c r="F1409" s="13" t="s">
        <v>407</v>
      </c>
      <c r="G1409" s="13">
        <v>3</v>
      </c>
      <c r="H1409" s="13">
        <v>1</v>
      </c>
      <c r="I1409" s="13">
        <v>150</v>
      </c>
      <c r="J1409" s="13">
        <v>1</v>
      </c>
      <c r="K1409" s="13" t="s">
        <v>6306</v>
      </c>
      <c r="L1409" s="13" t="s">
        <v>6307</v>
      </c>
    </row>
    <row r="1410" spans="1:12">
      <c r="A1410" s="1">
        <v>100010277</v>
      </c>
      <c r="B1410" s="1" t="s">
        <v>1138</v>
      </c>
      <c r="C1410" s="1" t="s">
        <v>3369</v>
      </c>
      <c r="D1410" s="1" t="s">
        <v>3382</v>
      </c>
      <c r="E1410" s="1" t="s">
        <v>11</v>
      </c>
      <c r="F1410" s="13" t="s">
        <v>12</v>
      </c>
      <c r="G1410" s="13">
        <v>3</v>
      </c>
      <c r="H1410" s="13">
        <v>1</v>
      </c>
      <c r="I1410" s="13">
        <v>150</v>
      </c>
      <c r="J1410" s="13">
        <v>1</v>
      </c>
      <c r="K1410" s="13" t="s">
        <v>6306</v>
      </c>
      <c r="L1410" s="13" t="s">
        <v>6307</v>
      </c>
    </row>
    <row r="1411" spans="1:12">
      <c r="A1411" s="1">
        <v>100010283</v>
      </c>
      <c r="B1411" s="1" t="s">
        <v>1138</v>
      </c>
      <c r="C1411" s="1" t="s">
        <v>3369</v>
      </c>
      <c r="D1411" s="1" t="s">
        <v>176</v>
      </c>
      <c r="E1411" s="1" t="s">
        <v>11</v>
      </c>
      <c r="F1411" s="13" t="s">
        <v>12</v>
      </c>
      <c r="G1411" s="13">
        <v>3</v>
      </c>
      <c r="H1411" s="13">
        <v>1</v>
      </c>
      <c r="I1411" s="13">
        <v>150</v>
      </c>
      <c r="J1411" s="13">
        <v>1</v>
      </c>
      <c r="K1411" s="13" t="s">
        <v>6306</v>
      </c>
      <c r="L1411" s="13" t="s">
        <v>6307</v>
      </c>
    </row>
    <row r="1412" spans="1:12">
      <c r="A1412" s="1">
        <v>100010289</v>
      </c>
      <c r="B1412" s="1" t="s">
        <v>1138</v>
      </c>
      <c r="C1412" s="1" t="s">
        <v>3369</v>
      </c>
      <c r="D1412" s="1" t="s">
        <v>12</v>
      </c>
      <c r="E1412" s="1" t="s">
        <v>11</v>
      </c>
      <c r="F1412" s="13" t="s">
        <v>407</v>
      </c>
      <c r="G1412" s="13">
        <v>3</v>
      </c>
      <c r="H1412" s="13">
        <v>1</v>
      </c>
      <c r="I1412" s="13">
        <v>150</v>
      </c>
      <c r="J1412" s="13">
        <v>1</v>
      </c>
      <c r="K1412" s="13" t="s">
        <v>6306</v>
      </c>
      <c r="L1412" s="13" t="s">
        <v>6307</v>
      </c>
    </row>
    <row r="1413" spans="1:12">
      <c r="A1413" s="1">
        <v>100010293</v>
      </c>
      <c r="B1413" s="1" t="s">
        <v>1138</v>
      </c>
      <c r="C1413" s="1" t="s">
        <v>3369</v>
      </c>
      <c r="D1413" s="1" t="s">
        <v>12</v>
      </c>
      <c r="E1413" s="1" t="s">
        <v>11</v>
      </c>
      <c r="F1413" s="13" t="s">
        <v>12</v>
      </c>
      <c r="G1413" s="13">
        <v>3</v>
      </c>
      <c r="H1413" s="13">
        <v>1</v>
      </c>
      <c r="I1413" s="13">
        <v>150</v>
      </c>
      <c r="J1413" s="13">
        <v>1</v>
      </c>
      <c r="K1413" s="13" t="s">
        <v>6306</v>
      </c>
      <c r="L1413" s="13" t="s">
        <v>6307</v>
      </c>
    </row>
    <row r="1414" spans="1:12">
      <c r="A1414" s="1">
        <v>100010298</v>
      </c>
      <c r="B1414" s="1" t="s">
        <v>1138</v>
      </c>
      <c r="C1414" s="1" t="s">
        <v>3369</v>
      </c>
      <c r="D1414" s="1" t="s">
        <v>72</v>
      </c>
      <c r="E1414" s="1" t="s">
        <v>20</v>
      </c>
      <c r="F1414" s="13" t="s">
        <v>72</v>
      </c>
      <c r="G1414" s="13">
        <v>3</v>
      </c>
      <c r="H1414" s="13">
        <v>1</v>
      </c>
      <c r="I1414" s="13">
        <v>150</v>
      </c>
      <c r="J1414" s="13">
        <v>1</v>
      </c>
      <c r="K1414" s="13" t="s">
        <v>6312</v>
      </c>
      <c r="L1414" s="13" t="s">
        <v>6313</v>
      </c>
    </row>
    <row r="1415" spans="1:12">
      <c r="A1415" s="1">
        <v>100010301</v>
      </c>
      <c r="B1415" s="1" t="s">
        <v>1138</v>
      </c>
      <c r="C1415" s="1" t="s">
        <v>3369</v>
      </c>
      <c r="D1415" s="1" t="s">
        <v>12</v>
      </c>
      <c r="E1415" s="1" t="s">
        <v>11</v>
      </c>
      <c r="F1415" s="13" t="s">
        <v>12</v>
      </c>
      <c r="G1415" s="13">
        <v>5</v>
      </c>
      <c r="H1415" s="13">
        <v>1</v>
      </c>
      <c r="I1415" s="13">
        <v>250</v>
      </c>
      <c r="J1415" s="13">
        <v>1</v>
      </c>
      <c r="K1415" s="13" t="s">
        <v>6328</v>
      </c>
      <c r="L1415" s="13" t="s">
        <v>6329</v>
      </c>
    </row>
    <row r="1416" spans="1:12">
      <c r="A1416" s="1">
        <v>100010320</v>
      </c>
      <c r="B1416" s="1" t="s">
        <v>1138</v>
      </c>
      <c r="C1416" s="1" t="s">
        <v>3369</v>
      </c>
      <c r="D1416" s="1" t="s">
        <v>3397</v>
      </c>
      <c r="E1416" s="1" t="s">
        <v>11</v>
      </c>
      <c r="F1416" s="13" t="s">
        <v>12</v>
      </c>
      <c r="G1416" s="13">
        <v>4</v>
      </c>
      <c r="H1416" s="13">
        <v>1</v>
      </c>
      <c r="I1416" s="13">
        <v>200</v>
      </c>
      <c r="J1416" s="13">
        <v>1</v>
      </c>
      <c r="K1416" s="13" t="s">
        <v>6324</v>
      </c>
      <c r="L1416" s="13" t="s">
        <v>6325</v>
      </c>
    </row>
    <row r="1417" spans="1:12">
      <c r="A1417" s="1">
        <v>100010305</v>
      </c>
      <c r="B1417" s="1" t="s">
        <v>1138</v>
      </c>
      <c r="C1417" s="1" t="s">
        <v>3369</v>
      </c>
      <c r="D1417" s="1" t="s">
        <v>46</v>
      </c>
      <c r="E1417" s="1" t="s">
        <v>2</v>
      </c>
      <c r="F1417" s="13" t="s">
        <v>46</v>
      </c>
      <c r="G1417" s="13">
        <v>3</v>
      </c>
      <c r="H1417" s="13">
        <v>1</v>
      </c>
      <c r="I1417" s="13">
        <v>150</v>
      </c>
      <c r="J1417" s="13">
        <v>1</v>
      </c>
      <c r="K1417" s="13" t="s">
        <v>6312</v>
      </c>
      <c r="L1417" s="13" t="s">
        <v>6313</v>
      </c>
    </row>
    <row r="1418" spans="1:12">
      <c r="A1418" s="1">
        <v>100010303</v>
      </c>
      <c r="B1418" s="1" t="s">
        <v>1138</v>
      </c>
      <c r="C1418" s="1" t="s">
        <v>3369</v>
      </c>
      <c r="D1418" s="1" t="s">
        <v>3394</v>
      </c>
      <c r="E1418" s="1" t="s">
        <v>11</v>
      </c>
      <c r="F1418" s="13" t="s">
        <v>12</v>
      </c>
      <c r="G1418" s="13">
        <v>5</v>
      </c>
      <c r="H1418" s="13">
        <v>1</v>
      </c>
      <c r="I1418" s="13">
        <v>250</v>
      </c>
      <c r="J1418" s="13">
        <v>1</v>
      </c>
      <c r="K1418" s="13" t="s">
        <v>6328</v>
      </c>
      <c r="L1418" s="13" t="s">
        <v>6329</v>
      </c>
    </row>
    <row r="1419" spans="1:12">
      <c r="A1419" s="1">
        <v>100010329</v>
      </c>
      <c r="B1419" s="1" t="s">
        <v>1138</v>
      </c>
      <c r="C1419" s="1" t="s">
        <v>3369</v>
      </c>
      <c r="D1419" s="1" t="s">
        <v>3398</v>
      </c>
      <c r="E1419" s="1" t="s">
        <v>27</v>
      </c>
      <c r="F1419" s="13" t="s">
        <v>18</v>
      </c>
      <c r="G1419" s="13">
        <v>3</v>
      </c>
      <c r="H1419" s="13">
        <v>1</v>
      </c>
      <c r="I1419" s="13">
        <v>150</v>
      </c>
      <c r="J1419" s="13">
        <v>1</v>
      </c>
      <c r="K1419" s="13" t="s">
        <v>6312</v>
      </c>
      <c r="L1419" s="13" t="s">
        <v>6313</v>
      </c>
    </row>
    <row r="1420" spans="1:12">
      <c r="A1420" s="1">
        <v>100010332</v>
      </c>
      <c r="B1420" s="1" t="s">
        <v>1138</v>
      </c>
      <c r="C1420" s="1" t="s">
        <v>3369</v>
      </c>
      <c r="D1420" s="1" t="s">
        <v>120</v>
      </c>
      <c r="E1420" s="1" t="s">
        <v>20</v>
      </c>
      <c r="F1420" s="13" t="s">
        <v>72</v>
      </c>
      <c r="G1420" s="13">
        <v>3</v>
      </c>
      <c r="H1420" s="13">
        <v>1</v>
      </c>
      <c r="I1420" s="13">
        <v>150</v>
      </c>
      <c r="J1420" s="13">
        <v>1</v>
      </c>
      <c r="K1420" s="13" t="s">
        <v>6312</v>
      </c>
      <c r="L1420" s="13" t="s">
        <v>6313</v>
      </c>
    </row>
    <row r="1421" spans="1:12">
      <c r="A1421" s="1">
        <v>100010334</v>
      </c>
      <c r="B1421" s="1" t="s">
        <v>1138</v>
      </c>
      <c r="C1421" s="1" t="s">
        <v>3369</v>
      </c>
      <c r="D1421" s="1" t="s">
        <v>12</v>
      </c>
      <c r="E1421" s="1" t="s">
        <v>11</v>
      </c>
      <c r="F1421" s="13" t="s">
        <v>12</v>
      </c>
      <c r="G1421" s="13">
        <v>3</v>
      </c>
      <c r="H1421" s="13">
        <v>1</v>
      </c>
      <c r="I1421" s="13">
        <v>150</v>
      </c>
      <c r="J1421" s="13">
        <v>1</v>
      </c>
      <c r="K1421" s="13" t="s">
        <v>6306</v>
      </c>
      <c r="L1421" s="13" t="s">
        <v>6307</v>
      </c>
    </row>
    <row r="1422" spans="1:12">
      <c r="A1422" s="1">
        <v>100010342</v>
      </c>
      <c r="B1422" s="1" t="s">
        <v>1138</v>
      </c>
      <c r="C1422" s="1" t="s">
        <v>3369</v>
      </c>
      <c r="D1422" s="1" t="s">
        <v>2198</v>
      </c>
      <c r="E1422" s="1" t="s">
        <v>2</v>
      </c>
      <c r="F1422" s="13" t="s">
        <v>445</v>
      </c>
      <c r="G1422" s="13">
        <v>3</v>
      </c>
      <c r="H1422" s="13">
        <v>1</v>
      </c>
      <c r="I1422" s="13">
        <v>150</v>
      </c>
      <c r="J1422" s="13">
        <v>1</v>
      </c>
      <c r="K1422" s="13" t="s">
        <v>6306</v>
      </c>
      <c r="L1422" s="13" t="s">
        <v>6307</v>
      </c>
    </row>
    <row r="1423" spans="1:12">
      <c r="A1423" s="1">
        <v>100010346</v>
      </c>
      <c r="B1423" s="1" t="s">
        <v>1138</v>
      </c>
      <c r="C1423" s="1" t="s">
        <v>3369</v>
      </c>
      <c r="D1423" s="1" t="s">
        <v>3407</v>
      </c>
      <c r="E1423" s="1" t="s">
        <v>11</v>
      </c>
      <c r="F1423" s="13" t="s">
        <v>12</v>
      </c>
      <c r="G1423" s="13">
        <v>3</v>
      </c>
      <c r="H1423" s="13">
        <v>1</v>
      </c>
      <c r="I1423" s="13">
        <v>150</v>
      </c>
      <c r="J1423" s="13">
        <v>1</v>
      </c>
      <c r="K1423" s="13" t="s">
        <v>6306</v>
      </c>
      <c r="L1423" s="13" t="s">
        <v>6307</v>
      </c>
    </row>
    <row r="1424" spans="1:12">
      <c r="A1424" s="1">
        <v>100017478</v>
      </c>
      <c r="B1424" s="1" t="s">
        <v>1138</v>
      </c>
      <c r="C1424" s="1" t="s">
        <v>3369</v>
      </c>
      <c r="D1424" s="1" t="s">
        <v>5499</v>
      </c>
      <c r="E1424" s="1" t="s">
        <v>5474</v>
      </c>
      <c r="F1424" s="13" t="s">
        <v>5475</v>
      </c>
      <c r="G1424" s="13">
        <v>0</v>
      </c>
      <c r="H1424" s="13">
        <v>0</v>
      </c>
      <c r="I1424" s="13">
        <v>0</v>
      </c>
      <c r="J1424" s="13">
        <v>1</v>
      </c>
      <c r="K1424" s="13" t="s">
        <v>6330</v>
      </c>
      <c r="L1424" s="13" t="s">
        <v>6331</v>
      </c>
    </row>
    <row r="1425" spans="1:12">
      <c r="A1425" s="1">
        <v>100010347</v>
      </c>
      <c r="B1425" s="1" t="s">
        <v>1138</v>
      </c>
      <c r="C1425" s="1" t="s">
        <v>3369</v>
      </c>
      <c r="D1425" s="1" t="s">
        <v>3410</v>
      </c>
      <c r="E1425" s="1" t="s">
        <v>2</v>
      </c>
      <c r="F1425" s="13" t="s">
        <v>673</v>
      </c>
      <c r="G1425" s="13">
        <v>3</v>
      </c>
      <c r="H1425" s="13">
        <v>1</v>
      </c>
      <c r="I1425" s="13">
        <v>150</v>
      </c>
      <c r="J1425" s="13">
        <v>1</v>
      </c>
      <c r="K1425" s="13" t="s">
        <v>6306</v>
      </c>
      <c r="L1425" s="13" t="s">
        <v>6307</v>
      </c>
    </row>
    <row r="1426" spans="1:12">
      <c r="A1426" s="1">
        <v>100010345</v>
      </c>
      <c r="B1426" s="1" t="s">
        <v>1138</v>
      </c>
      <c r="C1426" s="1" t="s">
        <v>3369</v>
      </c>
      <c r="D1426" s="1" t="s">
        <v>3405</v>
      </c>
      <c r="E1426" s="1" t="s">
        <v>2</v>
      </c>
      <c r="F1426" s="13" t="s">
        <v>46</v>
      </c>
      <c r="G1426" s="13">
        <v>3</v>
      </c>
      <c r="H1426" s="13">
        <v>1</v>
      </c>
      <c r="I1426" s="13">
        <v>150</v>
      </c>
      <c r="J1426" s="13">
        <v>1</v>
      </c>
      <c r="K1426" s="13" t="s">
        <v>6306</v>
      </c>
      <c r="L1426" s="13" t="s">
        <v>6307</v>
      </c>
    </row>
    <row r="1427" spans="1:12">
      <c r="A1427" s="1">
        <v>100010354</v>
      </c>
      <c r="B1427" s="1" t="s">
        <v>1138</v>
      </c>
      <c r="C1427" s="1" t="s">
        <v>3369</v>
      </c>
      <c r="D1427" s="1" t="s">
        <v>3275</v>
      </c>
      <c r="E1427" s="1" t="s">
        <v>20</v>
      </c>
      <c r="F1427" s="13" t="s">
        <v>72</v>
      </c>
      <c r="G1427" s="13">
        <v>4</v>
      </c>
      <c r="H1427" s="13">
        <v>1</v>
      </c>
      <c r="I1427" s="13">
        <v>200</v>
      </c>
      <c r="J1427" s="13">
        <v>1</v>
      </c>
      <c r="K1427" s="13" t="s">
        <v>6324</v>
      </c>
      <c r="L1427" s="13" t="s">
        <v>6325</v>
      </c>
    </row>
    <row r="1428" spans="1:12">
      <c r="A1428" s="1">
        <v>100010357</v>
      </c>
      <c r="B1428" s="1" t="s">
        <v>1138</v>
      </c>
      <c r="C1428" s="1" t="s">
        <v>3369</v>
      </c>
      <c r="D1428" s="1" t="s">
        <v>3413</v>
      </c>
      <c r="E1428" s="1" t="s">
        <v>11</v>
      </c>
      <c r="F1428" s="13" t="s">
        <v>12</v>
      </c>
      <c r="G1428" s="13">
        <v>5</v>
      </c>
      <c r="H1428" s="13">
        <v>1</v>
      </c>
      <c r="I1428" s="13">
        <v>250</v>
      </c>
      <c r="J1428" s="13">
        <v>1</v>
      </c>
      <c r="K1428" s="13" t="s">
        <v>6328</v>
      </c>
      <c r="L1428" s="13" t="s">
        <v>6329</v>
      </c>
    </row>
    <row r="1429" spans="1:12">
      <c r="A1429" s="1">
        <v>100010361</v>
      </c>
      <c r="B1429" s="1" t="s">
        <v>1138</v>
      </c>
      <c r="C1429" s="1" t="s">
        <v>1137</v>
      </c>
      <c r="D1429" s="1" t="s">
        <v>3415</v>
      </c>
      <c r="E1429" s="1" t="s">
        <v>11</v>
      </c>
      <c r="F1429" s="13" t="s">
        <v>407</v>
      </c>
      <c r="G1429" s="13">
        <v>2</v>
      </c>
      <c r="H1429" s="13">
        <v>1</v>
      </c>
      <c r="I1429" s="13">
        <v>100</v>
      </c>
      <c r="J1429" s="13">
        <v>1</v>
      </c>
      <c r="K1429" s="13" t="s">
        <v>6316</v>
      </c>
      <c r="L1429" s="13" t="s">
        <v>6317</v>
      </c>
    </row>
    <row r="1430" spans="1:12">
      <c r="A1430" s="1">
        <v>100010372</v>
      </c>
      <c r="B1430" s="1" t="s">
        <v>1138</v>
      </c>
      <c r="C1430" s="1" t="s">
        <v>1137</v>
      </c>
      <c r="D1430" s="1" t="s">
        <v>3420</v>
      </c>
      <c r="E1430" s="1" t="s">
        <v>11</v>
      </c>
      <c r="F1430" s="13" t="s">
        <v>407</v>
      </c>
      <c r="G1430" s="13">
        <v>2</v>
      </c>
      <c r="H1430" s="13">
        <v>1</v>
      </c>
      <c r="I1430" s="13">
        <v>100</v>
      </c>
      <c r="J1430" s="13">
        <v>1</v>
      </c>
      <c r="K1430" s="13" t="s">
        <v>6316</v>
      </c>
      <c r="L1430" s="13" t="s">
        <v>6317</v>
      </c>
    </row>
    <row r="1431" spans="1:12">
      <c r="A1431" s="1">
        <v>100010379</v>
      </c>
      <c r="B1431" s="1" t="s">
        <v>1138</v>
      </c>
      <c r="C1431" s="1" t="s">
        <v>1137</v>
      </c>
      <c r="D1431" s="1" t="s">
        <v>3425</v>
      </c>
      <c r="E1431" s="1" t="s">
        <v>2</v>
      </c>
      <c r="F1431" s="13" t="s">
        <v>189</v>
      </c>
      <c r="G1431" s="13">
        <v>3</v>
      </c>
      <c r="H1431" s="13">
        <v>1</v>
      </c>
      <c r="I1431" s="13">
        <v>150</v>
      </c>
      <c r="J1431" s="13">
        <v>1</v>
      </c>
      <c r="K1431" s="13" t="s">
        <v>6306</v>
      </c>
      <c r="L1431" s="13" t="s">
        <v>6307</v>
      </c>
    </row>
    <row r="1432" spans="1:12">
      <c r="A1432" s="1">
        <v>100010387</v>
      </c>
      <c r="B1432" s="1" t="s">
        <v>1138</v>
      </c>
      <c r="C1432" s="1" t="s">
        <v>1137</v>
      </c>
      <c r="D1432" s="1" t="s">
        <v>533</v>
      </c>
      <c r="E1432" s="1" t="s">
        <v>11</v>
      </c>
      <c r="F1432" s="13" t="s">
        <v>407</v>
      </c>
      <c r="G1432" s="13">
        <v>3</v>
      </c>
      <c r="H1432" s="13">
        <v>1</v>
      </c>
      <c r="I1432" s="13">
        <v>150</v>
      </c>
      <c r="J1432" s="13">
        <v>1</v>
      </c>
      <c r="K1432" s="13" t="s">
        <v>6306</v>
      </c>
      <c r="L1432" s="13" t="s">
        <v>6307</v>
      </c>
    </row>
    <row r="1433" spans="1:12">
      <c r="A1433" s="1">
        <v>100010390</v>
      </c>
      <c r="B1433" s="1" t="s">
        <v>1138</v>
      </c>
      <c r="C1433" s="1" t="s">
        <v>1137</v>
      </c>
      <c r="D1433" s="1" t="s">
        <v>1664</v>
      </c>
      <c r="E1433" s="1" t="s">
        <v>11</v>
      </c>
      <c r="F1433" s="13" t="s">
        <v>407</v>
      </c>
      <c r="G1433" s="13">
        <v>2</v>
      </c>
      <c r="H1433" s="13">
        <v>1</v>
      </c>
      <c r="I1433" s="13">
        <v>100</v>
      </c>
      <c r="J1433" s="13">
        <v>1</v>
      </c>
      <c r="K1433" s="13" t="s">
        <v>6316</v>
      </c>
      <c r="L1433" s="13" t="s">
        <v>6317</v>
      </c>
    </row>
    <row r="1434" spans="1:12">
      <c r="A1434" s="1">
        <v>100010403</v>
      </c>
      <c r="B1434" s="1" t="s">
        <v>1138</v>
      </c>
      <c r="C1434" s="1" t="s">
        <v>1137</v>
      </c>
      <c r="D1434" s="1" t="s">
        <v>3434</v>
      </c>
      <c r="E1434" s="1" t="s">
        <v>11</v>
      </c>
      <c r="F1434" s="13" t="s">
        <v>407</v>
      </c>
      <c r="G1434" s="13">
        <v>3</v>
      </c>
      <c r="H1434" s="13">
        <v>1</v>
      </c>
      <c r="I1434" s="13">
        <v>150</v>
      </c>
      <c r="J1434" s="13">
        <v>1</v>
      </c>
      <c r="K1434" s="13" t="s">
        <v>6306</v>
      </c>
      <c r="L1434" s="13" t="s">
        <v>6307</v>
      </c>
    </row>
    <row r="1435" spans="1:12">
      <c r="A1435" s="1">
        <v>100010406</v>
      </c>
      <c r="B1435" s="1" t="s">
        <v>1138</v>
      </c>
      <c r="C1435" s="1" t="s">
        <v>1137</v>
      </c>
      <c r="D1435" s="1" t="s">
        <v>176</v>
      </c>
      <c r="E1435" s="1" t="s">
        <v>11</v>
      </c>
      <c r="F1435" s="13" t="s">
        <v>12</v>
      </c>
      <c r="G1435" s="13">
        <v>4</v>
      </c>
      <c r="H1435" s="13">
        <v>1</v>
      </c>
      <c r="I1435" s="13">
        <v>200</v>
      </c>
      <c r="J1435" s="13">
        <v>1</v>
      </c>
      <c r="K1435" s="13" t="s">
        <v>6324</v>
      </c>
      <c r="L1435" s="13" t="s">
        <v>6325</v>
      </c>
    </row>
    <row r="1436" spans="1:12">
      <c r="A1436" s="1">
        <v>100010414</v>
      </c>
      <c r="B1436" s="1" t="s">
        <v>1138</v>
      </c>
      <c r="C1436" s="1" t="s">
        <v>1137</v>
      </c>
      <c r="D1436" s="1" t="s">
        <v>3439</v>
      </c>
      <c r="E1436" s="1" t="s">
        <v>11</v>
      </c>
      <c r="F1436" s="13" t="s">
        <v>407</v>
      </c>
      <c r="G1436" s="13">
        <v>3</v>
      </c>
      <c r="H1436" s="13">
        <v>1</v>
      </c>
      <c r="I1436" s="13">
        <v>150</v>
      </c>
      <c r="J1436" s="13">
        <v>1</v>
      </c>
      <c r="K1436" s="13" t="s">
        <v>6306</v>
      </c>
      <c r="L1436" s="13" t="s">
        <v>6307</v>
      </c>
    </row>
    <row r="1437" spans="1:12">
      <c r="A1437" s="1">
        <v>100010417</v>
      </c>
      <c r="B1437" s="1" t="s">
        <v>1138</v>
      </c>
      <c r="C1437" s="1" t="s">
        <v>1137</v>
      </c>
      <c r="D1437" s="1" t="s">
        <v>72</v>
      </c>
      <c r="E1437" s="1" t="s">
        <v>20</v>
      </c>
      <c r="F1437" s="13" t="s">
        <v>72</v>
      </c>
      <c r="G1437" s="13">
        <v>3</v>
      </c>
      <c r="H1437" s="13">
        <v>1</v>
      </c>
      <c r="I1437" s="13">
        <v>150</v>
      </c>
      <c r="J1437" s="13">
        <v>1</v>
      </c>
      <c r="K1437" s="13" t="s">
        <v>6312</v>
      </c>
      <c r="L1437" s="13" t="s">
        <v>6313</v>
      </c>
    </row>
    <row r="1438" spans="1:12">
      <c r="A1438" s="1">
        <v>100010421</v>
      </c>
      <c r="B1438" s="1" t="s">
        <v>1138</v>
      </c>
      <c r="C1438" s="1" t="s">
        <v>1137</v>
      </c>
      <c r="D1438" s="1" t="s">
        <v>12</v>
      </c>
      <c r="E1438" s="1" t="s">
        <v>11</v>
      </c>
      <c r="F1438" s="13" t="s">
        <v>12</v>
      </c>
      <c r="G1438" s="13">
        <v>4</v>
      </c>
      <c r="H1438" s="13">
        <v>1</v>
      </c>
      <c r="I1438" s="13">
        <v>200</v>
      </c>
      <c r="J1438" s="13">
        <v>1</v>
      </c>
      <c r="K1438" s="13" t="s">
        <v>6324</v>
      </c>
      <c r="L1438" s="13" t="s">
        <v>6325</v>
      </c>
    </row>
    <row r="1439" spans="1:12">
      <c r="A1439" s="1">
        <v>100010426</v>
      </c>
      <c r="B1439" s="1" t="s">
        <v>1138</v>
      </c>
      <c r="C1439" s="1" t="s">
        <v>1137</v>
      </c>
      <c r="D1439" s="1" t="s">
        <v>3445</v>
      </c>
      <c r="E1439" s="1" t="s">
        <v>11</v>
      </c>
      <c r="F1439" s="13" t="s">
        <v>12</v>
      </c>
      <c r="G1439" s="13">
        <v>5</v>
      </c>
      <c r="H1439" s="13">
        <v>1</v>
      </c>
      <c r="I1439" s="13">
        <v>250</v>
      </c>
      <c r="J1439" s="13">
        <v>1</v>
      </c>
      <c r="K1439" s="13" t="s">
        <v>6314</v>
      </c>
      <c r="L1439" s="13" t="s">
        <v>6315</v>
      </c>
    </row>
    <row r="1440" spans="1:12">
      <c r="A1440" s="1">
        <v>100010431</v>
      </c>
      <c r="B1440" s="1" t="s">
        <v>1138</v>
      </c>
      <c r="C1440" s="1" t="s">
        <v>1137</v>
      </c>
      <c r="D1440" s="1" t="s">
        <v>46</v>
      </c>
      <c r="E1440" s="1" t="s">
        <v>2</v>
      </c>
      <c r="F1440" s="13" t="s">
        <v>46</v>
      </c>
      <c r="G1440" s="13">
        <v>3</v>
      </c>
      <c r="H1440" s="13">
        <v>1</v>
      </c>
      <c r="I1440" s="13">
        <v>150</v>
      </c>
      <c r="J1440" s="13">
        <v>1</v>
      </c>
      <c r="K1440" s="13" t="s">
        <v>6312</v>
      </c>
      <c r="L1440" s="13" t="s">
        <v>6313</v>
      </c>
    </row>
    <row r="1441" spans="1:12">
      <c r="A1441" s="1">
        <v>100010437</v>
      </c>
      <c r="B1441" s="1" t="s">
        <v>1138</v>
      </c>
      <c r="C1441" s="1" t="s">
        <v>1137</v>
      </c>
      <c r="D1441" s="1" t="s">
        <v>533</v>
      </c>
      <c r="E1441" s="1" t="s">
        <v>11</v>
      </c>
      <c r="F1441" s="13" t="s">
        <v>12</v>
      </c>
      <c r="G1441" s="13">
        <v>4</v>
      </c>
      <c r="H1441" s="13">
        <v>1</v>
      </c>
      <c r="I1441" s="13">
        <v>200</v>
      </c>
      <c r="J1441" s="13">
        <v>1</v>
      </c>
      <c r="K1441" s="13" t="s">
        <v>6324</v>
      </c>
      <c r="L1441" s="13" t="s">
        <v>6325</v>
      </c>
    </row>
    <row r="1442" spans="1:12">
      <c r="A1442" s="1">
        <v>100010446</v>
      </c>
      <c r="B1442" s="1" t="s">
        <v>1138</v>
      </c>
      <c r="C1442" s="1" t="s">
        <v>1137</v>
      </c>
      <c r="D1442" s="1" t="s">
        <v>3452</v>
      </c>
      <c r="E1442" s="1" t="s">
        <v>11</v>
      </c>
      <c r="F1442" s="13" t="s">
        <v>12</v>
      </c>
      <c r="G1442" s="13">
        <v>3</v>
      </c>
      <c r="H1442" s="13">
        <v>1</v>
      </c>
      <c r="I1442" s="13">
        <v>150</v>
      </c>
      <c r="J1442" s="13">
        <v>1</v>
      </c>
      <c r="K1442" s="13" t="s">
        <v>6306</v>
      </c>
      <c r="L1442" s="13" t="s">
        <v>6307</v>
      </c>
    </row>
    <row r="1443" spans="1:12">
      <c r="A1443" s="1">
        <v>100010453</v>
      </c>
      <c r="B1443" s="1" t="s">
        <v>1138</v>
      </c>
      <c r="C1443" s="1" t="s">
        <v>1137</v>
      </c>
      <c r="D1443" s="1" t="s">
        <v>10</v>
      </c>
      <c r="E1443" s="1" t="s">
        <v>11</v>
      </c>
      <c r="F1443" s="13" t="s">
        <v>407</v>
      </c>
      <c r="G1443" s="13">
        <v>2</v>
      </c>
      <c r="H1443" s="13">
        <v>1</v>
      </c>
      <c r="I1443" s="13">
        <v>100</v>
      </c>
      <c r="J1443" s="13">
        <v>1</v>
      </c>
      <c r="K1443" s="13" t="s">
        <v>6316</v>
      </c>
      <c r="L1443" s="13" t="s">
        <v>6317</v>
      </c>
    </row>
    <row r="1444" spans="1:12">
      <c r="A1444" s="1">
        <v>100010460</v>
      </c>
      <c r="B1444" s="1" t="s">
        <v>1138</v>
      </c>
      <c r="C1444" s="1" t="s">
        <v>1137</v>
      </c>
      <c r="D1444" s="1" t="s">
        <v>3459</v>
      </c>
      <c r="E1444" s="1" t="s">
        <v>11</v>
      </c>
      <c r="F1444" s="13" t="s">
        <v>12</v>
      </c>
      <c r="G1444" s="13">
        <v>3</v>
      </c>
      <c r="H1444" s="13">
        <v>1</v>
      </c>
      <c r="I1444" s="13">
        <v>150</v>
      </c>
      <c r="J1444" s="13">
        <v>1</v>
      </c>
      <c r="K1444" s="13" t="s">
        <v>6306</v>
      </c>
      <c r="L1444" s="13" t="s">
        <v>6307</v>
      </c>
    </row>
    <row r="1445" spans="1:12">
      <c r="A1445" s="1">
        <v>100010464</v>
      </c>
      <c r="B1445" s="1" t="s">
        <v>1138</v>
      </c>
      <c r="C1445" s="1" t="s">
        <v>1137</v>
      </c>
      <c r="D1445" s="1" t="s">
        <v>3462</v>
      </c>
      <c r="E1445" s="1" t="s">
        <v>11</v>
      </c>
      <c r="F1445" s="13" t="s">
        <v>12</v>
      </c>
      <c r="G1445" s="13">
        <v>4</v>
      </c>
      <c r="H1445" s="13">
        <v>1</v>
      </c>
      <c r="I1445" s="13">
        <v>200</v>
      </c>
      <c r="J1445" s="13">
        <v>1</v>
      </c>
      <c r="K1445" s="13" t="s">
        <v>6324</v>
      </c>
      <c r="L1445" s="13" t="s">
        <v>6325</v>
      </c>
    </row>
    <row r="1446" spans="1:12">
      <c r="A1446" s="1">
        <v>100010470</v>
      </c>
      <c r="B1446" s="1" t="s">
        <v>1138</v>
      </c>
      <c r="C1446" s="1" t="s">
        <v>1137</v>
      </c>
      <c r="D1446" s="1" t="s">
        <v>3464</v>
      </c>
      <c r="E1446" s="1" t="s">
        <v>11</v>
      </c>
      <c r="F1446" s="13" t="s">
        <v>407</v>
      </c>
      <c r="G1446" s="13">
        <v>3</v>
      </c>
      <c r="H1446" s="13">
        <v>1</v>
      </c>
      <c r="I1446" s="13">
        <v>150</v>
      </c>
      <c r="J1446" s="13">
        <v>1</v>
      </c>
      <c r="K1446" s="13" t="s">
        <v>6306</v>
      </c>
      <c r="L1446" s="13" t="s">
        <v>6307</v>
      </c>
    </row>
    <row r="1447" spans="1:12">
      <c r="A1447" s="1">
        <v>100010473</v>
      </c>
      <c r="B1447" s="1" t="s">
        <v>1138</v>
      </c>
      <c r="C1447" s="1" t="s">
        <v>1137</v>
      </c>
      <c r="D1447" s="1" t="s">
        <v>3467</v>
      </c>
      <c r="E1447" s="1" t="s">
        <v>11</v>
      </c>
      <c r="F1447" s="13" t="s">
        <v>12</v>
      </c>
      <c r="G1447" s="13">
        <v>4</v>
      </c>
      <c r="H1447" s="13">
        <v>1</v>
      </c>
      <c r="I1447" s="13">
        <v>200</v>
      </c>
      <c r="J1447" s="13">
        <v>1</v>
      </c>
      <c r="K1447" s="13" t="s">
        <v>6324</v>
      </c>
      <c r="L1447" s="13" t="s">
        <v>6325</v>
      </c>
    </row>
    <row r="1448" spans="1:12">
      <c r="A1448" s="1">
        <v>100010475</v>
      </c>
      <c r="B1448" s="1" t="s">
        <v>1138</v>
      </c>
      <c r="C1448" s="1" t="s">
        <v>1137</v>
      </c>
      <c r="D1448" s="1" t="s">
        <v>46</v>
      </c>
      <c r="E1448" s="1" t="s">
        <v>2</v>
      </c>
      <c r="F1448" s="13" t="s">
        <v>46</v>
      </c>
      <c r="G1448" s="13">
        <v>3</v>
      </c>
      <c r="H1448" s="13">
        <v>1</v>
      </c>
      <c r="I1448" s="13">
        <v>150</v>
      </c>
      <c r="J1448" s="13">
        <v>1</v>
      </c>
      <c r="K1448" s="13" t="s">
        <v>6306</v>
      </c>
      <c r="L1448" s="13" t="s">
        <v>6307</v>
      </c>
    </row>
    <row r="1449" spans="1:12">
      <c r="A1449" s="1">
        <v>100010483</v>
      </c>
      <c r="B1449" s="1" t="s">
        <v>1138</v>
      </c>
      <c r="C1449" s="1" t="s">
        <v>1137</v>
      </c>
      <c r="D1449" s="1" t="s">
        <v>12</v>
      </c>
      <c r="E1449" s="1" t="s">
        <v>11</v>
      </c>
      <c r="F1449" s="13" t="s">
        <v>407</v>
      </c>
      <c r="G1449" s="13">
        <v>2</v>
      </c>
      <c r="H1449" s="13">
        <v>1</v>
      </c>
      <c r="I1449" s="13">
        <v>100</v>
      </c>
      <c r="J1449" s="13">
        <v>1</v>
      </c>
      <c r="K1449" s="13" t="s">
        <v>6316</v>
      </c>
      <c r="L1449" s="13" t="s">
        <v>6317</v>
      </c>
    </row>
    <row r="1450" spans="1:12">
      <c r="A1450" s="1">
        <v>100010486</v>
      </c>
      <c r="B1450" s="1" t="s">
        <v>1138</v>
      </c>
      <c r="C1450" s="1" t="s">
        <v>1137</v>
      </c>
      <c r="D1450" s="1" t="s">
        <v>3473</v>
      </c>
      <c r="E1450" s="1" t="s">
        <v>11</v>
      </c>
      <c r="F1450" s="13" t="s">
        <v>407</v>
      </c>
      <c r="G1450" s="13">
        <v>2</v>
      </c>
      <c r="H1450" s="13">
        <v>1</v>
      </c>
      <c r="I1450" s="13">
        <v>100</v>
      </c>
      <c r="J1450" s="13">
        <v>1</v>
      </c>
      <c r="K1450" s="13" t="s">
        <v>6316</v>
      </c>
      <c r="L1450" s="13" t="s">
        <v>6317</v>
      </c>
    </row>
    <row r="1451" spans="1:12">
      <c r="A1451" s="1">
        <v>100010498</v>
      </c>
      <c r="B1451" s="1" t="s">
        <v>1138</v>
      </c>
      <c r="C1451" s="1" t="s">
        <v>1137</v>
      </c>
      <c r="D1451" s="1" t="s">
        <v>105</v>
      </c>
      <c r="E1451" s="1" t="s">
        <v>11</v>
      </c>
      <c r="F1451" s="13" t="s">
        <v>407</v>
      </c>
      <c r="G1451" s="13">
        <v>3</v>
      </c>
      <c r="H1451" s="13">
        <v>1</v>
      </c>
      <c r="I1451" s="13">
        <v>150</v>
      </c>
      <c r="J1451" s="13">
        <v>1</v>
      </c>
      <c r="K1451" s="13" t="s">
        <v>6306</v>
      </c>
      <c r="L1451" s="13" t="s">
        <v>6307</v>
      </c>
    </row>
    <row r="1452" spans="1:12">
      <c r="A1452" s="1">
        <v>100010502</v>
      </c>
      <c r="B1452" s="1" t="s">
        <v>1138</v>
      </c>
      <c r="C1452" s="1" t="s">
        <v>1137</v>
      </c>
      <c r="D1452" s="1" t="s">
        <v>176</v>
      </c>
      <c r="E1452" s="1" t="s">
        <v>11</v>
      </c>
      <c r="F1452" s="13" t="s">
        <v>12</v>
      </c>
      <c r="G1452" s="13">
        <v>3</v>
      </c>
      <c r="H1452" s="13">
        <v>1</v>
      </c>
      <c r="I1452" s="13">
        <v>150</v>
      </c>
      <c r="J1452" s="13">
        <v>1</v>
      </c>
      <c r="K1452" s="13" t="s">
        <v>6306</v>
      </c>
      <c r="L1452" s="13" t="s">
        <v>6307</v>
      </c>
    </row>
    <row r="1453" spans="1:12">
      <c r="A1453" s="1">
        <v>100010511</v>
      </c>
      <c r="B1453" s="1" t="s">
        <v>1138</v>
      </c>
      <c r="C1453" s="1" t="s">
        <v>1137</v>
      </c>
      <c r="D1453" s="1" t="s">
        <v>10</v>
      </c>
      <c r="E1453" s="1" t="s">
        <v>11</v>
      </c>
      <c r="F1453" s="13" t="s">
        <v>407</v>
      </c>
      <c r="G1453" s="13">
        <v>3</v>
      </c>
      <c r="H1453" s="13">
        <v>1</v>
      </c>
      <c r="I1453" s="13">
        <v>150</v>
      </c>
      <c r="J1453" s="13">
        <v>1</v>
      </c>
      <c r="K1453" s="13" t="s">
        <v>6306</v>
      </c>
      <c r="L1453" s="13" t="s">
        <v>6307</v>
      </c>
    </row>
    <row r="1454" spans="1:12">
      <c r="A1454" s="1">
        <v>100010515</v>
      </c>
      <c r="B1454" s="1" t="s">
        <v>1138</v>
      </c>
      <c r="C1454" s="1" t="s">
        <v>1137</v>
      </c>
      <c r="D1454" s="1" t="s">
        <v>3481</v>
      </c>
      <c r="E1454" s="1" t="s">
        <v>11</v>
      </c>
      <c r="F1454" s="13" t="s">
        <v>12</v>
      </c>
      <c r="G1454" s="13">
        <v>3</v>
      </c>
      <c r="H1454" s="13">
        <v>1</v>
      </c>
      <c r="I1454" s="13">
        <v>150</v>
      </c>
      <c r="J1454" s="13">
        <v>1</v>
      </c>
      <c r="K1454" s="13" t="s">
        <v>6306</v>
      </c>
      <c r="L1454" s="13" t="s">
        <v>6307</v>
      </c>
    </row>
    <row r="1455" spans="1:12">
      <c r="A1455" s="1">
        <v>100010518</v>
      </c>
      <c r="B1455" s="1" t="s">
        <v>1138</v>
      </c>
      <c r="C1455" s="1" t="s">
        <v>1137</v>
      </c>
      <c r="D1455" s="1" t="s">
        <v>3484</v>
      </c>
      <c r="E1455" s="1" t="s">
        <v>2</v>
      </c>
      <c r="F1455" s="13" t="s">
        <v>46</v>
      </c>
      <c r="G1455" s="13">
        <v>2</v>
      </c>
      <c r="H1455" s="13">
        <v>1</v>
      </c>
      <c r="I1455" s="13">
        <v>100</v>
      </c>
      <c r="J1455" s="13">
        <v>1</v>
      </c>
      <c r="K1455" s="13" t="s">
        <v>6316</v>
      </c>
      <c r="L1455" s="13" t="s">
        <v>6317</v>
      </c>
    </row>
    <row r="1456" spans="1:12">
      <c r="A1456" s="1">
        <v>100010521</v>
      </c>
      <c r="B1456" s="1" t="s">
        <v>1138</v>
      </c>
      <c r="C1456" s="1" t="s">
        <v>1137</v>
      </c>
      <c r="D1456" s="1" t="s">
        <v>1664</v>
      </c>
      <c r="E1456" s="1" t="s">
        <v>11</v>
      </c>
      <c r="F1456" s="13" t="s">
        <v>12</v>
      </c>
      <c r="G1456" s="13">
        <v>5</v>
      </c>
      <c r="H1456" s="13">
        <v>1</v>
      </c>
      <c r="I1456" s="13">
        <v>250</v>
      </c>
      <c r="J1456" s="13">
        <v>1</v>
      </c>
      <c r="K1456" s="13" t="s">
        <v>6314</v>
      </c>
      <c r="L1456" s="13" t="s">
        <v>6315</v>
      </c>
    </row>
    <row r="1457" spans="1:12">
      <c r="A1457" s="1">
        <v>100010524</v>
      </c>
      <c r="B1457" s="1" t="s">
        <v>1138</v>
      </c>
      <c r="C1457" s="1" t="s">
        <v>1137</v>
      </c>
      <c r="D1457" s="1" t="s">
        <v>3034</v>
      </c>
      <c r="E1457" s="1" t="s">
        <v>2</v>
      </c>
      <c r="F1457" s="13" t="s">
        <v>277</v>
      </c>
      <c r="G1457" s="13">
        <v>2</v>
      </c>
      <c r="H1457" s="13">
        <v>1</v>
      </c>
      <c r="I1457" s="13">
        <v>100</v>
      </c>
      <c r="J1457" s="13">
        <v>1</v>
      </c>
      <c r="K1457" s="13" t="s">
        <v>6320</v>
      </c>
      <c r="L1457" s="13" t="s">
        <v>6321</v>
      </c>
    </row>
    <row r="1458" spans="1:12">
      <c r="A1458" s="1">
        <v>100010525</v>
      </c>
      <c r="B1458" s="1" t="s">
        <v>1138</v>
      </c>
      <c r="C1458" s="1" t="s">
        <v>1137</v>
      </c>
      <c r="D1458" s="1" t="s">
        <v>46</v>
      </c>
      <c r="E1458" s="1" t="s">
        <v>2</v>
      </c>
      <c r="F1458" s="13" t="s">
        <v>46</v>
      </c>
      <c r="G1458" s="13">
        <v>3</v>
      </c>
      <c r="H1458" s="13">
        <v>1</v>
      </c>
      <c r="I1458" s="13">
        <v>150</v>
      </c>
      <c r="J1458" s="13">
        <v>1</v>
      </c>
      <c r="K1458" s="13" t="s">
        <v>6306</v>
      </c>
      <c r="L1458" s="13" t="s">
        <v>6307</v>
      </c>
    </row>
    <row r="1459" spans="1:12">
      <c r="A1459" s="1">
        <v>100010539</v>
      </c>
      <c r="B1459" s="1" t="s">
        <v>1138</v>
      </c>
      <c r="C1459" s="1" t="s">
        <v>1137</v>
      </c>
      <c r="D1459" s="1" t="s">
        <v>3495</v>
      </c>
      <c r="E1459" s="1" t="s">
        <v>11</v>
      </c>
      <c r="F1459" s="13" t="s">
        <v>12</v>
      </c>
      <c r="G1459" s="13">
        <v>5</v>
      </c>
      <c r="H1459" s="13">
        <v>1</v>
      </c>
      <c r="I1459" s="13">
        <v>250</v>
      </c>
      <c r="J1459" s="13">
        <v>1</v>
      </c>
      <c r="K1459" s="13" t="s">
        <v>6326</v>
      </c>
      <c r="L1459" s="13" t="s">
        <v>6327</v>
      </c>
    </row>
    <row r="1460" spans="1:12">
      <c r="A1460" s="1">
        <v>100010542</v>
      </c>
      <c r="B1460" s="1" t="s">
        <v>1138</v>
      </c>
      <c r="C1460" s="1" t="s">
        <v>1137</v>
      </c>
      <c r="D1460" s="1" t="s">
        <v>3497</v>
      </c>
      <c r="E1460" s="1" t="s">
        <v>11</v>
      </c>
      <c r="F1460" s="13" t="s">
        <v>407</v>
      </c>
      <c r="G1460" s="13">
        <v>3</v>
      </c>
      <c r="H1460" s="13">
        <v>1</v>
      </c>
      <c r="I1460" s="13">
        <v>150</v>
      </c>
      <c r="J1460" s="13">
        <v>1</v>
      </c>
      <c r="K1460" s="13" t="s">
        <v>6312</v>
      </c>
      <c r="L1460" s="13" t="s">
        <v>6313</v>
      </c>
    </row>
    <row r="1461" spans="1:12">
      <c r="A1461" s="1">
        <v>100010548</v>
      </c>
      <c r="B1461" s="1" t="s">
        <v>1138</v>
      </c>
      <c r="C1461" s="1" t="s">
        <v>1137</v>
      </c>
      <c r="D1461" s="1" t="s">
        <v>622</v>
      </c>
      <c r="E1461" s="1" t="s">
        <v>2</v>
      </c>
      <c r="F1461" s="13" t="s">
        <v>46</v>
      </c>
      <c r="G1461" s="13">
        <v>3</v>
      </c>
      <c r="H1461" s="13">
        <v>1</v>
      </c>
      <c r="I1461" s="13">
        <v>150</v>
      </c>
      <c r="J1461" s="13">
        <v>1</v>
      </c>
      <c r="K1461" s="13" t="s">
        <v>6306</v>
      </c>
      <c r="L1461" s="13" t="s">
        <v>6307</v>
      </c>
    </row>
    <row r="1462" spans="1:12">
      <c r="A1462" s="1">
        <v>100010554</v>
      </c>
      <c r="B1462" s="1" t="s">
        <v>1138</v>
      </c>
      <c r="C1462" s="1" t="s">
        <v>1137</v>
      </c>
      <c r="D1462" s="1" t="s">
        <v>706</v>
      </c>
      <c r="E1462" s="1" t="s">
        <v>20</v>
      </c>
      <c r="F1462" s="13" t="s">
        <v>100</v>
      </c>
      <c r="G1462" s="13">
        <v>3</v>
      </c>
      <c r="H1462" s="13">
        <v>1</v>
      </c>
      <c r="I1462" s="13">
        <v>150</v>
      </c>
      <c r="J1462" s="13">
        <v>1</v>
      </c>
      <c r="K1462" s="13" t="s">
        <v>6306</v>
      </c>
      <c r="L1462" s="13" t="s">
        <v>6307</v>
      </c>
    </row>
    <row r="1463" spans="1:12">
      <c r="A1463" s="1">
        <v>100011356</v>
      </c>
      <c r="B1463" s="1" t="s">
        <v>1138</v>
      </c>
      <c r="C1463" s="1" t="s">
        <v>1137</v>
      </c>
      <c r="D1463" s="1" t="s">
        <v>3735</v>
      </c>
      <c r="E1463" s="1" t="s">
        <v>11</v>
      </c>
      <c r="F1463" s="13" t="s">
        <v>12</v>
      </c>
      <c r="G1463" s="13">
        <v>3</v>
      </c>
      <c r="H1463" s="13">
        <v>1</v>
      </c>
      <c r="I1463" s="13">
        <v>150</v>
      </c>
      <c r="J1463" s="13">
        <v>1</v>
      </c>
      <c r="K1463" s="13" t="s">
        <v>6306</v>
      </c>
      <c r="L1463" s="13" t="s">
        <v>6307</v>
      </c>
    </row>
    <row r="1464" spans="1:12">
      <c r="A1464" s="1">
        <v>100003191</v>
      </c>
      <c r="B1464" s="1" t="s">
        <v>1138</v>
      </c>
      <c r="C1464" s="1" t="s">
        <v>1137</v>
      </c>
      <c r="D1464" s="1" t="s">
        <v>1135</v>
      </c>
      <c r="E1464" s="1" t="s">
        <v>20</v>
      </c>
      <c r="F1464" s="13" t="s">
        <v>72</v>
      </c>
      <c r="G1464" s="13">
        <v>4</v>
      </c>
      <c r="H1464" s="13">
        <v>1</v>
      </c>
      <c r="I1464" s="13">
        <v>200</v>
      </c>
      <c r="J1464" s="13">
        <v>1</v>
      </c>
      <c r="K1464" s="13" t="s">
        <v>6324</v>
      </c>
      <c r="L1464" s="13" t="s">
        <v>6325</v>
      </c>
    </row>
    <row r="1465" spans="1:12">
      <c r="A1465" s="1">
        <v>100010564</v>
      </c>
      <c r="B1465" s="1" t="s">
        <v>1138</v>
      </c>
      <c r="C1465" s="1" t="s">
        <v>1137</v>
      </c>
      <c r="D1465" s="1" t="s">
        <v>3502</v>
      </c>
      <c r="E1465" s="1" t="s">
        <v>11</v>
      </c>
      <c r="F1465" s="13" t="s">
        <v>12</v>
      </c>
      <c r="G1465" s="13">
        <v>5</v>
      </c>
      <c r="H1465" s="13">
        <v>1</v>
      </c>
      <c r="I1465" s="13">
        <v>250</v>
      </c>
      <c r="J1465" s="13">
        <v>1</v>
      </c>
      <c r="K1465" s="13" t="s">
        <v>6314</v>
      </c>
      <c r="L1465" s="13" t="s">
        <v>6315</v>
      </c>
    </row>
    <row r="1466" spans="1:12">
      <c r="A1466" s="1">
        <v>100010566</v>
      </c>
      <c r="B1466" s="1" t="s">
        <v>1138</v>
      </c>
      <c r="C1466" s="1" t="s">
        <v>1137</v>
      </c>
      <c r="D1466" s="1" t="s">
        <v>3504</v>
      </c>
      <c r="E1466" s="1" t="s">
        <v>27</v>
      </c>
      <c r="F1466" s="13" t="s">
        <v>18</v>
      </c>
      <c r="G1466" s="13">
        <v>5</v>
      </c>
      <c r="H1466" s="13">
        <v>1</v>
      </c>
      <c r="I1466" s="13">
        <v>250</v>
      </c>
      <c r="J1466" s="13">
        <v>1</v>
      </c>
      <c r="K1466" s="13" t="s">
        <v>6314</v>
      </c>
      <c r="L1466" s="13" t="s">
        <v>6315</v>
      </c>
    </row>
    <row r="1467" spans="1:12">
      <c r="A1467" s="1">
        <v>100010576</v>
      </c>
      <c r="B1467" s="1" t="s">
        <v>1138</v>
      </c>
      <c r="C1467" s="1" t="s">
        <v>1137</v>
      </c>
      <c r="D1467" s="1" t="s">
        <v>750</v>
      </c>
      <c r="E1467" s="1" t="s">
        <v>20</v>
      </c>
      <c r="F1467" s="13" t="s">
        <v>72</v>
      </c>
      <c r="G1467" s="13">
        <v>5</v>
      </c>
      <c r="H1467" s="13">
        <v>1</v>
      </c>
      <c r="I1467" s="13">
        <v>250</v>
      </c>
      <c r="J1467" s="13">
        <v>1</v>
      </c>
      <c r="K1467" s="13" t="s">
        <v>6314</v>
      </c>
      <c r="L1467" s="13" t="s">
        <v>6315</v>
      </c>
    </row>
    <row r="1468" spans="1:12">
      <c r="A1468" s="1">
        <v>100010577</v>
      </c>
      <c r="B1468" s="1" t="s">
        <v>1138</v>
      </c>
      <c r="C1468" s="1" t="s">
        <v>1137</v>
      </c>
      <c r="D1468" s="1" t="s">
        <v>3507</v>
      </c>
      <c r="E1468" s="1" t="s">
        <v>11</v>
      </c>
      <c r="F1468" s="13" t="s">
        <v>12</v>
      </c>
      <c r="G1468" s="13">
        <v>5</v>
      </c>
      <c r="H1468" s="13">
        <v>1</v>
      </c>
      <c r="I1468" s="13">
        <v>250</v>
      </c>
      <c r="J1468" s="13">
        <v>1</v>
      </c>
      <c r="K1468" s="13" t="s">
        <v>6314</v>
      </c>
      <c r="L1468" s="13" t="s">
        <v>6315</v>
      </c>
    </row>
    <row r="1469" spans="1:12">
      <c r="A1469" s="1">
        <v>100010586</v>
      </c>
      <c r="B1469" s="1" t="s">
        <v>1138</v>
      </c>
      <c r="C1469" s="1" t="s">
        <v>1137</v>
      </c>
      <c r="D1469" s="1" t="s">
        <v>533</v>
      </c>
      <c r="E1469" s="1" t="s">
        <v>11</v>
      </c>
      <c r="F1469" s="13" t="s">
        <v>407</v>
      </c>
      <c r="G1469" s="13">
        <v>2</v>
      </c>
      <c r="H1469" s="13">
        <v>1</v>
      </c>
      <c r="I1469" s="13">
        <v>100</v>
      </c>
      <c r="J1469" s="13">
        <v>1</v>
      </c>
      <c r="K1469" s="13" t="s">
        <v>6320</v>
      </c>
      <c r="L1469" s="13" t="s">
        <v>6321</v>
      </c>
    </row>
    <row r="1470" spans="1:12">
      <c r="A1470" s="1">
        <v>100010616</v>
      </c>
      <c r="B1470" s="1" t="s">
        <v>1138</v>
      </c>
      <c r="C1470" s="1" t="s">
        <v>1137</v>
      </c>
      <c r="D1470" s="1" t="s">
        <v>3525</v>
      </c>
      <c r="E1470" s="1" t="s">
        <v>11</v>
      </c>
      <c r="F1470" s="13" t="s">
        <v>12</v>
      </c>
      <c r="G1470" s="13">
        <v>4</v>
      </c>
      <c r="H1470" s="13">
        <v>1</v>
      </c>
      <c r="I1470" s="13">
        <v>200</v>
      </c>
      <c r="J1470" s="13">
        <v>1</v>
      </c>
      <c r="K1470" s="13" t="s">
        <v>6324</v>
      </c>
      <c r="L1470" s="13" t="s">
        <v>6325</v>
      </c>
    </row>
    <row r="1471" spans="1:12">
      <c r="A1471" s="1">
        <v>100010620</v>
      </c>
      <c r="B1471" s="1" t="s">
        <v>1138</v>
      </c>
      <c r="C1471" s="1" t="s">
        <v>1137</v>
      </c>
      <c r="D1471" s="1" t="s">
        <v>3074</v>
      </c>
      <c r="E1471" s="1" t="s">
        <v>27</v>
      </c>
      <c r="F1471" s="13" t="s">
        <v>18</v>
      </c>
      <c r="G1471" s="13">
        <v>4</v>
      </c>
      <c r="H1471" s="13">
        <v>1</v>
      </c>
      <c r="I1471" s="13">
        <v>200</v>
      </c>
      <c r="J1471" s="13">
        <v>1</v>
      </c>
      <c r="K1471" s="13" t="s">
        <v>6324</v>
      </c>
      <c r="L1471" s="13" t="s">
        <v>6325</v>
      </c>
    </row>
    <row r="1472" spans="1:12">
      <c r="A1472" s="1">
        <v>100010622</v>
      </c>
      <c r="B1472" s="1" t="s">
        <v>1138</v>
      </c>
      <c r="C1472" s="1" t="s">
        <v>1137</v>
      </c>
      <c r="D1472" s="1" t="s">
        <v>72</v>
      </c>
      <c r="E1472" s="1" t="s">
        <v>20</v>
      </c>
      <c r="F1472" s="13" t="s">
        <v>72</v>
      </c>
      <c r="G1472" s="13">
        <v>3</v>
      </c>
      <c r="H1472" s="13">
        <v>1</v>
      </c>
      <c r="I1472" s="13">
        <v>150</v>
      </c>
      <c r="J1472" s="13">
        <v>1</v>
      </c>
      <c r="K1472" s="13" t="s">
        <v>6306</v>
      </c>
      <c r="L1472" s="13" t="s">
        <v>6307</v>
      </c>
    </row>
    <row r="1473" spans="1:12">
      <c r="A1473" s="1">
        <v>100010635</v>
      </c>
      <c r="B1473" s="1" t="s">
        <v>1138</v>
      </c>
      <c r="C1473" s="1" t="s">
        <v>1137</v>
      </c>
      <c r="D1473" s="1" t="s">
        <v>10</v>
      </c>
      <c r="E1473" s="1" t="s">
        <v>11</v>
      </c>
      <c r="F1473" s="13" t="s">
        <v>407</v>
      </c>
      <c r="G1473" s="13">
        <v>2</v>
      </c>
      <c r="H1473" s="13">
        <v>1</v>
      </c>
      <c r="I1473" s="13">
        <v>100</v>
      </c>
      <c r="J1473" s="13">
        <v>1</v>
      </c>
      <c r="K1473" s="13" t="s">
        <v>6316</v>
      </c>
      <c r="L1473" s="13" t="s">
        <v>6317</v>
      </c>
    </row>
    <row r="1474" spans="1:12">
      <c r="A1474" s="1">
        <v>100010646</v>
      </c>
      <c r="B1474" s="1" t="s">
        <v>1138</v>
      </c>
      <c r="C1474" s="1" t="s">
        <v>3538</v>
      </c>
      <c r="D1474" s="1" t="s">
        <v>3536</v>
      </c>
      <c r="E1474" s="1" t="s">
        <v>11</v>
      </c>
      <c r="F1474" s="13" t="s">
        <v>12</v>
      </c>
      <c r="G1474" s="13">
        <v>3</v>
      </c>
      <c r="H1474" s="13">
        <v>1</v>
      </c>
      <c r="I1474" s="13">
        <v>150</v>
      </c>
      <c r="J1474" s="13">
        <v>1</v>
      </c>
      <c r="K1474" s="13" t="s">
        <v>6306</v>
      </c>
      <c r="L1474" s="13" t="s">
        <v>6307</v>
      </c>
    </row>
    <row r="1475" spans="1:12">
      <c r="A1475" s="1">
        <v>100010656</v>
      </c>
      <c r="B1475" s="1" t="s">
        <v>1138</v>
      </c>
      <c r="C1475" s="1" t="s">
        <v>3538</v>
      </c>
      <c r="D1475" s="1" t="s">
        <v>176</v>
      </c>
      <c r="E1475" s="1" t="s">
        <v>11</v>
      </c>
      <c r="F1475" s="13" t="s">
        <v>12</v>
      </c>
      <c r="G1475" s="13">
        <v>4</v>
      </c>
      <c r="H1475" s="13">
        <v>1</v>
      </c>
      <c r="I1475" s="13">
        <v>200</v>
      </c>
      <c r="J1475" s="13">
        <v>1</v>
      </c>
      <c r="K1475" s="13" t="s">
        <v>6324</v>
      </c>
      <c r="L1475" s="13" t="s">
        <v>6325</v>
      </c>
    </row>
    <row r="1476" spans="1:12">
      <c r="A1476" s="1">
        <v>100010662</v>
      </c>
      <c r="B1476" s="1" t="s">
        <v>1138</v>
      </c>
      <c r="C1476" s="1" t="s">
        <v>3538</v>
      </c>
      <c r="D1476" s="1" t="s">
        <v>3542</v>
      </c>
      <c r="E1476" s="1" t="s">
        <v>11</v>
      </c>
      <c r="F1476" s="13" t="s">
        <v>12</v>
      </c>
      <c r="G1476" s="13">
        <v>3</v>
      </c>
      <c r="H1476" s="13">
        <v>1</v>
      </c>
      <c r="I1476" s="13">
        <v>150</v>
      </c>
      <c r="J1476" s="13">
        <v>1</v>
      </c>
      <c r="K1476" s="13" t="s">
        <v>6306</v>
      </c>
      <c r="L1476" s="13" t="s">
        <v>6307</v>
      </c>
    </row>
    <row r="1477" spans="1:12">
      <c r="A1477" s="1">
        <v>100010670</v>
      </c>
      <c r="B1477" s="1" t="s">
        <v>1138</v>
      </c>
      <c r="C1477" s="1" t="s">
        <v>3538</v>
      </c>
      <c r="D1477" s="1" t="s">
        <v>176</v>
      </c>
      <c r="E1477" s="1" t="s">
        <v>11</v>
      </c>
      <c r="F1477" s="13" t="s">
        <v>12</v>
      </c>
      <c r="G1477" s="13">
        <v>3</v>
      </c>
      <c r="H1477" s="13">
        <v>1</v>
      </c>
      <c r="I1477" s="13">
        <v>150</v>
      </c>
      <c r="J1477" s="13">
        <v>1</v>
      </c>
      <c r="K1477" s="13" t="s">
        <v>6306</v>
      </c>
      <c r="L1477" s="13" t="s">
        <v>6307</v>
      </c>
    </row>
    <row r="1478" spans="1:12">
      <c r="A1478" s="1">
        <v>100010680</v>
      </c>
      <c r="B1478" s="1" t="s">
        <v>1138</v>
      </c>
      <c r="C1478" s="1" t="s">
        <v>3538</v>
      </c>
      <c r="D1478" s="1" t="s">
        <v>176</v>
      </c>
      <c r="E1478" s="1" t="s">
        <v>11</v>
      </c>
      <c r="F1478" s="13" t="s">
        <v>12</v>
      </c>
      <c r="G1478" s="13">
        <v>3</v>
      </c>
      <c r="H1478" s="13">
        <v>1</v>
      </c>
      <c r="I1478" s="13">
        <v>150</v>
      </c>
      <c r="J1478" s="13">
        <v>1</v>
      </c>
      <c r="K1478" s="13" t="s">
        <v>6306</v>
      </c>
      <c r="L1478" s="13" t="s">
        <v>6307</v>
      </c>
    </row>
    <row r="1479" spans="1:12">
      <c r="A1479" s="1">
        <v>100010699</v>
      </c>
      <c r="B1479" s="1" t="s">
        <v>1138</v>
      </c>
      <c r="C1479" s="1" t="s">
        <v>3538</v>
      </c>
      <c r="D1479" s="1" t="s">
        <v>3215</v>
      </c>
      <c r="E1479" s="1" t="s">
        <v>20</v>
      </c>
      <c r="F1479" s="13" t="s">
        <v>100</v>
      </c>
      <c r="G1479" s="13">
        <v>3</v>
      </c>
      <c r="H1479" s="13">
        <v>1</v>
      </c>
      <c r="I1479" s="13">
        <v>150</v>
      </c>
      <c r="J1479" s="13">
        <v>1</v>
      </c>
      <c r="K1479" s="13" t="s">
        <v>6306</v>
      </c>
      <c r="L1479" s="13" t="s">
        <v>6307</v>
      </c>
    </row>
    <row r="1480" spans="1:12">
      <c r="A1480" s="1">
        <v>100017479</v>
      </c>
      <c r="B1480" s="1" t="s">
        <v>1138</v>
      </c>
      <c r="C1480" s="1" t="s">
        <v>3538</v>
      </c>
      <c r="D1480" s="1" t="s">
        <v>5475</v>
      </c>
      <c r="E1480" s="1" t="s">
        <v>5474</v>
      </c>
      <c r="F1480" s="13" t="s">
        <v>5475</v>
      </c>
      <c r="G1480" s="13">
        <v>0</v>
      </c>
      <c r="H1480" s="13">
        <v>0</v>
      </c>
      <c r="I1480" s="13">
        <v>0</v>
      </c>
      <c r="J1480" s="13">
        <v>1</v>
      </c>
      <c r="K1480" s="13" t="s">
        <v>6330</v>
      </c>
      <c r="L1480" s="13" t="s">
        <v>6331</v>
      </c>
    </row>
    <row r="1481" spans="1:12">
      <c r="A1481" s="1">
        <v>100010698</v>
      </c>
      <c r="B1481" s="1" t="s">
        <v>1138</v>
      </c>
      <c r="C1481" s="1" t="s">
        <v>3538</v>
      </c>
      <c r="D1481" s="1" t="s">
        <v>2808</v>
      </c>
      <c r="E1481" s="1" t="s">
        <v>20</v>
      </c>
      <c r="F1481" s="13" t="s">
        <v>72</v>
      </c>
      <c r="G1481" s="13">
        <v>3</v>
      </c>
      <c r="H1481" s="13">
        <v>1</v>
      </c>
      <c r="I1481" s="13">
        <v>150</v>
      </c>
      <c r="J1481" s="13">
        <v>1</v>
      </c>
      <c r="K1481" s="13" t="s">
        <v>6306</v>
      </c>
      <c r="L1481" s="13" t="s">
        <v>6307</v>
      </c>
    </row>
    <row r="1482" spans="1:12">
      <c r="A1482" s="1">
        <v>100010701</v>
      </c>
      <c r="B1482" s="1" t="s">
        <v>1138</v>
      </c>
      <c r="C1482" s="1" t="s">
        <v>3538</v>
      </c>
      <c r="D1482" s="1" t="s">
        <v>176</v>
      </c>
      <c r="E1482" s="1" t="s">
        <v>11</v>
      </c>
      <c r="F1482" s="13" t="s">
        <v>12</v>
      </c>
      <c r="G1482" s="13">
        <v>3</v>
      </c>
      <c r="H1482" s="13">
        <v>1</v>
      </c>
      <c r="I1482" s="13">
        <v>150</v>
      </c>
      <c r="J1482" s="13">
        <v>1</v>
      </c>
      <c r="K1482" s="13" t="s">
        <v>6306</v>
      </c>
      <c r="L1482" s="13" t="s">
        <v>6307</v>
      </c>
    </row>
    <row r="1483" spans="1:12">
      <c r="A1483" s="1">
        <v>100010710</v>
      </c>
      <c r="B1483" s="1" t="s">
        <v>1138</v>
      </c>
      <c r="C1483" s="1" t="s">
        <v>3538</v>
      </c>
      <c r="D1483" s="1" t="s">
        <v>3554</v>
      </c>
      <c r="E1483" s="1" t="s">
        <v>11</v>
      </c>
      <c r="F1483" s="13" t="s">
        <v>12</v>
      </c>
      <c r="G1483" s="13">
        <v>3</v>
      </c>
      <c r="H1483" s="13">
        <v>1</v>
      </c>
      <c r="I1483" s="13">
        <v>150</v>
      </c>
      <c r="J1483" s="13">
        <v>1</v>
      </c>
      <c r="K1483" s="13" t="s">
        <v>6306</v>
      </c>
      <c r="L1483" s="13" t="s">
        <v>6307</v>
      </c>
    </row>
    <row r="1484" spans="1:12">
      <c r="A1484" s="1">
        <v>100010731</v>
      </c>
      <c r="B1484" s="1" t="s">
        <v>1138</v>
      </c>
      <c r="C1484" s="1" t="s">
        <v>3538</v>
      </c>
      <c r="D1484" s="1" t="s">
        <v>12</v>
      </c>
      <c r="E1484" s="1" t="s">
        <v>11</v>
      </c>
      <c r="F1484" s="13" t="s">
        <v>407</v>
      </c>
      <c r="G1484" s="13">
        <v>2</v>
      </c>
      <c r="H1484" s="13">
        <v>1</v>
      </c>
      <c r="I1484" s="13">
        <v>100</v>
      </c>
      <c r="J1484" s="13">
        <v>1</v>
      </c>
      <c r="K1484" s="13" t="s">
        <v>6320</v>
      </c>
      <c r="L1484" s="13" t="s">
        <v>6321</v>
      </c>
    </row>
    <row r="1485" spans="1:12">
      <c r="A1485" s="1">
        <v>100010736</v>
      </c>
      <c r="B1485" s="1" t="s">
        <v>1138</v>
      </c>
      <c r="C1485" s="1" t="s">
        <v>3538</v>
      </c>
      <c r="D1485" s="1" t="s">
        <v>12</v>
      </c>
      <c r="E1485" s="1" t="s">
        <v>11</v>
      </c>
      <c r="F1485" s="13" t="s">
        <v>407</v>
      </c>
      <c r="G1485" s="13">
        <v>2</v>
      </c>
      <c r="H1485" s="13">
        <v>1</v>
      </c>
      <c r="I1485" s="13">
        <v>100</v>
      </c>
      <c r="J1485" s="13">
        <v>1</v>
      </c>
      <c r="K1485" s="13" t="s">
        <v>6320</v>
      </c>
      <c r="L1485" s="13" t="s">
        <v>6321</v>
      </c>
    </row>
    <row r="1486" spans="1:12">
      <c r="A1486" s="1">
        <v>100010747</v>
      </c>
      <c r="B1486" s="1" t="s">
        <v>1138</v>
      </c>
      <c r="C1486" s="1" t="s">
        <v>3538</v>
      </c>
      <c r="D1486" s="1" t="s">
        <v>3561</v>
      </c>
      <c r="E1486" s="1" t="s">
        <v>11</v>
      </c>
      <c r="F1486" s="13" t="s">
        <v>3562</v>
      </c>
      <c r="G1486" s="13">
        <v>3</v>
      </c>
      <c r="H1486" s="13">
        <v>1</v>
      </c>
      <c r="I1486" s="13">
        <v>150</v>
      </c>
      <c r="J1486" s="13">
        <v>1</v>
      </c>
      <c r="K1486" s="13" t="s">
        <v>6306</v>
      </c>
      <c r="L1486" s="13" t="s">
        <v>6307</v>
      </c>
    </row>
    <row r="1487" spans="1:12">
      <c r="A1487" s="1">
        <v>100010752</v>
      </c>
      <c r="B1487" s="1" t="s">
        <v>1138</v>
      </c>
      <c r="C1487" s="1" t="s">
        <v>3538</v>
      </c>
      <c r="D1487" s="1" t="s">
        <v>12</v>
      </c>
      <c r="E1487" s="1" t="s">
        <v>11</v>
      </c>
      <c r="F1487" s="13" t="s">
        <v>12</v>
      </c>
      <c r="G1487" s="13">
        <v>2</v>
      </c>
      <c r="H1487" s="13">
        <v>1</v>
      </c>
      <c r="I1487" s="13">
        <v>100</v>
      </c>
      <c r="J1487" s="13">
        <v>1</v>
      </c>
      <c r="K1487" s="13" t="s">
        <v>6320</v>
      </c>
      <c r="L1487" s="13" t="s">
        <v>6321</v>
      </c>
    </row>
    <row r="1488" spans="1:12">
      <c r="A1488" s="1">
        <v>100010766</v>
      </c>
      <c r="B1488" s="1" t="s">
        <v>1138</v>
      </c>
      <c r="C1488" s="1" t="s">
        <v>3538</v>
      </c>
      <c r="D1488" s="1" t="s">
        <v>12</v>
      </c>
      <c r="E1488" s="1" t="s">
        <v>11</v>
      </c>
      <c r="F1488" s="13" t="s">
        <v>12</v>
      </c>
      <c r="G1488" s="13">
        <v>4</v>
      </c>
      <c r="H1488" s="13">
        <v>1</v>
      </c>
      <c r="I1488" s="13">
        <v>200</v>
      </c>
      <c r="J1488" s="13">
        <v>1</v>
      </c>
      <c r="K1488" s="13" t="s">
        <v>6324</v>
      </c>
      <c r="L1488" s="13" t="s">
        <v>6325</v>
      </c>
    </row>
    <row r="1489" spans="1:12">
      <c r="A1489" s="1">
        <v>100010770</v>
      </c>
      <c r="B1489" s="1" t="s">
        <v>1138</v>
      </c>
      <c r="C1489" s="1" t="s">
        <v>3538</v>
      </c>
      <c r="D1489" s="1" t="s">
        <v>72</v>
      </c>
      <c r="E1489" s="1" t="s">
        <v>20</v>
      </c>
      <c r="F1489" s="13" t="s">
        <v>72</v>
      </c>
      <c r="G1489" s="13">
        <v>4</v>
      </c>
      <c r="H1489" s="13">
        <v>1</v>
      </c>
      <c r="I1489" s="13">
        <v>200</v>
      </c>
      <c r="J1489" s="13">
        <v>1</v>
      </c>
      <c r="K1489" s="13" t="s">
        <v>6324</v>
      </c>
      <c r="L1489" s="13" t="s">
        <v>6325</v>
      </c>
    </row>
    <row r="1490" spans="1:12">
      <c r="A1490" s="1">
        <v>100010774</v>
      </c>
      <c r="B1490" s="1" t="s">
        <v>1138</v>
      </c>
      <c r="C1490" s="1" t="s">
        <v>3538</v>
      </c>
      <c r="D1490" s="1" t="s">
        <v>3573</v>
      </c>
      <c r="E1490" s="1" t="s">
        <v>27</v>
      </c>
      <c r="F1490" s="13" t="s">
        <v>18</v>
      </c>
      <c r="G1490" s="13">
        <v>4</v>
      </c>
      <c r="H1490" s="13">
        <v>2</v>
      </c>
      <c r="I1490" s="13">
        <v>200</v>
      </c>
      <c r="J1490" s="13">
        <v>1</v>
      </c>
      <c r="K1490" s="13" t="s">
        <v>6324</v>
      </c>
      <c r="L1490" s="13" t="s">
        <v>6325</v>
      </c>
    </row>
    <row r="1491" spans="1:12">
      <c r="A1491" s="1">
        <v>100010781</v>
      </c>
      <c r="B1491" s="1" t="s">
        <v>1138</v>
      </c>
      <c r="C1491" s="1" t="s">
        <v>3538</v>
      </c>
      <c r="D1491" s="1" t="s">
        <v>46</v>
      </c>
      <c r="E1491" s="1" t="s">
        <v>2</v>
      </c>
      <c r="F1491" s="13" t="s">
        <v>46</v>
      </c>
      <c r="G1491" s="13">
        <v>3</v>
      </c>
      <c r="H1491" s="13">
        <v>1</v>
      </c>
      <c r="I1491" s="13">
        <v>150</v>
      </c>
      <c r="J1491" s="13">
        <v>1</v>
      </c>
      <c r="K1491" s="13" t="s">
        <v>6312</v>
      </c>
      <c r="L1491" s="13" t="s">
        <v>6313</v>
      </c>
    </row>
    <row r="1492" spans="1:12">
      <c r="A1492" s="1">
        <v>100010786</v>
      </c>
      <c r="B1492" s="1" t="s">
        <v>1138</v>
      </c>
      <c r="C1492" s="1" t="s">
        <v>3538</v>
      </c>
      <c r="D1492" s="1" t="s">
        <v>3576</v>
      </c>
      <c r="E1492" s="1" t="s">
        <v>11</v>
      </c>
      <c r="F1492" s="13" t="s">
        <v>12</v>
      </c>
      <c r="G1492" s="13">
        <v>3</v>
      </c>
      <c r="H1492" s="13">
        <v>1</v>
      </c>
      <c r="I1492" s="13">
        <v>150</v>
      </c>
      <c r="J1492" s="13">
        <v>1</v>
      </c>
      <c r="K1492" s="13" t="s">
        <v>6306</v>
      </c>
      <c r="L1492" s="13" t="s">
        <v>6307</v>
      </c>
    </row>
    <row r="1493" spans="1:12">
      <c r="A1493" s="1">
        <v>100010790</v>
      </c>
      <c r="B1493" s="1" t="s">
        <v>1138</v>
      </c>
      <c r="C1493" s="1" t="s">
        <v>3538</v>
      </c>
      <c r="D1493" s="1" t="s">
        <v>3579</v>
      </c>
      <c r="E1493" s="1" t="s">
        <v>11</v>
      </c>
      <c r="F1493" s="13" t="s">
        <v>12</v>
      </c>
      <c r="G1493" s="13">
        <v>3</v>
      </c>
      <c r="H1493" s="13">
        <v>1</v>
      </c>
      <c r="I1493" s="13">
        <v>150</v>
      </c>
      <c r="J1493" s="13">
        <v>1</v>
      </c>
      <c r="K1493" s="13" t="s">
        <v>6312</v>
      </c>
      <c r="L1493" s="13" t="s">
        <v>6313</v>
      </c>
    </row>
    <row r="1494" spans="1:12">
      <c r="A1494" s="1">
        <v>100010804</v>
      </c>
      <c r="B1494" s="1" t="s">
        <v>1138</v>
      </c>
      <c r="C1494" s="1" t="s">
        <v>3538</v>
      </c>
      <c r="D1494" s="1" t="s">
        <v>176</v>
      </c>
      <c r="E1494" s="1" t="s">
        <v>11</v>
      </c>
      <c r="F1494" s="13" t="s">
        <v>12</v>
      </c>
      <c r="G1494" s="13">
        <v>3</v>
      </c>
      <c r="H1494" s="13">
        <v>1</v>
      </c>
      <c r="I1494" s="13">
        <v>150</v>
      </c>
      <c r="J1494" s="13">
        <v>1</v>
      </c>
      <c r="K1494" s="13" t="s">
        <v>6306</v>
      </c>
      <c r="L1494" s="13" t="s">
        <v>6307</v>
      </c>
    </row>
    <row r="1495" spans="1:12">
      <c r="A1495" s="1">
        <v>100010799</v>
      </c>
      <c r="B1495" s="1" t="s">
        <v>1138</v>
      </c>
      <c r="C1495" s="1" t="s">
        <v>3538</v>
      </c>
      <c r="D1495" s="1" t="s">
        <v>72</v>
      </c>
      <c r="E1495" s="1" t="s">
        <v>20</v>
      </c>
      <c r="F1495" s="13" t="s">
        <v>72</v>
      </c>
      <c r="G1495" s="13">
        <v>3</v>
      </c>
      <c r="H1495" s="13">
        <v>1</v>
      </c>
      <c r="I1495" s="13">
        <v>150</v>
      </c>
      <c r="J1495" s="13">
        <v>1</v>
      </c>
      <c r="K1495" s="13" t="s">
        <v>6306</v>
      </c>
      <c r="L1495" s="13" t="s">
        <v>6307</v>
      </c>
    </row>
    <row r="1496" spans="1:12">
      <c r="A1496" s="1">
        <v>100010800</v>
      </c>
      <c r="B1496" s="1" t="s">
        <v>1138</v>
      </c>
      <c r="C1496" s="1" t="s">
        <v>3538</v>
      </c>
      <c r="D1496" s="1" t="s">
        <v>673</v>
      </c>
      <c r="E1496" s="1" t="s">
        <v>2</v>
      </c>
      <c r="F1496" s="13" t="s">
        <v>673</v>
      </c>
      <c r="G1496" s="13">
        <v>3</v>
      </c>
      <c r="H1496" s="13">
        <v>1</v>
      </c>
      <c r="I1496" s="13">
        <v>150</v>
      </c>
      <c r="J1496" s="13">
        <v>1</v>
      </c>
      <c r="K1496" s="13" t="s">
        <v>6306</v>
      </c>
      <c r="L1496" s="13" t="s">
        <v>6307</v>
      </c>
    </row>
    <row r="1497" spans="1:12">
      <c r="A1497" s="1">
        <v>100010985</v>
      </c>
      <c r="B1497" s="1" t="s">
        <v>1138</v>
      </c>
      <c r="C1497" s="1" t="s">
        <v>3642</v>
      </c>
      <c r="D1497" s="1" t="s">
        <v>12</v>
      </c>
      <c r="E1497" s="1" t="s">
        <v>11</v>
      </c>
      <c r="F1497" s="13" t="s">
        <v>12</v>
      </c>
      <c r="G1497" s="13">
        <v>3</v>
      </c>
      <c r="H1497" s="13">
        <v>1</v>
      </c>
      <c r="I1497" s="13">
        <v>150</v>
      </c>
      <c r="J1497" s="13">
        <v>1</v>
      </c>
      <c r="K1497" s="13" t="s">
        <v>6306</v>
      </c>
      <c r="L1497" s="13" t="s">
        <v>6307</v>
      </c>
    </row>
    <row r="1498" spans="1:12">
      <c r="A1498" s="1">
        <v>100010987</v>
      </c>
      <c r="B1498" s="1" t="s">
        <v>1138</v>
      </c>
      <c r="C1498" s="1" t="s">
        <v>3642</v>
      </c>
      <c r="D1498" s="1" t="s">
        <v>1954</v>
      </c>
      <c r="E1498" s="1" t="s">
        <v>126</v>
      </c>
      <c r="F1498" s="13" t="s">
        <v>127</v>
      </c>
      <c r="G1498" s="13">
        <v>3</v>
      </c>
      <c r="H1498" s="13">
        <v>1</v>
      </c>
      <c r="I1498" s="13">
        <v>150</v>
      </c>
      <c r="J1498" s="13">
        <v>1</v>
      </c>
      <c r="K1498" s="13" t="s">
        <v>6306</v>
      </c>
      <c r="L1498" s="13" t="s">
        <v>6307</v>
      </c>
    </row>
    <row r="1499" spans="1:12">
      <c r="A1499" s="1">
        <v>100010995</v>
      </c>
      <c r="B1499" s="1" t="s">
        <v>1138</v>
      </c>
      <c r="C1499" s="1" t="s">
        <v>3642</v>
      </c>
      <c r="D1499" s="1" t="s">
        <v>176</v>
      </c>
      <c r="E1499" s="1" t="s">
        <v>11</v>
      </c>
      <c r="F1499" s="13" t="s">
        <v>12</v>
      </c>
      <c r="G1499" s="13">
        <v>3</v>
      </c>
      <c r="H1499" s="13">
        <v>1</v>
      </c>
      <c r="I1499" s="13">
        <v>150</v>
      </c>
      <c r="J1499" s="13">
        <v>1</v>
      </c>
      <c r="K1499" s="13" t="s">
        <v>6306</v>
      </c>
      <c r="L1499" s="13" t="s">
        <v>6307</v>
      </c>
    </row>
    <row r="1500" spans="1:12">
      <c r="A1500" s="1">
        <v>100010999</v>
      </c>
      <c r="B1500" s="1" t="s">
        <v>1138</v>
      </c>
      <c r="C1500" s="1" t="s">
        <v>3642</v>
      </c>
      <c r="D1500" s="1" t="s">
        <v>176</v>
      </c>
      <c r="E1500" s="1" t="s">
        <v>11</v>
      </c>
      <c r="F1500" s="13" t="s">
        <v>12</v>
      </c>
      <c r="G1500" s="13">
        <v>3</v>
      </c>
      <c r="H1500" s="13">
        <v>1</v>
      </c>
      <c r="I1500" s="13">
        <v>150</v>
      </c>
      <c r="J1500" s="13">
        <v>1</v>
      </c>
      <c r="K1500" s="13" t="s">
        <v>6306</v>
      </c>
      <c r="L1500" s="13" t="s">
        <v>6307</v>
      </c>
    </row>
    <row r="1501" spans="1:12">
      <c r="A1501" s="1">
        <v>100011004</v>
      </c>
      <c r="B1501" s="1" t="s">
        <v>1138</v>
      </c>
      <c r="C1501" s="1" t="s">
        <v>3642</v>
      </c>
      <c r="D1501" s="1" t="s">
        <v>3651</v>
      </c>
      <c r="E1501" s="1" t="s">
        <v>27</v>
      </c>
      <c r="F1501" s="13" t="s">
        <v>18</v>
      </c>
      <c r="G1501" s="13">
        <v>3</v>
      </c>
      <c r="H1501" s="13">
        <v>1</v>
      </c>
      <c r="I1501" s="13">
        <v>150</v>
      </c>
      <c r="J1501" s="13">
        <v>1</v>
      </c>
      <c r="K1501" s="13" t="s">
        <v>6312</v>
      </c>
      <c r="L1501" s="13" t="s">
        <v>6313</v>
      </c>
    </row>
    <row r="1502" spans="1:12">
      <c r="A1502" s="1">
        <v>100019637</v>
      </c>
      <c r="B1502" s="1" t="s">
        <v>1138</v>
      </c>
      <c r="C1502" s="1" t="s">
        <v>3642</v>
      </c>
      <c r="D1502" s="1" t="s">
        <v>5440</v>
      </c>
      <c r="E1502" s="1" t="s">
        <v>2</v>
      </c>
      <c r="F1502" s="13" t="s">
        <v>1931</v>
      </c>
      <c r="G1502" s="13">
        <v>0</v>
      </c>
      <c r="H1502" s="13">
        <v>0</v>
      </c>
      <c r="I1502" s="13">
        <v>0</v>
      </c>
      <c r="J1502" s="13">
        <v>1</v>
      </c>
      <c r="K1502" s="13" t="s">
        <v>6334</v>
      </c>
      <c r="L1502" s="13" t="s">
        <v>6335</v>
      </c>
    </row>
    <row r="1503" spans="1:12">
      <c r="A1503" s="1">
        <v>100011010</v>
      </c>
      <c r="B1503" s="1" t="s">
        <v>1138</v>
      </c>
      <c r="C1503" s="1" t="s">
        <v>3642</v>
      </c>
      <c r="D1503" s="1" t="s">
        <v>750</v>
      </c>
      <c r="E1503" s="1" t="s">
        <v>20</v>
      </c>
      <c r="F1503" s="13" t="s">
        <v>72</v>
      </c>
      <c r="G1503" s="13">
        <v>3</v>
      </c>
      <c r="H1503" s="13">
        <v>1</v>
      </c>
      <c r="I1503" s="13">
        <v>150</v>
      </c>
      <c r="J1503" s="13">
        <v>1</v>
      </c>
      <c r="K1503" s="13" t="s">
        <v>6312</v>
      </c>
      <c r="L1503" s="13" t="s">
        <v>6313</v>
      </c>
    </row>
    <row r="1504" spans="1:12">
      <c r="A1504" s="1">
        <v>100017353</v>
      </c>
      <c r="B1504" s="1" t="s">
        <v>1138</v>
      </c>
      <c r="C1504" s="1" t="s">
        <v>3642</v>
      </c>
      <c r="D1504" s="1" t="s">
        <v>5486</v>
      </c>
      <c r="E1504" s="1" t="s">
        <v>2</v>
      </c>
      <c r="F1504" s="13" t="s">
        <v>3656</v>
      </c>
      <c r="G1504" s="13">
        <v>3</v>
      </c>
      <c r="H1504" s="13">
        <v>1</v>
      </c>
      <c r="I1504" s="13">
        <v>150</v>
      </c>
      <c r="J1504" s="13">
        <v>1</v>
      </c>
      <c r="K1504" s="13" t="s">
        <v>6312</v>
      </c>
      <c r="L1504" s="13" t="s">
        <v>6313</v>
      </c>
    </row>
    <row r="1505" spans="1:12">
      <c r="A1505" s="1">
        <v>100011019</v>
      </c>
      <c r="B1505" s="1" t="s">
        <v>1138</v>
      </c>
      <c r="C1505" s="1" t="s">
        <v>3642</v>
      </c>
      <c r="D1505" s="1" t="s">
        <v>3657</v>
      </c>
      <c r="E1505" s="1" t="s">
        <v>11</v>
      </c>
      <c r="F1505" s="13" t="s">
        <v>12</v>
      </c>
      <c r="G1505" s="13">
        <v>3</v>
      </c>
      <c r="H1505" s="13">
        <v>1</v>
      </c>
      <c r="I1505" s="13">
        <v>150</v>
      </c>
      <c r="J1505" s="13">
        <v>1</v>
      </c>
      <c r="K1505" s="13" t="s">
        <v>6312</v>
      </c>
      <c r="L1505" s="13" t="s">
        <v>6313</v>
      </c>
    </row>
    <row r="1506" spans="1:12">
      <c r="A1506" s="1">
        <v>100011015</v>
      </c>
      <c r="B1506" s="1" t="s">
        <v>1138</v>
      </c>
      <c r="C1506" s="1" t="s">
        <v>3642</v>
      </c>
      <c r="D1506" s="1" t="s">
        <v>3655</v>
      </c>
      <c r="E1506" s="1" t="s">
        <v>2</v>
      </c>
      <c r="F1506" s="13" t="s">
        <v>3656</v>
      </c>
      <c r="G1506" s="13">
        <v>2</v>
      </c>
      <c r="H1506" s="13">
        <v>1</v>
      </c>
      <c r="I1506" s="13">
        <v>100</v>
      </c>
      <c r="J1506" s="13">
        <v>1</v>
      </c>
      <c r="K1506" s="13" t="s">
        <v>6320</v>
      </c>
      <c r="L1506" s="13" t="s">
        <v>6321</v>
      </c>
    </row>
    <row r="1507" spans="1:12">
      <c r="A1507" s="1">
        <v>100017480</v>
      </c>
      <c r="B1507" s="1" t="s">
        <v>1138</v>
      </c>
      <c r="C1507" s="1" t="s">
        <v>3642</v>
      </c>
      <c r="D1507" s="1" t="s">
        <v>5475</v>
      </c>
      <c r="E1507" s="1" t="s">
        <v>5474</v>
      </c>
      <c r="F1507" s="13" t="s">
        <v>5475</v>
      </c>
      <c r="G1507" s="13">
        <v>0</v>
      </c>
      <c r="H1507" s="13">
        <v>0</v>
      </c>
      <c r="I1507" s="13">
        <v>0</v>
      </c>
      <c r="J1507" s="13">
        <v>1</v>
      </c>
      <c r="K1507" s="13" t="s">
        <v>6330</v>
      </c>
      <c r="L1507" s="13" t="s">
        <v>6331</v>
      </c>
    </row>
    <row r="1508" spans="1:12">
      <c r="A1508" s="1">
        <v>100011012</v>
      </c>
      <c r="B1508" s="1" t="s">
        <v>1138</v>
      </c>
      <c r="C1508" s="1" t="s">
        <v>3642</v>
      </c>
      <c r="D1508" s="1" t="s">
        <v>841</v>
      </c>
      <c r="E1508" s="1" t="s">
        <v>2</v>
      </c>
      <c r="F1508" s="13" t="s">
        <v>277</v>
      </c>
      <c r="G1508" s="13">
        <v>2</v>
      </c>
      <c r="H1508" s="13">
        <v>1</v>
      </c>
      <c r="I1508" s="13">
        <v>100</v>
      </c>
      <c r="J1508" s="13">
        <v>1</v>
      </c>
      <c r="K1508" s="13" t="s">
        <v>6320</v>
      </c>
      <c r="L1508" s="13" t="s">
        <v>6321</v>
      </c>
    </row>
    <row r="1509" spans="1:12">
      <c r="A1509" s="1">
        <v>100011014</v>
      </c>
      <c r="B1509" s="1" t="s">
        <v>1138</v>
      </c>
      <c r="C1509" s="1" t="s">
        <v>3642</v>
      </c>
      <c r="D1509" s="1" t="s">
        <v>1929</v>
      </c>
      <c r="E1509" s="1" t="s">
        <v>2</v>
      </c>
      <c r="F1509" s="13" t="s">
        <v>289</v>
      </c>
      <c r="G1509" s="13">
        <v>3</v>
      </c>
      <c r="H1509" s="13">
        <v>1</v>
      </c>
      <c r="I1509" s="13">
        <v>150</v>
      </c>
      <c r="J1509" s="13">
        <v>1</v>
      </c>
      <c r="K1509" s="13" t="s">
        <v>6306</v>
      </c>
      <c r="L1509" s="13" t="s">
        <v>6307</v>
      </c>
    </row>
    <row r="1510" spans="1:12">
      <c r="A1510" s="1">
        <v>100011022</v>
      </c>
      <c r="B1510" s="1" t="s">
        <v>1138</v>
      </c>
      <c r="C1510" s="1" t="s">
        <v>3642</v>
      </c>
      <c r="D1510" s="1" t="s">
        <v>3659</v>
      </c>
      <c r="E1510" s="1" t="s">
        <v>11</v>
      </c>
      <c r="F1510" s="13" t="s">
        <v>12</v>
      </c>
      <c r="G1510" s="13">
        <v>5</v>
      </c>
      <c r="H1510" s="13">
        <v>1</v>
      </c>
      <c r="I1510" s="13">
        <v>250</v>
      </c>
      <c r="J1510" s="13">
        <v>1</v>
      </c>
      <c r="K1510" s="13" t="s">
        <v>6328</v>
      </c>
      <c r="L1510" s="13" t="s">
        <v>6329</v>
      </c>
    </row>
    <row r="1511" spans="1:12">
      <c r="A1511" s="1">
        <v>100011033</v>
      </c>
      <c r="B1511" s="1" t="s">
        <v>1138</v>
      </c>
      <c r="C1511" s="1" t="s">
        <v>3642</v>
      </c>
      <c r="D1511" s="1" t="s">
        <v>176</v>
      </c>
      <c r="E1511" s="1" t="s">
        <v>11</v>
      </c>
      <c r="F1511" s="13" t="s">
        <v>12</v>
      </c>
      <c r="G1511" s="13">
        <v>3</v>
      </c>
      <c r="H1511" s="13">
        <v>1</v>
      </c>
      <c r="I1511" s="13">
        <v>150</v>
      </c>
      <c r="J1511" s="13">
        <v>1</v>
      </c>
      <c r="K1511" s="13" t="s">
        <v>6306</v>
      </c>
      <c r="L1511" s="13" t="s">
        <v>6307</v>
      </c>
    </row>
    <row r="1512" spans="1:12">
      <c r="A1512" s="1">
        <v>100011038</v>
      </c>
      <c r="B1512" s="1" t="s">
        <v>1138</v>
      </c>
      <c r="C1512" s="1" t="s">
        <v>3642</v>
      </c>
      <c r="D1512" s="1" t="s">
        <v>176</v>
      </c>
      <c r="E1512" s="1" t="s">
        <v>11</v>
      </c>
      <c r="F1512" s="13" t="s">
        <v>12</v>
      </c>
      <c r="G1512" s="13">
        <v>3</v>
      </c>
      <c r="H1512" s="13">
        <v>1</v>
      </c>
      <c r="I1512" s="13">
        <v>150</v>
      </c>
      <c r="J1512" s="13">
        <v>1</v>
      </c>
      <c r="K1512" s="13" t="s">
        <v>6306</v>
      </c>
      <c r="L1512" s="13" t="s">
        <v>6307</v>
      </c>
    </row>
    <row r="1513" spans="1:12">
      <c r="A1513" s="1">
        <v>100011051</v>
      </c>
      <c r="B1513" s="1" t="s">
        <v>1138</v>
      </c>
      <c r="C1513" s="1" t="s">
        <v>3642</v>
      </c>
      <c r="D1513" s="1" t="s">
        <v>72</v>
      </c>
      <c r="E1513" s="1" t="s">
        <v>20</v>
      </c>
      <c r="F1513" s="13" t="s">
        <v>72</v>
      </c>
      <c r="G1513" s="13">
        <v>3</v>
      </c>
      <c r="H1513" s="13">
        <v>1</v>
      </c>
      <c r="I1513" s="13">
        <v>150</v>
      </c>
      <c r="J1513" s="13">
        <v>1</v>
      </c>
      <c r="K1513" s="13" t="s">
        <v>6306</v>
      </c>
      <c r="L1513" s="13" t="s">
        <v>6307</v>
      </c>
    </row>
    <row r="1514" spans="1:12">
      <c r="A1514" s="1">
        <v>100011056</v>
      </c>
      <c r="B1514" s="1" t="s">
        <v>1138</v>
      </c>
      <c r="C1514" s="1" t="s">
        <v>3642</v>
      </c>
      <c r="D1514" s="1" t="s">
        <v>12</v>
      </c>
      <c r="E1514" s="1" t="s">
        <v>11</v>
      </c>
      <c r="F1514" s="13" t="s">
        <v>12</v>
      </c>
      <c r="G1514" s="13">
        <v>5</v>
      </c>
      <c r="H1514" s="13">
        <v>1</v>
      </c>
      <c r="I1514" s="13">
        <v>250</v>
      </c>
      <c r="J1514" s="13">
        <v>1</v>
      </c>
      <c r="K1514" s="13" t="s">
        <v>6328</v>
      </c>
      <c r="L1514" s="13" t="s">
        <v>6329</v>
      </c>
    </row>
    <row r="1515" spans="1:12">
      <c r="A1515" s="1">
        <v>100011062</v>
      </c>
      <c r="B1515" s="1" t="s">
        <v>1138</v>
      </c>
      <c r="C1515" s="1" t="s">
        <v>3642</v>
      </c>
      <c r="D1515" s="1" t="s">
        <v>46</v>
      </c>
      <c r="E1515" s="1" t="s">
        <v>2</v>
      </c>
      <c r="F1515" s="13" t="s">
        <v>46</v>
      </c>
      <c r="G1515" s="13">
        <v>3</v>
      </c>
      <c r="H1515" s="13">
        <v>1</v>
      </c>
      <c r="I1515" s="13">
        <v>150</v>
      </c>
      <c r="J1515" s="13">
        <v>1</v>
      </c>
      <c r="K1515" s="13" t="s">
        <v>6312</v>
      </c>
      <c r="L1515" s="13" t="s">
        <v>6313</v>
      </c>
    </row>
    <row r="1516" spans="1:12">
      <c r="A1516" s="1">
        <v>100011064</v>
      </c>
      <c r="B1516" s="1" t="s">
        <v>1138</v>
      </c>
      <c r="C1516" s="1" t="s">
        <v>3642</v>
      </c>
      <c r="D1516" s="1" t="s">
        <v>1824</v>
      </c>
      <c r="E1516" s="1" t="s">
        <v>11</v>
      </c>
      <c r="F1516" s="13" t="s">
        <v>12</v>
      </c>
      <c r="G1516" s="13">
        <v>3</v>
      </c>
      <c r="H1516" s="13">
        <v>1</v>
      </c>
      <c r="I1516" s="13">
        <v>150</v>
      </c>
      <c r="J1516" s="13">
        <v>1</v>
      </c>
      <c r="K1516" s="13" t="s">
        <v>6312</v>
      </c>
      <c r="L1516" s="13" t="s">
        <v>6313</v>
      </c>
    </row>
    <row r="1517" spans="1:12">
      <c r="A1517" s="1">
        <v>100011067</v>
      </c>
      <c r="B1517" s="1" t="s">
        <v>1138</v>
      </c>
      <c r="C1517" s="1" t="s">
        <v>3642</v>
      </c>
      <c r="D1517" s="1" t="s">
        <v>3671</v>
      </c>
      <c r="E1517" s="1" t="s">
        <v>11</v>
      </c>
      <c r="F1517" s="13" t="s">
        <v>12</v>
      </c>
      <c r="G1517" s="13">
        <v>3</v>
      </c>
      <c r="H1517" s="13">
        <v>1</v>
      </c>
      <c r="I1517" s="13">
        <v>150</v>
      </c>
      <c r="J1517" s="13">
        <v>1</v>
      </c>
      <c r="K1517" s="13" t="s">
        <v>6306</v>
      </c>
      <c r="L1517" s="13" t="s">
        <v>6307</v>
      </c>
    </row>
    <row r="1518" spans="1:12">
      <c r="A1518" s="1">
        <v>100011076</v>
      </c>
      <c r="B1518" s="1" t="s">
        <v>1138</v>
      </c>
      <c r="C1518" s="1" t="s">
        <v>3675</v>
      </c>
      <c r="D1518" s="1" t="s">
        <v>120</v>
      </c>
      <c r="E1518" s="1" t="s">
        <v>20</v>
      </c>
      <c r="F1518" s="13" t="s">
        <v>72</v>
      </c>
      <c r="G1518" s="13">
        <v>3</v>
      </c>
      <c r="H1518" s="13">
        <v>1</v>
      </c>
      <c r="I1518" s="13">
        <v>150</v>
      </c>
      <c r="J1518" s="13">
        <v>1</v>
      </c>
      <c r="K1518" s="13" t="s">
        <v>6312</v>
      </c>
      <c r="L1518" s="13" t="s">
        <v>6313</v>
      </c>
    </row>
    <row r="1519" spans="1:12">
      <c r="A1519" s="1">
        <v>100011081</v>
      </c>
      <c r="B1519" s="1" t="s">
        <v>1138</v>
      </c>
      <c r="C1519" s="1" t="s">
        <v>3675</v>
      </c>
      <c r="D1519" s="1" t="s">
        <v>12</v>
      </c>
      <c r="E1519" s="1" t="s">
        <v>11</v>
      </c>
      <c r="F1519" s="13" t="s">
        <v>12</v>
      </c>
      <c r="G1519" s="13">
        <v>4</v>
      </c>
      <c r="H1519" s="13">
        <v>1</v>
      </c>
      <c r="I1519" s="13">
        <v>200</v>
      </c>
      <c r="J1519" s="13">
        <v>1</v>
      </c>
      <c r="K1519" s="13" t="s">
        <v>6324</v>
      </c>
      <c r="L1519" s="13" t="s">
        <v>6325</v>
      </c>
    </row>
    <row r="1520" spans="1:12">
      <c r="A1520" s="1">
        <v>100011096</v>
      </c>
      <c r="B1520" s="1" t="s">
        <v>1138</v>
      </c>
      <c r="C1520" s="1" t="s">
        <v>3675</v>
      </c>
      <c r="D1520" s="1" t="s">
        <v>12</v>
      </c>
      <c r="E1520" s="1" t="s">
        <v>11</v>
      </c>
      <c r="F1520" s="13" t="s">
        <v>12</v>
      </c>
      <c r="G1520" s="13">
        <v>4</v>
      </c>
      <c r="H1520" s="13">
        <v>1</v>
      </c>
      <c r="I1520" s="13">
        <v>200</v>
      </c>
      <c r="J1520" s="13">
        <v>1</v>
      </c>
      <c r="K1520" s="13" t="s">
        <v>6324</v>
      </c>
      <c r="L1520" s="13" t="s">
        <v>6325</v>
      </c>
    </row>
    <row r="1521" spans="1:12">
      <c r="A1521" s="1">
        <v>100011108</v>
      </c>
      <c r="B1521" s="1" t="s">
        <v>1138</v>
      </c>
      <c r="C1521" s="1" t="s">
        <v>3675</v>
      </c>
      <c r="D1521" s="1" t="s">
        <v>12</v>
      </c>
      <c r="E1521" s="1" t="s">
        <v>11</v>
      </c>
      <c r="F1521" s="13" t="s">
        <v>12</v>
      </c>
      <c r="G1521" s="13">
        <v>4</v>
      </c>
      <c r="H1521" s="13">
        <v>1</v>
      </c>
      <c r="I1521" s="13">
        <v>200</v>
      </c>
      <c r="J1521" s="13">
        <v>1</v>
      </c>
      <c r="K1521" s="13" t="s">
        <v>6324</v>
      </c>
      <c r="L1521" s="13" t="s">
        <v>6325</v>
      </c>
    </row>
    <row r="1522" spans="1:12">
      <c r="A1522" s="1">
        <v>100011112</v>
      </c>
      <c r="B1522" s="1" t="s">
        <v>1138</v>
      </c>
      <c r="C1522" s="1" t="s">
        <v>3675</v>
      </c>
      <c r="D1522" s="1" t="s">
        <v>3685</v>
      </c>
      <c r="E1522" s="1" t="s">
        <v>11</v>
      </c>
      <c r="F1522" s="13" t="s">
        <v>12</v>
      </c>
      <c r="G1522" s="13">
        <v>3</v>
      </c>
      <c r="H1522" s="13">
        <v>1</v>
      </c>
      <c r="I1522" s="13">
        <v>150</v>
      </c>
      <c r="J1522" s="13">
        <v>1</v>
      </c>
      <c r="K1522" s="13" t="s">
        <v>6306</v>
      </c>
      <c r="L1522" s="13" t="s">
        <v>6307</v>
      </c>
    </row>
    <row r="1523" spans="1:12">
      <c r="A1523" s="1">
        <v>100011119</v>
      </c>
      <c r="B1523" s="1" t="s">
        <v>1138</v>
      </c>
      <c r="C1523" s="1" t="s">
        <v>3675</v>
      </c>
      <c r="D1523" s="1" t="s">
        <v>3688</v>
      </c>
      <c r="E1523" s="1" t="s">
        <v>2</v>
      </c>
      <c r="F1523" s="13" t="s">
        <v>81</v>
      </c>
      <c r="G1523" s="13">
        <v>2</v>
      </c>
      <c r="H1523" s="13">
        <v>1</v>
      </c>
      <c r="I1523" s="13">
        <v>100</v>
      </c>
      <c r="J1523" s="13">
        <v>1</v>
      </c>
      <c r="K1523" s="13" t="s">
        <v>6316</v>
      </c>
      <c r="L1523" s="13" t="s">
        <v>6317</v>
      </c>
    </row>
    <row r="1524" spans="1:12">
      <c r="A1524" s="1">
        <v>100018591</v>
      </c>
      <c r="B1524" s="1" t="s">
        <v>1138</v>
      </c>
      <c r="C1524" s="1" t="s">
        <v>3675</v>
      </c>
      <c r="D1524" s="1" t="s">
        <v>1458</v>
      </c>
      <c r="E1524" s="1" t="s">
        <v>2</v>
      </c>
      <c r="F1524" s="13" t="s">
        <v>277</v>
      </c>
      <c r="G1524" s="13">
        <v>3</v>
      </c>
      <c r="H1524" s="13">
        <v>1</v>
      </c>
      <c r="I1524" s="13">
        <v>150</v>
      </c>
      <c r="J1524" s="13">
        <v>1</v>
      </c>
      <c r="K1524" s="13" t="s">
        <v>6306</v>
      </c>
      <c r="L1524" s="13" t="s">
        <v>6307</v>
      </c>
    </row>
    <row r="1525" spans="1:12">
      <c r="A1525" s="1">
        <v>100018589</v>
      </c>
      <c r="B1525" s="1" t="s">
        <v>1138</v>
      </c>
      <c r="C1525" s="1" t="s">
        <v>3675</v>
      </c>
      <c r="D1525" s="1" t="s">
        <v>5710</v>
      </c>
      <c r="E1525" s="1" t="s">
        <v>2</v>
      </c>
      <c r="F1525" s="13" t="s">
        <v>186</v>
      </c>
      <c r="G1525" s="13">
        <v>3</v>
      </c>
      <c r="H1525" s="13">
        <v>1</v>
      </c>
      <c r="I1525" s="13">
        <v>150</v>
      </c>
      <c r="J1525" s="13">
        <v>1</v>
      </c>
      <c r="K1525" s="13" t="s">
        <v>6306</v>
      </c>
      <c r="L1525" s="13" t="s">
        <v>6307</v>
      </c>
    </row>
    <row r="1526" spans="1:12">
      <c r="A1526" s="1">
        <v>100018588</v>
      </c>
      <c r="B1526" s="1" t="s">
        <v>1138</v>
      </c>
      <c r="C1526" s="1" t="s">
        <v>3675</v>
      </c>
      <c r="D1526" s="1" t="s">
        <v>5709</v>
      </c>
      <c r="E1526" s="1" t="s">
        <v>2</v>
      </c>
      <c r="F1526" s="13" t="s">
        <v>183</v>
      </c>
      <c r="G1526" s="13">
        <v>3</v>
      </c>
      <c r="H1526" s="13">
        <v>1</v>
      </c>
      <c r="I1526" s="13">
        <v>150</v>
      </c>
      <c r="J1526" s="13">
        <v>1</v>
      </c>
      <c r="K1526" s="13" t="s">
        <v>6306</v>
      </c>
      <c r="L1526" s="13" t="s">
        <v>6307</v>
      </c>
    </row>
    <row r="1527" spans="1:12">
      <c r="A1527" s="1">
        <v>100018587</v>
      </c>
      <c r="B1527" s="1" t="s">
        <v>1138</v>
      </c>
      <c r="C1527" s="1" t="s">
        <v>3675</v>
      </c>
      <c r="D1527" s="1" t="s">
        <v>5708</v>
      </c>
      <c r="E1527" s="1" t="s">
        <v>2</v>
      </c>
      <c r="F1527" s="13" t="s">
        <v>3</v>
      </c>
      <c r="G1527" s="13">
        <v>3</v>
      </c>
      <c r="H1527" s="13">
        <v>1</v>
      </c>
      <c r="I1527" s="13">
        <v>150</v>
      </c>
      <c r="J1527" s="13">
        <v>1</v>
      </c>
      <c r="K1527" s="13" t="s">
        <v>6312</v>
      </c>
      <c r="L1527" s="13" t="s">
        <v>6313</v>
      </c>
    </row>
    <row r="1528" spans="1:12">
      <c r="A1528" s="1">
        <v>100011131</v>
      </c>
      <c r="B1528" s="1" t="s">
        <v>1138</v>
      </c>
      <c r="C1528" s="1" t="s">
        <v>3675</v>
      </c>
      <c r="D1528" s="1" t="s">
        <v>3694</v>
      </c>
      <c r="E1528" s="1" t="s">
        <v>2</v>
      </c>
      <c r="F1528" s="13" t="s">
        <v>3695</v>
      </c>
      <c r="G1528" s="13">
        <v>2</v>
      </c>
      <c r="H1528" s="13">
        <v>1</v>
      </c>
      <c r="I1528" s="13">
        <v>100</v>
      </c>
      <c r="J1528" s="13">
        <v>1</v>
      </c>
      <c r="K1528" s="13" t="s">
        <v>6316</v>
      </c>
      <c r="L1528" s="13" t="s">
        <v>6317</v>
      </c>
    </row>
    <row r="1529" spans="1:12">
      <c r="A1529" s="1">
        <v>100011136</v>
      </c>
      <c r="B1529" s="1" t="s">
        <v>1138</v>
      </c>
      <c r="C1529" s="1" t="s">
        <v>3675</v>
      </c>
      <c r="D1529" s="1" t="s">
        <v>3696</v>
      </c>
      <c r="E1529" s="1" t="s">
        <v>11</v>
      </c>
      <c r="F1529" s="13" t="s">
        <v>12</v>
      </c>
      <c r="G1529" s="13">
        <v>4</v>
      </c>
      <c r="H1529" s="13">
        <v>1</v>
      </c>
      <c r="I1529" s="13">
        <v>200</v>
      </c>
      <c r="J1529" s="13">
        <v>1</v>
      </c>
      <c r="K1529" s="13" t="s">
        <v>6324</v>
      </c>
      <c r="L1529" s="13" t="s">
        <v>6325</v>
      </c>
    </row>
    <row r="1530" spans="1:12">
      <c r="A1530" s="1">
        <v>100011148</v>
      </c>
      <c r="B1530" s="1" t="s">
        <v>1138</v>
      </c>
      <c r="C1530" s="1" t="s">
        <v>3675</v>
      </c>
      <c r="D1530" s="1" t="s">
        <v>1952</v>
      </c>
      <c r="E1530" s="1" t="s">
        <v>2</v>
      </c>
      <c r="F1530" s="13" t="s">
        <v>670</v>
      </c>
      <c r="G1530" s="13">
        <v>3</v>
      </c>
      <c r="H1530" s="13">
        <v>1</v>
      </c>
      <c r="I1530" s="13">
        <v>150</v>
      </c>
      <c r="J1530" s="13">
        <v>1</v>
      </c>
      <c r="K1530" s="13" t="s">
        <v>6312</v>
      </c>
      <c r="L1530" s="13" t="s">
        <v>6313</v>
      </c>
    </row>
    <row r="1531" spans="1:12">
      <c r="A1531" s="1">
        <v>100017481</v>
      </c>
      <c r="B1531" s="1" t="s">
        <v>1138</v>
      </c>
      <c r="C1531" s="1" t="s">
        <v>3675</v>
      </c>
      <c r="D1531" s="1" t="s">
        <v>5499</v>
      </c>
      <c r="E1531" s="1" t="s">
        <v>5474</v>
      </c>
      <c r="F1531" s="13" t="s">
        <v>5475</v>
      </c>
      <c r="G1531" s="13">
        <v>0</v>
      </c>
      <c r="H1531" s="13">
        <v>0</v>
      </c>
      <c r="I1531" s="13">
        <v>0</v>
      </c>
      <c r="J1531" s="13">
        <v>1</v>
      </c>
      <c r="K1531" s="13" t="s">
        <v>6330</v>
      </c>
      <c r="L1531" s="13" t="s">
        <v>6331</v>
      </c>
    </row>
    <row r="1532" spans="1:12">
      <c r="A1532" s="1">
        <v>100011158</v>
      </c>
      <c r="B1532" s="1" t="s">
        <v>1138</v>
      </c>
      <c r="C1532" s="1" t="s">
        <v>3675</v>
      </c>
      <c r="D1532" s="1" t="s">
        <v>12</v>
      </c>
      <c r="E1532" s="1" t="s">
        <v>11</v>
      </c>
      <c r="F1532" s="13" t="s">
        <v>407</v>
      </c>
      <c r="G1532" s="13">
        <v>2</v>
      </c>
      <c r="H1532" s="13">
        <v>1</v>
      </c>
      <c r="I1532" s="13">
        <v>100</v>
      </c>
      <c r="J1532" s="13">
        <v>1</v>
      </c>
      <c r="K1532" s="13" t="s">
        <v>6320</v>
      </c>
      <c r="L1532" s="13" t="s">
        <v>6321</v>
      </c>
    </row>
    <row r="1533" spans="1:12">
      <c r="A1533" s="1">
        <v>100011161</v>
      </c>
      <c r="B1533" s="1" t="s">
        <v>1138</v>
      </c>
      <c r="C1533" s="1" t="s">
        <v>3675</v>
      </c>
      <c r="D1533" s="1" t="s">
        <v>3701</v>
      </c>
      <c r="E1533" s="1" t="s">
        <v>11</v>
      </c>
      <c r="F1533" s="13" t="s">
        <v>407</v>
      </c>
      <c r="G1533" s="13">
        <v>3</v>
      </c>
      <c r="H1533" s="13">
        <v>1</v>
      </c>
      <c r="I1533" s="13">
        <v>150</v>
      </c>
      <c r="J1533" s="13">
        <v>1</v>
      </c>
      <c r="K1533" s="13" t="s">
        <v>6306</v>
      </c>
      <c r="L1533" s="13" t="s">
        <v>6307</v>
      </c>
    </row>
    <row r="1534" spans="1:12">
      <c r="A1534" s="1">
        <v>100011166</v>
      </c>
      <c r="B1534" s="1" t="s">
        <v>1138</v>
      </c>
      <c r="C1534" s="1" t="s">
        <v>3675</v>
      </c>
      <c r="D1534" s="1" t="s">
        <v>176</v>
      </c>
      <c r="E1534" s="1" t="s">
        <v>11</v>
      </c>
      <c r="F1534" s="13" t="s">
        <v>407</v>
      </c>
      <c r="G1534" s="13">
        <v>2</v>
      </c>
      <c r="H1534" s="13">
        <v>1</v>
      </c>
      <c r="I1534" s="13">
        <v>100</v>
      </c>
      <c r="J1534" s="13">
        <v>1</v>
      </c>
      <c r="K1534" s="13" t="s">
        <v>6320</v>
      </c>
      <c r="L1534" s="13" t="s">
        <v>6321</v>
      </c>
    </row>
    <row r="1535" spans="1:12">
      <c r="A1535" s="1">
        <v>100011180</v>
      </c>
      <c r="B1535" s="1" t="s">
        <v>1138</v>
      </c>
      <c r="C1535" s="1" t="s">
        <v>3675</v>
      </c>
      <c r="D1535" s="1" t="s">
        <v>176</v>
      </c>
      <c r="E1535" s="1" t="s">
        <v>11</v>
      </c>
      <c r="F1535" s="13" t="s">
        <v>407</v>
      </c>
      <c r="G1535" s="13">
        <v>3</v>
      </c>
      <c r="H1535" s="13">
        <v>1</v>
      </c>
      <c r="I1535" s="13">
        <v>150</v>
      </c>
      <c r="J1535" s="13">
        <v>1</v>
      </c>
      <c r="K1535" s="13" t="s">
        <v>6306</v>
      </c>
      <c r="L1535" s="13" t="s">
        <v>6307</v>
      </c>
    </row>
    <row r="1536" spans="1:12">
      <c r="A1536" s="1">
        <v>100011185</v>
      </c>
      <c r="B1536" s="1" t="s">
        <v>1138</v>
      </c>
      <c r="C1536" s="1" t="s">
        <v>3675</v>
      </c>
      <c r="D1536" s="1" t="s">
        <v>12</v>
      </c>
      <c r="E1536" s="1" t="s">
        <v>11</v>
      </c>
      <c r="F1536" s="13" t="s">
        <v>12</v>
      </c>
      <c r="G1536" s="13">
        <v>3</v>
      </c>
      <c r="H1536" s="13">
        <v>1</v>
      </c>
      <c r="I1536" s="13">
        <v>150</v>
      </c>
      <c r="J1536" s="13">
        <v>1</v>
      </c>
      <c r="K1536" s="13" t="s">
        <v>6306</v>
      </c>
      <c r="L1536" s="13" t="s">
        <v>6307</v>
      </c>
    </row>
    <row r="1537" spans="1:12">
      <c r="A1537" s="1">
        <v>100011193</v>
      </c>
      <c r="B1537" s="1" t="s">
        <v>1138</v>
      </c>
      <c r="C1537" s="1" t="s">
        <v>3675</v>
      </c>
      <c r="D1537" s="1" t="s">
        <v>3064</v>
      </c>
      <c r="E1537" s="1" t="s">
        <v>11</v>
      </c>
      <c r="F1537" s="13" t="s">
        <v>12</v>
      </c>
      <c r="G1537" s="13">
        <v>4</v>
      </c>
      <c r="H1537" s="13">
        <v>1</v>
      </c>
      <c r="I1537" s="13">
        <v>200</v>
      </c>
      <c r="J1537" s="13">
        <v>1</v>
      </c>
      <c r="K1537" s="13" t="s">
        <v>6324</v>
      </c>
      <c r="L1537" s="13" t="s">
        <v>6325</v>
      </c>
    </row>
    <row r="1538" spans="1:12">
      <c r="A1538" s="1">
        <v>100011200</v>
      </c>
      <c r="B1538" s="1" t="s">
        <v>1138</v>
      </c>
      <c r="C1538" s="1" t="s">
        <v>3675</v>
      </c>
      <c r="D1538" s="1" t="s">
        <v>12</v>
      </c>
      <c r="E1538" s="1" t="s">
        <v>11</v>
      </c>
      <c r="F1538" s="13" t="s">
        <v>12</v>
      </c>
      <c r="G1538" s="13">
        <v>5</v>
      </c>
      <c r="H1538" s="13">
        <v>1</v>
      </c>
      <c r="I1538" s="13">
        <v>250</v>
      </c>
      <c r="J1538" s="13">
        <v>1</v>
      </c>
      <c r="K1538" s="13" t="s">
        <v>6328</v>
      </c>
      <c r="L1538" s="13" t="s">
        <v>6329</v>
      </c>
    </row>
    <row r="1539" spans="1:12">
      <c r="A1539" s="1">
        <v>100011205</v>
      </c>
      <c r="B1539" s="1" t="s">
        <v>1138</v>
      </c>
      <c r="C1539" s="1" t="s">
        <v>3675</v>
      </c>
      <c r="D1539" s="1" t="s">
        <v>46</v>
      </c>
      <c r="E1539" s="1" t="s">
        <v>2</v>
      </c>
      <c r="F1539" s="13" t="s">
        <v>46</v>
      </c>
      <c r="G1539" s="13">
        <v>3</v>
      </c>
      <c r="H1539" s="13">
        <v>1</v>
      </c>
      <c r="I1539" s="13">
        <v>150</v>
      </c>
      <c r="J1539" s="13">
        <v>1</v>
      </c>
      <c r="K1539" s="13" t="s">
        <v>6306</v>
      </c>
      <c r="L1539" s="13" t="s">
        <v>6307</v>
      </c>
    </row>
    <row r="1540" spans="1:12">
      <c r="A1540" s="1">
        <v>100011211</v>
      </c>
      <c r="B1540" s="1" t="s">
        <v>1138</v>
      </c>
      <c r="C1540" s="1" t="s">
        <v>3675</v>
      </c>
      <c r="D1540" s="1" t="s">
        <v>12</v>
      </c>
      <c r="E1540" s="1" t="s">
        <v>11</v>
      </c>
      <c r="F1540" s="13" t="s">
        <v>12</v>
      </c>
      <c r="G1540" s="13">
        <v>4</v>
      </c>
      <c r="H1540" s="13">
        <v>1</v>
      </c>
      <c r="I1540" s="13">
        <v>200</v>
      </c>
      <c r="J1540" s="13">
        <v>1</v>
      </c>
      <c r="K1540" s="13" t="s">
        <v>6324</v>
      </c>
      <c r="L1540" s="13" t="s">
        <v>6325</v>
      </c>
    </row>
    <row r="1541" spans="1:12">
      <c r="A1541" s="1">
        <v>100011209</v>
      </c>
      <c r="B1541" s="1" t="s">
        <v>1138</v>
      </c>
      <c r="C1541" s="1" t="s">
        <v>3675</v>
      </c>
      <c r="D1541" s="1" t="s">
        <v>750</v>
      </c>
      <c r="E1541" s="1" t="s">
        <v>20</v>
      </c>
      <c r="F1541" s="13" t="s">
        <v>72</v>
      </c>
      <c r="G1541" s="13">
        <v>4</v>
      </c>
      <c r="H1541" s="13">
        <v>1</v>
      </c>
      <c r="I1541" s="13">
        <v>200</v>
      </c>
      <c r="J1541" s="13">
        <v>1</v>
      </c>
      <c r="K1541" s="13" t="s">
        <v>6324</v>
      </c>
      <c r="L1541" s="13" t="s">
        <v>6325</v>
      </c>
    </row>
    <row r="1542" spans="1:12">
      <c r="A1542" s="1">
        <v>100011226</v>
      </c>
      <c r="B1542" s="1" t="s">
        <v>1138</v>
      </c>
      <c r="C1542" s="1" t="s">
        <v>3675</v>
      </c>
      <c r="D1542" s="1" t="s">
        <v>3725</v>
      </c>
      <c r="E1542" s="1" t="s">
        <v>20</v>
      </c>
      <c r="F1542" s="13" t="s">
        <v>100</v>
      </c>
      <c r="G1542" s="13">
        <v>3</v>
      </c>
      <c r="H1542" s="13">
        <v>1</v>
      </c>
      <c r="I1542" s="13">
        <v>150</v>
      </c>
      <c r="J1542" s="13">
        <v>1</v>
      </c>
      <c r="K1542" s="13" t="s">
        <v>6306</v>
      </c>
      <c r="L1542" s="13" t="s">
        <v>6307</v>
      </c>
    </row>
    <row r="1543" spans="1:12">
      <c r="A1543" s="1">
        <v>100011224</v>
      </c>
      <c r="B1543" s="1" t="s">
        <v>1138</v>
      </c>
      <c r="C1543" s="1" t="s">
        <v>3675</v>
      </c>
      <c r="D1543" s="1" t="s">
        <v>3722</v>
      </c>
      <c r="E1543" s="1" t="s">
        <v>27</v>
      </c>
      <c r="F1543" s="13" t="s">
        <v>18</v>
      </c>
      <c r="G1543" s="13">
        <v>5</v>
      </c>
      <c r="H1543" s="13">
        <v>1</v>
      </c>
      <c r="I1543" s="13">
        <v>250</v>
      </c>
      <c r="J1543" s="13">
        <v>1</v>
      </c>
      <c r="K1543" s="13" t="s">
        <v>6328</v>
      </c>
      <c r="L1543" s="13" t="s">
        <v>6329</v>
      </c>
    </row>
    <row r="1544" spans="1:12">
      <c r="A1544" s="1">
        <v>100011225</v>
      </c>
      <c r="B1544" s="1" t="s">
        <v>1138</v>
      </c>
      <c r="C1544" s="1" t="s">
        <v>3675</v>
      </c>
      <c r="D1544" s="1" t="s">
        <v>12</v>
      </c>
      <c r="E1544" s="1" t="s">
        <v>11</v>
      </c>
      <c r="F1544" s="13" t="s">
        <v>12</v>
      </c>
      <c r="G1544" s="13">
        <v>5</v>
      </c>
      <c r="H1544" s="13">
        <v>1</v>
      </c>
      <c r="I1544" s="13">
        <v>250</v>
      </c>
      <c r="J1544" s="13">
        <v>1</v>
      </c>
      <c r="K1544" s="13" t="s">
        <v>6326</v>
      </c>
      <c r="L1544" s="13" t="s">
        <v>6327</v>
      </c>
    </row>
    <row r="1545" spans="1:12">
      <c r="A1545" s="1">
        <v>100010817</v>
      </c>
      <c r="B1545" s="1" t="s">
        <v>1138</v>
      </c>
      <c r="C1545" s="1" t="s">
        <v>3587</v>
      </c>
      <c r="D1545" s="1" t="s">
        <v>3585</v>
      </c>
      <c r="E1545" s="1" t="s">
        <v>11</v>
      </c>
      <c r="F1545" s="13" t="s">
        <v>12</v>
      </c>
      <c r="G1545" s="13">
        <v>3</v>
      </c>
      <c r="H1545" s="13">
        <v>1</v>
      </c>
      <c r="I1545" s="13">
        <v>150</v>
      </c>
      <c r="J1545" s="13">
        <v>1</v>
      </c>
      <c r="K1545" s="13" t="s">
        <v>6306</v>
      </c>
      <c r="L1545" s="13" t="s">
        <v>6307</v>
      </c>
    </row>
    <row r="1546" spans="1:12">
      <c r="A1546" s="1">
        <v>100010822</v>
      </c>
      <c r="B1546" s="1" t="s">
        <v>1138</v>
      </c>
      <c r="C1546" s="1" t="s">
        <v>3587</v>
      </c>
      <c r="D1546" s="1" t="s">
        <v>3589</v>
      </c>
      <c r="E1546" s="1" t="s">
        <v>11</v>
      </c>
      <c r="F1546" s="13" t="s">
        <v>12</v>
      </c>
      <c r="G1546" s="13">
        <v>3</v>
      </c>
      <c r="H1546" s="13">
        <v>1</v>
      </c>
      <c r="I1546" s="13">
        <v>150</v>
      </c>
      <c r="J1546" s="13">
        <v>1</v>
      </c>
      <c r="K1546" s="13" t="s">
        <v>6306</v>
      </c>
      <c r="L1546" s="13" t="s">
        <v>6307</v>
      </c>
    </row>
    <row r="1547" spans="1:12">
      <c r="A1547" s="1">
        <v>100010826</v>
      </c>
      <c r="B1547" s="1" t="s">
        <v>1138</v>
      </c>
      <c r="C1547" s="1" t="s">
        <v>3587</v>
      </c>
      <c r="D1547" s="1" t="s">
        <v>199</v>
      </c>
      <c r="E1547" s="1" t="s">
        <v>2</v>
      </c>
      <c r="F1547" s="13" t="s">
        <v>81</v>
      </c>
      <c r="G1547" s="13">
        <v>2</v>
      </c>
      <c r="H1547" s="13">
        <v>1</v>
      </c>
      <c r="I1547" s="13">
        <v>100</v>
      </c>
      <c r="J1547" s="13">
        <v>1</v>
      </c>
      <c r="K1547" s="13" t="s">
        <v>6320</v>
      </c>
      <c r="L1547" s="13" t="s">
        <v>6321</v>
      </c>
    </row>
    <row r="1548" spans="1:12">
      <c r="A1548" s="1">
        <v>100010829</v>
      </c>
      <c r="B1548" s="1" t="s">
        <v>1138</v>
      </c>
      <c r="C1548" s="1" t="s">
        <v>3587</v>
      </c>
      <c r="D1548" s="1" t="s">
        <v>176</v>
      </c>
      <c r="E1548" s="1" t="s">
        <v>11</v>
      </c>
      <c r="F1548" s="13" t="s">
        <v>407</v>
      </c>
      <c r="G1548" s="13">
        <v>3</v>
      </c>
      <c r="H1548" s="13">
        <v>1</v>
      </c>
      <c r="I1548" s="13">
        <v>150</v>
      </c>
      <c r="J1548" s="13">
        <v>1</v>
      </c>
      <c r="K1548" s="13" t="s">
        <v>6306</v>
      </c>
      <c r="L1548" s="13" t="s">
        <v>6307</v>
      </c>
    </row>
    <row r="1549" spans="1:12">
      <c r="A1549" s="1">
        <v>100010835</v>
      </c>
      <c r="B1549" s="1" t="s">
        <v>1138</v>
      </c>
      <c r="C1549" s="1" t="s">
        <v>3587</v>
      </c>
      <c r="D1549" s="1" t="s">
        <v>12</v>
      </c>
      <c r="E1549" s="1" t="s">
        <v>11</v>
      </c>
      <c r="F1549" s="13" t="s">
        <v>407</v>
      </c>
      <c r="G1549" s="13">
        <v>3</v>
      </c>
      <c r="H1549" s="13">
        <v>1</v>
      </c>
      <c r="I1549" s="13">
        <v>150</v>
      </c>
      <c r="J1549" s="13">
        <v>1</v>
      </c>
      <c r="K1549" s="13" t="s">
        <v>6306</v>
      </c>
      <c r="L1549" s="13" t="s">
        <v>6307</v>
      </c>
    </row>
    <row r="1550" spans="1:12">
      <c r="A1550" s="1">
        <v>100010838</v>
      </c>
      <c r="B1550" s="1" t="s">
        <v>1138</v>
      </c>
      <c r="C1550" s="1" t="s">
        <v>3587</v>
      </c>
      <c r="D1550" s="1" t="s">
        <v>3597</v>
      </c>
      <c r="E1550" s="1" t="s">
        <v>11</v>
      </c>
      <c r="F1550" s="13" t="s">
        <v>12</v>
      </c>
      <c r="G1550" s="13">
        <v>3</v>
      </c>
      <c r="H1550" s="13">
        <v>1</v>
      </c>
      <c r="I1550" s="13">
        <v>150</v>
      </c>
      <c r="J1550" s="13">
        <v>1</v>
      </c>
      <c r="K1550" s="13" t="s">
        <v>6306</v>
      </c>
      <c r="L1550" s="13" t="s">
        <v>6307</v>
      </c>
    </row>
    <row r="1551" spans="1:12">
      <c r="A1551" s="1">
        <v>100010848</v>
      </c>
      <c r="B1551" s="1" t="s">
        <v>1138</v>
      </c>
      <c r="C1551" s="1" t="s">
        <v>3587</v>
      </c>
      <c r="D1551" s="1" t="s">
        <v>176</v>
      </c>
      <c r="E1551" s="1" t="s">
        <v>11</v>
      </c>
      <c r="F1551" s="13" t="s">
        <v>12</v>
      </c>
      <c r="G1551" s="13">
        <v>4</v>
      </c>
      <c r="H1551" s="13">
        <v>1</v>
      </c>
      <c r="I1551" s="13">
        <v>200</v>
      </c>
      <c r="J1551" s="13">
        <v>1</v>
      </c>
      <c r="K1551" s="13" t="s">
        <v>6324</v>
      </c>
      <c r="L1551" s="13" t="s">
        <v>6325</v>
      </c>
    </row>
    <row r="1552" spans="1:12">
      <c r="A1552" s="1">
        <v>100010854</v>
      </c>
      <c r="B1552" s="1" t="s">
        <v>1138</v>
      </c>
      <c r="C1552" s="1" t="s">
        <v>3587</v>
      </c>
      <c r="D1552" s="1" t="s">
        <v>176</v>
      </c>
      <c r="E1552" s="1" t="s">
        <v>11</v>
      </c>
      <c r="F1552" s="13" t="s">
        <v>407</v>
      </c>
      <c r="G1552" s="13">
        <v>2</v>
      </c>
      <c r="H1552" s="13">
        <v>1</v>
      </c>
      <c r="I1552" s="13">
        <v>100</v>
      </c>
      <c r="J1552" s="13">
        <v>1</v>
      </c>
      <c r="K1552" s="13" t="s">
        <v>6320</v>
      </c>
      <c r="L1552" s="13" t="s">
        <v>6321</v>
      </c>
    </row>
    <row r="1553" spans="1:12">
      <c r="A1553" s="1">
        <v>100010908</v>
      </c>
      <c r="B1553" s="1" t="s">
        <v>1138</v>
      </c>
      <c r="C1553" s="1" t="s">
        <v>3587</v>
      </c>
      <c r="D1553" s="1" t="s">
        <v>390</v>
      </c>
      <c r="E1553" s="1" t="s">
        <v>20</v>
      </c>
      <c r="F1553" s="13" t="s">
        <v>72</v>
      </c>
      <c r="G1553" s="13">
        <v>4</v>
      </c>
      <c r="H1553" s="13">
        <v>1</v>
      </c>
      <c r="I1553" s="13">
        <v>200</v>
      </c>
      <c r="J1553" s="13">
        <v>1</v>
      </c>
      <c r="K1553" s="13" t="s">
        <v>6308</v>
      </c>
      <c r="L1553" s="13" t="s">
        <v>6309</v>
      </c>
    </row>
    <row r="1554" spans="1:12">
      <c r="A1554" s="1">
        <v>100010922</v>
      </c>
      <c r="B1554" s="1" t="s">
        <v>1138</v>
      </c>
      <c r="C1554" s="1" t="s">
        <v>3587</v>
      </c>
      <c r="D1554" s="1" t="s">
        <v>199</v>
      </c>
      <c r="E1554" s="1" t="s">
        <v>2</v>
      </c>
      <c r="F1554" s="13" t="s">
        <v>81</v>
      </c>
      <c r="G1554" s="13">
        <v>2</v>
      </c>
      <c r="H1554" s="13">
        <v>1</v>
      </c>
      <c r="I1554" s="13">
        <v>100</v>
      </c>
      <c r="J1554" s="13">
        <v>1</v>
      </c>
      <c r="K1554" s="13" t="s">
        <v>6316</v>
      </c>
      <c r="L1554" s="13" t="s">
        <v>6317</v>
      </c>
    </row>
    <row r="1555" spans="1:12">
      <c r="A1555" s="1">
        <v>100010889</v>
      </c>
      <c r="B1555" s="1" t="s">
        <v>1138</v>
      </c>
      <c r="C1555" s="1" t="s">
        <v>3587</v>
      </c>
      <c r="D1555" s="1" t="s">
        <v>3612</v>
      </c>
      <c r="E1555" s="1" t="s">
        <v>11</v>
      </c>
      <c r="F1555" s="13" t="s">
        <v>12</v>
      </c>
      <c r="G1555" s="13">
        <v>4</v>
      </c>
      <c r="H1555" s="13">
        <v>1</v>
      </c>
      <c r="I1555" s="13">
        <v>200</v>
      </c>
      <c r="J1555" s="13">
        <v>1</v>
      </c>
      <c r="K1555" s="13" t="s">
        <v>6324</v>
      </c>
      <c r="L1555" s="13" t="s">
        <v>6325</v>
      </c>
    </row>
    <row r="1556" spans="1:12">
      <c r="A1556" s="1">
        <v>100010940</v>
      </c>
      <c r="B1556" s="1" t="s">
        <v>1138</v>
      </c>
      <c r="C1556" s="1" t="s">
        <v>3587</v>
      </c>
      <c r="D1556" s="1" t="s">
        <v>1954</v>
      </c>
      <c r="E1556" s="1" t="s">
        <v>126</v>
      </c>
      <c r="F1556" s="13" t="s">
        <v>127</v>
      </c>
      <c r="G1556" s="13">
        <v>3</v>
      </c>
      <c r="H1556" s="13">
        <v>1</v>
      </c>
      <c r="I1556" s="13">
        <v>150</v>
      </c>
      <c r="J1556" s="13">
        <v>1</v>
      </c>
      <c r="K1556" s="13" t="s">
        <v>6312</v>
      </c>
      <c r="L1556" s="13" t="s">
        <v>6313</v>
      </c>
    </row>
    <row r="1557" spans="1:12">
      <c r="A1557" s="1">
        <v>100010974</v>
      </c>
      <c r="B1557" s="1" t="s">
        <v>1138</v>
      </c>
      <c r="C1557" s="1" t="s">
        <v>3587</v>
      </c>
      <c r="D1557" s="1" t="s">
        <v>3638</v>
      </c>
      <c r="E1557" s="1" t="s">
        <v>11</v>
      </c>
      <c r="F1557" s="13" t="s">
        <v>12</v>
      </c>
      <c r="G1557" s="13">
        <v>4</v>
      </c>
      <c r="H1557" s="13">
        <v>1</v>
      </c>
      <c r="I1557" s="13">
        <v>200</v>
      </c>
      <c r="J1557" s="13">
        <v>1</v>
      </c>
      <c r="K1557" s="13" t="s">
        <v>6324</v>
      </c>
      <c r="L1557" s="13" t="s">
        <v>6325</v>
      </c>
    </row>
    <row r="1558" spans="1:12">
      <c r="A1558" s="1">
        <v>100011428</v>
      </c>
      <c r="B1558" s="1" t="s">
        <v>2314</v>
      </c>
      <c r="C1558" s="1" t="s">
        <v>3749</v>
      </c>
      <c r="D1558" s="1" t="s">
        <v>2641</v>
      </c>
      <c r="E1558" s="1" t="s">
        <v>2</v>
      </c>
      <c r="F1558" s="13" t="s">
        <v>81</v>
      </c>
      <c r="G1558" s="13">
        <v>2</v>
      </c>
      <c r="H1558" s="13">
        <v>1</v>
      </c>
      <c r="I1558" s="13">
        <v>100</v>
      </c>
      <c r="J1558" s="13">
        <v>1</v>
      </c>
      <c r="K1558" s="13" t="s">
        <v>6320</v>
      </c>
      <c r="L1558" s="13" t="s">
        <v>6321</v>
      </c>
    </row>
    <row r="1559" spans="1:12">
      <c r="A1559" s="1">
        <v>100011434</v>
      </c>
      <c r="B1559" s="1" t="s">
        <v>2314</v>
      </c>
      <c r="C1559" s="1" t="s">
        <v>3749</v>
      </c>
      <c r="D1559" s="1" t="s">
        <v>3751</v>
      </c>
      <c r="E1559" s="1" t="s">
        <v>20</v>
      </c>
      <c r="F1559" s="13" t="s">
        <v>72</v>
      </c>
      <c r="G1559" s="13">
        <v>3</v>
      </c>
      <c r="H1559" s="13">
        <v>1</v>
      </c>
      <c r="I1559" s="13">
        <v>150</v>
      </c>
      <c r="J1559" s="13">
        <v>1</v>
      </c>
      <c r="K1559" s="13" t="s">
        <v>6312</v>
      </c>
      <c r="L1559" s="13" t="s">
        <v>6313</v>
      </c>
    </row>
    <row r="1560" spans="1:12">
      <c r="A1560" s="1">
        <v>100011438</v>
      </c>
      <c r="B1560" s="1" t="s">
        <v>2314</v>
      </c>
      <c r="C1560" s="1" t="s">
        <v>3749</v>
      </c>
      <c r="D1560" s="1" t="s">
        <v>3757</v>
      </c>
      <c r="E1560" s="1" t="s">
        <v>11</v>
      </c>
      <c r="F1560" s="13" t="s">
        <v>12</v>
      </c>
      <c r="G1560" s="13">
        <v>5</v>
      </c>
      <c r="H1560" s="13">
        <v>1</v>
      </c>
      <c r="I1560" s="13">
        <v>250</v>
      </c>
      <c r="J1560" s="13">
        <v>1</v>
      </c>
      <c r="K1560" s="13" t="s">
        <v>6314</v>
      </c>
      <c r="L1560" s="13" t="s">
        <v>6315</v>
      </c>
    </row>
    <row r="1561" spans="1:12">
      <c r="A1561" s="1">
        <v>100011442</v>
      </c>
      <c r="B1561" s="1" t="s">
        <v>2314</v>
      </c>
      <c r="C1561" s="1" t="s">
        <v>3749</v>
      </c>
      <c r="D1561" s="1" t="s">
        <v>12</v>
      </c>
      <c r="E1561" s="1" t="s">
        <v>11</v>
      </c>
      <c r="F1561" s="13" t="s">
        <v>12</v>
      </c>
      <c r="G1561" s="13">
        <v>5</v>
      </c>
      <c r="H1561" s="13">
        <v>1</v>
      </c>
      <c r="I1561" s="13">
        <v>250</v>
      </c>
      <c r="J1561" s="13">
        <v>1</v>
      </c>
      <c r="K1561" s="13" t="s">
        <v>6326</v>
      </c>
      <c r="L1561" s="13" t="s">
        <v>6327</v>
      </c>
    </row>
    <row r="1562" spans="1:12">
      <c r="A1562" s="1">
        <v>100011463</v>
      </c>
      <c r="B1562" s="1" t="s">
        <v>2314</v>
      </c>
      <c r="C1562" s="1" t="s">
        <v>3749</v>
      </c>
      <c r="D1562" s="1" t="s">
        <v>12</v>
      </c>
      <c r="E1562" s="1" t="s">
        <v>11</v>
      </c>
      <c r="F1562" s="13" t="s">
        <v>12</v>
      </c>
      <c r="G1562" s="13">
        <v>4</v>
      </c>
      <c r="H1562" s="13">
        <v>1</v>
      </c>
      <c r="I1562" s="13">
        <v>200</v>
      </c>
      <c r="J1562" s="13">
        <v>1</v>
      </c>
      <c r="K1562" s="13" t="s">
        <v>6324</v>
      </c>
      <c r="L1562" s="13" t="s">
        <v>6325</v>
      </c>
    </row>
    <row r="1563" spans="1:12">
      <c r="A1563" s="1">
        <v>100011508</v>
      </c>
      <c r="B1563" s="1" t="s">
        <v>2314</v>
      </c>
      <c r="C1563" s="1" t="s">
        <v>3749</v>
      </c>
      <c r="D1563" s="1" t="s">
        <v>3780</v>
      </c>
      <c r="E1563" s="1" t="s">
        <v>27</v>
      </c>
      <c r="F1563" s="13" t="s">
        <v>18</v>
      </c>
      <c r="G1563" s="13">
        <v>3</v>
      </c>
      <c r="H1563" s="13">
        <v>1</v>
      </c>
      <c r="I1563" s="13">
        <v>150</v>
      </c>
      <c r="J1563" s="13">
        <v>1</v>
      </c>
      <c r="K1563" s="13" t="s">
        <v>6312</v>
      </c>
      <c r="L1563" s="13" t="s">
        <v>6313</v>
      </c>
    </row>
    <row r="1564" spans="1:12">
      <c r="A1564" s="1">
        <v>100011457</v>
      </c>
      <c r="B1564" s="1" t="s">
        <v>2314</v>
      </c>
      <c r="C1564" s="1" t="s">
        <v>3749</v>
      </c>
      <c r="D1564" s="1" t="s">
        <v>3763</v>
      </c>
      <c r="E1564" s="1" t="s">
        <v>11</v>
      </c>
      <c r="F1564" s="13" t="s">
        <v>12</v>
      </c>
      <c r="G1564" s="13">
        <v>3</v>
      </c>
      <c r="H1564" s="13">
        <v>1</v>
      </c>
      <c r="I1564" s="13">
        <v>150</v>
      </c>
      <c r="J1564" s="13">
        <v>1</v>
      </c>
      <c r="K1564" s="13" t="s">
        <v>6306</v>
      </c>
      <c r="L1564" s="13" t="s">
        <v>6307</v>
      </c>
    </row>
    <row r="1565" spans="1:12">
      <c r="A1565" s="1">
        <v>100011476</v>
      </c>
      <c r="B1565" s="1" t="s">
        <v>2314</v>
      </c>
      <c r="C1565" s="1" t="s">
        <v>3749</v>
      </c>
      <c r="D1565" s="1" t="s">
        <v>176</v>
      </c>
      <c r="E1565" s="1" t="s">
        <v>11</v>
      </c>
      <c r="F1565" s="13" t="s">
        <v>12</v>
      </c>
      <c r="G1565" s="13">
        <v>3</v>
      </c>
      <c r="H1565" s="13">
        <v>1</v>
      </c>
      <c r="I1565" s="13">
        <v>150</v>
      </c>
      <c r="J1565" s="13">
        <v>1</v>
      </c>
      <c r="K1565" s="13" t="s">
        <v>6312</v>
      </c>
      <c r="L1565" s="13" t="s">
        <v>6313</v>
      </c>
    </row>
    <row r="1566" spans="1:12">
      <c r="A1566" s="1">
        <v>100017871</v>
      </c>
      <c r="B1566" s="1" t="s">
        <v>2314</v>
      </c>
      <c r="C1566" s="1" t="s">
        <v>3749</v>
      </c>
      <c r="D1566" s="1" t="s">
        <v>1451</v>
      </c>
      <c r="E1566" s="1" t="s">
        <v>2</v>
      </c>
      <c r="F1566" s="13" t="s">
        <v>1452</v>
      </c>
      <c r="G1566" s="13">
        <v>2</v>
      </c>
      <c r="H1566" s="13">
        <v>1</v>
      </c>
      <c r="I1566" s="13">
        <v>100</v>
      </c>
      <c r="J1566" s="13">
        <v>1</v>
      </c>
      <c r="K1566" s="13" t="s">
        <v>6316</v>
      </c>
      <c r="L1566" s="13" t="s">
        <v>6317</v>
      </c>
    </row>
    <row r="1567" spans="1:12">
      <c r="A1567" s="1">
        <v>100017485</v>
      </c>
      <c r="B1567" s="1" t="s">
        <v>2314</v>
      </c>
      <c r="C1567" s="1" t="s">
        <v>3749</v>
      </c>
      <c r="D1567" s="1" t="s">
        <v>5475</v>
      </c>
      <c r="E1567" s="1" t="s">
        <v>5474</v>
      </c>
      <c r="F1567" s="13" t="s">
        <v>5475</v>
      </c>
      <c r="G1567" s="13">
        <v>0</v>
      </c>
      <c r="H1567" s="13">
        <v>0</v>
      </c>
      <c r="I1567" s="13">
        <v>0</v>
      </c>
      <c r="J1567" s="13">
        <v>1</v>
      </c>
      <c r="K1567" s="13" t="s">
        <v>6330</v>
      </c>
      <c r="L1567" s="13" t="s">
        <v>6331</v>
      </c>
    </row>
    <row r="1568" spans="1:12">
      <c r="A1568" s="1">
        <v>100011471</v>
      </c>
      <c r="B1568" s="1" t="s">
        <v>2314</v>
      </c>
      <c r="C1568" s="1" t="s">
        <v>3749</v>
      </c>
      <c r="D1568" s="1" t="s">
        <v>898</v>
      </c>
      <c r="E1568" s="1" t="s">
        <v>2</v>
      </c>
      <c r="F1568" s="13" t="s">
        <v>46</v>
      </c>
      <c r="G1568" s="13">
        <v>3</v>
      </c>
      <c r="H1568" s="13">
        <v>1</v>
      </c>
      <c r="I1568" s="13">
        <v>150</v>
      </c>
      <c r="J1568" s="13">
        <v>1</v>
      </c>
      <c r="K1568" s="13" t="s">
        <v>6312</v>
      </c>
      <c r="L1568" s="13" t="s">
        <v>6313</v>
      </c>
    </row>
    <row r="1569" spans="1:12">
      <c r="A1569" s="1">
        <v>100011470</v>
      </c>
      <c r="B1569" s="1" t="s">
        <v>2314</v>
      </c>
      <c r="C1569" s="1" t="s">
        <v>3749</v>
      </c>
      <c r="D1569" s="1" t="s">
        <v>841</v>
      </c>
      <c r="E1569" s="1" t="s">
        <v>2</v>
      </c>
      <c r="F1569" s="13" t="s">
        <v>277</v>
      </c>
      <c r="G1569" s="13">
        <v>2</v>
      </c>
      <c r="H1569" s="13">
        <v>1</v>
      </c>
      <c r="I1569" s="13">
        <v>100</v>
      </c>
      <c r="J1569" s="13">
        <v>1</v>
      </c>
      <c r="K1569" s="13" t="s">
        <v>6316</v>
      </c>
      <c r="L1569" s="13" t="s">
        <v>6317</v>
      </c>
    </row>
    <row r="1570" spans="1:12">
      <c r="A1570" s="1">
        <v>100011481</v>
      </c>
      <c r="B1570" s="1" t="s">
        <v>2314</v>
      </c>
      <c r="C1570" s="1" t="s">
        <v>3749</v>
      </c>
      <c r="D1570" s="1" t="s">
        <v>176</v>
      </c>
      <c r="E1570" s="1" t="s">
        <v>11</v>
      </c>
      <c r="F1570" s="13" t="s">
        <v>12</v>
      </c>
      <c r="G1570" s="13">
        <v>5</v>
      </c>
      <c r="H1570" s="13">
        <v>1</v>
      </c>
      <c r="I1570" s="13">
        <v>250</v>
      </c>
      <c r="J1570" s="13">
        <v>1</v>
      </c>
      <c r="K1570" s="13" t="s">
        <v>6326</v>
      </c>
      <c r="L1570" s="13" t="s">
        <v>6327</v>
      </c>
    </row>
    <row r="1571" spans="1:12">
      <c r="A1571" s="1">
        <v>100011488</v>
      </c>
      <c r="B1571" s="1" t="s">
        <v>2314</v>
      </c>
      <c r="C1571" s="1" t="s">
        <v>3749</v>
      </c>
      <c r="D1571" s="1" t="s">
        <v>3769</v>
      </c>
      <c r="E1571" s="1" t="s">
        <v>20</v>
      </c>
      <c r="F1571" s="13" t="s">
        <v>72</v>
      </c>
      <c r="G1571" s="13">
        <v>5</v>
      </c>
      <c r="H1571" s="13">
        <v>1</v>
      </c>
      <c r="I1571" s="13">
        <v>250</v>
      </c>
      <c r="J1571" s="13">
        <v>1</v>
      </c>
      <c r="K1571" s="13" t="s">
        <v>6314</v>
      </c>
      <c r="L1571" s="13" t="s">
        <v>6315</v>
      </c>
    </row>
    <row r="1572" spans="1:12">
      <c r="A1572" s="1">
        <v>100011490</v>
      </c>
      <c r="B1572" s="1" t="s">
        <v>2314</v>
      </c>
      <c r="C1572" s="1" t="s">
        <v>3749</v>
      </c>
      <c r="D1572" s="1" t="s">
        <v>3771</v>
      </c>
      <c r="E1572" s="1" t="s">
        <v>11</v>
      </c>
      <c r="F1572" s="13" t="s">
        <v>12</v>
      </c>
      <c r="G1572" s="13">
        <v>3</v>
      </c>
      <c r="H1572" s="13">
        <v>1</v>
      </c>
      <c r="I1572" s="13">
        <v>150</v>
      </c>
      <c r="J1572" s="13">
        <v>1</v>
      </c>
      <c r="K1572" s="13" t="s">
        <v>6312</v>
      </c>
      <c r="L1572" s="13" t="s">
        <v>6313</v>
      </c>
    </row>
    <row r="1573" spans="1:12">
      <c r="A1573" s="1">
        <v>100011494</v>
      </c>
      <c r="B1573" s="1" t="s">
        <v>2314</v>
      </c>
      <c r="C1573" s="1" t="s">
        <v>3749</v>
      </c>
      <c r="D1573" s="1" t="s">
        <v>3775</v>
      </c>
      <c r="E1573" s="1" t="s">
        <v>20</v>
      </c>
      <c r="F1573" s="13" t="s">
        <v>72</v>
      </c>
      <c r="G1573" s="13">
        <v>5</v>
      </c>
      <c r="H1573" s="13">
        <v>1</v>
      </c>
      <c r="I1573" s="13">
        <v>250</v>
      </c>
      <c r="J1573" s="13">
        <v>1</v>
      </c>
      <c r="K1573" s="13" t="s">
        <v>6314</v>
      </c>
      <c r="L1573" s="13" t="s">
        <v>6315</v>
      </c>
    </row>
    <row r="1574" spans="1:12">
      <c r="A1574" s="1">
        <v>100011493</v>
      </c>
      <c r="B1574" s="1" t="s">
        <v>2314</v>
      </c>
      <c r="C1574" s="1" t="s">
        <v>3749</v>
      </c>
      <c r="D1574" s="1" t="s">
        <v>3773</v>
      </c>
      <c r="E1574" s="1" t="s">
        <v>27</v>
      </c>
      <c r="F1574" s="13" t="s">
        <v>18</v>
      </c>
      <c r="G1574" s="13">
        <v>3</v>
      </c>
      <c r="H1574" s="13">
        <v>1</v>
      </c>
      <c r="I1574" s="13">
        <v>150</v>
      </c>
      <c r="J1574" s="13">
        <v>1</v>
      </c>
      <c r="K1574" s="13" t="s">
        <v>6306</v>
      </c>
      <c r="L1574" s="13" t="s">
        <v>6307</v>
      </c>
    </row>
    <row r="1575" spans="1:12">
      <c r="A1575" s="1">
        <v>100011501</v>
      </c>
      <c r="B1575" s="1" t="s">
        <v>2314</v>
      </c>
      <c r="C1575" s="1" t="s">
        <v>3749</v>
      </c>
      <c r="D1575" s="1" t="s">
        <v>2808</v>
      </c>
      <c r="E1575" s="1" t="s">
        <v>20</v>
      </c>
      <c r="F1575" s="13" t="s">
        <v>72</v>
      </c>
      <c r="G1575" s="13">
        <v>3</v>
      </c>
      <c r="H1575" s="13">
        <v>1</v>
      </c>
      <c r="I1575" s="13">
        <v>150</v>
      </c>
      <c r="J1575" s="13">
        <v>1</v>
      </c>
      <c r="K1575" s="13" t="s">
        <v>6312</v>
      </c>
      <c r="L1575" s="13" t="s">
        <v>6313</v>
      </c>
    </row>
    <row r="1576" spans="1:12">
      <c r="A1576" s="1">
        <v>100011500</v>
      </c>
      <c r="B1576" s="1" t="s">
        <v>2314</v>
      </c>
      <c r="C1576" s="1" t="s">
        <v>3749</v>
      </c>
      <c r="D1576" s="1" t="s">
        <v>3776</v>
      </c>
      <c r="E1576" s="1" t="s">
        <v>20</v>
      </c>
      <c r="F1576" s="13" t="s">
        <v>72</v>
      </c>
      <c r="G1576" s="13">
        <v>3</v>
      </c>
      <c r="H1576" s="13">
        <v>1</v>
      </c>
      <c r="I1576" s="13">
        <v>150</v>
      </c>
      <c r="J1576" s="13">
        <v>1</v>
      </c>
      <c r="K1576" s="13" t="s">
        <v>6312</v>
      </c>
      <c r="L1576" s="13" t="s">
        <v>6313</v>
      </c>
    </row>
    <row r="1577" spans="1:12">
      <c r="A1577" s="1">
        <v>100017483</v>
      </c>
      <c r="B1577" s="1" t="s">
        <v>2314</v>
      </c>
      <c r="C1577" s="1" t="s">
        <v>3749</v>
      </c>
      <c r="D1577" s="1" t="s">
        <v>5475</v>
      </c>
      <c r="E1577" s="1" t="s">
        <v>5474</v>
      </c>
      <c r="F1577" s="13" t="s">
        <v>5475</v>
      </c>
      <c r="G1577" s="13">
        <v>0</v>
      </c>
      <c r="H1577" s="13">
        <v>0</v>
      </c>
      <c r="I1577" s="13">
        <v>0</v>
      </c>
      <c r="J1577" s="13">
        <v>1</v>
      </c>
      <c r="K1577" s="13" t="s">
        <v>6330</v>
      </c>
      <c r="L1577" s="13" t="s">
        <v>6331</v>
      </c>
    </row>
    <row r="1578" spans="1:12">
      <c r="A1578" s="1">
        <v>100011504</v>
      </c>
      <c r="B1578" s="1" t="s">
        <v>2314</v>
      </c>
      <c r="C1578" s="1" t="s">
        <v>3749</v>
      </c>
      <c r="D1578" s="1" t="s">
        <v>3778</v>
      </c>
      <c r="E1578" s="1" t="s">
        <v>11</v>
      </c>
      <c r="F1578" s="13" t="s">
        <v>12</v>
      </c>
      <c r="G1578" s="13">
        <v>5</v>
      </c>
      <c r="H1578" s="13">
        <v>1</v>
      </c>
      <c r="I1578" s="13">
        <v>250</v>
      </c>
      <c r="J1578" s="13">
        <v>1</v>
      </c>
      <c r="K1578" s="13" t="s">
        <v>6326</v>
      </c>
      <c r="L1578" s="13" t="s">
        <v>6327</v>
      </c>
    </row>
    <row r="1579" spans="1:12">
      <c r="A1579" s="1">
        <v>100011511</v>
      </c>
      <c r="B1579" s="1" t="s">
        <v>2314</v>
      </c>
      <c r="C1579" s="1" t="s">
        <v>3749</v>
      </c>
      <c r="D1579" s="1" t="s">
        <v>12</v>
      </c>
      <c r="E1579" s="1" t="s">
        <v>11</v>
      </c>
      <c r="F1579" s="13" t="s">
        <v>12</v>
      </c>
      <c r="G1579" s="13">
        <v>5</v>
      </c>
      <c r="H1579" s="13">
        <v>1</v>
      </c>
      <c r="I1579" s="13">
        <v>250</v>
      </c>
      <c r="J1579" s="13">
        <v>1</v>
      </c>
      <c r="K1579" s="13" t="s">
        <v>6322</v>
      </c>
      <c r="L1579" s="13" t="s">
        <v>6323</v>
      </c>
    </row>
    <row r="1580" spans="1:12">
      <c r="A1580" s="1">
        <v>100011517</v>
      </c>
      <c r="B1580" s="1" t="s">
        <v>2314</v>
      </c>
      <c r="C1580" s="1" t="s">
        <v>3749</v>
      </c>
      <c r="D1580" s="1" t="s">
        <v>12</v>
      </c>
      <c r="E1580" s="1" t="s">
        <v>11</v>
      </c>
      <c r="F1580" s="13" t="s">
        <v>407</v>
      </c>
      <c r="G1580" s="13">
        <v>2</v>
      </c>
      <c r="H1580" s="13">
        <v>1</v>
      </c>
      <c r="I1580" s="13">
        <v>100</v>
      </c>
      <c r="J1580" s="13">
        <v>1</v>
      </c>
      <c r="K1580" s="13" t="s">
        <v>6320</v>
      </c>
      <c r="L1580" s="13" t="s">
        <v>6321</v>
      </c>
    </row>
    <row r="1581" spans="1:12">
      <c r="A1581" s="1">
        <v>100011523</v>
      </c>
      <c r="B1581" s="1" t="s">
        <v>2314</v>
      </c>
      <c r="C1581" s="1" t="s">
        <v>3749</v>
      </c>
      <c r="D1581" s="1" t="s">
        <v>12</v>
      </c>
      <c r="E1581" s="1" t="s">
        <v>11</v>
      </c>
      <c r="F1581" s="13" t="s">
        <v>407</v>
      </c>
      <c r="G1581" s="13">
        <v>2</v>
      </c>
      <c r="H1581" s="13">
        <v>1</v>
      </c>
      <c r="I1581" s="13">
        <v>100</v>
      </c>
      <c r="J1581" s="13">
        <v>1</v>
      </c>
      <c r="K1581" s="13" t="s">
        <v>6320</v>
      </c>
      <c r="L1581" s="13" t="s">
        <v>6321</v>
      </c>
    </row>
    <row r="1582" spans="1:12">
      <c r="A1582" s="1">
        <v>100011528</v>
      </c>
      <c r="B1582" s="1" t="s">
        <v>2314</v>
      </c>
      <c r="C1582" s="1" t="s">
        <v>3749</v>
      </c>
      <c r="D1582" s="1" t="s">
        <v>12</v>
      </c>
      <c r="E1582" s="1" t="s">
        <v>11</v>
      </c>
      <c r="F1582" s="13" t="s">
        <v>407</v>
      </c>
      <c r="G1582" s="13">
        <v>2</v>
      </c>
      <c r="H1582" s="13">
        <v>1</v>
      </c>
      <c r="I1582" s="13">
        <v>100</v>
      </c>
      <c r="J1582" s="13">
        <v>1</v>
      </c>
      <c r="K1582" s="13" t="s">
        <v>6320</v>
      </c>
      <c r="L1582" s="13" t="s">
        <v>6321</v>
      </c>
    </row>
    <row r="1583" spans="1:12">
      <c r="A1583" s="1">
        <v>100011533</v>
      </c>
      <c r="B1583" s="1" t="s">
        <v>2314</v>
      </c>
      <c r="C1583" s="1" t="s">
        <v>3749</v>
      </c>
      <c r="D1583" s="1" t="s">
        <v>12</v>
      </c>
      <c r="E1583" s="1" t="s">
        <v>11</v>
      </c>
      <c r="F1583" s="13" t="s">
        <v>407</v>
      </c>
      <c r="G1583" s="13">
        <v>2</v>
      </c>
      <c r="H1583" s="13">
        <v>1</v>
      </c>
      <c r="I1583" s="13">
        <v>100</v>
      </c>
      <c r="J1583" s="13">
        <v>1</v>
      </c>
      <c r="K1583" s="13" t="s">
        <v>6320</v>
      </c>
      <c r="L1583" s="13" t="s">
        <v>6321</v>
      </c>
    </row>
    <row r="1584" spans="1:12">
      <c r="A1584" s="1">
        <v>100011536</v>
      </c>
      <c r="B1584" s="1" t="s">
        <v>2314</v>
      </c>
      <c r="C1584" s="1" t="s">
        <v>3749</v>
      </c>
      <c r="D1584" s="1" t="s">
        <v>176</v>
      </c>
      <c r="E1584" s="1" t="s">
        <v>11</v>
      </c>
      <c r="F1584" s="13" t="s">
        <v>12</v>
      </c>
      <c r="G1584" s="13">
        <v>4</v>
      </c>
      <c r="H1584" s="13">
        <v>1</v>
      </c>
      <c r="I1584" s="13">
        <v>200</v>
      </c>
      <c r="J1584" s="13">
        <v>1</v>
      </c>
      <c r="K1584" s="13" t="s">
        <v>6324</v>
      </c>
      <c r="L1584" s="13" t="s">
        <v>6325</v>
      </c>
    </row>
    <row r="1585" spans="1:12">
      <c r="A1585" s="1">
        <v>100011562</v>
      </c>
      <c r="B1585" s="1" t="s">
        <v>2314</v>
      </c>
      <c r="C1585" s="1" t="s">
        <v>3749</v>
      </c>
      <c r="D1585" s="1" t="s">
        <v>12</v>
      </c>
      <c r="E1585" s="1" t="s">
        <v>11</v>
      </c>
      <c r="F1585" s="13" t="s">
        <v>407</v>
      </c>
      <c r="G1585" s="13">
        <v>2</v>
      </c>
      <c r="H1585" s="13">
        <v>1</v>
      </c>
      <c r="I1585" s="13">
        <v>100</v>
      </c>
      <c r="J1585" s="13">
        <v>1</v>
      </c>
      <c r="K1585" s="13" t="s">
        <v>6320</v>
      </c>
      <c r="L1585" s="13" t="s">
        <v>6321</v>
      </c>
    </row>
    <row r="1586" spans="1:12">
      <c r="A1586" s="1">
        <v>100011567</v>
      </c>
      <c r="B1586" s="1" t="s">
        <v>2314</v>
      </c>
      <c r="C1586" s="1" t="s">
        <v>3749</v>
      </c>
      <c r="D1586" s="1" t="s">
        <v>12</v>
      </c>
      <c r="E1586" s="1" t="s">
        <v>11</v>
      </c>
      <c r="F1586" s="13" t="s">
        <v>407</v>
      </c>
      <c r="G1586" s="13">
        <v>2</v>
      </c>
      <c r="H1586" s="13">
        <v>1</v>
      </c>
      <c r="I1586" s="13">
        <v>100</v>
      </c>
      <c r="J1586" s="13">
        <v>1</v>
      </c>
      <c r="K1586" s="13" t="s">
        <v>6320</v>
      </c>
      <c r="L1586" s="13" t="s">
        <v>6321</v>
      </c>
    </row>
    <row r="1587" spans="1:12">
      <c r="A1587" s="1">
        <v>100011568</v>
      </c>
      <c r="B1587" s="1" t="s">
        <v>2314</v>
      </c>
      <c r="C1587" s="1" t="s">
        <v>3749</v>
      </c>
      <c r="D1587" s="1" t="s">
        <v>12</v>
      </c>
      <c r="E1587" s="1" t="s">
        <v>11</v>
      </c>
      <c r="F1587" s="13" t="s">
        <v>407</v>
      </c>
      <c r="G1587" s="13">
        <v>3</v>
      </c>
      <c r="H1587" s="13">
        <v>1</v>
      </c>
      <c r="I1587" s="13">
        <v>150</v>
      </c>
      <c r="J1587" s="13">
        <v>1</v>
      </c>
      <c r="K1587" s="13" t="s">
        <v>6306</v>
      </c>
      <c r="L1587" s="13" t="s">
        <v>6307</v>
      </c>
    </row>
    <row r="1588" spans="1:12">
      <c r="A1588" s="1">
        <v>100011581</v>
      </c>
      <c r="B1588" s="1" t="s">
        <v>2314</v>
      </c>
      <c r="C1588" s="1" t="s">
        <v>3749</v>
      </c>
      <c r="D1588" s="1" t="s">
        <v>176</v>
      </c>
      <c r="E1588" s="1" t="s">
        <v>11</v>
      </c>
      <c r="F1588" s="13" t="s">
        <v>407</v>
      </c>
      <c r="G1588" s="13">
        <v>2</v>
      </c>
      <c r="H1588" s="13">
        <v>1</v>
      </c>
      <c r="I1588" s="13">
        <v>100</v>
      </c>
      <c r="J1588" s="13">
        <v>1</v>
      </c>
      <c r="K1588" s="13" t="s">
        <v>6320</v>
      </c>
      <c r="L1588" s="13" t="s">
        <v>6321</v>
      </c>
    </row>
    <row r="1589" spans="1:12">
      <c r="A1589" s="1">
        <v>100011585</v>
      </c>
      <c r="B1589" s="1" t="s">
        <v>2314</v>
      </c>
      <c r="C1589" s="1" t="s">
        <v>3749</v>
      </c>
      <c r="D1589" s="1" t="s">
        <v>12</v>
      </c>
      <c r="E1589" s="1" t="s">
        <v>11</v>
      </c>
      <c r="F1589" s="13" t="s">
        <v>407</v>
      </c>
      <c r="G1589" s="13">
        <v>3</v>
      </c>
      <c r="H1589" s="13">
        <v>1</v>
      </c>
      <c r="I1589" s="13">
        <v>150</v>
      </c>
      <c r="J1589" s="13">
        <v>1</v>
      </c>
      <c r="K1589" s="13" t="s">
        <v>6306</v>
      </c>
      <c r="L1589" s="13" t="s">
        <v>6307</v>
      </c>
    </row>
    <row r="1590" spans="1:12">
      <c r="A1590" s="1">
        <v>100011592</v>
      </c>
      <c r="B1590" s="1" t="s">
        <v>2314</v>
      </c>
      <c r="C1590" s="1" t="s">
        <v>3749</v>
      </c>
      <c r="D1590" s="1" t="s">
        <v>12</v>
      </c>
      <c r="E1590" s="1" t="s">
        <v>11</v>
      </c>
      <c r="F1590" s="13" t="s">
        <v>407</v>
      </c>
      <c r="G1590" s="13">
        <v>3</v>
      </c>
      <c r="H1590" s="13">
        <v>1</v>
      </c>
      <c r="I1590" s="13">
        <v>150</v>
      </c>
      <c r="J1590" s="13">
        <v>1</v>
      </c>
      <c r="K1590" s="13" t="s">
        <v>6306</v>
      </c>
      <c r="L1590" s="13" t="s">
        <v>6307</v>
      </c>
    </row>
    <row r="1591" spans="1:12">
      <c r="A1591" s="1">
        <v>100011596</v>
      </c>
      <c r="B1591" s="1" t="s">
        <v>2314</v>
      </c>
      <c r="C1591" s="1" t="s">
        <v>3749</v>
      </c>
      <c r="D1591" s="1" t="s">
        <v>12</v>
      </c>
      <c r="E1591" s="1" t="s">
        <v>11</v>
      </c>
      <c r="F1591" s="13" t="s">
        <v>12</v>
      </c>
      <c r="G1591" s="13">
        <v>3</v>
      </c>
      <c r="H1591" s="13">
        <v>1</v>
      </c>
      <c r="I1591" s="13">
        <v>150</v>
      </c>
      <c r="J1591" s="13">
        <v>1</v>
      </c>
      <c r="K1591" s="13" t="s">
        <v>6306</v>
      </c>
      <c r="L1591" s="13" t="s">
        <v>6307</v>
      </c>
    </row>
    <row r="1592" spans="1:12">
      <c r="A1592" s="1">
        <v>100011603</v>
      </c>
      <c r="B1592" s="1" t="s">
        <v>2314</v>
      </c>
      <c r="C1592" s="1" t="s">
        <v>3749</v>
      </c>
      <c r="D1592" s="1" t="s">
        <v>12</v>
      </c>
      <c r="E1592" s="1" t="s">
        <v>11</v>
      </c>
      <c r="F1592" s="13" t="s">
        <v>12</v>
      </c>
      <c r="G1592" s="13">
        <v>4</v>
      </c>
      <c r="H1592" s="13">
        <v>1</v>
      </c>
      <c r="I1592" s="13">
        <v>200</v>
      </c>
      <c r="J1592" s="13">
        <v>1</v>
      </c>
      <c r="K1592" s="13" t="s">
        <v>6324</v>
      </c>
      <c r="L1592" s="13" t="s">
        <v>6325</v>
      </c>
    </row>
    <row r="1593" spans="1:12">
      <c r="A1593" s="1">
        <v>100011609</v>
      </c>
      <c r="B1593" s="1" t="s">
        <v>2314</v>
      </c>
      <c r="C1593" s="1" t="s">
        <v>3749</v>
      </c>
      <c r="D1593" s="1" t="s">
        <v>12</v>
      </c>
      <c r="E1593" s="1" t="s">
        <v>11</v>
      </c>
      <c r="F1593" s="13" t="s">
        <v>407</v>
      </c>
      <c r="G1593" s="13">
        <v>2</v>
      </c>
      <c r="H1593" s="13">
        <v>1</v>
      </c>
      <c r="I1593" s="13">
        <v>100</v>
      </c>
      <c r="J1593" s="13">
        <v>1</v>
      </c>
      <c r="K1593" s="13" t="s">
        <v>6320</v>
      </c>
      <c r="L1593" s="13" t="s">
        <v>6321</v>
      </c>
    </row>
    <row r="1594" spans="1:12">
      <c r="A1594" s="1">
        <v>100011613</v>
      </c>
      <c r="B1594" s="1" t="s">
        <v>2314</v>
      </c>
      <c r="C1594" s="1" t="s">
        <v>3749</v>
      </c>
      <c r="D1594" s="1" t="s">
        <v>12</v>
      </c>
      <c r="E1594" s="1" t="s">
        <v>11</v>
      </c>
      <c r="F1594" s="13" t="s">
        <v>407</v>
      </c>
      <c r="G1594" s="13">
        <v>2</v>
      </c>
      <c r="H1594" s="13">
        <v>1</v>
      </c>
      <c r="I1594" s="13">
        <v>100</v>
      </c>
      <c r="J1594" s="13">
        <v>1</v>
      </c>
      <c r="K1594" s="13" t="s">
        <v>6320</v>
      </c>
      <c r="L1594" s="13" t="s">
        <v>6321</v>
      </c>
    </row>
    <row r="1595" spans="1:12">
      <c r="A1595" s="1">
        <v>100011618</v>
      </c>
      <c r="B1595" s="1" t="s">
        <v>2314</v>
      </c>
      <c r="C1595" s="1" t="s">
        <v>3749</v>
      </c>
      <c r="D1595" s="1" t="s">
        <v>12</v>
      </c>
      <c r="E1595" s="1" t="s">
        <v>11</v>
      </c>
      <c r="F1595" s="13" t="s">
        <v>407</v>
      </c>
      <c r="G1595" s="13">
        <v>3</v>
      </c>
      <c r="H1595" s="13">
        <v>1</v>
      </c>
      <c r="I1595" s="13">
        <v>150</v>
      </c>
      <c r="J1595" s="13">
        <v>1</v>
      </c>
      <c r="K1595" s="13" t="s">
        <v>6306</v>
      </c>
      <c r="L1595" s="13" t="s">
        <v>6307</v>
      </c>
    </row>
    <row r="1596" spans="1:12">
      <c r="A1596" s="1">
        <v>100011631</v>
      </c>
      <c r="B1596" s="1" t="s">
        <v>2314</v>
      </c>
      <c r="C1596" s="1" t="s">
        <v>3749</v>
      </c>
      <c r="D1596" s="1" t="s">
        <v>12</v>
      </c>
      <c r="E1596" s="1" t="s">
        <v>11</v>
      </c>
      <c r="F1596" s="13" t="s">
        <v>12</v>
      </c>
      <c r="G1596" s="13">
        <v>5</v>
      </c>
      <c r="H1596" s="13">
        <v>1</v>
      </c>
      <c r="I1596" s="13">
        <v>250</v>
      </c>
      <c r="J1596" s="13">
        <v>1</v>
      </c>
      <c r="K1596" s="13" t="s">
        <v>6328</v>
      </c>
      <c r="L1596" s="13" t="s">
        <v>6329</v>
      </c>
    </row>
    <row r="1597" spans="1:12">
      <c r="A1597" s="1">
        <v>100011634</v>
      </c>
      <c r="B1597" s="1" t="s">
        <v>2314</v>
      </c>
      <c r="C1597" s="1" t="s">
        <v>3749</v>
      </c>
      <c r="D1597" s="1" t="s">
        <v>12</v>
      </c>
      <c r="E1597" s="1" t="s">
        <v>11</v>
      </c>
      <c r="F1597" s="13" t="s">
        <v>12</v>
      </c>
      <c r="G1597" s="13">
        <v>4</v>
      </c>
      <c r="H1597" s="13">
        <v>1</v>
      </c>
      <c r="I1597" s="13">
        <v>200</v>
      </c>
      <c r="J1597" s="13">
        <v>1</v>
      </c>
      <c r="K1597" s="13" t="s">
        <v>6324</v>
      </c>
      <c r="L1597" s="13" t="s">
        <v>6325</v>
      </c>
    </row>
    <row r="1598" spans="1:12">
      <c r="A1598" s="1">
        <v>100011640</v>
      </c>
      <c r="B1598" s="1" t="s">
        <v>2314</v>
      </c>
      <c r="C1598" s="1" t="s">
        <v>3749</v>
      </c>
      <c r="D1598" s="1" t="s">
        <v>176</v>
      </c>
      <c r="E1598" s="1" t="s">
        <v>11</v>
      </c>
      <c r="F1598" s="13" t="s">
        <v>407</v>
      </c>
      <c r="G1598" s="13">
        <v>2</v>
      </c>
      <c r="H1598" s="13">
        <v>1</v>
      </c>
      <c r="I1598" s="13">
        <v>100</v>
      </c>
      <c r="J1598" s="13">
        <v>1</v>
      </c>
      <c r="K1598" s="13" t="s">
        <v>6320</v>
      </c>
      <c r="L1598" s="13" t="s">
        <v>6321</v>
      </c>
    </row>
    <row r="1599" spans="1:12">
      <c r="A1599" s="1">
        <v>100011646</v>
      </c>
      <c r="B1599" s="1" t="s">
        <v>2314</v>
      </c>
      <c r="C1599" s="1" t="s">
        <v>3749</v>
      </c>
      <c r="D1599" s="1" t="s">
        <v>176</v>
      </c>
      <c r="E1599" s="1" t="s">
        <v>11</v>
      </c>
      <c r="F1599" s="13" t="s">
        <v>12</v>
      </c>
      <c r="G1599" s="13">
        <v>2</v>
      </c>
      <c r="H1599" s="13">
        <v>1</v>
      </c>
      <c r="I1599" s="13">
        <v>100</v>
      </c>
      <c r="J1599" s="13">
        <v>1</v>
      </c>
      <c r="K1599" s="13" t="s">
        <v>6320</v>
      </c>
      <c r="L1599" s="13" t="s">
        <v>6321</v>
      </c>
    </row>
    <row r="1600" spans="1:12">
      <c r="A1600" s="1">
        <v>100011652</v>
      </c>
      <c r="B1600" s="1" t="s">
        <v>2314</v>
      </c>
      <c r="C1600" s="1" t="s">
        <v>3749</v>
      </c>
      <c r="D1600" s="1" t="s">
        <v>12</v>
      </c>
      <c r="E1600" s="1" t="s">
        <v>11</v>
      </c>
      <c r="F1600" s="13" t="s">
        <v>407</v>
      </c>
      <c r="G1600" s="13">
        <v>2</v>
      </c>
      <c r="H1600" s="13">
        <v>1</v>
      </c>
      <c r="I1600" s="13">
        <v>100</v>
      </c>
      <c r="J1600" s="13">
        <v>1</v>
      </c>
      <c r="K1600" s="13" t="s">
        <v>6320</v>
      </c>
      <c r="L1600" s="13" t="s">
        <v>6321</v>
      </c>
    </row>
    <row r="1601" spans="1:12">
      <c r="A1601" s="1">
        <v>100011654</v>
      </c>
      <c r="B1601" s="1" t="s">
        <v>2314</v>
      </c>
      <c r="C1601" s="1" t="s">
        <v>3749</v>
      </c>
      <c r="D1601" s="1" t="s">
        <v>12</v>
      </c>
      <c r="E1601" s="1" t="s">
        <v>11</v>
      </c>
      <c r="F1601" s="13" t="s">
        <v>407</v>
      </c>
      <c r="G1601" s="13">
        <v>3</v>
      </c>
      <c r="H1601" s="13">
        <v>1</v>
      </c>
      <c r="I1601" s="13">
        <v>150</v>
      </c>
      <c r="J1601" s="13">
        <v>1</v>
      </c>
      <c r="K1601" s="13" t="s">
        <v>6306</v>
      </c>
      <c r="L1601" s="13" t="s">
        <v>6307</v>
      </c>
    </row>
    <row r="1602" spans="1:12">
      <c r="A1602" s="1">
        <v>100011659</v>
      </c>
      <c r="B1602" s="1" t="s">
        <v>2314</v>
      </c>
      <c r="C1602" s="1" t="s">
        <v>3749</v>
      </c>
      <c r="D1602" s="1" t="s">
        <v>12</v>
      </c>
      <c r="E1602" s="1" t="s">
        <v>11</v>
      </c>
      <c r="F1602" s="13" t="s">
        <v>407</v>
      </c>
      <c r="G1602" s="13">
        <v>3</v>
      </c>
      <c r="H1602" s="13">
        <v>1</v>
      </c>
      <c r="I1602" s="13">
        <v>150</v>
      </c>
      <c r="J1602" s="13">
        <v>1</v>
      </c>
      <c r="K1602" s="13" t="s">
        <v>6312</v>
      </c>
      <c r="L1602" s="13" t="s">
        <v>6313</v>
      </c>
    </row>
    <row r="1603" spans="1:12">
      <c r="A1603" s="1">
        <v>100011661</v>
      </c>
      <c r="B1603" s="1" t="s">
        <v>2314</v>
      </c>
      <c r="C1603" s="1" t="s">
        <v>3749</v>
      </c>
      <c r="D1603" s="1" t="s">
        <v>12</v>
      </c>
      <c r="E1603" s="1" t="s">
        <v>11</v>
      </c>
      <c r="F1603" s="13" t="s">
        <v>407</v>
      </c>
      <c r="G1603" s="13">
        <v>2</v>
      </c>
      <c r="H1603" s="13">
        <v>1</v>
      </c>
      <c r="I1603" s="13">
        <v>100</v>
      </c>
      <c r="J1603" s="13">
        <v>1</v>
      </c>
      <c r="K1603" s="13" t="s">
        <v>6320</v>
      </c>
      <c r="L1603" s="13" t="s">
        <v>6321</v>
      </c>
    </row>
    <row r="1604" spans="1:12">
      <c r="A1604" s="1">
        <v>100011667</v>
      </c>
      <c r="B1604" s="1" t="s">
        <v>2314</v>
      </c>
      <c r="C1604" s="1" t="s">
        <v>3749</v>
      </c>
      <c r="D1604" s="1" t="s">
        <v>12</v>
      </c>
      <c r="E1604" s="1" t="s">
        <v>11</v>
      </c>
      <c r="F1604" s="13" t="s">
        <v>12</v>
      </c>
      <c r="G1604" s="13">
        <v>5</v>
      </c>
      <c r="H1604" s="13">
        <v>4</v>
      </c>
      <c r="I1604" s="13">
        <v>250</v>
      </c>
      <c r="J1604" s="13">
        <v>1</v>
      </c>
      <c r="K1604" s="13" t="s">
        <v>6314</v>
      </c>
      <c r="L1604" s="13" t="s">
        <v>6315</v>
      </c>
    </row>
    <row r="1605" spans="1:12">
      <c r="A1605" s="1">
        <v>100011676</v>
      </c>
      <c r="B1605" s="1" t="s">
        <v>2314</v>
      </c>
      <c r="C1605" s="1" t="s">
        <v>3749</v>
      </c>
      <c r="D1605" s="1" t="s">
        <v>176</v>
      </c>
      <c r="E1605" s="1" t="s">
        <v>11</v>
      </c>
      <c r="F1605" s="13" t="s">
        <v>407</v>
      </c>
      <c r="G1605" s="13">
        <v>2</v>
      </c>
      <c r="H1605" s="13">
        <v>1</v>
      </c>
      <c r="I1605" s="13">
        <v>100</v>
      </c>
      <c r="J1605" s="13">
        <v>1</v>
      </c>
      <c r="K1605" s="13" t="s">
        <v>6320</v>
      </c>
      <c r="L1605" s="13" t="s">
        <v>6321</v>
      </c>
    </row>
    <row r="1606" spans="1:12">
      <c r="A1606" s="1">
        <v>100011680</v>
      </c>
      <c r="B1606" s="1" t="s">
        <v>2314</v>
      </c>
      <c r="C1606" s="1" t="s">
        <v>3749</v>
      </c>
      <c r="D1606" s="1" t="s">
        <v>176</v>
      </c>
      <c r="E1606" s="1" t="s">
        <v>11</v>
      </c>
      <c r="F1606" s="13" t="s">
        <v>407</v>
      </c>
      <c r="G1606" s="13">
        <v>3</v>
      </c>
      <c r="H1606" s="13">
        <v>1</v>
      </c>
      <c r="I1606" s="13">
        <v>150</v>
      </c>
      <c r="J1606" s="13">
        <v>1</v>
      </c>
      <c r="K1606" s="13" t="s">
        <v>6306</v>
      </c>
      <c r="L1606" s="13" t="s">
        <v>6307</v>
      </c>
    </row>
    <row r="1607" spans="1:12">
      <c r="A1607" s="1">
        <v>100011704</v>
      </c>
      <c r="B1607" s="1" t="s">
        <v>2314</v>
      </c>
      <c r="C1607" s="1" t="s">
        <v>3749</v>
      </c>
      <c r="D1607" s="1" t="s">
        <v>12</v>
      </c>
      <c r="E1607" s="1" t="s">
        <v>11</v>
      </c>
      <c r="F1607" s="13" t="s">
        <v>407</v>
      </c>
      <c r="G1607" s="13">
        <v>2</v>
      </c>
      <c r="H1607" s="13">
        <v>1</v>
      </c>
      <c r="I1607" s="13">
        <v>100</v>
      </c>
      <c r="J1607" s="13">
        <v>1</v>
      </c>
      <c r="K1607" s="13" t="s">
        <v>6320</v>
      </c>
      <c r="L1607" s="13" t="s">
        <v>6321</v>
      </c>
    </row>
    <row r="1608" spans="1:12">
      <c r="A1608" s="1">
        <v>100011682</v>
      </c>
      <c r="B1608" s="1" t="s">
        <v>2314</v>
      </c>
      <c r="C1608" s="1" t="s">
        <v>3749</v>
      </c>
      <c r="D1608" s="1" t="s">
        <v>176</v>
      </c>
      <c r="E1608" s="1" t="s">
        <v>11</v>
      </c>
      <c r="F1608" s="13" t="s">
        <v>407</v>
      </c>
      <c r="G1608" s="13">
        <v>2</v>
      </c>
      <c r="H1608" s="13">
        <v>1</v>
      </c>
      <c r="I1608" s="13">
        <v>100</v>
      </c>
      <c r="J1608" s="13">
        <v>1</v>
      </c>
      <c r="K1608" s="13" t="s">
        <v>6320</v>
      </c>
      <c r="L1608" s="13" t="s">
        <v>6321</v>
      </c>
    </row>
    <row r="1609" spans="1:12">
      <c r="A1609" s="1">
        <v>100011688</v>
      </c>
      <c r="B1609" s="1" t="s">
        <v>2314</v>
      </c>
      <c r="C1609" s="1" t="s">
        <v>3749</v>
      </c>
      <c r="D1609" s="1" t="s">
        <v>6062</v>
      </c>
      <c r="E1609" s="1" t="s">
        <v>11</v>
      </c>
      <c r="F1609" s="13" t="s">
        <v>407</v>
      </c>
      <c r="G1609" s="13">
        <v>2</v>
      </c>
      <c r="H1609" s="13">
        <v>1</v>
      </c>
      <c r="I1609" s="13">
        <v>100</v>
      </c>
      <c r="J1609" s="13">
        <v>1</v>
      </c>
      <c r="K1609" s="13" t="s">
        <v>6320</v>
      </c>
      <c r="L1609" s="13" t="s">
        <v>6321</v>
      </c>
    </row>
    <row r="1610" spans="1:12">
      <c r="A1610" s="1">
        <v>100011697</v>
      </c>
      <c r="B1610" s="1" t="s">
        <v>2314</v>
      </c>
      <c r="C1610" s="1" t="s">
        <v>3749</v>
      </c>
      <c r="D1610" s="1" t="s">
        <v>12</v>
      </c>
      <c r="E1610" s="1" t="s">
        <v>11</v>
      </c>
      <c r="F1610" s="13" t="s">
        <v>407</v>
      </c>
      <c r="G1610" s="13">
        <v>2</v>
      </c>
      <c r="H1610" s="13">
        <v>1</v>
      </c>
      <c r="I1610" s="13">
        <v>100</v>
      </c>
      <c r="J1610" s="13">
        <v>1</v>
      </c>
      <c r="K1610" s="13" t="s">
        <v>6320</v>
      </c>
      <c r="L1610" s="13" t="s">
        <v>6321</v>
      </c>
    </row>
    <row r="1611" spans="1:12">
      <c r="A1611" s="1">
        <v>100011707</v>
      </c>
      <c r="B1611" s="1" t="s">
        <v>2314</v>
      </c>
      <c r="C1611" s="1" t="s">
        <v>3749</v>
      </c>
      <c r="D1611" s="1" t="s">
        <v>12</v>
      </c>
      <c r="E1611" s="1" t="s">
        <v>11</v>
      </c>
      <c r="F1611" s="13" t="s">
        <v>407</v>
      </c>
      <c r="G1611" s="13">
        <v>3</v>
      </c>
      <c r="H1611" s="13">
        <v>1</v>
      </c>
      <c r="I1611" s="13">
        <v>150</v>
      </c>
      <c r="J1611" s="13">
        <v>1</v>
      </c>
      <c r="K1611" s="13" t="s">
        <v>6306</v>
      </c>
      <c r="L1611" s="13" t="s">
        <v>6307</v>
      </c>
    </row>
    <row r="1612" spans="1:12">
      <c r="A1612" s="1">
        <v>100011720</v>
      </c>
      <c r="B1612" s="1" t="s">
        <v>2314</v>
      </c>
      <c r="C1612" s="1" t="s">
        <v>3749</v>
      </c>
      <c r="D1612" s="1" t="s">
        <v>2883</v>
      </c>
      <c r="E1612" s="1" t="s">
        <v>11</v>
      </c>
      <c r="F1612" s="13" t="s">
        <v>12</v>
      </c>
      <c r="G1612" s="13">
        <v>5</v>
      </c>
      <c r="H1612" s="13">
        <v>1</v>
      </c>
      <c r="I1612" s="13">
        <v>250</v>
      </c>
      <c r="J1612" s="13">
        <v>1</v>
      </c>
      <c r="K1612" s="13" t="s">
        <v>6314</v>
      </c>
      <c r="L1612" s="13" t="s">
        <v>6315</v>
      </c>
    </row>
    <row r="1613" spans="1:12">
      <c r="A1613" s="1">
        <v>100011721</v>
      </c>
      <c r="B1613" s="1" t="s">
        <v>2314</v>
      </c>
      <c r="C1613" s="1" t="s">
        <v>3749</v>
      </c>
      <c r="D1613" s="1" t="s">
        <v>46</v>
      </c>
      <c r="E1613" s="1" t="s">
        <v>2</v>
      </c>
      <c r="F1613" s="13" t="s">
        <v>46</v>
      </c>
      <c r="G1613" s="13">
        <v>3</v>
      </c>
      <c r="H1613" s="13">
        <v>1</v>
      </c>
      <c r="I1613" s="13">
        <v>150</v>
      </c>
      <c r="J1613" s="13">
        <v>1</v>
      </c>
      <c r="K1613" s="13" t="s">
        <v>6306</v>
      </c>
      <c r="L1613" s="13" t="s">
        <v>6307</v>
      </c>
    </row>
    <row r="1614" spans="1:12">
      <c r="A1614" s="1">
        <v>100011726</v>
      </c>
      <c r="B1614" s="1" t="s">
        <v>2314</v>
      </c>
      <c r="C1614" s="1" t="s">
        <v>3749</v>
      </c>
      <c r="D1614" s="1" t="s">
        <v>176</v>
      </c>
      <c r="E1614" s="1" t="s">
        <v>11</v>
      </c>
      <c r="F1614" s="13" t="s">
        <v>407</v>
      </c>
      <c r="G1614" s="13">
        <v>2</v>
      </c>
      <c r="H1614" s="13">
        <v>1</v>
      </c>
      <c r="I1614" s="13">
        <v>100</v>
      </c>
      <c r="J1614" s="13">
        <v>1</v>
      </c>
      <c r="K1614" s="13" t="s">
        <v>6320</v>
      </c>
      <c r="L1614" s="13" t="s">
        <v>6321</v>
      </c>
    </row>
    <row r="1615" spans="1:12">
      <c r="A1615" s="1">
        <v>100011734</v>
      </c>
      <c r="B1615" s="1" t="s">
        <v>2314</v>
      </c>
      <c r="C1615" s="1" t="s">
        <v>3737</v>
      </c>
      <c r="D1615" s="1" t="s">
        <v>12</v>
      </c>
      <c r="E1615" s="1" t="s">
        <v>11</v>
      </c>
      <c r="F1615" s="13" t="s">
        <v>407</v>
      </c>
      <c r="G1615" s="13">
        <v>3</v>
      </c>
      <c r="H1615" s="13">
        <v>1</v>
      </c>
      <c r="I1615" s="13">
        <v>150</v>
      </c>
      <c r="J1615" s="13">
        <v>1</v>
      </c>
      <c r="K1615" s="13" t="s">
        <v>6306</v>
      </c>
      <c r="L1615" s="13" t="s">
        <v>6307</v>
      </c>
    </row>
    <row r="1616" spans="1:12">
      <c r="A1616" s="1">
        <v>100011748</v>
      </c>
      <c r="B1616" s="1" t="s">
        <v>2314</v>
      </c>
      <c r="C1616" s="1" t="s">
        <v>3737</v>
      </c>
      <c r="D1616" s="1" t="s">
        <v>176</v>
      </c>
      <c r="E1616" s="1" t="s">
        <v>11</v>
      </c>
      <c r="F1616" s="13" t="s">
        <v>407</v>
      </c>
      <c r="G1616" s="13">
        <v>2</v>
      </c>
      <c r="H1616" s="13">
        <v>1</v>
      </c>
      <c r="I1616" s="13">
        <v>100</v>
      </c>
      <c r="J1616" s="13">
        <v>1</v>
      </c>
      <c r="K1616" s="13" t="s">
        <v>6320</v>
      </c>
      <c r="L1616" s="13" t="s">
        <v>6321</v>
      </c>
    </row>
    <row r="1617" spans="1:12">
      <c r="A1617" s="1">
        <v>100011763</v>
      </c>
      <c r="B1617" s="1" t="s">
        <v>2314</v>
      </c>
      <c r="C1617" s="1" t="s">
        <v>3737</v>
      </c>
      <c r="D1617" s="1" t="s">
        <v>12</v>
      </c>
      <c r="E1617" s="1" t="s">
        <v>11</v>
      </c>
      <c r="F1617" s="13" t="s">
        <v>12</v>
      </c>
      <c r="G1617" s="13">
        <v>4</v>
      </c>
      <c r="H1617" s="13">
        <v>1</v>
      </c>
      <c r="I1617" s="13">
        <v>200</v>
      </c>
      <c r="J1617" s="13">
        <v>1</v>
      </c>
      <c r="K1617" s="13" t="s">
        <v>6332</v>
      </c>
      <c r="L1617" s="13" t="s">
        <v>6333</v>
      </c>
    </row>
    <row r="1618" spans="1:12">
      <c r="A1618" s="1">
        <v>100011776</v>
      </c>
      <c r="B1618" s="1" t="s">
        <v>2314</v>
      </c>
      <c r="C1618" s="1" t="s">
        <v>3737</v>
      </c>
      <c r="D1618" s="1" t="s">
        <v>12</v>
      </c>
      <c r="E1618" s="1" t="s">
        <v>11</v>
      </c>
      <c r="F1618" s="13" t="s">
        <v>12</v>
      </c>
      <c r="G1618" s="13">
        <v>4</v>
      </c>
      <c r="H1618" s="13">
        <v>1</v>
      </c>
      <c r="I1618" s="13">
        <v>200</v>
      </c>
      <c r="J1618" s="13">
        <v>1</v>
      </c>
      <c r="K1618" s="13" t="s">
        <v>6332</v>
      </c>
      <c r="L1618" s="13" t="s">
        <v>6333</v>
      </c>
    </row>
    <row r="1619" spans="1:12">
      <c r="A1619" s="1">
        <v>100017487</v>
      </c>
      <c r="B1619" s="1" t="s">
        <v>2314</v>
      </c>
      <c r="C1619" s="1" t="s">
        <v>3737</v>
      </c>
      <c r="D1619" s="1" t="s">
        <v>5499</v>
      </c>
      <c r="E1619" s="1" t="s">
        <v>5474</v>
      </c>
      <c r="F1619" s="13" t="s">
        <v>5475</v>
      </c>
      <c r="G1619" s="13">
        <v>0</v>
      </c>
      <c r="H1619" s="13">
        <v>0</v>
      </c>
      <c r="I1619" s="13">
        <v>0</v>
      </c>
      <c r="J1619" s="13">
        <v>1</v>
      </c>
      <c r="K1619" s="13" t="s">
        <v>6330</v>
      </c>
      <c r="L1619" s="13" t="s">
        <v>6331</v>
      </c>
    </row>
    <row r="1620" spans="1:12">
      <c r="A1620" s="1">
        <v>100011791</v>
      </c>
      <c r="B1620" s="1" t="s">
        <v>2314</v>
      </c>
      <c r="C1620" s="1" t="s">
        <v>3737</v>
      </c>
      <c r="D1620" s="1" t="s">
        <v>3878</v>
      </c>
      <c r="E1620" s="1" t="s">
        <v>27</v>
      </c>
      <c r="F1620" s="13" t="s">
        <v>18</v>
      </c>
      <c r="G1620" s="13">
        <v>5</v>
      </c>
      <c r="H1620" s="13">
        <v>2</v>
      </c>
      <c r="I1620" s="13">
        <v>250</v>
      </c>
      <c r="J1620" s="13">
        <v>1</v>
      </c>
      <c r="K1620" s="13" t="s">
        <v>6314</v>
      </c>
      <c r="L1620" s="13" t="s">
        <v>6315</v>
      </c>
    </row>
    <row r="1621" spans="1:12">
      <c r="A1621" s="1">
        <v>100011792</v>
      </c>
      <c r="B1621" s="1" t="s">
        <v>2314</v>
      </c>
      <c r="C1621" s="1" t="s">
        <v>3737</v>
      </c>
      <c r="D1621" s="1" t="s">
        <v>12</v>
      </c>
      <c r="E1621" s="1" t="s">
        <v>11</v>
      </c>
      <c r="F1621" s="13" t="s">
        <v>12</v>
      </c>
      <c r="G1621" s="13">
        <v>4</v>
      </c>
      <c r="H1621" s="13">
        <v>1</v>
      </c>
      <c r="I1621" s="13">
        <v>200</v>
      </c>
      <c r="J1621" s="13">
        <v>1</v>
      </c>
      <c r="K1621" s="13" t="s">
        <v>6332</v>
      </c>
      <c r="L1621" s="13" t="s">
        <v>6333</v>
      </c>
    </row>
    <row r="1622" spans="1:12">
      <c r="A1622" s="1">
        <v>100011797</v>
      </c>
      <c r="B1622" s="1" t="s">
        <v>2314</v>
      </c>
      <c r="C1622" s="1" t="s">
        <v>3737</v>
      </c>
      <c r="D1622" s="1" t="s">
        <v>12</v>
      </c>
      <c r="E1622" s="1" t="s">
        <v>11</v>
      </c>
      <c r="F1622" s="13" t="s">
        <v>12</v>
      </c>
      <c r="G1622" s="13">
        <v>4</v>
      </c>
      <c r="H1622" s="13">
        <v>1</v>
      </c>
      <c r="I1622" s="13">
        <v>200</v>
      </c>
      <c r="J1622" s="13">
        <v>1</v>
      </c>
      <c r="K1622" s="13" t="s">
        <v>6332</v>
      </c>
      <c r="L1622" s="13" t="s">
        <v>6333</v>
      </c>
    </row>
    <row r="1623" spans="1:12">
      <c r="A1623" s="1">
        <v>100011364</v>
      </c>
      <c r="B1623" s="1" t="s">
        <v>2314</v>
      </c>
      <c r="C1623" s="1" t="s">
        <v>3737</v>
      </c>
      <c r="D1623" s="1" t="s">
        <v>3164</v>
      </c>
      <c r="E1623" s="1" t="s">
        <v>20</v>
      </c>
      <c r="F1623" s="13" t="s">
        <v>72</v>
      </c>
      <c r="G1623" s="13">
        <v>4</v>
      </c>
      <c r="H1623" s="13">
        <v>1</v>
      </c>
      <c r="I1623" s="13">
        <v>200</v>
      </c>
      <c r="J1623" s="13">
        <v>1</v>
      </c>
      <c r="K1623" s="13" t="s">
        <v>6324</v>
      </c>
      <c r="L1623" s="13" t="s">
        <v>6325</v>
      </c>
    </row>
    <row r="1624" spans="1:12">
      <c r="A1624" s="1">
        <v>100011814</v>
      </c>
      <c r="B1624" s="1" t="s">
        <v>2314</v>
      </c>
      <c r="C1624" s="1" t="s">
        <v>3737</v>
      </c>
      <c r="D1624" s="1" t="s">
        <v>750</v>
      </c>
      <c r="E1624" s="1" t="s">
        <v>20</v>
      </c>
      <c r="F1624" s="13" t="s">
        <v>72</v>
      </c>
      <c r="G1624" s="13">
        <v>5</v>
      </c>
      <c r="H1624" s="13">
        <v>3</v>
      </c>
      <c r="I1624" s="13">
        <v>250</v>
      </c>
      <c r="J1624" s="13">
        <v>1</v>
      </c>
      <c r="K1624" s="13" t="s">
        <v>6328</v>
      </c>
      <c r="L1624" s="13" t="s">
        <v>6329</v>
      </c>
    </row>
    <row r="1625" spans="1:12">
      <c r="A1625" s="1">
        <v>100011828</v>
      </c>
      <c r="B1625" s="1" t="s">
        <v>2314</v>
      </c>
      <c r="C1625" s="1" t="s">
        <v>3737</v>
      </c>
      <c r="D1625" s="1" t="s">
        <v>176</v>
      </c>
      <c r="E1625" s="1" t="s">
        <v>11</v>
      </c>
      <c r="F1625" s="13" t="s">
        <v>407</v>
      </c>
      <c r="G1625" s="13">
        <v>4</v>
      </c>
      <c r="H1625" s="13">
        <v>1</v>
      </c>
      <c r="I1625" s="13">
        <v>200</v>
      </c>
      <c r="J1625" s="13">
        <v>1</v>
      </c>
      <c r="K1625" s="13" t="s">
        <v>6332</v>
      </c>
      <c r="L1625" s="13" t="s">
        <v>6333</v>
      </c>
    </row>
    <row r="1626" spans="1:12">
      <c r="A1626" s="1">
        <v>100011835</v>
      </c>
      <c r="B1626" s="1" t="s">
        <v>2314</v>
      </c>
      <c r="C1626" s="1" t="s">
        <v>3737</v>
      </c>
      <c r="D1626" s="1" t="s">
        <v>12</v>
      </c>
      <c r="E1626" s="1" t="s">
        <v>11</v>
      </c>
      <c r="F1626" s="13" t="s">
        <v>12</v>
      </c>
      <c r="G1626" s="13">
        <v>4</v>
      </c>
      <c r="H1626" s="13">
        <v>1</v>
      </c>
      <c r="I1626" s="13">
        <v>200</v>
      </c>
      <c r="J1626" s="13">
        <v>1</v>
      </c>
      <c r="K1626" s="13" t="s">
        <v>6332</v>
      </c>
      <c r="L1626" s="13" t="s">
        <v>6333</v>
      </c>
    </row>
    <row r="1627" spans="1:12">
      <c r="A1627" s="1">
        <v>100011845</v>
      </c>
      <c r="B1627" s="1" t="s">
        <v>2314</v>
      </c>
      <c r="C1627" s="1" t="s">
        <v>3737</v>
      </c>
      <c r="D1627" s="1" t="s">
        <v>3891</v>
      </c>
      <c r="E1627" s="1" t="s">
        <v>11</v>
      </c>
      <c r="F1627" s="13" t="s">
        <v>12</v>
      </c>
      <c r="G1627" s="13">
        <v>5</v>
      </c>
      <c r="H1627" s="13">
        <v>1</v>
      </c>
      <c r="I1627" s="13">
        <v>250</v>
      </c>
      <c r="J1627" s="13">
        <v>1</v>
      </c>
      <c r="K1627" s="13" t="s">
        <v>6322</v>
      </c>
      <c r="L1627" s="13" t="s">
        <v>6323</v>
      </c>
    </row>
    <row r="1628" spans="1:12">
      <c r="A1628" s="1">
        <v>100018645</v>
      </c>
      <c r="B1628" s="1" t="s">
        <v>2314</v>
      </c>
      <c r="C1628" s="1" t="s">
        <v>3737</v>
      </c>
      <c r="D1628" s="1" t="s">
        <v>1460</v>
      </c>
      <c r="E1628" s="1" t="s">
        <v>2</v>
      </c>
      <c r="F1628" s="13" t="s">
        <v>46</v>
      </c>
      <c r="G1628" s="13">
        <v>3</v>
      </c>
      <c r="H1628" s="13">
        <v>1</v>
      </c>
      <c r="I1628" s="13">
        <v>150</v>
      </c>
      <c r="J1628" s="13">
        <v>1</v>
      </c>
      <c r="K1628" s="13" t="s">
        <v>6306</v>
      </c>
      <c r="L1628" s="13" t="s">
        <v>6307</v>
      </c>
    </row>
    <row r="1629" spans="1:12">
      <c r="A1629" s="1">
        <v>100011871</v>
      </c>
      <c r="B1629" s="1" t="s">
        <v>2314</v>
      </c>
      <c r="C1629" s="1" t="s">
        <v>3737</v>
      </c>
      <c r="D1629" s="1" t="s">
        <v>176</v>
      </c>
      <c r="E1629" s="1" t="s">
        <v>11</v>
      </c>
      <c r="F1629" s="13" t="s">
        <v>12</v>
      </c>
      <c r="G1629" s="13">
        <v>4</v>
      </c>
      <c r="H1629" s="13">
        <v>1</v>
      </c>
      <c r="I1629" s="13">
        <v>200</v>
      </c>
      <c r="J1629" s="13">
        <v>1</v>
      </c>
      <c r="K1629" s="13" t="s">
        <v>6332</v>
      </c>
      <c r="L1629" s="13" t="s">
        <v>6333</v>
      </c>
    </row>
    <row r="1630" spans="1:12">
      <c r="A1630" s="1">
        <v>100011880</v>
      </c>
      <c r="B1630" s="1" t="s">
        <v>2314</v>
      </c>
      <c r="C1630" s="1" t="s">
        <v>3737</v>
      </c>
      <c r="D1630" s="1" t="s">
        <v>176</v>
      </c>
      <c r="E1630" s="1" t="s">
        <v>11</v>
      </c>
      <c r="F1630" s="13" t="s">
        <v>12</v>
      </c>
      <c r="G1630" s="13">
        <v>3</v>
      </c>
      <c r="H1630" s="13">
        <v>1</v>
      </c>
      <c r="I1630" s="13">
        <v>150</v>
      </c>
      <c r="J1630" s="13">
        <v>1</v>
      </c>
      <c r="K1630" s="13" t="s">
        <v>6306</v>
      </c>
      <c r="L1630" s="13" t="s">
        <v>6307</v>
      </c>
    </row>
    <row r="1631" spans="1:12">
      <c r="A1631" s="1">
        <v>100011884</v>
      </c>
      <c r="B1631" s="1" t="s">
        <v>2314</v>
      </c>
      <c r="C1631" s="1" t="s">
        <v>3737</v>
      </c>
      <c r="D1631" s="1" t="s">
        <v>176</v>
      </c>
      <c r="E1631" s="1" t="s">
        <v>11</v>
      </c>
      <c r="F1631" s="13" t="s">
        <v>12</v>
      </c>
      <c r="G1631" s="13">
        <v>4</v>
      </c>
      <c r="H1631" s="13">
        <v>1</v>
      </c>
      <c r="I1631" s="13">
        <v>200</v>
      </c>
      <c r="J1631" s="13">
        <v>1</v>
      </c>
      <c r="K1631" s="13" t="s">
        <v>6324</v>
      </c>
      <c r="L1631" s="13" t="s">
        <v>6325</v>
      </c>
    </row>
    <row r="1632" spans="1:12">
      <c r="A1632" s="1">
        <v>100011901</v>
      </c>
      <c r="B1632" s="1" t="s">
        <v>2314</v>
      </c>
      <c r="C1632" s="1" t="s">
        <v>3737</v>
      </c>
      <c r="D1632" s="1" t="s">
        <v>176</v>
      </c>
      <c r="E1632" s="1" t="s">
        <v>11</v>
      </c>
      <c r="F1632" s="13" t="s">
        <v>12</v>
      </c>
      <c r="G1632" s="13">
        <v>4</v>
      </c>
      <c r="H1632" s="13">
        <v>1</v>
      </c>
      <c r="I1632" s="13">
        <v>200</v>
      </c>
      <c r="J1632" s="13">
        <v>1</v>
      </c>
      <c r="K1632" s="13" t="s">
        <v>6332</v>
      </c>
      <c r="L1632" s="13" t="s">
        <v>6333</v>
      </c>
    </row>
    <row r="1633" spans="1:12">
      <c r="A1633" s="1">
        <v>100011915</v>
      </c>
      <c r="B1633" s="1" t="s">
        <v>2314</v>
      </c>
      <c r="C1633" s="1" t="s">
        <v>3737</v>
      </c>
      <c r="D1633" s="1" t="s">
        <v>12</v>
      </c>
      <c r="E1633" s="1" t="s">
        <v>11</v>
      </c>
      <c r="F1633" s="13" t="s">
        <v>12</v>
      </c>
      <c r="G1633" s="13">
        <v>3</v>
      </c>
      <c r="H1633" s="13">
        <v>1</v>
      </c>
      <c r="I1633" s="13">
        <v>150</v>
      </c>
      <c r="J1633" s="13">
        <v>1</v>
      </c>
      <c r="K1633" s="13" t="s">
        <v>6306</v>
      </c>
      <c r="L1633" s="13" t="s">
        <v>6307</v>
      </c>
    </row>
    <row r="1634" spans="1:12">
      <c r="A1634" s="1">
        <v>100011919</v>
      </c>
      <c r="B1634" s="1" t="s">
        <v>2314</v>
      </c>
      <c r="C1634" s="1" t="s">
        <v>3737</v>
      </c>
      <c r="D1634" s="1" t="s">
        <v>12</v>
      </c>
      <c r="E1634" s="1" t="s">
        <v>11</v>
      </c>
      <c r="F1634" s="13" t="s">
        <v>407</v>
      </c>
      <c r="G1634" s="13">
        <v>2</v>
      </c>
      <c r="H1634" s="13">
        <v>1</v>
      </c>
      <c r="I1634" s="13">
        <v>100</v>
      </c>
      <c r="J1634" s="13">
        <v>1</v>
      </c>
      <c r="K1634" s="13" t="s">
        <v>6320</v>
      </c>
      <c r="L1634" s="13" t="s">
        <v>6321</v>
      </c>
    </row>
    <row r="1635" spans="1:12">
      <c r="A1635" s="1">
        <v>100011924</v>
      </c>
      <c r="B1635" s="1" t="s">
        <v>2314</v>
      </c>
      <c r="C1635" s="1" t="s">
        <v>3737</v>
      </c>
      <c r="D1635" s="1" t="s">
        <v>176</v>
      </c>
      <c r="E1635" s="1" t="s">
        <v>11</v>
      </c>
      <c r="F1635" s="13" t="s">
        <v>12</v>
      </c>
      <c r="G1635" s="13">
        <v>3</v>
      </c>
      <c r="H1635" s="13">
        <v>1</v>
      </c>
      <c r="I1635" s="13">
        <v>150</v>
      </c>
      <c r="J1635" s="13">
        <v>1</v>
      </c>
      <c r="K1635" s="13" t="s">
        <v>6306</v>
      </c>
      <c r="L1635" s="13" t="s">
        <v>6307</v>
      </c>
    </row>
    <row r="1636" spans="1:12">
      <c r="A1636" s="1">
        <v>100011945</v>
      </c>
      <c r="B1636" s="1" t="s">
        <v>2314</v>
      </c>
      <c r="C1636" s="1" t="s">
        <v>3737</v>
      </c>
      <c r="D1636" s="1" t="s">
        <v>176</v>
      </c>
      <c r="E1636" s="1" t="s">
        <v>11</v>
      </c>
      <c r="F1636" s="13" t="s">
        <v>12</v>
      </c>
      <c r="G1636" s="13">
        <v>3</v>
      </c>
      <c r="H1636" s="13">
        <v>1</v>
      </c>
      <c r="I1636" s="13">
        <v>150</v>
      </c>
      <c r="J1636" s="13">
        <v>1</v>
      </c>
      <c r="K1636" s="13" t="s">
        <v>6306</v>
      </c>
      <c r="L1636" s="13" t="s">
        <v>6307</v>
      </c>
    </row>
    <row r="1637" spans="1:12">
      <c r="A1637" s="1">
        <v>100011954</v>
      </c>
      <c r="B1637" s="1" t="s">
        <v>2314</v>
      </c>
      <c r="C1637" s="1" t="s">
        <v>3737</v>
      </c>
      <c r="D1637" s="1" t="s">
        <v>176</v>
      </c>
      <c r="E1637" s="1" t="s">
        <v>11</v>
      </c>
      <c r="F1637" s="13" t="s">
        <v>12</v>
      </c>
      <c r="G1637" s="13">
        <v>3</v>
      </c>
      <c r="H1637" s="13">
        <v>1</v>
      </c>
      <c r="I1637" s="13">
        <v>150</v>
      </c>
      <c r="J1637" s="13">
        <v>1</v>
      </c>
      <c r="K1637" s="13" t="s">
        <v>6306</v>
      </c>
      <c r="L1637" s="13" t="s">
        <v>6307</v>
      </c>
    </row>
    <row r="1638" spans="1:12">
      <c r="A1638" s="1">
        <v>100011960</v>
      </c>
      <c r="B1638" s="1" t="s">
        <v>2314</v>
      </c>
      <c r="C1638" s="1" t="s">
        <v>3737</v>
      </c>
      <c r="D1638" s="1" t="s">
        <v>12</v>
      </c>
      <c r="E1638" s="1" t="s">
        <v>11</v>
      </c>
      <c r="F1638" s="13" t="s">
        <v>407</v>
      </c>
      <c r="G1638" s="13">
        <v>2</v>
      </c>
      <c r="H1638" s="13">
        <v>1</v>
      </c>
      <c r="I1638" s="13">
        <v>100</v>
      </c>
      <c r="J1638" s="13">
        <v>1</v>
      </c>
      <c r="K1638" s="13" t="s">
        <v>6320</v>
      </c>
      <c r="L1638" s="13" t="s">
        <v>6321</v>
      </c>
    </row>
    <row r="1639" spans="1:12">
      <c r="A1639" s="1">
        <v>100011974</v>
      </c>
      <c r="B1639" s="1" t="s">
        <v>2314</v>
      </c>
      <c r="C1639" s="1" t="s">
        <v>3737</v>
      </c>
      <c r="D1639" s="1" t="s">
        <v>12</v>
      </c>
      <c r="E1639" s="1" t="s">
        <v>11</v>
      </c>
      <c r="F1639" s="13" t="s">
        <v>407</v>
      </c>
      <c r="G1639" s="13">
        <v>3</v>
      </c>
      <c r="H1639" s="13">
        <v>1</v>
      </c>
      <c r="I1639" s="13">
        <v>150</v>
      </c>
      <c r="J1639" s="13">
        <v>1</v>
      </c>
      <c r="K1639" s="13" t="s">
        <v>6306</v>
      </c>
      <c r="L1639" s="13" t="s">
        <v>6307</v>
      </c>
    </row>
    <row r="1640" spans="1:12">
      <c r="A1640" s="1">
        <v>100011984</v>
      </c>
      <c r="B1640" s="1" t="s">
        <v>2314</v>
      </c>
      <c r="C1640" s="1" t="s">
        <v>3916</v>
      </c>
      <c r="D1640" s="1" t="s">
        <v>176</v>
      </c>
      <c r="E1640" s="1" t="s">
        <v>11</v>
      </c>
      <c r="F1640" s="13" t="s">
        <v>12</v>
      </c>
      <c r="G1640" s="13">
        <v>3</v>
      </c>
      <c r="H1640" s="13">
        <v>1</v>
      </c>
      <c r="I1640" s="13">
        <v>150</v>
      </c>
      <c r="J1640" s="13">
        <v>1</v>
      </c>
      <c r="K1640" s="13" t="s">
        <v>6306</v>
      </c>
      <c r="L1640" s="13" t="s">
        <v>6307</v>
      </c>
    </row>
    <row r="1641" spans="1:12">
      <c r="A1641" s="1">
        <v>100014398</v>
      </c>
      <c r="B1641" s="1" t="s">
        <v>2314</v>
      </c>
      <c r="C1641" s="1" t="s">
        <v>3916</v>
      </c>
      <c r="D1641" s="1" t="s">
        <v>494</v>
      </c>
      <c r="E1641" s="1" t="s">
        <v>2</v>
      </c>
      <c r="F1641" s="13" t="s">
        <v>46</v>
      </c>
      <c r="G1641" s="13">
        <v>2</v>
      </c>
      <c r="H1641" s="13">
        <v>1</v>
      </c>
      <c r="I1641" s="13">
        <v>100</v>
      </c>
      <c r="J1641" s="13">
        <v>1</v>
      </c>
      <c r="K1641" s="13" t="s">
        <v>6316</v>
      </c>
      <c r="L1641" s="13" t="s">
        <v>6317</v>
      </c>
    </row>
    <row r="1642" spans="1:12">
      <c r="A1642" s="1">
        <v>100011992</v>
      </c>
      <c r="B1642" s="1" t="s">
        <v>2314</v>
      </c>
      <c r="C1642" s="1" t="s">
        <v>3916</v>
      </c>
      <c r="D1642" s="1" t="s">
        <v>12</v>
      </c>
      <c r="E1642" s="1" t="s">
        <v>11</v>
      </c>
      <c r="F1642" s="13" t="s">
        <v>12</v>
      </c>
      <c r="G1642" s="13">
        <v>5</v>
      </c>
      <c r="H1642" s="13">
        <v>1</v>
      </c>
      <c r="I1642" s="13">
        <v>250</v>
      </c>
      <c r="J1642" s="13">
        <v>1</v>
      </c>
      <c r="K1642" s="13" t="s">
        <v>6328</v>
      </c>
      <c r="L1642" s="13" t="s">
        <v>6329</v>
      </c>
    </row>
    <row r="1643" spans="1:12">
      <c r="A1643" s="1">
        <v>100012006</v>
      </c>
      <c r="B1643" s="1" t="s">
        <v>2314</v>
      </c>
      <c r="C1643" s="1" t="s">
        <v>3916</v>
      </c>
      <c r="D1643" s="1" t="s">
        <v>12</v>
      </c>
      <c r="E1643" s="1" t="s">
        <v>11</v>
      </c>
      <c r="F1643" s="13" t="s">
        <v>12</v>
      </c>
      <c r="G1643" s="13">
        <v>5</v>
      </c>
      <c r="H1643" s="13">
        <v>1</v>
      </c>
      <c r="I1643" s="13">
        <v>250</v>
      </c>
      <c r="J1643" s="13">
        <v>1</v>
      </c>
      <c r="K1643" s="13" t="s">
        <v>6326</v>
      </c>
      <c r="L1643" s="13" t="s">
        <v>6327</v>
      </c>
    </row>
    <row r="1644" spans="1:12">
      <c r="A1644" s="1">
        <v>100012009</v>
      </c>
      <c r="B1644" s="1" t="s">
        <v>2314</v>
      </c>
      <c r="C1644" s="1" t="s">
        <v>3916</v>
      </c>
      <c r="D1644" s="1" t="s">
        <v>72</v>
      </c>
      <c r="E1644" s="1" t="s">
        <v>20</v>
      </c>
      <c r="F1644" s="13" t="s">
        <v>72</v>
      </c>
      <c r="G1644" s="13">
        <v>5</v>
      </c>
      <c r="H1644" s="13">
        <v>2</v>
      </c>
      <c r="I1644" s="13">
        <v>250</v>
      </c>
      <c r="J1644" s="13">
        <v>1</v>
      </c>
      <c r="K1644" s="13" t="s">
        <v>6314</v>
      </c>
      <c r="L1644" s="13" t="s">
        <v>6315</v>
      </c>
    </row>
    <row r="1645" spans="1:12">
      <c r="A1645" s="1">
        <v>100012013</v>
      </c>
      <c r="B1645" s="1" t="s">
        <v>2314</v>
      </c>
      <c r="C1645" s="1" t="s">
        <v>3916</v>
      </c>
      <c r="D1645" s="1" t="s">
        <v>3927</v>
      </c>
      <c r="E1645" s="1" t="s">
        <v>11</v>
      </c>
      <c r="F1645" s="13" t="s">
        <v>12</v>
      </c>
      <c r="G1645" s="13">
        <v>5</v>
      </c>
      <c r="H1645" s="13">
        <v>1</v>
      </c>
      <c r="I1645" s="13">
        <v>250</v>
      </c>
      <c r="J1645" s="13">
        <v>1</v>
      </c>
      <c r="K1645" s="13" t="s">
        <v>6314</v>
      </c>
      <c r="L1645" s="13" t="s">
        <v>6315</v>
      </c>
    </row>
    <row r="1646" spans="1:12">
      <c r="A1646" s="1">
        <v>100012018</v>
      </c>
      <c r="B1646" s="1" t="s">
        <v>2314</v>
      </c>
      <c r="C1646" s="1" t="s">
        <v>3916</v>
      </c>
      <c r="D1646" s="1" t="s">
        <v>2459</v>
      </c>
      <c r="E1646" s="1" t="s">
        <v>27</v>
      </c>
      <c r="F1646" s="13" t="s">
        <v>18</v>
      </c>
      <c r="G1646" s="13">
        <v>4</v>
      </c>
      <c r="H1646" s="13">
        <v>1</v>
      </c>
      <c r="I1646" s="13">
        <v>200</v>
      </c>
      <c r="J1646" s="13">
        <v>1</v>
      </c>
      <c r="K1646" s="13" t="s">
        <v>6324</v>
      </c>
      <c r="L1646" s="13" t="s">
        <v>6325</v>
      </c>
    </row>
    <row r="1647" spans="1:12">
      <c r="A1647" s="1">
        <v>100014186</v>
      </c>
      <c r="B1647" s="1" t="s">
        <v>2314</v>
      </c>
      <c r="C1647" s="1" t="s">
        <v>3916</v>
      </c>
      <c r="D1647" s="1" t="s">
        <v>4614</v>
      </c>
      <c r="E1647" s="1" t="s">
        <v>20</v>
      </c>
      <c r="F1647" s="13" t="s">
        <v>72</v>
      </c>
      <c r="G1647" s="13">
        <v>0</v>
      </c>
      <c r="H1647" s="13">
        <v>0</v>
      </c>
      <c r="I1647" s="13">
        <v>0</v>
      </c>
      <c r="J1647" s="13">
        <v>1</v>
      </c>
      <c r="K1647" s="13" t="s">
        <v>6330</v>
      </c>
      <c r="L1647" s="13" t="s">
        <v>6331</v>
      </c>
    </row>
    <row r="1648" spans="1:12">
      <c r="A1648" s="1">
        <v>100012027</v>
      </c>
      <c r="B1648" s="1" t="s">
        <v>2314</v>
      </c>
      <c r="C1648" s="1" t="s">
        <v>3916</v>
      </c>
      <c r="D1648" s="1" t="s">
        <v>3930</v>
      </c>
      <c r="E1648" s="1" t="s">
        <v>20</v>
      </c>
      <c r="F1648" s="13" t="s">
        <v>72</v>
      </c>
      <c r="G1648" s="13">
        <v>5</v>
      </c>
      <c r="H1648" s="13">
        <v>1</v>
      </c>
      <c r="I1648" s="13">
        <v>250</v>
      </c>
      <c r="J1648" s="13">
        <v>1</v>
      </c>
      <c r="K1648" s="13" t="s">
        <v>6314</v>
      </c>
      <c r="L1648" s="13" t="s">
        <v>6315</v>
      </c>
    </row>
    <row r="1649" spans="1:12">
      <c r="A1649" s="1">
        <v>100012031</v>
      </c>
      <c r="B1649" s="1" t="s">
        <v>2314</v>
      </c>
      <c r="C1649" s="1" t="s">
        <v>3916</v>
      </c>
      <c r="D1649" s="1" t="s">
        <v>3932</v>
      </c>
      <c r="E1649" s="1" t="s">
        <v>20</v>
      </c>
      <c r="F1649" s="13" t="s">
        <v>203</v>
      </c>
      <c r="G1649" s="13">
        <v>4</v>
      </c>
      <c r="H1649" s="13">
        <v>1</v>
      </c>
      <c r="I1649" s="13">
        <v>200</v>
      </c>
      <c r="J1649" s="13">
        <v>1</v>
      </c>
      <c r="K1649" s="13" t="s">
        <v>6324</v>
      </c>
      <c r="L1649" s="13" t="s">
        <v>6325</v>
      </c>
    </row>
    <row r="1650" spans="1:12">
      <c r="A1650" s="1">
        <v>100017924</v>
      </c>
      <c r="B1650" s="1" t="s">
        <v>2314</v>
      </c>
      <c r="C1650" s="1" t="s">
        <v>3916</v>
      </c>
      <c r="D1650" s="1" t="s">
        <v>176</v>
      </c>
      <c r="E1650" s="1" t="s">
        <v>11</v>
      </c>
      <c r="F1650" s="13" t="s">
        <v>12</v>
      </c>
      <c r="G1650" s="13">
        <v>5</v>
      </c>
      <c r="H1650" s="13">
        <v>1</v>
      </c>
      <c r="I1650" s="13">
        <v>250</v>
      </c>
      <c r="J1650" s="13">
        <v>1</v>
      </c>
      <c r="K1650" s="13" t="s">
        <v>6328</v>
      </c>
      <c r="L1650" s="13" t="s">
        <v>6329</v>
      </c>
    </row>
    <row r="1651" spans="1:12">
      <c r="A1651" s="1">
        <v>100012037</v>
      </c>
      <c r="B1651" s="1" t="s">
        <v>2314</v>
      </c>
      <c r="C1651" s="1" t="s">
        <v>3916</v>
      </c>
      <c r="D1651" s="1" t="s">
        <v>3934</v>
      </c>
      <c r="E1651" s="1" t="s">
        <v>11</v>
      </c>
      <c r="F1651" s="13" t="s">
        <v>12</v>
      </c>
      <c r="G1651" s="13">
        <v>5</v>
      </c>
      <c r="H1651" s="13">
        <v>1</v>
      </c>
      <c r="I1651" s="13">
        <v>250</v>
      </c>
      <c r="J1651" s="13">
        <v>1</v>
      </c>
      <c r="K1651" s="13" t="s">
        <v>6314</v>
      </c>
      <c r="L1651" s="13" t="s">
        <v>6315</v>
      </c>
    </row>
    <row r="1652" spans="1:12">
      <c r="A1652" s="1">
        <v>100012044</v>
      </c>
      <c r="B1652" s="1" t="s">
        <v>2314</v>
      </c>
      <c r="C1652" s="1" t="s">
        <v>3916</v>
      </c>
      <c r="D1652" s="1" t="s">
        <v>127</v>
      </c>
      <c r="E1652" s="1" t="s">
        <v>126</v>
      </c>
      <c r="F1652" s="13" t="s">
        <v>127</v>
      </c>
      <c r="G1652" s="13">
        <v>3</v>
      </c>
      <c r="H1652" s="13">
        <v>1</v>
      </c>
      <c r="I1652" s="13">
        <v>150</v>
      </c>
      <c r="J1652" s="13">
        <v>1</v>
      </c>
      <c r="K1652" s="13" t="s">
        <v>6312</v>
      </c>
      <c r="L1652" s="13" t="s">
        <v>6313</v>
      </c>
    </row>
    <row r="1653" spans="1:12">
      <c r="A1653" s="1">
        <v>100018619</v>
      </c>
      <c r="B1653" s="1" t="s">
        <v>2314</v>
      </c>
      <c r="C1653" s="1" t="s">
        <v>3916</v>
      </c>
      <c r="D1653" s="1" t="s">
        <v>252</v>
      </c>
      <c r="E1653" s="1" t="s">
        <v>11</v>
      </c>
      <c r="F1653" s="13" t="s">
        <v>12</v>
      </c>
      <c r="G1653" s="13">
        <v>3</v>
      </c>
      <c r="H1653" s="13">
        <v>1</v>
      </c>
      <c r="I1653" s="13">
        <v>150</v>
      </c>
      <c r="J1653" s="13">
        <v>1</v>
      </c>
      <c r="K1653" s="13" t="s">
        <v>6306</v>
      </c>
      <c r="L1653" s="13" t="s">
        <v>6307</v>
      </c>
    </row>
    <row r="1654" spans="1:12">
      <c r="A1654" s="1">
        <v>100012047</v>
      </c>
      <c r="B1654" s="1" t="s">
        <v>2314</v>
      </c>
      <c r="C1654" s="1" t="s">
        <v>3916</v>
      </c>
      <c r="D1654" s="1" t="s">
        <v>12</v>
      </c>
      <c r="E1654" s="1" t="s">
        <v>11</v>
      </c>
      <c r="F1654" s="13" t="s">
        <v>12</v>
      </c>
      <c r="G1654" s="13">
        <v>4</v>
      </c>
      <c r="H1654" s="13">
        <v>1</v>
      </c>
      <c r="I1654" s="13">
        <v>200</v>
      </c>
      <c r="J1654" s="13">
        <v>1</v>
      </c>
      <c r="K1654" s="13" t="s">
        <v>6324</v>
      </c>
      <c r="L1654" s="13" t="s">
        <v>6325</v>
      </c>
    </row>
    <row r="1655" spans="1:12">
      <c r="A1655" s="1">
        <v>100014189</v>
      </c>
      <c r="B1655" s="1" t="s">
        <v>2314</v>
      </c>
      <c r="C1655" s="1" t="s">
        <v>3916</v>
      </c>
      <c r="D1655" s="1" t="s">
        <v>4614</v>
      </c>
      <c r="E1655" s="1" t="s">
        <v>20</v>
      </c>
      <c r="F1655" s="13" t="s">
        <v>72</v>
      </c>
      <c r="G1655" s="13">
        <v>0</v>
      </c>
      <c r="H1655" s="13">
        <v>0</v>
      </c>
      <c r="I1655" s="13">
        <v>0</v>
      </c>
      <c r="J1655" s="13">
        <v>1</v>
      </c>
      <c r="K1655" s="13" t="s">
        <v>6330</v>
      </c>
      <c r="L1655" s="13" t="s">
        <v>6331</v>
      </c>
    </row>
    <row r="1656" spans="1:12">
      <c r="A1656" s="1">
        <v>100012061</v>
      </c>
      <c r="B1656" s="1" t="s">
        <v>2314</v>
      </c>
      <c r="C1656" s="1" t="s">
        <v>3916</v>
      </c>
      <c r="D1656" s="1" t="s">
        <v>12</v>
      </c>
      <c r="E1656" s="1" t="s">
        <v>11</v>
      </c>
      <c r="F1656" s="13" t="s">
        <v>12</v>
      </c>
      <c r="G1656" s="13">
        <v>5</v>
      </c>
      <c r="H1656" s="13">
        <v>1</v>
      </c>
      <c r="I1656" s="13">
        <v>250</v>
      </c>
      <c r="J1656" s="13">
        <v>1</v>
      </c>
      <c r="K1656" s="13" t="s">
        <v>6328</v>
      </c>
      <c r="L1656" s="13" t="s">
        <v>6329</v>
      </c>
    </row>
    <row r="1657" spans="1:12">
      <c r="A1657" s="1">
        <v>100014395</v>
      </c>
      <c r="B1657" s="1" t="s">
        <v>2314</v>
      </c>
      <c r="C1657" s="1" t="s">
        <v>3916</v>
      </c>
      <c r="D1657" s="1" t="s">
        <v>1140</v>
      </c>
      <c r="E1657" s="1" t="s">
        <v>2</v>
      </c>
      <c r="F1657" s="13" t="s">
        <v>46</v>
      </c>
      <c r="G1657" s="13">
        <v>3</v>
      </c>
      <c r="H1657" s="13">
        <v>1</v>
      </c>
      <c r="I1657" s="13">
        <v>150</v>
      </c>
      <c r="J1657" s="13">
        <v>1</v>
      </c>
      <c r="K1657" s="13" t="s">
        <v>6306</v>
      </c>
      <c r="L1657" s="13" t="s">
        <v>6307</v>
      </c>
    </row>
    <row r="1658" spans="1:12">
      <c r="A1658" s="1">
        <v>100012077</v>
      </c>
      <c r="B1658" s="1" t="s">
        <v>2314</v>
      </c>
      <c r="C1658" s="1" t="s">
        <v>3916</v>
      </c>
      <c r="D1658" s="1" t="s">
        <v>12</v>
      </c>
      <c r="E1658" s="1" t="s">
        <v>11</v>
      </c>
      <c r="F1658" s="13" t="s">
        <v>12</v>
      </c>
      <c r="G1658" s="13">
        <v>5</v>
      </c>
      <c r="H1658" s="13">
        <v>1</v>
      </c>
      <c r="I1658" s="13">
        <v>250</v>
      </c>
      <c r="J1658" s="13">
        <v>1</v>
      </c>
      <c r="K1658" s="13" t="s">
        <v>6328</v>
      </c>
      <c r="L1658" s="13" t="s">
        <v>6329</v>
      </c>
    </row>
    <row r="1659" spans="1:12">
      <c r="A1659" s="1">
        <v>100012081</v>
      </c>
      <c r="B1659" s="1" t="s">
        <v>2314</v>
      </c>
      <c r="C1659" s="1" t="s">
        <v>3916</v>
      </c>
      <c r="D1659" s="1" t="s">
        <v>176</v>
      </c>
      <c r="E1659" s="1" t="s">
        <v>11</v>
      </c>
      <c r="F1659" s="13" t="s">
        <v>12</v>
      </c>
      <c r="G1659" s="13">
        <v>3</v>
      </c>
      <c r="H1659" s="13">
        <v>1</v>
      </c>
      <c r="I1659" s="13">
        <v>150</v>
      </c>
      <c r="J1659" s="13">
        <v>1</v>
      </c>
      <c r="K1659" s="13" t="s">
        <v>6306</v>
      </c>
      <c r="L1659" s="13" t="s">
        <v>6307</v>
      </c>
    </row>
    <row r="1660" spans="1:12">
      <c r="A1660" s="1">
        <v>100012085</v>
      </c>
      <c r="B1660" s="1" t="s">
        <v>2314</v>
      </c>
      <c r="C1660" s="1" t="s">
        <v>3916</v>
      </c>
      <c r="D1660" s="1" t="s">
        <v>176</v>
      </c>
      <c r="E1660" s="1" t="s">
        <v>11</v>
      </c>
      <c r="F1660" s="13" t="s">
        <v>12</v>
      </c>
      <c r="G1660" s="13">
        <v>5</v>
      </c>
      <c r="H1660" s="13">
        <v>1</v>
      </c>
      <c r="I1660" s="13">
        <v>250</v>
      </c>
      <c r="J1660" s="13">
        <v>1</v>
      </c>
      <c r="K1660" s="13" t="s">
        <v>6314</v>
      </c>
      <c r="L1660" s="13" t="s">
        <v>6315</v>
      </c>
    </row>
    <row r="1661" spans="1:12">
      <c r="A1661" s="1">
        <v>100012091</v>
      </c>
      <c r="B1661" s="1" t="s">
        <v>2314</v>
      </c>
      <c r="C1661" s="1" t="s">
        <v>3916</v>
      </c>
      <c r="D1661" s="1" t="s">
        <v>3950</v>
      </c>
      <c r="E1661" s="1" t="s">
        <v>11</v>
      </c>
      <c r="F1661" s="13" t="s">
        <v>12</v>
      </c>
      <c r="G1661" s="13">
        <v>5</v>
      </c>
      <c r="H1661" s="13">
        <v>1</v>
      </c>
      <c r="I1661" s="13">
        <v>250</v>
      </c>
      <c r="J1661" s="13">
        <v>1</v>
      </c>
      <c r="K1661" s="13" t="s">
        <v>6314</v>
      </c>
      <c r="L1661" s="13" t="s">
        <v>6315</v>
      </c>
    </row>
    <row r="1662" spans="1:12">
      <c r="A1662" s="1">
        <v>100012095</v>
      </c>
      <c r="B1662" s="1" t="s">
        <v>2314</v>
      </c>
      <c r="C1662" s="1" t="s">
        <v>3916</v>
      </c>
      <c r="D1662" s="1" t="s">
        <v>1232</v>
      </c>
      <c r="E1662" s="1" t="s">
        <v>11</v>
      </c>
      <c r="F1662" s="13" t="s">
        <v>12</v>
      </c>
      <c r="G1662" s="13">
        <v>4</v>
      </c>
      <c r="H1662" s="13">
        <v>1</v>
      </c>
      <c r="I1662" s="13">
        <v>200</v>
      </c>
      <c r="J1662" s="13">
        <v>1</v>
      </c>
      <c r="K1662" s="13" t="s">
        <v>6324</v>
      </c>
      <c r="L1662" s="13" t="s">
        <v>6325</v>
      </c>
    </row>
    <row r="1663" spans="1:12">
      <c r="A1663" s="1">
        <v>100014426</v>
      </c>
      <c r="B1663" s="1" t="s">
        <v>2314</v>
      </c>
      <c r="C1663" s="1" t="s">
        <v>3916</v>
      </c>
      <c r="D1663" s="1" t="s">
        <v>4666</v>
      </c>
      <c r="E1663" s="1" t="s">
        <v>11</v>
      </c>
      <c r="F1663" s="13" t="s">
        <v>12</v>
      </c>
      <c r="G1663" s="13">
        <v>3</v>
      </c>
      <c r="H1663" s="13">
        <v>1</v>
      </c>
      <c r="I1663" s="13">
        <v>150</v>
      </c>
      <c r="J1663" s="13">
        <v>1</v>
      </c>
      <c r="K1663" s="13" t="s">
        <v>6306</v>
      </c>
      <c r="L1663" s="13" t="s">
        <v>6307</v>
      </c>
    </row>
    <row r="1664" spans="1:12">
      <c r="A1664" s="1">
        <v>100014414</v>
      </c>
      <c r="B1664" s="1" t="s">
        <v>2314</v>
      </c>
      <c r="C1664" s="1" t="s">
        <v>3916</v>
      </c>
      <c r="D1664" s="1" t="s">
        <v>1140</v>
      </c>
      <c r="E1664" s="1" t="s">
        <v>2</v>
      </c>
      <c r="F1664" s="13" t="s">
        <v>46</v>
      </c>
      <c r="G1664" s="13">
        <v>3</v>
      </c>
      <c r="H1664" s="13">
        <v>1</v>
      </c>
      <c r="I1664" s="13">
        <v>150</v>
      </c>
      <c r="J1664" s="13">
        <v>1</v>
      </c>
      <c r="K1664" s="13" t="s">
        <v>6306</v>
      </c>
      <c r="L1664" s="13" t="s">
        <v>6307</v>
      </c>
    </row>
    <row r="1665" spans="1:12">
      <c r="A1665" s="1">
        <v>100012100</v>
      </c>
      <c r="B1665" s="1" t="s">
        <v>2314</v>
      </c>
      <c r="C1665" s="1" t="s">
        <v>3916</v>
      </c>
      <c r="D1665" s="1" t="s">
        <v>46</v>
      </c>
      <c r="E1665" s="1" t="s">
        <v>2</v>
      </c>
      <c r="F1665" s="13" t="s">
        <v>46</v>
      </c>
      <c r="G1665" s="13">
        <v>3</v>
      </c>
      <c r="H1665" s="13">
        <v>1</v>
      </c>
      <c r="I1665" s="13">
        <v>150</v>
      </c>
      <c r="J1665" s="13">
        <v>1</v>
      </c>
      <c r="K1665" s="13" t="s">
        <v>6306</v>
      </c>
      <c r="L1665" s="13" t="s">
        <v>6307</v>
      </c>
    </row>
    <row r="1666" spans="1:12">
      <c r="A1666" s="1">
        <v>100012102</v>
      </c>
      <c r="B1666" s="1" t="s">
        <v>2314</v>
      </c>
      <c r="C1666" s="1" t="s">
        <v>3916</v>
      </c>
      <c r="D1666" s="1" t="s">
        <v>3955</v>
      </c>
      <c r="E1666" s="1" t="s">
        <v>27</v>
      </c>
      <c r="F1666" s="13" t="s">
        <v>18</v>
      </c>
      <c r="G1666" s="13">
        <v>3</v>
      </c>
      <c r="H1666" s="13">
        <v>1</v>
      </c>
      <c r="I1666" s="13">
        <v>150</v>
      </c>
      <c r="J1666" s="13">
        <v>1</v>
      </c>
      <c r="K1666" s="13" t="s">
        <v>6306</v>
      </c>
      <c r="L1666" s="13" t="s">
        <v>6307</v>
      </c>
    </row>
    <row r="1667" spans="1:12">
      <c r="A1667" s="1">
        <v>100012106</v>
      </c>
      <c r="B1667" s="1" t="s">
        <v>2314</v>
      </c>
      <c r="C1667" s="1" t="s">
        <v>3916</v>
      </c>
      <c r="D1667" s="1" t="s">
        <v>1272</v>
      </c>
      <c r="E1667" s="1" t="s">
        <v>11</v>
      </c>
      <c r="F1667" s="13" t="s">
        <v>12</v>
      </c>
      <c r="G1667" s="13">
        <v>4</v>
      </c>
      <c r="H1667" s="13">
        <v>1</v>
      </c>
      <c r="I1667" s="13">
        <v>200</v>
      </c>
      <c r="J1667" s="13">
        <v>1</v>
      </c>
      <c r="K1667" s="13" t="s">
        <v>6324</v>
      </c>
      <c r="L1667" s="13" t="s">
        <v>6325</v>
      </c>
    </row>
    <row r="1668" spans="1:12">
      <c r="A1668" s="1">
        <v>100012109</v>
      </c>
      <c r="B1668" s="1" t="s">
        <v>2314</v>
      </c>
      <c r="C1668" s="1" t="s">
        <v>3916</v>
      </c>
      <c r="D1668" s="1" t="s">
        <v>176</v>
      </c>
      <c r="E1668" s="1" t="s">
        <v>11</v>
      </c>
      <c r="F1668" s="13" t="s">
        <v>12</v>
      </c>
      <c r="G1668" s="13">
        <v>3</v>
      </c>
      <c r="H1668" s="13">
        <v>1</v>
      </c>
      <c r="I1668" s="13">
        <v>150</v>
      </c>
      <c r="J1668" s="13">
        <v>1</v>
      </c>
      <c r="K1668" s="13" t="s">
        <v>6306</v>
      </c>
      <c r="L1668" s="13" t="s">
        <v>6307</v>
      </c>
    </row>
    <row r="1669" spans="1:12">
      <c r="A1669" s="1">
        <v>100012113</v>
      </c>
      <c r="B1669" s="1" t="s">
        <v>2314</v>
      </c>
      <c r="C1669" s="1" t="s">
        <v>3916</v>
      </c>
      <c r="D1669" s="1" t="s">
        <v>12</v>
      </c>
      <c r="E1669" s="1" t="s">
        <v>11</v>
      </c>
      <c r="F1669" s="13" t="s">
        <v>407</v>
      </c>
      <c r="G1669" s="13">
        <v>2</v>
      </c>
      <c r="H1669" s="13">
        <v>1</v>
      </c>
      <c r="I1669" s="13">
        <v>100</v>
      </c>
      <c r="J1669" s="13">
        <v>1</v>
      </c>
      <c r="K1669" s="13" t="s">
        <v>6320</v>
      </c>
      <c r="L1669" s="13" t="s">
        <v>6321</v>
      </c>
    </row>
    <row r="1670" spans="1:12">
      <c r="A1670" s="1">
        <v>100012119</v>
      </c>
      <c r="B1670" s="1" t="s">
        <v>2314</v>
      </c>
      <c r="C1670" s="1" t="s">
        <v>3916</v>
      </c>
      <c r="D1670" s="1" t="s">
        <v>176</v>
      </c>
      <c r="E1670" s="1" t="s">
        <v>11</v>
      </c>
      <c r="F1670" s="13" t="s">
        <v>12</v>
      </c>
      <c r="G1670" s="13">
        <v>3</v>
      </c>
      <c r="H1670" s="13">
        <v>1</v>
      </c>
      <c r="I1670" s="13">
        <v>150</v>
      </c>
      <c r="J1670" s="13">
        <v>1</v>
      </c>
      <c r="K1670" s="13" t="s">
        <v>6306</v>
      </c>
      <c r="L1670" s="13" t="s">
        <v>6307</v>
      </c>
    </row>
    <row r="1671" spans="1:12">
      <c r="A1671" s="1">
        <v>100012125</v>
      </c>
      <c r="B1671" s="1" t="s">
        <v>2314</v>
      </c>
      <c r="C1671" s="1" t="s">
        <v>3916</v>
      </c>
      <c r="D1671" s="1" t="s">
        <v>46</v>
      </c>
      <c r="E1671" s="1" t="s">
        <v>2</v>
      </c>
      <c r="F1671" s="13" t="s">
        <v>46</v>
      </c>
      <c r="G1671" s="13">
        <v>2</v>
      </c>
      <c r="H1671" s="13">
        <v>1</v>
      </c>
      <c r="I1671" s="13">
        <v>100</v>
      </c>
      <c r="J1671" s="13">
        <v>1</v>
      </c>
      <c r="K1671" s="13" t="s">
        <v>6320</v>
      </c>
      <c r="L1671" s="13" t="s">
        <v>6321</v>
      </c>
    </row>
    <row r="1672" spans="1:12">
      <c r="A1672" s="1">
        <v>100014188</v>
      </c>
      <c r="B1672" s="1" t="s">
        <v>2314</v>
      </c>
      <c r="C1672" s="1" t="s">
        <v>3916</v>
      </c>
      <c r="D1672" s="1" t="s">
        <v>4614</v>
      </c>
      <c r="E1672" s="1" t="s">
        <v>20</v>
      </c>
      <c r="F1672" s="13" t="s">
        <v>72</v>
      </c>
      <c r="G1672" s="13">
        <v>2</v>
      </c>
      <c r="H1672" s="13">
        <v>1</v>
      </c>
      <c r="I1672" s="13">
        <v>100</v>
      </c>
      <c r="J1672" s="13">
        <v>1</v>
      </c>
      <c r="K1672" s="13" t="s">
        <v>6320</v>
      </c>
      <c r="L1672" s="13" t="s">
        <v>6321</v>
      </c>
    </row>
    <row r="1673" spans="1:12">
      <c r="A1673" s="1">
        <v>100012123</v>
      </c>
      <c r="B1673" s="1" t="s">
        <v>2314</v>
      </c>
      <c r="C1673" s="1" t="s">
        <v>3916</v>
      </c>
      <c r="D1673" s="1" t="s">
        <v>12</v>
      </c>
      <c r="E1673" s="1" t="s">
        <v>11</v>
      </c>
      <c r="F1673" s="13" t="s">
        <v>12</v>
      </c>
      <c r="G1673" s="13">
        <v>4</v>
      </c>
      <c r="H1673" s="13">
        <v>1</v>
      </c>
      <c r="I1673" s="13">
        <v>200</v>
      </c>
      <c r="J1673" s="13">
        <v>1</v>
      </c>
      <c r="K1673" s="13" t="s">
        <v>6324</v>
      </c>
      <c r="L1673" s="13" t="s">
        <v>6325</v>
      </c>
    </row>
    <row r="1674" spans="1:12">
      <c r="A1674" s="1">
        <v>100012127</v>
      </c>
      <c r="B1674" s="1" t="s">
        <v>2314</v>
      </c>
      <c r="C1674" s="1" t="s">
        <v>3916</v>
      </c>
      <c r="D1674" s="1" t="s">
        <v>12</v>
      </c>
      <c r="E1674" s="1" t="s">
        <v>11</v>
      </c>
      <c r="F1674" s="13" t="s">
        <v>407</v>
      </c>
      <c r="G1674" s="13">
        <v>2</v>
      </c>
      <c r="H1674" s="13">
        <v>1</v>
      </c>
      <c r="I1674" s="13">
        <v>100</v>
      </c>
      <c r="J1674" s="13">
        <v>1</v>
      </c>
      <c r="K1674" s="13" t="s">
        <v>6320</v>
      </c>
      <c r="L1674" s="13" t="s">
        <v>6321</v>
      </c>
    </row>
    <row r="1675" spans="1:12">
      <c r="A1675" s="1">
        <v>100012131</v>
      </c>
      <c r="B1675" s="1" t="s">
        <v>2314</v>
      </c>
      <c r="C1675" s="1" t="s">
        <v>3916</v>
      </c>
      <c r="D1675" s="1" t="s">
        <v>12</v>
      </c>
      <c r="E1675" s="1" t="s">
        <v>11</v>
      </c>
      <c r="F1675" s="13" t="s">
        <v>407</v>
      </c>
      <c r="G1675" s="13">
        <v>2</v>
      </c>
      <c r="H1675" s="13">
        <v>1</v>
      </c>
      <c r="I1675" s="13">
        <v>100</v>
      </c>
      <c r="J1675" s="13">
        <v>1</v>
      </c>
      <c r="K1675" s="13" t="s">
        <v>6320</v>
      </c>
      <c r="L1675" s="13" t="s">
        <v>6321</v>
      </c>
    </row>
    <row r="1676" spans="1:12">
      <c r="A1676" s="1">
        <v>100012134</v>
      </c>
      <c r="B1676" s="1" t="s">
        <v>2314</v>
      </c>
      <c r="C1676" s="1" t="s">
        <v>3916</v>
      </c>
      <c r="D1676" s="1" t="s">
        <v>176</v>
      </c>
      <c r="E1676" s="1" t="s">
        <v>11</v>
      </c>
      <c r="F1676" s="13" t="s">
        <v>12</v>
      </c>
      <c r="G1676" s="13">
        <v>5</v>
      </c>
      <c r="H1676" s="13">
        <v>1</v>
      </c>
      <c r="I1676" s="13">
        <v>250</v>
      </c>
      <c r="J1676" s="13">
        <v>1</v>
      </c>
      <c r="K1676" s="13" t="s">
        <v>6326</v>
      </c>
      <c r="L1676" s="13" t="s">
        <v>6327</v>
      </c>
    </row>
    <row r="1677" spans="1:12">
      <c r="A1677" s="1">
        <v>100012139</v>
      </c>
      <c r="B1677" s="1" t="s">
        <v>2314</v>
      </c>
      <c r="C1677" s="1" t="s">
        <v>3916</v>
      </c>
      <c r="D1677" s="1" t="s">
        <v>1451</v>
      </c>
      <c r="E1677" s="1" t="s">
        <v>2</v>
      </c>
      <c r="F1677" s="13" t="s">
        <v>1452</v>
      </c>
      <c r="G1677" s="13">
        <v>2</v>
      </c>
      <c r="H1677" s="13">
        <v>1</v>
      </c>
      <c r="I1677" s="13">
        <v>100</v>
      </c>
      <c r="J1677" s="13">
        <v>1</v>
      </c>
      <c r="K1677" s="13" t="s">
        <v>6320</v>
      </c>
      <c r="L1677" s="13" t="s">
        <v>6321</v>
      </c>
    </row>
    <row r="1678" spans="1:12">
      <c r="A1678" s="1">
        <v>100012138</v>
      </c>
      <c r="B1678" s="1" t="s">
        <v>2314</v>
      </c>
      <c r="C1678" s="1" t="s">
        <v>3916</v>
      </c>
      <c r="D1678" s="1" t="s">
        <v>898</v>
      </c>
      <c r="E1678" s="1" t="s">
        <v>2</v>
      </c>
      <c r="F1678" s="13" t="s">
        <v>46</v>
      </c>
      <c r="G1678" s="13">
        <v>3</v>
      </c>
      <c r="H1678" s="13">
        <v>1</v>
      </c>
      <c r="I1678" s="13">
        <v>150</v>
      </c>
      <c r="J1678" s="13">
        <v>1</v>
      </c>
      <c r="K1678" s="13" t="s">
        <v>6306</v>
      </c>
      <c r="L1678" s="13" t="s">
        <v>6307</v>
      </c>
    </row>
    <row r="1679" spans="1:12">
      <c r="A1679" s="1">
        <v>100012145</v>
      </c>
      <c r="B1679" s="1" t="s">
        <v>2314</v>
      </c>
      <c r="C1679" s="1" t="s">
        <v>3916</v>
      </c>
      <c r="D1679" s="1" t="s">
        <v>176</v>
      </c>
      <c r="E1679" s="1" t="s">
        <v>11</v>
      </c>
      <c r="F1679" s="13" t="s">
        <v>407</v>
      </c>
      <c r="G1679" s="13">
        <v>3</v>
      </c>
      <c r="H1679" s="13">
        <v>1</v>
      </c>
      <c r="I1679" s="13">
        <v>150</v>
      </c>
      <c r="J1679" s="13">
        <v>1</v>
      </c>
      <c r="K1679" s="13" t="s">
        <v>6306</v>
      </c>
      <c r="L1679" s="13" t="s">
        <v>6307</v>
      </c>
    </row>
    <row r="1680" spans="1:12">
      <c r="A1680" s="1">
        <v>100012153</v>
      </c>
      <c r="B1680" s="1" t="s">
        <v>2314</v>
      </c>
      <c r="C1680" s="1" t="s">
        <v>3916</v>
      </c>
      <c r="D1680" s="1" t="s">
        <v>12</v>
      </c>
      <c r="E1680" s="1" t="s">
        <v>11</v>
      </c>
      <c r="F1680" s="13" t="s">
        <v>12</v>
      </c>
      <c r="G1680" s="13">
        <v>4</v>
      </c>
      <c r="H1680" s="13">
        <v>1</v>
      </c>
      <c r="I1680" s="13">
        <v>200</v>
      </c>
      <c r="J1680" s="13">
        <v>1</v>
      </c>
      <c r="K1680" s="13" t="s">
        <v>6324</v>
      </c>
      <c r="L1680" s="13" t="s">
        <v>6325</v>
      </c>
    </row>
    <row r="1681" spans="1:12">
      <c r="A1681" s="1">
        <v>100012157</v>
      </c>
      <c r="B1681" s="1" t="s">
        <v>2314</v>
      </c>
      <c r="C1681" s="1" t="s">
        <v>3916</v>
      </c>
      <c r="D1681" s="1" t="s">
        <v>12</v>
      </c>
      <c r="E1681" s="1" t="s">
        <v>11</v>
      </c>
      <c r="F1681" s="13" t="s">
        <v>407</v>
      </c>
      <c r="G1681" s="13">
        <v>2</v>
      </c>
      <c r="H1681" s="13">
        <v>1</v>
      </c>
      <c r="I1681" s="13">
        <v>100</v>
      </c>
      <c r="J1681" s="13">
        <v>1</v>
      </c>
      <c r="K1681" s="13" t="s">
        <v>6320</v>
      </c>
      <c r="L1681" s="13" t="s">
        <v>6321</v>
      </c>
    </row>
    <row r="1682" spans="1:12">
      <c r="A1682" s="1">
        <v>100019397</v>
      </c>
      <c r="B1682" s="1" t="s">
        <v>2314</v>
      </c>
      <c r="C1682" s="1" t="s">
        <v>3984</v>
      </c>
      <c r="D1682" s="1" t="s">
        <v>5671</v>
      </c>
      <c r="E1682" s="1" t="s">
        <v>20</v>
      </c>
      <c r="F1682" s="13" t="s">
        <v>72</v>
      </c>
      <c r="G1682" s="13">
        <v>3</v>
      </c>
      <c r="H1682" s="13">
        <v>1</v>
      </c>
      <c r="I1682" s="13">
        <v>150</v>
      </c>
      <c r="J1682" s="13">
        <v>1</v>
      </c>
      <c r="K1682" s="13" t="s">
        <v>6306</v>
      </c>
      <c r="L1682" s="13" t="s">
        <v>6307</v>
      </c>
    </row>
    <row r="1683" spans="1:12">
      <c r="A1683" s="1">
        <v>100012165</v>
      </c>
      <c r="B1683" s="1" t="s">
        <v>2314</v>
      </c>
      <c r="C1683" s="1" t="s">
        <v>3984</v>
      </c>
      <c r="D1683" s="1" t="s">
        <v>176</v>
      </c>
      <c r="E1683" s="1" t="s">
        <v>11</v>
      </c>
      <c r="F1683" s="13" t="s">
        <v>407</v>
      </c>
      <c r="G1683" s="13">
        <v>3</v>
      </c>
      <c r="H1683" s="13">
        <v>1</v>
      </c>
      <c r="I1683" s="13">
        <v>150</v>
      </c>
      <c r="J1683" s="13">
        <v>1</v>
      </c>
      <c r="K1683" s="13" t="s">
        <v>6306</v>
      </c>
      <c r="L1683" s="13" t="s">
        <v>6307</v>
      </c>
    </row>
    <row r="1684" spans="1:12">
      <c r="A1684" s="1">
        <v>100012178</v>
      </c>
      <c r="B1684" s="1" t="s">
        <v>2314</v>
      </c>
      <c r="C1684" s="1" t="s">
        <v>3984</v>
      </c>
      <c r="D1684" s="1" t="s">
        <v>176</v>
      </c>
      <c r="E1684" s="1" t="s">
        <v>11</v>
      </c>
      <c r="F1684" s="13" t="s">
        <v>12</v>
      </c>
      <c r="G1684" s="13">
        <v>2</v>
      </c>
      <c r="H1684" s="13">
        <v>1</v>
      </c>
      <c r="I1684" s="13">
        <v>100</v>
      </c>
      <c r="J1684" s="13">
        <v>1</v>
      </c>
      <c r="K1684" s="13" t="s">
        <v>6320</v>
      </c>
      <c r="L1684" s="13" t="s">
        <v>6321</v>
      </c>
    </row>
    <row r="1685" spans="1:12">
      <c r="A1685" s="1">
        <v>100012191</v>
      </c>
      <c r="B1685" s="1" t="s">
        <v>2314</v>
      </c>
      <c r="C1685" s="1" t="s">
        <v>3984</v>
      </c>
      <c r="D1685" s="1" t="s">
        <v>12</v>
      </c>
      <c r="E1685" s="1" t="s">
        <v>11</v>
      </c>
      <c r="F1685" s="13" t="s">
        <v>12</v>
      </c>
      <c r="G1685" s="13">
        <v>3</v>
      </c>
      <c r="H1685" s="13">
        <v>1</v>
      </c>
      <c r="I1685" s="13">
        <v>150</v>
      </c>
      <c r="J1685" s="13">
        <v>1</v>
      </c>
      <c r="K1685" s="13" t="s">
        <v>6306</v>
      </c>
      <c r="L1685" s="13" t="s">
        <v>6307</v>
      </c>
    </row>
    <row r="1686" spans="1:12">
      <c r="A1686" s="1">
        <v>100012198</v>
      </c>
      <c r="B1686" s="1" t="s">
        <v>2314</v>
      </c>
      <c r="C1686" s="1" t="s">
        <v>3984</v>
      </c>
      <c r="D1686" s="1" t="s">
        <v>176</v>
      </c>
      <c r="E1686" s="1" t="s">
        <v>11</v>
      </c>
      <c r="F1686" s="13" t="s">
        <v>12</v>
      </c>
      <c r="G1686" s="13">
        <v>3</v>
      </c>
      <c r="H1686" s="13">
        <v>1</v>
      </c>
      <c r="I1686" s="13">
        <v>150</v>
      </c>
      <c r="J1686" s="13">
        <v>1</v>
      </c>
      <c r="K1686" s="13" t="s">
        <v>6306</v>
      </c>
      <c r="L1686" s="13" t="s">
        <v>6307</v>
      </c>
    </row>
    <row r="1687" spans="1:12">
      <c r="A1687" s="1">
        <v>100012203</v>
      </c>
      <c r="B1687" s="1" t="s">
        <v>2314</v>
      </c>
      <c r="C1687" s="1" t="s">
        <v>3984</v>
      </c>
      <c r="D1687" s="1" t="s">
        <v>3996</v>
      </c>
      <c r="E1687" s="1" t="s">
        <v>11</v>
      </c>
      <c r="F1687" s="13" t="s">
        <v>12</v>
      </c>
      <c r="G1687" s="13">
        <v>3</v>
      </c>
      <c r="H1687" s="13">
        <v>1</v>
      </c>
      <c r="I1687" s="13">
        <v>150</v>
      </c>
      <c r="J1687" s="13">
        <v>1</v>
      </c>
      <c r="K1687" s="13" t="s">
        <v>6306</v>
      </c>
      <c r="L1687" s="13" t="s">
        <v>6307</v>
      </c>
    </row>
    <row r="1688" spans="1:12">
      <c r="A1688" s="1">
        <v>100012209</v>
      </c>
      <c r="B1688" s="1" t="s">
        <v>2314</v>
      </c>
      <c r="C1688" s="1" t="s">
        <v>3984</v>
      </c>
      <c r="D1688" s="1" t="s">
        <v>46</v>
      </c>
      <c r="E1688" s="1" t="s">
        <v>2</v>
      </c>
      <c r="F1688" s="13" t="s">
        <v>46</v>
      </c>
      <c r="G1688" s="13">
        <v>3</v>
      </c>
      <c r="H1688" s="13">
        <v>1</v>
      </c>
      <c r="I1688" s="13">
        <v>150</v>
      </c>
      <c r="J1688" s="13">
        <v>1</v>
      </c>
      <c r="K1688" s="13" t="s">
        <v>6306</v>
      </c>
      <c r="L1688" s="13" t="s">
        <v>6307</v>
      </c>
    </row>
    <row r="1689" spans="1:12">
      <c r="A1689" s="1">
        <v>100012212</v>
      </c>
      <c r="B1689" s="1" t="s">
        <v>2314</v>
      </c>
      <c r="C1689" s="1" t="s">
        <v>3984</v>
      </c>
      <c r="D1689" s="1" t="s">
        <v>12</v>
      </c>
      <c r="E1689" s="1" t="s">
        <v>11</v>
      </c>
      <c r="F1689" s="13" t="s">
        <v>12</v>
      </c>
      <c r="G1689" s="13">
        <v>5</v>
      </c>
      <c r="H1689" s="13">
        <v>1</v>
      </c>
      <c r="I1689" s="13">
        <v>250</v>
      </c>
      <c r="J1689" s="13">
        <v>1</v>
      </c>
      <c r="K1689" s="13" t="s">
        <v>6314</v>
      </c>
      <c r="L1689" s="13" t="s">
        <v>6315</v>
      </c>
    </row>
    <row r="1690" spans="1:12">
      <c r="A1690" s="1">
        <v>100012217</v>
      </c>
      <c r="B1690" s="1" t="s">
        <v>2314</v>
      </c>
      <c r="C1690" s="1" t="s">
        <v>3984</v>
      </c>
      <c r="D1690" s="1" t="s">
        <v>12</v>
      </c>
      <c r="E1690" s="1" t="s">
        <v>11</v>
      </c>
      <c r="F1690" s="13" t="s">
        <v>12</v>
      </c>
      <c r="G1690" s="13">
        <v>5</v>
      </c>
      <c r="H1690" s="13">
        <v>1</v>
      </c>
      <c r="I1690" s="13">
        <v>250</v>
      </c>
      <c r="J1690" s="13">
        <v>1</v>
      </c>
      <c r="K1690" s="13" t="s">
        <v>6314</v>
      </c>
      <c r="L1690" s="13" t="s">
        <v>6315</v>
      </c>
    </row>
    <row r="1691" spans="1:12">
      <c r="A1691" s="1">
        <v>100017493</v>
      </c>
      <c r="B1691" s="1" t="s">
        <v>2314</v>
      </c>
      <c r="C1691" s="1" t="s">
        <v>3984</v>
      </c>
      <c r="D1691" s="1" t="s">
        <v>5523</v>
      </c>
      <c r="E1691" s="1" t="s">
        <v>5474</v>
      </c>
      <c r="F1691" s="13" t="s">
        <v>5475</v>
      </c>
      <c r="G1691" s="13">
        <v>0</v>
      </c>
      <c r="H1691" s="13">
        <v>0</v>
      </c>
      <c r="I1691" s="13">
        <v>0</v>
      </c>
      <c r="J1691" s="13">
        <v>1</v>
      </c>
      <c r="K1691" s="13" t="s">
        <v>6330</v>
      </c>
      <c r="L1691" s="13" t="s">
        <v>6331</v>
      </c>
    </row>
    <row r="1692" spans="1:12">
      <c r="A1692" s="1">
        <v>100012229</v>
      </c>
      <c r="B1692" s="1" t="s">
        <v>2314</v>
      </c>
      <c r="C1692" s="1" t="s">
        <v>3984</v>
      </c>
      <c r="D1692" s="1" t="s">
        <v>4007</v>
      </c>
      <c r="E1692" s="1" t="s">
        <v>2</v>
      </c>
      <c r="F1692" s="13" t="s">
        <v>183</v>
      </c>
      <c r="G1692" s="13">
        <v>2</v>
      </c>
      <c r="H1692" s="13">
        <v>1</v>
      </c>
      <c r="I1692" s="13">
        <v>100</v>
      </c>
      <c r="J1692" s="13">
        <v>1</v>
      </c>
      <c r="K1692" s="13" t="s">
        <v>6316</v>
      </c>
      <c r="L1692" s="13" t="s">
        <v>6317</v>
      </c>
    </row>
    <row r="1693" spans="1:12">
      <c r="A1693" s="1">
        <v>100012223</v>
      </c>
      <c r="B1693" s="1" t="s">
        <v>2314</v>
      </c>
      <c r="C1693" s="1" t="s">
        <v>3984</v>
      </c>
      <c r="D1693" s="1" t="s">
        <v>4003</v>
      </c>
      <c r="E1693" s="1" t="s">
        <v>27</v>
      </c>
      <c r="F1693" s="13" t="s">
        <v>18</v>
      </c>
      <c r="G1693" s="13">
        <v>4</v>
      </c>
      <c r="H1693" s="13">
        <v>1</v>
      </c>
      <c r="I1693" s="13">
        <v>200</v>
      </c>
      <c r="J1693" s="13">
        <v>1</v>
      </c>
      <c r="K1693" s="13" t="s">
        <v>6324</v>
      </c>
      <c r="L1693" s="13" t="s">
        <v>6325</v>
      </c>
    </row>
    <row r="1694" spans="1:12">
      <c r="A1694" s="1">
        <v>100012226</v>
      </c>
      <c r="B1694" s="1" t="s">
        <v>2314</v>
      </c>
      <c r="C1694" s="1" t="s">
        <v>3984</v>
      </c>
      <c r="D1694" s="1" t="s">
        <v>4005</v>
      </c>
      <c r="E1694" s="1" t="s">
        <v>2</v>
      </c>
      <c r="F1694" s="13" t="s">
        <v>842</v>
      </c>
      <c r="G1694" s="13">
        <v>2</v>
      </c>
      <c r="H1694" s="13">
        <v>1</v>
      </c>
      <c r="I1694" s="13">
        <v>100</v>
      </c>
      <c r="J1694" s="13">
        <v>1</v>
      </c>
      <c r="K1694" s="13" t="s">
        <v>6316</v>
      </c>
      <c r="L1694" s="13" t="s">
        <v>6317</v>
      </c>
    </row>
    <row r="1695" spans="1:12">
      <c r="A1695" s="1">
        <v>100012228</v>
      </c>
      <c r="B1695" s="1" t="s">
        <v>2314</v>
      </c>
      <c r="C1695" s="1" t="s">
        <v>3984</v>
      </c>
      <c r="D1695" s="1" t="s">
        <v>4006</v>
      </c>
      <c r="E1695" s="1" t="s">
        <v>2</v>
      </c>
      <c r="F1695" s="13" t="s">
        <v>3</v>
      </c>
      <c r="G1695" s="13">
        <v>2</v>
      </c>
      <c r="H1695" s="13">
        <v>1</v>
      </c>
      <c r="I1695" s="13">
        <v>100</v>
      </c>
      <c r="J1695" s="13">
        <v>1</v>
      </c>
      <c r="K1695" s="13" t="s">
        <v>6316</v>
      </c>
      <c r="L1695" s="13" t="s">
        <v>6317</v>
      </c>
    </row>
    <row r="1696" spans="1:12">
      <c r="A1696" s="1">
        <v>100012230</v>
      </c>
      <c r="B1696" s="1" t="s">
        <v>2314</v>
      </c>
      <c r="C1696" s="1" t="s">
        <v>3984</v>
      </c>
      <c r="D1696" s="1" t="s">
        <v>4008</v>
      </c>
      <c r="E1696" s="1" t="s">
        <v>2</v>
      </c>
      <c r="F1696" s="13" t="s">
        <v>4009</v>
      </c>
      <c r="G1696" s="13">
        <v>2</v>
      </c>
      <c r="H1696" s="13">
        <v>1</v>
      </c>
      <c r="I1696" s="13">
        <v>100</v>
      </c>
      <c r="J1696" s="13">
        <v>1</v>
      </c>
      <c r="K1696" s="13" t="s">
        <v>6316</v>
      </c>
      <c r="L1696" s="13" t="s">
        <v>6317</v>
      </c>
    </row>
    <row r="1697" spans="1:12">
      <c r="A1697" s="1">
        <v>100012232</v>
      </c>
      <c r="B1697" s="1" t="s">
        <v>2314</v>
      </c>
      <c r="C1697" s="1" t="s">
        <v>3984</v>
      </c>
      <c r="D1697" s="1" t="s">
        <v>4012</v>
      </c>
      <c r="E1697" s="1" t="s">
        <v>2</v>
      </c>
      <c r="F1697" s="13" t="s">
        <v>670</v>
      </c>
      <c r="G1697" s="13">
        <v>3</v>
      </c>
      <c r="H1697" s="13">
        <v>1</v>
      </c>
      <c r="I1697" s="13">
        <v>150</v>
      </c>
      <c r="J1697" s="13">
        <v>1</v>
      </c>
      <c r="K1697" s="13" t="s">
        <v>6306</v>
      </c>
      <c r="L1697" s="13" t="s">
        <v>6307</v>
      </c>
    </row>
    <row r="1698" spans="1:12">
      <c r="A1698" s="1">
        <v>100012237</v>
      </c>
      <c r="B1698" s="1" t="s">
        <v>2314</v>
      </c>
      <c r="C1698" s="1" t="s">
        <v>3984</v>
      </c>
      <c r="D1698" s="1" t="s">
        <v>4013</v>
      </c>
      <c r="E1698" s="1" t="s">
        <v>20</v>
      </c>
      <c r="F1698" s="13" t="s">
        <v>167</v>
      </c>
      <c r="G1698" s="13">
        <v>5</v>
      </c>
      <c r="H1698" s="13">
        <v>1</v>
      </c>
      <c r="I1698" s="13">
        <v>250</v>
      </c>
      <c r="J1698" s="13">
        <v>1</v>
      </c>
      <c r="K1698" s="13" t="s">
        <v>6314</v>
      </c>
      <c r="L1698" s="13" t="s">
        <v>6315</v>
      </c>
    </row>
    <row r="1699" spans="1:12">
      <c r="A1699" s="1">
        <v>100012231</v>
      </c>
      <c r="B1699" s="1" t="s">
        <v>2314</v>
      </c>
      <c r="C1699" s="1" t="s">
        <v>3984</v>
      </c>
      <c r="D1699" s="1" t="s">
        <v>4010</v>
      </c>
      <c r="E1699" s="1" t="s">
        <v>2</v>
      </c>
      <c r="F1699" s="13" t="s">
        <v>4011</v>
      </c>
      <c r="G1699" s="13">
        <v>2</v>
      </c>
      <c r="H1699" s="13">
        <v>1</v>
      </c>
      <c r="I1699" s="13">
        <v>100</v>
      </c>
      <c r="J1699" s="13">
        <v>1</v>
      </c>
      <c r="K1699" s="13" t="s">
        <v>6316</v>
      </c>
      <c r="L1699" s="13" t="s">
        <v>6317</v>
      </c>
    </row>
    <row r="1700" spans="1:12">
      <c r="A1700" s="1">
        <v>100012238</v>
      </c>
      <c r="B1700" s="1" t="s">
        <v>2314</v>
      </c>
      <c r="C1700" s="1" t="s">
        <v>3984</v>
      </c>
      <c r="D1700" s="1" t="s">
        <v>4014</v>
      </c>
      <c r="E1700" s="1" t="s">
        <v>27</v>
      </c>
      <c r="F1700" s="13" t="s">
        <v>18</v>
      </c>
      <c r="G1700" s="13">
        <v>3</v>
      </c>
      <c r="H1700" s="13">
        <v>1</v>
      </c>
      <c r="I1700" s="13">
        <v>150</v>
      </c>
      <c r="J1700" s="13">
        <v>1</v>
      </c>
      <c r="K1700" s="13" t="s">
        <v>6306</v>
      </c>
      <c r="L1700" s="13" t="s">
        <v>6307</v>
      </c>
    </row>
    <row r="1701" spans="1:12">
      <c r="A1701" s="1">
        <v>100012241</v>
      </c>
      <c r="B1701" s="1" t="s">
        <v>2314</v>
      </c>
      <c r="C1701" s="1" t="s">
        <v>3984</v>
      </c>
      <c r="D1701" s="1" t="s">
        <v>4016</v>
      </c>
      <c r="E1701" s="1" t="s">
        <v>20</v>
      </c>
      <c r="F1701" s="13" t="s">
        <v>72</v>
      </c>
      <c r="G1701" s="13">
        <v>4</v>
      </c>
      <c r="H1701" s="13">
        <v>1</v>
      </c>
      <c r="I1701" s="13">
        <v>200</v>
      </c>
      <c r="J1701" s="13">
        <v>1</v>
      </c>
      <c r="K1701" s="13" t="s">
        <v>6324</v>
      </c>
      <c r="L1701" s="13" t="s">
        <v>6325</v>
      </c>
    </row>
    <row r="1702" spans="1:12">
      <c r="A1702" s="1">
        <v>100012251</v>
      </c>
      <c r="B1702" s="1" t="s">
        <v>2314</v>
      </c>
      <c r="C1702" s="1" t="s">
        <v>3984</v>
      </c>
      <c r="D1702" s="1" t="s">
        <v>4018</v>
      </c>
      <c r="E1702" s="1" t="s">
        <v>2</v>
      </c>
      <c r="F1702" s="13" t="s">
        <v>4019</v>
      </c>
      <c r="G1702" s="13">
        <v>3</v>
      </c>
      <c r="H1702" s="13">
        <v>1</v>
      </c>
      <c r="I1702" s="13">
        <v>150</v>
      </c>
      <c r="J1702" s="13">
        <v>1</v>
      </c>
      <c r="K1702" s="13" t="s">
        <v>6306</v>
      </c>
      <c r="L1702" s="13" t="s">
        <v>6307</v>
      </c>
    </row>
    <row r="1703" spans="1:12">
      <c r="A1703" s="1">
        <v>100012252</v>
      </c>
      <c r="B1703" s="1" t="s">
        <v>2314</v>
      </c>
      <c r="C1703" s="1" t="s">
        <v>3984</v>
      </c>
      <c r="D1703" s="1" t="s">
        <v>4021</v>
      </c>
      <c r="E1703" s="1" t="s">
        <v>2</v>
      </c>
      <c r="F1703" s="13" t="s">
        <v>4022</v>
      </c>
      <c r="G1703" s="13">
        <v>3</v>
      </c>
      <c r="H1703" s="13">
        <v>1</v>
      </c>
      <c r="I1703" s="13">
        <v>150</v>
      </c>
      <c r="J1703" s="13">
        <v>1</v>
      </c>
      <c r="K1703" s="13" t="s">
        <v>6306</v>
      </c>
      <c r="L1703" s="13" t="s">
        <v>6307</v>
      </c>
    </row>
    <row r="1704" spans="1:12">
      <c r="A1704" s="1">
        <v>100012256</v>
      </c>
      <c r="B1704" s="1" t="s">
        <v>2314</v>
      </c>
      <c r="C1704" s="1" t="s">
        <v>3984</v>
      </c>
      <c r="D1704" s="1" t="s">
        <v>12</v>
      </c>
      <c r="E1704" s="1" t="s">
        <v>11</v>
      </c>
      <c r="F1704" s="13" t="s">
        <v>12</v>
      </c>
      <c r="G1704" s="13">
        <v>4</v>
      </c>
      <c r="H1704" s="13">
        <v>1</v>
      </c>
      <c r="I1704" s="13">
        <v>200</v>
      </c>
      <c r="J1704" s="13">
        <v>1</v>
      </c>
      <c r="K1704" s="13" t="s">
        <v>6324</v>
      </c>
      <c r="L1704" s="13" t="s">
        <v>6325</v>
      </c>
    </row>
    <row r="1705" spans="1:12">
      <c r="A1705" s="1">
        <v>100012259</v>
      </c>
      <c r="B1705" s="1" t="s">
        <v>2314</v>
      </c>
      <c r="C1705" s="1" t="s">
        <v>3984</v>
      </c>
      <c r="D1705" s="1" t="s">
        <v>3874</v>
      </c>
      <c r="E1705" s="1" t="s">
        <v>2</v>
      </c>
      <c r="F1705" s="13" t="s">
        <v>842</v>
      </c>
      <c r="G1705" s="13">
        <v>2</v>
      </c>
      <c r="H1705" s="13">
        <v>1</v>
      </c>
      <c r="I1705" s="13">
        <v>100</v>
      </c>
      <c r="J1705" s="13">
        <v>1</v>
      </c>
      <c r="K1705" s="13" t="s">
        <v>6316</v>
      </c>
      <c r="L1705" s="13" t="s">
        <v>6317</v>
      </c>
    </row>
    <row r="1706" spans="1:12">
      <c r="A1706" s="1">
        <v>100012263</v>
      </c>
      <c r="B1706" s="1" t="s">
        <v>2314</v>
      </c>
      <c r="C1706" s="1" t="s">
        <v>3984</v>
      </c>
      <c r="D1706" s="1" t="s">
        <v>4028</v>
      </c>
      <c r="E1706" s="1" t="s">
        <v>2</v>
      </c>
      <c r="F1706" s="13" t="s">
        <v>322</v>
      </c>
      <c r="G1706" s="13">
        <v>3</v>
      </c>
      <c r="H1706" s="13">
        <v>1</v>
      </c>
      <c r="I1706" s="13">
        <v>150</v>
      </c>
      <c r="J1706" s="13">
        <v>1</v>
      </c>
      <c r="K1706" s="13" t="s">
        <v>6306</v>
      </c>
      <c r="L1706" s="13" t="s">
        <v>6307</v>
      </c>
    </row>
    <row r="1707" spans="1:12">
      <c r="A1707" s="1">
        <v>100012262</v>
      </c>
      <c r="B1707" s="1" t="s">
        <v>2314</v>
      </c>
      <c r="C1707" s="1" t="s">
        <v>3984</v>
      </c>
      <c r="D1707" s="1" t="s">
        <v>4027</v>
      </c>
      <c r="E1707" s="1" t="s">
        <v>2</v>
      </c>
      <c r="F1707" s="13" t="s">
        <v>183</v>
      </c>
      <c r="G1707" s="13">
        <v>3</v>
      </c>
      <c r="H1707" s="13">
        <v>1</v>
      </c>
      <c r="I1707" s="13">
        <v>150</v>
      </c>
      <c r="J1707" s="13">
        <v>1</v>
      </c>
      <c r="K1707" s="13" t="s">
        <v>6306</v>
      </c>
      <c r="L1707" s="13" t="s">
        <v>6307</v>
      </c>
    </row>
    <row r="1708" spans="1:12">
      <c r="A1708" s="1">
        <v>100012261</v>
      </c>
      <c r="B1708" s="1" t="s">
        <v>2314</v>
      </c>
      <c r="C1708" s="1" t="s">
        <v>3984</v>
      </c>
      <c r="D1708" s="1" t="s">
        <v>4026</v>
      </c>
      <c r="E1708" s="1" t="s">
        <v>2</v>
      </c>
      <c r="F1708" s="13" t="s">
        <v>325</v>
      </c>
      <c r="G1708" s="13">
        <v>3</v>
      </c>
      <c r="H1708" s="13">
        <v>1</v>
      </c>
      <c r="I1708" s="13">
        <v>150</v>
      </c>
      <c r="J1708" s="13">
        <v>1</v>
      </c>
      <c r="K1708" s="13" t="s">
        <v>6306</v>
      </c>
      <c r="L1708" s="13" t="s">
        <v>6307</v>
      </c>
    </row>
    <row r="1709" spans="1:12">
      <c r="A1709" s="1">
        <v>100017494</v>
      </c>
      <c r="B1709" s="1" t="s">
        <v>2314</v>
      </c>
      <c r="C1709" s="1" t="s">
        <v>3984</v>
      </c>
      <c r="D1709" s="1" t="s">
        <v>5499</v>
      </c>
      <c r="E1709" s="1" t="s">
        <v>5474</v>
      </c>
      <c r="F1709" s="13" t="s">
        <v>5475</v>
      </c>
      <c r="G1709" s="13">
        <v>0</v>
      </c>
      <c r="H1709" s="13">
        <v>0</v>
      </c>
      <c r="I1709" s="13">
        <v>0</v>
      </c>
      <c r="J1709" s="13">
        <v>1</v>
      </c>
      <c r="K1709" s="13" t="s">
        <v>6330</v>
      </c>
      <c r="L1709" s="13" t="s">
        <v>6331</v>
      </c>
    </row>
    <row r="1710" spans="1:12">
      <c r="A1710" s="1">
        <v>100012282</v>
      </c>
      <c r="B1710" s="1" t="s">
        <v>2314</v>
      </c>
      <c r="C1710" s="1" t="s">
        <v>3984</v>
      </c>
      <c r="D1710" s="1" t="s">
        <v>12</v>
      </c>
      <c r="E1710" s="1" t="s">
        <v>11</v>
      </c>
      <c r="F1710" s="13" t="s">
        <v>12</v>
      </c>
      <c r="G1710" s="13">
        <v>4</v>
      </c>
      <c r="H1710" s="13">
        <v>1</v>
      </c>
      <c r="I1710" s="13">
        <v>200</v>
      </c>
      <c r="J1710" s="13">
        <v>1</v>
      </c>
      <c r="K1710" s="13" t="s">
        <v>6324</v>
      </c>
      <c r="L1710" s="13" t="s">
        <v>6325</v>
      </c>
    </row>
    <row r="1711" spans="1:12">
      <c r="A1711" s="1">
        <v>100012287</v>
      </c>
      <c r="B1711" s="1" t="s">
        <v>2314</v>
      </c>
      <c r="C1711" s="1" t="s">
        <v>3984</v>
      </c>
      <c r="D1711" s="1" t="s">
        <v>12</v>
      </c>
      <c r="E1711" s="1" t="s">
        <v>11</v>
      </c>
      <c r="F1711" s="13" t="s">
        <v>12</v>
      </c>
      <c r="G1711" s="13">
        <v>5</v>
      </c>
      <c r="H1711" s="13">
        <v>1</v>
      </c>
      <c r="I1711" s="13">
        <v>250</v>
      </c>
      <c r="J1711" s="13">
        <v>1</v>
      </c>
      <c r="K1711" s="13" t="s">
        <v>6328</v>
      </c>
      <c r="L1711" s="13" t="s">
        <v>6329</v>
      </c>
    </row>
    <row r="1712" spans="1:12">
      <c r="A1712" s="1">
        <v>100012293</v>
      </c>
      <c r="B1712" s="1" t="s">
        <v>2314</v>
      </c>
      <c r="C1712" s="1" t="s">
        <v>3984</v>
      </c>
      <c r="D1712" s="1" t="s">
        <v>176</v>
      </c>
      <c r="E1712" s="1" t="s">
        <v>11</v>
      </c>
      <c r="F1712" s="13" t="s">
        <v>12</v>
      </c>
      <c r="G1712" s="13">
        <v>4</v>
      </c>
      <c r="H1712" s="13">
        <v>1</v>
      </c>
      <c r="I1712" s="13">
        <v>200</v>
      </c>
      <c r="J1712" s="13">
        <v>1</v>
      </c>
      <c r="K1712" s="13" t="s">
        <v>6324</v>
      </c>
      <c r="L1712" s="13" t="s">
        <v>6325</v>
      </c>
    </row>
    <row r="1713" spans="1:12">
      <c r="A1713" s="1">
        <v>100012305</v>
      </c>
      <c r="B1713" s="1" t="s">
        <v>2314</v>
      </c>
      <c r="C1713" s="1" t="s">
        <v>3984</v>
      </c>
      <c r="D1713" s="1" t="s">
        <v>12</v>
      </c>
      <c r="E1713" s="1" t="s">
        <v>11</v>
      </c>
      <c r="F1713" s="13" t="s">
        <v>12</v>
      </c>
      <c r="G1713" s="13">
        <v>4</v>
      </c>
      <c r="H1713" s="13">
        <v>1</v>
      </c>
      <c r="I1713" s="13">
        <v>200</v>
      </c>
      <c r="J1713" s="13">
        <v>1</v>
      </c>
      <c r="K1713" s="13" t="s">
        <v>6324</v>
      </c>
      <c r="L1713" s="13" t="s">
        <v>6325</v>
      </c>
    </row>
    <row r="1714" spans="1:12">
      <c r="A1714" s="1">
        <v>100017805</v>
      </c>
      <c r="B1714" s="1" t="s">
        <v>2314</v>
      </c>
      <c r="C1714" s="1" t="s">
        <v>4040</v>
      </c>
      <c r="D1714" s="1" t="s">
        <v>5560</v>
      </c>
      <c r="E1714" s="1" t="s">
        <v>2</v>
      </c>
      <c r="F1714" s="13" t="s">
        <v>670</v>
      </c>
      <c r="G1714" s="13">
        <v>3</v>
      </c>
      <c r="H1714" s="13">
        <v>1</v>
      </c>
      <c r="I1714" s="13">
        <v>150</v>
      </c>
      <c r="J1714" s="13">
        <v>1</v>
      </c>
      <c r="K1714" s="13" t="s">
        <v>6306</v>
      </c>
      <c r="L1714" s="13" t="s">
        <v>6307</v>
      </c>
    </row>
    <row r="1715" spans="1:12">
      <c r="A1715" s="1">
        <v>100012334</v>
      </c>
      <c r="B1715" s="1" t="s">
        <v>2314</v>
      </c>
      <c r="C1715" s="1" t="s">
        <v>4040</v>
      </c>
      <c r="D1715" s="1" t="s">
        <v>12</v>
      </c>
      <c r="E1715" s="1" t="s">
        <v>11</v>
      </c>
      <c r="F1715" s="13" t="s">
        <v>12</v>
      </c>
      <c r="G1715" s="13">
        <v>4</v>
      </c>
      <c r="H1715" s="13">
        <v>2</v>
      </c>
      <c r="I1715" s="13">
        <v>200</v>
      </c>
      <c r="J1715" s="13">
        <v>1</v>
      </c>
      <c r="K1715" s="13" t="s">
        <v>6324</v>
      </c>
      <c r="L1715" s="13" t="s">
        <v>6325</v>
      </c>
    </row>
    <row r="1716" spans="1:12">
      <c r="A1716" s="1">
        <v>100012345</v>
      </c>
      <c r="B1716" s="1" t="s">
        <v>2314</v>
      </c>
      <c r="C1716" s="1" t="s">
        <v>4040</v>
      </c>
      <c r="D1716" s="1" t="s">
        <v>12</v>
      </c>
      <c r="E1716" s="1" t="s">
        <v>11</v>
      </c>
      <c r="F1716" s="13" t="s">
        <v>12</v>
      </c>
      <c r="G1716" s="13">
        <v>4</v>
      </c>
      <c r="H1716" s="13">
        <v>1</v>
      </c>
      <c r="I1716" s="13">
        <v>200</v>
      </c>
      <c r="J1716" s="13">
        <v>1</v>
      </c>
      <c r="K1716" s="13" t="s">
        <v>6324</v>
      </c>
      <c r="L1716" s="13" t="s">
        <v>6325</v>
      </c>
    </row>
    <row r="1717" spans="1:12">
      <c r="A1717" s="1">
        <v>100012365</v>
      </c>
      <c r="B1717" s="1" t="s">
        <v>2314</v>
      </c>
      <c r="C1717" s="1" t="s">
        <v>4047</v>
      </c>
      <c r="D1717" s="1" t="s">
        <v>176</v>
      </c>
      <c r="E1717" s="1" t="s">
        <v>11</v>
      </c>
      <c r="F1717" s="13" t="s">
        <v>407</v>
      </c>
      <c r="G1717" s="13">
        <v>3</v>
      </c>
      <c r="H1717" s="13">
        <v>1</v>
      </c>
      <c r="I1717" s="13">
        <v>150</v>
      </c>
      <c r="J1717" s="13">
        <v>1</v>
      </c>
      <c r="K1717" s="13" t="s">
        <v>6306</v>
      </c>
      <c r="L1717" s="13" t="s">
        <v>6307</v>
      </c>
    </row>
    <row r="1718" spans="1:12">
      <c r="A1718" s="1">
        <v>100012378</v>
      </c>
      <c r="B1718" s="1" t="s">
        <v>2314</v>
      </c>
      <c r="C1718" s="1" t="s">
        <v>4047</v>
      </c>
      <c r="D1718" s="1" t="s">
        <v>12</v>
      </c>
      <c r="E1718" s="1" t="s">
        <v>11</v>
      </c>
      <c r="F1718" s="13" t="s">
        <v>12</v>
      </c>
      <c r="G1718" s="13">
        <v>5</v>
      </c>
      <c r="H1718" s="13">
        <v>1</v>
      </c>
      <c r="I1718" s="13">
        <v>250</v>
      </c>
      <c r="J1718" s="13">
        <v>1</v>
      </c>
      <c r="K1718" s="13" t="s">
        <v>6328</v>
      </c>
      <c r="L1718" s="13" t="s">
        <v>6329</v>
      </c>
    </row>
    <row r="1719" spans="1:12">
      <c r="A1719" s="1">
        <v>100012386</v>
      </c>
      <c r="B1719" s="1" t="s">
        <v>2314</v>
      </c>
      <c r="C1719" s="1" t="s">
        <v>4047</v>
      </c>
      <c r="D1719" s="1" t="s">
        <v>176</v>
      </c>
      <c r="E1719" s="1" t="s">
        <v>11</v>
      </c>
      <c r="F1719" s="13" t="s">
        <v>407</v>
      </c>
      <c r="G1719" s="13">
        <v>2</v>
      </c>
      <c r="H1719" s="13">
        <v>1</v>
      </c>
      <c r="I1719" s="13">
        <v>100</v>
      </c>
      <c r="J1719" s="13">
        <v>1</v>
      </c>
      <c r="K1719" s="13" t="s">
        <v>6320</v>
      </c>
      <c r="L1719" s="13" t="s">
        <v>6321</v>
      </c>
    </row>
    <row r="1720" spans="1:12">
      <c r="A1720" s="1">
        <v>100012392</v>
      </c>
      <c r="B1720" s="1" t="s">
        <v>2314</v>
      </c>
      <c r="C1720" s="1" t="s">
        <v>4047</v>
      </c>
      <c r="D1720" s="1" t="s">
        <v>4058</v>
      </c>
      <c r="E1720" s="1" t="s">
        <v>11</v>
      </c>
      <c r="F1720" s="13" t="s">
        <v>12</v>
      </c>
      <c r="G1720" s="13">
        <v>4</v>
      </c>
      <c r="H1720" s="13">
        <v>1</v>
      </c>
      <c r="I1720" s="13">
        <v>200</v>
      </c>
      <c r="J1720" s="13">
        <v>1</v>
      </c>
      <c r="K1720" s="13" t="s">
        <v>6324</v>
      </c>
      <c r="L1720" s="13" t="s">
        <v>6325</v>
      </c>
    </row>
    <row r="1721" spans="1:12">
      <c r="A1721" s="1">
        <v>100012396</v>
      </c>
      <c r="B1721" s="1" t="s">
        <v>2314</v>
      </c>
      <c r="C1721" s="1" t="s">
        <v>4047</v>
      </c>
      <c r="D1721" s="1" t="s">
        <v>176</v>
      </c>
      <c r="E1721" s="1" t="s">
        <v>11</v>
      </c>
      <c r="F1721" s="13" t="s">
        <v>407</v>
      </c>
      <c r="G1721" s="13">
        <v>2</v>
      </c>
      <c r="H1721" s="13">
        <v>1</v>
      </c>
      <c r="I1721" s="13">
        <v>100</v>
      </c>
      <c r="J1721" s="13">
        <v>1</v>
      </c>
      <c r="K1721" s="13" t="s">
        <v>6320</v>
      </c>
      <c r="L1721" s="13" t="s">
        <v>6321</v>
      </c>
    </row>
    <row r="1722" spans="1:12">
      <c r="A1722" s="1">
        <v>100012406</v>
      </c>
      <c r="B1722" s="1" t="s">
        <v>2314</v>
      </c>
      <c r="C1722" s="1" t="s">
        <v>4047</v>
      </c>
      <c r="D1722" s="1" t="s">
        <v>4065</v>
      </c>
      <c r="E1722" s="1" t="s">
        <v>11</v>
      </c>
      <c r="F1722" s="13" t="s">
        <v>12</v>
      </c>
      <c r="G1722" s="13">
        <v>3</v>
      </c>
      <c r="H1722" s="13">
        <v>1</v>
      </c>
      <c r="I1722" s="13">
        <v>150</v>
      </c>
      <c r="J1722" s="13">
        <v>1</v>
      </c>
      <c r="K1722" s="13" t="s">
        <v>6312</v>
      </c>
      <c r="L1722" s="13" t="s">
        <v>6313</v>
      </c>
    </row>
    <row r="1723" spans="1:12">
      <c r="A1723" s="1">
        <v>100012408</v>
      </c>
      <c r="B1723" s="1" t="s">
        <v>2314</v>
      </c>
      <c r="C1723" s="1" t="s">
        <v>4047</v>
      </c>
      <c r="D1723" s="1" t="s">
        <v>4067</v>
      </c>
      <c r="E1723" s="1" t="s">
        <v>27</v>
      </c>
      <c r="F1723" s="13" t="s">
        <v>18</v>
      </c>
      <c r="G1723" s="13">
        <v>3</v>
      </c>
      <c r="H1723" s="13">
        <v>1</v>
      </c>
      <c r="I1723" s="13">
        <v>150</v>
      </c>
      <c r="J1723" s="13">
        <v>1</v>
      </c>
      <c r="K1723" s="13" t="s">
        <v>6312</v>
      </c>
      <c r="L1723" s="13" t="s">
        <v>6313</v>
      </c>
    </row>
    <row r="1724" spans="1:12">
      <c r="A1724" s="1">
        <v>100014417</v>
      </c>
      <c r="B1724" s="1" t="s">
        <v>2314</v>
      </c>
      <c r="C1724" s="1" t="s">
        <v>4047</v>
      </c>
      <c r="D1724" s="1" t="s">
        <v>494</v>
      </c>
      <c r="E1724" s="1" t="s">
        <v>2</v>
      </c>
      <c r="F1724" s="13" t="s">
        <v>46</v>
      </c>
      <c r="G1724" s="13">
        <v>3</v>
      </c>
      <c r="H1724" s="13">
        <v>1</v>
      </c>
      <c r="I1724" s="13">
        <v>150</v>
      </c>
      <c r="J1724" s="13">
        <v>1</v>
      </c>
      <c r="K1724" s="13" t="s">
        <v>6306</v>
      </c>
      <c r="L1724" s="13" t="s">
        <v>6307</v>
      </c>
    </row>
    <row r="1725" spans="1:12">
      <c r="A1725" s="1">
        <v>100012412</v>
      </c>
      <c r="B1725" s="1" t="s">
        <v>2314</v>
      </c>
      <c r="C1725" s="1" t="s">
        <v>4047</v>
      </c>
      <c r="D1725" s="1" t="s">
        <v>3955</v>
      </c>
      <c r="E1725" s="1" t="s">
        <v>27</v>
      </c>
      <c r="F1725" s="13" t="s">
        <v>18</v>
      </c>
      <c r="G1725" s="13">
        <v>5</v>
      </c>
      <c r="H1725" s="13">
        <v>1</v>
      </c>
      <c r="I1725" s="13">
        <v>250</v>
      </c>
      <c r="J1725" s="13">
        <v>1</v>
      </c>
      <c r="K1725" s="13" t="s">
        <v>6322</v>
      </c>
      <c r="L1725" s="13" t="s">
        <v>6323</v>
      </c>
    </row>
    <row r="1726" spans="1:12">
      <c r="A1726" s="1">
        <v>100012416</v>
      </c>
      <c r="B1726" s="1" t="s">
        <v>2314</v>
      </c>
      <c r="C1726" s="1" t="s">
        <v>4047</v>
      </c>
      <c r="D1726" s="1" t="s">
        <v>176</v>
      </c>
      <c r="E1726" s="1" t="s">
        <v>11</v>
      </c>
      <c r="F1726" s="13" t="s">
        <v>12</v>
      </c>
      <c r="G1726" s="13">
        <v>5</v>
      </c>
      <c r="H1726" s="13">
        <v>1</v>
      </c>
      <c r="I1726" s="13">
        <v>250</v>
      </c>
      <c r="J1726" s="13">
        <v>1</v>
      </c>
      <c r="K1726" s="13" t="s">
        <v>6326</v>
      </c>
      <c r="L1726" s="13" t="s">
        <v>6327</v>
      </c>
    </row>
    <row r="1727" spans="1:12">
      <c r="A1727" s="1">
        <v>100012419</v>
      </c>
      <c r="B1727" s="1" t="s">
        <v>2314</v>
      </c>
      <c r="C1727" s="1" t="s">
        <v>4047</v>
      </c>
      <c r="D1727" s="1" t="s">
        <v>176</v>
      </c>
      <c r="E1727" s="1" t="s">
        <v>11</v>
      </c>
      <c r="F1727" s="13" t="s">
        <v>12</v>
      </c>
      <c r="G1727" s="13">
        <v>5</v>
      </c>
      <c r="H1727" s="13">
        <v>1</v>
      </c>
      <c r="I1727" s="13">
        <v>250</v>
      </c>
      <c r="J1727" s="13">
        <v>1</v>
      </c>
      <c r="K1727" s="13" t="s">
        <v>6326</v>
      </c>
      <c r="L1727" s="13" t="s">
        <v>6327</v>
      </c>
    </row>
    <row r="1728" spans="1:12">
      <c r="A1728" s="1">
        <v>100012488</v>
      </c>
      <c r="B1728" s="1" t="s">
        <v>2314</v>
      </c>
      <c r="C1728" s="1" t="s">
        <v>4047</v>
      </c>
      <c r="D1728" s="1" t="s">
        <v>250</v>
      </c>
      <c r="E1728" s="1" t="s">
        <v>20</v>
      </c>
      <c r="F1728" s="13" t="s">
        <v>72</v>
      </c>
      <c r="G1728" s="13">
        <v>4</v>
      </c>
      <c r="H1728" s="13">
        <v>1</v>
      </c>
      <c r="I1728" s="13">
        <v>200</v>
      </c>
      <c r="J1728" s="13">
        <v>1</v>
      </c>
      <c r="K1728" s="13" t="s">
        <v>6324</v>
      </c>
      <c r="L1728" s="13" t="s">
        <v>6325</v>
      </c>
    </row>
    <row r="1729" spans="1:12">
      <c r="A1729" s="1">
        <v>100012424</v>
      </c>
      <c r="B1729" s="1" t="s">
        <v>2314</v>
      </c>
      <c r="C1729" s="1" t="s">
        <v>4047</v>
      </c>
      <c r="D1729" s="1" t="s">
        <v>176</v>
      </c>
      <c r="E1729" s="1" t="s">
        <v>11</v>
      </c>
      <c r="F1729" s="13" t="s">
        <v>12</v>
      </c>
      <c r="G1729" s="13">
        <v>5</v>
      </c>
      <c r="H1729" s="13">
        <v>1</v>
      </c>
      <c r="I1729" s="13">
        <v>250</v>
      </c>
      <c r="J1729" s="13">
        <v>1</v>
      </c>
      <c r="K1729" s="13" t="s">
        <v>6326</v>
      </c>
      <c r="L1729" s="13" t="s">
        <v>6327</v>
      </c>
    </row>
    <row r="1730" spans="1:12">
      <c r="A1730" s="1">
        <v>100012431</v>
      </c>
      <c r="B1730" s="1" t="s">
        <v>2314</v>
      </c>
      <c r="C1730" s="1" t="s">
        <v>4047</v>
      </c>
      <c r="D1730" s="1" t="s">
        <v>176</v>
      </c>
      <c r="E1730" s="1" t="s">
        <v>11</v>
      </c>
      <c r="F1730" s="13" t="s">
        <v>12</v>
      </c>
      <c r="G1730" s="13">
        <v>5</v>
      </c>
      <c r="H1730" s="13">
        <v>1</v>
      </c>
      <c r="I1730" s="13">
        <v>250</v>
      </c>
      <c r="J1730" s="13">
        <v>1</v>
      </c>
      <c r="K1730" s="13" t="s">
        <v>6328</v>
      </c>
      <c r="L1730" s="13" t="s">
        <v>6329</v>
      </c>
    </row>
    <row r="1731" spans="1:12">
      <c r="A1731" s="1">
        <v>100012434</v>
      </c>
      <c r="B1731" s="1" t="s">
        <v>2314</v>
      </c>
      <c r="C1731" s="1" t="s">
        <v>4047</v>
      </c>
      <c r="D1731" s="1" t="s">
        <v>18</v>
      </c>
      <c r="E1731" s="1" t="s">
        <v>27</v>
      </c>
      <c r="F1731" s="13" t="s">
        <v>18</v>
      </c>
      <c r="G1731" s="13">
        <v>4</v>
      </c>
      <c r="H1731" s="13">
        <v>1</v>
      </c>
      <c r="I1731" s="13">
        <v>200</v>
      </c>
      <c r="J1731" s="13">
        <v>1</v>
      </c>
      <c r="K1731" s="13" t="s">
        <v>6308</v>
      </c>
      <c r="L1731" s="13" t="s">
        <v>6309</v>
      </c>
    </row>
    <row r="1732" spans="1:12">
      <c r="A1732" s="1">
        <v>100012436</v>
      </c>
      <c r="B1732" s="1" t="s">
        <v>2314</v>
      </c>
      <c r="C1732" s="1" t="s">
        <v>4047</v>
      </c>
      <c r="D1732" s="1" t="s">
        <v>390</v>
      </c>
      <c r="E1732" s="1" t="s">
        <v>20</v>
      </c>
      <c r="F1732" s="13" t="s">
        <v>72</v>
      </c>
      <c r="G1732" s="13">
        <v>4</v>
      </c>
      <c r="H1732" s="13">
        <v>1</v>
      </c>
      <c r="I1732" s="13">
        <v>200</v>
      </c>
      <c r="J1732" s="13">
        <v>1</v>
      </c>
      <c r="K1732" s="13" t="s">
        <v>6308</v>
      </c>
      <c r="L1732" s="13" t="s">
        <v>6309</v>
      </c>
    </row>
    <row r="1733" spans="1:12">
      <c r="A1733" s="1">
        <v>100012438</v>
      </c>
      <c r="B1733" s="1" t="s">
        <v>2314</v>
      </c>
      <c r="C1733" s="1" t="s">
        <v>4047</v>
      </c>
      <c r="D1733" s="1" t="s">
        <v>2883</v>
      </c>
      <c r="E1733" s="1" t="s">
        <v>11</v>
      </c>
      <c r="F1733" s="13" t="s">
        <v>12</v>
      </c>
      <c r="G1733" s="13">
        <v>5</v>
      </c>
      <c r="H1733" s="13">
        <v>1</v>
      </c>
      <c r="I1733" s="13">
        <v>250</v>
      </c>
      <c r="J1733" s="13">
        <v>1</v>
      </c>
      <c r="K1733" s="13" t="s">
        <v>6328</v>
      </c>
      <c r="L1733" s="13" t="s">
        <v>6329</v>
      </c>
    </row>
    <row r="1734" spans="1:12">
      <c r="A1734" s="1">
        <v>100012447</v>
      </c>
      <c r="B1734" s="1" t="s">
        <v>2314</v>
      </c>
      <c r="C1734" s="1" t="s">
        <v>4047</v>
      </c>
      <c r="D1734" s="1" t="s">
        <v>4081</v>
      </c>
      <c r="E1734" s="1" t="s">
        <v>20</v>
      </c>
      <c r="F1734" s="13" t="s">
        <v>72</v>
      </c>
      <c r="G1734" s="13">
        <v>4</v>
      </c>
      <c r="H1734" s="13">
        <v>1</v>
      </c>
      <c r="I1734" s="13">
        <v>200</v>
      </c>
      <c r="J1734" s="13">
        <v>1</v>
      </c>
      <c r="K1734" s="13" t="s">
        <v>6324</v>
      </c>
      <c r="L1734" s="13" t="s">
        <v>6325</v>
      </c>
    </row>
    <row r="1735" spans="1:12">
      <c r="A1735" s="1">
        <v>100012452</v>
      </c>
      <c r="B1735" s="1" t="s">
        <v>2314</v>
      </c>
      <c r="C1735" s="1" t="s">
        <v>4047</v>
      </c>
      <c r="D1735" s="1" t="s">
        <v>841</v>
      </c>
      <c r="E1735" s="1" t="s">
        <v>2</v>
      </c>
      <c r="F1735" s="13" t="s">
        <v>277</v>
      </c>
      <c r="G1735" s="13">
        <v>2</v>
      </c>
      <c r="H1735" s="13">
        <v>1</v>
      </c>
      <c r="I1735" s="13">
        <v>100</v>
      </c>
      <c r="J1735" s="13">
        <v>1</v>
      </c>
      <c r="K1735" s="13" t="s">
        <v>6316</v>
      </c>
      <c r="L1735" s="13" t="s">
        <v>6317</v>
      </c>
    </row>
    <row r="1736" spans="1:12">
      <c r="A1736" s="1">
        <v>100012454</v>
      </c>
      <c r="B1736" s="1" t="s">
        <v>2314</v>
      </c>
      <c r="C1736" s="1" t="s">
        <v>4047</v>
      </c>
      <c r="D1736" s="1" t="s">
        <v>898</v>
      </c>
      <c r="E1736" s="1" t="s">
        <v>2</v>
      </c>
      <c r="F1736" s="13" t="s">
        <v>46</v>
      </c>
      <c r="G1736" s="13">
        <v>3</v>
      </c>
      <c r="H1736" s="13">
        <v>1</v>
      </c>
      <c r="I1736" s="13">
        <v>150</v>
      </c>
      <c r="J1736" s="13">
        <v>1</v>
      </c>
      <c r="K1736" s="13" t="s">
        <v>6312</v>
      </c>
      <c r="L1736" s="13" t="s">
        <v>6313</v>
      </c>
    </row>
    <row r="1737" spans="1:12">
      <c r="A1737" s="1">
        <v>100018561</v>
      </c>
      <c r="B1737" s="1" t="s">
        <v>2314</v>
      </c>
      <c r="C1737" s="1" t="s">
        <v>4047</v>
      </c>
      <c r="D1737" s="1" t="s">
        <v>5699</v>
      </c>
      <c r="E1737" s="1" t="s">
        <v>11</v>
      </c>
      <c r="F1737" s="13" t="s">
        <v>12</v>
      </c>
      <c r="G1737" s="13">
        <v>3</v>
      </c>
      <c r="H1737" s="13">
        <v>1</v>
      </c>
      <c r="I1737" s="13">
        <v>150</v>
      </c>
      <c r="J1737" s="13">
        <v>1</v>
      </c>
      <c r="K1737" s="13" t="s">
        <v>6312</v>
      </c>
      <c r="L1737" s="13" t="s">
        <v>6313</v>
      </c>
    </row>
    <row r="1738" spans="1:12">
      <c r="A1738" s="1">
        <v>100012463</v>
      </c>
      <c r="B1738" s="1" t="s">
        <v>2314</v>
      </c>
      <c r="C1738" s="1" t="s">
        <v>4047</v>
      </c>
      <c r="D1738" s="1" t="s">
        <v>673</v>
      </c>
      <c r="E1738" s="1" t="s">
        <v>2</v>
      </c>
      <c r="F1738" s="13" t="s">
        <v>673</v>
      </c>
      <c r="G1738" s="13">
        <v>3</v>
      </c>
      <c r="H1738" s="13">
        <v>1</v>
      </c>
      <c r="I1738" s="13">
        <v>150</v>
      </c>
      <c r="J1738" s="13">
        <v>1</v>
      </c>
      <c r="K1738" s="13" t="s">
        <v>6306</v>
      </c>
      <c r="L1738" s="13" t="s">
        <v>6307</v>
      </c>
    </row>
    <row r="1739" spans="1:12">
      <c r="A1739" s="1">
        <v>100012467</v>
      </c>
      <c r="B1739" s="1" t="s">
        <v>2314</v>
      </c>
      <c r="C1739" s="1" t="s">
        <v>4047</v>
      </c>
      <c r="D1739" s="1" t="s">
        <v>176</v>
      </c>
      <c r="E1739" s="1" t="s">
        <v>11</v>
      </c>
      <c r="F1739" s="13" t="s">
        <v>12</v>
      </c>
      <c r="G1739" s="13">
        <v>5</v>
      </c>
      <c r="H1739" s="13">
        <v>1</v>
      </c>
      <c r="I1739" s="13">
        <v>250</v>
      </c>
      <c r="J1739" s="13">
        <v>1</v>
      </c>
      <c r="K1739" s="13" t="s">
        <v>6328</v>
      </c>
      <c r="L1739" s="13" t="s">
        <v>6329</v>
      </c>
    </row>
    <row r="1740" spans="1:12">
      <c r="A1740" s="1">
        <v>100012491</v>
      </c>
      <c r="B1740" s="1" t="s">
        <v>2314</v>
      </c>
      <c r="C1740" s="1" t="s">
        <v>4047</v>
      </c>
      <c r="D1740" s="1" t="s">
        <v>4091</v>
      </c>
      <c r="E1740" s="1" t="s">
        <v>11</v>
      </c>
      <c r="F1740" s="13" t="s">
        <v>12</v>
      </c>
      <c r="G1740" s="13">
        <v>4</v>
      </c>
      <c r="H1740" s="13">
        <v>1</v>
      </c>
      <c r="I1740" s="13">
        <v>200</v>
      </c>
      <c r="J1740" s="13">
        <v>1</v>
      </c>
      <c r="K1740" s="13" t="s">
        <v>6324</v>
      </c>
      <c r="L1740" s="13" t="s">
        <v>6325</v>
      </c>
    </row>
    <row r="1741" spans="1:12">
      <c r="A1741" s="1">
        <v>100012477</v>
      </c>
      <c r="B1741" s="1" t="s">
        <v>2314</v>
      </c>
      <c r="C1741" s="1" t="s">
        <v>4047</v>
      </c>
      <c r="D1741" s="1" t="s">
        <v>1272</v>
      </c>
      <c r="E1741" s="1" t="s">
        <v>11</v>
      </c>
      <c r="F1741" s="13" t="s">
        <v>12</v>
      </c>
      <c r="G1741" s="13">
        <v>4</v>
      </c>
      <c r="H1741" s="13">
        <v>1</v>
      </c>
      <c r="I1741" s="13">
        <v>200</v>
      </c>
      <c r="J1741" s="13">
        <v>1</v>
      </c>
      <c r="K1741" s="13" t="s">
        <v>6324</v>
      </c>
      <c r="L1741" s="13" t="s">
        <v>6325</v>
      </c>
    </row>
    <row r="1742" spans="1:12">
      <c r="A1742" s="1">
        <v>100012483</v>
      </c>
      <c r="B1742" s="1" t="s">
        <v>2314</v>
      </c>
      <c r="C1742" s="1" t="s">
        <v>4047</v>
      </c>
      <c r="D1742" s="1" t="s">
        <v>3751</v>
      </c>
      <c r="E1742" s="1" t="s">
        <v>20</v>
      </c>
      <c r="F1742" s="13" t="s">
        <v>72</v>
      </c>
      <c r="G1742" s="13">
        <v>5</v>
      </c>
      <c r="H1742" s="13">
        <v>3</v>
      </c>
      <c r="I1742" s="13">
        <v>250</v>
      </c>
      <c r="J1742" s="13">
        <v>1</v>
      </c>
      <c r="K1742" s="13" t="s">
        <v>6328</v>
      </c>
      <c r="L1742" s="13" t="s">
        <v>6329</v>
      </c>
    </row>
    <row r="1743" spans="1:12">
      <c r="A1743" s="1">
        <v>100012502</v>
      </c>
      <c r="B1743" s="1" t="s">
        <v>2314</v>
      </c>
      <c r="C1743" s="1" t="s">
        <v>4047</v>
      </c>
      <c r="D1743" s="1" t="s">
        <v>176</v>
      </c>
      <c r="E1743" s="1" t="s">
        <v>11</v>
      </c>
      <c r="F1743" s="13" t="s">
        <v>12</v>
      </c>
      <c r="G1743" s="13">
        <v>5</v>
      </c>
      <c r="H1743" s="13">
        <v>1</v>
      </c>
      <c r="I1743" s="13">
        <v>250</v>
      </c>
      <c r="J1743" s="13">
        <v>1</v>
      </c>
      <c r="K1743" s="13" t="s">
        <v>6328</v>
      </c>
      <c r="L1743" s="13" t="s">
        <v>6329</v>
      </c>
    </row>
    <row r="1744" spans="1:12">
      <c r="A1744" s="1">
        <v>100012517</v>
      </c>
      <c r="B1744" s="1" t="s">
        <v>2314</v>
      </c>
      <c r="C1744" s="1" t="s">
        <v>4047</v>
      </c>
      <c r="D1744" s="1" t="s">
        <v>176</v>
      </c>
      <c r="E1744" s="1" t="s">
        <v>11</v>
      </c>
      <c r="F1744" s="13" t="s">
        <v>12</v>
      </c>
      <c r="G1744" s="13">
        <v>4</v>
      </c>
      <c r="H1744" s="13">
        <v>1</v>
      </c>
      <c r="I1744" s="13">
        <v>200</v>
      </c>
      <c r="J1744" s="13">
        <v>1</v>
      </c>
      <c r="K1744" s="13" t="s">
        <v>6324</v>
      </c>
      <c r="L1744" s="13" t="s">
        <v>6325</v>
      </c>
    </row>
    <row r="1745" spans="1:12">
      <c r="A1745" s="1">
        <v>100012523</v>
      </c>
      <c r="B1745" s="1" t="s">
        <v>2314</v>
      </c>
      <c r="C1745" s="1" t="s">
        <v>4047</v>
      </c>
      <c r="D1745" s="1" t="s">
        <v>12</v>
      </c>
      <c r="E1745" s="1" t="s">
        <v>11</v>
      </c>
      <c r="F1745" s="13" t="s">
        <v>12</v>
      </c>
      <c r="G1745" s="13">
        <v>5</v>
      </c>
      <c r="H1745" s="13">
        <v>1</v>
      </c>
      <c r="I1745" s="13">
        <v>250</v>
      </c>
      <c r="J1745" s="13">
        <v>1</v>
      </c>
      <c r="K1745" s="13" t="s">
        <v>6328</v>
      </c>
      <c r="L1745" s="13" t="s">
        <v>6329</v>
      </c>
    </row>
    <row r="1746" spans="1:12">
      <c r="A1746" s="1">
        <v>100012552</v>
      </c>
      <c r="B1746" s="1" t="s">
        <v>2314</v>
      </c>
      <c r="C1746" s="1" t="s">
        <v>4047</v>
      </c>
      <c r="D1746" s="1" t="s">
        <v>176</v>
      </c>
      <c r="E1746" s="1" t="s">
        <v>11</v>
      </c>
      <c r="F1746" s="13" t="s">
        <v>12</v>
      </c>
      <c r="G1746" s="13">
        <v>3</v>
      </c>
      <c r="H1746" s="13">
        <v>1</v>
      </c>
      <c r="I1746" s="13">
        <v>150</v>
      </c>
      <c r="J1746" s="13">
        <v>1</v>
      </c>
      <c r="K1746" s="13" t="s">
        <v>6306</v>
      </c>
      <c r="L1746" s="13" t="s">
        <v>6307</v>
      </c>
    </row>
    <row r="1747" spans="1:12">
      <c r="A1747" s="1">
        <v>100012555</v>
      </c>
      <c r="B1747" s="1" t="s">
        <v>2314</v>
      </c>
      <c r="C1747" s="1" t="s">
        <v>4047</v>
      </c>
      <c r="D1747" s="1" t="s">
        <v>176</v>
      </c>
      <c r="E1747" s="1" t="s">
        <v>11</v>
      </c>
      <c r="F1747" s="13" t="s">
        <v>12</v>
      </c>
      <c r="G1747" s="13">
        <v>3</v>
      </c>
      <c r="H1747" s="13">
        <v>1</v>
      </c>
      <c r="I1747" s="13">
        <v>150</v>
      </c>
      <c r="J1747" s="13">
        <v>1</v>
      </c>
      <c r="K1747" s="13" t="s">
        <v>6306</v>
      </c>
      <c r="L1747" s="13" t="s">
        <v>6307</v>
      </c>
    </row>
    <row r="1748" spans="1:12">
      <c r="A1748" s="1">
        <v>100012525</v>
      </c>
      <c r="B1748" s="1" t="s">
        <v>2314</v>
      </c>
      <c r="C1748" s="1" t="s">
        <v>4047</v>
      </c>
      <c r="D1748" s="1" t="s">
        <v>12</v>
      </c>
      <c r="E1748" s="1" t="s">
        <v>11</v>
      </c>
      <c r="F1748" s="13" t="s">
        <v>12</v>
      </c>
      <c r="G1748" s="13">
        <v>5</v>
      </c>
      <c r="H1748" s="13">
        <v>2</v>
      </c>
      <c r="I1748" s="13">
        <v>250</v>
      </c>
      <c r="J1748" s="13">
        <v>1</v>
      </c>
      <c r="K1748" s="13" t="s">
        <v>6328</v>
      </c>
      <c r="L1748" s="13" t="s">
        <v>6329</v>
      </c>
    </row>
    <row r="1749" spans="1:12">
      <c r="A1749" s="1">
        <v>100018161</v>
      </c>
      <c r="B1749" s="1" t="s">
        <v>2314</v>
      </c>
      <c r="C1749" s="1" t="s">
        <v>4047</v>
      </c>
      <c r="D1749" s="1" t="s">
        <v>1272</v>
      </c>
      <c r="E1749" s="1" t="s">
        <v>11</v>
      </c>
      <c r="F1749" s="13" t="s">
        <v>12</v>
      </c>
      <c r="G1749" s="13">
        <v>5</v>
      </c>
      <c r="H1749" s="13">
        <v>1</v>
      </c>
      <c r="I1749" s="13">
        <v>250</v>
      </c>
      <c r="J1749" s="13">
        <v>1</v>
      </c>
      <c r="K1749" s="13" t="s">
        <v>6328</v>
      </c>
      <c r="L1749" s="13" t="s">
        <v>6329</v>
      </c>
    </row>
    <row r="1750" spans="1:12">
      <c r="A1750" s="1">
        <v>100012536</v>
      </c>
      <c r="B1750" s="1" t="s">
        <v>2314</v>
      </c>
      <c r="C1750" s="1" t="s">
        <v>4047</v>
      </c>
      <c r="D1750" s="1" t="s">
        <v>4104</v>
      </c>
      <c r="E1750" s="1" t="s">
        <v>20</v>
      </c>
      <c r="F1750" s="13" t="s">
        <v>72</v>
      </c>
      <c r="G1750" s="13">
        <v>5</v>
      </c>
      <c r="H1750" s="13">
        <v>1</v>
      </c>
      <c r="I1750" s="13">
        <v>250</v>
      </c>
      <c r="J1750" s="13">
        <v>1</v>
      </c>
      <c r="K1750" s="13" t="s">
        <v>6328</v>
      </c>
      <c r="L1750" s="13" t="s">
        <v>6329</v>
      </c>
    </row>
    <row r="1751" spans="1:12">
      <c r="A1751" s="1">
        <v>100012566</v>
      </c>
      <c r="B1751" s="1" t="s">
        <v>2314</v>
      </c>
      <c r="C1751" s="1" t="s">
        <v>4047</v>
      </c>
      <c r="D1751" s="1" t="s">
        <v>176</v>
      </c>
      <c r="E1751" s="1" t="s">
        <v>11</v>
      </c>
      <c r="F1751" s="13" t="s">
        <v>12</v>
      </c>
      <c r="G1751" s="13">
        <v>2</v>
      </c>
      <c r="H1751" s="13">
        <v>1</v>
      </c>
      <c r="I1751" s="13">
        <v>100</v>
      </c>
      <c r="J1751" s="13">
        <v>1</v>
      </c>
      <c r="K1751" s="13" t="s">
        <v>6320</v>
      </c>
      <c r="L1751" s="13" t="s">
        <v>6321</v>
      </c>
    </row>
    <row r="1752" spans="1:12">
      <c r="A1752" s="1">
        <v>100012574</v>
      </c>
      <c r="B1752" s="1" t="s">
        <v>2314</v>
      </c>
      <c r="C1752" s="1" t="s">
        <v>4047</v>
      </c>
      <c r="D1752" s="1" t="s">
        <v>176</v>
      </c>
      <c r="E1752" s="1" t="s">
        <v>11</v>
      </c>
      <c r="F1752" s="13" t="s">
        <v>12</v>
      </c>
      <c r="G1752" s="13">
        <v>3</v>
      </c>
      <c r="H1752" s="13">
        <v>1</v>
      </c>
      <c r="I1752" s="13">
        <v>150</v>
      </c>
      <c r="J1752" s="13">
        <v>1</v>
      </c>
      <c r="K1752" s="13" t="s">
        <v>6312</v>
      </c>
      <c r="L1752" s="13" t="s">
        <v>6313</v>
      </c>
    </row>
    <row r="1753" spans="1:12">
      <c r="A1753" s="1">
        <v>100012581</v>
      </c>
      <c r="B1753" s="1" t="s">
        <v>2314</v>
      </c>
      <c r="C1753" s="1" t="s">
        <v>4047</v>
      </c>
      <c r="D1753" s="1" t="s">
        <v>2641</v>
      </c>
      <c r="E1753" s="1" t="s">
        <v>2</v>
      </c>
      <c r="F1753" s="13" t="s">
        <v>81</v>
      </c>
      <c r="G1753" s="13">
        <v>2</v>
      </c>
      <c r="H1753" s="13">
        <v>1</v>
      </c>
      <c r="I1753" s="13">
        <v>100</v>
      </c>
      <c r="J1753" s="13">
        <v>1</v>
      </c>
      <c r="K1753" s="13" t="s">
        <v>6320</v>
      </c>
      <c r="L1753" s="13" t="s">
        <v>6321</v>
      </c>
    </row>
    <row r="1754" spans="1:12">
      <c r="A1754" s="1">
        <v>100014413</v>
      </c>
      <c r="B1754" s="1" t="s">
        <v>2314</v>
      </c>
      <c r="C1754" s="1" t="s">
        <v>4047</v>
      </c>
      <c r="D1754" s="1" t="s">
        <v>4646</v>
      </c>
      <c r="E1754" s="1" t="s">
        <v>2</v>
      </c>
      <c r="F1754" s="13" t="s">
        <v>81</v>
      </c>
      <c r="G1754" s="13">
        <v>3</v>
      </c>
      <c r="H1754" s="13">
        <v>1</v>
      </c>
      <c r="I1754" s="13">
        <v>150</v>
      </c>
      <c r="J1754" s="13">
        <v>1</v>
      </c>
      <c r="K1754" s="13" t="s">
        <v>6306</v>
      </c>
      <c r="L1754" s="13" t="s">
        <v>6307</v>
      </c>
    </row>
    <row r="1755" spans="1:12">
      <c r="A1755" s="1">
        <v>100012589</v>
      </c>
      <c r="B1755" s="1" t="s">
        <v>2314</v>
      </c>
      <c r="C1755" s="1" t="s">
        <v>4047</v>
      </c>
      <c r="D1755" s="1" t="s">
        <v>12</v>
      </c>
      <c r="E1755" s="1" t="s">
        <v>11</v>
      </c>
      <c r="F1755" s="13" t="s">
        <v>12</v>
      </c>
      <c r="G1755" s="13">
        <v>3</v>
      </c>
      <c r="H1755" s="13">
        <v>1</v>
      </c>
      <c r="I1755" s="13">
        <v>150</v>
      </c>
      <c r="J1755" s="13">
        <v>1</v>
      </c>
      <c r="K1755" s="13" t="s">
        <v>6306</v>
      </c>
      <c r="L1755" s="13" t="s">
        <v>6307</v>
      </c>
    </row>
    <row r="1756" spans="1:12">
      <c r="A1756" s="1">
        <v>100012596</v>
      </c>
      <c r="B1756" s="1" t="s">
        <v>2314</v>
      </c>
      <c r="C1756" s="1" t="s">
        <v>4047</v>
      </c>
      <c r="D1756" s="1" t="s">
        <v>12</v>
      </c>
      <c r="E1756" s="1" t="s">
        <v>11</v>
      </c>
      <c r="F1756" s="13" t="s">
        <v>407</v>
      </c>
      <c r="G1756" s="13">
        <v>2</v>
      </c>
      <c r="H1756" s="13">
        <v>1</v>
      </c>
      <c r="I1756" s="13">
        <v>100</v>
      </c>
      <c r="J1756" s="13">
        <v>1</v>
      </c>
      <c r="K1756" s="13" t="s">
        <v>6320</v>
      </c>
      <c r="L1756" s="13" t="s">
        <v>6321</v>
      </c>
    </row>
    <row r="1757" spans="1:12">
      <c r="A1757" s="1">
        <v>100012602</v>
      </c>
      <c r="B1757" s="1" t="s">
        <v>2314</v>
      </c>
      <c r="C1757" s="1" t="s">
        <v>4047</v>
      </c>
      <c r="D1757" s="1" t="s">
        <v>176</v>
      </c>
      <c r="E1757" s="1" t="s">
        <v>11</v>
      </c>
      <c r="F1757" s="13" t="s">
        <v>12</v>
      </c>
      <c r="G1757" s="13">
        <v>3</v>
      </c>
      <c r="H1757" s="13">
        <v>1</v>
      </c>
      <c r="I1757" s="13">
        <v>150</v>
      </c>
      <c r="J1757" s="13">
        <v>1</v>
      </c>
      <c r="K1757" s="13" t="s">
        <v>6306</v>
      </c>
      <c r="L1757" s="13" t="s">
        <v>6307</v>
      </c>
    </row>
    <row r="1758" spans="1:12">
      <c r="A1758" s="1">
        <v>100012609</v>
      </c>
      <c r="B1758" s="1" t="s">
        <v>2314</v>
      </c>
      <c r="C1758" s="1" t="s">
        <v>2313</v>
      </c>
      <c r="D1758" s="1" t="s">
        <v>12</v>
      </c>
      <c r="E1758" s="1" t="s">
        <v>11</v>
      </c>
      <c r="F1758" s="13" t="s">
        <v>407</v>
      </c>
      <c r="G1758" s="13">
        <v>3</v>
      </c>
      <c r="H1758" s="13">
        <v>1</v>
      </c>
      <c r="I1758" s="13">
        <v>150</v>
      </c>
      <c r="J1758" s="13">
        <v>1</v>
      </c>
      <c r="K1758" s="13" t="s">
        <v>6306</v>
      </c>
      <c r="L1758" s="13" t="s">
        <v>6307</v>
      </c>
    </row>
    <row r="1759" spans="1:12">
      <c r="A1759" s="1">
        <v>100012612</v>
      </c>
      <c r="B1759" s="1" t="s">
        <v>2314</v>
      </c>
      <c r="C1759" s="1" t="s">
        <v>2313</v>
      </c>
      <c r="D1759" s="1" t="s">
        <v>176</v>
      </c>
      <c r="E1759" s="1" t="s">
        <v>11</v>
      </c>
      <c r="F1759" s="13" t="s">
        <v>12</v>
      </c>
      <c r="G1759" s="13">
        <v>3</v>
      </c>
      <c r="H1759" s="13">
        <v>1</v>
      </c>
      <c r="I1759" s="13">
        <v>150</v>
      </c>
      <c r="J1759" s="13">
        <v>1</v>
      </c>
      <c r="K1759" s="13" t="s">
        <v>6306</v>
      </c>
      <c r="L1759" s="13" t="s">
        <v>6307</v>
      </c>
    </row>
    <row r="1760" spans="1:12">
      <c r="A1760" s="1">
        <v>100012618</v>
      </c>
      <c r="B1760" s="1" t="s">
        <v>2314</v>
      </c>
      <c r="C1760" s="1" t="s">
        <v>2313</v>
      </c>
      <c r="D1760" s="1" t="s">
        <v>12</v>
      </c>
      <c r="E1760" s="1" t="s">
        <v>11</v>
      </c>
      <c r="F1760" s="13" t="s">
        <v>407</v>
      </c>
      <c r="G1760" s="13">
        <v>2</v>
      </c>
      <c r="H1760" s="13">
        <v>1</v>
      </c>
      <c r="I1760" s="13">
        <v>100</v>
      </c>
      <c r="J1760" s="13">
        <v>1</v>
      </c>
      <c r="K1760" s="13" t="s">
        <v>6320</v>
      </c>
      <c r="L1760" s="13" t="s">
        <v>6321</v>
      </c>
    </row>
    <row r="1761" spans="1:12">
      <c r="A1761" s="1">
        <v>100012623</v>
      </c>
      <c r="B1761" s="1" t="s">
        <v>2314</v>
      </c>
      <c r="C1761" s="1" t="s">
        <v>2313</v>
      </c>
      <c r="D1761" s="1" t="s">
        <v>176</v>
      </c>
      <c r="E1761" s="1" t="s">
        <v>11</v>
      </c>
      <c r="F1761" s="13" t="s">
        <v>12</v>
      </c>
      <c r="G1761" s="13">
        <v>3</v>
      </c>
      <c r="H1761" s="13">
        <v>1</v>
      </c>
      <c r="I1761" s="13">
        <v>150</v>
      </c>
      <c r="J1761" s="13">
        <v>1</v>
      </c>
      <c r="K1761" s="13" t="s">
        <v>6306</v>
      </c>
      <c r="L1761" s="13" t="s">
        <v>6307</v>
      </c>
    </row>
    <row r="1762" spans="1:12">
      <c r="A1762" s="1">
        <v>100012628</v>
      </c>
      <c r="B1762" s="1" t="s">
        <v>2314</v>
      </c>
      <c r="C1762" s="1" t="s">
        <v>2313</v>
      </c>
      <c r="D1762" s="1" t="s">
        <v>4135</v>
      </c>
      <c r="E1762" s="1" t="s">
        <v>2</v>
      </c>
      <c r="F1762" s="13" t="s">
        <v>842</v>
      </c>
      <c r="G1762" s="13">
        <v>2</v>
      </c>
      <c r="H1762" s="13">
        <v>1</v>
      </c>
      <c r="I1762" s="13">
        <v>100</v>
      </c>
      <c r="J1762" s="13">
        <v>1</v>
      </c>
      <c r="K1762" s="13" t="s">
        <v>6316</v>
      </c>
      <c r="L1762" s="13" t="s">
        <v>6317</v>
      </c>
    </row>
    <row r="1763" spans="1:12">
      <c r="A1763" s="1">
        <v>100012630</v>
      </c>
      <c r="B1763" s="1" t="s">
        <v>2314</v>
      </c>
      <c r="C1763" s="1" t="s">
        <v>2313</v>
      </c>
      <c r="D1763" s="1" t="s">
        <v>4137</v>
      </c>
      <c r="E1763" s="1" t="s">
        <v>2</v>
      </c>
      <c r="F1763" s="13" t="s">
        <v>4138</v>
      </c>
      <c r="G1763" s="13">
        <v>2</v>
      </c>
      <c r="H1763" s="13">
        <v>1</v>
      </c>
      <c r="I1763" s="13">
        <v>100</v>
      </c>
      <c r="J1763" s="13">
        <v>1</v>
      </c>
      <c r="K1763" s="13" t="s">
        <v>6316</v>
      </c>
      <c r="L1763" s="13" t="s">
        <v>6317</v>
      </c>
    </row>
    <row r="1764" spans="1:12">
      <c r="A1764" s="1">
        <v>100012633</v>
      </c>
      <c r="B1764" s="1" t="s">
        <v>2314</v>
      </c>
      <c r="C1764" s="1" t="s">
        <v>2313</v>
      </c>
      <c r="D1764" s="1" t="s">
        <v>12</v>
      </c>
      <c r="E1764" s="1" t="s">
        <v>11</v>
      </c>
      <c r="F1764" s="13" t="s">
        <v>12</v>
      </c>
      <c r="G1764" s="13">
        <v>3</v>
      </c>
      <c r="H1764" s="13">
        <v>1</v>
      </c>
      <c r="I1764" s="13">
        <v>150</v>
      </c>
      <c r="J1764" s="13">
        <v>1</v>
      </c>
      <c r="K1764" s="13" t="s">
        <v>6306</v>
      </c>
      <c r="L1764" s="13" t="s">
        <v>6307</v>
      </c>
    </row>
    <row r="1765" spans="1:12">
      <c r="A1765" s="1">
        <v>100012636</v>
      </c>
      <c r="B1765" s="1" t="s">
        <v>2314</v>
      </c>
      <c r="C1765" s="1" t="s">
        <v>2313</v>
      </c>
      <c r="D1765" s="1" t="s">
        <v>12</v>
      </c>
      <c r="E1765" s="1" t="s">
        <v>11</v>
      </c>
      <c r="F1765" s="13" t="s">
        <v>407</v>
      </c>
      <c r="G1765" s="13">
        <v>3</v>
      </c>
      <c r="H1765" s="13">
        <v>1</v>
      </c>
      <c r="I1765" s="13">
        <v>150</v>
      </c>
      <c r="J1765" s="13">
        <v>1</v>
      </c>
      <c r="K1765" s="13" t="s">
        <v>6306</v>
      </c>
      <c r="L1765" s="13" t="s">
        <v>6307</v>
      </c>
    </row>
    <row r="1766" spans="1:12">
      <c r="A1766" s="1">
        <v>100012638</v>
      </c>
      <c r="B1766" s="1" t="s">
        <v>2314</v>
      </c>
      <c r="C1766" s="1" t="s">
        <v>2313</v>
      </c>
      <c r="D1766" s="1" t="s">
        <v>12</v>
      </c>
      <c r="E1766" s="1" t="s">
        <v>11</v>
      </c>
      <c r="F1766" s="13" t="s">
        <v>12</v>
      </c>
      <c r="G1766" s="13">
        <v>3</v>
      </c>
      <c r="H1766" s="13">
        <v>1</v>
      </c>
      <c r="I1766" s="13">
        <v>150</v>
      </c>
      <c r="J1766" s="13">
        <v>1</v>
      </c>
      <c r="K1766" s="13" t="s">
        <v>6306</v>
      </c>
      <c r="L1766" s="13" t="s">
        <v>6307</v>
      </c>
    </row>
    <row r="1767" spans="1:12">
      <c r="A1767" s="1">
        <v>100012645</v>
      </c>
      <c r="B1767" s="1" t="s">
        <v>2314</v>
      </c>
      <c r="C1767" s="1" t="s">
        <v>2313</v>
      </c>
      <c r="D1767" s="1" t="s">
        <v>12</v>
      </c>
      <c r="E1767" s="1" t="s">
        <v>11</v>
      </c>
      <c r="F1767" s="13" t="s">
        <v>407</v>
      </c>
      <c r="G1767" s="13">
        <v>2</v>
      </c>
      <c r="H1767" s="13">
        <v>1</v>
      </c>
      <c r="I1767" s="13">
        <v>100</v>
      </c>
      <c r="J1767" s="13">
        <v>1</v>
      </c>
      <c r="K1767" s="13" t="s">
        <v>6316</v>
      </c>
      <c r="L1767" s="13" t="s">
        <v>6317</v>
      </c>
    </row>
    <row r="1768" spans="1:12">
      <c r="A1768" s="1">
        <v>100014495</v>
      </c>
      <c r="B1768" s="1" t="s">
        <v>2314</v>
      </c>
      <c r="C1768" s="1" t="s">
        <v>2313</v>
      </c>
      <c r="D1768" s="1" t="s">
        <v>176</v>
      </c>
      <c r="E1768" s="1" t="s">
        <v>11</v>
      </c>
      <c r="F1768" s="13" t="s">
        <v>12</v>
      </c>
      <c r="G1768" s="13">
        <v>3</v>
      </c>
      <c r="H1768" s="13">
        <v>1</v>
      </c>
      <c r="I1768" s="13">
        <v>150</v>
      </c>
      <c r="J1768" s="13">
        <v>1</v>
      </c>
      <c r="K1768" s="13" t="s">
        <v>6306</v>
      </c>
      <c r="L1768" s="13" t="s">
        <v>6307</v>
      </c>
    </row>
    <row r="1769" spans="1:12">
      <c r="A1769" s="1">
        <v>100012656</v>
      </c>
      <c r="B1769" s="1" t="s">
        <v>2314</v>
      </c>
      <c r="C1769" s="1" t="s">
        <v>2313</v>
      </c>
      <c r="D1769" s="1" t="s">
        <v>12</v>
      </c>
      <c r="E1769" s="1" t="s">
        <v>11</v>
      </c>
      <c r="F1769" s="13" t="s">
        <v>407</v>
      </c>
      <c r="G1769" s="13">
        <v>3</v>
      </c>
      <c r="H1769" s="13">
        <v>1</v>
      </c>
      <c r="I1769" s="13">
        <v>150</v>
      </c>
      <c r="J1769" s="13">
        <v>1</v>
      </c>
      <c r="K1769" s="13" t="s">
        <v>6306</v>
      </c>
      <c r="L1769" s="13" t="s">
        <v>6307</v>
      </c>
    </row>
    <row r="1770" spans="1:12">
      <c r="A1770" s="1">
        <v>100012659</v>
      </c>
      <c r="B1770" s="1" t="s">
        <v>2314</v>
      </c>
      <c r="C1770" s="1" t="s">
        <v>2313</v>
      </c>
      <c r="D1770" s="1" t="s">
        <v>12</v>
      </c>
      <c r="E1770" s="1" t="s">
        <v>11</v>
      </c>
      <c r="F1770" s="13" t="s">
        <v>407</v>
      </c>
      <c r="G1770" s="13">
        <v>2</v>
      </c>
      <c r="H1770" s="13">
        <v>1</v>
      </c>
      <c r="I1770" s="13">
        <v>100</v>
      </c>
      <c r="J1770" s="13">
        <v>1</v>
      </c>
      <c r="K1770" s="13" t="s">
        <v>6320</v>
      </c>
      <c r="L1770" s="13" t="s">
        <v>6321</v>
      </c>
    </row>
    <row r="1771" spans="1:12">
      <c r="A1771" s="1">
        <v>100012676</v>
      </c>
      <c r="B1771" s="1" t="s">
        <v>2314</v>
      </c>
      <c r="C1771" s="1" t="s">
        <v>2313</v>
      </c>
      <c r="D1771" s="1" t="s">
        <v>12</v>
      </c>
      <c r="E1771" s="1" t="s">
        <v>11</v>
      </c>
      <c r="F1771" s="13" t="s">
        <v>12</v>
      </c>
      <c r="G1771" s="13">
        <v>3</v>
      </c>
      <c r="H1771" s="13">
        <v>1</v>
      </c>
      <c r="I1771" s="13">
        <v>150</v>
      </c>
      <c r="J1771" s="13">
        <v>1</v>
      </c>
      <c r="K1771" s="13" t="s">
        <v>6306</v>
      </c>
      <c r="L1771" s="13" t="s">
        <v>6307</v>
      </c>
    </row>
    <row r="1772" spans="1:12">
      <c r="A1772" s="1">
        <v>100012686</v>
      </c>
      <c r="B1772" s="1" t="s">
        <v>2314</v>
      </c>
      <c r="C1772" s="1" t="s">
        <v>2313</v>
      </c>
      <c r="D1772" s="1" t="s">
        <v>176</v>
      </c>
      <c r="E1772" s="1" t="s">
        <v>11</v>
      </c>
      <c r="F1772" s="13" t="s">
        <v>12</v>
      </c>
      <c r="G1772" s="13">
        <v>4</v>
      </c>
      <c r="H1772" s="13">
        <v>1</v>
      </c>
      <c r="I1772" s="13">
        <v>200</v>
      </c>
      <c r="J1772" s="13">
        <v>1</v>
      </c>
      <c r="K1772" s="13" t="s">
        <v>6324</v>
      </c>
      <c r="L1772" s="13" t="s">
        <v>6325</v>
      </c>
    </row>
    <row r="1773" spans="1:12">
      <c r="A1773" s="1">
        <v>100017503</v>
      </c>
      <c r="B1773" s="1" t="s">
        <v>2314</v>
      </c>
      <c r="C1773" s="1" t="s">
        <v>2313</v>
      </c>
      <c r="D1773" s="1" t="s">
        <v>5475</v>
      </c>
      <c r="E1773" s="1" t="s">
        <v>5474</v>
      </c>
      <c r="F1773" s="13" t="s">
        <v>5475</v>
      </c>
      <c r="G1773" s="13">
        <v>0</v>
      </c>
      <c r="H1773" s="13">
        <v>0</v>
      </c>
      <c r="I1773" s="13">
        <v>0</v>
      </c>
      <c r="J1773" s="13">
        <v>1</v>
      </c>
      <c r="K1773" s="13" t="s">
        <v>6330</v>
      </c>
      <c r="L1773" s="13" t="s">
        <v>6331</v>
      </c>
    </row>
    <row r="1774" spans="1:12">
      <c r="A1774" s="1">
        <v>100012690</v>
      </c>
      <c r="B1774" s="1" t="s">
        <v>2314</v>
      </c>
      <c r="C1774" s="1" t="s">
        <v>2313</v>
      </c>
      <c r="D1774" s="1" t="s">
        <v>841</v>
      </c>
      <c r="E1774" s="1" t="s">
        <v>2</v>
      </c>
      <c r="F1774" s="13" t="s">
        <v>277</v>
      </c>
      <c r="G1774" s="13">
        <v>3</v>
      </c>
      <c r="H1774" s="13">
        <v>1</v>
      </c>
      <c r="I1774" s="13">
        <v>150</v>
      </c>
      <c r="J1774" s="13">
        <v>1</v>
      </c>
      <c r="K1774" s="13" t="s">
        <v>6306</v>
      </c>
      <c r="L1774" s="13" t="s">
        <v>6307</v>
      </c>
    </row>
    <row r="1775" spans="1:12">
      <c r="A1775" s="1">
        <v>100014103</v>
      </c>
      <c r="B1775" s="1" t="s">
        <v>2314</v>
      </c>
      <c r="C1775" s="1" t="s">
        <v>2313</v>
      </c>
      <c r="D1775" s="1" t="s">
        <v>12</v>
      </c>
      <c r="E1775" s="1" t="s">
        <v>11</v>
      </c>
      <c r="F1775" s="13" t="s">
        <v>12</v>
      </c>
      <c r="G1775" s="13">
        <v>5</v>
      </c>
      <c r="H1775" s="13">
        <v>1</v>
      </c>
      <c r="I1775" s="13">
        <v>250</v>
      </c>
      <c r="J1775" s="13">
        <v>1</v>
      </c>
      <c r="K1775" s="13" t="s">
        <v>6328</v>
      </c>
      <c r="L1775" s="13" t="s">
        <v>6329</v>
      </c>
    </row>
    <row r="1776" spans="1:12">
      <c r="A1776" s="1">
        <v>100012696</v>
      </c>
      <c r="B1776" s="1" t="s">
        <v>2314</v>
      </c>
      <c r="C1776" s="1" t="s">
        <v>2313</v>
      </c>
      <c r="D1776" s="1" t="s">
        <v>176</v>
      </c>
      <c r="E1776" s="1" t="s">
        <v>11</v>
      </c>
      <c r="F1776" s="13" t="s">
        <v>12</v>
      </c>
      <c r="G1776" s="13">
        <v>5</v>
      </c>
      <c r="H1776" s="13">
        <v>1</v>
      </c>
      <c r="I1776" s="13">
        <v>250</v>
      </c>
      <c r="J1776" s="13">
        <v>1</v>
      </c>
      <c r="K1776" s="13" t="s">
        <v>6314</v>
      </c>
      <c r="L1776" s="13" t="s">
        <v>6315</v>
      </c>
    </row>
    <row r="1777" spans="1:12">
      <c r="A1777" s="1">
        <v>100014222</v>
      </c>
      <c r="B1777" s="1" t="s">
        <v>2314</v>
      </c>
      <c r="C1777" s="1" t="s">
        <v>2313</v>
      </c>
      <c r="D1777" s="1" t="s">
        <v>4624</v>
      </c>
      <c r="E1777" s="1" t="s">
        <v>11</v>
      </c>
      <c r="F1777" s="13" t="s">
        <v>12</v>
      </c>
      <c r="G1777" s="13">
        <v>3</v>
      </c>
      <c r="H1777" s="13">
        <v>1</v>
      </c>
      <c r="I1777" s="13">
        <v>150</v>
      </c>
      <c r="J1777" s="13">
        <v>1</v>
      </c>
      <c r="K1777" s="13" t="s">
        <v>6306</v>
      </c>
      <c r="L1777" s="13" t="s">
        <v>6307</v>
      </c>
    </row>
    <row r="1778" spans="1:12">
      <c r="A1778" s="1">
        <v>100012701</v>
      </c>
      <c r="B1778" s="1" t="s">
        <v>2314</v>
      </c>
      <c r="C1778" s="1" t="s">
        <v>2313</v>
      </c>
      <c r="D1778" s="1" t="s">
        <v>4162</v>
      </c>
      <c r="E1778" s="1" t="s">
        <v>11</v>
      </c>
      <c r="F1778" s="13" t="s">
        <v>12</v>
      </c>
      <c r="G1778" s="13">
        <v>3</v>
      </c>
      <c r="H1778" s="13">
        <v>1</v>
      </c>
      <c r="I1778" s="13">
        <v>150</v>
      </c>
      <c r="J1778" s="13">
        <v>1</v>
      </c>
      <c r="K1778" s="13" t="s">
        <v>6306</v>
      </c>
      <c r="L1778" s="13" t="s">
        <v>6307</v>
      </c>
    </row>
    <row r="1779" spans="1:12">
      <c r="A1779" s="1">
        <v>100012705</v>
      </c>
      <c r="B1779" s="1" t="s">
        <v>2314</v>
      </c>
      <c r="C1779" s="1" t="s">
        <v>2313</v>
      </c>
      <c r="D1779" s="1" t="s">
        <v>12</v>
      </c>
      <c r="E1779" s="1" t="s">
        <v>11</v>
      </c>
      <c r="F1779" s="13" t="s">
        <v>407</v>
      </c>
      <c r="G1779" s="13">
        <v>3</v>
      </c>
      <c r="H1779" s="13">
        <v>1</v>
      </c>
      <c r="I1779" s="13">
        <v>150</v>
      </c>
      <c r="J1779" s="13">
        <v>1</v>
      </c>
      <c r="K1779" s="13" t="s">
        <v>6306</v>
      </c>
      <c r="L1779" s="13" t="s">
        <v>6307</v>
      </c>
    </row>
    <row r="1780" spans="1:12">
      <c r="A1780" s="1">
        <v>100012709</v>
      </c>
      <c r="B1780" s="1" t="s">
        <v>2314</v>
      </c>
      <c r="C1780" s="1" t="s">
        <v>2313</v>
      </c>
      <c r="D1780" s="1" t="s">
        <v>12</v>
      </c>
      <c r="E1780" s="1" t="s">
        <v>11</v>
      </c>
      <c r="F1780" s="13" t="s">
        <v>407</v>
      </c>
      <c r="G1780" s="13">
        <v>3</v>
      </c>
      <c r="H1780" s="13">
        <v>1</v>
      </c>
      <c r="I1780" s="13">
        <v>150</v>
      </c>
      <c r="J1780" s="13">
        <v>1</v>
      </c>
      <c r="K1780" s="13" t="s">
        <v>6306</v>
      </c>
      <c r="L1780" s="13" t="s">
        <v>6307</v>
      </c>
    </row>
    <row r="1781" spans="1:12">
      <c r="A1781" s="1">
        <v>100012716</v>
      </c>
      <c r="B1781" s="1" t="s">
        <v>2314</v>
      </c>
      <c r="C1781" s="1" t="s">
        <v>2313</v>
      </c>
      <c r="D1781" s="1" t="s">
        <v>176</v>
      </c>
      <c r="E1781" s="1" t="s">
        <v>11</v>
      </c>
      <c r="F1781" s="13" t="s">
        <v>12</v>
      </c>
      <c r="G1781" s="13">
        <v>4</v>
      </c>
      <c r="H1781" s="13">
        <v>1</v>
      </c>
      <c r="I1781" s="13">
        <v>200</v>
      </c>
      <c r="J1781" s="13">
        <v>1</v>
      </c>
      <c r="K1781" s="13" t="s">
        <v>6324</v>
      </c>
      <c r="L1781" s="13" t="s">
        <v>6325</v>
      </c>
    </row>
    <row r="1782" spans="1:12">
      <c r="A1782" s="1">
        <v>100012722</v>
      </c>
      <c r="B1782" s="1" t="s">
        <v>2314</v>
      </c>
      <c r="C1782" s="1" t="s">
        <v>2313</v>
      </c>
      <c r="D1782" s="1" t="s">
        <v>12</v>
      </c>
      <c r="E1782" s="1" t="s">
        <v>11</v>
      </c>
      <c r="F1782" s="13" t="s">
        <v>407</v>
      </c>
      <c r="G1782" s="13">
        <v>3</v>
      </c>
      <c r="H1782" s="13">
        <v>1</v>
      </c>
      <c r="I1782" s="13">
        <v>150</v>
      </c>
      <c r="J1782" s="13">
        <v>1</v>
      </c>
      <c r="K1782" s="13" t="s">
        <v>6306</v>
      </c>
      <c r="L1782" s="13" t="s">
        <v>6307</v>
      </c>
    </row>
    <row r="1783" spans="1:12">
      <c r="A1783" s="1">
        <v>100012725</v>
      </c>
      <c r="B1783" s="1" t="s">
        <v>2314</v>
      </c>
      <c r="C1783" s="1" t="s">
        <v>2313</v>
      </c>
      <c r="D1783" s="1" t="s">
        <v>12</v>
      </c>
      <c r="E1783" s="1" t="s">
        <v>11</v>
      </c>
      <c r="F1783" s="13" t="s">
        <v>407</v>
      </c>
      <c r="G1783" s="13">
        <v>2</v>
      </c>
      <c r="H1783" s="13">
        <v>1</v>
      </c>
      <c r="I1783" s="13">
        <v>100</v>
      </c>
      <c r="J1783" s="13">
        <v>1</v>
      </c>
      <c r="K1783" s="13" t="s">
        <v>6320</v>
      </c>
      <c r="L1783" s="13" t="s">
        <v>6321</v>
      </c>
    </row>
    <row r="1784" spans="1:12">
      <c r="A1784" s="1">
        <v>100012732</v>
      </c>
      <c r="B1784" s="1" t="s">
        <v>2314</v>
      </c>
      <c r="C1784" s="1" t="s">
        <v>2313</v>
      </c>
      <c r="D1784" s="1" t="s">
        <v>176</v>
      </c>
      <c r="E1784" s="1" t="s">
        <v>11</v>
      </c>
      <c r="F1784" s="13" t="s">
        <v>12</v>
      </c>
      <c r="G1784" s="13">
        <v>3</v>
      </c>
      <c r="H1784" s="13">
        <v>1</v>
      </c>
      <c r="I1784" s="13">
        <v>150</v>
      </c>
      <c r="J1784" s="13">
        <v>1</v>
      </c>
      <c r="K1784" s="13" t="s">
        <v>6306</v>
      </c>
      <c r="L1784" s="13" t="s">
        <v>6307</v>
      </c>
    </row>
    <row r="1785" spans="1:12">
      <c r="A1785" s="1">
        <v>100012736</v>
      </c>
      <c r="B1785" s="1" t="s">
        <v>2314</v>
      </c>
      <c r="C1785" s="1" t="s">
        <v>2313</v>
      </c>
      <c r="D1785" s="1" t="s">
        <v>12</v>
      </c>
      <c r="E1785" s="1" t="s">
        <v>11</v>
      </c>
      <c r="F1785" s="13" t="s">
        <v>12</v>
      </c>
      <c r="G1785" s="13">
        <v>5</v>
      </c>
      <c r="H1785" s="13">
        <v>1</v>
      </c>
      <c r="I1785" s="13">
        <v>250</v>
      </c>
      <c r="J1785" s="13">
        <v>1</v>
      </c>
      <c r="K1785" s="13" t="s">
        <v>6322</v>
      </c>
      <c r="L1785" s="13" t="s">
        <v>6323</v>
      </c>
    </row>
    <row r="1786" spans="1:12">
      <c r="A1786" s="1">
        <v>100012743</v>
      </c>
      <c r="B1786" s="1" t="s">
        <v>2314</v>
      </c>
      <c r="C1786" s="1" t="s">
        <v>2313</v>
      </c>
      <c r="D1786" s="1" t="s">
        <v>46</v>
      </c>
      <c r="E1786" s="1" t="s">
        <v>2</v>
      </c>
      <c r="F1786" s="13" t="s">
        <v>46</v>
      </c>
      <c r="G1786" s="13">
        <v>3</v>
      </c>
      <c r="H1786" s="13">
        <v>1</v>
      </c>
      <c r="I1786" s="13">
        <v>150</v>
      </c>
      <c r="J1786" s="13">
        <v>1</v>
      </c>
      <c r="K1786" s="13" t="s">
        <v>6306</v>
      </c>
      <c r="L1786" s="13" t="s">
        <v>6307</v>
      </c>
    </row>
    <row r="1787" spans="1:12">
      <c r="A1787" s="1">
        <v>100012748</v>
      </c>
      <c r="B1787" s="1" t="s">
        <v>2314</v>
      </c>
      <c r="C1787" s="1" t="s">
        <v>2313</v>
      </c>
      <c r="D1787" s="1" t="s">
        <v>12</v>
      </c>
      <c r="E1787" s="1" t="s">
        <v>11</v>
      </c>
      <c r="F1787" s="13" t="s">
        <v>12</v>
      </c>
      <c r="G1787" s="13">
        <v>3</v>
      </c>
      <c r="H1787" s="13">
        <v>1</v>
      </c>
      <c r="I1787" s="13">
        <v>150</v>
      </c>
      <c r="J1787" s="13">
        <v>1</v>
      </c>
      <c r="K1787" s="13" t="s">
        <v>6306</v>
      </c>
      <c r="L1787" s="13" t="s">
        <v>6307</v>
      </c>
    </row>
    <row r="1788" spans="1:12">
      <c r="A1788" s="1">
        <v>100012757</v>
      </c>
      <c r="B1788" s="1" t="s">
        <v>2314</v>
      </c>
      <c r="C1788" s="1" t="s">
        <v>2313</v>
      </c>
      <c r="D1788" s="1" t="s">
        <v>12</v>
      </c>
      <c r="E1788" s="1" t="s">
        <v>11</v>
      </c>
      <c r="F1788" s="13" t="s">
        <v>407</v>
      </c>
      <c r="G1788" s="13">
        <v>2</v>
      </c>
      <c r="H1788" s="13">
        <v>1</v>
      </c>
      <c r="I1788" s="13">
        <v>100</v>
      </c>
      <c r="J1788" s="13">
        <v>1</v>
      </c>
      <c r="K1788" s="13" t="s">
        <v>6320</v>
      </c>
      <c r="L1788" s="13" t="s">
        <v>6321</v>
      </c>
    </row>
    <row r="1789" spans="1:12">
      <c r="A1789" s="1">
        <v>100012760</v>
      </c>
      <c r="B1789" s="1" t="s">
        <v>2314</v>
      </c>
      <c r="C1789" s="1" t="s">
        <v>2313</v>
      </c>
      <c r="D1789" s="1" t="s">
        <v>12</v>
      </c>
      <c r="E1789" s="1" t="s">
        <v>11</v>
      </c>
      <c r="F1789" s="13" t="s">
        <v>407</v>
      </c>
      <c r="G1789" s="13">
        <v>2</v>
      </c>
      <c r="H1789" s="13">
        <v>1</v>
      </c>
      <c r="I1789" s="13">
        <v>100</v>
      </c>
      <c r="J1789" s="13">
        <v>1</v>
      </c>
      <c r="K1789" s="13" t="s">
        <v>6320</v>
      </c>
      <c r="L1789" s="13" t="s">
        <v>6321</v>
      </c>
    </row>
    <row r="1790" spans="1:12">
      <c r="A1790" s="1">
        <v>100012762</v>
      </c>
      <c r="B1790" s="1" t="s">
        <v>2314</v>
      </c>
      <c r="C1790" s="1" t="s">
        <v>2313</v>
      </c>
      <c r="D1790" s="1" t="s">
        <v>12</v>
      </c>
      <c r="E1790" s="1" t="s">
        <v>11</v>
      </c>
      <c r="F1790" s="13" t="s">
        <v>12</v>
      </c>
      <c r="G1790" s="13">
        <v>3</v>
      </c>
      <c r="H1790" s="13">
        <v>1</v>
      </c>
      <c r="I1790" s="13">
        <v>150</v>
      </c>
      <c r="J1790" s="13">
        <v>1</v>
      </c>
      <c r="K1790" s="13" t="s">
        <v>6306</v>
      </c>
      <c r="L1790" s="13" t="s">
        <v>6307</v>
      </c>
    </row>
    <row r="1791" spans="1:12">
      <c r="A1791" s="1">
        <v>100012768</v>
      </c>
      <c r="B1791" s="1" t="s">
        <v>2314</v>
      </c>
      <c r="C1791" s="1" t="s">
        <v>2313</v>
      </c>
      <c r="D1791" s="1" t="s">
        <v>12</v>
      </c>
      <c r="E1791" s="1" t="s">
        <v>11</v>
      </c>
      <c r="F1791" s="13" t="s">
        <v>407</v>
      </c>
      <c r="G1791" s="13">
        <v>3</v>
      </c>
      <c r="H1791" s="13">
        <v>1</v>
      </c>
      <c r="I1791" s="13">
        <v>150</v>
      </c>
      <c r="J1791" s="13">
        <v>1</v>
      </c>
      <c r="K1791" s="13" t="s">
        <v>6306</v>
      </c>
      <c r="L1791" s="13" t="s">
        <v>6307</v>
      </c>
    </row>
    <row r="1792" spans="1:12">
      <c r="A1792" s="1">
        <v>100012776</v>
      </c>
      <c r="B1792" s="1" t="s">
        <v>2314</v>
      </c>
      <c r="C1792" s="1" t="s">
        <v>2313</v>
      </c>
      <c r="D1792" s="1" t="s">
        <v>12</v>
      </c>
      <c r="E1792" s="1" t="s">
        <v>11</v>
      </c>
      <c r="F1792" s="13" t="s">
        <v>12</v>
      </c>
      <c r="G1792" s="13">
        <v>5</v>
      </c>
      <c r="H1792" s="13">
        <v>1</v>
      </c>
      <c r="I1792" s="13">
        <v>250</v>
      </c>
      <c r="J1792" s="13">
        <v>1</v>
      </c>
      <c r="K1792" s="13" t="s">
        <v>6314</v>
      </c>
      <c r="L1792" s="13" t="s">
        <v>6315</v>
      </c>
    </row>
    <row r="1793" spans="1:12">
      <c r="A1793" s="1">
        <v>100012787</v>
      </c>
      <c r="B1793" s="1" t="s">
        <v>2314</v>
      </c>
      <c r="C1793" s="1" t="s">
        <v>2313</v>
      </c>
      <c r="D1793" s="1" t="s">
        <v>203</v>
      </c>
      <c r="E1793" s="1" t="s">
        <v>20</v>
      </c>
      <c r="F1793" s="13" t="s">
        <v>203</v>
      </c>
      <c r="G1793" s="13">
        <v>4</v>
      </c>
      <c r="H1793" s="13">
        <v>1</v>
      </c>
      <c r="I1793" s="13">
        <v>200</v>
      </c>
      <c r="J1793" s="13">
        <v>1</v>
      </c>
      <c r="K1793" s="13" t="s">
        <v>6308</v>
      </c>
      <c r="L1793" s="13" t="s">
        <v>6309</v>
      </c>
    </row>
    <row r="1794" spans="1:12">
      <c r="A1794" s="1">
        <v>100014515</v>
      </c>
      <c r="B1794" s="1" t="s">
        <v>2314</v>
      </c>
      <c r="C1794" s="1" t="s">
        <v>2313</v>
      </c>
      <c r="D1794" s="1" t="s">
        <v>4691</v>
      </c>
      <c r="E1794" s="1" t="s">
        <v>2</v>
      </c>
      <c r="F1794" s="13" t="s">
        <v>4692</v>
      </c>
      <c r="G1794" s="13">
        <v>3</v>
      </c>
      <c r="H1794" s="13">
        <v>1</v>
      </c>
      <c r="I1794" s="13">
        <v>150</v>
      </c>
      <c r="J1794" s="13">
        <v>1</v>
      </c>
      <c r="K1794" s="13" t="s">
        <v>6312</v>
      </c>
      <c r="L1794" s="13" t="s">
        <v>6313</v>
      </c>
    </row>
    <row r="1795" spans="1:12">
      <c r="A1795" s="1">
        <v>100018055</v>
      </c>
      <c r="B1795" s="1" t="s">
        <v>2314</v>
      </c>
      <c r="C1795" s="1" t="s">
        <v>2313</v>
      </c>
      <c r="D1795" s="1" t="s">
        <v>5611</v>
      </c>
      <c r="E1795" s="1" t="s">
        <v>5474</v>
      </c>
      <c r="F1795" s="13" t="s">
        <v>5475</v>
      </c>
      <c r="G1795" s="13">
        <v>4</v>
      </c>
      <c r="H1795" s="13">
        <v>1</v>
      </c>
      <c r="I1795" s="13">
        <v>200</v>
      </c>
      <c r="J1795" s="13">
        <v>1</v>
      </c>
      <c r="K1795" s="13" t="s">
        <v>6308</v>
      </c>
      <c r="L1795" s="13" t="s">
        <v>6309</v>
      </c>
    </row>
    <row r="1796" spans="1:12">
      <c r="A1796" s="1">
        <v>100012814</v>
      </c>
      <c r="B1796" s="1" t="s">
        <v>2314</v>
      </c>
      <c r="C1796" s="1" t="s">
        <v>2313</v>
      </c>
      <c r="D1796" s="1" t="s">
        <v>4198</v>
      </c>
      <c r="E1796" s="1" t="s">
        <v>11</v>
      </c>
      <c r="F1796" s="13" t="s">
        <v>12</v>
      </c>
      <c r="G1796" s="13">
        <v>4</v>
      </c>
      <c r="H1796" s="13">
        <v>1</v>
      </c>
      <c r="I1796" s="13">
        <v>200</v>
      </c>
      <c r="J1796" s="13">
        <v>1</v>
      </c>
      <c r="K1796" s="13" t="s">
        <v>6308</v>
      </c>
      <c r="L1796" s="13" t="s">
        <v>6309</v>
      </c>
    </row>
    <row r="1797" spans="1:12">
      <c r="A1797" s="1">
        <v>100012816</v>
      </c>
      <c r="B1797" s="1" t="s">
        <v>2314</v>
      </c>
      <c r="C1797" s="1" t="s">
        <v>2313</v>
      </c>
      <c r="D1797" s="1" t="s">
        <v>4200</v>
      </c>
      <c r="E1797" s="1" t="s">
        <v>27</v>
      </c>
      <c r="F1797" s="13" t="s">
        <v>18</v>
      </c>
      <c r="G1797" s="13">
        <v>4</v>
      </c>
      <c r="H1797" s="13">
        <v>1</v>
      </c>
      <c r="I1797" s="13">
        <v>200</v>
      </c>
      <c r="J1797" s="13">
        <v>1</v>
      </c>
      <c r="K1797" s="13" t="s">
        <v>6308</v>
      </c>
      <c r="L1797" s="13" t="s">
        <v>6309</v>
      </c>
    </row>
    <row r="1798" spans="1:12">
      <c r="A1798" s="1">
        <v>100012834</v>
      </c>
      <c r="B1798" s="1" t="s">
        <v>2314</v>
      </c>
      <c r="C1798" s="1" t="s">
        <v>2313</v>
      </c>
      <c r="D1798" s="1" t="s">
        <v>4209</v>
      </c>
      <c r="E1798" s="1" t="s">
        <v>2</v>
      </c>
      <c r="F1798" s="13" t="s">
        <v>81</v>
      </c>
      <c r="G1798" s="13">
        <v>2</v>
      </c>
      <c r="H1798" s="13">
        <v>1</v>
      </c>
      <c r="I1798" s="13">
        <v>100</v>
      </c>
      <c r="J1798" s="13">
        <v>1</v>
      </c>
      <c r="K1798" s="13" t="s">
        <v>6320</v>
      </c>
      <c r="L1798" s="13" t="s">
        <v>6321</v>
      </c>
    </row>
    <row r="1799" spans="1:12">
      <c r="A1799" s="1">
        <v>100012855</v>
      </c>
      <c r="B1799" s="1" t="s">
        <v>2314</v>
      </c>
      <c r="C1799" s="1" t="s">
        <v>2313</v>
      </c>
      <c r="D1799" s="1" t="s">
        <v>1839</v>
      </c>
      <c r="E1799" s="1" t="s">
        <v>20</v>
      </c>
      <c r="F1799" s="13" t="s">
        <v>72</v>
      </c>
      <c r="G1799" s="13">
        <v>4</v>
      </c>
      <c r="H1799" s="13">
        <v>1</v>
      </c>
      <c r="I1799" s="13">
        <v>200</v>
      </c>
      <c r="J1799" s="13">
        <v>1</v>
      </c>
      <c r="K1799" s="13" t="s">
        <v>6324</v>
      </c>
      <c r="L1799" s="13" t="s">
        <v>6325</v>
      </c>
    </row>
    <row r="1800" spans="1:12">
      <c r="A1800" s="1">
        <v>100017505</v>
      </c>
      <c r="B1800" s="1" t="s">
        <v>2314</v>
      </c>
      <c r="C1800" s="1" t="s">
        <v>2313</v>
      </c>
      <c r="D1800" s="1" t="s">
        <v>5475</v>
      </c>
      <c r="E1800" s="1" t="s">
        <v>5474</v>
      </c>
      <c r="F1800" s="13" t="s">
        <v>5475</v>
      </c>
      <c r="G1800" s="13">
        <v>0</v>
      </c>
      <c r="H1800" s="13">
        <v>0</v>
      </c>
      <c r="I1800" s="13">
        <v>0</v>
      </c>
      <c r="J1800" s="13">
        <v>1</v>
      </c>
      <c r="K1800" s="13" t="s">
        <v>6330</v>
      </c>
      <c r="L1800" s="13" t="s">
        <v>6331</v>
      </c>
    </row>
    <row r="1801" spans="1:12">
      <c r="A1801" s="1">
        <v>100012862</v>
      </c>
      <c r="B1801" s="1" t="s">
        <v>2314</v>
      </c>
      <c r="C1801" s="1" t="s">
        <v>2313</v>
      </c>
      <c r="D1801" s="1" t="s">
        <v>2271</v>
      </c>
      <c r="E1801" s="1" t="s">
        <v>20</v>
      </c>
      <c r="F1801" s="13" t="s">
        <v>72</v>
      </c>
      <c r="G1801" s="13">
        <v>5</v>
      </c>
      <c r="H1801" s="13">
        <v>1</v>
      </c>
      <c r="I1801" s="13">
        <v>250</v>
      </c>
      <c r="J1801" s="13">
        <v>1</v>
      </c>
      <c r="K1801" s="13" t="s">
        <v>6322</v>
      </c>
      <c r="L1801" s="13" t="s">
        <v>6323</v>
      </c>
    </row>
    <row r="1802" spans="1:12">
      <c r="A1802" s="1">
        <v>100012873</v>
      </c>
      <c r="B1802" s="1" t="s">
        <v>2314</v>
      </c>
      <c r="C1802" s="1" t="s">
        <v>2313</v>
      </c>
      <c r="D1802" s="1" t="s">
        <v>673</v>
      </c>
      <c r="E1802" s="1" t="s">
        <v>2</v>
      </c>
      <c r="F1802" s="13" t="s">
        <v>673</v>
      </c>
      <c r="G1802" s="13">
        <v>3</v>
      </c>
      <c r="H1802" s="13">
        <v>1</v>
      </c>
      <c r="I1802" s="13">
        <v>150</v>
      </c>
      <c r="J1802" s="13">
        <v>1</v>
      </c>
      <c r="K1802" s="13" t="s">
        <v>6306</v>
      </c>
      <c r="L1802" s="13" t="s">
        <v>6307</v>
      </c>
    </row>
    <row r="1803" spans="1:12">
      <c r="A1803" s="1">
        <v>100012875</v>
      </c>
      <c r="B1803" s="1" t="s">
        <v>2314</v>
      </c>
      <c r="C1803" s="1" t="s">
        <v>2313</v>
      </c>
      <c r="D1803" s="1" t="s">
        <v>3874</v>
      </c>
      <c r="E1803" s="1" t="s">
        <v>2</v>
      </c>
      <c r="F1803" s="13" t="s">
        <v>842</v>
      </c>
      <c r="G1803" s="13">
        <v>3</v>
      </c>
      <c r="H1803" s="13">
        <v>1</v>
      </c>
      <c r="I1803" s="13">
        <v>150</v>
      </c>
      <c r="J1803" s="13">
        <v>1</v>
      </c>
      <c r="K1803" s="13" t="s">
        <v>6306</v>
      </c>
      <c r="L1803" s="13" t="s">
        <v>6307</v>
      </c>
    </row>
    <row r="1804" spans="1:12">
      <c r="A1804" s="1">
        <v>100017507</v>
      </c>
      <c r="B1804" s="1" t="s">
        <v>2314</v>
      </c>
      <c r="C1804" s="1" t="s">
        <v>2313</v>
      </c>
      <c r="D1804" s="1" t="s">
        <v>5475</v>
      </c>
      <c r="E1804" s="1" t="s">
        <v>5474</v>
      </c>
      <c r="F1804" s="13" t="s">
        <v>5475</v>
      </c>
      <c r="G1804" s="13">
        <v>0</v>
      </c>
      <c r="H1804" s="13">
        <v>0</v>
      </c>
      <c r="I1804" s="13">
        <v>0</v>
      </c>
      <c r="J1804" s="13">
        <v>1</v>
      </c>
      <c r="K1804" s="13" t="s">
        <v>6330</v>
      </c>
      <c r="L1804" s="13" t="s">
        <v>6331</v>
      </c>
    </row>
    <row r="1805" spans="1:12">
      <c r="A1805" s="1">
        <v>100012889</v>
      </c>
      <c r="B1805" s="1" t="s">
        <v>2314</v>
      </c>
      <c r="C1805" s="1" t="s">
        <v>2313</v>
      </c>
      <c r="D1805" s="1" t="s">
        <v>841</v>
      </c>
      <c r="E1805" s="1" t="s">
        <v>2</v>
      </c>
      <c r="F1805" s="13" t="s">
        <v>277</v>
      </c>
      <c r="G1805" s="13">
        <v>2</v>
      </c>
      <c r="H1805" s="13">
        <v>1</v>
      </c>
      <c r="I1805" s="13">
        <v>100</v>
      </c>
      <c r="J1805" s="13">
        <v>1</v>
      </c>
      <c r="K1805" s="13" t="s">
        <v>6320</v>
      </c>
      <c r="L1805" s="13" t="s">
        <v>6321</v>
      </c>
    </row>
    <row r="1806" spans="1:12">
      <c r="A1806" s="1">
        <v>100012890</v>
      </c>
      <c r="B1806" s="1" t="s">
        <v>2314</v>
      </c>
      <c r="C1806" s="1" t="s">
        <v>2313</v>
      </c>
      <c r="D1806" s="1" t="s">
        <v>898</v>
      </c>
      <c r="E1806" s="1" t="s">
        <v>2</v>
      </c>
      <c r="F1806" s="13" t="s">
        <v>46</v>
      </c>
      <c r="G1806" s="13">
        <v>3</v>
      </c>
      <c r="H1806" s="13">
        <v>1</v>
      </c>
      <c r="I1806" s="13">
        <v>150</v>
      </c>
      <c r="J1806" s="13">
        <v>1</v>
      </c>
      <c r="K1806" s="13" t="s">
        <v>6306</v>
      </c>
      <c r="L1806" s="13" t="s">
        <v>6307</v>
      </c>
    </row>
    <row r="1807" spans="1:12">
      <c r="A1807" s="1">
        <v>100006906</v>
      </c>
      <c r="B1807" s="1" t="s">
        <v>2314</v>
      </c>
      <c r="C1807" s="1" t="s">
        <v>2313</v>
      </c>
      <c r="D1807" s="1" t="s">
        <v>2311</v>
      </c>
      <c r="E1807" s="1" t="s">
        <v>24</v>
      </c>
      <c r="F1807" s="13" t="s">
        <v>64</v>
      </c>
      <c r="G1807" s="13">
        <v>3</v>
      </c>
      <c r="H1807" s="13">
        <v>1</v>
      </c>
      <c r="I1807" s="13">
        <v>150</v>
      </c>
      <c r="J1807" s="13">
        <v>1</v>
      </c>
      <c r="K1807" s="13" t="s">
        <v>6306</v>
      </c>
      <c r="L1807" s="13" t="s">
        <v>6307</v>
      </c>
    </row>
    <row r="1808" spans="1:12">
      <c r="A1808" s="1">
        <v>100012899</v>
      </c>
      <c r="B1808" s="1" t="s">
        <v>2314</v>
      </c>
      <c r="C1808" s="1" t="s">
        <v>2313</v>
      </c>
      <c r="D1808" s="1" t="s">
        <v>12</v>
      </c>
      <c r="E1808" s="1" t="s">
        <v>11</v>
      </c>
      <c r="F1808" s="13" t="s">
        <v>12</v>
      </c>
      <c r="G1808" s="13">
        <v>5</v>
      </c>
      <c r="H1808" s="13">
        <v>1</v>
      </c>
      <c r="I1808" s="13">
        <v>250</v>
      </c>
      <c r="J1808" s="13">
        <v>1</v>
      </c>
      <c r="K1808" s="13" t="s">
        <v>6328</v>
      </c>
      <c r="L1808" s="13" t="s">
        <v>6329</v>
      </c>
    </row>
    <row r="1809" spans="1:12">
      <c r="A1809" s="1">
        <v>100012908</v>
      </c>
      <c r="B1809" s="1" t="s">
        <v>2314</v>
      </c>
      <c r="C1809" s="1" t="s">
        <v>2313</v>
      </c>
      <c r="D1809" s="1" t="s">
        <v>1351</v>
      </c>
      <c r="E1809" s="1" t="s">
        <v>11</v>
      </c>
      <c r="F1809" s="13" t="s">
        <v>12</v>
      </c>
      <c r="G1809" s="13">
        <v>4</v>
      </c>
      <c r="H1809" s="13">
        <v>1</v>
      </c>
      <c r="I1809" s="13">
        <v>200</v>
      </c>
      <c r="J1809" s="13">
        <v>1</v>
      </c>
      <c r="K1809" s="13" t="s">
        <v>6324</v>
      </c>
      <c r="L1809" s="13" t="s">
        <v>6325</v>
      </c>
    </row>
    <row r="1810" spans="1:12">
      <c r="A1810" s="1">
        <v>100012924</v>
      </c>
      <c r="B1810" s="1" t="s">
        <v>2314</v>
      </c>
      <c r="C1810" s="1" t="s">
        <v>2313</v>
      </c>
      <c r="D1810" s="1" t="s">
        <v>365</v>
      </c>
      <c r="E1810" s="1" t="s">
        <v>20</v>
      </c>
      <c r="F1810" s="13" t="s">
        <v>100</v>
      </c>
      <c r="G1810" s="13">
        <v>3</v>
      </c>
      <c r="H1810" s="13">
        <v>1</v>
      </c>
      <c r="I1810" s="13">
        <v>150</v>
      </c>
      <c r="J1810" s="13">
        <v>1</v>
      </c>
      <c r="K1810" s="13" t="s">
        <v>6306</v>
      </c>
      <c r="L1810" s="13" t="s">
        <v>6307</v>
      </c>
    </row>
    <row r="1811" spans="1:12">
      <c r="A1811" s="1">
        <v>100012926</v>
      </c>
      <c r="B1811" s="1" t="s">
        <v>2314</v>
      </c>
      <c r="C1811" s="1" t="s">
        <v>2313</v>
      </c>
      <c r="D1811" s="1" t="s">
        <v>1900</v>
      </c>
      <c r="E1811" s="1" t="s">
        <v>20</v>
      </c>
      <c r="F1811" s="13" t="s">
        <v>21</v>
      </c>
      <c r="G1811" s="13">
        <v>4</v>
      </c>
      <c r="H1811" s="13">
        <v>1</v>
      </c>
      <c r="I1811" s="13">
        <v>200</v>
      </c>
      <c r="J1811" s="13">
        <v>1</v>
      </c>
      <c r="K1811" s="13" t="s">
        <v>6324</v>
      </c>
      <c r="L1811" s="13" t="s">
        <v>6325</v>
      </c>
    </row>
    <row r="1812" spans="1:12">
      <c r="A1812" s="1">
        <v>100012933</v>
      </c>
      <c r="B1812" s="1" t="s">
        <v>2314</v>
      </c>
      <c r="C1812" s="1" t="s">
        <v>2313</v>
      </c>
      <c r="D1812" s="1" t="s">
        <v>12</v>
      </c>
      <c r="E1812" s="1" t="s">
        <v>11</v>
      </c>
      <c r="F1812" s="13" t="s">
        <v>12</v>
      </c>
      <c r="G1812" s="13">
        <v>5</v>
      </c>
      <c r="H1812" s="13">
        <v>2</v>
      </c>
      <c r="I1812" s="13">
        <v>250</v>
      </c>
      <c r="J1812" s="13">
        <v>1</v>
      </c>
      <c r="K1812" s="13" t="s">
        <v>6328</v>
      </c>
      <c r="L1812" s="13" t="s">
        <v>6329</v>
      </c>
    </row>
    <row r="1813" spans="1:12">
      <c r="A1813" s="1">
        <v>100012952</v>
      </c>
      <c r="B1813" s="1" t="s">
        <v>2314</v>
      </c>
      <c r="C1813" s="1" t="s">
        <v>2313</v>
      </c>
      <c r="D1813" s="1" t="s">
        <v>4246</v>
      </c>
      <c r="E1813" s="1" t="s">
        <v>27</v>
      </c>
      <c r="F1813" s="13" t="s">
        <v>18</v>
      </c>
      <c r="G1813" s="13">
        <v>3</v>
      </c>
      <c r="H1813" s="13">
        <v>1</v>
      </c>
      <c r="I1813" s="13">
        <v>150</v>
      </c>
      <c r="J1813" s="13">
        <v>1</v>
      </c>
      <c r="K1813" s="13" t="s">
        <v>6306</v>
      </c>
      <c r="L1813" s="13" t="s">
        <v>6307</v>
      </c>
    </row>
    <row r="1814" spans="1:12">
      <c r="A1814" s="1">
        <v>100017499</v>
      </c>
      <c r="B1814" s="1" t="s">
        <v>2314</v>
      </c>
      <c r="C1814" s="1" t="s">
        <v>2313</v>
      </c>
      <c r="D1814" s="1" t="s">
        <v>5525</v>
      </c>
      <c r="E1814" s="1" t="s">
        <v>5474</v>
      </c>
      <c r="F1814" s="13" t="s">
        <v>5475</v>
      </c>
      <c r="G1814" s="13">
        <v>0</v>
      </c>
      <c r="H1814" s="13">
        <v>0</v>
      </c>
      <c r="I1814" s="13">
        <v>0</v>
      </c>
      <c r="J1814" s="13">
        <v>1</v>
      </c>
      <c r="K1814" s="13" t="s">
        <v>6330</v>
      </c>
      <c r="L1814" s="13" t="s">
        <v>6331</v>
      </c>
    </row>
    <row r="1815" spans="1:12">
      <c r="A1815" s="1">
        <v>100012977</v>
      </c>
      <c r="B1815" s="1" t="s">
        <v>2314</v>
      </c>
      <c r="C1815" s="1" t="s">
        <v>2313</v>
      </c>
      <c r="D1815" s="1" t="s">
        <v>12</v>
      </c>
      <c r="E1815" s="1" t="s">
        <v>11</v>
      </c>
      <c r="F1815" s="13" t="s">
        <v>12</v>
      </c>
      <c r="G1815" s="13">
        <v>5</v>
      </c>
      <c r="H1815" s="13">
        <v>1</v>
      </c>
      <c r="I1815" s="13">
        <v>250</v>
      </c>
      <c r="J1815" s="13">
        <v>1</v>
      </c>
      <c r="K1815" s="13" t="s">
        <v>6326</v>
      </c>
      <c r="L1815" s="13" t="s">
        <v>6327</v>
      </c>
    </row>
    <row r="1816" spans="1:12">
      <c r="A1816" s="1">
        <v>100012960</v>
      </c>
      <c r="B1816" s="1" t="s">
        <v>2314</v>
      </c>
      <c r="C1816" s="1" t="s">
        <v>2313</v>
      </c>
      <c r="D1816" s="1" t="s">
        <v>4250</v>
      </c>
      <c r="E1816" s="1" t="s">
        <v>20</v>
      </c>
      <c r="F1816" s="13" t="s">
        <v>72</v>
      </c>
      <c r="G1816" s="13">
        <v>3</v>
      </c>
      <c r="H1816" s="13">
        <v>1</v>
      </c>
      <c r="I1816" s="13">
        <v>150</v>
      </c>
      <c r="J1816" s="13">
        <v>1</v>
      </c>
      <c r="K1816" s="13" t="s">
        <v>6306</v>
      </c>
      <c r="L1816" s="13" t="s">
        <v>6307</v>
      </c>
    </row>
    <row r="1817" spans="1:12">
      <c r="A1817" s="1">
        <v>100017810</v>
      </c>
      <c r="B1817" s="1" t="s">
        <v>2314</v>
      </c>
      <c r="C1817" s="1" t="s">
        <v>2313</v>
      </c>
      <c r="D1817" s="1" t="s">
        <v>4738</v>
      </c>
      <c r="E1817" s="1" t="s">
        <v>11</v>
      </c>
      <c r="F1817" s="13" t="s">
        <v>12</v>
      </c>
      <c r="G1817" s="13">
        <v>4</v>
      </c>
      <c r="H1817" s="13">
        <v>1</v>
      </c>
      <c r="I1817" s="13">
        <v>200</v>
      </c>
      <c r="J1817" s="13">
        <v>1</v>
      </c>
      <c r="K1817" s="13" t="s">
        <v>6324</v>
      </c>
      <c r="L1817" s="13" t="s">
        <v>6325</v>
      </c>
    </row>
    <row r="1818" spans="1:12">
      <c r="A1818" s="1">
        <v>100012985</v>
      </c>
      <c r="B1818" s="1" t="s">
        <v>2314</v>
      </c>
      <c r="C1818" s="1" t="s">
        <v>2313</v>
      </c>
      <c r="D1818" s="1" t="s">
        <v>4253</v>
      </c>
      <c r="E1818" s="1" t="s">
        <v>27</v>
      </c>
      <c r="F1818" s="13" t="s">
        <v>18</v>
      </c>
      <c r="G1818" s="13">
        <v>4</v>
      </c>
      <c r="H1818" s="13">
        <v>1</v>
      </c>
      <c r="I1818" s="13">
        <v>200</v>
      </c>
      <c r="J1818" s="13">
        <v>1</v>
      </c>
      <c r="K1818" s="13" t="s">
        <v>6308</v>
      </c>
      <c r="L1818" s="13" t="s">
        <v>6309</v>
      </c>
    </row>
    <row r="1819" spans="1:12">
      <c r="A1819" s="1">
        <v>100012989</v>
      </c>
      <c r="B1819" s="1" t="s">
        <v>2314</v>
      </c>
      <c r="C1819" s="1" t="s">
        <v>2313</v>
      </c>
      <c r="D1819" s="1" t="s">
        <v>12</v>
      </c>
      <c r="E1819" s="1" t="s">
        <v>11</v>
      </c>
      <c r="F1819" s="13" t="s">
        <v>12</v>
      </c>
      <c r="G1819" s="13">
        <v>4</v>
      </c>
      <c r="H1819" s="13">
        <v>2</v>
      </c>
      <c r="I1819" s="13">
        <v>200</v>
      </c>
      <c r="J1819" s="13">
        <v>1</v>
      </c>
      <c r="K1819" s="13" t="s">
        <v>6324</v>
      </c>
      <c r="L1819" s="13" t="s">
        <v>6325</v>
      </c>
    </row>
    <row r="1820" spans="1:12">
      <c r="A1820" s="1">
        <v>100013001</v>
      </c>
      <c r="B1820" s="1" t="s">
        <v>2314</v>
      </c>
      <c r="C1820" s="1" t="s">
        <v>2313</v>
      </c>
      <c r="D1820" s="1" t="s">
        <v>390</v>
      </c>
      <c r="E1820" s="1" t="s">
        <v>20</v>
      </c>
      <c r="F1820" s="13" t="s">
        <v>72</v>
      </c>
      <c r="G1820" s="13">
        <v>4</v>
      </c>
      <c r="H1820" s="13">
        <v>1</v>
      </c>
      <c r="I1820" s="13">
        <v>200</v>
      </c>
      <c r="J1820" s="13">
        <v>1</v>
      </c>
      <c r="K1820" s="13" t="s">
        <v>6308</v>
      </c>
      <c r="L1820" s="13" t="s">
        <v>6309</v>
      </c>
    </row>
    <row r="1821" spans="1:12">
      <c r="A1821" s="1">
        <v>100012853</v>
      </c>
      <c r="B1821" s="1" t="s">
        <v>2314</v>
      </c>
      <c r="C1821" s="1" t="s">
        <v>2313</v>
      </c>
      <c r="D1821" s="1" t="s">
        <v>156</v>
      </c>
      <c r="E1821" s="1" t="s">
        <v>20</v>
      </c>
      <c r="F1821" s="13" t="s">
        <v>72</v>
      </c>
      <c r="G1821" s="13">
        <v>4</v>
      </c>
      <c r="H1821" s="13">
        <v>1</v>
      </c>
      <c r="I1821" s="13">
        <v>200</v>
      </c>
      <c r="J1821" s="13">
        <v>1</v>
      </c>
      <c r="K1821" s="13" t="s">
        <v>6324</v>
      </c>
      <c r="L1821" s="13" t="s">
        <v>6325</v>
      </c>
    </row>
    <row r="1822" spans="1:12">
      <c r="A1822" s="1">
        <v>100013015</v>
      </c>
      <c r="B1822" s="1" t="s">
        <v>2314</v>
      </c>
      <c r="C1822" s="1" t="s">
        <v>2313</v>
      </c>
      <c r="D1822" s="1" t="s">
        <v>12</v>
      </c>
      <c r="E1822" s="1" t="s">
        <v>11</v>
      </c>
      <c r="F1822" s="13" t="s">
        <v>407</v>
      </c>
      <c r="G1822" s="13">
        <v>2</v>
      </c>
      <c r="H1822" s="13">
        <v>1</v>
      </c>
      <c r="I1822" s="13">
        <v>100</v>
      </c>
      <c r="J1822" s="13">
        <v>1</v>
      </c>
      <c r="K1822" s="13" t="s">
        <v>6320</v>
      </c>
      <c r="L1822" s="13" t="s">
        <v>6321</v>
      </c>
    </row>
    <row r="1823" spans="1:12">
      <c r="A1823" s="1">
        <v>100013016</v>
      </c>
      <c r="B1823" s="1" t="s">
        <v>2314</v>
      </c>
      <c r="C1823" s="1" t="s">
        <v>2313</v>
      </c>
      <c r="D1823" s="1" t="s">
        <v>12</v>
      </c>
      <c r="E1823" s="1" t="s">
        <v>11</v>
      </c>
      <c r="F1823" s="13" t="s">
        <v>407</v>
      </c>
      <c r="G1823" s="13">
        <v>2</v>
      </c>
      <c r="H1823" s="13">
        <v>1</v>
      </c>
      <c r="I1823" s="13">
        <v>100</v>
      </c>
      <c r="J1823" s="13">
        <v>1</v>
      </c>
      <c r="K1823" s="13" t="s">
        <v>6320</v>
      </c>
      <c r="L1823" s="13" t="s">
        <v>6321</v>
      </c>
    </row>
    <row r="1824" spans="1:12">
      <c r="A1824" s="1">
        <v>100014318</v>
      </c>
      <c r="B1824" s="1" t="s">
        <v>2314</v>
      </c>
      <c r="C1824" s="1" t="s">
        <v>2313</v>
      </c>
      <c r="D1824" s="1" t="s">
        <v>252</v>
      </c>
      <c r="E1824" s="1" t="s">
        <v>11</v>
      </c>
      <c r="F1824" s="13" t="s">
        <v>407</v>
      </c>
      <c r="G1824" s="13">
        <v>2</v>
      </c>
      <c r="H1824" s="13">
        <v>1</v>
      </c>
      <c r="I1824" s="13">
        <v>100</v>
      </c>
      <c r="J1824" s="13">
        <v>1</v>
      </c>
      <c r="K1824" s="13" t="s">
        <v>6320</v>
      </c>
      <c r="L1824" s="13" t="s">
        <v>6321</v>
      </c>
    </row>
    <row r="1825" spans="1:12">
      <c r="A1825" s="1">
        <v>100013019</v>
      </c>
      <c r="B1825" s="1" t="s">
        <v>2314</v>
      </c>
      <c r="C1825" s="1" t="s">
        <v>2313</v>
      </c>
      <c r="D1825" s="1" t="s">
        <v>4262</v>
      </c>
      <c r="E1825" s="1" t="s">
        <v>11</v>
      </c>
      <c r="F1825" s="13" t="s">
        <v>12</v>
      </c>
      <c r="G1825" s="13">
        <v>3</v>
      </c>
      <c r="H1825" s="13">
        <v>1</v>
      </c>
      <c r="I1825" s="13">
        <v>150</v>
      </c>
      <c r="J1825" s="13">
        <v>1</v>
      </c>
      <c r="K1825" s="13" t="s">
        <v>6306</v>
      </c>
      <c r="L1825" s="13" t="s">
        <v>6307</v>
      </c>
    </row>
    <row r="1826" spans="1:12">
      <c r="A1826" s="1">
        <v>100018432</v>
      </c>
      <c r="B1826" s="1" t="s">
        <v>2314</v>
      </c>
      <c r="C1826" s="1" t="s">
        <v>2313</v>
      </c>
      <c r="D1826" s="1" t="s">
        <v>12</v>
      </c>
      <c r="E1826" s="1" t="s">
        <v>11</v>
      </c>
      <c r="F1826" s="13" t="s">
        <v>12</v>
      </c>
      <c r="G1826" s="13">
        <v>3</v>
      </c>
      <c r="H1826" s="13">
        <v>1</v>
      </c>
      <c r="I1826" s="13">
        <v>150</v>
      </c>
      <c r="J1826" s="13">
        <v>1</v>
      </c>
      <c r="K1826" s="13" t="s">
        <v>6312</v>
      </c>
      <c r="L1826" s="13" t="s">
        <v>6313</v>
      </c>
    </row>
    <row r="1827" spans="1:12">
      <c r="A1827" s="1">
        <v>100013028</v>
      </c>
      <c r="B1827" s="1" t="s">
        <v>2314</v>
      </c>
      <c r="C1827" s="1" t="s">
        <v>2313</v>
      </c>
      <c r="D1827" s="1" t="s">
        <v>12</v>
      </c>
      <c r="E1827" s="1" t="s">
        <v>11</v>
      </c>
      <c r="F1827" s="13" t="s">
        <v>407</v>
      </c>
      <c r="G1827" s="13">
        <v>2</v>
      </c>
      <c r="H1827" s="13">
        <v>1</v>
      </c>
      <c r="I1827" s="13">
        <v>100</v>
      </c>
      <c r="J1827" s="13">
        <v>1</v>
      </c>
      <c r="K1827" s="13" t="s">
        <v>6320</v>
      </c>
      <c r="L1827" s="13" t="s">
        <v>6321</v>
      </c>
    </row>
    <row r="1828" spans="1:12">
      <c r="A1828" s="1">
        <v>100013045</v>
      </c>
      <c r="B1828" s="1" t="s">
        <v>2314</v>
      </c>
      <c r="C1828" s="1" t="s">
        <v>2313</v>
      </c>
      <c r="D1828" s="1" t="s">
        <v>12</v>
      </c>
      <c r="E1828" s="1" t="s">
        <v>11</v>
      </c>
      <c r="F1828" s="13" t="s">
        <v>407</v>
      </c>
      <c r="G1828" s="13">
        <v>3</v>
      </c>
      <c r="H1828" s="13">
        <v>1</v>
      </c>
      <c r="I1828" s="13">
        <v>150</v>
      </c>
      <c r="J1828" s="13">
        <v>1</v>
      </c>
      <c r="K1828" s="13" t="s">
        <v>6306</v>
      </c>
      <c r="L1828" s="13" t="s">
        <v>6307</v>
      </c>
    </row>
    <row r="1829" spans="1:12">
      <c r="A1829" s="1">
        <v>100013047</v>
      </c>
      <c r="B1829" s="1" t="s">
        <v>2314</v>
      </c>
      <c r="C1829" s="1" t="s">
        <v>2313</v>
      </c>
      <c r="D1829" s="1" t="s">
        <v>176</v>
      </c>
      <c r="E1829" s="1" t="s">
        <v>11</v>
      </c>
      <c r="F1829" s="13" t="s">
        <v>12</v>
      </c>
      <c r="G1829" s="13">
        <v>4</v>
      </c>
      <c r="H1829" s="13">
        <v>1</v>
      </c>
      <c r="I1829" s="13">
        <v>200</v>
      </c>
      <c r="J1829" s="13">
        <v>1</v>
      </c>
      <c r="K1829" s="13" t="s">
        <v>6324</v>
      </c>
      <c r="L1829" s="13" t="s">
        <v>6325</v>
      </c>
    </row>
    <row r="1830" spans="1:12">
      <c r="A1830" s="1">
        <v>100013031</v>
      </c>
      <c r="B1830" s="1" t="s">
        <v>2314</v>
      </c>
      <c r="C1830" s="1" t="s">
        <v>2313</v>
      </c>
      <c r="D1830" s="1" t="s">
        <v>176</v>
      </c>
      <c r="E1830" s="1" t="s">
        <v>11</v>
      </c>
      <c r="F1830" s="13" t="s">
        <v>12</v>
      </c>
      <c r="G1830" s="13">
        <v>3</v>
      </c>
      <c r="H1830" s="13">
        <v>1</v>
      </c>
      <c r="I1830" s="13">
        <v>150</v>
      </c>
      <c r="J1830" s="13">
        <v>1</v>
      </c>
      <c r="K1830" s="13" t="s">
        <v>6306</v>
      </c>
      <c r="L1830" s="13" t="s">
        <v>6307</v>
      </c>
    </row>
    <row r="1831" spans="1:12">
      <c r="A1831" s="1">
        <v>100013055</v>
      </c>
      <c r="B1831" s="1" t="s">
        <v>2314</v>
      </c>
      <c r="C1831" s="1" t="s">
        <v>2313</v>
      </c>
      <c r="D1831" s="1" t="s">
        <v>12</v>
      </c>
      <c r="E1831" s="1" t="s">
        <v>11</v>
      </c>
      <c r="F1831" s="13" t="s">
        <v>12</v>
      </c>
      <c r="G1831" s="13">
        <v>5</v>
      </c>
      <c r="H1831" s="13">
        <v>1</v>
      </c>
      <c r="I1831" s="13">
        <v>250</v>
      </c>
      <c r="J1831" s="13">
        <v>1</v>
      </c>
      <c r="K1831" s="13" t="s">
        <v>6314</v>
      </c>
      <c r="L1831" s="13" t="s">
        <v>6315</v>
      </c>
    </row>
    <row r="1832" spans="1:12">
      <c r="A1832" s="1">
        <v>100013039</v>
      </c>
      <c r="B1832" s="1" t="s">
        <v>2314</v>
      </c>
      <c r="C1832" s="1" t="s">
        <v>2313</v>
      </c>
      <c r="D1832" s="1" t="s">
        <v>176</v>
      </c>
      <c r="E1832" s="1" t="s">
        <v>11</v>
      </c>
      <c r="F1832" s="13" t="s">
        <v>12</v>
      </c>
      <c r="G1832" s="13">
        <v>3</v>
      </c>
      <c r="H1832" s="13">
        <v>1</v>
      </c>
      <c r="I1832" s="13">
        <v>150</v>
      </c>
      <c r="J1832" s="13">
        <v>1</v>
      </c>
      <c r="K1832" s="13" t="s">
        <v>6306</v>
      </c>
      <c r="L1832" s="13" t="s">
        <v>6307</v>
      </c>
    </row>
    <row r="1833" spans="1:12">
      <c r="A1833" s="1">
        <v>100013060</v>
      </c>
      <c r="B1833" s="1" t="s">
        <v>2314</v>
      </c>
      <c r="C1833" s="1" t="s">
        <v>2313</v>
      </c>
      <c r="D1833" s="1" t="s">
        <v>176</v>
      </c>
      <c r="E1833" s="1" t="s">
        <v>11</v>
      </c>
      <c r="F1833" s="13" t="s">
        <v>12</v>
      </c>
      <c r="G1833" s="13">
        <v>4</v>
      </c>
      <c r="H1833" s="13">
        <v>1</v>
      </c>
      <c r="I1833" s="13">
        <v>200</v>
      </c>
      <c r="J1833" s="13">
        <v>1</v>
      </c>
      <c r="K1833" s="13" t="s">
        <v>6324</v>
      </c>
      <c r="L1833" s="13" t="s">
        <v>6325</v>
      </c>
    </row>
    <row r="1834" spans="1:12">
      <c r="A1834" s="1">
        <v>100013065</v>
      </c>
      <c r="B1834" s="1" t="s">
        <v>2314</v>
      </c>
      <c r="C1834" s="1" t="s">
        <v>2313</v>
      </c>
      <c r="D1834" s="1" t="s">
        <v>176</v>
      </c>
      <c r="E1834" s="1" t="s">
        <v>11</v>
      </c>
      <c r="F1834" s="13" t="s">
        <v>12</v>
      </c>
      <c r="G1834" s="13">
        <v>3</v>
      </c>
      <c r="H1834" s="13">
        <v>1</v>
      </c>
      <c r="I1834" s="13">
        <v>150</v>
      </c>
      <c r="J1834" s="13">
        <v>1</v>
      </c>
      <c r="K1834" s="13" t="s">
        <v>6306</v>
      </c>
      <c r="L1834" s="13" t="s">
        <v>6307</v>
      </c>
    </row>
    <row r="1835" spans="1:12">
      <c r="A1835" s="1">
        <v>100013066</v>
      </c>
      <c r="B1835" s="1" t="s">
        <v>2314</v>
      </c>
      <c r="C1835" s="1" t="s">
        <v>2313</v>
      </c>
      <c r="D1835" s="1" t="s">
        <v>176</v>
      </c>
      <c r="E1835" s="1" t="s">
        <v>11</v>
      </c>
      <c r="F1835" s="13" t="s">
        <v>12</v>
      </c>
      <c r="G1835" s="13">
        <v>3</v>
      </c>
      <c r="H1835" s="13">
        <v>1</v>
      </c>
      <c r="I1835" s="13">
        <v>150</v>
      </c>
      <c r="J1835" s="13">
        <v>1</v>
      </c>
      <c r="K1835" s="13" t="s">
        <v>6306</v>
      </c>
      <c r="L1835" s="13" t="s">
        <v>6307</v>
      </c>
    </row>
    <row r="1836" spans="1:12">
      <c r="A1836" s="1">
        <v>100014193</v>
      </c>
      <c r="B1836" s="1" t="s">
        <v>2314</v>
      </c>
      <c r="C1836" s="1" t="s">
        <v>2313</v>
      </c>
      <c r="D1836" s="1" t="s">
        <v>4621</v>
      </c>
      <c r="E1836" s="1" t="s">
        <v>20</v>
      </c>
      <c r="F1836" s="13" t="s">
        <v>72</v>
      </c>
      <c r="G1836" s="13">
        <v>3</v>
      </c>
      <c r="H1836" s="13">
        <v>1</v>
      </c>
      <c r="I1836" s="13">
        <v>150</v>
      </c>
      <c r="J1836" s="13">
        <v>1</v>
      </c>
      <c r="K1836" s="13" t="s">
        <v>6306</v>
      </c>
      <c r="L1836" s="13" t="s">
        <v>6307</v>
      </c>
    </row>
    <row r="1837" spans="1:12">
      <c r="A1837" s="1">
        <v>100013080</v>
      </c>
      <c r="B1837" s="1" t="s">
        <v>2314</v>
      </c>
      <c r="C1837" s="1" t="s">
        <v>2313</v>
      </c>
      <c r="D1837" s="1" t="s">
        <v>12</v>
      </c>
      <c r="E1837" s="1" t="s">
        <v>11</v>
      </c>
      <c r="F1837" s="13" t="s">
        <v>12</v>
      </c>
      <c r="G1837" s="13">
        <v>5</v>
      </c>
      <c r="H1837" s="13">
        <v>2</v>
      </c>
      <c r="I1837" s="13">
        <v>250</v>
      </c>
      <c r="J1837" s="13">
        <v>1</v>
      </c>
      <c r="K1837" s="13" t="s">
        <v>6328</v>
      </c>
      <c r="L1837" s="13" t="s">
        <v>6329</v>
      </c>
    </row>
    <row r="1838" spans="1:12">
      <c r="A1838" s="1">
        <v>100013085</v>
      </c>
      <c r="B1838" s="1" t="s">
        <v>2314</v>
      </c>
      <c r="C1838" s="1" t="s">
        <v>2313</v>
      </c>
      <c r="D1838" s="1" t="s">
        <v>12</v>
      </c>
      <c r="E1838" s="1" t="s">
        <v>11</v>
      </c>
      <c r="F1838" s="13" t="s">
        <v>407</v>
      </c>
      <c r="G1838" s="13">
        <v>3</v>
      </c>
      <c r="H1838" s="13">
        <v>1</v>
      </c>
      <c r="I1838" s="13">
        <v>150</v>
      </c>
      <c r="J1838" s="13">
        <v>1</v>
      </c>
      <c r="K1838" s="13" t="s">
        <v>6306</v>
      </c>
      <c r="L1838" s="13" t="s">
        <v>6307</v>
      </c>
    </row>
    <row r="1839" spans="1:12">
      <c r="A1839" s="1">
        <v>100013091</v>
      </c>
      <c r="B1839" s="1" t="s">
        <v>2314</v>
      </c>
      <c r="C1839" s="1" t="s">
        <v>2313</v>
      </c>
      <c r="D1839" s="1" t="s">
        <v>12</v>
      </c>
      <c r="E1839" s="1" t="s">
        <v>11</v>
      </c>
      <c r="F1839" s="13" t="s">
        <v>407</v>
      </c>
      <c r="G1839" s="13">
        <v>3</v>
      </c>
      <c r="H1839" s="13">
        <v>1</v>
      </c>
      <c r="I1839" s="13">
        <v>150</v>
      </c>
      <c r="J1839" s="13">
        <v>1</v>
      </c>
      <c r="K1839" s="13" t="s">
        <v>6306</v>
      </c>
      <c r="L1839" s="13" t="s">
        <v>6307</v>
      </c>
    </row>
    <row r="1840" spans="1:12">
      <c r="A1840" s="1">
        <v>100013104</v>
      </c>
      <c r="B1840" s="1" t="s">
        <v>2314</v>
      </c>
      <c r="C1840" s="1" t="s">
        <v>2313</v>
      </c>
      <c r="D1840" s="1" t="s">
        <v>176</v>
      </c>
      <c r="E1840" s="1" t="s">
        <v>11</v>
      </c>
      <c r="F1840" s="13" t="s">
        <v>407</v>
      </c>
      <c r="G1840" s="13">
        <v>3</v>
      </c>
      <c r="H1840" s="13">
        <v>1</v>
      </c>
      <c r="I1840" s="13">
        <v>150</v>
      </c>
      <c r="J1840" s="13">
        <v>1</v>
      </c>
      <c r="K1840" s="13" t="s">
        <v>6306</v>
      </c>
      <c r="L1840" s="13" t="s">
        <v>6307</v>
      </c>
    </row>
    <row r="1841" spans="1:12">
      <c r="A1841" s="1">
        <v>100013112</v>
      </c>
      <c r="B1841" s="1" t="s">
        <v>2314</v>
      </c>
      <c r="C1841" s="1" t="s">
        <v>4293</v>
      </c>
      <c r="D1841" s="1" t="s">
        <v>12</v>
      </c>
      <c r="E1841" s="1" t="s">
        <v>11</v>
      </c>
      <c r="F1841" s="13" t="s">
        <v>407</v>
      </c>
      <c r="G1841" s="13">
        <v>2</v>
      </c>
      <c r="H1841" s="13">
        <v>1</v>
      </c>
      <c r="I1841" s="13">
        <v>100</v>
      </c>
      <c r="J1841" s="13">
        <v>1</v>
      </c>
      <c r="K1841" s="13" t="s">
        <v>6320</v>
      </c>
      <c r="L1841" s="13" t="s">
        <v>6321</v>
      </c>
    </row>
    <row r="1842" spans="1:12">
      <c r="A1842" s="1">
        <v>100013117</v>
      </c>
      <c r="B1842" s="1" t="s">
        <v>2314</v>
      </c>
      <c r="C1842" s="1" t="s">
        <v>4293</v>
      </c>
      <c r="D1842" s="1" t="s">
        <v>176</v>
      </c>
      <c r="E1842" s="1" t="s">
        <v>11</v>
      </c>
      <c r="F1842" s="13" t="s">
        <v>12</v>
      </c>
      <c r="G1842" s="13">
        <v>4</v>
      </c>
      <c r="H1842" s="13">
        <v>1</v>
      </c>
      <c r="I1842" s="13">
        <v>200</v>
      </c>
      <c r="J1842" s="13">
        <v>1</v>
      </c>
      <c r="K1842" s="13" t="s">
        <v>6324</v>
      </c>
      <c r="L1842" s="13" t="s">
        <v>6325</v>
      </c>
    </row>
    <row r="1843" spans="1:12">
      <c r="A1843" s="1">
        <v>100018437</v>
      </c>
      <c r="B1843" s="1" t="s">
        <v>2314</v>
      </c>
      <c r="C1843" s="1" t="s">
        <v>4293</v>
      </c>
      <c r="D1843" s="1" t="s">
        <v>12</v>
      </c>
      <c r="E1843" s="1" t="s">
        <v>11</v>
      </c>
      <c r="F1843" s="13" t="s">
        <v>407</v>
      </c>
      <c r="G1843" s="13">
        <v>3</v>
      </c>
      <c r="H1843" s="13">
        <v>1</v>
      </c>
      <c r="I1843" s="13">
        <v>150</v>
      </c>
      <c r="J1843" s="13">
        <v>1</v>
      </c>
      <c r="K1843" s="13" t="s">
        <v>6306</v>
      </c>
      <c r="L1843" s="13" t="s">
        <v>6307</v>
      </c>
    </row>
    <row r="1844" spans="1:12">
      <c r="A1844" s="1">
        <v>100013128</v>
      </c>
      <c r="B1844" s="1" t="s">
        <v>2314</v>
      </c>
      <c r="C1844" s="1" t="s">
        <v>4293</v>
      </c>
      <c r="D1844" s="1" t="s">
        <v>12</v>
      </c>
      <c r="E1844" s="1" t="s">
        <v>11</v>
      </c>
      <c r="F1844" s="13" t="s">
        <v>407</v>
      </c>
      <c r="G1844" s="13">
        <v>2</v>
      </c>
      <c r="H1844" s="13">
        <v>1</v>
      </c>
      <c r="I1844" s="13">
        <v>100</v>
      </c>
      <c r="J1844" s="13">
        <v>1</v>
      </c>
      <c r="K1844" s="13" t="s">
        <v>6320</v>
      </c>
      <c r="L1844" s="13" t="s">
        <v>6321</v>
      </c>
    </row>
    <row r="1845" spans="1:12">
      <c r="A1845" s="1">
        <v>100013129</v>
      </c>
      <c r="B1845" s="1" t="s">
        <v>2314</v>
      </c>
      <c r="C1845" s="1" t="s">
        <v>4293</v>
      </c>
      <c r="D1845" s="1" t="s">
        <v>176</v>
      </c>
      <c r="E1845" s="1" t="s">
        <v>11</v>
      </c>
      <c r="F1845" s="13" t="s">
        <v>407</v>
      </c>
      <c r="G1845" s="13">
        <v>3</v>
      </c>
      <c r="H1845" s="13">
        <v>1</v>
      </c>
      <c r="I1845" s="13">
        <v>150</v>
      </c>
      <c r="J1845" s="13">
        <v>1</v>
      </c>
      <c r="K1845" s="13" t="s">
        <v>6306</v>
      </c>
      <c r="L1845" s="13" t="s">
        <v>6307</v>
      </c>
    </row>
    <row r="1846" spans="1:12">
      <c r="A1846" s="1">
        <v>100013136</v>
      </c>
      <c r="B1846" s="1" t="s">
        <v>2314</v>
      </c>
      <c r="C1846" s="1" t="s">
        <v>4293</v>
      </c>
      <c r="D1846" s="1" t="s">
        <v>12</v>
      </c>
      <c r="E1846" s="1" t="s">
        <v>11</v>
      </c>
      <c r="F1846" s="13" t="s">
        <v>407</v>
      </c>
      <c r="G1846" s="13">
        <v>3</v>
      </c>
      <c r="H1846" s="13">
        <v>1</v>
      </c>
      <c r="I1846" s="13">
        <v>150</v>
      </c>
      <c r="J1846" s="13">
        <v>1</v>
      </c>
      <c r="K1846" s="13" t="s">
        <v>6306</v>
      </c>
      <c r="L1846" s="13" t="s">
        <v>6307</v>
      </c>
    </row>
    <row r="1847" spans="1:12">
      <c r="A1847" s="1">
        <v>100013152</v>
      </c>
      <c r="B1847" s="1" t="s">
        <v>2314</v>
      </c>
      <c r="C1847" s="1" t="s">
        <v>4293</v>
      </c>
      <c r="D1847" s="1" t="s">
        <v>12</v>
      </c>
      <c r="E1847" s="1" t="s">
        <v>11</v>
      </c>
      <c r="F1847" s="13" t="s">
        <v>407</v>
      </c>
      <c r="G1847" s="13">
        <v>2</v>
      </c>
      <c r="H1847" s="13">
        <v>1</v>
      </c>
      <c r="I1847" s="13">
        <v>100</v>
      </c>
      <c r="J1847" s="13">
        <v>1</v>
      </c>
      <c r="K1847" s="13" t="s">
        <v>6320</v>
      </c>
      <c r="L1847" s="13" t="s">
        <v>6321</v>
      </c>
    </row>
    <row r="1848" spans="1:12">
      <c r="A1848" s="1">
        <v>100013154</v>
      </c>
      <c r="B1848" s="1" t="s">
        <v>2314</v>
      </c>
      <c r="C1848" s="1" t="s">
        <v>4293</v>
      </c>
      <c r="D1848" s="1" t="s">
        <v>12</v>
      </c>
      <c r="E1848" s="1" t="s">
        <v>11</v>
      </c>
      <c r="F1848" s="13" t="s">
        <v>12</v>
      </c>
      <c r="G1848" s="13">
        <v>5</v>
      </c>
      <c r="H1848" s="13">
        <v>1</v>
      </c>
      <c r="I1848" s="13">
        <v>250</v>
      </c>
      <c r="J1848" s="13">
        <v>1</v>
      </c>
      <c r="K1848" s="13" t="s">
        <v>6326</v>
      </c>
      <c r="L1848" s="13" t="s">
        <v>6327</v>
      </c>
    </row>
    <row r="1849" spans="1:12">
      <c r="A1849" s="1">
        <v>100013161</v>
      </c>
      <c r="B1849" s="1" t="s">
        <v>2314</v>
      </c>
      <c r="C1849" s="1" t="s">
        <v>4293</v>
      </c>
      <c r="D1849" s="1" t="s">
        <v>46</v>
      </c>
      <c r="E1849" s="1" t="s">
        <v>2</v>
      </c>
      <c r="F1849" s="13" t="s">
        <v>46</v>
      </c>
      <c r="G1849" s="13">
        <v>3</v>
      </c>
      <c r="H1849" s="13">
        <v>1</v>
      </c>
      <c r="I1849" s="13">
        <v>150</v>
      </c>
      <c r="J1849" s="13">
        <v>1</v>
      </c>
      <c r="K1849" s="13" t="s">
        <v>6306</v>
      </c>
      <c r="L1849" s="13" t="s">
        <v>6307</v>
      </c>
    </row>
    <row r="1850" spans="1:12">
      <c r="A1850" s="1">
        <v>100014198</v>
      </c>
      <c r="B1850" s="1" t="s">
        <v>2314</v>
      </c>
      <c r="C1850" s="1" t="s">
        <v>4293</v>
      </c>
      <c r="D1850" s="1" t="s">
        <v>4621</v>
      </c>
      <c r="E1850" s="1" t="s">
        <v>20</v>
      </c>
      <c r="F1850" s="13" t="s">
        <v>72</v>
      </c>
      <c r="G1850" s="13">
        <v>2</v>
      </c>
      <c r="H1850" s="13">
        <v>1</v>
      </c>
      <c r="I1850" s="13">
        <v>100</v>
      </c>
      <c r="J1850" s="13">
        <v>1</v>
      </c>
      <c r="K1850" s="13" t="s">
        <v>6320</v>
      </c>
      <c r="L1850" s="13" t="s">
        <v>6321</v>
      </c>
    </row>
    <row r="1851" spans="1:12">
      <c r="A1851" s="1">
        <v>100013164</v>
      </c>
      <c r="B1851" s="1" t="s">
        <v>2314</v>
      </c>
      <c r="C1851" s="1" t="s">
        <v>4293</v>
      </c>
      <c r="D1851" s="1" t="s">
        <v>176</v>
      </c>
      <c r="E1851" s="1" t="s">
        <v>11</v>
      </c>
      <c r="F1851" s="13" t="s">
        <v>407</v>
      </c>
      <c r="G1851" s="13">
        <v>3</v>
      </c>
      <c r="H1851" s="13">
        <v>1</v>
      </c>
      <c r="I1851" s="13">
        <v>150</v>
      </c>
      <c r="J1851" s="13">
        <v>1</v>
      </c>
      <c r="K1851" s="13" t="s">
        <v>6306</v>
      </c>
      <c r="L1851" s="13" t="s">
        <v>6307</v>
      </c>
    </row>
    <row r="1852" spans="1:12">
      <c r="A1852" s="1">
        <v>100013168</v>
      </c>
      <c r="B1852" s="1" t="s">
        <v>2314</v>
      </c>
      <c r="C1852" s="1" t="s">
        <v>4293</v>
      </c>
      <c r="D1852" s="1" t="s">
        <v>176</v>
      </c>
      <c r="E1852" s="1" t="s">
        <v>11</v>
      </c>
      <c r="F1852" s="13" t="s">
        <v>407</v>
      </c>
      <c r="G1852" s="13">
        <v>2</v>
      </c>
      <c r="H1852" s="13">
        <v>1</v>
      </c>
      <c r="I1852" s="13">
        <v>100</v>
      </c>
      <c r="J1852" s="13">
        <v>1</v>
      </c>
      <c r="K1852" s="13" t="s">
        <v>6320</v>
      </c>
      <c r="L1852" s="13" t="s">
        <v>6321</v>
      </c>
    </row>
    <row r="1853" spans="1:12">
      <c r="A1853" s="1">
        <v>100013172</v>
      </c>
      <c r="B1853" s="1" t="s">
        <v>2314</v>
      </c>
      <c r="C1853" s="1" t="s">
        <v>4293</v>
      </c>
      <c r="D1853" s="1" t="s">
        <v>176</v>
      </c>
      <c r="E1853" s="1" t="s">
        <v>11</v>
      </c>
      <c r="F1853" s="13" t="s">
        <v>12</v>
      </c>
      <c r="G1853" s="13">
        <v>3</v>
      </c>
      <c r="H1853" s="13">
        <v>1</v>
      </c>
      <c r="I1853" s="13">
        <v>150</v>
      </c>
      <c r="J1853" s="13">
        <v>1</v>
      </c>
      <c r="K1853" s="13" t="s">
        <v>6306</v>
      </c>
      <c r="L1853" s="13" t="s">
        <v>6307</v>
      </c>
    </row>
    <row r="1854" spans="1:12">
      <c r="A1854" s="1">
        <v>100013177</v>
      </c>
      <c r="B1854" s="1" t="s">
        <v>2314</v>
      </c>
      <c r="C1854" s="1" t="s">
        <v>4293</v>
      </c>
      <c r="D1854" s="1" t="s">
        <v>12</v>
      </c>
      <c r="E1854" s="1" t="s">
        <v>11</v>
      </c>
      <c r="F1854" s="13" t="s">
        <v>12</v>
      </c>
      <c r="G1854" s="13">
        <v>4</v>
      </c>
      <c r="H1854" s="13">
        <v>1</v>
      </c>
      <c r="I1854" s="13">
        <v>200</v>
      </c>
      <c r="J1854" s="13">
        <v>1</v>
      </c>
      <c r="K1854" s="13" t="s">
        <v>6324</v>
      </c>
      <c r="L1854" s="13" t="s">
        <v>6325</v>
      </c>
    </row>
    <row r="1855" spans="1:12">
      <c r="A1855" s="1">
        <v>100013181</v>
      </c>
      <c r="B1855" s="1" t="s">
        <v>2314</v>
      </c>
      <c r="C1855" s="1" t="s">
        <v>4293</v>
      </c>
      <c r="D1855" s="1" t="s">
        <v>12</v>
      </c>
      <c r="E1855" s="1" t="s">
        <v>11</v>
      </c>
      <c r="F1855" s="13" t="s">
        <v>12</v>
      </c>
      <c r="G1855" s="13">
        <v>5</v>
      </c>
      <c r="H1855" s="13">
        <v>1</v>
      </c>
      <c r="I1855" s="13">
        <v>250</v>
      </c>
      <c r="J1855" s="13">
        <v>1</v>
      </c>
      <c r="K1855" s="13" t="s">
        <v>6322</v>
      </c>
      <c r="L1855" s="13" t="s">
        <v>6323</v>
      </c>
    </row>
    <row r="1856" spans="1:12">
      <c r="A1856" s="1">
        <v>100013185</v>
      </c>
      <c r="B1856" s="1" t="s">
        <v>2314</v>
      </c>
      <c r="C1856" s="1" t="s">
        <v>4293</v>
      </c>
      <c r="D1856" s="1" t="s">
        <v>18</v>
      </c>
      <c r="E1856" s="1" t="s">
        <v>27</v>
      </c>
      <c r="F1856" s="13" t="s">
        <v>18</v>
      </c>
      <c r="G1856" s="13">
        <v>5</v>
      </c>
      <c r="H1856" s="13">
        <v>1</v>
      </c>
      <c r="I1856" s="13">
        <v>250</v>
      </c>
      <c r="J1856" s="13">
        <v>1</v>
      </c>
      <c r="K1856" s="13" t="s">
        <v>6328</v>
      </c>
      <c r="L1856" s="13" t="s">
        <v>6329</v>
      </c>
    </row>
    <row r="1857" spans="1:12">
      <c r="A1857" s="1">
        <v>100013188</v>
      </c>
      <c r="B1857" s="1" t="s">
        <v>2314</v>
      </c>
      <c r="C1857" s="1" t="s">
        <v>4293</v>
      </c>
      <c r="D1857" s="1" t="s">
        <v>500</v>
      </c>
      <c r="E1857" s="1" t="s">
        <v>20</v>
      </c>
      <c r="F1857" s="13" t="s">
        <v>72</v>
      </c>
      <c r="G1857" s="13">
        <v>4</v>
      </c>
      <c r="H1857" s="13">
        <v>1</v>
      </c>
      <c r="I1857" s="13">
        <v>200</v>
      </c>
      <c r="J1857" s="13">
        <v>1</v>
      </c>
      <c r="K1857" s="13" t="s">
        <v>6310</v>
      </c>
      <c r="L1857" s="13" t="s">
        <v>6311</v>
      </c>
    </row>
    <row r="1858" spans="1:12">
      <c r="A1858" s="1">
        <v>100017870</v>
      </c>
      <c r="B1858" s="1" t="s">
        <v>2314</v>
      </c>
      <c r="C1858" s="1" t="s">
        <v>4293</v>
      </c>
      <c r="D1858" s="1" t="s">
        <v>1451</v>
      </c>
      <c r="E1858" s="1" t="s">
        <v>2</v>
      </c>
      <c r="F1858" s="13" t="s">
        <v>1452</v>
      </c>
      <c r="G1858" s="13">
        <v>2</v>
      </c>
      <c r="H1858" s="13">
        <v>1</v>
      </c>
      <c r="I1858" s="13">
        <v>100</v>
      </c>
      <c r="J1858" s="13">
        <v>1</v>
      </c>
      <c r="K1858" s="13" t="s">
        <v>6320</v>
      </c>
      <c r="L1858" s="13" t="s">
        <v>6321</v>
      </c>
    </row>
    <row r="1859" spans="1:12">
      <c r="A1859" s="1">
        <v>100013196</v>
      </c>
      <c r="B1859" s="1" t="s">
        <v>2314</v>
      </c>
      <c r="C1859" s="1" t="s">
        <v>4293</v>
      </c>
      <c r="D1859" s="1" t="s">
        <v>841</v>
      </c>
      <c r="E1859" s="1" t="s">
        <v>2</v>
      </c>
      <c r="F1859" s="13" t="s">
        <v>277</v>
      </c>
      <c r="G1859" s="13">
        <v>2</v>
      </c>
      <c r="H1859" s="13">
        <v>1</v>
      </c>
      <c r="I1859" s="13">
        <v>100</v>
      </c>
      <c r="J1859" s="13">
        <v>1</v>
      </c>
      <c r="K1859" s="13" t="s">
        <v>6320</v>
      </c>
      <c r="L1859" s="13" t="s">
        <v>6321</v>
      </c>
    </row>
    <row r="1860" spans="1:12">
      <c r="A1860" s="1">
        <v>100013197</v>
      </c>
      <c r="B1860" s="1" t="s">
        <v>2314</v>
      </c>
      <c r="C1860" s="1" t="s">
        <v>4293</v>
      </c>
      <c r="D1860" s="1" t="s">
        <v>898</v>
      </c>
      <c r="E1860" s="1" t="s">
        <v>2</v>
      </c>
      <c r="F1860" s="13" t="s">
        <v>46</v>
      </c>
      <c r="G1860" s="13">
        <v>3</v>
      </c>
      <c r="H1860" s="13">
        <v>1</v>
      </c>
      <c r="I1860" s="13">
        <v>150</v>
      </c>
      <c r="J1860" s="13">
        <v>1</v>
      </c>
      <c r="K1860" s="13" t="s">
        <v>6306</v>
      </c>
      <c r="L1860" s="13" t="s">
        <v>6307</v>
      </c>
    </row>
    <row r="1861" spans="1:12">
      <c r="A1861" s="1">
        <v>100013200</v>
      </c>
      <c r="B1861" s="1" t="s">
        <v>2314</v>
      </c>
      <c r="C1861" s="1" t="s">
        <v>4293</v>
      </c>
      <c r="D1861" s="1" t="s">
        <v>12</v>
      </c>
      <c r="E1861" s="1" t="s">
        <v>11</v>
      </c>
      <c r="F1861" s="13" t="s">
        <v>407</v>
      </c>
      <c r="G1861" s="13">
        <v>2</v>
      </c>
      <c r="H1861" s="13">
        <v>1</v>
      </c>
      <c r="I1861" s="13">
        <v>100</v>
      </c>
      <c r="J1861" s="13">
        <v>1</v>
      </c>
      <c r="K1861" s="13" t="s">
        <v>6316</v>
      </c>
      <c r="L1861" s="13" t="s">
        <v>6317</v>
      </c>
    </row>
    <row r="1862" spans="1:12">
      <c r="A1862" s="1">
        <v>100013206</v>
      </c>
      <c r="B1862" s="1" t="s">
        <v>2314</v>
      </c>
      <c r="C1862" s="1" t="s">
        <v>4293</v>
      </c>
      <c r="D1862" s="1" t="s">
        <v>4321</v>
      </c>
      <c r="E1862" s="1" t="s">
        <v>11</v>
      </c>
      <c r="F1862" s="13" t="s">
        <v>12</v>
      </c>
      <c r="G1862" s="13">
        <v>3</v>
      </c>
      <c r="H1862" s="13">
        <v>1</v>
      </c>
      <c r="I1862" s="13">
        <v>150</v>
      </c>
      <c r="J1862" s="13">
        <v>1</v>
      </c>
      <c r="K1862" s="13" t="s">
        <v>6306</v>
      </c>
      <c r="L1862" s="13" t="s">
        <v>6307</v>
      </c>
    </row>
    <row r="1863" spans="1:12">
      <c r="A1863" s="1">
        <v>100013209</v>
      </c>
      <c r="B1863" s="1" t="s">
        <v>2314</v>
      </c>
      <c r="C1863" s="1" t="s">
        <v>4293</v>
      </c>
      <c r="D1863" s="1" t="s">
        <v>12</v>
      </c>
      <c r="E1863" s="1" t="s">
        <v>11</v>
      </c>
      <c r="F1863" s="13" t="s">
        <v>407</v>
      </c>
      <c r="G1863" s="13">
        <v>2</v>
      </c>
      <c r="H1863" s="13">
        <v>1</v>
      </c>
      <c r="I1863" s="13">
        <v>100</v>
      </c>
      <c r="J1863" s="13">
        <v>1</v>
      </c>
      <c r="K1863" s="13" t="s">
        <v>6320</v>
      </c>
      <c r="L1863" s="13" t="s">
        <v>6321</v>
      </c>
    </row>
    <row r="1864" spans="1:12">
      <c r="A1864" s="1">
        <v>100013212</v>
      </c>
      <c r="B1864" s="1" t="s">
        <v>2314</v>
      </c>
      <c r="C1864" s="1" t="s">
        <v>4293</v>
      </c>
      <c r="D1864" s="1" t="s">
        <v>176</v>
      </c>
      <c r="E1864" s="1" t="s">
        <v>11</v>
      </c>
      <c r="F1864" s="13" t="s">
        <v>12</v>
      </c>
      <c r="G1864" s="13">
        <v>3</v>
      </c>
      <c r="H1864" s="13">
        <v>1</v>
      </c>
      <c r="I1864" s="13">
        <v>150</v>
      </c>
      <c r="J1864" s="13">
        <v>1</v>
      </c>
      <c r="K1864" s="13" t="s">
        <v>6306</v>
      </c>
      <c r="L1864" s="13" t="s">
        <v>6307</v>
      </c>
    </row>
    <row r="1865" spans="1:12">
      <c r="A1865" s="1">
        <v>100013216</v>
      </c>
      <c r="B1865" s="1" t="s">
        <v>2314</v>
      </c>
      <c r="C1865" s="1" t="s">
        <v>4293</v>
      </c>
      <c r="D1865" s="1" t="s">
        <v>12</v>
      </c>
      <c r="E1865" s="1" t="s">
        <v>11</v>
      </c>
      <c r="F1865" s="13" t="s">
        <v>407</v>
      </c>
      <c r="G1865" s="13">
        <v>2</v>
      </c>
      <c r="H1865" s="13">
        <v>1</v>
      </c>
      <c r="I1865" s="13">
        <v>100</v>
      </c>
      <c r="J1865" s="13">
        <v>1</v>
      </c>
      <c r="K1865" s="13" t="s">
        <v>6320</v>
      </c>
      <c r="L1865" s="13" t="s">
        <v>6321</v>
      </c>
    </row>
    <row r="1866" spans="1:12">
      <c r="A1866" s="1">
        <v>100013218</v>
      </c>
      <c r="B1866" s="1" t="s">
        <v>2314</v>
      </c>
      <c r="C1866" s="1" t="s">
        <v>4293</v>
      </c>
      <c r="D1866" s="1" t="s">
        <v>46</v>
      </c>
      <c r="E1866" s="1" t="s">
        <v>2</v>
      </c>
      <c r="F1866" s="13" t="s">
        <v>46</v>
      </c>
      <c r="G1866" s="13">
        <v>3</v>
      </c>
      <c r="H1866" s="13">
        <v>1</v>
      </c>
      <c r="I1866" s="13">
        <v>150</v>
      </c>
      <c r="J1866" s="13">
        <v>1</v>
      </c>
      <c r="K1866" s="13" t="s">
        <v>6306</v>
      </c>
      <c r="L1866" s="13" t="s">
        <v>6307</v>
      </c>
    </row>
    <row r="1867" spans="1:12">
      <c r="A1867" s="1">
        <v>100013223</v>
      </c>
      <c r="B1867" s="1" t="s">
        <v>2314</v>
      </c>
      <c r="C1867" s="1" t="s">
        <v>4293</v>
      </c>
      <c r="D1867" s="1" t="s">
        <v>176</v>
      </c>
      <c r="E1867" s="1" t="s">
        <v>11</v>
      </c>
      <c r="F1867" s="13" t="s">
        <v>12</v>
      </c>
      <c r="G1867" s="13">
        <v>5</v>
      </c>
      <c r="H1867" s="13">
        <v>1</v>
      </c>
      <c r="I1867" s="13">
        <v>250</v>
      </c>
      <c r="J1867" s="13">
        <v>1</v>
      </c>
      <c r="K1867" s="13" t="s">
        <v>6328</v>
      </c>
      <c r="L1867" s="13" t="s">
        <v>6329</v>
      </c>
    </row>
    <row r="1868" spans="1:12">
      <c r="A1868" s="1">
        <v>100013229</v>
      </c>
      <c r="B1868" s="1" t="s">
        <v>2314</v>
      </c>
      <c r="C1868" s="1" t="s">
        <v>4293</v>
      </c>
      <c r="D1868" s="1" t="s">
        <v>176</v>
      </c>
      <c r="E1868" s="1" t="s">
        <v>11</v>
      </c>
      <c r="F1868" s="13" t="s">
        <v>407</v>
      </c>
      <c r="G1868" s="13">
        <v>3</v>
      </c>
      <c r="H1868" s="13">
        <v>1</v>
      </c>
      <c r="I1868" s="13">
        <v>150</v>
      </c>
      <c r="J1868" s="13">
        <v>1</v>
      </c>
      <c r="K1868" s="13" t="s">
        <v>6306</v>
      </c>
      <c r="L1868" s="13" t="s">
        <v>6307</v>
      </c>
    </row>
    <row r="1869" spans="1:12">
      <c r="A1869" s="1">
        <v>100013232</v>
      </c>
      <c r="B1869" s="1" t="s">
        <v>2314</v>
      </c>
      <c r="C1869" s="1" t="s">
        <v>4293</v>
      </c>
      <c r="D1869" s="1" t="s">
        <v>4335</v>
      </c>
      <c r="E1869" s="1" t="s">
        <v>11</v>
      </c>
      <c r="F1869" s="13" t="s">
        <v>407</v>
      </c>
      <c r="G1869" s="13">
        <v>3</v>
      </c>
      <c r="H1869" s="13">
        <v>2</v>
      </c>
      <c r="I1869" s="13">
        <v>150</v>
      </c>
      <c r="J1869" s="13">
        <v>1</v>
      </c>
      <c r="K1869" s="13" t="s">
        <v>6312</v>
      </c>
      <c r="L1869" s="13" t="s">
        <v>6313</v>
      </c>
    </row>
    <row r="1870" spans="1:12">
      <c r="A1870" s="1">
        <v>100013237</v>
      </c>
      <c r="B1870" s="1" t="s">
        <v>2314</v>
      </c>
      <c r="C1870" s="1" t="s">
        <v>4293</v>
      </c>
      <c r="D1870" s="1" t="s">
        <v>176</v>
      </c>
      <c r="E1870" s="1" t="s">
        <v>11</v>
      </c>
      <c r="F1870" s="13" t="s">
        <v>407</v>
      </c>
      <c r="G1870" s="13">
        <v>3</v>
      </c>
      <c r="H1870" s="13">
        <v>1</v>
      </c>
      <c r="I1870" s="13">
        <v>150</v>
      </c>
      <c r="J1870" s="13">
        <v>1</v>
      </c>
      <c r="K1870" s="13" t="s">
        <v>6306</v>
      </c>
      <c r="L1870" s="13" t="s">
        <v>6307</v>
      </c>
    </row>
    <row r="1871" spans="1:12">
      <c r="A1871" s="1">
        <v>100013247</v>
      </c>
      <c r="B1871" s="1" t="s">
        <v>2314</v>
      </c>
      <c r="C1871" s="1" t="s">
        <v>4293</v>
      </c>
      <c r="D1871" s="1" t="s">
        <v>12</v>
      </c>
      <c r="E1871" s="1" t="s">
        <v>11</v>
      </c>
      <c r="F1871" s="13" t="s">
        <v>12</v>
      </c>
      <c r="G1871" s="13">
        <v>5</v>
      </c>
      <c r="H1871" s="13">
        <v>1</v>
      </c>
      <c r="I1871" s="13">
        <v>250</v>
      </c>
      <c r="J1871" s="13">
        <v>1</v>
      </c>
      <c r="K1871" s="13" t="s">
        <v>6322</v>
      </c>
      <c r="L1871" s="13" t="s">
        <v>6323</v>
      </c>
    </row>
    <row r="1872" spans="1:12">
      <c r="A1872" s="1">
        <v>100013251</v>
      </c>
      <c r="B1872" s="1" t="s">
        <v>2314</v>
      </c>
      <c r="C1872" s="1" t="s">
        <v>4293</v>
      </c>
      <c r="D1872" s="1" t="s">
        <v>4343</v>
      </c>
      <c r="E1872" s="1" t="s">
        <v>27</v>
      </c>
      <c r="F1872" s="13" t="s">
        <v>18</v>
      </c>
      <c r="G1872" s="13">
        <v>3</v>
      </c>
      <c r="H1872" s="13">
        <v>1</v>
      </c>
      <c r="I1872" s="13">
        <v>150</v>
      </c>
      <c r="J1872" s="13">
        <v>1</v>
      </c>
      <c r="K1872" s="13" t="s">
        <v>6312</v>
      </c>
      <c r="L1872" s="13" t="s">
        <v>6313</v>
      </c>
    </row>
    <row r="1873" spans="1:12">
      <c r="A1873" s="1">
        <v>100014496</v>
      </c>
      <c r="B1873" s="1" t="s">
        <v>2314</v>
      </c>
      <c r="C1873" s="1" t="s">
        <v>4293</v>
      </c>
      <c r="D1873" s="1" t="s">
        <v>4688</v>
      </c>
      <c r="E1873" s="1" t="s">
        <v>20</v>
      </c>
      <c r="F1873" s="13" t="s">
        <v>72</v>
      </c>
      <c r="G1873" s="13">
        <v>4</v>
      </c>
      <c r="H1873" s="13">
        <v>1</v>
      </c>
      <c r="I1873" s="13">
        <v>200</v>
      </c>
      <c r="J1873" s="13">
        <v>1</v>
      </c>
      <c r="K1873" s="13" t="s">
        <v>6310</v>
      </c>
      <c r="L1873" s="13" t="s">
        <v>6311</v>
      </c>
    </row>
    <row r="1874" spans="1:12">
      <c r="A1874" s="1">
        <v>100013266</v>
      </c>
      <c r="B1874" s="1" t="s">
        <v>2314</v>
      </c>
      <c r="C1874" s="1" t="s">
        <v>4293</v>
      </c>
      <c r="D1874" s="1" t="s">
        <v>4321</v>
      </c>
      <c r="E1874" s="1" t="s">
        <v>11</v>
      </c>
      <c r="F1874" s="13" t="s">
        <v>12</v>
      </c>
      <c r="G1874" s="13">
        <v>5</v>
      </c>
      <c r="H1874" s="13">
        <v>1</v>
      </c>
      <c r="I1874" s="13">
        <v>250</v>
      </c>
      <c r="J1874" s="13">
        <v>1</v>
      </c>
      <c r="K1874" s="13" t="s">
        <v>6326</v>
      </c>
      <c r="L1874" s="13" t="s">
        <v>6327</v>
      </c>
    </row>
    <row r="1875" spans="1:12">
      <c r="A1875" s="1">
        <v>100013273</v>
      </c>
      <c r="B1875" s="1" t="s">
        <v>2314</v>
      </c>
      <c r="C1875" s="1" t="s">
        <v>4293</v>
      </c>
      <c r="D1875" s="1" t="s">
        <v>176</v>
      </c>
      <c r="E1875" s="1" t="s">
        <v>11</v>
      </c>
      <c r="F1875" s="13" t="s">
        <v>12</v>
      </c>
      <c r="G1875" s="13">
        <v>3</v>
      </c>
      <c r="H1875" s="13">
        <v>1</v>
      </c>
      <c r="I1875" s="13">
        <v>150</v>
      </c>
      <c r="J1875" s="13">
        <v>1</v>
      </c>
      <c r="K1875" s="13" t="s">
        <v>6306</v>
      </c>
      <c r="L1875" s="13" t="s">
        <v>6307</v>
      </c>
    </row>
    <row r="1876" spans="1:12">
      <c r="A1876" s="1">
        <v>100013278</v>
      </c>
      <c r="B1876" s="1" t="s">
        <v>2314</v>
      </c>
      <c r="C1876" s="1" t="s">
        <v>4293</v>
      </c>
      <c r="D1876" s="1" t="s">
        <v>176</v>
      </c>
      <c r="E1876" s="1" t="s">
        <v>11</v>
      </c>
      <c r="F1876" s="13" t="s">
        <v>12</v>
      </c>
      <c r="G1876" s="13">
        <v>5</v>
      </c>
      <c r="H1876" s="13">
        <v>1</v>
      </c>
      <c r="I1876" s="13">
        <v>250</v>
      </c>
      <c r="J1876" s="13">
        <v>1</v>
      </c>
      <c r="K1876" s="13" t="s">
        <v>6328</v>
      </c>
      <c r="L1876" s="13" t="s">
        <v>6329</v>
      </c>
    </row>
    <row r="1877" spans="1:12">
      <c r="A1877" s="1">
        <v>100013287</v>
      </c>
      <c r="B1877" s="1" t="s">
        <v>2314</v>
      </c>
      <c r="C1877" s="1" t="s">
        <v>4293</v>
      </c>
      <c r="D1877" s="1" t="s">
        <v>176</v>
      </c>
      <c r="E1877" s="1" t="s">
        <v>11</v>
      </c>
      <c r="F1877" s="13" t="s">
        <v>12</v>
      </c>
      <c r="G1877" s="13">
        <v>3</v>
      </c>
      <c r="H1877" s="13">
        <v>1</v>
      </c>
      <c r="I1877" s="13">
        <v>150</v>
      </c>
      <c r="J1877" s="13">
        <v>1</v>
      </c>
      <c r="K1877" s="13" t="s">
        <v>6312</v>
      </c>
      <c r="L1877" s="13" t="s">
        <v>6313</v>
      </c>
    </row>
    <row r="1878" spans="1:12">
      <c r="A1878" s="1">
        <v>100013292</v>
      </c>
      <c r="B1878" s="1" t="s">
        <v>2314</v>
      </c>
      <c r="C1878" s="1" t="s">
        <v>4293</v>
      </c>
      <c r="D1878" s="1" t="s">
        <v>12</v>
      </c>
      <c r="E1878" s="1" t="s">
        <v>11</v>
      </c>
      <c r="F1878" s="13" t="s">
        <v>407</v>
      </c>
      <c r="G1878" s="13">
        <v>2</v>
      </c>
      <c r="H1878" s="13">
        <v>1</v>
      </c>
      <c r="I1878" s="13">
        <v>100</v>
      </c>
      <c r="J1878" s="13">
        <v>1</v>
      </c>
      <c r="K1878" s="13" t="s">
        <v>6320</v>
      </c>
      <c r="L1878" s="13" t="s">
        <v>6321</v>
      </c>
    </row>
    <row r="1879" spans="1:12">
      <c r="A1879" s="1">
        <v>100013294</v>
      </c>
      <c r="B1879" s="1" t="s">
        <v>2314</v>
      </c>
      <c r="C1879" s="1" t="s">
        <v>4293</v>
      </c>
      <c r="D1879" s="1" t="s">
        <v>12</v>
      </c>
      <c r="E1879" s="1" t="s">
        <v>11</v>
      </c>
      <c r="F1879" s="13" t="s">
        <v>12</v>
      </c>
      <c r="G1879" s="13">
        <v>3</v>
      </c>
      <c r="H1879" s="13">
        <v>1</v>
      </c>
      <c r="I1879" s="13">
        <v>150</v>
      </c>
      <c r="J1879" s="13">
        <v>1</v>
      </c>
      <c r="K1879" s="13" t="s">
        <v>6306</v>
      </c>
      <c r="L1879" s="13" t="s">
        <v>6307</v>
      </c>
    </row>
    <row r="1880" spans="1:12">
      <c r="A1880" s="1">
        <v>100013298</v>
      </c>
      <c r="B1880" s="1" t="s">
        <v>2314</v>
      </c>
      <c r="C1880" s="1" t="s">
        <v>4293</v>
      </c>
      <c r="D1880" s="1" t="s">
        <v>12</v>
      </c>
      <c r="E1880" s="1" t="s">
        <v>11</v>
      </c>
      <c r="F1880" s="13" t="s">
        <v>407</v>
      </c>
      <c r="G1880" s="13">
        <v>2</v>
      </c>
      <c r="H1880" s="13">
        <v>1</v>
      </c>
      <c r="I1880" s="13">
        <v>100</v>
      </c>
      <c r="J1880" s="13">
        <v>1</v>
      </c>
      <c r="K1880" s="13" t="s">
        <v>6320</v>
      </c>
      <c r="L1880" s="13" t="s">
        <v>6321</v>
      </c>
    </row>
    <row r="1881" spans="1:12">
      <c r="A1881" s="1">
        <v>100013300</v>
      </c>
      <c r="B1881" s="1" t="s">
        <v>2314</v>
      </c>
      <c r="C1881" s="1" t="s">
        <v>4360</v>
      </c>
      <c r="D1881" s="1" t="s">
        <v>4358</v>
      </c>
      <c r="E1881" s="1" t="s">
        <v>11</v>
      </c>
      <c r="F1881" s="13" t="s">
        <v>12</v>
      </c>
      <c r="G1881" s="13">
        <v>4</v>
      </c>
      <c r="H1881" s="13">
        <v>1</v>
      </c>
      <c r="I1881" s="13">
        <v>200</v>
      </c>
      <c r="J1881" s="13">
        <v>1</v>
      </c>
      <c r="K1881" s="13" t="s">
        <v>6332</v>
      </c>
      <c r="L1881" s="13" t="s">
        <v>6333</v>
      </c>
    </row>
    <row r="1882" spans="1:12">
      <c r="A1882" s="1">
        <v>100013303</v>
      </c>
      <c r="B1882" s="1" t="s">
        <v>2314</v>
      </c>
      <c r="C1882" s="1" t="s">
        <v>4360</v>
      </c>
      <c r="D1882" s="1" t="s">
        <v>176</v>
      </c>
      <c r="E1882" s="1" t="s">
        <v>11</v>
      </c>
      <c r="F1882" s="13" t="s">
        <v>12</v>
      </c>
      <c r="G1882" s="13">
        <v>4</v>
      </c>
      <c r="H1882" s="13">
        <v>1</v>
      </c>
      <c r="I1882" s="13">
        <v>200</v>
      </c>
      <c r="J1882" s="13">
        <v>1</v>
      </c>
      <c r="K1882" s="13" t="s">
        <v>6332</v>
      </c>
      <c r="L1882" s="13" t="s">
        <v>6333</v>
      </c>
    </row>
    <row r="1883" spans="1:12">
      <c r="A1883" s="1">
        <v>100013309</v>
      </c>
      <c r="B1883" s="1" t="s">
        <v>2314</v>
      </c>
      <c r="C1883" s="1" t="s">
        <v>4360</v>
      </c>
      <c r="D1883" s="1" t="s">
        <v>4363</v>
      </c>
      <c r="E1883" s="1" t="s">
        <v>11</v>
      </c>
      <c r="F1883" s="13" t="s">
        <v>407</v>
      </c>
      <c r="G1883" s="13">
        <v>2</v>
      </c>
      <c r="H1883" s="13">
        <v>1</v>
      </c>
      <c r="I1883" s="13">
        <v>100</v>
      </c>
      <c r="J1883" s="13">
        <v>1</v>
      </c>
      <c r="K1883" s="13" t="s">
        <v>6320</v>
      </c>
      <c r="L1883" s="13" t="s">
        <v>6321</v>
      </c>
    </row>
    <row r="1884" spans="1:12">
      <c r="A1884" s="1">
        <v>100013312</v>
      </c>
      <c r="B1884" s="1" t="s">
        <v>2314</v>
      </c>
      <c r="C1884" s="1" t="s">
        <v>4360</v>
      </c>
      <c r="D1884" s="1" t="s">
        <v>4366</v>
      </c>
      <c r="E1884" s="1" t="s">
        <v>11</v>
      </c>
      <c r="F1884" s="13" t="s">
        <v>12</v>
      </c>
      <c r="G1884" s="13">
        <v>3</v>
      </c>
      <c r="H1884" s="13">
        <v>1</v>
      </c>
      <c r="I1884" s="13">
        <v>150</v>
      </c>
      <c r="J1884" s="13">
        <v>1</v>
      </c>
      <c r="K1884" s="13" t="s">
        <v>6306</v>
      </c>
      <c r="L1884" s="13" t="s">
        <v>6307</v>
      </c>
    </row>
    <row r="1885" spans="1:12">
      <c r="A1885" s="1">
        <v>100013330</v>
      </c>
      <c r="B1885" s="1" t="s">
        <v>2314</v>
      </c>
      <c r="C1885" s="1" t="s">
        <v>4360</v>
      </c>
      <c r="D1885" s="1" t="s">
        <v>12</v>
      </c>
      <c r="E1885" s="1" t="s">
        <v>11</v>
      </c>
      <c r="F1885" s="13" t="s">
        <v>12</v>
      </c>
      <c r="G1885" s="13">
        <v>4</v>
      </c>
      <c r="H1885" s="13">
        <v>1</v>
      </c>
      <c r="I1885" s="13">
        <v>200</v>
      </c>
      <c r="J1885" s="13">
        <v>1</v>
      </c>
      <c r="K1885" s="13" t="s">
        <v>6332</v>
      </c>
      <c r="L1885" s="13" t="s">
        <v>6333</v>
      </c>
    </row>
    <row r="1886" spans="1:12">
      <c r="A1886" s="1">
        <v>100013342</v>
      </c>
      <c r="B1886" s="1" t="s">
        <v>2314</v>
      </c>
      <c r="C1886" s="1" t="s">
        <v>4360</v>
      </c>
      <c r="D1886" s="1" t="s">
        <v>2860</v>
      </c>
      <c r="E1886" s="1" t="s">
        <v>11</v>
      </c>
      <c r="F1886" s="13" t="s">
        <v>12</v>
      </c>
      <c r="G1886" s="13">
        <v>4</v>
      </c>
      <c r="H1886" s="13">
        <v>1</v>
      </c>
      <c r="I1886" s="13">
        <v>200</v>
      </c>
      <c r="J1886" s="13">
        <v>1</v>
      </c>
      <c r="K1886" s="13" t="s">
        <v>6332</v>
      </c>
      <c r="L1886" s="13" t="s">
        <v>6333</v>
      </c>
    </row>
    <row r="1887" spans="1:12">
      <c r="A1887" s="1">
        <v>100013345</v>
      </c>
      <c r="B1887" s="1" t="s">
        <v>2314</v>
      </c>
      <c r="C1887" s="1" t="s">
        <v>4360</v>
      </c>
      <c r="D1887" s="1" t="s">
        <v>12</v>
      </c>
      <c r="E1887" s="1" t="s">
        <v>11</v>
      </c>
      <c r="F1887" s="13" t="s">
        <v>12</v>
      </c>
      <c r="G1887" s="13">
        <v>4</v>
      </c>
      <c r="H1887" s="13">
        <v>1</v>
      </c>
      <c r="I1887" s="13">
        <v>200</v>
      </c>
      <c r="J1887" s="13">
        <v>1</v>
      </c>
      <c r="K1887" s="13" t="s">
        <v>6332</v>
      </c>
      <c r="L1887" s="13" t="s">
        <v>6333</v>
      </c>
    </row>
    <row r="1888" spans="1:12">
      <c r="A1888" s="1">
        <v>100013363</v>
      </c>
      <c r="B1888" s="1" t="s">
        <v>2314</v>
      </c>
      <c r="C1888" s="1" t="s">
        <v>4360</v>
      </c>
      <c r="D1888" s="1" t="s">
        <v>21</v>
      </c>
      <c r="E1888" s="1" t="s">
        <v>20</v>
      </c>
      <c r="F1888" s="13" t="s">
        <v>21</v>
      </c>
      <c r="G1888" s="13">
        <v>4</v>
      </c>
      <c r="H1888" s="13">
        <v>1</v>
      </c>
      <c r="I1888" s="13">
        <v>200</v>
      </c>
      <c r="J1888" s="13">
        <v>1</v>
      </c>
      <c r="K1888" s="13" t="s">
        <v>6332</v>
      </c>
      <c r="L1888" s="13" t="s">
        <v>6333</v>
      </c>
    </row>
    <row r="1889" spans="1:12">
      <c r="A1889" s="1">
        <v>100013366</v>
      </c>
      <c r="B1889" s="1" t="s">
        <v>2314</v>
      </c>
      <c r="C1889" s="1" t="s">
        <v>4360</v>
      </c>
      <c r="D1889" s="1" t="s">
        <v>72</v>
      </c>
      <c r="E1889" s="1" t="s">
        <v>20</v>
      </c>
      <c r="F1889" s="13" t="s">
        <v>72</v>
      </c>
      <c r="G1889" s="13">
        <v>4</v>
      </c>
      <c r="H1889" s="13">
        <v>1</v>
      </c>
      <c r="I1889" s="13">
        <v>200</v>
      </c>
      <c r="J1889" s="13">
        <v>1</v>
      </c>
      <c r="K1889" s="13" t="s">
        <v>6332</v>
      </c>
      <c r="L1889" s="13" t="s">
        <v>6333</v>
      </c>
    </row>
    <row r="1890" spans="1:12">
      <c r="A1890" s="1">
        <v>100013374</v>
      </c>
      <c r="B1890" s="1" t="s">
        <v>2314</v>
      </c>
      <c r="C1890" s="1" t="s">
        <v>4360</v>
      </c>
      <c r="D1890" s="1" t="s">
        <v>18</v>
      </c>
      <c r="E1890" s="1" t="s">
        <v>27</v>
      </c>
      <c r="F1890" s="13" t="s">
        <v>18</v>
      </c>
      <c r="G1890" s="13">
        <v>4</v>
      </c>
      <c r="H1890" s="13">
        <v>1</v>
      </c>
      <c r="I1890" s="13">
        <v>200</v>
      </c>
      <c r="J1890" s="13">
        <v>1</v>
      </c>
      <c r="K1890" s="13" t="s">
        <v>6332</v>
      </c>
      <c r="L1890" s="13" t="s">
        <v>6333</v>
      </c>
    </row>
    <row r="1891" spans="1:12">
      <c r="A1891" s="1">
        <v>100013370</v>
      </c>
      <c r="B1891" s="1" t="s">
        <v>2314</v>
      </c>
      <c r="C1891" s="1" t="s">
        <v>4360</v>
      </c>
      <c r="D1891" s="1" t="s">
        <v>12</v>
      </c>
      <c r="E1891" s="1" t="s">
        <v>11</v>
      </c>
      <c r="F1891" s="13" t="s">
        <v>12</v>
      </c>
      <c r="G1891" s="13">
        <v>4</v>
      </c>
      <c r="H1891" s="13">
        <v>1</v>
      </c>
      <c r="I1891" s="13">
        <v>200</v>
      </c>
      <c r="J1891" s="13">
        <v>1</v>
      </c>
      <c r="K1891" s="13" t="s">
        <v>6332</v>
      </c>
      <c r="L1891" s="13" t="s">
        <v>6333</v>
      </c>
    </row>
    <row r="1892" spans="1:12">
      <c r="A1892" s="1">
        <v>100013376</v>
      </c>
      <c r="B1892" s="1" t="s">
        <v>2314</v>
      </c>
      <c r="C1892" s="1" t="s">
        <v>4360</v>
      </c>
      <c r="D1892" s="1" t="s">
        <v>3871</v>
      </c>
      <c r="E1892" s="1" t="s">
        <v>27</v>
      </c>
      <c r="F1892" s="13" t="s">
        <v>18</v>
      </c>
      <c r="G1892" s="13">
        <v>3</v>
      </c>
      <c r="H1892" s="13">
        <v>1</v>
      </c>
      <c r="I1892" s="13">
        <v>150</v>
      </c>
      <c r="J1892" s="13">
        <v>1</v>
      </c>
      <c r="K1892" s="13" t="s">
        <v>6312</v>
      </c>
      <c r="L1892" s="13" t="s">
        <v>6313</v>
      </c>
    </row>
    <row r="1893" spans="1:12">
      <c r="A1893" s="1">
        <v>100013375</v>
      </c>
      <c r="B1893" s="1" t="s">
        <v>2314</v>
      </c>
      <c r="C1893" s="1" t="s">
        <v>4360</v>
      </c>
      <c r="D1893" s="1" t="s">
        <v>4377</v>
      </c>
      <c r="E1893" s="1" t="s">
        <v>11</v>
      </c>
      <c r="F1893" s="13" t="s">
        <v>12</v>
      </c>
      <c r="G1893" s="13">
        <v>4</v>
      </c>
      <c r="H1893" s="13">
        <v>1</v>
      </c>
      <c r="I1893" s="13">
        <v>200</v>
      </c>
      <c r="J1893" s="13">
        <v>1</v>
      </c>
      <c r="K1893" s="13" t="s">
        <v>6332</v>
      </c>
      <c r="L1893" s="13" t="s">
        <v>6333</v>
      </c>
    </row>
    <row r="1894" spans="1:12">
      <c r="A1894" s="1">
        <v>100013386</v>
      </c>
      <c r="B1894" s="1" t="s">
        <v>2314</v>
      </c>
      <c r="C1894" s="1" t="s">
        <v>4360</v>
      </c>
      <c r="D1894" s="1" t="s">
        <v>176</v>
      </c>
      <c r="E1894" s="1" t="s">
        <v>11</v>
      </c>
      <c r="F1894" s="13" t="s">
        <v>12</v>
      </c>
      <c r="G1894" s="13">
        <v>4</v>
      </c>
      <c r="H1894" s="13">
        <v>1</v>
      </c>
      <c r="I1894" s="13">
        <v>200</v>
      </c>
      <c r="J1894" s="13">
        <v>1</v>
      </c>
      <c r="K1894" s="13" t="s">
        <v>6332</v>
      </c>
      <c r="L1894" s="13" t="s">
        <v>6333</v>
      </c>
    </row>
    <row r="1895" spans="1:12">
      <c r="A1895" s="1">
        <v>100013394</v>
      </c>
      <c r="B1895" s="1" t="s">
        <v>2314</v>
      </c>
      <c r="C1895" s="1" t="s">
        <v>4360</v>
      </c>
      <c r="D1895" s="1" t="s">
        <v>176</v>
      </c>
      <c r="E1895" s="1" t="s">
        <v>11</v>
      </c>
      <c r="F1895" s="13" t="s">
        <v>12</v>
      </c>
      <c r="G1895" s="13">
        <v>3</v>
      </c>
      <c r="H1895" s="13">
        <v>2</v>
      </c>
      <c r="I1895" s="13">
        <v>150</v>
      </c>
      <c r="J1895" s="13">
        <v>1</v>
      </c>
      <c r="K1895" s="13" t="s">
        <v>6306</v>
      </c>
      <c r="L1895" s="13" t="s">
        <v>6307</v>
      </c>
    </row>
    <row r="1896" spans="1:12">
      <c r="A1896" s="1">
        <v>100013399</v>
      </c>
      <c r="B1896" s="1" t="s">
        <v>2314</v>
      </c>
      <c r="C1896" s="1" t="s">
        <v>4360</v>
      </c>
      <c r="D1896" s="1" t="s">
        <v>4383</v>
      </c>
      <c r="E1896" s="1" t="s">
        <v>11</v>
      </c>
      <c r="F1896" s="13" t="s">
        <v>12</v>
      </c>
      <c r="G1896" s="13">
        <v>3</v>
      </c>
      <c r="H1896" s="13">
        <v>1</v>
      </c>
      <c r="I1896" s="13">
        <v>150</v>
      </c>
      <c r="J1896" s="13">
        <v>1</v>
      </c>
      <c r="K1896" s="13" t="s">
        <v>6306</v>
      </c>
      <c r="L1896" s="13" t="s">
        <v>6307</v>
      </c>
    </row>
    <row r="1897" spans="1:12">
      <c r="A1897" s="1">
        <v>100013405</v>
      </c>
      <c r="B1897" s="1" t="s">
        <v>2314</v>
      </c>
      <c r="C1897" s="1" t="s">
        <v>4360</v>
      </c>
      <c r="D1897" s="1" t="s">
        <v>176</v>
      </c>
      <c r="E1897" s="1" t="s">
        <v>11</v>
      </c>
      <c r="F1897" s="13" t="s">
        <v>12</v>
      </c>
      <c r="G1897" s="13">
        <v>3</v>
      </c>
      <c r="H1897" s="13">
        <v>1</v>
      </c>
      <c r="I1897" s="13">
        <v>150</v>
      </c>
      <c r="J1897" s="13">
        <v>1</v>
      </c>
      <c r="K1897" s="13" t="s">
        <v>6306</v>
      </c>
      <c r="L1897" s="13" t="s">
        <v>6307</v>
      </c>
    </row>
    <row r="1898" spans="1:12">
      <c r="A1898" s="1">
        <v>100013410</v>
      </c>
      <c r="B1898" s="1" t="s">
        <v>2314</v>
      </c>
      <c r="C1898" s="1" t="s">
        <v>4389</v>
      </c>
      <c r="D1898" s="1" t="s">
        <v>176</v>
      </c>
      <c r="E1898" s="1" t="s">
        <v>11</v>
      </c>
      <c r="F1898" s="13" t="s">
        <v>12</v>
      </c>
      <c r="G1898" s="13">
        <v>3</v>
      </c>
      <c r="H1898" s="13">
        <v>1</v>
      </c>
      <c r="I1898" s="13">
        <v>150</v>
      </c>
      <c r="J1898" s="13">
        <v>1</v>
      </c>
      <c r="K1898" s="13" t="s">
        <v>6306</v>
      </c>
      <c r="L1898" s="13" t="s">
        <v>6307</v>
      </c>
    </row>
    <row r="1899" spans="1:12">
      <c r="A1899" s="1">
        <v>100013415</v>
      </c>
      <c r="B1899" s="1" t="s">
        <v>2314</v>
      </c>
      <c r="C1899" s="1" t="s">
        <v>4389</v>
      </c>
      <c r="D1899" s="1" t="s">
        <v>4391</v>
      </c>
      <c r="E1899" s="1" t="s">
        <v>11</v>
      </c>
      <c r="F1899" s="13" t="s">
        <v>12</v>
      </c>
      <c r="G1899" s="13">
        <v>3</v>
      </c>
      <c r="H1899" s="13">
        <v>1</v>
      </c>
      <c r="I1899" s="13">
        <v>150</v>
      </c>
      <c r="J1899" s="13">
        <v>1</v>
      </c>
      <c r="K1899" s="13" t="s">
        <v>6306</v>
      </c>
      <c r="L1899" s="13" t="s">
        <v>6307</v>
      </c>
    </row>
    <row r="1900" spans="1:12">
      <c r="A1900" s="1">
        <v>100013423</v>
      </c>
      <c r="B1900" s="1" t="s">
        <v>2314</v>
      </c>
      <c r="C1900" s="1" t="s">
        <v>4389</v>
      </c>
      <c r="D1900" s="1" t="s">
        <v>176</v>
      </c>
      <c r="E1900" s="1" t="s">
        <v>11</v>
      </c>
      <c r="F1900" s="13" t="s">
        <v>407</v>
      </c>
      <c r="G1900" s="13">
        <v>2</v>
      </c>
      <c r="H1900" s="13">
        <v>1</v>
      </c>
      <c r="I1900" s="13">
        <v>100</v>
      </c>
      <c r="J1900" s="13">
        <v>1</v>
      </c>
      <c r="K1900" s="13" t="s">
        <v>6320</v>
      </c>
      <c r="L1900" s="13" t="s">
        <v>6321</v>
      </c>
    </row>
    <row r="1901" spans="1:12">
      <c r="A1901" s="1">
        <v>100013426</v>
      </c>
      <c r="B1901" s="1" t="s">
        <v>2314</v>
      </c>
      <c r="C1901" s="1" t="s">
        <v>4389</v>
      </c>
      <c r="D1901" s="1" t="s">
        <v>4397</v>
      </c>
      <c r="E1901" s="1" t="s">
        <v>11</v>
      </c>
      <c r="F1901" s="13" t="s">
        <v>407</v>
      </c>
      <c r="G1901" s="13">
        <v>2</v>
      </c>
      <c r="H1901" s="13">
        <v>1</v>
      </c>
      <c r="I1901" s="13">
        <v>100</v>
      </c>
      <c r="J1901" s="13">
        <v>1</v>
      </c>
      <c r="K1901" s="13" t="s">
        <v>6320</v>
      </c>
      <c r="L1901" s="13" t="s">
        <v>6321</v>
      </c>
    </row>
    <row r="1902" spans="1:12">
      <c r="A1902" s="1">
        <v>100013429</v>
      </c>
      <c r="B1902" s="1" t="s">
        <v>2314</v>
      </c>
      <c r="C1902" s="1" t="s">
        <v>4389</v>
      </c>
      <c r="D1902" s="1" t="s">
        <v>176</v>
      </c>
      <c r="E1902" s="1" t="s">
        <v>11</v>
      </c>
      <c r="F1902" s="13" t="s">
        <v>12</v>
      </c>
      <c r="G1902" s="13">
        <v>5</v>
      </c>
      <c r="H1902" s="13">
        <v>1</v>
      </c>
      <c r="I1902" s="13">
        <v>250</v>
      </c>
      <c r="J1902" s="13">
        <v>1</v>
      </c>
      <c r="K1902" s="13" t="s">
        <v>6314</v>
      </c>
      <c r="L1902" s="13" t="s">
        <v>6315</v>
      </c>
    </row>
    <row r="1903" spans="1:12">
      <c r="A1903" s="1">
        <v>100013435</v>
      </c>
      <c r="B1903" s="1" t="s">
        <v>2314</v>
      </c>
      <c r="C1903" s="1" t="s">
        <v>4389</v>
      </c>
      <c r="D1903" s="1" t="s">
        <v>176</v>
      </c>
      <c r="E1903" s="1" t="s">
        <v>11</v>
      </c>
      <c r="F1903" s="13" t="s">
        <v>12</v>
      </c>
      <c r="G1903" s="13">
        <v>3</v>
      </c>
      <c r="H1903" s="13">
        <v>1</v>
      </c>
      <c r="I1903" s="13">
        <v>150</v>
      </c>
      <c r="J1903" s="13">
        <v>1</v>
      </c>
      <c r="K1903" s="13" t="s">
        <v>6306</v>
      </c>
      <c r="L1903" s="13" t="s">
        <v>6307</v>
      </c>
    </row>
    <row r="1904" spans="1:12">
      <c r="A1904" s="1">
        <v>100013438</v>
      </c>
      <c r="B1904" s="1" t="s">
        <v>2314</v>
      </c>
      <c r="C1904" s="1" t="s">
        <v>4389</v>
      </c>
      <c r="D1904" s="1" t="s">
        <v>176</v>
      </c>
      <c r="E1904" s="1" t="s">
        <v>11</v>
      </c>
      <c r="F1904" s="13" t="s">
        <v>12</v>
      </c>
      <c r="G1904" s="13">
        <v>3</v>
      </c>
      <c r="H1904" s="13">
        <v>1</v>
      </c>
      <c r="I1904" s="13">
        <v>150</v>
      </c>
      <c r="J1904" s="13">
        <v>1</v>
      </c>
      <c r="K1904" s="13" t="s">
        <v>6306</v>
      </c>
      <c r="L1904" s="13" t="s">
        <v>6307</v>
      </c>
    </row>
    <row r="1905" spans="1:12">
      <c r="A1905" s="1">
        <v>100013444</v>
      </c>
      <c r="B1905" s="1" t="s">
        <v>2314</v>
      </c>
      <c r="C1905" s="1" t="s">
        <v>4389</v>
      </c>
      <c r="D1905" s="1" t="s">
        <v>176</v>
      </c>
      <c r="E1905" s="1" t="s">
        <v>11</v>
      </c>
      <c r="F1905" s="13" t="s">
        <v>12</v>
      </c>
      <c r="G1905" s="13">
        <v>3</v>
      </c>
      <c r="H1905" s="13">
        <v>1</v>
      </c>
      <c r="I1905" s="13">
        <v>150</v>
      </c>
      <c r="J1905" s="13">
        <v>1</v>
      </c>
      <c r="K1905" s="13" t="s">
        <v>6306</v>
      </c>
      <c r="L1905" s="13" t="s">
        <v>6307</v>
      </c>
    </row>
    <row r="1906" spans="1:12">
      <c r="A1906" s="1">
        <v>100013451</v>
      </c>
      <c r="B1906" s="1" t="s">
        <v>2314</v>
      </c>
      <c r="C1906" s="1" t="s">
        <v>4389</v>
      </c>
      <c r="D1906" s="1" t="s">
        <v>176</v>
      </c>
      <c r="E1906" s="1" t="s">
        <v>11</v>
      </c>
      <c r="F1906" s="13" t="s">
        <v>407</v>
      </c>
      <c r="G1906" s="13">
        <v>2</v>
      </c>
      <c r="H1906" s="13">
        <v>1</v>
      </c>
      <c r="I1906" s="13">
        <v>100</v>
      </c>
      <c r="J1906" s="13">
        <v>1</v>
      </c>
      <c r="K1906" s="13" t="s">
        <v>6320</v>
      </c>
      <c r="L1906" s="13" t="s">
        <v>6321</v>
      </c>
    </row>
    <row r="1907" spans="1:12">
      <c r="A1907" s="1">
        <v>100019029</v>
      </c>
      <c r="B1907" s="1" t="s">
        <v>2314</v>
      </c>
      <c r="C1907" s="1" t="s">
        <v>4389</v>
      </c>
      <c r="D1907" s="1" t="s">
        <v>494</v>
      </c>
      <c r="E1907" s="1" t="s">
        <v>20</v>
      </c>
      <c r="F1907" s="13" t="s">
        <v>72</v>
      </c>
      <c r="G1907" s="13">
        <v>3</v>
      </c>
      <c r="H1907" s="13">
        <v>1</v>
      </c>
      <c r="I1907" s="13">
        <v>150</v>
      </c>
      <c r="J1907" s="13">
        <v>1</v>
      </c>
      <c r="K1907" s="13" t="s">
        <v>6306</v>
      </c>
      <c r="L1907" s="13" t="s">
        <v>6307</v>
      </c>
    </row>
    <row r="1908" spans="1:12">
      <c r="A1908" s="1">
        <v>100013455</v>
      </c>
      <c r="B1908" s="1" t="s">
        <v>2314</v>
      </c>
      <c r="C1908" s="1" t="s">
        <v>4389</v>
      </c>
      <c r="D1908" s="1" t="s">
        <v>176</v>
      </c>
      <c r="E1908" s="1" t="s">
        <v>11</v>
      </c>
      <c r="F1908" s="13" t="s">
        <v>12</v>
      </c>
      <c r="G1908" s="13">
        <v>3</v>
      </c>
      <c r="H1908" s="13">
        <v>1</v>
      </c>
      <c r="I1908" s="13">
        <v>150</v>
      </c>
      <c r="J1908" s="13">
        <v>1</v>
      </c>
      <c r="K1908" s="13" t="s">
        <v>6306</v>
      </c>
      <c r="L1908" s="13" t="s">
        <v>6307</v>
      </c>
    </row>
    <row r="1909" spans="1:12">
      <c r="A1909" s="1">
        <v>100013462</v>
      </c>
      <c r="B1909" s="1" t="s">
        <v>2314</v>
      </c>
      <c r="C1909" s="1" t="s">
        <v>4389</v>
      </c>
      <c r="D1909" s="1" t="s">
        <v>176</v>
      </c>
      <c r="E1909" s="1" t="s">
        <v>11</v>
      </c>
      <c r="F1909" s="13" t="s">
        <v>12</v>
      </c>
      <c r="G1909" s="13">
        <v>3</v>
      </c>
      <c r="H1909" s="13">
        <v>1</v>
      </c>
      <c r="I1909" s="13">
        <v>150</v>
      </c>
      <c r="J1909" s="13">
        <v>1</v>
      </c>
      <c r="K1909" s="13" t="s">
        <v>6306</v>
      </c>
      <c r="L1909" s="13" t="s">
        <v>6307</v>
      </c>
    </row>
    <row r="1910" spans="1:12">
      <c r="A1910" s="1">
        <v>100013473</v>
      </c>
      <c r="B1910" s="1" t="s">
        <v>2314</v>
      </c>
      <c r="C1910" s="1" t="s">
        <v>4389</v>
      </c>
      <c r="D1910" s="1" t="s">
        <v>176</v>
      </c>
      <c r="E1910" s="1" t="s">
        <v>11</v>
      </c>
      <c r="F1910" s="13" t="s">
        <v>407</v>
      </c>
      <c r="G1910" s="13">
        <v>2</v>
      </c>
      <c r="H1910" s="13">
        <v>1</v>
      </c>
      <c r="I1910" s="13">
        <v>100</v>
      </c>
      <c r="J1910" s="13">
        <v>1</v>
      </c>
      <c r="K1910" s="13" t="s">
        <v>6320</v>
      </c>
      <c r="L1910" s="13" t="s">
        <v>6321</v>
      </c>
    </row>
    <row r="1911" spans="1:12">
      <c r="A1911" s="1">
        <v>100013477</v>
      </c>
      <c r="B1911" s="1" t="s">
        <v>2314</v>
      </c>
      <c r="C1911" s="1" t="s">
        <v>4389</v>
      </c>
      <c r="D1911" s="1" t="s">
        <v>176</v>
      </c>
      <c r="E1911" s="1" t="s">
        <v>11</v>
      </c>
      <c r="F1911" s="13" t="s">
        <v>12</v>
      </c>
      <c r="G1911" s="13">
        <v>4</v>
      </c>
      <c r="H1911" s="13">
        <v>1</v>
      </c>
      <c r="I1911" s="13">
        <v>200</v>
      </c>
      <c r="J1911" s="13">
        <v>1</v>
      </c>
      <c r="K1911" s="13" t="s">
        <v>6324</v>
      </c>
      <c r="L1911" s="13" t="s">
        <v>6325</v>
      </c>
    </row>
    <row r="1912" spans="1:12">
      <c r="A1912" s="1">
        <v>100013481</v>
      </c>
      <c r="B1912" s="1" t="s">
        <v>2314</v>
      </c>
      <c r="C1912" s="1" t="s">
        <v>4389</v>
      </c>
      <c r="D1912" s="1" t="s">
        <v>176</v>
      </c>
      <c r="E1912" s="1" t="s">
        <v>11</v>
      </c>
      <c r="F1912" s="13" t="s">
        <v>12</v>
      </c>
      <c r="G1912" s="13">
        <v>3</v>
      </c>
      <c r="H1912" s="13">
        <v>1</v>
      </c>
      <c r="I1912" s="13">
        <v>150</v>
      </c>
      <c r="J1912" s="13">
        <v>1</v>
      </c>
      <c r="K1912" s="13" t="s">
        <v>6306</v>
      </c>
      <c r="L1912" s="13" t="s">
        <v>6307</v>
      </c>
    </row>
    <row r="1913" spans="1:12">
      <c r="A1913" s="1">
        <v>100013486</v>
      </c>
      <c r="B1913" s="1" t="s">
        <v>2314</v>
      </c>
      <c r="C1913" s="1" t="s">
        <v>4389</v>
      </c>
      <c r="D1913" s="1" t="s">
        <v>176</v>
      </c>
      <c r="E1913" s="1" t="s">
        <v>11</v>
      </c>
      <c r="F1913" s="13" t="s">
        <v>12</v>
      </c>
      <c r="G1913" s="13">
        <v>3</v>
      </c>
      <c r="H1913" s="13">
        <v>1</v>
      </c>
      <c r="I1913" s="13">
        <v>150</v>
      </c>
      <c r="J1913" s="13">
        <v>1</v>
      </c>
      <c r="K1913" s="13" t="s">
        <v>6306</v>
      </c>
      <c r="L1913" s="13" t="s">
        <v>6307</v>
      </c>
    </row>
    <row r="1914" spans="1:12">
      <c r="A1914" s="1">
        <v>100013489</v>
      </c>
      <c r="B1914" s="1" t="s">
        <v>2314</v>
      </c>
      <c r="C1914" s="1" t="s">
        <v>4389</v>
      </c>
      <c r="D1914" s="1" t="s">
        <v>176</v>
      </c>
      <c r="E1914" s="1" t="s">
        <v>11</v>
      </c>
      <c r="F1914" s="13" t="s">
        <v>12</v>
      </c>
      <c r="G1914" s="13">
        <v>4</v>
      </c>
      <c r="H1914" s="13">
        <v>1</v>
      </c>
      <c r="I1914" s="13">
        <v>200</v>
      </c>
      <c r="J1914" s="13">
        <v>1</v>
      </c>
      <c r="K1914" s="13" t="s">
        <v>6324</v>
      </c>
      <c r="L1914" s="13" t="s">
        <v>6325</v>
      </c>
    </row>
    <row r="1915" spans="1:12">
      <c r="A1915" s="1">
        <v>100013501</v>
      </c>
      <c r="B1915" s="1" t="s">
        <v>2314</v>
      </c>
      <c r="C1915" s="1" t="s">
        <v>4389</v>
      </c>
      <c r="D1915" s="1" t="s">
        <v>176</v>
      </c>
      <c r="E1915" s="1" t="s">
        <v>11</v>
      </c>
      <c r="F1915" s="13" t="s">
        <v>12</v>
      </c>
      <c r="G1915" s="13">
        <v>4</v>
      </c>
      <c r="H1915" s="13">
        <v>1</v>
      </c>
      <c r="I1915" s="13">
        <v>200</v>
      </c>
      <c r="J1915" s="13">
        <v>1</v>
      </c>
      <c r="K1915" s="13" t="s">
        <v>6324</v>
      </c>
      <c r="L1915" s="13" t="s">
        <v>6325</v>
      </c>
    </row>
    <row r="1916" spans="1:12">
      <c r="A1916" s="1">
        <v>100013551</v>
      </c>
      <c r="B1916" s="1" t="s">
        <v>2314</v>
      </c>
      <c r="C1916" s="1" t="s">
        <v>4389</v>
      </c>
      <c r="D1916" s="1" t="s">
        <v>176</v>
      </c>
      <c r="E1916" s="1" t="s">
        <v>11</v>
      </c>
      <c r="F1916" s="13" t="s">
        <v>12</v>
      </c>
      <c r="G1916" s="13">
        <v>4</v>
      </c>
      <c r="H1916" s="13">
        <v>1</v>
      </c>
      <c r="I1916" s="13">
        <v>200</v>
      </c>
      <c r="J1916" s="13">
        <v>1</v>
      </c>
      <c r="K1916" s="13" t="s">
        <v>6324</v>
      </c>
      <c r="L1916" s="13" t="s">
        <v>6325</v>
      </c>
    </row>
    <row r="1917" spans="1:12">
      <c r="A1917" s="1">
        <v>100013509</v>
      </c>
      <c r="B1917" s="1" t="s">
        <v>2314</v>
      </c>
      <c r="C1917" s="1" t="s">
        <v>4389</v>
      </c>
      <c r="D1917" s="1" t="s">
        <v>4432</v>
      </c>
      <c r="E1917" s="1" t="s">
        <v>27</v>
      </c>
      <c r="F1917" s="13" t="s">
        <v>18</v>
      </c>
      <c r="G1917" s="13">
        <v>5</v>
      </c>
      <c r="H1917" s="13">
        <v>1</v>
      </c>
      <c r="I1917" s="13">
        <v>250</v>
      </c>
      <c r="J1917" s="13">
        <v>1</v>
      </c>
      <c r="K1917" s="13" t="s">
        <v>6328</v>
      </c>
      <c r="L1917" s="13" t="s">
        <v>6329</v>
      </c>
    </row>
    <row r="1918" spans="1:12">
      <c r="A1918" s="1">
        <v>100013514</v>
      </c>
      <c r="B1918" s="1" t="s">
        <v>2314</v>
      </c>
      <c r="C1918" s="1" t="s">
        <v>4389</v>
      </c>
      <c r="D1918" s="1" t="s">
        <v>12</v>
      </c>
      <c r="E1918" s="1" t="s">
        <v>11</v>
      </c>
      <c r="F1918" s="13" t="s">
        <v>12</v>
      </c>
      <c r="G1918" s="13">
        <v>5</v>
      </c>
      <c r="H1918" s="13">
        <v>1</v>
      </c>
      <c r="I1918" s="13">
        <v>250</v>
      </c>
      <c r="J1918" s="13">
        <v>1</v>
      </c>
      <c r="K1918" s="13" t="s">
        <v>6326</v>
      </c>
      <c r="L1918" s="13" t="s">
        <v>6327</v>
      </c>
    </row>
    <row r="1919" spans="1:12">
      <c r="A1919" s="1">
        <v>100013518</v>
      </c>
      <c r="B1919" s="1" t="s">
        <v>2314</v>
      </c>
      <c r="C1919" s="1" t="s">
        <v>4389</v>
      </c>
      <c r="D1919" s="1" t="s">
        <v>1458</v>
      </c>
      <c r="E1919" s="1" t="s">
        <v>2</v>
      </c>
      <c r="F1919" s="13" t="s">
        <v>277</v>
      </c>
      <c r="G1919" s="13">
        <v>3</v>
      </c>
      <c r="H1919" s="13">
        <v>1</v>
      </c>
      <c r="I1919" s="13">
        <v>150</v>
      </c>
      <c r="J1919" s="13">
        <v>1</v>
      </c>
      <c r="K1919" s="13" t="s">
        <v>6306</v>
      </c>
      <c r="L1919" s="13" t="s">
        <v>6307</v>
      </c>
    </row>
    <row r="1920" spans="1:12">
      <c r="A1920" s="1">
        <v>100013521</v>
      </c>
      <c r="B1920" s="1" t="s">
        <v>2314</v>
      </c>
      <c r="C1920" s="1" t="s">
        <v>4389</v>
      </c>
      <c r="D1920" s="1" t="s">
        <v>3410</v>
      </c>
      <c r="E1920" s="1" t="s">
        <v>2</v>
      </c>
      <c r="F1920" s="13" t="s">
        <v>673</v>
      </c>
      <c r="G1920" s="13">
        <v>3</v>
      </c>
      <c r="H1920" s="13">
        <v>1</v>
      </c>
      <c r="I1920" s="13">
        <v>150</v>
      </c>
      <c r="J1920" s="13">
        <v>1</v>
      </c>
      <c r="K1920" s="13" t="s">
        <v>6306</v>
      </c>
      <c r="L1920" s="13" t="s">
        <v>6307</v>
      </c>
    </row>
    <row r="1921" spans="1:12">
      <c r="A1921" s="1">
        <v>100013524</v>
      </c>
      <c r="B1921" s="1" t="s">
        <v>2314</v>
      </c>
      <c r="C1921" s="1" t="s">
        <v>4389</v>
      </c>
      <c r="D1921" s="1" t="s">
        <v>390</v>
      </c>
      <c r="E1921" s="1" t="s">
        <v>20</v>
      </c>
      <c r="F1921" s="13" t="s">
        <v>72</v>
      </c>
      <c r="G1921" s="13">
        <v>4</v>
      </c>
      <c r="H1921" s="13">
        <v>1</v>
      </c>
      <c r="I1921" s="13">
        <v>200</v>
      </c>
      <c r="J1921" s="13">
        <v>1</v>
      </c>
      <c r="K1921" s="13" t="s">
        <v>6324</v>
      </c>
      <c r="L1921" s="13" t="s">
        <v>6325</v>
      </c>
    </row>
    <row r="1922" spans="1:12">
      <c r="A1922" s="1">
        <v>100013525</v>
      </c>
      <c r="B1922" s="1" t="s">
        <v>2314</v>
      </c>
      <c r="C1922" s="1" t="s">
        <v>4389</v>
      </c>
      <c r="D1922" s="1" t="s">
        <v>12</v>
      </c>
      <c r="E1922" s="1" t="s">
        <v>11</v>
      </c>
      <c r="F1922" s="13" t="s">
        <v>12</v>
      </c>
      <c r="G1922" s="13">
        <v>4</v>
      </c>
      <c r="H1922" s="13">
        <v>1</v>
      </c>
      <c r="I1922" s="13">
        <v>200</v>
      </c>
      <c r="J1922" s="13">
        <v>1</v>
      </c>
      <c r="K1922" s="13" t="s">
        <v>6324</v>
      </c>
      <c r="L1922" s="13" t="s">
        <v>6325</v>
      </c>
    </row>
    <row r="1923" spans="1:12">
      <c r="A1923" s="1">
        <v>100018737</v>
      </c>
      <c r="B1923" s="1" t="s">
        <v>2314</v>
      </c>
      <c r="C1923" s="1" t="s">
        <v>4389</v>
      </c>
      <c r="D1923" s="1" t="s">
        <v>252</v>
      </c>
      <c r="E1923" s="1" t="s">
        <v>11</v>
      </c>
      <c r="F1923" s="13" t="s">
        <v>12</v>
      </c>
      <c r="G1923" s="13">
        <v>3</v>
      </c>
      <c r="H1923" s="13">
        <v>1</v>
      </c>
      <c r="I1923" s="13">
        <v>150</v>
      </c>
      <c r="J1923" s="13">
        <v>1</v>
      </c>
      <c r="K1923" s="13" t="s">
        <v>6306</v>
      </c>
      <c r="L1923" s="13" t="s">
        <v>6307</v>
      </c>
    </row>
    <row r="1924" spans="1:12">
      <c r="A1924" s="1">
        <v>100013530</v>
      </c>
      <c r="B1924" s="1" t="s">
        <v>2314</v>
      </c>
      <c r="C1924" s="1" t="s">
        <v>4389</v>
      </c>
      <c r="D1924" s="1" t="s">
        <v>12</v>
      </c>
      <c r="E1924" s="1" t="s">
        <v>11</v>
      </c>
      <c r="F1924" s="13" t="s">
        <v>12</v>
      </c>
      <c r="G1924" s="13">
        <v>4</v>
      </c>
      <c r="H1924" s="13">
        <v>1</v>
      </c>
      <c r="I1924" s="13">
        <v>200</v>
      </c>
      <c r="J1924" s="13">
        <v>1</v>
      </c>
      <c r="K1924" s="13" t="s">
        <v>6324</v>
      </c>
      <c r="L1924" s="13" t="s">
        <v>6325</v>
      </c>
    </row>
    <row r="1925" spans="1:12">
      <c r="A1925" s="1">
        <v>100017285</v>
      </c>
      <c r="B1925" s="1" t="s">
        <v>2314</v>
      </c>
      <c r="C1925" s="1" t="s">
        <v>4389</v>
      </c>
      <c r="D1925" s="1" t="s">
        <v>5470</v>
      </c>
      <c r="E1925" s="1" t="s">
        <v>2</v>
      </c>
      <c r="F1925" s="13" t="s">
        <v>46</v>
      </c>
      <c r="G1925" s="13">
        <v>2</v>
      </c>
      <c r="H1925" s="13">
        <v>1</v>
      </c>
      <c r="I1925" s="13">
        <v>100</v>
      </c>
      <c r="J1925" s="13">
        <v>1</v>
      </c>
      <c r="K1925" s="13" t="s">
        <v>6320</v>
      </c>
      <c r="L1925" s="13" t="s">
        <v>6321</v>
      </c>
    </row>
    <row r="1926" spans="1:12">
      <c r="A1926" s="1">
        <v>100013534</v>
      </c>
      <c r="B1926" s="1" t="s">
        <v>2314</v>
      </c>
      <c r="C1926" s="1" t="s">
        <v>4389</v>
      </c>
      <c r="D1926" s="1" t="s">
        <v>4442</v>
      </c>
      <c r="E1926" s="1" t="s">
        <v>27</v>
      </c>
      <c r="F1926" s="13" t="s">
        <v>18</v>
      </c>
      <c r="G1926" s="13">
        <v>4</v>
      </c>
      <c r="H1926" s="13">
        <v>1</v>
      </c>
      <c r="I1926" s="13">
        <v>200</v>
      </c>
      <c r="J1926" s="13">
        <v>1</v>
      </c>
      <c r="K1926" s="13" t="s">
        <v>6324</v>
      </c>
      <c r="L1926" s="13" t="s">
        <v>6325</v>
      </c>
    </row>
    <row r="1927" spans="1:12">
      <c r="A1927" s="1">
        <v>100013541</v>
      </c>
      <c r="B1927" s="1" t="s">
        <v>2314</v>
      </c>
      <c r="C1927" s="1" t="s">
        <v>4389</v>
      </c>
      <c r="D1927" s="1" t="s">
        <v>12</v>
      </c>
      <c r="E1927" s="1" t="s">
        <v>11</v>
      </c>
      <c r="F1927" s="13" t="s">
        <v>12</v>
      </c>
      <c r="G1927" s="13">
        <v>3</v>
      </c>
      <c r="H1927" s="13">
        <v>1</v>
      </c>
      <c r="I1927" s="13">
        <v>150</v>
      </c>
      <c r="J1927" s="13">
        <v>1</v>
      </c>
      <c r="K1927" s="13" t="s">
        <v>6306</v>
      </c>
      <c r="L1927" s="13" t="s">
        <v>6307</v>
      </c>
    </row>
    <row r="1928" spans="1:12">
      <c r="A1928" s="1">
        <v>100013562</v>
      </c>
      <c r="B1928" s="1" t="s">
        <v>2314</v>
      </c>
      <c r="C1928" s="1" t="s">
        <v>4389</v>
      </c>
      <c r="D1928" s="1" t="s">
        <v>4446</v>
      </c>
      <c r="E1928" s="1" t="s">
        <v>11</v>
      </c>
      <c r="F1928" s="13" t="s">
        <v>407</v>
      </c>
      <c r="G1928" s="13">
        <v>2</v>
      </c>
      <c r="H1928" s="13">
        <v>1</v>
      </c>
      <c r="I1928" s="13">
        <v>100</v>
      </c>
      <c r="J1928" s="13">
        <v>1</v>
      </c>
      <c r="K1928" s="13" t="s">
        <v>6320</v>
      </c>
      <c r="L1928" s="13" t="s">
        <v>6321</v>
      </c>
    </row>
    <row r="1929" spans="1:12">
      <c r="A1929" s="1">
        <v>100013566</v>
      </c>
      <c r="B1929" s="1" t="s">
        <v>2314</v>
      </c>
      <c r="C1929" s="1" t="s">
        <v>4389</v>
      </c>
      <c r="D1929" s="1" t="s">
        <v>176</v>
      </c>
      <c r="E1929" s="1" t="s">
        <v>11</v>
      </c>
      <c r="F1929" s="13" t="s">
        <v>12</v>
      </c>
      <c r="G1929" s="13">
        <v>3</v>
      </c>
      <c r="H1929" s="13">
        <v>1</v>
      </c>
      <c r="I1929" s="13">
        <v>150</v>
      </c>
      <c r="J1929" s="13">
        <v>1</v>
      </c>
      <c r="K1929" s="13" t="s">
        <v>6306</v>
      </c>
      <c r="L1929" s="13" t="s">
        <v>6307</v>
      </c>
    </row>
    <row r="1930" spans="1:12">
      <c r="A1930" s="1">
        <v>100013573</v>
      </c>
      <c r="B1930" s="1" t="s">
        <v>2314</v>
      </c>
      <c r="C1930" s="1" t="s">
        <v>4389</v>
      </c>
      <c r="D1930" s="1" t="s">
        <v>176</v>
      </c>
      <c r="E1930" s="1" t="s">
        <v>11</v>
      </c>
      <c r="F1930" s="13" t="s">
        <v>12</v>
      </c>
      <c r="G1930" s="13">
        <v>3</v>
      </c>
      <c r="H1930" s="13">
        <v>1</v>
      </c>
      <c r="I1930" s="13">
        <v>150</v>
      </c>
      <c r="J1930" s="13">
        <v>1</v>
      </c>
      <c r="K1930" s="13" t="s">
        <v>6306</v>
      </c>
      <c r="L1930" s="13" t="s">
        <v>6307</v>
      </c>
    </row>
    <row r="1931" spans="1:12">
      <c r="A1931" s="1">
        <v>100013578</v>
      </c>
      <c r="B1931" s="1" t="s">
        <v>2314</v>
      </c>
      <c r="C1931" s="1" t="s">
        <v>4453</v>
      </c>
      <c r="D1931" s="1" t="s">
        <v>12</v>
      </c>
      <c r="E1931" s="1" t="s">
        <v>11</v>
      </c>
      <c r="F1931" s="13" t="s">
        <v>407</v>
      </c>
      <c r="G1931" s="13">
        <v>2</v>
      </c>
      <c r="H1931" s="13">
        <v>1</v>
      </c>
      <c r="I1931" s="13">
        <v>100</v>
      </c>
      <c r="J1931" s="13">
        <v>1</v>
      </c>
      <c r="K1931" s="13" t="s">
        <v>6320</v>
      </c>
      <c r="L1931" s="13" t="s">
        <v>6321</v>
      </c>
    </row>
    <row r="1932" spans="1:12">
      <c r="A1932" s="1">
        <v>100013586</v>
      </c>
      <c r="B1932" s="1" t="s">
        <v>2314</v>
      </c>
      <c r="C1932" s="1" t="s">
        <v>4453</v>
      </c>
      <c r="D1932" s="1" t="s">
        <v>176</v>
      </c>
      <c r="E1932" s="1" t="s">
        <v>11</v>
      </c>
      <c r="F1932" s="13" t="s">
        <v>12</v>
      </c>
      <c r="G1932" s="13">
        <v>3</v>
      </c>
      <c r="H1932" s="13">
        <v>1</v>
      </c>
      <c r="I1932" s="13">
        <v>150</v>
      </c>
      <c r="J1932" s="13">
        <v>1</v>
      </c>
      <c r="K1932" s="13" t="s">
        <v>6306</v>
      </c>
      <c r="L1932" s="13" t="s">
        <v>6307</v>
      </c>
    </row>
    <row r="1933" spans="1:12">
      <c r="A1933" s="1">
        <v>100013594</v>
      </c>
      <c r="B1933" s="1" t="s">
        <v>2314</v>
      </c>
      <c r="C1933" s="1" t="s">
        <v>4453</v>
      </c>
      <c r="D1933" s="1" t="s">
        <v>176</v>
      </c>
      <c r="E1933" s="1" t="s">
        <v>11</v>
      </c>
      <c r="F1933" s="13" t="s">
        <v>12</v>
      </c>
      <c r="G1933" s="13">
        <v>3</v>
      </c>
      <c r="H1933" s="13">
        <v>1</v>
      </c>
      <c r="I1933" s="13">
        <v>150</v>
      </c>
      <c r="J1933" s="13">
        <v>1</v>
      </c>
      <c r="K1933" s="13" t="s">
        <v>6306</v>
      </c>
      <c r="L1933" s="13" t="s">
        <v>6307</v>
      </c>
    </row>
    <row r="1934" spans="1:12">
      <c r="A1934" s="1">
        <v>100013601</v>
      </c>
      <c r="B1934" s="1" t="s">
        <v>2314</v>
      </c>
      <c r="C1934" s="1" t="s">
        <v>4453</v>
      </c>
      <c r="D1934" s="1" t="s">
        <v>12</v>
      </c>
      <c r="E1934" s="1" t="s">
        <v>11</v>
      </c>
      <c r="F1934" s="13" t="s">
        <v>407</v>
      </c>
      <c r="G1934" s="13">
        <v>3</v>
      </c>
      <c r="H1934" s="13">
        <v>1</v>
      </c>
      <c r="I1934" s="13">
        <v>150</v>
      </c>
      <c r="J1934" s="13">
        <v>1</v>
      </c>
      <c r="K1934" s="13" t="s">
        <v>6306</v>
      </c>
      <c r="L1934" s="13" t="s">
        <v>6307</v>
      </c>
    </row>
    <row r="1935" spans="1:12">
      <c r="A1935" s="1">
        <v>100013603</v>
      </c>
      <c r="B1935" s="1" t="s">
        <v>2314</v>
      </c>
      <c r="C1935" s="1" t="s">
        <v>4453</v>
      </c>
      <c r="D1935" s="1" t="s">
        <v>176</v>
      </c>
      <c r="E1935" s="1" t="s">
        <v>11</v>
      </c>
      <c r="F1935" s="13" t="s">
        <v>12</v>
      </c>
      <c r="G1935" s="13">
        <v>3</v>
      </c>
      <c r="H1935" s="13">
        <v>1</v>
      </c>
      <c r="I1935" s="13">
        <v>150</v>
      </c>
      <c r="J1935" s="13">
        <v>1</v>
      </c>
      <c r="K1935" s="13" t="s">
        <v>6306</v>
      </c>
      <c r="L1935" s="13" t="s">
        <v>6307</v>
      </c>
    </row>
    <row r="1936" spans="1:12">
      <c r="A1936" s="1">
        <v>100013617</v>
      </c>
      <c r="B1936" s="1" t="s">
        <v>2314</v>
      </c>
      <c r="C1936" s="1" t="s">
        <v>4453</v>
      </c>
      <c r="D1936" s="1" t="s">
        <v>12</v>
      </c>
      <c r="E1936" s="1" t="s">
        <v>11</v>
      </c>
      <c r="F1936" s="13" t="s">
        <v>407</v>
      </c>
      <c r="G1936" s="13">
        <v>2</v>
      </c>
      <c r="H1936" s="13">
        <v>1</v>
      </c>
      <c r="I1936" s="13">
        <v>100</v>
      </c>
      <c r="J1936" s="13">
        <v>1</v>
      </c>
      <c r="K1936" s="13" t="s">
        <v>6320</v>
      </c>
      <c r="L1936" s="13" t="s">
        <v>6321</v>
      </c>
    </row>
    <row r="1937" spans="1:12">
      <c r="A1937" s="1">
        <v>100013629</v>
      </c>
      <c r="B1937" s="1" t="s">
        <v>2314</v>
      </c>
      <c r="C1937" s="1" t="s">
        <v>4453</v>
      </c>
      <c r="D1937" s="1" t="s">
        <v>12</v>
      </c>
      <c r="E1937" s="1" t="s">
        <v>11</v>
      </c>
      <c r="F1937" s="13" t="s">
        <v>12</v>
      </c>
      <c r="G1937" s="13">
        <v>3</v>
      </c>
      <c r="H1937" s="13">
        <v>2</v>
      </c>
      <c r="I1937" s="13">
        <v>150</v>
      </c>
      <c r="J1937" s="13">
        <v>1</v>
      </c>
      <c r="K1937" s="13" t="s">
        <v>6312</v>
      </c>
      <c r="L1937" s="13" t="s">
        <v>6313</v>
      </c>
    </row>
    <row r="1938" spans="1:12">
      <c r="A1938" s="1">
        <v>100013630</v>
      </c>
      <c r="B1938" s="1" t="s">
        <v>2314</v>
      </c>
      <c r="C1938" s="1" t="s">
        <v>4453</v>
      </c>
      <c r="D1938" s="1" t="s">
        <v>4468</v>
      </c>
      <c r="E1938" s="1" t="s">
        <v>11</v>
      </c>
      <c r="F1938" s="13" t="s">
        <v>12</v>
      </c>
      <c r="G1938" s="13">
        <v>3</v>
      </c>
      <c r="H1938" s="13">
        <v>1</v>
      </c>
      <c r="I1938" s="13">
        <v>150</v>
      </c>
      <c r="J1938" s="13">
        <v>1</v>
      </c>
      <c r="K1938" s="13" t="s">
        <v>6306</v>
      </c>
      <c r="L1938" s="13" t="s">
        <v>6307</v>
      </c>
    </row>
    <row r="1939" spans="1:12">
      <c r="A1939" s="1">
        <v>100013636</v>
      </c>
      <c r="B1939" s="1" t="s">
        <v>2314</v>
      </c>
      <c r="C1939" s="1" t="s">
        <v>4453</v>
      </c>
      <c r="D1939" s="1" t="s">
        <v>250</v>
      </c>
      <c r="E1939" s="1" t="s">
        <v>20</v>
      </c>
      <c r="F1939" s="13" t="s">
        <v>72</v>
      </c>
      <c r="G1939" s="13">
        <v>3</v>
      </c>
      <c r="H1939" s="13">
        <v>1</v>
      </c>
      <c r="I1939" s="13">
        <v>150</v>
      </c>
      <c r="J1939" s="13">
        <v>1</v>
      </c>
      <c r="K1939" s="13" t="s">
        <v>6306</v>
      </c>
      <c r="L1939" s="13" t="s">
        <v>6307</v>
      </c>
    </row>
    <row r="1940" spans="1:12">
      <c r="A1940" s="1">
        <v>100013639</v>
      </c>
      <c r="B1940" s="1" t="s">
        <v>2314</v>
      </c>
      <c r="C1940" s="1" t="s">
        <v>4453</v>
      </c>
      <c r="D1940" s="1" t="s">
        <v>12</v>
      </c>
      <c r="E1940" s="1" t="s">
        <v>11</v>
      </c>
      <c r="F1940" s="13" t="s">
        <v>12</v>
      </c>
      <c r="G1940" s="13">
        <v>5</v>
      </c>
      <c r="H1940" s="13">
        <v>1</v>
      </c>
      <c r="I1940" s="13">
        <v>250</v>
      </c>
      <c r="J1940" s="13">
        <v>1</v>
      </c>
      <c r="K1940" s="13" t="s">
        <v>6328</v>
      </c>
      <c r="L1940" s="13" t="s">
        <v>6329</v>
      </c>
    </row>
    <row r="1941" spans="1:12">
      <c r="A1941" s="1">
        <v>100013644</v>
      </c>
      <c r="B1941" s="1" t="s">
        <v>2314</v>
      </c>
      <c r="C1941" s="1" t="s">
        <v>4453</v>
      </c>
      <c r="D1941" s="1" t="s">
        <v>18</v>
      </c>
      <c r="E1941" s="1" t="s">
        <v>27</v>
      </c>
      <c r="F1941" s="13" t="s">
        <v>18</v>
      </c>
      <c r="G1941" s="13">
        <v>3</v>
      </c>
      <c r="H1941" s="13">
        <v>1</v>
      </c>
      <c r="I1941" s="13">
        <v>150</v>
      </c>
      <c r="J1941" s="13">
        <v>1</v>
      </c>
      <c r="K1941" s="13" t="s">
        <v>6306</v>
      </c>
      <c r="L1941" s="13" t="s">
        <v>6307</v>
      </c>
    </row>
    <row r="1942" spans="1:12">
      <c r="A1942" s="1">
        <v>100013648</v>
      </c>
      <c r="B1942" s="1" t="s">
        <v>2314</v>
      </c>
      <c r="C1942" s="1" t="s">
        <v>4453</v>
      </c>
      <c r="D1942" s="1" t="s">
        <v>12</v>
      </c>
      <c r="E1942" s="1" t="s">
        <v>11</v>
      </c>
      <c r="F1942" s="13" t="s">
        <v>12</v>
      </c>
      <c r="G1942" s="13">
        <v>5</v>
      </c>
      <c r="H1942" s="13">
        <v>2</v>
      </c>
      <c r="I1942" s="13">
        <v>250</v>
      </c>
      <c r="J1942" s="13">
        <v>1</v>
      </c>
      <c r="K1942" s="13" t="s">
        <v>6318</v>
      </c>
      <c r="L1942" s="13" t="s">
        <v>6319</v>
      </c>
    </row>
    <row r="1943" spans="1:12">
      <c r="A1943" s="1">
        <v>100013662</v>
      </c>
      <c r="B1943" s="1" t="s">
        <v>2314</v>
      </c>
      <c r="C1943" s="1" t="s">
        <v>4453</v>
      </c>
      <c r="D1943" s="1" t="s">
        <v>12</v>
      </c>
      <c r="E1943" s="1" t="s">
        <v>11</v>
      </c>
      <c r="F1943" s="13" t="s">
        <v>407</v>
      </c>
      <c r="G1943" s="13">
        <v>2</v>
      </c>
      <c r="H1943" s="13">
        <v>1</v>
      </c>
      <c r="I1943" s="13">
        <v>100</v>
      </c>
      <c r="J1943" s="13">
        <v>1</v>
      </c>
      <c r="K1943" s="13" t="s">
        <v>6320</v>
      </c>
      <c r="L1943" s="13" t="s">
        <v>6321</v>
      </c>
    </row>
    <row r="1944" spans="1:12">
      <c r="A1944" s="1">
        <v>100013669</v>
      </c>
      <c r="B1944" s="1" t="s">
        <v>2314</v>
      </c>
      <c r="C1944" s="1" t="s">
        <v>4475</v>
      </c>
      <c r="D1944" s="1" t="s">
        <v>12</v>
      </c>
      <c r="E1944" s="1" t="s">
        <v>11</v>
      </c>
      <c r="F1944" s="13" t="s">
        <v>12</v>
      </c>
      <c r="G1944" s="13">
        <v>3</v>
      </c>
      <c r="H1944" s="13">
        <v>1</v>
      </c>
      <c r="I1944" s="13">
        <v>150</v>
      </c>
      <c r="J1944" s="13">
        <v>1</v>
      </c>
      <c r="K1944" s="13" t="s">
        <v>6306</v>
      </c>
      <c r="L1944" s="13" t="s">
        <v>6307</v>
      </c>
    </row>
    <row r="1945" spans="1:12">
      <c r="A1945" s="1">
        <v>100013678</v>
      </c>
      <c r="B1945" s="1" t="s">
        <v>2314</v>
      </c>
      <c r="C1945" s="1" t="s">
        <v>4475</v>
      </c>
      <c r="D1945" s="1" t="s">
        <v>150</v>
      </c>
      <c r="E1945" s="1" t="s">
        <v>11</v>
      </c>
      <c r="F1945" s="13" t="s">
        <v>12</v>
      </c>
      <c r="G1945" s="13">
        <v>3</v>
      </c>
      <c r="H1945" s="13">
        <v>1</v>
      </c>
      <c r="I1945" s="13">
        <v>150</v>
      </c>
      <c r="J1945" s="13">
        <v>1</v>
      </c>
      <c r="K1945" s="13" t="s">
        <v>6306</v>
      </c>
      <c r="L1945" s="13" t="s">
        <v>6307</v>
      </c>
    </row>
    <row r="1946" spans="1:12">
      <c r="A1946" s="1">
        <v>100013679</v>
      </c>
      <c r="B1946" s="1" t="s">
        <v>2314</v>
      </c>
      <c r="C1946" s="1" t="s">
        <v>4475</v>
      </c>
      <c r="D1946" s="1" t="s">
        <v>120</v>
      </c>
      <c r="E1946" s="1" t="s">
        <v>20</v>
      </c>
      <c r="F1946" s="13" t="s">
        <v>72</v>
      </c>
      <c r="G1946" s="13">
        <v>3</v>
      </c>
      <c r="H1946" s="13">
        <v>1</v>
      </c>
      <c r="I1946" s="13">
        <v>150</v>
      </c>
      <c r="J1946" s="13">
        <v>1</v>
      </c>
      <c r="K1946" s="13" t="s">
        <v>6306</v>
      </c>
      <c r="L1946" s="13" t="s">
        <v>6307</v>
      </c>
    </row>
    <row r="1947" spans="1:12">
      <c r="A1947" s="1">
        <v>100013703</v>
      </c>
      <c r="B1947" s="1" t="s">
        <v>2314</v>
      </c>
      <c r="C1947" s="1" t="s">
        <v>4475</v>
      </c>
      <c r="D1947" s="1" t="s">
        <v>12</v>
      </c>
      <c r="E1947" s="1" t="s">
        <v>11</v>
      </c>
      <c r="F1947" s="13" t="s">
        <v>12</v>
      </c>
      <c r="G1947" s="13">
        <v>4</v>
      </c>
      <c r="H1947" s="13">
        <v>1</v>
      </c>
      <c r="I1947" s="13">
        <v>200</v>
      </c>
      <c r="J1947" s="13">
        <v>1</v>
      </c>
      <c r="K1947" s="13" t="s">
        <v>6324</v>
      </c>
      <c r="L1947" s="13" t="s">
        <v>6325</v>
      </c>
    </row>
    <row r="1948" spans="1:12">
      <c r="A1948" s="1">
        <v>100013708</v>
      </c>
      <c r="B1948" s="1" t="s">
        <v>2314</v>
      </c>
      <c r="C1948" s="1" t="s">
        <v>4475</v>
      </c>
      <c r="D1948" s="1" t="s">
        <v>12</v>
      </c>
      <c r="E1948" s="1" t="s">
        <v>11</v>
      </c>
      <c r="F1948" s="13" t="s">
        <v>12</v>
      </c>
      <c r="G1948" s="13">
        <v>3</v>
      </c>
      <c r="H1948" s="13">
        <v>1</v>
      </c>
      <c r="I1948" s="13">
        <v>150</v>
      </c>
      <c r="J1948" s="13">
        <v>1</v>
      </c>
      <c r="K1948" s="13" t="s">
        <v>6306</v>
      </c>
      <c r="L1948" s="13" t="s">
        <v>6307</v>
      </c>
    </row>
    <row r="1949" spans="1:12">
      <c r="A1949" s="1">
        <v>100013716</v>
      </c>
      <c r="B1949" s="1" t="s">
        <v>2314</v>
      </c>
      <c r="C1949" s="1" t="s">
        <v>4475</v>
      </c>
      <c r="D1949" s="1" t="s">
        <v>12</v>
      </c>
      <c r="E1949" s="1" t="s">
        <v>11</v>
      </c>
      <c r="F1949" s="13" t="s">
        <v>407</v>
      </c>
      <c r="G1949" s="13">
        <v>2</v>
      </c>
      <c r="H1949" s="13">
        <v>1</v>
      </c>
      <c r="I1949" s="13">
        <v>100</v>
      </c>
      <c r="J1949" s="13">
        <v>1</v>
      </c>
      <c r="K1949" s="13" t="s">
        <v>6320</v>
      </c>
      <c r="L1949" s="13" t="s">
        <v>6321</v>
      </c>
    </row>
    <row r="1950" spans="1:12">
      <c r="A1950" s="1">
        <v>100013721</v>
      </c>
      <c r="B1950" s="1" t="s">
        <v>2314</v>
      </c>
      <c r="C1950" s="1" t="s">
        <v>4475</v>
      </c>
      <c r="D1950" s="1" t="s">
        <v>12</v>
      </c>
      <c r="E1950" s="1" t="s">
        <v>11</v>
      </c>
      <c r="F1950" s="13" t="s">
        <v>407</v>
      </c>
      <c r="G1950" s="13">
        <v>3</v>
      </c>
      <c r="H1950" s="13">
        <v>1</v>
      </c>
      <c r="I1950" s="13">
        <v>150</v>
      </c>
      <c r="J1950" s="13">
        <v>1</v>
      </c>
      <c r="K1950" s="13" t="s">
        <v>6306</v>
      </c>
      <c r="L1950" s="13" t="s">
        <v>6307</v>
      </c>
    </row>
    <row r="1951" spans="1:12">
      <c r="A1951" s="1">
        <v>100013738</v>
      </c>
      <c r="B1951" s="1" t="s">
        <v>2314</v>
      </c>
      <c r="C1951" s="1" t="s">
        <v>4475</v>
      </c>
      <c r="D1951" s="1" t="s">
        <v>12</v>
      </c>
      <c r="E1951" s="1" t="s">
        <v>11</v>
      </c>
      <c r="F1951" s="13" t="s">
        <v>12</v>
      </c>
      <c r="G1951" s="13">
        <v>3</v>
      </c>
      <c r="H1951" s="13">
        <v>1</v>
      </c>
      <c r="I1951" s="13">
        <v>150</v>
      </c>
      <c r="J1951" s="13">
        <v>1</v>
      </c>
      <c r="K1951" s="13" t="s">
        <v>6306</v>
      </c>
      <c r="L1951" s="13" t="s">
        <v>6307</v>
      </c>
    </row>
    <row r="1952" spans="1:12">
      <c r="A1952" s="1">
        <v>100013748</v>
      </c>
      <c r="B1952" s="1" t="s">
        <v>2314</v>
      </c>
      <c r="C1952" s="1" t="s">
        <v>4475</v>
      </c>
      <c r="D1952" s="1" t="s">
        <v>12</v>
      </c>
      <c r="E1952" s="1" t="s">
        <v>11</v>
      </c>
      <c r="F1952" s="13" t="s">
        <v>407</v>
      </c>
      <c r="G1952" s="13">
        <v>2</v>
      </c>
      <c r="H1952" s="13">
        <v>1</v>
      </c>
      <c r="I1952" s="13">
        <v>100</v>
      </c>
      <c r="J1952" s="13">
        <v>1</v>
      </c>
      <c r="K1952" s="13" t="s">
        <v>6320</v>
      </c>
      <c r="L1952" s="13" t="s">
        <v>6321</v>
      </c>
    </row>
    <row r="1953" spans="1:12">
      <c r="A1953" s="1">
        <v>100013755</v>
      </c>
      <c r="B1953" s="1" t="s">
        <v>2314</v>
      </c>
      <c r="C1953" s="1" t="s">
        <v>4475</v>
      </c>
      <c r="D1953" s="1" t="s">
        <v>12</v>
      </c>
      <c r="E1953" s="1" t="s">
        <v>11</v>
      </c>
      <c r="F1953" s="13" t="s">
        <v>12</v>
      </c>
      <c r="G1953" s="13">
        <v>4</v>
      </c>
      <c r="H1953" s="13">
        <v>1</v>
      </c>
      <c r="I1953" s="13">
        <v>200</v>
      </c>
      <c r="J1953" s="13">
        <v>1</v>
      </c>
      <c r="K1953" s="13" t="s">
        <v>6324</v>
      </c>
      <c r="L1953" s="13" t="s">
        <v>6325</v>
      </c>
    </row>
    <row r="1954" spans="1:12">
      <c r="A1954" s="1">
        <v>100013759</v>
      </c>
      <c r="B1954" s="1" t="s">
        <v>2314</v>
      </c>
      <c r="C1954" s="1" t="s">
        <v>4475</v>
      </c>
      <c r="D1954" s="1" t="s">
        <v>4497</v>
      </c>
      <c r="E1954" s="1" t="s">
        <v>20</v>
      </c>
      <c r="F1954" s="13" t="s">
        <v>72</v>
      </c>
      <c r="G1954" s="13">
        <v>4</v>
      </c>
      <c r="H1954" s="13">
        <v>1</v>
      </c>
      <c r="I1954" s="13">
        <v>200</v>
      </c>
      <c r="J1954" s="13">
        <v>1</v>
      </c>
      <c r="K1954" s="13" t="s">
        <v>6324</v>
      </c>
      <c r="L1954" s="13" t="s">
        <v>6325</v>
      </c>
    </row>
    <row r="1955" spans="1:12">
      <c r="A1955" s="1">
        <v>100013776</v>
      </c>
      <c r="B1955" s="1" t="s">
        <v>2314</v>
      </c>
      <c r="C1955" s="1" t="s">
        <v>4475</v>
      </c>
      <c r="D1955" s="1" t="s">
        <v>4504</v>
      </c>
      <c r="E1955" s="1" t="s">
        <v>27</v>
      </c>
      <c r="F1955" s="13" t="s">
        <v>18</v>
      </c>
      <c r="G1955" s="13">
        <v>3</v>
      </c>
      <c r="H1955" s="13">
        <v>1</v>
      </c>
      <c r="I1955" s="13">
        <v>150</v>
      </c>
      <c r="J1955" s="13">
        <v>1</v>
      </c>
      <c r="K1955" s="13" t="s">
        <v>6306</v>
      </c>
      <c r="L1955" s="13" t="s">
        <v>6307</v>
      </c>
    </row>
    <row r="1956" spans="1:12">
      <c r="A1956" s="1">
        <v>100013787</v>
      </c>
      <c r="B1956" s="1" t="s">
        <v>2314</v>
      </c>
      <c r="C1956" s="1" t="s">
        <v>4475</v>
      </c>
      <c r="D1956" s="1" t="s">
        <v>1952</v>
      </c>
      <c r="E1956" s="1" t="s">
        <v>2</v>
      </c>
      <c r="F1956" s="13" t="s">
        <v>670</v>
      </c>
      <c r="G1956" s="13">
        <v>3</v>
      </c>
      <c r="H1956" s="13">
        <v>1</v>
      </c>
      <c r="I1956" s="13">
        <v>150</v>
      </c>
      <c r="J1956" s="13">
        <v>1</v>
      </c>
      <c r="K1956" s="13" t="s">
        <v>6306</v>
      </c>
      <c r="L1956" s="13" t="s">
        <v>6307</v>
      </c>
    </row>
    <row r="1957" spans="1:12">
      <c r="A1957" s="1">
        <v>100017515</v>
      </c>
      <c r="B1957" s="1" t="s">
        <v>2314</v>
      </c>
      <c r="C1957" s="1" t="s">
        <v>4475</v>
      </c>
      <c r="D1957" s="1" t="s">
        <v>5499</v>
      </c>
      <c r="E1957" s="1" t="s">
        <v>5474</v>
      </c>
      <c r="F1957" s="13" t="s">
        <v>5475</v>
      </c>
      <c r="G1957" s="13">
        <v>0</v>
      </c>
      <c r="H1957" s="13">
        <v>0</v>
      </c>
      <c r="I1957" s="13">
        <v>0</v>
      </c>
      <c r="J1957" s="13">
        <v>1</v>
      </c>
      <c r="K1957" s="13" t="s">
        <v>6330</v>
      </c>
      <c r="L1957" s="13" t="s">
        <v>6331</v>
      </c>
    </row>
    <row r="1958" spans="1:12">
      <c r="A1958" s="1">
        <v>100013798</v>
      </c>
      <c r="B1958" s="1" t="s">
        <v>2314</v>
      </c>
      <c r="C1958" s="1" t="s">
        <v>4475</v>
      </c>
      <c r="D1958" s="1" t="s">
        <v>4509</v>
      </c>
      <c r="E1958" s="1" t="s">
        <v>11</v>
      </c>
      <c r="F1958" s="13" t="s">
        <v>12</v>
      </c>
      <c r="G1958" s="13">
        <v>3</v>
      </c>
      <c r="H1958" s="13">
        <v>1</v>
      </c>
      <c r="I1958" s="13">
        <v>150</v>
      </c>
      <c r="J1958" s="13">
        <v>1</v>
      </c>
      <c r="K1958" s="13" t="s">
        <v>6312</v>
      </c>
      <c r="L1958" s="13" t="s">
        <v>6313</v>
      </c>
    </row>
    <row r="1959" spans="1:12">
      <c r="A1959" s="1">
        <v>100013803</v>
      </c>
      <c r="B1959" s="1" t="s">
        <v>2314</v>
      </c>
      <c r="C1959" s="1" t="s">
        <v>4475</v>
      </c>
      <c r="D1959" s="1" t="s">
        <v>4511</v>
      </c>
      <c r="E1959" s="1" t="s">
        <v>20</v>
      </c>
      <c r="F1959" s="13" t="s">
        <v>167</v>
      </c>
      <c r="G1959" s="13">
        <v>3</v>
      </c>
      <c r="H1959" s="13">
        <v>1</v>
      </c>
      <c r="I1959" s="13">
        <v>150</v>
      </c>
      <c r="J1959" s="13">
        <v>1</v>
      </c>
      <c r="K1959" s="13" t="s">
        <v>6306</v>
      </c>
      <c r="L1959" s="13" t="s">
        <v>6307</v>
      </c>
    </row>
    <row r="1960" spans="1:12">
      <c r="A1960" s="1">
        <v>100013778</v>
      </c>
      <c r="B1960" s="1" t="s">
        <v>2314</v>
      </c>
      <c r="C1960" s="1" t="s">
        <v>4475</v>
      </c>
      <c r="D1960" s="1" t="s">
        <v>4506</v>
      </c>
      <c r="E1960" s="1" t="s">
        <v>11</v>
      </c>
      <c r="F1960" s="13" t="s">
        <v>12</v>
      </c>
      <c r="G1960" s="13">
        <v>5</v>
      </c>
      <c r="H1960" s="13">
        <v>1</v>
      </c>
      <c r="I1960" s="13">
        <v>250</v>
      </c>
      <c r="J1960" s="13">
        <v>1</v>
      </c>
      <c r="K1960" s="13" t="s">
        <v>6328</v>
      </c>
      <c r="L1960" s="13" t="s">
        <v>6329</v>
      </c>
    </row>
    <row r="1961" spans="1:12">
      <c r="A1961" s="1">
        <v>100013811</v>
      </c>
      <c r="B1961" s="1" t="s">
        <v>2314</v>
      </c>
      <c r="C1961" s="1" t="s">
        <v>4475</v>
      </c>
      <c r="D1961" s="1" t="s">
        <v>12</v>
      </c>
      <c r="E1961" s="1" t="s">
        <v>11</v>
      </c>
      <c r="F1961" s="13" t="s">
        <v>407</v>
      </c>
      <c r="G1961" s="13">
        <v>2</v>
      </c>
      <c r="H1961" s="13">
        <v>1</v>
      </c>
      <c r="I1961" s="13">
        <v>100</v>
      </c>
      <c r="J1961" s="13">
        <v>1</v>
      </c>
      <c r="K1961" s="13" t="s">
        <v>6316</v>
      </c>
      <c r="L1961" s="13" t="s">
        <v>6317</v>
      </c>
    </row>
    <row r="1962" spans="1:12">
      <c r="A1962" s="1">
        <v>100013815</v>
      </c>
      <c r="B1962" s="1" t="s">
        <v>2314</v>
      </c>
      <c r="C1962" s="1" t="s">
        <v>4475</v>
      </c>
      <c r="D1962" s="1" t="s">
        <v>12</v>
      </c>
      <c r="E1962" s="1" t="s">
        <v>11</v>
      </c>
      <c r="F1962" s="13" t="s">
        <v>407</v>
      </c>
      <c r="G1962" s="13">
        <v>2</v>
      </c>
      <c r="H1962" s="13">
        <v>1</v>
      </c>
      <c r="I1962" s="13">
        <v>100</v>
      </c>
      <c r="J1962" s="13">
        <v>1</v>
      </c>
      <c r="K1962" s="13" t="s">
        <v>6320</v>
      </c>
      <c r="L1962" s="13" t="s">
        <v>6321</v>
      </c>
    </row>
    <row r="1963" spans="1:12">
      <c r="A1963" s="1">
        <v>100013822</v>
      </c>
      <c r="B1963" s="1" t="s">
        <v>2314</v>
      </c>
      <c r="C1963" s="1" t="s">
        <v>4475</v>
      </c>
      <c r="D1963" s="1" t="s">
        <v>12</v>
      </c>
      <c r="E1963" s="1" t="s">
        <v>11</v>
      </c>
      <c r="F1963" s="13" t="s">
        <v>407</v>
      </c>
      <c r="G1963" s="13">
        <v>3</v>
      </c>
      <c r="H1963" s="13">
        <v>1</v>
      </c>
      <c r="I1963" s="13">
        <v>150</v>
      </c>
      <c r="J1963" s="13">
        <v>1</v>
      </c>
      <c r="K1963" s="13" t="s">
        <v>6306</v>
      </c>
      <c r="L1963" s="13" t="s">
        <v>6307</v>
      </c>
    </row>
    <row r="1964" spans="1:12">
      <c r="A1964" s="1">
        <v>100013839</v>
      </c>
      <c r="B1964" s="1" t="s">
        <v>2314</v>
      </c>
      <c r="C1964" s="1" t="s">
        <v>4520</v>
      </c>
      <c r="D1964" s="1" t="s">
        <v>12</v>
      </c>
      <c r="E1964" s="1" t="s">
        <v>11</v>
      </c>
      <c r="F1964" s="13" t="s">
        <v>12</v>
      </c>
      <c r="G1964" s="13">
        <v>4</v>
      </c>
      <c r="H1964" s="13">
        <v>1</v>
      </c>
      <c r="I1964" s="13">
        <v>200</v>
      </c>
      <c r="J1964" s="13">
        <v>1</v>
      </c>
      <c r="K1964" s="13" t="s">
        <v>6324</v>
      </c>
      <c r="L1964" s="13" t="s">
        <v>6325</v>
      </c>
    </row>
    <row r="1965" spans="1:12">
      <c r="A1965" s="1">
        <v>100017518</v>
      </c>
      <c r="B1965" s="1" t="s">
        <v>2314</v>
      </c>
      <c r="C1965" s="1" t="s">
        <v>4520</v>
      </c>
      <c r="D1965" s="1" t="s">
        <v>5475</v>
      </c>
      <c r="E1965" s="1" t="s">
        <v>5474</v>
      </c>
      <c r="F1965" s="13" t="s">
        <v>5475</v>
      </c>
      <c r="G1965" s="13">
        <v>3</v>
      </c>
      <c r="H1965" s="13">
        <v>1</v>
      </c>
      <c r="I1965" s="13">
        <v>150</v>
      </c>
      <c r="J1965" s="13">
        <v>1</v>
      </c>
      <c r="K1965" s="13" t="s">
        <v>6306</v>
      </c>
      <c r="L1965" s="13" t="s">
        <v>6307</v>
      </c>
    </row>
    <row r="1966" spans="1:12">
      <c r="A1966" s="1">
        <v>100013853</v>
      </c>
      <c r="B1966" s="1" t="s">
        <v>2314</v>
      </c>
      <c r="C1966" s="1" t="s">
        <v>4520</v>
      </c>
      <c r="D1966" s="1" t="s">
        <v>12</v>
      </c>
      <c r="E1966" s="1" t="s">
        <v>11</v>
      </c>
      <c r="F1966" s="13" t="s">
        <v>12</v>
      </c>
      <c r="G1966" s="13">
        <v>4</v>
      </c>
      <c r="H1966" s="13">
        <v>1</v>
      </c>
      <c r="I1966" s="13">
        <v>200</v>
      </c>
      <c r="J1966" s="13">
        <v>1</v>
      </c>
      <c r="K1966" s="13" t="s">
        <v>6324</v>
      </c>
      <c r="L1966" s="13" t="s">
        <v>6325</v>
      </c>
    </row>
    <row r="1967" spans="1:12">
      <c r="A1967" s="1">
        <v>100013856</v>
      </c>
      <c r="B1967" s="1" t="s">
        <v>2314</v>
      </c>
      <c r="C1967" s="1" t="s">
        <v>4520</v>
      </c>
      <c r="D1967" s="1" t="s">
        <v>12</v>
      </c>
      <c r="E1967" s="1" t="s">
        <v>11</v>
      </c>
      <c r="F1967" s="13" t="s">
        <v>407</v>
      </c>
      <c r="G1967" s="13">
        <v>3</v>
      </c>
      <c r="H1967" s="13">
        <v>1</v>
      </c>
      <c r="I1967" s="13">
        <v>150</v>
      </c>
      <c r="J1967" s="13">
        <v>1</v>
      </c>
      <c r="K1967" s="13" t="s">
        <v>6306</v>
      </c>
      <c r="L1967" s="13" t="s">
        <v>6307</v>
      </c>
    </row>
    <row r="1968" spans="1:12">
      <c r="A1968" s="1">
        <v>100013860</v>
      </c>
      <c r="B1968" s="1" t="s">
        <v>2314</v>
      </c>
      <c r="C1968" s="1" t="s">
        <v>4520</v>
      </c>
      <c r="D1968" s="1" t="s">
        <v>12</v>
      </c>
      <c r="E1968" s="1" t="s">
        <v>11</v>
      </c>
      <c r="F1968" s="13" t="s">
        <v>407</v>
      </c>
      <c r="G1968" s="13">
        <v>2</v>
      </c>
      <c r="H1968" s="13">
        <v>1</v>
      </c>
      <c r="I1968" s="13">
        <v>100</v>
      </c>
      <c r="J1968" s="13">
        <v>1</v>
      </c>
      <c r="K1968" s="13" t="s">
        <v>6320</v>
      </c>
      <c r="L1968" s="13" t="s">
        <v>6321</v>
      </c>
    </row>
    <row r="1969" spans="1:12">
      <c r="A1969" s="1">
        <v>100013864</v>
      </c>
      <c r="B1969" s="1" t="s">
        <v>2314</v>
      </c>
      <c r="C1969" s="1" t="s">
        <v>4520</v>
      </c>
      <c r="D1969" s="1" t="s">
        <v>12</v>
      </c>
      <c r="E1969" s="1" t="s">
        <v>11</v>
      </c>
      <c r="F1969" s="13" t="s">
        <v>407</v>
      </c>
      <c r="G1969" s="13">
        <v>2</v>
      </c>
      <c r="H1969" s="13">
        <v>1</v>
      </c>
      <c r="I1969" s="13">
        <v>100</v>
      </c>
      <c r="J1969" s="13">
        <v>1</v>
      </c>
      <c r="K1969" s="13" t="s">
        <v>6320</v>
      </c>
      <c r="L1969" s="13" t="s">
        <v>6321</v>
      </c>
    </row>
    <row r="1970" spans="1:12">
      <c r="A1970" s="1">
        <v>100013870</v>
      </c>
      <c r="B1970" s="1" t="s">
        <v>2314</v>
      </c>
      <c r="C1970" s="1" t="s">
        <v>4520</v>
      </c>
      <c r="D1970" s="1" t="s">
        <v>12</v>
      </c>
      <c r="E1970" s="1" t="s">
        <v>11</v>
      </c>
      <c r="F1970" s="13" t="s">
        <v>407</v>
      </c>
      <c r="G1970" s="13">
        <v>2</v>
      </c>
      <c r="H1970" s="13">
        <v>1</v>
      </c>
      <c r="I1970" s="13">
        <v>100</v>
      </c>
      <c r="J1970" s="13">
        <v>1</v>
      </c>
      <c r="K1970" s="13" t="s">
        <v>6320</v>
      </c>
      <c r="L1970" s="13" t="s">
        <v>6321</v>
      </c>
    </row>
    <row r="1971" spans="1:12">
      <c r="A1971" s="1">
        <v>100013873</v>
      </c>
      <c r="B1971" s="1" t="s">
        <v>2314</v>
      </c>
      <c r="C1971" s="1" t="s">
        <v>4520</v>
      </c>
      <c r="D1971" s="1" t="s">
        <v>12</v>
      </c>
      <c r="E1971" s="1" t="s">
        <v>11</v>
      </c>
      <c r="F1971" s="13" t="s">
        <v>407</v>
      </c>
      <c r="G1971" s="13">
        <v>2</v>
      </c>
      <c r="H1971" s="13">
        <v>1</v>
      </c>
      <c r="I1971" s="13">
        <v>100</v>
      </c>
      <c r="J1971" s="13">
        <v>1</v>
      </c>
      <c r="K1971" s="13" t="s">
        <v>6320</v>
      </c>
      <c r="L1971" s="13" t="s">
        <v>6321</v>
      </c>
    </row>
    <row r="1972" spans="1:12">
      <c r="A1972" s="1">
        <v>100013884</v>
      </c>
      <c r="B1972" s="1" t="s">
        <v>2314</v>
      </c>
      <c r="C1972" s="1" t="s">
        <v>4520</v>
      </c>
      <c r="D1972" s="1" t="s">
        <v>12</v>
      </c>
      <c r="E1972" s="1" t="s">
        <v>11</v>
      </c>
      <c r="F1972" s="13" t="s">
        <v>12</v>
      </c>
      <c r="G1972" s="13">
        <v>5</v>
      </c>
      <c r="H1972" s="13">
        <v>1</v>
      </c>
      <c r="I1972" s="13">
        <v>250</v>
      </c>
      <c r="J1972" s="13">
        <v>1</v>
      </c>
      <c r="K1972" s="13" t="s">
        <v>6326</v>
      </c>
      <c r="L1972" s="13" t="s">
        <v>6327</v>
      </c>
    </row>
    <row r="1973" spans="1:12">
      <c r="A1973" s="1">
        <v>100013890</v>
      </c>
      <c r="B1973" s="1" t="s">
        <v>2314</v>
      </c>
      <c r="C1973" s="1" t="s">
        <v>4520</v>
      </c>
      <c r="D1973" s="1" t="s">
        <v>4539</v>
      </c>
      <c r="E1973" s="1" t="s">
        <v>11</v>
      </c>
      <c r="F1973" s="13" t="s">
        <v>407</v>
      </c>
      <c r="G1973" s="13">
        <v>2</v>
      </c>
      <c r="H1973" s="13">
        <v>1</v>
      </c>
      <c r="I1973" s="13">
        <v>100</v>
      </c>
      <c r="J1973" s="13">
        <v>1</v>
      </c>
      <c r="K1973" s="13" t="s">
        <v>6320</v>
      </c>
      <c r="L1973" s="13" t="s">
        <v>6321</v>
      </c>
    </row>
    <row r="1974" spans="1:12">
      <c r="A1974" s="1">
        <v>100013893</v>
      </c>
      <c r="B1974" s="1" t="s">
        <v>2314</v>
      </c>
      <c r="C1974" s="1" t="s">
        <v>4520</v>
      </c>
      <c r="D1974" s="1" t="s">
        <v>12</v>
      </c>
      <c r="E1974" s="1" t="s">
        <v>11</v>
      </c>
      <c r="F1974" s="13" t="s">
        <v>407</v>
      </c>
      <c r="G1974" s="13">
        <v>3</v>
      </c>
      <c r="H1974" s="13">
        <v>1</v>
      </c>
      <c r="I1974" s="13">
        <v>150</v>
      </c>
      <c r="J1974" s="13">
        <v>1</v>
      </c>
      <c r="K1974" s="13" t="s">
        <v>6306</v>
      </c>
      <c r="L1974" s="13" t="s">
        <v>6307</v>
      </c>
    </row>
    <row r="1975" spans="1:12">
      <c r="A1975" s="1">
        <v>100013896</v>
      </c>
      <c r="B1975" s="1" t="s">
        <v>2314</v>
      </c>
      <c r="C1975" s="1" t="s">
        <v>4520</v>
      </c>
      <c r="D1975" s="1" t="s">
        <v>12</v>
      </c>
      <c r="E1975" s="1" t="s">
        <v>11</v>
      </c>
      <c r="F1975" s="13" t="s">
        <v>407</v>
      </c>
      <c r="G1975" s="13">
        <v>3</v>
      </c>
      <c r="H1975" s="13">
        <v>1</v>
      </c>
      <c r="I1975" s="13">
        <v>150</v>
      </c>
      <c r="J1975" s="13">
        <v>1</v>
      </c>
      <c r="K1975" s="13" t="s">
        <v>6306</v>
      </c>
      <c r="L1975" s="13" t="s">
        <v>6307</v>
      </c>
    </row>
    <row r="1976" spans="1:12">
      <c r="A1976" s="1">
        <v>100013901</v>
      </c>
      <c r="B1976" s="1" t="s">
        <v>2314</v>
      </c>
      <c r="C1976" s="1" t="s">
        <v>4520</v>
      </c>
      <c r="D1976" s="1" t="s">
        <v>12</v>
      </c>
      <c r="E1976" s="1" t="s">
        <v>11</v>
      </c>
      <c r="F1976" s="13" t="s">
        <v>12</v>
      </c>
      <c r="G1976" s="13">
        <v>3</v>
      </c>
      <c r="H1976" s="13">
        <v>1</v>
      </c>
      <c r="I1976" s="13">
        <v>150</v>
      </c>
      <c r="J1976" s="13">
        <v>1</v>
      </c>
      <c r="K1976" s="13" t="s">
        <v>6306</v>
      </c>
      <c r="L1976" s="13" t="s">
        <v>6307</v>
      </c>
    </row>
    <row r="1977" spans="1:12">
      <c r="A1977" s="1">
        <v>100013906</v>
      </c>
      <c r="B1977" s="1" t="s">
        <v>2314</v>
      </c>
      <c r="C1977" s="1" t="s">
        <v>4520</v>
      </c>
      <c r="D1977" s="1" t="s">
        <v>12</v>
      </c>
      <c r="E1977" s="1" t="s">
        <v>11</v>
      </c>
      <c r="F1977" s="13" t="s">
        <v>407</v>
      </c>
      <c r="G1977" s="13">
        <v>2</v>
      </c>
      <c r="H1977" s="13">
        <v>1</v>
      </c>
      <c r="I1977" s="13">
        <v>100</v>
      </c>
      <c r="J1977" s="13">
        <v>1</v>
      </c>
      <c r="K1977" s="13" t="s">
        <v>6320</v>
      </c>
      <c r="L1977" s="13" t="s">
        <v>6321</v>
      </c>
    </row>
    <row r="1978" spans="1:12">
      <c r="A1978" s="1">
        <v>100013923</v>
      </c>
      <c r="B1978" s="1" t="s">
        <v>2314</v>
      </c>
      <c r="C1978" s="1" t="s">
        <v>4520</v>
      </c>
      <c r="D1978" s="1" t="s">
        <v>12</v>
      </c>
      <c r="E1978" s="1" t="s">
        <v>11</v>
      </c>
      <c r="F1978" s="13" t="s">
        <v>407</v>
      </c>
      <c r="G1978" s="13">
        <v>2</v>
      </c>
      <c r="H1978" s="13">
        <v>1</v>
      </c>
      <c r="I1978" s="13">
        <v>100</v>
      </c>
      <c r="J1978" s="13">
        <v>1</v>
      </c>
      <c r="K1978" s="13" t="s">
        <v>6320</v>
      </c>
      <c r="L1978" s="13" t="s">
        <v>6321</v>
      </c>
    </row>
    <row r="1979" spans="1:12">
      <c r="A1979" s="1">
        <v>100013935</v>
      </c>
      <c r="B1979" s="1" t="s">
        <v>2314</v>
      </c>
      <c r="C1979" s="1" t="s">
        <v>4520</v>
      </c>
      <c r="D1979" s="1" t="s">
        <v>12</v>
      </c>
      <c r="E1979" s="1" t="s">
        <v>11</v>
      </c>
      <c r="F1979" s="13" t="s">
        <v>407</v>
      </c>
      <c r="G1979" s="13">
        <v>2</v>
      </c>
      <c r="H1979" s="13">
        <v>1</v>
      </c>
      <c r="I1979" s="13">
        <v>100</v>
      </c>
      <c r="J1979" s="13">
        <v>1</v>
      </c>
      <c r="K1979" s="13" t="s">
        <v>6320</v>
      </c>
      <c r="L1979" s="13" t="s">
        <v>6321</v>
      </c>
    </row>
    <row r="1980" spans="1:12">
      <c r="A1980" s="1">
        <v>100013944</v>
      </c>
      <c r="B1980" s="1" t="s">
        <v>2314</v>
      </c>
      <c r="C1980" s="1" t="s">
        <v>4520</v>
      </c>
      <c r="D1980" s="1" t="s">
        <v>12</v>
      </c>
      <c r="E1980" s="1" t="s">
        <v>11</v>
      </c>
      <c r="F1980" s="13" t="s">
        <v>12</v>
      </c>
      <c r="G1980" s="13">
        <v>4</v>
      </c>
      <c r="H1980" s="13">
        <v>1</v>
      </c>
      <c r="I1980" s="13">
        <v>200</v>
      </c>
      <c r="J1980" s="13">
        <v>1</v>
      </c>
      <c r="K1980" s="13" t="s">
        <v>6324</v>
      </c>
      <c r="L1980" s="13" t="s">
        <v>6325</v>
      </c>
    </row>
    <row r="1981" spans="1:12">
      <c r="A1981" s="1">
        <v>100013947</v>
      </c>
      <c r="B1981" s="1" t="s">
        <v>2314</v>
      </c>
      <c r="C1981" s="1" t="s">
        <v>4520</v>
      </c>
      <c r="D1981" s="1" t="s">
        <v>12</v>
      </c>
      <c r="E1981" s="1" t="s">
        <v>11</v>
      </c>
      <c r="F1981" s="13" t="s">
        <v>407</v>
      </c>
      <c r="G1981" s="13">
        <v>2</v>
      </c>
      <c r="H1981" s="13">
        <v>1</v>
      </c>
      <c r="I1981" s="13">
        <v>100</v>
      </c>
      <c r="J1981" s="13">
        <v>1</v>
      </c>
      <c r="K1981" s="13" t="s">
        <v>6320</v>
      </c>
      <c r="L1981" s="13" t="s">
        <v>6321</v>
      </c>
    </row>
    <row r="1982" spans="1:12">
      <c r="A1982" s="1">
        <v>100013957</v>
      </c>
      <c r="B1982" s="1" t="s">
        <v>2314</v>
      </c>
      <c r="C1982" s="1" t="s">
        <v>4520</v>
      </c>
      <c r="D1982" s="1" t="s">
        <v>12</v>
      </c>
      <c r="E1982" s="1" t="s">
        <v>11</v>
      </c>
      <c r="F1982" s="13" t="s">
        <v>407</v>
      </c>
      <c r="G1982" s="13">
        <v>3</v>
      </c>
      <c r="H1982" s="13">
        <v>1</v>
      </c>
      <c r="I1982" s="13">
        <v>150</v>
      </c>
      <c r="J1982" s="13">
        <v>1</v>
      </c>
      <c r="K1982" s="13" t="s">
        <v>6306</v>
      </c>
      <c r="L1982" s="13" t="s">
        <v>6307</v>
      </c>
    </row>
    <row r="1983" spans="1:12">
      <c r="A1983" s="1">
        <v>100013962</v>
      </c>
      <c r="B1983" s="1" t="s">
        <v>2314</v>
      </c>
      <c r="C1983" s="1" t="s">
        <v>4520</v>
      </c>
      <c r="D1983" s="1" t="s">
        <v>12</v>
      </c>
      <c r="E1983" s="1" t="s">
        <v>11</v>
      </c>
      <c r="F1983" s="13" t="s">
        <v>407</v>
      </c>
      <c r="G1983" s="13">
        <v>3</v>
      </c>
      <c r="H1983" s="13">
        <v>1</v>
      </c>
      <c r="I1983" s="13">
        <v>150</v>
      </c>
      <c r="J1983" s="13">
        <v>1</v>
      </c>
      <c r="K1983" s="13" t="s">
        <v>6306</v>
      </c>
      <c r="L1983" s="13" t="s">
        <v>6307</v>
      </c>
    </row>
    <row r="1984" spans="1:12">
      <c r="A1984" s="1">
        <v>100013966</v>
      </c>
      <c r="B1984" s="1" t="s">
        <v>2314</v>
      </c>
      <c r="C1984" s="1" t="s">
        <v>4520</v>
      </c>
      <c r="D1984" s="1" t="s">
        <v>12</v>
      </c>
      <c r="E1984" s="1" t="s">
        <v>11</v>
      </c>
      <c r="F1984" s="13" t="s">
        <v>407</v>
      </c>
      <c r="G1984" s="13">
        <v>2</v>
      </c>
      <c r="H1984" s="13">
        <v>1</v>
      </c>
      <c r="I1984" s="13">
        <v>100</v>
      </c>
      <c r="J1984" s="13">
        <v>1</v>
      </c>
      <c r="K1984" s="13" t="s">
        <v>6320</v>
      </c>
      <c r="L1984" s="13" t="s">
        <v>6321</v>
      </c>
    </row>
    <row r="1985" spans="1:12">
      <c r="A1985" s="1">
        <v>100014468</v>
      </c>
      <c r="B1985" s="1" t="s">
        <v>2314</v>
      </c>
      <c r="C1985" s="1" t="s">
        <v>4520</v>
      </c>
      <c r="D1985" s="1" t="s">
        <v>4676</v>
      </c>
      <c r="E1985" s="1" t="s">
        <v>11</v>
      </c>
      <c r="F1985" s="13" t="s">
        <v>12</v>
      </c>
      <c r="G1985" s="13">
        <v>3</v>
      </c>
      <c r="H1985" s="13">
        <v>1</v>
      </c>
      <c r="I1985" s="13">
        <v>150</v>
      </c>
      <c r="J1985" s="13">
        <v>1</v>
      </c>
      <c r="K1985" s="13" t="s">
        <v>6306</v>
      </c>
      <c r="L1985" s="13" t="s">
        <v>6307</v>
      </c>
    </row>
    <row r="1986" spans="1:12">
      <c r="A1986" s="1">
        <v>100013977</v>
      </c>
      <c r="B1986" s="1" t="s">
        <v>2314</v>
      </c>
      <c r="C1986" s="1" t="s">
        <v>4520</v>
      </c>
      <c r="D1986" s="1" t="s">
        <v>12</v>
      </c>
      <c r="E1986" s="1" t="s">
        <v>11</v>
      </c>
      <c r="F1986" s="13" t="s">
        <v>407</v>
      </c>
      <c r="G1986" s="13">
        <v>2</v>
      </c>
      <c r="H1986" s="13">
        <v>1</v>
      </c>
      <c r="I1986" s="13">
        <v>100</v>
      </c>
      <c r="J1986" s="13">
        <v>1</v>
      </c>
      <c r="K1986" s="13" t="s">
        <v>6320</v>
      </c>
      <c r="L1986" s="13" t="s">
        <v>6321</v>
      </c>
    </row>
    <row r="1987" spans="1:12">
      <c r="A1987" s="1">
        <v>100013979</v>
      </c>
      <c r="B1987" s="1" t="s">
        <v>2314</v>
      </c>
      <c r="C1987" s="1" t="s">
        <v>4520</v>
      </c>
      <c r="D1987" s="1" t="s">
        <v>12</v>
      </c>
      <c r="E1987" s="1" t="s">
        <v>11</v>
      </c>
      <c r="F1987" s="13" t="s">
        <v>407</v>
      </c>
      <c r="G1987" s="13">
        <v>2</v>
      </c>
      <c r="H1987" s="13">
        <v>1</v>
      </c>
      <c r="I1987" s="13">
        <v>100</v>
      </c>
      <c r="J1987" s="13">
        <v>1</v>
      </c>
      <c r="K1987" s="13" t="s">
        <v>6320</v>
      </c>
      <c r="L1987" s="13" t="s">
        <v>6321</v>
      </c>
    </row>
    <row r="1988" spans="1:12">
      <c r="A1988" s="1">
        <v>100013988</v>
      </c>
      <c r="B1988" s="1" t="s">
        <v>2314</v>
      </c>
      <c r="C1988" s="1" t="s">
        <v>4520</v>
      </c>
      <c r="D1988" s="1" t="s">
        <v>12</v>
      </c>
      <c r="E1988" s="1" t="s">
        <v>11</v>
      </c>
      <c r="F1988" s="13" t="s">
        <v>12</v>
      </c>
      <c r="G1988" s="13">
        <v>4</v>
      </c>
      <c r="H1988" s="13">
        <v>1</v>
      </c>
      <c r="I1988" s="13">
        <v>200</v>
      </c>
      <c r="J1988" s="13">
        <v>1</v>
      </c>
      <c r="K1988" s="13" t="s">
        <v>6324</v>
      </c>
      <c r="L1988" s="13" t="s">
        <v>6325</v>
      </c>
    </row>
    <row r="1989" spans="1:12">
      <c r="A1989" s="1">
        <v>100013991</v>
      </c>
      <c r="B1989" s="1" t="s">
        <v>2314</v>
      </c>
      <c r="C1989" s="1" t="s">
        <v>4520</v>
      </c>
      <c r="D1989" s="1" t="s">
        <v>176</v>
      </c>
      <c r="E1989" s="1" t="s">
        <v>11</v>
      </c>
      <c r="F1989" s="13" t="s">
        <v>407</v>
      </c>
      <c r="G1989" s="13">
        <v>3</v>
      </c>
      <c r="H1989" s="13">
        <v>1</v>
      </c>
      <c r="I1989" s="13">
        <v>150</v>
      </c>
      <c r="J1989" s="13">
        <v>1</v>
      </c>
      <c r="K1989" s="13" t="s">
        <v>6306</v>
      </c>
      <c r="L1989" s="13" t="s">
        <v>6307</v>
      </c>
    </row>
    <row r="1990" spans="1:12">
      <c r="A1990" s="1">
        <v>100013997</v>
      </c>
      <c r="B1990" s="1" t="s">
        <v>2314</v>
      </c>
      <c r="C1990" s="1" t="s">
        <v>4520</v>
      </c>
      <c r="D1990" s="1" t="s">
        <v>12</v>
      </c>
      <c r="E1990" s="1" t="s">
        <v>11</v>
      </c>
      <c r="F1990" s="13" t="s">
        <v>407</v>
      </c>
      <c r="G1990" s="13">
        <v>2</v>
      </c>
      <c r="H1990" s="13">
        <v>1</v>
      </c>
      <c r="I1990" s="13">
        <v>100</v>
      </c>
      <c r="J1990" s="13">
        <v>1</v>
      </c>
      <c r="K1990" s="13" t="s">
        <v>6320</v>
      </c>
      <c r="L1990" s="13" t="s">
        <v>6321</v>
      </c>
    </row>
    <row r="1991" spans="1:12">
      <c r="A1991" s="1">
        <v>100014000</v>
      </c>
      <c r="B1991" s="1" t="s">
        <v>2314</v>
      </c>
      <c r="C1991" s="1" t="s">
        <v>4520</v>
      </c>
      <c r="D1991" s="1" t="s">
        <v>12</v>
      </c>
      <c r="E1991" s="1" t="s">
        <v>11</v>
      </c>
      <c r="F1991" s="13" t="s">
        <v>12</v>
      </c>
      <c r="G1991" s="13">
        <v>3</v>
      </c>
      <c r="H1991" s="13">
        <v>1</v>
      </c>
      <c r="I1991" s="13">
        <v>150</v>
      </c>
      <c r="J1991" s="13">
        <v>1</v>
      </c>
      <c r="K1991" s="13" t="s">
        <v>6306</v>
      </c>
      <c r="L1991" s="13" t="s">
        <v>6307</v>
      </c>
    </row>
    <row r="1992" spans="1:12">
      <c r="A1992" s="1">
        <v>100014005</v>
      </c>
      <c r="B1992" s="1" t="s">
        <v>2314</v>
      </c>
      <c r="C1992" s="1" t="s">
        <v>4520</v>
      </c>
      <c r="D1992" s="1" t="s">
        <v>12</v>
      </c>
      <c r="E1992" s="1" t="s">
        <v>11</v>
      </c>
      <c r="F1992" s="13" t="s">
        <v>12</v>
      </c>
      <c r="G1992" s="13">
        <v>5</v>
      </c>
      <c r="H1992" s="13">
        <v>1</v>
      </c>
      <c r="I1992" s="13">
        <v>250</v>
      </c>
      <c r="J1992" s="13">
        <v>1</v>
      </c>
      <c r="K1992" s="13" t="s">
        <v>6328</v>
      </c>
      <c r="L1992" s="13" t="s">
        <v>6329</v>
      </c>
    </row>
    <row r="1993" spans="1:12">
      <c r="A1993" s="1">
        <v>100014010</v>
      </c>
      <c r="B1993" s="1" t="s">
        <v>2314</v>
      </c>
      <c r="C1993" s="1" t="s">
        <v>4520</v>
      </c>
      <c r="D1993" s="1" t="s">
        <v>176</v>
      </c>
      <c r="E1993" s="1" t="s">
        <v>11</v>
      </c>
      <c r="F1993" s="13" t="s">
        <v>12</v>
      </c>
      <c r="G1993" s="13">
        <v>3</v>
      </c>
      <c r="H1993" s="13">
        <v>1</v>
      </c>
      <c r="I1993" s="13">
        <v>150</v>
      </c>
      <c r="J1993" s="13">
        <v>1</v>
      </c>
      <c r="K1993" s="13" t="s">
        <v>6306</v>
      </c>
      <c r="L1993" s="13" t="s">
        <v>6307</v>
      </c>
    </row>
    <row r="1994" spans="1:12">
      <c r="A1994" s="1">
        <v>100014013</v>
      </c>
      <c r="B1994" s="1" t="s">
        <v>2314</v>
      </c>
      <c r="C1994" s="1" t="s">
        <v>4520</v>
      </c>
      <c r="D1994" s="1" t="s">
        <v>12</v>
      </c>
      <c r="E1994" s="1" t="s">
        <v>11</v>
      </c>
      <c r="F1994" s="13" t="s">
        <v>407</v>
      </c>
      <c r="G1994" s="13">
        <v>4</v>
      </c>
      <c r="H1994" s="13">
        <v>1</v>
      </c>
      <c r="I1994" s="13">
        <v>200</v>
      </c>
      <c r="J1994" s="13">
        <v>1</v>
      </c>
      <c r="K1994" s="13" t="s">
        <v>6324</v>
      </c>
      <c r="L1994" s="13" t="s">
        <v>6325</v>
      </c>
    </row>
    <row r="1995" spans="1:12">
      <c r="A1995" s="1">
        <v>100014031</v>
      </c>
      <c r="B1995" s="1" t="s">
        <v>2314</v>
      </c>
      <c r="C1995" s="1" t="s">
        <v>4520</v>
      </c>
      <c r="D1995" s="1" t="s">
        <v>4592</v>
      </c>
      <c r="E1995" s="1" t="s">
        <v>2</v>
      </c>
      <c r="F1995" s="13" t="s">
        <v>318</v>
      </c>
      <c r="G1995" s="13">
        <v>2</v>
      </c>
      <c r="H1995" s="13">
        <v>1</v>
      </c>
      <c r="I1995" s="13">
        <v>100</v>
      </c>
      <c r="J1995" s="13">
        <v>1</v>
      </c>
      <c r="K1995" s="13" t="s">
        <v>6316</v>
      </c>
      <c r="L1995" s="13" t="s">
        <v>6317</v>
      </c>
    </row>
    <row r="1996" spans="1:12">
      <c r="A1996" s="1">
        <v>100014032</v>
      </c>
      <c r="B1996" s="1" t="s">
        <v>2314</v>
      </c>
      <c r="C1996" s="1" t="s">
        <v>4520</v>
      </c>
      <c r="D1996" s="1" t="s">
        <v>1929</v>
      </c>
      <c r="E1996" s="1" t="s">
        <v>2</v>
      </c>
      <c r="F1996" s="13" t="s">
        <v>289</v>
      </c>
      <c r="G1996" s="13">
        <v>3</v>
      </c>
      <c r="H1996" s="13">
        <v>1</v>
      </c>
      <c r="I1996" s="13">
        <v>150</v>
      </c>
      <c r="J1996" s="13">
        <v>1</v>
      </c>
      <c r="K1996" s="13" t="s">
        <v>6312</v>
      </c>
      <c r="L1996" s="13" t="s">
        <v>6313</v>
      </c>
    </row>
    <row r="1997" spans="1:12">
      <c r="A1997" s="1">
        <v>100014077</v>
      </c>
      <c r="B1997" s="1" t="s">
        <v>2314</v>
      </c>
      <c r="C1997" s="1" t="s">
        <v>4520</v>
      </c>
      <c r="D1997" s="1" t="s">
        <v>12</v>
      </c>
      <c r="E1997" s="1" t="s">
        <v>11</v>
      </c>
      <c r="F1997" s="13" t="s">
        <v>12</v>
      </c>
      <c r="G1997" s="13">
        <v>5</v>
      </c>
      <c r="H1997" s="13">
        <v>1</v>
      </c>
      <c r="I1997" s="13">
        <v>250</v>
      </c>
      <c r="J1997" s="13">
        <v>1</v>
      </c>
      <c r="K1997" s="13" t="s">
        <v>6326</v>
      </c>
      <c r="L1997" s="13" t="s">
        <v>6327</v>
      </c>
    </row>
    <row r="1998" spans="1:12">
      <c r="A1998" s="1">
        <v>100014051</v>
      </c>
      <c r="B1998" s="1" t="s">
        <v>2314</v>
      </c>
      <c r="C1998" s="1" t="s">
        <v>4520</v>
      </c>
      <c r="D1998" s="1" t="s">
        <v>12</v>
      </c>
      <c r="E1998" s="1" t="s">
        <v>11</v>
      </c>
      <c r="F1998" s="13" t="s">
        <v>407</v>
      </c>
      <c r="G1998" s="13">
        <v>2</v>
      </c>
      <c r="H1998" s="13">
        <v>1</v>
      </c>
      <c r="I1998" s="13">
        <v>100</v>
      </c>
      <c r="J1998" s="13">
        <v>1</v>
      </c>
      <c r="K1998" s="13" t="s">
        <v>6316</v>
      </c>
      <c r="L1998" s="13" t="s">
        <v>6317</v>
      </c>
    </row>
    <row r="1999" spans="1:12">
      <c r="A1999" s="1">
        <v>100014058</v>
      </c>
      <c r="B1999" s="1" t="s">
        <v>2314</v>
      </c>
      <c r="C1999" s="1" t="s">
        <v>4520</v>
      </c>
      <c r="D1999" s="1" t="s">
        <v>1952</v>
      </c>
      <c r="E1999" s="1" t="s">
        <v>2</v>
      </c>
      <c r="F1999" s="13" t="s">
        <v>670</v>
      </c>
      <c r="G1999" s="13">
        <v>3</v>
      </c>
      <c r="H1999" s="13">
        <v>1</v>
      </c>
      <c r="I1999" s="13">
        <v>150</v>
      </c>
      <c r="J1999" s="13">
        <v>1</v>
      </c>
      <c r="K1999" s="13" t="s">
        <v>6312</v>
      </c>
      <c r="L1999" s="13" t="s">
        <v>6313</v>
      </c>
    </row>
    <row r="2000" spans="1:12">
      <c r="A2000" s="1">
        <v>100014027</v>
      </c>
      <c r="B2000" s="1" t="s">
        <v>2314</v>
      </c>
      <c r="C2000" s="1" t="s">
        <v>4520</v>
      </c>
      <c r="D2000" s="1" t="s">
        <v>4589</v>
      </c>
      <c r="E2000" s="1" t="s">
        <v>11</v>
      </c>
      <c r="F2000" s="13" t="s">
        <v>12</v>
      </c>
      <c r="G2000" s="13">
        <v>3</v>
      </c>
      <c r="H2000" s="13">
        <v>1</v>
      </c>
      <c r="I2000" s="13">
        <v>150</v>
      </c>
      <c r="J2000" s="13">
        <v>1</v>
      </c>
      <c r="K2000" s="13" t="s">
        <v>6312</v>
      </c>
      <c r="L2000" s="13" t="s">
        <v>6313</v>
      </c>
    </row>
    <row r="2001" spans="1:12">
      <c r="A2001" s="1">
        <v>100017522</v>
      </c>
      <c r="B2001" s="1" t="s">
        <v>2314</v>
      </c>
      <c r="C2001" s="1" t="s">
        <v>4520</v>
      </c>
      <c r="D2001" s="1" t="s">
        <v>5473</v>
      </c>
      <c r="E2001" s="1" t="s">
        <v>5474</v>
      </c>
      <c r="F2001" s="13" t="s">
        <v>5475</v>
      </c>
      <c r="G2001" s="13">
        <v>0</v>
      </c>
      <c r="H2001" s="13">
        <v>0</v>
      </c>
      <c r="I2001" s="13">
        <v>0</v>
      </c>
      <c r="J2001" s="13">
        <v>1</v>
      </c>
      <c r="K2001" s="13" t="s">
        <v>6330</v>
      </c>
      <c r="L2001" s="13" t="s">
        <v>6331</v>
      </c>
    </row>
    <row r="2002" spans="1:12">
      <c r="A2002" s="1">
        <v>100014083</v>
      </c>
      <c r="B2002" s="1" t="s">
        <v>2314</v>
      </c>
      <c r="C2002" s="1" t="s">
        <v>4520</v>
      </c>
      <c r="D2002" s="1" t="s">
        <v>4602</v>
      </c>
      <c r="E2002" s="1" t="s">
        <v>27</v>
      </c>
      <c r="F2002" s="13" t="s">
        <v>18</v>
      </c>
      <c r="G2002" s="13">
        <v>3</v>
      </c>
      <c r="H2002" s="13">
        <v>1</v>
      </c>
      <c r="I2002" s="13">
        <v>150</v>
      </c>
      <c r="J2002" s="13">
        <v>1</v>
      </c>
      <c r="K2002" s="13" t="s">
        <v>6306</v>
      </c>
      <c r="L2002" s="13" t="s">
        <v>6307</v>
      </c>
    </row>
    <row r="2003" spans="1:12">
      <c r="A2003" s="1">
        <v>100014086</v>
      </c>
      <c r="B2003" s="1" t="s">
        <v>2314</v>
      </c>
      <c r="C2003" s="1" t="s">
        <v>4520</v>
      </c>
      <c r="D2003" s="1" t="s">
        <v>12</v>
      </c>
      <c r="E2003" s="1" t="s">
        <v>11</v>
      </c>
      <c r="F2003" s="13" t="s">
        <v>12</v>
      </c>
      <c r="G2003" s="13">
        <v>3</v>
      </c>
      <c r="H2003" s="13">
        <v>1</v>
      </c>
      <c r="I2003" s="13">
        <v>150</v>
      </c>
      <c r="J2003" s="13">
        <v>1</v>
      </c>
      <c r="K2003" s="13" t="s">
        <v>6306</v>
      </c>
      <c r="L2003" s="13" t="s">
        <v>6307</v>
      </c>
    </row>
    <row r="2004" spans="1:12">
      <c r="A2004" s="1">
        <v>100014097</v>
      </c>
      <c r="B2004" s="1" t="s">
        <v>2314</v>
      </c>
      <c r="C2004" s="1" t="s">
        <v>4520</v>
      </c>
      <c r="D2004" s="1" t="s">
        <v>12</v>
      </c>
      <c r="E2004" s="1" t="s">
        <v>11</v>
      </c>
      <c r="F2004" s="13" t="s">
        <v>407</v>
      </c>
      <c r="G2004" s="13">
        <v>3</v>
      </c>
      <c r="H2004" s="13">
        <v>1</v>
      </c>
      <c r="I2004" s="13">
        <v>150</v>
      </c>
      <c r="J2004" s="13">
        <v>1</v>
      </c>
      <c r="K2004" s="13" t="s">
        <v>6312</v>
      </c>
      <c r="L2004" s="13" t="s">
        <v>6313</v>
      </c>
    </row>
    <row r="2005" spans="1:12">
      <c r="A2005" s="1">
        <v>100014094</v>
      </c>
      <c r="B2005" s="1" t="s">
        <v>2314</v>
      </c>
      <c r="C2005" s="1" t="s">
        <v>4520</v>
      </c>
      <c r="D2005" s="1" t="s">
        <v>12</v>
      </c>
      <c r="E2005" s="1" t="s">
        <v>11</v>
      </c>
      <c r="F2005" s="13" t="s">
        <v>12</v>
      </c>
      <c r="G2005" s="13">
        <v>5</v>
      </c>
      <c r="H2005" s="13">
        <v>1</v>
      </c>
      <c r="I2005" s="13">
        <v>250</v>
      </c>
      <c r="J2005" s="13">
        <v>1</v>
      </c>
      <c r="K2005" s="13" t="s">
        <v>6314</v>
      </c>
      <c r="L2005" s="13" t="s">
        <v>6315</v>
      </c>
    </row>
    <row r="2006" spans="1:12">
      <c r="A2006" s="1">
        <v>100014518</v>
      </c>
      <c r="B2006" s="1" t="s">
        <v>587</v>
      </c>
      <c r="C2006" s="1" t="s">
        <v>4696</v>
      </c>
      <c r="D2006" s="1" t="s">
        <v>12</v>
      </c>
      <c r="E2006" s="1" t="s">
        <v>11</v>
      </c>
      <c r="F2006" s="13" t="s">
        <v>12</v>
      </c>
      <c r="G2006" s="13">
        <v>5</v>
      </c>
      <c r="H2006" s="13">
        <v>1</v>
      </c>
      <c r="I2006" s="13">
        <v>250</v>
      </c>
      <c r="J2006" s="13">
        <v>1</v>
      </c>
      <c r="K2006" s="13" t="s">
        <v>6328</v>
      </c>
      <c r="L2006" s="13" t="s">
        <v>6329</v>
      </c>
    </row>
    <row r="2007" spans="1:12">
      <c r="A2007" s="1">
        <v>100014521</v>
      </c>
      <c r="B2007" s="1" t="s">
        <v>587</v>
      </c>
      <c r="C2007" s="1" t="s">
        <v>4696</v>
      </c>
      <c r="D2007" s="1" t="s">
        <v>4698</v>
      </c>
      <c r="E2007" s="1" t="s">
        <v>2</v>
      </c>
      <c r="F2007" s="13" t="s">
        <v>46</v>
      </c>
      <c r="G2007" s="13">
        <v>3</v>
      </c>
      <c r="H2007" s="13">
        <v>1</v>
      </c>
      <c r="I2007" s="13">
        <v>150</v>
      </c>
      <c r="J2007" s="13">
        <v>1</v>
      </c>
      <c r="K2007" s="13" t="s">
        <v>6312</v>
      </c>
      <c r="L2007" s="13" t="s">
        <v>6313</v>
      </c>
    </row>
    <row r="2008" spans="1:12">
      <c r="A2008" s="1">
        <v>100014526</v>
      </c>
      <c r="B2008" s="1" t="s">
        <v>587</v>
      </c>
      <c r="C2008" s="1" t="s">
        <v>4696</v>
      </c>
      <c r="D2008" s="1" t="s">
        <v>18</v>
      </c>
      <c r="E2008" s="1" t="s">
        <v>27</v>
      </c>
      <c r="F2008" s="13" t="s">
        <v>18</v>
      </c>
      <c r="G2008" s="13">
        <v>3</v>
      </c>
      <c r="H2008" s="13">
        <v>1</v>
      </c>
      <c r="I2008" s="13">
        <v>150</v>
      </c>
      <c r="J2008" s="13">
        <v>1</v>
      </c>
      <c r="K2008" s="13" t="s">
        <v>6312</v>
      </c>
      <c r="L2008" s="13" t="s">
        <v>6313</v>
      </c>
    </row>
    <row r="2009" spans="1:12">
      <c r="A2009" s="1">
        <v>100014530</v>
      </c>
      <c r="B2009" s="1" t="s">
        <v>587</v>
      </c>
      <c r="C2009" s="1" t="s">
        <v>4696</v>
      </c>
      <c r="D2009" s="1" t="s">
        <v>176</v>
      </c>
      <c r="E2009" s="1" t="s">
        <v>11</v>
      </c>
      <c r="F2009" s="13" t="s">
        <v>12</v>
      </c>
      <c r="G2009" s="13">
        <v>3</v>
      </c>
      <c r="H2009" s="13">
        <v>1</v>
      </c>
      <c r="I2009" s="13">
        <v>150</v>
      </c>
      <c r="J2009" s="13">
        <v>1</v>
      </c>
      <c r="K2009" s="13" t="s">
        <v>6312</v>
      </c>
      <c r="L2009" s="13" t="s">
        <v>6313</v>
      </c>
    </row>
    <row r="2010" spans="1:12">
      <c r="A2010" s="1">
        <v>100014540</v>
      </c>
      <c r="B2010" s="1" t="s">
        <v>587</v>
      </c>
      <c r="C2010" s="1" t="s">
        <v>4696</v>
      </c>
      <c r="D2010" s="1" t="s">
        <v>12</v>
      </c>
      <c r="E2010" s="1" t="s">
        <v>11</v>
      </c>
      <c r="F2010" s="13" t="s">
        <v>12</v>
      </c>
      <c r="G2010" s="13">
        <v>5</v>
      </c>
      <c r="H2010" s="13">
        <v>1</v>
      </c>
      <c r="I2010" s="13">
        <v>250</v>
      </c>
      <c r="J2010" s="13">
        <v>1</v>
      </c>
      <c r="K2010" s="13" t="s">
        <v>6328</v>
      </c>
      <c r="L2010" s="13" t="s">
        <v>6329</v>
      </c>
    </row>
    <row r="2011" spans="1:12">
      <c r="A2011" s="1">
        <v>100014547</v>
      </c>
      <c r="B2011" s="1" t="s">
        <v>587</v>
      </c>
      <c r="C2011" s="1" t="s">
        <v>4696</v>
      </c>
      <c r="D2011" s="1" t="s">
        <v>176</v>
      </c>
      <c r="E2011" s="1" t="s">
        <v>11</v>
      </c>
      <c r="F2011" s="13" t="s">
        <v>12</v>
      </c>
      <c r="G2011" s="13">
        <v>3</v>
      </c>
      <c r="H2011" s="13">
        <v>1</v>
      </c>
      <c r="I2011" s="13">
        <v>150</v>
      </c>
      <c r="J2011" s="13">
        <v>1</v>
      </c>
      <c r="K2011" s="13" t="s">
        <v>6306</v>
      </c>
      <c r="L2011" s="13" t="s">
        <v>6307</v>
      </c>
    </row>
    <row r="2012" spans="1:12">
      <c r="A2012" s="1">
        <v>100014552</v>
      </c>
      <c r="B2012" s="1" t="s">
        <v>587</v>
      </c>
      <c r="C2012" s="1" t="s">
        <v>4696</v>
      </c>
      <c r="D2012" s="1" t="s">
        <v>12</v>
      </c>
      <c r="E2012" s="1" t="s">
        <v>11</v>
      </c>
      <c r="F2012" s="13" t="s">
        <v>12</v>
      </c>
      <c r="G2012" s="13">
        <v>4</v>
      </c>
      <c r="H2012" s="13">
        <v>1</v>
      </c>
      <c r="I2012" s="13">
        <v>200</v>
      </c>
      <c r="J2012" s="13">
        <v>1</v>
      </c>
      <c r="K2012" s="13" t="s">
        <v>6324</v>
      </c>
      <c r="L2012" s="13" t="s">
        <v>6325</v>
      </c>
    </row>
    <row r="2013" spans="1:12">
      <c r="A2013" s="1">
        <v>100014557</v>
      </c>
      <c r="B2013" s="1" t="s">
        <v>587</v>
      </c>
      <c r="C2013" s="1" t="s">
        <v>4696</v>
      </c>
      <c r="D2013" s="1" t="s">
        <v>176</v>
      </c>
      <c r="E2013" s="1" t="s">
        <v>11</v>
      </c>
      <c r="F2013" s="13" t="s">
        <v>12</v>
      </c>
      <c r="G2013" s="13">
        <v>5</v>
      </c>
      <c r="H2013" s="13">
        <v>1</v>
      </c>
      <c r="I2013" s="13">
        <v>250</v>
      </c>
      <c r="J2013" s="13">
        <v>1</v>
      </c>
      <c r="K2013" s="13" t="s">
        <v>6326</v>
      </c>
      <c r="L2013" s="13" t="s">
        <v>6327</v>
      </c>
    </row>
    <row r="2014" spans="1:12">
      <c r="A2014" s="1">
        <v>100014565</v>
      </c>
      <c r="B2014" s="1" t="s">
        <v>587</v>
      </c>
      <c r="C2014" s="1" t="s">
        <v>4696</v>
      </c>
      <c r="D2014" s="1" t="s">
        <v>1830</v>
      </c>
      <c r="E2014" s="1" t="s">
        <v>20</v>
      </c>
      <c r="F2014" s="13" t="s">
        <v>72</v>
      </c>
      <c r="G2014" s="13">
        <v>3</v>
      </c>
      <c r="H2014" s="13">
        <v>1</v>
      </c>
      <c r="I2014" s="13">
        <v>150</v>
      </c>
      <c r="J2014" s="13">
        <v>1</v>
      </c>
      <c r="K2014" s="13" t="s">
        <v>6306</v>
      </c>
      <c r="L2014" s="13" t="s">
        <v>6307</v>
      </c>
    </row>
    <row r="2015" spans="1:12">
      <c r="A2015" s="1">
        <v>100014566</v>
      </c>
      <c r="B2015" s="1" t="s">
        <v>587</v>
      </c>
      <c r="C2015" s="1" t="s">
        <v>4696</v>
      </c>
      <c r="D2015" s="1" t="s">
        <v>176</v>
      </c>
      <c r="E2015" s="1" t="s">
        <v>11</v>
      </c>
      <c r="F2015" s="13" t="s">
        <v>12</v>
      </c>
      <c r="G2015" s="13">
        <v>4</v>
      </c>
      <c r="H2015" s="13">
        <v>1</v>
      </c>
      <c r="I2015" s="13">
        <v>200</v>
      </c>
      <c r="J2015" s="13">
        <v>1</v>
      </c>
      <c r="K2015" s="13" t="s">
        <v>6324</v>
      </c>
      <c r="L2015" s="13" t="s">
        <v>6325</v>
      </c>
    </row>
    <row r="2016" spans="1:12">
      <c r="A2016" s="1">
        <v>100014561</v>
      </c>
      <c r="B2016" s="1" t="s">
        <v>587</v>
      </c>
      <c r="C2016" s="1" t="s">
        <v>4696</v>
      </c>
      <c r="D2016" s="1" t="s">
        <v>3410</v>
      </c>
      <c r="E2016" s="1" t="s">
        <v>2</v>
      </c>
      <c r="F2016" s="13" t="s">
        <v>673</v>
      </c>
      <c r="G2016" s="13">
        <v>3</v>
      </c>
      <c r="H2016" s="13">
        <v>1</v>
      </c>
      <c r="I2016" s="13">
        <v>150</v>
      </c>
      <c r="J2016" s="13">
        <v>1</v>
      </c>
      <c r="K2016" s="13" t="s">
        <v>6306</v>
      </c>
      <c r="L2016" s="13" t="s">
        <v>6307</v>
      </c>
    </row>
    <row r="2017" spans="1:12">
      <c r="A2017" s="1">
        <v>100017523</v>
      </c>
      <c r="B2017" s="1" t="s">
        <v>587</v>
      </c>
      <c r="C2017" s="1" t="s">
        <v>4696</v>
      </c>
      <c r="D2017" s="1" t="s">
        <v>5499</v>
      </c>
      <c r="E2017" s="1" t="s">
        <v>5474</v>
      </c>
      <c r="F2017" s="13" t="s">
        <v>5475</v>
      </c>
      <c r="G2017" s="13">
        <v>0</v>
      </c>
      <c r="H2017" s="13">
        <v>0</v>
      </c>
      <c r="I2017" s="13">
        <v>0</v>
      </c>
      <c r="J2017" s="13">
        <v>1</v>
      </c>
      <c r="K2017" s="13" t="s">
        <v>6330</v>
      </c>
      <c r="L2017" s="13" t="s">
        <v>6331</v>
      </c>
    </row>
    <row r="2018" spans="1:12">
      <c r="A2018" s="1">
        <v>100014560</v>
      </c>
      <c r="B2018" s="1" t="s">
        <v>587</v>
      </c>
      <c r="C2018" s="1" t="s">
        <v>4696</v>
      </c>
      <c r="D2018" s="1" t="s">
        <v>3874</v>
      </c>
      <c r="E2018" s="1" t="s">
        <v>2</v>
      </c>
      <c r="F2018" s="13" t="s">
        <v>842</v>
      </c>
      <c r="G2018" s="13">
        <v>2</v>
      </c>
      <c r="H2018" s="13">
        <v>1</v>
      </c>
      <c r="I2018" s="13">
        <v>100</v>
      </c>
      <c r="J2018" s="13">
        <v>1</v>
      </c>
      <c r="K2018" s="13" t="s">
        <v>6320</v>
      </c>
      <c r="L2018" s="13" t="s">
        <v>6321</v>
      </c>
    </row>
    <row r="2019" spans="1:12">
      <c r="A2019" s="1">
        <v>100014574</v>
      </c>
      <c r="B2019" s="1" t="s">
        <v>587</v>
      </c>
      <c r="C2019" s="1" t="s">
        <v>4696</v>
      </c>
      <c r="D2019" s="1" t="s">
        <v>46</v>
      </c>
      <c r="E2019" s="1" t="s">
        <v>2</v>
      </c>
      <c r="F2019" s="13" t="s">
        <v>46</v>
      </c>
      <c r="G2019" s="13">
        <v>3</v>
      </c>
      <c r="H2019" s="13">
        <v>1</v>
      </c>
      <c r="I2019" s="13">
        <v>150</v>
      </c>
      <c r="J2019" s="13">
        <v>1</v>
      </c>
      <c r="K2019" s="13" t="s">
        <v>6306</v>
      </c>
      <c r="L2019" s="13" t="s">
        <v>6307</v>
      </c>
    </row>
    <row r="2020" spans="1:12">
      <c r="A2020" s="1">
        <v>100018796</v>
      </c>
      <c r="B2020" s="1" t="s">
        <v>587</v>
      </c>
      <c r="C2020" s="1" t="s">
        <v>4696</v>
      </c>
      <c r="D2020" s="1" t="s">
        <v>12</v>
      </c>
      <c r="E2020" s="1" t="s">
        <v>11</v>
      </c>
      <c r="F2020" s="13" t="s">
        <v>407</v>
      </c>
      <c r="G2020" s="13">
        <v>3</v>
      </c>
      <c r="H2020" s="13">
        <v>1</v>
      </c>
      <c r="I2020" s="13">
        <v>150</v>
      </c>
      <c r="J2020" s="13">
        <v>1</v>
      </c>
      <c r="K2020" s="13" t="s">
        <v>6306</v>
      </c>
      <c r="L2020" s="13" t="s">
        <v>6307</v>
      </c>
    </row>
    <row r="2021" spans="1:12">
      <c r="A2021" s="1">
        <v>100014582</v>
      </c>
      <c r="B2021" s="1" t="s">
        <v>587</v>
      </c>
      <c r="C2021" s="1" t="s">
        <v>4696</v>
      </c>
      <c r="D2021" s="1" t="s">
        <v>176</v>
      </c>
      <c r="E2021" s="1" t="s">
        <v>11</v>
      </c>
      <c r="F2021" s="13" t="s">
        <v>12</v>
      </c>
      <c r="G2021" s="13">
        <v>3</v>
      </c>
      <c r="H2021" s="13">
        <v>1</v>
      </c>
      <c r="I2021" s="13">
        <v>150</v>
      </c>
      <c r="J2021" s="13">
        <v>1</v>
      </c>
      <c r="K2021" s="13" t="s">
        <v>6306</v>
      </c>
      <c r="L2021" s="13" t="s">
        <v>6307</v>
      </c>
    </row>
    <row r="2022" spans="1:12">
      <c r="A2022" s="1">
        <v>100014587</v>
      </c>
      <c r="B2022" s="1" t="s">
        <v>587</v>
      </c>
      <c r="C2022" s="1" t="s">
        <v>4696</v>
      </c>
      <c r="D2022" s="1" t="s">
        <v>12</v>
      </c>
      <c r="E2022" s="1" t="s">
        <v>11</v>
      </c>
      <c r="F2022" s="13" t="s">
        <v>12</v>
      </c>
      <c r="G2022" s="13">
        <v>4</v>
      </c>
      <c r="H2022" s="13">
        <v>1</v>
      </c>
      <c r="I2022" s="13">
        <v>200</v>
      </c>
      <c r="J2022" s="13">
        <v>1</v>
      </c>
      <c r="K2022" s="13" t="s">
        <v>6324</v>
      </c>
      <c r="L2022" s="13" t="s">
        <v>6325</v>
      </c>
    </row>
    <row r="2023" spans="1:12">
      <c r="A2023" s="1">
        <v>100014601</v>
      </c>
      <c r="B2023" s="1" t="s">
        <v>587</v>
      </c>
      <c r="C2023" s="1" t="s">
        <v>1612</v>
      </c>
      <c r="D2023" s="1" t="s">
        <v>2196</v>
      </c>
      <c r="E2023" s="1" t="s">
        <v>2</v>
      </c>
      <c r="F2023" s="13" t="s">
        <v>189</v>
      </c>
      <c r="G2023" s="13">
        <v>3</v>
      </c>
      <c r="H2023" s="13">
        <v>1</v>
      </c>
      <c r="I2023" s="13">
        <v>150</v>
      </c>
      <c r="J2023" s="13">
        <v>1</v>
      </c>
      <c r="K2023" s="13" t="s">
        <v>6312</v>
      </c>
      <c r="L2023" s="13" t="s">
        <v>6313</v>
      </c>
    </row>
    <row r="2024" spans="1:12">
      <c r="A2024" s="1">
        <v>100014602</v>
      </c>
      <c r="B2024" s="1" t="s">
        <v>587</v>
      </c>
      <c r="C2024" s="1" t="s">
        <v>1612</v>
      </c>
      <c r="D2024" s="1" t="s">
        <v>1379</v>
      </c>
      <c r="E2024" s="1" t="s">
        <v>2</v>
      </c>
      <c r="F2024" s="13" t="s">
        <v>443</v>
      </c>
      <c r="G2024" s="13">
        <v>2</v>
      </c>
      <c r="H2024" s="13">
        <v>1</v>
      </c>
      <c r="I2024" s="13">
        <v>100</v>
      </c>
      <c r="J2024" s="13">
        <v>1</v>
      </c>
      <c r="K2024" s="13" t="s">
        <v>6316</v>
      </c>
      <c r="L2024" s="13" t="s">
        <v>6317</v>
      </c>
    </row>
    <row r="2025" spans="1:12">
      <c r="A2025" s="1">
        <v>100014605</v>
      </c>
      <c r="B2025" s="1" t="s">
        <v>587</v>
      </c>
      <c r="C2025" s="1" t="s">
        <v>1612</v>
      </c>
      <c r="D2025" s="1" t="s">
        <v>12</v>
      </c>
      <c r="E2025" s="1" t="s">
        <v>11</v>
      </c>
      <c r="F2025" s="13" t="s">
        <v>12</v>
      </c>
      <c r="G2025" s="13">
        <v>5</v>
      </c>
      <c r="H2025" s="13">
        <v>1</v>
      </c>
      <c r="I2025" s="13">
        <v>250</v>
      </c>
      <c r="J2025" s="13">
        <v>1</v>
      </c>
      <c r="K2025" s="13" t="s">
        <v>6328</v>
      </c>
      <c r="L2025" s="13" t="s">
        <v>6329</v>
      </c>
    </row>
    <row r="2026" spans="1:12">
      <c r="A2026" s="1">
        <v>100018365</v>
      </c>
      <c r="B2026" s="1" t="s">
        <v>587</v>
      </c>
      <c r="C2026" s="1" t="s">
        <v>1612</v>
      </c>
      <c r="D2026" s="1" t="s">
        <v>5475</v>
      </c>
      <c r="E2026" s="1" t="s">
        <v>5474</v>
      </c>
      <c r="F2026" s="13" t="s">
        <v>5475</v>
      </c>
      <c r="G2026" s="13">
        <v>4</v>
      </c>
      <c r="H2026" s="13">
        <v>1</v>
      </c>
      <c r="I2026" s="13">
        <v>200</v>
      </c>
      <c r="J2026" s="13">
        <v>1</v>
      </c>
      <c r="K2026" s="13" t="s">
        <v>6324</v>
      </c>
      <c r="L2026" s="13" t="s">
        <v>6325</v>
      </c>
    </row>
    <row r="2027" spans="1:12">
      <c r="A2027" s="1">
        <v>100018366</v>
      </c>
      <c r="B2027" s="1" t="s">
        <v>587</v>
      </c>
      <c r="C2027" s="1" t="s">
        <v>1612</v>
      </c>
      <c r="D2027" s="1" t="s">
        <v>5659</v>
      </c>
      <c r="E2027" s="1" t="s">
        <v>2</v>
      </c>
      <c r="F2027" s="13" t="s">
        <v>46</v>
      </c>
      <c r="G2027" s="13">
        <v>3</v>
      </c>
      <c r="H2027" s="13">
        <v>1</v>
      </c>
      <c r="I2027" s="13">
        <v>150</v>
      </c>
      <c r="J2027" s="13">
        <v>1</v>
      </c>
      <c r="K2027" s="13" t="s">
        <v>6306</v>
      </c>
      <c r="L2027" s="13" t="s">
        <v>6307</v>
      </c>
    </row>
    <row r="2028" spans="1:12">
      <c r="A2028" s="1">
        <v>100018367</v>
      </c>
      <c r="B2028" s="1" t="s">
        <v>587</v>
      </c>
      <c r="C2028" s="1" t="s">
        <v>1612</v>
      </c>
      <c r="D2028" s="1" t="s">
        <v>5440</v>
      </c>
      <c r="E2028" s="1" t="s">
        <v>2</v>
      </c>
      <c r="F2028" s="13" t="s">
        <v>1931</v>
      </c>
      <c r="G2028" s="13">
        <v>3</v>
      </c>
      <c r="H2028" s="13">
        <v>1</v>
      </c>
      <c r="I2028" s="13">
        <v>150</v>
      </c>
      <c r="J2028" s="13">
        <v>1</v>
      </c>
      <c r="K2028" s="13" t="s">
        <v>6306</v>
      </c>
      <c r="L2028" s="13" t="s">
        <v>6307</v>
      </c>
    </row>
    <row r="2029" spans="1:12">
      <c r="A2029" s="1">
        <v>100014625</v>
      </c>
      <c r="B2029" s="1" t="s">
        <v>587</v>
      </c>
      <c r="C2029" s="1" t="s">
        <v>1612</v>
      </c>
      <c r="D2029" s="1" t="s">
        <v>12</v>
      </c>
      <c r="E2029" s="1" t="s">
        <v>11</v>
      </c>
      <c r="F2029" s="13" t="s">
        <v>12</v>
      </c>
      <c r="G2029" s="13">
        <v>4</v>
      </c>
      <c r="H2029" s="13">
        <v>1</v>
      </c>
      <c r="I2029" s="13">
        <v>200</v>
      </c>
      <c r="J2029" s="13">
        <v>1</v>
      </c>
      <c r="K2029" s="13" t="s">
        <v>6324</v>
      </c>
      <c r="L2029" s="13" t="s">
        <v>6325</v>
      </c>
    </row>
    <row r="2030" spans="1:12">
      <c r="A2030" s="1">
        <v>100014634</v>
      </c>
      <c r="B2030" s="1" t="s">
        <v>587</v>
      </c>
      <c r="C2030" s="1" t="s">
        <v>1612</v>
      </c>
      <c r="D2030" s="1" t="s">
        <v>12</v>
      </c>
      <c r="E2030" s="1" t="s">
        <v>11</v>
      </c>
      <c r="F2030" s="13" t="s">
        <v>12</v>
      </c>
      <c r="G2030" s="13">
        <v>5</v>
      </c>
      <c r="H2030" s="13">
        <v>2</v>
      </c>
      <c r="I2030" s="13">
        <v>250</v>
      </c>
      <c r="J2030" s="13">
        <v>1</v>
      </c>
      <c r="K2030" s="13" t="s">
        <v>6314</v>
      </c>
      <c r="L2030" s="13" t="s">
        <v>6315</v>
      </c>
    </row>
    <row r="2031" spans="1:12">
      <c r="A2031" s="1">
        <v>100014643</v>
      </c>
      <c r="B2031" s="1" t="s">
        <v>587</v>
      </c>
      <c r="C2031" s="1" t="s">
        <v>1612</v>
      </c>
      <c r="D2031" s="1" t="s">
        <v>12</v>
      </c>
      <c r="E2031" s="1" t="s">
        <v>11</v>
      </c>
      <c r="F2031" s="13" t="s">
        <v>12</v>
      </c>
      <c r="G2031" s="13">
        <v>5</v>
      </c>
      <c r="H2031" s="13">
        <v>1</v>
      </c>
      <c r="I2031" s="13">
        <v>250</v>
      </c>
      <c r="J2031" s="13">
        <v>1</v>
      </c>
      <c r="K2031" s="13" t="s">
        <v>6318</v>
      </c>
      <c r="L2031" s="13" t="s">
        <v>6319</v>
      </c>
    </row>
    <row r="2032" spans="1:12">
      <c r="A2032" s="1">
        <v>100014648</v>
      </c>
      <c r="B2032" s="1" t="s">
        <v>587</v>
      </c>
      <c r="C2032" s="1" t="s">
        <v>1612</v>
      </c>
      <c r="D2032" s="1" t="s">
        <v>12</v>
      </c>
      <c r="E2032" s="1" t="s">
        <v>11</v>
      </c>
      <c r="F2032" s="13" t="s">
        <v>12</v>
      </c>
      <c r="G2032" s="13">
        <v>5</v>
      </c>
      <c r="H2032" s="13">
        <v>1</v>
      </c>
      <c r="I2032" s="13">
        <v>250</v>
      </c>
      <c r="J2032" s="13">
        <v>1</v>
      </c>
      <c r="K2032" s="13" t="s">
        <v>6328</v>
      </c>
      <c r="L2032" s="13" t="s">
        <v>6329</v>
      </c>
    </row>
    <row r="2033" spans="1:12">
      <c r="A2033" s="1">
        <v>100014662</v>
      </c>
      <c r="B2033" s="1" t="s">
        <v>587</v>
      </c>
      <c r="C2033" s="1" t="s">
        <v>1612</v>
      </c>
      <c r="D2033" s="1" t="s">
        <v>4738</v>
      </c>
      <c r="E2033" s="1" t="s">
        <v>11</v>
      </c>
      <c r="F2033" s="13" t="s">
        <v>12</v>
      </c>
      <c r="G2033" s="13">
        <v>3</v>
      </c>
      <c r="H2033" s="13">
        <v>1</v>
      </c>
      <c r="I2033" s="13">
        <v>150</v>
      </c>
      <c r="J2033" s="13">
        <v>1</v>
      </c>
      <c r="K2033" s="13" t="s">
        <v>6306</v>
      </c>
      <c r="L2033" s="13" t="s">
        <v>6307</v>
      </c>
    </row>
    <row r="2034" spans="1:12">
      <c r="A2034" s="1">
        <v>100014688</v>
      </c>
      <c r="B2034" s="1" t="s">
        <v>587</v>
      </c>
      <c r="C2034" s="1" t="s">
        <v>1612</v>
      </c>
      <c r="D2034" s="1" t="s">
        <v>4749</v>
      </c>
      <c r="E2034" s="1" t="s">
        <v>11</v>
      </c>
      <c r="F2034" s="13" t="s">
        <v>12</v>
      </c>
      <c r="G2034" s="13">
        <v>4</v>
      </c>
      <c r="H2034" s="13">
        <v>1</v>
      </c>
      <c r="I2034" s="13">
        <v>200</v>
      </c>
      <c r="J2034" s="13">
        <v>1</v>
      </c>
      <c r="K2034" s="13" t="s">
        <v>6308</v>
      </c>
      <c r="L2034" s="13" t="s">
        <v>6309</v>
      </c>
    </row>
    <row r="2035" spans="1:12">
      <c r="A2035" s="1">
        <v>100014692</v>
      </c>
      <c r="B2035" s="1" t="s">
        <v>587</v>
      </c>
      <c r="C2035" s="1" t="s">
        <v>1612</v>
      </c>
      <c r="D2035" s="1" t="s">
        <v>118</v>
      </c>
      <c r="E2035" s="1" t="s">
        <v>20</v>
      </c>
      <c r="F2035" s="13" t="s">
        <v>21</v>
      </c>
      <c r="G2035" s="13">
        <v>4</v>
      </c>
      <c r="H2035" s="13">
        <v>1</v>
      </c>
      <c r="I2035" s="13">
        <v>200</v>
      </c>
      <c r="J2035" s="13">
        <v>1</v>
      </c>
      <c r="K2035" s="13" t="s">
        <v>6310</v>
      </c>
      <c r="L2035" s="13" t="s">
        <v>6311</v>
      </c>
    </row>
    <row r="2036" spans="1:12">
      <c r="A2036" s="1">
        <v>100014702</v>
      </c>
      <c r="B2036" s="1" t="s">
        <v>587</v>
      </c>
      <c r="C2036" s="1" t="s">
        <v>1612</v>
      </c>
      <c r="D2036" s="1" t="s">
        <v>4757</v>
      </c>
      <c r="E2036" s="1" t="s">
        <v>20</v>
      </c>
      <c r="F2036" s="13" t="s">
        <v>167</v>
      </c>
      <c r="G2036" s="13">
        <v>4</v>
      </c>
      <c r="H2036" s="13">
        <v>1</v>
      </c>
      <c r="I2036" s="13">
        <v>200</v>
      </c>
      <c r="J2036" s="13">
        <v>1</v>
      </c>
      <c r="K2036" s="13" t="s">
        <v>6324</v>
      </c>
      <c r="L2036" s="13" t="s">
        <v>6325</v>
      </c>
    </row>
    <row r="2037" spans="1:12">
      <c r="A2037" s="1">
        <v>100014705</v>
      </c>
      <c r="B2037" s="1" t="s">
        <v>587</v>
      </c>
      <c r="C2037" s="1" t="s">
        <v>1612</v>
      </c>
      <c r="D2037" s="1" t="s">
        <v>12</v>
      </c>
      <c r="E2037" s="1" t="s">
        <v>11</v>
      </c>
      <c r="F2037" s="13" t="s">
        <v>12</v>
      </c>
      <c r="G2037" s="13">
        <v>5</v>
      </c>
      <c r="H2037" s="13">
        <v>1</v>
      </c>
      <c r="I2037" s="13">
        <v>250</v>
      </c>
      <c r="J2037" s="13">
        <v>1</v>
      </c>
      <c r="K2037" s="13" t="s">
        <v>6322</v>
      </c>
      <c r="L2037" s="13" t="s">
        <v>6323</v>
      </c>
    </row>
    <row r="2038" spans="1:12">
      <c r="A2038" s="1">
        <v>100014714</v>
      </c>
      <c r="B2038" s="1" t="s">
        <v>587</v>
      </c>
      <c r="C2038" s="1" t="s">
        <v>1612</v>
      </c>
      <c r="D2038" s="1" t="s">
        <v>4763</v>
      </c>
      <c r="E2038" s="1" t="s">
        <v>20</v>
      </c>
      <c r="F2038" s="13" t="s">
        <v>72</v>
      </c>
      <c r="G2038" s="13">
        <v>4</v>
      </c>
      <c r="H2038" s="13">
        <v>1</v>
      </c>
      <c r="I2038" s="13">
        <v>200</v>
      </c>
      <c r="J2038" s="13">
        <v>1</v>
      </c>
      <c r="K2038" s="13" t="s">
        <v>6308</v>
      </c>
      <c r="L2038" s="13" t="s">
        <v>6309</v>
      </c>
    </row>
    <row r="2039" spans="1:12">
      <c r="A2039" s="1">
        <v>100017524</v>
      </c>
      <c r="B2039" s="1" t="s">
        <v>587</v>
      </c>
      <c r="C2039" s="1" t="s">
        <v>1612</v>
      </c>
      <c r="D2039" s="1" t="s">
        <v>5475</v>
      </c>
      <c r="E2039" s="1" t="s">
        <v>5474</v>
      </c>
      <c r="F2039" s="13" t="s">
        <v>5475</v>
      </c>
      <c r="G2039" s="13">
        <v>0</v>
      </c>
      <c r="H2039" s="13">
        <v>0</v>
      </c>
      <c r="I2039" s="13">
        <v>0</v>
      </c>
      <c r="J2039" s="13">
        <v>1</v>
      </c>
      <c r="K2039" s="13" t="s">
        <v>6330</v>
      </c>
      <c r="L2039" s="13" t="s">
        <v>6331</v>
      </c>
    </row>
    <row r="2040" spans="1:12">
      <c r="A2040" s="1">
        <v>100014741</v>
      </c>
      <c r="B2040" s="1" t="s">
        <v>587</v>
      </c>
      <c r="C2040" s="1" t="s">
        <v>1612</v>
      </c>
      <c r="D2040" s="1" t="s">
        <v>898</v>
      </c>
      <c r="E2040" s="1" t="s">
        <v>2</v>
      </c>
      <c r="F2040" s="13" t="s">
        <v>46</v>
      </c>
      <c r="G2040" s="13">
        <v>3</v>
      </c>
      <c r="H2040" s="13">
        <v>1</v>
      </c>
      <c r="I2040" s="13">
        <v>150</v>
      </c>
      <c r="J2040" s="13">
        <v>1</v>
      </c>
      <c r="K2040" s="13" t="s">
        <v>6306</v>
      </c>
      <c r="L2040" s="13" t="s">
        <v>6307</v>
      </c>
    </row>
    <row r="2041" spans="1:12">
      <c r="A2041" s="1">
        <v>100014751</v>
      </c>
      <c r="B2041" s="1" t="s">
        <v>587</v>
      </c>
      <c r="C2041" s="1" t="s">
        <v>1612</v>
      </c>
      <c r="D2041" s="1" t="s">
        <v>176</v>
      </c>
      <c r="E2041" s="1" t="s">
        <v>11</v>
      </c>
      <c r="F2041" s="13" t="s">
        <v>12</v>
      </c>
      <c r="G2041" s="13">
        <v>3</v>
      </c>
      <c r="H2041" s="13">
        <v>2</v>
      </c>
      <c r="I2041" s="13">
        <v>150</v>
      </c>
      <c r="J2041" s="13">
        <v>1</v>
      </c>
      <c r="K2041" s="13" t="s">
        <v>6306</v>
      </c>
      <c r="L2041" s="13" t="s">
        <v>6307</v>
      </c>
    </row>
    <row r="2042" spans="1:12">
      <c r="A2042" s="1">
        <v>100014759</v>
      </c>
      <c r="B2042" s="1" t="s">
        <v>587</v>
      </c>
      <c r="C2042" s="1" t="s">
        <v>4778</v>
      </c>
      <c r="D2042" s="1" t="s">
        <v>12</v>
      </c>
      <c r="E2042" s="1" t="s">
        <v>11</v>
      </c>
      <c r="F2042" s="13" t="s">
        <v>12</v>
      </c>
      <c r="G2042" s="13">
        <v>5</v>
      </c>
      <c r="H2042" s="13">
        <v>2</v>
      </c>
      <c r="I2042" s="13">
        <v>250</v>
      </c>
      <c r="J2042" s="13">
        <v>1</v>
      </c>
      <c r="K2042" s="13" t="s">
        <v>6322</v>
      </c>
      <c r="L2042" s="13" t="s">
        <v>6323</v>
      </c>
    </row>
    <row r="2043" spans="1:12">
      <c r="A2043" s="1">
        <v>100017789</v>
      </c>
      <c r="B2043" s="1" t="s">
        <v>587</v>
      </c>
      <c r="C2043" s="1" t="s">
        <v>4778</v>
      </c>
      <c r="D2043" s="1" t="s">
        <v>252</v>
      </c>
      <c r="E2043" s="1" t="s">
        <v>11</v>
      </c>
      <c r="F2043" s="13" t="s">
        <v>12</v>
      </c>
      <c r="G2043" s="13">
        <v>3</v>
      </c>
      <c r="H2043" s="13">
        <v>1</v>
      </c>
      <c r="I2043" s="13">
        <v>150</v>
      </c>
      <c r="J2043" s="13">
        <v>1</v>
      </c>
      <c r="K2043" s="13" t="s">
        <v>6306</v>
      </c>
      <c r="L2043" s="13" t="s">
        <v>6307</v>
      </c>
    </row>
    <row r="2044" spans="1:12">
      <c r="A2044" s="1">
        <v>100014813</v>
      </c>
      <c r="B2044" s="1" t="s">
        <v>587</v>
      </c>
      <c r="C2044" s="1" t="s">
        <v>4778</v>
      </c>
      <c r="D2044" s="1" t="s">
        <v>12</v>
      </c>
      <c r="E2044" s="1" t="s">
        <v>11</v>
      </c>
      <c r="F2044" s="13" t="s">
        <v>12</v>
      </c>
      <c r="G2044" s="13">
        <v>5</v>
      </c>
      <c r="H2044" s="13">
        <v>1</v>
      </c>
      <c r="I2044" s="13">
        <v>250</v>
      </c>
      <c r="J2044" s="13">
        <v>1</v>
      </c>
      <c r="K2044" s="13" t="s">
        <v>6328</v>
      </c>
      <c r="L2044" s="13" t="s">
        <v>6329</v>
      </c>
    </row>
    <row r="2045" spans="1:12">
      <c r="A2045" s="1">
        <v>100014817</v>
      </c>
      <c r="B2045" s="1" t="s">
        <v>587</v>
      </c>
      <c r="C2045" s="1" t="s">
        <v>4778</v>
      </c>
      <c r="D2045" s="1" t="s">
        <v>4791</v>
      </c>
      <c r="E2045" s="1" t="s">
        <v>20</v>
      </c>
      <c r="F2045" s="13" t="s">
        <v>72</v>
      </c>
      <c r="G2045" s="13">
        <v>4</v>
      </c>
      <c r="H2045" s="13">
        <v>1</v>
      </c>
      <c r="I2045" s="13">
        <v>200</v>
      </c>
      <c r="J2045" s="13">
        <v>1</v>
      </c>
      <c r="K2045" s="13" t="s">
        <v>6308</v>
      </c>
      <c r="L2045" s="13" t="s">
        <v>6309</v>
      </c>
    </row>
    <row r="2046" spans="1:12">
      <c r="A2046" s="1">
        <v>100014790</v>
      </c>
      <c r="B2046" s="1" t="s">
        <v>587</v>
      </c>
      <c r="C2046" s="1" t="s">
        <v>4778</v>
      </c>
      <c r="D2046" s="1" t="s">
        <v>12</v>
      </c>
      <c r="E2046" s="1" t="s">
        <v>11</v>
      </c>
      <c r="F2046" s="13" t="s">
        <v>12</v>
      </c>
      <c r="G2046" s="13">
        <v>4</v>
      </c>
      <c r="H2046" s="13">
        <v>1</v>
      </c>
      <c r="I2046" s="13">
        <v>200</v>
      </c>
      <c r="J2046" s="13">
        <v>1</v>
      </c>
      <c r="K2046" s="13" t="s">
        <v>6324</v>
      </c>
      <c r="L2046" s="13" t="s">
        <v>6325</v>
      </c>
    </row>
    <row r="2047" spans="1:12">
      <c r="A2047" s="1">
        <v>100014803</v>
      </c>
      <c r="B2047" s="1" t="s">
        <v>587</v>
      </c>
      <c r="C2047" s="1" t="s">
        <v>4778</v>
      </c>
      <c r="D2047" s="1" t="s">
        <v>12</v>
      </c>
      <c r="E2047" s="1" t="s">
        <v>11</v>
      </c>
      <c r="F2047" s="13" t="s">
        <v>12</v>
      </c>
      <c r="G2047" s="13">
        <v>4</v>
      </c>
      <c r="H2047" s="13">
        <v>1</v>
      </c>
      <c r="I2047" s="13">
        <v>200</v>
      </c>
      <c r="J2047" s="13">
        <v>1</v>
      </c>
      <c r="K2047" s="13" t="s">
        <v>6324</v>
      </c>
      <c r="L2047" s="13" t="s">
        <v>6325</v>
      </c>
    </row>
    <row r="2048" spans="1:12">
      <c r="A2048" s="1">
        <v>100016653</v>
      </c>
      <c r="B2048" s="1" t="s">
        <v>587</v>
      </c>
      <c r="C2048" s="1" t="s">
        <v>4778</v>
      </c>
      <c r="D2048" s="1" t="s">
        <v>5397</v>
      </c>
      <c r="E2048" s="1" t="s">
        <v>11</v>
      </c>
      <c r="F2048" s="13" t="s">
        <v>12</v>
      </c>
      <c r="G2048" s="13">
        <v>3</v>
      </c>
      <c r="H2048" s="13">
        <v>1</v>
      </c>
      <c r="I2048" s="13">
        <v>150</v>
      </c>
      <c r="J2048" s="13">
        <v>1</v>
      </c>
      <c r="K2048" s="13" t="s">
        <v>6306</v>
      </c>
      <c r="L2048" s="13" t="s">
        <v>6307</v>
      </c>
    </row>
    <row r="2049" spans="1:12">
      <c r="A2049" s="1">
        <v>100014821</v>
      </c>
      <c r="B2049" s="1" t="s">
        <v>587</v>
      </c>
      <c r="C2049" s="1" t="s">
        <v>4778</v>
      </c>
      <c r="D2049" s="1" t="s">
        <v>12</v>
      </c>
      <c r="E2049" s="1" t="s">
        <v>11</v>
      </c>
      <c r="F2049" s="13" t="s">
        <v>12</v>
      </c>
      <c r="G2049" s="13">
        <v>5</v>
      </c>
      <c r="H2049" s="13">
        <v>1</v>
      </c>
      <c r="I2049" s="13">
        <v>250</v>
      </c>
      <c r="J2049" s="13">
        <v>1</v>
      </c>
      <c r="K2049" s="13" t="s">
        <v>6318</v>
      </c>
      <c r="L2049" s="13" t="s">
        <v>6319</v>
      </c>
    </row>
    <row r="2050" spans="1:12">
      <c r="A2050" s="1">
        <v>100014824</v>
      </c>
      <c r="B2050" s="1" t="s">
        <v>587</v>
      </c>
      <c r="C2050" s="1" t="s">
        <v>4778</v>
      </c>
      <c r="D2050" s="1" t="s">
        <v>4794</v>
      </c>
      <c r="E2050" s="1" t="s">
        <v>11</v>
      </c>
      <c r="F2050" s="13" t="s">
        <v>12</v>
      </c>
      <c r="G2050" s="13">
        <v>5</v>
      </c>
      <c r="H2050" s="13">
        <v>1</v>
      </c>
      <c r="I2050" s="13">
        <v>250</v>
      </c>
      <c r="J2050" s="13">
        <v>1</v>
      </c>
      <c r="K2050" s="13" t="s">
        <v>6322</v>
      </c>
      <c r="L2050" s="13" t="s">
        <v>6323</v>
      </c>
    </row>
    <row r="2051" spans="1:12">
      <c r="A2051" s="1">
        <v>100014831</v>
      </c>
      <c r="B2051" s="1" t="s">
        <v>587</v>
      </c>
      <c r="C2051" s="1" t="s">
        <v>4778</v>
      </c>
      <c r="D2051" s="1" t="s">
        <v>46</v>
      </c>
      <c r="E2051" s="1" t="s">
        <v>2</v>
      </c>
      <c r="F2051" s="13" t="s">
        <v>46</v>
      </c>
      <c r="G2051" s="13">
        <v>3</v>
      </c>
      <c r="H2051" s="13">
        <v>1</v>
      </c>
      <c r="I2051" s="13">
        <v>150</v>
      </c>
      <c r="J2051" s="13">
        <v>1</v>
      </c>
      <c r="K2051" s="13" t="s">
        <v>6306</v>
      </c>
      <c r="L2051" s="13" t="s">
        <v>6307</v>
      </c>
    </row>
    <row r="2052" spans="1:12">
      <c r="A2052" s="1">
        <v>100017950</v>
      </c>
      <c r="B2052" s="1" t="s">
        <v>587</v>
      </c>
      <c r="C2052" s="1" t="s">
        <v>4778</v>
      </c>
      <c r="D2052" s="1" t="s">
        <v>5589</v>
      </c>
      <c r="E2052" s="1" t="s">
        <v>2</v>
      </c>
      <c r="F2052" s="13" t="s">
        <v>277</v>
      </c>
      <c r="G2052" s="13">
        <v>3</v>
      </c>
      <c r="H2052" s="13">
        <v>1</v>
      </c>
      <c r="I2052" s="13">
        <v>150</v>
      </c>
      <c r="J2052" s="13">
        <v>1</v>
      </c>
      <c r="K2052" s="13" t="s">
        <v>6306</v>
      </c>
      <c r="L2052" s="13" t="s">
        <v>6307</v>
      </c>
    </row>
    <row r="2053" spans="1:12">
      <c r="A2053" s="1">
        <v>100018624</v>
      </c>
      <c r="B2053" s="1" t="s">
        <v>587</v>
      </c>
      <c r="C2053" s="1" t="s">
        <v>4778</v>
      </c>
      <c r="D2053" s="1" t="s">
        <v>150</v>
      </c>
      <c r="E2053" s="1" t="s">
        <v>11</v>
      </c>
      <c r="F2053" s="13" t="s">
        <v>12</v>
      </c>
      <c r="G2053" s="13">
        <v>3</v>
      </c>
      <c r="H2053" s="13">
        <v>1</v>
      </c>
      <c r="I2053" s="13">
        <v>150</v>
      </c>
      <c r="J2053" s="13">
        <v>1</v>
      </c>
      <c r="K2053" s="13" t="s">
        <v>6306</v>
      </c>
      <c r="L2053" s="13" t="s">
        <v>6307</v>
      </c>
    </row>
    <row r="2054" spans="1:12">
      <c r="A2054" s="1">
        <v>100014889</v>
      </c>
      <c r="B2054" s="1" t="s">
        <v>587</v>
      </c>
      <c r="C2054" s="1" t="s">
        <v>4778</v>
      </c>
      <c r="D2054" s="1" t="s">
        <v>2641</v>
      </c>
      <c r="E2054" s="1" t="s">
        <v>2</v>
      </c>
      <c r="F2054" s="13" t="s">
        <v>81</v>
      </c>
      <c r="G2054" s="13">
        <v>2</v>
      </c>
      <c r="H2054" s="13">
        <v>1</v>
      </c>
      <c r="I2054" s="13">
        <v>100</v>
      </c>
      <c r="J2054" s="13">
        <v>1</v>
      </c>
      <c r="K2054" s="13" t="s">
        <v>6316</v>
      </c>
      <c r="L2054" s="13" t="s">
        <v>6317</v>
      </c>
    </row>
    <row r="2055" spans="1:12">
      <c r="A2055" s="1">
        <v>100014904</v>
      </c>
      <c r="B2055" s="1" t="s">
        <v>587</v>
      </c>
      <c r="C2055" s="1" t="s">
        <v>4814</v>
      </c>
      <c r="D2055" s="1" t="s">
        <v>4812</v>
      </c>
      <c r="E2055" s="1" t="s">
        <v>24</v>
      </c>
      <c r="F2055" s="13" t="s">
        <v>64</v>
      </c>
      <c r="G2055" s="13">
        <v>5</v>
      </c>
      <c r="H2055" s="13">
        <v>2</v>
      </c>
      <c r="I2055" s="13">
        <v>250</v>
      </c>
      <c r="J2055" s="13">
        <v>1</v>
      </c>
      <c r="K2055" s="13" t="s">
        <v>6314</v>
      </c>
      <c r="L2055" s="13" t="s">
        <v>6315</v>
      </c>
    </row>
    <row r="2056" spans="1:12">
      <c r="A2056" s="1">
        <v>100014909</v>
      </c>
      <c r="B2056" s="1" t="s">
        <v>587</v>
      </c>
      <c r="C2056" s="1" t="s">
        <v>4814</v>
      </c>
      <c r="D2056" s="1" t="s">
        <v>12</v>
      </c>
      <c r="E2056" s="1" t="s">
        <v>11</v>
      </c>
      <c r="F2056" s="13" t="s">
        <v>12</v>
      </c>
      <c r="G2056" s="13">
        <v>5</v>
      </c>
      <c r="H2056" s="13">
        <v>1</v>
      </c>
      <c r="I2056" s="13">
        <v>250</v>
      </c>
      <c r="J2056" s="13">
        <v>1</v>
      </c>
      <c r="K2056" s="13" t="s">
        <v>6314</v>
      </c>
      <c r="L2056" s="13" t="s">
        <v>6315</v>
      </c>
    </row>
    <row r="2057" spans="1:12">
      <c r="A2057" s="1">
        <v>100014912</v>
      </c>
      <c r="B2057" s="1" t="s">
        <v>587</v>
      </c>
      <c r="C2057" s="1" t="s">
        <v>4814</v>
      </c>
      <c r="D2057" s="1" t="s">
        <v>4816</v>
      </c>
      <c r="E2057" s="1" t="s">
        <v>27</v>
      </c>
      <c r="F2057" s="13" t="s">
        <v>18</v>
      </c>
      <c r="G2057" s="13">
        <v>4</v>
      </c>
      <c r="H2057" s="13">
        <v>1</v>
      </c>
      <c r="I2057" s="13">
        <v>200</v>
      </c>
      <c r="J2057" s="13">
        <v>1</v>
      </c>
      <c r="K2057" s="13" t="s">
        <v>6308</v>
      </c>
      <c r="L2057" s="13" t="s">
        <v>6309</v>
      </c>
    </row>
    <row r="2058" spans="1:12">
      <c r="A2058" s="1">
        <v>100014920</v>
      </c>
      <c r="B2058" s="1" t="s">
        <v>587</v>
      </c>
      <c r="C2058" s="1" t="s">
        <v>4814</v>
      </c>
      <c r="D2058" s="1" t="s">
        <v>12</v>
      </c>
      <c r="E2058" s="1" t="s">
        <v>11</v>
      </c>
      <c r="F2058" s="13" t="s">
        <v>12</v>
      </c>
      <c r="G2058" s="13">
        <v>5</v>
      </c>
      <c r="H2058" s="13">
        <v>1</v>
      </c>
      <c r="I2058" s="13">
        <v>250</v>
      </c>
      <c r="J2058" s="13">
        <v>1</v>
      </c>
      <c r="K2058" s="13" t="s">
        <v>6326</v>
      </c>
      <c r="L2058" s="13" t="s">
        <v>6327</v>
      </c>
    </row>
    <row r="2059" spans="1:12">
      <c r="A2059" s="1">
        <v>100014923</v>
      </c>
      <c r="B2059" s="1" t="s">
        <v>587</v>
      </c>
      <c r="C2059" s="1" t="s">
        <v>4814</v>
      </c>
      <c r="D2059" s="1" t="s">
        <v>12</v>
      </c>
      <c r="E2059" s="1" t="s">
        <v>11</v>
      </c>
      <c r="F2059" s="13" t="s">
        <v>12</v>
      </c>
      <c r="G2059" s="13">
        <v>5</v>
      </c>
      <c r="H2059" s="13">
        <v>1</v>
      </c>
      <c r="I2059" s="13">
        <v>250</v>
      </c>
      <c r="J2059" s="13">
        <v>1</v>
      </c>
      <c r="K2059" s="13" t="s">
        <v>6318</v>
      </c>
      <c r="L2059" s="13" t="s">
        <v>6319</v>
      </c>
    </row>
    <row r="2060" spans="1:12">
      <c r="A2060" s="1">
        <v>100014932</v>
      </c>
      <c r="B2060" s="1" t="s">
        <v>587</v>
      </c>
      <c r="C2060" s="1" t="s">
        <v>4814</v>
      </c>
      <c r="D2060" s="1" t="s">
        <v>4822</v>
      </c>
      <c r="E2060" s="1" t="s">
        <v>11</v>
      </c>
      <c r="F2060" s="13" t="s">
        <v>12</v>
      </c>
      <c r="G2060" s="13">
        <v>5</v>
      </c>
      <c r="H2060" s="13">
        <v>1</v>
      </c>
      <c r="I2060" s="13">
        <v>250</v>
      </c>
      <c r="J2060" s="13">
        <v>1</v>
      </c>
      <c r="K2060" s="13" t="s">
        <v>6328</v>
      </c>
      <c r="L2060" s="13" t="s">
        <v>6329</v>
      </c>
    </row>
    <row r="2061" spans="1:12">
      <c r="A2061" s="1">
        <v>100014938</v>
      </c>
      <c r="B2061" s="1" t="s">
        <v>587</v>
      </c>
      <c r="C2061" s="1" t="s">
        <v>4814</v>
      </c>
      <c r="D2061" s="1" t="s">
        <v>12</v>
      </c>
      <c r="E2061" s="1" t="s">
        <v>11</v>
      </c>
      <c r="F2061" s="13" t="s">
        <v>12</v>
      </c>
      <c r="G2061" s="13">
        <v>4</v>
      </c>
      <c r="H2061" s="13">
        <v>2</v>
      </c>
      <c r="I2061" s="13">
        <v>200</v>
      </c>
      <c r="J2061" s="13">
        <v>1</v>
      </c>
      <c r="K2061" s="13" t="s">
        <v>6324</v>
      </c>
      <c r="L2061" s="13" t="s">
        <v>6325</v>
      </c>
    </row>
    <row r="2062" spans="1:12">
      <c r="A2062" s="1">
        <v>100014940</v>
      </c>
      <c r="B2062" s="1" t="s">
        <v>587</v>
      </c>
      <c r="C2062" s="1" t="s">
        <v>4814</v>
      </c>
      <c r="D2062" s="1" t="s">
        <v>4825</v>
      </c>
      <c r="E2062" s="1" t="s">
        <v>20</v>
      </c>
      <c r="F2062" s="13" t="s">
        <v>72</v>
      </c>
      <c r="G2062" s="13">
        <v>4</v>
      </c>
      <c r="H2062" s="13">
        <v>1</v>
      </c>
      <c r="I2062" s="13">
        <v>200</v>
      </c>
      <c r="J2062" s="13">
        <v>1</v>
      </c>
      <c r="K2062" s="13" t="s">
        <v>6308</v>
      </c>
      <c r="L2062" s="13" t="s">
        <v>6309</v>
      </c>
    </row>
    <row r="2063" spans="1:12">
      <c r="A2063" s="1">
        <v>100014955</v>
      </c>
      <c r="B2063" s="1" t="s">
        <v>587</v>
      </c>
      <c r="C2063" s="1" t="s">
        <v>586</v>
      </c>
      <c r="D2063" s="1" t="s">
        <v>12</v>
      </c>
      <c r="E2063" s="1" t="s">
        <v>11</v>
      </c>
      <c r="F2063" s="13" t="s">
        <v>12</v>
      </c>
      <c r="G2063" s="13">
        <v>4</v>
      </c>
      <c r="H2063" s="13">
        <v>1</v>
      </c>
      <c r="I2063" s="13">
        <v>200</v>
      </c>
      <c r="J2063" s="13">
        <v>1</v>
      </c>
      <c r="K2063" s="13" t="s">
        <v>6324</v>
      </c>
      <c r="L2063" s="13" t="s">
        <v>6325</v>
      </c>
    </row>
    <row r="2064" spans="1:12">
      <c r="A2064" s="1">
        <v>100014961</v>
      </c>
      <c r="B2064" s="1" t="s">
        <v>587</v>
      </c>
      <c r="C2064" s="1" t="s">
        <v>586</v>
      </c>
      <c r="D2064" s="1" t="s">
        <v>4829</v>
      </c>
      <c r="E2064" s="1" t="s">
        <v>2</v>
      </c>
      <c r="F2064" s="13" t="s">
        <v>189</v>
      </c>
      <c r="G2064" s="13">
        <v>3</v>
      </c>
      <c r="H2064" s="13">
        <v>1</v>
      </c>
      <c r="I2064" s="13">
        <v>150</v>
      </c>
      <c r="J2064" s="13">
        <v>1</v>
      </c>
      <c r="K2064" s="13" t="s">
        <v>6306</v>
      </c>
      <c r="L2064" s="13" t="s">
        <v>6307</v>
      </c>
    </row>
    <row r="2065" spans="1:12">
      <c r="A2065" s="1">
        <v>100014967</v>
      </c>
      <c r="B2065" s="1" t="s">
        <v>587</v>
      </c>
      <c r="C2065" s="1" t="s">
        <v>586</v>
      </c>
      <c r="D2065" s="1" t="s">
        <v>1451</v>
      </c>
      <c r="E2065" s="1" t="s">
        <v>2</v>
      </c>
      <c r="F2065" s="13" t="s">
        <v>1452</v>
      </c>
      <c r="G2065" s="13">
        <v>3</v>
      </c>
      <c r="H2065" s="13">
        <v>1</v>
      </c>
      <c r="I2065" s="13">
        <v>150</v>
      </c>
      <c r="J2065" s="13">
        <v>1</v>
      </c>
      <c r="K2065" s="13" t="s">
        <v>6306</v>
      </c>
      <c r="L2065" s="13" t="s">
        <v>6307</v>
      </c>
    </row>
    <row r="2066" spans="1:12">
      <c r="A2066" s="1">
        <v>100014969</v>
      </c>
      <c r="B2066" s="1" t="s">
        <v>587</v>
      </c>
      <c r="C2066" s="1" t="s">
        <v>586</v>
      </c>
      <c r="D2066" s="1" t="s">
        <v>206</v>
      </c>
      <c r="E2066" s="1" t="s">
        <v>20</v>
      </c>
      <c r="F2066" s="13" t="s">
        <v>72</v>
      </c>
      <c r="G2066" s="13">
        <v>4</v>
      </c>
      <c r="H2066" s="13">
        <v>2</v>
      </c>
      <c r="I2066" s="13">
        <v>200</v>
      </c>
      <c r="J2066" s="13">
        <v>1</v>
      </c>
      <c r="K2066" s="13" t="s">
        <v>6324</v>
      </c>
      <c r="L2066" s="13" t="s">
        <v>6325</v>
      </c>
    </row>
    <row r="2067" spans="1:12">
      <c r="A2067" s="1">
        <v>100014971</v>
      </c>
      <c r="B2067" s="1" t="s">
        <v>587</v>
      </c>
      <c r="C2067" s="1" t="s">
        <v>586</v>
      </c>
      <c r="D2067" s="1" t="s">
        <v>12</v>
      </c>
      <c r="E2067" s="1" t="s">
        <v>11</v>
      </c>
      <c r="F2067" s="13" t="s">
        <v>12</v>
      </c>
      <c r="G2067" s="13">
        <v>5</v>
      </c>
      <c r="H2067" s="13">
        <v>1</v>
      </c>
      <c r="I2067" s="13">
        <v>250</v>
      </c>
      <c r="J2067" s="13">
        <v>1</v>
      </c>
      <c r="K2067" s="13" t="s">
        <v>6328</v>
      </c>
      <c r="L2067" s="13" t="s">
        <v>6329</v>
      </c>
    </row>
    <row r="2068" spans="1:12">
      <c r="A2068" s="1">
        <v>100014975</v>
      </c>
      <c r="B2068" s="1" t="s">
        <v>587</v>
      </c>
      <c r="C2068" s="1" t="s">
        <v>586</v>
      </c>
      <c r="D2068" s="1" t="s">
        <v>203</v>
      </c>
      <c r="E2068" s="1" t="s">
        <v>20</v>
      </c>
      <c r="F2068" s="13" t="s">
        <v>203</v>
      </c>
      <c r="G2068" s="13">
        <v>4</v>
      </c>
      <c r="H2068" s="13">
        <v>1</v>
      </c>
      <c r="I2068" s="13">
        <v>200</v>
      </c>
      <c r="J2068" s="13">
        <v>1</v>
      </c>
      <c r="K2068" s="13" t="s">
        <v>6308</v>
      </c>
      <c r="L2068" s="13" t="s">
        <v>6309</v>
      </c>
    </row>
    <row r="2069" spans="1:12">
      <c r="A2069" s="1">
        <v>100014987</v>
      </c>
      <c r="B2069" s="1" t="s">
        <v>587</v>
      </c>
      <c r="C2069" s="1" t="s">
        <v>586</v>
      </c>
      <c r="D2069" s="1" t="s">
        <v>230</v>
      </c>
      <c r="E2069" s="1" t="s">
        <v>20</v>
      </c>
      <c r="F2069" s="13" t="s">
        <v>72</v>
      </c>
      <c r="G2069" s="13">
        <v>4</v>
      </c>
      <c r="H2069" s="13">
        <v>1</v>
      </c>
      <c r="I2069" s="13">
        <v>200</v>
      </c>
      <c r="J2069" s="13">
        <v>1</v>
      </c>
      <c r="K2069" s="13" t="s">
        <v>6308</v>
      </c>
      <c r="L2069" s="13" t="s">
        <v>6309</v>
      </c>
    </row>
    <row r="2070" spans="1:12">
      <c r="A2070" s="1">
        <v>100014917</v>
      </c>
      <c r="B2070" s="1" t="s">
        <v>587</v>
      </c>
      <c r="C2070" s="1" t="s">
        <v>586</v>
      </c>
      <c r="D2070" s="1" t="s">
        <v>153</v>
      </c>
      <c r="E2070" s="1" t="s">
        <v>20</v>
      </c>
      <c r="F2070" s="13" t="s">
        <v>72</v>
      </c>
      <c r="G2070" s="13">
        <v>4</v>
      </c>
      <c r="H2070" s="13">
        <v>1</v>
      </c>
      <c r="I2070" s="13">
        <v>200</v>
      </c>
      <c r="J2070" s="13">
        <v>1</v>
      </c>
      <c r="K2070" s="13" t="s">
        <v>6324</v>
      </c>
      <c r="L2070" s="13" t="s">
        <v>6325</v>
      </c>
    </row>
    <row r="2071" spans="1:12">
      <c r="A2071" s="1">
        <v>100014996</v>
      </c>
      <c r="B2071" s="1" t="s">
        <v>587</v>
      </c>
      <c r="C2071" s="1" t="s">
        <v>586</v>
      </c>
      <c r="D2071" s="1" t="s">
        <v>4844</v>
      </c>
      <c r="E2071" s="1" t="s">
        <v>24</v>
      </c>
      <c r="F2071" s="13" t="s">
        <v>64</v>
      </c>
      <c r="G2071" s="13">
        <v>4</v>
      </c>
      <c r="H2071" s="13">
        <v>1</v>
      </c>
      <c r="I2071" s="13">
        <v>200</v>
      </c>
      <c r="J2071" s="13">
        <v>1</v>
      </c>
      <c r="K2071" s="13" t="s">
        <v>6308</v>
      </c>
      <c r="L2071" s="13" t="s">
        <v>6309</v>
      </c>
    </row>
    <row r="2072" spans="1:12">
      <c r="A2072" s="1">
        <v>100014999</v>
      </c>
      <c r="B2072" s="1" t="s">
        <v>587</v>
      </c>
      <c r="C2072" s="1" t="s">
        <v>586</v>
      </c>
      <c r="D2072" s="1" t="s">
        <v>12</v>
      </c>
      <c r="E2072" s="1" t="s">
        <v>11</v>
      </c>
      <c r="F2072" s="13" t="s">
        <v>12</v>
      </c>
      <c r="G2072" s="13">
        <v>5</v>
      </c>
      <c r="H2072" s="13">
        <v>1</v>
      </c>
      <c r="I2072" s="13">
        <v>250</v>
      </c>
      <c r="J2072" s="13">
        <v>1</v>
      </c>
      <c r="K2072" s="13" t="s">
        <v>6328</v>
      </c>
      <c r="L2072" s="13" t="s">
        <v>6329</v>
      </c>
    </row>
    <row r="2073" spans="1:12">
      <c r="A2073" s="1">
        <v>100015026</v>
      </c>
      <c r="B2073" s="1" t="s">
        <v>587</v>
      </c>
      <c r="C2073" s="1" t="s">
        <v>586</v>
      </c>
      <c r="D2073" s="1" t="s">
        <v>4849</v>
      </c>
      <c r="E2073" s="1" t="s">
        <v>11</v>
      </c>
      <c r="F2073" s="13" t="s">
        <v>12</v>
      </c>
      <c r="G2073" s="13">
        <v>3</v>
      </c>
      <c r="H2073" s="13">
        <v>3</v>
      </c>
      <c r="I2073" s="13">
        <v>150</v>
      </c>
      <c r="J2073" s="13">
        <v>1</v>
      </c>
      <c r="K2073" s="13" t="s">
        <v>6306</v>
      </c>
      <c r="L2073" s="13" t="s">
        <v>6307</v>
      </c>
    </row>
    <row r="2074" spans="1:12">
      <c r="A2074" s="1">
        <v>100015035</v>
      </c>
      <c r="B2074" s="1" t="s">
        <v>587</v>
      </c>
      <c r="C2074" s="1" t="s">
        <v>586</v>
      </c>
      <c r="D2074" s="1" t="s">
        <v>120</v>
      </c>
      <c r="E2074" s="1" t="s">
        <v>20</v>
      </c>
      <c r="F2074" s="13" t="s">
        <v>72</v>
      </c>
      <c r="G2074" s="13">
        <v>4</v>
      </c>
      <c r="H2074" s="13">
        <v>1</v>
      </c>
      <c r="I2074" s="13">
        <v>200</v>
      </c>
      <c r="J2074" s="13">
        <v>1</v>
      </c>
      <c r="K2074" s="13" t="s">
        <v>6308</v>
      </c>
      <c r="L2074" s="13" t="s">
        <v>6309</v>
      </c>
    </row>
    <row r="2075" spans="1:12">
      <c r="A2075" s="1">
        <v>100015038</v>
      </c>
      <c r="B2075" s="1" t="s">
        <v>587</v>
      </c>
      <c r="C2075" s="1" t="s">
        <v>586</v>
      </c>
      <c r="D2075" s="1" t="s">
        <v>150</v>
      </c>
      <c r="E2075" s="1" t="s">
        <v>11</v>
      </c>
      <c r="F2075" s="13" t="s">
        <v>12</v>
      </c>
      <c r="G2075" s="13">
        <v>4</v>
      </c>
      <c r="H2075" s="13">
        <v>1</v>
      </c>
      <c r="I2075" s="13">
        <v>200</v>
      </c>
      <c r="J2075" s="13">
        <v>1</v>
      </c>
      <c r="K2075" s="13" t="s">
        <v>6308</v>
      </c>
      <c r="L2075" s="13" t="s">
        <v>6309</v>
      </c>
    </row>
    <row r="2076" spans="1:12">
      <c r="A2076" s="1">
        <v>100015039</v>
      </c>
      <c r="B2076" s="1" t="s">
        <v>587</v>
      </c>
      <c r="C2076" s="1" t="s">
        <v>586</v>
      </c>
      <c r="D2076" s="1" t="s">
        <v>171</v>
      </c>
      <c r="E2076" s="1" t="s">
        <v>27</v>
      </c>
      <c r="F2076" s="13" t="s">
        <v>18</v>
      </c>
      <c r="G2076" s="13">
        <v>4</v>
      </c>
      <c r="H2076" s="13">
        <v>1</v>
      </c>
      <c r="I2076" s="13">
        <v>200</v>
      </c>
      <c r="J2076" s="13">
        <v>1</v>
      </c>
      <c r="K2076" s="13" t="s">
        <v>6308</v>
      </c>
      <c r="L2076" s="13" t="s">
        <v>6309</v>
      </c>
    </row>
    <row r="2077" spans="1:12">
      <c r="A2077" s="1">
        <v>100015045</v>
      </c>
      <c r="B2077" s="1" t="s">
        <v>587</v>
      </c>
      <c r="C2077" s="1" t="s">
        <v>586</v>
      </c>
      <c r="D2077" s="1" t="s">
        <v>12</v>
      </c>
      <c r="E2077" s="1" t="s">
        <v>11</v>
      </c>
      <c r="F2077" s="13" t="s">
        <v>12</v>
      </c>
      <c r="G2077" s="13">
        <v>5</v>
      </c>
      <c r="H2077" s="13">
        <v>1</v>
      </c>
      <c r="I2077" s="13">
        <v>250</v>
      </c>
      <c r="J2077" s="13">
        <v>1</v>
      </c>
      <c r="K2077" s="13" t="s">
        <v>6322</v>
      </c>
      <c r="L2077" s="13" t="s">
        <v>6323</v>
      </c>
    </row>
    <row r="2078" spans="1:12">
      <c r="A2078" s="1">
        <v>100015052</v>
      </c>
      <c r="B2078" s="1" t="s">
        <v>587</v>
      </c>
      <c r="C2078" s="1" t="s">
        <v>586</v>
      </c>
      <c r="D2078" s="1" t="s">
        <v>150</v>
      </c>
      <c r="E2078" s="1" t="s">
        <v>11</v>
      </c>
      <c r="F2078" s="13" t="s">
        <v>12</v>
      </c>
      <c r="G2078" s="13">
        <v>3</v>
      </c>
      <c r="H2078" s="13">
        <v>1</v>
      </c>
      <c r="I2078" s="13">
        <v>150</v>
      </c>
      <c r="J2078" s="13">
        <v>1</v>
      </c>
      <c r="K2078" s="13" t="s">
        <v>6306</v>
      </c>
      <c r="L2078" s="13" t="s">
        <v>6307</v>
      </c>
    </row>
    <row r="2079" spans="1:12">
      <c r="A2079" s="1">
        <v>100015064</v>
      </c>
      <c r="B2079" s="1" t="s">
        <v>587</v>
      </c>
      <c r="C2079" s="1" t="s">
        <v>586</v>
      </c>
      <c r="D2079" s="1" t="s">
        <v>100</v>
      </c>
      <c r="E2079" s="1" t="s">
        <v>20</v>
      </c>
      <c r="F2079" s="13" t="s">
        <v>100</v>
      </c>
      <c r="G2079" s="13">
        <v>3</v>
      </c>
      <c r="H2079" s="13">
        <v>1</v>
      </c>
      <c r="I2079" s="13">
        <v>150</v>
      </c>
      <c r="J2079" s="13">
        <v>1</v>
      </c>
      <c r="K2079" s="13" t="s">
        <v>6306</v>
      </c>
      <c r="L2079" s="13" t="s">
        <v>6307</v>
      </c>
    </row>
    <row r="2080" spans="1:12">
      <c r="A2080" s="1">
        <v>100015071</v>
      </c>
      <c r="B2080" s="1" t="s">
        <v>587</v>
      </c>
      <c r="C2080" s="1" t="s">
        <v>586</v>
      </c>
      <c r="D2080" s="1" t="s">
        <v>18</v>
      </c>
      <c r="E2080" s="1" t="s">
        <v>27</v>
      </c>
      <c r="F2080" s="13" t="s">
        <v>18</v>
      </c>
      <c r="G2080" s="13">
        <v>5</v>
      </c>
      <c r="H2080" s="13">
        <v>1</v>
      </c>
      <c r="I2080" s="13">
        <v>250</v>
      </c>
      <c r="J2080" s="13">
        <v>1</v>
      </c>
      <c r="K2080" s="13" t="s">
        <v>6328</v>
      </c>
      <c r="L2080" s="13" t="s">
        <v>6329</v>
      </c>
    </row>
    <row r="2081" spans="1:12">
      <c r="A2081" s="1">
        <v>100015083</v>
      </c>
      <c r="B2081" s="1" t="s">
        <v>587</v>
      </c>
      <c r="C2081" s="1" t="s">
        <v>4866</v>
      </c>
      <c r="D2081" s="1" t="s">
        <v>12</v>
      </c>
      <c r="E2081" s="1" t="s">
        <v>11</v>
      </c>
      <c r="F2081" s="13" t="s">
        <v>407</v>
      </c>
      <c r="G2081" s="13">
        <v>2</v>
      </c>
      <c r="H2081" s="13">
        <v>1</v>
      </c>
      <c r="I2081" s="13">
        <v>100</v>
      </c>
      <c r="J2081" s="13">
        <v>1</v>
      </c>
      <c r="K2081" s="13" t="s">
        <v>6320</v>
      </c>
      <c r="L2081" s="13" t="s">
        <v>6321</v>
      </c>
    </row>
    <row r="2082" spans="1:12">
      <c r="A2082" s="1">
        <v>100018075</v>
      </c>
      <c r="B2082" s="1" t="s">
        <v>587</v>
      </c>
      <c r="C2082" s="1" t="s">
        <v>4866</v>
      </c>
      <c r="D2082" s="1" t="s">
        <v>176</v>
      </c>
      <c r="E2082" s="1" t="s">
        <v>11</v>
      </c>
      <c r="F2082" s="13" t="s">
        <v>12</v>
      </c>
      <c r="G2082" s="13">
        <v>4</v>
      </c>
      <c r="H2082" s="13">
        <v>1</v>
      </c>
      <c r="I2082" s="13">
        <v>200</v>
      </c>
      <c r="J2082" s="13">
        <v>1</v>
      </c>
      <c r="K2082" s="13" t="s">
        <v>6324</v>
      </c>
      <c r="L2082" s="13" t="s">
        <v>6325</v>
      </c>
    </row>
    <row r="2083" spans="1:12">
      <c r="A2083" s="1">
        <v>100015096</v>
      </c>
      <c r="B2083" s="1" t="s">
        <v>587</v>
      </c>
      <c r="C2083" s="1" t="s">
        <v>4866</v>
      </c>
      <c r="D2083" s="1" t="s">
        <v>176</v>
      </c>
      <c r="E2083" s="1" t="s">
        <v>11</v>
      </c>
      <c r="F2083" s="13" t="s">
        <v>12</v>
      </c>
      <c r="G2083" s="13">
        <v>4</v>
      </c>
      <c r="H2083" s="13">
        <v>1</v>
      </c>
      <c r="I2083" s="13">
        <v>200</v>
      </c>
      <c r="J2083" s="13">
        <v>1</v>
      </c>
      <c r="K2083" s="13" t="s">
        <v>6324</v>
      </c>
      <c r="L2083" s="13" t="s">
        <v>6325</v>
      </c>
    </row>
    <row r="2084" spans="1:12">
      <c r="A2084" s="1">
        <v>100015101</v>
      </c>
      <c r="B2084" s="1" t="s">
        <v>587</v>
      </c>
      <c r="C2084" s="1" t="s">
        <v>4866</v>
      </c>
      <c r="D2084" s="1" t="s">
        <v>12</v>
      </c>
      <c r="E2084" s="1" t="s">
        <v>11</v>
      </c>
      <c r="F2084" s="13" t="s">
        <v>407</v>
      </c>
      <c r="G2084" s="13">
        <v>3</v>
      </c>
      <c r="H2084" s="13">
        <v>1</v>
      </c>
      <c r="I2084" s="13">
        <v>150</v>
      </c>
      <c r="J2084" s="13">
        <v>1</v>
      </c>
      <c r="K2084" s="13" t="s">
        <v>6306</v>
      </c>
      <c r="L2084" s="13" t="s">
        <v>6307</v>
      </c>
    </row>
    <row r="2085" spans="1:12">
      <c r="A2085" s="1">
        <v>100015104</v>
      </c>
      <c r="B2085" s="1" t="s">
        <v>587</v>
      </c>
      <c r="C2085" s="1" t="s">
        <v>4866</v>
      </c>
      <c r="D2085" s="1" t="s">
        <v>4872</v>
      </c>
      <c r="E2085" s="1" t="s">
        <v>11</v>
      </c>
      <c r="F2085" s="13" t="s">
        <v>12</v>
      </c>
      <c r="G2085" s="13">
        <v>5</v>
      </c>
      <c r="H2085" s="13">
        <v>1</v>
      </c>
      <c r="I2085" s="13">
        <v>250</v>
      </c>
      <c r="J2085" s="13">
        <v>1</v>
      </c>
      <c r="K2085" s="13" t="s">
        <v>6314</v>
      </c>
      <c r="L2085" s="13" t="s">
        <v>6315</v>
      </c>
    </row>
    <row r="2086" spans="1:12">
      <c r="A2086" s="1">
        <v>100015111</v>
      </c>
      <c r="B2086" s="1" t="s">
        <v>587</v>
      </c>
      <c r="C2086" s="1" t="s">
        <v>4866</v>
      </c>
      <c r="D2086" s="1" t="s">
        <v>533</v>
      </c>
      <c r="E2086" s="1" t="s">
        <v>11</v>
      </c>
      <c r="F2086" s="13" t="s">
        <v>12</v>
      </c>
      <c r="G2086" s="13">
        <v>3</v>
      </c>
      <c r="H2086" s="13">
        <v>1</v>
      </c>
      <c r="I2086" s="13">
        <v>150</v>
      </c>
      <c r="J2086" s="13">
        <v>1</v>
      </c>
      <c r="K2086" s="13" t="s">
        <v>6306</v>
      </c>
      <c r="L2086" s="13" t="s">
        <v>6307</v>
      </c>
    </row>
    <row r="2087" spans="1:12">
      <c r="A2087" s="1">
        <v>100015119</v>
      </c>
      <c r="B2087" s="1" t="s">
        <v>587</v>
      </c>
      <c r="C2087" s="1" t="s">
        <v>4866</v>
      </c>
      <c r="D2087" s="1" t="s">
        <v>12</v>
      </c>
      <c r="E2087" s="1" t="s">
        <v>11</v>
      </c>
      <c r="F2087" s="13" t="s">
        <v>407</v>
      </c>
      <c r="G2087" s="13">
        <v>3</v>
      </c>
      <c r="H2087" s="13">
        <v>1</v>
      </c>
      <c r="I2087" s="13">
        <v>150</v>
      </c>
      <c r="J2087" s="13">
        <v>1</v>
      </c>
      <c r="K2087" s="13" t="s">
        <v>6306</v>
      </c>
      <c r="L2087" s="13" t="s">
        <v>6307</v>
      </c>
    </row>
    <row r="2088" spans="1:12">
      <c r="A2088" s="1">
        <v>100015121</v>
      </c>
      <c r="B2088" s="1" t="s">
        <v>587</v>
      </c>
      <c r="C2088" s="1" t="s">
        <v>4866</v>
      </c>
      <c r="D2088" s="1" t="s">
        <v>12</v>
      </c>
      <c r="E2088" s="1" t="s">
        <v>11</v>
      </c>
      <c r="F2088" s="13" t="s">
        <v>12</v>
      </c>
      <c r="G2088" s="13">
        <v>5</v>
      </c>
      <c r="H2088" s="13">
        <v>1</v>
      </c>
      <c r="I2088" s="13">
        <v>250</v>
      </c>
      <c r="J2088" s="13">
        <v>1</v>
      </c>
      <c r="K2088" s="13" t="s">
        <v>6326</v>
      </c>
      <c r="L2088" s="13" t="s">
        <v>6327</v>
      </c>
    </row>
    <row r="2089" spans="1:12">
      <c r="A2089" s="1">
        <v>100015130</v>
      </c>
      <c r="B2089" s="1" t="s">
        <v>587</v>
      </c>
      <c r="C2089" s="1" t="s">
        <v>4866</v>
      </c>
      <c r="D2089" s="1" t="s">
        <v>176</v>
      </c>
      <c r="E2089" s="1" t="s">
        <v>11</v>
      </c>
      <c r="F2089" s="13" t="s">
        <v>12</v>
      </c>
      <c r="G2089" s="13">
        <v>4</v>
      </c>
      <c r="H2089" s="13">
        <v>1</v>
      </c>
      <c r="I2089" s="13">
        <v>200</v>
      </c>
      <c r="J2089" s="13">
        <v>1</v>
      </c>
      <c r="K2089" s="13" t="s">
        <v>6324</v>
      </c>
      <c r="L2089" s="13" t="s">
        <v>6325</v>
      </c>
    </row>
    <row r="2090" spans="1:12">
      <c r="A2090" s="1">
        <v>100015115</v>
      </c>
      <c r="B2090" s="1" t="s">
        <v>587</v>
      </c>
      <c r="C2090" s="1" t="s">
        <v>4866</v>
      </c>
      <c r="D2090" s="1" t="s">
        <v>1664</v>
      </c>
      <c r="E2090" s="1" t="s">
        <v>11</v>
      </c>
      <c r="F2090" s="13" t="s">
        <v>407</v>
      </c>
      <c r="G2090" s="13">
        <v>2</v>
      </c>
      <c r="H2090" s="13">
        <v>1</v>
      </c>
      <c r="I2090" s="13">
        <v>100</v>
      </c>
      <c r="J2090" s="13">
        <v>1</v>
      </c>
      <c r="K2090" s="13" t="s">
        <v>6320</v>
      </c>
      <c r="L2090" s="13" t="s">
        <v>6321</v>
      </c>
    </row>
    <row r="2091" spans="1:12">
      <c r="A2091" s="1">
        <v>100016797</v>
      </c>
      <c r="B2091" s="1" t="s">
        <v>587</v>
      </c>
      <c r="C2091" s="1" t="s">
        <v>4866</v>
      </c>
      <c r="D2091" s="1" t="s">
        <v>252</v>
      </c>
      <c r="E2091" s="1" t="s">
        <v>11</v>
      </c>
      <c r="F2091" s="13" t="s">
        <v>12</v>
      </c>
      <c r="G2091" s="13">
        <v>3</v>
      </c>
      <c r="H2091" s="13">
        <v>1</v>
      </c>
      <c r="I2091" s="13">
        <v>150</v>
      </c>
      <c r="J2091" s="13">
        <v>1</v>
      </c>
      <c r="K2091" s="13" t="s">
        <v>6306</v>
      </c>
      <c r="L2091" s="13" t="s">
        <v>6307</v>
      </c>
    </row>
    <row r="2092" spans="1:12">
      <c r="A2092" s="1">
        <v>100015136</v>
      </c>
      <c r="B2092" s="1" t="s">
        <v>587</v>
      </c>
      <c r="C2092" s="1" t="s">
        <v>4866</v>
      </c>
      <c r="D2092" s="1" t="s">
        <v>12</v>
      </c>
      <c r="E2092" s="1" t="s">
        <v>11</v>
      </c>
      <c r="F2092" s="13" t="s">
        <v>12</v>
      </c>
      <c r="G2092" s="13">
        <v>3</v>
      </c>
      <c r="H2092" s="13">
        <v>1</v>
      </c>
      <c r="I2092" s="13">
        <v>150</v>
      </c>
      <c r="J2092" s="13">
        <v>1</v>
      </c>
      <c r="K2092" s="13" t="s">
        <v>6306</v>
      </c>
      <c r="L2092" s="13" t="s">
        <v>6307</v>
      </c>
    </row>
    <row r="2093" spans="1:12">
      <c r="A2093" s="1">
        <v>100015138</v>
      </c>
      <c r="B2093" s="1" t="s">
        <v>587</v>
      </c>
      <c r="C2093" s="1" t="s">
        <v>4866</v>
      </c>
      <c r="D2093" s="1" t="s">
        <v>12</v>
      </c>
      <c r="E2093" s="1" t="s">
        <v>11</v>
      </c>
      <c r="F2093" s="13" t="s">
        <v>12</v>
      </c>
      <c r="G2093" s="13">
        <v>5</v>
      </c>
      <c r="H2093" s="13">
        <v>1</v>
      </c>
      <c r="I2093" s="13">
        <v>250</v>
      </c>
      <c r="J2093" s="13">
        <v>1</v>
      </c>
      <c r="K2093" s="13" t="s">
        <v>6328</v>
      </c>
      <c r="L2093" s="13" t="s">
        <v>6329</v>
      </c>
    </row>
    <row r="2094" spans="1:12">
      <c r="A2094" s="1">
        <v>100015147</v>
      </c>
      <c r="B2094" s="1" t="s">
        <v>587</v>
      </c>
      <c r="C2094" s="1" t="s">
        <v>4866</v>
      </c>
      <c r="D2094" s="1" t="s">
        <v>12</v>
      </c>
      <c r="E2094" s="1" t="s">
        <v>11</v>
      </c>
      <c r="F2094" s="13" t="s">
        <v>12</v>
      </c>
      <c r="G2094" s="13">
        <v>3</v>
      </c>
      <c r="H2094" s="13">
        <v>1</v>
      </c>
      <c r="I2094" s="13">
        <v>150</v>
      </c>
      <c r="J2094" s="13">
        <v>1</v>
      </c>
      <c r="K2094" s="13" t="s">
        <v>6306</v>
      </c>
      <c r="L2094" s="13" t="s">
        <v>6307</v>
      </c>
    </row>
    <row r="2095" spans="1:12">
      <c r="A2095" s="1">
        <v>100015154</v>
      </c>
      <c r="B2095" s="1" t="s">
        <v>587</v>
      </c>
      <c r="C2095" s="1" t="s">
        <v>4866</v>
      </c>
      <c r="D2095" s="1" t="s">
        <v>4890</v>
      </c>
      <c r="E2095" s="1" t="s">
        <v>11</v>
      </c>
      <c r="F2095" s="13" t="s">
        <v>407</v>
      </c>
      <c r="G2095" s="13">
        <v>2</v>
      </c>
      <c r="H2095" s="13">
        <v>1</v>
      </c>
      <c r="I2095" s="13">
        <v>100</v>
      </c>
      <c r="J2095" s="13">
        <v>1</v>
      </c>
      <c r="K2095" s="13" t="s">
        <v>6320</v>
      </c>
      <c r="L2095" s="13" t="s">
        <v>6321</v>
      </c>
    </row>
    <row r="2096" spans="1:12">
      <c r="A2096" s="1">
        <v>100015160</v>
      </c>
      <c r="B2096" s="1" t="s">
        <v>587</v>
      </c>
      <c r="C2096" s="1" t="s">
        <v>4866</v>
      </c>
      <c r="D2096" s="1" t="s">
        <v>12</v>
      </c>
      <c r="E2096" s="1" t="s">
        <v>11</v>
      </c>
      <c r="F2096" s="13" t="s">
        <v>12</v>
      </c>
      <c r="G2096" s="13">
        <v>4</v>
      </c>
      <c r="H2096" s="13">
        <v>1</v>
      </c>
      <c r="I2096" s="13">
        <v>200</v>
      </c>
      <c r="J2096" s="13">
        <v>1</v>
      </c>
      <c r="K2096" s="13" t="s">
        <v>6324</v>
      </c>
      <c r="L2096" s="13" t="s">
        <v>6325</v>
      </c>
    </row>
    <row r="2097" spans="1:12">
      <c r="A2097" s="1">
        <v>100015172</v>
      </c>
      <c r="B2097" s="1" t="s">
        <v>587</v>
      </c>
      <c r="C2097" s="1" t="s">
        <v>4866</v>
      </c>
      <c r="D2097" s="1" t="s">
        <v>12</v>
      </c>
      <c r="E2097" s="1" t="s">
        <v>11</v>
      </c>
      <c r="F2097" s="13" t="s">
        <v>407</v>
      </c>
      <c r="G2097" s="13">
        <v>3</v>
      </c>
      <c r="H2097" s="13">
        <v>1</v>
      </c>
      <c r="I2097" s="13">
        <v>150</v>
      </c>
      <c r="J2097" s="13">
        <v>1</v>
      </c>
      <c r="K2097" s="13" t="s">
        <v>6306</v>
      </c>
      <c r="L2097" s="13" t="s">
        <v>6307</v>
      </c>
    </row>
    <row r="2098" spans="1:12">
      <c r="A2098" s="1">
        <v>100015174</v>
      </c>
      <c r="B2098" s="1" t="s">
        <v>587</v>
      </c>
      <c r="C2098" s="1" t="s">
        <v>4866</v>
      </c>
      <c r="D2098" s="1" t="s">
        <v>12</v>
      </c>
      <c r="E2098" s="1" t="s">
        <v>11</v>
      </c>
      <c r="F2098" s="13" t="s">
        <v>407</v>
      </c>
      <c r="G2098" s="13">
        <v>2</v>
      </c>
      <c r="H2098" s="13">
        <v>1</v>
      </c>
      <c r="I2098" s="13">
        <v>100</v>
      </c>
      <c r="J2098" s="13">
        <v>1</v>
      </c>
      <c r="K2098" s="13" t="s">
        <v>6320</v>
      </c>
      <c r="L2098" s="13" t="s">
        <v>6321</v>
      </c>
    </row>
    <row r="2099" spans="1:12">
      <c r="A2099" s="1">
        <v>100015178</v>
      </c>
      <c r="B2099" s="1" t="s">
        <v>587</v>
      </c>
      <c r="C2099" s="1" t="s">
        <v>4866</v>
      </c>
      <c r="D2099" s="1" t="s">
        <v>12</v>
      </c>
      <c r="E2099" s="1" t="s">
        <v>11</v>
      </c>
      <c r="F2099" s="13" t="s">
        <v>12</v>
      </c>
      <c r="G2099" s="13">
        <v>5</v>
      </c>
      <c r="H2099" s="13">
        <v>1</v>
      </c>
      <c r="I2099" s="13">
        <v>250</v>
      </c>
      <c r="J2099" s="13">
        <v>1</v>
      </c>
      <c r="K2099" s="13" t="s">
        <v>6322</v>
      </c>
      <c r="L2099" s="13" t="s">
        <v>6323</v>
      </c>
    </row>
    <row r="2100" spans="1:12">
      <c r="A2100" s="1">
        <v>100015184</v>
      </c>
      <c r="B2100" s="1" t="s">
        <v>587</v>
      </c>
      <c r="C2100" s="1" t="s">
        <v>4866</v>
      </c>
      <c r="D2100" s="1" t="s">
        <v>176</v>
      </c>
      <c r="E2100" s="1" t="s">
        <v>11</v>
      </c>
      <c r="F2100" s="13" t="s">
        <v>407</v>
      </c>
      <c r="G2100" s="13">
        <v>2</v>
      </c>
      <c r="H2100" s="13">
        <v>1</v>
      </c>
      <c r="I2100" s="13">
        <v>100</v>
      </c>
      <c r="J2100" s="13">
        <v>1</v>
      </c>
      <c r="K2100" s="13" t="s">
        <v>6320</v>
      </c>
      <c r="L2100" s="13" t="s">
        <v>6321</v>
      </c>
    </row>
    <row r="2101" spans="1:12">
      <c r="A2101" s="1">
        <v>100015189</v>
      </c>
      <c r="B2101" s="1" t="s">
        <v>587</v>
      </c>
      <c r="C2101" s="1" t="s">
        <v>4866</v>
      </c>
      <c r="D2101" s="1" t="s">
        <v>12</v>
      </c>
      <c r="E2101" s="1" t="s">
        <v>11</v>
      </c>
      <c r="F2101" s="13" t="s">
        <v>12</v>
      </c>
      <c r="G2101" s="13">
        <v>5</v>
      </c>
      <c r="H2101" s="13">
        <v>1</v>
      </c>
      <c r="I2101" s="13">
        <v>250</v>
      </c>
      <c r="J2101" s="13">
        <v>1</v>
      </c>
      <c r="K2101" s="13" t="s">
        <v>6326</v>
      </c>
      <c r="L2101" s="13" t="s">
        <v>6327</v>
      </c>
    </row>
    <row r="2102" spans="1:12">
      <c r="A2102" s="1">
        <v>100015191</v>
      </c>
      <c r="B2102" s="1" t="s">
        <v>587</v>
      </c>
      <c r="C2102" s="1" t="s">
        <v>4866</v>
      </c>
      <c r="D2102" s="1" t="s">
        <v>150</v>
      </c>
      <c r="E2102" s="1" t="s">
        <v>11</v>
      </c>
      <c r="F2102" s="13" t="s">
        <v>12</v>
      </c>
      <c r="G2102" s="13">
        <v>3</v>
      </c>
      <c r="H2102" s="13">
        <v>1</v>
      </c>
      <c r="I2102" s="13">
        <v>150</v>
      </c>
      <c r="J2102" s="13">
        <v>1</v>
      </c>
      <c r="K2102" s="13" t="s">
        <v>6306</v>
      </c>
      <c r="L2102" s="13" t="s">
        <v>6307</v>
      </c>
    </row>
    <row r="2103" spans="1:12">
      <c r="A2103" s="1">
        <v>100015194</v>
      </c>
      <c r="B2103" s="1" t="s">
        <v>587</v>
      </c>
      <c r="C2103" s="1" t="s">
        <v>4866</v>
      </c>
      <c r="D2103" s="1" t="s">
        <v>12</v>
      </c>
      <c r="E2103" s="1" t="s">
        <v>11</v>
      </c>
      <c r="F2103" s="13" t="s">
        <v>407</v>
      </c>
      <c r="G2103" s="13">
        <v>2</v>
      </c>
      <c r="H2103" s="13">
        <v>1</v>
      </c>
      <c r="I2103" s="13">
        <v>100</v>
      </c>
      <c r="J2103" s="13">
        <v>1</v>
      </c>
      <c r="K2103" s="13" t="s">
        <v>6320</v>
      </c>
      <c r="L2103" s="13" t="s">
        <v>6321</v>
      </c>
    </row>
    <row r="2104" spans="1:12">
      <c r="A2104" s="1">
        <v>100015200</v>
      </c>
      <c r="B2104" s="1" t="s">
        <v>587</v>
      </c>
      <c r="C2104" s="1" t="s">
        <v>4866</v>
      </c>
      <c r="D2104" s="1" t="s">
        <v>12</v>
      </c>
      <c r="E2104" s="1" t="s">
        <v>11</v>
      </c>
      <c r="F2104" s="13" t="s">
        <v>12</v>
      </c>
      <c r="G2104" s="13">
        <v>3</v>
      </c>
      <c r="H2104" s="13">
        <v>1</v>
      </c>
      <c r="I2104" s="13">
        <v>150</v>
      </c>
      <c r="J2104" s="13">
        <v>1</v>
      </c>
      <c r="K2104" s="13" t="s">
        <v>6306</v>
      </c>
      <c r="L2104" s="13" t="s">
        <v>6307</v>
      </c>
    </row>
    <row r="2105" spans="1:12">
      <c r="A2105" s="1">
        <v>100018370</v>
      </c>
      <c r="B2105" s="1" t="s">
        <v>587</v>
      </c>
      <c r="C2105" s="1" t="s">
        <v>4866</v>
      </c>
      <c r="D2105" s="1" t="s">
        <v>176</v>
      </c>
      <c r="E2105" s="1" t="s">
        <v>11</v>
      </c>
      <c r="F2105" s="13" t="s">
        <v>407</v>
      </c>
      <c r="G2105" s="13">
        <v>3</v>
      </c>
      <c r="H2105" s="13">
        <v>1</v>
      </c>
      <c r="I2105" s="13">
        <v>150</v>
      </c>
      <c r="J2105" s="13">
        <v>1</v>
      </c>
      <c r="K2105" s="13" t="s">
        <v>6306</v>
      </c>
      <c r="L2105" s="13" t="s">
        <v>6307</v>
      </c>
    </row>
    <row r="2106" spans="1:12">
      <c r="A2106" s="1">
        <v>100015211</v>
      </c>
      <c r="B2106" s="1" t="s">
        <v>587</v>
      </c>
      <c r="C2106" s="1" t="s">
        <v>4866</v>
      </c>
      <c r="D2106" s="1" t="s">
        <v>12</v>
      </c>
      <c r="E2106" s="1" t="s">
        <v>11</v>
      </c>
      <c r="F2106" s="13" t="s">
        <v>407</v>
      </c>
      <c r="G2106" s="13">
        <v>3</v>
      </c>
      <c r="H2106" s="13">
        <v>1</v>
      </c>
      <c r="I2106" s="13">
        <v>150</v>
      </c>
      <c r="J2106" s="13">
        <v>1</v>
      </c>
      <c r="K2106" s="13" t="s">
        <v>6306</v>
      </c>
      <c r="L2106" s="13" t="s">
        <v>6307</v>
      </c>
    </row>
    <row r="2107" spans="1:12">
      <c r="A2107" s="1">
        <v>100015197</v>
      </c>
      <c r="B2107" s="1" t="s">
        <v>587</v>
      </c>
      <c r="C2107" s="1" t="s">
        <v>4866</v>
      </c>
      <c r="D2107" s="1" t="s">
        <v>12</v>
      </c>
      <c r="E2107" s="1" t="s">
        <v>11</v>
      </c>
      <c r="F2107" s="13" t="s">
        <v>407</v>
      </c>
      <c r="G2107" s="13">
        <v>3</v>
      </c>
      <c r="H2107" s="13">
        <v>1</v>
      </c>
      <c r="I2107" s="13">
        <v>150</v>
      </c>
      <c r="J2107" s="13">
        <v>1</v>
      </c>
      <c r="K2107" s="13" t="s">
        <v>6306</v>
      </c>
      <c r="L2107" s="13" t="s">
        <v>6307</v>
      </c>
    </row>
    <row r="2108" spans="1:12">
      <c r="A2108" s="1">
        <v>100015216</v>
      </c>
      <c r="B2108" s="1" t="s">
        <v>587</v>
      </c>
      <c r="C2108" s="1" t="s">
        <v>4866</v>
      </c>
      <c r="D2108" s="1" t="s">
        <v>12</v>
      </c>
      <c r="E2108" s="1" t="s">
        <v>11</v>
      </c>
      <c r="F2108" s="13" t="s">
        <v>12</v>
      </c>
      <c r="G2108" s="13">
        <v>2</v>
      </c>
      <c r="H2108" s="13">
        <v>1</v>
      </c>
      <c r="I2108" s="13">
        <v>100</v>
      </c>
      <c r="J2108" s="13">
        <v>1</v>
      </c>
      <c r="K2108" s="13" t="s">
        <v>6320</v>
      </c>
      <c r="L2108" s="13" t="s">
        <v>6321</v>
      </c>
    </row>
    <row r="2109" spans="1:12">
      <c r="A2109" s="1">
        <v>100015218</v>
      </c>
      <c r="B2109" s="1" t="s">
        <v>587</v>
      </c>
      <c r="C2109" s="1" t="s">
        <v>4866</v>
      </c>
      <c r="D2109" s="1" t="s">
        <v>12</v>
      </c>
      <c r="E2109" s="1" t="s">
        <v>11</v>
      </c>
      <c r="F2109" s="13" t="s">
        <v>12</v>
      </c>
      <c r="G2109" s="13">
        <v>3</v>
      </c>
      <c r="H2109" s="13">
        <v>1</v>
      </c>
      <c r="I2109" s="13">
        <v>150</v>
      </c>
      <c r="J2109" s="13">
        <v>1</v>
      </c>
      <c r="K2109" s="13" t="s">
        <v>6306</v>
      </c>
      <c r="L2109" s="13" t="s">
        <v>6307</v>
      </c>
    </row>
    <row r="2110" spans="1:12">
      <c r="A2110" s="1">
        <v>100015227</v>
      </c>
      <c r="B2110" s="1" t="s">
        <v>587</v>
      </c>
      <c r="C2110" s="1" t="s">
        <v>4866</v>
      </c>
      <c r="D2110" s="1" t="s">
        <v>12</v>
      </c>
      <c r="E2110" s="1" t="s">
        <v>11</v>
      </c>
      <c r="F2110" s="13" t="s">
        <v>12</v>
      </c>
      <c r="G2110" s="13">
        <v>4</v>
      </c>
      <c r="H2110" s="13">
        <v>1</v>
      </c>
      <c r="I2110" s="13">
        <v>200</v>
      </c>
      <c r="J2110" s="13">
        <v>1</v>
      </c>
      <c r="K2110" s="13" t="s">
        <v>6324</v>
      </c>
      <c r="L2110" s="13" t="s">
        <v>6325</v>
      </c>
    </row>
    <row r="2111" spans="1:12">
      <c r="A2111" s="1">
        <v>100016734</v>
      </c>
      <c r="B2111" s="1" t="s">
        <v>587</v>
      </c>
      <c r="C2111" s="1" t="s">
        <v>4866</v>
      </c>
      <c r="D2111" s="1" t="s">
        <v>5402</v>
      </c>
      <c r="E2111" s="1" t="s">
        <v>20</v>
      </c>
      <c r="F2111" s="13" t="s">
        <v>72</v>
      </c>
      <c r="G2111" s="13">
        <v>3</v>
      </c>
      <c r="H2111" s="13">
        <v>1</v>
      </c>
      <c r="I2111" s="13">
        <v>150</v>
      </c>
      <c r="J2111" s="13">
        <v>1</v>
      </c>
      <c r="K2111" s="13" t="s">
        <v>6306</v>
      </c>
      <c r="L2111" s="13" t="s">
        <v>6307</v>
      </c>
    </row>
    <row r="2112" spans="1:12">
      <c r="A2112" s="1">
        <v>100015234</v>
      </c>
      <c r="B2112" s="1" t="s">
        <v>587</v>
      </c>
      <c r="C2112" s="1" t="s">
        <v>4866</v>
      </c>
      <c r="D2112" s="1" t="s">
        <v>3927</v>
      </c>
      <c r="E2112" s="1" t="s">
        <v>11</v>
      </c>
      <c r="F2112" s="13" t="s">
        <v>12</v>
      </c>
      <c r="G2112" s="13">
        <v>5</v>
      </c>
      <c r="H2112" s="13">
        <v>2</v>
      </c>
      <c r="I2112" s="13">
        <v>250</v>
      </c>
      <c r="J2112" s="13">
        <v>1</v>
      </c>
      <c r="K2112" s="13" t="s">
        <v>6322</v>
      </c>
      <c r="L2112" s="13" t="s">
        <v>6323</v>
      </c>
    </row>
    <row r="2113" spans="1:12">
      <c r="A2113" s="1">
        <v>100015242</v>
      </c>
      <c r="B2113" s="1" t="s">
        <v>587</v>
      </c>
      <c r="C2113" s="1" t="s">
        <v>4866</v>
      </c>
      <c r="D2113" s="1" t="s">
        <v>12</v>
      </c>
      <c r="E2113" s="1" t="s">
        <v>11</v>
      </c>
      <c r="F2113" s="13" t="s">
        <v>407</v>
      </c>
      <c r="G2113" s="13">
        <v>2</v>
      </c>
      <c r="H2113" s="13">
        <v>1</v>
      </c>
      <c r="I2113" s="13">
        <v>100</v>
      </c>
      <c r="J2113" s="13">
        <v>1</v>
      </c>
      <c r="K2113" s="13" t="s">
        <v>6316</v>
      </c>
      <c r="L2113" s="13" t="s">
        <v>6317</v>
      </c>
    </row>
    <row r="2114" spans="1:12">
      <c r="A2114" s="1">
        <v>100015243</v>
      </c>
      <c r="B2114" s="1" t="s">
        <v>587</v>
      </c>
      <c r="C2114" s="1" t="s">
        <v>4866</v>
      </c>
      <c r="D2114" s="1" t="s">
        <v>12</v>
      </c>
      <c r="E2114" s="1" t="s">
        <v>11</v>
      </c>
      <c r="F2114" s="13" t="s">
        <v>12</v>
      </c>
      <c r="G2114" s="13">
        <v>5</v>
      </c>
      <c r="H2114" s="13">
        <v>1</v>
      </c>
      <c r="I2114" s="13">
        <v>250</v>
      </c>
      <c r="J2114" s="13">
        <v>1</v>
      </c>
      <c r="K2114" s="13" t="s">
        <v>6322</v>
      </c>
      <c r="L2114" s="13" t="s">
        <v>6323</v>
      </c>
    </row>
    <row r="2115" spans="1:12">
      <c r="A2115" s="1">
        <v>100017530</v>
      </c>
      <c r="B2115" s="1" t="s">
        <v>587</v>
      </c>
      <c r="C2115" s="1" t="s">
        <v>4866</v>
      </c>
      <c r="D2115" s="1" t="s">
        <v>5475</v>
      </c>
      <c r="E2115" s="1" t="s">
        <v>5474</v>
      </c>
      <c r="F2115" s="13" t="s">
        <v>5475</v>
      </c>
      <c r="G2115" s="13">
        <v>0</v>
      </c>
      <c r="H2115" s="13">
        <v>0</v>
      </c>
      <c r="I2115" s="13">
        <v>0</v>
      </c>
      <c r="J2115" s="13">
        <v>1</v>
      </c>
      <c r="K2115" s="13" t="s">
        <v>6330</v>
      </c>
      <c r="L2115" s="13" t="s">
        <v>6331</v>
      </c>
    </row>
    <row r="2116" spans="1:12">
      <c r="A2116" s="1">
        <v>100015252</v>
      </c>
      <c r="B2116" s="1" t="s">
        <v>587</v>
      </c>
      <c r="C2116" s="1" t="s">
        <v>4866</v>
      </c>
      <c r="D2116" s="1" t="s">
        <v>798</v>
      </c>
      <c r="E2116" s="1" t="s">
        <v>2</v>
      </c>
      <c r="F2116" s="13" t="s">
        <v>46</v>
      </c>
      <c r="G2116" s="13">
        <v>3</v>
      </c>
      <c r="H2116" s="13">
        <v>1</v>
      </c>
      <c r="I2116" s="13">
        <v>150</v>
      </c>
      <c r="J2116" s="13">
        <v>1</v>
      </c>
      <c r="K2116" s="13" t="s">
        <v>6312</v>
      </c>
      <c r="L2116" s="13" t="s">
        <v>6313</v>
      </c>
    </row>
    <row r="2117" spans="1:12">
      <c r="A2117" s="1">
        <v>100015251</v>
      </c>
      <c r="B2117" s="1" t="s">
        <v>587</v>
      </c>
      <c r="C2117" s="1" t="s">
        <v>4866</v>
      </c>
      <c r="D2117" s="1" t="s">
        <v>841</v>
      </c>
      <c r="E2117" s="1" t="s">
        <v>2</v>
      </c>
      <c r="F2117" s="13" t="s">
        <v>277</v>
      </c>
      <c r="G2117" s="13">
        <v>2</v>
      </c>
      <c r="H2117" s="13">
        <v>1</v>
      </c>
      <c r="I2117" s="13">
        <v>100</v>
      </c>
      <c r="J2117" s="13">
        <v>1</v>
      </c>
      <c r="K2117" s="13" t="s">
        <v>6316</v>
      </c>
      <c r="L2117" s="13" t="s">
        <v>6317</v>
      </c>
    </row>
    <row r="2118" spans="1:12">
      <c r="A2118" s="1">
        <v>100015253</v>
      </c>
      <c r="B2118" s="1" t="s">
        <v>587</v>
      </c>
      <c r="C2118" s="1" t="s">
        <v>4866</v>
      </c>
      <c r="D2118" s="1" t="s">
        <v>4929</v>
      </c>
      <c r="E2118" s="1" t="s">
        <v>20</v>
      </c>
      <c r="F2118" s="13" t="s">
        <v>72</v>
      </c>
      <c r="G2118" s="13">
        <v>3</v>
      </c>
      <c r="H2118" s="13">
        <v>1</v>
      </c>
      <c r="I2118" s="13">
        <v>150</v>
      </c>
      <c r="J2118" s="13">
        <v>1</v>
      </c>
      <c r="K2118" s="13" t="s">
        <v>6306</v>
      </c>
      <c r="L2118" s="13" t="s">
        <v>6307</v>
      </c>
    </row>
    <row r="2119" spans="1:12">
      <c r="A2119" s="1">
        <v>100015265</v>
      </c>
      <c r="B2119" s="1" t="s">
        <v>587</v>
      </c>
      <c r="C2119" s="1" t="s">
        <v>4866</v>
      </c>
      <c r="D2119" s="1" t="s">
        <v>12</v>
      </c>
      <c r="E2119" s="1" t="s">
        <v>11</v>
      </c>
      <c r="F2119" s="13" t="s">
        <v>12</v>
      </c>
      <c r="G2119" s="13">
        <v>4</v>
      </c>
      <c r="H2119" s="13">
        <v>1</v>
      </c>
      <c r="I2119" s="13">
        <v>200</v>
      </c>
      <c r="J2119" s="13">
        <v>1</v>
      </c>
      <c r="K2119" s="13" t="s">
        <v>6324</v>
      </c>
      <c r="L2119" s="13" t="s">
        <v>6325</v>
      </c>
    </row>
    <row r="2120" spans="1:12">
      <c r="A2120" s="1">
        <v>100015268</v>
      </c>
      <c r="B2120" s="1" t="s">
        <v>587</v>
      </c>
      <c r="C2120" s="1" t="s">
        <v>4866</v>
      </c>
      <c r="D2120" s="1" t="s">
        <v>4932</v>
      </c>
      <c r="E2120" s="1" t="s">
        <v>27</v>
      </c>
      <c r="F2120" s="13" t="s">
        <v>18</v>
      </c>
      <c r="G2120" s="13">
        <v>3</v>
      </c>
      <c r="H2120" s="13">
        <v>1</v>
      </c>
      <c r="I2120" s="13">
        <v>150</v>
      </c>
      <c r="J2120" s="13">
        <v>1</v>
      </c>
      <c r="K2120" s="13" t="s">
        <v>6306</v>
      </c>
      <c r="L2120" s="13" t="s">
        <v>6307</v>
      </c>
    </row>
    <row r="2121" spans="1:12">
      <c r="A2121" s="1">
        <v>100015274</v>
      </c>
      <c r="B2121" s="1" t="s">
        <v>587</v>
      </c>
      <c r="C2121" s="1" t="s">
        <v>4866</v>
      </c>
      <c r="D2121" s="1" t="s">
        <v>12</v>
      </c>
      <c r="E2121" s="1" t="s">
        <v>11</v>
      </c>
      <c r="F2121" s="13" t="s">
        <v>407</v>
      </c>
      <c r="G2121" s="13">
        <v>2</v>
      </c>
      <c r="H2121" s="13">
        <v>1</v>
      </c>
      <c r="I2121" s="13">
        <v>100</v>
      </c>
      <c r="J2121" s="13">
        <v>1</v>
      </c>
      <c r="K2121" s="13" t="s">
        <v>6320</v>
      </c>
      <c r="L2121" s="13" t="s">
        <v>6321</v>
      </c>
    </row>
    <row r="2122" spans="1:12">
      <c r="A2122" s="1">
        <v>100015278</v>
      </c>
      <c r="B2122" s="1" t="s">
        <v>587</v>
      </c>
      <c r="C2122" s="1" t="s">
        <v>4866</v>
      </c>
      <c r="D2122" s="1" t="s">
        <v>12</v>
      </c>
      <c r="E2122" s="1" t="s">
        <v>11</v>
      </c>
      <c r="F2122" s="13" t="s">
        <v>407</v>
      </c>
      <c r="G2122" s="13">
        <v>3</v>
      </c>
      <c r="H2122" s="13">
        <v>1</v>
      </c>
      <c r="I2122" s="13">
        <v>150</v>
      </c>
      <c r="J2122" s="13">
        <v>1</v>
      </c>
      <c r="K2122" s="13" t="s">
        <v>6306</v>
      </c>
      <c r="L2122" s="13" t="s">
        <v>6307</v>
      </c>
    </row>
    <row r="2123" spans="1:12">
      <c r="A2123" s="1">
        <v>100015287</v>
      </c>
      <c r="B2123" s="1" t="s">
        <v>587</v>
      </c>
      <c r="C2123" s="1" t="s">
        <v>4866</v>
      </c>
      <c r="D2123" s="1" t="s">
        <v>12</v>
      </c>
      <c r="E2123" s="1" t="s">
        <v>11</v>
      </c>
      <c r="F2123" s="13" t="s">
        <v>12</v>
      </c>
      <c r="G2123" s="13">
        <v>3</v>
      </c>
      <c r="H2123" s="13">
        <v>1</v>
      </c>
      <c r="I2123" s="13">
        <v>150</v>
      </c>
      <c r="J2123" s="13">
        <v>1</v>
      </c>
      <c r="K2123" s="13" t="s">
        <v>6306</v>
      </c>
      <c r="L2123" s="13" t="s">
        <v>6307</v>
      </c>
    </row>
    <row r="2124" spans="1:12">
      <c r="A2124" s="1">
        <v>100015291</v>
      </c>
      <c r="B2124" s="1" t="s">
        <v>587</v>
      </c>
      <c r="C2124" s="1" t="s">
        <v>4866</v>
      </c>
      <c r="D2124" s="1" t="s">
        <v>4940</v>
      </c>
      <c r="E2124" s="1" t="s">
        <v>11</v>
      </c>
      <c r="F2124" s="13" t="s">
        <v>12</v>
      </c>
      <c r="G2124" s="13">
        <v>2</v>
      </c>
      <c r="H2124" s="13">
        <v>1</v>
      </c>
      <c r="I2124" s="13">
        <v>100</v>
      </c>
      <c r="J2124" s="13">
        <v>1</v>
      </c>
      <c r="K2124" s="13" t="s">
        <v>6320</v>
      </c>
      <c r="L2124" s="13" t="s">
        <v>6321</v>
      </c>
    </row>
    <row r="2125" spans="1:12">
      <c r="A2125" s="1">
        <v>100015300</v>
      </c>
      <c r="B2125" s="1" t="s">
        <v>587</v>
      </c>
      <c r="C2125" s="1" t="s">
        <v>4866</v>
      </c>
      <c r="D2125" s="1" t="s">
        <v>12</v>
      </c>
      <c r="E2125" s="1" t="s">
        <v>11</v>
      </c>
      <c r="F2125" s="13" t="s">
        <v>407</v>
      </c>
      <c r="G2125" s="13">
        <v>2</v>
      </c>
      <c r="H2125" s="13">
        <v>1</v>
      </c>
      <c r="I2125" s="13">
        <v>100</v>
      </c>
      <c r="J2125" s="13">
        <v>1</v>
      </c>
      <c r="K2125" s="13" t="s">
        <v>6320</v>
      </c>
      <c r="L2125" s="13" t="s">
        <v>6321</v>
      </c>
    </row>
    <row r="2126" spans="1:12">
      <c r="A2126" s="1">
        <v>100015304</v>
      </c>
      <c r="B2126" s="1" t="s">
        <v>587</v>
      </c>
      <c r="C2126" s="1" t="s">
        <v>4866</v>
      </c>
      <c r="D2126" s="1" t="s">
        <v>533</v>
      </c>
      <c r="E2126" s="1" t="s">
        <v>11</v>
      </c>
      <c r="F2126" s="13" t="s">
        <v>407</v>
      </c>
      <c r="G2126" s="13">
        <v>3</v>
      </c>
      <c r="H2126" s="13">
        <v>1</v>
      </c>
      <c r="I2126" s="13">
        <v>150</v>
      </c>
      <c r="J2126" s="13">
        <v>1</v>
      </c>
      <c r="K2126" s="13" t="s">
        <v>6306</v>
      </c>
      <c r="L2126" s="13" t="s">
        <v>6307</v>
      </c>
    </row>
    <row r="2127" spans="1:12">
      <c r="A2127" s="1">
        <v>100015316</v>
      </c>
      <c r="B2127" s="1" t="s">
        <v>587</v>
      </c>
      <c r="C2127" s="1" t="s">
        <v>4866</v>
      </c>
      <c r="D2127" s="1" t="s">
        <v>176</v>
      </c>
      <c r="E2127" s="1" t="s">
        <v>11</v>
      </c>
      <c r="F2127" s="13" t="s">
        <v>12</v>
      </c>
      <c r="G2127" s="13">
        <v>3</v>
      </c>
      <c r="H2127" s="13">
        <v>1</v>
      </c>
      <c r="I2127" s="13">
        <v>150</v>
      </c>
      <c r="J2127" s="13">
        <v>1</v>
      </c>
      <c r="K2127" s="13" t="s">
        <v>6312</v>
      </c>
      <c r="L2127" s="13" t="s">
        <v>6313</v>
      </c>
    </row>
    <row r="2128" spans="1:12">
      <c r="A2128" s="1">
        <v>100016745</v>
      </c>
      <c r="B2128" s="1" t="s">
        <v>587</v>
      </c>
      <c r="C2128" s="1" t="s">
        <v>4866</v>
      </c>
      <c r="D2128" s="1" t="s">
        <v>5411</v>
      </c>
      <c r="E2128" s="1" t="s">
        <v>20</v>
      </c>
      <c r="F2128" s="13" t="s">
        <v>72</v>
      </c>
      <c r="G2128" s="13">
        <v>3</v>
      </c>
      <c r="H2128" s="13">
        <v>1</v>
      </c>
      <c r="I2128" s="13">
        <v>150</v>
      </c>
      <c r="J2128" s="13">
        <v>1</v>
      </c>
      <c r="K2128" s="13" t="s">
        <v>6306</v>
      </c>
      <c r="L2128" s="13" t="s">
        <v>6307</v>
      </c>
    </row>
    <row r="2129" spans="1:12">
      <c r="A2129" s="1">
        <v>100015333</v>
      </c>
      <c r="B2129" s="1" t="s">
        <v>587</v>
      </c>
      <c r="C2129" s="1" t="s">
        <v>4866</v>
      </c>
      <c r="D2129" s="1" t="s">
        <v>12</v>
      </c>
      <c r="E2129" s="1" t="s">
        <v>11</v>
      </c>
      <c r="F2129" s="13" t="s">
        <v>12</v>
      </c>
      <c r="G2129" s="13">
        <v>3</v>
      </c>
      <c r="H2129" s="13">
        <v>1</v>
      </c>
      <c r="I2129" s="13">
        <v>150</v>
      </c>
      <c r="J2129" s="13">
        <v>1</v>
      </c>
      <c r="K2129" s="13" t="s">
        <v>6306</v>
      </c>
      <c r="L2129" s="13" t="s">
        <v>6307</v>
      </c>
    </row>
    <row r="2130" spans="1:12">
      <c r="A2130" s="1">
        <v>100015339</v>
      </c>
      <c r="B2130" s="1" t="s">
        <v>587</v>
      </c>
      <c r="C2130" s="1" t="s">
        <v>4866</v>
      </c>
      <c r="D2130" s="1" t="s">
        <v>12</v>
      </c>
      <c r="E2130" s="1" t="s">
        <v>11</v>
      </c>
      <c r="F2130" s="13" t="s">
        <v>12</v>
      </c>
      <c r="G2130" s="13">
        <v>3</v>
      </c>
      <c r="H2130" s="13">
        <v>1</v>
      </c>
      <c r="I2130" s="13">
        <v>150</v>
      </c>
      <c r="J2130" s="13">
        <v>1</v>
      </c>
      <c r="K2130" s="13" t="s">
        <v>6306</v>
      </c>
      <c r="L2130" s="13" t="s">
        <v>6307</v>
      </c>
    </row>
    <row r="2131" spans="1:12">
      <c r="A2131" s="1">
        <v>100015343</v>
      </c>
      <c r="B2131" s="1" t="s">
        <v>587</v>
      </c>
      <c r="C2131" s="1" t="s">
        <v>4866</v>
      </c>
      <c r="D2131" s="1" t="s">
        <v>12</v>
      </c>
      <c r="E2131" s="1" t="s">
        <v>11</v>
      </c>
      <c r="F2131" s="13" t="s">
        <v>12</v>
      </c>
      <c r="G2131" s="13">
        <v>4</v>
      </c>
      <c r="H2131" s="13">
        <v>1</v>
      </c>
      <c r="I2131" s="13">
        <v>200</v>
      </c>
      <c r="J2131" s="13">
        <v>1</v>
      </c>
      <c r="K2131" s="13" t="s">
        <v>6324</v>
      </c>
      <c r="L2131" s="13" t="s">
        <v>6325</v>
      </c>
    </row>
    <row r="2132" spans="1:12">
      <c r="A2132" s="1">
        <v>100015349</v>
      </c>
      <c r="B2132" s="1" t="s">
        <v>587</v>
      </c>
      <c r="C2132" s="1" t="s">
        <v>4866</v>
      </c>
      <c r="D2132" s="1" t="s">
        <v>12</v>
      </c>
      <c r="E2132" s="1" t="s">
        <v>11</v>
      </c>
      <c r="F2132" s="13" t="s">
        <v>407</v>
      </c>
      <c r="G2132" s="13">
        <v>2</v>
      </c>
      <c r="H2132" s="13">
        <v>1</v>
      </c>
      <c r="I2132" s="13">
        <v>100</v>
      </c>
      <c r="J2132" s="13">
        <v>1</v>
      </c>
      <c r="K2132" s="13" t="s">
        <v>6320</v>
      </c>
      <c r="L2132" s="13" t="s">
        <v>6321</v>
      </c>
    </row>
    <row r="2133" spans="1:12">
      <c r="A2133" s="1">
        <v>100015352</v>
      </c>
      <c r="B2133" s="1" t="s">
        <v>587</v>
      </c>
      <c r="C2133" s="1" t="s">
        <v>4866</v>
      </c>
      <c r="D2133" s="1" t="s">
        <v>176</v>
      </c>
      <c r="E2133" s="1" t="s">
        <v>11</v>
      </c>
      <c r="F2133" s="13" t="s">
        <v>12</v>
      </c>
      <c r="G2133" s="13">
        <v>4</v>
      </c>
      <c r="H2133" s="13">
        <v>1</v>
      </c>
      <c r="I2133" s="13">
        <v>200</v>
      </c>
      <c r="J2133" s="13">
        <v>1</v>
      </c>
      <c r="K2133" s="13" t="s">
        <v>6324</v>
      </c>
      <c r="L2133" s="13" t="s">
        <v>6325</v>
      </c>
    </row>
    <row r="2134" spans="1:12">
      <c r="A2134" s="1">
        <v>100015374</v>
      </c>
      <c r="B2134" s="1" t="s">
        <v>587</v>
      </c>
      <c r="C2134" s="1" t="s">
        <v>4866</v>
      </c>
      <c r="D2134" s="1" t="s">
        <v>4965</v>
      </c>
      <c r="E2134" s="1" t="s">
        <v>2</v>
      </c>
      <c r="F2134" s="13" t="s">
        <v>81</v>
      </c>
      <c r="G2134" s="13">
        <v>3</v>
      </c>
      <c r="H2134" s="13">
        <v>1</v>
      </c>
      <c r="I2134" s="13">
        <v>150</v>
      </c>
      <c r="J2134" s="13">
        <v>1</v>
      </c>
      <c r="K2134" s="13" t="s">
        <v>6306</v>
      </c>
      <c r="L2134" s="13" t="s">
        <v>6307</v>
      </c>
    </row>
    <row r="2135" spans="1:12">
      <c r="A2135" s="1">
        <v>100015367</v>
      </c>
      <c r="B2135" s="1" t="s">
        <v>587</v>
      </c>
      <c r="C2135" s="1" t="s">
        <v>4866</v>
      </c>
      <c r="D2135" s="1" t="s">
        <v>12</v>
      </c>
      <c r="E2135" s="1" t="s">
        <v>11</v>
      </c>
      <c r="F2135" s="13" t="s">
        <v>407</v>
      </c>
      <c r="G2135" s="13">
        <v>2</v>
      </c>
      <c r="H2135" s="13">
        <v>1</v>
      </c>
      <c r="I2135" s="13">
        <v>100</v>
      </c>
      <c r="J2135" s="13">
        <v>1</v>
      </c>
      <c r="K2135" s="13" t="s">
        <v>6320</v>
      </c>
      <c r="L2135" s="13" t="s">
        <v>6321</v>
      </c>
    </row>
    <row r="2136" spans="1:12">
      <c r="A2136" s="1">
        <v>100015381</v>
      </c>
      <c r="B2136" s="1" t="s">
        <v>587</v>
      </c>
      <c r="C2136" s="1" t="s">
        <v>4866</v>
      </c>
      <c r="D2136" s="1" t="s">
        <v>12</v>
      </c>
      <c r="E2136" s="1" t="s">
        <v>11</v>
      </c>
      <c r="F2136" s="13" t="s">
        <v>12</v>
      </c>
      <c r="G2136" s="13">
        <v>3</v>
      </c>
      <c r="H2136" s="13">
        <v>1</v>
      </c>
      <c r="I2136" s="13">
        <v>150</v>
      </c>
      <c r="J2136" s="13">
        <v>1</v>
      </c>
      <c r="K2136" s="13" t="s">
        <v>6306</v>
      </c>
      <c r="L2136" s="13" t="s">
        <v>6307</v>
      </c>
    </row>
    <row r="2137" spans="1:12">
      <c r="A2137" s="1">
        <v>100015389</v>
      </c>
      <c r="B2137" s="1" t="s">
        <v>587</v>
      </c>
      <c r="C2137" s="1" t="s">
        <v>4866</v>
      </c>
      <c r="D2137" s="1" t="s">
        <v>533</v>
      </c>
      <c r="E2137" s="1" t="s">
        <v>11</v>
      </c>
      <c r="F2137" s="13" t="s">
        <v>12</v>
      </c>
      <c r="G2137" s="13">
        <v>3</v>
      </c>
      <c r="H2137" s="13">
        <v>1</v>
      </c>
      <c r="I2137" s="13">
        <v>150</v>
      </c>
      <c r="J2137" s="13">
        <v>1</v>
      </c>
      <c r="K2137" s="13" t="s">
        <v>6312</v>
      </c>
      <c r="L2137" s="13" t="s">
        <v>6313</v>
      </c>
    </row>
    <row r="2138" spans="1:12">
      <c r="A2138" s="1">
        <v>100015405</v>
      </c>
      <c r="B2138" s="1" t="s">
        <v>587</v>
      </c>
      <c r="C2138" s="1" t="s">
        <v>4866</v>
      </c>
      <c r="D2138" s="1" t="s">
        <v>12</v>
      </c>
      <c r="E2138" s="1" t="s">
        <v>11</v>
      </c>
      <c r="F2138" s="13" t="s">
        <v>12</v>
      </c>
      <c r="G2138" s="13">
        <v>5</v>
      </c>
      <c r="H2138" s="13">
        <v>1</v>
      </c>
      <c r="I2138" s="13">
        <v>250</v>
      </c>
      <c r="J2138" s="13">
        <v>1</v>
      </c>
      <c r="K2138" s="13" t="s">
        <v>6326</v>
      </c>
      <c r="L2138" s="13" t="s">
        <v>6327</v>
      </c>
    </row>
    <row r="2139" spans="1:12">
      <c r="A2139" s="1">
        <v>100015410</v>
      </c>
      <c r="B2139" s="1" t="s">
        <v>587</v>
      </c>
      <c r="C2139" s="1" t="s">
        <v>4866</v>
      </c>
      <c r="D2139" s="1" t="s">
        <v>12</v>
      </c>
      <c r="E2139" s="1" t="s">
        <v>11</v>
      </c>
      <c r="F2139" s="13" t="s">
        <v>407</v>
      </c>
      <c r="G2139" s="13">
        <v>3</v>
      </c>
      <c r="H2139" s="13">
        <v>1</v>
      </c>
      <c r="I2139" s="13">
        <v>150</v>
      </c>
      <c r="J2139" s="13">
        <v>1</v>
      </c>
      <c r="K2139" s="13" t="s">
        <v>6306</v>
      </c>
      <c r="L2139" s="13" t="s">
        <v>6307</v>
      </c>
    </row>
    <row r="2140" spans="1:12">
      <c r="A2140" s="1">
        <v>100015411</v>
      </c>
      <c r="B2140" s="1" t="s">
        <v>587</v>
      </c>
      <c r="C2140" s="1" t="s">
        <v>4866</v>
      </c>
      <c r="D2140" s="1" t="s">
        <v>46</v>
      </c>
      <c r="E2140" s="1" t="s">
        <v>2</v>
      </c>
      <c r="F2140" s="13" t="s">
        <v>46</v>
      </c>
      <c r="G2140" s="13">
        <v>3</v>
      </c>
      <c r="H2140" s="13">
        <v>1</v>
      </c>
      <c r="I2140" s="13">
        <v>150</v>
      </c>
      <c r="J2140" s="13">
        <v>1</v>
      </c>
      <c r="K2140" s="13" t="s">
        <v>6306</v>
      </c>
      <c r="L2140" s="13" t="s">
        <v>6307</v>
      </c>
    </row>
    <row r="2141" spans="1:12">
      <c r="A2141" s="1">
        <v>100015419</v>
      </c>
      <c r="B2141" s="1" t="s">
        <v>587</v>
      </c>
      <c r="C2141" s="1" t="s">
        <v>4866</v>
      </c>
      <c r="D2141" s="1" t="s">
        <v>1952</v>
      </c>
      <c r="E2141" s="1" t="s">
        <v>2</v>
      </c>
      <c r="F2141" s="13" t="s">
        <v>670</v>
      </c>
      <c r="G2141" s="13">
        <v>3</v>
      </c>
      <c r="H2141" s="13">
        <v>1</v>
      </c>
      <c r="I2141" s="13">
        <v>150</v>
      </c>
      <c r="J2141" s="13">
        <v>1</v>
      </c>
      <c r="K2141" s="13" t="s">
        <v>6306</v>
      </c>
      <c r="L2141" s="13" t="s">
        <v>6307</v>
      </c>
    </row>
    <row r="2142" spans="1:12">
      <c r="A2142" s="1">
        <v>100015423</v>
      </c>
      <c r="B2142" s="1" t="s">
        <v>587</v>
      </c>
      <c r="C2142" s="1" t="s">
        <v>4866</v>
      </c>
      <c r="D2142" s="1" t="s">
        <v>12</v>
      </c>
      <c r="E2142" s="1" t="s">
        <v>11</v>
      </c>
      <c r="F2142" s="13" t="s">
        <v>12</v>
      </c>
      <c r="G2142" s="13">
        <v>4</v>
      </c>
      <c r="H2142" s="13">
        <v>1</v>
      </c>
      <c r="I2142" s="13">
        <v>200</v>
      </c>
      <c r="J2142" s="13">
        <v>1</v>
      </c>
      <c r="K2142" s="13" t="s">
        <v>6324</v>
      </c>
      <c r="L2142" s="13" t="s">
        <v>6325</v>
      </c>
    </row>
    <row r="2143" spans="1:12">
      <c r="A2143" s="1">
        <v>100015437</v>
      </c>
      <c r="B2143" s="1" t="s">
        <v>587</v>
      </c>
      <c r="C2143" s="1" t="s">
        <v>4985</v>
      </c>
      <c r="D2143" s="1" t="s">
        <v>176</v>
      </c>
      <c r="E2143" s="1" t="s">
        <v>11</v>
      </c>
      <c r="F2143" s="13" t="s">
        <v>12</v>
      </c>
      <c r="G2143" s="13">
        <v>4</v>
      </c>
      <c r="H2143" s="13">
        <v>1</v>
      </c>
      <c r="I2143" s="13">
        <v>200</v>
      </c>
      <c r="J2143" s="13">
        <v>1</v>
      </c>
      <c r="K2143" s="13" t="s">
        <v>6324</v>
      </c>
      <c r="L2143" s="13" t="s">
        <v>6325</v>
      </c>
    </row>
    <row r="2144" spans="1:12">
      <c r="A2144" s="1">
        <v>100015444</v>
      </c>
      <c r="B2144" s="1" t="s">
        <v>587</v>
      </c>
      <c r="C2144" s="1" t="s">
        <v>4985</v>
      </c>
      <c r="D2144" s="1" t="s">
        <v>4987</v>
      </c>
      <c r="E2144" s="1" t="s">
        <v>11</v>
      </c>
      <c r="F2144" s="13" t="s">
        <v>12</v>
      </c>
      <c r="G2144" s="13">
        <v>5</v>
      </c>
      <c r="H2144" s="13">
        <v>1</v>
      </c>
      <c r="I2144" s="13">
        <v>250</v>
      </c>
      <c r="J2144" s="13">
        <v>1</v>
      </c>
      <c r="K2144" s="13" t="s">
        <v>6328</v>
      </c>
      <c r="L2144" s="13" t="s">
        <v>6329</v>
      </c>
    </row>
    <row r="2145" spans="1:12">
      <c r="A2145" s="1">
        <v>100015447</v>
      </c>
      <c r="B2145" s="1" t="s">
        <v>587</v>
      </c>
      <c r="C2145" s="1" t="s">
        <v>4985</v>
      </c>
      <c r="D2145" s="1" t="s">
        <v>4940</v>
      </c>
      <c r="E2145" s="1" t="s">
        <v>11</v>
      </c>
      <c r="F2145" s="13" t="s">
        <v>407</v>
      </c>
      <c r="G2145" s="13">
        <v>2</v>
      </c>
      <c r="H2145" s="13">
        <v>1</v>
      </c>
      <c r="I2145" s="13">
        <v>100</v>
      </c>
      <c r="J2145" s="13">
        <v>1</v>
      </c>
      <c r="K2145" s="13" t="s">
        <v>6316</v>
      </c>
      <c r="L2145" s="13" t="s">
        <v>6317</v>
      </c>
    </row>
    <row r="2146" spans="1:12">
      <c r="A2146" s="1">
        <v>100015463</v>
      </c>
      <c r="B2146" s="1" t="s">
        <v>587</v>
      </c>
      <c r="C2146" s="1" t="s">
        <v>4985</v>
      </c>
      <c r="D2146" s="1" t="s">
        <v>12</v>
      </c>
      <c r="E2146" s="1" t="s">
        <v>11</v>
      </c>
      <c r="F2146" s="13" t="s">
        <v>407</v>
      </c>
      <c r="G2146" s="13">
        <v>2</v>
      </c>
      <c r="H2146" s="13">
        <v>1</v>
      </c>
      <c r="I2146" s="13">
        <v>100</v>
      </c>
      <c r="J2146" s="13">
        <v>1</v>
      </c>
      <c r="K2146" s="13" t="s">
        <v>6320</v>
      </c>
      <c r="L2146" s="13" t="s">
        <v>6321</v>
      </c>
    </row>
    <row r="2147" spans="1:12">
      <c r="A2147" s="1">
        <v>100015468</v>
      </c>
      <c r="B2147" s="1" t="s">
        <v>587</v>
      </c>
      <c r="C2147" s="1" t="s">
        <v>4985</v>
      </c>
      <c r="D2147" s="1" t="s">
        <v>12</v>
      </c>
      <c r="E2147" s="1" t="s">
        <v>11</v>
      </c>
      <c r="F2147" s="13" t="s">
        <v>407</v>
      </c>
      <c r="G2147" s="13">
        <v>3</v>
      </c>
      <c r="H2147" s="13">
        <v>1</v>
      </c>
      <c r="I2147" s="13">
        <v>150</v>
      </c>
      <c r="J2147" s="13">
        <v>1</v>
      </c>
      <c r="K2147" s="13" t="s">
        <v>6306</v>
      </c>
      <c r="L2147" s="13" t="s">
        <v>6307</v>
      </c>
    </row>
    <row r="2148" spans="1:12">
      <c r="A2148" s="1">
        <v>100015471</v>
      </c>
      <c r="B2148" s="1" t="s">
        <v>587</v>
      </c>
      <c r="C2148" s="1" t="s">
        <v>4985</v>
      </c>
      <c r="D2148" s="1" t="s">
        <v>12</v>
      </c>
      <c r="E2148" s="1" t="s">
        <v>11</v>
      </c>
      <c r="F2148" s="13" t="s">
        <v>12</v>
      </c>
      <c r="G2148" s="13">
        <v>3</v>
      </c>
      <c r="H2148" s="13">
        <v>1</v>
      </c>
      <c r="I2148" s="13">
        <v>150</v>
      </c>
      <c r="J2148" s="13">
        <v>1</v>
      </c>
      <c r="K2148" s="13" t="s">
        <v>6306</v>
      </c>
      <c r="L2148" s="13" t="s">
        <v>6307</v>
      </c>
    </row>
    <row r="2149" spans="1:12">
      <c r="A2149" s="1">
        <v>100015492</v>
      </c>
      <c r="B2149" s="1" t="s">
        <v>587</v>
      </c>
      <c r="C2149" s="1" t="s">
        <v>4985</v>
      </c>
      <c r="D2149" s="1" t="s">
        <v>12</v>
      </c>
      <c r="E2149" s="1" t="s">
        <v>11</v>
      </c>
      <c r="F2149" s="13" t="s">
        <v>407</v>
      </c>
      <c r="G2149" s="13">
        <v>3</v>
      </c>
      <c r="H2149" s="13">
        <v>1</v>
      </c>
      <c r="I2149" s="13">
        <v>150</v>
      </c>
      <c r="J2149" s="13">
        <v>1</v>
      </c>
      <c r="K2149" s="13" t="s">
        <v>6306</v>
      </c>
      <c r="L2149" s="13" t="s">
        <v>6307</v>
      </c>
    </row>
    <row r="2150" spans="1:12">
      <c r="A2150" s="1">
        <v>100015488</v>
      </c>
      <c r="B2150" s="1" t="s">
        <v>587</v>
      </c>
      <c r="C2150" s="1" t="s">
        <v>4985</v>
      </c>
      <c r="D2150" s="1" t="s">
        <v>12</v>
      </c>
      <c r="E2150" s="1" t="s">
        <v>11</v>
      </c>
      <c r="F2150" s="13" t="s">
        <v>407</v>
      </c>
      <c r="G2150" s="13">
        <v>3</v>
      </c>
      <c r="H2150" s="13">
        <v>1</v>
      </c>
      <c r="I2150" s="13">
        <v>150</v>
      </c>
      <c r="J2150" s="13">
        <v>1</v>
      </c>
      <c r="K2150" s="13" t="s">
        <v>6306</v>
      </c>
      <c r="L2150" s="13" t="s">
        <v>6307</v>
      </c>
    </row>
    <row r="2151" spans="1:12">
      <c r="A2151" s="1">
        <v>100015504</v>
      </c>
      <c r="B2151" s="1" t="s">
        <v>587</v>
      </c>
      <c r="C2151" s="1" t="s">
        <v>4985</v>
      </c>
      <c r="D2151" s="1" t="s">
        <v>12</v>
      </c>
      <c r="E2151" s="1" t="s">
        <v>11</v>
      </c>
      <c r="F2151" s="13" t="s">
        <v>407</v>
      </c>
      <c r="G2151" s="13">
        <v>3</v>
      </c>
      <c r="H2151" s="13">
        <v>1</v>
      </c>
      <c r="I2151" s="13">
        <v>150</v>
      </c>
      <c r="J2151" s="13">
        <v>1</v>
      </c>
      <c r="K2151" s="13" t="s">
        <v>6306</v>
      </c>
      <c r="L2151" s="13" t="s">
        <v>6307</v>
      </c>
    </row>
    <row r="2152" spans="1:12">
      <c r="A2152" s="1">
        <v>100015584</v>
      </c>
      <c r="B2152" s="1" t="s">
        <v>587</v>
      </c>
      <c r="C2152" s="1" t="s">
        <v>4985</v>
      </c>
      <c r="D2152" s="1" t="s">
        <v>3688</v>
      </c>
      <c r="E2152" s="1" t="s">
        <v>2</v>
      </c>
      <c r="F2152" s="13" t="s">
        <v>81</v>
      </c>
      <c r="G2152" s="13">
        <v>2</v>
      </c>
      <c r="H2152" s="13">
        <v>1</v>
      </c>
      <c r="I2152" s="13">
        <v>100</v>
      </c>
      <c r="J2152" s="13">
        <v>1</v>
      </c>
      <c r="K2152" s="13" t="s">
        <v>6316</v>
      </c>
      <c r="L2152" s="13" t="s">
        <v>6317</v>
      </c>
    </row>
    <row r="2153" spans="1:12">
      <c r="A2153" s="1">
        <v>100015515</v>
      </c>
      <c r="B2153" s="1" t="s">
        <v>587</v>
      </c>
      <c r="C2153" s="1" t="s">
        <v>4985</v>
      </c>
      <c r="D2153" s="1" t="s">
        <v>12</v>
      </c>
      <c r="E2153" s="1" t="s">
        <v>11</v>
      </c>
      <c r="F2153" s="13" t="s">
        <v>12</v>
      </c>
      <c r="G2153" s="13">
        <v>4</v>
      </c>
      <c r="H2153" s="13">
        <v>1</v>
      </c>
      <c r="I2153" s="13">
        <v>200</v>
      </c>
      <c r="J2153" s="13">
        <v>1</v>
      </c>
      <c r="K2153" s="13" t="s">
        <v>6324</v>
      </c>
      <c r="L2153" s="13" t="s">
        <v>6325</v>
      </c>
    </row>
    <row r="2154" spans="1:12">
      <c r="A2154" s="1">
        <v>100015520</v>
      </c>
      <c r="B2154" s="1" t="s">
        <v>587</v>
      </c>
      <c r="C2154" s="1" t="s">
        <v>4985</v>
      </c>
      <c r="D2154" s="1" t="s">
        <v>12</v>
      </c>
      <c r="E2154" s="1" t="s">
        <v>11</v>
      </c>
      <c r="F2154" s="13" t="s">
        <v>12</v>
      </c>
      <c r="G2154" s="13">
        <v>5</v>
      </c>
      <c r="H2154" s="13">
        <v>1</v>
      </c>
      <c r="I2154" s="13">
        <v>250</v>
      </c>
      <c r="J2154" s="13">
        <v>1</v>
      </c>
      <c r="K2154" s="13" t="s">
        <v>6322</v>
      </c>
      <c r="L2154" s="13" t="s">
        <v>6323</v>
      </c>
    </row>
    <row r="2155" spans="1:12">
      <c r="A2155" s="1">
        <v>100015526</v>
      </c>
      <c r="B2155" s="1" t="s">
        <v>587</v>
      </c>
      <c r="C2155" s="1" t="s">
        <v>4985</v>
      </c>
      <c r="D2155" s="1" t="s">
        <v>100</v>
      </c>
      <c r="E2155" s="1" t="s">
        <v>20</v>
      </c>
      <c r="F2155" s="13" t="s">
        <v>100</v>
      </c>
      <c r="G2155" s="13">
        <v>4</v>
      </c>
      <c r="H2155" s="13">
        <v>1</v>
      </c>
      <c r="I2155" s="13">
        <v>200</v>
      </c>
      <c r="J2155" s="13">
        <v>1</v>
      </c>
      <c r="K2155" s="13" t="s">
        <v>6308</v>
      </c>
      <c r="L2155" s="13" t="s">
        <v>6309</v>
      </c>
    </row>
    <row r="2156" spans="1:12">
      <c r="A2156" s="1">
        <v>100015531</v>
      </c>
      <c r="B2156" s="1" t="s">
        <v>587</v>
      </c>
      <c r="C2156" s="1" t="s">
        <v>4985</v>
      </c>
      <c r="D2156" s="1" t="s">
        <v>5014</v>
      </c>
      <c r="E2156" s="1" t="s">
        <v>20</v>
      </c>
      <c r="F2156" s="13" t="s">
        <v>203</v>
      </c>
      <c r="G2156" s="13">
        <v>3</v>
      </c>
      <c r="H2156" s="13">
        <v>1</v>
      </c>
      <c r="I2156" s="13">
        <v>150</v>
      </c>
      <c r="J2156" s="13">
        <v>1</v>
      </c>
      <c r="K2156" s="13" t="s">
        <v>6306</v>
      </c>
      <c r="L2156" s="13" t="s">
        <v>6307</v>
      </c>
    </row>
    <row r="2157" spans="1:12">
      <c r="A2157" s="1">
        <v>100015532</v>
      </c>
      <c r="B2157" s="1" t="s">
        <v>587</v>
      </c>
      <c r="C2157" s="1" t="s">
        <v>4985</v>
      </c>
      <c r="D2157" s="1" t="s">
        <v>5017</v>
      </c>
      <c r="E2157" s="1" t="s">
        <v>11</v>
      </c>
      <c r="F2157" s="13" t="s">
        <v>12</v>
      </c>
      <c r="G2157" s="13">
        <v>5</v>
      </c>
      <c r="H2157" s="13">
        <v>1</v>
      </c>
      <c r="I2157" s="13">
        <v>250</v>
      </c>
      <c r="J2157" s="13">
        <v>1</v>
      </c>
      <c r="K2157" s="13" t="s">
        <v>6326</v>
      </c>
      <c r="L2157" s="13" t="s">
        <v>6327</v>
      </c>
    </row>
    <row r="2158" spans="1:12">
      <c r="A2158" s="1">
        <v>100015550</v>
      </c>
      <c r="B2158" s="1" t="s">
        <v>587</v>
      </c>
      <c r="C2158" s="1" t="s">
        <v>4985</v>
      </c>
      <c r="D2158" s="1" t="s">
        <v>12</v>
      </c>
      <c r="E2158" s="1" t="s">
        <v>11</v>
      </c>
      <c r="F2158" s="13" t="s">
        <v>12</v>
      </c>
      <c r="G2158" s="13">
        <v>4</v>
      </c>
      <c r="H2158" s="13">
        <v>1</v>
      </c>
      <c r="I2158" s="13">
        <v>200</v>
      </c>
      <c r="J2158" s="13">
        <v>1</v>
      </c>
      <c r="K2158" s="13" t="s">
        <v>6324</v>
      </c>
      <c r="L2158" s="13" t="s">
        <v>6325</v>
      </c>
    </row>
    <row r="2159" spans="1:12">
      <c r="A2159" s="1">
        <v>100017534</v>
      </c>
      <c r="B2159" s="1" t="s">
        <v>587</v>
      </c>
      <c r="C2159" s="1" t="s">
        <v>4985</v>
      </c>
      <c r="D2159" s="1" t="s">
        <v>5499</v>
      </c>
      <c r="E2159" s="1" t="s">
        <v>5474</v>
      </c>
      <c r="F2159" s="13" t="s">
        <v>5475</v>
      </c>
      <c r="G2159" s="13">
        <v>0</v>
      </c>
      <c r="H2159" s="13">
        <v>0</v>
      </c>
      <c r="I2159" s="13">
        <v>0</v>
      </c>
      <c r="J2159" s="13">
        <v>1</v>
      </c>
      <c r="K2159" s="13" t="s">
        <v>6330</v>
      </c>
      <c r="L2159" s="13" t="s">
        <v>6331</v>
      </c>
    </row>
    <row r="2160" spans="1:12">
      <c r="A2160" s="1">
        <v>100017338</v>
      </c>
      <c r="B2160" s="1" t="s">
        <v>587</v>
      </c>
      <c r="C2160" s="1" t="s">
        <v>4985</v>
      </c>
      <c r="D2160" s="1" t="s">
        <v>5483</v>
      </c>
      <c r="E2160" s="1" t="s">
        <v>2</v>
      </c>
      <c r="F2160" s="13" t="s">
        <v>41</v>
      </c>
      <c r="G2160" s="13">
        <v>2</v>
      </c>
      <c r="H2160" s="13">
        <v>1</v>
      </c>
      <c r="I2160" s="13">
        <v>100</v>
      </c>
      <c r="J2160" s="13">
        <v>1</v>
      </c>
      <c r="K2160" s="13" t="s">
        <v>6316</v>
      </c>
      <c r="L2160" s="13" t="s">
        <v>6317</v>
      </c>
    </row>
    <row r="2161" spans="1:12">
      <c r="A2161" s="1">
        <v>100015568</v>
      </c>
      <c r="B2161" s="1" t="s">
        <v>587</v>
      </c>
      <c r="C2161" s="1" t="s">
        <v>4985</v>
      </c>
      <c r="D2161" s="1" t="s">
        <v>1952</v>
      </c>
      <c r="E2161" s="1" t="s">
        <v>2</v>
      </c>
      <c r="F2161" s="13" t="s">
        <v>670</v>
      </c>
      <c r="G2161" s="13">
        <v>5</v>
      </c>
      <c r="H2161" s="13">
        <v>1</v>
      </c>
      <c r="I2161" s="13">
        <v>150</v>
      </c>
      <c r="J2161" s="13">
        <v>1</v>
      </c>
      <c r="K2161" s="13" t="s">
        <v>6312</v>
      </c>
      <c r="L2161" s="13" t="s">
        <v>6313</v>
      </c>
    </row>
    <row r="2162" spans="1:12">
      <c r="A2162" s="1">
        <v>100015573</v>
      </c>
      <c r="B2162" s="1" t="s">
        <v>587</v>
      </c>
      <c r="C2162" s="1" t="s">
        <v>4985</v>
      </c>
      <c r="D2162" s="1" t="s">
        <v>5029</v>
      </c>
      <c r="E2162" s="1" t="s">
        <v>2</v>
      </c>
      <c r="F2162" s="13" t="s">
        <v>673</v>
      </c>
      <c r="G2162" s="13">
        <v>3</v>
      </c>
      <c r="H2162" s="13">
        <v>1</v>
      </c>
      <c r="I2162" s="13">
        <v>150</v>
      </c>
      <c r="J2162" s="13">
        <v>1</v>
      </c>
      <c r="K2162" s="13" t="s">
        <v>6312</v>
      </c>
      <c r="L2162" s="13" t="s">
        <v>6313</v>
      </c>
    </row>
    <row r="2163" spans="1:12">
      <c r="A2163" s="1">
        <v>100015576</v>
      </c>
      <c r="B2163" s="1" t="s">
        <v>587</v>
      </c>
      <c r="C2163" s="1" t="s">
        <v>4985</v>
      </c>
      <c r="D2163" s="1" t="s">
        <v>12</v>
      </c>
      <c r="E2163" s="1" t="s">
        <v>11</v>
      </c>
      <c r="F2163" s="13" t="s">
        <v>12</v>
      </c>
      <c r="G2163" s="13">
        <v>4</v>
      </c>
      <c r="H2163" s="13">
        <v>1</v>
      </c>
      <c r="I2163" s="13">
        <v>200</v>
      </c>
      <c r="J2163" s="13">
        <v>1</v>
      </c>
      <c r="K2163" s="13" t="s">
        <v>6324</v>
      </c>
      <c r="L2163" s="13" t="s">
        <v>6325</v>
      </c>
    </row>
    <row r="2164" spans="1:12">
      <c r="A2164" s="1">
        <v>100015592</v>
      </c>
      <c r="B2164" s="1" t="s">
        <v>587</v>
      </c>
      <c r="C2164" s="1" t="s">
        <v>4985</v>
      </c>
      <c r="D2164" s="1" t="s">
        <v>5035</v>
      </c>
      <c r="E2164" s="1" t="s">
        <v>20</v>
      </c>
      <c r="F2164" s="13" t="s">
        <v>72</v>
      </c>
      <c r="G2164" s="13">
        <v>3</v>
      </c>
      <c r="H2164" s="13">
        <v>1</v>
      </c>
      <c r="I2164" s="13">
        <v>150</v>
      </c>
      <c r="J2164" s="13">
        <v>1</v>
      </c>
      <c r="K2164" s="13" t="s">
        <v>6312</v>
      </c>
      <c r="L2164" s="13" t="s">
        <v>6313</v>
      </c>
    </row>
    <row r="2165" spans="1:12">
      <c r="A2165" s="1">
        <v>100015588</v>
      </c>
      <c r="B2165" s="1" t="s">
        <v>587</v>
      </c>
      <c r="C2165" s="1" t="s">
        <v>4985</v>
      </c>
      <c r="D2165" s="1" t="s">
        <v>5033</v>
      </c>
      <c r="E2165" s="1" t="s">
        <v>11</v>
      </c>
      <c r="F2165" s="13" t="s">
        <v>12</v>
      </c>
      <c r="G2165" s="13">
        <v>5</v>
      </c>
      <c r="H2165" s="13">
        <v>1</v>
      </c>
      <c r="I2165" s="13">
        <v>250</v>
      </c>
      <c r="J2165" s="13">
        <v>1</v>
      </c>
      <c r="K2165" s="13" t="s">
        <v>6326</v>
      </c>
      <c r="L2165" s="13" t="s">
        <v>6327</v>
      </c>
    </row>
    <row r="2166" spans="1:12">
      <c r="A2166" s="1">
        <v>100015598</v>
      </c>
      <c r="B2166" s="1" t="s">
        <v>587</v>
      </c>
      <c r="C2166" s="1" t="s">
        <v>4985</v>
      </c>
      <c r="D2166" s="1" t="s">
        <v>4162</v>
      </c>
      <c r="E2166" s="1" t="s">
        <v>11</v>
      </c>
      <c r="F2166" s="13" t="s">
        <v>12</v>
      </c>
      <c r="G2166" s="13">
        <v>3</v>
      </c>
      <c r="H2166" s="13">
        <v>1</v>
      </c>
      <c r="I2166" s="13">
        <v>150</v>
      </c>
      <c r="J2166" s="13">
        <v>1</v>
      </c>
      <c r="K2166" s="13" t="s">
        <v>6312</v>
      </c>
      <c r="L2166" s="13" t="s">
        <v>6313</v>
      </c>
    </row>
    <row r="2167" spans="1:12">
      <c r="A2167" s="1">
        <v>100015605</v>
      </c>
      <c r="B2167" s="1" t="s">
        <v>587</v>
      </c>
      <c r="C2167" s="1" t="s">
        <v>4985</v>
      </c>
      <c r="D2167" s="1" t="s">
        <v>12</v>
      </c>
      <c r="E2167" s="1" t="s">
        <v>11</v>
      </c>
      <c r="F2167" s="13" t="s">
        <v>12</v>
      </c>
      <c r="G2167" s="13">
        <v>3</v>
      </c>
      <c r="H2167" s="13">
        <v>1</v>
      </c>
      <c r="I2167" s="13">
        <v>150</v>
      </c>
      <c r="J2167" s="13">
        <v>1</v>
      </c>
      <c r="K2167" s="13" t="s">
        <v>6306</v>
      </c>
      <c r="L2167" s="13" t="s">
        <v>6307</v>
      </c>
    </row>
    <row r="2168" spans="1:12">
      <c r="A2168" s="1">
        <v>100015611</v>
      </c>
      <c r="B2168" s="1" t="s">
        <v>587</v>
      </c>
      <c r="C2168" s="1" t="s">
        <v>4985</v>
      </c>
      <c r="D2168" s="1" t="s">
        <v>5041</v>
      </c>
      <c r="E2168" s="1" t="s">
        <v>11</v>
      </c>
      <c r="F2168" s="13" t="s">
        <v>12</v>
      </c>
      <c r="G2168" s="13">
        <v>4</v>
      </c>
      <c r="H2168" s="13">
        <v>1</v>
      </c>
      <c r="I2168" s="13">
        <v>200</v>
      </c>
      <c r="J2168" s="13">
        <v>1</v>
      </c>
      <c r="K2168" s="13" t="s">
        <v>6324</v>
      </c>
      <c r="L2168" s="13" t="s">
        <v>6325</v>
      </c>
    </row>
    <row r="2169" spans="1:12">
      <c r="A2169" s="1">
        <v>100015616</v>
      </c>
      <c r="B2169" s="1" t="s">
        <v>587</v>
      </c>
      <c r="C2169" s="1" t="s">
        <v>4985</v>
      </c>
      <c r="D2169" s="1" t="s">
        <v>898</v>
      </c>
      <c r="E2169" s="1" t="s">
        <v>2</v>
      </c>
      <c r="F2169" s="13" t="s">
        <v>46</v>
      </c>
      <c r="G2169" s="13">
        <v>3</v>
      </c>
      <c r="H2169" s="13">
        <v>1</v>
      </c>
      <c r="I2169" s="13">
        <v>150</v>
      </c>
      <c r="J2169" s="13">
        <v>1</v>
      </c>
      <c r="K2169" s="13" t="s">
        <v>6312</v>
      </c>
      <c r="L2169" s="13" t="s">
        <v>6313</v>
      </c>
    </row>
    <row r="2170" spans="1:12">
      <c r="A2170" s="1">
        <v>100015618</v>
      </c>
      <c r="B2170" s="1" t="s">
        <v>587</v>
      </c>
      <c r="C2170" s="1" t="s">
        <v>4985</v>
      </c>
      <c r="D2170" s="1" t="s">
        <v>176</v>
      </c>
      <c r="E2170" s="1" t="s">
        <v>11</v>
      </c>
      <c r="F2170" s="13" t="s">
        <v>12</v>
      </c>
      <c r="G2170" s="13">
        <v>5</v>
      </c>
      <c r="H2170" s="13">
        <v>1</v>
      </c>
      <c r="I2170" s="13">
        <v>250</v>
      </c>
      <c r="J2170" s="13">
        <v>1</v>
      </c>
      <c r="K2170" s="13" t="s">
        <v>6326</v>
      </c>
      <c r="L2170" s="13" t="s">
        <v>6327</v>
      </c>
    </row>
    <row r="2171" spans="1:12">
      <c r="A2171" s="1">
        <v>100015621</v>
      </c>
      <c r="B2171" s="1" t="s">
        <v>587</v>
      </c>
      <c r="C2171" s="1" t="s">
        <v>4985</v>
      </c>
      <c r="D2171" s="1" t="s">
        <v>12</v>
      </c>
      <c r="E2171" s="1" t="s">
        <v>11</v>
      </c>
      <c r="F2171" s="13" t="s">
        <v>407</v>
      </c>
      <c r="G2171" s="13">
        <v>2</v>
      </c>
      <c r="H2171" s="13">
        <v>1</v>
      </c>
      <c r="I2171" s="13">
        <v>100</v>
      </c>
      <c r="J2171" s="13">
        <v>1</v>
      </c>
      <c r="K2171" s="13" t="s">
        <v>6320</v>
      </c>
      <c r="L2171" s="13" t="s">
        <v>6321</v>
      </c>
    </row>
    <row r="2172" spans="1:12">
      <c r="A2172" s="1">
        <v>100015629</v>
      </c>
      <c r="B2172" s="1" t="s">
        <v>587</v>
      </c>
      <c r="C2172" s="1" t="s">
        <v>4985</v>
      </c>
      <c r="D2172" s="1" t="s">
        <v>12</v>
      </c>
      <c r="E2172" s="1" t="s">
        <v>11</v>
      </c>
      <c r="F2172" s="13" t="s">
        <v>407</v>
      </c>
      <c r="G2172" s="13">
        <v>3</v>
      </c>
      <c r="H2172" s="13">
        <v>1</v>
      </c>
      <c r="I2172" s="13">
        <v>150</v>
      </c>
      <c r="J2172" s="13">
        <v>1</v>
      </c>
      <c r="K2172" s="13" t="s">
        <v>6306</v>
      </c>
      <c r="L2172" s="13" t="s">
        <v>6307</v>
      </c>
    </row>
    <row r="2173" spans="1:12">
      <c r="A2173" s="1">
        <v>100015635</v>
      </c>
      <c r="B2173" s="1" t="s">
        <v>587</v>
      </c>
      <c r="C2173" s="1" t="s">
        <v>4985</v>
      </c>
      <c r="D2173" s="1" t="s">
        <v>176</v>
      </c>
      <c r="E2173" s="1" t="s">
        <v>11</v>
      </c>
      <c r="F2173" s="13" t="s">
        <v>12</v>
      </c>
      <c r="G2173" s="13">
        <v>3</v>
      </c>
      <c r="H2173" s="13">
        <v>1</v>
      </c>
      <c r="I2173" s="13">
        <v>150</v>
      </c>
      <c r="J2173" s="13">
        <v>1</v>
      </c>
      <c r="K2173" s="13" t="s">
        <v>6306</v>
      </c>
      <c r="L2173" s="13" t="s">
        <v>6307</v>
      </c>
    </row>
    <row r="2174" spans="1:12">
      <c r="A2174" s="1">
        <v>100015645</v>
      </c>
      <c r="B2174" s="1" t="s">
        <v>587</v>
      </c>
      <c r="C2174" s="1" t="s">
        <v>4985</v>
      </c>
      <c r="D2174" s="1" t="s">
        <v>12</v>
      </c>
      <c r="E2174" s="1" t="s">
        <v>11</v>
      </c>
      <c r="F2174" s="13" t="s">
        <v>407</v>
      </c>
      <c r="G2174" s="13">
        <v>2</v>
      </c>
      <c r="H2174" s="13">
        <v>1</v>
      </c>
      <c r="I2174" s="13">
        <v>100</v>
      </c>
      <c r="J2174" s="13">
        <v>1</v>
      </c>
      <c r="K2174" s="13" t="s">
        <v>6320</v>
      </c>
      <c r="L2174" s="13" t="s">
        <v>6321</v>
      </c>
    </row>
    <row r="2175" spans="1:12">
      <c r="A2175" s="1">
        <v>100015653</v>
      </c>
      <c r="B2175" s="1" t="s">
        <v>587</v>
      </c>
      <c r="C2175" s="1" t="s">
        <v>4985</v>
      </c>
      <c r="D2175" s="1" t="s">
        <v>12</v>
      </c>
      <c r="E2175" s="1" t="s">
        <v>11</v>
      </c>
      <c r="F2175" s="13" t="s">
        <v>12</v>
      </c>
      <c r="G2175" s="13">
        <v>5</v>
      </c>
      <c r="H2175" s="13">
        <v>1</v>
      </c>
      <c r="I2175" s="13">
        <v>250</v>
      </c>
      <c r="J2175" s="13">
        <v>1</v>
      </c>
      <c r="K2175" s="13" t="s">
        <v>6314</v>
      </c>
      <c r="L2175" s="13" t="s">
        <v>6315</v>
      </c>
    </row>
    <row r="2176" spans="1:12">
      <c r="A2176" s="1">
        <v>100015655</v>
      </c>
      <c r="B2176" s="1" t="s">
        <v>587</v>
      </c>
      <c r="C2176" s="1" t="s">
        <v>4985</v>
      </c>
      <c r="D2176" s="1" t="s">
        <v>1974</v>
      </c>
      <c r="E2176" s="1" t="s">
        <v>20</v>
      </c>
      <c r="F2176" s="13" t="s">
        <v>72</v>
      </c>
      <c r="G2176" s="13">
        <v>3</v>
      </c>
      <c r="H2176" s="13">
        <v>1</v>
      </c>
      <c r="I2176" s="13">
        <v>150</v>
      </c>
      <c r="J2176" s="13">
        <v>1</v>
      </c>
      <c r="K2176" s="13" t="s">
        <v>6306</v>
      </c>
      <c r="L2176" s="13" t="s">
        <v>6307</v>
      </c>
    </row>
    <row r="2177" spans="1:12">
      <c r="A2177" s="1">
        <v>100016830</v>
      </c>
      <c r="B2177" s="1" t="s">
        <v>587</v>
      </c>
      <c r="C2177" s="1" t="s">
        <v>4985</v>
      </c>
      <c r="D2177" s="1" t="s">
        <v>1140</v>
      </c>
      <c r="E2177" s="1" t="s">
        <v>2</v>
      </c>
      <c r="F2177" s="13" t="s">
        <v>46</v>
      </c>
      <c r="G2177" s="13">
        <v>3</v>
      </c>
      <c r="H2177" s="13">
        <v>1</v>
      </c>
      <c r="I2177" s="13">
        <v>150</v>
      </c>
      <c r="J2177" s="13">
        <v>1</v>
      </c>
      <c r="K2177" s="13" t="s">
        <v>6306</v>
      </c>
      <c r="L2177" s="13" t="s">
        <v>6307</v>
      </c>
    </row>
    <row r="2178" spans="1:12">
      <c r="A2178" s="1">
        <v>100015663</v>
      </c>
      <c r="B2178" s="1" t="s">
        <v>587</v>
      </c>
      <c r="C2178" s="1" t="s">
        <v>4985</v>
      </c>
      <c r="D2178" s="1" t="s">
        <v>176</v>
      </c>
      <c r="E2178" s="1" t="s">
        <v>11</v>
      </c>
      <c r="F2178" s="13" t="s">
        <v>12</v>
      </c>
      <c r="G2178" s="13">
        <v>4</v>
      </c>
      <c r="H2178" s="13">
        <v>1</v>
      </c>
      <c r="I2178" s="13">
        <v>200</v>
      </c>
      <c r="J2178" s="13">
        <v>1</v>
      </c>
      <c r="K2178" s="13" t="s">
        <v>6324</v>
      </c>
      <c r="L2178" s="13" t="s">
        <v>6325</v>
      </c>
    </row>
    <row r="2179" spans="1:12">
      <c r="A2179" s="1">
        <v>100015662</v>
      </c>
      <c r="B2179" s="1" t="s">
        <v>587</v>
      </c>
      <c r="C2179" s="1" t="s">
        <v>4985</v>
      </c>
      <c r="D2179" s="1" t="s">
        <v>46</v>
      </c>
      <c r="E2179" s="1" t="s">
        <v>2</v>
      </c>
      <c r="F2179" s="13" t="s">
        <v>46</v>
      </c>
      <c r="G2179" s="13">
        <v>3</v>
      </c>
      <c r="H2179" s="13">
        <v>1</v>
      </c>
      <c r="I2179" s="13">
        <v>150</v>
      </c>
      <c r="J2179" s="13">
        <v>1</v>
      </c>
      <c r="K2179" s="13" t="s">
        <v>6306</v>
      </c>
      <c r="L2179" s="13" t="s">
        <v>6307</v>
      </c>
    </row>
    <row r="2180" spans="1:12">
      <c r="A2180" s="1">
        <v>100015668</v>
      </c>
      <c r="B2180" s="1" t="s">
        <v>587</v>
      </c>
      <c r="C2180" s="1" t="s">
        <v>4985</v>
      </c>
      <c r="D2180" s="1" t="s">
        <v>176</v>
      </c>
      <c r="E2180" s="1" t="s">
        <v>11</v>
      </c>
      <c r="F2180" s="13" t="s">
        <v>12</v>
      </c>
      <c r="G2180" s="13">
        <v>3</v>
      </c>
      <c r="H2180" s="13">
        <v>1</v>
      </c>
      <c r="I2180" s="13">
        <v>150</v>
      </c>
      <c r="J2180" s="13">
        <v>1</v>
      </c>
      <c r="K2180" s="13" t="s">
        <v>6306</v>
      </c>
      <c r="L2180" s="13" t="s">
        <v>6307</v>
      </c>
    </row>
    <row r="2181" spans="1:12">
      <c r="A2181" s="1">
        <v>100015687</v>
      </c>
      <c r="B2181" s="1" t="s">
        <v>587</v>
      </c>
      <c r="C2181" s="1" t="s">
        <v>4985</v>
      </c>
      <c r="D2181" s="1" t="s">
        <v>5070</v>
      </c>
      <c r="E2181" s="1" t="s">
        <v>11</v>
      </c>
      <c r="F2181" s="13" t="s">
        <v>12</v>
      </c>
      <c r="G2181" s="13">
        <v>5</v>
      </c>
      <c r="H2181" s="13">
        <v>1</v>
      </c>
      <c r="I2181" s="13">
        <v>250</v>
      </c>
      <c r="J2181" s="13">
        <v>1</v>
      </c>
      <c r="K2181" s="13" t="s">
        <v>6314</v>
      </c>
      <c r="L2181" s="13" t="s">
        <v>6315</v>
      </c>
    </row>
    <row r="2182" spans="1:12">
      <c r="A2182" s="1">
        <v>100015675</v>
      </c>
      <c r="B2182" s="1" t="s">
        <v>587</v>
      </c>
      <c r="C2182" s="1" t="s">
        <v>4985</v>
      </c>
      <c r="D2182" s="1" t="s">
        <v>5066</v>
      </c>
      <c r="E2182" s="1" t="s">
        <v>20</v>
      </c>
      <c r="F2182" s="13" t="s">
        <v>72</v>
      </c>
      <c r="G2182" s="13">
        <v>3</v>
      </c>
      <c r="H2182" s="13">
        <v>1</v>
      </c>
      <c r="I2182" s="13">
        <v>150</v>
      </c>
      <c r="J2182" s="13">
        <v>1</v>
      </c>
      <c r="K2182" s="13" t="s">
        <v>6312</v>
      </c>
      <c r="L2182" s="13" t="s">
        <v>6313</v>
      </c>
    </row>
    <row r="2183" spans="1:12">
      <c r="A2183" s="1">
        <v>100015674</v>
      </c>
      <c r="B2183" s="1" t="s">
        <v>587</v>
      </c>
      <c r="C2183" s="1" t="s">
        <v>4985</v>
      </c>
      <c r="D2183" s="1" t="s">
        <v>5064</v>
      </c>
      <c r="E2183" s="1" t="s">
        <v>2</v>
      </c>
      <c r="F2183" s="13" t="s">
        <v>46</v>
      </c>
      <c r="G2183" s="13">
        <v>3</v>
      </c>
      <c r="H2183" s="13">
        <v>1</v>
      </c>
      <c r="I2183" s="13">
        <v>150</v>
      </c>
      <c r="J2183" s="13">
        <v>1</v>
      </c>
      <c r="K2183" s="13" t="s">
        <v>6312</v>
      </c>
      <c r="L2183" s="13" t="s">
        <v>6313</v>
      </c>
    </row>
    <row r="2184" spans="1:12">
      <c r="A2184" s="1">
        <v>100017533</v>
      </c>
      <c r="B2184" s="1" t="s">
        <v>587</v>
      </c>
      <c r="C2184" s="1" t="s">
        <v>4985</v>
      </c>
      <c r="D2184" s="1" t="s">
        <v>5475</v>
      </c>
      <c r="E2184" s="1" t="s">
        <v>5474</v>
      </c>
      <c r="F2184" s="13" t="s">
        <v>5475</v>
      </c>
      <c r="G2184" s="13">
        <v>0</v>
      </c>
      <c r="H2184" s="13">
        <v>0</v>
      </c>
      <c r="I2184" s="13">
        <v>0</v>
      </c>
      <c r="J2184" s="13">
        <v>1</v>
      </c>
      <c r="K2184" s="13" t="s">
        <v>6330</v>
      </c>
      <c r="L2184" s="13" t="s">
        <v>6331</v>
      </c>
    </row>
    <row r="2185" spans="1:12">
      <c r="A2185" s="1">
        <v>100018951</v>
      </c>
      <c r="B2185" s="1" t="s">
        <v>587</v>
      </c>
      <c r="C2185" s="1" t="s">
        <v>4985</v>
      </c>
      <c r="D2185" s="1" t="s">
        <v>5797</v>
      </c>
      <c r="E2185" s="1" t="s">
        <v>11</v>
      </c>
      <c r="F2185" s="13" t="s">
        <v>12</v>
      </c>
      <c r="G2185" s="13">
        <v>4</v>
      </c>
      <c r="H2185" s="13">
        <v>1</v>
      </c>
      <c r="I2185" s="13">
        <v>200</v>
      </c>
      <c r="J2185" s="13">
        <v>1</v>
      </c>
      <c r="K2185" s="13" t="s">
        <v>6324</v>
      </c>
      <c r="L2185" s="13" t="s">
        <v>6325</v>
      </c>
    </row>
    <row r="2186" spans="1:12">
      <c r="A2186" s="1">
        <v>100015690</v>
      </c>
      <c r="B2186" s="1" t="s">
        <v>587</v>
      </c>
      <c r="C2186" s="1" t="s">
        <v>4985</v>
      </c>
      <c r="D2186" s="1" t="s">
        <v>2283</v>
      </c>
      <c r="E2186" s="1" t="s">
        <v>27</v>
      </c>
      <c r="F2186" s="13" t="s">
        <v>18</v>
      </c>
      <c r="G2186" s="13">
        <v>3</v>
      </c>
      <c r="H2186" s="13">
        <v>1</v>
      </c>
      <c r="I2186" s="13">
        <v>150</v>
      </c>
      <c r="J2186" s="13">
        <v>1</v>
      </c>
      <c r="K2186" s="13" t="s">
        <v>6312</v>
      </c>
      <c r="L2186" s="13" t="s">
        <v>6313</v>
      </c>
    </row>
    <row r="2187" spans="1:12">
      <c r="A2187" s="1">
        <v>100015695</v>
      </c>
      <c r="B2187" s="1" t="s">
        <v>587</v>
      </c>
      <c r="C2187" s="1" t="s">
        <v>4985</v>
      </c>
      <c r="D2187" s="1" t="s">
        <v>5073</v>
      </c>
      <c r="E2187" s="1" t="s">
        <v>11</v>
      </c>
      <c r="F2187" s="13" t="s">
        <v>12</v>
      </c>
      <c r="G2187" s="13">
        <v>3</v>
      </c>
      <c r="H2187" s="13">
        <v>1</v>
      </c>
      <c r="I2187" s="13">
        <v>150</v>
      </c>
      <c r="J2187" s="13">
        <v>1</v>
      </c>
      <c r="K2187" s="13" t="s">
        <v>6306</v>
      </c>
      <c r="L2187" s="13" t="s">
        <v>6307</v>
      </c>
    </row>
    <row r="2188" spans="1:12">
      <c r="A2188" s="1">
        <v>100015699</v>
      </c>
      <c r="B2188" s="1" t="s">
        <v>587</v>
      </c>
      <c r="C2188" s="1" t="s">
        <v>4985</v>
      </c>
      <c r="D2188" s="1" t="s">
        <v>5076</v>
      </c>
      <c r="E2188" s="1" t="s">
        <v>11</v>
      </c>
      <c r="F2188" s="13" t="s">
        <v>12</v>
      </c>
      <c r="G2188" s="13">
        <v>3</v>
      </c>
      <c r="H2188" s="13">
        <v>1</v>
      </c>
      <c r="I2188" s="13">
        <v>150</v>
      </c>
      <c r="J2188" s="13">
        <v>1</v>
      </c>
      <c r="K2188" s="13" t="s">
        <v>6306</v>
      </c>
      <c r="L2188" s="13" t="s">
        <v>6307</v>
      </c>
    </row>
    <row r="2189" spans="1:12">
      <c r="A2189" s="1">
        <v>100015702</v>
      </c>
      <c r="B2189" s="1" t="s">
        <v>587</v>
      </c>
      <c r="C2189" s="1" t="s">
        <v>4985</v>
      </c>
      <c r="D2189" s="1" t="s">
        <v>5079</v>
      </c>
      <c r="E2189" s="1" t="s">
        <v>11</v>
      </c>
      <c r="F2189" s="13" t="s">
        <v>12</v>
      </c>
      <c r="G2189" s="13">
        <v>3</v>
      </c>
      <c r="H2189" s="13">
        <v>1</v>
      </c>
      <c r="I2189" s="13">
        <v>150</v>
      </c>
      <c r="J2189" s="13">
        <v>1</v>
      </c>
      <c r="K2189" s="13" t="s">
        <v>6306</v>
      </c>
      <c r="L2189" s="13" t="s">
        <v>6307</v>
      </c>
    </row>
    <row r="2190" spans="1:12">
      <c r="A2190" s="1">
        <v>100015706</v>
      </c>
      <c r="B2190" s="1" t="s">
        <v>587</v>
      </c>
      <c r="C2190" s="1" t="s">
        <v>4985</v>
      </c>
      <c r="D2190" s="1" t="s">
        <v>12</v>
      </c>
      <c r="E2190" s="1" t="s">
        <v>11</v>
      </c>
      <c r="F2190" s="13" t="s">
        <v>407</v>
      </c>
      <c r="G2190" s="13">
        <v>3</v>
      </c>
      <c r="H2190" s="13">
        <v>1</v>
      </c>
      <c r="I2190" s="13">
        <v>150</v>
      </c>
      <c r="J2190" s="13">
        <v>1</v>
      </c>
      <c r="K2190" s="13" t="s">
        <v>6306</v>
      </c>
      <c r="L2190" s="13" t="s">
        <v>6307</v>
      </c>
    </row>
    <row r="2191" spans="1:12">
      <c r="A2191" s="1">
        <v>100015712</v>
      </c>
      <c r="B2191" s="1" t="s">
        <v>587</v>
      </c>
      <c r="C2191" s="1" t="s">
        <v>4985</v>
      </c>
      <c r="D2191" s="1" t="s">
        <v>176</v>
      </c>
      <c r="E2191" s="1" t="s">
        <v>11</v>
      </c>
      <c r="F2191" s="13" t="s">
        <v>12</v>
      </c>
      <c r="G2191" s="13">
        <v>3</v>
      </c>
      <c r="H2191" s="13">
        <v>1</v>
      </c>
      <c r="I2191" s="13">
        <v>150</v>
      </c>
      <c r="J2191" s="13">
        <v>1</v>
      </c>
      <c r="K2191" s="13" t="s">
        <v>6306</v>
      </c>
      <c r="L2191" s="13" t="s">
        <v>6307</v>
      </c>
    </row>
    <row r="2192" spans="1:12">
      <c r="A2192" s="1">
        <v>100015723</v>
      </c>
      <c r="B2192" s="1" t="s">
        <v>587</v>
      </c>
      <c r="C2192" s="1" t="s">
        <v>4985</v>
      </c>
      <c r="D2192" s="1" t="s">
        <v>176</v>
      </c>
      <c r="E2192" s="1" t="s">
        <v>11</v>
      </c>
      <c r="F2192" s="13" t="s">
        <v>12</v>
      </c>
      <c r="G2192" s="13">
        <v>4</v>
      </c>
      <c r="H2192" s="13">
        <v>1</v>
      </c>
      <c r="I2192" s="13">
        <v>200</v>
      </c>
      <c r="J2192" s="13">
        <v>1</v>
      </c>
      <c r="K2192" s="13" t="s">
        <v>6324</v>
      </c>
      <c r="L2192" s="13" t="s">
        <v>6325</v>
      </c>
    </row>
    <row r="2193" spans="1:12">
      <c r="A2193" s="1">
        <v>100015720</v>
      </c>
      <c r="B2193" s="1" t="s">
        <v>587</v>
      </c>
      <c r="C2193" s="1" t="s">
        <v>4985</v>
      </c>
      <c r="D2193" s="1" t="s">
        <v>12</v>
      </c>
      <c r="E2193" s="1" t="s">
        <v>11</v>
      </c>
      <c r="F2193" s="13" t="s">
        <v>407</v>
      </c>
      <c r="G2193" s="13">
        <v>3</v>
      </c>
      <c r="H2193" s="13">
        <v>1</v>
      </c>
      <c r="I2193" s="13">
        <v>150</v>
      </c>
      <c r="J2193" s="13">
        <v>1</v>
      </c>
      <c r="K2193" s="13" t="s">
        <v>6306</v>
      </c>
      <c r="L2193" s="13" t="s">
        <v>6307</v>
      </c>
    </row>
    <row r="2194" spans="1:12">
      <c r="A2194" s="1">
        <v>100015738</v>
      </c>
      <c r="B2194" s="1" t="s">
        <v>587</v>
      </c>
      <c r="C2194" s="1" t="s">
        <v>5093</v>
      </c>
      <c r="D2194" s="1" t="s">
        <v>176</v>
      </c>
      <c r="E2194" s="1" t="s">
        <v>11</v>
      </c>
      <c r="F2194" s="13" t="s">
        <v>12</v>
      </c>
      <c r="G2194" s="13">
        <v>3</v>
      </c>
      <c r="H2194" s="13">
        <v>1</v>
      </c>
      <c r="I2194" s="13">
        <v>150</v>
      </c>
      <c r="J2194" s="13">
        <v>1</v>
      </c>
      <c r="K2194" s="13" t="s">
        <v>6306</v>
      </c>
      <c r="L2194" s="13" t="s">
        <v>6307</v>
      </c>
    </row>
    <row r="2195" spans="1:12">
      <c r="A2195" s="1">
        <v>100015751</v>
      </c>
      <c r="B2195" s="1" t="s">
        <v>587</v>
      </c>
      <c r="C2195" s="1" t="s">
        <v>5093</v>
      </c>
      <c r="D2195" s="1" t="s">
        <v>1664</v>
      </c>
      <c r="E2195" s="1" t="s">
        <v>11</v>
      </c>
      <c r="F2195" s="13" t="s">
        <v>407</v>
      </c>
      <c r="G2195" s="13">
        <v>2</v>
      </c>
      <c r="H2195" s="13">
        <v>1</v>
      </c>
      <c r="I2195" s="13">
        <v>100</v>
      </c>
      <c r="J2195" s="13">
        <v>1</v>
      </c>
      <c r="K2195" s="13" t="s">
        <v>6320</v>
      </c>
      <c r="L2195" s="13" t="s">
        <v>6321</v>
      </c>
    </row>
    <row r="2196" spans="1:12">
      <c r="A2196" s="1">
        <v>100015756</v>
      </c>
      <c r="B2196" s="1" t="s">
        <v>587</v>
      </c>
      <c r="C2196" s="1" t="s">
        <v>5093</v>
      </c>
      <c r="D2196" s="1" t="s">
        <v>898</v>
      </c>
      <c r="E2196" s="1" t="s">
        <v>2</v>
      </c>
      <c r="F2196" s="13" t="s">
        <v>46</v>
      </c>
      <c r="G2196" s="13">
        <v>3</v>
      </c>
      <c r="H2196" s="13">
        <v>1</v>
      </c>
      <c r="I2196" s="13">
        <v>150</v>
      </c>
      <c r="J2196" s="13">
        <v>1</v>
      </c>
      <c r="K2196" s="13" t="s">
        <v>6306</v>
      </c>
      <c r="L2196" s="13" t="s">
        <v>6307</v>
      </c>
    </row>
    <row r="2197" spans="1:12">
      <c r="A2197" s="1">
        <v>100017538</v>
      </c>
      <c r="B2197" s="1" t="s">
        <v>587</v>
      </c>
      <c r="C2197" s="1" t="s">
        <v>5093</v>
      </c>
      <c r="D2197" s="1" t="s">
        <v>5475</v>
      </c>
      <c r="E2197" s="1" t="s">
        <v>5474</v>
      </c>
      <c r="F2197" s="13" t="s">
        <v>5475</v>
      </c>
      <c r="G2197" s="13">
        <v>0</v>
      </c>
      <c r="H2197" s="13">
        <v>0</v>
      </c>
      <c r="I2197" s="13">
        <v>0</v>
      </c>
      <c r="J2197" s="13">
        <v>1</v>
      </c>
      <c r="K2197" s="13" t="s">
        <v>6330</v>
      </c>
      <c r="L2197" s="13" t="s">
        <v>6331</v>
      </c>
    </row>
    <row r="2198" spans="1:12">
      <c r="A2198" s="1">
        <v>100015767</v>
      </c>
      <c r="B2198" s="1" t="s">
        <v>587</v>
      </c>
      <c r="C2198" s="1" t="s">
        <v>5093</v>
      </c>
      <c r="D2198" s="1" t="s">
        <v>5103</v>
      </c>
      <c r="E2198" s="1" t="s">
        <v>11</v>
      </c>
      <c r="F2198" s="13" t="s">
        <v>12</v>
      </c>
      <c r="G2198" s="13">
        <v>5</v>
      </c>
      <c r="H2198" s="13">
        <v>1</v>
      </c>
      <c r="I2198" s="13">
        <v>250</v>
      </c>
      <c r="J2198" s="13">
        <v>1</v>
      </c>
      <c r="K2198" s="13" t="s">
        <v>6326</v>
      </c>
      <c r="L2198" s="13" t="s">
        <v>6327</v>
      </c>
    </row>
    <row r="2199" spans="1:12">
      <c r="A2199" s="1">
        <v>100015778</v>
      </c>
      <c r="B2199" s="1" t="s">
        <v>587</v>
      </c>
      <c r="C2199" s="1" t="s">
        <v>5093</v>
      </c>
      <c r="D2199" s="1" t="s">
        <v>533</v>
      </c>
      <c r="E2199" s="1" t="s">
        <v>11</v>
      </c>
      <c r="F2199" s="13" t="s">
        <v>407</v>
      </c>
      <c r="G2199" s="13">
        <v>2</v>
      </c>
      <c r="H2199" s="13">
        <v>1</v>
      </c>
      <c r="I2199" s="13">
        <v>100</v>
      </c>
      <c r="J2199" s="13">
        <v>1</v>
      </c>
      <c r="K2199" s="13" t="s">
        <v>6320</v>
      </c>
      <c r="L2199" s="13" t="s">
        <v>6321</v>
      </c>
    </row>
    <row r="2200" spans="1:12">
      <c r="A2200" s="1">
        <v>100015783</v>
      </c>
      <c r="B2200" s="1" t="s">
        <v>587</v>
      </c>
      <c r="C2200" s="1" t="s">
        <v>5093</v>
      </c>
      <c r="D2200" s="1" t="s">
        <v>12</v>
      </c>
      <c r="E2200" s="1" t="s">
        <v>11</v>
      </c>
      <c r="F2200" s="13" t="s">
        <v>407</v>
      </c>
      <c r="G2200" s="13">
        <v>2</v>
      </c>
      <c r="H2200" s="13">
        <v>1</v>
      </c>
      <c r="I2200" s="13">
        <v>100</v>
      </c>
      <c r="J2200" s="13">
        <v>1</v>
      </c>
      <c r="K2200" s="13" t="s">
        <v>6320</v>
      </c>
      <c r="L2200" s="13" t="s">
        <v>6321</v>
      </c>
    </row>
    <row r="2201" spans="1:12">
      <c r="A2201" s="1">
        <v>100015792</v>
      </c>
      <c r="B2201" s="1" t="s">
        <v>587</v>
      </c>
      <c r="C2201" s="1" t="s">
        <v>5093</v>
      </c>
      <c r="D2201" s="1" t="s">
        <v>12</v>
      </c>
      <c r="E2201" s="1" t="s">
        <v>11</v>
      </c>
      <c r="F2201" s="13" t="s">
        <v>12</v>
      </c>
      <c r="G2201" s="13">
        <v>3</v>
      </c>
      <c r="H2201" s="13">
        <v>1</v>
      </c>
      <c r="I2201" s="13">
        <v>150</v>
      </c>
      <c r="J2201" s="13">
        <v>1</v>
      </c>
      <c r="K2201" s="13" t="s">
        <v>6306</v>
      </c>
      <c r="L2201" s="13" t="s">
        <v>6307</v>
      </c>
    </row>
    <row r="2202" spans="1:12">
      <c r="A2202" s="1">
        <v>100015800</v>
      </c>
      <c r="B2202" s="1" t="s">
        <v>587</v>
      </c>
      <c r="C2202" s="1" t="s">
        <v>5093</v>
      </c>
      <c r="D2202" s="1" t="s">
        <v>1664</v>
      </c>
      <c r="E2202" s="1" t="s">
        <v>11</v>
      </c>
      <c r="F2202" s="13" t="s">
        <v>407</v>
      </c>
      <c r="G2202" s="13">
        <v>2</v>
      </c>
      <c r="H2202" s="13">
        <v>1</v>
      </c>
      <c r="I2202" s="13">
        <v>100</v>
      </c>
      <c r="J2202" s="13">
        <v>1</v>
      </c>
      <c r="K2202" s="13" t="s">
        <v>6320</v>
      </c>
      <c r="L2202" s="13" t="s">
        <v>6321</v>
      </c>
    </row>
    <row r="2203" spans="1:12">
      <c r="A2203" s="1">
        <v>100015807</v>
      </c>
      <c r="B2203" s="1" t="s">
        <v>587</v>
      </c>
      <c r="C2203" s="1" t="s">
        <v>5093</v>
      </c>
      <c r="D2203" s="1" t="s">
        <v>105</v>
      </c>
      <c r="E2203" s="1" t="s">
        <v>11</v>
      </c>
      <c r="F2203" s="13" t="s">
        <v>12</v>
      </c>
      <c r="G2203" s="13">
        <v>3</v>
      </c>
      <c r="H2203" s="13">
        <v>1</v>
      </c>
      <c r="I2203" s="13">
        <v>150</v>
      </c>
      <c r="J2203" s="13">
        <v>1</v>
      </c>
      <c r="K2203" s="13" t="s">
        <v>6306</v>
      </c>
      <c r="L2203" s="13" t="s">
        <v>6307</v>
      </c>
    </row>
    <row r="2204" spans="1:12">
      <c r="A2204" s="1">
        <v>100015818</v>
      </c>
      <c r="B2204" s="1" t="s">
        <v>587</v>
      </c>
      <c r="C2204" s="1" t="s">
        <v>5093</v>
      </c>
      <c r="D2204" s="1" t="s">
        <v>533</v>
      </c>
      <c r="E2204" s="1" t="s">
        <v>11</v>
      </c>
      <c r="F2204" s="13" t="s">
        <v>407</v>
      </c>
      <c r="G2204" s="13">
        <v>2</v>
      </c>
      <c r="H2204" s="13">
        <v>1</v>
      </c>
      <c r="I2204" s="13">
        <v>100</v>
      </c>
      <c r="J2204" s="13">
        <v>1</v>
      </c>
      <c r="K2204" s="13" t="s">
        <v>6320</v>
      </c>
      <c r="L2204" s="13" t="s">
        <v>6321</v>
      </c>
    </row>
    <row r="2205" spans="1:12">
      <c r="A2205" s="1">
        <v>100015835</v>
      </c>
      <c r="B2205" s="1" t="s">
        <v>587</v>
      </c>
      <c r="C2205" s="1" t="s">
        <v>5093</v>
      </c>
      <c r="D2205" s="1" t="s">
        <v>12</v>
      </c>
      <c r="E2205" s="1" t="s">
        <v>11</v>
      </c>
      <c r="F2205" s="13" t="s">
        <v>407</v>
      </c>
      <c r="G2205" s="13">
        <v>2</v>
      </c>
      <c r="H2205" s="13">
        <v>1</v>
      </c>
      <c r="I2205" s="13">
        <v>100</v>
      </c>
      <c r="J2205" s="13">
        <v>1</v>
      </c>
      <c r="K2205" s="13" t="s">
        <v>6320</v>
      </c>
      <c r="L2205" s="13" t="s">
        <v>6321</v>
      </c>
    </row>
    <row r="2206" spans="1:12">
      <c r="A2206" s="1">
        <v>100015841</v>
      </c>
      <c r="B2206" s="1" t="s">
        <v>587</v>
      </c>
      <c r="C2206" s="1" t="s">
        <v>5093</v>
      </c>
      <c r="D2206" s="1" t="s">
        <v>176</v>
      </c>
      <c r="E2206" s="1" t="s">
        <v>11</v>
      </c>
      <c r="F2206" s="13" t="s">
        <v>12</v>
      </c>
      <c r="G2206" s="13">
        <v>3</v>
      </c>
      <c r="H2206" s="13">
        <v>1</v>
      </c>
      <c r="I2206" s="13">
        <v>150</v>
      </c>
      <c r="J2206" s="13">
        <v>1</v>
      </c>
      <c r="K2206" s="13" t="s">
        <v>6306</v>
      </c>
      <c r="L2206" s="13" t="s">
        <v>6307</v>
      </c>
    </row>
    <row r="2207" spans="1:12">
      <c r="A2207" s="1">
        <v>100015845</v>
      </c>
      <c r="B2207" s="1" t="s">
        <v>587</v>
      </c>
      <c r="C2207" s="1" t="s">
        <v>5093</v>
      </c>
      <c r="D2207" s="1" t="s">
        <v>12</v>
      </c>
      <c r="E2207" s="1" t="s">
        <v>11</v>
      </c>
      <c r="F2207" s="13" t="s">
        <v>407</v>
      </c>
      <c r="G2207" s="13">
        <v>2</v>
      </c>
      <c r="H2207" s="13">
        <v>1</v>
      </c>
      <c r="I2207" s="13">
        <v>100</v>
      </c>
      <c r="J2207" s="13">
        <v>1</v>
      </c>
      <c r="K2207" s="13" t="s">
        <v>6320</v>
      </c>
      <c r="L2207" s="13" t="s">
        <v>6321</v>
      </c>
    </row>
    <row r="2208" spans="1:12">
      <c r="A2208" s="1">
        <v>100015850</v>
      </c>
      <c r="B2208" s="1" t="s">
        <v>587</v>
      </c>
      <c r="C2208" s="1" t="s">
        <v>5093</v>
      </c>
      <c r="D2208" s="1" t="s">
        <v>5130</v>
      </c>
      <c r="E2208" s="1" t="s">
        <v>11</v>
      </c>
      <c r="F2208" s="13" t="s">
        <v>12</v>
      </c>
      <c r="G2208" s="13">
        <v>3</v>
      </c>
      <c r="H2208" s="13">
        <v>1</v>
      </c>
      <c r="I2208" s="13">
        <v>150</v>
      </c>
      <c r="J2208" s="13">
        <v>1</v>
      </c>
      <c r="K2208" s="13" t="s">
        <v>6306</v>
      </c>
      <c r="L2208" s="13" t="s">
        <v>6307</v>
      </c>
    </row>
    <row r="2209" spans="1:12">
      <c r="A2209" s="1">
        <v>100015855</v>
      </c>
      <c r="B2209" s="1" t="s">
        <v>587</v>
      </c>
      <c r="C2209" s="1" t="s">
        <v>5093</v>
      </c>
      <c r="D2209" s="1" t="s">
        <v>12</v>
      </c>
      <c r="E2209" s="1" t="s">
        <v>11</v>
      </c>
      <c r="F2209" s="13" t="s">
        <v>12</v>
      </c>
      <c r="G2209" s="13">
        <v>4</v>
      </c>
      <c r="H2209" s="13">
        <v>1</v>
      </c>
      <c r="I2209" s="13">
        <v>200</v>
      </c>
      <c r="J2209" s="13">
        <v>1</v>
      </c>
      <c r="K2209" s="13" t="s">
        <v>6324</v>
      </c>
      <c r="L2209" s="13" t="s">
        <v>6325</v>
      </c>
    </row>
    <row r="2210" spans="1:12">
      <c r="A2210" s="1">
        <v>100015859</v>
      </c>
      <c r="B2210" s="1" t="s">
        <v>587</v>
      </c>
      <c r="C2210" s="1" t="s">
        <v>5093</v>
      </c>
      <c r="D2210" s="1" t="s">
        <v>12</v>
      </c>
      <c r="E2210" s="1" t="s">
        <v>11</v>
      </c>
      <c r="F2210" s="13" t="s">
        <v>12</v>
      </c>
      <c r="G2210" s="13">
        <v>3</v>
      </c>
      <c r="H2210" s="13">
        <v>1</v>
      </c>
      <c r="I2210" s="13">
        <v>150</v>
      </c>
      <c r="J2210" s="13">
        <v>1</v>
      </c>
      <c r="K2210" s="13" t="s">
        <v>6306</v>
      </c>
      <c r="L2210" s="13" t="s">
        <v>6307</v>
      </c>
    </row>
    <row r="2211" spans="1:12">
      <c r="A2211" s="1">
        <v>100015867</v>
      </c>
      <c r="B2211" s="1" t="s">
        <v>587</v>
      </c>
      <c r="C2211" s="1" t="s">
        <v>5093</v>
      </c>
      <c r="D2211" s="1" t="s">
        <v>12</v>
      </c>
      <c r="E2211" s="1" t="s">
        <v>11</v>
      </c>
      <c r="F2211" s="13" t="s">
        <v>407</v>
      </c>
      <c r="G2211" s="13">
        <v>2</v>
      </c>
      <c r="H2211" s="13">
        <v>1</v>
      </c>
      <c r="I2211" s="13">
        <v>100</v>
      </c>
      <c r="J2211" s="13">
        <v>1</v>
      </c>
      <c r="K2211" s="13" t="s">
        <v>6320</v>
      </c>
      <c r="L2211" s="13" t="s">
        <v>6321</v>
      </c>
    </row>
    <row r="2212" spans="1:12">
      <c r="A2212" s="1">
        <v>100015903</v>
      </c>
      <c r="B2212" s="1" t="s">
        <v>587</v>
      </c>
      <c r="C2212" s="1" t="s">
        <v>5093</v>
      </c>
      <c r="D2212" s="1" t="s">
        <v>5146</v>
      </c>
      <c r="E2212" s="1" t="s">
        <v>27</v>
      </c>
      <c r="F2212" s="13" t="s">
        <v>18</v>
      </c>
      <c r="G2212" s="13">
        <v>4</v>
      </c>
      <c r="H2212" s="13">
        <v>1</v>
      </c>
      <c r="I2212" s="13">
        <v>200</v>
      </c>
      <c r="J2212" s="13">
        <v>1</v>
      </c>
      <c r="K2212" s="13" t="s">
        <v>6308</v>
      </c>
      <c r="L2212" s="13" t="s">
        <v>6309</v>
      </c>
    </row>
    <row r="2213" spans="1:12">
      <c r="A2213" s="1">
        <v>100015871</v>
      </c>
      <c r="B2213" s="1" t="s">
        <v>587</v>
      </c>
      <c r="C2213" s="1" t="s">
        <v>5093</v>
      </c>
      <c r="D2213" s="1" t="s">
        <v>100</v>
      </c>
      <c r="E2213" s="1" t="s">
        <v>20</v>
      </c>
      <c r="F2213" s="13" t="s">
        <v>100</v>
      </c>
      <c r="G2213" s="13">
        <v>4</v>
      </c>
      <c r="H2213" s="13">
        <v>1</v>
      </c>
      <c r="I2213" s="13">
        <v>200</v>
      </c>
      <c r="J2213" s="13">
        <v>1</v>
      </c>
      <c r="K2213" s="13" t="s">
        <v>6308</v>
      </c>
      <c r="L2213" s="13" t="s">
        <v>6309</v>
      </c>
    </row>
    <row r="2214" spans="1:12">
      <c r="A2214" s="1">
        <v>100015877</v>
      </c>
      <c r="B2214" s="1" t="s">
        <v>587</v>
      </c>
      <c r="C2214" s="1" t="s">
        <v>5093</v>
      </c>
      <c r="D2214" s="1" t="s">
        <v>5143</v>
      </c>
      <c r="E2214" s="1" t="s">
        <v>11</v>
      </c>
      <c r="F2214" s="13" t="s">
        <v>12</v>
      </c>
      <c r="G2214" s="13">
        <v>4</v>
      </c>
      <c r="H2214" s="13">
        <v>1</v>
      </c>
      <c r="I2214" s="13">
        <v>200</v>
      </c>
      <c r="J2214" s="13">
        <v>1</v>
      </c>
      <c r="K2214" s="13" t="s">
        <v>6324</v>
      </c>
      <c r="L2214" s="13" t="s">
        <v>6325</v>
      </c>
    </row>
    <row r="2215" spans="1:12">
      <c r="A2215" s="1">
        <v>100015893</v>
      </c>
      <c r="B2215" s="1" t="s">
        <v>587</v>
      </c>
      <c r="C2215" s="1" t="s">
        <v>5093</v>
      </c>
      <c r="D2215" s="1" t="s">
        <v>1984</v>
      </c>
      <c r="E2215" s="1" t="s">
        <v>20</v>
      </c>
      <c r="F2215" s="13" t="s">
        <v>167</v>
      </c>
      <c r="G2215" s="13">
        <v>4</v>
      </c>
      <c r="H2215" s="13">
        <v>1</v>
      </c>
      <c r="I2215" s="13">
        <v>200</v>
      </c>
      <c r="J2215" s="13">
        <v>1</v>
      </c>
      <c r="K2215" s="13" t="s">
        <v>6308</v>
      </c>
      <c r="L2215" s="13" t="s">
        <v>6309</v>
      </c>
    </row>
    <row r="2216" spans="1:12">
      <c r="A2216" s="1">
        <v>100015907</v>
      </c>
      <c r="B2216" s="1" t="s">
        <v>587</v>
      </c>
      <c r="C2216" s="1" t="s">
        <v>5093</v>
      </c>
      <c r="D2216" s="1" t="s">
        <v>12</v>
      </c>
      <c r="E2216" s="1" t="s">
        <v>11</v>
      </c>
      <c r="F2216" s="13" t="s">
        <v>12</v>
      </c>
      <c r="G2216" s="13">
        <v>5</v>
      </c>
      <c r="H2216" s="13">
        <v>1</v>
      </c>
      <c r="I2216" s="13">
        <v>250</v>
      </c>
      <c r="J2216" s="13">
        <v>1</v>
      </c>
      <c r="K2216" s="13" t="s">
        <v>6326</v>
      </c>
      <c r="L2216" s="13" t="s">
        <v>6327</v>
      </c>
    </row>
    <row r="2217" spans="1:12">
      <c r="A2217" s="1">
        <v>100015912</v>
      </c>
      <c r="B2217" s="1" t="s">
        <v>587</v>
      </c>
      <c r="C2217" s="1" t="s">
        <v>5093</v>
      </c>
      <c r="D2217" s="1" t="s">
        <v>5149</v>
      </c>
      <c r="E2217" s="1" t="s">
        <v>11</v>
      </c>
      <c r="F2217" s="13" t="s">
        <v>12</v>
      </c>
      <c r="G2217" s="13">
        <v>5</v>
      </c>
      <c r="H2217" s="13">
        <v>1</v>
      </c>
      <c r="I2217" s="13">
        <v>250</v>
      </c>
      <c r="J2217" s="13">
        <v>1</v>
      </c>
      <c r="K2217" s="13" t="s">
        <v>6328</v>
      </c>
      <c r="L2217" s="13" t="s">
        <v>6329</v>
      </c>
    </row>
    <row r="2218" spans="1:12">
      <c r="A2218" s="1">
        <v>100017022</v>
      </c>
      <c r="B2218" s="1" t="s">
        <v>587</v>
      </c>
      <c r="C2218" s="1" t="s">
        <v>5093</v>
      </c>
      <c r="D2218" s="1" t="s">
        <v>1458</v>
      </c>
      <c r="E2218" s="1" t="s">
        <v>2</v>
      </c>
      <c r="F2218" s="13" t="s">
        <v>277</v>
      </c>
      <c r="G2218" s="13">
        <v>3</v>
      </c>
      <c r="H2218" s="13">
        <v>1</v>
      </c>
      <c r="I2218" s="13">
        <v>150</v>
      </c>
      <c r="J2218" s="13">
        <v>1</v>
      </c>
      <c r="K2218" s="13" t="s">
        <v>6306</v>
      </c>
      <c r="L2218" s="13" t="s">
        <v>6307</v>
      </c>
    </row>
    <row r="2219" spans="1:12">
      <c r="A2219" s="1">
        <v>100015919</v>
      </c>
      <c r="B2219" s="1" t="s">
        <v>587</v>
      </c>
      <c r="C2219" s="1" t="s">
        <v>5093</v>
      </c>
      <c r="D2219" s="1" t="s">
        <v>5152</v>
      </c>
      <c r="E2219" s="1" t="s">
        <v>2</v>
      </c>
      <c r="F2219" s="13" t="s">
        <v>670</v>
      </c>
      <c r="G2219" s="13">
        <v>3</v>
      </c>
      <c r="H2219" s="13">
        <v>1</v>
      </c>
      <c r="I2219" s="13">
        <v>150</v>
      </c>
      <c r="J2219" s="13">
        <v>1</v>
      </c>
      <c r="K2219" s="13" t="s">
        <v>6312</v>
      </c>
      <c r="L2219" s="13" t="s">
        <v>6313</v>
      </c>
    </row>
    <row r="2220" spans="1:12">
      <c r="A2220" s="1">
        <v>100015918</v>
      </c>
      <c r="B2220" s="1" t="s">
        <v>587</v>
      </c>
      <c r="C2220" s="1" t="s">
        <v>5093</v>
      </c>
      <c r="D2220" s="1" t="s">
        <v>2517</v>
      </c>
      <c r="E2220" s="1" t="s">
        <v>2</v>
      </c>
      <c r="F2220" s="13" t="s">
        <v>1452</v>
      </c>
      <c r="G2220" s="13">
        <v>3</v>
      </c>
      <c r="H2220" s="13">
        <v>1</v>
      </c>
      <c r="I2220" s="13">
        <v>150</v>
      </c>
      <c r="J2220" s="13">
        <v>1</v>
      </c>
      <c r="K2220" s="13" t="s">
        <v>6306</v>
      </c>
      <c r="L2220" s="13" t="s">
        <v>6307</v>
      </c>
    </row>
    <row r="2221" spans="1:12">
      <c r="A2221" s="1">
        <v>100015924</v>
      </c>
      <c r="B2221" s="1" t="s">
        <v>587</v>
      </c>
      <c r="C2221" s="1" t="s">
        <v>5093</v>
      </c>
      <c r="D2221" s="1" t="s">
        <v>12</v>
      </c>
      <c r="E2221" s="1" t="s">
        <v>11</v>
      </c>
      <c r="F2221" s="13" t="s">
        <v>12</v>
      </c>
      <c r="G2221" s="13">
        <v>5</v>
      </c>
      <c r="H2221" s="13">
        <v>2</v>
      </c>
      <c r="I2221" s="13">
        <v>250</v>
      </c>
      <c r="J2221" s="13">
        <v>1</v>
      </c>
      <c r="K2221" s="13" t="s">
        <v>6326</v>
      </c>
      <c r="L2221" s="13" t="s">
        <v>6327</v>
      </c>
    </row>
    <row r="2222" spans="1:12">
      <c r="A2222" s="1">
        <v>100015936</v>
      </c>
      <c r="B2222" s="1" t="s">
        <v>587</v>
      </c>
      <c r="C2222" s="1" t="s">
        <v>5093</v>
      </c>
      <c r="D2222" s="1" t="s">
        <v>533</v>
      </c>
      <c r="E2222" s="1" t="s">
        <v>11</v>
      </c>
      <c r="F2222" s="13" t="s">
        <v>407</v>
      </c>
      <c r="G2222" s="13">
        <v>2</v>
      </c>
      <c r="H2222" s="13">
        <v>1</v>
      </c>
      <c r="I2222" s="13">
        <v>100</v>
      </c>
      <c r="J2222" s="13">
        <v>1</v>
      </c>
      <c r="K2222" s="13" t="s">
        <v>6320</v>
      </c>
      <c r="L2222" s="13" t="s">
        <v>6321</v>
      </c>
    </row>
    <row r="2223" spans="1:12">
      <c r="A2223" s="1">
        <v>100015939</v>
      </c>
      <c r="B2223" s="1" t="s">
        <v>587</v>
      </c>
      <c r="C2223" s="1" t="s">
        <v>5093</v>
      </c>
      <c r="D2223" s="1" t="s">
        <v>5156</v>
      </c>
      <c r="E2223" s="1" t="s">
        <v>11</v>
      </c>
      <c r="F2223" s="13" t="s">
        <v>12</v>
      </c>
      <c r="G2223" s="13">
        <v>4</v>
      </c>
      <c r="H2223" s="13">
        <v>1</v>
      </c>
      <c r="I2223" s="13">
        <v>200</v>
      </c>
      <c r="J2223" s="13">
        <v>1</v>
      </c>
      <c r="K2223" s="13" t="s">
        <v>6324</v>
      </c>
      <c r="L2223" s="13" t="s">
        <v>6325</v>
      </c>
    </row>
    <row r="2224" spans="1:12">
      <c r="A2224" s="1">
        <v>100015945</v>
      </c>
      <c r="B2224" s="1" t="s">
        <v>587</v>
      </c>
      <c r="C2224" s="1" t="s">
        <v>5093</v>
      </c>
      <c r="D2224" s="1" t="s">
        <v>12</v>
      </c>
      <c r="E2224" s="1" t="s">
        <v>11</v>
      </c>
      <c r="F2224" s="13" t="s">
        <v>12</v>
      </c>
      <c r="G2224" s="13">
        <v>4</v>
      </c>
      <c r="H2224" s="13">
        <v>1</v>
      </c>
      <c r="I2224" s="13">
        <v>200</v>
      </c>
      <c r="J2224" s="13">
        <v>1</v>
      </c>
      <c r="K2224" s="13" t="s">
        <v>6324</v>
      </c>
      <c r="L2224" s="13" t="s">
        <v>6325</v>
      </c>
    </row>
    <row r="2225" spans="1:12">
      <c r="A2225" s="1">
        <v>100015951</v>
      </c>
      <c r="B2225" s="1" t="s">
        <v>587</v>
      </c>
      <c r="C2225" s="1" t="s">
        <v>5093</v>
      </c>
      <c r="D2225" s="1" t="s">
        <v>176</v>
      </c>
      <c r="E2225" s="1" t="s">
        <v>11</v>
      </c>
      <c r="F2225" s="13" t="s">
        <v>407</v>
      </c>
      <c r="G2225" s="13">
        <v>2</v>
      </c>
      <c r="H2225" s="13">
        <v>1</v>
      </c>
      <c r="I2225" s="13">
        <v>100</v>
      </c>
      <c r="J2225" s="13">
        <v>1</v>
      </c>
      <c r="K2225" s="13" t="s">
        <v>6320</v>
      </c>
      <c r="L2225" s="13" t="s">
        <v>6321</v>
      </c>
    </row>
    <row r="2226" spans="1:12">
      <c r="A2226" s="1">
        <v>100015956</v>
      </c>
      <c r="B2226" s="1" t="s">
        <v>587</v>
      </c>
      <c r="C2226" s="1" t="s">
        <v>5164</v>
      </c>
      <c r="D2226" s="1" t="s">
        <v>176</v>
      </c>
      <c r="E2226" s="1" t="s">
        <v>11</v>
      </c>
      <c r="F2226" s="13" t="s">
        <v>12</v>
      </c>
      <c r="G2226" s="13">
        <v>3</v>
      </c>
      <c r="H2226" s="13">
        <v>1</v>
      </c>
      <c r="I2226" s="13">
        <v>150</v>
      </c>
      <c r="J2226" s="13">
        <v>1</v>
      </c>
      <c r="K2226" s="13" t="s">
        <v>6306</v>
      </c>
      <c r="L2226" s="13" t="s">
        <v>6307</v>
      </c>
    </row>
    <row r="2227" spans="1:12">
      <c r="A2227" s="1">
        <v>100015963</v>
      </c>
      <c r="B2227" s="1" t="s">
        <v>587</v>
      </c>
      <c r="C2227" s="1" t="s">
        <v>5164</v>
      </c>
      <c r="D2227" s="1" t="s">
        <v>12</v>
      </c>
      <c r="E2227" s="1" t="s">
        <v>11</v>
      </c>
      <c r="F2227" s="13" t="s">
        <v>12</v>
      </c>
      <c r="G2227" s="13">
        <v>3</v>
      </c>
      <c r="H2227" s="13">
        <v>1</v>
      </c>
      <c r="I2227" s="13">
        <v>150</v>
      </c>
      <c r="J2227" s="13">
        <v>1</v>
      </c>
      <c r="K2227" s="13" t="s">
        <v>6306</v>
      </c>
      <c r="L2227" s="13" t="s">
        <v>6307</v>
      </c>
    </row>
    <row r="2228" spans="1:12">
      <c r="A2228" s="1">
        <v>100015980</v>
      </c>
      <c r="B2228" s="1" t="s">
        <v>587</v>
      </c>
      <c r="C2228" s="1" t="s">
        <v>5164</v>
      </c>
      <c r="D2228" s="1" t="s">
        <v>176</v>
      </c>
      <c r="E2228" s="1" t="s">
        <v>11</v>
      </c>
      <c r="F2228" s="13" t="s">
        <v>12</v>
      </c>
      <c r="G2228" s="13">
        <v>3</v>
      </c>
      <c r="H2228" s="13">
        <v>1</v>
      </c>
      <c r="I2228" s="13">
        <v>150</v>
      </c>
      <c r="J2228" s="13">
        <v>1</v>
      </c>
      <c r="K2228" s="13" t="s">
        <v>6306</v>
      </c>
      <c r="L2228" s="13" t="s">
        <v>6307</v>
      </c>
    </row>
    <row r="2229" spans="1:12">
      <c r="A2229" s="1">
        <v>100015995</v>
      </c>
      <c r="B2229" s="1" t="s">
        <v>587</v>
      </c>
      <c r="C2229" s="1" t="s">
        <v>5164</v>
      </c>
      <c r="D2229" s="1" t="s">
        <v>176</v>
      </c>
      <c r="E2229" s="1" t="s">
        <v>11</v>
      </c>
      <c r="F2229" s="13" t="s">
        <v>12</v>
      </c>
      <c r="G2229" s="13">
        <v>3</v>
      </c>
      <c r="H2229" s="13">
        <v>1</v>
      </c>
      <c r="I2229" s="13">
        <v>150</v>
      </c>
      <c r="J2229" s="13">
        <v>1</v>
      </c>
      <c r="K2229" s="13" t="s">
        <v>6306</v>
      </c>
      <c r="L2229" s="13" t="s">
        <v>6307</v>
      </c>
    </row>
    <row r="2230" spans="1:12">
      <c r="A2230" s="1">
        <v>100016010</v>
      </c>
      <c r="B2230" s="1" t="s">
        <v>587</v>
      </c>
      <c r="C2230" s="1" t="s">
        <v>5164</v>
      </c>
      <c r="D2230" s="1" t="s">
        <v>12</v>
      </c>
      <c r="E2230" s="1" t="s">
        <v>11</v>
      </c>
      <c r="F2230" s="13" t="s">
        <v>12</v>
      </c>
      <c r="G2230" s="13">
        <v>5</v>
      </c>
      <c r="H2230" s="13">
        <v>1</v>
      </c>
      <c r="I2230" s="13">
        <v>250</v>
      </c>
      <c r="J2230" s="13">
        <v>1</v>
      </c>
      <c r="K2230" s="13" t="s">
        <v>6328</v>
      </c>
      <c r="L2230" s="13" t="s">
        <v>6329</v>
      </c>
    </row>
    <row r="2231" spans="1:12">
      <c r="A2231" s="1">
        <v>100016012</v>
      </c>
      <c r="B2231" s="1" t="s">
        <v>587</v>
      </c>
      <c r="C2231" s="1" t="s">
        <v>5164</v>
      </c>
      <c r="D2231" s="1" t="s">
        <v>12</v>
      </c>
      <c r="E2231" s="1" t="s">
        <v>11</v>
      </c>
      <c r="F2231" s="13" t="s">
        <v>12</v>
      </c>
      <c r="G2231" s="13">
        <v>5</v>
      </c>
      <c r="H2231" s="13">
        <v>1</v>
      </c>
      <c r="I2231" s="13">
        <v>250</v>
      </c>
      <c r="J2231" s="13">
        <v>1</v>
      </c>
      <c r="K2231" s="13" t="s">
        <v>6314</v>
      </c>
      <c r="L2231" s="13" t="s">
        <v>6315</v>
      </c>
    </row>
    <row r="2232" spans="1:12">
      <c r="A2232" s="1">
        <v>100016014</v>
      </c>
      <c r="B2232" s="1" t="s">
        <v>587</v>
      </c>
      <c r="C2232" s="1" t="s">
        <v>5164</v>
      </c>
      <c r="D2232" s="1" t="s">
        <v>18</v>
      </c>
      <c r="E2232" s="1" t="s">
        <v>27</v>
      </c>
      <c r="F2232" s="13" t="s">
        <v>18</v>
      </c>
      <c r="G2232" s="13">
        <v>4</v>
      </c>
      <c r="H2232" s="13">
        <v>1</v>
      </c>
      <c r="I2232" s="13">
        <v>200</v>
      </c>
      <c r="J2232" s="13">
        <v>1</v>
      </c>
      <c r="K2232" s="13" t="s">
        <v>6324</v>
      </c>
      <c r="L2232" s="13" t="s">
        <v>6325</v>
      </c>
    </row>
    <row r="2233" spans="1:12">
      <c r="A2233" s="1">
        <v>100016017</v>
      </c>
      <c r="B2233" s="1" t="s">
        <v>587</v>
      </c>
      <c r="C2233" s="1" t="s">
        <v>5164</v>
      </c>
      <c r="D2233" s="1" t="s">
        <v>750</v>
      </c>
      <c r="E2233" s="1" t="s">
        <v>20</v>
      </c>
      <c r="F2233" s="13" t="s">
        <v>72</v>
      </c>
      <c r="G2233" s="13">
        <v>4</v>
      </c>
      <c r="H2233" s="13">
        <v>1</v>
      </c>
      <c r="I2233" s="13">
        <v>200</v>
      </c>
      <c r="J2233" s="13">
        <v>1</v>
      </c>
      <c r="K2233" s="13" t="s">
        <v>6324</v>
      </c>
      <c r="L2233" s="13" t="s">
        <v>6325</v>
      </c>
    </row>
    <row r="2234" spans="1:12">
      <c r="A2234" s="1">
        <v>100016021</v>
      </c>
      <c r="B2234" s="1" t="s">
        <v>587</v>
      </c>
      <c r="C2234" s="1" t="s">
        <v>5164</v>
      </c>
      <c r="D2234" s="1" t="s">
        <v>46</v>
      </c>
      <c r="E2234" s="1" t="s">
        <v>2</v>
      </c>
      <c r="F2234" s="13" t="s">
        <v>46</v>
      </c>
      <c r="G2234" s="13">
        <v>3</v>
      </c>
      <c r="H2234" s="13">
        <v>1</v>
      </c>
      <c r="I2234" s="13">
        <v>150</v>
      </c>
      <c r="J2234" s="13">
        <v>1</v>
      </c>
      <c r="K2234" s="13" t="s">
        <v>6306</v>
      </c>
      <c r="L2234" s="13" t="s">
        <v>6307</v>
      </c>
    </row>
    <row r="2235" spans="1:12">
      <c r="A2235" s="1">
        <v>100016026</v>
      </c>
      <c r="B2235" s="1" t="s">
        <v>587</v>
      </c>
      <c r="C2235" s="1" t="s">
        <v>5164</v>
      </c>
      <c r="D2235" s="1" t="s">
        <v>176</v>
      </c>
      <c r="E2235" s="1" t="s">
        <v>11</v>
      </c>
      <c r="F2235" s="13" t="s">
        <v>12</v>
      </c>
      <c r="G2235" s="13">
        <v>3</v>
      </c>
      <c r="H2235" s="13">
        <v>1</v>
      </c>
      <c r="I2235" s="13">
        <v>150</v>
      </c>
      <c r="J2235" s="13">
        <v>1</v>
      </c>
      <c r="K2235" s="13" t="s">
        <v>6306</v>
      </c>
      <c r="L2235" s="13" t="s">
        <v>6307</v>
      </c>
    </row>
    <row r="2236" spans="1:12">
      <c r="A2236" s="1">
        <v>100016031</v>
      </c>
      <c r="B2236" s="1" t="s">
        <v>587</v>
      </c>
      <c r="C2236" s="1" t="s">
        <v>5164</v>
      </c>
      <c r="D2236" s="1" t="s">
        <v>12</v>
      </c>
      <c r="E2236" s="1" t="s">
        <v>11</v>
      </c>
      <c r="F2236" s="13" t="s">
        <v>407</v>
      </c>
      <c r="G2236" s="13">
        <v>2</v>
      </c>
      <c r="H2236" s="13">
        <v>1</v>
      </c>
      <c r="I2236" s="13">
        <v>100</v>
      </c>
      <c r="J2236" s="13">
        <v>1</v>
      </c>
      <c r="K2236" s="13" t="s">
        <v>6320</v>
      </c>
      <c r="L2236" s="13" t="s">
        <v>6321</v>
      </c>
    </row>
    <row r="2237" spans="1:12">
      <c r="A2237" s="1">
        <v>100016036</v>
      </c>
      <c r="B2237" s="1" t="s">
        <v>587</v>
      </c>
      <c r="C2237" s="1" t="s">
        <v>5164</v>
      </c>
      <c r="D2237" s="1" t="s">
        <v>12</v>
      </c>
      <c r="E2237" s="1" t="s">
        <v>11</v>
      </c>
      <c r="F2237" s="13" t="s">
        <v>407</v>
      </c>
      <c r="G2237" s="13">
        <v>2</v>
      </c>
      <c r="H2237" s="13">
        <v>1</v>
      </c>
      <c r="I2237" s="13">
        <v>100</v>
      </c>
      <c r="J2237" s="13">
        <v>1</v>
      </c>
      <c r="K2237" s="13" t="s">
        <v>6320</v>
      </c>
      <c r="L2237" s="13" t="s">
        <v>6321</v>
      </c>
    </row>
    <row r="2238" spans="1:12">
      <c r="A2238" s="1">
        <v>100016044</v>
      </c>
      <c r="B2238" s="1" t="s">
        <v>587</v>
      </c>
      <c r="C2238" s="1" t="s">
        <v>5164</v>
      </c>
      <c r="D2238" s="1" t="s">
        <v>12</v>
      </c>
      <c r="E2238" s="1" t="s">
        <v>11</v>
      </c>
      <c r="F2238" s="13" t="s">
        <v>407</v>
      </c>
      <c r="G2238" s="13">
        <v>2</v>
      </c>
      <c r="H2238" s="13">
        <v>1</v>
      </c>
      <c r="I2238" s="13">
        <v>100</v>
      </c>
      <c r="J2238" s="13">
        <v>1</v>
      </c>
      <c r="K2238" s="13" t="s">
        <v>6320</v>
      </c>
      <c r="L2238" s="13" t="s">
        <v>6321</v>
      </c>
    </row>
    <row r="2239" spans="1:12">
      <c r="A2239" s="1">
        <v>100016052</v>
      </c>
      <c r="B2239" s="1" t="s">
        <v>587</v>
      </c>
      <c r="C2239" s="1" t="s">
        <v>5189</v>
      </c>
      <c r="D2239" s="1" t="s">
        <v>12</v>
      </c>
      <c r="E2239" s="1" t="s">
        <v>11</v>
      </c>
      <c r="F2239" s="13" t="s">
        <v>12</v>
      </c>
      <c r="G2239" s="13">
        <v>4</v>
      </c>
      <c r="H2239" s="13">
        <v>1</v>
      </c>
      <c r="I2239" s="13">
        <v>200</v>
      </c>
      <c r="J2239" s="13">
        <v>1</v>
      </c>
      <c r="K2239" s="13" t="s">
        <v>6332</v>
      </c>
      <c r="L2239" s="13" t="s">
        <v>6333</v>
      </c>
    </row>
    <row r="2240" spans="1:12">
      <c r="A2240" s="1">
        <v>100019354</v>
      </c>
      <c r="B2240" s="1" t="s">
        <v>587</v>
      </c>
      <c r="C2240" s="1" t="s">
        <v>5189</v>
      </c>
      <c r="D2240" s="1" t="s">
        <v>5408</v>
      </c>
      <c r="E2240" s="1" t="s">
        <v>20</v>
      </c>
      <c r="F2240" s="13" t="s">
        <v>72</v>
      </c>
      <c r="G2240" s="13">
        <v>3</v>
      </c>
      <c r="H2240" s="13">
        <v>1</v>
      </c>
      <c r="I2240" s="13">
        <v>150</v>
      </c>
      <c r="J2240" s="13">
        <v>1</v>
      </c>
      <c r="K2240" s="13" t="s">
        <v>6306</v>
      </c>
      <c r="L2240" s="13" t="s">
        <v>6307</v>
      </c>
    </row>
    <row r="2241" spans="1:12">
      <c r="A2241" s="1">
        <v>100016060</v>
      </c>
      <c r="B2241" s="1" t="s">
        <v>587</v>
      </c>
      <c r="C2241" s="1" t="s">
        <v>5189</v>
      </c>
      <c r="D2241" s="1" t="s">
        <v>176</v>
      </c>
      <c r="E2241" s="1" t="s">
        <v>11</v>
      </c>
      <c r="F2241" s="13" t="s">
        <v>12</v>
      </c>
      <c r="G2241" s="13">
        <v>4</v>
      </c>
      <c r="H2241" s="13">
        <v>1</v>
      </c>
      <c r="I2241" s="13">
        <v>200</v>
      </c>
      <c r="J2241" s="13">
        <v>1</v>
      </c>
      <c r="K2241" s="13" t="s">
        <v>6332</v>
      </c>
      <c r="L2241" s="13" t="s">
        <v>6333</v>
      </c>
    </row>
    <row r="2242" spans="1:12">
      <c r="A2242" s="1">
        <v>100016071</v>
      </c>
      <c r="B2242" s="1" t="s">
        <v>587</v>
      </c>
      <c r="C2242" s="1" t="s">
        <v>5189</v>
      </c>
      <c r="D2242" s="1" t="s">
        <v>176</v>
      </c>
      <c r="E2242" s="1" t="s">
        <v>11</v>
      </c>
      <c r="F2242" s="13" t="s">
        <v>12</v>
      </c>
      <c r="G2242" s="13">
        <v>4</v>
      </c>
      <c r="H2242" s="13">
        <v>1</v>
      </c>
      <c r="I2242" s="13">
        <v>200</v>
      </c>
      <c r="J2242" s="13">
        <v>1</v>
      </c>
      <c r="K2242" s="13" t="s">
        <v>6332</v>
      </c>
      <c r="L2242" s="13" t="s">
        <v>6333</v>
      </c>
    </row>
    <row r="2243" spans="1:12">
      <c r="A2243" s="1">
        <v>100016076</v>
      </c>
      <c r="B2243" s="1" t="s">
        <v>587</v>
      </c>
      <c r="C2243" s="1" t="s">
        <v>5189</v>
      </c>
      <c r="D2243" s="1" t="s">
        <v>46</v>
      </c>
      <c r="E2243" s="1" t="s">
        <v>2</v>
      </c>
      <c r="F2243" s="13" t="s">
        <v>46</v>
      </c>
      <c r="G2243" s="13">
        <v>3</v>
      </c>
      <c r="H2243" s="13">
        <v>1</v>
      </c>
      <c r="I2243" s="13">
        <v>150</v>
      </c>
      <c r="J2243" s="13">
        <v>1</v>
      </c>
      <c r="K2243" s="13" t="s">
        <v>6306</v>
      </c>
      <c r="L2243" s="13" t="s">
        <v>6307</v>
      </c>
    </row>
    <row r="2244" spans="1:12">
      <c r="A2244" s="1">
        <v>100016079</v>
      </c>
      <c r="B2244" s="1" t="s">
        <v>587</v>
      </c>
      <c r="C2244" s="1" t="s">
        <v>5189</v>
      </c>
      <c r="D2244" s="1" t="s">
        <v>12</v>
      </c>
      <c r="E2244" s="1" t="s">
        <v>11</v>
      </c>
      <c r="F2244" s="13" t="s">
        <v>407</v>
      </c>
      <c r="G2244" s="13">
        <v>4</v>
      </c>
      <c r="H2244" s="13">
        <v>1</v>
      </c>
      <c r="I2244" s="13">
        <v>200</v>
      </c>
      <c r="J2244" s="13">
        <v>1</v>
      </c>
      <c r="K2244" s="13" t="s">
        <v>6332</v>
      </c>
      <c r="L2244" s="13" t="s">
        <v>6333</v>
      </c>
    </row>
    <row r="2245" spans="1:12">
      <c r="A2245" s="1">
        <v>100016083</v>
      </c>
      <c r="B2245" s="1" t="s">
        <v>587</v>
      </c>
      <c r="C2245" s="1" t="s">
        <v>5189</v>
      </c>
      <c r="D2245" s="1" t="s">
        <v>12</v>
      </c>
      <c r="E2245" s="1" t="s">
        <v>11</v>
      </c>
      <c r="F2245" s="13" t="s">
        <v>407</v>
      </c>
      <c r="G2245" s="13">
        <v>4</v>
      </c>
      <c r="H2245" s="13">
        <v>1</v>
      </c>
      <c r="I2245" s="13">
        <v>200</v>
      </c>
      <c r="J2245" s="13">
        <v>1</v>
      </c>
      <c r="K2245" s="13" t="s">
        <v>6332</v>
      </c>
      <c r="L2245" s="13" t="s">
        <v>6333</v>
      </c>
    </row>
    <row r="2246" spans="1:12">
      <c r="A2246" s="1">
        <v>100016086</v>
      </c>
      <c r="B2246" s="1" t="s">
        <v>587</v>
      </c>
      <c r="C2246" s="1" t="s">
        <v>5189</v>
      </c>
      <c r="D2246" s="1" t="s">
        <v>12</v>
      </c>
      <c r="E2246" s="1" t="s">
        <v>11</v>
      </c>
      <c r="F2246" s="13" t="s">
        <v>407</v>
      </c>
      <c r="G2246" s="13">
        <v>4</v>
      </c>
      <c r="H2246" s="13">
        <v>1</v>
      </c>
      <c r="I2246" s="13">
        <v>200</v>
      </c>
      <c r="J2246" s="13">
        <v>1</v>
      </c>
      <c r="K2246" s="13" t="s">
        <v>6332</v>
      </c>
      <c r="L2246" s="13" t="s">
        <v>6333</v>
      </c>
    </row>
    <row r="2247" spans="1:12">
      <c r="A2247" s="1">
        <v>100016096</v>
      </c>
      <c r="B2247" s="1" t="s">
        <v>587</v>
      </c>
      <c r="C2247" s="1" t="s">
        <v>5189</v>
      </c>
      <c r="D2247" s="1" t="s">
        <v>18</v>
      </c>
      <c r="E2247" s="1" t="s">
        <v>27</v>
      </c>
      <c r="F2247" s="13" t="s">
        <v>18</v>
      </c>
      <c r="G2247" s="13">
        <v>4</v>
      </c>
      <c r="H2247" s="13">
        <v>1</v>
      </c>
      <c r="I2247" s="13">
        <v>200</v>
      </c>
      <c r="J2247" s="13">
        <v>1</v>
      </c>
      <c r="K2247" s="13" t="s">
        <v>6332</v>
      </c>
      <c r="L2247" s="13" t="s">
        <v>6333</v>
      </c>
    </row>
    <row r="2248" spans="1:12">
      <c r="A2248" s="1">
        <v>100016099</v>
      </c>
      <c r="B2248" s="1" t="s">
        <v>587</v>
      </c>
      <c r="C2248" s="1" t="s">
        <v>5189</v>
      </c>
      <c r="D2248" s="1" t="s">
        <v>176</v>
      </c>
      <c r="E2248" s="1" t="s">
        <v>11</v>
      </c>
      <c r="F2248" s="13" t="s">
        <v>12</v>
      </c>
      <c r="G2248" s="13">
        <v>4</v>
      </c>
      <c r="H2248" s="13">
        <v>1</v>
      </c>
      <c r="I2248" s="13">
        <v>200</v>
      </c>
      <c r="J2248" s="13">
        <v>1</v>
      </c>
      <c r="K2248" s="13" t="s">
        <v>6332</v>
      </c>
      <c r="L2248" s="13" t="s">
        <v>6333</v>
      </c>
    </row>
    <row r="2249" spans="1:12">
      <c r="A2249" s="1">
        <v>100016102</v>
      </c>
      <c r="B2249" s="1" t="s">
        <v>587</v>
      </c>
      <c r="C2249" s="1" t="s">
        <v>5189</v>
      </c>
      <c r="D2249" s="1" t="s">
        <v>5205</v>
      </c>
      <c r="E2249" s="1" t="s">
        <v>20</v>
      </c>
      <c r="F2249" s="13" t="s">
        <v>72</v>
      </c>
      <c r="G2249" s="13">
        <v>4</v>
      </c>
      <c r="H2249" s="13">
        <v>1</v>
      </c>
      <c r="I2249" s="13">
        <v>200</v>
      </c>
      <c r="J2249" s="13">
        <v>1</v>
      </c>
      <c r="K2249" s="13" t="s">
        <v>6332</v>
      </c>
      <c r="L2249" s="13" t="s">
        <v>6333</v>
      </c>
    </row>
    <row r="2250" spans="1:12">
      <c r="A2250" s="1">
        <v>100016115</v>
      </c>
      <c r="B2250" s="1" t="s">
        <v>587</v>
      </c>
      <c r="C2250" s="1" t="s">
        <v>5189</v>
      </c>
      <c r="D2250" s="1" t="s">
        <v>12</v>
      </c>
      <c r="E2250" s="1" t="s">
        <v>11</v>
      </c>
      <c r="F2250" s="13" t="s">
        <v>12</v>
      </c>
      <c r="G2250" s="13">
        <v>4</v>
      </c>
      <c r="H2250" s="13">
        <v>1</v>
      </c>
      <c r="I2250" s="13">
        <v>200</v>
      </c>
      <c r="J2250" s="13">
        <v>1</v>
      </c>
      <c r="K2250" s="13" t="s">
        <v>6332</v>
      </c>
      <c r="L2250" s="13" t="s">
        <v>6333</v>
      </c>
    </row>
    <row r="2251" spans="1:12">
      <c r="A2251" s="1">
        <v>100016123</v>
      </c>
      <c r="B2251" s="1" t="s">
        <v>587</v>
      </c>
      <c r="C2251" s="1" t="s">
        <v>5189</v>
      </c>
      <c r="D2251" s="1" t="s">
        <v>5212</v>
      </c>
      <c r="E2251" s="1" t="s">
        <v>11</v>
      </c>
      <c r="F2251" s="13" t="s">
        <v>12</v>
      </c>
      <c r="G2251" s="13">
        <v>4</v>
      </c>
      <c r="H2251" s="13">
        <v>1</v>
      </c>
      <c r="I2251" s="13">
        <v>200</v>
      </c>
      <c r="J2251" s="13">
        <v>1</v>
      </c>
      <c r="K2251" s="13" t="s">
        <v>6332</v>
      </c>
      <c r="L2251" s="13" t="s">
        <v>6333</v>
      </c>
    </row>
    <row r="2252" spans="1:12">
      <c r="A2252" s="1">
        <v>100016128</v>
      </c>
      <c r="B2252" s="1" t="s">
        <v>587</v>
      </c>
      <c r="C2252" s="1" t="s">
        <v>5189</v>
      </c>
      <c r="D2252" s="1" t="s">
        <v>176</v>
      </c>
      <c r="E2252" s="1" t="s">
        <v>11</v>
      </c>
      <c r="F2252" s="13" t="s">
        <v>12</v>
      </c>
      <c r="G2252" s="13">
        <v>4</v>
      </c>
      <c r="H2252" s="13">
        <v>1</v>
      </c>
      <c r="I2252" s="13">
        <v>200</v>
      </c>
      <c r="J2252" s="13">
        <v>1</v>
      </c>
      <c r="K2252" s="13" t="s">
        <v>6332</v>
      </c>
      <c r="L2252" s="13" t="s">
        <v>6333</v>
      </c>
    </row>
    <row r="2253" spans="1:12">
      <c r="A2253" s="1">
        <v>100016132</v>
      </c>
      <c r="B2253" s="1" t="s">
        <v>587</v>
      </c>
      <c r="C2253" s="1" t="s">
        <v>5189</v>
      </c>
      <c r="D2253" s="1" t="s">
        <v>12</v>
      </c>
      <c r="E2253" s="1" t="s">
        <v>11</v>
      </c>
      <c r="F2253" s="13" t="s">
        <v>407</v>
      </c>
      <c r="G2253" s="13">
        <v>4</v>
      </c>
      <c r="H2253" s="13">
        <v>1</v>
      </c>
      <c r="I2253" s="13">
        <v>200</v>
      </c>
      <c r="J2253" s="13">
        <v>1</v>
      </c>
      <c r="K2253" s="13" t="s">
        <v>6332</v>
      </c>
      <c r="L2253" s="13" t="s">
        <v>6333</v>
      </c>
    </row>
    <row r="2254" spans="1:12">
      <c r="A2254" s="1">
        <v>100016137</v>
      </c>
      <c r="B2254" s="1" t="s">
        <v>587</v>
      </c>
      <c r="C2254" s="1" t="s">
        <v>5189</v>
      </c>
      <c r="D2254" s="1" t="s">
        <v>176</v>
      </c>
      <c r="E2254" s="1" t="s">
        <v>11</v>
      </c>
      <c r="F2254" s="13" t="s">
        <v>12</v>
      </c>
      <c r="G2254" s="13">
        <v>3</v>
      </c>
      <c r="H2254" s="13">
        <v>1</v>
      </c>
      <c r="I2254" s="13">
        <v>150</v>
      </c>
      <c r="J2254" s="13">
        <v>1</v>
      </c>
      <c r="K2254" s="13" t="s">
        <v>6306</v>
      </c>
      <c r="L2254" s="13" t="s">
        <v>6307</v>
      </c>
    </row>
    <row r="2255" spans="1:12">
      <c r="A2255" s="1">
        <v>100016855</v>
      </c>
      <c r="B2255" s="1" t="s">
        <v>587</v>
      </c>
      <c r="C2255" s="1" t="s">
        <v>5189</v>
      </c>
      <c r="D2255" s="1" t="s">
        <v>5435</v>
      </c>
      <c r="E2255" s="1" t="s">
        <v>2</v>
      </c>
      <c r="F2255" s="13" t="s">
        <v>189</v>
      </c>
      <c r="G2255" s="13">
        <v>2</v>
      </c>
      <c r="H2255" s="13">
        <v>1</v>
      </c>
      <c r="I2255" s="13">
        <v>100</v>
      </c>
      <c r="J2255" s="13">
        <v>1</v>
      </c>
      <c r="K2255" s="13" t="s">
        <v>6320</v>
      </c>
      <c r="L2255" s="13" t="s">
        <v>6321</v>
      </c>
    </row>
    <row r="2256" spans="1:12">
      <c r="A2256" s="1">
        <v>100016139</v>
      </c>
      <c r="B2256" s="1" t="s">
        <v>587</v>
      </c>
      <c r="C2256" s="1" t="s">
        <v>5189</v>
      </c>
      <c r="D2256" s="1" t="s">
        <v>5220</v>
      </c>
      <c r="E2256" s="1" t="s">
        <v>2</v>
      </c>
      <c r="F2256" s="13" t="s">
        <v>1113</v>
      </c>
      <c r="G2256" s="13">
        <v>3</v>
      </c>
      <c r="H2256" s="13">
        <v>1</v>
      </c>
      <c r="I2256" s="13">
        <v>150</v>
      </c>
      <c r="J2256" s="13">
        <v>1</v>
      </c>
      <c r="K2256" s="13" t="s">
        <v>6306</v>
      </c>
      <c r="L2256" s="13" t="s">
        <v>6307</v>
      </c>
    </row>
    <row r="2257" spans="1:12">
      <c r="A2257" s="1">
        <v>100016143</v>
      </c>
      <c r="B2257" s="1" t="s">
        <v>587</v>
      </c>
      <c r="C2257" s="1" t="s">
        <v>5189</v>
      </c>
      <c r="D2257" s="1" t="s">
        <v>12</v>
      </c>
      <c r="E2257" s="1" t="s">
        <v>11</v>
      </c>
      <c r="F2257" s="13" t="s">
        <v>407</v>
      </c>
      <c r="G2257" s="13">
        <v>4</v>
      </c>
      <c r="H2257" s="13">
        <v>1</v>
      </c>
      <c r="I2257" s="13">
        <v>200</v>
      </c>
      <c r="J2257" s="13">
        <v>1</v>
      </c>
      <c r="K2257" s="13" t="s">
        <v>6332</v>
      </c>
      <c r="L2257" s="13" t="s">
        <v>6333</v>
      </c>
    </row>
    <row r="2258" spans="1:12">
      <c r="A2258" s="1">
        <v>100016147</v>
      </c>
      <c r="B2258" s="1" t="s">
        <v>587</v>
      </c>
      <c r="C2258" s="1" t="s">
        <v>5189</v>
      </c>
      <c r="D2258" s="1" t="s">
        <v>176</v>
      </c>
      <c r="E2258" s="1" t="s">
        <v>11</v>
      </c>
      <c r="F2258" s="13" t="s">
        <v>407</v>
      </c>
      <c r="G2258" s="13">
        <v>5</v>
      </c>
      <c r="H2258" s="13">
        <v>1</v>
      </c>
      <c r="I2258" s="13">
        <v>150</v>
      </c>
      <c r="J2258" s="13">
        <v>1</v>
      </c>
      <c r="K2258" s="13" t="s">
        <v>6306</v>
      </c>
      <c r="L2258" s="13" t="s">
        <v>6307</v>
      </c>
    </row>
    <row r="2259" spans="1:12">
      <c r="A2259" s="1">
        <v>100016151</v>
      </c>
      <c r="B2259" s="1" t="s">
        <v>587</v>
      </c>
      <c r="C2259" s="1" t="s">
        <v>5189</v>
      </c>
      <c r="D2259" s="1" t="s">
        <v>176</v>
      </c>
      <c r="E2259" s="1" t="s">
        <v>11</v>
      </c>
      <c r="F2259" s="13" t="s">
        <v>407</v>
      </c>
      <c r="G2259" s="13">
        <v>3</v>
      </c>
      <c r="H2259" s="13">
        <v>1</v>
      </c>
      <c r="I2259" s="13">
        <v>150</v>
      </c>
      <c r="J2259" s="13">
        <v>1</v>
      </c>
      <c r="K2259" s="13" t="s">
        <v>6306</v>
      </c>
      <c r="L2259" s="13" t="s">
        <v>6307</v>
      </c>
    </row>
    <row r="2260" spans="1:12">
      <c r="A2260" s="1">
        <v>100017750</v>
      </c>
      <c r="B2260" s="1" t="s">
        <v>587</v>
      </c>
      <c r="C2260" s="1" t="s">
        <v>5189</v>
      </c>
      <c r="D2260" s="1" t="s">
        <v>5408</v>
      </c>
      <c r="E2260" s="1" t="s">
        <v>20</v>
      </c>
      <c r="F2260" s="13" t="s">
        <v>72</v>
      </c>
      <c r="G2260" s="13">
        <v>3</v>
      </c>
      <c r="H2260" s="13">
        <v>1</v>
      </c>
      <c r="I2260" s="13">
        <v>150</v>
      </c>
      <c r="J2260" s="13">
        <v>1</v>
      </c>
      <c r="K2260" s="13" t="s">
        <v>6306</v>
      </c>
      <c r="L2260" s="13" t="s">
        <v>6307</v>
      </c>
    </row>
    <row r="2261" spans="1:12">
      <c r="A2261" s="1">
        <v>100016160</v>
      </c>
      <c r="B2261" s="1" t="s">
        <v>587</v>
      </c>
      <c r="C2261" s="1" t="s">
        <v>5189</v>
      </c>
      <c r="D2261" s="1" t="s">
        <v>1451</v>
      </c>
      <c r="E2261" s="1" t="s">
        <v>2</v>
      </c>
      <c r="F2261" s="13" t="s">
        <v>1452</v>
      </c>
      <c r="G2261" s="13">
        <v>4</v>
      </c>
      <c r="H2261" s="13">
        <v>1</v>
      </c>
      <c r="I2261" s="13">
        <v>200</v>
      </c>
      <c r="J2261" s="13">
        <v>1</v>
      </c>
      <c r="K2261" s="13" t="s">
        <v>6332</v>
      </c>
      <c r="L2261" s="13" t="s">
        <v>6333</v>
      </c>
    </row>
    <row r="2262" spans="1:12">
      <c r="A2262" s="1">
        <v>100016161</v>
      </c>
      <c r="B2262" s="1" t="s">
        <v>587</v>
      </c>
      <c r="C2262" s="1" t="s">
        <v>5189</v>
      </c>
      <c r="D2262" s="1" t="s">
        <v>12</v>
      </c>
      <c r="E2262" s="1" t="s">
        <v>11</v>
      </c>
      <c r="F2262" s="13" t="s">
        <v>12</v>
      </c>
      <c r="G2262" s="13">
        <v>4</v>
      </c>
      <c r="H2262" s="13">
        <v>1</v>
      </c>
      <c r="I2262" s="13">
        <v>200</v>
      </c>
      <c r="J2262" s="13">
        <v>1</v>
      </c>
      <c r="K2262" s="13" t="s">
        <v>6332</v>
      </c>
      <c r="L2262" s="13" t="s">
        <v>6333</v>
      </c>
    </row>
    <row r="2263" spans="1:12">
      <c r="A2263" s="1">
        <v>100016167</v>
      </c>
      <c r="B2263" s="1" t="s">
        <v>587</v>
      </c>
      <c r="C2263" s="1" t="s">
        <v>5189</v>
      </c>
      <c r="D2263" s="1" t="s">
        <v>12</v>
      </c>
      <c r="E2263" s="1" t="s">
        <v>11</v>
      </c>
      <c r="F2263" s="13" t="s">
        <v>12</v>
      </c>
      <c r="G2263" s="13">
        <v>3</v>
      </c>
      <c r="H2263" s="13">
        <v>1</v>
      </c>
      <c r="I2263" s="13">
        <v>150</v>
      </c>
      <c r="J2263" s="13">
        <v>1</v>
      </c>
      <c r="K2263" s="13" t="s">
        <v>6306</v>
      </c>
      <c r="L2263" s="13" t="s">
        <v>6307</v>
      </c>
    </row>
    <row r="2264" spans="1:12">
      <c r="A2264" s="1">
        <v>100016170</v>
      </c>
      <c r="B2264" s="1" t="s">
        <v>587</v>
      </c>
      <c r="C2264" s="1" t="s">
        <v>5189</v>
      </c>
      <c r="D2264" s="1" t="s">
        <v>12</v>
      </c>
      <c r="E2264" s="1" t="s">
        <v>11</v>
      </c>
      <c r="F2264" s="13" t="s">
        <v>12</v>
      </c>
      <c r="G2264" s="13">
        <v>4</v>
      </c>
      <c r="H2264" s="13">
        <v>1</v>
      </c>
      <c r="I2264" s="13">
        <v>200</v>
      </c>
      <c r="J2264" s="13">
        <v>1</v>
      </c>
      <c r="K2264" s="13" t="s">
        <v>6332</v>
      </c>
      <c r="L2264" s="13" t="s">
        <v>6333</v>
      </c>
    </row>
    <row r="2265" spans="1:12">
      <c r="A2265" s="1">
        <v>100016177</v>
      </c>
      <c r="B2265" s="1" t="s">
        <v>587</v>
      </c>
      <c r="C2265" s="1" t="s">
        <v>5189</v>
      </c>
      <c r="D2265" s="1" t="s">
        <v>5235</v>
      </c>
      <c r="E2265" s="1" t="s">
        <v>11</v>
      </c>
      <c r="F2265" s="13" t="s">
        <v>12</v>
      </c>
      <c r="G2265" s="13">
        <v>4</v>
      </c>
      <c r="H2265" s="13">
        <v>1</v>
      </c>
      <c r="I2265" s="13">
        <v>200</v>
      </c>
      <c r="J2265" s="13">
        <v>1</v>
      </c>
      <c r="K2265" s="13" t="s">
        <v>6332</v>
      </c>
      <c r="L2265" s="13" t="s">
        <v>6333</v>
      </c>
    </row>
    <row r="2266" spans="1:12">
      <c r="A2266" s="1">
        <v>100016188</v>
      </c>
      <c r="B2266" s="1" t="s">
        <v>587</v>
      </c>
      <c r="C2266" s="1" t="s">
        <v>5189</v>
      </c>
      <c r="D2266" s="1" t="s">
        <v>5238</v>
      </c>
      <c r="E2266" s="1" t="s">
        <v>2</v>
      </c>
      <c r="F2266" s="13" t="s">
        <v>277</v>
      </c>
      <c r="G2266" s="13">
        <v>4</v>
      </c>
      <c r="H2266" s="13">
        <v>1</v>
      </c>
      <c r="I2266" s="13">
        <v>200</v>
      </c>
      <c r="J2266" s="13">
        <v>1</v>
      </c>
      <c r="K2266" s="13" t="s">
        <v>6332</v>
      </c>
      <c r="L2266" s="13" t="s">
        <v>6333</v>
      </c>
    </row>
    <row r="2267" spans="1:12">
      <c r="A2267" s="1">
        <v>100016193</v>
      </c>
      <c r="B2267" s="1" t="s">
        <v>587</v>
      </c>
      <c r="C2267" s="1" t="s">
        <v>5189</v>
      </c>
      <c r="D2267" s="1" t="s">
        <v>12</v>
      </c>
      <c r="E2267" s="1" t="s">
        <v>11</v>
      </c>
      <c r="F2267" s="13" t="s">
        <v>12</v>
      </c>
      <c r="G2267" s="13">
        <v>4</v>
      </c>
      <c r="H2267" s="13">
        <v>1</v>
      </c>
      <c r="I2267" s="13">
        <v>200</v>
      </c>
      <c r="J2267" s="13">
        <v>1</v>
      </c>
      <c r="K2267" s="13" t="s">
        <v>6332</v>
      </c>
      <c r="L2267" s="13" t="s">
        <v>6333</v>
      </c>
    </row>
    <row r="2268" spans="1:12">
      <c r="A2268" s="1">
        <v>100016204</v>
      </c>
      <c r="B2268" s="1" t="s">
        <v>587</v>
      </c>
      <c r="C2268" s="1" t="s">
        <v>5189</v>
      </c>
      <c r="D2268" s="1" t="s">
        <v>12</v>
      </c>
      <c r="E2268" s="1" t="s">
        <v>11</v>
      </c>
      <c r="F2268" s="13" t="s">
        <v>12</v>
      </c>
      <c r="G2268" s="13">
        <v>4</v>
      </c>
      <c r="H2268" s="13">
        <v>1</v>
      </c>
      <c r="I2268" s="13">
        <v>200</v>
      </c>
      <c r="J2268" s="13">
        <v>1</v>
      </c>
      <c r="K2268" s="13" t="s">
        <v>6332</v>
      </c>
      <c r="L2268" s="13" t="s">
        <v>6333</v>
      </c>
    </row>
    <row r="2269" spans="1:12">
      <c r="A2269" s="1">
        <v>100016216</v>
      </c>
      <c r="B2269" s="1" t="s">
        <v>587</v>
      </c>
      <c r="C2269" s="1" t="s">
        <v>5189</v>
      </c>
      <c r="D2269" s="1" t="s">
        <v>18</v>
      </c>
      <c r="E2269" s="1" t="s">
        <v>27</v>
      </c>
      <c r="F2269" s="13" t="s">
        <v>18</v>
      </c>
      <c r="G2269" s="13">
        <v>5</v>
      </c>
      <c r="H2269" s="13">
        <v>1</v>
      </c>
      <c r="I2269" s="13">
        <v>250</v>
      </c>
      <c r="J2269" s="13">
        <v>1</v>
      </c>
      <c r="K2269" s="13" t="s">
        <v>6328</v>
      </c>
      <c r="L2269" s="13" t="s">
        <v>6329</v>
      </c>
    </row>
    <row r="2270" spans="1:12">
      <c r="A2270" s="1">
        <v>100017539</v>
      </c>
      <c r="B2270" s="1" t="s">
        <v>587</v>
      </c>
      <c r="C2270" s="1" t="s">
        <v>5189</v>
      </c>
      <c r="D2270" s="1" t="s">
        <v>5475</v>
      </c>
      <c r="E2270" s="1" t="s">
        <v>5474</v>
      </c>
      <c r="F2270" s="13" t="s">
        <v>5475</v>
      </c>
      <c r="G2270" s="13">
        <v>4</v>
      </c>
      <c r="H2270" s="13">
        <v>1</v>
      </c>
      <c r="I2270" s="13">
        <v>200</v>
      </c>
      <c r="J2270" s="13">
        <v>1</v>
      </c>
      <c r="K2270" s="13" t="s">
        <v>6332</v>
      </c>
      <c r="L2270" s="13" t="s">
        <v>6333</v>
      </c>
    </row>
    <row r="2271" spans="1:12">
      <c r="A2271" s="1">
        <v>100016220</v>
      </c>
      <c r="B2271" s="1" t="s">
        <v>587</v>
      </c>
      <c r="C2271" s="1" t="s">
        <v>5189</v>
      </c>
      <c r="D2271" s="1" t="s">
        <v>12</v>
      </c>
      <c r="E2271" s="1" t="s">
        <v>11</v>
      </c>
      <c r="F2271" s="13" t="s">
        <v>12</v>
      </c>
      <c r="G2271" s="13">
        <v>4</v>
      </c>
      <c r="H2271" s="13">
        <v>1</v>
      </c>
      <c r="I2271" s="13">
        <v>200</v>
      </c>
      <c r="J2271" s="13">
        <v>1</v>
      </c>
      <c r="K2271" s="13" t="s">
        <v>6332</v>
      </c>
      <c r="L2271" s="13" t="s">
        <v>6333</v>
      </c>
    </row>
    <row r="2272" spans="1:12">
      <c r="A2272" s="1">
        <v>100016226</v>
      </c>
      <c r="B2272" s="1" t="s">
        <v>587</v>
      </c>
      <c r="C2272" s="1" t="s">
        <v>5189</v>
      </c>
      <c r="D2272" s="1" t="s">
        <v>12</v>
      </c>
      <c r="E2272" s="1" t="s">
        <v>11</v>
      </c>
      <c r="F2272" s="13" t="s">
        <v>12</v>
      </c>
      <c r="G2272" s="13">
        <v>4</v>
      </c>
      <c r="H2272" s="13">
        <v>1</v>
      </c>
      <c r="I2272" s="13">
        <v>200</v>
      </c>
      <c r="J2272" s="13">
        <v>1</v>
      </c>
      <c r="K2272" s="13" t="s">
        <v>6332</v>
      </c>
      <c r="L2272" s="13" t="s">
        <v>6333</v>
      </c>
    </row>
    <row r="2273" spans="1:12">
      <c r="A2273" s="1">
        <v>100016230</v>
      </c>
      <c r="B2273" s="1" t="s">
        <v>587</v>
      </c>
      <c r="C2273" s="1" t="s">
        <v>5189</v>
      </c>
      <c r="D2273" s="1" t="s">
        <v>12</v>
      </c>
      <c r="E2273" s="1" t="s">
        <v>11</v>
      </c>
      <c r="F2273" s="13" t="s">
        <v>12</v>
      </c>
      <c r="G2273" s="13">
        <v>4</v>
      </c>
      <c r="H2273" s="13">
        <v>1</v>
      </c>
      <c r="I2273" s="13">
        <v>200</v>
      </c>
      <c r="J2273" s="13">
        <v>1</v>
      </c>
      <c r="K2273" s="13" t="s">
        <v>6332</v>
      </c>
      <c r="L2273" s="13" t="s">
        <v>6333</v>
      </c>
    </row>
    <row r="2274" spans="1:12">
      <c r="A2274" s="1">
        <v>100016238</v>
      </c>
      <c r="B2274" s="1" t="s">
        <v>587</v>
      </c>
      <c r="C2274" s="1" t="s">
        <v>5189</v>
      </c>
      <c r="D2274" s="1" t="s">
        <v>4794</v>
      </c>
      <c r="E2274" s="1" t="s">
        <v>11</v>
      </c>
      <c r="F2274" s="13" t="s">
        <v>12</v>
      </c>
      <c r="G2274" s="13">
        <v>4</v>
      </c>
      <c r="H2274" s="13">
        <v>1</v>
      </c>
      <c r="I2274" s="13">
        <v>200</v>
      </c>
      <c r="J2274" s="13">
        <v>1</v>
      </c>
      <c r="K2274" s="13" t="s">
        <v>6332</v>
      </c>
      <c r="L2274" s="13" t="s">
        <v>6333</v>
      </c>
    </row>
    <row r="2275" spans="1:12">
      <c r="A2275" s="1">
        <v>100016241</v>
      </c>
      <c r="B2275" s="1" t="s">
        <v>587</v>
      </c>
      <c r="C2275" s="1" t="s">
        <v>5189</v>
      </c>
      <c r="D2275" s="1" t="s">
        <v>12</v>
      </c>
      <c r="E2275" s="1" t="s">
        <v>11</v>
      </c>
      <c r="F2275" s="13" t="s">
        <v>12</v>
      </c>
      <c r="G2275" s="13">
        <v>4</v>
      </c>
      <c r="H2275" s="13">
        <v>1</v>
      </c>
      <c r="I2275" s="13">
        <v>200</v>
      </c>
      <c r="J2275" s="13">
        <v>1</v>
      </c>
      <c r="K2275" s="13" t="s">
        <v>6332</v>
      </c>
      <c r="L2275" s="13" t="s">
        <v>6333</v>
      </c>
    </row>
    <row r="2276" spans="1:12">
      <c r="A2276" s="1">
        <v>100016250</v>
      </c>
      <c r="B2276" s="1" t="s">
        <v>587</v>
      </c>
      <c r="C2276" s="1" t="s">
        <v>5189</v>
      </c>
      <c r="D2276" s="1" t="s">
        <v>5256</v>
      </c>
      <c r="E2276" s="1" t="s">
        <v>27</v>
      </c>
      <c r="F2276" s="13" t="s">
        <v>18</v>
      </c>
      <c r="G2276" s="13">
        <v>4</v>
      </c>
      <c r="H2276" s="13">
        <v>1</v>
      </c>
      <c r="I2276" s="13">
        <v>200</v>
      </c>
      <c r="J2276" s="13">
        <v>1</v>
      </c>
      <c r="K2276" s="13" t="s">
        <v>6332</v>
      </c>
      <c r="L2276" s="13" t="s">
        <v>6333</v>
      </c>
    </row>
    <row r="2277" spans="1:12">
      <c r="A2277" s="1">
        <v>100016264</v>
      </c>
      <c r="B2277" s="1" t="s">
        <v>587</v>
      </c>
      <c r="C2277" s="1" t="s">
        <v>5189</v>
      </c>
      <c r="D2277" s="1" t="s">
        <v>18</v>
      </c>
      <c r="E2277" s="1" t="s">
        <v>27</v>
      </c>
      <c r="F2277" s="13" t="s">
        <v>18</v>
      </c>
      <c r="G2277" s="13">
        <v>4</v>
      </c>
      <c r="H2277" s="13">
        <v>1</v>
      </c>
      <c r="I2277" s="13">
        <v>200</v>
      </c>
      <c r="J2277" s="13">
        <v>1</v>
      </c>
      <c r="K2277" s="13" t="s">
        <v>6308</v>
      </c>
      <c r="L2277" s="13" t="s">
        <v>6309</v>
      </c>
    </row>
    <row r="2278" spans="1:12">
      <c r="A2278" s="1">
        <v>100016268</v>
      </c>
      <c r="B2278" s="1" t="s">
        <v>587</v>
      </c>
      <c r="C2278" s="1" t="s">
        <v>5189</v>
      </c>
      <c r="D2278" s="1" t="s">
        <v>12</v>
      </c>
      <c r="E2278" s="1" t="s">
        <v>11</v>
      </c>
      <c r="F2278" s="13" t="s">
        <v>12</v>
      </c>
      <c r="G2278" s="13">
        <v>4</v>
      </c>
      <c r="H2278" s="13">
        <v>1</v>
      </c>
      <c r="I2278" s="13">
        <v>200</v>
      </c>
      <c r="J2278" s="13">
        <v>1</v>
      </c>
      <c r="K2278" s="13" t="s">
        <v>6332</v>
      </c>
      <c r="L2278" s="13" t="s">
        <v>6333</v>
      </c>
    </row>
    <row r="2279" spans="1:12">
      <c r="A2279" s="1">
        <v>100016277</v>
      </c>
      <c r="B2279" s="1" t="s">
        <v>587</v>
      </c>
      <c r="C2279" s="1" t="s">
        <v>5189</v>
      </c>
      <c r="D2279" s="1" t="s">
        <v>5262</v>
      </c>
      <c r="E2279" s="1" t="s">
        <v>11</v>
      </c>
      <c r="F2279" s="13" t="s">
        <v>12</v>
      </c>
      <c r="G2279" s="13">
        <v>4</v>
      </c>
      <c r="H2279" s="13">
        <v>1</v>
      </c>
      <c r="I2279" s="13">
        <v>200</v>
      </c>
      <c r="J2279" s="13">
        <v>1</v>
      </c>
      <c r="K2279" s="13" t="s">
        <v>6332</v>
      </c>
      <c r="L2279" s="13" t="s">
        <v>6333</v>
      </c>
    </row>
    <row r="2280" spans="1:12">
      <c r="A2280" s="1">
        <v>100016282</v>
      </c>
      <c r="B2280" s="1" t="s">
        <v>587</v>
      </c>
      <c r="C2280" s="1" t="s">
        <v>5189</v>
      </c>
      <c r="D2280" s="1" t="s">
        <v>12</v>
      </c>
      <c r="E2280" s="1" t="s">
        <v>11</v>
      </c>
      <c r="F2280" s="13" t="s">
        <v>12</v>
      </c>
      <c r="G2280" s="13">
        <v>4</v>
      </c>
      <c r="H2280" s="13">
        <v>1</v>
      </c>
      <c r="I2280" s="13">
        <v>200</v>
      </c>
      <c r="J2280" s="13">
        <v>1</v>
      </c>
      <c r="K2280" s="13" t="s">
        <v>6332</v>
      </c>
      <c r="L2280" s="13" t="s">
        <v>6333</v>
      </c>
    </row>
    <row r="2281" spans="1:12">
      <c r="A2281" s="1">
        <v>100016281</v>
      </c>
      <c r="B2281" s="1" t="s">
        <v>587</v>
      </c>
      <c r="C2281" s="1" t="s">
        <v>5189</v>
      </c>
      <c r="D2281" s="1" t="s">
        <v>5264</v>
      </c>
      <c r="E2281" s="1" t="s">
        <v>11</v>
      </c>
      <c r="F2281" s="13" t="s">
        <v>12</v>
      </c>
      <c r="G2281" s="13">
        <v>4</v>
      </c>
      <c r="H2281" s="13">
        <v>1</v>
      </c>
      <c r="I2281" s="13">
        <v>200</v>
      </c>
      <c r="J2281" s="13">
        <v>1</v>
      </c>
      <c r="K2281" s="13" t="s">
        <v>6332</v>
      </c>
      <c r="L2281" s="13" t="s">
        <v>6333</v>
      </c>
    </row>
    <row r="2282" spans="1:12">
      <c r="A2282" s="1">
        <v>100016290</v>
      </c>
      <c r="B2282" s="1" t="s">
        <v>587</v>
      </c>
      <c r="C2282" s="1" t="s">
        <v>5189</v>
      </c>
      <c r="D2282" s="1" t="s">
        <v>3874</v>
      </c>
      <c r="E2282" s="1" t="s">
        <v>2</v>
      </c>
      <c r="F2282" s="13" t="s">
        <v>842</v>
      </c>
      <c r="G2282" s="13">
        <v>4</v>
      </c>
      <c r="H2282" s="13">
        <v>1</v>
      </c>
      <c r="I2282" s="13">
        <v>200</v>
      </c>
      <c r="J2282" s="13">
        <v>1</v>
      </c>
      <c r="K2282" s="13" t="s">
        <v>6332</v>
      </c>
      <c r="L2282" s="13" t="s">
        <v>6333</v>
      </c>
    </row>
    <row r="2283" spans="1:12">
      <c r="A2283" s="1">
        <v>100016298</v>
      </c>
      <c r="B2283" s="1" t="s">
        <v>587</v>
      </c>
      <c r="C2283" s="1" t="s">
        <v>5189</v>
      </c>
      <c r="D2283" s="1" t="s">
        <v>12</v>
      </c>
      <c r="E2283" s="1" t="s">
        <v>11</v>
      </c>
      <c r="F2283" s="13" t="s">
        <v>407</v>
      </c>
      <c r="G2283" s="13">
        <v>4</v>
      </c>
      <c r="H2283" s="13">
        <v>1</v>
      </c>
      <c r="I2283" s="13">
        <v>200</v>
      </c>
      <c r="J2283" s="13">
        <v>1</v>
      </c>
      <c r="K2283" s="13" t="s">
        <v>6332</v>
      </c>
      <c r="L2283" s="13" t="s">
        <v>6333</v>
      </c>
    </row>
    <row r="2284" spans="1:12">
      <c r="A2284" s="1">
        <v>100016301</v>
      </c>
      <c r="B2284" s="1" t="s">
        <v>587</v>
      </c>
      <c r="C2284" s="1" t="s">
        <v>5189</v>
      </c>
      <c r="D2284" s="1" t="s">
        <v>12</v>
      </c>
      <c r="E2284" s="1" t="s">
        <v>11</v>
      </c>
      <c r="F2284" s="13" t="s">
        <v>12</v>
      </c>
      <c r="G2284" s="13">
        <v>3</v>
      </c>
      <c r="H2284" s="13">
        <v>1</v>
      </c>
      <c r="I2284" s="13">
        <v>150</v>
      </c>
      <c r="J2284" s="13">
        <v>1</v>
      </c>
      <c r="K2284" s="13" t="s">
        <v>6306</v>
      </c>
      <c r="L2284" s="13" t="s">
        <v>6307</v>
      </c>
    </row>
    <row r="2285" spans="1:12">
      <c r="A2285" s="1">
        <v>100016308</v>
      </c>
      <c r="B2285" s="1" t="s">
        <v>587</v>
      </c>
      <c r="C2285" s="1" t="s">
        <v>5189</v>
      </c>
      <c r="D2285" s="1" t="s">
        <v>12</v>
      </c>
      <c r="E2285" s="1" t="s">
        <v>11</v>
      </c>
      <c r="F2285" s="13" t="s">
        <v>407</v>
      </c>
      <c r="G2285" s="13">
        <v>4</v>
      </c>
      <c r="H2285" s="13">
        <v>1</v>
      </c>
      <c r="I2285" s="13">
        <v>200</v>
      </c>
      <c r="J2285" s="13">
        <v>1</v>
      </c>
      <c r="K2285" s="13" t="s">
        <v>6332</v>
      </c>
      <c r="L2285" s="13" t="s">
        <v>6333</v>
      </c>
    </row>
    <row r="2286" spans="1:12">
      <c r="A2286" s="1">
        <v>100016320</v>
      </c>
      <c r="B2286" s="1" t="s">
        <v>587</v>
      </c>
      <c r="C2286" s="1" t="s">
        <v>4630</v>
      </c>
      <c r="D2286" s="1" t="s">
        <v>533</v>
      </c>
      <c r="E2286" s="1" t="s">
        <v>11</v>
      </c>
      <c r="F2286" s="13" t="s">
        <v>407</v>
      </c>
      <c r="G2286" s="13">
        <v>2</v>
      </c>
      <c r="H2286" s="13">
        <v>1</v>
      </c>
      <c r="I2286" s="13">
        <v>100</v>
      </c>
      <c r="J2286" s="13">
        <v>1</v>
      </c>
      <c r="K2286" s="13" t="s">
        <v>6320</v>
      </c>
      <c r="L2286" s="13" t="s">
        <v>6321</v>
      </c>
    </row>
    <row r="2287" spans="1:12">
      <c r="A2287" s="1">
        <v>100018180</v>
      </c>
      <c r="B2287" s="1" t="s">
        <v>587</v>
      </c>
      <c r="C2287" s="1" t="s">
        <v>4630</v>
      </c>
      <c r="D2287" s="1" t="s">
        <v>494</v>
      </c>
      <c r="E2287" s="1" t="s">
        <v>20</v>
      </c>
      <c r="F2287" s="13" t="s">
        <v>72</v>
      </c>
      <c r="G2287" s="13">
        <v>2</v>
      </c>
      <c r="H2287" s="13">
        <v>1</v>
      </c>
      <c r="I2287" s="13">
        <v>100</v>
      </c>
      <c r="J2287" s="13">
        <v>1</v>
      </c>
      <c r="K2287" s="13" t="s">
        <v>6320</v>
      </c>
      <c r="L2287" s="13" t="s">
        <v>6321</v>
      </c>
    </row>
    <row r="2288" spans="1:12">
      <c r="A2288" s="1">
        <v>100016324</v>
      </c>
      <c r="B2288" s="1" t="s">
        <v>587</v>
      </c>
      <c r="C2288" s="1" t="s">
        <v>4630</v>
      </c>
      <c r="D2288" s="1" t="s">
        <v>5220</v>
      </c>
      <c r="E2288" s="1" t="s">
        <v>2</v>
      </c>
      <c r="F2288" s="13" t="s">
        <v>1113</v>
      </c>
      <c r="G2288" s="13">
        <v>3</v>
      </c>
      <c r="H2288" s="13">
        <v>1</v>
      </c>
      <c r="I2288" s="13">
        <v>150</v>
      </c>
      <c r="J2288" s="13">
        <v>1</v>
      </c>
      <c r="K2288" s="13" t="s">
        <v>6306</v>
      </c>
      <c r="L2288" s="13" t="s">
        <v>6307</v>
      </c>
    </row>
    <row r="2289" spans="1:12">
      <c r="A2289" s="1">
        <v>100016331</v>
      </c>
      <c r="B2289" s="1" t="s">
        <v>587</v>
      </c>
      <c r="C2289" s="1" t="s">
        <v>4630</v>
      </c>
      <c r="D2289" s="1" t="s">
        <v>4940</v>
      </c>
      <c r="E2289" s="1" t="s">
        <v>11</v>
      </c>
      <c r="F2289" s="13" t="s">
        <v>12</v>
      </c>
      <c r="G2289" s="13">
        <v>3</v>
      </c>
      <c r="H2289" s="13">
        <v>1</v>
      </c>
      <c r="I2289" s="13">
        <v>150</v>
      </c>
      <c r="J2289" s="13">
        <v>1</v>
      </c>
      <c r="K2289" s="13" t="s">
        <v>6306</v>
      </c>
      <c r="L2289" s="13" t="s">
        <v>6307</v>
      </c>
    </row>
    <row r="2290" spans="1:12">
      <c r="A2290" s="1">
        <v>100016335</v>
      </c>
      <c r="B2290" s="1" t="s">
        <v>587</v>
      </c>
      <c r="C2290" s="1" t="s">
        <v>4630</v>
      </c>
      <c r="D2290" s="1" t="s">
        <v>105</v>
      </c>
      <c r="E2290" s="1" t="s">
        <v>11</v>
      </c>
      <c r="F2290" s="13" t="s">
        <v>12</v>
      </c>
      <c r="G2290" s="13">
        <v>3</v>
      </c>
      <c r="H2290" s="13">
        <v>1</v>
      </c>
      <c r="I2290" s="13">
        <v>150</v>
      </c>
      <c r="J2290" s="13">
        <v>1</v>
      </c>
      <c r="K2290" s="13" t="s">
        <v>6312</v>
      </c>
      <c r="L2290" s="13" t="s">
        <v>6313</v>
      </c>
    </row>
    <row r="2291" spans="1:12">
      <c r="A2291" s="1">
        <v>100016338</v>
      </c>
      <c r="B2291" s="1" t="s">
        <v>587</v>
      </c>
      <c r="C2291" s="1" t="s">
        <v>4630</v>
      </c>
      <c r="D2291" s="1" t="s">
        <v>176</v>
      </c>
      <c r="E2291" s="1" t="s">
        <v>11</v>
      </c>
      <c r="F2291" s="13" t="s">
        <v>12</v>
      </c>
      <c r="G2291" s="13">
        <v>3</v>
      </c>
      <c r="H2291" s="13">
        <v>1</v>
      </c>
      <c r="I2291" s="13">
        <v>150</v>
      </c>
      <c r="J2291" s="13">
        <v>1</v>
      </c>
      <c r="K2291" s="13" t="s">
        <v>6306</v>
      </c>
      <c r="L2291" s="13" t="s">
        <v>6307</v>
      </c>
    </row>
    <row r="2292" spans="1:12">
      <c r="A2292" s="1">
        <v>100016342</v>
      </c>
      <c r="B2292" s="1" t="s">
        <v>587</v>
      </c>
      <c r="C2292" s="1" t="s">
        <v>4630</v>
      </c>
      <c r="D2292" s="1" t="s">
        <v>4940</v>
      </c>
      <c r="E2292" s="1" t="s">
        <v>11</v>
      </c>
      <c r="F2292" s="13" t="s">
        <v>407</v>
      </c>
      <c r="G2292" s="13">
        <v>3</v>
      </c>
      <c r="H2292" s="13">
        <v>1</v>
      </c>
      <c r="I2292" s="13">
        <v>150</v>
      </c>
      <c r="J2292" s="13">
        <v>1</v>
      </c>
      <c r="K2292" s="13" t="s">
        <v>6306</v>
      </c>
      <c r="L2292" s="13" t="s">
        <v>6307</v>
      </c>
    </row>
    <row r="2293" spans="1:12">
      <c r="A2293" s="1">
        <v>100016353</v>
      </c>
      <c r="B2293" s="1" t="s">
        <v>587</v>
      </c>
      <c r="C2293" s="1" t="s">
        <v>4630</v>
      </c>
      <c r="D2293" s="1" t="s">
        <v>12</v>
      </c>
      <c r="E2293" s="1" t="s">
        <v>11</v>
      </c>
      <c r="F2293" s="13" t="s">
        <v>12</v>
      </c>
      <c r="G2293" s="13">
        <v>3</v>
      </c>
      <c r="H2293" s="13">
        <v>1</v>
      </c>
      <c r="I2293" s="13">
        <v>150</v>
      </c>
      <c r="J2293" s="13">
        <v>1</v>
      </c>
      <c r="K2293" s="13" t="s">
        <v>6306</v>
      </c>
      <c r="L2293" s="13" t="s">
        <v>6307</v>
      </c>
    </row>
    <row r="2294" spans="1:12">
      <c r="A2294" s="1">
        <v>100016357</v>
      </c>
      <c r="B2294" s="1" t="s">
        <v>587</v>
      </c>
      <c r="C2294" s="1" t="s">
        <v>4630</v>
      </c>
      <c r="D2294" s="1" t="s">
        <v>12</v>
      </c>
      <c r="E2294" s="1" t="s">
        <v>11</v>
      </c>
      <c r="F2294" s="13" t="s">
        <v>407</v>
      </c>
      <c r="G2294" s="13">
        <v>3</v>
      </c>
      <c r="H2294" s="13">
        <v>1</v>
      </c>
      <c r="I2294" s="13">
        <v>150</v>
      </c>
      <c r="J2294" s="13">
        <v>1</v>
      </c>
      <c r="K2294" s="13" t="s">
        <v>6306</v>
      </c>
      <c r="L2294" s="13" t="s">
        <v>6307</v>
      </c>
    </row>
    <row r="2295" spans="1:12">
      <c r="A2295" s="1">
        <v>100016361</v>
      </c>
      <c r="B2295" s="1" t="s">
        <v>587</v>
      </c>
      <c r="C2295" s="1" t="s">
        <v>4630</v>
      </c>
      <c r="D2295" s="1" t="s">
        <v>176</v>
      </c>
      <c r="E2295" s="1" t="s">
        <v>11</v>
      </c>
      <c r="F2295" s="13" t="s">
        <v>12</v>
      </c>
      <c r="G2295" s="13">
        <v>3</v>
      </c>
      <c r="H2295" s="13">
        <v>1</v>
      </c>
      <c r="I2295" s="13">
        <v>150</v>
      </c>
      <c r="J2295" s="13">
        <v>1</v>
      </c>
      <c r="K2295" s="13" t="s">
        <v>6306</v>
      </c>
      <c r="L2295" s="13" t="s">
        <v>6307</v>
      </c>
    </row>
    <row r="2296" spans="1:12">
      <c r="A2296" s="1">
        <v>100016366</v>
      </c>
      <c r="B2296" s="1" t="s">
        <v>587</v>
      </c>
      <c r="C2296" s="1" t="s">
        <v>4630</v>
      </c>
      <c r="D2296" s="1" t="s">
        <v>12</v>
      </c>
      <c r="E2296" s="1" t="s">
        <v>11</v>
      </c>
      <c r="F2296" s="13" t="s">
        <v>12</v>
      </c>
      <c r="G2296" s="13">
        <v>4</v>
      </c>
      <c r="H2296" s="13">
        <v>1</v>
      </c>
      <c r="I2296" s="13">
        <v>200</v>
      </c>
      <c r="J2296" s="13">
        <v>1</v>
      </c>
      <c r="K2296" s="13" t="s">
        <v>6324</v>
      </c>
      <c r="L2296" s="13" t="s">
        <v>6325</v>
      </c>
    </row>
    <row r="2297" spans="1:12">
      <c r="A2297" s="1">
        <v>100016371</v>
      </c>
      <c r="B2297" s="1" t="s">
        <v>587</v>
      </c>
      <c r="C2297" s="1" t="s">
        <v>4630</v>
      </c>
      <c r="D2297" s="1" t="s">
        <v>533</v>
      </c>
      <c r="E2297" s="1" t="s">
        <v>11</v>
      </c>
      <c r="F2297" s="13" t="s">
        <v>12</v>
      </c>
      <c r="G2297" s="13">
        <v>3</v>
      </c>
      <c r="H2297" s="13">
        <v>1</v>
      </c>
      <c r="I2297" s="13">
        <v>150</v>
      </c>
      <c r="J2297" s="13">
        <v>1</v>
      </c>
      <c r="K2297" s="13" t="s">
        <v>6306</v>
      </c>
      <c r="L2297" s="13" t="s">
        <v>6307</v>
      </c>
    </row>
    <row r="2298" spans="1:12">
      <c r="A2298" s="1">
        <v>100016380</v>
      </c>
      <c r="B2298" s="1" t="s">
        <v>587</v>
      </c>
      <c r="C2298" s="1" t="s">
        <v>4630</v>
      </c>
      <c r="D2298" s="1" t="s">
        <v>199</v>
      </c>
      <c r="E2298" s="1" t="s">
        <v>2</v>
      </c>
      <c r="F2298" s="13" t="s">
        <v>81</v>
      </c>
      <c r="G2298" s="13">
        <v>2</v>
      </c>
      <c r="H2298" s="13">
        <v>1</v>
      </c>
      <c r="I2298" s="13">
        <v>100</v>
      </c>
      <c r="J2298" s="13">
        <v>1</v>
      </c>
      <c r="K2298" s="13" t="s">
        <v>6320</v>
      </c>
      <c r="L2298" s="13" t="s">
        <v>6321</v>
      </c>
    </row>
    <row r="2299" spans="1:12">
      <c r="A2299" s="1">
        <v>100016383</v>
      </c>
      <c r="B2299" s="1" t="s">
        <v>587</v>
      </c>
      <c r="C2299" s="1" t="s">
        <v>4630</v>
      </c>
      <c r="D2299" s="1" t="s">
        <v>176</v>
      </c>
      <c r="E2299" s="1" t="s">
        <v>11</v>
      </c>
      <c r="F2299" s="13" t="s">
        <v>407</v>
      </c>
      <c r="G2299" s="13">
        <v>3</v>
      </c>
      <c r="H2299" s="13">
        <v>1</v>
      </c>
      <c r="I2299" s="13">
        <v>150</v>
      </c>
      <c r="J2299" s="13">
        <v>1</v>
      </c>
      <c r="K2299" s="13" t="s">
        <v>6312</v>
      </c>
      <c r="L2299" s="13" t="s">
        <v>6313</v>
      </c>
    </row>
    <row r="2300" spans="1:12">
      <c r="A2300" s="1">
        <v>100016387</v>
      </c>
      <c r="B2300" s="1" t="s">
        <v>587</v>
      </c>
      <c r="C2300" s="1" t="s">
        <v>4630</v>
      </c>
      <c r="D2300" s="1" t="s">
        <v>176</v>
      </c>
      <c r="E2300" s="1" t="s">
        <v>11</v>
      </c>
      <c r="F2300" s="13" t="s">
        <v>12</v>
      </c>
      <c r="G2300" s="13">
        <v>3</v>
      </c>
      <c r="H2300" s="13">
        <v>1</v>
      </c>
      <c r="I2300" s="13">
        <v>150</v>
      </c>
      <c r="J2300" s="13">
        <v>1</v>
      </c>
      <c r="K2300" s="13" t="s">
        <v>6306</v>
      </c>
      <c r="L2300" s="13" t="s">
        <v>6307</v>
      </c>
    </row>
    <row r="2301" spans="1:12">
      <c r="A2301" s="1">
        <v>100016390</v>
      </c>
      <c r="B2301" s="1" t="s">
        <v>587</v>
      </c>
      <c r="C2301" s="1" t="s">
        <v>4630</v>
      </c>
      <c r="D2301" s="1" t="s">
        <v>12</v>
      </c>
      <c r="E2301" s="1" t="s">
        <v>11</v>
      </c>
      <c r="F2301" s="13" t="s">
        <v>407</v>
      </c>
      <c r="G2301" s="13">
        <v>2</v>
      </c>
      <c r="H2301" s="13">
        <v>1</v>
      </c>
      <c r="I2301" s="13">
        <v>100</v>
      </c>
      <c r="J2301" s="13">
        <v>1</v>
      </c>
      <c r="K2301" s="13" t="s">
        <v>6320</v>
      </c>
      <c r="L2301" s="13" t="s">
        <v>6321</v>
      </c>
    </row>
    <row r="2302" spans="1:12">
      <c r="A2302" s="1">
        <v>100016393</v>
      </c>
      <c r="B2302" s="1" t="s">
        <v>587</v>
      </c>
      <c r="C2302" s="1" t="s">
        <v>4630</v>
      </c>
      <c r="D2302" s="1" t="s">
        <v>2283</v>
      </c>
      <c r="E2302" s="1" t="s">
        <v>27</v>
      </c>
      <c r="F2302" s="13" t="s">
        <v>18</v>
      </c>
      <c r="G2302" s="13">
        <v>5</v>
      </c>
      <c r="H2302" s="13">
        <v>1</v>
      </c>
      <c r="I2302" s="13">
        <v>250</v>
      </c>
      <c r="J2302" s="13">
        <v>1</v>
      </c>
      <c r="K2302" s="13" t="s">
        <v>6314</v>
      </c>
      <c r="L2302" s="13" t="s">
        <v>6315</v>
      </c>
    </row>
    <row r="2303" spans="1:12">
      <c r="A2303" s="1">
        <v>100016395</v>
      </c>
      <c r="B2303" s="1" t="s">
        <v>587</v>
      </c>
      <c r="C2303" s="1" t="s">
        <v>4630</v>
      </c>
      <c r="D2303" s="1" t="s">
        <v>5305</v>
      </c>
      <c r="E2303" s="1" t="s">
        <v>11</v>
      </c>
      <c r="F2303" s="13" t="s">
        <v>12</v>
      </c>
      <c r="G2303" s="13">
        <v>4</v>
      </c>
      <c r="H2303" s="13">
        <v>1</v>
      </c>
      <c r="I2303" s="13">
        <v>200</v>
      </c>
      <c r="J2303" s="13">
        <v>1</v>
      </c>
      <c r="K2303" s="13" t="s">
        <v>6324</v>
      </c>
      <c r="L2303" s="13" t="s">
        <v>6325</v>
      </c>
    </row>
    <row r="2304" spans="1:12">
      <c r="A2304" s="1">
        <v>100016401</v>
      </c>
      <c r="B2304" s="1" t="s">
        <v>587</v>
      </c>
      <c r="C2304" s="1" t="s">
        <v>4630</v>
      </c>
      <c r="D2304" s="1" t="s">
        <v>12</v>
      </c>
      <c r="E2304" s="1" t="s">
        <v>11</v>
      </c>
      <c r="F2304" s="13" t="s">
        <v>12</v>
      </c>
      <c r="G2304" s="13">
        <v>5</v>
      </c>
      <c r="H2304" s="13">
        <v>1</v>
      </c>
      <c r="I2304" s="13">
        <v>250</v>
      </c>
      <c r="J2304" s="13">
        <v>1</v>
      </c>
      <c r="K2304" s="13" t="s">
        <v>6314</v>
      </c>
      <c r="L2304" s="13" t="s">
        <v>6315</v>
      </c>
    </row>
    <row r="2305" spans="1:12">
      <c r="A2305" s="1">
        <v>100016409</v>
      </c>
      <c r="B2305" s="1" t="s">
        <v>587</v>
      </c>
      <c r="C2305" s="1" t="s">
        <v>4630</v>
      </c>
      <c r="D2305" s="1" t="s">
        <v>5309</v>
      </c>
      <c r="E2305" s="1" t="s">
        <v>20</v>
      </c>
      <c r="F2305" s="13" t="s">
        <v>72</v>
      </c>
      <c r="G2305" s="13">
        <v>3</v>
      </c>
      <c r="H2305" s="13">
        <v>1</v>
      </c>
      <c r="I2305" s="13">
        <v>150</v>
      </c>
      <c r="J2305" s="13">
        <v>1</v>
      </c>
      <c r="K2305" s="13" t="s">
        <v>6312</v>
      </c>
      <c r="L2305" s="13" t="s">
        <v>6313</v>
      </c>
    </row>
    <row r="2306" spans="1:12">
      <c r="A2306" s="1">
        <v>100016412</v>
      </c>
      <c r="B2306" s="1" t="s">
        <v>587</v>
      </c>
      <c r="C2306" s="1" t="s">
        <v>4630</v>
      </c>
      <c r="D2306" s="1" t="s">
        <v>176</v>
      </c>
      <c r="E2306" s="1" t="s">
        <v>11</v>
      </c>
      <c r="F2306" s="13" t="s">
        <v>12</v>
      </c>
      <c r="G2306" s="13">
        <v>4</v>
      </c>
      <c r="H2306" s="13">
        <v>1</v>
      </c>
      <c r="I2306" s="13">
        <v>200</v>
      </c>
      <c r="J2306" s="13">
        <v>1</v>
      </c>
      <c r="K2306" s="13" t="s">
        <v>6324</v>
      </c>
      <c r="L2306" s="13" t="s">
        <v>6325</v>
      </c>
    </row>
    <row r="2307" spans="1:12">
      <c r="A2307" s="1">
        <v>100016416</v>
      </c>
      <c r="B2307" s="1" t="s">
        <v>587</v>
      </c>
      <c r="C2307" s="1" t="s">
        <v>4630</v>
      </c>
      <c r="D2307" s="1" t="s">
        <v>4940</v>
      </c>
      <c r="E2307" s="1" t="s">
        <v>11</v>
      </c>
      <c r="F2307" s="13" t="s">
        <v>407</v>
      </c>
      <c r="G2307" s="13">
        <v>2</v>
      </c>
      <c r="H2307" s="13">
        <v>1</v>
      </c>
      <c r="I2307" s="13">
        <v>100</v>
      </c>
      <c r="J2307" s="13">
        <v>1</v>
      </c>
      <c r="K2307" s="13" t="s">
        <v>6320</v>
      </c>
      <c r="L2307" s="13" t="s">
        <v>6321</v>
      </c>
    </row>
    <row r="2308" spans="1:12">
      <c r="A2308" s="1">
        <v>100016418</v>
      </c>
      <c r="B2308" s="1" t="s">
        <v>587</v>
      </c>
      <c r="C2308" s="1" t="s">
        <v>4630</v>
      </c>
      <c r="D2308" s="1" t="s">
        <v>12</v>
      </c>
      <c r="E2308" s="1" t="s">
        <v>11</v>
      </c>
      <c r="F2308" s="13" t="s">
        <v>407</v>
      </c>
      <c r="G2308" s="13">
        <v>3</v>
      </c>
      <c r="H2308" s="13">
        <v>1</v>
      </c>
      <c r="I2308" s="13">
        <v>150</v>
      </c>
      <c r="J2308" s="13">
        <v>1</v>
      </c>
      <c r="K2308" s="13" t="s">
        <v>6306</v>
      </c>
      <c r="L2308" s="13" t="s">
        <v>6307</v>
      </c>
    </row>
    <row r="2309" spans="1:12">
      <c r="A2309" s="1">
        <v>100016424</v>
      </c>
      <c r="B2309" s="1" t="s">
        <v>587</v>
      </c>
      <c r="C2309" s="1" t="s">
        <v>4630</v>
      </c>
      <c r="D2309" s="1" t="s">
        <v>1664</v>
      </c>
      <c r="E2309" s="1" t="s">
        <v>11</v>
      </c>
      <c r="F2309" s="13" t="s">
        <v>12</v>
      </c>
      <c r="G2309" s="13">
        <v>3</v>
      </c>
      <c r="H2309" s="13">
        <v>1</v>
      </c>
      <c r="I2309" s="13">
        <v>150</v>
      </c>
      <c r="J2309" s="13">
        <v>1</v>
      </c>
      <c r="K2309" s="13" t="s">
        <v>6306</v>
      </c>
      <c r="L2309" s="13" t="s">
        <v>6307</v>
      </c>
    </row>
    <row r="2310" spans="1:12">
      <c r="A2310" s="1">
        <v>100016432</v>
      </c>
      <c r="B2310" s="1" t="s">
        <v>587</v>
      </c>
      <c r="C2310" s="1" t="s">
        <v>4630</v>
      </c>
      <c r="D2310" s="1" t="s">
        <v>3464</v>
      </c>
      <c r="E2310" s="1" t="s">
        <v>11</v>
      </c>
      <c r="F2310" s="13" t="s">
        <v>407</v>
      </c>
      <c r="G2310" s="13">
        <v>2</v>
      </c>
      <c r="H2310" s="13">
        <v>1</v>
      </c>
      <c r="I2310" s="13">
        <v>100</v>
      </c>
      <c r="J2310" s="13">
        <v>1</v>
      </c>
      <c r="K2310" s="13" t="s">
        <v>6320</v>
      </c>
      <c r="L2310" s="13" t="s">
        <v>6321</v>
      </c>
    </row>
    <row r="2311" spans="1:12">
      <c r="A2311" s="1">
        <v>100016439</v>
      </c>
      <c r="B2311" s="1" t="s">
        <v>587</v>
      </c>
      <c r="C2311" s="1" t="s">
        <v>4630</v>
      </c>
      <c r="D2311" s="1" t="s">
        <v>12</v>
      </c>
      <c r="E2311" s="1" t="s">
        <v>11</v>
      </c>
      <c r="F2311" s="13" t="s">
        <v>12</v>
      </c>
      <c r="G2311" s="13">
        <v>4</v>
      </c>
      <c r="H2311" s="13">
        <v>1</v>
      </c>
      <c r="I2311" s="13">
        <v>200</v>
      </c>
      <c r="J2311" s="13">
        <v>1</v>
      </c>
      <c r="K2311" s="13" t="s">
        <v>6324</v>
      </c>
      <c r="L2311" s="13" t="s">
        <v>6325</v>
      </c>
    </row>
    <row r="2312" spans="1:12">
      <c r="A2312" s="1">
        <v>100016442</v>
      </c>
      <c r="B2312" s="1" t="s">
        <v>587</v>
      </c>
      <c r="C2312" s="1" t="s">
        <v>4630</v>
      </c>
      <c r="D2312" s="1" t="s">
        <v>12</v>
      </c>
      <c r="E2312" s="1" t="s">
        <v>11</v>
      </c>
      <c r="F2312" s="13" t="s">
        <v>12</v>
      </c>
      <c r="G2312" s="13">
        <v>3</v>
      </c>
      <c r="H2312" s="13">
        <v>1</v>
      </c>
      <c r="I2312" s="13">
        <v>150</v>
      </c>
      <c r="J2312" s="13">
        <v>1</v>
      </c>
      <c r="K2312" s="13" t="s">
        <v>6306</v>
      </c>
      <c r="L2312" s="13" t="s">
        <v>6307</v>
      </c>
    </row>
    <row r="2313" spans="1:12">
      <c r="A2313" s="1">
        <v>100016445</v>
      </c>
      <c r="B2313" s="1" t="s">
        <v>587</v>
      </c>
      <c r="C2313" s="1" t="s">
        <v>4630</v>
      </c>
      <c r="D2313" s="1" t="s">
        <v>176</v>
      </c>
      <c r="E2313" s="1" t="s">
        <v>11</v>
      </c>
      <c r="F2313" s="13" t="s">
        <v>12</v>
      </c>
      <c r="G2313" s="13">
        <v>4</v>
      </c>
      <c r="H2313" s="13">
        <v>1</v>
      </c>
      <c r="I2313" s="13">
        <v>200</v>
      </c>
      <c r="J2313" s="13">
        <v>1</v>
      </c>
      <c r="K2313" s="13" t="s">
        <v>6324</v>
      </c>
      <c r="L2313" s="13" t="s">
        <v>6325</v>
      </c>
    </row>
    <row r="2314" spans="1:12">
      <c r="A2314" s="1">
        <v>100016452</v>
      </c>
      <c r="B2314" s="1" t="s">
        <v>587</v>
      </c>
      <c r="C2314" s="1" t="s">
        <v>4630</v>
      </c>
      <c r="D2314" s="1" t="s">
        <v>12</v>
      </c>
      <c r="E2314" s="1" t="s">
        <v>11</v>
      </c>
      <c r="F2314" s="13" t="s">
        <v>12</v>
      </c>
      <c r="G2314" s="13">
        <v>3</v>
      </c>
      <c r="H2314" s="13">
        <v>1</v>
      </c>
      <c r="I2314" s="13">
        <v>150</v>
      </c>
      <c r="J2314" s="13">
        <v>1</v>
      </c>
      <c r="K2314" s="13" t="s">
        <v>6306</v>
      </c>
      <c r="L2314" s="13" t="s">
        <v>6307</v>
      </c>
    </row>
    <row r="2315" spans="1:12">
      <c r="A2315" s="1">
        <v>100016457</v>
      </c>
      <c r="B2315" s="1" t="s">
        <v>587</v>
      </c>
      <c r="C2315" s="1" t="s">
        <v>4630</v>
      </c>
      <c r="D2315" s="1" t="s">
        <v>176</v>
      </c>
      <c r="E2315" s="1" t="s">
        <v>11</v>
      </c>
      <c r="F2315" s="13" t="s">
        <v>407</v>
      </c>
      <c r="G2315" s="13">
        <v>3</v>
      </c>
      <c r="H2315" s="13">
        <v>1</v>
      </c>
      <c r="I2315" s="13">
        <v>150</v>
      </c>
      <c r="J2315" s="13">
        <v>1</v>
      </c>
      <c r="K2315" s="13" t="s">
        <v>6306</v>
      </c>
      <c r="L2315" s="13" t="s">
        <v>6307</v>
      </c>
    </row>
    <row r="2316" spans="1:12">
      <c r="A2316" s="1">
        <v>100016462</v>
      </c>
      <c r="B2316" s="1" t="s">
        <v>587</v>
      </c>
      <c r="C2316" s="1" t="s">
        <v>4630</v>
      </c>
      <c r="D2316" s="1" t="s">
        <v>5329</v>
      </c>
      <c r="E2316" s="1" t="s">
        <v>20</v>
      </c>
      <c r="F2316" s="13" t="s">
        <v>72</v>
      </c>
      <c r="G2316" s="13">
        <v>4</v>
      </c>
      <c r="H2316" s="13">
        <v>1</v>
      </c>
      <c r="I2316" s="13">
        <v>200</v>
      </c>
      <c r="J2316" s="13">
        <v>1</v>
      </c>
      <c r="K2316" s="13" t="s">
        <v>6324</v>
      </c>
      <c r="L2316" s="13" t="s">
        <v>6325</v>
      </c>
    </row>
    <row r="2317" spans="1:12">
      <c r="A2317" s="1">
        <v>100016465</v>
      </c>
      <c r="B2317" s="1" t="s">
        <v>587</v>
      </c>
      <c r="C2317" s="1" t="s">
        <v>4630</v>
      </c>
      <c r="D2317" s="1" t="s">
        <v>5331</v>
      </c>
      <c r="E2317" s="1" t="s">
        <v>11</v>
      </c>
      <c r="F2317" s="13" t="s">
        <v>407</v>
      </c>
      <c r="G2317" s="13">
        <v>2</v>
      </c>
      <c r="H2317" s="13">
        <v>1</v>
      </c>
      <c r="I2317" s="13">
        <v>100</v>
      </c>
      <c r="J2317" s="13">
        <v>1</v>
      </c>
      <c r="K2317" s="13" t="s">
        <v>6320</v>
      </c>
      <c r="L2317" s="13" t="s">
        <v>6321</v>
      </c>
    </row>
    <row r="2318" spans="1:12">
      <c r="A2318" s="1">
        <v>100016474</v>
      </c>
      <c r="B2318" s="1" t="s">
        <v>587</v>
      </c>
      <c r="C2318" s="1" t="s">
        <v>4630</v>
      </c>
      <c r="D2318" s="1" t="s">
        <v>5336</v>
      </c>
      <c r="E2318" s="1" t="s">
        <v>27</v>
      </c>
      <c r="F2318" s="13" t="s">
        <v>18</v>
      </c>
      <c r="G2318" s="13">
        <v>3</v>
      </c>
      <c r="H2318" s="13">
        <v>1</v>
      </c>
      <c r="I2318" s="13">
        <v>150</v>
      </c>
      <c r="J2318" s="13">
        <v>1</v>
      </c>
      <c r="K2318" s="13" t="s">
        <v>6312</v>
      </c>
      <c r="L2318" s="13" t="s">
        <v>6313</v>
      </c>
    </row>
    <row r="2319" spans="1:12">
      <c r="A2319" s="1">
        <v>100017547</v>
      </c>
      <c r="B2319" s="1" t="s">
        <v>587</v>
      </c>
      <c r="C2319" s="1" t="s">
        <v>4630</v>
      </c>
      <c r="D2319" s="1" t="s">
        <v>5473</v>
      </c>
      <c r="E2319" s="1" t="s">
        <v>5474</v>
      </c>
      <c r="F2319" s="13" t="s">
        <v>5475</v>
      </c>
      <c r="G2319" s="13">
        <v>0</v>
      </c>
      <c r="H2319" s="13">
        <v>0</v>
      </c>
      <c r="I2319" s="13">
        <v>0</v>
      </c>
      <c r="J2319" s="13">
        <v>1</v>
      </c>
      <c r="K2319" s="13" t="s">
        <v>6330</v>
      </c>
      <c r="L2319" s="13" t="s">
        <v>6331</v>
      </c>
    </row>
    <row r="2320" spans="1:12">
      <c r="A2320" s="1">
        <v>100017546</v>
      </c>
      <c r="B2320" s="1" t="s">
        <v>587</v>
      </c>
      <c r="C2320" s="1" t="s">
        <v>4630</v>
      </c>
      <c r="D2320" s="1" t="s">
        <v>5475</v>
      </c>
      <c r="E2320" s="1" t="s">
        <v>5474</v>
      </c>
      <c r="F2320" s="13" t="s">
        <v>5475</v>
      </c>
      <c r="G2320" s="13">
        <v>0</v>
      </c>
      <c r="H2320" s="13">
        <v>0</v>
      </c>
      <c r="I2320" s="13">
        <v>0</v>
      </c>
      <c r="J2320" s="13">
        <v>1</v>
      </c>
      <c r="K2320" s="13" t="s">
        <v>6330</v>
      </c>
      <c r="L2320" s="13" t="s">
        <v>6331</v>
      </c>
    </row>
    <row r="2321" spans="1:12">
      <c r="A2321" s="1">
        <v>100016472</v>
      </c>
      <c r="B2321" s="1" t="s">
        <v>587</v>
      </c>
      <c r="C2321" s="1" t="s">
        <v>4630</v>
      </c>
      <c r="D2321" s="1" t="s">
        <v>5334</v>
      </c>
      <c r="E2321" s="1" t="s">
        <v>11</v>
      </c>
      <c r="F2321" s="13" t="s">
        <v>12</v>
      </c>
      <c r="G2321" s="13">
        <v>3</v>
      </c>
      <c r="H2321" s="13">
        <v>1</v>
      </c>
      <c r="I2321" s="13">
        <v>150</v>
      </c>
      <c r="J2321" s="13">
        <v>1</v>
      </c>
      <c r="K2321" s="13" t="s">
        <v>6312</v>
      </c>
      <c r="L2321" s="13" t="s">
        <v>6313</v>
      </c>
    </row>
    <row r="2322" spans="1:12">
      <c r="A2322" s="1">
        <v>100016475</v>
      </c>
      <c r="B2322" s="1" t="s">
        <v>587</v>
      </c>
      <c r="C2322" s="1" t="s">
        <v>4630</v>
      </c>
      <c r="D2322" s="1" t="s">
        <v>5337</v>
      </c>
      <c r="E2322" s="1" t="s">
        <v>20</v>
      </c>
      <c r="F2322" s="13" t="s">
        <v>72</v>
      </c>
      <c r="G2322" s="13">
        <v>4</v>
      </c>
      <c r="H2322" s="13">
        <v>1</v>
      </c>
      <c r="I2322" s="13">
        <v>200</v>
      </c>
      <c r="J2322" s="13">
        <v>1</v>
      </c>
      <c r="K2322" s="13" t="s">
        <v>6310</v>
      </c>
      <c r="L2322" s="13" t="s">
        <v>6311</v>
      </c>
    </row>
    <row r="2323" spans="1:12">
      <c r="A2323" s="1">
        <v>100016480</v>
      </c>
      <c r="B2323" s="1" t="s">
        <v>587</v>
      </c>
      <c r="C2323" s="1" t="s">
        <v>4630</v>
      </c>
      <c r="D2323" s="1" t="s">
        <v>12</v>
      </c>
      <c r="E2323" s="1" t="s">
        <v>11</v>
      </c>
      <c r="F2323" s="13" t="s">
        <v>12</v>
      </c>
      <c r="G2323" s="13">
        <v>4</v>
      </c>
      <c r="H2323" s="13">
        <v>1</v>
      </c>
      <c r="I2323" s="13">
        <v>200</v>
      </c>
      <c r="J2323" s="13">
        <v>1</v>
      </c>
      <c r="K2323" s="13" t="s">
        <v>6324</v>
      </c>
      <c r="L2323" s="13" t="s">
        <v>6325</v>
      </c>
    </row>
    <row r="2324" spans="1:12">
      <c r="A2324" s="1">
        <v>100016829</v>
      </c>
      <c r="B2324" s="1" t="s">
        <v>587</v>
      </c>
      <c r="C2324" s="1" t="s">
        <v>4630</v>
      </c>
      <c r="D2324" s="1" t="s">
        <v>1140</v>
      </c>
      <c r="E2324" s="1" t="s">
        <v>2</v>
      </c>
      <c r="F2324" s="13" t="s">
        <v>46</v>
      </c>
      <c r="G2324" s="13">
        <v>3</v>
      </c>
      <c r="H2324" s="13">
        <v>1</v>
      </c>
      <c r="I2324" s="13">
        <v>150</v>
      </c>
      <c r="J2324" s="13">
        <v>1</v>
      </c>
      <c r="K2324" s="13" t="s">
        <v>6306</v>
      </c>
      <c r="L2324" s="13" t="s">
        <v>6307</v>
      </c>
    </row>
    <row r="2325" spans="1:12">
      <c r="A2325" s="1">
        <v>100016704</v>
      </c>
      <c r="B2325" s="1" t="s">
        <v>587</v>
      </c>
      <c r="C2325" s="1" t="s">
        <v>4630</v>
      </c>
      <c r="D2325" s="1" t="s">
        <v>252</v>
      </c>
      <c r="E2325" s="1" t="s">
        <v>11</v>
      </c>
      <c r="F2325" s="13" t="s">
        <v>12</v>
      </c>
      <c r="G2325" s="13">
        <v>4</v>
      </c>
      <c r="H2325" s="13">
        <v>1</v>
      </c>
      <c r="I2325" s="13">
        <v>200</v>
      </c>
      <c r="J2325" s="13">
        <v>1</v>
      </c>
      <c r="K2325" s="13" t="s">
        <v>6324</v>
      </c>
      <c r="L2325" s="13" t="s">
        <v>6325</v>
      </c>
    </row>
    <row r="2326" spans="1:12">
      <c r="A2326" s="1">
        <v>100016485</v>
      </c>
      <c r="B2326" s="1" t="s">
        <v>587</v>
      </c>
      <c r="C2326" s="1" t="s">
        <v>4630</v>
      </c>
      <c r="D2326" s="1" t="s">
        <v>12</v>
      </c>
      <c r="E2326" s="1" t="s">
        <v>11</v>
      </c>
      <c r="F2326" s="13" t="s">
        <v>12</v>
      </c>
      <c r="G2326" s="13">
        <v>5</v>
      </c>
      <c r="H2326" s="13">
        <v>1</v>
      </c>
      <c r="I2326" s="13">
        <v>250</v>
      </c>
      <c r="J2326" s="13">
        <v>1</v>
      </c>
      <c r="K2326" s="13" t="s">
        <v>6328</v>
      </c>
      <c r="L2326" s="13" t="s">
        <v>6329</v>
      </c>
    </row>
    <row r="2327" spans="1:12">
      <c r="A2327" s="1">
        <v>100016489</v>
      </c>
      <c r="B2327" s="1" t="s">
        <v>587</v>
      </c>
      <c r="C2327" s="1" t="s">
        <v>4630</v>
      </c>
      <c r="D2327" s="1" t="s">
        <v>46</v>
      </c>
      <c r="E2327" s="1" t="s">
        <v>2</v>
      </c>
      <c r="F2327" s="13" t="s">
        <v>46</v>
      </c>
      <c r="G2327" s="13">
        <v>3</v>
      </c>
      <c r="H2327" s="13">
        <v>1</v>
      </c>
      <c r="I2327" s="13">
        <v>150</v>
      </c>
      <c r="J2327" s="13">
        <v>1</v>
      </c>
      <c r="K2327" s="13" t="s">
        <v>6306</v>
      </c>
      <c r="L2327" s="13" t="s">
        <v>6307</v>
      </c>
    </row>
    <row r="2328" spans="1:12">
      <c r="A2328" s="1">
        <v>100016495</v>
      </c>
      <c r="B2328" s="1" t="s">
        <v>587</v>
      </c>
      <c r="C2328" s="1" t="s">
        <v>4630</v>
      </c>
      <c r="D2328" s="1" t="s">
        <v>12</v>
      </c>
      <c r="E2328" s="1" t="s">
        <v>11</v>
      </c>
      <c r="F2328" s="13" t="s">
        <v>407</v>
      </c>
      <c r="G2328" s="13">
        <v>2</v>
      </c>
      <c r="H2328" s="13">
        <v>1</v>
      </c>
      <c r="I2328" s="13">
        <v>100</v>
      </c>
      <c r="J2328" s="13">
        <v>1</v>
      </c>
      <c r="K2328" s="13" t="s">
        <v>6320</v>
      </c>
      <c r="L2328" s="13" t="s">
        <v>6321</v>
      </c>
    </row>
    <row r="2329" spans="1:12">
      <c r="A2329" s="1">
        <v>100016502</v>
      </c>
      <c r="B2329" s="1" t="s">
        <v>587</v>
      </c>
      <c r="C2329" s="1" t="s">
        <v>4630</v>
      </c>
      <c r="D2329" s="1" t="s">
        <v>12</v>
      </c>
      <c r="E2329" s="1" t="s">
        <v>11</v>
      </c>
      <c r="F2329" s="13" t="s">
        <v>12</v>
      </c>
      <c r="G2329" s="13">
        <v>3</v>
      </c>
      <c r="H2329" s="13">
        <v>1</v>
      </c>
      <c r="I2329" s="13">
        <v>150</v>
      </c>
      <c r="J2329" s="13">
        <v>1</v>
      </c>
      <c r="K2329" s="13" t="s">
        <v>6306</v>
      </c>
      <c r="L2329" s="13" t="s">
        <v>6307</v>
      </c>
    </row>
    <row r="2330" spans="1:12">
      <c r="A2330" s="1">
        <v>100016505</v>
      </c>
      <c r="B2330" s="1" t="s">
        <v>587</v>
      </c>
      <c r="C2330" s="1" t="s">
        <v>4630</v>
      </c>
      <c r="D2330" s="1" t="s">
        <v>533</v>
      </c>
      <c r="E2330" s="1" t="s">
        <v>11</v>
      </c>
      <c r="F2330" s="13" t="s">
        <v>12</v>
      </c>
      <c r="G2330" s="13">
        <v>3</v>
      </c>
      <c r="H2330" s="13">
        <v>1</v>
      </c>
      <c r="I2330" s="13">
        <v>150</v>
      </c>
      <c r="J2330" s="13">
        <v>1</v>
      </c>
      <c r="K2330" s="13" t="s">
        <v>6306</v>
      </c>
      <c r="L2330" s="13" t="s">
        <v>6307</v>
      </c>
    </row>
    <row r="2331" spans="1:12">
      <c r="A2331" s="1">
        <v>100016508</v>
      </c>
      <c r="B2331" s="1" t="s">
        <v>587</v>
      </c>
      <c r="C2331" s="1" t="s">
        <v>4630</v>
      </c>
      <c r="D2331" s="1" t="s">
        <v>5351</v>
      </c>
      <c r="E2331" s="1" t="s">
        <v>11</v>
      </c>
      <c r="F2331" s="13" t="s">
        <v>407</v>
      </c>
      <c r="G2331" s="13">
        <v>3</v>
      </c>
      <c r="H2331" s="13">
        <v>1</v>
      </c>
      <c r="I2331" s="13">
        <v>150</v>
      </c>
      <c r="J2331" s="13">
        <v>1</v>
      </c>
      <c r="K2331" s="13" t="s">
        <v>6306</v>
      </c>
      <c r="L2331" s="13" t="s">
        <v>6307</v>
      </c>
    </row>
    <row r="2332" spans="1:12">
      <c r="A2332" s="1">
        <v>100016516</v>
      </c>
      <c r="B2332" s="1" t="s">
        <v>587</v>
      </c>
      <c r="C2332" s="1" t="s">
        <v>4630</v>
      </c>
      <c r="D2332" s="1" t="s">
        <v>12</v>
      </c>
      <c r="E2332" s="1" t="s">
        <v>11</v>
      </c>
      <c r="F2332" s="13" t="s">
        <v>12</v>
      </c>
      <c r="G2332" s="13">
        <v>3</v>
      </c>
      <c r="H2332" s="13">
        <v>1</v>
      </c>
      <c r="I2332" s="13">
        <v>150</v>
      </c>
      <c r="J2332" s="13">
        <v>1</v>
      </c>
      <c r="K2332" s="13" t="s">
        <v>6306</v>
      </c>
      <c r="L2332" s="13" t="s">
        <v>6307</v>
      </c>
    </row>
    <row r="2333" spans="1:12">
      <c r="A2333" s="1">
        <v>100016519</v>
      </c>
      <c r="B2333" s="1" t="s">
        <v>587</v>
      </c>
      <c r="C2333" s="1" t="s">
        <v>4630</v>
      </c>
      <c r="D2333" s="1" t="s">
        <v>533</v>
      </c>
      <c r="E2333" s="1" t="s">
        <v>11</v>
      </c>
      <c r="F2333" s="13" t="s">
        <v>12</v>
      </c>
      <c r="G2333" s="13">
        <v>3</v>
      </c>
      <c r="H2333" s="13">
        <v>1</v>
      </c>
      <c r="I2333" s="13">
        <v>150</v>
      </c>
      <c r="J2333" s="13">
        <v>1</v>
      </c>
      <c r="K2333" s="13" t="s">
        <v>6306</v>
      </c>
      <c r="L2333" s="13" t="s">
        <v>6307</v>
      </c>
    </row>
    <row r="2334" spans="1:12">
      <c r="A2334" s="1">
        <v>100016527</v>
      </c>
      <c r="B2334" s="1" t="s">
        <v>587</v>
      </c>
      <c r="C2334" s="1" t="s">
        <v>4630</v>
      </c>
      <c r="D2334" s="1" t="s">
        <v>533</v>
      </c>
      <c r="E2334" s="1" t="s">
        <v>11</v>
      </c>
      <c r="F2334" s="13" t="s">
        <v>407</v>
      </c>
      <c r="G2334" s="13">
        <v>3</v>
      </c>
      <c r="H2334" s="13">
        <v>1</v>
      </c>
      <c r="I2334" s="13">
        <v>150</v>
      </c>
      <c r="J2334" s="13">
        <v>1</v>
      </c>
      <c r="K2334" s="13" t="s">
        <v>6306</v>
      </c>
      <c r="L2334" s="13" t="s">
        <v>6307</v>
      </c>
    </row>
    <row r="2335" spans="1:12">
      <c r="A2335" s="1">
        <v>100016556</v>
      </c>
      <c r="B2335" s="1" t="s">
        <v>587</v>
      </c>
      <c r="C2335" s="1" t="s">
        <v>4630</v>
      </c>
      <c r="D2335" s="1" t="s">
        <v>46</v>
      </c>
      <c r="E2335" s="1" t="s">
        <v>2</v>
      </c>
      <c r="F2335" s="13" t="s">
        <v>46</v>
      </c>
      <c r="G2335" s="13">
        <v>3</v>
      </c>
      <c r="H2335" s="13">
        <v>1</v>
      </c>
      <c r="I2335" s="13">
        <v>150</v>
      </c>
      <c r="J2335" s="13">
        <v>1</v>
      </c>
      <c r="K2335" s="13" t="s">
        <v>6306</v>
      </c>
      <c r="L2335" s="13" t="s">
        <v>6307</v>
      </c>
    </row>
    <row r="2336" spans="1:12">
      <c r="A2336" s="1">
        <v>100016565</v>
      </c>
      <c r="B2336" s="1" t="s">
        <v>587</v>
      </c>
      <c r="C2336" s="1" t="s">
        <v>4630</v>
      </c>
      <c r="D2336" s="1" t="s">
        <v>3410</v>
      </c>
      <c r="E2336" s="1" t="s">
        <v>2</v>
      </c>
      <c r="F2336" s="13" t="s">
        <v>673</v>
      </c>
      <c r="G2336" s="13">
        <v>3</v>
      </c>
      <c r="H2336" s="13">
        <v>1</v>
      </c>
      <c r="I2336" s="13">
        <v>150</v>
      </c>
      <c r="J2336" s="13">
        <v>1</v>
      </c>
      <c r="K2336" s="13" t="s">
        <v>6306</v>
      </c>
      <c r="L2336" s="13" t="s">
        <v>6307</v>
      </c>
    </row>
    <row r="2337" spans="1:12">
      <c r="A2337" s="1">
        <v>100016563</v>
      </c>
      <c r="B2337" s="1" t="s">
        <v>587</v>
      </c>
      <c r="C2337" s="1" t="s">
        <v>4630</v>
      </c>
      <c r="D2337" s="1" t="s">
        <v>3874</v>
      </c>
      <c r="E2337" s="1" t="s">
        <v>2</v>
      </c>
      <c r="F2337" s="13" t="s">
        <v>842</v>
      </c>
      <c r="G2337" s="13">
        <v>2</v>
      </c>
      <c r="H2337" s="13">
        <v>1</v>
      </c>
      <c r="I2337" s="13">
        <v>100</v>
      </c>
      <c r="J2337" s="13">
        <v>1</v>
      </c>
      <c r="K2337" s="13" t="s">
        <v>6320</v>
      </c>
      <c r="L2337" s="13" t="s">
        <v>6321</v>
      </c>
    </row>
    <row r="2338" spans="1:12">
      <c r="A2338" s="1">
        <v>100016564</v>
      </c>
      <c r="B2338" s="1" t="s">
        <v>587</v>
      </c>
      <c r="C2338" s="1" t="s">
        <v>4630</v>
      </c>
      <c r="D2338" s="1" t="s">
        <v>1952</v>
      </c>
      <c r="E2338" s="1" t="s">
        <v>2</v>
      </c>
      <c r="F2338" s="13" t="s">
        <v>670</v>
      </c>
      <c r="G2338" s="13">
        <v>3</v>
      </c>
      <c r="H2338" s="13">
        <v>1</v>
      </c>
      <c r="I2338" s="13">
        <v>150</v>
      </c>
      <c r="J2338" s="13">
        <v>1</v>
      </c>
      <c r="K2338" s="13" t="s">
        <v>6306</v>
      </c>
      <c r="L2338" s="13" t="s">
        <v>6307</v>
      </c>
    </row>
    <row r="2339" spans="1:12">
      <c r="A2339" s="1">
        <v>100017545</v>
      </c>
      <c r="B2339" s="1" t="s">
        <v>587</v>
      </c>
      <c r="C2339" s="1" t="s">
        <v>4630</v>
      </c>
      <c r="D2339" s="1" t="s">
        <v>5499</v>
      </c>
      <c r="E2339" s="1" t="s">
        <v>5474</v>
      </c>
      <c r="F2339" s="13" t="s">
        <v>5475</v>
      </c>
      <c r="G2339" s="13">
        <v>0</v>
      </c>
      <c r="H2339" s="13">
        <v>0</v>
      </c>
      <c r="I2339" s="13">
        <v>0</v>
      </c>
      <c r="J2339" s="13">
        <v>1</v>
      </c>
      <c r="K2339" s="13" t="s">
        <v>6330</v>
      </c>
      <c r="L2339" s="13" t="s">
        <v>6331</v>
      </c>
    </row>
    <row r="2340" spans="1:12">
      <c r="A2340" s="1">
        <v>100016578</v>
      </c>
      <c r="B2340" s="1" t="s">
        <v>587</v>
      </c>
      <c r="C2340" s="1" t="s">
        <v>4630</v>
      </c>
      <c r="D2340" s="1" t="s">
        <v>12</v>
      </c>
      <c r="E2340" s="1" t="s">
        <v>11</v>
      </c>
      <c r="F2340" s="13" t="s">
        <v>407</v>
      </c>
      <c r="G2340" s="13">
        <v>2</v>
      </c>
      <c r="H2340" s="13">
        <v>1</v>
      </c>
      <c r="I2340" s="13">
        <v>100</v>
      </c>
      <c r="J2340" s="13">
        <v>1</v>
      </c>
      <c r="K2340" s="13" t="s">
        <v>6320</v>
      </c>
      <c r="L2340" s="13" t="s">
        <v>6321</v>
      </c>
    </row>
    <row r="2341" spans="1:12">
      <c r="A2341" s="1">
        <v>100016586</v>
      </c>
      <c r="B2341" s="1" t="s">
        <v>587</v>
      </c>
      <c r="C2341" s="1" t="s">
        <v>4630</v>
      </c>
      <c r="D2341" s="1" t="s">
        <v>10</v>
      </c>
      <c r="E2341" s="1" t="s">
        <v>11</v>
      </c>
      <c r="F2341" s="13" t="s">
        <v>12</v>
      </c>
      <c r="G2341" s="13">
        <v>3</v>
      </c>
      <c r="H2341" s="13">
        <v>1</v>
      </c>
      <c r="I2341" s="13">
        <v>150</v>
      </c>
      <c r="J2341" s="13">
        <v>1</v>
      </c>
      <c r="K2341" s="13" t="s">
        <v>6306</v>
      </c>
      <c r="L2341" s="13" t="s">
        <v>6307</v>
      </c>
    </row>
    <row r="2342" spans="1:12">
      <c r="A2342" s="1">
        <v>100016588</v>
      </c>
      <c r="B2342" s="1" t="s">
        <v>587</v>
      </c>
      <c r="C2342" s="1" t="s">
        <v>4630</v>
      </c>
      <c r="D2342" s="1" t="s">
        <v>1664</v>
      </c>
      <c r="E2342" s="1" t="s">
        <v>11</v>
      </c>
      <c r="F2342" s="13" t="s">
        <v>12</v>
      </c>
      <c r="G2342" s="13">
        <v>3</v>
      </c>
      <c r="H2342" s="13">
        <v>1</v>
      </c>
      <c r="I2342" s="13">
        <v>150</v>
      </c>
      <c r="J2342" s="13">
        <v>1</v>
      </c>
      <c r="K2342" s="13" t="s">
        <v>6306</v>
      </c>
      <c r="L2342" s="13" t="s">
        <v>6307</v>
      </c>
    </row>
    <row r="2343" spans="1:12">
      <c r="A2343" s="1">
        <v>100016595</v>
      </c>
      <c r="B2343" s="1" t="s">
        <v>587</v>
      </c>
      <c r="C2343" s="1" t="s">
        <v>4630</v>
      </c>
      <c r="D2343" s="1" t="s">
        <v>4940</v>
      </c>
      <c r="E2343" s="1" t="s">
        <v>11</v>
      </c>
      <c r="F2343" s="13" t="s">
        <v>407</v>
      </c>
      <c r="G2343" s="13">
        <v>2</v>
      </c>
      <c r="H2343" s="13">
        <v>1</v>
      </c>
      <c r="I2343" s="13">
        <v>100</v>
      </c>
      <c r="J2343" s="13">
        <v>1</v>
      </c>
      <c r="K2343" s="13" t="s">
        <v>6320</v>
      </c>
      <c r="L2343" s="13" t="s">
        <v>6321</v>
      </c>
    </row>
    <row r="2344" spans="1:12">
      <c r="A2344" s="1">
        <v>100017339</v>
      </c>
      <c r="B2344" s="1" t="s">
        <v>587</v>
      </c>
      <c r="C2344" s="1" t="s">
        <v>4630</v>
      </c>
      <c r="D2344" s="1" t="s">
        <v>5411</v>
      </c>
      <c r="E2344" s="1" t="s">
        <v>20</v>
      </c>
      <c r="F2344" s="13" t="s">
        <v>72</v>
      </c>
      <c r="G2344" s="13">
        <v>3</v>
      </c>
      <c r="H2344" s="13">
        <v>1</v>
      </c>
      <c r="I2344" s="13">
        <v>150</v>
      </c>
      <c r="J2344" s="13">
        <v>1</v>
      </c>
      <c r="K2344" s="13" t="s">
        <v>6306</v>
      </c>
      <c r="L2344" s="13" t="s">
        <v>6307</v>
      </c>
    </row>
    <row r="2345" spans="1:12">
      <c r="A2345" s="1">
        <v>100016602</v>
      </c>
      <c r="B2345" s="1" t="s">
        <v>587</v>
      </c>
      <c r="C2345" s="1" t="s">
        <v>4630</v>
      </c>
      <c r="D2345" s="1" t="s">
        <v>12</v>
      </c>
      <c r="E2345" s="1" t="s">
        <v>11</v>
      </c>
      <c r="F2345" s="13" t="s">
        <v>12</v>
      </c>
      <c r="G2345" s="13">
        <v>3</v>
      </c>
      <c r="H2345" s="13">
        <v>1</v>
      </c>
      <c r="I2345" s="13">
        <v>150</v>
      </c>
      <c r="J2345" s="13">
        <v>1</v>
      </c>
      <c r="K2345" s="13" t="s">
        <v>6306</v>
      </c>
      <c r="L2345" s="13" t="s">
        <v>6307</v>
      </c>
    </row>
    <row r="2346" spans="1:12">
      <c r="A2346" s="1">
        <v>100016607</v>
      </c>
      <c r="B2346" s="1" t="s">
        <v>587</v>
      </c>
      <c r="C2346" s="1" t="s">
        <v>4630</v>
      </c>
      <c r="D2346" s="1" t="s">
        <v>5382</v>
      </c>
      <c r="E2346" s="1" t="s">
        <v>11</v>
      </c>
      <c r="F2346" s="13" t="s">
        <v>407</v>
      </c>
      <c r="G2346" s="13">
        <v>2</v>
      </c>
      <c r="H2346" s="13">
        <v>1</v>
      </c>
      <c r="I2346" s="13">
        <v>100</v>
      </c>
      <c r="J2346" s="13">
        <v>1</v>
      </c>
      <c r="K2346" s="13" t="s">
        <v>6320</v>
      </c>
      <c r="L2346" s="13" t="s">
        <v>6321</v>
      </c>
    </row>
    <row r="2347" spans="1:12">
      <c r="A2347" s="1">
        <v>100016614</v>
      </c>
      <c r="B2347" s="1" t="s">
        <v>587</v>
      </c>
      <c r="C2347" s="1" t="s">
        <v>4630</v>
      </c>
      <c r="D2347" s="1" t="s">
        <v>12</v>
      </c>
      <c r="E2347" s="1" t="s">
        <v>11</v>
      </c>
      <c r="F2347" s="13" t="s">
        <v>407</v>
      </c>
      <c r="G2347" s="13">
        <v>2</v>
      </c>
      <c r="H2347" s="13">
        <v>1</v>
      </c>
      <c r="I2347" s="13">
        <v>100</v>
      </c>
      <c r="J2347" s="13">
        <v>1</v>
      </c>
      <c r="K2347" s="13" t="s">
        <v>6320</v>
      </c>
      <c r="L2347" s="13" t="s">
        <v>6321</v>
      </c>
    </row>
    <row r="2348" spans="1:12">
      <c r="A2348" s="1">
        <v>100016615</v>
      </c>
      <c r="B2348" s="1" t="s">
        <v>587</v>
      </c>
      <c r="C2348" s="1" t="s">
        <v>4630</v>
      </c>
      <c r="D2348" s="1" t="s">
        <v>12</v>
      </c>
      <c r="E2348" s="1" t="s">
        <v>11</v>
      </c>
      <c r="F2348" s="13" t="s">
        <v>12</v>
      </c>
      <c r="G2348" s="13">
        <v>4</v>
      </c>
      <c r="H2348" s="13">
        <v>1</v>
      </c>
      <c r="I2348" s="13">
        <v>200</v>
      </c>
      <c r="J2348" s="13">
        <v>1</v>
      </c>
      <c r="K2348" s="13" t="s">
        <v>6324</v>
      </c>
      <c r="L2348" s="13" t="s">
        <v>6325</v>
      </c>
    </row>
    <row r="2349" spans="1:12">
      <c r="A2349" s="1">
        <v>100016623</v>
      </c>
      <c r="B2349" s="1" t="s">
        <v>587</v>
      </c>
      <c r="C2349" s="1" t="s">
        <v>4630</v>
      </c>
      <c r="D2349" s="1" t="s">
        <v>12</v>
      </c>
      <c r="E2349" s="1" t="s">
        <v>11</v>
      </c>
      <c r="F2349" s="13" t="s">
        <v>407</v>
      </c>
      <c r="G2349" s="13">
        <v>2</v>
      </c>
      <c r="H2349" s="13">
        <v>1</v>
      </c>
      <c r="I2349" s="13">
        <v>100</v>
      </c>
      <c r="J2349" s="13">
        <v>1</v>
      </c>
      <c r="K2349" s="13" t="s">
        <v>6320</v>
      </c>
      <c r="L2349" s="13" t="s">
        <v>6321</v>
      </c>
    </row>
  </sheetData>
  <autoFilter ref="A4:L2349" xr:uid="{6AC1ACB3-F2AE-4268-9A29-66145B6433A8}"/>
  <conditionalFormatting sqref="G1:AC1048576">
    <cfRule type="cellIs" dxfId="1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7528-1D24-4B77-A786-3A383626CA54}">
  <sheetPr>
    <tabColor theme="5" tint="0.39997558519241921"/>
    <pageSetUpPr fitToPage="1"/>
  </sheetPr>
  <dimension ref="A1:L124"/>
  <sheetViews>
    <sheetView tabSelected="1" zoomScale="85" zoomScaleNormal="85" workbookViewId="0">
      <selection activeCell="G10" sqref="G10:H10"/>
    </sheetView>
  </sheetViews>
  <sheetFormatPr defaultColWidth="0" defaultRowHeight="14.4" zeroHeight="1"/>
  <cols>
    <col min="1" max="1" width="11.44140625" style="1" customWidth="1"/>
    <col min="2" max="2" width="48.109375" style="1" customWidth="1"/>
    <col min="3" max="3" width="33.88671875" style="1" customWidth="1"/>
    <col min="4" max="4" width="48.44140625" style="1" customWidth="1"/>
    <col min="5" max="6" width="9.109375" style="1" customWidth="1"/>
    <col min="7" max="7" width="41.88671875" style="1" customWidth="1"/>
    <col min="8" max="8" width="23.6640625" style="1" customWidth="1"/>
    <col min="9" max="9" width="3.109375" style="1" customWidth="1"/>
    <col min="10" max="10" width="20.44140625" style="1" hidden="1" customWidth="1"/>
    <col min="11" max="16384" width="9.109375" style="1" hidden="1"/>
  </cols>
  <sheetData>
    <row r="1" spans="1:10" ht="60" customHeight="1">
      <c r="A1" s="54" t="s">
        <v>6338</v>
      </c>
      <c r="B1" s="150" t="s">
        <v>6537</v>
      </c>
      <c r="C1" s="150"/>
      <c r="D1" s="150"/>
      <c r="E1" s="150"/>
      <c r="F1" s="150"/>
      <c r="G1" s="150"/>
      <c r="H1" s="150"/>
    </row>
    <row r="2" spans="1:10"/>
    <row r="3" spans="1:10" ht="18">
      <c r="A3" s="3" t="s">
        <v>6400</v>
      </c>
      <c r="G3" s="30" t="s">
        <v>587</v>
      </c>
    </row>
    <row r="4" spans="1:10">
      <c r="G4" s="62"/>
    </row>
    <row r="5" spans="1:10" ht="18">
      <c r="A5" s="3" t="s">
        <v>6222</v>
      </c>
      <c r="G5" s="30">
        <f>12*(5+2)</f>
        <v>84</v>
      </c>
      <c r="H5" s="3" t="s">
        <v>6223</v>
      </c>
      <c r="J5" s="44"/>
    </row>
    <row r="6" spans="1:10" ht="18">
      <c r="A6" s="3"/>
      <c r="H6" s="3"/>
      <c r="J6" s="44"/>
    </row>
    <row r="7" spans="1:10" ht="18">
      <c r="A7" s="3"/>
      <c r="H7" s="3"/>
      <c r="J7" s="44"/>
    </row>
    <row r="8" spans="1:10" ht="39" customHeight="1">
      <c r="A8" s="135" t="s">
        <v>6391</v>
      </c>
      <c r="B8" s="85"/>
      <c r="C8" s="85"/>
      <c r="D8" s="85"/>
      <c r="E8" s="85"/>
      <c r="F8" s="85"/>
      <c r="G8" s="153"/>
      <c r="H8" s="153"/>
      <c r="J8" s="44"/>
    </row>
    <row r="9" spans="1:10" ht="39" customHeight="1">
      <c r="A9" s="136" t="s">
        <v>6392</v>
      </c>
      <c r="G9" s="154"/>
      <c r="H9" s="154"/>
      <c r="J9" s="44"/>
    </row>
    <row r="10" spans="1:10" ht="39" customHeight="1">
      <c r="A10" s="136" t="s">
        <v>6393</v>
      </c>
      <c r="G10" s="153"/>
      <c r="H10" s="153"/>
      <c r="J10" s="44"/>
    </row>
    <row r="11" spans="1:10" ht="39" customHeight="1">
      <c r="A11" s="136" t="s">
        <v>6394</v>
      </c>
      <c r="G11" s="153"/>
      <c r="H11" s="153"/>
    </row>
    <row r="12" spans="1:10" ht="39" customHeight="1">
      <c r="A12" s="136" t="s">
        <v>6552</v>
      </c>
      <c r="G12" s="139" t="s">
        <v>6556</v>
      </c>
      <c r="H12" s="139" t="s">
        <v>6555</v>
      </c>
    </row>
    <row r="13" spans="1:10" ht="39" customHeight="1">
      <c r="A13" s="137" t="s">
        <v>6553</v>
      </c>
      <c r="B13" s="138"/>
      <c r="C13" s="138"/>
      <c r="D13" s="138"/>
      <c r="E13" s="138"/>
      <c r="F13" s="138"/>
      <c r="G13" s="169" t="s">
        <v>6557</v>
      </c>
      <c r="H13" s="169"/>
    </row>
    <row r="14" spans="1:10">
      <c r="G14" s="170" t="s">
        <v>6554</v>
      </c>
      <c r="H14" s="170"/>
    </row>
    <row r="15" spans="1:10">
      <c r="G15" s="72"/>
      <c r="H15" s="72"/>
    </row>
    <row r="16" spans="1:10" ht="23.4">
      <c r="A16" s="56" t="s">
        <v>6541</v>
      </c>
    </row>
    <row r="17" spans="1:10"/>
    <row r="18" spans="1:10">
      <c r="A18" s="83" t="s">
        <v>6490</v>
      </c>
      <c r="B18" s="57" t="s">
        <v>6390</v>
      </c>
      <c r="C18" s="57" t="s">
        <v>6244</v>
      </c>
      <c r="D18" s="57" t="s">
        <v>6401</v>
      </c>
      <c r="E18" s="50"/>
      <c r="F18" s="50"/>
      <c r="G18" s="57" t="s">
        <v>6247</v>
      </c>
      <c r="H18" s="51"/>
    </row>
    <row r="19" spans="1:10" ht="54">
      <c r="A19" s="103">
        <v>1</v>
      </c>
      <c r="B19" s="97" t="s">
        <v>6545</v>
      </c>
      <c r="C19" s="98" t="s">
        <v>6246</v>
      </c>
      <c r="D19" s="104">
        <f ca="1">'c.2_zakladny_model'!$E$5</f>
        <v>24446</v>
      </c>
      <c r="E19" s="98"/>
      <c r="F19" s="98"/>
      <c r="G19" s="105"/>
      <c r="H19" s="106" t="s">
        <v>6234</v>
      </c>
      <c r="I19" s="42"/>
      <c r="J19" s="42"/>
    </row>
    <row r="20" spans="1:10" ht="15" customHeight="1"/>
    <row r="21" spans="1:10" ht="23.4">
      <c r="F21" s="52" t="s">
        <v>6546</v>
      </c>
      <c r="G21" s="114" t="str">
        <f>IF(G19&gt;0,D19*G19,ciselniky!$C$37)</f>
        <v>&lt;chýba&gt;</v>
      </c>
      <c r="H21" s="53" t="s">
        <v>6234</v>
      </c>
    </row>
    <row r="22" spans="1:10" ht="15" customHeight="1"/>
    <row r="23" spans="1:10">
      <c r="A23" s="60" t="s">
        <v>6382</v>
      </c>
    </row>
    <row r="24" spans="1:10" ht="33.75" customHeight="1">
      <c r="A24" s="61" t="str">
        <f>"p1."&amp;ROW()-23</f>
        <v>p1.1</v>
      </c>
      <c r="B24" s="164" t="str">
        <f>"Hospodársky subjekt uvedie jednotkovú cenu (za jeden PB) v EUR bez DPH v oranžovou označenej bunke Položky 1 záložky ""e.1_nacenenie"" ("&amp;ciselniky!$E$19&amp;")"</f>
        <v>Hospodársky subjekt uvedie jednotkovú cenu (za jeden PB) v EUR bez DPH v oranžovou označenej bunke Položky 1 záložky "e.1_nacenenie" (Príloha č. 2 Kalkulácia ceny pre RD)</v>
      </c>
      <c r="C24" s="164"/>
      <c r="D24" s="164"/>
      <c r="E24" s="164"/>
      <c r="F24" s="164"/>
      <c r="G24" s="164"/>
      <c r="H24" s="165"/>
    </row>
    <row r="25" spans="1:10" ht="32.25" customHeight="1">
      <c r="A25" s="113" t="str">
        <f t="shared" ref="A25:A52" si="0">"p1."&amp;ROW()-23</f>
        <v>p1.2</v>
      </c>
      <c r="B25" s="162" t="str">
        <f ca="1">CONCATENATE("Celková cena za Položku 1 na všetkých školách kraja podľa výsledkov prieskumu PHZ predstavuje hodnotu ")&amp; TEXT(ciselniky!$L$29,"# ### ###")&amp;" EUR bez DPH"</f>
        <v>Celková cena za Položku 1 na všetkých školách kraja podľa výsledkov prieskumu PHZ predstavuje hodnotu 12 497 724 EUR bez DPH</v>
      </c>
      <c r="C25" s="162"/>
      <c r="D25" s="162"/>
      <c r="E25" s="162"/>
      <c r="F25" s="162"/>
      <c r="G25" s="162"/>
      <c r="H25" s="163"/>
    </row>
    <row r="26" spans="1:10" ht="21" customHeight="1">
      <c r="A26" s="58" t="str">
        <f t="shared" si="0"/>
        <v>p1.3</v>
      </c>
      <c r="B26" s="160" t="s">
        <v>6237</v>
      </c>
      <c r="C26" s="160"/>
      <c r="D26" s="160"/>
      <c r="E26" s="160"/>
      <c r="F26" s="160"/>
      <c r="G26" s="160"/>
      <c r="H26" s="161"/>
    </row>
    <row r="27" spans="1:10" ht="21" customHeight="1">
      <c r="A27" s="58" t="str">
        <f t="shared" si="0"/>
        <v>p1.4</v>
      </c>
      <c r="B27" s="160" t="s">
        <v>6236</v>
      </c>
      <c r="C27" s="160"/>
      <c r="D27" s="160"/>
      <c r="E27" s="160"/>
      <c r="F27" s="160"/>
      <c r="G27" s="160"/>
      <c r="H27" s="161"/>
    </row>
    <row r="28" spans="1:10" ht="21" customHeight="1">
      <c r="A28" s="58" t="str">
        <f t="shared" si="0"/>
        <v>p1.5</v>
      </c>
      <c r="B28" s="160" t="s">
        <v>6253</v>
      </c>
      <c r="C28" s="160"/>
      <c r="D28" s="160"/>
      <c r="E28" s="160"/>
      <c r="F28" s="160"/>
      <c r="G28" s="160"/>
      <c r="H28" s="161"/>
    </row>
    <row r="29" spans="1:10" ht="21" customHeight="1">
      <c r="A29" s="58" t="str">
        <f t="shared" si="0"/>
        <v>p1.6</v>
      </c>
      <c r="B29" s="160" t="s">
        <v>6250</v>
      </c>
      <c r="C29" s="160"/>
      <c r="D29" s="160"/>
      <c r="E29" s="160"/>
      <c r="F29" s="160"/>
      <c r="G29" s="160"/>
      <c r="H29" s="161"/>
    </row>
    <row r="30" spans="1:10" ht="21" customHeight="1">
      <c r="A30" s="58" t="str">
        <f t="shared" si="0"/>
        <v>p1.7</v>
      </c>
      <c r="B30" s="160" t="s">
        <v>6383</v>
      </c>
      <c r="C30" s="160"/>
      <c r="D30" s="160"/>
      <c r="E30" s="160"/>
      <c r="F30" s="160"/>
      <c r="G30" s="160"/>
      <c r="H30" s="161"/>
    </row>
    <row r="31" spans="1:10" ht="34.5" customHeight="1">
      <c r="A31" s="58" t="str">
        <f t="shared" si="0"/>
        <v>p1.8</v>
      </c>
      <c r="B31" s="159" t="str">
        <f>"- uvedení riešenia do prevádzky tak, aby mohlo byť začaté kontinuálne poskytovanie služieb podľa Položky 2 a Položky 3 v zmysle príslušných SLA ("&amp;ciselniky!$E$17&amp;")"</f>
        <v>- uvedení riešenia do prevádzky tak, aby mohlo byť začaté kontinuálne poskytovanie služieb podľa Položky 2 a Položky 3 v zmysle príslušných SLA (Príloha č. 1b Opis predmetu zákazky: Definícia služieb zabezpečovania prevádzky, údržby a ďalšieho rozvoja riešenia LAN/WLAN a dátovej konektivity WAN)</v>
      </c>
      <c r="C31" s="160"/>
      <c r="D31" s="160"/>
      <c r="E31" s="160"/>
      <c r="F31" s="160"/>
      <c r="G31" s="160"/>
      <c r="H31" s="161"/>
    </row>
    <row r="32" spans="1:10" ht="21" customHeight="1">
      <c r="A32" s="58" t="str">
        <f t="shared" si="0"/>
        <v>p1.9</v>
      </c>
      <c r="B32" s="160" t="s">
        <v>6235</v>
      </c>
      <c r="C32" s="160"/>
      <c r="D32" s="160"/>
      <c r="E32" s="160"/>
      <c r="F32" s="160"/>
      <c r="G32" s="160"/>
      <c r="H32" s="161"/>
    </row>
    <row r="33" spans="1:8" ht="21" customHeight="1">
      <c r="A33" s="58" t="str">
        <f t="shared" si="0"/>
        <v>p1.10</v>
      </c>
      <c r="B33" s="160" t="s">
        <v>6378</v>
      </c>
      <c r="C33" s="160"/>
      <c r="D33" s="160"/>
      <c r="E33" s="160"/>
      <c r="F33" s="160"/>
      <c r="G33" s="160"/>
      <c r="H33" s="161"/>
    </row>
    <row r="34" spans="1:8" ht="21" customHeight="1">
      <c r="A34" s="58" t="str">
        <f t="shared" si="0"/>
        <v>p1.11</v>
      </c>
      <c r="B34" s="160" t="s">
        <v>6241</v>
      </c>
      <c r="C34" s="160"/>
      <c r="D34" s="160"/>
      <c r="E34" s="160"/>
      <c r="F34" s="160"/>
      <c r="G34" s="160"/>
      <c r="H34" s="161"/>
    </row>
    <row r="35" spans="1:8" ht="21" customHeight="1">
      <c r="A35" s="58" t="str">
        <f t="shared" si="0"/>
        <v>p1.12</v>
      </c>
      <c r="B35" s="160" t="s">
        <v>6379</v>
      </c>
      <c r="C35" s="160"/>
      <c r="D35" s="160"/>
      <c r="E35" s="160"/>
      <c r="F35" s="160"/>
      <c r="G35" s="160"/>
      <c r="H35" s="161"/>
    </row>
    <row r="36" spans="1:8" ht="21" customHeight="1">
      <c r="A36" s="58" t="str">
        <f t="shared" si="0"/>
        <v>p1.13</v>
      </c>
      <c r="B36" s="160" t="s">
        <v>6242</v>
      </c>
      <c r="C36" s="160"/>
      <c r="D36" s="160"/>
      <c r="E36" s="160"/>
      <c r="F36" s="160"/>
      <c r="G36" s="160"/>
      <c r="H36" s="161"/>
    </row>
    <row r="37" spans="1:8" ht="21" customHeight="1">
      <c r="A37" s="58" t="str">
        <f t="shared" si="0"/>
        <v>p1.14</v>
      </c>
      <c r="B37" s="160" t="s">
        <v>6243</v>
      </c>
      <c r="C37" s="160"/>
      <c r="D37" s="160"/>
      <c r="E37" s="160"/>
      <c r="F37" s="160"/>
      <c r="G37" s="160"/>
      <c r="H37" s="161"/>
    </row>
    <row r="38" spans="1:8" ht="21" customHeight="1">
      <c r="A38" s="58" t="str">
        <f t="shared" si="0"/>
        <v>p1.15</v>
      </c>
      <c r="B38" s="160" t="s">
        <v>6238</v>
      </c>
      <c r="C38" s="160"/>
      <c r="D38" s="160"/>
      <c r="E38" s="160"/>
      <c r="F38" s="160"/>
      <c r="G38" s="160"/>
      <c r="H38" s="161"/>
    </row>
    <row r="39" spans="1:8" ht="21" customHeight="1">
      <c r="A39" s="58" t="str">
        <f t="shared" si="0"/>
        <v>p1.16</v>
      </c>
      <c r="B39" s="160" t="s">
        <v>6239</v>
      </c>
      <c r="C39" s="160"/>
      <c r="D39" s="160"/>
      <c r="E39" s="160"/>
      <c r="F39" s="160"/>
      <c r="G39" s="160"/>
      <c r="H39" s="161"/>
    </row>
    <row r="40" spans="1:8" ht="21" customHeight="1">
      <c r="A40" s="58" t="str">
        <f t="shared" si="0"/>
        <v>p1.17</v>
      </c>
      <c r="B40" s="160" t="s">
        <v>6240</v>
      </c>
      <c r="C40" s="160"/>
      <c r="D40" s="160"/>
      <c r="E40" s="160"/>
      <c r="F40" s="160"/>
      <c r="G40" s="160"/>
      <c r="H40" s="161"/>
    </row>
    <row r="41" spans="1:8" ht="21" customHeight="1">
      <c r="A41" s="58" t="str">
        <f t="shared" si="0"/>
        <v>p1.18</v>
      </c>
      <c r="B41" s="160" t="s">
        <v>6419</v>
      </c>
      <c r="C41" s="160"/>
      <c r="D41" s="160"/>
      <c r="E41" s="160"/>
      <c r="F41" s="160"/>
      <c r="G41" s="160"/>
      <c r="H41" s="161"/>
    </row>
    <row r="42" spans="1:8" ht="21" customHeight="1">
      <c r="A42" s="58" t="str">
        <f t="shared" si="0"/>
        <v>p1.19</v>
      </c>
      <c r="B42" s="160" t="s">
        <v>6252</v>
      </c>
      <c r="C42" s="160"/>
      <c r="D42" s="160"/>
      <c r="E42" s="160"/>
      <c r="F42" s="160"/>
      <c r="G42" s="160"/>
      <c r="H42" s="161"/>
    </row>
    <row r="43" spans="1:8" ht="21" customHeight="1">
      <c r="A43" s="58" t="str">
        <f t="shared" si="0"/>
        <v>p1.20</v>
      </c>
      <c r="B43" s="159" t="s">
        <v>6420</v>
      </c>
      <c r="C43" s="160"/>
      <c r="D43" s="160"/>
      <c r="E43" s="160"/>
      <c r="F43" s="160"/>
      <c r="G43" s="160"/>
      <c r="H43" s="161"/>
    </row>
    <row r="44" spans="1:8" ht="21" customHeight="1">
      <c r="A44" s="58" t="str">
        <f t="shared" si="0"/>
        <v>p1.21</v>
      </c>
      <c r="B44" s="160" t="str">
        <f>"- pozn.: technické špecifikácie prvkov ZM sú uvedené v dokumente: "&amp;ciselniky!$E$16</f>
        <v>- pozn.: technické špecifikácie prvkov ZM sú uvedené v dokumente: Príloha č. 1a Opis predmetu zákazky: Základný model riešenia LAN/WLAN na školách</v>
      </c>
      <c r="C44" s="160"/>
      <c r="D44" s="160"/>
      <c r="E44" s="160"/>
      <c r="F44" s="160"/>
      <c r="G44" s="160"/>
      <c r="H44" s="161"/>
    </row>
    <row r="45" spans="1:8" ht="21" customHeight="1">
      <c r="A45" s="58" t="str">
        <f t="shared" si="0"/>
        <v>p1.22</v>
      </c>
      <c r="B45" s="160" t="s">
        <v>6251</v>
      </c>
      <c r="C45" s="160"/>
      <c r="D45" s="160"/>
      <c r="E45" s="160"/>
      <c r="F45" s="160"/>
      <c r="G45" s="160"/>
      <c r="H45" s="161"/>
    </row>
    <row r="46" spans="1:8" ht="30.75" customHeight="1">
      <c r="A46" s="58" t="str">
        <f t="shared" si="0"/>
        <v>p1.23</v>
      </c>
      <c r="B46" s="160" t="str">
        <f>"- uvedený postup je možné aplikovať pre konkrétnu školu a údaje uvedené v časti b.1 alebo agregovane pre všetky školy kraja a podľa údajov uvedených v časti c.2 dokumentu: "&amp;ciselniky!$E$19</f>
        <v>- uvedený postup je možné aplikovať pre konkrétnu školu a údaje uvedené v časti b.1 alebo agregovane pre všetky školy kraja a podľa údajov uvedených v časti c.2 dokumentu: Príloha č. 2 Kalkulácia ceny pre RD</v>
      </c>
      <c r="C46" s="160"/>
      <c r="D46" s="160"/>
      <c r="E46" s="160"/>
      <c r="F46" s="160"/>
      <c r="G46" s="160"/>
      <c r="H46" s="161"/>
    </row>
    <row r="47" spans="1:8" ht="32.25" customHeight="1">
      <c r="A47" s="58" t="str">
        <f t="shared" si="0"/>
        <v>p1.24</v>
      </c>
      <c r="B47" s="160" t="s">
        <v>6384</v>
      </c>
      <c r="C47" s="160"/>
      <c r="D47" s="160"/>
      <c r="E47" s="160"/>
      <c r="F47" s="160"/>
      <c r="G47" s="160"/>
      <c r="H47" s="161"/>
    </row>
    <row r="48" spans="1:8" ht="21" customHeight="1">
      <c r="A48" s="58" t="str">
        <f t="shared" si="0"/>
        <v>p1.25</v>
      </c>
      <c r="B48" s="160" t="str">
        <f>"Ďalšie informácie týkajúce sa všeobecného návrhu (metodiky) ZM je možné nájsť v dokumente: " &amp;ciselniky!$E$16</f>
        <v>Ďalšie informácie týkajúce sa všeobecného návrhu (metodiky) ZM je možné nájsť v dokumente: Príloha č. 1a Opis predmetu zákazky: Základný model riešenia LAN/WLAN na školách</v>
      </c>
      <c r="C48" s="160"/>
      <c r="D48" s="160"/>
      <c r="E48" s="160"/>
      <c r="F48" s="160"/>
      <c r="G48" s="160"/>
      <c r="H48" s="161"/>
    </row>
    <row r="49" spans="1:10" ht="21" customHeight="1">
      <c r="A49" s="58" t="str">
        <f t="shared" si="0"/>
        <v>p1.26</v>
      </c>
      <c r="B49" s="160" t="str">
        <f>"Návrh počtov prvkov ZM pre konkrétnu školu je uvedený v časti b.1 dokumentu: "&amp;ciselniky!$E$19</f>
        <v>Návrh počtov prvkov ZM pre konkrétnu školu je uvedený v časti b.1 dokumentu: Príloha č. 2 Kalkulácia ceny pre RD</v>
      </c>
      <c r="C49" s="160"/>
      <c r="D49" s="160"/>
      <c r="E49" s="160"/>
      <c r="F49" s="160"/>
      <c r="G49" s="160"/>
      <c r="H49" s="161"/>
    </row>
    <row r="50" spans="1:10" ht="21" customHeight="1">
      <c r="A50" s="58" t="str">
        <f t="shared" si="0"/>
        <v>p1.27</v>
      </c>
      <c r="B50" s="160" t="str">
        <f>"Sumár počtov prvkov ZM pre všetky školy kraja je uvedený v časti c.2 dokumentu: "&amp;ciselniky!$E$19</f>
        <v>Sumár počtov prvkov ZM pre všetky školy kraja je uvedený v časti c.2 dokumentu: Príloha č. 2 Kalkulácia ceny pre RD</v>
      </c>
      <c r="C50" s="160"/>
      <c r="D50" s="160"/>
      <c r="E50" s="160"/>
      <c r="F50" s="160"/>
      <c r="G50" s="160"/>
      <c r="H50" s="161"/>
    </row>
    <row r="51" spans="1:10" ht="31.5" customHeight="1">
      <c r="A51" s="58" t="str">
        <f t="shared" si="0"/>
        <v>p1.28</v>
      </c>
      <c r="B51" s="160" t="str">
        <f>"Požiadavky na poskytovanie služieb podľa Položky 2 sú špecifikované v dokumente: "&amp;ciselniky!$E$17</f>
        <v>Požiadavky na poskytovanie služieb podľa Položky 2 sú špecifikované v dokumente: Príloha č. 1b Opis predmetu zákazky: Definícia služieb zabezpečovania prevádzky, údržby a ďalšieho rozvoja riešenia LAN/WLAN a dátovej konektivity WAN</v>
      </c>
      <c r="C51" s="160"/>
      <c r="D51" s="160"/>
      <c r="E51" s="160"/>
      <c r="F51" s="160"/>
      <c r="G51" s="160"/>
      <c r="H51" s="161"/>
    </row>
    <row r="52" spans="1:10" ht="29.25" customHeight="1">
      <c r="A52" s="59" t="str">
        <f t="shared" si="0"/>
        <v>p1.29</v>
      </c>
      <c r="B52" s="151" t="str">
        <f>"Požiadavky na poskytovanie služieb podľa Položky 3 sú špecifikované v dokumente: "&amp;ciselniky!$E$17</f>
        <v>Požiadavky na poskytovanie služieb podľa Položky 3 sú špecifikované v dokumente: Príloha č. 1b Opis predmetu zákazky: Definícia služieb zabezpečovania prevádzky, údržby a ďalšieho rozvoja riešenia LAN/WLAN a dátovej konektivity WAN</v>
      </c>
      <c r="C52" s="151"/>
      <c r="D52" s="151"/>
      <c r="E52" s="151"/>
      <c r="F52" s="151"/>
      <c r="G52" s="151"/>
      <c r="H52" s="152"/>
    </row>
    <row r="53" spans="1:10">
      <c r="B53" s="49"/>
      <c r="C53" s="49"/>
      <c r="D53" s="49"/>
      <c r="E53" s="49"/>
    </row>
    <row r="54" spans="1:10"/>
    <row r="55" spans="1:10" ht="23.4">
      <c r="A55" s="56" t="s">
        <v>6402</v>
      </c>
    </row>
    <row r="56" spans="1:10"/>
    <row r="57" spans="1:10">
      <c r="A57" s="83" t="s">
        <v>6490</v>
      </c>
      <c r="B57" s="84" t="s">
        <v>6248</v>
      </c>
      <c r="C57" s="84" t="s">
        <v>6244</v>
      </c>
      <c r="D57" s="84" t="s">
        <v>6401</v>
      </c>
      <c r="E57" s="85"/>
      <c r="F57" s="85"/>
      <c r="G57" s="84" t="s">
        <v>6247</v>
      </c>
      <c r="H57" s="86"/>
    </row>
    <row r="58" spans="1:10" ht="126">
      <c r="A58" s="133" t="s">
        <v>6547</v>
      </c>
      <c r="B58" s="128" t="s">
        <v>6522</v>
      </c>
      <c r="C58" s="111" t="s">
        <v>6245</v>
      </c>
      <c r="D58" s="124">
        <f ca="1">D19</f>
        <v>24446</v>
      </c>
      <c r="E58" s="125"/>
      <c r="F58" s="125"/>
      <c r="G58" s="105"/>
      <c r="H58" s="120" t="s">
        <v>6234</v>
      </c>
      <c r="I58" s="42"/>
      <c r="J58" s="42"/>
    </row>
    <row r="59" spans="1:10" ht="144">
      <c r="A59" s="133" t="s">
        <v>6548</v>
      </c>
      <c r="B59" s="128" t="s">
        <v>6523</v>
      </c>
      <c r="C59" s="111" t="s">
        <v>6245</v>
      </c>
      <c r="D59" s="126">
        <f ca="1">D58</f>
        <v>24446</v>
      </c>
      <c r="E59" s="125"/>
      <c r="F59" s="127"/>
      <c r="G59" s="105"/>
      <c r="H59" s="120" t="s">
        <v>6234</v>
      </c>
      <c r="I59" s="42"/>
      <c r="J59" s="42"/>
    </row>
    <row r="60" spans="1:10" ht="79.5" customHeight="1">
      <c r="A60" s="133" t="s">
        <v>6191</v>
      </c>
      <c r="B60" s="128" t="s">
        <v>6520</v>
      </c>
      <c r="C60" s="111" t="s">
        <v>6245</v>
      </c>
      <c r="D60" s="126">
        <f ca="1">D58</f>
        <v>24446</v>
      </c>
      <c r="E60" s="125"/>
      <c r="F60" s="125"/>
      <c r="G60" s="105"/>
      <c r="H60" s="109" t="s">
        <v>6234</v>
      </c>
      <c r="J60" s="20"/>
    </row>
    <row r="61" spans="1:10" ht="72">
      <c r="A61" s="134" t="s">
        <v>6192</v>
      </c>
      <c r="B61" s="129" t="s">
        <v>6521</v>
      </c>
      <c r="C61" s="121" t="s">
        <v>6245</v>
      </c>
      <c r="D61" s="122">
        <f ca="1">D58</f>
        <v>24446</v>
      </c>
      <c r="E61" s="101"/>
      <c r="F61" s="101"/>
      <c r="G61" s="123"/>
      <c r="H61" s="110" t="s">
        <v>6234</v>
      </c>
      <c r="J61" s="20"/>
    </row>
    <row r="62" spans="1:10"/>
    <row r="63" spans="1:10">
      <c r="F63" s="33" t="s">
        <v>6501</v>
      </c>
      <c r="G63" s="116" t="str">
        <f>IF(AND(G58&gt;0,G59&gt;0),MIN(G58,G59+ciselniky!$C$39)*D58,ciselniky!$C$37)</f>
        <v>&lt;chýba&gt;</v>
      </c>
      <c r="H63" s="32" t="s">
        <v>6234</v>
      </c>
    </row>
    <row r="64" spans="1:10">
      <c r="F64" s="33" t="s">
        <v>6511</v>
      </c>
      <c r="G64" s="116" t="str">
        <f>IF(AND(G60&gt;0,G61&gt;0),G60*D60+D61*G61,ciselniky!$C$37)</f>
        <v>&lt;chýba&gt;</v>
      </c>
      <c r="H64" s="32" t="s">
        <v>6234</v>
      </c>
    </row>
    <row r="65" spans="1:10">
      <c r="F65" s="33"/>
      <c r="G65" s="63"/>
    </row>
    <row r="66" spans="1:10">
      <c r="F66" s="33" t="s">
        <v>6502</v>
      </c>
      <c r="G66" s="116" t="str">
        <f>IFERROR(G63*12,ciselniky!$C$37)</f>
        <v>&lt;chýba&gt;</v>
      </c>
      <c r="H66" s="32" t="s">
        <v>6234</v>
      </c>
    </row>
    <row r="67" spans="1:10">
      <c r="F67" s="33" t="s">
        <v>6512</v>
      </c>
      <c r="G67" s="116" t="str">
        <f>IFERROR(G64*12,ciselniky!$C$37)</f>
        <v>&lt;chýba&gt;</v>
      </c>
      <c r="H67" s="32" t="s">
        <v>6234</v>
      </c>
      <c r="J67" s="37"/>
    </row>
    <row r="68" spans="1:10">
      <c r="F68" s="33"/>
      <c r="G68" s="33"/>
      <c r="H68" s="32"/>
      <c r="J68" s="37"/>
    </row>
    <row r="69" spans="1:10" ht="23.4">
      <c r="F69" s="52" t="s">
        <v>6503</v>
      </c>
      <c r="G69" s="114" t="str">
        <f>IFERROR(G63*$G$5,ciselniky!$C$37)</f>
        <v>&lt;chýba&gt;</v>
      </c>
      <c r="H69" s="53" t="s">
        <v>6234</v>
      </c>
      <c r="J69" s="37"/>
    </row>
    <row r="70" spans="1:10" ht="23.4">
      <c r="F70" s="52" t="s">
        <v>6513</v>
      </c>
      <c r="G70" s="114" t="str">
        <f>IFERROR(G64*$G$5,ciselniky!$C$37)</f>
        <v>&lt;chýba&gt;</v>
      </c>
      <c r="H70" s="53" t="s">
        <v>6234</v>
      </c>
      <c r="J70" s="37"/>
    </row>
    <row r="71" spans="1:10" ht="23.4">
      <c r="F71" s="52" t="s">
        <v>6549</v>
      </c>
      <c r="G71" s="114" t="str">
        <f>IFERROR(G69+G70,ciselniky!$C$37)</f>
        <v>&lt;chýba&gt;</v>
      </c>
      <c r="H71" s="53" t="s">
        <v>6234</v>
      </c>
      <c r="J71" s="37"/>
    </row>
    <row r="72" spans="1:10"/>
    <row r="73" spans="1:10">
      <c r="A73" s="60" t="s">
        <v>6382</v>
      </c>
    </row>
    <row r="74" spans="1:10" ht="24.75" customHeight="1">
      <c r="A74" s="61" t="str">
        <f>"p2."&amp;ROW()-73</f>
        <v>p2.1</v>
      </c>
      <c r="B74" s="164" t="str">
        <f>"Hospodársky subjekt uvedie jednotkovú cenu (za jeden PB, resp. za človekohodinu) v EUR bez DPH v oranžovou označených bunkách Položky 2 záložky ""e.1_nacenenie"" ("&amp;ciselniky!$E$19&amp;")"</f>
        <v>Hospodársky subjekt uvedie jednotkovú cenu (za jeden PB, resp. za človekohodinu) v EUR bez DPH v oranžovou označených bunkách Položky 2 záložky "e.1_nacenenie" (Príloha č. 2 Kalkulácia ceny pre RD)</v>
      </c>
      <c r="C74" s="164"/>
      <c r="D74" s="164"/>
      <c r="E74" s="164"/>
      <c r="F74" s="164"/>
      <c r="G74" s="164"/>
      <c r="H74" s="165"/>
    </row>
    <row r="75" spans="1:10" ht="51.75" customHeight="1">
      <c r="A75" s="113" t="str">
        <f t="shared" ref="A75:A87" si="1">"p2."&amp;ROW()-73</f>
        <v>p2.2</v>
      </c>
      <c r="B75" s="162" t="str">
        <f ca="1">CONCATENATE("Celková cena za Podpoložku 2.1 za všetky PB vo všetkých školách kraja a všetky mesiace podľa výsledkov prieskumu PHZ predstavuje hodnotu ",TEXT(ciselniky!$L$30,"# ### ###")," EUR bez DPH (pričom táto hodnota platí pre naceňovanú alternatívu 2.1.1 ako aj pre pre naceňovanú alternatívu 2.1.2 a tiež sa predpokladá, že alternatíva 2.1.2 bude nacenená nižšou sumou ako alternatíva 2.1.1)"," a celková cena za Podpoložku 2.2 a 2.3 spolu a za všetky PB vo všetkých školách kraja a všetky mesiace podľa výsledkov prieskumu PHZ predstavuje hodnotu ",TEXT(ciselniky!$L$31,"# ### ###")," EUR bez DPH")</f>
        <v>Celková cena za Podpoložku 2.1 za všetky PB vo všetkých školách kraja a všetky mesiace podľa výsledkov prieskumu PHZ predstavuje hodnotu 7 577 282 EUR bez DPH (pričom táto hodnota platí pre naceňovanú alternatívu 2.1.1 ako aj pre pre naceňovanú alternatívu 2.1.2 a tiež sa predpokladá, že alternatíva 2.1.2 bude nacenená nižšou sumou ako alternatíva 2.1.1) a celková cena za Podpoložku 2.2 a 2.3 spolu a za všetky PB vo všetkých školách kraja a všetky mesiace podľa výsledkov prieskumu PHZ predstavuje hodnotu 13 101 100 EUR bez DPH</v>
      </c>
      <c r="C75" s="162"/>
      <c r="D75" s="162"/>
      <c r="E75" s="162"/>
      <c r="F75" s="162"/>
      <c r="G75" s="162"/>
      <c r="H75" s="163"/>
    </row>
    <row r="76" spans="1:10" ht="28.5" customHeight="1">
      <c r="A76" s="58" t="str">
        <f t="shared" si="1"/>
        <v>p2.3</v>
      </c>
      <c r="B76" s="160" t="s">
        <v>6386</v>
      </c>
      <c r="C76" s="160"/>
      <c r="D76" s="160"/>
      <c r="E76" s="160"/>
      <c r="F76" s="160"/>
      <c r="G76" s="160"/>
      <c r="H76" s="161"/>
      <c r="J76" s="44"/>
    </row>
    <row r="77" spans="1:10" ht="28.5" customHeight="1">
      <c r="A77" s="58" t="str">
        <f t="shared" si="1"/>
        <v>p2.4</v>
      </c>
      <c r="B77" s="160" t="s">
        <v>6396</v>
      </c>
      <c r="C77" s="160"/>
      <c r="D77" s="160"/>
      <c r="E77" s="160"/>
      <c r="F77" s="160"/>
      <c r="G77" s="160"/>
      <c r="H77" s="161"/>
      <c r="J77" s="44"/>
    </row>
    <row r="78" spans="1:10" ht="63.75" customHeight="1">
      <c r="A78" s="58" t="str">
        <f t="shared" si="1"/>
        <v>p2.5</v>
      </c>
      <c r="B78" s="160" t="s">
        <v>6355</v>
      </c>
      <c r="C78" s="160"/>
      <c r="D78" s="160"/>
      <c r="E78" s="160"/>
      <c r="F78" s="160"/>
      <c r="G78" s="160"/>
      <c r="H78" s="161"/>
    </row>
    <row r="79" spans="1:10" ht="34.5" customHeight="1">
      <c r="A79" s="58" t="str">
        <f t="shared" si="1"/>
        <v>p2.6</v>
      </c>
      <c r="B79" s="160" t="str">
        <f>"Detailné definície služieb pre jednotlivé skupiny sú špecifikované v dokumente: " &amp;ciselniky!$E$17</f>
        <v>Detailné definície služieb pre jednotlivé skupiny sú špecifikované v dokumente: Príloha č. 1b Opis predmetu zákazky: Definícia služieb zabezpečovania prevádzky, údržby a ďalšieho rozvoja riešenia LAN/WLAN a dátovej konektivity WAN</v>
      </c>
      <c r="C79" s="160"/>
      <c r="D79" s="160"/>
      <c r="E79" s="160"/>
      <c r="F79" s="160"/>
      <c r="G79" s="160"/>
      <c r="H79" s="161"/>
    </row>
    <row r="80" spans="1:10" ht="33" customHeight="1">
      <c r="A80" s="58" t="str">
        <f t="shared" si="1"/>
        <v>p2.7</v>
      </c>
      <c r="B80" s="160" t="str">
        <f>"Služby budú poskytované v zmysle detailných požiadaviek podľa SLA ("&amp;ciselniky!$E$17&amp;"), pričom sa predpokladajú také požiadavky, ktoré zodpovedajú bežnej, aktuálnej a osvedčenej praxi v riešených oblastiach v sektore školstva"</f>
        <v>Služby budú poskytované v zmysle detailných požiadaviek podľa SLA (Príloha č. 1b Opis predmetu zákazky: Definícia služieb zabezpečovania prevádzky, údržby a ďalšieho rozvoja riešenia LAN/WLAN a dátovej konektivity WAN), pričom sa predpokladajú také požiadavky, ktoré zodpovedajú bežnej, aktuálnej a osvedčenej praxi v riešených oblastiach v sektore školstva</v>
      </c>
      <c r="C80" s="160"/>
      <c r="D80" s="160"/>
      <c r="E80" s="160"/>
      <c r="F80" s="160"/>
      <c r="G80" s="160"/>
      <c r="H80" s="161"/>
    </row>
    <row r="81" spans="1:10" ht="33" customHeight="1">
      <c r="A81" s="58" t="str">
        <f t="shared" si="1"/>
        <v>p2.8</v>
      </c>
      <c r="B81" s="160" t="str">
        <f>"Služby uvedené v Podpoložkách 2.1.1 a 2.1.2 sú alternatívne (vzájomne sa vylučujú) a do výslednej ceny za Položku 2 sa započítava nižšia cena, potrebné je však uviesť ceny za obe Podpoložky. Požiadavky na tieto služby sú vysvetlené v dokumente: "&amp;ciselniky!$E$17</f>
        <v>Služby uvedené v Podpoložkách 2.1.1 a 2.1.2 sú alternatívne (vzájomne sa vylučujú) a do výslednej ceny za Položku 2 sa započítava nižšia cena, potrebné je však uviesť ceny za obe Podpoložky. Požiadavky na tieto služby sú vysvetlené v dokumente: Príloha č. 1b Opis predmetu zákazky: Definícia služieb zabezpečovania prevádzky, údržby a ďalšieho rozvoja riešenia LAN/WLAN a dátovej konektivity WAN</v>
      </c>
      <c r="C81" s="160"/>
      <c r="D81" s="160"/>
      <c r="E81" s="160"/>
      <c r="F81" s="160"/>
      <c r="G81" s="160"/>
      <c r="H81" s="161"/>
    </row>
    <row r="82" spans="1:10" ht="33" customHeight="1">
      <c r="A82" s="58" t="str">
        <f t="shared" si="1"/>
        <v>p2.9</v>
      </c>
      <c r="B82" s="160" t="s">
        <v>6514</v>
      </c>
      <c r="C82" s="160"/>
      <c r="D82" s="160"/>
      <c r="E82" s="160"/>
      <c r="F82" s="160"/>
      <c r="G82" s="160"/>
      <c r="H82" s="161"/>
    </row>
    <row r="83" spans="1:10" ht="37.5" customHeight="1">
      <c r="A83" s="58" t="str">
        <f t="shared" si="1"/>
        <v>p2.10</v>
      </c>
      <c r="B83" s="160" t="s">
        <v>6515</v>
      </c>
      <c r="C83" s="160"/>
      <c r="D83" s="160"/>
      <c r="E83" s="160"/>
      <c r="F83" s="160"/>
      <c r="G83" s="160"/>
      <c r="H83" s="161"/>
    </row>
    <row r="84" spans="1:10" ht="18.75" customHeight="1">
      <c r="A84" s="58" t="str">
        <f t="shared" si="1"/>
        <v>p2.11</v>
      </c>
      <c r="B84" s="160" t="s">
        <v>6380</v>
      </c>
      <c r="C84" s="160"/>
      <c r="D84" s="160"/>
      <c r="E84" s="160"/>
      <c r="F84" s="160"/>
      <c r="G84" s="160"/>
      <c r="H84" s="161"/>
    </row>
    <row r="85" spans="1:10" ht="20.25" customHeight="1">
      <c r="A85" s="58" t="str">
        <f t="shared" si="1"/>
        <v>p2.12</v>
      </c>
      <c r="B85" s="160" t="s">
        <v>6403</v>
      </c>
      <c r="C85" s="160"/>
      <c r="D85" s="160"/>
      <c r="E85" s="160"/>
      <c r="F85" s="160"/>
      <c r="G85" s="160"/>
      <c r="H85" s="161"/>
    </row>
    <row r="86" spans="1:10" ht="20.25" customHeight="1">
      <c r="A86" s="58" t="str">
        <f t="shared" si="1"/>
        <v>p2.13</v>
      </c>
      <c r="B86" s="159" t="s">
        <v>6516</v>
      </c>
      <c r="C86" s="160"/>
      <c r="D86" s="160"/>
      <c r="E86" s="160"/>
      <c r="F86" s="160"/>
      <c r="G86" s="160"/>
      <c r="H86" s="161"/>
    </row>
    <row r="87" spans="1:10" ht="20.25" customHeight="1">
      <c r="A87" s="59" t="str">
        <f t="shared" si="1"/>
        <v>p2.14</v>
      </c>
      <c r="B87" s="151" t="s">
        <v>6261</v>
      </c>
      <c r="C87" s="151"/>
      <c r="D87" s="151"/>
      <c r="E87" s="151"/>
      <c r="F87" s="151"/>
      <c r="G87" s="151"/>
      <c r="H87" s="152"/>
    </row>
    <row r="88" spans="1:10" ht="20.25" customHeight="1">
      <c r="B88" s="69"/>
      <c r="C88" s="69"/>
      <c r="D88" s="69"/>
      <c r="E88" s="69"/>
      <c r="F88" s="69"/>
      <c r="G88" s="69"/>
      <c r="H88" s="69"/>
    </row>
    <row r="89" spans="1:10"/>
    <row r="90" spans="1:10" ht="23.4">
      <c r="A90" s="56" t="s">
        <v>6404</v>
      </c>
    </row>
    <row r="91" spans="1:10"/>
    <row r="92" spans="1:10">
      <c r="A92" s="83" t="s">
        <v>6490</v>
      </c>
      <c r="B92" s="57" t="s">
        <v>6390</v>
      </c>
      <c r="C92" s="84"/>
      <c r="D92" s="84"/>
      <c r="E92" s="85"/>
      <c r="F92" s="85"/>
      <c r="G92" s="84" t="s">
        <v>6462</v>
      </c>
      <c r="H92" s="86"/>
    </row>
    <row r="93" spans="1:10" ht="65.25" customHeight="1">
      <c r="A93" s="99" t="s">
        <v>6195</v>
      </c>
      <c r="B93" s="171" t="str">
        <f>b.2_wan_pripojenia!$L$3</f>
        <v>Služby WAN konektivity pre naceňovanú podpoložku [kmeňová škola, adresa] s požadovanými rýchlosťami a pri rešpektovaní požiadavky ročného nárastu rýchlostí podľa časti C_1.1</v>
      </c>
      <c r="C93" s="171"/>
      <c r="D93" s="172"/>
      <c r="E93" s="100"/>
      <c r="F93" s="101"/>
      <c r="G93" s="132">
        <f>b.2_wan_pripojenia!$L$2</f>
        <v>0</v>
      </c>
      <c r="H93" s="102" t="s">
        <v>6234</v>
      </c>
      <c r="I93" s="42"/>
      <c r="J93" s="42"/>
    </row>
    <row r="94" spans="1:10" ht="16.5" customHeight="1">
      <c r="D94" s="6"/>
      <c r="E94" s="43"/>
    </row>
    <row r="95" spans="1:10" ht="16.5" customHeight="1">
      <c r="F95" s="80" t="s">
        <v>6475</v>
      </c>
      <c r="G95" s="36">
        <f>b.2_wan_pripojenia!$L$1*100</f>
        <v>0</v>
      </c>
      <c r="H95" s="32" t="s">
        <v>6249</v>
      </c>
    </row>
    <row r="96" spans="1:10" ht="16.5" customHeight="1">
      <c r="F96" s="20"/>
      <c r="G96" s="36"/>
      <c r="H96" s="32"/>
    </row>
    <row r="97" spans="1:12" ht="16.5" customHeight="1">
      <c r="F97" s="33" t="s">
        <v>6505</v>
      </c>
      <c r="G97" s="116" t="str">
        <f>IF(AND(G93&gt;0,G95=100),G93,ciselniky!$C$37)</f>
        <v>&lt;chýba&gt;</v>
      </c>
      <c r="H97" s="32" t="s">
        <v>6234</v>
      </c>
    </row>
    <row r="98" spans="1:12" ht="16.5" customHeight="1">
      <c r="F98" s="33" t="s">
        <v>6504</v>
      </c>
      <c r="G98" s="116" t="str">
        <f>IFERROR(12*G97,ciselniky!$C$37)</f>
        <v>&lt;chýba&gt;</v>
      </c>
      <c r="H98" s="32" t="s">
        <v>6234</v>
      </c>
    </row>
    <row r="99" spans="1:12" ht="23.4">
      <c r="F99" s="52" t="s">
        <v>6550</v>
      </c>
      <c r="G99" s="114" t="str">
        <f>IFERROR(G97*$G$5,ciselniky!$C$37)</f>
        <v>&lt;chýba&gt;</v>
      </c>
      <c r="H99" s="53" t="s">
        <v>6234</v>
      </c>
      <c r="J99" s="37"/>
    </row>
    <row r="100" spans="1:12"/>
    <row r="101" spans="1:12">
      <c r="A101" s="60" t="s">
        <v>6382</v>
      </c>
    </row>
    <row r="102" spans="1:12" ht="35.25" customHeight="1">
      <c r="A102" s="88" t="str">
        <f>"p3."&amp;ROW()-101</f>
        <v>p3.1</v>
      </c>
      <c r="B102" s="155" t="str">
        <f>"Hospodársky subjekt uvedie všetky požadované údaje pre každý riadok [kmeňová škola, adresa] v oranžovou označených bunkách v záložke ""b.2_wan_pripojenia"" ("&amp;ciselniky!$E$19&amp;")"</f>
        <v>Hospodársky subjekt uvedie všetky požadované údaje pre každý riadok [kmeňová škola, adresa] v oranžovou označených bunkách v záložke "b.2_wan_pripojenia" (Príloha č. 2 Kalkulácia ceny pre RD)</v>
      </c>
      <c r="C102" s="155"/>
      <c r="D102" s="155"/>
      <c r="E102" s="155"/>
      <c r="F102" s="155"/>
      <c r="G102" s="155"/>
      <c r="H102" s="156"/>
      <c r="J102" s="20"/>
    </row>
    <row r="103" spans="1:12" ht="35.25" customHeight="1">
      <c r="A103" s="112" t="str">
        <f t="shared" ref="A103:A113" si="2">"p3."&amp;ROW()-101</f>
        <v>p3.2</v>
      </c>
      <c r="B103" s="162" t="str">
        <f ca="1">CONCATENATE("Celková cena za Položku 3 na všetkých školách kraja podľa výsledkov prieskumu PHZ predstavuje hodnotu ")&amp; TEXT(ciselniky!$L$32,"# ### ###")&amp;" EUR bez DPH"</f>
        <v>Celková cena za Položku 3 na všetkých školách kraja podľa výsledkov prieskumu PHZ predstavuje hodnotu 9 672 754 EUR bez DPH</v>
      </c>
      <c r="C103" s="162"/>
      <c r="D103" s="162"/>
      <c r="E103" s="162"/>
      <c r="F103" s="162"/>
      <c r="G103" s="162"/>
      <c r="H103" s="163"/>
      <c r="J103" s="20"/>
    </row>
    <row r="104" spans="1:12" ht="30" customHeight="1">
      <c r="A104" s="89" t="str">
        <f t="shared" si="2"/>
        <v>p3.3</v>
      </c>
      <c r="B104" s="157" t="str">
        <f>CONCATENATE("Je rozhodujúce aby hospodársky subjekt vyplnil údaje vo všetkých riadkoch (za všetky kmeňové školy a ich adresy z daného kraja)","; úplnosť odpovedí pre naceňovanú Položku 3 je indikovaná v príslušnej záložke (""b.2_wan_pripojenia"", bunka L1) a tiež vyššie (bunka G"&amp;ROW($G$95)&amp;")")</f>
        <v>Je rozhodujúce aby hospodársky subjekt vyplnil údaje vo všetkých riadkoch (za všetky kmeňové školy a ich adresy z daného kraja); úplnosť odpovedí pre naceňovanú Položku 3 je indikovaná v príslušnej záložke ("b.2_wan_pripojenia", bunka L1) a tiež vyššie (bunka G95)</v>
      </c>
      <c r="C104" s="157"/>
      <c r="D104" s="157"/>
      <c r="E104" s="157"/>
      <c r="F104" s="157"/>
      <c r="G104" s="157"/>
      <c r="H104" s="158"/>
      <c r="J104" s="20"/>
    </row>
    <row r="105" spans="1:12" ht="30" customHeight="1">
      <c r="A105" s="89" t="str">
        <f t="shared" si="2"/>
        <v>p3.4</v>
      </c>
      <c r="B105" s="157" t="s">
        <v>6477</v>
      </c>
      <c r="C105" s="157"/>
      <c r="D105" s="157"/>
      <c r="E105" s="157"/>
      <c r="F105" s="157"/>
      <c r="G105" s="157"/>
      <c r="H105" s="158"/>
      <c r="J105" s="20"/>
    </row>
    <row r="106" spans="1:12" ht="50.25" customHeight="1">
      <c r="A106" s="89" t="str">
        <f t="shared" si="2"/>
        <v>p3.5</v>
      </c>
      <c r="B106" s="159" t="s">
        <v>6478</v>
      </c>
      <c r="C106" s="160"/>
      <c r="D106" s="160"/>
      <c r="E106" s="160"/>
      <c r="F106" s="160"/>
      <c r="G106" s="160"/>
      <c r="H106" s="161"/>
      <c r="J106" s="20"/>
    </row>
    <row r="107" spans="1:12" ht="36.75" customHeight="1">
      <c r="A107" s="89" t="str">
        <f t="shared" si="2"/>
        <v>p3.6</v>
      </c>
      <c r="B107" s="159" t="s">
        <v>6489</v>
      </c>
      <c r="C107" s="160"/>
      <c r="D107" s="160"/>
      <c r="E107" s="160"/>
      <c r="F107" s="160"/>
      <c r="G107" s="160"/>
      <c r="H107" s="161"/>
      <c r="J107" s="20"/>
    </row>
    <row r="108" spans="1:12" ht="35.25" customHeight="1">
      <c r="A108" s="89" t="str">
        <f t="shared" si="2"/>
        <v>p3.7</v>
      </c>
      <c r="B108" s="166" t="s">
        <v>6479</v>
      </c>
      <c r="C108" s="167"/>
      <c r="D108" s="167"/>
      <c r="E108" s="167"/>
      <c r="F108" s="167"/>
      <c r="G108" s="167"/>
      <c r="H108" s="168"/>
      <c r="J108" s="20"/>
    </row>
    <row r="109" spans="1:12" ht="36" customHeight="1">
      <c r="A109" s="89" t="str">
        <f t="shared" si="2"/>
        <v>p3.8</v>
      </c>
      <c r="B109" s="157" t="s">
        <v>6388</v>
      </c>
      <c r="C109" s="157"/>
      <c r="D109" s="157"/>
      <c r="E109" s="157"/>
      <c r="F109" s="157"/>
      <c r="G109" s="157"/>
      <c r="H109" s="158"/>
      <c r="J109" s="20"/>
      <c r="K109" s="20"/>
      <c r="L109" s="20"/>
    </row>
    <row r="110" spans="1:12" ht="36.75" customHeight="1">
      <c r="A110" s="89" t="str">
        <f t="shared" si="2"/>
        <v>p3.9</v>
      </c>
      <c r="B110" s="157" t="s">
        <v>6424</v>
      </c>
      <c r="C110" s="157"/>
      <c r="D110" s="157"/>
      <c r="E110" s="157"/>
      <c r="F110" s="157"/>
      <c r="G110" s="157"/>
      <c r="H110" s="158"/>
      <c r="J110" s="20"/>
    </row>
    <row r="111" spans="1:12" ht="30" customHeight="1">
      <c r="A111" s="89" t="str">
        <f t="shared" si="2"/>
        <v>p3.10</v>
      </c>
      <c r="B111" s="157" t="s">
        <v>6385</v>
      </c>
      <c r="C111" s="157"/>
      <c r="D111" s="157"/>
      <c r="E111" s="157"/>
      <c r="F111" s="157"/>
      <c r="G111" s="157"/>
      <c r="H111" s="158"/>
      <c r="J111" s="20"/>
    </row>
    <row r="112" spans="1:12" ht="30" customHeight="1">
      <c r="A112" s="89" t="str">
        <f t="shared" si="2"/>
        <v>p3.11</v>
      </c>
      <c r="B112" s="157" t="s">
        <v>6476</v>
      </c>
      <c r="C112" s="157"/>
      <c r="D112" s="157"/>
      <c r="E112" s="157"/>
      <c r="F112" s="157"/>
      <c r="G112" s="157"/>
      <c r="H112" s="158"/>
    </row>
    <row r="113" spans="1:8" ht="36.75" customHeight="1">
      <c r="A113" s="90" t="str">
        <f t="shared" si="2"/>
        <v>p3.12</v>
      </c>
      <c r="B113" s="151" t="str">
        <f>"Požiadavka na minimálnu rýchlosť downlink, resp. uplink (zodpovedajúca predpokladanému počtu používateľov) nie je jedinou požiadavkou na službu, ďalšie kvalitatívne a kvantitatívne požiadavky sú špecifikované v dokumente: " &amp;ciselniky!$E$17</f>
        <v>Požiadavka na minimálnu rýchlosť downlink, resp. uplink (zodpovedajúca predpokladanému počtu používateľov) nie je jedinou požiadavkou na službu, ďalšie kvalitatívne a kvantitatívne požiadavky sú špecifikované v dokumente: Príloha č. 1b Opis predmetu zákazky: Definícia služieb zabezpečovania prevádzky, údržby a ďalšieho rozvoja riešenia LAN/WLAN a dátovej konektivity WAN</v>
      </c>
      <c r="C113" s="151"/>
      <c r="D113" s="151"/>
      <c r="E113" s="151"/>
      <c r="F113" s="151"/>
      <c r="G113" s="151"/>
      <c r="H113" s="152"/>
    </row>
    <row r="114" spans="1:8"/>
    <row r="115" spans="1:8"/>
    <row r="116" spans="1:8"/>
    <row r="117" spans="1:8" ht="23.4">
      <c r="A117" s="56" t="s">
        <v>6169</v>
      </c>
    </row>
    <row r="118" spans="1:8" ht="23.4">
      <c r="F118" s="52" t="s">
        <v>6395</v>
      </c>
      <c r="G118" s="114" t="str">
        <f>G21</f>
        <v>&lt;chýba&gt;</v>
      </c>
      <c r="H118" s="53" t="s">
        <v>6234</v>
      </c>
    </row>
    <row r="119" spans="1:8" ht="23.4">
      <c r="F119" s="52" t="s">
        <v>6463</v>
      </c>
      <c r="G119" s="114" t="str">
        <f>G71</f>
        <v>&lt;chýba&gt;</v>
      </c>
      <c r="H119" s="53" t="s">
        <v>6234</v>
      </c>
    </row>
    <row r="120" spans="1:8" ht="23.4">
      <c r="F120" s="52" t="s">
        <v>6464</v>
      </c>
      <c r="G120" s="114" t="str">
        <f>G99</f>
        <v>&lt;chýba&gt;</v>
      </c>
      <c r="H120" s="53" t="s">
        <v>6234</v>
      </c>
    </row>
    <row r="121" spans="1:8">
      <c r="G121" s="33"/>
    </row>
    <row r="122" spans="1:8" ht="28.8">
      <c r="F122" s="34" t="s">
        <v>6551</v>
      </c>
      <c r="G122" s="115" t="str">
        <f>IFERROR(G118+G119+G120,ciselniky!$C$37)</f>
        <v>&lt;chýba&gt;</v>
      </c>
      <c r="H122" s="35" t="s">
        <v>6234</v>
      </c>
    </row>
    <row r="124" spans="1:8"/>
  </sheetData>
  <sheetProtection algorithmName="SHA-512" hashValue="4IPbnXLAnxcx4pvnxMtXc28m9JTobdMmixWJLgQkmzIqzA1JvR6kQuMWqJgjmBGaPcA3tsAotn+ZsemCqVIIFw==" saltValue="oJUNFsNaUH8xrSubympE1g==" spinCount="100000" sheet="1" objects="1" scenarios="1"/>
  <mergeCells count="63">
    <mergeCell ref="G13:H13"/>
    <mergeCell ref="G14:H14"/>
    <mergeCell ref="B82:H82"/>
    <mergeCell ref="B110:H110"/>
    <mergeCell ref="B111:H111"/>
    <mergeCell ref="B86:H86"/>
    <mergeCell ref="B87:H87"/>
    <mergeCell ref="B107:H107"/>
    <mergeCell ref="B93:D93"/>
    <mergeCell ref="B103:H103"/>
    <mergeCell ref="B29:H29"/>
    <mergeCell ref="B30:H30"/>
    <mergeCell ref="B31:H31"/>
    <mergeCell ref="B32:H32"/>
    <mergeCell ref="B52:H52"/>
    <mergeCell ref="B38:H38"/>
    <mergeCell ref="B33:H33"/>
    <mergeCell ref="B34:H34"/>
    <mergeCell ref="B35:H35"/>
    <mergeCell ref="B36:H36"/>
    <mergeCell ref="B83:H83"/>
    <mergeCell ref="B44:H44"/>
    <mergeCell ref="B78:H78"/>
    <mergeCell ref="B46:H46"/>
    <mergeCell ref="B47:H47"/>
    <mergeCell ref="B74:H74"/>
    <mergeCell ref="B81:H81"/>
    <mergeCell ref="B49:H49"/>
    <mergeCell ref="B50:H50"/>
    <mergeCell ref="B51:H51"/>
    <mergeCell ref="B45:H45"/>
    <mergeCell ref="B37:H37"/>
    <mergeCell ref="B112:H112"/>
    <mergeCell ref="B84:H84"/>
    <mergeCell ref="B109:H109"/>
    <mergeCell ref="B108:H108"/>
    <mergeCell ref="B85:H85"/>
    <mergeCell ref="B40:H40"/>
    <mergeCell ref="B41:H41"/>
    <mergeCell ref="B42:H42"/>
    <mergeCell ref="B43:H43"/>
    <mergeCell ref="B39:H39"/>
    <mergeCell ref="B24:H24"/>
    <mergeCell ref="B25:H25"/>
    <mergeCell ref="B26:H26"/>
    <mergeCell ref="B27:H27"/>
    <mergeCell ref="B28:H28"/>
    <mergeCell ref="B1:H1"/>
    <mergeCell ref="B113:H113"/>
    <mergeCell ref="G8:H8"/>
    <mergeCell ref="G9:H9"/>
    <mergeCell ref="G10:H10"/>
    <mergeCell ref="G11:H11"/>
    <mergeCell ref="B102:H102"/>
    <mergeCell ref="B104:H104"/>
    <mergeCell ref="B105:H105"/>
    <mergeCell ref="B106:H106"/>
    <mergeCell ref="B79:H79"/>
    <mergeCell ref="B80:H80"/>
    <mergeCell ref="B76:H76"/>
    <mergeCell ref="B77:H77"/>
    <mergeCell ref="B48:H48"/>
    <mergeCell ref="B75:H75"/>
  </mergeCells>
  <conditionalFormatting sqref="G95">
    <cfRule type="cellIs" dxfId="0" priority="1" operator="notEqual">
      <formula>100</formula>
    </cfRule>
  </conditionalFormatting>
  <dataValidations count="3">
    <dataValidation type="list" allowBlank="1" showInputMessage="1" showErrorMessage="1" sqref="G3" xr:uid="{E7041D55-68BF-4966-AB3C-5996E991A4F0}">
      <formula1>kraj</formula1>
    </dataValidation>
    <dataValidation type="decimal" operator="greaterThan" allowBlank="1" showInputMessage="1" showErrorMessage="1" sqref="G19 G58:G61" xr:uid="{0A425F80-20B9-4305-9905-353F7218ED7A}">
      <formula1>0</formula1>
    </dataValidation>
    <dataValidation type="decimal" operator="greaterThanOrEqual" allowBlank="1" showInputMessage="1" showErrorMessage="1" sqref="G93" xr:uid="{4F45DFCE-A19E-4054-9D93-52779C3755F3}">
      <formula1>0</formula1>
    </dataValidation>
  </dataValidations>
  <hyperlinks>
    <hyperlink ref="B102:H102" location="b.2_wan_pripojenia!A1" display="b.2_wan_pripojenia!A1" xr:uid="{13406D20-D82A-458E-B598-538098E00B2B}"/>
  </hyperlinks>
  <printOptions gridLines="1"/>
  <pageMargins left="0.70866141732283472" right="0.70866141732283472" top="0.74803149606299213" bottom="0.74803149606299213" header="0.31496062992125984" footer="0.31496062992125984"/>
  <pageSetup paperSize="9" scale="5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FAE2-A952-43D2-91B9-7854C2A5F681}">
  <sheetPr>
    <tabColor theme="0" tint="-0.249977111117893"/>
    <pageSetUpPr fitToPage="1"/>
  </sheetPr>
  <dimension ref="B2:L39"/>
  <sheetViews>
    <sheetView zoomScale="85" zoomScaleNormal="85" workbookViewId="0"/>
  </sheetViews>
  <sheetFormatPr defaultColWidth="9.109375" defaultRowHeight="14.4"/>
  <cols>
    <col min="1" max="1" width="9.109375" style="1"/>
    <col min="2" max="2" width="17.6640625" style="1" customWidth="1"/>
    <col min="3" max="11" width="17.88671875" style="1" customWidth="1"/>
    <col min="12" max="12" width="19.88671875" style="1" customWidth="1"/>
    <col min="13" max="16384" width="9.109375" style="1"/>
  </cols>
  <sheetData>
    <row r="2" spans="2:7">
      <c r="B2" s="45" t="s">
        <v>6233</v>
      </c>
      <c r="C2" s="45" t="s">
        <v>6232</v>
      </c>
      <c r="F2" s="2" t="s">
        <v>6356</v>
      </c>
    </row>
    <row r="3" spans="2:7">
      <c r="B3" t="s">
        <v>6231</v>
      </c>
      <c r="C3" t="s">
        <v>6</v>
      </c>
      <c r="F3" s="37">
        <f>1.2*F4</f>
        <v>101140593</v>
      </c>
      <c r="G3" s="1" t="s">
        <v>6357</v>
      </c>
    </row>
    <row r="4" spans="2:7">
      <c r="B4" t="s">
        <v>6230</v>
      </c>
      <c r="C4" t="s">
        <v>591</v>
      </c>
      <c r="F4" s="37">
        <v>84283827.5</v>
      </c>
      <c r="G4" s="1" t="s">
        <v>6353</v>
      </c>
    </row>
    <row r="5" spans="2:7">
      <c r="B5" t="s">
        <v>6229</v>
      </c>
      <c r="C5" t="s">
        <v>1158</v>
      </c>
      <c r="F5" s="37" cm="1">
        <f t="array" aca="1" ref="F5" ca="1">INDIRECT("r24"&amp;"c"&amp;MAX($C$21:$K$21),FALSE)</f>
        <v>12406831.137863552</v>
      </c>
    </row>
    <row r="6" spans="2:7">
      <c r="B6" t="s">
        <v>6228</v>
      </c>
      <c r="C6" t="s">
        <v>1126</v>
      </c>
    </row>
    <row r="7" spans="2:7">
      <c r="B7" t="s">
        <v>6227</v>
      </c>
      <c r="C7" t="s">
        <v>2344</v>
      </c>
    </row>
    <row r="8" spans="2:7">
      <c r="B8" t="s">
        <v>6226</v>
      </c>
      <c r="C8" t="s">
        <v>1138</v>
      </c>
    </row>
    <row r="9" spans="2:7">
      <c r="B9" t="s">
        <v>6225</v>
      </c>
      <c r="C9" t="s">
        <v>2314</v>
      </c>
    </row>
    <row r="10" spans="2:7">
      <c r="B10" t="s">
        <v>6224</v>
      </c>
      <c r="C10" t="s">
        <v>587</v>
      </c>
    </row>
    <row r="11" spans="2:7">
      <c r="C11" s="1" t="s">
        <v>6170</v>
      </c>
    </row>
    <row r="14" spans="2:7">
      <c r="B14" s="2" t="s">
        <v>6358</v>
      </c>
    </row>
    <row r="15" spans="2:7">
      <c r="B15" s="1" t="s">
        <v>6486</v>
      </c>
      <c r="C15" s="1" t="s">
        <v>6487</v>
      </c>
      <c r="D15" s="1" t="s">
        <v>6488</v>
      </c>
      <c r="E15" s="1" t="s">
        <v>6484</v>
      </c>
      <c r="F15" s="1" t="s">
        <v>6485</v>
      </c>
    </row>
    <row r="16" spans="2:7">
      <c r="B16" s="46" t="s">
        <v>6480</v>
      </c>
      <c r="C16" s="1" t="s">
        <v>6359</v>
      </c>
      <c r="D16" s="1" t="s">
        <v>6517</v>
      </c>
      <c r="E16" s="1" t="str">
        <f>C16&amp;" "&amp;B16</f>
        <v>Príloha č. 1a Opis predmetu zákazky: Základný model riešenia LAN/WLAN na školách</v>
      </c>
      <c r="F16" s="1" t="str">
        <f>C16&amp;" ("&amp;D16&amp;") "&amp;B16&amp;" "&amp;G16</f>
        <v xml:space="preserve">Príloha č. 1a (Výzvy na predkladanie ponúk) Opis predmetu zákazky: Základný model riešenia LAN/WLAN na školách </v>
      </c>
    </row>
    <row r="17" spans="2:12">
      <c r="B17" s="46" t="s">
        <v>6481</v>
      </c>
      <c r="C17" s="1" t="s">
        <v>6360</v>
      </c>
      <c r="D17" s="1" t="s">
        <v>6517</v>
      </c>
      <c r="E17" s="1" t="str">
        <f>C17&amp;" "&amp;B17</f>
        <v>Príloha č. 1b Opis predmetu zákazky: Definícia služieb zabezpečovania prevádzky, údržby a ďalšieho rozvoja riešenia LAN/WLAN a dátovej konektivity WAN</v>
      </c>
      <c r="F17" s="1" t="str">
        <f>C17&amp;" ("&amp;D17&amp;") "&amp;B17&amp;" "&amp;G17</f>
        <v xml:space="preserve">Príloha č. 1b (Výzvy na predkladanie ponúk) Opis predmetu zákazky: Definícia služieb zabezpečovania prevádzky, údržby a ďalšieho rozvoja riešenia LAN/WLAN a dátovej konektivity WAN </v>
      </c>
    </row>
    <row r="18" spans="2:12">
      <c r="B18" s="1" t="s">
        <v>6482</v>
      </c>
      <c r="C18" s="42" t="s">
        <v>6428</v>
      </c>
      <c r="D18" s="42" t="s">
        <v>6517</v>
      </c>
      <c r="E18" s="42" t="str">
        <f>C18&amp;" "&amp;B18</f>
        <v xml:space="preserve">Príloha č. 1c Opis predmetu zákazky: Základné informácie </v>
      </c>
      <c r="F18" s="1" t="str">
        <f>C18&amp;" ("&amp;D18&amp;") "&amp;B18&amp;" "&amp;G18</f>
        <v xml:space="preserve">Príloha č. 1c (Výzvy na predkladanie ponúk) Opis predmetu zákazky: Základné informácie  </v>
      </c>
    </row>
    <row r="19" spans="2:12">
      <c r="B19" s="47" t="s">
        <v>6492</v>
      </c>
      <c r="C19" s="1" t="s">
        <v>6427</v>
      </c>
      <c r="D19" s="1" t="s">
        <v>6517</v>
      </c>
      <c r="E19" s="1" t="str">
        <f>C19&amp;" "&amp;B19</f>
        <v>Príloha č. 2 Kalkulácia ceny pre RD</v>
      </c>
      <c r="F19" s="1" t="str">
        <f>C19&amp;" ("&amp;D19&amp;") "&amp;B19&amp;" "&amp;G19</f>
        <v>Príloha č. 2 (Výzvy na predkladanie ponúk) Kalkulácia ceny pre RD (obsahuje Kalkuláciu ceny/Položkovitý rozpis ceny – vypĺňa hospodársky subjekt, Podklady z pasportizácie škôl a Prehľad výsledkov Základného modelu ako podklady k určeniu cien jednotlivých položiek)</v>
      </c>
      <c r="G19" s="1" t="s">
        <v>6483</v>
      </c>
    </row>
    <row r="21" spans="2:12">
      <c r="C21" s="1" t="str">
        <f>IF(e.1_nacenenie!$G$3=C22,COLUMN(),"")</f>
        <v/>
      </c>
      <c r="D21" s="1" t="str">
        <f>IF(e.1_nacenenie!$G$3=D22,COLUMN(),"")</f>
        <v/>
      </c>
      <c r="E21" s="1" t="str">
        <f>IF(e.1_nacenenie!$G$3=E22,COLUMN(),"")</f>
        <v/>
      </c>
      <c r="F21" s="1" t="str">
        <f>IF(e.1_nacenenie!$G$3=F22,COLUMN(),"")</f>
        <v/>
      </c>
      <c r="G21" s="1" t="str">
        <f>IF(e.1_nacenenie!$G$3=G22,COLUMN(),"")</f>
        <v/>
      </c>
      <c r="H21" s="1" t="str">
        <f>IF(e.1_nacenenie!$G$3=H22,COLUMN(),"")</f>
        <v/>
      </c>
      <c r="I21" s="1" t="str">
        <f>IF(e.1_nacenenie!$G$3=I22,COLUMN(),"")</f>
        <v/>
      </c>
      <c r="J21" s="1" t="str">
        <f>IF(e.1_nacenenie!$G$3=J22,COLUMN(),"")</f>
        <v/>
      </c>
      <c r="K21" s="1">
        <f>IF(e.1_nacenenie!$G$3=K22,COLUMN(),"")</f>
        <v>11</v>
      </c>
    </row>
    <row r="22" spans="2:12">
      <c r="B22" s="1" t="s">
        <v>6418</v>
      </c>
      <c r="C22" s="1" t="str">
        <f>'c.2_zakladny_model'!F4</f>
        <v>SR spolu</v>
      </c>
      <c r="D22" s="1" t="str">
        <f>'c.2_zakladny_model'!G4</f>
        <v>Bratislavský</v>
      </c>
      <c r="E22" s="1" t="str">
        <f>'c.2_zakladny_model'!H4</f>
        <v>Trnavský</v>
      </c>
      <c r="F22" s="1" t="str">
        <f>'c.2_zakladny_model'!I4</f>
        <v>Trenčiansky</v>
      </c>
      <c r="G22" s="1" t="str">
        <f>'c.2_zakladny_model'!J4</f>
        <v>Nitriansky</v>
      </c>
      <c r="H22" s="1" t="str">
        <f>'c.2_zakladny_model'!K4</f>
        <v>Žilinský</v>
      </c>
      <c r="I22" s="1" t="str">
        <f>'c.2_zakladny_model'!L4</f>
        <v>Banskobystrický</v>
      </c>
      <c r="J22" s="1" t="str">
        <f>'c.2_zakladny_model'!M4</f>
        <v>Prešovský</v>
      </c>
      <c r="K22" s="1" t="str">
        <f>'c.2_zakladny_model'!N4</f>
        <v>Košický</v>
      </c>
    </row>
    <row r="23" spans="2:12">
      <c r="B23" s="1" t="s">
        <v>6416</v>
      </c>
      <c r="C23" s="13">
        <f>'c.2_zakladny_model'!F5</f>
        <v>166070</v>
      </c>
      <c r="D23" s="13">
        <f>'c.2_zakladny_model'!G5</f>
        <v>21689</v>
      </c>
      <c r="E23" s="13">
        <f>'c.2_zakladny_model'!H5</f>
        <v>15286</v>
      </c>
      <c r="F23" s="13">
        <f>'c.2_zakladny_model'!I5</f>
        <v>15387</v>
      </c>
      <c r="G23" s="13">
        <f>'c.2_zakladny_model'!J5</f>
        <v>19862</v>
      </c>
      <c r="H23" s="13">
        <f>'c.2_zakladny_model'!K5</f>
        <v>21469</v>
      </c>
      <c r="I23" s="13">
        <f>'c.2_zakladny_model'!L5</f>
        <v>19544</v>
      </c>
      <c r="J23" s="13">
        <f>'c.2_zakladny_model'!M5</f>
        <v>28387</v>
      </c>
      <c r="K23" s="13">
        <f>'c.2_zakladny_model'!N5</f>
        <v>24446</v>
      </c>
    </row>
    <row r="24" spans="2:12">
      <c r="B24" s="1" t="s">
        <v>6417</v>
      </c>
      <c r="C24" s="92">
        <f t="shared" ref="C24:K24" si="0">$F$4*(C23/$C$23)</f>
        <v>84283827.5</v>
      </c>
      <c r="D24" s="92">
        <f t="shared" si="0"/>
        <v>11007598.811630638</v>
      </c>
      <c r="E24" s="92">
        <f t="shared" si="0"/>
        <v>7757948.9803396165</v>
      </c>
      <c r="F24" s="92">
        <f t="shared" si="0"/>
        <v>7809208.4888450652</v>
      </c>
      <c r="G24" s="92">
        <f t="shared" si="0"/>
        <v>10080359.979556812</v>
      </c>
      <c r="H24" s="92">
        <f t="shared" si="0"/>
        <v>10895944.436668271</v>
      </c>
      <c r="I24" s="92">
        <f t="shared" si="0"/>
        <v>9918968.6557475757</v>
      </c>
      <c r="J24" s="92">
        <f t="shared" si="0"/>
        <v>14406967.009348467</v>
      </c>
      <c r="K24" s="92">
        <f t="shared" si="0"/>
        <v>12406831.137863552</v>
      </c>
    </row>
    <row r="25" spans="2:12">
      <c r="C25" s="70"/>
      <c r="D25" s="70"/>
      <c r="E25" s="70"/>
      <c r="F25" s="70"/>
      <c r="G25" s="70"/>
      <c r="H25" s="70"/>
      <c r="I25" s="70"/>
      <c r="J25" s="70"/>
      <c r="K25" s="70"/>
    </row>
    <row r="26" spans="2:12">
      <c r="C26" s="96" t="str">
        <f>IF(e.1_nacenenie!$G$3=C28,COLUMN(),"")</f>
        <v/>
      </c>
      <c r="D26" s="96" t="str">
        <f>IF(e.1_nacenenie!$G$3=D28,COLUMN(),"")</f>
        <v/>
      </c>
      <c r="E26" s="96" t="str">
        <f>IF(e.1_nacenenie!$G$3=E28,COLUMN(),"")</f>
        <v/>
      </c>
      <c r="F26" s="96" t="str">
        <f>IF(e.1_nacenenie!$G$3=F28,COLUMN(),"")</f>
        <v/>
      </c>
      <c r="G26" s="96" t="str">
        <f>IF(e.1_nacenenie!$G$3=G28,COLUMN(),"")</f>
        <v/>
      </c>
      <c r="H26" s="96" t="str">
        <f>IF(e.1_nacenenie!$G$3=H28,COLUMN(),"")</f>
        <v/>
      </c>
      <c r="I26" s="96" t="str">
        <f>IF(e.1_nacenenie!$G$3=I28,COLUMN(),"")</f>
        <v/>
      </c>
      <c r="J26" s="96" t="str">
        <f>IF(e.1_nacenenie!$G$3=J28,COLUMN(),"")</f>
        <v/>
      </c>
      <c r="K26" s="96">
        <f>IF(e.1_nacenenie!$G$3=K28,COLUMN(),"")</f>
        <v>11</v>
      </c>
    </row>
    <row r="27" spans="2:12" ht="15" thickBot="1">
      <c r="C27" s="1" t="s">
        <v>6499</v>
      </c>
      <c r="D27" t="s">
        <v>6231</v>
      </c>
      <c r="E27" t="s">
        <v>6230</v>
      </c>
      <c r="F27" t="s">
        <v>6229</v>
      </c>
      <c r="G27" t="s">
        <v>6228</v>
      </c>
      <c r="H27" t="s">
        <v>6227</v>
      </c>
      <c r="I27" t="s">
        <v>6226</v>
      </c>
      <c r="J27" t="s">
        <v>6225</v>
      </c>
      <c r="K27" t="s">
        <v>6224</v>
      </c>
    </row>
    <row r="28" spans="2:12">
      <c r="B28" s="2" t="s">
        <v>6493</v>
      </c>
      <c r="C28" s="1" t="str">
        <f t="shared" ref="C28:K28" si="1">C22</f>
        <v>SR spolu</v>
      </c>
      <c r="D28" s="1" t="str">
        <f t="shared" si="1"/>
        <v>Bratislavský</v>
      </c>
      <c r="E28" s="1" t="str">
        <f t="shared" si="1"/>
        <v>Trnavský</v>
      </c>
      <c r="F28" s="1" t="str">
        <f t="shared" si="1"/>
        <v>Trenčiansky</v>
      </c>
      <c r="G28" s="1" t="str">
        <f t="shared" si="1"/>
        <v>Nitriansky</v>
      </c>
      <c r="H28" s="1" t="str">
        <f t="shared" si="1"/>
        <v>Žilinský</v>
      </c>
      <c r="I28" s="1" t="str">
        <f t="shared" si="1"/>
        <v>Banskobystrický</v>
      </c>
      <c r="J28" s="1" t="str">
        <f t="shared" si="1"/>
        <v>Prešovský</v>
      </c>
      <c r="K28" s="1" t="str">
        <f t="shared" si="1"/>
        <v>Košický</v>
      </c>
      <c r="L28" s="93" t="s">
        <v>6494</v>
      </c>
    </row>
    <row r="29" spans="2:12">
      <c r="B29" s="1" t="s">
        <v>6495</v>
      </c>
      <c r="C29" s="92">
        <f>SUM(D29:K29)</f>
        <v>84262248.055999994</v>
      </c>
      <c r="D29" s="92">
        <v>11039267.219999999</v>
      </c>
      <c r="E29" s="92">
        <v>7817535.5479999986</v>
      </c>
      <c r="F29" s="92">
        <v>7823427.8279999997</v>
      </c>
      <c r="G29" s="92">
        <v>10139193.484000001</v>
      </c>
      <c r="H29" s="92">
        <v>10926089.356000001</v>
      </c>
      <c r="I29" s="92">
        <v>10001055.68</v>
      </c>
      <c r="J29" s="92">
        <v>14017954.791999999</v>
      </c>
      <c r="K29" s="92">
        <v>12497724.147999998</v>
      </c>
      <c r="L29" s="94" cm="1">
        <f t="array" aca="1" ref="L29" ca="1">INDIRECT("r"&amp;ROW()&amp;"c"&amp;MAX($C$26:$K$26),FALSE)</f>
        <v>12497724.147999998</v>
      </c>
    </row>
    <row r="30" spans="2:12">
      <c r="B30" s="1" t="s">
        <v>6496</v>
      </c>
      <c r="C30" s="92">
        <f>SUM(D30:K30)</f>
        <v>51408281.903999999</v>
      </c>
      <c r="D30" s="92">
        <v>6675353.6639999999</v>
      </c>
      <c r="E30" s="92">
        <v>4730344.4159999993</v>
      </c>
      <c r="F30" s="92">
        <v>4733164.2960000001</v>
      </c>
      <c r="G30" s="92">
        <v>6153088.7039999999</v>
      </c>
      <c r="H30" s="92">
        <v>6625676.9039999992</v>
      </c>
      <c r="I30" s="92">
        <v>6090692.1599999992</v>
      </c>
      <c r="J30" s="92">
        <v>8822679.5999999996</v>
      </c>
      <c r="K30" s="92">
        <v>7577282.1600000011</v>
      </c>
      <c r="L30" s="94" cm="1">
        <f t="array" aca="1" ref="L30" ca="1">INDIRECT("r"&amp;ROW()&amp;"c"&amp;MAX($C$26:$K$26),FALSE)</f>
        <v>7577282.1600000011</v>
      </c>
    </row>
    <row r="31" spans="2:12">
      <c r="B31" s="1" t="s">
        <v>6518</v>
      </c>
      <c r="C31" s="92">
        <f>SUM(D31:K31)</f>
        <v>89000234.400000006</v>
      </c>
      <c r="D31" s="92">
        <v>11623568.879999999</v>
      </c>
      <c r="E31" s="92">
        <v>8192073.1200000001</v>
      </c>
      <c r="F31" s="92">
        <v>8246201.040000001</v>
      </c>
      <c r="G31" s="92">
        <v>10644443.040000001</v>
      </c>
      <c r="H31" s="92">
        <v>11505666.48</v>
      </c>
      <c r="I31" s="92">
        <v>10474020.48</v>
      </c>
      <c r="J31" s="92">
        <v>15213161.040000001</v>
      </c>
      <c r="K31" s="92">
        <v>13101100.32</v>
      </c>
      <c r="L31" s="94" cm="1">
        <f t="array" aca="1" ref="L31" ca="1">INDIRECT("r"&amp;ROW()&amp;"c"&amp;MAX($C$26:$K$26),FALSE)</f>
        <v>13101100.32</v>
      </c>
    </row>
    <row r="32" spans="2:12">
      <c r="B32" s="1" t="s">
        <v>6497</v>
      </c>
      <c r="C32" s="92">
        <f>SUM(D32:K32)</f>
        <v>61968422.040000007</v>
      </c>
      <c r="D32" s="92">
        <v>6553536.5279999999</v>
      </c>
      <c r="E32" s="92">
        <v>6054038.0880000005</v>
      </c>
      <c r="F32" s="92">
        <v>5223879.8640000001</v>
      </c>
      <c r="G32" s="92">
        <v>7460916.1200000001</v>
      </c>
      <c r="H32" s="92">
        <v>7871096.352</v>
      </c>
      <c r="I32" s="92">
        <v>7732488.7920000004</v>
      </c>
      <c r="J32" s="92">
        <v>11399711.903999999</v>
      </c>
      <c r="K32" s="92">
        <v>9672754.3920000009</v>
      </c>
      <c r="L32" s="94" cm="1">
        <f t="array" aca="1" ref="L32" ca="1">INDIRECT("r"&amp;ROW()&amp;"c"&amp;MAX($C$26:$K$26),FALSE)</f>
        <v>9672754.3920000009</v>
      </c>
    </row>
    <row r="33" spans="2:12" ht="15" thickBot="1">
      <c r="B33" s="1" t="s">
        <v>6498</v>
      </c>
      <c r="C33" s="92">
        <f>SUM(D33:K33)</f>
        <v>286639186.40000004</v>
      </c>
      <c r="D33" s="92">
        <f t="shared" ref="D33:K33" si="2">SUM(D29:D32)</f>
        <v>35891726.291999996</v>
      </c>
      <c r="E33" s="92">
        <f t="shared" si="2"/>
        <v>26793991.171999998</v>
      </c>
      <c r="F33" s="92">
        <f t="shared" si="2"/>
        <v>26026673.028000001</v>
      </c>
      <c r="G33" s="92">
        <f t="shared" si="2"/>
        <v>34397641.347999997</v>
      </c>
      <c r="H33" s="92">
        <f t="shared" si="2"/>
        <v>36928529.092</v>
      </c>
      <c r="I33" s="92">
        <f t="shared" si="2"/>
        <v>34298257.112000003</v>
      </c>
      <c r="J33" s="92">
        <f t="shared" si="2"/>
        <v>49453507.335999995</v>
      </c>
      <c r="K33" s="92">
        <f t="shared" si="2"/>
        <v>42848861.019999996</v>
      </c>
      <c r="L33" s="95" cm="1">
        <f t="array" aca="1" ref="L33" ca="1">INDIRECT("r"&amp;ROW()&amp;"c"&amp;MAX($C$26:$K$26),FALSE)</f>
        <v>42848861.019999996</v>
      </c>
    </row>
    <row r="37" spans="2:12">
      <c r="B37" s="1" t="s">
        <v>6506</v>
      </c>
      <c r="C37" s="33" t="s">
        <v>6510</v>
      </c>
    </row>
    <row r="39" spans="2:12">
      <c r="B39" s="1" t="s">
        <v>6519</v>
      </c>
      <c r="C39" s="92"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FB60-A814-4F59-A66E-C85013788A44}">
  <sheetPr>
    <tabColor theme="7" tint="0.59999389629810485"/>
    <pageSetUpPr fitToPage="1"/>
  </sheetPr>
  <dimension ref="A1:M596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42" customHeight="1">
      <c r="B2" s="56" t="str">
        <f>"Kraj: "&amp;e.1_nacenenie!$G$3</f>
        <v>Kraj: Košický</v>
      </c>
    </row>
    <row r="3" spans="1:13">
      <c r="A3" s="12" t="str">
        <f>"Počet škôl: "&amp;TEXT(COUNTA(B5:B6204),"# ###")</f>
        <v>Počet škôl: 592</v>
      </c>
      <c r="G3" s="7" t="str">
        <f>"Počet kmeňových škôl: " &amp;TEXT(COUNTIF(G5:G6203,"áno"),"# ###")</f>
        <v>Počet kmeňových škôl: 436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 cm="1">
        <f t="array" ref="A5:M596">_xlfn._xlws.FILTER(a.1_skoly_vsetky_ALL!A5:M10000,a.1_skoly_vsetky_ALL!B5:B10000=e.1_nacenenie!$G$3,"n/a")</f>
        <v>100001548</v>
      </c>
      <c r="B5" s="1" t="str">
        <v>Košický</v>
      </c>
      <c r="C5" s="1" t="str">
        <v>Košice IV</v>
      </c>
      <c r="D5" s="1" t="str">
        <v>Súkromná základná škola waldorfská</v>
      </c>
      <c r="E5" s="1" t="str">
        <v>základná škola</v>
      </c>
      <c r="F5" s="1" t="str">
        <v>Základná škola</v>
      </c>
      <c r="G5" s="1" t="str">
        <v>áno</v>
      </c>
      <c r="H5" s="1">
        <v>100001548</v>
      </c>
      <c r="I5" s="1">
        <v>1</v>
      </c>
      <c r="J5" s="1" t="str">
        <v>Polárna 1, 4012 Košice-Nad jazerom</v>
      </c>
      <c r="K5" s="1" t="str">
        <v>Spoločnosť priateľov slobodnej výchovy a vzdelávania - "Krídla"</v>
      </c>
      <c r="L5" s="1" t="str">
        <v>súkromník</v>
      </c>
      <c r="M5" s="1" t="str">
        <v>moderná budova</v>
      </c>
    </row>
    <row r="6" spans="1:13">
      <c r="A6" s="1">
        <v>100004802</v>
      </c>
      <c r="B6" s="1" t="str">
        <v>Košický</v>
      </c>
      <c r="C6" s="1" t="str">
        <v>Košice I</v>
      </c>
      <c r="D6" s="1" t="str">
        <v>Súkromné gymnázium FUTURUM</v>
      </c>
      <c r="E6" s="1" t="str">
        <v>gymnázium</v>
      </c>
      <c r="F6" s="1" t="str">
        <v>Gymnázium</v>
      </c>
      <c r="G6" s="1" t="str">
        <v>áno</v>
      </c>
      <c r="H6" s="1">
        <v>100004802</v>
      </c>
      <c r="I6" s="1">
        <v>1</v>
      </c>
      <c r="J6" s="1" t="str">
        <v>Grešákova 1, 4001 Košice-Staré Mesto</v>
      </c>
      <c r="K6" s="1" t="str">
        <v>FUTURE, n.o.</v>
      </c>
      <c r="L6" s="1" t="str">
        <v>súkromník</v>
      </c>
      <c r="M6" s="1" t="str">
        <v>moderná budova</v>
      </c>
    </row>
    <row r="7" spans="1:13">
      <c r="A7" s="1">
        <v>100014288</v>
      </c>
      <c r="B7" s="1" t="str">
        <v>Košický</v>
      </c>
      <c r="C7" s="1" t="str">
        <v>Trebišov</v>
      </c>
      <c r="D7" s="1" t="str">
        <v>Súkromná stredná odborná škola</v>
      </c>
      <c r="E7" s="1" t="str">
        <v>stredná odborná škola</v>
      </c>
      <c r="F7" s="1" t="str">
        <v>Stredná odborná škola</v>
      </c>
      <c r="G7" s="1" t="str">
        <v>áno</v>
      </c>
      <c r="H7" s="1">
        <v>100014288</v>
      </c>
      <c r="I7" s="1">
        <v>1</v>
      </c>
      <c r="J7" s="1" t="str">
        <v>29. augusta 2340 / 38A, 7501 Trebišov</v>
      </c>
      <c r="K7" s="1" t="str">
        <v>PaedDr. Martin Farbár</v>
      </c>
      <c r="L7" s="1" t="str">
        <v>súkromník</v>
      </c>
      <c r="M7" s="1" t="str">
        <v>moderná budova</v>
      </c>
    </row>
    <row r="8" spans="1:13">
      <c r="A8" s="1">
        <v>100014518</v>
      </c>
      <c r="B8" s="1" t="str">
        <v>Košický</v>
      </c>
      <c r="C8" s="1" t="str">
        <v>Gelnica</v>
      </c>
      <c r="D8" s="1" t="str">
        <v>Základná škola</v>
      </c>
      <c r="E8" s="1" t="str">
        <v>základná škola</v>
      </c>
      <c r="F8" s="1" t="str">
        <v>Základná škola</v>
      </c>
      <c r="G8" s="1" t="str">
        <v>áno</v>
      </c>
      <c r="H8" s="1">
        <v>100014518</v>
      </c>
      <c r="I8" s="1">
        <v>1</v>
      </c>
      <c r="J8" s="1" t="str">
        <v>Hlavná 121, 5601 Gelnica</v>
      </c>
      <c r="K8" s="1" t="str">
        <v>Mesto Gelnica</v>
      </c>
      <c r="L8" s="1" t="str">
        <v>obec, mesto</v>
      </c>
      <c r="M8" s="1" t="str">
        <v>moderná budova</v>
      </c>
    </row>
    <row r="9" spans="1:13">
      <c r="A9" s="1">
        <v>100014521</v>
      </c>
      <c r="B9" s="1" t="str">
        <v>Košický</v>
      </c>
      <c r="C9" s="1" t="str">
        <v>Gelnica</v>
      </c>
      <c r="D9" s="1" t="str">
        <v>Špeciálna základna škola ako organizačná zložka Spojenej školy internátnej</v>
      </c>
      <c r="E9" s="1" t="str">
        <v>škola pre deti a žiakov so špeciálnymi výchovno-vzdelávacími potrebami</v>
      </c>
      <c r="F9" s="1" t="str">
        <v>Špeciálna základná škola</v>
      </c>
      <c r="G9" s="1" t="str">
        <v>nie</v>
      </c>
      <c r="H9" s="1">
        <v>100017523</v>
      </c>
      <c r="I9" s="1">
        <v>9</v>
      </c>
      <c r="J9" s="1" t="str">
        <v>Kováčska 12, 5601 Gelnica</v>
      </c>
      <c r="K9" s="1" t="str">
        <v>Regionálny úrad školskej správy v Košiciach</v>
      </c>
      <c r="L9" s="1" t="str">
        <v>regionálny úrad školskej správy</v>
      </c>
      <c r="M9" s="1" t="str">
        <v>moderná budova</v>
      </c>
    </row>
    <row r="10" spans="1:13">
      <c r="A10" s="1">
        <v>100014526</v>
      </c>
      <c r="B10" s="1" t="str">
        <v>Košický</v>
      </c>
      <c r="C10" s="1" t="str">
        <v>Gelnica</v>
      </c>
      <c r="D10" s="1" t="str">
        <v>Gymnázium</v>
      </c>
      <c r="E10" s="1" t="str">
        <v>gymnázium</v>
      </c>
      <c r="F10" s="1" t="str">
        <v>Gymnázium</v>
      </c>
      <c r="G10" s="1" t="str">
        <v>áno</v>
      </c>
      <c r="H10" s="1">
        <v>100014526</v>
      </c>
      <c r="I10" s="1">
        <v>1</v>
      </c>
      <c r="J10" s="1" t="str">
        <v>SNP 1, 5601 Gelnica</v>
      </c>
      <c r="K10" s="1" t="str">
        <v>Košický samosprávny kraj</v>
      </c>
      <c r="L10" s="1" t="str">
        <v>samosprávny kraj</v>
      </c>
      <c r="M10" s="1" t="str">
        <v>moderná budova</v>
      </c>
    </row>
    <row r="11" spans="1:13">
      <c r="A11" s="1">
        <v>100014530</v>
      </c>
      <c r="B11" s="1" t="str">
        <v>Košický</v>
      </c>
      <c r="C11" s="1" t="str">
        <v>Gelnica</v>
      </c>
      <c r="D11" s="1" t="str">
        <v>Základná škola s materskou školou</v>
      </c>
      <c r="E11" s="1" t="str">
        <v>základná škola</v>
      </c>
      <c r="F11" s="1" t="str">
        <v>Základná škola</v>
      </c>
      <c r="G11" s="1" t="str">
        <v>áno</v>
      </c>
      <c r="H11" s="1">
        <v>100014530</v>
      </c>
      <c r="I11" s="1">
        <v>1</v>
      </c>
      <c r="J11" s="1" t="str">
        <v>Helcmanovce 41, 5563 Helcmanovce</v>
      </c>
      <c r="K11" s="1" t="str">
        <v>Obec Helcmanovce</v>
      </c>
      <c r="L11" s="1" t="str">
        <v>obec, mesto</v>
      </c>
      <c r="M11" s="1" t="str">
        <v>moderná budova</v>
      </c>
    </row>
    <row r="12" spans="1:13">
      <c r="A12" s="1">
        <v>100014535</v>
      </c>
      <c r="B12" s="1" t="str">
        <v>Košický</v>
      </c>
      <c r="C12" s="1" t="str">
        <v>Gelnica</v>
      </c>
      <c r="D12" s="1" t="str">
        <v>Základná škola</v>
      </c>
      <c r="E12" s="1" t="str">
        <v>základná škola</v>
      </c>
      <c r="F12" s="1" t="str">
        <v>Základná škola</v>
      </c>
      <c r="G12" s="1" t="str">
        <v>áno</v>
      </c>
      <c r="H12" s="1">
        <v>100014535</v>
      </c>
      <c r="I12" s="1">
        <v>1</v>
      </c>
      <c r="J12" s="1" t="str">
        <v>Školská 297, 5561 Jaklovce</v>
      </c>
      <c r="K12" s="1" t="str">
        <v>Obec Jaklovce</v>
      </c>
      <c r="L12" s="1" t="str">
        <v>obec, mesto</v>
      </c>
      <c r="M12" s="1" t="str">
        <v>moderná budova</v>
      </c>
    </row>
    <row r="13" spans="1:13">
      <c r="A13" s="1">
        <v>100014540</v>
      </c>
      <c r="B13" s="1" t="str">
        <v>Košický</v>
      </c>
      <c r="C13" s="1" t="str">
        <v>Gelnica</v>
      </c>
      <c r="D13" s="1" t="str">
        <v>Základná škola</v>
      </c>
      <c r="E13" s="1" t="str">
        <v>základná škola</v>
      </c>
      <c r="F13" s="1" t="str">
        <v>Základná škola</v>
      </c>
      <c r="G13" s="1" t="str">
        <v>áno</v>
      </c>
      <c r="H13" s="1">
        <v>100014540</v>
      </c>
      <c r="I13" s="1">
        <v>1</v>
      </c>
      <c r="J13" s="1" t="str">
        <v>Kluknava 43, 5351 Kluknava</v>
      </c>
      <c r="K13" s="1" t="str">
        <v>Obec Kluknava</v>
      </c>
      <c r="L13" s="1" t="str">
        <v>obec, mesto</v>
      </c>
      <c r="M13" s="1" t="str">
        <v>moderná budova</v>
      </c>
    </row>
    <row r="14" spans="1:13">
      <c r="A14" s="1">
        <v>100014547</v>
      </c>
      <c r="B14" s="1" t="str">
        <v>Košický</v>
      </c>
      <c r="C14" s="1" t="str">
        <v>Gelnica</v>
      </c>
      <c r="D14" s="1" t="str">
        <v>Základná škola s materskou školou</v>
      </c>
      <c r="E14" s="1" t="str">
        <v>základná škola</v>
      </c>
      <c r="F14" s="1" t="str">
        <v>Základná škola</v>
      </c>
      <c r="G14" s="1" t="str">
        <v>áno</v>
      </c>
      <c r="H14" s="1">
        <v>100014547</v>
      </c>
      <c r="I14" s="1">
        <v>1</v>
      </c>
      <c r="J14" s="1" t="str">
        <v>Školská 20, 5501 Margecany</v>
      </c>
      <c r="K14" s="1" t="str">
        <v>Obec Margecany</v>
      </c>
      <c r="L14" s="1" t="str">
        <v>obec, mesto</v>
      </c>
      <c r="M14" s="1" t="str">
        <v>moderná budova</v>
      </c>
    </row>
    <row r="15" spans="1:13">
      <c r="A15" s="1">
        <v>100014552</v>
      </c>
      <c r="B15" s="1" t="str">
        <v>Košický</v>
      </c>
      <c r="C15" s="1" t="str">
        <v>Gelnica</v>
      </c>
      <c r="D15" s="1" t="str">
        <v>Základná škola</v>
      </c>
      <c r="E15" s="1" t="str">
        <v>základná škola</v>
      </c>
      <c r="F15" s="1" t="str">
        <v>Základná škola</v>
      </c>
      <c r="G15" s="1" t="str">
        <v>áno</v>
      </c>
      <c r="H15" s="1">
        <v>100014552</v>
      </c>
      <c r="I15" s="1">
        <v>1</v>
      </c>
      <c r="J15" s="1" t="str">
        <v>Mníšek nad Hnilcom 497, 5564 Mníšek nad Hnilcom</v>
      </c>
      <c r="K15" s="1" t="str">
        <v>Obec Mníšek nad Hnilcom</v>
      </c>
      <c r="L15" s="1" t="str">
        <v>obec, mesto</v>
      </c>
      <c r="M15" s="1" t="str">
        <v>moderná budova</v>
      </c>
    </row>
    <row r="16" spans="1:13">
      <c r="A16" s="1">
        <v>100014557</v>
      </c>
      <c r="B16" s="1" t="str">
        <v>Košický</v>
      </c>
      <c r="C16" s="1" t="str">
        <v>Gelnica</v>
      </c>
      <c r="D16" s="1" t="str">
        <v>Základná škola s materskou školou</v>
      </c>
      <c r="E16" s="1" t="str">
        <v>základná škola</v>
      </c>
      <c r="F16" s="1" t="str">
        <v>Základná škola</v>
      </c>
      <c r="G16" s="1" t="str">
        <v>áno</v>
      </c>
      <c r="H16" s="1">
        <v>100014557</v>
      </c>
      <c r="I16" s="1">
        <v>1</v>
      </c>
      <c r="J16" s="1" t="str">
        <v>Školská 684, 5333 Nálepkovo</v>
      </c>
      <c r="K16" s="1" t="str">
        <v>Obec Nálepkovo</v>
      </c>
      <c r="L16" s="1" t="str">
        <v>obec, mesto</v>
      </c>
      <c r="M16" s="1" t="str">
        <v>moderná budova</v>
      </c>
    </row>
    <row r="17" spans="1:13">
      <c r="A17" s="1">
        <v>100014560</v>
      </c>
      <c r="B17" s="1" t="str">
        <v>Košický</v>
      </c>
      <c r="C17" s="1" t="str">
        <v>Gelnica</v>
      </c>
      <c r="D17" s="1" t="str">
        <v>Praktická škola internátna ako organizačná zložka Spojenej školy internátnej</v>
      </c>
      <c r="E17" s="1" t="str">
        <v>škola pre deti a žiakov so špeciálnymi výchovno-vzdelávacími potrebami</v>
      </c>
      <c r="F17" s="1" t="str">
        <v>Praktická škola internátna</v>
      </c>
      <c r="G17" s="1" t="str">
        <v>nie</v>
      </c>
      <c r="H17" s="1">
        <v>100017523</v>
      </c>
      <c r="I17" s="1">
        <v>9</v>
      </c>
      <c r="J17" s="1" t="str">
        <v>Breziny 256, 5562 Prakovce</v>
      </c>
      <c r="K17" s="1" t="str">
        <v>Regionálny úrad školskej správy v Košiciach</v>
      </c>
      <c r="L17" s="1" t="str">
        <v>regionálny úrad školskej správy</v>
      </c>
      <c r="M17" s="1" t="str">
        <v>moderná budova</v>
      </c>
    </row>
    <row r="18" spans="1:13">
      <c r="A18" s="1">
        <v>100014561</v>
      </c>
      <c r="B18" s="1" t="str">
        <v>Košický</v>
      </c>
      <c r="C18" s="1" t="str">
        <v>Gelnica</v>
      </c>
      <c r="D18" s="1" t="str">
        <v>Odborné učilište internátne ako organizačná zložka Spojenej školy internátnej</v>
      </c>
      <c r="E18" s="1" t="str">
        <v>škola pre deti a žiakov so špeciálnymi výchovno-vzdelávacími potrebami</v>
      </c>
      <c r="F18" s="1" t="str">
        <v>Odborné učilište internátne</v>
      </c>
      <c r="G18" s="1" t="str">
        <v>nie</v>
      </c>
      <c r="H18" s="1">
        <v>100017523</v>
      </c>
      <c r="I18" s="1">
        <v>9</v>
      </c>
      <c r="J18" s="1" t="str">
        <v>Breziny 256, 5562 Prakovce</v>
      </c>
      <c r="K18" s="1" t="str">
        <v>Regionálny úrad školskej správy v Košiciach</v>
      </c>
      <c r="L18" s="1" t="str">
        <v>regionálny úrad školskej správy</v>
      </c>
      <c r="M18" s="1" t="str">
        <v>moderná budova</v>
      </c>
    </row>
    <row r="19" spans="1:13">
      <c r="A19" s="1">
        <v>100014565</v>
      </c>
      <c r="B19" s="1" t="str">
        <v>Košický</v>
      </c>
      <c r="C19" s="1" t="str">
        <v>Gelnica</v>
      </c>
      <c r="D19" s="1" t="str">
        <v>Stredná odborná škola techniky a služieb</v>
      </c>
      <c r="E19" s="1" t="str">
        <v>stredná odborná škola</v>
      </c>
      <c r="F19" s="1" t="str">
        <v>Stredná odborná škola</v>
      </c>
      <c r="G19" s="1" t="str">
        <v>áno</v>
      </c>
      <c r="H19" s="1">
        <v>100014565</v>
      </c>
      <c r="I19" s="1">
        <v>3</v>
      </c>
      <c r="J19" s="1" t="str">
        <v>Prakovce 282, 5562 Prakovce</v>
      </c>
      <c r="K19" s="1" t="str">
        <v>Košický samosprávny kraj</v>
      </c>
      <c r="L19" s="1" t="str">
        <v>samosprávny kraj</v>
      </c>
      <c r="M19" s="1" t="str">
        <v>moderná budova</v>
      </c>
    </row>
    <row r="20" spans="1:13">
      <c r="A20" s="1">
        <v>100014566</v>
      </c>
      <c r="B20" s="1" t="str">
        <v>Košický</v>
      </c>
      <c r="C20" s="1" t="str">
        <v>Gelnica</v>
      </c>
      <c r="D20" s="1" t="str">
        <v>Základná škola s materskou školou</v>
      </c>
      <c r="E20" s="1" t="str">
        <v>základná škola</v>
      </c>
      <c r="F20" s="1" t="str">
        <v>Základná škola</v>
      </c>
      <c r="G20" s="1" t="str">
        <v>áno</v>
      </c>
      <c r="H20" s="1">
        <v>100014566</v>
      </c>
      <c r="I20" s="1">
        <v>1</v>
      </c>
      <c r="J20" s="1" t="str">
        <v>Prakovce 307, 5562 Prakovce</v>
      </c>
      <c r="K20" s="1" t="str">
        <v>Obec Prakovce</v>
      </c>
      <c r="L20" s="1" t="str">
        <v>obec, mesto</v>
      </c>
      <c r="M20" s="1" t="str">
        <v>moderná budova</v>
      </c>
    </row>
    <row r="21" spans="1:13">
      <c r="A21" s="1">
        <v>100014574</v>
      </c>
      <c r="B21" s="1" t="str">
        <v>Košický</v>
      </c>
      <c r="C21" s="1" t="str">
        <v>Gelnica</v>
      </c>
      <c r="D21" s="1" t="str">
        <v>Špeciálna základná škola</v>
      </c>
      <c r="E21" s="1" t="str">
        <v>škola pre deti a žiakov so špeciálnymi výchovno-vzdelávacími potrebami</v>
      </c>
      <c r="F21" s="1" t="str">
        <v>Špeciálna základná škola</v>
      </c>
      <c r="G21" s="1" t="str">
        <v>áno</v>
      </c>
      <c r="H21" s="1">
        <v>100014574</v>
      </c>
      <c r="I21" s="1">
        <v>1</v>
      </c>
      <c r="J21" s="1" t="str">
        <v>Richnava 189, 5351 Richnava</v>
      </c>
      <c r="K21" s="1" t="str">
        <v>Regionálny úrad školskej správy v Košiciach</v>
      </c>
      <c r="L21" s="1" t="str">
        <v>regionálny úrad školskej správy</v>
      </c>
      <c r="M21" s="1" t="str">
        <v>moderná budova</v>
      </c>
    </row>
    <row r="22" spans="1:13">
      <c r="A22" s="1">
        <v>100014582</v>
      </c>
      <c r="B22" s="1" t="str">
        <v>Košický</v>
      </c>
      <c r="C22" s="1" t="str">
        <v>Gelnica</v>
      </c>
      <c r="D22" s="1" t="str">
        <v>Základná škola s materskou školou</v>
      </c>
      <c r="E22" s="1" t="str">
        <v>základná škola</v>
      </c>
      <c r="F22" s="1" t="str">
        <v>Základná škola</v>
      </c>
      <c r="G22" s="1" t="str">
        <v>áno</v>
      </c>
      <c r="H22" s="1">
        <v>100014582</v>
      </c>
      <c r="I22" s="1">
        <v>1</v>
      </c>
      <c r="J22" s="1" t="str">
        <v>Smolník 528, 5566 Smolník</v>
      </c>
      <c r="K22" s="1" t="str">
        <v>Obec Smolník</v>
      </c>
      <c r="L22" s="1" t="str">
        <v>obec, mesto</v>
      </c>
      <c r="M22" s="1" t="str">
        <v>moderná budova</v>
      </c>
    </row>
    <row r="23" spans="1:13">
      <c r="A23" s="1">
        <v>100014587</v>
      </c>
      <c r="B23" s="1" t="str">
        <v>Košický</v>
      </c>
      <c r="C23" s="1" t="str">
        <v>Gelnica</v>
      </c>
      <c r="D23" s="1" t="str">
        <v>Základná škola</v>
      </c>
      <c r="E23" s="1" t="str">
        <v>základná škola</v>
      </c>
      <c r="F23" s="1" t="str">
        <v>Základná škola</v>
      </c>
      <c r="G23" s="1" t="str">
        <v>áno</v>
      </c>
      <c r="H23" s="1">
        <v>100014587</v>
      </c>
      <c r="I23" s="1">
        <v>1</v>
      </c>
      <c r="J23" s="1" t="str">
        <v>Školská 122, 5334 Švedlár</v>
      </c>
      <c r="K23" s="1" t="str">
        <v>Obec Švedlár</v>
      </c>
      <c r="L23" s="1" t="str">
        <v>obec, mesto</v>
      </c>
      <c r="M23" s="1" t="str">
        <v>moderná budova</v>
      </c>
    </row>
    <row r="24" spans="1:13">
      <c r="A24" s="1">
        <v>100014593</v>
      </c>
      <c r="B24" s="1" t="str">
        <v>Košický</v>
      </c>
      <c r="C24" s="1" t="str">
        <v>Gelnica</v>
      </c>
      <c r="D24" s="1" t="str">
        <v>Základná škola s materskou školou</v>
      </c>
      <c r="E24" s="1" t="str">
        <v>základná škola</v>
      </c>
      <c r="F24" s="1" t="str">
        <v>Základná škola</v>
      </c>
      <c r="G24" s="1" t="str">
        <v>áno</v>
      </c>
      <c r="H24" s="1">
        <v>100014593</v>
      </c>
      <c r="I24" s="1">
        <v>1</v>
      </c>
      <c r="J24" s="1" t="str">
        <v>Veľký Folkmar 328, 5551 Veľký Folkmar</v>
      </c>
      <c r="K24" s="1" t="str">
        <v>Obec Veľký Folkmar</v>
      </c>
      <c r="L24" s="1" t="str">
        <v>obec, mesto</v>
      </c>
      <c r="M24" s="1" t="str">
        <v>moderná budova</v>
      </c>
    </row>
    <row r="25" spans="1:13">
      <c r="A25" s="1">
        <v>100014596</v>
      </c>
      <c r="B25" s="1" t="str">
        <v>Košický</v>
      </c>
      <c r="C25" s="1" t="str">
        <v>Gelnica</v>
      </c>
      <c r="D25" s="1" t="str">
        <v>Základná škola</v>
      </c>
      <c r="E25" s="1" t="str">
        <v>základná škola</v>
      </c>
      <c r="F25" s="1" t="str">
        <v>ZŠ I. stupeň</v>
      </c>
      <c r="G25" s="1" t="str">
        <v>áno</v>
      </c>
      <c r="H25" s="1">
        <v>100014596</v>
      </c>
      <c r="I25" s="1">
        <v>1</v>
      </c>
      <c r="J25" s="1" t="str">
        <v>Závadka 195, 5333 Závadka</v>
      </c>
      <c r="K25" s="1" t="str">
        <v>Obec Závadka</v>
      </c>
      <c r="L25" s="1" t="str">
        <v>obec, mesto</v>
      </c>
      <c r="M25" s="1" t="str">
        <v>moderná budova</v>
      </c>
    </row>
    <row r="26" spans="1:13">
      <c r="A26" s="1">
        <v>100014601</v>
      </c>
      <c r="B26" s="1" t="str">
        <v>Košický</v>
      </c>
      <c r="C26" s="1" t="str">
        <v>Košice I</v>
      </c>
      <c r="D26" s="1" t="str">
        <v>Základná škola pri Reedukačnom centre</v>
      </c>
      <c r="E26" s="1" t="str">
        <v>škola pre deti a žiakov so špeciálnymi výchovno-vzdelávacími potrebami</v>
      </c>
      <c r="F26" s="1" t="str">
        <v>ZŠ pri špeciálnom výchovnom zariadení</v>
      </c>
      <c r="G26" s="1" t="str">
        <v>nie</v>
      </c>
      <c r="H26" s="1">
        <v>100014604</v>
      </c>
      <c r="I26" s="1">
        <v>3</v>
      </c>
      <c r="J26" s="1" t="str">
        <v>Bankov č. 15, 4031 Košice-Sever</v>
      </c>
      <c r="K26" s="1" t="str">
        <v>Regionálny úrad školskej správy v Košiciach</v>
      </c>
      <c r="L26" s="1" t="str">
        <v>regionálny úrad školskej správy</v>
      </c>
      <c r="M26" s="1" t="str">
        <v>moderná budova</v>
      </c>
    </row>
    <row r="27" spans="1:13">
      <c r="A27" s="1">
        <v>100014602</v>
      </c>
      <c r="B27" s="1" t="str">
        <v>Košický</v>
      </c>
      <c r="C27" s="1" t="str">
        <v>Košice I</v>
      </c>
      <c r="D27" s="1" t="str">
        <v>Odborné učilište pri Reedukačnom centre</v>
      </c>
      <c r="E27" s="1" t="str">
        <v>škola pre deti a žiakov so špeciálnymi výchovno-vzdelávacími potrebami</v>
      </c>
      <c r="F27" s="1" t="str">
        <v>OU pri špec. výchov. zariadení</v>
      </c>
      <c r="G27" s="1" t="str">
        <v>nie</v>
      </c>
      <c r="H27" s="1">
        <v>100014604</v>
      </c>
      <c r="I27" s="1">
        <v>3</v>
      </c>
      <c r="J27" s="1" t="str">
        <v>Bankov č. 15, 4031 Košice-Sever</v>
      </c>
      <c r="K27" s="1" t="str">
        <v>Regionálny úrad školskej správy v Košiciach</v>
      </c>
      <c r="L27" s="1" t="str">
        <v>regionálny úrad školskej správy</v>
      </c>
      <c r="M27" s="1" t="str">
        <v>moderná budova</v>
      </c>
    </row>
    <row r="28" spans="1:13">
      <c r="A28" s="1">
        <v>100014604</v>
      </c>
      <c r="B28" s="1" t="str">
        <v>Košický</v>
      </c>
      <c r="C28" s="1" t="str">
        <v>Košice I</v>
      </c>
      <c r="D28" s="1" t="str">
        <v>Reedukačné centrum</v>
      </c>
      <c r="E28" s="1" t="str">
        <v>špeciálne výchovné zariadenie</v>
      </c>
      <c r="F28" s="1" t="str">
        <v>Reedukačné centrum</v>
      </c>
      <c r="G28" s="1" t="str">
        <v>áno</v>
      </c>
      <c r="H28" s="1">
        <v>100014604</v>
      </c>
      <c r="I28" s="1">
        <v>3</v>
      </c>
      <c r="J28" s="1" t="str">
        <v>Bankov č. 15, 4031 Košice-Sever</v>
      </c>
      <c r="K28" s="1" t="str">
        <v>Regionálny úrad školskej správy v Košiciach</v>
      </c>
      <c r="L28" s="1" t="str">
        <v>regionálny úrad školskej správy</v>
      </c>
      <c r="M28" s="1" t="str">
        <v>moderná budova</v>
      </c>
    </row>
    <row r="29" spans="1:13">
      <c r="A29" s="1">
        <v>100014605</v>
      </c>
      <c r="B29" s="1" t="str">
        <v>Košický</v>
      </c>
      <c r="C29" s="1" t="str">
        <v>Košice I</v>
      </c>
      <c r="D29" s="1" t="str">
        <v>Základná škola</v>
      </c>
      <c r="E29" s="1" t="str">
        <v>základná škola</v>
      </c>
      <c r="F29" s="1" t="str">
        <v>Základná škola</v>
      </c>
      <c r="G29" s="1" t="str">
        <v>áno</v>
      </c>
      <c r="H29" s="1">
        <v>100014605</v>
      </c>
      <c r="I29" s="1">
        <v>1</v>
      </c>
      <c r="J29" s="1" t="str">
        <v>Hroncova 23, 4001 Košice-Sever</v>
      </c>
      <c r="K29" s="1" t="str">
        <v>Mesto Košice</v>
      </c>
      <c r="L29" s="1" t="str">
        <v>obec, mesto</v>
      </c>
      <c r="M29" s="1" t="str">
        <v>moderná budova</v>
      </c>
    </row>
    <row r="30" spans="1:13">
      <c r="A30" s="1">
        <v>100014610</v>
      </c>
      <c r="B30" s="1" t="str">
        <v>Košický</v>
      </c>
      <c r="C30" s="1" t="str">
        <v>Košice I</v>
      </c>
      <c r="D30" s="1" t="str">
        <v>Stredná priemyselná škola elektrotechnická</v>
      </c>
      <c r="E30" s="1" t="str">
        <v>stredná odborná škola</v>
      </c>
      <c r="F30" s="1" t="str">
        <v>Stredná priemyselná škola</v>
      </c>
      <c r="G30" s="1" t="str">
        <v>áno</v>
      </c>
      <c r="H30" s="1">
        <v>100014610</v>
      </c>
      <c r="I30" s="1">
        <v>1</v>
      </c>
      <c r="J30" s="1" t="str">
        <v>Komenského 44, 4001 Košice-Sever</v>
      </c>
      <c r="K30" s="1" t="str">
        <v>Košický samosprávny kraj</v>
      </c>
      <c r="L30" s="1" t="str">
        <v>samosprávny kraj</v>
      </c>
      <c r="M30" s="1" t="str">
        <v>historická budova</v>
      </c>
    </row>
    <row r="31" spans="1:13">
      <c r="A31" s="1">
        <v>100014623</v>
      </c>
      <c r="B31" s="1" t="str">
        <v>Košický</v>
      </c>
      <c r="C31" s="1" t="str">
        <v>Košice I</v>
      </c>
      <c r="D31" s="1" t="str">
        <v>Gymnázium</v>
      </c>
      <c r="E31" s="1" t="str">
        <v>gymnázium</v>
      </c>
      <c r="F31" s="1" t="str">
        <v>Gymnázium</v>
      </c>
      <c r="G31" s="1" t="str">
        <v>áno</v>
      </c>
      <c r="H31" s="1">
        <v>100014623</v>
      </c>
      <c r="I31" s="1">
        <v>1</v>
      </c>
      <c r="J31" s="1" t="str">
        <v>Park mládeže 5, 4001 Košice-Sever</v>
      </c>
      <c r="K31" s="1" t="str">
        <v>Regionálny úrad školskej správy v Košiciach</v>
      </c>
      <c r="L31" s="1" t="str">
        <v>regionálny úrad školskej správy</v>
      </c>
      <c r="M31" s="1" t="str">
        <v>moderná budova</v>
      </c>
    </row>
    <row r="32" spans="1:13">
      <c r="A32" s="1">
        <v>100014625</v>
      </c>
      <c r="B32" s="1" t="str">
        <v>Košický</v>
      </c>
      <c r="C32" s="1" t="str">
        <v>Košice I</v>
      </c>
      <c r="D32" s="1" t="str">
        <v>Základná škola</v>
      </c>
      <c r="E32" s="1" t="str">
        <v>základná škola</v>
      </c>
      <c r="F32" s="1" t="str">
        <v>Základná škola</v>
      </c>
      <c r="G32" s="1" t="str">
        <v>áno</v>
      </c>
      <c r="H32" s="1">
        <v>100014625</v>
      </c>
      <c r="I32" s="1">
        <v>1</v>
      </c>
      <c r="J32" s="1" t="str">
        <v>Polianska 1, 4001 Košice-Sever</v>
      </c>
      <c r="K32" s="1" t="str">
        <v>Mesto Košice</v>
      </c>
      <c r="L32" s="1" t="str">
        <v>obec, mesto</v>
      </c>
      <c r="M32" s="1" t="str">
        <v>moderná budova</v>
      </c>
    </row>
    <row r="33" spans="1:13">
      <c r="A33" s="1">
        <v>100014634</v>
      </c>
      <c r="B33" s="1" t="str">
        <v>Košický</v>
      </c>
      <c r="C33" s="1" t="str">
        <v>Košice I</v>
      </c>
      <c r="D33" s="1" t="str">
        <v>Základná škola</v>
      </c>
      <c r="E33" s="1" t="str">
        <v>základná škola</v>
      </c>
      <c r="F33" s="1" t="str">
        <v>Základná škola</v>
      </c>
      <c r="G33" s="1" t="str">
        <v>áno</v>
      </c>
      <c r="H33" s="1">
        <v>100014634</v>
      </c>
      <c r="I33" s="1">
        <v>1</v>
      </c>
      <c r="J33" s="1" t="str">
        <v>Tomášikova 31, 4001 Košice-Sever</v>
      </c>
      <c r="K33" s="1" t="str">
        <v>Mesto Košice</v>
      </c>
      <c r="L33" s="1" t="str">
        <v>obec, mesto</v>
      </c>
      <c r="M33" s="1" t="str">
        <v>moderná budova</v>
      </c>
    </row>
    <row r="34" spans="1:13">
      <c r="A34" s="1">
        <v>100014641</v>
      </c>
      <c r="B34" s="1" t="str">
        <v>Košický</v>
      </c>
      <c r="C34" s="1" t="str">
        <v>Košice I</v>
      </c>
      <c r="D34" s="1" t="str">
        <v>Obchodná akadémia</v>
      </c>
      <c r="E34" s="1" t="str">
        <v>stredná odborná škola</v>
      </c>
      <c r="F34" s="1" t="str">
        <v>Obchodná akadémia</v>
      </c>
      <c r="G34" s="1" t="str">
        <v>áno</v>
      </c>
      <c r="H34" s="1">
        <v>100014641</v>
      </c>
      <c r="I34" s="1">
        <v>1</v>
      </c>
      <c r="J34" s="1" t="str">
        <v>Watsonova 61, 4001 Košice-Sever</v>
      </c>
      <c r="K34" s="1" t="str">
        <v>Košický samosprávny kraj</v>
      </c>
      <c r="L34" s="1" t="str">
        <v>samosprávny kraj</v>
      </c>
      <c r="M34" s="1" t="str">
        <v>moderná budova</v>
      </c>
    </row>
    <row r="35" spans="1:13">
      <c r="A35" s="1">
        <v>100014643</v>
      </c>
      <c r="B35" s="1" t="str">
        <v>Košický</v>
      </c>
      <c r="C35" s="1" t="str">
        <v>Košice I</v>
      </c>
      <c r="D35" s="1" t="str">
        <v>Základná škola</v>
      </c>
      <c r="E35" s="1" t="str">
        <v>základná škola</v>
      </c>
      <c r="F35" s="1" t="str">
        <v>Základná škola</v>
      </c>
      <c r="G35" s="1" t="str">
        <v>áno</v>
      </c>
      <c r="H35" s="1">
        <v>100014643</v>
      </c>
      <c r="I35" s="1">
        <v>1</v>
      </c>
      <c r="J35" s="1" t="str">
        <v>Belehradská 21, 4013 Košice-Sídlisko Ťahanovce</v>
      </c>
      <c r="K35" s="1" t="str">
        <v>Mesto Košice</v>
      </c>
      <c r="L35" s="1" t="str">
        <v>obec, mesto</v>
      </c>
      <c r="M35" s="1" t="str">
        <v>moderná budova</v>
      </c>
    </row>
    <row r="36" spans="1:13">
      <c r="A36" s="1">
        <v>100014648</v>
      </c>
      <c r="B36" s="1" t="str">
        <v>Košický</v>
      </c>
      <c r="C36" s="1" t="str">
        <v>Košice I</v>
      </c>
      <c r="D36" s="1" t="str">
        <v>Základná škola</v>
      </c>
      <c r="E36" s="1" t="str">
        <v>základná škola</v>
      </c>
      <c r="F36" s="1" t="str">
        <v>Základná škola</v>
      </c>
      <c r="G36" s="1" t="str">
        <v>áno</v>
      </c>
      <c r="H36" s="1">
        <v>100014648</v>
      </c>
      <c r="I36" s="1">
        <v>1</v>
      </c>
      <c r="J36" s="1" t="str">
        <v>Bruselská 18, 4013 Košice-Sídlisko Ťahanovce</v>
      </c>
      <c r="K36" s="1" t="str">
        <v>Mesto Košice</v>
      </c>
      <c r="L36" s="1" t="str">
        <v>obec, mesto</v>
      </c>
      <c r="M36" s="1" t="str">
        <v>moderná budova</v>
      </c>
    </row>
    <row r="37" spans="1:13">
      <c r="A37" s="1">
        <v>100014662</v>
      </c>
      <c r="B37" s="1" t="str">
        <v>Košický</v>
      </c>
      <c r="C37" s="1" t="str">
        <v>Košice I</v>
      </c>
      <c r="D37" s="1" t="str">
        <v>Cirkevná základná škola s materskou školou sv. Gorazda</v>
      </c>
      <c r="E37" s="1" t="str">
        <v>základná škola</v>
      </c>
      <c r="F37" s="1" t="str">
        <v>Základná škola</v>
      </c>
      <c r="G37" s="1" t="str">
        <v>áno</v>
      </c>
      <c r="H37" s="1">
        <v>100014662</v>
      </c>
      <c r="I37" s="1">
        <v>1</v>
      </c>
      <c r="J37" s="1" t="str">
        <v>Juhoslovanská 2, 4013 Košice-Sídlisko Ťahanovce</v>
      </c>
      <c r="K37" s="1" t="str">
        <v>Gréckokatolícka eparchia Košice</v>
      </c>
      <c r="L37" s="1" t="str">
        <v>cirkev, náboženská spoločnosť</v>
      </c>
      <c r="M37" s="1" t="str">
        <v>moderná budova</v>
      </c>
    </row>
    <row r="38" spans="1:13">
      <c r="A38" s="1">
        <v>100014668</v>
      </c>
      <c r="B38" s="1" t="str">
        <v>Košický</v>
      </c>
      <c r="C38" s="1" t="str">
        <v>Košice I</v>
      </c>
      <c r="D38" s="1" t="str">
        <v>Stredná odborná škola obchodu a služieb Jána Bocatia</v>
      </c>
      <c r="E38" s="1" t="str">
        <v>stredná odborná škola</v>
      </c>
      <c r="F38" s="1" t="str">
        <v>Stredná odborná škola</v>
      </c>
      <c r="G38" s="1" t="str">
        <v>áno</v>
      </c>
      <c r="H38" s="1">
        <v>100014668</v>
      </c>
      <c r="I38" s="1">
        <v>2</v>
      </c>
      <c r="J38" s="1" t="str">
        <v>Bocatiova 1, 4001 Košice-Staré Mesto</v>
      </c>
      <c r="K38" s="1" t="str">
        <v>Košický samosprávny kraj</v>
      </c>
      <c r="L38" s="1" t="str">
        <v>samosprávny kraj</v>
      </c>
      <c r="M38" s="1" t="str">
        <v>moderná budova</v>
      </c>
    </row>
    <row r="39" spans="1:13">
      <c r="A39" s="1">
        <v>100014672</v>
      </c>
      <c r="B39" s="1" t="str">
        <v>Košický</v>
      </c>
      <c r="C39" s="1" t="str">
        <v>Košice I</v>
      </c>
      <c r="D39" s="1" t="str">
        <v>Stredná odborná škola technická a ekonomická Jozefa Szakkayho - Szakkay József Műszaki és Közgazdasági Szakközépiskola</v>
      </c>
      <c r="E39" s="1" t="str">
        <v>stredná odborná škola</v>
      </c>
      <c r="F39" s="1" t="str">
        <v>Stredná odborná škola</v>
      </c>
      <c r="G39" s="1" t="str">
        <v>áno</v>
      </c>
      <c r="H39" s="1">
        <v>100014672</v>
      </c>
      <c r="I39" s="1">
        <v>1</v>
      </c>
      <c r="J39" s="1" t="str">
        <v>Grešákova 1, 4001 Košice-Staré Mesto</v>
      </c>
      <c r="K39" s="1" t="str">
        <v>Košický samosprávny kraj</v>
      </c>
      <c r="L39" s="1" t="str">
        <v>samosprávny kraj</v>
      </c>
      <c r="M39" s="1" t="str">
        <v>moderná budova</v>
      </c>
    </row>
    <row r="40" spans="1:13">
      <c r="A40" s="1">
        <v>100014673</v>
      </c>
      <c r="B40" s="1" t="str">
        <v>Košický</v>
      </c>
      <c r="C40" s="1" t="str">
        <v>Košice I</v>
      </c>
      <c r="D40" s="1" t="str">
        <v>Stredná priemyselná škola dopravná</v>
      </c>
      <c r="E40" s="1" t="str">
        <v>stredná odborná škola</v>
      </c>
      <c r="F40" s="1" t="str">
        <v>Stredná priemyselná škola</v>
      </c>
      <c r="G40" s="1" t="str">
        <v>áno</v>
      </c>
      <c r="H40" s="1">
        <v>100014673</v>
      </c>
      <c r="I40" s="1">
        <v>1</v>
      </c>
      <c r="J40" s="1" t="str">
        <v>Hlavná 113, 4001 Košice-Staré Mesto</v>
      </c>
      <c r="K40" s="1" t="str">
        <v>Košický samosprávny kraj</v>
      </c>
      <c r="L40" s="1" t="str">
        <v>samosprávny kraj</v>
      </c>
      <c r="M40" s="1" t="str">
        <v>historická budova</v>
      </c>
    </row>
    <row r="41" spans="1:13">
      <c r="A41" s="1">
        <v>100014680</v>
      </c>
      <c r="B41" s="1" t="str">
        <v>Košický</v>
      </c>
      <c r="C41" s="1" t="str">
        <v>Košice I</v>
      </c>
      <c r="D41" s="1" t="str">
        <v>Škola umeleckého priemyslu</v>
      </c>
      <c r="E41" s="1" t="str">
        <v>škola umeleckého priemyslu</v>
      </c>
      <c r="F41" s="1" t="str">
        <v>Škola umeleckého priemyslu</v>
      </c>
      <c r="G41" s="1" t="str">
        <v>áno</v>
      </c>
      <c r="H41" s="1">
        <v>100014680</v>
      </c>
      <c r="I41" s="1">
        <v>1</v>
      </c>
      <c r="J41" s="1" t="str">
        <v>Jakobyho 15, 4001 Košice-Staré Mesto</v>
      </c>
      <c r="K41" s="1" t="str">
        <v>Košický samosprávny kraj</v>
      </c>
      <c r="L41" s="1" t="str">
        <v>samosprávny kraj</v>
      </c>
      <c r="M41" s="1" t="str">
        <v>moderná budova</v>
      </c>
    </row>
    <row r="42" spans="1:13">
      <c r="A42" s="1">
        <v>100014685</v>
      </c>
      <c r="B42" s="1" t="str">
        <v>Košický</v>
      </c>
      <c r="C42" s="1" t="str">
        <v>Košice I</v>
      </c>
      <c r="D42" s="1" t="str">
        <v>Súkromné konzervatórium</v>
      </c>
      <c r="E42" s="1" t="str">
        <v>konzervatórium</v>
      </c>
      <c r="F42" s="1" t="str">
        <v>Hudobné a dramatické konzervatórium</v>
      </c>
      <c r="G42" s="1" t="str">
        <v>áno</v>
      </c>
      <c r="H42" s="1">
        <v>100014685</v>
      </c>
      <c r="I42" s="1">
        <v>1</v>
      </c>
      <c r="J42" s="1" t="str">
        <v>Zádielska 12, 4001 Košice-Staré Mesto</v>
      </c>
      <c r="K42" s="1" t="str">
        <v>Juraj Sninský</v>
      </c>
      <c r="L42" s="1" t="str">
        <v>súkromník</v>
      </c>
      <c r="M42" s="1" t="str">
        <v>moderná budova</v>
      </c>
    </row>
    <row r="43" spans="1:13">
      <c r="A43" s="1">
        <v>100014686</v>
      </c>
      <c r="B43" s="1" t="str">
        <v>Košický</v>
      </c>
      <c r="C43" s="1" t="str">
        <v>Košice I</v>
      </c>
      <c r="D43" s="1" t="str">
        <v>Stredná priemyselná škola strojnícka</v>
      </c>
      <c r="E43" s="1" t="str">
        <v>stredná odborná škola</v>
      </c>
      <c r="F43" s="1" t="str">
        <v>Stredná priemyselná škola</v>
      </c>
      <c r="G43" s="1" t="str">
        <v>áno</v>
      </c>
      <c r="H43" s="1">
        <v>100014686</v>
      </c>
      <c r="I43" s="1">
        <v>1</v>
      </c>
      <c r="J43" s="1" t="str">
        <v>Komenského 2, 4001 Košice-Staré Mesto</v>
      </c>
      <c r="K43" s="1" t="str">
        <v>Košický samosprávny kraj</v>
      </c>
      <c r="L43" s="1" t="str">
        <v>samosprávny kraj</v>
      </c>
      <c r="M43" s="1" t="str">
        <v>historická budova</v>
      </c>
    </row>
    <row r="44" spans="1:13">
      <c r="A44" s="1">
        <v>100014688</v>
      </c>
      <c r="B44" s="1" t="str">
        <v>Košický</v>
      </c>
      <c r="C44" s="1" t="str">
        <v>Košice I</v>
      </c>
      <c r="D44" s="1" t="str">
        <v>ZÁKLADNÁ ŠKOLA a Gymnázium s vyučovacím jazykom maďarským - Márai Sándor Magyar Tanítási Nyelvű Gimnázium és Alapiskola</v>
      </c>
      <c r="E44" s="1" t="str">
        <v>základná škola</v>
      </c>
      <c r="F44" s="1" t="str">
        <v>Základná škola</v>
      </c>
      <c r="G44" s="1" t="str">
        <v>nie</v>
      </c>
      <c r="H44" s="1">
        <v>100014689</v>
      </c>
      <c r="I44" s="1">
        <v>2</v>
      </c>
      <c r="J44" s="1" t="str">
        <v>Kuzmányho 6, 4174 Košice-Staré Mesto</v>
      </c>
      <c r="K44" s="1" t="str">
        <v>Košický samosprávny kraj</v>
      </c>
      <c r="L44" s="1" t="str">
        <v>samosprávny kraj</v>
      </c>
      <c r="M44" s="1" t="str">
        <v>historická budova</v>
      </c>
    </row>
    <row r="45" spans="1:13">
      <c r="A45" s="1">
        <v>100014689</v>
      </c>
      <c r="B45" s="1" t="str">
        <v>Košický</v>
      </c>
      <c r="C45" s="1" t="str">
        <v>Košice I</v>
      </c>
      <c r="D45" s="1" t="str">
        <v>GYMNÁZIUM a Základná škola s vyučovacím jazykom maďarským - Márai Sándor Magyar Tanítási Nyelvű Gimnázium és Alapiskola</v>
      </c>
      <c r="E45" s="1" t="str">
        <v>gymnázium</v>
      </c>
      <c r="F45" s="1" t="str">
        <v>Gymnázium</v>
      </c>
      <c r="G45" s="1" t="str">
        <v>áno</v>
      </c>
      <c r="H45" s="1">
        <v>100014689</v>
      </c>
      <c r="I45" s="1">
        <v>2</v>
      </c>
      <c r="J45" s="1" t="str">
        <v>Kuzmányho 6, 4174 Košice-Staré Mesto</v>
      </c>
      <c r="K45" s="1" t="str">
        <v>Košický samosprávny kraj</v>
      </c>
      <c r="L45" s="1" t="str">
        <v>samosprávny kraj</v>
      </c>
      <c r="M45" s="1" t="str">
        <v>historická budova</v>
      </c>
    </row>
    <row r="46" spans="1:13">
      <c r="A46" s="1">
        <v>100014692</v>
      </c>
      <c r="B46" s="1" t="str">
        <v>Košický</v>
      </c>
      <c r="C46" s="1" t="str">
        <v>Košice I</v>
      </c>
      <c r="D46" s="1" t="str">
        <v>Stredná priemyselná škola stavebná a geodetická</v>
      </c>
      <c r="E46" s="1" t="str">
        <v>stredná odborná škola</v>
      </c>
      <c r="F46" s="1" t="str">
        <v>Stredná priemyselná škola</v>
      </c>
      <c r="G46" s="1" t="str">
        <v>áno</v>
      </c>
      <c r="H46" s="1">
        <v>100014692</v>
      </c>
      <c r="I46" s="1">
        <v>1</v>
      </c>
      <c r="J46" s="1" t="str">
        <v>Lermontovova 1, 4001 Košice-Staré Mesto</v>
      </c>
      <c r="K46" s="1" t="str">
        <v>Košický samosprávny kraj</v>
      </c>
      <c r="L46" s="1" t="str">
        <v>samosprávny kraj</v>
      </c>
      <c r="M46" s="1" t="str">
        <v>historicko - moderná budova</v>
      </c>
    </row>
    <row r="47" spans="1:13">
      <c r="A47" s="1">
        <v>100014693</v>
      </c>
      <c r="B47" s="1" t="str">
        <v>Košický</v>
      </c>
      <c r="C47" s="1" t="str">
        <v>Košice I</v>
      </c>
      <c r="D47" s="1" t="str">
        <v>Súkromná stredná odborná škola ekonomická KOŠICKÁ AKADÉMIA</v>
      </c>
      <c r="E47" s="1" t="str">
        <v>stredná odborná škola</v>
      </c>
      <c r="F47" s="1" t="str">
        <v>Obchodná akadémia</v>
      </c>
      <c r="G47" s="1" t="str">
        <v>áno</v>
      </c>
      <c r="H47" s="1">
        <v>100014693</v>
      </c>
      <c r="I47" s="1">
        <v>1</v>
      </c>
      <c r="J47" s="1" t="str">
        <v>Tajovského 15, 4001 Košice-Staré Mesto</v>
      </c>
      <c r="K47" s="1" t="str">
        <v>KOŠICKÁ AKADÉMIA, n.o.</v>
      </c>
      <c r="L47" s="1" t="str">
        <v>súkromník</v>
      </c>
      <c r="M47" s="1" t="str">
        <v>historická budova</v>
      </c>
    </row>
    <row r="48" spans="1:13">
      <c r="A48" s="1">
        <v>100014697</v>
      </c>
      <c r="B48" s="1" t="str">
        <v>Košický</v>
      </c>
      <c r="C48" s="1" t="str">
        <v>Košice I</v>
      </c>
      <c r="D48" s="1" t="str">
        <v>Súkromná základná škola</v>
      </c>
      <c r="E48" s="1" t="str">
        <v>základná škola</v>
      </c>
      <c r="F48" s="1" t="str">
        <v>Základná škola</v>
      </c>
      <c r="G48" s="1" t="str">
        <v>áno</v>
      </c>
      <c r="H48" s="1">
        <v>100014697</v>
      </c>
      <c r="I48" s="1">
        <v>1</v>
      </c>
      <c r="J48" s="1" t="str">
        <v>Lermontovova 1, 4001 Košice-Staré Mesto</v>
      </c>
      <c r="K48" s="1" t="str">
        <v>Združenie pre rozvoj vzdelávania, o.z.</v>
      </c>
      <c r="L48" s="1" t="str">
        <v>súkromník</v>
      </c>
      <c r="M48" s="1" t="str">
        <v>historicko - moderná budova</v>
      </c>
    </row>
    <row r="49" spans="1:13">
      <c r="A49" s="1">
        <v>100014702</v>
      </c>
      <c r="B49" s="1" t="str">
        <v>Košický</v>
      </c>
      <c r="C49" s="1" t="str">
        <v>Košice I</v>
      </c>
      <c r="D49" s="1" t="str">
        <v>Stredná zdravotnícka škola sv. Alžbety</v>
      </c>
      <c r="E49" s="1" t="str">
        <v>stredná odborná škola</v>
      </c>
      <c r="F49" s="1" t="str">
        <v>Stredná zdravotnícka škola</v>
      </c>
      <c r="G49" s="1" t="str">
        <v>áno</v>
      </c>
      <c r="H49" s="1">
        <v>100014702</v>
      </c>
      <c r="I49" s="1">
        <v>1</v>
      </c>
      <c r="J49" s="1" t="str">
        <v>Mäsiarska 25, 4001 Košice-Staré Mesto</v>
      </c>
      <c r="K49" s="1" t="str">
        <v>Košická arcidiecéza</v>
      </c>
      <c r="L49" s="1" t="str">
        <v>cirkev, náboženská spoločnosť</v>
      </c>
      <c r="M49" s="1" t="str">
        <v>historická budova</v>
      </c>
    </row>
    <row r="50" spans="1:13">
      <c r="A50" s="1">
        <v>100014703</v>
      </c>
      <c r="B50" s="1" t="str">
        <v>Košický</v>
      </c>
      <c r="C50" s="1" t="str">
        <v>Košice I</v>
      </c>
      <c r="D50" s="1" t="str">
        <v>Stredná zdravotnícka škola</v>
      </c>
      <c r="E50" s="1" t="str">
        <v>stredná odborná škola</v>
      </c>
      <c r="F50" s="1" t="str">
        <v>Stredná zdravotnícka škola</v>
      </c>
      <c r="G50" s="1" t="str">
        <v>áno</v>
      </c>
      <c r="H50" s="1">
        <v>100014703</v>
      </c>
      <c r="I50" s="1">
        <v>1</v>
      </c>
      <c r="J50" s="1" t="str">
        <v>Moyzesova 17, 4176 Košice-Staré Mesto</v>
      </c>
      <c r="K50" s="1" t="str">
        <v>Košický samosprávny kraj</v>
      </c>
      <c r="L50" s="1" t="str">
        <v>samosprávny kraj</v>
      </c>
      <c r="M50" s="1" t="str">
        <v>historická budova</v>
      </c>
    </row>
    <row r="51" spans="1:13">
      <c r="A51" s="1">
        <v>100014705</v>
      </c>
      <c r="B51" s="1" t="str">
        <v>Košický</v>
      </c>
      <c r="C51" s="1" t="str">
        <v>Košice I</v>
      </c>
      <c r="D51" s="1" t="str">
        <v>Základná škola</v>
      </c>
      <c r="E51" s="1" t="str">
        <v>základná škola</v>
      </c>
      <c r="F51" s="1" t="str">
        <v>Základná škola</v>
      </c>
      <c r="G51" s="1" t="str">
        <v>áno</v>
      </c>
      <c r="H51" s="1">
        <v>100014705</v>
      </c>
      <c r="I51" s="1">
        <v>1</v>
      </c>
      <c r="J51" s="1" t="str">
        <v>Nám. L. Novomeského 2, 4001 Košice-Staré Mesto</v>
      </c>
      <c r="K51" s="1" t="str">
        <v>Mesto Košice</v>
      </c>
      <c r="L51" s="1" t="str">
        <v>obec, mesto</v>
      </c>
      <c r="M51" s="1" t="str">
        <v>moderná budova</v>
      </c>
    </row>
    <row r="52" spans="1:13">
      <c r="A52" s="1">
        <v>100014710</v>
      </c>
      <c r="B52" s="1" t="str">
        <v>Košický</v>
      </c>
      <c r="C52" s="1" t="str">
        <v>Košice I</v>
      </c>
      <c r="D52" s="1" t="str">
        <v>Gymnázium Milana Rastislava Štefánika</v>
      </c>
      <c r="E52" s="1" t="str">
        <v>gymnázium</v>
      </c>
      <c r="F52" s="1" t="str">
        <v>Gymnázium</v>
      </c>
      <c r="G52" s="1" t="str">
        <v>áno</v>
      </c>
      <c r="H52" s="1">
        <v>100014710</v>
      </c>
      <c r="I52" s="1">
        <v>1</v>
      </c>
      <c r="J52" s="1" t="str">
        <v>Nám. L. Novomeského 4, 4224 Košice-Staré Mesto</v>
      </c>
      <c r="K52" s="1" t="str">
        <v>Regionálny úrad školskej správy v Košiciach</v>
      </c>
      <c r="L52" s="1" t="str">
        <v>regionálny úrad školskej správy</v>
      </c>
      <c r="M52" s="1" t="str">
        <v>moderná budova</v>
      </c>
    </row>
    <row r="53" spans="1:13">
      <c r="A53" s="1">
        <v>100014714</v>
      </c>
      <c r="B53" s="1" t="str">
        <v>Košický</v>
      </c>
      <c r="C53" s="1" t="str">
        <v>Košice I</v>
      </c>
      <c r="D53" s="1" t="str">
        <v>Stredná odborná škola železničná</v>
      </c>
      <c r="E53" s="1" t="str">
        <v>stredná odborná škola</v>
      </c>
      <c r="F53" s="1" t="str">
        <v>Stredná odborná škola</v>
      </c>
      <c r="G53" s="1" t="str">
        <v>áno</v>
      </c>
      <c r="H53" s="1">
        <v>100014714</v>
      </c>
      <c r="I53" s="1">
        <v>1</v>
      </c>
      <c r="J53" s="1" t="str">
        <v>Palackého 14, 4001 Košice-Staré Mesto</v>
      </c>
      <c r="K53" s="1" t="str">
        <v>Regionálny úrad školskej správy v Košiciach</v>
      </c>
      <c r="L53" s="1" t="str">
        <v>regionálny úrad školskej správy</v>
      </c>
      <c r="M53" s="1" t="str">
        <v>moderná budova</v>
      </c>
    </row>
    <row r="54" spans="1:13">
      <c r="A54" s="1">
        <v>100014719</v>
      </c>
      <c r="B54" s="1" t="str">
        <v>Košický</v>
      </c>
      <c r="C54" s="1" t="str">
        <v>Košice I</v>
      </c>
      <c r="D54" s="1" t="str">
        <v>Základná škola</v>
      </c>
      <c r="E54" s="1" t="str">
        <v>základná škola</v>
      </c>
      <c r="F54" s="1" t="str">
        <v>Základná škola</v>
      </c>
      <c r="G54" s="1" t="str">
        <v>áno</v>
      </c>
      <c r="H54" s="1">
        <v>100014719</v>
      </c>
      <c r="I54" s="1">
        <v>1</v>
      </c>
      <c r="J54" s="1" t="str">
        <v>Park Angelinum 8, 4001 Košice-Staré Mesto</v>
      </c>
      <c r="K54" s="1" t="str">
        <v>Mesto Košice</v>
      </c>
      <c r="L54" s="1" t="str">
        <v>obec, mesto</v>
      </c>
      <c r="M54" s="1" t="str">
        <v>historická budova</v>
      </c>
    </row>
    <row r="55" spans="1:13">
      <c r="A55" s="1">
        <v>100014722</v>
      </c>
      <c r="B55" s="1" t="str">
        <v>Košický</v>
      </c>
      <c r="C55" s="1" t="str">
        <v>Košice I</v>
      </c>
      <c r="D55" s="1" t="str">
        <v>Gymnázium</v>
      </c>
      <c r="E55" s="1" t="str">
        <v>gymnázium</v>
      </c>
      <c r="F55" s="1" t="str">
        <v>Gymnázium</v>
      </c>
      <c r="G55" s="1" t="str">
        <v>áno</v>
      </c>
      <c r="H55" s="1">
        <v>100014722</v>
      </c>
      <c r="I55" s="1">
        <v>1</v>
      </c>
      <c r="J55" s="1" t="str">
        <v>Poštová 9, 4252 Košice-Staré Mesto</v>
      </c>
      <c r="K55" s="1" t="str">
        <v>Košický samosprávny kraj</v>
      </c>
      <c r="L55" s="1" t="str">
        <v>samosprávny kraj</v>
      </c>
      <c r="M55" s="1" t="str">
        <v>historická budova</v>
      </c>
    </row>
    <row r="56" spans="1:13">
      <c r="A56" s="1">
        <v>100014725</v>
      </c>
      <c r="B56" s="1" t="str">
        <v>Košický</v>
      </c>
      <c r="C56" s="1" t="str">
        <v>Košice I</v>
      </c>
      <c r="D56" s="1" t="str">
        <v>Súkromná základná škola</v>
      </c>
      <c r="E56" s="1" t="str">
        <v>základná škola</v>
      </c>
      <c r="F56" s="1" t="str">
        <v>Základná škola</v>
      </c>
      <c r="G56" s="1" t="str">
        <v>áno</v>
      </c>
      <c r="H56" s="1">
        <v>100014725</v>
      </c>
      <c r="I56" s="1">
        <v>1</v>
      </c>
      <c r="J56" s="1" t="str">
        <v>Palackého 14, 4001 Košice-Staré Mesto</v>
      </c>
      <c r="K56" s="1" t="str">
        <v>DIDACTICUS, s.r.o.</v>
      </c>
      <c r="L56" s="1" t="str">
        <v>súkromník</v>
      </c>
      <c r="M56" s="1" t="str">
        <v>moderná budova</v>
      </c>
    </row>
    <row r="57" spans="1:13">
      <c r="A57" s="1">
        <v>100014729</v>
      </c>
      <c r="B57" s="1" t="str">
        <v>Košický</v>
      </c>
      <c r="C57" s="1" t="str">
        <v>Košice I</v>
      </c>
      <c r="D57" s="1" t="str">
        <v>Evanjelické gymnázium Jána Ámosa Komenského</v>
      </c>
      <c r="E57" s="1" t="str">
        <v>gymnázium</v>
      </c>
      <c r="F57" s="1" t="str">
        <v>Gymnázium</v>
      </c>
      <c r="G57" s="1" t="str">
        <v>áno</v>
      </c>
      <c r="H57" s="1">
        <v>100014729</v>
      </c>
      <c r="I57" s="1">
        <v>1</v>
      </c>
      <c r="J57" s="1" t="str">
        <v>Škultétyho 10, 4001 Košice-Staré Mesto</v>
      </c>
      <c r="K57" s="1" t="str">
        <v>Východný dištrikt Evanjelickej cirkvi augsburského vyznania na Slovensku</v>
      </c>
      <c r="L57" s="1" t="str">
        <v>cirkev, náboženská spoločnosť</v>
      </c>
      <c r="M57" s="1" t="str">
        <v>moderná budova</v>
      </c>
    </row>
    <row r="58" spans="1:13">
      <c r="A58" s="1">
        <v>100014731</v>
      </c>
      <c r="B58" s="1" t="str">
        <v>Košický</v>
      </c>
      <c r="C58" s="1" t="str">
        <v>Košice I</v>
      </c>
      <c r="D58" s="1" t="str">
        <v>Gymnázium</v>
      </c>
      <c r="E58" s="1" t="str">
        <v>gymnázium</v>
      </c>
      <c r="F58" s="1" t="str">
        <v>Gymnázium</v>
      </c>
      <c r="G58" s="1" t="str">
        <v>áno</v>
      </c>
      <c r="H58" s="1">
        <v>100014731</v>
      </c>
      <c r="I58" s="1">
        <v>1</v>
      </c>
      <c r="J58" s="1" t="str">
        <v>Šrobárova 1, 4223 Košice-Staré Mesto</v>
      </c>
      <c r="K58" s="1" t="str">
        <v>Košický samosprávny kraj</v>
      </c>
      <c r="L58" s="1" t="str">
        <v>samosprávny kraj</v>
      </c>
      <c r="M58" s="1" t="str">
        <v>historická budova</v>
      </c>
    </row>
    <row r="59" spans="1:13">
      <c r="A59" s="1">
        <v>100014737</v>
      </c>
      <c r="B59" s="1" t="str">
        <v>Košický</v>
      </c>
      <c r="C59" s="1" t="str">
        <v>Košice I</v>
      </c>
      <c r="D59" s="1" t="str">
        <v>Konzervatórium</v>
      </c>
      <c r="E59" s="1" t="str">
        <v>konzervatórium</v>
      </c>
      <c r="F59" s="1" t="str">
        <v>Hudobné a dramatické konzervatórium</v>
      </c>
      <c r="G59" s="1" t="str">
        <v>áno</v>
      </c>
      <c r="H59" s="1">
        <v>100014737</v>
      </c>
      <c r="I59" s="1">
        <v>1</v>
      </c>
      <c r="J59" s="1" t="str">
        <v>Timonova 2, 4203 Košice-Staré Mesto</v>
      </c>
      <c r="K59" s="1" t="str">
        <v>Košický samosprávny kraj</v>
      </c>
      <c r="L59" s="1" t="str">
        <v>samosprávny kraj</v>
      </c>
      <c r="M59" s="1" t="str">
        <v>historická budova</v>
      </c>
    </row>
    <row r="60" spans="1:13">
      <c r="A60" s="1">
        <v>100014740</v>
      </c>
      <c r="B60" s="1" t="str">
        <v>Košický</v>
      </c>
      <c r="C60" s="1" t="str">
        <v>Košice I</v>
      </c>
      <c r="D60" s="1" t="str">
        <v>Základná škola pre žiakov s autizmom ako organizačná zložka Spojenej školy</v>
      </c>
      <c r="E60" s="1" t="str">
        <v>škola pre deti a žiakov so špeciálnymi výchovno-vzdelávacími potrebami</v>
      </c>
      <c r="F60" s="1" t="str">
        <v>ŠZŠ pre žiakov s autizmom</v>
      </c>
      <c r="G60" s="1" t="str">
        <v>nie</v>
      </c>
      <c r="H60" s="1">
        <v>100017524</v>
      </c>
      <c r="I60" s="1">
        <v>5</v>
      </c>
      <c r="J60" s="1" t="str">
        <v>Vojenská 13, 4001 Košice-Staré Mesto</v>
      </c>
      <c r="K60" s="1" t="str">
        <v>Regionálny úrad školskej správy v Košiciach</v>
      </c>
      <c r="L60" s="1" t="str">
        <v>regionálny úrad školskej správy</v>
      </c>
      <c r="M60" s="1" t="str">
        <v>moderná budova</v>
      </c>
    </row>
    <row r="61" spans="1:13">
      <c r="A61" s="1">
        <v>100014741</v>
      </c>
      <c r="B61" s="1" t="str">
        <v>Košický</v>
      </c>
      <c r="C61" s="1" t="str">
        <v>Košice I</v>
      </c>
      <c r="D61" s="1" t="str">
        <v>Špeciálna základná škola ako organizačná zložka Spojenej školy</v>
      </c>
      <c r="E61" s="1" t="str">
        <v>škola pre deti a žiakov so špeciálnymi výchovno-vzdelávacími potrebami</v>
      </c>
      <c r="F61" s="1" t="str">
        <v>Špeciálna základná škola</v>
      </c>
      <c r="G61" s="1" t="str">
        <v>nie</v>
      </c>
      <c r="H61" s="1">
        <v>100017524</v>
      </c>
      <c r="I61" s="1">
        <v>5</v>
      </c>
      <c r="J61" s="1" t="str">
        <v>Vojenská 13, 4001 Košice-Staré Mesto</v>
      </c>
      <c r="K61" s="1" t="str">
        <v>Regionálny úrad školskej správy v Košiciach</v>
      </c>
      <c r="L61" s="1" t="str">
        <v>regionálny úrad školskej správy</v>
      </c>
      <c r="M61" s="1" t="str">
        <v>moderná budova</v>
      </c>
    </row>
    <row r="62" spans="1:13">
      <c r="A62" s="1">
        <v>100014745</v>
      </c>
      <c r="B62" s="1" t="str">
        <v>Košický</v>
      </c>
      <c r="C62" s="1" t="str">
        <v>Košice I</v>
      </c>
      <c r="D62" s="1" t="str">
        <v>Gymnázium sv. Tomáša Akvinského</v>
      </c>
      <c r="E62" s="1" t="str">
        <v>gymnázium</v>
      </c>
      <c r="F62" s="1" t="str">
        <v>Gymnázium</v>
      </c>
      <c r="G62" s="1" t="str">
        <v>áno</v>
      </c>
      <c r="H62" s="1">
        <v>100014745</v>
      </c>
      <c r="I62" s="1">
        <v>1</v>
      </c>
      <c r="J62" s="1" t="str">
        <v>Zbrojničná 3, 4001 Košice-Staré Mesto</v>
      </c>
      <c r="K62" s="1" t="str">
        <v>Kongregácia sestier dominikánok bl. Imeldy</v>
      </c>
      <c r="L62" s="1" t="str">
        <v>cirkev, náboženská spoločnosť</v>
      </c>
      <c r="M62" s="1" t="str">
        <v>historická budova</v>
      </c>
    </row>
    <row r="63" spans="1:13">
      <c r="A63" s="1">
        <v>100014751</v>
      </c>
      <c r="B63" s="1" t="str">
        <v>Košický</v>
      </c>
      <c r="C63" s="1" t="str">
        <v>Košice I</v>
      </c>
      <c r="D63" s="1" t="str">
        <v>Základná škola s materskou školou</v>
      </c>
      <c r="E63" s="1" t="str">
        <v>základná škola</v>
      </c>
      <c r="F63" s="1" t="str">
        <v>Základná škola</v>
      </c>
      <c r="G63" s="1" t="str">
        <v>áno</v>
      </c>
      <c r="H63" s="1">
        <v>100014751</v>
      </c>
      <c r="I63" s="1">
        <v>1</v>
      </c>
      <c r="J63" s="1" t="str">
        <v>Želiarska 4, 4013 Košice-Ťahanovce</v>
      </c>
      <c r="K63" s="1" t="str">
        <v>Mesto Košice</v>
      </c>
      <c r="L63" s="1" t="str">
        <v>obec, mesto</v>
      </c>
      <c r="M63" s="1" t="str">
        <v>moderná budova</v>
      </c>
    </row>
    <row r="64" spans="1:13">
      <c r="A64" s="1">
        <v>100014759</v>
      </c>
      <c r="B64" s="1" t="str">
        <v>Košický</v>
      </c>
      <c r="C64" s="1" t="str">
        <v>Košice II</v>
      </c>
      <c r="D64" s="1" t="str">
        <v>Základná škola</v>
      </c>
      <c r="E64" s="1" t="str">
        <v>základná škola</v>
      </c>
      <c r="F64" s="1" t="str">
        <v>Základná škola</v>
      </c>
      <c r="G64" s="1" t="str">
        <v>áno</v>
      </c>
      <c r="H64" s="1">
        <v>100014759</v>
      </c>
      <c r="I64" s="1">
        <v>1</v>
      </c>
      <c r="J64" s="1" t="str">
        <v>Ľ. Podjavorinskej 1, 4011 Košice-Luník IX</v>
      </c>
      <c r="K64" s="1" t="str">
        <v>Mesto Košice</v>
      </c>
      <c r="L64" s="1" t="str">
        <v>obec, mesto</v>
      </c>
      <c r="M64" s="1" t="str">
        <v>moderná budova</v>
      </c>
    </row>
    <row r="65" spans="1:13">
      <c r="A65" s="1">
        <v>100014763</v>
      </c>
      <c r="B65" s="1" t="str">
        <v>Košický</v>
      </c>
      <c r="C65" s="1" t="str">
        <v>Košice II</v>
      </c>
      <c r="D65" s="1" t="str">
        <v>Súkromná praktická škola</v>
      </c>
      <c r="E65" s="1" t="str">
        <v>škola pre deti a žiakov so špeciálnymi výchovno-vzdelávacími potrebami</v>
      </c>
      <c r="F65" s="1" t="str">
        <v>Praktická škola</v>
      </c>
      <c r="G65" s="1" t="str">
        <v>áno</v>
      </c>
      <c r="H65" s="1">
        <v>100014763</v>
      </c>
      <c r="I65" s="1">
        <v>1</v>
      </c>
      <c r="J65" s="1" t="str">
        <v>Myslavská 401, 4016 Košice-Myslava</v>
      </c>
      <c r="K65" s="1" t="str">
        <v>Mgr. Anna Uchnárová</v>
      </c>
      <c r="L65" s="1" t="str">
        <v>súkromník</v>
      </c>
      <c r="M65" s="1" t="str">
        <v>moderná budova</v>
      </c>
    </row>
    <row r="66" spans="1:13">
      <c r="A66" s="1">
        <v>100014765</v>
      </c>
      <c r="B66" s="1" t="str">
        <v>Košický</v>
      </c>
      <c r="C66" s="1" t="str">
        <v>Košice II</v>
      </c>
      <c r="D66" s="1" t="str">
        <v>Súkromná základná škola s materskou školou pre žiakov a deti s autizmom</v>
      </c>
      <c r="E66" s="1" t="str">
        <v>škola pre deti a žiakov so špeciálnymi výchovno-vzdelávacími potrebami</v>
      </c>
      <c r="F66" s="1" t="str">
        <v>ŠZŠ pre žiakov s autizmom</v>
      </c>
      <c r="G66" s="1" t="str">
        <v>áno</v>
      </c>
      <c r="H66" s="1">
        <v>100014765</v>
      </c>
      <c r="I66" s="1">
        <v>1</v>
      </c>
      <c r="J66" s="1" t="str">
        <v>Myslavská 401, 4016 Košice-Myslava</v>
      </c>
      <c r="K66" s="1" t="str">
        <v>Mgr. Anna Uchnárová</v>
      </c>
      <c r="L66" s="1" t="str">
        <v>súkromník</v>
      </c>
      <c r="M66" s="1" t="str">
        <v>moderná budova</v>
      </c>
    </row>
    <row r="67" spans="1:13">
      <c r="A67" s="1">
        <v>100014782</v>
      </c>
      <c r="B67" s="1" t="str">
        <v>Košický</v>
      </c>
      <c r="C67" s="1" t="str">
        <v>Košice II</v>
      </c>
      <c r="D67" s="1" t="str">
        <v>Základná škola s materskou školou sv. Košických mučeníkov ako organizačná zložka Spojenej školy sv.Košických mučeníkov</v>
      </c>
      <c r="E67" s="1" t="str">
        <v>základná škola</v>
      </c>
      <c r="F67" s="1" t="str">
        <v>Základná škola</v>
      </c>
      <c r="G67" s="1" t="str">
        <v>nie</v>
      </c>
      <c r="H67" s="1">
        <v>100017525</v>
      </c>
      <c r="I67" s="1">
        <v>3</v>
      </c>
      <c r="J67" s="1" t="str">
        <v>Čordákova 50, 4023 Košice-Sídlisko KVP</v>
      </c>
      <c r="K67" s="1" t="str">
        <v>Košická arcidiecéza</v>
      </c>
      <c r="L67" s="1" t="str">
        <v>cirkev, náboženská spoločnosť</v>
      </c>
      <c r="M67" s="1" t="str">
        <v>moderná budova</v>
      </c>
    </row>
    <row r="68" spans="1:13">
      <c r="A68" s="1">
        <v>100014783</v>
      </c>
      <c r="B68" s="1" t="str">
        <v>Košický</v>
      </c>
      <c r="C68" s="1" t="str">
        <v>Košice II</v>
      </c>
      <c r="D68" s="1" t="str">
        <v>Gymnázium sv. Košických mučeníkov ako organizačná zložka Spojenej školy sv. Košických mučeníkov</v>
      </c>
      <c r="E68" s="1" t="str">
        <v>gymnázium</v>
      </c>
      <c r="F68" s="1" t="str">
        <v>Gymnázium</v>
      </c>
      <c r="G68" s="1" t="str">
        <v>nie</v>
      </c>
      <c r="H68" s="1">
        <v>100017525</v>
      </c>
      <c r="I68" s="1">
        <v>3</v>
      </c>
      <c r="J68" s="1" t="str">
        <v>Čordákova 50, 4023 Košice-Sídlisko KVP</v>
      </c>
      <c r="K68" s="1" t="str">
        <v>Košická arcidiecéza</v>
      </c>
      <c r="L68" s="1" t="str">
        <v>cirkev, náboženská spoločnosť</v>
      </c>
      <c r="M68" s="1" t="str">
        <v>moderná budova</v>
      </c>
    </row>
    <row r="69" spans="1:13">
      <c r="A69" s="1">
        <v>100014790</v>
      </c>
      <c r="B69" s="1" t="str">
        <v>Košický</v>
      </c>
      <c r="C69" s="1" t="str">
        <v>Košice II</v>
      </c>
      <c r="D69" s="1" t="str">
        <v>Základná škola</v>
      </c>
      <c r="E69" s="1" t="str">
        <v>základná škola</v>
      </c>
      <c r="F69" s="1" t="str">
        <v>Základná škola</v>
      </c>
      <c r="G69" s="1" t="str">
        <v>áno</v>
      </c>
      <c r="H69" s="1">
        <v>100014790</v>
      </c>
      <c r="I69" s="1">
        <v>1</v>
      </c>
      <c r="J69" s="1" t="str">
        <v>Drábova 3, 4023 Košice-Sídlisko KVP</v>
      </c>
      <c r="K69" s="1" t="str">
        <v>Mesto Košice</v>
      </c>
      <c r="L69" s="1" t="str">
        <v>obec, mesto</v>
      </c>
      <c r="M69" s="1" t="str">
        <v>moderná budova</v>
      </c>
    </row>
    <row r="70" spans="1:13">
      <c r="A70" s="1">
        <v>100014796</v>
      </c>
      <c r="B70" s="1" t="str">
        <v>Košický</v>
      </c>
      <c r="C70" s="1" t="str">
        <v>Košice II</v>
      </c>
      <c r="D70" s="1" t="str">
        <v>Základná škola Mateja Lechkého</v>
      </c>
      <c r="E70" s="1" t="str">
        <v>základná škola</v>
      </c>
      <c r="F70" s="1" t="str">
        <v>Základná škola</v>
      </c>
      <c r="G70" s="1" t="str">
        <v>áno</v>
      </c>
      <c r="H70" s="1">
        <v>100014796</v>
      </c>
      <c r="I70" s="1">
        <v>1</v>
      </c>
      <c r="J70" s="1" t="str">
        <v>Jána Pavla II. 1, 4011 Košice-Sídlisko KVP</v>
      </c>
      <c r="K70" s="1" t="str">
        <v>Mesto Košice</v>
      </c>
      <c r="L70" s="1" t="str">
        <v>obec, mesto</v>
      </c>
      <c r="M70" s="1" t="str">
        <v>moderná budova</v>
      </c>
    </row>
    <row r="71" spans="1:13">
      <c r="A71" s="1">
        <v>100014799</v>
      </c>
      <c r="B71" s="1" t="str">
        <v>Košický</v>
      </c>
      <c r="C71" s="1" t="str">
        <v>Košice II</v>
      </c>
      <c r="D71" s="1" t="str">
        <v>Základná škola</v>
      </c>
      <c r="E71" s="1" t="str">
        <v>základná škola</v>
      </c>
      <c r="F71" s="1" t="str">
        <v>Základná škola</v>
      </c>
      <c r="G71" s="1" t="str">
        <v>áno</v>
      </c>
      <c r="H71" s="1">
        <v>100014799</v>
      </c>
      <c r="I71" s="1">
        <v>1</v>
      </c>
      <c r="J71" s="1" t="str">
        <v>Janigova 2, 4023 Košice-Sídlisko KVP</v>
      </c>
      <c r="K71" s="1" t="str">
        <v>Mesto Košice</v>
      </c>
      <c r="L71" s="1" t="str">
        <v>obec, mesto</v>
      </c>
      <c r="M71" s="1" t="str">
        <v>moderná budova</v>
      </c>
    </row>
    <row r="72" spans="1:13">
      <c r="A72" s="1">
        <v>100014803</v>
      </c>
      <c r="B72" s="1" t="str">
        <v>Košický</v>
      </c>
      <c r="C72" s="1" t="str">
        <v>Košice II</v>
      </c>
      <c r="D72" s="1" t="str">
        <v>Základná škola</v>
      </c>
      <c r="E72" s="1" t="str">
        <v>základná škola</v>
      </c>
      <c r="F72" s="1" t="str">
        <v>Základná škola</v>
      </c>
      <c r="G72" s="1" t="str">
        <v>áno</v>
      </c>
      <c r="H72" s="1">
        <v>100014803</v>
      </c>
      <c r="I72" s="1">
        <v>1</v>
      </c>
      <c r="J72" s="1" t="str">
        <v>Starozagorská 8, 4023 Košice-Sídlisko KVP</v>
      </c>
      <c r="K72" s="1" t="str">
        <v>Mesto Košice</v>
      </c>
      <c r="L72" s="1" t="str">
        <v>obec, mesto</v>
      </c>
      <c r="M72" s="1" t="str">
        <v>moderná budova</v>
      </c>
    </row>
    <row r="73" spans="1:13">
      <c r="A73" s="1">
        <v>100014813</v>
      </c>
      <c r="B73" s="1" t="str">
        <v>Košický</v>
      </c>
      <c r="C73" s="1" t="str">
        <v>Košice II</v>
      </c>
      <c r="D73" s="1" t="str">
        <v>Základná škola</v>
      </c>
      <c r="E73" s="1" t="str">
        <v>základná škola</v>
      </c>
      <c r="F73" s="1" t="str">
        <v>Základná škola</v>
      </c>
      <c r="G73" s="1" t="str">
        <v>áno</v>
      </c>
      <c r="H73" s="1">
        <v>100014813</v>
      </c>
      <c r="I73" s="1">
        <v>1</v>
      </c>
      <c r="J73" s="1" t="str">
        <v>Mládežnícka 3, 4015 Košice-Šaca</v>
      </c>
      <c r="K73" s="1" t="str">
        <v>Mesto Košice</v>
      </c>
      <c r="L73" s="1" t="str">
        <v>obec, mesto</v>
      </c>
      <c r="M73" s="1" t="str">
        <v>moderná budova</v>
      </c>
    </row>
    <row r="74" spans="1:13">
      <c r="A74" s="1">
        <v>100014817</v>
      </c>
      <c r="B74" s="1" t="str">
        <v>Košický</v>
      </c>
      <c r="C74" s="1" t="str">
        <v>Košice II</v>
      </c>
      <c r="D74" s="1" t="str">
        <v>Stredná odborná škola priemyselných technológii</v>
      </c>
      <c r="E74" s="1" t="str">
        <v>stredná odborná škola</v>
      </c>
      <c r="F74" s="1" t="str">
        <v>Stredná odborná škola</v>
      </c>
      <c r="G74" s="1" t="str">
        <v>áno</v>
      </c>
      <c r="H74" s="1">
        <v>100014817</v>
      </c>
      <c r="I74" s="1">
        <v>3</v>
      </c>
      <c r="J74" s="1" t="str">
        <v>Učňovská 5, 4015 Košice-Šaca</v>
      </c>
      <c r="K74" s="1" t="str">
        <v>Košický samosprávny kraj</v>
      </c>
      <c r="L74" s="1" t="str">
        <v>samosprávny kraj</v>
      </c>
      <c r="M74" s="1" t="str">
        <v>moderná budova</v>
      </c>
    </row>
    <row r="75" spans="1:13">
      <c r="A75" s="1">
        <v>100014821</v>
      </c>
      <c r="B75" s="1" t="str">
        <v>Košický</v>
      </c>
      <c r="C75" s="1" t="str">
        <v>Košice II</v>
      </c>
      <c r="D75" s="1" t="str">
        <v>Základná škola</v>
      </c>
      <c r="E75" s="1" t="str">
        <v>základná škola</v>
      </c>
      <c r="F75" s="1" t="str">
        <v>Základná škola</v>
      </c>
      <c r="G75" s="1" t="str">
        <v>áno</v>
      </c>
      <c r="H75" s="1">
        <v>100014821</v>
      </c>
      <c r="I75" s="1">
        <v>2</v>
      </c>
      <c r="J75" s="1" t="str">
        <v>Bernolákova 16, 4011 Košice-Západ</v>
      </c>
      <c r="K75" s="1" t="str">
        <v>Mesto Košice</v>
      </c>
      <c r="L75" s="1" t="str">
        <v>obec, mesto</v>
      </c>
      <c r="M75" s="1" t="str">
        <v>moderná budova</v>
      </c>
    </row>
    <row r="76" spans="1:13">
      <c r="A76" s="1">
        <v>100014824</v>
      </c>
      <c r="B76" s="1" t="str">
        <v>Košický</v>
      </c>
      <c r="C76" s="1" t="str">
        <v>Košice II</v>
      </c>
      <c r="D76" s="1" t="str">
        <v>Základná škola sv. Cyrila a Metoda</v>
      </c>
      <c r="E76" s="1" t="str">
        <v>základná škola</v>
      </c>
      <c r="F76" s="1" t="str">
        <v>Základná škola</v>
      </c>
      <c r="G76" s="1" t="str">
        <v>áno</v>
      </c>
      <c r="H76" s="1">
        <v>100014824</v>
      </c>
      <c r="I76" s="1">
        <v>1</v>
      </c>
      <c r="J76" s="1" t="str">
        <v>Bernolákova 18, 4011 Košice-Západ</v>
      </c>
      <c r="K76" s="1" t="str">
        <v>Košická arcidiecéza</v>
      </c>
      <c r="L76" s="1" t="str">
        <v>cirkev, náboženská spoločnosť</v>
      </c>
      <c r="M76" s="1" t="str">
        <v>moderná budova</v>
      </c>
    </row>
    <row r="77" spans="1:13">
      <c r="A77" s="1">
        <v>100014831</v>
      </c>
      <c r="B77" s="1" t="str">
        <v>Košický</v>
      </c>
      <c r="C77" s="1" t="str">
        <v>Košice II</v>
      </c>
      <c r="D77" s="1" t="str">
        <v>Špeciálna základná škola</v>
      </c>
      <c r="E77" s="1" t="str">
        <v>škola pre deti a žiakov so špeciálnymi výchovno-vzdelávacími potrebami</v>
      </c>
      <c r="F77" s="1" t="str">
        <v>Špeciálna základná škola</v>
      </c>
      <c r="G77" s="1" t="str">
        <v>áno</v>
      </c>
      <c r="H77" s="1">
        <v>100014831</v>
      </c>
      <c r="I77" s="1">
        <v>1</v>
      </c>
      <c r="J77" s="1" t="str">
        <v>Inžinierska 24, 4011 Košice-Západ</v>
      </c>
      <c r="K77" s="1" t="str">
        <v>Regionálny úrad školskej správy v Košiciach</v>
      </c>
      <c r="L77" s="1" t="str">
        <v>regionálny úrad školskej správy</v>
      </c>
      <c r="M77" s="1" t="str">
        <v>moderná budova</v>
      </c>
    </row>
    <row r="78" spans="1:13">
      <c r="A78" s="1">
        <v>100014838</v>
      </c>
      <c r="B78" s="1" t="str">
        <v>Košický</v>
      </c>
      <c r="C78" s="1" t="str">
        <v>Košice II</v>
      </c>
      <c r="D78" s="1" t="str">
        <v>Súkromné gymnázium</v>
      </c>
      <c r="E78" s="1" t="str">
        <v>gymnázium</v>
      </c>
      <c r="F78" s="1" t="str">
        <v>Gymnázium</v>
      </c>
      <c r="G78" s="1" t="str">
        <v>áno</v>
      </c>
      <c r="H78" s="1">
        <v>100014838</v>
      </c>
      <c r="I78" s="1">
        <v>1</v>
      </c>
      <c r="J78" s="1" t="str">
        <v>Katkin park 2, 4011 Košice-Západ</v>
      </c>
      <c r="K78" s="1" t="str">
        <v>SGCR s. r. o.</v>
      </c>
      <c r="L78" s="1" t="str">
        <v>súkromník</v>
      </c>
      <c r="M78" s="1" t="str">
        <v>moderná budova</v>
      </c>
    </row>
    <row r="79" spans="1:13">
      <c r="A79" s="1">
        <v>100014840</v>
      </c>
      <c r="B79" s="1" t="str">
        <v>Košický</v>
      </c>
      <c r="C79" s="1" t="str">
        <v>Košice II</v>
      </c>
      <c r="D79" s="1" t="str">
        <v>Základná škola</v>
      </c>
      <c r="E79" s="1" t="str">
        <v>základná škola</v>
      </c>
      <c r="F79" s="1" t="str">
        <v>Základná škola</v>
      </c>
      <c r="G79" s="1" t="str">
        <v>áno</v>
      </c>
      <c r="H79" s="1">
        <v>100014840</v>
      </c>
      <c r="I79" s="1">
        <v>1</v>
      </c>
      <c r="J79" s="1" t="str">
        <v>Kežmarská 28, 4011 Košice-Západ</v>
      </c>
      <c r="K79" s="1" t="str">
        <v>Mesto Košice</v>
      </c>
      <c r="L79" s="1" t="str">
        <v>obec, mesto</v>
      </c>
      <c r="M79" s="1" t="str">
        <v>moderná budova</v>
      </c>
    </row>
    <row r="80" spans="1:13">
      <c r="A80" s="1">
        <v>100014844</v>
      </c>
      <c r="B80" s="1" t="str">
        <v>Košický</v>
      </c>
      <c r="C80" s="1" t="str">
        <v>Košice II</v>
      </c>
      <c r="D80" s="1" t="str">
        <v>Základná škola</v>
      </c>
      <c r="E80" s="1" t="str">
        <v>základná škola</v>
      </c>
      <c r="F80" s="1" t="str">
        <v>Základná škola</v>
      </c>
      <c r="G80" s="1" t="str">
        <v>áno</v>
      </c>
      <c r="H80" s="1">
        <v>100014844</v>
      </c>
      <c r="I80" s="1">
        <v>1</v>
      </c>
      <c r="J80" s="1" t="str">
        <v>Kežmarská 30, 4011 Košice-Západ</v>
      </c>
      <c r="K80" s="1" t="str">
        <v>Mesto Košice</v>
      </c>
      <c r="L80" s="1" t="str">
        <v>obec, mesto</v>
      </c>
      <c r="M80" s="1" t="str">
        <v>moderná budova</v>
      </c>
    </row>
    <row r="81" spans="1:13">
      <c r="A81" s="1">
        <v>100014863</v>
      </c>
      <c r="B81" s="1" t="str">
        <v>Košický</v>
      </c>
      <c r="C81" s="1" t="str">
        <v>Košice II</v>
      </c>
      <c r="D81" s="1" t="str">
        <v>Súkromná škola umeleckého priemyslu filmová</v>
      </c>
      <c r="E81" s="1" t="str">
        <v>škola umeleckého priemyslu</v>
      </c>
      <c r="F81" s="1" t="str">
        <v>Škola umeleckého priemyslu</v>
      </c>
      <c r="G81" s="1" t="str">
        <v>áno</v>
      </c>
      <c r="H81" s="1">
        <v>100014863</v>
      </c>
      <c r="I81" s="1">
        <v>1</v>
      </c>
      <c r="J81" s="1" t="str">
        <v>Petzvalova 2, 4011 Košice-Západ</v>
      </c>
      <c r="K81" s="1" t="str">
        <v>Filmová škola s. r. o.</v>
      </c>
      <c r="L81" s="1" t="str">
        <v>súkromník</v>
      </c>
      <c r="M81" s="1" t="str">
        <v>moderná budova</v>
      </c>
    </row>
    <row r="82" spans="1:13">
      <c r="A82" s="1">
        <v>100014867</v>
      </c>
      <c r="B82" s="1" t="str">
        <v>Košický</v>
      </c>
      <c r="C82" s="1" t="str">
        <v>Košice II</v>
      </c>
      <c r="D82" s="1" t="str">
        <v>Základná škola</v>
      </c>
      <c r="E82" s="1" t="str">
        <v>základná škola</v>
      </c>
      <c r="F82" s="1" t="str">
        <v>Základná škola</v>
      </c>
      <c r="G82" s="1" t="str">
        <v>áno</v>
      </c>
      <c r="H82" s="1">
        <v>100014867</v>
      </c>
      <c r="I82" s="1">
        <v>1</v>
      </c>
      <c r="J82" s="1" t="str">
        <v>Považská 12, 4011 Košice-Západ</v>
      </c>
      <c r="K82" s="1" t="str">
        <v>Mesto Košice</v>
      </c>
      <c r="L82" s="1" t="str">
        <v>obec, mesto</v>
      </c>
      <c r="M82" s="1" t="str">
        <v>moderná budova</v>
      </c>
    </row>
    <row r="83" spans="1:13">
      <c r="A83" s="1">
        <v>100014879</v>
      </c>
      <c r="B83" s="1" t="str">
        <v>Košický</v>
      </c>
      <c r="C83" s="1" t="str">
        <v>Košice II</v>
      </c>
      <c r="D83" s="1" t="str">
        <v>Súkromná základná škola</v>
      </c>
      <c r="E83" s="1" t="str">
        <v>základná škola</v>
      </c>
      <c r="F83" s="1" t="str">
        <v>Základná škola</v>
      </c>
      <c r="G83" s="1" t="str">
        <v>áno</v>
      </c>
      <c r="H83" s="1">
        <v>100014879</v>
      </c>
      <c r="I83" s="1">
        <v>2</v>
      </c>
      <c r="J83" s="1" t="str">
        <v>Trieda SNP 104, 4011 Košice-Západ</v>
      </c>
      <c r="K83" s="1" t="str">
        <v>Mgr. Adriana Pištejová</v>
      </c>
      <c r="L83" s="1" t="str">
        <v>súkromník</v>
      </c>
      <c r="M83" s="1" t="str">
        <v>moderná budova</v>
      </c>
    </row>
    <row r="84" spans="1:13">
      <c r="A84" s="1">
        <v>100014881</v>
      </c>
      <c r="B84" s="1" t="str">
        <v>Košický</v>
      </c>
      <c r="C84" s="1" t="str">
        <v>Košice II</v>
      </c>
      <c r="D84" s="1" t="str">
        <v>Základná škola</v>
      </c>
      <c r="E84" s="1" t="str">
        <v>základná škola</v>
      </c>
      <c r="F84" s="1" t="str">
        <v>Základná škola</v>
      </c>
      <c r="G84" s="1" t="str">
        <v>áno</v>
      </c>
      <c r="H84" s="1">
        <v>100014881</v>
      </c>
      <c r="I84" s="1">
        <v>1</v>
      </c>
      <c r="J84" s="1" t="str">
        <v>Trebišovská 10, 4011 Košice-Západ</v>
      </c>
      <c r="K84" s="1" t="str">
        <v>Mesto Košice</v>
      </c>
      <c r="L84" s="1" t="str">
        <v>obec, mesto</v>
      </c>
      <c r="M84" s="1" t="str">
        <v>moderná budova</v>
      </c>
    </row>
    <row r="85" spans="1:13">
      <c r="A85" s="1">
        <v>100014886</v>
      </c>
      <c r="B85" s="1" t="str">
        <v>Košický</v>
      </c>
      <c r="C85" s="1" t="str">
        <v>Košice II</v>
      </c>
      <c r="D85" s="1" t="str">
        <v>Gymnázium</v>
      </c>
      <c r="E85" s="1" t="str">
        <v>gymnázium</v>
      </c>
      <c r="F85" s="1" t="str">
        <v>Gymnázium</v>
      </c>
      <c r="G85" s="1" t="str">
        <v>áno</v>
      </c>
      <c r="H85" s="1">
        <v>100014886</v>
      </c>
      <c r="I85" s="1">
        <v>1</v>
      </c>
      <c r="J85" s="1" t="str">
        <v>Trebišovská 12, 4011 Košice-Západ</v>
      </c>
      <c r="K85" s="1" t="str">
        <v>Košický samosprávny kraj</v>
      </c>
      <c r="L85" s="1" t="str">
        <v>samosprávny kraj</v>
      </c>
      <c r="M85" s="1" t="str">
        <v>moderná budova</v>
      </c>
    </row>
    <row r="86" spans="1:13">
      <c r="A86" s="1">
        <v>100014889</v>
      </c>
      <c r="B86" s="1" t="str">
        <v>Košický</v>
      </c>
      <c r="C86" s="1" t="str">
        <v>Košice II</v>
      </c>
      <c r="D86" s="1" t="str">
        <v>Základná škola s materskou školou pri zdravotníckom zariadení</v>
      </c>
      <c r="E86" s="1" t="str">
        <v>škola pre deti a žiakov so špeciálnymi výchovno-vzdelávacími potrebami</v>
      </c>
      <c r="F86" s="1" t="str">
        <v>ZŠ pri zdravotníckom zariadení</v>
      </c>
      <c r="G86" s="1" t="str">
        <v>áno</v>
      </c>
      <c r="H86" s="1">
        <v>100014889</v>
      </c>
      <c r="I86" s="1">
        <v>2</v>
      </c>
      <c r="J86" s="1" t="str">
        <v>Trieda SNP 1, 4011 Košice-Západ</v>
      </c>
      <c r="K86" s="1" t="str">
        <v>Regionálny úrad školskej správy v Košiciach</v>
      </c>
      <c r="L86" s="1" t="str">
        <v>regionálny úrad školskej správy</v>
      </c>
      <c r="M86" s="1" t="str">
        <v>iná budova</v>
      </c>
    </row>
    <row r="87" spans="1:13">
      <c r="A87" s="1">
        <v>100014891</v>
      </c>
      <c r="B87" s="1" t="str">
        <v>Košický</v>
      </c>
      <c r="C87" s="1" t="str">
        <v>Košice II</v>
      </c>
      <c r="D87" s="1" t="str">
        <v>Stredná športová škola</v>
      </c>
      <c r="E87" s="1" t="str">
        <v>stredná športová škola</v>
      </c>
      <c r="F87" s="1" t="str">
        <v>Stredná športová škola</v>
      </c>
      <c r="G87" s="1" t="str">
        <v>áno</v>
      </c>
      <c r="H87" s="1">
        <v>100014891</v>
      </c>
      <c r="I87" s="1">
        <v>1</v>
      </c>
      <c r="J87" s="1" t="str">
        <v>Trieda SNP 104, 4011 Košice-Západ</v>
      </c>
      <c r="K87" s="1" t="str">
        <v>Košický samosprávny kraj</v>
      </c>
      <c r="L87" s="1" t="str">
        <v>samosprávny kraj</v>
      </c>
      <c r="M87" s="1" t="str">
        <v>moderná budova</v>
      </c>
    </row>
    <row r="88" spans="1:13">
      <c r="A88" s="1">
        <v>100014896</v>
      </c>
      <c r="B88" s="1" t="str">
        <v>Košický</v>
      </c>
      <c r="C88" s="1" t="str">
        <v>Košice II</v>
      </c>
      <c r="D88" s="1" t="str">
        <v>Súkromná základná škola</v>
      </c>
      <c r="E88" s="1" t="str">
        <v>základná škola</v>
      </c>
      <c r="F88" s="1" t="str">
        <v>Základná škola</v>
      </c>
      <c r="G88" s="1" t="str">
        <v>áno</v>
      </c>
      <c r="H88" s="1">
        <v>100014896</v>
      </c>
      <c r="I88" s="1">
        <v>1</v>
      </c>
      <c r="J88" s="1" t="str">
        <v>Slobody 1, 4011 Košice-Západ</v>
      </c>
      <c r="K88" s="1" t="str">
        <v>Mgr. Natália Klotzmannová</v>
      </c>
      <c r="L88" s="1" t="str">
        <v>súkromník</v>
      </c>
      <c r="M88" s="1" t="str">
        <v>moderná budova</v>
      </c>
    </row>
    <row r="89" spans="1:13">
      <c r="A89" s="1">
        <v>100014897</v>
      </c>
      <c r="B89" s="1" t="str">
        <v>Košický</v>
      </c>
      <c r="C89" s="1" t="str">
        <v>Košice II</v>
      </c>
      <c r="D89" s="1" t="str">
        <v>Základná škola</v>
      </c>
      <c r="E89" s="1" t="str">
        <v>základná škola</v>
      </c>
      <c r="F89" s="1" t="str">
        <v>Základná škola</v>
      </c>
      <c r="G89" s="1" t="str">
        <v>áno</v>
      </c>
      <c r="H89" s="1">
        <v>100014897</v>
      </c>
      <c r="I89" s="1">
        <v>1</v>
      </c>
      <c r="J89" s="1" t="str">
        <v>Slobody 1, 4011 Košice-Západ</v>
      </c>
      <c r="K89" s="1" t="str">
        <v>Mesto Košice</v>
      </c>
      <c r="L89" s="1" t="str">
        <v>obec, mesto</v>
      </c>
      <c r="M89" s="1" t="str">
        <v>moderná budova</v>
      </c>
    </row>
    <row r="90" spans="1:13">
      <c r="A90" s="1">
        <v>100014904</v>
      </c>
      <c r="B90" s="1" t="str">
        <v>Košický</v>
      </c>
      <c r="C90" s="1" t="str">
        <v>Košice III</v>
      </c>
      <c r="D90" s="1" t="str">
        <v>Konzervatórium Jozefa Adamoviča</v>
      </c>
      <c r="E90" s="1" t="str">
        <v>konzervatórium</v>
      </c>
      <c r="F90" s="1" t="str">
        <v>Hudobné a dramatické konzervatórium</v>
      </c>
      <c r="G90" s="1" t="str">
        <v>áno</v>
      </c>
      <c r="H90" s="1">
        <v>100014904</v>
      </c>
      <c r="I90" s="1">
        <v>1</v>
      </c>
      <c r="J90" s="1" t="str">
        <v>Exnárova 8, 4023 Košice-Dargovských hrdinov</v>
      </c>
      <c r="K90" s="1" t="str">
        <v>Košický samosprávny kraj</v>
      </c>
      <c r="L90" s="1" t="str">
        <v>samosprávny kraj</v>
      </c>
      <c r="M90" s="1" t="str">
        <v>moderná budova</v>
      </c>
    </row>
    <row r="91" spans="1:13">
      <c r="A91" s="1">
        <v>100014909</v>
      </c>
      <c r="B91" s="1" t="str">
        <v>Košický</v>
      </c>
      <c r="C91" s="1" t="str">
        <v>Košice III</v>
      </c>
      <c r="D91" s="1" t="str">
        <v>Základná škola</v>
      </c>
      <c r="E91" s="1" t="str">
        <v>základná škola</v>
      </c>
      <c r="F91" s="1" t="str">
        <v>Základná škola</v>
      </c>
      <c r="G91" s="1" t="str">
        <v>áno</v>
      </c>
      <c r="H91" s="1">
        <v>100014909</v>
      </c>
      <c r="I91" s="1">
        <v>1</v>
      </c>
      <c r="J91" s="1" t="str">
        <v>Fábryho 44, 4022 Košice-Dargovských hrdinov</v>
      </c>
      <c r="K91" s="1" t="str">
        <v>Mesto Košice</v>
      </c>
      <c r="L91" s="1" t="str">
        <v>obec, mesto</v>
      </c>
      <c r="M91" s="1" t="str">
        <v>moderná budova</v>
      </c>
    </row>
    <row r="92" spans="1:13">
      <c r="A92" s="1">
        <v>100014912</v>
      </c>
      <c r="B92" s="1" t="str">
        <v>Košický</v>
      </c>
      <c r="C92" s="1" t="str">
        <v>Košice III</v>
      </c>
      <c r="D92" s="1" t="str">
        <v>Gymnázium sv. Edity Steinovej</v>
      </c>
      <c r="E92" s="1" t="str">
        <v>gymnázium</v>
      </c>
      <c r="F92" s="1" t="str">
        <v>Gymnázium</v>
      </c>
      <c r="G92" s="1" t="str">
        <v>áno</v>
      </c>
      <c r="H92" s="1">
        <v>100014912</v>
      </c>
      <c r="I92" s="1">
        <v>1</v>
      </c>
      <c r="J92" s="1" t="str">
        <v>Charkovská 1, 4022 Košice-Dargovských hrdinov</v>
      </c>
      <c r="K92" s="1" t="str">
        <v>Košická arcidiecéza</v>
      </c>
      <c r="L92" s="1" t="str">
        <v>cirkev, náboženská spoločnosť</v>
      </c>
      <c r="M92" s="1" t="str">
        <v>moderná budova</v>
      </c>
    </row>
    <row r="93" spans="1:13">
      <c r="A93" s="1">
        <v>100014917</v>
      </c>
      <c r="B93" s="1" t="str">
        <v>Košický</v>
      </c>
      <c r="C93" s="1" t="str">
        <v>Košice IV</v>
      </c>
      <c r="D93" s="1" t="str">
        <v>Súkromná stredná odborná škola pedagogická a sociálna</v>
      </c>
      <c r="E93" s="1" t="str">
        <v>stredná odborná škola</v>
      </c>
      <c r="F93" s="1" t="str">
        <v>Stredná odborná škola</v>
      </c>
      <c r="G93" s="1" t="str">
        <v>áno</v>
      </c>
      <c r="H93" s="1">
        <v>100014917</v>
      </c>
      <c r="I93" s="1">
        <v>2</v>
      </c>
      <c r="J93" s="1" t="str">
        <v>Požiarnická 1, 4001 Košice-Juh</v>
      </c>
      <c r="K93" s="1" t="str">
        <v>Kultúrne združenie občanov rómskej národnosti Košického kraja, n.o.</v>
      </c>
      <c r="L93" s="1" t="str">
        <v>súkromník</v>
      </c>
      <c r="M93" s="1" t="str">
        <v>historická budova</v>
      </c>
    </row>
    <row r="94" spans="1:13">
      <c r="A94" s="1">
        <v>100014920</v>
      </c>
      <c r="B94" s="1" t="str">
        <v>Košický</v>
      </c>
      <c r="C94" s="1" t="str">
        <v>Košice III</v>
      </c>
      <c r="D94" s="1" t="str">
        <v>Základná škola</v>
      </c>
      <c r="E94" s="1" t="str">
        <v>základná škola</v>
      </c>
      <c r="F94" s="1" t="str">
        <v>Základná škola</v>
      </c>
      <c r="G94" s="1" t="str">
        <v>áno</v>
      </c>
      <c r="H94" s="1">
        <v>100014920</v>
      </c>
      <c r="I94" s="1">
        <v>1</v>
      </c>
      <c r="J94" s="1" t="str">
        <v>Krosnianska 2, 4022 Košice-Dargovských hrdinov</v>
      </c>
      <c r="K94" s="1" t="str">
        <v>Mesto Košice</v>
      </c>
      <c r="L94" s="1" t="str">
        <v>obec, mesto</v>
      </c>
      <c r="M94" s="1" t="str">
        <v>moderná budova</v>
      </c>
    </row>
    <row r="95" spans="1:13">
      <c r="A95" s="1">
        <v>100014923</v>
      </c>
      <c r="B95" s="1" t="str">
        <v>Košický</v>
      </c>
      <c r="C95" s="1" t="str">
        <v>Košice III</v>
      </c>
      <c r="D95" s="1" t="str">
        <v>Základná škola</v>
      </c>
      <c r="E95" s="1" t="str">
        <v>základná škola</v>
      </c>
      <c r="F95" s="1" t="str">
        <v>Základná škola</v>
      </c>
      <c r="G95" s="1" t="str">
        <v>áno</v>
      </c>
      <c r="H95" s="1">
        <v>100014923</v>
      </c>
      <c r="I95" s="1">
        <v>1</v>
      </c>
      <c r="J95" s="1" t="str">
        <v>Krosnianska 4, 4022 Košice-Dargovských hrdinov</v>
      </c>
      <c r="K95" s="1" t="str">
        <v>Mesto Košice</v>
      </c>
      <c r="L95" s="1" t="str">
        <v>obec, mesto</v>
      </c>
      <c r="M95" s="1" t="str">
        <v>moderná budova</v>
      </c>
    </row>
    <row r="96" spans="1:13">
      <c r="A96" s="1">
        <v>100014932</v>
      </c>
      <c r="B96" s="1" t="str">
        <v>Košický</v>
      </c>
      <c r="C96" s="1" t="str">
        <v>Košice III</v>
      </c>
      <c r="D96" s="1" t="str">
        <v>Základná škola Ľudovíta Fullu</v>
      </c>
      <c r="E96" s="1" t="str">
        <v>základná škola</v>
      </c>
      <c r="F96" s="1" t="str">
        <v>Základná škola</v>
      </c>
      <c r="G96" s="1" t="str">
        <v>áno</v>
      </c>
      <c r="H96" s="1">
        <v>100014932</v>
      </c>
      <c r="I96" s="1">
        <v>1</v>
      </c>
      <c r="J96" s="1" t="str">
        <v>Maurerova 21, 4022 Košice-Dargovských hrdinov</v>
      </c>
      <c r="K96" s="1" t="str">
        <v>Mesto Košice</v>
      </c>
      <c r="L96" s="1" t="str">
        <v>obec, mesto</v>
      </c>
      <c r="M96" s="1" t="str">
        <v>moderná budova</v>
      </c>
    </row>
    <row r="97" spans="1:13">
      <c r="A97" s="1">
        <v>100014938</v>
      </c>
      <c r="B97" s="1" t="str">
        <v>Košický</v>
      </c>
      <c r="C97" s="1" t="str">
        <v>Košice III</v>
      </c>
      <c r="D97" s="1" t="str">
        <v>Základná škola</v>
      </c>
      <c r="E97" s="1" t="str">
        <v>základná škola</v>
      </c>
      <c r="F97" s="1" t="str">
        <v>Základná škola</v>
      </c>
      <c r="G97" s="1" t="str">
        <v>áno</v>
      </c>
      <c r="H97" s="1">
        <v>100014938</v>
      </c>
      <c r="I97" s="1">
        <v>1</v>
      </c>
      <c r="J97" s="1" t="str">
        <v>Postupimská 37, 4022 Košice-Dargovských hrdinov</v>
      </c>
      <c r="K97" s="1" t="str">
        <v>Mesto Košice</v>
      </c>
      <c r="L97" s="1" t="str">
        <v>obec, mesto</v>
      </c>
      <c r="M97" s="1" t="str">
        <v>moderná budova</v>
      </c>
    </row>
    <row r="98" spans="1:13">
      <c r="A98" s="1">
        <v>100014940</v>
      </c>
      <c r="B98" s="1" t="str">
        <v>Košický</v>
      </c>
      <c r="C98" s="1" t="str">
        <v>Košice III</v>
      </c>
      <c r="D98" s="1" t="str">
        <v>Súkromná stredná odborná škola ekonomicko-technická</v>
      </c>
      <c r="E98" s="1" t="str">
        <v>stredná odborná škola</v>
      </c>
      <c r="F98" s="1" t="str">
        <v>Stredná odborná škola</v>
      </c>
      <c r="G98" s="1" t="str">
        <v>áno</v>
      </c>
      <c r="H98" s="1">
        <v>100014940</v>
      </c>
      <c r="I98" s="1">
        <v>1</v>
      </c>
      <c r="J98" s="1" t="str">
        <v>Postupimská 37, 4022 Košice-Dargovských hrdinov</v>
      </c>
      <c r="K98" s="1" t="str">
        <v>JUVENTUS SLOVAKIA, s.r.o.</v>
      </c>
      <c r="L98" s="1" t="str">
        <v>súkromník</v>
      </c>
      <c r="M98" s="1" t="str">
        <v>moderná budova</v>
      </c>
    </row>
    <row r="99" spans="1:13">
      <c r="A99" s="1">
        <v>100014955</v>
      </c>
      <c r="B99" s="1" t="str">
        <v>Košický</v>
      </c>
      <c r="C99" s="1" t="str">
        <v>Košice IV</v>
      </c>
      <c r="D99" s="1" t="str">
        <v>Základná škola</v>
      </c>
      <c r="E99" s="1" t="str">
        <v>základná škola</v>
      </c>
      <c r="F99" s="1" t="str">
        <v>Základná škola</v>
      </c>
      <c r="G99" s="1" t="str">
        <v>áno</v>
      </c>
      <c r="H99" s="1">
        <v>100014955</v>
      </c>
      <c r="I99" s="1">
        <v>1</v>
      </c>
      <c r="J99" s="1" t="str">
        <v>Abovská 36, 4017 Košice-Barca</v>
      </c>
      <c r="K99" s="1" t="str">
        <v>Mesto Košice</v>
      </c>
      <c r="L99" s="1" t="str">
        <v>obec, mesto</v>
      </c>
      <c r="M99" s="1" t="str">
        <v>moderná budova</v>
      </c>
    </row>
    <row r="100" spans="1:13">
      <c r="A100" s="1">
        <v>100014960</v>
      </c>
      <c r="B100" s="1" t="str">
        <v>Košický</v>
      </c>
      <c r="C100" s="1" t="str">
        <v>Košice IV</v>
      </c>
      <c r="D100" s="1" t="str">
        <v>Stredná odborná škola veterinárna</v>
      </c>
      <c r="E100" s="1" t="str">
        <v>stredná odborná škola</v>
      </c>
      <c r="F100" s="1" t="str">
        <v>Stredná odborná škola</v>
      </c>
      <c r="G100" s="1" t="str">
        <v>áno</v>
      </c>
      <c r="H100" s="1">
        <v>100014960</v>
      </c>
      <c r="I100" s="1">
        <v>1</v>
      </c>
      <c r="J100" s="1" t="str">
        <v>Námestie mladých poľnohospodárov 2, 4017 Košice-Barca</v>
      </c>
      <c r="K100" s="1" t="str">
        <v>Košický samosprávny kraj</v>
      </c>
      <c r="L100" s="1" t="str">
        <v>samosprávny kraj</v>
      </c>
      <c r="M100" s="1" t="str">
        <v>moderná budova</v>
      </c>
    </row>
    <row r="101" spans="1:13">
      <c r="A101" s="1">
        <v>100014961</v>
      </c>
      <c r="B101" s="1" t="str">
        <v>Košický</v>
      </c>
      <c r="C101" s="1" t="str">
        <v>Košice IV</v>
      </c>
      <c r="D101" s="1" t="str">
        <v>Základná škola ako organizačná zložka Liečebno-výchovného sanatória</v>
      </c>
      <c r="E101" s="1" t="str">
        <v>škola pre deti a žiakov so špeciálnymi výchovno-vzdelávacími potrebami</v>
      </c>
      <c r="F101" s="1" t="str">
        <v>ZŠ pri špeciálnom výchovnom zariadení</v>
      </c>
      <c r="G101" s="1" t="str">
        <v>nie</v>
      </c>
      <c r="H101" s="1">
        <v>100014962</v>
      </c>
      <c r="I101" s="1">
        <v>2</v>
      </c>
      <c r="J101" s="1" t="str">
        <v>Tešedíkova 3, 4017 Košice-Barca</v>
      </c>
      <c r="K101" s="1" t="str">
        <v>Regionálny úrad školskej správy v Košiciach</v>
      </c>
      <c r="L101" s="1" t="str">
        <v>regionálny úrad školskej správy</v>
      </c>
      <c r="M101" s="1" t="str">
        <v>iná budova</v>
      </c>
    </row>
    <row r="102" spans="1:13">
      <c r="A102" s="1">
        <v>100014962</v>
      </c>
      <c r="B102" s="1" t="str">
        <v>Košický</v>
      </c>
      <c r="C102" s="1" t="str">
        <v>Košice IV</v>
      </c>
      <c r="D102" s="1" t="str">
        <v>Liečebno - výchovné sanatórium</v>
      </c>
      <c r="E102" s="1" t="str">
        <v>špeciálne výchovné zariadenie</v>
      </c>
      <c r="F102" s="1" t="str">
        <v>Liečebno-výchovné sanatórium</v>
      </c>
      <c r="G102" s="1" t="str">
        <v>áno</v>
      </c>
      <c r="H102" s="1">
        <v>100014962</v>
      </c>
      <c r="I102" s="1">
        <v>2</v>
      </c>
      <c r="J102" s="1" t="str">
        <v>Tešedíkova 3, 4017 Košice-Barca</v>
      </c>
      <c r="K102" s="1" t="str">
        <v>Regionálny úrad školskej správy v Košiciach</v>
      </c>
      <c r="L102" s="1" t="str">
        <v>regionálny úrad školskej správy</v>
      </c>
      <c r="M102" s="1" t="str">
        <v>moderná budova</v>
      </c>
    </row>
    <row r="103" spans="1:13">
      <c r="A103" s="1">
        <v>100014964</v>
      </c>
      <c r="B103" s="1" t="str">
        <v>Košický</v>
      </c>
      <c r="C103" s="1" t="str">
        <v>Košice IV</v>
      </c>
      <c r="D103" s="1" t="str">
        <v>Gymnázium</v>
      </c>
      <c r="E103" s="1" t="str">
        <v>gymnázium</v>
      </c>
      <c r="F103" s="1" t="str">
        <v>Gymnázium</v>
      </c>
      <c r="G103" s="1" t="str">
        <v>áno</v>
      </c>
      <c r="H103" s="1">
        <v>100014964</v>
      </c>
      <c r="I103" s="1">
        <v>1</v>
      </c>
      <c r="J103" s="1" t="str">
        <v>Alejová 1, 4149 Košice-Juh</v>
      </c>
      <c r="K103" s="1" t="str">
        <v>Košický samosprávny kraj</v>
      </c>
      <c r="L103" s="1" t="str">
        <v>samosprávny kraj</v>
      </c>
      <c r="M103" s="1" t="str">
        <v>moderná budova</v>
      </c>
    </row>
    <row r="104" spans="1:13">
      <c r="A104" s="1">
        <v>100014966</v>
      </c>
      <c r="B104" s="1" t="str">
        <v>Košický</v>
      </c>
      <c r="C104" s="1" t="str">
        <v>Košice IV</v>
      </c>
      <c r="D104" s="1" t="str">
        <v>Praktická škola ako organizačná zložka Spojenej školy</v>
      </c>
      <c r="E104" s="1" t="str">
        <v>škola pre deti a žiakov so špeciálnymi výchovno-vzdelávacími potrebami</v>
      </c>
      <c r="F104" s="1" t="str">
        <v>Praktická škola</v>
      </c>
      <c r="G104" s="1" t="str">
        <v>nie</v>
      </c>
      <c r="H104" s="1">
        <v>100017528</v>
      </c>
      <c r="I104" s="1">
        <v>4</v>
      </c>
      <c r="J104" s="1" t="str">
        <v>Alejová 6, 4011 Košice-Juh</v>
      </c>
      <c r="K104" s="1" t="str">
        <v>Regionálny úrad školskej správy v Košiciach</v>
      </c>
      <c r="L104" s="1" t="str">
        <v>regionálny úrad školskej správy</v>
      </c>
      <c r="M104" s="1" t="str">
        <v>moderná budova</v>
      </c>
    </row>
    <row r="105" spans="1:13">
      <c r="A105" s="1">
        <v>100014967</v>
      </c>
      <c r="B105" s="1" t="str">
        <v>Košický</v>
      </c>
      <c r="C105" s="1" t="str">
        <v>Košice IV</v>
      </c>
      <c r="D105" s="1" t="str">
        <v>Odborné učilište ako organizačná zložka Spojenej školy</v>
      </c>
      <c r="E105" s="1" t="str">
        <v>škola pre deti a žiakov so špeciálnymi výchovno-vzdelávacími potrebami</v>
      </c>
      <c r="F105" s="1" t="str">
        <v>Odborné učilište</v>
      </c>
      <c r="G105" s="1" t="str">
        <v>nie</v>
      </c>
      <c r="H105" s="1">
        <v>100017528</v>
      </c>
      <c r="I105" s="1">
        <v>4</v>
      </c>
      <c r="J105" s="1" t="str">
        <v>Alejová 6, 4011 Košice-Juh</v>
      </c>
      <c r="K105" s="1" t="str">
        <v>Regionálny úrad školskej správy v Košiciach</v>
      </c>
      <c r="L105" s="1" t="str">
        <v>regionálny úrad školskej správy</v>
      </c>
      <c r="M105" s="1" t="str">
        <v>moderná budova</v>
      </c>
    </row>
    <row r="106" spans="1:13">
      <c r="A106" s="1">
        <v>100014969</v>
      </c>
      <c r="B106" s="1" t="str">
        <v>Košický</v>
      </c>
      <c r="C106" s="1" t="str">
        <v>Košice IV</v>
      </c>
      <c r="D106" s="1" t="str">
        <v>Stredná odborná škola beauty služieb</v>
      </c>
      <c r="E106" s="1" t="str">
        <v>stredná odborná škola</v>
      </c>
      <c r="F106" s="1" t="str">
        <v>Stredná odborná škola</v>
      </c>
      <c r="G106" s="1" t="str">
        <v>áno</v>
      </c>
      <c r="H106" s="1">
        <v>100014969</v>
      </c>
      <c r="I106" s="1">
        <v>1</v>
      </c>
      <c r="J106" s="1" t="str">
        <v>Gemerská 1, 4011 Košice-Juh</v>
      </c>
      <c r="K106" s="1" t="str">
        <v>Košický samosprávny kraj</v>
      </c>
      <c r="L106" s="1" t="str">
        <v>samosprávny kraj</v>
      </c>
      <c r="M106" s="1" t="str">
        <v>moderná budova</v>
      </c>
    </row>
    <row r="107" spans="1:13">
      <c r="A107" s="1">
        <v>100014971</v>
      </c>
      <c r="B107" s="1" t="str">
        <v>Košický</v>
      </c>
      <c r="C107" s="1" t="str">
        <v>Košice IV</v>
      </c>
      <c r="D107" s="1" t="str">
        <v>Základná škola</v>
      </c>
      <c r="E107" s="1" t="str">
        <v>základná škola</v>
      </c>
      <c r="F107" s="1" t="str">
        <v>Základná škola</v>
      </c>
      <c r="G107" s="1" t="str">
        <v>áno</v>
      </c>
      <c r="H107" s="1">
        <v>100014971</v>
      </c>
      <c r="I107" s="1">
        <v>1</v>
      </c>
      <c r="J107" s="1" t="str">
        <v>Gemerská 2, 4001 Košice-Juh</v>
      </c>
      <c r="K107" s="1" t="str">
        <v>Mesto Košice</v>
      </c>
      <c r="L107" s="1" t="str">
        <v>obec, mesto</v>
      </c>
      <c r="M107" s="1" t="str">
        <v>moderná budova</v>
      </c>
    </row>
    <row r="108" spans="1:13">
      <c r="A108" s="1">
        <v>100014975</v>
      </c>
      <c r="B108" s="1" t="str">
        <v>Košický</v>
      </c>
      <c r="C108" s="1" t="str">
        <v>Košice IV</v>
      </c>
      <c r="D108" s="1" t="str">
        <v>Hotelová akadémia</v>
      </c>
      <c r="E108" s="1" t="str">
        <v>stredná odborná škola</v>
      </c>
      <c r="F108" s="1" t="str">
        <v>Hotelová akadémia</v>
      </c>
      <c r="G108" s="1" t="str">
        <v>áno</v>
      </c>
      <c r="H108" s="1">
        <v>100014975</v>
      </c>
      <c r="I108" s="1">
        <v>1</v>
      </c>
      <c r="J108" s="1" t="str">
        <v>Južná trieda 10, 4001 Košice-Juh</v>
      </c>
      <c r="K108" s="1" t="str">
        <v>Košický samosprávny kraj</v>
      </c>
      <c r="L108" s="1" t="str">
        <v>samosprávny kraj</v>
      </c>
      <c r="M108" s="1" t="str">
        <v>moderná budova</v>
      </c>
    </row>
    <row r="109" spans="1:13">
      <c r="A109" s="1">
        <v>100014976</v>
      </c>
      <c r="B109" s="1" t="str">
        <v>Košický</v>
      </c>
      <c r="C109" s="1" t="str">
        <v>Košice IV</v>
      </c>
      <c r="D109" s="1" t="str">
        <v>Stredná odborná škola pedagogická sv. Cyrila a Metoda</v>
      </c>
      <c r="E109" s="1" t="str">
        <v>stredná odborná škola</v>
      </c>
      <c r="F109" s="1" t="str">
        <v>Stredná odborná škola</v>
      </c>
      <c r="G109" s="1" t="str">
        <v>áno</v>
      </c>
      <c r="H109" s="1">
        <v>100014976</v>
      </c>
      <c r="I109" s="1">
        <v>1</v>
      </c>
      <c r="J109" s="1" t="str">
        <v>Južná trieda 48, 4001 Košice-Juh</v>
      </c>
      <c r="K109" s="1" t="str">
        <v>Gréckokatolícka eparchia Košice</v>
      </c>
      <c r="L109" s="1" t="str">
        <v>cirkev, náboženská spoločnosť</v>
      </c>
      <c r="M109" s="1" t="str">
        <v>historická budova</v>
      </c>
    </row>
    <row r="110" spans="1:13">
      <c r="A110" s="1">
        <v>100014977</v>
      </c>
      <c r="B110" s="1" t="str">
        <v>Košický</v>
      </c>
      <c r="C110" s="1" t="str">
        <v>Košice IV</v>
      </c>
      <c r="D110" s="1" t="str">
        <v>Súkromná stredná odborná škola PAMIKO</v>
      </c>
      <c r="E110" s="1" t="str">
        <v>stredná odborná škola</v>
      </c>
      <c r="F110" s="1" t="str">
        <v>Stredná odborná škola</v>
      </c>
      <c r="G110" s="1" t="str">
        <v>áno</v>
      </c>
      <c r="H110" s="1">
        <v>100014977</v>
      </c>
      <c r="I110" s="1">
        <v>1</v>
      </c>
      <c r="J110" s="1" t="str">
        <v>Kukučínova 23, 4001 Košice-Juh</v>
      </c>
      <c r="K110" s="1" t="str">
        <v>PAMIKO, s.r.o. Košice</v>
      </c>
      <c r="L110" s="1" t="str">
        <v>súkromník</v>
      </c>
      <c r="M110" s="1" t="str">
        <v>moderná budova</v>
      </c>
    </row>
    <row r="111" spans="1:13">
      <c r="A111" s="1">
        <v>100014978</v>
      </c>
      <c r="B111" s="1" t="str">
        <v>Košický</v>
      </c>
      <c r="C111" s="1" t="str">
        <v>Košice IV</v>
      </c>
      <c r="D111" s="1" t="str">
        <v>Stredná odborná škola poľnohospodárstva a služieb na vidieku</v>
      </c>
      <c r="E111" s="1" t="str">
        <v>stredná odborná škola</v>
      </c>
      <c r="F111" s="1" t="str">
        <v>Stredná odborná škola</v>
      </c>
      <c r="G111" s="1" t="str">
        <v>áno</v>
      </c>
      <c r="H111" s="1">
        <v>100014978</v>
      </c>
      <c r="I111" s="1">
        <v>4</v>
      </c>
      <c r="J111" s="1" t="str">
        <v>Kukučínova 23, 4001 Košice-Juh</v>
      </c>
      <c r="K111" s="1" t="str">
        <v>Košický samosprávny kraj</v>
      </c>
      <c r="L111" s="1" t="str">
        <v>samosprávny kraj</v>
      </c>
      <c r="M111" s="1" t="str">
        <v>moderná budova</v>
      </c>
    </row>
    <row r="112" spans="1:13">
      <c r="A112" s="1">
        <v>100014979</v>
      </c>
      <c r="B112" s="1" t="str">
        <v>Košický</v>
      </c>
      <c r="C112" s="1" t="str">
        <v>Košice IV</v>
      </c>
      <c r="D112" s="1" t="str">
        <v>Stredná odborná škola technická</v>
      </c>
      <c r="E112" s="1" t="str">
        <v>stredná odborná škola</v>
      </c>
      <c r="F112" s="1" t="str">
        <v>Stredná odborná škola</v>
      </c>
      <c r="G112" s="1" t="str">
        <v>áno</v>
      </c>
      <c r="H112" s="1">
        <v>100014979</v>
      </c>
      <c r="I112" s="1">
        <v>13</v>
      </c>
      <c r="J112" s="1" t="str">
        <v>Kukučínova 23, 4001 Košice-Juh</v>
      </c>
      <c r="K112" s="1" t="str">
        <v>Košický samosprávny kraj</v>
      </c>
      <c r="L112" s="1" t="str">
        <v>samosprávny kraj</v>
      </c>
      <c r="M112" s="1" t="str">
        <v>moderná budova</v>
      </c>
    </row>
    <row r="113" spans="1:13">
      <c r="A113" s="1">
        <v>100014982</v>
      </c>
      <c r="B113" s="1" t="str">
        <v>Košický</v>
      </c>
      <c r="C113" s="1" t="str">
        <v>Košice IV</v>
      </c>
      <c r="D113" s="1" t="str">
        <v>Stredná zdravotnícka škola</v>
      </c>
      <c r="E113" s="1" t="str">
        <v>stredná odborná škola</v>
      </c>
      <c r="F113" s="1" t="str">
        <v>Stredná zdravotnícka škola</v>
      </c>
      <c r="G113" s="1" t="str">
        <v>áno</v>
      </c>
      <c r="H113" s="1">
        <v>100014982</v>
      </c>
      <c r="I113" s="1">
        <v>1</v>
      </c>
      <c r="J113" s="1" t="str">
        <v>Kukučínova 40, 4137 Košice-Juh</v>
      </c>
      <c r="K113" s="1" t="str">
        <v>Košický samosprávny kraj</v>
      </c>
      <c r="L113" s="1" t="str">
        <v>samosprávny kraj</v>
      </c>
      <c r="M113" s="1" t="str">
        <v>historická budova</v>
      </c>
    </row>
    <row r="114" spans="1:13">
      <c r="A114" s="1">
        <v>100014986</v>
      </c>
      <c r="B114" s="1" t="str">
        <v>Košický</v>
      </c>
      <c r="C114" s="1" t="str">
        <v>Košice IV</v>
      </c>
      <c r="D114" s="1" t="str">
        <v>Stredná odborná škola automobilová</v>
      </c>
      <c r="E114" s="1" t="str">
        <v>stredná odborná škola</v>
      </c>
      <c r="F114" s="1" t="str">
        <v>Stredná odborná škola</v>
      </c>
      <c r="G114" s="1" t="str">
        <v>áno</v>
      </c>
      <c r="H114" s="1">
        <v>100014986</v>
      </c>
      <c r="I114" s="1">
        <v>1</v>
      </c>
      <c r="J114" s="1" t="str">
        <v>Moldavská cesta 2, 4199 Košice-Juh</v>
      </c>
      <c r="K114" s="1" t="str">
        <v>Košický samosprávny kraj</v>
      </c>
      <c r="L114" s="1" t="str">
        <v>samosprávny kraj</v>
      </c>
      <c r="M114" s="1" t="str">
        <v>moderná budova</v>
      </c>
    </row>
    <row r="115" spans="1:13">
      <c r="A115" s="1">
        <v>100014987</v>
      </c>
      <c r="B115" s="1" t="str">
        <v>Košický</v>
      </c>
      <c r="C115" s="1" t="str">
        <v>Košice IV</v>
      </c>
      <c r="D115" s="1" t="str">
        <v>Stredná odborná škola informačných technológií</v>
      </c>
      <c r="E115" s="1" t="str">
        <v>stredná odborná škola</v>
      </c>
      <c r="F115" s="1" t="str">
        <v>Stredná odborná škola</v>
      </c>
      <c r="G115" s="1" t="str">
        <v>áno</v>
      </c>
      <c r="H115" s="1">
        <v>100014987</v>
      </c>
      <c r="I115" s="1">
        <v>1</v>
      </c>
      <c r="J115" s="1" t="str">
        <v>Ostrovského 1, 4001 Košice-Juh</v>
      </c>
      <c r="K115" s="1" t="str">
        <v>Košický samosprávny kraj</v>
      </c>
      <c r="L115" s="1" t="str">
        <v>samosprávny kraj</v>
      </c>
      <c r="M115" s="1" t="str">
        <v>moderná budova</v>
      </c>
    </row>
    <row r="116" spans="1:13">
      <c r="A116" s="1">
        <v>100014996</v>
      </c>
      <c r="B116" s="1" t="str">
        <v>Košický</v>
      </c>
      <c r="C116" s="1" t="str">
        <v>Košice IV</v>
      </c>
      <c r="D116" s="1" t="str">
        <v>Súkromné hudobné a dramatické konzervatórium</v>
      </c>
      <c r="E116" s="1" t="str">
        <v>konzervatórium</v>
      </c>
      <c r="F116" s="1" t="str">
        <v>Hudobné a dramatické konzervatórium</v>
      </c>
      <c r="G116" s="1" t="str">
        <v>áno</v>
      </c>
      <c r="H116" s="1">
        <v>100014996</v>
      </c>
      <c r="I116" s="1">
        <v>1</v>
      </c>
      <c r="J116" s="1" t="str">
        <v>Požiarnická 1, 4001 Košice-Juh</v>
      </c>
      <c r="K116" s="1" t="str">
        <v>Kultúrne združenie občanov rómskej národnosti Košického kraja, n.o.</v>
      </c>
      <c r="L116" s="1" t="str">
        <v>súkromník</v>
      </c>
      <c r="M116" s="1" t="str">
        <v>historická budova</v>
      </c>
    </row>
    <row r="117" spans="1:13">
      <c r="A117" s="1">
        <v>100014999</v>
      </c>
      <c r="B117" s="1" t="str">
        <v>Košický</v>
      </c>
      <c r="C117" s="1" t="str">
        <v>Košice IV</v>
      </c>
      <c r="D117" s="1" t="str">
        <v>Základná škola</v>
      </c>
      <c r="E117" s="1" t="str">
        <v>základná škola</v>
      </c>
      <c r="F117" s="1" t="str">
        <v>Základná škola</v>
      </c>
      <c r="G117" s="1" t="str">
        <v>áno</v>
      </c>
      <c r="H117" s="1">
        <v>100014999</v>
      </c>
      <c r="I117" s="1">
        <v>1</v>
      </c>
      <c r="J117" s="1" t="str">
        <v>Požiarnická 3, 4001 Košice-Juh</v>
      </c>
      <c r="K117" s="1" t="str">
        <v>Mesto Košice</v>
      </c>
      <c r="L117" s="1" t="str">
        <v>obec, mesto</v>
      </c>
      <c r="M117" s="1" t="str">
        <v>moderná budova</v>
      </c>
    </row>
    <row r="118" spans="1:13">
      <c r="A118" s="1">
        <v>100015005</v>
      </c>
      <c r="B118" s="1" t="str">
        <v>Košický</v>
      </c>
      <c r="C118" s="1" t="str">
        <v>Košice IV</v>
      </c>
      <c r="D118" s="1" t="str">
        <v>Základná škola</v>
      </c>
      <c r="E118" s="1" t="str">
        <v>základná škola</v>
      </c>
      <c r="F118" s="1" t="str">
        <v>Základná škola</v>
      </c>
      <c r="G118" s="1" t="str">
        <v>áno</v>
      </c>
      <c r="H118" s="1">
        <v>100015005</v>
      </c>
      <c r="I118" s="1">
        <v>1</v>
      </c>
      <c r="J118" s="1" t="str">
        <v>Staničná 13, 4001 Košice-Juh</v>
      </c>
      <c r="K118" s="1" t="str">
        <v>Mesto Košice</v>
      </c>
      <c r="L118" s="1" t="str">
        <v>obec, mesto</v>
      </c>
      <c r="M118" s="1" t="str">
        <v>moderná budova</v>
      </c>
    </row>
    <row r="119" spans="1:13">
      <c r="A119" s="1">
        <v>100015014</v>
      </c>
      <c r="B119" s="1" t="str">
        <v>Košický</v>
      </c>
      <c r="C119" s="1" t="str">
        <v>Košice IV</v>
      </c>
      <c r="D119" s="1" t="str">
        <v>Základná škola</v>
      </c>
      <c r="E119" s="1" t="str">
        <v>základná škola</v>
      </c>
      <c r="F119" s="1" t="str">
        <v>Základná škola</v>
      </c>
      <c r="G119" s="1" t="str">
        <v>áno</v>
      </c>
      <c r="H119" s="1">
        <v>100015014</v>
      </c>
      <c r="I119" s="1">
        <v>1</v>
      </c>
      <c r="J119" s="1" t="str">
        <v>Užhorodská 39, 4011 Košice-Juh</v>
      </c>
      <c r="K119" s="1" t="str">
        <v>Mesto Košice</v>
      </c>
      <c r="L119" s="1" t="str">
        <v>obec, mesto</v>
      </c>
      <c r="M119" s="1" t="str">
        <v>moderná budova</v>
      </c>
    </row>
    <row r="120" spans="1:13">
      <c r="A120" s="1">
        <v>100015015</v>
      </c>
      <c r="B120" s="1" t="str">
        <v>Košický</v>
      </c>
      <c r="C120" s="1" t="str">
        <v>Košice IV</v>
      </c>
      <c r="D120" s="1" t="str">
        <v>Súkromná stredná športová škola</v>
      </c>
      <c r="E120" s="1" t="str">
        <v>stredná športová škola</v>
      </c>
      <c r="F120" s="1" t="str">
        <v>Stredná športová škola</v>
      </c>
      <c r="G120" s="1" t="str">
        <v>áno</v>
      </c>
      <c r="H120" s="1">
        <v>100015015</v>
      </c>
      <c r="I120" s="1">
        <v>1</v>
      </c>
      <c r="J120" s="1" t="str">
        <v>Užhorodská 39, 4011 Košice-Juh</v>
      </c>
      <c r="K120" s="1" t="str">
        <v>SŠG, s.r.o.</v>
      </c>
      <c r="L120" s="1" t="str">
        <v>súkromník</v>
      </c>
      <c r="M120" s="1" t="str">
        <v>moderná budova</v>
      </c>
    </row>
    <row r="121" spans="1:13">
      <c r="A121" s="1">
        <v>100015026</v>
      </c>
      <c r="B121" s="1" t="str">
        <v>Košický</v>
      </c>
      <c r="C121" s="1" t="str">
        <v>Košice IV</v>
      </c>
      <c r="D121" s="1" t="str">
        <v>Základná škola s materskou školou sv. Marka Križina</v>
      </c>
      <c r="E121" s="1" t="str">
        <v>základná škola</v>
      </c>
      <c r="F121" s="1" t="str">
        <v>Základná škola</v>
      </c>
      <c r="G121" s="1" t="str">
        <v>áno</v>
      </c>
      <c r="H121" s="1">
        <v>100015026</v>
      </c>
      <c r="I121" s="1">
        <v>1</v>
      </c>
      <c r="J121" s="1" t="str">
        <v>Rehoľná 2, 4018 Košice-Krásna</v>
      </c>
      <c r="K121" s="1" t="str">
        <v>Košická arcidiecéza</v>
      </c>
      <c r="L121" s="1" t="str">
        <v>cirkev, náboženská spoločnosť</v>
      </c>
      <c r="M121" s="1" t="str">
        <v>moderná budova</v>
      </c>
    </row>
    <row r="122" spans="1:13">
      <c r="A122" s="1">
        <v>100015034</v>
      </c>
      <c r="B122" s="1" t="str">
        <v>Košický</v>
      </c>
      <c r="C122" s="1" t="str">
        <v>Košice IV</v>
      </c>
      <c r="D122" s="1" t="str">
        <v>Základná škola</v>
      </c>
      <c r="E122" s="1" t="str">
        <v>základná škola</v>
      </c>
      <c r="F122" s="1" t="str">
        <v>Základná škola</v>
      </c>
      <c r="G122" s="1" t="str">
        <v>áno</v>
      </c>
      <c r="H122" s="1">
        <v>100015034</v>
      </c>
      <c r="I122" s="1">
        <v>1</v>
      </c>
      <c r="J122" s="1" t="str">
        <v>Bukovecká 17, 4012 Košice-Nad jazerom</v>
      </c>
      <c r="K122" s="1" t="str">
        <v>Mesto Košice</v>
      </c>
      <c r="L122" s="1" t="str">
        <v>obec, mesto</v>
      </c>
      <c r="M122" s="1" t="str">
        <v>moderná budova</v>
      </c>
    </row>
    <row r="123" spans="1:13">
      <c r="A123" s="1">
        <v>100015035</v>
      </c>
      <c r="B123" s="1" t="str">
        <v>Košický</v>
      </c>
      <c r="C123" s="1" t="str">
        <v>Košice IV</v>
      </c>
      <c r="D123" s="1" t="str">
        <v>Súkromná stredná odborná škola</v>
      </c>
      <c r="E123" s="1" t="str">
        <v>stredná odborná škola</v>
      </c>
      <c r="F123" s="1" t="str">
        <v>Stredná odborná škola</v>
      </c>
      <c r="G123" s="1" t="str">
        <v>áno</v>
      </c>
      <c r="H123" s="1">
        <v>100015035</v>
      </c>
      <c r="I123" s="1">
        <v>1</v>
      </c>
      <c r="J123" s="1" t="str">
        <v>Bukovecká 17, 4012 Košice-Nad jazerom</v>
      </c>
      <c r="K123" s="1" t="str">
        <v>Ing. Miroslav Krišťan</v>
      </c>
      <c r="L123" s="1" t="str">
        <v>súkromník</v>
      </c>
      <c r="M123" s="1" t="str">
        <v>moderná budova</v>
      </c>
    </row>
    <row r="124" spans="1:13">
      <c r="A124" s="1">
        <v>100015038</v>
      </c>
      <c r="B124" s="1" t="str">
        <v>Košický</v>
      </c>
      <c r="C124" s="1" t="str">
        <v>Košice IV</v>
      </c>
      <c r="D124" s="1" t="str">
        <v>Súkromná základná škola</v>
      </c>
      <c r="E124" s="1" t="str">
        <v>základná škola</v>
      </c>
      <c r="F124" s="1" t="str">
        <v>Základná škola</v>
      </c>
      <c r="G124" s="1" t="str">
        <v>áno</v>
      </c>
      <c r="H124" s="1">
        <v>100015038</v>
      </c>
      <c r="I124" s="1">
        <v>1</v>
      </c>
      <c r="J124" s="1" t="str">
        <v>Dneperská 1, 4012 Košice-Nad jazerom</v>
      </c>
      <c r="K124" s="1" t="str">
        <v>Dobrá škola, n. o.</v>
      </c>
      <c r="L124" s="1" t="str">
        <v>súkromník</v>
      </c>
      <c r="M124" s="1" t="str">
        <v>moderná budova</v>
      </c>
    </row>
    <row r="125" spans="1:13">
      <c r="A125" s="1">
        <v>100015039</v>
      </c>
      <c r="B125" s="1" t="str">
        <v>Košický</v>
      </c>
      <c r="C125" s="1" t="str">
        <v>Košice IV</v>
      </c>
      <c r="D125" s="1" t="str">
        <v>Súkromné gymnázium</v>
      </c>
      <c r="E125" s="1" t="str">
        <v>gymnázium</v>
      </c>
      <c r="F125" s="1" t="str">
        <v>Gymnázium</v>
      </c>
      <c r="G125" s="1" t="str">
        <v>áno</v>
      </c>
      <c r="H125" s="1">
        <v>100015039</v>
      </c>
      <c r="I125" s="1">
        <v>1</v>
      </c>
      <c r="J125" s="1" t="str">
        <v>Dneperská 1, 4012 Košice-Nad jazerom</v>
      </c>
      <c r="K125" s="1" t="str">
        <v>Dobrá škola, n. o.</v>
      </c>
      <c r="L125" s="1" t="str">
        <v>súkromník</v>
      </c>
      <c r="M125" s="1" t="str">
        <v>moderná budova</v>
      </c>
    </row>
    <row r="126" spans="1:13">
      <c r="A126" s="1">
        <v>100015040</v>
      </c>
      <c r="B126" s="1" t="str">
        <v>Košický</v>
      </c>
      <c r="C126" s="1" t="str">
        <v>Košice IV</v>
      </c>
      <c r="D126" s="1" t="str">
        <v>Súkromná stredná odborná škola</v>
      </c>
      <c r="E126" s="1" t="str">
        <v>stredná odborná škola</v>
      </c>
      <c r="F126" s="1" t="str">
        <v>Stredná odborná škola</v>
      </c>
      <c r="G126" s="1" t="str">
        <v>áno</v>
      </c>
      <c r="H126" s="1">
        <v>100015040</v>
      </c>
      <c r="I126" s="1">
        <v>1</v>
      </c>
      <c r="J126" s="1" t="str">
        <v>Dneperská 1, 4012 Košice-Nad jazerom</v>
      </c>
      <c r="K126" s="1" t="str">
        <v>Dobrá škola, n. o.</v>
      </c>
      <c r="L126" s="1" t="str">
        <v>súkromník</v>
      </c>
      <c r="M126" s="1" t="str">
        <v>moderná budova</v>
      </c>
    </row>
    <row r="127" spans="1:13">
      <c r="A127" s="1">
        <v>100015045</v>
      </c>
      <c r="B127" s="1" t="str">
        <v>Košický</v>
      </c>
      <c r="C127" s="1" t="str">
        <v>Košice IV</v>
      </c>
      <c r="D127" s="1" t="str">
        <v>Základná škola</v>
      </c>
      <c r="E127" s="1" t="str">
        <v>základná škola</v>
      </c>
      <c r="F127" s="1" t="str">
        <v>Základná škola</v>
      </c>
      <c r="G127" s="1" t="str">
        <v>áno</v>
      </c>
      <c r="H127" s="1">
        <v>100015045</v>
      </c>
      <c r="I127" s="1">
        <v>1</v>
      </c>
      <c r="J127" s="1" t="str">
        <v>Družicová 4, 4012 Košice-Nad jazerom</v>
      </c>
      <c r="K127" s="1" t="str">
        <v>Mesto Košice</v>
      </c>
      <c r="L127" s="1" t="str">
        <v>obec, mesto</v>
      </c>
      <c r="M127" s="1" t="str">
        <v>moderná budova</v>
      </c>
    </row>
    <row r="128" spans="1:13">
      <c r="A128" s="1">
        <v>100015052</v>
      </c>
      <c r="B128" s="1" t="str">
        <v>Košický</v>
      </c>
      <c r="C128" s="1" t="str">
        <v>Košice IV</v>
      </c>
      <c r="D128" s="1" t="str">
        <v>Súkromná základná škola</v>
      </c>
      <c r="E128" s="1" t="str">
        <v>základná škola</v>
      </c>
      <c r="F128" s="1" t="str">
        <v>Základná škola</v>
      </c>
      <c r="G128" s="1" t="str">
        <v>áno</v>
      </c>
      <c r="H128" s="1">
        <v>100015052</v>
      </c>
      <c r="I128" s="1">
        <v>1</v>
      </c>
      <c r="J128" s="1" t="str">
        <v>Galaktická 9, 4012 Košice-Nad jazerom</v>
      </c>
      <c r="K128" s="1" t="str">
        <v>"ĎAKUJEM - ""PAĽIKERAV"""</v>
      </c>
      <c r="L128" s="1" t="str">
        <v>súkromník</v>
      </c>
      <c r="M128" s="1" t="str">
        <v>moderná budova</v>
      </c>
    </row>
    <row r="129" spans="1:13">
      <c r="A129" s="1">
        <v>100015059</v>
      </c>
      <c r="B129" s="1" t="str">
        <v>Košický</v>
      </c>
      <c r="C129" s="1" t="str">
        <v>Košice IV</v>
      </c>
      <c r="D129" s="1" t="str">
        <v>Základná škola Jozefa Urbana</v>
      </c>
      <c r="E129" s="1" t="str">
        <v>základná škola</v>
      </c>
      <c r="F129" s="1" t="str">
        <v>Základná škola</v>
      </c>
      <c r="G129" s="1" t="str">
        <v>áno</v>
      </c>
      <c r="H129" s="1">
        <v>100015059</v>
      </c>
      <c r="I129" s="1">
        <v>1</v>
      </c>
      <c r="J129" s="1" t="str">
        <v>Jenisejská 22, 4012 Košice-Nad jazerom</v>
      </c>
      <c r="K129" s="1" t="str">
        <v>Mesto Košice</v>
      </c>
      <c r="L129" s="1" t="str">
        <v>obec, mesto</v>
      </c>
      <c r="M129" s="1" t="str">
        <v>moderná budova</v>
      </c>
    </row>
    <row r="130" spans="1:13">
      <c r="A130" s="1">
        <v>100015064</v>
      </c>
      <c r="B130" s="1" t="str">
        <v>Košický</v>
      </c>
      <c r="C130" s="1" t="str">
        <v>Košice IV</v>
      </c>
      <c r="D130" s="1" t="str">
        <v>Obchodná akadémia</v>
      </c>
      <c r="E130" s="1" t="str">
        <v>stredná odborná škola</v>
      </c>
      <c r="F130" s="1" t="str">
        <v>Obchodná akadémia</v>
      </c>
      <c r="G130" s="1" t="str">
        <v>áno</v>
      </c>
      <c r="H130" s="1">
        <v>100015064</v>
      </c>
      <c r="I130" s="1">
        <v>1</v>
      </c>
      <c r="J130" s="1" t="str">
        <v>Polárna 1, 4012 Košice-Nad jazerom</v>
      </c>
      <c r="K130" s="1" t="str">
        <v>Košický samosprávny kraj</v>
      </c>
      <c r="L130" s="1" t="str">
        <v>samosprávny kraj</v>
      </c>
      <c r="M130" s="1" t="str">
        <v>moderná budova</v>
      </c>
    </row>
    <row r="131" spans="1:13">
      <c r="A131" s="1">
        <v>100015071</v>
      </c>
      <c r="B131" s="1" t="str">
        <v>Košický</v>
      </c>
      <c r="C131" s="1" t="str">
        <v>Košice IV</v>
      </c>
      <c r="D131" s="1" t="str">
        <v>Gymnázium</v>
      </c>
      <c r="E131" s="1" t="str">
        <v>gymnázium</v>
      </c>
      <c r="F131" s="1" t="str">
        <v>Gymnázium</v>
      </c>
      <c r="G131" s="1" t="str">
        <v>áno</v>
      </c>
      <c r="H131" s="1">
        <v>100015071</v>
      </c>
      <c r="I131" s="1">
        <v>1</v>
      </c>
      <c r="J131" s="1" t="str">
        <v>Opatovská cesta 7, 4001 Košice-Vyšné Opátske</v>
      </c>
      <c r="K131" s="1" t="str">
        <v>Košický samosprávny kraj</v>
      </c>
      <c r="L131" s="1" t="str">
        <v>samosprávny kraj</v>
      </c>
      <c r="M131" s="1" t="str">
        <v>moderná budova</v>
      </c>
    </row>
    <row r="132" spans="1:13">
      <c r="A132" s="1">
        <v>100015074</v>
      </c>
      <c r="B132" s="1" t="str">
        <v>Košický</v>
      </c>
      <c r="C132" s="1" t="str">
        <v>Košice IV</v>
      </c>
      <c r="D132" s="1" t="str">
        <v>Praktická škola ako organizačná zložka Spojenej školy</v>
      </c>
      <c r="E132" s="1" t="str">
        <v>škola pre deti a žiakov so špeciálnymi výchovno-vzdelávacími potrebami</v>
      </c>
      <c r="F132" s="1" t="str">
        <v>Praktická škola pre žiakov s telesným postihnutím</v>
      </c>
      <c r="G132" s="1" t="str">
        <v>nie</v>
      </c>
      <c r="H132" s="1">
        <v>100017527</v>
      </c>
      <c r="I132" s="1">
        <v>6</v>
      </c>
      <c r="J132" s="1" t="str">
        <v>Opatovská cesta 101, 4057 Košice-Vyšné Opátske</v>
      </c>
      <c r="K132" s="1" t="str">
        <v>Regionálny úrad školskej správy v Košiciach</v>
      </c>
      <c r="L132" s="1" t="str">
        <v>regionálny úrad školskej správy</v>
      </c>
      <c r="M132" s="1" t="str">
        <v>moderná budova</v>
      </c>
    </row>
    <row r="133" spans="1:13">
      <c r="A133" s="1">
        <v>100015076</v>
      </c>
      <c r="B133" s="1" t="str">
        <v>Košický</v>
      </c>
      <c r="C133" s="1" t="str">
        <v>Košice IV</v>
      </c>
      <c r="D133" s="1" t="str">
        <v>Základná škola s materskou školou pre žiakov s telesným postihnutím ako organizačná zložka Spojenej školy</v>
      </c>
      <c r="E133" s="1" t="str">
        <v>škola pre deti a žiakov so špeciálnymi výchovno-vzdelávacími potrebami</v>
      </c>
      <c r="F133" s="1" t="str">
        <v>ZŠ pre žiakov s telesným postihnutím</v>
      </c>
      <c r="G133" s="1" t="str">
        <v>nie</v>
      </c>
      <c r="H133" s="1">
        <v>100017527</v>
      </c>
      <c r="I133" s="1">
        <v>6</v>
      </c>
      <c r="J133" s="1" t="str">
        <v>Opatovská cesta 101, 4057 Košice-Vyšné Opátske</v>
      </c>
      <c r="K133" s="1" t="str">
        <v>Regionálny úrad školskej správy v Košiciach</v>
      </c>
      <c r="L133" s="1" t="str">
        <v>regionálny úrad školskej správy</v>
      </c>
      <c r="M133" s="1" t="str">
        <v>moderná budova</v>
      </c>
    </row>
    <row r="134" spans="1:13">
      <c r="A134" s="1">
        <v>100015078</v>
      </c>
      <c r="B134" s="1" t="str">
        <v>Košický</v>
      </c>
      <c r="C134" s="1" t="str">
        <v>Košice IV</v>
      </c>
      <c r="D134" s="1" t="str">
        <v>Stredná odborná škola pre žiakov s telesným postihnutím ako organizačná zložka Spojenej školy</v>
      </c>
      <c r="E134" s="1" t="str">
        <v>škola pre deti a žiakov so špeciálnymi výchovno-vzdelávacími potrebami</v>
      </c>
      <c r="F134" s="1" t="str">
        <v>SOŠ pre žiakov s telesným postihnutím</v>
      </c>
      <c r="G134" s="1" t="str">
        <v>nie</v>
      </c>
      <c r="H134" s="1">
        <v>100017527</v>
      </c>
      <c r="I134" s="1">
        <v>6</v>
      </c>
      <c r="J134" s="1" t="str">
        <v>Opatovská cesta 101, 4057 Košice-Vyšné Opátske</v>
      </c>
      <c r="K134" s="1" t="str">
        <v>Regionálny úrad školskej správy v Košiciach</v>
      </c>
      <c r="L134" s="1" t="str">
        <v>regionálny úrad školskej správy</v>
      </c>
      <c r="M134" s="1" t="str">
        <v>moderná budova</v>
      </c>
    </row>
    <row r="135" spans="1:13">
      <c r="A135" s="1">
        <v>100015079</v>
      </c>
      <c r="B135" s="1" t="str">
        <v>Košický</v>
      </c>
      <c r="C135" s="1" t="str">
        <v>Košice IV</v>
      </c>
      <c r="D135" s="1" t="str">
        <v>Špeciálna základná škola pre žiakov s telesným postihnutím ako organizačná zložka Spojenej školy</v>
      </c>
      <c r="E135" s="1" t="str">
        <v>škola pre deti a žiakov so špeciálnymi výchovno-vzdelávacími potrebami</v>
      </c>
      <c r="F135" s="1" t="str">
        <v>ŠZŠ pre žiakov s telesným postihnutím</v>
      </c>
      <c r="G135" s="1" t="str">
        <v>nie</v>
      </c>
      <c r="H135" s="1">
        <v>100017527</v>
      </c>
      <c r="I135" s="1">
        <v>6</v>
      </c>
      <c r="J135" s="1" t="str">
        <v>Opatovská cesta 101, 4057 Košice-Vyšné Opátske</v>
      </c>
      <c r="K135" s="1" t="str">
        <v>Regionálny úrad školskej správy v Košiciach</v>
      </c>
      <c r="L135" s="1" t="str">
        <v>regionálny úrad školskej správy</v>
      </c>
      <c r="M135" s="1" t="str">
        <v>moderná budova</v>
      </c>
    </row>
    <row r="136" spans="1:13">
      <c r="A136" s="1">
        <v>100015083</v>
      </c>
      <c r="B136" s="1" t="str">
        <v>Košický</v>
      </c>
      <c r="C136" s="1" t="str">
        <v>Košice - okolie</v>
      </c>
      <c r="D136" s="1" t="str">
        <v>Základná škola</v>
      </c>
      <c r="E136" s="1" t="str">
        <v>základná škola</v>
      </c>
      <c r="F136" s="1" t="str">
        <v>ZŠ I. stupeň</v>
      </c>
      <c r="G136" s="1" t="str">
        <v>áno</v>
      </c>
      <c r="H136" s="1">
        <v>100015083</v>
      </c>
      <c r="I136" s="1">
        <v>1</v>
      </c>
      <c r="J136" s="1" t="str">
        <v>Bačkovík 63, 4445 Bačkovík</v>
      </c>
      <c r="K136" s="1" t="str">
        <v>Obec Bačkovík</v>
      </c>
      <c r="L136" s="1" t="str">
        <v>obec, mesto</v>
      </c>
      <c r="M136" s="1" t="str">
        <v>moderná budova</v>
      </c>
    </row>
    <row r="137" spans="1:13">
      <c r="A137" s="1">
        <v>100015096</v>
      </c>
      <c r="B137" s="1" t="str">
        <v>Košický</v>
      </c>
      <c r="C137" s="1" t="str">
        <v>Košice - okolie</v>
      </c>
      <c r="D137" s="1" t="str">
        <v>Základná škola s materskou školou</v>
      </c>
      <c r="E137" s="1" t="str">
        <v>základná škola</v>
      </c>
      <c r="F137" s="1" t="str">
        <v>Základná škola</v>
      </c>
      <c r="G137" s="1" t="str">
        <v>áno</v>
      </c>
      <c r="H137" s="1">
        <v>100015096</v>
      </c>
      <c r="I137" s="1">
        <v>1</v>
      </c>
      <c r="J137" s="1" t="str">
        <v>Bohdanovce 209, 4416 Bohdanovce</v>
      </c>
      <c r="K137" s="1" t="str">
        <v>Obec Bohdanovce</v>
      </c>
      <c r="L137" s="1" t="str">
        <v>obec, mesto</v>
      </c>
      <c r="M137" s="1" t="str">
        <v>moderná budova</v>
      </c>
    </row>
    <row r="138" spans="1:13">
      <c r="A138" s="1">
        <v>100015101</v>
      </c>
      <c r="B138" s="1" t="str">
        <v>Košický</v>
      </c>
      <c r="C138" s="1" t="str">
        <v>Košice - okolie</v>
      </c>
      <c r="D138" s="1" t="str">
        <v>Základná škola</v>
      </c>
      <c r="E138" s="1" t="str">
        <v>základná škola</v>
      </c>
      <c r="F138" s="1" t="str">
        <v>ZŠ I. stupeň</v>
      </c>
      <c r="G138" s="1" t="str">
        <v>áno</v>
      </c>
      <c r="H138" s="1">
        <v>100015101</v>
      </c>
      <c r="I138" s="1">
        <v>1</v>
      </c>
      <c r="J138" s="1" t="str">
        <v>Boliarov 50, 4447 Boliarov</v>
      </c>
      <c r="K138" s="1" t="str">
        <v>Obec Boliarov</v>
      </c>
      <c r="L138" s="1" t="str">
        <v>obec, mesto</v>
      </c>
      <c r="M138" s="1" t="str">
        <v>moderná budova</v>
      </c>
    </row>
    <row r="139" spans="1:13">
      <c r="A139" s="1">
        <v>100015104</v>
      </c>
      <c r="B139" s="1" t="str">
        <v>Košický</v>
      </c>
      <c r="C139" s="1" t="str">
        <v>Košice - okolie</v>
      </c>
      <c r="D139" s="1" t="str">
        <v>Základná škola s materskou školou Milana Rastislava Štefánika</v>
      </c>
      <c r="E139" s="1" t="str">
        <v>základná škola</v>
      </c>
      <c r="F139" s="1" t="str">
        <v>Základná škola</v>
      </c>
      <c r="G139" s="1" t="str">
        <v>áno</v>
      </c>
      <c r="H139" s="1">
        <v>100015104</v>
      </c>
      <c r="I139" s="1">
        <v>1</v>
      </c>
      <c r="J139" s="1" t="str">
        <v>Budimír 11, 4443 Budimír</v>
      </c>
      <c r="K139" s="1" t="str">
        <v>Obec Budimír</v>
      </c>
      <c r="L139" s="1" t="str">
        <v>obec, mesto</v>
      </c>
      <c r="M139" s="1" t="str">
        <v>moderná budova</v>
      </c>
    </row>
    <row r="140" spans="1:13">
      <c r="A140" s="1">
        <v>100015111</v>
      </c>
      <c r="B140" s="1" t="str">
        <v>Košický</v>
      </c>
      <c r="C140" s="1" t="str">
        <v>Košice - okolie</v>
      </c>
      <c r="D140" s="1" t="str">
        <v>Základná škola s vyučovacím jazykom maďarským - Alapiskola</v>
      </c>
      <c r="E140" s="1" t="str">
        <v>základná škola</v>
      </c>
      <c r="F140" s="1" t="str">
        <v>Základná škola</v>
      </c>
      <c r="G140" s="1" t="str">
        <v>áno</v>
      </c>
      <c r="H140" s="1">
        <v>100015111</v>
      </c>
      <c r="I140" s="1">
        <v>1</v>
      </c>
      <c r="J140" s="1" t="str">
        <v>Buzica 327, 4473 Buzica</v>
      </c>
      <c r="K140" s="1" t="str">
        <v>Obec Buzica</v>
      </c>
      <c r="L140" s="1" t="str">
        <v>obec, mesto</v>
      </c>
      <c r="M140" s="1" t="str">
        <v>moderná budova</v>
      </c>
    </row>
    <row r="141" spans="1:13">
      <c r="A141" s="1">
        <v>100015115</v>
      </c>
      <c r="B141" s="1" t="str">
        <v>Košický</v>
      </c>
      <c r="C141" s="1" t="str">
        <v>Košice - okolie</v>
      </c>
      <c r="D141" s="1" t="str">
        <v>Základná škola - Alapiskola</v>
      </c>
      <c r="E141" s="1" t="str">
        <v>základná škola</v>
      </c>
      <c r="F141" s="1" t="str">
        <v>ZŠ I. stupeň</v>
      </c>
      <c r="G141" s="1" t="str">
        <v>áno</v>
      </c>
      <c r="H141" s="1">
        <v>100015115</v>
      </c>
      <c r="I141" s="1">
        <v>1</v>
      </c>
      <c r="J141" s="1" t="str">
        <v>Cestice 70, 4471 Cestice</v>
      </c>
      <c r="K141" s="1" t="str">
        <v>Obec Cestice</v>
      </c>
      <c r="L141" s="1" t="str">
        <v>obec, mesto</v>
      </c>
      <c r="M141" s="1" t="str">
        <v>moderná budova</v>
      </c>
    </row>
    <row r="142" spans="1:13">
      <c r="A142" s="1">
        <v>100015119</v>
      </c>
      <c r="B142" s="1" t="str">
        <v>Košický</v>
      </c>
      <c r="C142" s="1" t="str">
        <v>Košice - okolie</v>
      </c>
      <c r="D142" s="1" t="str">
        <v>Základná škola</v>
      </c>
      <c r="E142" s="1" t="str">
        <v>základná škola</v>
      </c>
      <c r="F142" s="1" t="str">
        <v>ZŠ I. stupeň</v>
      </c>
      <c r="G142" s="1" t="str">
        <v>áno</v>
      </c>
      <c r="H142" s="1">
        <v>100015119</v>
      </c>
      <c r="I142" s="1">
        <v>1</v>
      </c>
      <c r="J142" s="1" t="str">
        <v>Čakanovce 80, 4445 Čakanovce</v>
      </c>
      <c r="K142" s="1" t="str">
        <v>Obec Čakanovce</v>
      </c>
      <c r="L142" s="1" t="str">
        <v>obec, mesto</v>
      </c>
      <c r="M142" s="1" t="str">
        <v>moderná budova</v>
      </c>
    </row>
    <row r="143" spans="1:13">
      <c r="A143" s="1">
        <v>100015121</v>
      </c>
      <c r="B143" s="1" t="str">
        <v>Košický</v>
      </c>
      <c r="C143" s="1" t="str">
        <v>Košice - okolie</v>
      </c>
      <c r="D143" s="1" t="str">
        <v>Základná škola</v>
      </c>
      <c r="E143" s="1" t="str">
        <v>základná škola</v>
      </c>
      <c r="F143" s="1" t="str">
        <v>Základná škola</v>
      </c>
      <c r="G143" s="1" t="str">
        <v>áno</v>
      </c>
      <c r="H143" s="1">
        <v>100015121</v>
      </c>
      <c r="I143" s="1">
        <v>1</v>
      </c>
      <c r="J143" s="1" t="str">
        <v>Pionierska 33, 4414 Čaňa</v>
      </c>
      <c r="K143" s="1" t="str">
        <v>Obec Čaňa</v>
      </c>
      <c r="L143" s="1" t="str">
        <v>obec, mesto</v>
      </c>
      <c r="M143" s="1" t="str">
        <v>moderná budova</v>
      </c>
    </row>
    <row r="144" spans="1:13">
      <c r="A144" s="1">
        <v>100015130</v>
      </c>
      <c r="B144" s="1" t="str">
        <v>Košický</v>
      </c>
      <c r="C144" s="1" t="str">
        <v>Košice - okolie</v>
      </c>
      <c r="D144" s="1" t="str">
        <v>Základná škola s materskou školou</v>
      </c>
      <c r="E144" s="1" t="str">
        <v>základná škola</v>
      </c>
      <c r="F144" s="1" t="str">
        <v>Základná škola</v>
      </c>
      <c r="G144" s="1" t="str">
        <v>áno</v>
      </c>
      <c r="H144" s="1">
        <v>100015130</v>
      </c>
      <c r="I144" s="1">
        <v>1</v>
      </c>
      <c r="J144" s="1" t="str">
        <v>Školská 7, 4471 Čečejovce</v>
      </c>
      <c r="K144" s="1" t="str">
        <v>Obec Čečejovce</v>
      </c>
      <c r="L144" s="1" t="str">
        <v>obec, mesto</v>
      </c>
      <c r="M144" s="1" t="str">
        <v>moderná budova</v>
      </c>
    </row>
    <row r="145" spans="1:13">
      <c r="A145" s="1">
        <v>100015136</v>
      </c>
      <c r="B145" s="1" t="str">
        <v>Košický</v>
      </c>
      <c r="C145" s="1" t="str">
        <v>Košice - okolie</v>
      </c>
      <c r="D145" s="1" t="str">
        <v>Základná škola</v>
      </c>
      <c r="E145" s="1" t="str">
        <v>základná škola</v>
      </c>
      <c r="F145" s="1" t="str">
        <v>Základná škola</v>
      </c>
      <c r="G145" s="1" t="str">
        <v>áno</v>
      </c>
      <c r="H145" s="1">
        <v>100015136</v>
      </c>
      <c r="I145" s="1">
        <v>3</v>
      </c>
      <c r="J145" s="1" t="str">
        <v>Drienovec 44, 4401 Drienovec</v>
      </c>
      <c r="K145" s="1" t="str">
        <v>Obec Drienovec</v>
      </c>
      <c r="L145" s="1" t="str">
        <v>obec, mesto</v>
      </c>
      <c r="M145" s="1" t="str">
        <v>moderná budova</v>
      </c>
    </row>
    <row r="146" spans="1:13">
      <c r="A146" s="1">
        <v>100015138</v>
      </c>
      <c r="B146" s="1" t="str">
        <v>Košický</v>
      </c>
      <c r="C146" s="1" t="str">
        <v>Košice - okolie</v>
      </c>
      <c r="D146" s="1" t="str">
        <v>Základná škola</v>
      </c>
      <c r="E146" s="1" t="str">
        <v>základná škola</v>
      </c>
      <c r="F146" s="1" t="str">
        <v>Základná škola</v>
      </c>
      <c r="G146" s="1" t="str">
        <v>áno</v>
      </c>
      <c r="H146" s="1">
        <v>100015138</v>
      </c>
      <c r="I146" s="1">
        <v>1</v>
      </c>
      <c r="J146" s="1" t="str">
        <v>Hlavná 5, 4431 Družstevná pri Hornáde</v>
      </c>
      <c r="K146" s="1" t="str">
        <v>Obec Družstevná pri Hornáde</v>
      </c>
      <c r="L146" s="1" t="str">
        <v>obec, mesto</v>
      </c>
      <c r="M146" s="1" t="str">
        <v>moderná budova</v>
      </c>
    </row>
    <row r="147" spans="1:13">
      <c r="A147" s="1">
        <v>100015147</v>
      </c>
      <c r="B147" s="1" t="str">
        <v>Košický</v>
      </c>
      <c r="C147" s="1" t="str">
        <v>Košice - okolie</v>
      </c>
      <c r="D147" s="1" t="str">
        <v>Základná škola</v>
      </c>
      <c r="E147" s="1" t="str">
        <v>základná škola</v>
      </c>
      <c r="F147" s="1" t="str">
        <v>Základná škola</v>
      </c>
      <c r="G147" s="1" t="str">
        <v>áno</v>
      </c>
      <c r="H147" s="1">
        <v>100015147</v>
      </c>
      <c r="I147" s="1">
        <v>1</v>
      </c>
      <c r="J147" s="1" t="str">
        <v>Ďurkov 192, 4419 Ďurkov</v>
      </c>
      <c r="K147" s="1" t="str">
        <v>Obec Ďurkov</v>
      </c>
      <c r="L147" s="1" t="str">
        <v>obec, mesto</v>
      </c>
      <c r="M147" s="1" t="str">
        <v>moderná budova</v>
      </c>
    </row>
    <row r="148" spans="1:13">
      <c r="A148" s="1">
        <v>100015154</v>
      </c>
      <c r="B148" s="1" t="str">
        <v>Košický</v>
      </c>
      <c r="C148" s="1" t="str">
        <v>Košice - okolie</v>
      </c>
      <c r="D148" s="1" t="str">
        <v>Cirkevná základná škola sv. Štefana - Szent István Egyházi Alapiskola</v>
      </c>
      <c r="E148" s="1" t="str">
        <v>základná škola</v>
      </c>
      <c r="F148" s="1" t="str">
        <v>ZŠ I. stupeň</v>
      </c>
      <c r="G148" s="1" t="str">
        <v>áno</v>
      </c>
      <c r="H148" s="1">
        <v>100015154</v>
      </c>
      <c r="I148" s="1">
        <v>1</v>
      </c>
      <c r="J148" s="1" t="str">
        <v>Dvorníky 88, 4402 Dvorníky-Včeláre</v>
      </c>
      <c r="K148" s="1" t="str">
        <v>Rímskokatolícka cirkev Biskupstvo Rožňava</v>
      </c>
      <c r="L148" s="1" t="str">
        <v>cirkev, náboženská spoločnosť</v>
      </c>
      <c r="M148" s="1" t="str">
        <v>historická budova</v>
      </c>
    </row>
    <row r="149" spans="1:13">
      <c r="A149" s="1">
        <v>100015160</v>
      </c>
      <c r="B149" s="1" t="str">
        <v>Košický</v>
      </c>
      <c r="C149" s="1" t="str">
        <v>Košice - okolie</v>
      </c>
      <c r="D149" s="1" t="str">
        <v>Základná škola</v>
      </c>
      <c r="E149" s="1" t="str">
        <v>základná škola</v>
      </c>
      <c r="F149" s="1" t="str">
        <v>Základná škola</v>
      </c>
      <c r="G149" s="1" t="str">
        <v>áno</v>
      </c>
      <c r="H149" s="1">
        <v>100015160</v>
      </c>
      <c r="I149" s="1">
        <v>1</v>
      </c>
      <c r="J149" s="1" t="str">
        <v>Haniska 290, 4457 Haniska</v>
      </c>
      <c r="K149" s="1" t="str">
        <v>Obec Haniska</v>
      </c>
      <c r="L149" s="1" t="str">
        <v>obec, mesto</v>
      </c>
      <c r="M149" s="1" t="str">
        <v>moderná budova</v>
      </c>
    </row>
    <row r="150" spans="1:13">
      <c r="A150" s="1">
        <v>100015165</v>
      </c>
      <c r="B150" s="1" t="str">
        <v>Košický</v>
      </c>
      <c r="C150" s="1" t="str">
        <v>Košice - okolie</v>
      </c>
      <c r="D150" s="1" t="str">
        <v>Základná škola</v>
      </c>
      <c r="E150" s="1" t="str">
        <v>základná škola</v>
      </c>
      <c r="F150" s="1" t="str">
        <v>ZŠ I. stupeň</v>
      </c>
      <c r="G150" s="1" t="str">
        <v>áno</v>
      </c>
      <c r="H150" s="1">
        <v>100015165</v>
      </c>
      <c r="I150" s="1">
        <v>1</v>
      </c>
      <c r="J150" s="1" t="str">
        <v>Herľany 37, 4446 Herľany</v>
      </c>
      <c r="K150" s="1" t="str">
        <v>Obec Herľany</v>
      </c>
      <c r="L150" s="1" t="str">
        <v>obec, mesto</v>
      </c>
      <c r="M150" s="1" t="str">
        <v>moderná budova</v>
      </c>
    </row>
    <row r="151" spans="1:13">
      <c r="A151" s="1">
        <v>100015172</v>
      </c>
      <c r="B151" s="1" t="str">
        <v>Košický</v>
      </c>
      <c r="C151" s="1" t="str">
        <v>Košice - okolie</v>
      </c>
      <c r="D151" s="1" t="str">
        <v>Základná škola</v>
      </c>
      <c r="E151" s="1" t="str">
        <v>základná škola</v>
      </c>
      <c r="F151" s="1" t="str">
        <v>ZŠ I. stupeň</v>
      </c>
      <c r="G151" s="1" t="str">
        <v>áno</v>
      </c>
      <c r="H151" s="1">
        <v>100015172</v>
      </c>
      <c r="I151" s="1">
        <v>1</v>
      </c>
      <c r="J151" s="1" t="str">
        <v>Chrastné 30, 4444 Chrastné</v>
      </c>
      <c r="K151" s="1" t="str">
        <v>Obec Chrastné</v>
      </c>
      <c r="L151" s="1" t="str">
        <v>obec, mesto</v>
      </c>
      <c r="M151" s="1" t="str">
        <v>moderná budova</v>
      </c>
    </row>
    <row r="152" spans="1:13">
      <c r="A152" s="1">
        <v>100015174</v>
      </c>
      <c r="B152" s="1" t="str">
        <v>Košický</v>
      </c>
      <c r="C152" s="1" t="str">
        <v>Košice - okolie</v>
      </c>
      <c r="D152" s="1" t="str">
        <v>Základná škola</v>
      </c>
      <c r="E152" s="1" t="str">
        <v>základná škola</v>
      </c>
      <c r="F152" s="1" t="str">
        <v>ZŠ I. stupeň</v>
      </c>
      <c r="G152" s="1" t="str">
        <v>áno</v>
      </c>
      <c r="H152" s="1">
        <v>100015174</v>
      </c>
      <c r="I152" s="1">
        <v>1</v>
      </c>
      <c r="J152" s="1" t="str">
        <v>Janík 28, 4405 Janík</v>
      </c>
      <c r="K152" s="1" t="str">
        <v>Obec Janík</v>
      </c>
      <c r="L152" s="1" t="str">
        <v>obec, mesto</v>
      </c>
      <c r="M152" s="1" t="str">
        <v>moderná budova</v>
      </c>
    </row>
    <row r="153" spans="1:13">
      <c r="A153" s="1">
        <v>100015178</v>
      </c>
      <c r="B153" s="1" t="str">
        <v>Košický</v>
      </c>
      <c r="C153" s="1" t="str">
        <v>Košice - okolie</v>
      </c>
      <c r="D153" s="1" t="str">
        <v>Základná škola</v>
      </c>
      <c r="E153" s="1" t="str">
        <v>základná škola</v>
      </c>
      <c r="F153" s="1" t="str">
        <v>Základná škola</v>
      </c>
      <c r="G153" s="1" t="str">
        <v>áno</v>
      </c>
      <c r="H153" s="1">
        <v>100015178</v>
      </c>
      <c r="I153" s="1">
        <v>1</v>
      </c>
      <c r="J153" s="1" t="str">
        <v>Školská 3, 4423 Jasov</v>
      </c>
      <c r="K153" s="1" t="str">
        <v>Obec Jasov</v>
      </c>
      <c r="L153" s="1" t="str">
        <v>obec, mesto</v>
      </c>
      <c r="M153" s="1" t="str">
        <v>moderná budova</v>
      </c>
    </row>
    <row r="154" spans="1:13">
      <c r="A154" s="1">
        <v>100015184</v>
      </c>
      <c r="B154" s="1" t="str">
        <v>Košický</v>
      </c>
      <c r="C154" s="1" t="str">
        <v>Košice - okolie</v>
      </c>
      <c r="D154" s="1" t="str">
        <v>Základná škola s materskou školou</v>
      </c>
      <c r="E154" s="1" t="str">
        <v>základná škola</v>
      </c>
      <c r="F154" s="1" t="str">
        <v>ZŠ I. stupeň</v>
      </c>
      <c r="G154" s="1" t="str">
        <v>áno</v>
      </c>
      <c r="H154" s="1">
        <v>100015184</v>
      </c>
      <c r="I154" s="1">
        <v>1</v>
      </c>
      <c r="J154" s="1" t="str">
        <v>Kalša 128, 4418 Kalša</v>
      </c>
      <c r="K154" s="1" t="str">
        <v>Obec Kalša</v>
      </c>
      <c r="L154" s="1" t="str">
        <v>obec, mesto</v>
      </c>
      <c r="M154" s="1" t="str">
        <v>moderná budova</v>
      </c>
    </row>
    <row r="155" spans="1:13">
      <c r="A155" s="1">
        <v>100015189</v>
      </c>
      <c r="B155" s="1" t="str">
        <v>Košický</v>
      </c>
      <c r="C155" s="1" t="str">
        <v>Košice - okolie</v>
      </c>
      <c r="D155" s="1" t="str">
        <v>Základná škola</v>
      </c>
      <c r="E155" s="1" t="str">
        <v>základná škola</v>
      </c>
      <c r="F155" s="1" t="str">
        <v>Základná škola</v>
      </c>
      <c r="G155" s="1" t="str">
        <v>áno</v>
      </c>
      <c r="H155" s="1">
        <v>100015189</v>
      </c>
      <c r="I155" s="1">
        <v>1</v>
      </c>
      <c r="J155" s="1" t="str">
        <v>Kecerovce 79, 4447 Kecerovce</v>
      </c>
      <c r="K155" s="1" t="str">
        <v>Obec Kecerovce</v>
      </c>
      <c r="L155" s="1" t="str">
        <v>obec, mesto</v>
      </c>
      <c r="M155" s="1" t="str">
        <v>moderná budova</v>
      </c>
    </row>
    <row r="156" spans="1:13">
      <c r="A156" s="1">
        <v>100015191</v>
      </c>
      <c r="B156" s="1" t="str">
        <v>Košický</v>
      </c>
      <c r="C156" s="1" t="str">
        <v>Košice - okolie</v>
      </c>
      <c r="D156" s="1" t="str">
        <v>Súkromná základná škola</v>
      </c>
      <c r="E156" s="1" t="str">
        <v>základná škola</v>
      </c>
      <c r="F156" s="1" t="str">
        <v>Základná škola</v>
      </c>
      <c r="G156" s="1" t="str">
        <v>áno</v>
      </c>
      <c r="H156" s="1">
        <v>100015191</v>
      </c>
      <c r="I156" s="1">
        <v>1</v>
      </c>
      <c r="J156" s="1" t="str">
        <v>Kechnec 13 / 13, 4458 Kechnec</v>
      </c>
      <c r="K156" s="1" t="str">
        <v>Obecné združenie občanov telesnej kultúry, školstva, zdravia a ochrany ŽP Kechnec</v>
      </c>
      <c r="L156" s="1" t="str">
        <v>súkromník</v>
      </c>
      <c r="M156" s="1" t="str">
        <v>moderná budova</v>
      </c>
    </row>
    <row r="157" spans="1:13">
      <c r="A157" s="1">
        <v>100015194</v>
      </c>
      <c r="B157" s="1" t="str">
        <v>Košický</v>
      </c>
      <c r="C157" s="1" t="str">
        <v>Košice - okolie</v>
      </c>
      <c r="D157" s="1" t="str">
        <v>Základná škola</v>
      </c>
      <c r="E157" s="1" t="str">
        <v>základná škola</v>
      </c>
      <c r="F157" s="1" t="str">
        <v>ZŠ I. stupeň</v>
      </c>
      <c r="G157" s="1" t="str">
        <v>áno</v>
      </c>
      <c r="H157" s="1">
        <v>100015194</v>
      </c>
      <c r="I157" s="1">
        <v>1</v>
      </c>
      <c r="J157" s="1" t="str">
        <v>Kokšov-Bakša 20, 4413 Kokšov-Bakša</v>
      </c>
      <c r="K157" s="1" t="str">
        <v>Obec Kokšov - Bakša</v>
      </c>
      <c r="L157" s="1" t="str">
        <v>obec, mesto</v>
      </c>
      <c r="M157" s="1" t="str">
        <v>moderná budova</v>
      </c>
    </row>
    <row r="158" spans="1:13">
      <c r="A158" s="1">
        <v>100015197</v>
      </c>
      <c r="B158" s="1" t="str">
        <v>Košický</v>
      </c>
      <c r="C158" s="1" t="str">
        <v>Košice - okolie</v>
      </c>
      <c r="D158" s="1" t="str">
        <v>Základná škola</v>
      </c>
      <c r="E158" s="1" t="str">
        <v>základná škola</v>
      </c>
      <c r="F158" s="1" t="str">
        <v>ZŠ I. stupeň</v>
      </c>
      <c r="G158" s="1" t="str">
        <v>áno</v>
      </c>
      <c r="H158" s="1">
        <v>100015197</v>
      </c>
      <c r="I158" s="1">
        <v>1</v>
      </c>
      <c r="J158" s="1" t="str">
        <v>M. Kočanovej 2, 4431 Kostoľany nad Hornádom</v>
      </c>
      <c r="K158" s="1" t="str">
        <v>Obec Kostoľany nad Hornádom</v>
      </c>
      <c r="L158" s="1" t="str">
        <v>obec, mesto</v>
      </c>
      <c r="M158" s="1" t="str">
        <v>moderná budova</v>
      </c>
    </row>
    <row r="159" spans="1:13">
      <c r="A159" s="1">
        <v>100015200</v>
      </c>
      <c r="B159" s="1" t="str">
        <v>Košický</v>
      </c>
      <c r="C159" s="1" t="str">
        <v>Košice - okolie</v>
      </c>
      <c r="D159" s="1" t="str">
        <v>Základná škola</v>
      </c>
      <c r="E159" s="1" t="str">
        <v>základná škola</v>
      </c>
      <c r="F159" s="1" t="str">
        <v>Základná škola</v>
      </c>
      <c r="G159" s="1" t="str">
        <v>áno</v>
      </c>
      <c r="H159" s="1">
        <v>100015200</v>
      </c>
      <c r="I159" s="1">
        <v>1</v>
      </c>
      <c r="J159" s="1" t="str">
        <v>Košická Belá 235, 4465 Košická Belá</v>
      </c>
      <c r="K159" s="1" t="str">
        <v>Obec Košická Belá</v>
      </c>
      <c r="L159" s="1" t="str">
        <v>obec, mesto</v>
      </c>
      <c r="M159" s="1" t="str">
        <v>moderná budova</v>
      </c>
    </row>
    <row r="160" spans="1:13">
      <c r="A160" s="1">
        <v>100015211</v>
      </c>
      <c r="B160" s="1" t="str">
        <v>Košický</v>
      </c>
      <c r="C160" s="1" t="str">
        <v>Košice - okolie</v>
      </c>
      <c r="D160" s="1" t="str">
        <v>Základná škola</v>
      </c>
      <c r="E160" s="1" t="str">
        <v>základná škola</v>
      </c>
      <c r="F160" s="1" t="str">
        <v>ZŠ I. stupeň</v>
      </c>
      <c r="G160" s="1" t="str">
        <v>áno</v>
      </c>
      <c r="H160" s="1">
        <v>100015211</v>
      </c>
      <c r="I160" s="1">
        <v>1</v>
      </c>
      <c r="J160" s="1" t="str">
        <v>Košické Oľšany 215, 4442 Košické Oľšany</v>
      </c>
      <c r="K160" s="1" t="str">
        <v>Obec Košické Oľšany</v>
      </c>
      <c r="L160" s="1" t="str">
        <v>obec, mesto</v>
      </c>
      <c r="M160" s="1" t="str">
        <v>moderná budova</v>
      </c>
    </row>
    <row r="161" spans="1:13">
      <c r="A161" s="1">
        <v>100015216</v>
      </c>
      <c r="B161" s="1" t="str">
        <v>Košický</v>
      </c>
      <c r="C161" s="1" t="str">
        <v>Košice - okolie</v>
      </c>
      <c r="D161" s="1" t="str">
        <v>Základná škola</v>
      </c>
      <c r="E161" s="1" t="str">
        <v>základná škola</v>
      </c>
      <c r="F161" s="1" t="str">
        <v>Základná škola</v>
      </c>
      <c r="G161" s="1" t="str">
        <v>áno</v>
      </c>
      <c r="H161" s="1">
        <v>100015216</v>
      </c>
      <c r="I161" s="1">
        <v>1</v>
      </c>
      <c r="J161" s="1" t="str">
        <v>Kráľovce 86, 4444 Kráľovce</v>
      </c>
      <c r="K161" s="1" t="str">
        <v>Obec Kráľovce</v>
      </c>
      <c r="L161" s="1" t="str">
        <v>obec, mesto</v>
      </c>
      <c r="M161" s="1" t="str">
        <v>moderná budova</v>
      </c>
    </row>
    <row r="162" spans="1:13">
      <c r="A162" s="1">
        <v>100015218</v>
      </c>
      <c r="B162" s="1" t="str">
        <v>Košický</v>
      </c>
      <c r="C162" s="1" t="str">
        <v>Košice - okolie</v>
      </c>
      <c r="D162" s="1" t="str">
        <v>Základná škola</v>
      </c>
      <c r="E162" s="1" t="str">
        <v>základná škola</v>
      </c>
      <c r="F162" s="1" t="str">
        <v>Základná škola</v>
      </c>
      <c r="G162" s="1" t="str">
        <v>áno</v>
      </c>
      <c r="H162" s="1">
        <v>100015218</v>
      </c>
      <c r="I162" s="1">
        <v>1</v>
      </c>
      <c r="J162" s="1" t="str">
        <v>Kysak 210, 4481 Kysak</v>
      </c>
      <c r="K162" s="1" t="str">
        <v>Obec Kysak</v>
      </c>
      <c r="L162" s="1" t="str">
        <v>obec, mesto</v>
      </c>
      <c r="M162" s="1" t="str">
        <v>moderná budova</v>
      </c>
    </row>
    <row r="163" spans="1:13">
      <c r="A163" s="1">
        <v>100015227</v>
      </c>
      <c r="B163" s="1" t="str">
        <v>Košický</v>
      </c>
      <c r="C163" s="1" t="str">
        <v>Košice - okolie</v>
      </c>
      <c r="D163" s="1" t="str">
        <v>Základná škola</v>
      </c>
      <c r="E163" s="1" t="str">
        <v>základná škola</v>
      </c>
      <c r="F163" s="1" t="str">
        <v>Základná škola</v>
      </c>
      <c r="G163" s="1" t="str">
        <v>áno</v>
      </c>
      <c r="H163" s="1">
        <v>100015227</v>
      </c>
      <c r="I163" s="1">
        <v>1</v>
      </c>
      <c r="J163" s="1" t="str">
        <v>Školská 10, 4420 Malá Ida</v>
      </c>
      <c r="K163" s="1" t="str">
        <v>Obec Malá Ida</v>
      </c>
      <c r="L163" s="1" t="str">
        <v>obec, mesto</v>
      </c>
      <c r="M163" s="1" t="str">
        <v>moderná budova</v>
      </c>
    </row>
    <row r="164" spans="1:13">
      <c r="A164" s="1">
        <v>100015234</v>
      </c>
      <c r="B164" s="1" t="str">
        <v>Košický</v>
      </c>
      <c r="C164" s="1" t="str">
        <v>Košice - okolie</v>
      </c>
      <c r="D164" s="1" t="str">
        <v>Základná škola - Grundschule</v>
      </c>
      <c r="E164" s="1" t="str">
        <v>základná škola</v>
      </c>
      <c r="F164" s="1" t="str">
        <v>Základná škola</v>
      </c>
      <c r="G164" s="1" t="str">
        <v>áno</v>
      </c>
      <c r="H164" s="1">
        <v>100015234</v>
      </c>
      <c r="I164" s="1">
        <v>1</v>
      </c>
      <c r="J164" s="1" t="str">
        <v>Štóska 183, 4425 Medzev</v>
      </c>
      <c r="K164" s="1" t="str">
        <v>Mesto Medzev</v>
      </c>
      <c r="L164" s="1" t="str">
        <v>obec, mesto</v>
      </c>
      <c r="M164" s="1" t="str">
        <v>moderná budova</v>
      </c>
    </row>
    <row r="165" spans="1:13">
      <c r="A165" s="1">
        <v>100015242</v>
      </c>
      <c r="B165" s="1" t="str">
        <v>Košický</v>
      </c>
      <c r="C165" s="1" t="str">
        <v>Košice - okolie</v>
      </c>
      <c r="D165" s="1" t="str">
        <v>Základná škola</v>
      </c>
      <c r="E165" s="1" t="str">
        <v>základná škola</v>
      </c>
      <c r="F165" s="1" t="str">
        <v>ZŠ I. stupeň</v>
      </c>
      <c r="G165" s="1" t="str">
        <v>áno</v>
      </c>
      <c r="H165" s="1">
        <v>100015242</v>
      </c>
      <c r="I165" s="1">
        <v>1</v>
      </c>
      <c r="J165" s="1" t="str">
        <v>Mokrance 209, 4501 Mokrance</v>
      </c>
      <c r="K165" s="1" t="str">
        <v>Obec Mokrance</v>
      </c>
      <c r="L165" s="1" t="str">
        <v>obec, mesto</v>
      </c>
      <c r="M165" s="1" t="str">
        <v>moderná budova</v>
      </c>
    </row>
    <row r="166" spans="1:13">
      <c r="A166" s="1">
        <v>100015243</v>
      </c>
      <c r="B166" s="1" t="str">
        <v>Košický</v>
      </c>
      <c r="C166" s="1" t="str">
        <v>Košice - okolie</v>
      </c>
      <c r="D166" s="1" t="str">
        <v>Základná škola</v>
      </c>
      <c r="E166" s="1" t="str">
        <v>základná škola</v>
      </c>
      <c r="F166" s="1" t="str">
        <v>Základná škola</v>
      </c>
      <c r="G166" s="1" t="str">
        <v>áno</v>
      </c>
      <c r="H166" s="1">
        <v>100015243</v>
      </c>
      <c r="I166" s="1">
        <v>1</v>
      </c>
      <c r="J166" s="1" t="str">
        <v>Československej armády 15, 4501 Moldava nad Bodvou</v>
      </c>
      <c r="K166" s="1" t="str">
        <v>Mesto Moldava nad Bodvou</v>
      </c>
      <c r="L166" s="1" t="str">
        <v>obec, mesto</v>
      </c>
      <c r="M166" s="1" t="str">
        <v>moderná budova</v>
      </c>
    </row>
    <row r="167" spans="1:13">
      <c r="A167" s="1">
        <v>100015251</v>
      </c>
      <c r="B167" s="1" t="str">
        <v>Košický</v>
      </c>
      <c r="C167" s="1" t="str">
        <v>Košice - okolie</v>
      </c>
      <c r="D167" s="1" t="str">
        <v>Praktická škola ako organizačná zložka Spojenej školy</v>
      </c>
      <c r="E167" s="1" t="str">
        <v>škola pre deti a žiakov so špeciálnymi výchovno-vzdelávacími potrebami</v>
      </c>
      <c r="F167" s="1" t="str">
        <v>Praktická škola</v>
      </c>
      <c r="G167" s="1" t="str">
        <v>nie</v>
      </c>
      <c r="H167" s="1">
        <v>100017530</v>
      </c>
      <c r="I167" s="1">
        <v>3</v>
      </c>
      <c r="J167" s="1" t="str">
        <v>Hlavná 53, 4501 Moldava nad Bodvou</v>
      </c>
      <c r="K167" s="1" t="str">
        <v>Regionálny úrad školskej správy v Košiciach</v>
      </c>
      <c r="L167" s="1" t="str">
        <v>regionálny úrad školskej správy</v>
      </c>
      <c r="M167" s="1" t="str">
        <v>historická budova</v>
      </c>
    </row>
    <row r="168" spans="1:13">
      <c r="A168" s="1">
        <v>100015252</v>
      </c>
      <c r="B168" s="1" t="str">
        <v>Košický</v>
      </c>
      <c r="C168" s="1" t="str">
        <v>Košice - okolie</v>
      </c>
      <c r="D168" s="1" t="str">
        <v>Špeciálna základná škola - Speciális Alapiskola ako organizačná zložka Spojenej školy</v>
      </c>
      <c r="E168" s="1" t="str">
        <v>škola pre deti a žiakov so špeciálnymi výchovno-vzdelávacími potrebami</v>
      </c>
      <c r="F168" s="1" t="str">
        <v>Špeciálna základná škola</v>
      </c>
      <c r="G168" s="1" t="str">
        <v>nie</v>
      </c>
      <c r="H168" s="1">
        <v>100017530</v>
      </c>
      <c r="I168" s="1">
        <v>3</v>
      </c>
      <c r="J168" s="1" t="str">
        <v>Hlavná 53, 4501 Moldava nad Bodvou</v>
      </c>
      <c r="K168" s="1" t="str">
        <v>Regionálny úrad školskej správy v Košiciach</v>
      </c>
      <c r="L168" s="1" t="str">
        <v>regionálny úrad školskej správy</v>
      </c>
      <c r="M168" s="1" t="str">
        <v>historická budova</v>
      </c>
    </row>
    <row r="169" spans="1:13">
      <c r="A169" s="1">
        <v>100015253</v>
      </c>
      <c r="B169" s="1" t="str">
        <v>Košický</v>
      </c>
      <c r="C169" s="1" t="str">
        <v>Košice - okolie</v>
      </c>
      <c r="D169" s="1" t="str">
        <v>Stredná odborná škola agrotechnická - Agrotechnikai Szakközépiskola</v>
      </c>
      <c r="E169" s="1" t="str">
        <v>stredná odborná škola</v>
      </c>
      <c r="F169" s="1" t="str">
        <v>Stredná odborná škola</v>
      </c>
      <c r="G169" s="1" t="str">
        <v>áno</v>
      </c>
      <c r="H169" s="1">
        <v>100015253</v>
      </c>
      <c r="I169" s="1">
        <v>3</v>
      </c>
      <c r="J169" s="1" t="str">
        <v>Hlavná 54, 4501 Moldava nad Bodvou</v>
      </c>
      <c r="K169" s="1" t="str">
        <v>Košický samosprávny kraj</v>
      </c>
      <c r="L169" s="1" t="str">
        <v>samosprávny kraj</v>
      </c>
      <c r="M169" s="1" t="str">
        <v>historická budova</v>
      </c>
    </row>
    <row r="170" spans="1:13">
      <c r="A170" s="1">
        <v>100015265</v>
      </c>
      <c r="B170" s="1" t="str">
        <v>Košický</v>
      </c>
      <c r="C170" s="1" t="str">
        <v>Košice - okolie</v>
      </c>
      <c r="D170" s="1" t="str">
        <v>Základná škola</v>
      </c>
      <c r="E170" s="1" t="str">
        <v>základná škola</v>
      </c>
      <c r="F170" s="1" t="str">
        <v>Základná škola</v>
      </c>
      <c r="G170" s="1" t="str">
        <v>áno</v>
      </c>
      <c r="H170" s="1">
        <v>100015265</v>
      </c>
      <c r="I170" s="1">
        <v>1</v>
      </c>
      <c r="J170" s="1" t="str">
        <v>Severná 21, 4501 Moldava nad Bodvou</v>
      </c>
      <c r="K170" s="1" t="str">
        <v>Mesto Moldava nad Bodvou</v>
      </c>
      <c r="L170" s="1" t="str">
        <v>obec, mesto</v>
      </c>
      <c r="M170" s="1" t="str">
        <v>moderná budova</v>
      </c>
    </row>
    <row r="171" spans="1:13">
      <c r="A171" s="1">
        <v>100015268</v>
      </c>
      <c r="B171" s="1" t="str">
        <v>Košický</v>
      </c>
      <c r="C171" s="1" t="str">
        <v>Košice - okolie</v>
      </c>
      <c r="D171" s="1" t="str">
        <v>Gymnázium Štefana Moysesa</v>
      </c>
      <c r="E171" s="1" t="str">
        <v>gymnázium</v>
      </c>
      <c r="F171" s="1" t="str">
        <v>Gymnázium</v>
      </c>
      <c r="G171" s="1" t="str">
        <v>áno</v>
      </c>
      <c r="H171" s="1">
        <v>100015268</v>
      </c>
      <c r="I171" s="1">
        <v>1</v>
      </c>
      <c r="J171" s="1" t="str">
        <v>Školská 13, 4517 Moldava nad Bodvou</v>
      </c>
      <c r="K171" s="1" t="str">
        <v>Košický samosprávny kraj</v>
      </c>
      <c r="L171" s="1" t="str">
        <v>samosprávny kraj</v>
      </c>
      <c r="M171" s="1" t="str">
        <v>historická budova</v>
      </c>
    </row>
    <row r="172" spans="1:13">
      <c r="A172" s="1">
        <v>100015274</v>
      </c>
      <c r="B172" s="1" t="str">
        <v>Košický</v>
      </c>
      <c r="C172" s="1" t="str">
        <v>Košice - okolie</v>
      </c>
      <c r="D172" s="1" t="str">
        <v>Základná škola</v>
      </c>
      <c r="E172" s="1" t="str">
        <v>základná škola</v>
      </c>
      <c r="F172" s="1" t="str">
        <v>ZŠ I. stupeň</v>
      </c>
      <c r="G172" s="1" t="str">
        <v>áno</v>
      </c>
      <c r="H172" s="1">
        <v>100015274</v>
      </c>
      <c r="I172" s="1">
        <v>1</v>
      </c>
      <c r="J172" s="1" t="str">
        <v>Nižná Kamenica 60, 4445 Nižná Kamenica</v>
      </c>
      <c r="K172" s="1" t="str">
        <v>Obec Nižná Kamenica</v>
      </c>
      <c r="L172" s="1" t="str">
        <v>obec, mesto</v>
      </c>
      <c r="M172" s="1" t="str">
        <v>moderná budova</v>
      </c>
    </row>
    <row r="173" spans="1:13">
      <c r="A173" s="1">
        <v>100015278</v>
      </c>
      <c r="B173" s="1" t="str">
        <v>Košický</v>
      </c>
      <c r="C173" s="1" t="str">
        <v>Košice - okolie</v>
      </c>
      <c r="D173" s="1" t="str">
        <v>Základná škola</v>
      </c>
      <c r="E173" s="1" t="str">
        <v>základná škola</v>
      </c>
      <c r="F173" s="1" t="str">
        <v>ZŠ I. stupeň</v>
      </c>
      <c r="G173" s="1" t="str">
        <v>áno</v>
      </c>
      <c r="H173" s="1">
        <v>100015278</v>
      </c>
      <c r="I173" s="1">
        <v>1</v>
      </c>
      <c r="J173" s="1" t="str">
        <v>Hlavná 346, 4415 Nižná Myšľa</v>
      </c>
      <c r="K173" s="1" t="str">
        <v>Obec Nižná Myšľa</v>
      </c>
      <c r="L173" s="1" t="str">
        <v>obec, mesto</v>
      </c>
      <c r="M173" s="1" t="str">
        <v>moderná budova</v>
      </c>
    </row>
    <row r="174" spans="1:13">
      <c r="A174" s="1">
        <v>100015287</v>
      </c>
      <c r="B174" s="1" t="str">
        <v>Košický</v>
      </c>
      <c r="C174" s="1" t="str">
        <v>Košice - okolie</v>
      </c>
      <c r="D174" s="1" t="str">
        <v>Základná škola</v>
      </c>
      <c r="E174" s="1" t="str">
        <v>základná škola</v>
      </c>
      <c r="F174" s="1" t="str">
        <v>Základná škola</v>
      </c>
      <c r="G174" s="1" t="str">
        <v>áno</v>
      </c>
      <c r="H174" s="1">
        <v>100015287</v>
      </c>
      <c r="I174" s="1">
        <v>1</v>
      </c>
      <c r="J174" s="1" t="str">
        <v>Klátovská 56, 4412 Nižný Klátov</v>
      </c>
      <c r="K174" s="1" t="str">
        <v>Obec Nižný Klátov</v>
      </c>
      <c r="L174" s="1" t="str">
        <v>obec, mesto</v>
      </c>
      <c r="M174" s="1" t="str">
        <v>moderná budova</v>
      </c>
    </row>
    <row r="175" spans="1:13">
      <c r="A175" s="1">
        <v>100015291</v>
      </c>
      <c r="B175" s="1" t="str">
        <v>Košický</v>
      </c>
      <c r="C175" s="1" t="str">
        <v>Košice - okolie</v>
      </c>
      <c r="D175" s="1" t="str">
        <v>Základná škola s vyučovacím jazykom maďarským -  Alapiskola</v>
      </c>
      <c r="E175" s="1" t="str">
        <v>základná škola</v>
      </c>
      <c r="F175" s="1" t="str">
        <v>Základná škola</v>
      </c>
      <c r="G175" s="1" t="str">
        <v>áno</v>
      </c>
      <c r="H175" s="1">
        <v>100015291</v>
      </c>
      <c r="I175" s="1">
        <v>1</v>
      </c>
      <c r="J175" s="1" t="str">
        <v>Nižný Lánec 54, 4473 Nižný Lánec</v>
      </c>
      <c r="K175" s="1" t="str">
        <v>Obec Nižný Lánec</v>
      </c>
      <c r="L175" s="1" t="str">
        <v>obec, mesto</v>
      </c>
      <c r="M175" s="1" t="str">
        <v>historická budova</v>
      </c>
    </row>
    <row r="176" spans="1:13">
      <c r="A176" s="1">
        <v>100015300</v>
      </c>
      <c r="B176" s="1" t="str">
        <v>Košický</v>
      </c>
      <c r="C176" s="1" t="str">
        <v>Košice - okolie</v>
      </c>
      <c r="D176" s="1" t="str">
        <v>Základná škola</v>
      </c>
      <c r="E176" s="1" t="str">
        <v>základná škola</v>
      </c>
      <c r="F176" s="1" t="str">
        <v>ZŠ I. stupeň</v>
      </c>
      <c r="G176" s="1" t="str">
        <v>áno</v>
      </c>
      <c r="H176" s="1">
        <v>100015300</v>
      </c>
      <c r="I176" s="1">
        <v>1</v>
      </c>
      <c r="J176" s="1" t="str">
        <v>Paňovce 96, 4471 Paňovce</v>
      </c>
      <c r="K176" s="1" t="str">
        <v>Obec Paňovce</v>
      </c>
      <c r="L176" s="1" t="str">
        <v>obec, mesto</v>
      </c>
      <c r="M176" s="1" t="str">
        <v>moderná budova</v>
      </c>
    </row>
    <row r="177" spans="1:13">
      <c r="A177" s="1">
        <v>100015304</v>
      </c>
      <c r="B177" s="1" t="str">
        <v>Košický</v>
      </c>
      <c r="C177" s="1" t="str">
        <v>Košice - okolie</v>
      </c>
      <c r="D177" s="1" t="str">
        <v>Základná škola s vyučovacím jazykom maďarským - Alapiskola</v>
      </c>
      <c r="E177" s="1" t="str">
        <v>základná škola</v>
      </c>
      <c r="F177" s="1" t="str">
        <v>ZŠ I. stupeň</v>
      </c>
      <c r="G177" s="1" t="str">
        <v>áno</v>
      </c>
      <c r="H177" s="1">
        <v>100015304</v>
      </c>
      <c r="I177" s="1">
        <v>1</v>
      </c>
      <c r="J177" s="1" t="str">
        <v>Peder 119, 4405 Peder</v>
      </c>
      <c r="K177" s="1" t="str">
        <v>Obec Peder</v>
      </c>
      <c r="L177" s="1" t="str">
        <v>obec, mesto</v>
      </c>
      <c r="M177" s="1" t="str">
        <v>moderná budova</v>
      </c>
    </row>
    <row r="178" spans="1:13">
      <c r="A178" s="1">
        <v>100015309</v>
      </c>
      <c r="B178" s="1" t="str">
        <v>Košický</v>
      </c>
      <c r="C178" s="1" t="str">
        <v>Košice - okolie</v>
      </c>
      <c r="D178" s="1" t="str">
        <v>Základná škola</v>
      </c>
      <c r="E178" s="1" t="str">
        <v>základná škola</v>
      </c>
      <c r="F178" s="1" t="str">
        <v>ZŠ I. stupeň</v>
      </c>
      <c r="G178" s="1" t="str">
        <v>áno</v>
      </c>
      <c r="H178" s="1">
        <v>100015309</v>
      </c>
      <c r="I178" s="1">
        <v>1</v>
      </c>
      <c r="J178" s="1" t="str">
        <v>Perín 145, 4474 Perín-Chym</v>
      </c>
      <c r="K178" s="1" t="str">
        <v>Obec Perín - Chym</v>
      </c>
      <c r="L178" s="1" t="str">
        <v>obec, mesto</v>
      </c>
      <c r="M178" s="1" t="str">
        <v>moderná budova</v>
      </c>
    </row>
    <row r="179" spans="1:13">
      <c r="A179" s="1">
        <v>100015316</v>
      </c>
      <c r="B179" s="1" t="str">
        <v>Košický</v>
      </c>
      <c r="C179" s="1" t="str">
        <v>Košice - okolie</v>
      </c>
      <c r="D179" s="1" t="str">
        <v>Základná škola s materskou školou</v>
      </c>
      <c r="E179" s="1" t="str">
        <v>základná škola</v>
      </c>
      <c r="F179" s="1" t="str">
        <v>Základná škola</v>
      </c>
      <c r="G179" s="1" t="str">
        <v>áno</v>
      </c>
      <c r="H179" s="1">
        <v>100015316</v>
      </c>
      <c r="I179" s="1">
        <v>1</v>
      </c>
      <c r="J179" s="1" t="str">
        <v>Školská 3, 4424 Poproč</v>
      </c>
      <c r="K179" s="1" t="str">
        <v>Obec Poproč</v>
      </c>
      <c r="L179" s="1" t="str">
        <v>obec, mesto</v>
      </c>
      <c r="M179" s="1" t="str">
        <v>moderná budova</v>
      </c>
    </row>
    <row r="180" spans="1:13">
      <c r="A180" s="1">
        <v>100015333</v>
      </c>
      <c r="B180" s="1" t="str">
        <v>Košický</v>
      </c>
      <c r="C180" s="1" t="str">
        <v>Košice - okolie</v>
      </c>
      <c r="D180" s="1" t="str">
        <v>Základná škola</v>
      </c>
      <c r="E180" s="1" t="str">
        <v>základná škola</v>
      </c>
      <c r="F180" s="1" t="str">
        <v>Základná škola</v>
      </c>
      <c r="G180" s="1" t="str">
        <v>áno</v>
      </c>
      <c r="H180" s="1">
        <v>100015333</v>
      </c>
      <c r="I180" s="1">
        <v>1</v>
      </c>
      <c r="J180" s="1" t="str">
        <v>Ruskov 32, 4419 Ruskov</v>
      </c>
      <c r="K180" s="1" t="str">
        <v>Obec Ruskov</v>
      </c>
      <c r="L180" s="1" t="str">
        <v>obec, mesto</v>
      </c>
      <c r="M180" s="1" t="str">
        <v>moderná budova</v>
      </c>
    </row>
    <row r="181" spans="1:13">
      <c r="A181" s="1">
        <v>100015339</v>
      </c>
      <c r="B181" s="1" t="str">
        <v>Košický</v>
      </c>
      <c r="C181" s="1" t="str">
        <v>Košice - okolie</v>
      </c>
      <c r="D181" s="1" t="str">
        <v>Základná škola</v>
      </c>
      <c r="E181" s="1" t="str">
        <v>základná škola</v>
      </c>
      <c r="F181" s="1" t="str">
        <v>Základná škola</v>
      </c>
      <c r="G181" s="1" t="str">
        <v>áno</v>
      </c>
      <c r="H181" s="1">
        <v>100015339</v>
      </c>
      <c r="I181" s="1">
        <v>1</v>
      </c>
      <c r="J181" s="1" t="str">
        <v>Zdoba 162, 4441 Sady nad Torysou</v>
      </c>
      <c r="K181" s="1" t="str">
        <v>Obec Sady nad Torysou</v>
      </c>
      <c r="L181" s="1" t="str">
        <v>obec, mesto</v>
      </c>
      <c r="M181" s="1" t="str">
        <v>moderná budova</v>
      </c>
    </row>
    <row r="182" spans="1:13">
      <c r="A182" s="1">
        <v>100015343</v>
      </c>
      <c r="B182" s="1" t="str">
        <v>Košický</v>
      </c>
      <c r="C182" s="1" t="str">
        <v>Košice - okolie</v>
      </c>
      <c r="D182" s="1" t="str">
        <v>Základná škola</v>
      </c>
      <c r="E182" s="1" t="str">
        <v>základná škola</v>
      </c>
      <c r="F182" s="1" t="str">
        <v>Základná škola</v>
      </c>
      <c r="G182" s="1" t="str">
        <v>áno</v>
      </c>
      <c r="H182" s="1">
        <v>100015343</v>
      </c>
      <c r="I182" s="1">
        <v>1</v>
      </c>
      <c r="J182" s="1" t="str">
        <v>Seňa 507, 4458 Seňa</v>
      </c>
      <c r="K182" s="1" t="str">
        <v>Obec Seňa</v>
      </c>
      <c r="L182" s="1" t="str">
        <v>obec, mesto</v>
      </c>
      <c r="M182" s="1" t="str">
        <v>moderná budova</v>
      </c>
    </row>
    <row r="183" spans="1:13">
      <c r="A183" s="1">
        <v>100015349</v>
      </c>
      <c r="B183" s="1" t="str">
        <v>Košický</v>
      </c>
      <c r="C183" s="1" t="str">
        <v>Košice - okolie</v>
      </c>
      <c r="D183" s="1" t="str">
        <v>Základná škola</v>
      </c>
      <c r="E183" s="1" t="str">
        <v>základná škola</v>
      </c>
      <c r="F183" s="1" t="str">
        <v>ZŠ I. stupeň</v>
      </c>
      <c r="G183" s="1" t="str">
        <v>áno</v>
      </c>
      <c r="H183" s="1">
        <v>100015349</v>
      </c>
      <c r="I183" s="1">
        <v>1</v>
      </c>
      <c r="J183" s="1" t="str">
        <v>Školská 251, 4411 Skároš</v>
      </c>
      <c r="K183" s="1" t="str">
        <v>Obec Skároš</v>
      </c>
      <c r="L183" s="1" t="str">
        <v>obec, mesto</v>
      </c>
      <c r="M183" s="1" t="str">
        <v>moderná budova</v>
      </c>
    </row>
    <row r="184" spans="1:13">
      <c r="A184" s="1">
        <v>100015352</v>
      </c>
      <c r="B184" s="1" t="str">
        <v>Košický</v>
      </c>
      <c r="C184" s="1" t="str">
        <v>Košice - okolie</v>
      </c>
      <c r="D184" s="1" t="str">
        <v>Základná škola s materskou školou</v>
      </c>
      <c r="E184" s="1" t="str">
        <v>základná škola</v>
      </c>
      <c r="F184" s="1" t="str">
        <v>Základná škola</v>
      </c>
      <c r="G184" s="1" t="str">
        <v>áno</v>
      </c>
      <c r="H184" s="1">
        <v>100015352</v>
      </c>
      <c r="I184" s="1">
        <v>1</v>
      </c>
      <c r="J184" s="1" t="str">
        <v>Hlavná 320 / 79, 4417 Slanec</v>
      </c>
      <c r="K184" s="1" t="str">
        <v>Obec Slanec</v>
      </c>
      <c r="L184" s="1" t="str">
        <v>obec, mesto</v>
      </c>
      <c r="M184" s="1" t="str">
        <v>moderná budova</v>
      </c>
    </row>
    <row r="185" spans="1:13">
      <c r="A185" s="1">
        <v>100015362</v>
      </c>
      <c r="B185" s="1" t="str">
        <v>Košický</v>
      </c>
      <c r="C185" s="1" t="str">
        <v>Košice - okolie</v>
      </c>
      <c r="D185" s="1" t="str">
        <v>Základná škola</v>
      </c>
      <c r="E185" s="1" t="str">
        <v>základná škola</v>
      </c>
      <c r="F185" s="1" t="str">
        <v>ZŠ I. stupeň</v>
      </c>
      <c r="G185" s="1" t="str">
        <v>áno</v>
      </c>
      <c r="H185" s="1">
        <v>100015362</v>
      </c>
      <c r="I185" s="1">
        <v>1</v>
      </c>
      <c r="J185" s="1" t="str">
        <v>Sokoľany 147, 4456 Sokoľany</v>
      </c>
      <c r="K185" s="1" t="str">
        <v>Obec Sokoľany</v>
      </c>
      <c r="L185" s="1" t="str">
        <v>obec, mesto</v>
      </c>
      <c r="M185" s="1" t="str">
        <v>moderná budova</v>
      </c>
    </row>
    <row r="186" spans="1:13">
      <c r="A186" s="1">
        <v>100015367</v>
      </c>
      <c r="B186" s="1" t="str">
        <v>Košický</v>
      </c>
      <c r="C186" s="1" t="str">
        <v>Košice - okolie</v>
      </c>
      <c r="D186" s="1" t="str">
        <v>Základná škola</v>
      </c>
      <c r="E186" s="1" t="str">
        <v>základná škola</v>
      </c>
      <c r="F186" s="1" t="str">
        <v>ZŠ I. stupeň</v>
      </c>
      <c r="G186" s="1" t="str">
        <v>áno</v>
      </c>
      <c r="H186" s="1">
        <v>100015367</v>
      </c>
      <c r="I186" s="1">
        <v>1</v>
      </c>
      <c r="J186" s="1" t="str">
        <v>Svinica 187, 4445 Svinica</v>
      </c>
      <c r="K186" s="1" t="str">
        <v>Obec Svinica</v>
      </c>
      <c r="L186" s="1" t="str">
        <v>obec, mesto</v>
      </c>
      <c r="M186" s="1" t="str">
        <v>moderná budova</v>
      </c>
    </row>
    <row r="187" spans="1:13">
      <c r="A187" s="1">
        <v>100015374</v>
      </c>
      <c r="B187" s="1" t="str">
        <v>Košický</v>
      </c>
      <c r="C187" s="1" t="str">
        <v>Košice - okolie</v>
      </c>
      <c r="D187" s="1" t="str">
        <v>Súkromná základná škola s materskou školou pri zdravotníckom zariadení KÚPELE ŠTÓS, n.o.</v>
      </c>
      <c r="E187" s="1" t="str">
        <v>škola pre deti a žiakov so špeciálnymi výchovno-vzdelávacími potrebami</v>
      </c>
      <c r="F187" s="1" t="str">
        <v>ZŠ pri zdravotníckom zariadení</v>
      </c>
      <c r="G187" s="1" t="str">
        <v>áno</v>
      </c>
      <c r="H187" s="1">
        <v>100015374</v>
      </c>
      <c r="I187" s="1">
        <v>1</v>
      </c>
      <c r="J187" s="1" t="str">
        <v>Štós - kúpele č.242, 4426 Štós</v>
      </c>
      <c r="K187" s="1" t="str">
        <v>KÚPELE ŠTÓS, n.o.</v>
      </c>
      <c r="L187" s="1" t="str">
        <v>súkromník</v>
      </c>
      <c r="M187" s="1" t="str">
        <v>iná budova</v>
      </c>
    </row>
    <row r="188" spans="1:13">
      <c r="A188" s="1">
        <v>100015375</v>
      </c>
      <c r="B188" s="1" t="str">
        <v>Košický</v>
      </c>
      <c r="C188" s="1" t="str">
        <v>Košice - okolie</v>
      </c>
      <c r="D188" s="1" t="str">
        <v>Základná škola</v>
      </c>
      <c r="E188" s="1" t="str">
        <v>základná škola</v>
      </c>
      <c r="F188" s="1" t="str">
        <v>ZŠ I. stupeň</v>
      </c>
      <c r="G188" s="1" t="str">
        <v>áno</v>
      </c>
      <c r="H188" s="1">
        <v>100015375</v>
      </c>
      <c r="I188" s="1">
        <v>1</v>
      </c>
      <c r="J188" s="1" t="str">
        <v>Štós 35, 4426 Štós</v>
      </c>
      <c r="K188" s="1" t="str">
        <v>Obec Štós</v>
      </c>
      <c r="L188" s="1" t="str">
        <v>obec, mesto</v>
      </c>
      <c r="M188" s="1" t="str">
        <v>moderná budova</v>
      </c>
    </row>
    <row r="189" spans="1:13">
      <c r="A189" s="1">
        <v>100015381</v>
      </c>
      <c r="B189" s="1" t="str">
        <v>Košický</v>
      </c>
      <c r="C189" s="1" t="str">
        <v>Košice - okolie</v>
      </c>
      <c r="D189" s="1" t="str">
        <v>Základná škola</v>
      </c>
      <c r="E189" s="1" t="str">
        <v>základná škola</v>
      </c>
      <c r="F189" s="1" t="str">
        <v>Základná škola</v>
      </c>
      <c r="G189" s="1" t="str">
        <v>áno</v>
      </c>
      <c r="H189" s="1">
        <v>100015381</v>
      </c>
      <c r="I189" s="1">
        <v>1</v>
      </c>
      <c r="J189" s="1" t="str">
        <v>Školská 94, 4411 Trstené pri Hornáde</v>
      </c>
      <c r="K189" s="1" t="str">
        <v>Obec Trstené pri Hornáde</v>
      </c>
      <c r="L189" s="1" t="str">
        <v>obec, mesto</v>
      </c>
      <c r="M189" s="1" t="str">
        <v>moderná budova</v>
      </c>
    </row>
    <row r="190" spans="1:13">
      <c r="A190" s="1">
        <v>100015389</v>
      </c>
      <c r="B190" s="1" t="str">
        <v>Košický</v>
      </c>
      <c r="C190" s="1" t="str">
        <v>Košice - okolie</v>
      </c>
      <c r="D190" s="1" t="str">
        <v>Základná škola s vyučovacím jazykom maďarským - Alapiskola</v>
      </c>
      <c r="E190" s="1" t="str">
        <v>základná škola</v>
      </c>
      <c r="F190" s="1" t="str">
        <v>Základná škola</v>
      </c>
      <c r="G190" s="1" t="str">
        <v>áno</v>
      </c>
      <c r="H190" s="1">
        <v>100015389</v>
      </c>
      <c r="I190" s="1">
        <v>1</v>
      </c>
      <c r="J190" s="1" t="str">
        <v>Školská ulica 301 / 12, 4402 Turňa nad Bodvou</v>
      </c>
      <c r="K190" s="1" t="str">
        <v>Obec Turňa nad Bodvou</v>
      </c>
      <c r="L190" s="1" t="str">
        <v>obec, mesto</v>
      </c>
      <c r="M190" s="1" t="str">
        <v>moderná budova</v>
      </c>
    </row>
    <row r="191" spans="1:13">
      <c r="A191" s="1">
        <v>100015397</v>
      </c>
      <c r="B191" s="1" t="str">
        <v>Košický</v>
      </c>
      <c r="C191" s="1" t="str">
        <v>Košice - okolie</v>
      </c>
      <c r="D191" s="1" t="str">
        <v>Základná škola</v>
      </c>
      <c r="E191" s="1" t="str">
        <v>základná škola</v>
      </c>
      <c r="F191" s="1" t="str">
        <v>Základná škola</v>
      </c>
      <c r="G191" s="1" t="str">
        <v>áno</v>
      </c>
      <c r="H191" s="1">
        <v>100015397</v>
      </c>
      <c r="I191" s="1">
        <v>1</v>
      </c>
      <c r="J191" s="1" t="str">
        <v>Hlavná 165, 4413 Valaliky</v>
      </c>
      <c r="K191" s="1" t="str">
        <v>Obec Valaliky</v>
      </c>
      <c r="L191" s="1" t="str">
        <v>obec, mesto</v>
      </c>
      <c r="M191" s="1" t="str">
        <v>moderná budova</v>
      </c>
    </row>
    <row r="192" spans="1:13">
      <c r="A192" s="1">
        <v>100015405</v>
      </c>
      <c r="B192" s="1" t="str">
        <v>Košický</v>
      </c>
      <c r="C192" s="1" t="str">
        <v>Košice - okolie</v>
      </c>
      <c r="D192" s="1" t="str">
        <v>Základná škola</v>
      </c>
      <c r="E192" s="1" t="str">
        <v>základná škola</v>
      </c>
      <c r="F192" s="1" t="str">
        <v>Základná škola</v>
      </c>
      <c r="G192" s="1" t="str">
        <v>áno</v>
      </c>
      <c r="H192" s="1">
        <v>100015405</v>
      </c>
      <c r="I192" s="1">
        <v>1</v>
      </c>
      <c r="J192" s="1" t="str">
        <v>Parková 1, 4455 Veľká Ida</v>
      </c>
      <c r="K192" s="1" t="str">
        <v>Obec Veľká Ida</v>
      </c>
      <c r="L192" s="1" t="str">
        <v>obec, mesto</v>
      </c>
      <c r="M192" s="1" t="str">
        <v>moderná budova</v>
      </c>
    </row>
    <row r="193" spans="1:13">
      <c r="A193" s="1">
        <v>100015410</v>
      </c>
      <c r="B193" s="1" t="str">
        <v>Košický</v>
      </c>
      <c r="C193" s="1" t="str">
        <v>Košice - okolie</v>
      </c>
      <c r="D193" s="1" t="str">
        <v>Základná škola</v>
      </c>
      <c r="E193" s="1" t="str">
        <v>základná škola</v>
      </c>
      <c r="F193" s="1" t="str">
        <v>ZŠ I. stupeň</v>
      </c>
      <c r="G193" s="1" t="str">
        <v>áno</v>
      </c>
      <c r="H193" s="1">
        <v>100015410</v>
      </c>
      <c r="I193" s="1">
        <v>1</v>
      </c>
      <c r="J193" s="1" t="str">
        <v>Vtáčkovce 1, 4447 Vtáčkovce</v>
      </c>
      <c r="K193" s="1" t="str">
        <v>Obec Vtáčkovce</v>
      </c>
      <c r="L193" s="1" t="str">
        <v>obec, mesto</v>
      </c>
      <c r="M193" s="1" t="str">
        <v>moderná budova</v>
      </c>
    </row>
    <row r="194" spans="1:13">
      <c r="A194" s="1">
        <v>100015411</v>
      </c>
      <c r="B194" s="1" t="str">
        <v>Košický</v>
      </c>
      <c r="C194" s="1" t="str">
        <v>Košice - okolie</v>
      </c>
      <c r="D194" s="1" t="str">
        <v>Špeciálna základná škola</v>
      </c>
      <c r="E194" s="1" t="str">
        <v>škola pre deti a žiakov so špeciálnymi výchovno-vzdelávacími potrebami</v>
      </c>
      <c r="F194" s="1" t="str">
        <v>Špeciálna základná škola</v>
      </c>
      <c r="G194" s="1" t="str">
        <v>áno</v>
      </c>
      <c r="H194" s="1">
        <v>100015411</v>
      </c>
      <c r="I194" s="1">
        <v>1</v>
      </c>
      <c r="J194" s="1" t="str">
        <v>Vtáčkovce 2, 4447 Vtáčkovce</v>
      </c>
      <c r="K194" s="1" t="str">
        <v>Regionálny úrad školskej správy v Košiciach</v>
      </c>
      <c r="L194" s="1" t="str">
        <v>regionálny úrad školskej správy</v>
      </c>
      <c r="M194" s="1" t="str">
        <v>moderná budova</v>
      </c>
    </row>
    <row r="195" spans="1:13">
      <c r="A195" s="1">
        <v>100015417</v>
      </c>
      <c r="B195" s="1" t="str">
        <v>Košický</v>
      </c>
      <c r="C195" s="1" t="str">
        <v>Košice - okolie</v>
      </c>
      <c r="D195" s="1" t="str">
        <v>Praktická škola internátna ako organizačná zložka Spojenej školy internátnej</v>
      </c>
      <c r="E195" s="1" t="str">
        <v>škola pre deti a žiakov so špeciálnymi výchovno-vzdelávacími potrebami</v>
      </c>
      <c r="F195" s="1" t="str">
        <v>Praktická škola internátna</v>
      </c>
      <c r="G195" s="1" t="str">
        <v>nie</v>
      </c>
      <c r="H195" s="1">
        <v>100017529</v>
      </c>
      <c r="I195" s="1">
        <v>4</v>
      </c>
      <c r="J195" s="1" t="str">
        <v>Abovská 244 / 18, 4411 Ždaňa</v>
      </c>
      <c r="K195" s="1" t="str">
        <v>Regionálny úrad školskej správy v Košiciach</v>
      </c>
      <c r="L195" s="1" t="str">
        <v>regionálny úrad školskej správy</v>
      </c>
      <c r="M195" s="1" t="str">
        <v>moderná budova</v>
      </c>
    </row>
    <row r="196" spans="1:13">
      <c r="A196" s="1">
        <v>100015419</v>
      </c>
      <c r="B196" s="1" t="str">
        <v>Košický</v>
      </c>
      <c r="C196" s="1" t="str">
        <v>Košice - okolie</v>
      </c>
      <c r="D196" s="1" t="str">
        <v>Špeciálna základná škola internátna ako organizačná zložka Spojenej školy internátnej</v>
      </c>
      <c r="E196" s="1" t="str">
        <v>škola pre deti a žiakov so špeciálnymi výchovno-vzdelávacími potrebami</v>
      </c>
      <c r="F196" s="1" t="str">
        <v>Špeciálna základná škola internátna</v>
      </c>
      <c r="G196" s="1" t="str">
        <v>nie</v>
      </c>
      <c r="H196" s="1">
        <v>100017529</v>
      </c>
      <c r="I196" s="1">
        <v>4</v>
      </c>
      <c r="J196" s="1" t="str">
        <v>Abovská 244 / 18, 4411 Ždaňa</v>
      </c>
      <c r="K196" s="1" t="str">
        <v>Regionálny úrad školskej správy v Košiciach</v>
      </c>
      <c r="L196" s="1" t="str">
        <v>regionálny úrad školskej správy</v>
      </c>
      <c r="M196" s="1" t="str">
        <v>moderná budova</v>
      </c>
    </row>
    <row r="197" spans="1:13">
      <c r="A197" s="1">
        <v>100015423</v>
      </c>
      <c r="B197" s="1" t="str">
        <v>Košický</v>
      </c>
      <c r="C197" s="1" t="str">
        <v>Košice - okolie</v>
      </c>
      <c r="D197" s="1" t="str">
        <v>Základná škola</v>
      </c>
      <c r="E197" s="1" t="str">
        <v>základná škola</v>
      </c>
      <c r="F197" s="1" t="str">
        <v>Základná škola</v>
      </c>
      <c r="G197" s="1" t="str">
        <v>áno</v>
      </c>
      <c r="H197" s="1">
        <v>100015423</v>
      </c>
      <c r="I197" s="1">
        <v>1</v>
      </c>
      <c r="J197" s="1" t="str">
        <v>Jarmočná 96, 4411 Ždaňa</v>
      </c>
      <c r="K197" s="1" t="str">
        <v>Obec Ždaňa</v>
      </c>
      <c r="L197" s="1" t="str">
        <v>obec, mesto</v>
      </c>
      <c r="M197" s="1" t="str">
        <v>moderná budova</v>
      </c>
    </row>
    <row r="198" spans="1:13">
      <c r="A198" s="1">
        <v>100015437</v>
      </c>
      <c r="B198" s="1" t="str">
        <v>Košický</v>
      </c>
      <c r="C198" s="1" t="str">
        <v>Michalovce</v>
      </c>
      <c r="D198" s="1" t="str">
        <v>Základná škola s materskou školou</v>
      </c>
      <c r="E198" s="1" t="str">
        <v>základná škola</v>
      </c>
      <c r="F198" s="1" t="str">
        <v>Základná škola</v>
      </c>
      <c r="G198" s="1" t="str">
        <v>áno</v>
      </c>
      <c r="H198" s="1">
        <v>100015437</v>
      </c>
      <c r="I198" s="1">
        <v>1</v>
      </c>
      <c r="J198" s="1" t="str">
        <v>Bracovce 26, 7205 Bracovce</v>
      </c>
      <c r="K198" s="1" t="str">
        <v>Obec Bracovce</v>
      </c>
      <c r="L198" s="1" t="str">
        <v>obec, mesto</v>
      </c>
      <c r="M198" s="1" t="str">
        <v>moderná budova</v>
      </c>
    </row>
    <row r="199" spans="1:13">
      <c r="A199" s="1">
        <v>100015444</v>
      </c>
      <c r="B199" s="1" t="str">
        <v>Košický</v>
      </c>
      <c r="C199" s="1" t="str">
        <v>Michalovce</v>
      </c>
      <c r="D199" s="1" t="str">
        <v>Základná škola Júlie Bilčíkovej</v>
      </c>
      <c r="E199" s="1" t="str">
        <v>základná škola</v>
      </c>
      <c r="F199" s="1" t="str">
        <v>Základná škola</v>
      </c>
      <c r="G199" s="1" t="str">
        <v>áno</v>
      </c>
      <c r="H199" s="1">
        <v>100015444</v>
      </c>
      <c r="I199" s="1">
        <v>1</v>
      </c>
      <c r="J199" s="1" t="str">
        <v>Budkovce 355, 7215 Budkovce</v>
      </c>
      <c r="K199" s="1" t="str">
        <v>Obec Budkovce</v>
      </c>
      <c r="L199" s="1" t="str">
        <v>obec, mesto</v>
      </c>
      <c r="M199" s="1" t="str">
        <v>moderná budova</v>
      </c>
    </row>
    <row r="200" spans="1:13">
      <c r="A200" s="1">
        <v>100015447</v>
      </c>
      <c r="B200" s="1" t="str">
        <v>Košický</v>
      </c>
      <c r="C200" s="1" t="str">
        <v>Michalovce</v>
      </c>
      <c r="D200" s="1" t="str">
        <v>Základná škola s vyučovacím jazykom maďarským -  Alapiskola</v>
      </c>
      <c r="E200" s="1" t="str">
        <v>základná škola</v>
      </c>
      <c r="F200" s="1" t="str">
        <v>ZŠ I. stupeň</v>
      </c>
      <c r="G200" s="1" t="str">
        <v>áno</v>
      </c>
      <c r="H200" s="1">
        <v>100015447</v>
      </c>
      <c r="I200" s="1">
        <v>1</v>
      </c>
      <c r="J200" s="1" t="str">
        <v>Čičarovce 109, 7671 Čičarovce</v>
      </c>
      <c r="K200" s="1" t="str">
        <v>Obec Čičarovce</v>
      </c>
      <c r="L200" s="1" t="str">
        <v>obec, mesto</v>
      </c>
      <c r="M200" s="1" t="str">
        <v>historická budova</v>
      </c>
    </row>
    <row r="201" spans="1:13">
      <c r="A201" s="1">
        <v>100015453</v>
      </c>
      <c r="B201" s="1" t="str">
        <v>Košický</v>
      </c>
      <c r="C201" s="1" t="str">
        <v>Michalovce</v>
      </c>
      <c r="D201" s="1" t="str">
        <v>Základná škola - Alapiskola</v>
      </c>
      <c r="E201" s="1" t="str">
        <v>základná škola</v>
      </c>
      <c r="F201" s="1" t="str">
        <v>Základná škola</v>
      </c>
      <c r="G201" s="1" t="str">
        <v>áno</v>
      </c>
      <c r="H201" s="1">
        <v>100015453</v>
      </c>
      <c r="I201" s="1">
        <v>1</v>
      </c>
      <c r="J201" s="1" t="str">
        <v>Hlavná 1, 7674 Drahňov</v>
      </c>
      <c r="K201" s="1" t="str">
        <v>Obec Drahňov</v>
      </c>
      <c r="L201" s="1" t="str">
        <v>obec, mesto</v>
      </c>
      <c r="M201" s="1" t="str">
        <v>historická budova</v>
      </c>
    </row>
    <row r="202" spans="1:13">
      <c r="A202" s="1">
        <v>100015463</v>
      </c>
      <c r="B202" s="1" t="str">
        <v>Košický</v>
      </c>
      <c r="C202" s="1" t="str">
        <v>Michalovce</v>
      </c>
      <c r="D202" s="1" t="str">
        <v>Základná škola</v>
      </c>
      <c r="E202" s="1" t="str">
        <v>základná škola</v>
      </c>
      <c r="F202" s="1" t="str">
        <v>ZŠ I. stupeň</v>
      </c>
      <c r="G202" s="1" t="str">
        <v>áno</v>
      </c>
      <c r="H202" s="1">
        <v>100015463</v>
      </c>
      <c r="I202" s="1">
        <v>1</v>
      </c>
      <c r="J202" s="1" t="str">
        <v>Horovce 181, 7202 Horovce</v>
      </c>
      <c r="K202" s="1" t="str">
        <v>Obec Horovce</v>
      </c>
      <c r="L202" s="1" t="str">
        <v>obec, mesto</v>
      </c>
      <c r="M202" s="1" t="str">
        <v>moderná budova</v>
      </c>
    </row>
    <row r="203" spans="1:13">
      <c r="A203" s="1">
        <v>100015468</v>
      </c>
      <c r="B203" s="1" t="str">
        <v>Košický</v>
      </c>
      <c r="C203" s="1" t="str">
        <v>Michalovce</v>
      </c>
      <c r="D203" s="1" t="str">
        <v>Základná škola</v>
      </c>
      <c r="E203" s="1" t="str">
        <v>základná škola</v>
      </c>
      <c r="F203" s="1" t="str">
        <v>ZŠ I. stupeň</v>
      </c>
      <c r="G203" s="1" t="str">
        <v>áno</v>
      </c>
      <c r="H203" s="1">
        <v>100015468</v>
      </c>
      <c r="I203" s="1">
        <v>1</v>
      </c>
      <c r="J203" s="1" t="str">
        <v>Iňačovce 33, 7211 Iňačovce</v>
      </c>
      <c r="K203" s="1" t="str">
        <v>Obec Iňačovce</v>
      </c>
      <c r="L203" s="1" t="str">
        <v>obec, mesto</v>
      </c>
      <c r="M203" s="1" t="str">
        <v>moderná budova</v>
      </c>
    </row>
    <row r="204" spans="1:13">
      <c r="A204" s="1">
        <v>100015471</v>
      </c>
      <c r="B204" s="1" t="str">
        <v>Košický</v>
      </c>
      <c r="C204" s="1" t="str">
        <v>Michalovce</v>
      </c>
      <c r="D204" s="1" t="str">
        <v>Základná škola</v>
      </c>
      <c r="E204" s="1" t="str">
        <v>základná škola</v>
      </c>
      <c r="F204" s="1" t="str">
        <v>Základná škola</v>
      </c>
      <c r="G204" s="1" t="str">
        <v>áno</v>
      </c>
      <c r="H204" s="1">
        <v>100015471</v>
      </c>
      <c r="I204" s="1">
        <v>1</v>
      </c>
      <c r="J204" s="1" t="str">
        <v>Jovsa 242, 7232 Jovsa</v>
      </c>
      <c r="K204" s="1" t="str">
        <v>Obec Jovsa</v>
      </c>
      <c r="L204" s="1" t="str">
        <v>obec, mesto</v>
      </c>
      <c r="M204" s="1" t="str">
        <v>moderná budova</v>
      </c>
    </row>
    <row r="205" spans="1:13">
      <c r="A205" s="1">
        <v>100015477</v>
      </c>
      <c r="B205" s="1" t="str">
        <v>Košický</v>
      </c>
      <c r="C205" s="1" t="str">
        <v>Michalovce</v>
      </c>
      <c r="D205" s="1" t="str">
        <v>Základná škola s vyučovacím jazykom maďarským - Alapiskola</v>
      </c>
      <c r="E205" s="1" t="str">
        <v>základná škola</v>
      </c>
      <c r="F205" s="1" t="str">
        <v>ZŠ I. stupeň</v>
      </c>
      <c r="G205" s="1" t="str">
        <v>áno</v>
      </c>
      <c r="H205" s="1">
        <v>100015477</v>
      </c>
      <c r="I205" s="1">
        <v>1</v>
      </c>
      <c r="J205" s="1" t="str">
        <v>Hlavná 36, 7901 Kapušianske Kľačany</v>
      </c>
      <c r="K205" s="1" t="str">
        <v>Obec Kapušianske Kľačany</v>
      </c>
      <c r="L205" s="1" t="str">
        <v>obec, mesto</v>
      </c>
      <c r="M205" s="1" t="str">
        <v>moderná budova</v>
      </c>
    </row>
    <row r="206" spans="1:13">
      <c r="A206" s="1">
        <v>100015487</v>
      </c>
      <c r="B206" s="1" t="str">
        <v>Košický</v>
      </c>
      <c r="C206" s="1" t="str">
        <v>Michalovce</v>
      </c>
      <c r="D206" s="1" t="str">
        <v>Základná škola s vyučovacím jazykom maďarským - Alapiskola</v>
      </c>
      <c r="E206" s="1" t="str">
        <v>základná škola</v>
      </c>
      <c r="F206" s="1" t="str">
        <v>ZŠ I. stupeň</v>
      </c>
      <c r="G206" s="1" t="str">
        <v>áno</v>
      </c>
      <c r="H206" s="1">
        <v>100015487</v>
      </c>
      <c r="I206" s="1">
        <v>1</v>
      </c>
      <c r="J206" s="1" t="str">
        <v>Krížany 36, 7901 Krišovská Liesková</v>
      </c>
      <c r="K206" s="1" t="str">
        <v>Obec Krišovská Liesková</v>
      </c>
      <c r="L206" s="1" t="str">
        <v>obec, mesto</v>
      </c>
      <c r="M206" s="1" t="str">
        <v>moderná budova</v>
      </c>
    </row>
    <row r="207" spans="1:13">
      <c r="A207" s="1">
        <v>100015488</v>
      </c>
      <c r="B207" s="1" t="str">
        <v>Košický</v>
      </c>
      <c r="C207" s="1" t="str">
        <v>Michalovce</v>
      </c>
      <c r="D207" s="1" t="str">
        <v>Základná škola</v>
      </c>
      <c r="E207" s="1" t="str">
        <v>základná škola</v>
      </c>
      <c r="F207" s="1" t="str">
        <v>ZŠ I. stupeň</v>
      </c>
      <c r="G207" s="1" t="str">
        <v>áno</v>
      </c>
      <c r="H207" s="1">
        <v>100015488</v>
      </c>
      <c r="I207" s="1">
        <v>1</v>
      </c>
      <c r="J207" s="1" t="str">
        <v>Lastomír 144, 7237 Lastomír</v>
      </c>
      <c r="K207" s="1" t="str">
        <v>Obec Lastomír</v>
      </c>
      <c r="L207" s="1" t="str">
        <v>obec, mesto</v>
      </c>
      <c r="M207" s="1" t="str">
        <v>moderná budova</v>
      </c>
    </row>
    <row r="208" spans="1:13">
      <c r="A208" s="1">
        <v>100015492</v>
      </c>
      <c r="B208" s="1" t="str">
        <v>Košický</v>
      </c>
      <c r="C208" s="1" t="str">
        <v>Michalovce</v>
      </c>
      <c r="D208" s="1" t="str">
        <v>Základná škola</v>
      </c>
      <c r="E208" s="1" t="str">
        <v>základná škola</v>
      </c>
      <c r="F208" s="1" t="str">
        <v>ZŠ I. stupeň</v>
      </c>
      <c r="G208" s="1" t="str">
        <v>áno</v>
      </c>
      <c r="H208" s="1">
        <v>100015492</v>
      </c>
      <c r="I208" s="1">
        <v>1</v>
      </c>
      <c r="J208" s="1" t="str">
        <v>Laškovce 38, 7201 Laškovce</v>
      </c>
      <c r="K208" s="1" t="str">
        <v>Obec Laškovce</v>
      </c>
      <c r="L208" s="1" t="str">
        <v>obec, mesto</v>
      </c>
      <c r="M208" s="1" t="str">
        <v>historická budova</v>
      </c>
    </row>
    <row r="209" spans="1:13">
      <c r="A209" s="1">
        <v>100015504</v>
      </c>
      <c r="B209" s="1" t="str">
        <v>Košický</v>
      </c>
      <c r="C209" s="1" t="str">
        <v>Michalovce</v>
      </c>
      <c r="D209" s="1" t="str">
        <v>Základná škola</v>
      </c>
      <c r="E209" s="1" t="str">
        <v>základná škola</v>
      </c>
      <c r="F209" s="1" t="str">
        <v>ZŠ I. stupeň</v>
      </c>
      <c r="G209" s="1" t="str">
        <v>áno</v>
      </c>
      <c r="H209" s="1">
        <v>100015504</v>
      </c>
      <c r="I209" s="1">
        <v>1</v>
      </c>
      <c r="J209" s="1" t="str">
        <v>Markovce 31, 7206 Markovce</v>
      </c>
      <c r="K209" s="1" t="str">
        <v>Obec Markovce</v>
      </c>
      <c r="L209" s="1" t="str">
        <v>obec, mesto</v>
      </c>
      <c r="M209" s="1" t="str">
        <v>moderná budova</v>
      </c>
    </row>
    <row r="210" spans="1:13">
      <c r="A210" s="1">
        <v>100015515</v>
      </c>
      <c r="B210" s="1" t="str">
        <v>Košický</v>
      </c>
      <c r="C210" s="1" t="str">
        <v>Michalovce</v>
      </c>
      <c r="D210" s="1" t="str">
        <v>Základná škola</v>
      </c>
      <c r="E210" s="1" t="str">
        <v>základná škola</v>
      </c>
      <c r="F210" s="1" t="str">
        <v>Základná škola</v>
      </c>
      <c r="G210" s="1" t="str">
        <v>áno</v>
      </c>
      <c r="H210" s="1">
        <v>100015515</v>
      </c>
      <c r="I210" s="1">
        <v>1</v>
      </c>
      <c r="J210" s="1" t="str">
        <v>Jána A. Komenského 1, 7101 Michalovce</v>
      </c>
      <c r="K210" s="1" t="str">
        <v>Mesto Michalovce</v>
      </c>
      <c r="L210" s="1" t="str">
        <v>obec, mesto</v>
      </c>
      <c r="M210" s="1" t="str">
        <v>moderná budova</v>
      </c>
    </row>
    <row r="211" spans="1:13">
      <c r="A211" s="1">
        <v>100015520</v>
      </c>
      <c r="B211" s="1" t="str">
        <v>Košický</v>
      </c>
      <c r="C211" s="1" t="str">
        <v>Michalovce</v>
      </c>
      <c r="D211" s="1" t="str">
        <v>Základná škola</v>
      </c>
      <c r="E211" s="1" t="str">
        <v>základná škola</v>
      </c>
      <c r="F211" s="1" t="str">
        <v>Základná škola</v>
      </c>
      <c r="G211" s="1" t="str">
        <v>áno</v>
      </c>
      <c r="H211" s="1">
        <v>100015520</v>
      </c>
      <c r="I211" s="1">
        <v>1</v>
      </c>
      <c r="J211" s="1" t="str">
        <v>Jána Švermu 6, 7101 Michalovce</v>
      </c>
      <c r="K211" s="1" t="str">
        <v>Mesto Michalovce</v>
      </c>
      <c r="L211" s="1" t="str">
        <v>obec, mesto</v>
      </c>
      <c r="M211" s="1" t="str">
        <v>moderná budova</v>
      </c>
    </row>
    <row r="212" spans="1:13">
      <c r="A212" s="1">
        <v>100015526</v>
      </c>
      <c r="B212" s="1" t="str">
        <v>Košický</v>
      </c>
      <c r="C212" s="1" t="str">
        <v>Michalovce</v>
      </c>
      <c r="D212" s="1" t="str">
        <v>Obchodná akadémia</v>
      </c>
      <c r="E212" s="1" t="str">
        <v>stredná odborná škola</v>
      </c>
      <c r="F212" s="1" t="str">
        <v>Obchodná akadémia</v>
      </c>
      <c r="G212" s="1" t="str">
        <v>áno</v>
      </c>
      <c r="H212" s="1">
        <v>100015526</v>
      </c>
      <c r="I212" s="1">
        <v>1</v>
      </c>
      <c r="J212" s="1" t="str">
        <v>Kapušianska 2, 7101 Michalovce</v>
      </c>
      <c r="K212" s="1" t="str">
        <v>Košický samosprávny kraj</v>
      </c>
      <c r="L212" s="1" t="str">
        <v>samosprávny kraj</v>
      </c>
      <c r="M212" s="1" t="str">
        <v>moderná budova</v>
      </c>
    </row>
    <row r="213" spans="1:13">
      <c r="A213" s="1">
        <v>100015531</v>
      </c>
      <c r="B213" s="1" t="str">
        <v>Košický</v>
      </c>
      <c r="C213" s="1" t="str">
        <v>Michalovce</v>
      </c>
      <c r="D213" s="1" t="str">
        <v>Súkromná hotelová akadémia - Dufincova</v>
      </c>
      <c r="E213" s="1" t="str">
        <v>stredná odborná škola</v>
      </c>
      <c r="F213" s="1" t="str">
        <v>Hotelová akadémia</v>
      </c>
      <c r="G213" s="1" t="str">
        <v>áno</v>
      </c>
      <c r="H213" s="1">
        <v>100015531</v>
      </c>
      <c r="I213" s="1">
        <v>1</v>
      </c>
      <c r="J213" s="1" t="str">
        <v>Komenského 1, 7101 Michalovce</v>
      </c>
      <c r="K213" s="1" t="str">
        <v>MUDr. Mária Dufincová</v>
      </c>
      <c r="L213" s="1" t="str">
        <v>súkromník</v>
      </c>
      <c r="M213" s="1" t="str">
        <v>moderná budova</v>
      </c>
    </row>
    <row r="214" spans="1:13">
      <c r="A214" s="1">
        <v>100015532</v>
      </c>
      <c r="B214" s="1" t="str">
        <v>Košický</v>
      </c>
      <c r="C214" s="1" t="str">
        <v>Michalovce</v>
      </c>
      <c r="D214" s="1" t="str">
        <v>Základná škola Pavla Horova</v>
      </c>
      <c r="E214" s="1" t="str">
        <v>základná škola</v>
      </c>
      <c r="F214" s="1" t="str">
        <v>Základná škola</v>
      </c>
      <c r="G214" s="1" t="str">
        <v>áno</v>
      </c>
      <c r="H214" s="1">
        <v>100015532</v>
      </c>
      <c r="I214" s="1">
        <v>1</v>
      </c>
      <c r="J214" s="1" t="str">
        <v>Kpt. Nálepku 16, 7101 Michalovce</v>
      </c>
      <c r="K214" s="1" t="str">
        <v>Mesto Michalovce</v>
      </c>
      <c r="L214" s="1" t="str">
        <v>obec, mesto</v>
      </c>
      <c r="M214" s="1" t="str">
        <v>historická budova</v>
      </c>
    </row>
    <row r="215" spans="1:13">
      <c r="A215" s="1">
        <v>100015536</v>
      </c>
      <c r="B215" s="1" t="str">
        <v>Košický</v>
      </c>
      <c r="C215" s="1" t="str">
        <v>Michalovce</v>
      </c>
      <c r="D215" s="1" t="str">
        <v>Základná škola</v>
      </c>
      <c r="E215" s="1" t="str">
        <v>základná škola</v>
      </c>
      <c r="F215" s="1" t="str">
        <v>Základná škola</v>
      </c>
      <c r="G215" s="1" t="str">
        <v>áno</v>
      </c>
      <c r="H215" s="1">
        <v>100015536</v>
      </c>
      <c r="I215" s="1">
        <v>1</v>
      </c>
      <c r="J215" s="1" t="str">
        <v>Krymská 5, 7101 Michalovce</v>
      </c>
      <c r="K215" s="1" t="str">
        <v>Mesto Michalovce</v>
      </c>
      <c r="L215" s="1" t="str">
        <v>obec, mesto</v>
      </c>
      <c r="M215" s="1" t="str">
        <v>moderná budova</v>
      </c>
    </row>
    <row r="216" spans="1:13">
      <c r="A216" s="1">
        <v>100015539</v>
      </c>
      <c r="B216" s="1" t="str">
        <v>Košický</v>
      </c>
      <c r="C216" s="1" t="str">
        <v>Michalovce</v>
      </c>
      <c r="D216" s="1" t="str">
        <v>Gymnázium</v>
      </c>
      <c r="E216" s="1" t="str">
        <v>gymnázium</v>
      </c>
      <c r="F216" s="1" t="str">
        <v>Gymnázium</v>
      </c>
      <c r="G216" s="1" t="str">
        <v>áno</v>
      </c>
      <c r="H216" s="1">
        <v>100015539</v>
      </c>
      <c r="I216" s="1">
        <v>1</v>
      </c>
      <c r="J216" s="1" t="str">
        <v>Ľ. Štúra 26, 7101 Michalovce</v>
      </c>
      <c r="K216" s="1" t="str">
        <v>Košický samosprávny kraj</v>
      </c>
      <c r="L216" s="1" t="str">
        <v>samosprávny kraj</v>
      </c>
      <c r="M216" s="1" t="str">
        <v>moderná budova</v>
      </c>
    </row>
    <row r="217" spans="1:13">
      <c r="A217" s="1">
        <v>100015543</v>
      </c>
      <c r="B217" s="1" t="str">
        <v>Košický</v>
      </c>
      <c r="C217" s="1" t="str">
        <v>Michalovce</v>
      </c>
      <c r="D217" s="1" t="str">
        <v>Gymnázium Pavla Horova</v>
      </c>
      <c r="E217" s="1" t="str">
        <v>gymnázium</v>
      </c>
      <c r="F217" s="1" t="str">
        <v>Gymnázium</v>
      </c>
      <c r="G217" s="1" t="str">
        <v>áno</v>
      </c>
      <c r="H217" s="1">
        <v>100015543</v>
      </c>
      <c r="I217" s="1">
        <v>1</v>
      </c>
      <c r="J217" s="1" t="str">
        <v>Masarykova 1, 7179 Michalovce</v>
      </c>
      <c r="K217" s="1" t="str">
        <v>Košický samosprávny kraj</v>
      </c>
      <c r="L217" s="1" t="str">
        <v>samosprávny kraj</v>
      </c>
      <c r="M217" s="1" t="str">
        <v>historická budova</v>
      </c>
    </row>
    <row r="218" spans="1:13">
      <c r="A218" s="1">
        <v>100015545</v>
      </c>
      <c r="B218" s="1" t="str">
        <v>Košický</v>
      </c>
      <c r="C218" s="1" t="str">
        <v>Michalovce</v>
      </c>
      <c r="D218" s="1" t="str">
        <v>Stredná zdravotnícka škola</v>
      </c>
      <c r="E218" s="1" t="str">
        <v>stredná odborná škola</v>
      </c>
      <c r="F218" s="1" t="str">
        <v>Stredná zdravotnícka škola</v>
      </c>
      <c r="G218" s="1" t="str">
        <v>áno</v>
      </c>
      <c r="H218" s="1">
        <v>100015545</v>
      </c>
      <c r="I218" s="1">
        <v>1</v>
      </c>
      <c r="J218" s="1" t="str">
        <v>Masarykova 27, 7101 Michalovce</v>
      </c>
      <c r="K218" s="1" t="str">
        <v>Košický samosprávny kraj</v>
      </c>
      <c r="L218" s="1" t="str">
        <v>samosprávny kraj</v>
      </c>
      <c r="M218" s="1" t="str">
        <v>moderná budova</v>
      </c>
    </row>
    <row r="219" spans="1:13">
      <c r="A219" s="1">
        <v>100015550</v>
      </c>
      <c r="B219" s="1" t="str">
        <v>Košický</v>
      </c>
      <c r="C219" s="1" t="str">
        <v>Michalovce</v>
      </c>
      <c r="D219" s="1" t="str">
        <v>Základná škola</v>
      </c>
      <c r="E219" s="1" t="str">
        <v>základná škola</v>
      </c>
      <c r="F219" s="1" t="str">
        <v>Základná škola</v>
      </c>
      <c r="G219" s="1" t="str">
        <v>áno</v>
      </c>
      <c r="H219" s="1">
        <v>100015550</v>
      </c>
      <c r="I219" s="1">
        <v>2</v>
      </c>
      <c r="J219" s="1" t="str">
        <v>Moskovská 1, 7101 Michalovce</v>
      </c>
      <c r="K219" s="1" t="str">
        <v>Mesto Michalovce</v>
      </c>
      <c r="L219" s="1" t="str">
        <v>obec, mesto</v>
      </c>
      <c r="M219" s="1" t="str">
        <v>moderná budova</v>
      </c>
    </row>
    <row r="220" spans="1:13">
      <c r="A220" s="1">
        <v>100015554</v>
      </c>
      <c r="B220" s="1" t="str">
        <v>Košický</v>
      </c>
      <c r="C220" s="1" t="str">
        <v>Michalovce</v>
      </c>
      <c r="D220" s="1" t="str">
        <v>Základná škola</v>
      </c>
      <c r="E220" s="1" t="str">
        <v>základná škola</v>
      </c>
      <c r="F220" s="1" t="str">
        <v>Základná škola</v>
      </c>
      <c r="G220" s="1" t="str">
        <v>áno</v>
      </c>
      <c r="H220" s="1">
        <v>100015554</v>
      </c>
      <c r="I220" s="1">
        <v>1</v>
      </c>
      <c r="J220" s="1" t="str">
        <v>Okružná 17, 7101 Michalovce</v>
      </c>
      <c r="K220" s="1" t="str">
        <v>Mesto Michalovce</v>
      </c>
      <c r="L220" s="1" t="str">
        <v>obec, mesto</v>
      </c>
      <c r="M220" s="1" t="str">
        <v>moderná budova</v>
      </c>
    </row>
    <row r="221" spans="1:13">
      <c r="A221" s="1">
        <v>100015563</v>
      </c>
      <c r="B221" s="1" t="str">
        <v>Košický</v>
      </c>
      <c r="C221" s="1" t="str">
        <v>Michalovce</v>
      </c>
      <c r="D221" s="1" t="str">
        <v>Stredná odborná škola technická</v>
      </c>
      <c r="E221" s="1" t="str">
        <v>stredná odborná škola</v>
      </c>
      <c r="F221" s="1" t="str">
        <v>Stredná odborná škola</v>
      </c>
      <c r="G221" s="1" t="str">
        <v>áno</v>
      </c>
      <c r="H221" s="1">
        <v>100015563</v>
      </c>
      <c r="I221" s="1">
        <v>1</v>
      </c>
      <c r="J221" s="1" t="str">
        <v>Partizánska 1, 7192 Michalovce</v>
      </c>
      <c r="K221" s="1" t="str">
        <v>Košický samosprávny kraj</v>
      </c>
      <c r="L221" s="1" t="str">
        <v>samosprávny kraj</v>
      </c>
      <c r="M221" s="1" t="str">
        <v>moderná budova</v>
      </c>
    </row>
    <row r="222" spans="1:13">
      <c r="A222" s="1">
        <v>100015568</v>
      </c>
      <c r="B222" s="1" t="str">
        <v>Košický</v>
      </c>
      <c r="C222" s="1" t="str">
        <v>Michalovce</v>
      </c>
      <c r="D222" s="1" t="str">
        <v>Špeciálna základná škola internátna ako organizačná zložka Spojenej školy internátnej</v>
      </c>
      <c r="E222" s="1" t="str">
        <v>škola pre deti a žiakov so špeciálnymi výchovno-vzdelávacími potrebami</v>
      </c>
      <c r="F222" s="1" t="str">
        <v>Špeciálna základná škola internátna</v>
      </c>
      <c r="G222" s="1" t="str">
        <v>nie</v>
      </c>
      <c r="H222" s="1">
        <v>100017534</v>
      </c>
      <c r="I222" s="1">
        <v>6</v>
      </c>
      <c r="J222" s="1" t="str">
        <v>Školská 10, 7101 Michalovce</v>
      </c>
      <c r="K222" s="1" t="str">
        <v>Regionálny úrad školskej správy v Košiciach</v>
      </c>
      <c r="L222" s="1" t="str">
        <v>regionálny úrad školskej správy</v>
      </c>
      <c r="M222" s="1" t="str">
        <v>moderná budova</v>
      </c>
    </row>
    <row r="223" spans="1:13">
      <c r="A223" s="1">
        <v>100015572</v>
      </c>
      <c r="B223" s="1" t="str">
        <v>Košický</v>
      </c>
      <c r="C223" s="1" t="str">
        <v>Michalovce</v>
      </c>
      <c r="D223" s="1" t="str">
        <v>Praktická škola internátna ako organizačná zložka Spojenej školy internátnej</v>
      </c>
      <c r="E223" s="1" t="str">
        <v>škola pre deti a žiakov so špeciálnymi výchovno-vzdelávacími potrebami</v>
      </c>
      <c r="F223" s="1" t="str">
        <v>Praktická škola internátna</v>
      </c>
      <c r="G223" s="1" t="str">
        <v>nie</v>
      </c>
      <c r="H223" s="1">
        <v>100017531</v>
      </c>
      <c r="I223" s="1">
        <v>5</v>
      </c>
      <c r="J223" s="1" t="str">
        <v>Školská 12, 7101 Michalovce</v>
      </c>
      <c r="K223" s="1" t="str">
        <v>Regionálny úrad školskej správy v Košiciach</v>
      </c>
      <c r="L223" s="1" t="str">
        <v>regionálny úrad školskej správy</v>
      </c>
      <c r="M223" s="1" t="str">
        <v>moderná budova</v>
      </c>
    </row>
    <row r="224" spans="1:13">
      <c r="A224" s="1">
        <v>100015573</v>
      </c>
      <c r="B224" s="1" t="str">
        <v>Košický</v>
      </c>
      <c r="C224" s="1" t="str">
        <v>Michalovce</v>
      </c>
      <c r="D224" s="1" t="str">
        <v>Odborné učilište internátne Viliama Gaňa ako organizačná zložka  Spojenej školy internátnej</v>
      </c>
      <c r="E224" s="1" t="str">
        <v>škola pre deti a žiakov so špeciálnymi výchovno-vzdelávacími potrebami</v>
      </c>
      <c r="F224" s="1" t="str">
        <v>Odborné učilište internátne</v>
      </c>
      <c r="G224" s="1" t="str">
        <v>nie</v>
      </c>
      <c r="H224" s="1">
        <v>100017531</v>
      </c>
      <c r="I224" s="1">
        <v>5</v>
      </c>
      <c r="J224" s="1" t="str">
        <v>Školská 12, 7101 Michalovce</v>
      </c>
      <c r="K224" s="1" t="str">
        <v>Regionálny úrad školskej správy v Košiciach</v>
      </c>
      <c r="L224" s="1" t="str">
        <v>regionálny úrad školskej správy</v>
      </c>
      <c r="M224" s="1" t="str">
        <v>moderná budova</v>
      </c>
    </row>
    <row r="225" spans="1:13">
      <c r="A225" s="1">
        <v>100015576</v>
      </c>
      <c r="B225" s="1" t="str">
        <v>Košický</v>
      </c>
      <c r="C225" s="1" t="str">
        <v>Michalovce</v>
      </c>
      <c r="D225" s="1" t="str">
        <v>Základná škola</v>
      </c>
      <c r="E225" s="1" t="str">
        <v>základná škola</v>
      </c>
      <c r="F225" s="1" t="str">
        <v>Základná škola</v>
      </c>
      <c r="G225" s="1" t="str">
        <v>áno</v>
      </c>
      <c r="H225" s="1">
        <v>100015576</v>
      </c>
      <c r="I225" s="1">
        <v>1</v>
      </c>
      <c r="J225" s="1" t="str">
        <v>Školská 2, 7101 Michalovce</v>
      </c>
      <c r="K225" s="1" t="str">
        <v>Mesto Michalovce</v>
      </c>
      <c r="L225" s="1" t="str">
        <v>obec, mesto</v>
      </c>
      <c r="M225" s="1" t="str">
        <v>moderná budova</v>
      </c>
    </row>
    <row r="226" spans="1:13">
      <c r="A226" s="1">
        <v>100015580</v>
      </c>
      <c r="B226" s="1" t="str">
        <v>Košický</v>
      </c>
      <c r="C226" s="1" t="str">
        <v>Michalovce</v>
      </c>
      <c r="D226" s="1" t="str">
        <v>Stredná odborná škola obchodu a služieb</v>
      </c>
      <c r="E226" s="1" t="str">
        <v>stredná odborná škola</v>
      </c>
      <c r="F226" s="1" t="str">
        <v>Stredná odborná škola</v>
      </c>
      <c r="G226" s="1" t="str">
        <v>áno</v>
      </c>
      <c r="H226" s="1">
        <v>100015580</v>
      </c>
      <c r="I226" s="1">
        <v>1</v>
      </c>
      <c r="J226" s="1" t="str">
        <v>Školská 4, 7101 Michalovce</v>
      </c>
      <c r="K226" s="1" t="str">
        <v>Košický samosprávny kraj</v>
      </c>
      <c r="L226" s="1" t="str">
        <v>samosprávny kraj</v>
      </c>
      <c r="M226" s="1" t="str">
        <v>moderná budova</v>
      </c>
    </row>
    <row r="227" spans="1:13">
      <c r="A227" s="1">
        <v>100015584</v>
      </c>
      <c r="B227" s="1" t="str">
        <v>Košický</v>
      </c>
      <c r="C227" s="1" t="str">
        <v>Michalovce</v>
      </c>
      <c r="D227" s="1" t="str">
        <v>Základná škola pri zdravotníckom zariadení ako organizačná zložka Spojenej školy internátnej</v>
      </c>
      <c r="E227" s="1" t="str">
        <v>škola pre deti a žiakov so špeciálnymi výchovno-vzdelávacími potrebami</v>
      </c>
      <c r="F227" s="1" t="str">
        <v>ZŠ pri zdravotníckom zariadení</v>
      </c>
      <c r="G227" s="1" t="str">
        <v>nie</v>
      </c>
      <c r="H227" s="1">
        <v>100017534</v>
      </c>
      <c r="I227" s="1">
        <v>6</v>
      </c>
      <c r="J227" s="1" t="str">
        <v>Andreja Hrehovčíka 1, 7101 Michalovce</v>
      </c>
      <c r="K227" s="1" t="str">
        <v>Regionálny úrad školskej správy v Košiciach</v>
      </c>
      <c r="L227" s="1" t="str">
        <v>regionálny úrad školskej správy</v>
      </c>
      <c r="M227" s="1" t="str">
        <v>iná budova</v>
      </c>
    </row>
    <row r="228" spans="1:13">
      <c r="A228" s="1">
        <v>100015588</v>
      </c>
      <c r="B228" s="1" t="str">
        <v>Košický</v>
      </c>
      <c r="C228" s="1" t="str">
        <v>Michalovce</v>
      </c>
      <c r="D228" s="1" t="str">
        <v>Základná škola Teodora Jozefa Moussona</v>
      </c>
      <c r="E228" s="1" t="str">
        <v>základná škola</v>
      </c>
      <c r="F228" s="1" t="str">
        <v>Základná škola</v>
      </c>
      <c r="G228" s="1" t="str">
        <v>áno</v>
      </c>
      <c r="H228" s="1">
        <v>100015588</v>
      </c>
      <c r="I228" s="1">
        <v>1</v>
      </c>
      <c r="J228" s="1" t="str">
        <v>T. J. Moussona 4, 7101 Michalovce</v>
      </c>
      <c r="K228" s="1" t="str">
        <v>Mesto Michalovce</v>
      </c>
      <c r="L228" s="1" t="str">
        <v>obec, mesto</v>
      </c>
      <c r="M228" s="1" t="str">
        <v>moderná budova</v>
      </c>
    </row>
    <row r="229" spans="1:13">
      <c r="A229" s="1">
        <v>100015592</v>
      </c>
      <c r="B229" s="1" t="str">
        <v>Košický</v>
      </c>
      <c r="C229" s="1" t="str">
        <v>Michalovce</v>
      </c>
      <c r="D229" s="1" t="str">
        <v>Stredná odborná škola sv. Cyrila a Metoda</v>
      </c>
      <c r="E229" s="1" t="str">
        <v>stredná odborná škola</v>
      </c>
      <c r="F229" s="1" t="str">
        <v>Stredná odborná škola</v>
      </c>
      <c r="G229" s="1" t="str">
        <v>áno</v>
      </c>
      <c r="H229" s="1">
        <v>100015592</v>
      </c>
      <c r="I229" s="1">
        <v>1</v>
      </c>
      <c r="J229" s="1" t="str">
        <v>Tehliarska 2, 7101 Michalovce</v>
      </c>
      <c r="K229" s="1" t="str">
        <v>Michalovsko-košická pravoslávna eparchia v Michalovciach</v>
      </c>
      <c r="L229" s="1" t="str">
        <v>cirkev, náboženská spoločnosť</v>
      </c>
      <c r="M229" s="1" t="str">
        <v>moderná budova</v>
      </c>
    </row>
    <row r="230" spans="1:13">
      <c r="A230" s="1">
        <v>100015598</v>
      </c>
      <c r="B230" s="1" t="str">
        <v>Košický</v>
      </c>
      <c r="C230" s="1" t="str">
        <v>Michalovce</v>
      </c>
      <c r="D230" s="1" t="str">
        <v>Cirkevná základná škola sv. Michala</v>
      </c>
      <c r="E230" s="1" t="str">
        <v>základná škola</v>
      </c>
      <c r="F230" s="1" t="str">
        <v>Základná škola</v>
      </c>
      <c r="G230" s="1" t="str">
        <v>áno</v>
      </c>
      <c r="H230" s="1">
        <v>100015598</v>
      </c>
      <c r="I230" s="1">
        <v>1</v>
      </c>
      <c r="J230" s="1" t="str">
        <v>Volgogradská 2, 7101 Michalovce</v>
      </c>
      <c r="K230" s="1" t="str">
        <v>Košická arcidiecéza</v>
      </c>
      <c r="L230" s="1" t="str">
        <v>cirkev, náboženská spoločnosť</v>
      </c>
      <c r="M230" s="1" t="str">
        <v>moderná budova</v>
      </c>
    </row>
    <row r="231" spans="1:13">
      <c r="A231" s="1">
        <v>100015605</v>
      </c>
      <c r="B231" s="1" t="str">
        <v>Košický</v>
      </c>
      <c r="C231" s="1" t="str">
        <v>Michalovce</v>
      </c>
      <c r="D231" s="1" t="str">
        <v>Základná škola</v>
      </c>
      <c r="E231" s="1" t="str">
        <v>základná škola</v>
      </c>
      <c r="F231" s="1" t="str">
        <v>Základná škola</v>
      </c>
      <c r="G231" s="1" t="str">
        <v>áno</v>
      </c>
      <c r="H231" s="1">
        <v>100015605</v>
      </c>
      <c r="I231" s="1">
        <v>1</v>
      </c>
      <c r="J231" s="1" t="str">
        <v>Nacina Ves 63, 7221 Nacina Ves</v>
      </c>
      <c r="K231" s="1" t="str">
        <v>Obec Nacina Ves</v>
      </c>
      <c r="L231" s="1" t="str">
        <v>obec, mesto</v>
      </c>
      <c r="M231" s="1" t="str">
        <v>moderná budova</v>
      </c>
    </row>
    <row r="232" spans="1:13">
      <c r="A232" s="1">
        <v>100015611</v>
      </c>
      <c r="B232" s="1" t="str">
        <v>Košický</v>
      </c>
      <c r="C232" s="1" t="str">
        <v>Michalovce</v>
      </c>
      <c r="D232" s="1" t="str">
        <v>Základná škola s materskou školou Štefana Ďurovčíka</v>
      </c>
      <c r="E232" s="1" t="str">
        <v>základná škola</v>
      </c>
      <c r="F232" s="1" t="str">
        <v>Základná škola</v>
      </c>
      <c r="G232" s="1" t="str">
        <v>áno</v>
      </c>
      <c r="H232" s="1">
        <v>100015611</v>
      </c>
      <c r="I232" s="1">
        <v>1</v>
      </c>
      <c r="J232" s="1" t="str">
        <v>Palín 104, 7213 Palín</v>
      </c>
      <c r="K232" s="1" t="str">
        <v>Obec Palín</v>
      </c>
      <c r="L232" s="1" t="str">
        <v>obec, mesto</v>
      </c>
      <c r="M232" s="1" t="str">
        <v>moderná budova</v>
      </c>
    </row>
    <row r="233" spans="1:13">
      <c r="A233" s="1">
        <v>100015616</v>
      </c>
      <c r="B233" s="1" t="str">
        <v>Košický</v>
      </c>
      <c r="C233" s="1" t="str">
        <v>Michalovce</v>
      </c>
      <c r="D233" s="1" t="str">
        <v>Špeciálna základná škola ako organizačná zložka Spojenej školy</v>
      </c>
      <c r="E233" s="1" t="str">
        <v>škola pre deti a žiakov so špeciálnymi výchovno-vzdelávacími potrebami</v>
      </c>
      <c r="F233" s="1" t="str">
        <v>Špeciálna základná škola</v>
      </c>
      <c r="G233" s="1" t="str">
        <v>nie</v>
      </c>
      <c r="H233" s="1">
        <v>100017532</v>
      </c>
      <c r="I233" s="1">
        <v>3</v>
      </c>
      <c r="J233" s="1" t="str">
        <v>Kapušianska 2, 7214 Pavlovce nad Uhom</v>
      </c>
      <c r="K233" s="1" t="str">
        <v>Regionálny úrad školskej správy v Košiciach</v>
      </c>
      <c r="L233" s="1" t="str">
        <v>regionálny úrad školskej správy</v>
      </c>
      <c r="M233" s="1" t="str">
        <v>moderná budova</v>
      </c>
    </row>
    <row r="234" spans="1:13">
      <c r="A234" s="1">
        <v>100015618</v>
      </c>
      <c r="B234" s="1" t="str">
        <v>Košický</v>
      </c>
      <c r="C234" s="1" t="str">
        <v>Michalovce</v>
      </c>
      <c r="D234" s="1" t="str">
        <v>Základná škola s materskou školou</v>
      </c>
      <c r="E234" s="1" t="str">
        <v>základná škola</v>
      </c>
      <c r="F234" s="1" t="str">
        <v>Základná škola</v>
      </c>
      <c r="G234" s="1" t="str">
        <v>áno</v>
      </c>
      <c r="H234" s="1">
        <v>100015618</v>
      </c>
      <c r="I234" s="1">
        <v>1</v>
      </c>
      <c r="J234" s="1" t="str">
        <v>Školská 3, 7214 Pavlovce nad Uhom</v>
      </c>
      <c r="K234" s="1" t="str">
        <v>Obec Pavlovce nad Uhom</v>
      </c>
      <c r="L234" s="1" t="str">
        <v>obec, mesto</v>
      </c>
      <c r="M234" s="1" t="str">
        <v>moderná budova</v>
      </c>
    </row>
    <row r="235" spans="1:13">
      <c r="A235" s="1">
        <v>100015621</v>
      </c>
      <c r="B235" s="1" t="str">
        <v>Košický</v>
      </c>
      <c r="C235" s="1" t="str">
        <v>Michalovce</v>
      </c>
      <c r="D235" s="1" t="str">
        <v>Základná škola</v>
      </c>
      <c r="E235" s="1" t="str">
        <v>základná škola</v>
      </c>
      <c r="F235" s="1" t="str">
        <v>ZŠ I. stupeň</v>
      </c>
      <c r="G235" s="1" t="str">
        <v>áno</v>
      </c>
      <c r="H235" s="1">
        <v>100015621</v>
      </c>
      <c r="I235" s="1">
        <v>1</v>
      </c>
      <c r="J235" s="1" t="str">
        <v>Petrovce nad Laborcom 100, 7101 Petrovce nad Laborcom</v>
      </c>
      <c r="K235" s="1" t="str">
        <v>Obec Petrovce nad Laborcom</v>
      </c>
      <c r="L235" s="1" t="str">
        <v>obec, mesto</v>
      </c>
      <c r="M235" s="1" t="str">
        <v>moderná budova</v>
      </c>
    </row>
    <row r="236" spans="1:13">
      <c r="A236" s="1">
        <v>100015629</v>
      </c>
      <c r="B236" s="1" t="str">
        <v>Košický</v>
      </c>
      <c r="C236" s="1" t="str">
        <v>Michalovce</v>
      </c>
      <c r="D236" s="1" t="str">
        <v>Základná škola</v>
      </c>
      <c r="E236" s="1" t="str">
        <v>základná škola</v>
      </c>
      <c r="F236" s="1" t="str">
        <v>ZŠ I. stupeň</v>
      </c>
      <c r="G236" s="1" t="str">
        <v>áno</v>
      </c>
      <c r="H236" s="1">
        <v>100015629</v>
      </c>
      <c r="I236" s="1">
        <v>1</v>
      </c>
      <c r="J236" s="1" t="str">
        <v>J. Záborského 7, 7201 Pozdišovce</v>
      </c>
      <c r="K236" s="1" t="str">
        <v>Obec Pozdišovce</v>
      </c>
      <c r="L236" s="1" t="str">
        <v>obec, mesto</v>
      </c>
      <c r="M236" s="1" t="str">
        <v>moderná budova</v>
      </c>
    </row>
    <row r="237" spans="1:13">
      <c r="A237" s="1">
        <v>100015635</v>
      </c>
      <c r="B237" s="1" t="str">
        <v>Košický</v>
      </c>
      <c r="C237" s="1" t="str">
        <v>Michalovce</v>
      </c>
      <c r="D237" s="1" t="str">
        <v>Základná škola s materskou školou</v>
      </c>
      <c r="E237" s="1" t="str">
        <v>základná škola</v>
      </c>
      <c r="F237" s="1" t="str">
        <v>Základná škola</v>
      </c>
      <c r="G237" s="1" t="str">
        <v>áno</v>
      </c>
      <c r="H237" s="1">
        <v>100015635</v>
      </c>
      <c r="I237" s="1">
        <v>1</v>
      </c>
      <c r="J237" s="1" t="str">
        <v>Rakovec nad Ondavou 2, 7203 Rakovec nad Ondavou</v>
      </c>
      <c r="K237" s="1" t="str">
        <v>Obec Rakovec nad Ondavou</v>
      </c>
      <c r="L237" s="1" t="str">
        <v>obec, mesto</v>
      </c>
      <c r="M237" s="1" t="str">
        <v>moderná budova</v>
      </c>
    </row>
    <row r="238" spans="1:13">
      <c r="A238" s="1">
        <v>100015645</v>
      </c>
      <c r="B238" s="1" t="str">
        <v>Košický</v>
      </c>
      <c r="C238" s="1" t="str">
        <v>Michalovce</v>
      </c>
      <c r="D238" s="1" t="str">
        <v>Základná škola</v>
      </c>
      <c r="E238" s="1" t="str">
        <v>základná škola</v>
      </c>
      <c r="F238" s="1" t="str">
        <v>ZŠ I. stupeň</v>
      </c>
      <c r="G238" s="1" t="str">
        <v>áno</v>
      </c>
      <c r="H238" s="1">
        <v>100015645</v>
      </c>
      <c r="I238" s="1">
        <v>1</v>
      </c>
      <c r="J238" s="1" t="str">
        <v>Staré 283, 7223 Staré</v>
      </c>
      <c r="K238" s="1" t="str">
        <v>Obec Staré</v>
      </c>
      <c r="L238" s="1" t="str">
        <v>obec, mesto</v>
      </c>
      <c r="M238" s="1" t="str">
        <v>moderná budova</v>
      </c>
    </row>
    <row r="239" spans="1:13">
      <c r="A239" s="1">
        <v>100015653</v>
      </c>
      <c r="B239" s="1" t="str">
        <v>Košický</v>
      </c>
      <c r="C239" s="1" t="str">
        <v>Michalovce</v>
      </c>
      <c r="D239" s="1" t="str">
        <v>Základná škola</v>
      </c>
      <c r="E239" s="1" t="str">
        <v>základná škola</v>
      </c>
      <c r="F239" s="1" t="str">
        <v>Základná škola</v>
      </c>
      <c r="G239" s="1" t="str">
        <v>áno</v>
      </c>
      <c r="H239" s="1">
        <v>100015653</v>
      </c>
      <c r="I239" s="1">
        <v>1</v>
      </c>
      <c r="J239" s="1" t="str">
        <v>Mierová 1, 7222 Strážske</v>
      </c>
      <c r="K239" s="1" t="str">
        <v>Mesto Strážske</v>
      </c>
      <c r="L239" s="1" t="str">
        <v>obec, mesto</v>
      </c>
      <c r="M239" s="1" t="str">
        <v>historická budova</v>
      </c>
    </row>
    <row r="240" spans="1:13">
      <c r="A240" s="1">
        <v>100015655</v>
      </c>
      <c r="B240" s="1" t="str">
        <v>Košický</v>
      </c>
      <c r="C240" s="1" t="str">
        <v>Michalovce</v>
      </c>
      <c r="D240" s="1" t="str">
        <v>Stredná odborná škola dopravy a služieb</v>
      </c>
      <c r="E240" s="1" t="str">
        <v>stredná odborná škola</v>
      </c>
      <c r="F240" s="1" t="str">
        <v>Stredná odborná škola</v>
      </c>
      <c r="G240" s="1" t="str">
        <v>áno</v>
      </c>
      <c r="H240" s="1">
        <v>100015655</v>
      </c>
      <c r="I240" s="1">
        <v>1</v>
      </c>
      <c r="J240" s="1" t="str">
        <v>Mierová 727, 7222 Strážske</v>
      </c>
      <c r="K240" s="1" t="str">
        <v>Košický samosprávny kraj</v>
      </c>
      <c r="L240" s="1" t="str">
        <v>samosprávny kraj</v>
      </c>
      <c r="M240" s="1" t="str">
        <v>moderná budova</v>
      </c>
    </row>
    <row r="241" spans="1:13">
      <c r="A241" s="1">
        <v>100015660</v>
      </c>
      <c r="B241" s="1" t="str">
        <v>Košický</v>
      </c>
      <c r="C241" s="1" t="str">
        <v>Michalovce</v>
      </c>
      <c r="D241" s="1" t="str">
        <v>Základná škola</v>
      </c>
      <c r="E241" s="1" t="str">
        <v>základná škola</v>
      </c>
      <c r="F241" s="1" t="str">
        <v>ZŠ I. stupeň</v>
      </c>
      <c r="G241" s="1" t="str">
        <v>áno</v>
      </c>
      <c r="H241" s="1">
        <v>100015660</v>
      </c>
      <c r="I241" s="1">
        <v>1</v>
      </c>
      <c r="J241" s="1" t="str">
        <v>Šamudovce 23, 7201 Šamudovce</v>
      </c>
      <c r="K241" s="1" t="str">
        <v>Obec Šamudovce</v>
      </c>
      <c r="L241" s="1" t="str">
        <v>obec, mesto</v>
      </c>
      <c r="M241" s="1" t="str">
        <v>moderná budova</v>
      </c>
    </row>
    <row r="242" spans="1:13">
      <c r="A242" s="1">
        <v>100015662</v>
      </c>
      <c r="B242" s="1" t="str">
        <v>Košický</v>
      </c>
      <c r="C242" s="1" t="str">
        <v>Michalovce</v>
      </c>
      <c r="D242" s="1" t="str">
        <v>Špeciálna základná škola</v>
      </c>
      <c r="E242" s="1" t="str">
        <v>škola pre deti a žiakov so špeciálnymi výchovno-vzdelávacími potrebami</v>
      </c>
      <c r="F242" s="1" t="str">
        <v>Špeciálna základná škola</v>
      </c>
      <c r="G242" s="1" t="str">
        <v>áno</v>
      </c>
      <c r="H242" s="1">
        <v>100015662</v>
      </c>
      <c r="I242" s="1">
        <v>2</v>
      </c>
      <c r="J242" s="1" t="str">
        <v>Trhovište 50, 7204 Trhovište</v>
      </c>
      <c r="K242" s="1" t="str">
        <v>Regionálny úrad školskej správy v Košiciach</v>
      </c>
      <c r="L242" s="1" t="str">
        <v>regionálny úrad školskej správy</v>
      </c>
      <c r="M242" s="1" t="str">
        <v>iná budova</v>
      </c>
    </row>
    <row r="243" spans="1:13">
      <c r="A243" s="1">
        <v>100015663</v>
      </c>
      <c r="B243" s="1" t="str">
        <v>Košický</v>
      </c>
      <c r="C243" s="1" t="str">
        <v>Michalovce</v>
      </c>
      <c r="D243" s="1" t="str">
        <v>Základná škola s materskou školou</v>
      </c>
      <c r="E243" s="1" t="str">
        <v>základná škola</v>
      </c>
      <c r="F243" s="1" t="str">
        <v>Základná škola</v>
      </c>
      <c r="G243" s="1" t="str">
        <v>áno</v>
      </c>
      <c r="H243" s="1">
        <v>100015663</v>
      </c>
      <c r="I243" s="1">
        <v>1</v>
      </c>
      <c r="J243" s="1" t="str">
        <v>Trhovište 50, 7204 Trhovište</v>
      </c>
      <c r="K243" s="1" t="str">
        <v>Obec Trhovište</v>
      </c>
      <c r="L243" s="1" t="str">
        <v>obec, mesto</v>
      </c>
      <c r="M243" s="1" t="str">
        <v>moderná budova</v>
      </c>
    </row>
    <row r="244" spans="1:13">
      <c r="A244" s="1">
        <v>100015668</v>
      </c>
      <c r="B244" s="1" t="str">
        <v>Košický</v>
      </c>
      <c r="C244" s="1" t="str">
        <v>Michalovce</v>
      </c>
      <c r="D244" s="1" t="str">
        <v>Základná škola s materskou školou</v>
      </c>
      <c r="E244" s="1" t="str">
        <v>základná škola</v>
      </c>
      <c r="F244" s="1" t="str">
        <v>Základná škola</v>
      </c>
      <c r="G244" s="1" t="str">
        <v>áno</v>
      </c>
      <c r="H244" s="1">
        <v>100015668</v>
      </c>
      <c r="I244" s="1">
        <v>1</v>
      </c>
      <c r="J244" s="1" t="str">
        <v>Tušická Nová Ves 64, 7202 Tušická Nová Ves</v>
      </c>
      <c r="K244" s="1" t="str">
        <v>Obec Tušická Nová Ves</v>
      </c>
      <c r="L244" s="1" t="str">
        <v>obec, mesto</v>
      </c>
      <c r="M244" s="1" t="str">
        <v>moderná budova</v>
      </c>
    </row>
    <row r="245" spans="1:13">
      <c r="A245" s="1">
        <v>100015674</v>
      </c>
      <c r="B245" s="1" t="str">
        <v>Košický</v>
      </c>
      <c r="C245" s="1" t="str">
        <v>Michalovce</v>
      </c>
      <c r="D245" s="1" t="str">
        <v>Špeciálna základna škola s MŠ-Speciális Alapiskola és Óvoda ako organizačná zložka Spojenej školy</v>
      </c>
      <c r="E245" s="1" t="str">
        <v>škola pre deti a žiakov so špeciálnymi výchovno-vzdelávacími potrebami</v>
      </c>
      <c r="F245" s="1" t="str">
        <v>Špeciálna základná škola</v>
      </c>
      <c r="G245" s="1" t="str">
        <v>nie</v>
      </c>
      <c r="H245" s="1">
        <v>100017533</v>
      </c>
      <c r="I245" s="1">
        <v>4</v>
      </c>
      <c r="J245" s="1" t="str">
        <v>J. Dózsu 32, 7901 Veľké Kapušany</v>
      </c>
      <c r="K245" s="1" t="str">
        <v>Regionálny úrad školskej správy v Košiciach</v>
      </c>
      <c r="L245" s="1" t="str">
        <v>regionálny úrad školskej správy</v>
      </c>
      <c r="M245" s="1" t="str">
        <v>moderná budova</v>
      </c>
    </row>
    <row r="246" spans="1:13">
      <c r="A246" s="1">
        <v>100015675</v>
      </c>
      <c r="B246" s="1" t="str">
        <v>Košický</v>
      </c>
      <c r="C246" s="1" t="str">
        <v>Michalovce</v>
      </c>
      <c r="D246" s="1" t="str">
        <v>Stredná odborná škola techniky a služieb - Műszaki és Szolgáltóipari Szakközépiskola</v>
      </c>
      <c r="E246" s="1" t="str">
        <v>stredná odborná škola</v>
      </c>
      <c r="F246" s="1" t="str">
        <v>Stredná odborná škola</v>
      </c>
      <c r="G246" s="1" t="str">
        <v>áno</v>
      </c>
      <c r="H246" s="1">
        <v>100015675</v>
      </c>
      <c r="I246" s="1">
        <v>1</v>
      </c>
      <c r="J246" s="1" t="str">
        <v>Janka Kráľa 25, 7901 Veľké Kapušany</v>
      </c>
      <c r="K246" s="1" t="str">
        <v>Košický samosprávny kraj</v>
      </c>
      <c r="L246" s="1" t="str">
        <v>samosprávny kraj</v>
      </c>
      <c r="M246" s="1" t="str">
        <v>moderná budova</v>
      </c>
    </row>
    <row r="247" spans="1:13">
      <c r="A247" s="1">
        <v>100015678</v>
      </c>
      <c r="B247" s="1" t="str">
        <v>Košický</v>
      </c>
      <c r="C247" s="1" t="str">
        <v>Michalovce</v>
      </c>
      <c r="D247" s="1" t="str">
        <v>Základná škola Pavla Országha Hviezdoslava</v>
      </c>
      <c r="E247" s="1" t="str">
        <v>základná škola</v>
      </c>
      <c r="F247" s="1" t="str">
        <v>Základná škola</v>
      </c>
      <c r="G247" s="1" t="str">
        <v>áno</v>
      </c>
      <c r="H247" s="1">
        <v>100015678</v>
      </c>
      <c r="I247" s="1">
        <v>1</v>
      </c>
      <c r="J247" s="1" t="str">
        <v>Síd.P.O.Hviezdoslava 43, 7955 Veľké Kapušany</v>
      </c>
      <c r="K247" s="1" t="str">
        <v>Mesto Veľké Kapušany</v>
      </c>
      <c r="L247" s="1" t="str">
        <v>obec, mesto</v>
      </c>
      <c r="M247" s="1" t="str">
        <v>moderná budova</v>
      </c>
    </row>
    <row r="248" spans="1:13">
      <c r="A248" s="1">
        <v>100015687</v>
      </c>
      <c r="B248" s="1" t="str">
        <v>Košický</v>
      </c>
      <c r="C248" s="1" t="str">
        <v>Michalovce</v>
      </c>
      <c r="D248" s="1" t="str">
        <v>Základná škola Jánosa Erdélyiho s vyučovacím jazykom maďarským - Erdélyi János Alapiskola</v>
      </c>
      <c r="E248" s="1" t="str">
        <v>základná škola</v>
      </c>
      <c r="F248" s="1" t="str">
        <v>Základná škola</v>
      </c>
      <c r="G248" s="1" t="str">
        <v>áno</v>
      </c>
      <c r="H248" s="1">
        <v>100015687</v>
      </c>
      <c r="I248" s="1">
        <v>2</v>
      </c>
      <c r="J248" s="1" t="str">
        <v>Fábryho 36, 7901 Veľké Kapušany</v>
      </c>
      <c r="K248" s="1" t="str">
        <v>Mesto Veľké Kapušany</v>
      </c>
      <c r="L248" s="1" t="str">
        <v>obec, mesto</v>
      </c>
      <c r="M248" s="1" t="str">
        <v>moderná budova</v>
      </c>
    </row>
    <row r="249" spans="1:13">
      <c r="A249" s="1">
        <v>100015690</v>
      </c>
      <c r="B249" s="1" t="str">
        <v>Košický</v>
      </c>
      <c r="C249" s="1" t="str">
        <v>Michalovce</v>
      </c>
      <c r="D249" s="1" t="str">
        <v>Gymnázium - Gimnázium</v>
      </c>
      <c r="E249" s="1" t="str">
        <v>gymnázium</v>
      </c>
      <c r="F249" s="1" t="str">
        <v>Gymnázium</v>
      </c>
      <c r="G249" s="1" t="str">
        <v>áno</v>
      </c>
      <c r="H249" s="1">
        <v>100015690</v>
      </c>
      <c r="I249" s="1">
        <v>1</v>
      </c>
      <c r="J249" s="1" t="str">
        <v>Zoltána Fábryho 1, 7901 Veľké Kapušany</v>
      </c>
      <c r="K249" s="1" t="str">
        <v>Košický samosprávny kraj</v>
      </c>
      <c r="L249" s="1" t="str">
        <v>samosprávny kraj</v>
      </c>
      <c r="M249" s="1" t="str">
        <v>moderná budova</v>
      </c>
    </row>
    <row r="250" spans="1:13">
      <c r="A250" s="1">
        <v>100015695</v>
      </c>
      <c r="B250" s="1" t="str">
        <v>Košický</v>
      </c>
      <c r="C250" s="1" t="str">
        <v>Michalovce</v>
      </c>
      <c r="D250" s="1" t="str">
        <v>Základná škola Istvána Dobóa s vyučovacím jazykom maďarským - Dobó István Alapiskola</v>
      </c>
      <c r="E250" s="1" t="str">
        <v>základná škola</v>
      </c>
      <c r="F250" s="1" t="str">
        <v>Základná škola</v>
      </c>
      <c r="G250" s="1" t="str">
        <v>áno</v>
      </c>
      <c r="H250" s="1">
        <v>100015695</v>
      </c>
      <c r="I250" s="1">
        <v>1</v>
      </c>
      <c r="J250" s="1" t="str">
        <v>Veľké Slemence 18, 7677 Veľké Slemence</v>
      </c>
      <c r="K250" s="1" t="str">
        <v>Obec Veľké Slemence</v>
      </c>
      <c r="L250" s="1" t="str">
        <v>obec, mesto</v>
      </c>
      <c r="M250" s="1" t="str">
        <v>historická budova</v>
      </c>
    </row>
    <row r="251" spans="1:13">
      <c r="A251" s="1">
        <v>100015699</v>
      </c>
      <c r="B251" s="1" t="str">
        <v>Košický</v>
      </c>
      <c r="C251" s="1" t="str">
        <v>Michalovce</v>
      </c>
      <c r="D251" s="1" t="str">
        <v>Základná škola s materskou školou Františka Jozefa Fugu</v>
      </c>
      <c r="E251" s="1" t="str">
        <v>základná škola</v>
      </c>
      <c r="F251" s="1" t="str">
        <v>Základná škola</v>
      </c>
      <c r="G251" s="1" t="str">
        <v>áno</v>
      </c>
      <c r="H251" s="1">
        <v>100015699</v>
      </c>
      <c r="I251" s="1">
        <v>1</v>
      </c>
      <c r="J251" s="1" t="str">
        <v>Vinné 514, 7231 Vinné</v>
      </c>
      <c r="K251" s="1" t="str">
        <v>Obec Vinné</v>
      </c>
      <c r="L251" s="1" t="str">
        <v>obec, mesto</v>
      </c>
      <c r="M251" s="1" t="str">
        <v>moderná budova</v>
      </c>
    </row>
    <row r="252" spans="1:13">
      <c r="A252" s="1">
        <v>100015702</v>
      </c>
      <c r="B252" s="1" t="str">
        <v>Košický</v>
      </c>
      <c r="C252" s="1" t="str">
        <v>Michalovce</v>
      </c>
      <c r="D252" s="1" t="str">
        <v>Cirkevná základná škola Reformovanej kresťanskej cirkvi s vyučovacím jazykom maďarským-Református Egyházi Alapiskola</v>
      </c>
      <c r="E252" s="1" t="str">
        <v>základná škola</v>
      </c>
      <c r="F252" s="1" t="str">
        <v>Základná škola</v>
      </c>
      <c r="G252" s="1" t="str">
        <v>áno</v>
      </c>
      <c r="H252" s="1">
        <v>100015702</v>
      </c>
      <c r="I252" s="1">
        <v>1</v>
      </c>
      <c r="J252" s="1" t="str">
        <v>Elektrárenská ulica 319 / 6, 7672 Vojany</v>
      </c>
      <c r="K252" s="1" t="str">
        <v>Reformovaná kresťanská cirkev na Slovensku Užský seniorát</v>
      </c>
      <c r="L252" s="1" t="str">
        <v>cirkev, náboženská spoločnosť</v>
      </c>
      <c r="M252" s="1" t="str">
        <v>historická budova</v>
      </c>
    </row>
    <row r="253" spans="1:13">
      <c r="A253" s="1">
        <v>100015706</v>
      </c>
      <c r="B253" s="1" t="str">
        <v>Košický</v>
      </c>
      <c r="C253" s="1" t="str">
        <v>Michalovce</v>
      </c>
      <c r="D253" s="1" t="str">
        <v>Základná škola</v>
      </c>
      <c r="E253" s="1" t="str">
        <v>základná škola</v>
      </c>
      <c r="F253" s="1" t="str">
        <v>ZŠ I. stupeň</v>
      </c>
      <c r="G253" s="1" t="str">
        <v>áno</v>
      </c>
      <c r="H253" s="1">
        <v>100015706</v>
      </c>
      <c r="I253" s="1">
        <v>1</v>
      </c>
      <c r="J253" s="1" t="str">
        <v>Vrbnica 20, 7216 Vrbnica</v>
      </c>
      <c r="K253" s="1" t="str">
        <v>Obec Vrbnica</v>
      </c>
      <c r="L253" s="1" t="str">
        <v>obec, mesto</v>
      </c>
      <c r="M253" s="1" t="str">
        <v>moderná budova</v>
      </c>
    </row>
    <row r="254" spans="1:13">
      <c r="A254" s="1">
        <v>100015708</v>
      </c>
      <c r="B254" s="1" t="str">
        <v>Košický</v>
      </c>
      <c r="C254" s="1" t="str">
        <v>Michalovce</v>
      </c>
      <c r="D254" s="1" t="str">
        <v>Základná škola</v>
      </c>
      <c r="E254" s="1" t="str">
        <v>základná škola</v>
      </c>
      <c r="F254" s="1" t="str">
        <v>ZŠ I. stupeň</v>
      </c>
      <c r="G254" s="1" t="str">
        <v>áno</v>
      </c>
      <c r="H254" s="1">
        <v>100015708</v>
      </c>
      <c r="I254" s="1">
        <v>1</v>
      </c>
      <c r="J254" s="1" t="str">
        <v>Vysoká nad Uhom 314, 7214 Vysoká nad Uhom</v>
      </c>
      <c r="K254" s="1" t="str">
        <v>Obec Vysoká nad Uhom</v>
      </c>
      <c r="L254" s="1" t="str">
        <v>obec, mesto</v>
      </c>
      <c r="M254" s="1" t="str">
        <v>moderná budova</v>
      </c>
    </row>
    <row r="255" spans="1:13">
      <c r="A255" s="1">
        <v>100015712</v>
      </c>
      <c r="B255" s="1" t="str">
        <v>Košický</v>
      </c>
      <c r="C255" s="1" t="str">
        <v>Michalovce</v>
      </c>
      <c r="D255" s="1" t="str">
        <v>Základná škola s materskou školou</v>
      </c>
      <c r="E255" s="1" t="str">
        <v>základná škola</v>
      </c>
      <c r="F255" s="1" t="str">
        <v>Základná škola</v>
      </c>
      <c r="G255" s="1" t="str">
        <v>áno</v>
      </c>
      <c r="H255" s="1">
        <v>100015712</v>
      </c>
      <c r="I255" s="1">
        <v>1</v>
      </c>
      <c r="J255" s="1" t="str">
        <v>Zalužice 450, 7234 Zalužice</v>
      </c>
      <c r="K255" s="1" t="str">
        <v>Obec Zalužice</v>
      </c>
      <c r="L255" s="1" t="str">
        <v>obec, mesto</v>
      </c>
      <c r="M255" s="1" t="str">
        <v>moderná budova</v>
      </c>
    </row>
    <row r="256" spans="1:13">
      <c r="A256" s="1">
        <v>100015720</v>
      </c>
      <c r="B256" s="1" t="str">
        <v>Košický</v>
      </c>
      <c r="C256" s="1" t="str">
        <v>Michalovce</v>
      </c>
      <c r="D256" s="1" t="str">
        <v>Základná škola</v>
      </c>
      <c r="E256" s="1" t="str">
        <v>základná škola</v>
      </c>
      <c r="F256" s="1" t="str">
        <v>ZŠ I. stupeň</v>
      </c>
      <c r="G256" s="1" t="str">
        <v>áno</v>
      </c>
      <c r="H256" s="1">
        <v>100015720</v>
      </c>
      <c r="I256" s="1">
        <v>1</v>
      </c>
      <c r="J256" s="1" t="str">
        <v>Zemplínska Široká 277, 7213 Zemplínska Široká</v>
      </c>
      <c r="K256" s="1" t="str">
        <v>Obec Zemplínska Široká</v>
      </c>
      <c r="L256" s="1" t="str">
        <v>obec, mesto</v>
      </c>
      <c r="M256" s="1" t="str">
        <v>moderná budova</v>
      </c>
    </row>
    <row r="257" spans="1:13">
      <c r="A257" s="1">
        <v>100015723</v>
      </c>
      <c r="B257" s="1" t="str">
        <v>Košický</v>
      </c>
      <c r="C257" s="1" t="str">
        <v>Michalovce</v>
      </c>
      <c r="D257" s="1" t="str">
        <v>Základná škola s materskou školou</v>
      </c>
      <c r="E257" s="1" t="str">
        <v>základná škola</v>
      </c>
      <c r="F257" s="1" t="str">
        <v>Základná škola</v>
      </c>
      <c r="G257" s="1" t="str">
        <v>áno</v>
      </c>
      <c r="H257" s="1">
        <v>100015723</v>
      </c>
      <c r="I257" s="1">
        <v>1</v>
      </c>
      <c r="J257" s="1" t="str">
        <v>Žbince 145, 7216 Žbince</v>
      </c>
      <c r="K257" s="1" t="str">
        <v>Obec Žbince</v>
      </c>
      <c r="L257" s="1" t="str">
        <v>obec, mesto</v>
      </c>
      <c r="M257" s="1" t="str">
        <v>moderná budova</v>
      </c>
    </row>
    <row r="258" spans="1:13">
      <c r="A258" s="1">
        <v>100015735</v>
      </c>
      <c r="B258" s="1" t="str">
        <v>Košický</v>
      </c>
      <c r="C258" s="1" t="str">
        <v>Rožňava</v>
      </c>
      <c r="D258" s="1" t="str">
        <v>Základná škola s vyučovacím jazykom maďarským - Alapiskola</v>
      </c>
      <c r="E258" s="1" t="str">
        <v>základná škola</v>
      </c>
      <c r="F258" s="1" t="str">
        <v>ZŠ I. stupeň</v>
      </c>
      <c r="G258" s="1" t="str">
        <v>áno</v>
      </c>
      <c r="H258" s="1">
        <v>100015735</v>
      </c>
      <c r="I258" s="1">
        <v>1</v>
      </c>
      <c r="J258" s="1" t="str">
        <v>Bretka 56 -Beretke 56, 98046 Bretka</v>
      </c>
      <c r="K258" s="1" t="str">
        <v>Obec Bretka</v>
      </c>
      <c r="L258" s="1" t="str">
        <v>obec, mesto</v>
      </c>
      <c r="M258" s="1" t="str">
        <v>historická budova</v>
      </c>
    </row>
    <row r="259" spans="1:13">
      <c r="A259" s="1">
        <v>100015738</v>
      </c>
      <c r="B259" s="1" t="str">
        <v>Košický</v>
      </c>
      <c r="C259" s="1" t="str">
        <v>Rožňava</v>
      </c>
      <c r="D259" s="1" t="str">
        <v>Základná škola s materskou školou</v>
      </c>
      <c r="E259" s="1" t="str">
        <v>základná škola</v>
      </c>
      <c r="F259" s="1" t="str">
        <v>Základná škola</v>
      </c>
      <c r="G259" s="1" t="str">
        <v>áno</v>
      </c>
      <c r="H259" s="1">
        <v>100015738</v>
      </c>
      <c r="I259" s="1">
        <v>1</v>
      </c>
      <c r="J259" s="1" t="str">
        <v>Berzehorská 154, 4951 Brzotín</v>
      </c>
      <c r="K259" s="1" t="str">
        <v>Obec Brzotín</v>
      </c>
      <c r="L259" s="1" t="str">
        <v>obec, mesto</v>
      </c>
      <c r="M259" s="1" t="str">
        <v>moderná budova</v>
      </c>
    </row>
    <row r="260" spans="1:13">
      <c r="A260" s="1">
        <v>100015745</v>
      </c>
      <c r="B260" s="1" t="str">
        <v>Košický</v>
      </c>
      <c r="C260" s="1" t="str">
        <v>Rožňava</v>
      </c>
      <c r="D260" s="1" t="str">
        <v>Základná škola  s  vyučovacím jazykom maďarským - Alapiskola</v>
      </c>
      <c r="E260" s="1" t="str">
        <v>základná škola</v>
      </c>
      <c r="F260" s="1" t="str">
        <v>ZŠ I. stupeň</v>
      </c>
      <c r="G260" s="1" t="str">
        <v>áno</v>
      </c>
      <c r="H260" s="1">
        <v>100015745</v>
      </c>
      <c r="I260" s="1">
        <v>1</v>
      </c>
      <c r="J260" s="1" t="str">
        <v>Čoltovo 77, 4912 Čoltovo</v>
      </c>
      <c r="K260" s="1" t="str">
        <v>Obec Čoltovo</v>
      </c>
      <c r="L260" s="1" t="str">
        <v>obec, mesto</v>
      </c>
      <c r="M260" s="1" t="str">
        <v>moderná budova</v>
      </c>
    </row>
    <row r="261" spans="1:13">
      <c r="A261" s="1">
        <v>100015751</v>
      </c>
      <c r="B261" s="1" t="str">
        <v>Košický</v>
      </c>
      <c r="C261" s="1" t="str">
        <v>Rožňava</v>
      </c>
      <c r="D261" s="1" t="str">
        <v>Základná škola - Alapiskola</v>
      </c>
      <c r="E261" s="1" t="str">
        <v>základná škola</v>
      </c>
      <c r="F261" s="1" t="str">
        <v>ZŠ I. stupeň</v>
      </c>
      <c r="G261" s="1" t="str">
        <v>áno</v>
      </c>
      <c r="H261" s="1">
        <v>100015751</v>
      </c>
      <c r="I261" s="1">
        <v>1</v>
      </c>
      <c r="J261" s="1" t="str">
        <v>Hlavná 110, 4955 Dlhá Ves</v>
      </c>
      <c r="K261" s="1" t="str">
        <v>Obec Dlhá Ves</v>
      </c>
      <c r="L261" s="1" t="str">
        <v>obec, mesto</v>
      </c>
      <c r="M261" s="1" t="str">
        <v>moderná budova</v>
      </c>
    </row>
    <row r="262" spans="1:13">
      <c r="A262" s="1">
        <v>100015756</v>
      </c>
      <c r="B262" s="1" t="str">
        <v>Košický</v>
      </c>
      <c r="C262" s="1" t="str">
        <v>Rožňava</v>
      </c>
      <c r="D262" s="1" t="str">
        <v>Špeciálna základná škola ako organizačná zložka Spojenej školy</v>
      </c>
      <c r="E262" s="1" t="str">
        <v>škola pre deti a žiakov so špeciálnymi výchovno-vzdelávacími potrebami</v>
      </c>
      <c r="F262" s="1" t="str">
        <v>Špeciálna základná škola</v>
      </c>
      <c r="G262" s="1" t="str">
        <v>nie</v>
      </c>
      <c r="H262" s="1">
        <v>100017538</v>
      </c>
      <c r="I262" s="1">
        <v>4</v>
      </c>
      <c r="J262" s="1" t="str">
        <v>Nová 803, 4925 Dobšiná</v>
      </c>
      <c r="K262" s="1" t="str">
        <v>Regionálny úrad školskej správy v Košiciach</v>
      </c>
      <c r="L262" s="1" t="str">
        <v>regionálny úrad školskej správy</v>
      </c>
      <c r="M262" s="1" t="str">
        <v>moderná budova</v>
      </c>
    </row>
    <row r="263" spans="1:13">
      <c r="A263" s="1">
        <v>100015757</v>
      </c>
      <c r="B263" s="1" t="str">
        <v>Košický</v>
      </c>
      <c r="C263" s="1" t="str">
        <v>Rožňava</v>
      </c>
      <c r="D263" s="1" t="str">
        <v>Odborné učilište ako organizačná zložka Spojenej školy</v>
      </c>
      <c r="E263" s="1" t="str">
        <v>škola pre deti a žiakov so špeciálnymi výchovno-vzdelávacími potrebami</v>
      </c>
      <c r="F263" s="1" t="str">
        <v>Odborné učilište</v>
      </c>
      <c r="G263" s="1" t="str">
        <v>nie</v>
      </c>
      <c r="H263" s="1">
        <v>100017538</v>
      </c>
      <c r="I263" s="1">
        <v>4</v>
      </c>
      <c r="J263" s="1" t="str">
        <v>Nová 803, 4925 Dobšiná</v>
      </c>
      <c r="K263" s="1" t="str">
        <v>Regionálny úrad školskej správy v Košiciach</v>
      </c>
      <c r="L263" s="1" t="str">
        <v>regionálny úrad školskej správy</v>
      </c>
      <c r="M263" s="1" t="str">
        <v>moderná budova</v>
      </c>
    </row>
    <row r="264" spans="1:13">
      <c r="A264" s="1">
        <v>100015767</v>
      </c>
      <c r="B264" s="1" t="str">
        <v>Košický</v>
      </c>
      <c r="C264" s="1" t="str">
        <v>Rožňava</v>
      </c>
      <c r="D264" s="1" t="str">
        <v>Základná škola Eugena Ruffinyho</v>
      </c>
      <c r="E264" s="1" t="str">
        <v>základná škola</v>
      </c>
      <c r="F264" s="1" t="str">
        <v>Základná škola</v>
      </c>
      <c r="G264" s="1" t="str">
        <v>áno</v>
      </c>
      <c r="H264" s="1">
        <v>100015767</v>
      </c>
      <c r="I264" s="1">
        <v>1</v>
      </c>
      <c r="J264" s="1" t="str">
        <v>Zimná 190 / 144, 4925 Dobšiná</v>
      </c>
      <c r="K264" s="1" t="str">
        <v>Mesto Dobšiná</v>
      </c>
      <c r="L264" s="1" t="str">
        <v>obec, mesto</v>
      </c>
      <c r="M264" s="1" t="str">
        <v>moderná budova</v>
      </c>
    </row>
    <row r="265" spans="1:13">
      <c r="A265" s="1">
        <v>100015772</v>
      </c>
      <c r="B265" s="1" t="str">
        <v>Košický</v>
      </c>
      <c r="C265" s="1" t="str">
        <v>Rožňava</v>
      </c>
      <c r="D265" s="1" t="str">
        <v>Základná škola s vyučovacím jazykom maďarským - Alapiskola</v>
      </c>
      <c r="E265" s="1" t="str">
        <v>základná škola</v>
      </c>
      <c r="F265" s="1" t="str">
        <v>Základná škola</v>
      </c>
      <c r="G265" s="1" t="str">
        <v>áno</v>
      </c>
      <c r="H265" s="1">
        <v>100015772</v>
      </c>
      <c r="I265" s="1">
        <v>1</v>
      </c>
      <c r="J265" s="1" t="str">
        <v>Drnava 105, 4942 Drnava</v>
      </c>
      <c r="K265" s="1" t="str">
        <v>Obec Drnava</v>
      </c>
      <c r="L265" s="1" t="str">
        <v>obec, mesto</v>
      </c>
      <c r="M265" s="1" t="str">
        <v>moderná budova</v>
      </c>
    </row>
    <row r="266" spans="1:13">
      <c r="A266" s="1">
        <v>100015778</v>
      </c>
      <c r="B266" s="1" t="str">
        <v>Košický</v>
      </c>
      <c r="C266" s="1" t="str">
        <v>Rožňava</v>
      </c>
      <c r="D266" s="1" t="str">
        <v>Základná škola s vyučovacím jazykom maďarským - Alapiskola</v>
      </c>
      <c r="E266" s="1" t="str">
        <v>základná škola</v>
      </c>
      <c r="F266" s="1" t="str">
        <v>ZŠ I. stupeň</v>
      </c>
      <c r="G266" s="1" t="str">
        <v>áno</v>
      </c>
      <c r="H266" s="1">
        <v>100015778</v>
      </c>
      <c r="I266" s="1">
        <v>1</v>
      </c>
      <c r="J266" s="1" t="str">
        <v>Gemerská Hôrka 268, 4912 Gemerská Hôrka</v>
      </c>
      <c r="K266" s="1" t="str">
        <v>Obec Gemerská Hôrka</v>
      </c>
      <c r="L266" s="1" t="str">
        <v>obec, mesto</v>
      </c>
      <c r="M266" s="1" t="str">
        <v>moderná budova</v>
      </c>
    </row>
    <row r="267" spans="1:13">
      <c r="A267" s="1">
        <v>100015783</v>
      </c>
      <c r="B267" s="1" t="str">
        <v>Košický</v>
      </c>
      <c r="C267" s="1" t="str">
        <v>Rožňava</v>
      </c>
      <c r="D267" s="1" t="str">
        <v>Základná škola</v>
      </c>
      <c r="E267" s="1" t="str">
        <v>základná škola</v>
      </c>
      <c r="F267" s="1" t="str">
        <v>ZŠ I. stupeň</v>
      </c>
      <c r="G267" s="1" t="str">
        <v>áno</v>
      </c>
      <c r="H267" s="1">
        <v>100015783</v>
      </c>
      <c r="I267" s="1">
        <v>1</v>
      </c>
      <c r="J267" s="1" t="str">
        <v>Gemerská Hôrka 92, 4912 Gemerská Hôrka</v>
      </c>
      <c r="K267" s="1" t="str">
        <v>Obec Gemerská Hôrka</v>
      </c>
      <c r="L267" s="1" t="str">
        <v>obec, mesto</v>
      </c>
      <c r="M267" s="1" t="str">
        <v>moderná budova</v>
      </c>
    </row>
    <row r="268" spans="1:13">
      <c r="A268" s="1">
        <v>100015786</v>
      </c>
      <c r="B268" s="1" t="str">
        <v>Košický</v>
      </c>
      <c r="C268" s="1" t="str">
        <v>Rožňava</v>
      </c>
      <c r="D268" s="1" t="str">
        <v>Základná škola</v>
      </c>
      <c r="E268" s="1" t="str">
        <v>základná škola</v>
      </c>
      <c r="F268" s="1" t="str">
        <v>ZŠ I. stupeň</v>
      </c>
      <c r="G268" s="1" t="str">
        <v>áno</v>
      </c>
      <c r="H268" s="1">
        <v>100015786</v>
      </c>
      <c r="I268" s="1">
        <v>1</v>
      </c>
      <c r="J268" s="1" t="str">
        <v>Gemerská Panica 258, 98046 Gemerská Panica</v>
      </c>
      <c r="K268" s="1" t="str">
        <v>Obec Gemerská Panica</v>
      </c>
      <c r="L268" s="1" t="str">
        <v>obec, mesto</v>
      </c>
      <c r="M268" s="1" t="str">
        <v>moderná budova</v>
      </c>
    </row>
    <row r="269" spans="1:13">
      <c r="A269" s="1">
        <v>100015792</v>
      </c>
      <c r="B269" s="1" t="str">
        <v>Košický</v>
      </c>
      <c r="C269" s="1" t="str">
        <v>Rožňava</v>
      </c>
      <c r="D269" s="1" t="str">
        <v>Základná škola</v>
      </c>
      <c r="E269" s="1" t="str">
        <v>základná škola</v>
      </c>
      <c r="F269" s="1" t="str">
        <v>Základná škola</v>
      </c>
      <c r="G269" s="1" t="str">
        <v>áno</v>
      </c>
      <c r="H269" s="1">
        <v>100015792</v>
      </c>
      <c r="I269" s="1">
        <v>1</v>
      </c>
      <c r="J269" s="1" t="str">
        <v>Sládkovičova 487, 4922 Gemerská Poloma</v>
      </c>
      <c r="K269" s="1" t="str">
        <v>Obec Gemerská Poloma</v>
      </c>
      <c r="L269" s="1" t="str">
        <v>obec, mesto</v>
      </c>
      <c r="M269" s="1" t="str">
        <v>moderná budova</v>
      </c>
    </row>
    <row r="270" spans="1:13">
      <c r="A270" s="1">
        <v>100015800</v>
      </c>
      <c r="B270" s="1" t="str">
        <v>Košický</v>
      </c>
      <c r="C270" s="1" t="str">
        <v>Rožňava</v>
      </c>
      <c r="D270" s="1" t="str">
        <v>Základná škola - Alapiskola</v>
      </c>
      <c r="E270" s="1" t="str">
        <v>základná škola</v>
      </c>
      <c r="F270" s="1" t="str">
        <v>ZŠ I. stupeň</v>
      </c>
      <c r="G270" s="1" t="str">
        <v>áno</v>
      </c>
      <c r="H270" s="1">
        <v>100015800</v>
      </c>
      <c r="I270" s="1">
        <v>1</v>
      </c>
      <c r="J270" s="1" t="str">
        <v>Hrhov 46, 4944 Hrhov</v>
      </c>
      <c r="K270" s="1" t="str">
        <v>Obec Hrhov</v>
      </c>
      <c r="L270" s="1" t="str">
        <v>obec, mesto</v>
      </c>
      <c r="M270" s="1" t="str">
        <v>moderná budova</v>
      </c>
    </row>
    <row r="271" spans="1:13">
      <c r="A271" s="1">
        <v>100015807</v>
      </c>
      <c r="B271" s="1" t="str">
        <v>Košický</v>
      </c>
      <c r="C271" s="1" t="str">
        <v>Rožňava</v>
      </c>
      <c r="D271" s="1" t="str">
        <v>Základná škola s materskou školou s vyučovacím jazykom maďarským - Alapiskola és Óvoda</v>
      </c>
      <c r="E271" s="1" t="str">
        <v>základná škola</v>
      </c>
      <c r="F271" s="1" t="str">
        <v>Základná škola</v>
      </c>
      <c r="G271" s="1" t="str">
        <v>áno</v>
      </c>
      <c r="H271" s="1">
        <v>100015807</v>
      </c>
      <c r="I271" s="1">
        <v>1</v>
      </c>
      <c r="J271" s="1" t="str">
        <v>Jablonov nad Turňou 229, 4943 Jablonov nad Turňou</v>
      </c>
      <c r="K271" s="1" t="str">
        <v>Obec Jablonov nad Turňou</v>
      </c>
      <c r="L271" s="1" t="str">
        <v>obec, mesto</v>
      </c>
      <c r="M271" s="1" t="str">
        <v>moderná budova</v>
      </c>
    </row>
    <row r="272" spans="1:13">
      <c r="A272" s="1">
        <v>100015818</v>
      </c>
      <c r="B272" s="1" t="str">
        <v>Košický</v>
      </c>
      <c r="C272" s="1" t="str">
        <v>Rožňava</v>
      </c>
      <c r="D272" s="1" t="str">
        <v>Základná škola s vyučovacím jazykom maďarským - Alapiskola</v>
      </c>
      <c r="E272" s="1" t="str">
        <v>základná škola</v>
      </c>
      <c r="F272" s="1" t="str">
        <v>ZŠ I. stupeň</v>
      </c>
      <c r="G272" s="1" t="str">
        <v>áno</v>
      </c>
      <c r="H272" s="1">
        <v>100015818</v>
      </c>
      <c r="I272" s="1">
        <v>1</v>
      </c>
      <c r="J272" s="1" t="str">
        <v>Krásnohorská Dlhá Lúka 2, 4945 Krásnohorská Dlhá Lúka</v>
      </c>
      <c r="K272" s="1" t="str">
        <v>Obec Krásnohorská Dlhá Lúka</v>
      </c>
      <c r="L272" s="1" t="str">
        <v>obec, mesto</v>
      </c>
      <c r="M272" s="1" t="str">
        <v>moderná budova</v>
      </c>
    </row>
    <row r="273" spans="1:13">
      <c r="A273" s="1">
        <v>100015821</v>
      </c>
      <c r="B273" s="1" t="str">
        <v>Košický</v>
      </c>
      <c r="C273" s="1" t="str">
        <v>Rožňava</v>
      </c>
      <c r="D273" s="1" t="str">
        <v>Základná škola s materskou školou - Alapiskola és Óvoda</v>
      </c>
      <c r="E273" s="1" t="str">
        <v>základná škola</v>
      </c>
      <c r="F273" s="1" t="str">
        <v>ZŠ I. stupeň</v>
      </c>
      <c r="G273" s="1" t="str">
        <v>áno</v>
      </c>
      <c r="H273" s="1">
        <v>100015821</v>
      </c>
      <c r="I273" s="1">
        <v>1</v>
      </c>
      <c r="J273" s="1" t="str">
        <v>Lipová 115, 4941 Krásnohorské Podhradie</v>
      </c>
      <c r="K273" s="1" t="str">
        <v>Obec Krásnohorské Podhradie</v>
      </c>
      <c r="L273" s="1" t="str">
        <v>obec, mesto</v>
      </c>
      <c r="M273" s="1" t="str">
        <v>historická budova</v>
      </c>
    </row>
    <row r="274" spans="1:13">
      <c r="A274" s="1">
        <v>100015826</v>
      </c>
      <c r="B274" s="1" t="str">
        <v>Košický</v>
      </c>
      <c r="C274" s="1" t="str">
        <v>Rožňava</v>
      </c>
      <c r="D274" s="1" t="str">
        <v>Základná škola</v>
      </c>
      <c r="E274" s="1" t="str">
        <v>základná škola</v>
      </c>
      <c r="F274" s="1" t="str">
        <v>Základná škola</v>
      </c>
      <c r="G274" s="1" t="str">
        <v>áno</v>
      </c>
      <c r="H274" s="1">
        <v>100015826</v>
      </c>
      <c r="I274" s="1">
        <v>1</v>
      </c>
      <c r="J274" s="1" t="str">
        <v>Pokroková 199, 4941 Krásnohorské Podhradie</v>
      </c>
      <c r="K274" s="1" t="str">
        <v>Obec Krásnohorské Podhradie</v>
      </c>
      <c r="L274" s="1" t="str">
        <v>obec, mesto</v>
      </c>
      <c r="M274" s="1" t="str">
        <v>moderná budova</v>
      </c>
    </row>
    <row r="275" spans="1:13">
      <c r="A275" s="1">
        <v>100015835</v>
      </c>
      <c r="B275" s="1" t="str">
        <v>Košický</v>
      </c>
      <c r="C275" s="1" t="str">
        <v>Rožňava</v>
      </c>
      <c r="D275" s="1" t="str">
        <v>Základná škola</v>
      </c>
      <c r="E275" s="1" t="str">
        <v>základná škola</v>
      </c>
      <c r="F275" s="1" t="str">
        <v>ZŠ I. stupeň</v>
      </c>
      <c r="G275" s="1" t="str">
        <v>áno</v>
      </c>
      <c r="H275" s="1">
        <v>100015835</v>
      </c>
      <c r="I275" s="1">
        <v>1</v>
      </c>
      <c r="J275" s="1" t="str">
        <v>Markuška 12, 4934 Markuška</v>
      </c>
      <c r="K275" s="1" t="str">
        <v>Obec Markuška</v>
      </c>
      <c r="L275" s="1" t="str">
        <v>obec, mesto</v>
      </c>
      <c r="M275" s="1" t="str">
        <v>moderná budova</v>
      </c>
    </row>
    <row r="276" spans="1:13">
      <c r="A276" s="1">
        <v>100015841</v>
      </c>
      <c r="B276" s="1" t="str">
        <v>Košický</v>
      </c>
      <c r="C276" s="1" t="str">
        <v>Rožňava</v>
      </c>
      <c r="D276" s="1" t="str">
        <v>Základná škola s materskou školou</v>
      </c>
      <c r="E276" s="1" t="str">
        <v>základná škola</v>
      </c>
      <c r="F276" s="1" t="str">
        <v>Základná škola</v>
      </c>
      <c r="G276" s="1" t="str">
        <v>áno</v>
      </c>
      <c r="H276" s="1">
        <v>100015841</v>
      </c>
      <c r="I276" s="1">
        <v>1</v>
      </c>
      <c r="J276" s="1" t="str">
        <v>Letná 14, 4923 Nižná Slaná</v>
      </c>
      <c r="K276" s="1" t="str">
        <v>Obec Nižná Slaná</v>
      </c>
      <c r="L276" s="1" t="str">
        <v>obec, mesto</v>
      </c>
      <c r="M276" s="1" t="str">
        <v>moderná budova</v>
      </c>
    </row>
    <row r="277" spans="1:13">
      <c r="A277" s="1">
        <v>100015845</v>
      </c>
      <c r="B277" s="1" t="str">
        <v>Košický</v>
      </c>
      <c r="C277" s="1" t="str">
        <v>Rožňava</v>
      </c>
      <c r="D277" s="1" t="str">
        <v>Základná škola</v>
      </c>
      <c r="E277" s="1" t="str">
        <v>základná škola</v>
      </c>
      <c r="F277" s="1" t="str">
        <v>ZŠ I. stupeň</v>
      </c>
      <c r="G277" s="1" t="str">
        <v>áno</v>
      </c>
      <c r="H277" s="1">
        <v>100015845</v>
      </c>
      <c r="I277" s="1">
        <v>1</v>
      </c>
      <c r="J277" s="1" t="str">
        <v>Ochtiná 50, 4935 Ochtiná</v>
      </c>
      <c r="K277" s="1" t="str">
        <v>Obec Ochtiná</v>
      </c>
      <c r="L277" s="1" t="str">
        <v>obec, mesto</v>
      </c>
      <c r="M277" s="1" t="str">
        <v>historická budova</v>
      </c>
    </row>
    <row r="278" spans="1:13">
      <c r="A278" s="1">
        <v>100015850</v>
      </c>
      <c r="B278" s="1" t="str">
        <v>Košický</v>
      </c>
      <c r="C278" s="1" t="str">
        <v>Rožňava</v>
      </c>
      <c r="D278" s="1" t="str">
        <v>Základná škola Györgya Dénesa s vyučovacím jazykom maďarským - Dénes György  Alapiskola</v>
      </c>
      <c r="E278" s="1" t="str">
        <v>základná škola</v>
      </c>
      <c r="F278" s="1" t="str">
        <v>Základná škola</v>
      </c>
      <c r="G278" s="1" t="str">
        <v>áno</v>
      </c>
      <c r="H278" s="1">
        <v>100015850</v>
      </c>
      <c r="I278" s="1">
        <v>1</v>
      </c>
      <c r="J278" s="1" t="str">
        <v>Čsl. armády 31, 4911 Plešivec</v>
      </c>
      <c r="K278" s="1" t="str">
        <v>Obec Plešivec</v>
      </c>
      <c r="L278" s="1" t="str">
        <v>obec, mesto</v>
      </c>
      <c r="M278" s="1" t="str">
        <v>moderná budova</v>
      </c>
    </row>
    <row r="279" spans="1:13">
      <c r="A279" s="1">
        <v>100015855</v>
      </c>
      <c r="B279" s="1" t="str">
        <v>Košický</v>
      </c>
      <c r="C279" s="1" t="str">
        <v>Rožňava</v>
      </c>
      <c r="D279" s="1" t="str">
        <v>Základná škola</v>
      </c>
      <c r="E279" s="1" t="str">
        <v>základná škola</v>
      </c>
      <c r="F279" s="1" t="str">
        <v>Základná škola</v>
      </c>
      <c r="G279" s="1" t="str">
        <v>áno</v>
      </c>
      <c r="H279" s="1">
        <v>100015855</v>
      </c>
      <c r="I279" s="1">
        <v>1</v>
      </c>
      <c r="J279" s="1" t="str">
        <v>Gemerská 1, 4911 Plešivec</v>
      </c>
      <c r="K279" s="1" t="str">
        <v>Obec Plešivec</v>
      </c>
      <c r="L279" s="1" t="str">
        <v>obec, mesto</v>
      </c>
      <c r="M279" s="1" t="str">
        <v>moderná budova</v>
      </c>
    </row>
    <row r="280" spans="1:13">
      <c r="A280" s="1">
        <v>100015859</v>
      </c>
      <c r="B280" s="1" t="str">
        <v>Košický</v>
      </c>
      <c r="C280" s="1" t="str">
        <v>Rožňava</v>
      </c>
      <c r="D280" s="1" t="str">
        <v>Základná škola</v>
      </c>
      <c r="E280" s="1" t="str">
        <v>základná škola</v>
      </c>
      <c r="F280" s="1" t="str">
        <v>Základná škola</v>
      </c>
      <c r="G280" s="1" t="str">
        <v>áno</v>
      </c>
      <c r="H280" s="1">
        <v>100015859</v>
      </c>
      <c r="I280" s="1">
        <v>1</v>
      </c>
      <c r="J280" s="1" t="str">
        <v>Rejdová 43, 4926 Rejdová</v>
      </c>
      <c r="K280" s="1" t="str">
        <v>Obec Rejdová</v>
      </c>
      <c r="L280" s="1" t="str">
        <v>obec, mesto</v>
      </c>
      <c r="M280" s="1" t="str">
        <v>moderná budova</v>
      </c>
    </row>
    <row r="281" spans="1:13">
      <c r="A281" s="1">
        <v>100015867</v>
      </c>
      <c r="B281" s="1" t="str">
        <v>Košický</v>
      </c>
      <c r="C281" s="1" t="str">
        <v>Rožňava</v>
      </c>
      <c r="D281" s="1" t="str">
        <v>Základná škola</v>
      </c>
      <c r="E281" s="1" t="str">
        <v>základná škola</v>
      </c>
      <c r="F281" s="1" t="str">
        <v>ZŠ I. stupeň</v>
      </c>
      <c r="G281" s="1" t="str">
        <v>áno</v>
      </c>
      <c r="H281" s="1">
        <v>100015867</v>
      </c>
      <c r="I281" s="1">
        <v>1</v>
      </c>
      <c r="J281" s="1" t="str">
        <v>Roštár 83, 4935 Roštár</v>
      </c>
      <c r="K281" s="1" t="str">
        <v>Obec Roštár</v>
      </c>
      <c r="L281" s="1" t="str">
        <v>obec, mesto</v>
      </c>
      <c r="M281" s="1" t="str">
        <v>historická budova</v>
      </c>
    </row>
    <row r="282" spans="1:13">
      <c r="A282" s="1">
        <v>100015871</v>
      </c>
      <c r="B282" s="1" t="str">
        <v>Košický</v>
      </c>
      <c r="C282" s="1" t="str">
        <v>Rožňava</v>
      </c>
      <c r="D282" s="1" t="str">
        <v>Obchodná akadémia</v>
      </c>
      <c r="E282" s="1" t="str">
        <v>stredná odborná škola</v>
      </c>
      <c r="F282" s="1" t="str">
        <v>Obchodná akadémia</v>
      </c>
      <c r="G282" s="1" t="str">
        <v>áno</v>
      </c>
      <c r="H282" s="1">
        <v>100015871</v>
      </c>
      <c r="I282" s="1">
        <v>1</v>
      </c>
      <c r="J282" s="1" t="str">
        <v>Akademika Hronca 8, 4801 Rožňava</v>
      </c>
      <c r="K282" s="1" t="str">
        <v>Košický samosprávny kraj</v>
      </c>
      <c r="L282" s="1" t="str">
        <v>samosprávny kraj</v>
      </c>
      <c r="M282" s="1" t="str">
        <v>moderná budova</v>
      </c>
    </row>
    <row r="283" spans="1:13">
      <c r="A283" s="1">
        <v>100015875</v>
      </c>
      <c r="B283" s="1" t="str">
        <v>Košický</v>
      </c>
      <c r="C283" s="1" t="str">
        <v>Rožňava</v>
      </c>
      <c r="D283" s="1" t="str">
        <v>Stredná odborná škola technická</v>
      </c>
      <c r="E283" s="1" t="str">
        <v>stredná odborná škola</v>
      </c>
      <c r="F283" s="1" t="str">
        <v>Stredná odborná škola</v>
      </c>
      <c r="G283" s="1" t="str">
        <v>áno</v>
      </c>
      <c r="H283" s="1">
        <v>100015875</v>
      </c>
      <c r="I283" s="1">
        <v>2</v>
      </c>
      <c r="J283" s="1" t="str">
        <v>Hviezdoslavova 5, 4801 Rožňava</v>
      </c>
      <c r="K283" s="1" t="str">
        <v>Košický samosprávny kraj</v>
      </c>
      <c r="L283" s="1" t="str">
        <v>samosprávny kraj</v>
      </c>
      <c r="M283" s="1" t="str">
        <v>moderná budova</v>
      </c>
    </row>
    <row r="284" spans="1:13">
      <c r="A284" s="1">
        <v>100015876</v>
      </c>
      <c r="B284" s="1" t="str">
        <v>Košický</v>
      </c>
      <c r="C284" s="1" t="str">
        <v>Rožňava</v>
      </c>
      <c r="D284" s="1" t="str">
        <v>Stredná odborná škola s vyučovacím jazykom maďarským - Szakközépiskola,  ako organizačná zložka Spojenej školy</v>
      </c>
      <c r="E284" s="1" t="str">
        <v>stredná odborná škola</v>
      </c>
      <c r="F284" s="1" t="str">
        <v>Stredná odborná škola</v>
      </c>
      <c r="G284" s="1" t="str">
        <v>nie</v>
      </c>
      <c r="H284" s="1">
        <v>100017535</v>
      </c>
      <c r="I284" s="1">
        <v>3</v>
      </c>
      <c r="J284" s="1" t="str">
        <v>J. A. Komenského 5, 4801 Rožňava</v>
      </c>
      <c r="K284" s="1" t="str">
        <v>Mesto Rožňava</v>
      </c>
      <c r="L284" s="1" t="str">
        <v>obec, mesto</v>
      </c>
      <c r="M284" s="1" t="str">
        <v>moderná budova</v>
      </c>
    </row>
    <row r="285" spans="1:13">
      <c r="A285" s="1">
        <v>100015877</v>
      </c>
      <c r="B285" s="1" t="str">
        <v>Košický</v>
      </c>
      <c r="C285" s="1" t="str">
        <v>Rožňava</v>
      </c>
      <c r="D285" s="1" t="str">
        <v>Základná škola Z.Fábryho s vyučovacím jazykom maďarským - Fábry Zoltán Alapiskola ako organizačná zložka Spojenej školy</v>
      </c>
      <c r="E285" s="1" t="str">
        <v>základná škola</v>
      </c>
      <c r="F285" s="1" t="str">
        <v>Základná škola</v>
      </c>
      <c r="G285" s="1" t="str">
        <v>nie</v>
      </c>
      <c r="H285" s="1">
        <v>100017535</v>
      </c>
      <c r="I285" s="1">
        <v>3</v>
      </c>
      <c r="J285" s="1" t="str">
        <v>J. A. Komenského 5, 4801 Rožňava</v>
      </c>
      <c r="K285" s="1" t="str">
        <v>Mesto Rožňava</v>
      </c>
      <c r="L285" s="1" t="str">
        <v>obec, mesto</v>
      </c>
      <c r="M285" s="1" t="str">
        <v>moderná budova</v>
      </c>
    </row>
    <row r="286" spans="1:13">
      <c r="A286" s="1">
        <v>100015893</v>
      </c>
      <c r="B286" s="1" t="str">
        <v>Košický</v>
      </c>
      <c r="C286" s="1" t="str">
        <v>Rožňava</v>
      </c>
      <c r="D286" s="1" t="str">
        <v>Stredná zdravotnícka škola - Egészségügyi Középiskola</v>
      </c>
      <c r="E286" s="1" t="str">
        <v>stredná odborná škola</v>
      </c>
      <c r="F286" s="1" t="str">
        <v>Stredná zdravotnícka škola</v>
      </c>
      <c r="G286" s="1" t="str">
        <v>áno</v>
      </c>
      <c r="H286" s="1">
        <v>100015893</v>
      </c>
      <c r="I286" s="1">
        <v>1</v>
      </c>
      <c r="J286" s="1" t="str">
        <v>Námestie 1. mája č. 1, 4801 Rožňava</v>
      </c>
      <c r="K286" s="1" t="str">
        <v>Košický samosprávny kraj</v>
      </c>
      <c r="L286" s="1" t="str">
        <v>samosprávny kraj</v>
      </c>
      <c r="M286" s="1" t="str">
        <v>historická budova</v>
      </c>
    </row>
    <row r="287" spans="1:13">
      <c r="A287" s="1">
        <v>100015897</v>
      </c>
      <c r="B287" s="1" t="str">
        <v>Košický</v>
      </c>
      <c r="C287" s="1" t="str">
        <v>Rožňava</v>
      </c>
      <c r="D287" s="1" t="str">
        <v>Stredná odborná škola obchodu a služieb</v>
      </c>
      <c r="E287" s="1" t="str">
        <v>stredná odborná škola</v>
      </c>
      <c r="F287" s="1" t="str">
        <v>Stredná odborná škola</v>
      </c>
      <c r="G287" s="1" t="str">
        <v>áno</v>
      </c>
      <c r="H287" s="1">
        <v>100015897</v>
      </c>
      <c r="I287" s="1">
        <v>1</v>
      </c>
      <c r="J287" s="1" t="str">
        <v>Rožňavská Baňa 211, 4801 Rožňava</v>
      </c>
      <c r="K287" s="1" t="str">
        <v>Košický samosprávny kraj</v>
      </c>
      <c r="L287" s="1" t="str">
        <v>samosprávny kraj</v>
      </c>
      <c r="M287" s="1" t="str">
        <v>moderná budova</v>
      </c>
    </row>
    <row r="288" spans="1:13">
      <c r="A288" s="1">
        <v>100015903</v>
      </c>
      <c r="B288" s="1" t="str">
        <v>Košický</v>
      </c>
      <c r="C288" s="1" t="str">
        <v>Rožňava</v>
      </c>
      <c r="D288" s="1" t="str">
        <v>Gymnázium Pavla Jozefa Šafárika - Pavol Jozef Šafárik Gimnázium</v>
      </c>
      <c r="E288" s="1" t="str">
        <v>gymnázium</v>
      </c>
      <c r="F288" s="1" t="str">
        <v>Gymnázium</v>
      </c>
      <c r="G288" s="1" t="str">
        <v>áno</v>
      </c>
      <c r="H288" s="1">
        <v>100015903</v>
      </c>
      <c r="I288" s="1">
        <v>1</v>
      </c>
      <c r="J288" s="1" t="str">
        <v>Akademika Hronca 1, 4801 Rožňava</v>
      </c>
      <c r="K288" s="1" t="str">
        <v>Košický samosprávny kraj</v>
      </c>
      <c r="L288" s="1" t="str">
        <v>samosprávny kraj</v>
      </c>
      <c r="M288" s="1" t="str">
        <v>historická budova</v>
      </c>
    </row>
    <row r="289" spans="1:13">
      <c r="A289" s="1">
        <v>100015907</v>
      </c>
      <c r="B289" s="1" t="str">
        <v>Košický</v>
      </c>
      <c r="C289" s="1" t="str">
        <v>Rožňava</v>
      </c>
      <c r="D289" s="1" t="str">
        <v>Základná škola</v>
      </c>
      <c r="E289" s="1" t="str">
        <v>základná škola</v>
      </c>
      <c r="F289" s="1" t="str">
        <v>Základná škola</v>
      </c>
      <c r="G289" s="1" t="str">
        <v>áno</v>
      </c>
      <c r="H289" s="1">
        <v>100015907</v>
      </c>
      <c r="I289" s="1">
        <v>1</v>
      </c>
      <c r="J289" s="1" t="str">
        <v>Pionierov 1, 4801 Rožňava</v>
      </c>
      <c r="K289" s="1" t="str">
        <v>Mesto Rožňava</v>
      </c>
      <c r="L289" s="1" t="str">
        <v>obec, mesto</v>
      </c>
      <c r="M289" s="1" t="str">
        <v>moderná budova</v>
      </c>
    </row>
    <row r="290" spans="1:13">
      <c r="A290" s="1">
        <v>100015912</v>
      </c>
      <c r="B290" s="1" t="str">
        <v>Košický</v>
      </c>
      <c r="C290" s="1" t="str">
        <v>Rožňava</v>
      </c>
      <c r="D290" s="1" t="str">
        <v>Základná škola akademika Jura Hronca</v>
      </c>
      <c r="E290" s="1" t="str">
        <v>základná škola</v>
      </c>
      <c r="F290" s="1" t="str">
        <v>Základná škola</v>
      </c>
      <c r="G290" s="1" t="str">
        <v>áno</v>
      </c>
      <c r="H290" s="1">
        <v>100015912</v>
      </c>
      <c r="I290" s="1">
        <v>1</v>
      </c>
      <c r="J290" s="1" t="str">
        <v>Zakarpatská 12, 4801 Rožňava</v>
      </c>
      <c r="K290" s="1" t="str">
        <v>Mesto Rožňava</v>
      </c>
      <c r="L290" s="1" t="str">
        <v>obec, mesto</v>
      </c>
      <c r="M290" s="1" t="str">
        <v>moderná budova</v>
      </c>
    </row>
    <row r="291" spans="1:13">
      <c r="A291" s="1">
        <v>100015918</v>
      </c>
      <c r="B291" s="1" t="str">
        <v>Košický</v>
      </c>
      <c r="C291" s="1" t="str">
        <v>Rožňava</v>
      </c>
      <c r="D291" s="1" t="str">
        <v>Odborné učilište ako organizačná zložka Spojenej školy internátnej</v>
      </c>
      <c r="E291" s="1" t="str">
        <v>škola pre deti a žiakov so špeciálnymi výchovno-vzdelávacími potrebami</v>
      </c>
      <c r="F291" s="1" t="str">
        <v>Odborné učilište</v>
      </c>
      <c r="G291" s="1" t="str">
        <v>nie</v>
      </c>
      <c r="H291" s="1">
        <v>100017536</v>
      </c>
      <c r="I291" s="1">
        <v>5</v>
      </c>
      <c r="J291" s="1" t="str">
        <v>Zeleného stromu 8, 4801 Rožňava</v>
      </c>
      <c r="K291" s="1" t="str">
        <v>Regionálny úrad školskej správy v Košiciach</v>
      </c>
      <c r="L291" s="1" t="str">
        <v>regionálny úrad školskej správy</v>
      </c>
      <c r="M291" s="1" t="str">
        <v>moderná budova</v>
      </c>
    </row>
    <row r="292" spans="1:13">
      <c r="A292" s="1">
        <v>100015919</v>
      </c>
      <c r="B292" s="1" t="str">
        <v>Košický</v>
      </c>
      <c r="C292" s="1" t="str">
        <v>Rožňava</v>
      </c>
      <c r="D292" s="1" t="str">
        <v>Špeciálna základná škola internátna-Bentlakásos Speciális Alapiskola ako organizačná zložka Spojenej školy internátnej</v>
      </c>
      <c r="E292" s="1" t="str">
        <v>škola pre deti a žiakov so špeciálnymi výchovno-vzdelávacími potrebami</v>
      </c>
      <c r="F292" s="1" t="str">
        <v>Špeciálna základná škola internátna</v>
      </c>
      <c r="G292" s="1" t="str">
        <v>nie</v>
      </c>
      <c r="H292" s="1">
        <v>100017536</v>
      </c>
      <c r="I292" s="1">
        <v>5</v>
      </c>
      <c r="J292" s="1" t="str">
        <v>Zeleného stromu 8, 4801 Rožňava</v>
      </c>
      <c r="K292" s="1" t="str">
        <v>Regionálny úrad školskej správy v Košiciach</v>
      </c>
      <c r="L292" s="1" t="str">
        <v>regionálny úrad školskej správy</v>
      </c>
      <c r="M292" s="1" t="str">
        <v>moderná budova</v>
      </c>
    </row>
    <row r="293" spans="1:13">
      <c r="A293" s="1">
        <v>100015924</v>
      </c>
      <c r="B293" s="1" t="str">
        <v>Košický</v>
      </c>
      <c r="C293" s="1" t="str">
        <v>Rožňava</v>
      </c>
      <c r="D293" s="1" t="str">
        <v>Základná škola</v>
      </c>
      <c r="E293" s="1" t="str">
        <v>základná škola</v>
      </c>
      <c r="F293" s="1" t="str">
        <v>Základná škola</v>
      </c>
      <c r="G293" s="1" t="str">
        <v>áno</v>
      </c>
      <c r="H293" s="1">
        <v>100015924</v>
      </c>
      <c r="I293" s="1">
        <v>1</v>
      </c>
      <c r="J293" s="1" t="str">
        <v>Zlatá 2, 4801 Rožňava</v>
      </c>
      <c r="K293" s="1" t="str">
        <v>Mesto Rožňava</v>
      </c>
      <c r="L293" s="1" t="str">
        <v>obec, mesto</v>
      </c>
      <c r="M293" s="1" t="str">
        <v>moderná budova</v>
      </c>
    </row>
    <row r="294" spans="1:13">
      <c r="A294" s="1">
        <v>100015936</v>
      </c>
      <c r="B294" s="1" t="str">
        <v>Košický</v>
      </c>
      <c r="C294" s="1" t="str">
        <v>Rožňava</v>
      </c>
      <c r="D294" s="1" t="str">
        <v>Základná škola s vyučovacím jazykom maďarským - Alapiskola</v>
      </c>
      <c r="E294" s="1" t="str">
        <v>základná škola</v>
      </c>
      <c r="F294" s="1" t="str">
        <v>ZŠ I. stupeň</v>
      </c>
      <c r="G294" s="1" t="str">
        <v>áno</v>
      </c>
      <c r="H294" s="1">
        <v>100015936</v>
      </c>
      <c r="I294" s="1">
        <v>1</v>
      </c>
      <c r="J294" s="1" t="str">
        <v>Silica 44 - Szilice 44, 4952 Silica</v>
      </c>
      <c r="K294" s="1" t="str">
        <v>Obec Silica</v>
      </c>
      <c r="L294" s="1" t="str">
        <v>obec, mesto</v>
      </c>
      <c r="M294" s="1" t="str">
        <v>moderná budova</v>
      </c>
    </row>
    <row r="295" spans="1:13">
      <c r="A295" s="1">
        <v>100015939</v>
      </c>
      <c r="B295" s="1" t="str">
        <v>Košický</v>
      </c>
      <c r="C295" s="1" t="str">
        <v>Rožňava</v>
      </c>
      <c r="D295" s="1" t="str">
        <v>Základná škola Pavla Emanuela Dobšinského</v>
      </c>
      <c r="E295" s="1" t="str">
        <v>základná škola</v>
      </c>
      <c r="F295" s="1" t="str">
        <v>Základná škola</v>
      </c>
      <c r="G295" s="1" t="str">
        <v>áno</v>
      </c>
      <c r="H295" s="1">
        <v>100015939</v>
      </c>
      <c r="I295" s="1">
        <v>1</v>
      </c>
      <c r="J295" s="1" t="str">
        <v>Slavošovce 125, 4936 Slavošovce</v>
      </c>
      <c r="K295" s="1" t="str">
        <v>Obec Slavošovce</v>
      </c>
      <c r="L295" s="1" t="str">
        <v>obec, mesto</v>
      </c>
      <c r="M295" s="1" t="str">
        <v>moderná budova</v>
      </c>
    </row>
    <row r="296" spans="1:13">
      <c r="A296" s="1">
        <v>100015945</v>
      </c>
      <c r="B296" s="1" t="str">
        <v>Košický</v>
      </c>
      <c r="C296" s="1" t="str">
        <v>Rožňava</v>
      </c>
      <c r="D296" s="1" t="str">
        <v>Základná škola</v>
      </c>
      <c r="E296" s="1" t="str">
        <v>základná škola</v>
      </c>
      <c r="F296" s="1" t="str">
        <v>Základná škola</v>
      </c>
      <c r="G296" s="1" t="str">
        <v>áno</v>
      </c>
      <c r="H296" s="1">
        <v>100015945</v>
      </c>
      <c r="I296" s="1">
        <v>1</v>
      </c>
      <c r="J296" s="1" t="str">
        <v>Školská 295, 4932 Štítnik</v>
      </c>
      <c r="K296" s="1" t="str">
        <v>Obec Štítnik</v>
      </c>
      <c r="L296" s="1" t="str">
        <v>obec, mesto</v>
      </c>
      <c r="M296" s="1" t="str">
        <v>moderná budova</v>
      </c>
    </row>
    <row r="297" spans="1:13">
      <c r="A297" s="1">
        <v>100015951</v>
      </c>
      <c r="B297" s="1" t="str">
        <v>Košický</v>
      </c>
      <c r="C297" s="1" t="str">
        <v>Rožňava</v>
      </c>
      <c r="D297" s="1" t="str">
        <v>Základná škola s materskou školou</v>
      </c>
      <c r="E297" s="1" t="str">
        <v>základná škola</v>
      </c>
      <c r="F297" s="1" t="str">
        <v>ZŠ I. stupeň</v>
      </c>
      <c r="G297" s="1" t="str">
        <v>áno</v>
      </c>
      <c r="H297" s="1">
        <v>100015951</v>
      </c>
      <c r="I297" s="1">
        <v>1</v>
      </c>
      <c r="J297" s="1" t="str">
        <v>SNP 239 / 15, 4924 Vlachovo</v>
      </c>
      <c r="K297" s="1" t="str">
        <v>Obec Vlachovo</v>
      </c>
      <c r="L297" s="1" t="str">
        <v>obec, mesto</v>
      </c>
      <c r="M297" s="1" t="str">
        <v>historická budova</v>
      </c>
    </row>
    <row r="298" spans="1:13">
      <c r="A298" s="1">
        <v>100015956</v>
      </c>
      <c r="B298" s="1" t="str">
        <v>Košický</v>
      </c>
      <c r="C298" s="1" t="str">
        <v>Sobrance</v>
      </c>
      <c r="D298" s="1" t="str">
        <v>Základná škola s materskou školou</v>
      </c>
      <c r="E298" s="1" t="str">
        <v>základná škola</v>
      </c>
      <c r="F298" s="1" t="str">
        <v>Základná škola</v>
      </c>
      <c r="G298" s="1" t="str">
        <v>áno</v>
      </c>
      <c r="H298" s="1">
        <v>100015956</v>
      </c>
      <c r="I298" s="1">
        <v>1</v>
      </c>
      <c r="J298" s="1" t="str">
        <v>Bežovce 417, 7253 Bežovce</v>
      </c>
      <c r="K298" s="1" t="str">
        <v>Obec Bežovce</v>
      </c>
      <c r="L298" s="1" t="str">
        <v>obec, mesto</v>
      </c>
      <c r="M298" s="1" t="str">
        <v>moderná budova</v>
      </c>
    </row>
    <row r="299" spans="1:13">
      <c r="A299" s="1">
        <v>100015963</v>
      </c>
      <c r="B299" s="1" t="str">
        <v>Košický</v>
      </c>
      <c r="C299" s="1" t="str">
        <v>Sobrance</v>
      </c>
      <c r="D299" s="1" t="str">
        <v>Základná škola</v>
      </c>
      <c r="E299" s="1" t="str">
        <v>základná škola</v>
      </c>
      <c r="F299" s="1" t="str">
        <v>Základná škola</v>
      </c>
      <c r="G299" s="1" t="str">
        <v>áno</v>
      </c>
      <c r="H299" s="1">
        <v>100015963</v>
      </c>
      <c r="I299" s="1">
        <v>1</v>
      </c>
      <c r="J299" s="1" t="str">
        <v>Blatné Remety 98, 7244 Blatné Remety</v>
      </c>
      <c r="K299" s="1" t="str">
        <v>Obec Blatné Remety</v>
      </c>
      <c r="L299" s="1" t="str">
        <v>obec, mesto</v>
      </c>
      <c r="M299" s="1" t="str">
        <v>historická budova</v>
      </c>
    </row>
    <row r="300" spans="1:13">
      <c r="A300" s="1">
        <v>100015980</v>
      </c>
      <c r="B300" s="1" t="str">
        <v>Košický</v>
      </c>
      <c r="C300" s="1" t="str">
        <v>Sobrance</v>
      </c>
      <c r="D300" s="1" t="str">
        <v>Základná škola s materskou školou</v>
      </c>
      <c r="E300" s="1" t="str">
        <v>základná škola</v>
      </c>
      <c r="F300" s="1" t="str">
        <v>Základná škola</v>
      </c>
      <c r="G300" s="1" t="str">
        <v>áno</v>
      </c>
      <c r="H300" s="1">
        <v>100015980</v>
      </c>
      <c r="I300" s="1">
        <v>1</v>
      </c>
      <c r="J300" s="1" t="str">
        <v>Krčava 184, 7251 Krčava</v>
      </c>
      <c r="K300" s="1" t="str">
        <v>Obec Krčava</v>
      </c>
      <c r="L300" s="1" t="str">
        <v>obec, mesto</v>
      </c>
      <c r="M300" s="1" t="str">
        <v>moderná budova</v>
      </c>
    </row>
    <row r="301" spans="1:13">
      <c r="A301" s="1">
        <v>100015984</v>
      </c>
      <c r="B301" s="1" t="str">
        <v>Košický</v>
      </c>
      <c r="C301" s="1" t="str">
        <v>Sobrance</v>
      </c>
      <c r="D301" s="1" t="str">
        <v>Základná škola</v>
      </c>
      <c r="E301" s="1" t="str">
        <v>základná škola</v>
      </c>
      <c r="F301" s="1" t="str">
        <v>ZŠ I. stupeň</v>
      </c>
      <c r="G301" s="1" t="str">
        <v>áno</v>
      </c>
      <c r="H301" s="1">
        <v>100015984</v>
      </c>
      <c r="I301" s="1">
        <v>1</v>
      </c>
      <c r="J301" s="1" t="str">
        <v>Lekárovce 305, 7254 Lekárovce</v>
      </c>
      <c r="K301" s="1" t="str">
        <v>Obec Lekárovce</v>
      </c>
      <c r="L301" s="1" t="str">
        <v>obec, mesto</v>
      </c>
      <c r="M301" s="1" t="str">
        <v>moderná budova</v>
      </c>
    </row>
    <row r="302" spans="1:13">
      <c r="A302" s="1">
        <v>100015995</v>
      </c>
      <c r="B302" s="1" t="str">
        <v>Košický</v>
      </c>
      <c r="C302" s="1" t="str">
        <v>Sobrance</v>
      </c>
      <c r="D302" s="1" t="str">
        <v>Základná škola s materskou školou</v>
      </c>
      <c r="E302" s="1" t="str">
        <v>základná škola</v>
      </c>
      <c r="F302" s="1" t="str">
        <v>Základná škola</v>
      </c>
      <c r="G302" s="1" t="str">
        <v>áno</v>
      </c>
      <c r="H302" s="1">
        <v>100015995</v>
      </c>
      <c r="I302" s="1">
        <v>1</v>
      </c>
      <c r="J302" s="1" t="str">
        <v>Porúbka 20, 7261 Porúbka</v>
      </c>
      <c r="K302" s="1" t="str">
        <v>Obec Porúbka</v>
      </c>
      <c r="L302" s="1" t="str">
        <v>obec, mesto</v>
      </c>
      <c r="M302" s="1" t="str">
        <v>moderná budova</v>
      </c>
    </row>
    <row r="303" spans="1:13">
      <c r="A303" s="1">
        <v>100016010</v>
      </c>
      <c r="B303" s="1" t="str">
        <v>Košický</v>
      </c>
      <c r="C303" s="1" t="str">
        <v>Sobrance</v>
      </c>
      <c r="D303" s="1" t="str">
        <v>Základná škola</v>
      </c>
      <c r="E303" s="1" t="str">
        <v>základná škola</v>
      </c>
      <c r="F303" s="1" t="str">
        <v>Základná škola</v>
      </c>
      <c r="G303" s="1" t="str">
        <v>áno</v>
      </c>
      <c r="H303" s="1">
        <v>100016010</v>
      </c>
      <c r="I303" s="1">
        <v>1</v>
      </c>
      <c r="J303" s="1" t="str">
        <v>Komenského 12, 7301 Sobrance</v>
      </c>
      <c r="K303" s="1" t="str">
        <v>Mesto Sobrance</v>
      </c>
      <c r="L303" s="1" t="str">
        <v>obec, mesto</v>
      </c>
      <c r="M303" s="1" t="str">
        <v>moderná budova</v>
      </c>
    </row>
    <row r="304" spans="1:13">
      <c r="A304" s="1">
        <v>100016012</v>
      </c>
      <c r="B304" s="1" t="str">
        <v>Košický</v>
      </c>
      <c r="C304" s="1" t="str">
        <v>Sobrance</v>
      </c>
      <c r="D304" s="1" t="str">
        <v>Základná škola</v>
      </c>
      <c r="E304" s="1" t="str">
        <v>základná škola</v>
      </c>
      <c r="F304" s="1" t="str">
        <v>Základná škola</v>
      </c>
      <c r="G304" s="1" t="str">
        <v>áno</v>
      </c>
      <c r="H304" s="1">
        <v>100016012</v>
      </c>
      <c r="I304" s="1">
        <v>1</v>
      </c>
      <c r="J304" s="1" t="str">
        <v>Komenského 6, 7301 Sobrance</v>
      </c>
      <c r="K304" s="1" t="str">
        <v>Mesto Sobrance</v>
      </c>
      <c r="L304" s="1" t="str">
        <v>obec, mesto</v>
      </c>
      <c r="M304" s="1" t="str">
        <v>historická budova</v>
      </c>
    </row>
    <row r="305" spans="1:13">
      <c r="A305" s="1">
        <v>100016014</v>
      </c>
      <c r="B305" s="1" t="str">
        <v>Košický</v>
      </c>
      <c r="C305" s="1" t="str">
        <v>Sobrance</v>
      </c>
      <c r="D305" s="1" t="str">
        <v>Gymnázium</v>
      </c>
      <c r="E305" s="1" t="str">
        <v>gymnázium</v>
      </c>
      <c r="F305" s="1" t="str">
        <v>Gymnázium</v>
      </c>
      <c r="G305" s="1" t="str">
        <v>áno</v>
      </c>
      <c r="H305" s="1">
        <v>100016014</v>
      </c>
      <c r="I305" s="1">
        <v>1</v>
      </c>
      <c r="J305" s="1" t="str">
        <v>Kpt. Nálepku 6, 7301 Sobrance</v>
      </c>
      <c r="K305" s="1" t="str">
        <v>Košický samosprávny kraj</v>
      </c>
      <c r="L305" s="1" t="str">
        <v>samosprávny kraj</v>
      </c>
      <c r="M305" s="1" t="str">
        <v>moderná budova</v>
      </c>
    </row>
    <row r="306" spans="1:13">
      <c r="A306" s="1">
        <v>100016017</v>
      </c>
      <c r="B306" s="1" t="str">
        <v>Košický</v>
      </c>
      <c r="C306" s="1" t="str">
        <v>Sobrance</v>
      </c>
      <c r="D306" s="1" t="str">
        <v>Stredná odborná škola obchodu a služieb</v>
      </c>
      <c r="E306" s="1" t="str">
        <v>stredná odborná škola</v>
      </c>
      <c r="F306" s="1" t="str">
        <v>Stredná odborná škola</v>
      </c>
      <c r="G306" s="1" t="str">
        <v>áno</v>
      </c>
      <c r="H306" s="1">
        <v>100016017</v>
      </c>
      <c r="I306" s="1">
        <v>1</v>
      </c>
      <c r="J306" s="1" t="str">
        <v>Námestie slobody 12, 7301 Sobrance</v>
      </c>
      <c r="K306" s="1" t="str">
        <v>Košický samosprávny kraj</v>
      </c>
      <c r="L306" s="1" t="str">
        <v>samosprávny kraj</v>
      </c>
      <c r="M306" s="1" t="str">
        <v>moderná budova</v>
      </c>
    </row>
    <row r="307" spans="1:13">
      <c r="A307" s="1">
        <v>100016021</v>
      </c>
      <c r="B307" s="1" t="str">
        <v>Košický</v>
      </c>
      <c r="C307" s="1" t="str">
        <v>Sobrance</v>
      </c>
      <c r="D307" s="1" t="str">
        <v>Špeciálna základná škola</v>
      </c>
      <c r="E307" s="1" t="str">
        <v>škola pre deti a žiakov so špeciálnymi výchovno-vzdelávacími potrebami</v>
      </c>
      <c r="F307" s="1" t="str">
        <v>Špeciálna základná škola</v>
      </c>
      <c r="G307" s="1" t="str">
        <v>áno</v>
      </c>
      <c r="H307" s="1">
        <v>100016021</v>
      </c>
      <c r="I307" s="1">
        <v>2</v>
      </c>
      <c r="J307" s="1" t="str">
        <v>Tyršova 1, 7301 Sobrance</v>
      </c>
      <c r="K307" s="1" t="str">
        <v>Regionálny úrad školskej správy v Košiciach</v>
      </c>
      <c r="L307" s="1" t="str">
        <v>regionálny úrad školskej správy</v>
      </c>
      <c r="M307" s="1" t="str">
        <v>moderná budova</v>
      </c>
    </row>
    <row r="308" spans="1:13">
      <c r="A308" s="1">
        <v>100016026</v>
      </c>
      <c r="B308" s="1" t="str">
        <v>Košický</v>
      </c>
      <c r="C308" s="1" t="str">
        <v>Sobrance</v>
      </c>
      <c r="D308" s="1" t="str">
        <v>Základná škola s materskou školou</v>
      </c>
      <c r="E308" s="1" t="str">
        <v>základná škola</v>
      </c>
      <c r="F308" s="1" t="str">
        <v>Základná škola</v>
      </c>
      <c r="G308" s="1" t="str">
        <v>áno</v>
      </c>
      <c r="H308" s="1">
        <v>100016026</v>
      </c>
      <c r="I308" s="1">
        <v>1</v>
      </c>
      <c r="J308" s="1" t="str">
        <v>Úbrež 141, 7242 Úbrež</v>
      </c>
      <c r="K308" s="1" t="str">
        <v>Obec Úbrež</v>
      </c>
      <c r="L308" s="1" t="str">
        <v>obec, mesto</v>
      </c>
      <c r="M308" s="1" t="str">
        <v>moderná budova</v>
      </c>
    </row>
    <row r="309" spans="1:13">
      <c r="A309" s="1">
        <v>100016031</v>
      </c>
      <c r="B309" s="1" t="str">
        <v>Košický</v>
      </c>
      <c r="C309" s="1" t="str">
        <v>Sobrance</v>
      </c>
      <c r="D309" s="1" t="str">
        <v>Základná škola</v>
      </c>
      <c r="E309" s="1" t="str">
        <v>základná škola</v>
      </c>
      <c r="F309" s="1" t="str">
        <v>ZŠ I. stupeň</v>
      </c>
      <c r="G309" s="1" t="str">
        <v>áno</v>
      </c>
      <c r="H309" s="1">
        <v>100016031</v>
      </c>
      <c r="I309" s="1">
        <v>1</v>
      </c>
      <c r="J309" s="1" t="str">
        <v>Veľké Revištia 24, 7243 Veľké Revištia</v>
      </c>
      <c r="K309" s="1" t="str">
        <v>Obec Veľké Revištia</v>
      </c>
      <c r="L309" s="1" t="str">
        <v>obec, mesto</v>
      </c>
      <c r="M309" s="1" t="str">
        <v>moderná budova</v>
      </c>
    </row>
    <row r="310" spans="1:13">
      <c r="A310" s="1">
        <v>100016036</v>
      </c>
      <c r="B310" s="1" t="str">
        <v>Košický</v>
      </c>
      <c r="C310" s="1" t="str">
        <v>Sobrance</v>
      </c>
      <c r="D310" s="1" t="str">
        <v>Základná škola</v>
      </c>
      <c r="E310" s="1" t="str">
        <v>základná škola</v>
      </c>
      <c r="F310" s="1" t="str">
        <v>ZŠ I. stupeň</v>
      </c>
      <c r="G310" s="1" t="str">
        <v>áno</v>
      </c>
      <c r="H310" s="1">
        <v>100016036</v>
      </c>
      <c r="I310" s="1">
        <v>1</v>
      </c>
      <c r="J310" s="1" t="str">
        <v>Vyšná Rybnica 138, 7241 Vyšná Rybnica</v>
      </c>
      <c r="K310" s="1" t="str">
        <v>Obec Vyšná Rybnica</v>
      </c>
      <c r="L310" s="1" t="str">
        <v>obec, mesto</v>
      </c>
      <c r="M310" s="1" t="str">
        <v>moderná budova</v>
      </c>
    </row>
    <row r="311" spans="1:13">
      <c r="A311" s="1">
        <v>100016044</v>
      </c>
      <c r="B311" s="1" t="str">
        <v>Košický</v>
      </c>
      <c r="C311" s="1" t="str">
        <v>Sobrance</v>
      </c>
      <c r="D311" s="1" t="str">
        <v>Základná škola</v>
      </c>
      <c r="E311" s="1" t="str">
        <v>základná škola</v>
      </c>
      <c r="F311" s="1" t="str">
        <v>ZŠ I. stupeň</v>
      </c>
      <c r="G311" s="1" t="str">
        <v>áno</v>
      </c>
      <c r="H311" s="1">
        <v>100016044</v>
      </c>
      <c r="I311" s="1">
        <v>1</v>
      </c>
      <c r="J311" s="1" t="str">
        <v>Záhor 148, 7253 Záhor</v>
      </c>
      <c r="K311" s="1" t="str">
        <v>Obec Záhor</v>
      </c>
      <c r="L311" s="1" t="str">
        <v>obec, mesto</v>
      </c>
      <c r="M311" s="1" t="str">
        <v>historická budova</v>
      </c>
    </row>
    <row r="312" spans="1:13">
      <c r="A312" s="1">
        <v>100016052</v>
      </c>
      <c r="B312" s="1" t="str">
        <v>Košický</v>
      </c>
      <c r="C312" s="1" t="str">
        <v>Spišská Nová Ves</v>
      </c>
      <c r="D312" s="1" t="str">
        <v>Základná škola</v>
      </c>
      <c r="E312" s="1" t="str">
        <v>základná škola</v>
      </c>
      <c r="F312" s="1" t="str">
        <v>Základná škola</v>
      </c>
      <c r="G312" s="1" t="str">
        <v>áno</v>
      </c>
      <c r="H312" s="1">
        <v>100016052</v>
      </c>
      <c r="I312" s="1">
        <v>1</v>
      </c>
      <c r="J312" s="1" t="str">
        <v>Bystrany 13, 5362 Bystrany</v>
      </c>
      <c r="K312" s="1" t="str">
        <v>Obec Bystrany</v>
      </c>
      <c r="L312" s="1" t="str">
        <v>obec, mesto</v>
      </c>
      <c r="M312" s="1" t="str">
        <v>moderná budova</v>
      </c>
    </row>
    <row r="313" spans="1:13">
      <c r="A313" s="1">
        <v>100016060</v>
      </c>
      <c r="B313" s="1" t="str">
        <v>Košický</v>
      </c>
      <c r="C313" s="1" t="str">
        <v>Spišská Nová Ves</v>
      </c>
      <c r="D313" s="1" t="str">
        <v>Základná škola s materskou školou</v>
      </c>
      <c r="E313" s="1" t="str">
        <v>základná škola</v>
      </c>
      <c r="F313" s="1" t="str">
        <v>Základná škola</v>
      </c>
      <c r="G313" s="1" t="str">
        <v>áno</v>
      </c>
      <c r="H313" s="1">
        <v>100016060</v>
      </c>
      <c r="I313" s="1">
        <v>1</v>
      </c>
      <c r="J313" s="1" t="str">
        <v>Levočská 53, 5301 Harichovce</v>
      </c>
      <c r="K313" s="1" t="str">
        <v>Obec Harichovce</v>
      </c>
      <c r="L313" s="1" t="str">
        <v>obec, mesto</v>
      </c>
      <c r="M313" s="1" t="str">
        <v>moderná budova</v>
      </c>
    </row>
    <row r="314" spans="1:13">
      <c r="A314" s="1">
        <v>100016071</v>
      </c>
      <c r="B314" s="1" t="str">
        <v>Košický</v>
      </c>
      <c r="C314" s="1" t="str">
        <v>Spišská Nová Ves</v>
      </c>
      <c r="D314" s="1" t="str">
        <v>Základná škola s materskou školou</v>
      </c>
      <c r="E314" s="1" t="str">
        <v>základná škola</v>
      </c>
      <c r="F314" s="1" t="str">
        <v>Základná škola</v>
      </c>
      <c r="G314" s="1" t="str">
        <v>áno</v>
      </c>
      <c r="H314" s="1">
        <v>100016071</v>
      </c>
      <c r="I314" s="1">
        <v>1</v>
      </c>
      <c r="J314" s="1" t="str">
        <v>Hlavná 369, 5315 Hrabušice</v>
      </c>
      <c r="K314" s="1" t="str">
        <v>Obec Hrabušice</v>
      </c>
      <c r="L314" s="1" t="str">
        <v>obec, mesto</v>
      </c>
      <c r="M314" s="1" t="str">
        <v>moderná budova</v>
      </c>
    </row>
    <row r="315" spans="1:13">
      <c r="A315" s="1">
        <v>100016076</v>
      </c>
      <c r="B315" s="1" t="str">
        <v>Košický</v>
      </c>
      <c r="C315" s="1" t="str">
        <v>Spišská Nová Ves</v>
      </c>
      <c r="D315" s="1" t="str">
        <v>Špeciálna základná škola</v>
      </c>
      <c r="E315" s="1" t="str">
        <v>škola pre deti a žiakov so špeciálnymi výchovno-vzdelávacími potrebami</v>
      </c>
      <c r="F315" s="1" t="str">
        <v>Špeciálna základná škola</v>
      </c>
      <c r="G315" s="1" t="str">
        <v>áno</v>
      </c>
      <c r="H315" s="1">
        <v>100016076</v>
      </c>
      <c r="I315" s="1">
        <v>1</v>
      </c>
      <c r="J315" s="1" t="str">
        <v>Hviezdoslavova 164, 5315 Hrabušice</v>
      </c>
      <c r="K315" s="1" t="str">
        <v>Regionálny úrad školskej správy v Košiciach</v>
      </c>
      <c r="L315" s="1" t="str">
        <v>regionálny úrad školskej správy</v>
      </c>
      <c r="M315" s="1" t="str">
        <v>moderná budova</v>
      </c>
    </row>
    <row r="316" spans="1:13">
      <c r="A316" s="1">
        <v>100016079</v>
      </c>
      <c r="B316" s="1" t="str">
        <v>Košický</v>
      </c>
      <c r="C316" s="1" t="str">
        <v>Spišská Nová Ves</v>
      </c>
      <c r="D316" s="1" t="str">
        <v>Základná škola</v>
      </c>
      <c r="E316" s="1" t="str">
        <v>základná škola</v>
      </c>
      <c r="F316" s="1" t="str">
        <v>ZŠ I. stupeň</v>
      </c>
      <c r="G316" s="1" t="str">
        <v>áno</v>
      </c>
      <c r="H316" s="1">
        <v>100016079</v>
      </c>
      <c r="I316" s="1">
        <v>1</v>
      </c>
      <c r="J316" s="1" t="str">
        <v>Chrasť nad Hornádom 44, 5363 Chrasť nad Hornádom</v>
      </c>
      <c r="K316" s="1" t="str">
        <v>Obec Chrasť nad Hornádom</v>
      </c>
      <c r="L316" s="1" t="str">
        <v>obec, mesto</v>
      </c>
      <c r="M316" s="1" t="str">
        <v>moderná budova</v>
      </c>
    </row>
    <row r="317" spans="1:13">
      <c r="A317" s="1">
        <v>100016083</v>
      </c>
      <c r="B317" s="1" t="str">
        <v>Košický</v>
      </c>
      <c r="C317" s="1" t="str">
        <v>Spišská Nová Ves</v>
      </c>
      <c r="D317" s="1" t="str">
        <v>Základná škola</v>
      </c>
      <c r="E317" s="1" t="str">
        <v>základná škola</v>
      </c>
      <c r="F317" s="1" t="str">
        <v>ZŠ I. stupeň</v>
      </c>
      <c r="G317" s="1" t="str">
        <v>áno</v>
      </c>
      <c r="H317" s="1">
        <v>100016083</v>
      </c>
      <c r="I317" s="1">
        <v>1</v>
      </c>
      <c r="J317" s="1" t="str">
        <v>Iliašovce 29, 5311 Iliašovce</v>
      </c>
      <c r="K317" s="1" t="str">
        <v>Obec Iliašovce</v>
      </c>
      <c r="L317" s="1" t="str">
        <v>obec, mesto</v>
      </c>
      <c r="M317" s="1" t="str">
        <v>moderná budova</v>
      </c>
    </row>
    <row r="318" spans="1:13">
      <c r="A318" s="1">
        <v>100016086</v>
      </c>
      <c r="B318" s="1" t="str">
        <v>Košický</v>
      </c>
      <c r="C318" s="1" t="str">
        <v>Spišská Nová Ves</v>
      </c>
      <c r="D318" s="1" t="str">
        <v>Základná škola</v>
      </c>
      <c r="E318" s="1" t="str">
        <v>základná škola</v>
      </c>
      <c r="F318" s="1" t="str">
        <v>ZŠ I. stupeň</v>
      </c>
      <c r="G318" s="1" t="str">
        <v>áno</v>
      </c>
      <c r="H318" s="1">
        <v>100016086</v>
      </c>
      <c r="I318" s="1">
        <v>1</v>
      </c>
      <c r="J318" s="1" t="str">
        <v>Jamník 184, 5322 Jamník</v>
      </c>
      <c r="K318" s="1" t="str">
        <v>Obec Jamník</v>
      </c>
      <c r="L318" s="1" t="str">
        <v>obec, mesto</v>
      </c>
      <c r="M318" s="1" t="str">
        <v>moderná budova</v>
      </c>
    </row>
    <row r="319" spans="1:13">
      <c r="A319" s="1">
        <v>100016096</v>
      </c>
      <c r="B319" s="1" t="str">
        <v>Košický</v>
      </c>
      <c r="C319" s="1" t="str">
        <v>Spišská Nová Ves</v>
      </c>
      <c r="D319" s="1" t="str">
        <v>Gymnázium</v>
      </c>
      <c r="E319" s="1" t="str">
        <v>gymnázium</v>
      </c>
      <c r="F319" s="1" t="str">
        <v>Gymnázium</v>
      </c>
      <c r="G319" s="1" t="str">
        <v>áno</v>
      </c>
      <c r="H319" s="1">
        <v>100016096</v>
      </c>
      <c r="I319" s="1">
        <v>1</v>
      </c>
      <c r="J319" s="1" t="str">
        <v>Lorencova ulica 46, 5342 Krompachy</v>
      </c>
      <c r="K319" s="1" t="str">
        <v>Košický samosprávny kraj</v>
      </c>
      <c r="L319" s="1" t="str">
        <v>samosprávny kraj</v>
      </c>
      <c r="M319" s="1" t="str">
        <v>moderná budova</v>
      </c>
    </row>
    <row r="320" spans="1:13">
      <c r="A320" s="1">
        <v>100016099</v>
      </c>
      <c r="B320" s="1" t="str">
        <v>Košický</v>
      </c>
      <c r="C320" s="1" t="str">
        <v>Spišská Nová Ves</v>
      </c>
      <c r="D320" s="1" t="str">
        <v>Základná škola s materskou školou</v>
      </c>
      <c r="E320" s="1" t="str">
        <v>základná škola</v>
      </c>
      <c r="F320" s="1" t="str">
        <v>Základná škola</v>
      </c>
      <c r="G320" s="1" t="str">
        <v>áno</v>
      </c>
      <c r="H320" s="1">
        <v>100016099</v>
      </c>
      <c r="I320" s="1">
        <v>1</v>
      </c>
      <c r="J320" s="1" t="str">
        <v>Maurerova 14, 5342 Krompachy</v>
      </c>
      <c r="K320" s="1" t="str">
        <v>Mesto Krompachy</v>
      </c>
      <c r="L320" s="1" t="str">
        <v>obec, mesto</v>
      </c>
      <c r="M320" s="1" t="str">
        <v>moderná budova</v>
      </c>
    </row>
    <row r="321" spans="1:13">
      <c r="A321" s="1">
        <v>100016102</v>
      </c>
      <c r="B321" s="1" t="str">
        <v>Košický</v>
      </c>
      <c r="C321" s="1" t="str">
        <v>Spišská Nová Ves</v>
      </c>
      <c r="D321" s="1" t="str">
        <v>Súkromná stredná odborná škola EDURAM ako organizačná zložka Súkromnej spojenej školy EDURAM</v>
      </c>
      <c r="E321" s="1" t="str">
        <v>stredná odborná škola</v>
      </c>
      <c r="F321" s="1" t="str">
        <v>Stredná odborná škola</v>
      </c>
      <c r="G321" s="1" t="str">
        <v>nie</v>
      </c>
      <c r="H321" s="1">
        <v>100017540</v>
      </c>
      <c r="I321" s="1">
        <v>9</v>
      </c>
      <c r="J321" s="1" t="str">
        <v>Maurerova 55, 5342 Krompachy</v>
      </c>
      <c r="K321" s="1" t="str">
        <v>EDURAM s.r.o.</v>
      </c>
      <c r="L321" s="1" t="str">
        <v>súkromník</v>
      </c>
      <c r="M321" s="1" t="str">
        <v>moderná budova</v>
      </c>
    </row>
    <row r="322" spans="1:13">
      <c r="A322" s="1">
        <v>100016112</v>
      </c>
      <c r="B322" s="1" t="str">
        <v>Košický</v>
      </c>
      <c r="C322" s="1" t="str">
        <v>Spišská Nová Ves</v>
      </c>
      <c r="D322" s="1" t="str">
        <v>Základná škola s materskou školou</v>
      </c>
      <c r="E322" s="1" t="str">
        <v>základná škola</v>
      </c>
      <c r="F322" s="1" t="str">
        <v>Základná škola</v>
      </c>
      <c r="G322" s="1" t="str">
        <v>áno</v>
      </c>
      <c r="H322" s="1">
        <v>100016112</v>
      </c>
      <c r="I322" s="1">
        <v>3</v>
      </c>
      <c r="J322" s="1" t="str">
        <v>SNP 47, 5342 Krompachy</v>
      </c>
      <c r="K322" s="1" t="str">
        <v>Mesto Krompachy</v>
      </c>
      <c r="L322" s="1" t="str">
        <v>obec, mesto</v>
      </c>
      <c r="M322" s="1" t="str">
        <v>moderná budova</v>
      </c>
    </row>
    <row r="323" spans="1:13">
      <c r="A323" s="1">
        <v>100016114</v>
      </c>
      <c r="B323" s="1" t="str">
        <v>Košický</v>
      </c>
      <c r="C323" s="1" t="str">
        <v>Spišská Nová Ves</v>
      </c>
      <c r="D323" s="1" t="str">
        <v>Špeciálna základná škola</v>
      </c>
      <c r="E323" s="1" t="str">
        <v>škola pre deti a žiakov so špeciálnymi výchovno-vzdelávacími potrebami</v>
      </c>
      <c r="F323" s="1" t="str">
        <v>Špeciálna základná škola</v>
      </c>
      <c r="G323" s="1" t="str">
        <v>áno</v>
      </c>
      <c r="H323" s="1">
        <v>100016114</v>
      </c>
      <c r="I323" s="1">
        <v>2</v>
      </c>
      <c r="J323" s="1" t="str">
        <v>Ul. SNP 49, 5342 Krompachy</v>
      </c>
      <c r="K323" s="1" t="str">
        <v>Regionálny úrad školskej správy v Košiciach</v>
      </c>
      <c r="L323" s="1" t="str">
        <v>regionálny úrad školskej správy</v>
      </c>
      <c r="M323" s="1" t="str">
        <v>moderná budova</v>
      </c>
    </row>
    <row r="324" spans="1:13">
      <c r="A324" s="1">
        <v>100016115</v>
      </c>
      <c r="B324" s="1" t="str">
        <v>Košický</v>
      </c>
      <c r="C324" s="1" t="str">
        <v>Spišská Nová Ves</v>
      </c>
      <c r="D324" s="1" t="str">
        <v>Základná škola</v>
      </c>
      <c r="E324" s="1" t="str">
        <v>základná škola</v>
      </c>
      <c r="F324" s="1" t="str">
        <v>Základná škola</v>
      </c>
      <c r="G324" s="1" t="str">
        <v>áno</v>
      </c>
      <c r="H324" s="1">
        <v>100016115</v>
      </c>
      <c r="I324" s="1">
        <v>1</v>
      </c>
      <c r="J324" s="1" t="str">
        <v>Zemanská 2, 5342 Krompachy</v>
      </c>
      <c r="K324" s="1" t="str">
        <v>Mesto Krompachy</v>
      </c>
      <c r="L324" s="1" t="str">
        <v>obec, mesto</v>
      </c>
      <c r="M324" s="1" t="str">
        <v>moderná budova</v>
      </c>
    </row>
    <row r="325" spans="1:13">
      <c r="A325" s="1">
        <v>100016120</v>
      </c>
      <c r="B325" s="1" t="str">
        <v>Košický</v>
      </c>
      <c r="C325" s="1" t="str">
        <v>Spišská Nová Ves</v>
      </c>
      <c r="D325" s="1" t="str">
        <v>Špeciálna základná škola</v>
      </c>
      <c r="E325" s="1" t="str">
        <v>škola pre deti a žiakov so špeciálnymi výchovno-vzdelávacími potrebami</v>
      </c>
      <c r="F325" s="1" t="str">
        <v>Špeciálna základná škola</v>
      </c>
      <c r="G325" s="1" t="str">
        <v>áno</v>
      </c>
      <c r="H325" s="1">
        <v>100016120</v>
      </c>
      <c r="I325" s="1">
        <v>2</v>
      </c>
      <c r="J325" s="1" t="str">
        <v>Slovenského raja 16, 5313 Letanovce</v>
      </c>
      <c r="K325" s="1" t="str">
        <v>Regionálny úrad školskej správy v Košiciach</v>
      </c>
      <c r="L325" s="1" t="str">
        <v>regionálny úrad školskej správy</v>
      </c>
      <c r="M325" s="1" t="str">
        <v>moderná budova</v>
      </c>
    </row>
    <row r="326" spans="1:13">
      <c r="A326" s="1">
        <v>100016123</v>
      </c>
      <c r="B326" s="1" t="str">
        <v>Košický</v>
      </c>
      <c r="C326" s="1" t="str">
        <v>Spišská Nová Ves</v>
      </c>
      <c r="D326" s="1" t="str">
        <v>Cirkevná základná škola Juraja Sklenára</v>
      </c>
      <c r="E326" s="1" t="str">
        <v>základná škola</v>
      </c>
      <c r="F326" s="1" t="str">
        <v>Základná škola</v>
      </c>
      <c r="G326" s="1" t="str">
        <v>áno</v>
      </c>
      <c r="H326" s="1">
        <v>100016123</v>
      </c>
      <c r="I326" s="1">
        <v>1</v>
      </c>
      <c r="J326" s="1" t="str">
        <v>Školská 55 / 14, 5313 Letanovce</v>
      </c>
      <c r="K326" s="1" t="str">
        <v>Rímskokatolícka cirkev Biskupstvo Spišské Podhradie</v>
      </c>
      <c r="L326" s="1" t="str">
        <v>cirkev, náboženská spoločnosť</v>
      </c>
      <c r="M326" s="1" t="str">
        <v>moderná budova</v>
      </c>
    </row>
    <row r="327" spans="1:13">
      <c r="A327" s="1">
        <v>100016128</v>
      </c>
      <c r="B327" s="1" t="str">
        <v>Košický</v>
      </c>
      <c r="C327" s="1" t="str">
        <v>Spišská Nová Ves</v>
      </c>
      <c r="D327" s="1" t="str">
        <v>Základná škola s materskou školou</v>
      </c>
      <c r="E327" s="1" t="str">
        <v>základná škola</v>
      </c>
      <c r="F327" s="1" t="str">
        <v>Základná škola</v>
      </c>
      <c r="G327" s="1" t="str">
        <v>áno</v>
      </c>
      <c r="H327" s="1">
        <v>100016128</v>
      </c>
      <c r="I327" s="1">
        <v>1</v>
      </c>
      <c r="J327" s="1" t="str">
        <v>Školská 16, 5321 Markušovce</v>
      </c>
      <c r="K327" s="1" t="str">
        <v>Obec Markušovce</v>
      </c>
      <c r="L327" s="1" t="str">
        <v>obec, mesto</v>
      </c>
      <c r="M327" s="1" t="str">
        <v>moderná budova</v>
      </c>
    </row>
    <row r="328" spans="1:13">
      <c r="A328" s="1">
        <v>100016132</v>
      </c>
      <c r="B328" s="1" t="str">
        <v>Košický</v>
      </c>
      <c r="C328" s="1" t="str">
        <v>Spišská Nová Ves</v>
      </c>
      <c r="D328" s="1" t="str">
        <v>Základná škola</v>
      </c>
      <c r="E328" s="1" t="str">
        <v>základná škola</v>
      </c>
      <c r="F328" s="1" t="str">
        <v>ZŠ I. stupeň</v>
      </c>
      <c r="G328" s="1" t="str">
        <v>áno</v>
      </c>
      <c r="H328" s="1">
        <v>100016132</v>
      </c>
      <c r="I328" s="1">
        <v>1</v>
      </c>
      <c r="J328" s="1" t="str">
        <v>Matejovce nad Hornádom 97, 5321 Matejovce nad Hornádom</v>
      </c>
      <c r="K328" s="1" t="str">
        <v>Obec Matejovce nad Hornádom</v>
      </c>
      <c r="L328" s="1" t="str">
        <v>obec, mesto</v>
      </c>
      <c r="M328" s="1" t="str">
        <v>moderná budova</v>
      </c>
    </row>
    <row r="329" spans="1:13">
      <c r="A329" s="1">
        <v>100016137</v>
      </c>
      <c r="B329" s="1" t="str">
        <v>Košický</v>
      </c>
      <c r="C329" s="1" t="str">
        <v>Spišská Nová Ves</v>
      </c>
      <c r="D329" s="1" t="str">
        <v>Základná škola s materskou školou</v>
      </c>
      <c r="E329" s="1" t="str">
        <v>základná škola</v>
      </c>
      <c r="F329" s="1" t="str">
        <v>Základná škola</v>
      </c>
      <c r="G329" s="1" t="str">
        <v>áno</v>
      </c>
      <c r="H329" s="1">
        <v>100016137</v>
      </c>
      <c r="I329" s="1">
        <v>1</v>
      </c>
      <c r="J329" s="1" t="str">
        <v>Biele Vody 266, 5376 Mlynky</v>
      </c>
      <c r="K329" s="1" t="str">
        <v>Obec Mlynky</v>
      </c>
      <c r="L329" s="1" t="str">
        <v>obec, mesto</v>
      </c>
      <c r="M329" s="1" t="str">
        <v>moderná budova</v>
      </c>
    </row>
    <row r="330" spans="1:13">
      <c r="A330" s="1">
        <v>100016139</v>
      </c>
      <c r="B330" s="1" t="str">
        <v>Košický</v>
      </c>
      <c r="C330" s="1" t="str">
        <v>Spišská Nová Ves</v>
      </c>
      <c r="D330" s="1" t="str">
        <v>Špeciálna základná škola ako organizačná zložka Reedukačného centra</v>
      </c>
      <c r="E330" s="1" t="str">
        <v>škola pre deti a žiakov so špeciálnymi výchovno-vzdelávacími potrebami</v>
      </c>
      <c r="F330" s="1" t="str">
        <v>ŠZŠ pri špeciálnom výchovnom zariadení</v>
      </c>
      <c r="G330" s="1" t="str">
        <v>nie</v>
      </c>
      <c r="H330" s="1">
        <v>100016140</v>
      </c>
      <c r="I330" s="1">
        <v>3</v>
      </c>
      <c r="J330" s="1" t="str">
        <v>Biele Vody 267, 5376 Mlynky</v>
      </c>
      <c r="K330" s="1" t="str">
        <v>Regionálny úrad školskej správy v Košiciach</v>
      </c>
      <c r="L330" s="1" t="str">
        <v>regionálny úrad školskej správy</v>
      </c>
      <c r="M330" s="1" t="str">
        <v>moderná budova</v>
      </c>
    </row>
    <row r="331" spans="1:13">
      <c r="A331" s="1">
        <v>100016140</v>
      </c>
      <c r="B331" s="1" t="str">
        <v>Košický</v>
      </c>
      <c r="C331" s="1" t="str">
        <v>Spišská Nová Ves</v>
      </c>
      <c r="D331" s="1" t="str">
        <v>Reedukačné centrum</v>
      </c>
      <c r="E331" s="1" t="str">
        <v>špeciálne výchovné zariadenie</v>
      </c>
      <c r="F331" s="1" t="str">
        <v>Reedukačné centrum</v>
      </c>
      <c r="G331" s="1" t="str">
        <v>áno</v>
      </c>
      <c r="H331" s="1">
        <v>100016140</v>
      </c>
      <c r="I331" s="1">
        <v>3</v>
      </c>
      <c r="J331" s="1" t="str">
        <v>Biele Vody 267, 5376 Mlynky</v>
      </c>
      <c r="K331" s="1" t="str">
        <v>Regionálny úrad školskej správy v Košiciach</v>
      </c>
      <c r="L331" s="1" t="str">
        <v>regionálny úrad školskej správy</v>
      </c>
      <c r="M331" s="1" t="str">
        <v>moderná budova</v>
      </c>
    </row>
    <row r="332" spans="1:13">
      <c r="A332" s="1">
        <v>100016143</v>
      </c>
      <c r="B332" s="1" t="str">
        <v>Košický</v>
      </c>
      <c r="C332" s="1" t="str">
        <v>Spišská Nová Ves</v>
      </c>
      <c r="D332" s="1" t="str">
        <v>Základná škola</v>
      </c>
      <c r="E332" s="1" t="str">
        <v>základná škola</v>
      </c>
      <c r="F332" s="1" t="str">
        <v>ZŠ I. stupeň</v>
      </c>
      <c r="G332" s="1" t="str">
        <v>áno</v>
      </c>
      <c r="H332" s="1">
        <v>100016143</v>
      </c>
      <c r="I332" s="1">
        <v>1</v>
      </c>
      <c r="J332" s="1" t="str">
        <v>Odorín 65, 5322 Odorín</v>
      </c>
      <c r="K332" s="1" t="str">
        <v>Obec Odorín</v>
      </c>
      <c r="L332" s="1" t="str">
        <v>obec, mesto</v>
      </c>
      <c r="M332" s="1" t="str">
        <v>moderná budova</v>
      </c>
    </row>
    <row r="333" spans="1:13">
      <c r="A333" s="1">
        <v>100016147</v>
      </c>
      <c r="B333" s="1" t="str">
        <v>Košický</v>
      </c>
      <c r="C333" s="1" t="str">
        <v>Spišská Nová Ves</v>
      </c>
      <c r="D333" s="1" t="str">
        <v>Základná škola s materskou školou</v>
      </c>
      <c r="E333" s="1" t="str">
        <v>základná škola</v>
      </c>
      <c r="F333" s="1" t="str">
        <v>ZŠ I. stupeň</v>
      </c>
      <c r="G333" s="1" t="str">
        <v>áno</v>
      </c>
      <c r="H333" s="1">
        <v>100016147</v>
      </c>
      <c r="I333" s="1">
        <v>1</v>
      </c>
      <c r="J333" s="1" t="str">
        <v>Lúčna 3, 5361 Olcnava</v>
      </c>
      <c r="K333" s="1" t="str">
        <v>Obec Olcnava</v>
      </c>
      <c r="L333" s="1" t="str">
        <v>obec, mesto</v>
      </c>
      <c r="M333" s="1" t="str">
        <v>moderná budova</v>
      </c>
    </row>
    <row r="334" spans="1:13">
      <c r="A334" s="1">
        <v>100016151</v>
      </c>
      <c r="B334" s="1" t="str">
        <v>Košický</v>
      </c>
      <c r="C334" s="1" t="str">
        <v>Spišská Nová Ves</v>
      </c>
      <c r="D334" s="1" t="str">
        <v>Základná škola s materskou školou</v>
      </c>
      <c r="E334" s="1" t="str">
        <v>základná škola</v>
      </c>
      <c r="F334" s="1" t="str">
        <v>ZŠ I. stupeň</v>
      </c>
      <c r="G334" s="1" t="str">
        <v>áno</v>
      </c>
      <c r="H334" s="1">
        <v>100016151</v>
      </c>
      <c r="I334" s="1">
        <v>1</v>
      </c>
      <c r="J334" s="1" t="str">
        <v>Poráč 125, 5323 Poráč</v>
      </c>
      <c r="K334" s="1" t="str">
        <v>Obec Poráč</v>
      </c>
      <c r="L334" s="1" t="str">
        <v>obec, mesto</v>
      </c>
      <c r="M334" s="1" t="str">
        <v>moderná budova</v>
      </c>
    </row>
    <row r="335" spans="1:13">
      <c r="A335" s="1">
        <v>100016159</v>
      </c>
      <c r="B335" s="1" t="str">
        <v>Košický</v>
      </c>
      <c r="C335" s="1" t="str">
        <v>Spišská Nová Ves</v>
      </c>
      <c r="D335" s="1" t="str">
        <v>Špeciálna základná škola ako organizačná zložka Spojenej školy</v>
      </c>
      <c r="E335" s="1" t="str">
        <v>škola pre deti a žiakov so špeciálnymi výchovno-vzdelávacími potrebami</v>
      </c>
      <c r="F335" s="1" t="str">
        <v>Špeciálna základná škola</v>
      </c>
      <c r="G335" s="1" t="str">
        <v>nie</v>
      </c>
      <c r="H335" s="1">
        <v>100017544</v>
      </c>
      <c r="I335" s="1">
        <v>4</v>
      </c>
      <c r="J335" s="1" t="str">
        <v>Zimné 465, 5323 Rudňany</v>
      </c>
      <c r="K335" s="1" t="str">
        <v>Regionálny úrad školskej správy v Košiciach</v>
      </c>
      <c r="L335" s="1" t="str">
        <v>regionálny úrad školskej správy</v>
      </c>
      <c r="M335" s="1" t="str">
        <v>moderná budova</v>
      </c>
    </row>
    <row r="336" spans="1:13">
      <c r="A336" s="1">
        <v>100016160</v>
      </c>
      <c r="B336" s="1" t="str">
        <v>Košický</v>
      </c>
      <c r="C336" s="1" t="str">
        <v>Spišská Nová Ves</v>
      </c>
      <c r="D336" s="1" t="str">
        <v>Odborné učilište ako organizačná zložka Spojenej školy</v>
      </c>
      <c r="E336" s="1" t="str">
        <v>škola pre deti a žiakov so špeciálnymi výchovno-vzdelávacími potrebami</v>
      </c>
      <c r="F336" s="1" t="str">
        <v>Odborné učilište</v>
      </c>
      <c r="G336" s="1" t="str">
        <v>nie</v>
      </c>
      <c r="H336" s="1">
        <v>100017544</v>
      </c>
      <c r="I336" s="1">
        <v>4</v>
      </c>
      <c r="J336" s="1" t="str">
        <v>Zimné 465, 5323 Rudňany</v>
      </c>
      <c r="K336" s="1" t="str">
        <v>Regionálny úrad školskej správy v Košiciach</v>
      </c>
      <c r="L336" s="1" t="str">
        <v>regionálny úrad školskej správy</v>
      </c>
      <c r="M336" s="1" t="str">
        <v>moderná budova</v>
      </c>
    </row>
    <row r="337" spans="1:13">
      <c r="A337" s="1">
        <v>100016161</v>
      </c>
      <c r="B337" s="1" t="str">
        <v>Košický</v>
      </c>
      <c r="C337" s="1" t="str">
        <v>Spišská Nová Ves</v>
      </c>
      <c r="D337" s="1" t="str">
        <v>Základná škola</v>
      </c>
      <c r="E337" s="1" t="str">
        <v>základná škola</v>
      </c>
      <c r="F337" s="1" t="str">
        <v>Základná škola</v>
      </c>
      <c r="G337" s="1" t="str">
        <v>áno</v>
      </c>
      <c r="H337" s="1">
        <v>100016161</v>
      </c>
      <c r="I337" s="1">
        <v>2</v>
      </c>
      <c r="J337" s="1" t="str">
        <v>Zimné 96, 5323 Rudňany</v>
      </c>
      <c r="K337" s="1" t="str">
        <v>Obec Rudňany</v>
      </c>
      <c r="L337" s="1" t="str">
        <v>obec, mesto</v>
      </c>
      <c r="M337" s="1" t="str">
        <v>moderná budova</v>
      </c>
    </row>
    <row r="338" spans="1:13">
      <c r="A338" s="1">
        <v>100016167</v>
      </c>
      <c r="B338" s="1" t="str">
        <v>Košický</v>
      </c>
      <c r="C338" s="1" t="str">
        <v>Spišská Nová Ves</v>
      </c>
      <c r="D338" s="1" t="str">
        <v>Základná škola</v>
      </c>
      <c r="E338" s="1" t="str">
        <v>základná škola</v>
      </c>
      <c r="F338" s="1" t="str">
        <v>Základná škola</v>
      </c>
      <c r="G338" s="1" t="str">
        <v>áno</v>
      </c>
      <c r="H338" s="1">
        <v>100016167</v>
      </c>
      <c r="I338" s="1">
        <v>1</v>
      </c>
      <c r="J338" s="1" t="str">
        <v>Slovinky 71, 5340 Slovinky</v>
      </c>
      <c r="K338" s="1" t="str">
        <v>Obec Slovinky</v>
      </c>
      <c r="L338" s="1" t="str">
        <v>obec, mesto</v>
      </c>
      <c r="M338" s="1" t="str">
        <v>moderná budova</v>
      </c>
    </row>
    <row r="339" spans="1:13">
      <c r="A339" s="1">
        <v>100016170</v>
      </c>
      <c r="B339" s="1" t="str">
        <v>Košický</v>
      </c>
      <c r="C339" s="1" t="str">
        <v>Spišská Nová Ves</v>
      </c>
      <c r="D339" s="1" t="str">
        <v>Základná škola</v>
      </c>
      <c r="E339" s="1" t="str">
        <v>základná škola</v>
      </c>
      <c r="F339" s="1" t="str">
        <v>Základná škola</v>
      </c>
      <c r="G339" s="1" t="str">
        <v>áno</v>
      </c>
      <c r="H339" s="1">
        <v>100016170</v>
      </c>
      <c r="I339" s="1">
        <v>2</v>
      </c>
      <c r="J339" s="1" t="str">
        <v>Komenského 3, 5311 Smižany</v>
      </c>
      <c r="K339" s="1" t="str">
        <v>Obec Smižany</v>
      </c>
      <c r="L339" s="1" t="str">
        <v>obec, mesto</v>
      </c>
      <c r="M339" s="1" t="str">
        <v>moderná budova</v>
      </c>
    </row>
    <row r="340" spans="1:13">
      <c r="A340" s="1">
        <v>100016177</v>
      </c>
      <c r="B340" s="1" t="str">
        <v>Košický</v>
      </c>
      <c r="C340" s="1" t="str">
        <v>Spišská Nová Ves</v>
      </c>
      <c r="D340" s="1" t="str">
        <v>Základná škola Povýšenia sv. Kríža</v>
      </c>
      <c r="E340" s="1" t="str">
        <v>základná škola</v>
      </c>
      <c r="F340" s="1" t="str">
        <v>Základná škola</v>
      </c>
      <c r="G340" s="1" t="str">
        <v>áno</v>
      </c>
      <c r="H340" s="1">
        <v>100016177</v>
      </c>
      <c r="I340" s="1">
        <v>1</v>
      </c>
      <c r="J340" s="1" t="str">
        <v>Smreková 38, 5311 Smižany</v>
      </c>
      <c r="K340" s="1" t="str">
        <v>Rímskokatolícka cirkev Biskupstvo Spišské Podhradie</v>
      </c>
      <c r="L340" s="1" t="str">
        <v>cirkev, náboženská spoločnosť</v>
      </c>
      <c r="M340" s="1" t="str">
        <v>moderná budova</v>
      </c>
    </row>
    <row r="341" spans="1:13">
      <c r="A341" s="1">
        <v>100016186</v>
      </c>
      <c r="B341" s="1" t="str">
        <v>Košický</v>
      </c>
      <c r="C341" s="1" t="str">
        <v>Spišská Nová Ves</v>
      </c>
      <c r="D341" s="1" t="str">
        <v>Stredná odborná škola drevárska</v>
      </c>
      <c r="E341" s="1" t="str">
        <v>stredná odborná škola</v>
      </c>
      <c r="F341" s="1" t="str">
        <v>Stredná odborná škola</v>
      </c>
      <c r="G341" s="1" t="str">
        <v>áno</v>
      </c>
      <c r="H341" s="1">
        <v>100016186</v>
      </c>
      <c r="I341" s="1">
        <v>1</v>
      </c>
      <c r="J341" s="1" t="str">
        <v>Filinského 7, 5201 Spišská Nová Ves</v>
      </c>
      <c r="K341" s="1" t="str">
        <v>Košický samosprávny kraj</v>
      </c>
      <c r="L341" s="1" t="str">
        <v>samosprávny kraj</v>
      </c>
      <c r="M341" s="1" t="str">
        <v>moderná budova</v>
      </c>
    </row>
    <row r="342" spans="1:13">
      <c r="A342" s="1">
        <v>100016188</v>
      </c>
      <c r="B342" s="1" t="str">
        <v>Košický</v>
      </c>
      <c r="C342" s="1" t="str">
        <v>Spišská Nová Ves</v>
      </c>
      <c r="D342" s="1" t="str">
        <v>Praktická škola sv. Maximiliána Mária Kolbeho ako organizačná zložka Spojenej školy sv.M.M.Kolbeho</v>
      </c>
      <c r="E342" s="1" t="str">
        <v>škola pre deti a žiakov so špeciálnymi výchovno-vzdelávacími potrebami</v>
      </c>
      <c r="F342" s="1" t="str">
        <v>Praktická škola</v>
      </c>
      <c r="G342" s="1" t="str">
        <v>nie</v>
      </c>
      <c r="H342" s="1">
        <v>100017543</v>
      </c>
      <c r="I342" s="1">
        <v>4</v>
      </c>
      <c r="J342" s="1" t="str">
        <v>Gaštanova ul. č. 11, 5201 Spišská Nová Ves</v>
      </c>
      <c r="K342" s="1" t="str">
        <v>Spišská katolícka charita</v>
      </c>
      <c r="L342" s="1" t="str">
        <v>cirkev, náboženská spoločnosť</v>
      </c>
      <c r="M342" s="1" t="str">
        <v>moderná budova</v>
      </c>
    </row>
    <row r="343" spans="1:13">
      <c r="A343" s="1">
        <v>100016193</v>
      </c>
      <c r="B343" s="1" t="str">
        <v>Košický</v>
      </c>
      <c r="C343" s="1" t="str">
        <v>Spišská Nová Ves</v>
      </c>
      <c r="D343" s="1" t="str">
        <v>Základná škola</v>
      </c>
      <c r="E343" s="1" t="str">
        <v>základná škola</v>
      </c>
      <c r="F343" s="1" t="str">
        <v>Základná škola</v>
      </c>
      <c r="G343" s="1" t="str">
        <v>áno</v>
      </c>
      <c r="H343" s="1">
        <v>100016193</v>
      </c>
      <c r="I343" s="1">
        <v>1</v>
      </c>
      <c r="J343" s="1" t="str">
        <v>Hutnícka 16, 5201 Spišská Nová Ves</v>
      </c>
      <c r="K343" s="1" t="str">
        <v>Mesto Spišská Nová Ves</v>
      </c>
      <c r="L343" s="1" t="str">
        <v>obec, mesto</v>
      </c>
      <c r="M343" s="1" t="str">
        <v>moderná budova</v>
      </c>
    </row>
    <row r="344" spans="1:13">
      <c r="A344" s="1">
        <v>100016197</v>
      </c>
      <c r="B344" s="1" t="str">
        <v>Košický</v>
      </c>
      <c r="C344" s="1" t="str">
        <v>Spišská Nová Ves</v>
      </c>
      <c r="D344" s="1" t="str">
        <v>Odborné učilište ako organizačná zložka Spojenej školy</v>
      </c>
      <c r="E344" s="1" t="str">
        <v>škola pre deti a žiakov so špeciálnymi výchovno-vzdelávacími potrebami</v>
      </c>
      <c r="F344" s="1" t="str">
        <v>Odborné učilište</v>
      </c>
      <c r="G344" s="1" t="str">
        <v>nie</v>
      </c>
      <c r="H344" s="1">
        <v>100017539</v>
      </c>
      <c r="I344" s="1">
        <v>8</v>
      </c>
      <c r="J344" s="1" t="str">
        <v>Hviezdoslavova 25, 5270 Spišská Nová Ves</v>
      </c>
      <c r="K344" s="1" t="str">
        <v>Regionálny úrad školskej správy v Košiciach</v>
      </c>
      <c r="L344" s="1" t="str">
        <v>regionálny úrad školskej správy</v>
      </c>
      <c r="M344" s="1" t="str">
        <v>moderná budova</v>
      </c>
    </row>
    <row r="345" spans="1:13">
      <c r="A345" s="1">
        <v>100016200</v>
      </c>
      <c r="B345" s="1" t="str">
        <v>Košický</v>
      </c>
      <c r="C345" s="1" t="str">
        <v>Spišská Nová Ves</v>
      </c>
      <c r="D345" s="1" t="str">
        <v>Stredná priemyselná škola technická</v>
      </c>
      <c r="E345" s="1" t="str">
        <v>stredná odborná škola</v>
      </c>
      <c r="F345" s="1" t="str">
        <v>Stredná priemyselná škola</v>
      </c>
      <c r="G345" s="1" t="str">
        <v>áno</v>
      </c>
      <c r="H345" s="1">
        <v>100016200</v>
      </c>
      <c r="I345" s="1">
        <v>1</v>
      </c>
      <c r="J345" s="1" t="str">
        <v>Hviezdoslavova 6, 5201 Spišská Nová Ves</v>
      </c>
      <c r="K345" s="1" t="str">
        <v>Košický samosprávny kraj</v>
      </c>
      <c r="L345" s="1" t="str">
        <v>samosprávny kraj</v>
      </c>
      <c r="M345" s="1" t="str">
        <v>historická budova</v>
      </c>
    </row>
    <row r="346" spans="1:13">
      <c r="A346" s="1">
        <v>100016204</v>
      </c>
      <c r="B346" s="1" t="str">
        <v>Košický</v>
      </c>
      <c r="C346" s="1" t="str">
        <v>Spišská Nová Ves</v>
      </c>
      <c r="D346" s="1" t="str">
        <v>Základná škola</v>
      </c>
      <c r="E346" s="1" t="str">
        <v>základná škola</v>
      </c>
      <c r="F346" s="1" t="str">
        <v>Základná škola</v>
      </c>
      <c r="G346" s="1" t="str">
        <v>áno</v>
      </c>
      <c r="H346" s="1">
        <v>100016204</v>
      </c>
      <c r="I346" s="1">
        <v>1</v>
      </c>
      <c r="J346" s="1" t="str">
        <v>Ing. O. Kožucha 11, 5201 Spišská Nová Ves</v>
      </c>
      <c r="K346" s="1" t="str">
        <v>Mesto Spišská Nová Ves</v>
      </c>
      <c r="L346" s="1" t="str">
        <v>obec, mesto</v>
      </c>
      <c r="M346" s="1" t="str">
        <v>moderná budova</v>
      </c>
    </row>
    <row r="347" spans="1:13">
      <c r="A347" s="1">
        <v>100016209</v>
      </c>
      <c r="B347" s="1" t="str">
        <v>Košický</v>
      </c>
      <c r="C347" s="1" t="str">
        <v>Spišská Nová Ves</v>
      </c>
      <c r="D347" s="1" t="str">
        <v>Špeciálna základná škola ako organizačná zložka Spojenej školy</v>
      </c>
      <c r="E347" s="1" t="str">
        <v>škola pre deti a žiakov so špeciálnymi výchovno-vzdelávacími potrebami</v>
      </c>
      <c r="F347" s="1" t="str">
        <v>Špeciálna základná škola</v>
      </c>
      <c r="G347" s="1" t="str">
        <v>nie</v>
      </c>
      <c r="H347" s="1">
        <v>100017539</v>
      </c>
      <c r="I347" s="1">
        <v>8</v>
      </c>
      <c r="J347" s="1" t="str">
        <v>J. Fabiniho 3, 5270 Spišská Nová Ves</v>
      </c>
      <c r="K347" s="1" t="str">
        <v>Regionálny úrad školskej správy v Košiciach</v>
      </c>
      <c r="L347" s="1" t="str">
        <v>regionálny úrad školskej správy</v>
      </c>
      <c r="M347" s="1" t="str">
        <v>moderná budova</v>
      </c>
    </row>
    <row r="348" spans="1:13">
      <c r="A348" s="1">
        <v>100016215</v>
      </c>
      <c r="B348" s="1" t="str">
        <v>Košický</v>
      </c>
      <c r="C348" s="1" t="str">
        <v>Spišská Nová Ves</v>
      </c>
      <c r="D348" s="1" t="str">
        <v>Základná škola pri zdravotníckom zariadení ako organizačná zložka Spojenej školy</v>
      </c>
      <c r="E348" s="1" t="str">
        <v>škola pre deti a žiakov so špeciálnymi výchovno-vzdelávacími potrebami</v>
      </c>
      <c r="F348" s="1" t="str">
        <v>ZŠ pri zdravotníckom zariadení</v>
      </c>
      <c r="G348" s="1" t="str">
        <v>nie</v>
      </c>
      <c r="H348" s="1">
        <v>100017539</v>
      </c>
      <c r="I348" s="1">
        <v>8</v>
      </c>
      <c r="J348" s="1" t="str">
        <v>Jána Jánskeho 1, 5201 Spišská Nová Ves</v>
      </c>
      <c r="K348" s="1" t="str">
        <v>Regionálny úrad školskej správy v Košiciach</v>
      </c>
      <c r="L348" s="1" t="str">
        <v>regionálny úrad školskej správy</v>
      </c>
      <c r="M348" s="1" t="str">
        <v>iná budova</v>
      </c>
    </row>
    <row r="349" spans="1:13">
      <c r="A349" s="1">
        <v>100016216</v>
      </c>
      <c r="B349" s="1" t="str">
        <v>Košický</v>
      </c>
      <c r="C349" s="1" t="str">
        <v>Spišská Nová Ves</v>
      </c>
      <c r="D349" s="1" t="str">
        <v>Gymnázium</v>
      </c>
      <c r="E349" s="1" t="str">
        <v>gymnázium</v>
      </c>
      <c r="F349" s="1" t="str">
        <v>Gymnázium</v>
      </c>
      <c r="G349" s="1" t="str">
        <v>áno</v>
      </c>
      <c r="H349" s="1">
        <v>100016216</v>
      </c>
      <c r="I349" s="1">
        <v>1</v>
      </c>
      <c r="J349" s="1" t="str">
        <v>Javorová 16, 5201 Spišská Nová Ves</v>
      </c>
      <c r="K349" s="1" t="str">
        <v>Košický samosprávny kraj</v>
      </c>
      <c r="L349" s="1" t="str">
        <v>samosprávny kraj</v>
      </c>
      <c r="M349" s="1" t="str">
        <v>moderná budova</v>
      </c>
    </row>
    <row r="350" spans="1:13">
      <c r="A350" s="1">
        <v>100016220</v>
      </c>
      <c r="B350" s="1" t="str">
        <v>Košický</v>
      </c>
      <c r="C350" s="1" t="str">
        <v>Spišská Nová Ves</v>
      </c>
      <c r="D350" s="1" t="str">
        <v>Základná škola</v>
      </c>
      <c r="E350" s="1" t="str">
        <v>základná škola</v>
      </c>
      <c r="F350" s="1" t="str">
        <v>Základná škola</v>
      </c>
      <c r="G350" s="1" t="str">
        <v>áno</v>
      </c>
      <c r="H350" s="1">
        <v>100016220</v>
      </c>
      <c r="I350" s="1">
        <v>1</v>
      </c>
      <c r="J350" s="1" t="str">
        <v>Komenského 2, 5201 Spišská Nová Ves</v>
      </c>
      <c r="K350" s="1" t="str">
        <v>Mesto Spišská Nová Ves</v>
      </c>
      <c r="L350" s="1" t="str">
        <v>obec, mesto</v>
      </c>
      <c r="M350" s="1" t="str">
        <v>moderná budova</v>
      </c>
    </row>
    <row r="351" spans="1:13">
      <c r="A351" s="1">
        <v>100016226</v>
      </c>
      <c r="B351" s="1" t="str">
        <v>Košický</v>
      </c>
      <c r="C351" s="1" t="str">
        <v>Spišská Nová Ves</v>
      </c>
      <c r="D351" s="1" t="str">
        <v>Základná škola</v>
      </c>
      <c r="E351" s="1" t="str">
        <v>základná škola</v>
      </c>
      <c r="F351" s="1" t="str">
        <v>Základná škola</v>
      </c>
      <c r="G351" s="1" t="str">
        <v>áno</v>
      </c>
      <c r="H351" s="1">
        <v>100016226</v>
      </c>
      <c r="I351" s="1">
        <v>1</v>
      </c>
      <c r="J351" s="1" t="str">
        <v>Levočská 11, 5201 Spišská Nová Ves</v>
      </c>
      <c r="K351" s="1" t="str">
        <v>Mesto Spišská Nová Ves</v>
      </c>
      <c r="L351" s="1" t="str">
        <v>obec, mesto</v>
      </c>
      <c r="M351" s="1" t="str">
        <v>moderná budova</v>
      </c>
    </row>
    <row r="352" spans="1:13">
      <c r="A352" s="1">
        <v>100016230</v>
      </c>
      <c r="B352" s="1" t="str">
        <v>Košický</v>
      </c>
      <c r="C352" s="1" t="str">
        <v>Spišská Nová Ves</v>
      </c>
      <c r="D352" s="1" t="str">
        <v>Základná škola</v>
      </c>
      <c r="E352" s="1" t="str">
        <v>základná škola</v>
      </c>
      <c r="F352" s="1" t="str">
        <v>Základná škola</v>
      </c>
      <c r="G352" s="1" t="str">
        <v>áno</v>
      </c>
      <c r="H352" s="1">
        <v>100016230</v>
      </c>
      <c r="I352" s="1">
        <v>1</v>
      </c>
      <c r="J352" s="1" t="str">
        <v>Lipová 13, 5201 Spišská Nová Ves</v>
      </c>
      <c r="K352" s="1" t="str">
        <v>Mesto Spišská Nová Ves</v>
      </c>
      <c r="L352" s="1" t="str">
        <v>obec, mesto</v>
      </c>
      <c r="M352" s="1" t="str">
        <v>moderná budova</v>
      </c>
    </row>
    <row r="353" spans="1:13">
      <c r="A353" s="1">
        <v>100016237</v>
      </c>
      <c r="B353" s="1" t="str">
        <v>Košický</v>
      </c>
      <c r="C353" s="1" t="str">
        <v>Spišská Nová Ves</v>
      </c>
      <c r="D353" s="1" t="str">
        <v>Stredná odborná škola techniky a služieb</v>
      </c>
      <c r="E353" s="1" t="str">
        <v>stredná odborná škola</v>
      </c>
      <c r="F353" s="1" t="str">
        <v>Stredná odborná škola</v>
      </c>
      <c r="G353" s="1" t="str">
        <v>áno</v>
      </c>
      <c r="H353" s="1">
        <v>100016237</v>
      </c>
      <c r="I353" s="1">
        <v>5</v>
      </c>
      <c r="J353" s="1" t="str">
        <v>Markušovská cesta 4, 5201 Spišská Nová Ves</v>
      </c>
      <c r="K353" s="1" t="str">
        <v>Košický samosprávny kraj</v>
      </c>
      <c r="L353" s="1" t="str">
        <v>samosprávny kraj</v>
      </c>
      <c r="M353" s="1" t="str">
        <v>moderná budova</v>
      </c>
    </row>
    <row r="354" spans="1:13">
      <c r="A354" s="1">
        <v>100016238</v>
      </c>
      <c r="B354" s="1" t="str">
        <v>Košický</v>
      </c>
      <c r="C354" s="1" t="str">
        <v>Spišská Nová Ves</v>
      </c>
      <c r="D354" s="1" t="str">
        <v>Základná škola sv. Cyrila a Metoda</v>
      </c>
      <c r="E354" s="1" t="str">
        <v>základná škola</v>
      </c>
      <c r="F354" s="1" t="str">
        <v>Základná škola</v>
      </c>
      <c r="G354" s="1" t="str">
        <v>áno</v>
      </c>
      <c r="H354" s="1">
        <v>100016238</v>
      </c>
      <c r="I354" s="1">
        <v>1</v>
      </c>
      <c r="J354" s="1" t="str">
        <v>Markušovská cesta 8, 5201 Spišská Nová Ves</v>
      </c>
      <c r="K354" s="1" t="str">
        <v>Rímskokatolícka cirkev Biskupstvo Spišské Podhradie</v>
      </c>
      <c r="L354" s="1" t="str">
        <v>cirkev, náboženská spoločnosť</v>
      </c>
      <c r="M354" s="1" t="str">
        <v>moderná budova</v>
      </c>
    </row>
    <row r="355" spans="1:13">
      <c r="A355" s="1">
        <v>100016241</v>
      </c>
      <c r="B355" s="1" t="str">
        <v>Košický</v>
      </c>
      <c r="C355" s="1" t="str">
        <v>Spišská Nová Ves</v>
      </c>
      <c r="D355" s="1" t="str">
        <v>Základná škola</v>
      </c>
      <c r="E355" s="1" t="str">
        <v>základná škola</v>
      </c>
      <c r="F355" s="1" t="str">
        <v>Základná škola</v>
      </c>
      <c r="G355" s="1" t="str">
        <v>áno</v>
      </c>
      <c r="H355" s="1">
        <v>100016241</v>
      </c>
      <c r="I355" s="1">
        <v>1</v>
      </c>
      <c r="J355" s="1" t="str">
        <v>Nad Medzou 1, 5201 Spišská Nová Ves</v>
      </c>
      <c r="K355" s="1" t="str">
        <v>Mesto Spišská Nová Ves</v>
      </c>
      <c r="L355" s="1" t="str">
        <v>obec, mesto</v>
      </c>
      <c r="M355" s="1" t="str">
        <v>moderná budova</v>
      </c>
    </row>
    <row r="356" spans="1:13">
      <c r="A356" s="1">
        <v>100016248</v>
      </c>
      <c r="B356" s="1" t="str">
        <v>Košický</v>
      </c>
      <c r="C356" s="1" t="str">
        <v>Spišská Nová Ves</v>
      </c>
      <c r="D356" s="1" t="str">
        <v>Hotelová akadémia</v>
      </c>
      <c r="E356" s="1" t="str">
        <v>stredná odborná škola</v>
      </c>
      <c r="F356" s="1" t="str">
        <v>Hotelová akadémia</v>
      </c>
      <c r="G356" s="1" t="str">
        <v>áno</v>
      </c>
      <c r="H356" s="1">
        <v>100016248</v>
      </c>
      <c r="I356" s="1">
        <v>1</v>
      </c>
      <c r="J356" s="1" t="str">
        <v>Radničné námestie 300 / 1, 5201 Spišská Nová Ves</v>
      </c>
      <c r="K356" s="1" t="str">
        <v>Košický samosprávny kraj</v>
      </c>
      <c r="L356" s="1" t="str">
        <v>samosprávny kraj</v>
      </c>
      <c r="M356" s="1" t="str">
        <v>historická budova</v>
      </c>
    </row>
    <row r="357" spans="1:13">
      <c r="A357" s="1">
        <v>100016250</v>
      </c>
      <c r="B357" s="1" t="str">
        <v>Košický</v>
      </c>
      <c r="C357" s="1" t="str">
        <v>Spišská Nová Ves</v>
      </c>
      <c r="D357" s="1" t="str">
        <v>Cirkevné gymnázium Štefana Mišíka</v>
      </c>
      <c r="E357" s="1" t="str">
        <v>gymnázium</v>
      </c>
      <c r="F357" s="1" t="str">
        <v>Gymnázium</v>
      </c>
      <c r="G357" s="1" t="str">
        <v>áno</v>
      </c>
      <c r="H357" s="1">
        <v>100016250</v>
      </c>
      <c r="I357" s="1">
        <v>1</v>
      </c>
      <c r="J357" s="1" t="str">
        <v>Radničné námestie 271 / 8, 5201 Spišská Nová Ves</v>
      </c>
      <c r="K357" s="1" t="str">
        <v>Rímskokatolícka cirkev Biskupstvo Spišské Podhradie</v>
      </c>
      <c r="L357" s="1" t="str">
        <v>cirkev, náboženská spoločnosť</v>
      </c>
      <c r="M357" s="1" t="str">
        <v>historická budova</v>
      </c>
    </row>
    <row r="358" spans="1:13">
      <c r="A358" s="1">
        <v>100016258</v>
      </c>
      <c r="B358" s="1" t="str">
        <v>Košický</v>
      </c>
      <c r="C358" s="1" t="str">
        <v>Spišská Nová Ves</v>
      </c>
      <c r="D358" s="1" t="str">
        <v>Stredná odborná škola ekonomická</v>
      </c>
      <c r="E358" s="1" t="str">
        <v>stredná odborná škola</v>
      </c>
      <c r="F358" s="1" t="str">
        <v>Stredná odborná škola</v>
      </c>
      <c r="G358" s="1" t="str">
        <v>áno</v>
      </c>
      <c r="H358" s="1">
        <v>100016258</v>
      </c>
      <c r="I358" s="1">
        <v>1</v>
      </c>
      <c r="J358" s="1" t="str">
        <v>Stojan 1, 5201 Spišská Nová Ves</v>
      </c>
      <c r="K358" s="1" t="str">
        <v>Košický samosprávny kraj</v>
      </c>
      <c r="L358" s="1" t="str">
        <v>samosprávny kraj</v>
      </c>
      <c r="M358" s="1" t="str">
        <v>moderná budova</v>
      </c>
    </row>
    <row r="359" spans="1:13">
      <c r="A359" s="1">
        <v>100016264</v>
      </c>
      <c r="B359" s="1" t="str">
        <v>Košický</v>
      </c>
      <c r="C359" s="1" t="str">
        <v>Spišská Nová Ves</v>
      </c>
      <c r="D359" s="1" t="str">
        <v>Gymnázium</v>
      </c>
      <c r="E359" s="1" t="str">
        <v>gymnázium</v>
      </c>
      <c r="F359" s="1" t="str">
        <v>Gymnázium</v>
      </c>
      <c r="G359" s="1" t="str">
        <v>áno</v>
      </c>
      <c r="H359" s="1">
        <v>100016264</v>
      </c>
      <c r="I359" s="1">
        <v>1</v>
      </c>
      <c r="J359" s="1" t="str">
        <v>Školská 7, 5201 Spišská Nová Ves</v>
      </c>
      <c r="K359" s="1" t="str">
        <v>Košický samosprávny kraj</v>
      </c>
      <c r="L359" s="1" t="str">
        <v>samosprávny kraj</v>
      </c>
      <c r="M359" s="1" t="str">
        <v>historická budova</v>
      </c>
    </row>
    <row r="360" spans="1:13">
      <c r="A360" s="1">
        <v>100016268</v>
      </c>
      <c r="B360" s="1" t="str">
        <v>Košický</v>
      </c>
      <c r="C360" s="1" t="str">
        <v>Spišská Nová Ves</v>
      </c>
      <c r="D360" s="1" t="str">
        <v>Základná škola</v>
      </c>
      <c r="E360" s="1" t="str">
        <v>základná škola</v>
      </c>
      <c r="F360" s="1" t="str">
        <v>Základná škola</v>
      </c>
      <c r="G360" s="1" t="str">
        <v>áno</v>
      </c>
      <c r="H360" s="1">
        <v>100016268</v>
      </c>
      <c r="I360" s="1">
        <v>1</v>
      </c>
      <c r="J360" s="1" t="str">
        <v>Z. Nejedlého 2, 5201 Spišská Nová Ves</v>
      </c>
      <c r="K360" s="1" t="str">
        <v>Mesto Spišská Nová Ves</v>
      </c>
      <c r="L360" s="1" t="str">
        <v>obec, mesto</v>
      </c>
      <c r="M360" s="1" t="str">
        <v>moderná budova</v>
      </c>
    </row>
    <row r="361" spans="1:13">
      <c r="A361" s="1">
        <v>100016277</v>
      </c>
      <c r="B361" s="1" t="str">
        <v>Košický</v>
      </c>
      <c r="C361" s="1" t="str">
        <v>Spišská Nová Ves</v>
      </c>
      <c r="D361" s="1" t="str">
        <v>Základná škola sv. Michala</v>
      </c>
      <c r="E361" s="1" t="str">
        <v>základná škola</v>
      </c>
      <c r="F361" s="1" t="str">
        <v>Základná škola</v>
      </c>
      <c r="G361" s="1" t="str">
        <v>áno</v>
      </c>
      <c r="H361" s="1">
        <v>100016277</v>
      </c>
      <c r="I361" s="1">
        <v>1</v>
      </c>
      <c r="J361" s="1" t="str">
        <v>Školská 1, 5201 Spišské Tomášovce</v>
      </c>
      <c r="K361" s="1" t="str">
        <v>Rímskokatolícka cirkev Biskupstvo Spišské Podhradie</v>
      </c>
      <c r="L361" s="1" t="str">
        <v>cirkev, náboženská spoločnosť</v>
      </c>
      <c r="M361" s="1" t="str">
        <v>moderná budova</v>
      </c>
    </row>
    <row r="362" spans="1:13">
      <c r="A362" s="1">
        <v>100016281</v>
      </c>
      <c r="B362" s="1" t="str">
        <v>Košický</v>
      </c>
      <c r="C362" s="1" t="str">
        <v>Spišská Nová Ves</v>
      </c>
      <c r="D362" s="1" t="str">
        <v>Základná škola sv. Jána Krstiteľa ako organizačná zložka Cirkevnej spojenej školy</v>
      </c>
      <c r="E362" s="1" t="str">
        <v>základná škola</v>
      </c>
      <c r="F362" s="1" t="str">
        <v>Základná škola</v>
      </c>
      <c r="G362" s="1" t="str">
        <v>nie</v>
      </c>
      <c r="H362" s="1">
        <v>100017541</v>
      </c>
      <c r="I362" s="1">
        <v>2</v>
      </c>
      <c r="J362" s="1" t="str">
        <v>Komenského 6, 5361 Spišské Vlachy</v>
      </c>
      <c r="K362" s="1" t="str">
        <v>Rímskokatolícka cirkev Biskupstvo Spišské Podhradie</v>
      </c>
      <c r="L362" s="1" t="str">
        <v>cirkev, náboženská spoločnosť</v>
      </c>
      <c r="M362" s="1" t="str">
        <v>moderná budova</v>
      </c>
    </row>
    <row r="363" spans="1:13">
      <c r="A363" s="1">
        <v>100016282</v>
      </c>
      <c r="B363" s="1" t="str">
        <v>Košický</v>
      </c>
      <c r="C363" s="1" t="str">
        <v>Spišská Nová Ves</v>
      </c>
      <c r="D363" s="1" t="str">
        <v>Základná škola</v>
      </c>
      <c r="E363" s="1" t="str">
        <v>základná škola</v>
      </c>
      <c r="F363" s="1" t="str">
        <v>Základná škola</v>
      </c>
      <c r="G363" s="1" t="str">
        <v>áno</v>
      </c>
      <c r="H363" s="1">
        <v>100016282</v>
      </c>
      <c r="I363" s="1">
        <v>1</v>
      </c>
      <c r="J363" s="1" t="str">
        <v>Komenského 6, 5361 Spišské Vlachy</v>
      </c>
      <c r="K363" s="1" t="str">
        <v>Mesto Spišské Vlachy</v>
      </c>
      <c r="L363" s="1" t="str">
        <v>obec, mesto</v>
      </c>
      <c r="M363" s="1" t="str">
        <v>moderná budova</v>
      </c>
    </row>
    <row r="364" spans="1:13">
      <c r="A364" s="1">
        <v>100016290</v>
      </c>
      <c r="B364" s="1" t="str">
        <v>Košický</v>
      </c>
      <c r="C364" s="1" t="str">
        <v>Spišská Nová Ves</v>
      </c>
      <c r="D364" s="1" t="str">
        <v>Praktická škola internátna ako organizačná zložka Spojenej školy internátnej</v>
      </c>
      <c r="E364" s="1" t="str">
        <v>škola pre deti a žiakov so špeciálnymi výchovno-vzdelávacími potrebami</v>
      </c>
      <c r="F364" s="1" t="str">
        <v>Praktická škola internátna</v>
      </c>
      <c r="G364" s="1" t="str">
        <v>nie</v>
      </c>
      <c r="H364" s="1">
        <v>100017542</v>
      </c>
      <c r="I364" s="1">
        <v>3</v>
      </c>
      <c r="J364" s="1" t="str">
        <v>Partizánska 13, 5361 Spišské Vlachy</v>
      </c>
      <c r="K364" s="1" t="str">
        <v>Regionálny úrad školskej správy v Košiciach</v>
      </c>
      <c r="L364" s="1" t="str">
        <v>regionálny úrad školskej správy</v>
      </c>
      <c r="M364" s="1" t="str">
        <v>moderná budova</v>
      </c>
    </row>
    <row r="365" spans="1:13">
      <c r="A365" s="1">
        <v>100016292</v>
      </c>
      <c r="B365" s="1" t="str">
        <v>Košický</v>
      </c>
      <c r="C365" s="1" t="str">
        <v>Spišská Nová Ves</v>
      </c>
      <c r="D365" s="1" t="str">
        <v>Špeciálna základná škola internátna ako organizačná zložka Spojenej školy internátnej</v>
      </c>
      <c r="E365" s="1" t="str">
        <v>škola pre deti a žiakov so špeciálnymi výchovno-vzdelávacími potrebami</v>
      </c>
      <c r="F365" s="1" t="str">
        <v>Špeciálna základná škola internátna</v>
      </c>
      <c r="G365" s="1" t="str">
        <v>nie</v>
      </c>
      <c r="H365" s="1">
        <v>100017542</v>
      </c>
      <c r="I365" s="1">
        <v>3</v>
      </c>
      <c r="J365" s="1" t="str">
        <v>Partizánska 13, 5361 Spišské Vlachy</v>
      </c>
      <c r="K365" s="1" t="str">
        <v>Regionálny úrad školskej správy v Košiciach</v>
      </c>
      <c r="L365" s="1" t="str">
        <v>regionálny úrad školskej správy</v>
      </c>
      <c r="M365" s="1" t="str">
        <v>moderná budova</v>
      </c>
    </row>
    <row r="366" spans="1:13">
      <c r="A366" s="1">
        <v>100016298</v>
      </c>
      <c r="B366" s="1" t="str">
        <v>Košický</v>
      </c>
      <c r="C366" s="1" t="str">
        <v>Spišská Nová Ves</v>
      </c>
      <c r="D366" s="1" t="str">
        <v>Základná škola</v>
      </c>
      <c r="E366" s="1" t="str">
        <v>základná škola</v>
      </c>
      <c r="F366" s="1" t="str">
        <v>ZŠ I. stupeň</v>
      </c>
      <c r="G366" s="1" t="str">
        <v>áno</v>
      </c>
      <c r="H366" s="1">
        <v>100016298</v>
      </c>
      <c r="I366" s="1">
        <v>2</v>
      </c>
      <c r="J366" s="1" t="str">
        <v>SNP 13, 5361 Spišské Vlachy</v>
      </c>
      <c r="K366" s="1" t="str">
        <v>Mesto Spišské Vlachy</v>
      </c>
      <c r="L366" s="1" t="str">
        <v>obec, mesto</v>
      </c>
      <c r="M366" s="1" t="str">
        <v>moderná budova</v>
      </c>
    </row>
    <row r="367" spans="1:13">
      <c r="A367" s="1">
        <v>100016301</v>
      </c>
      <c r="B367" s="1" t="str">
        <v>Košický</v>
      </c>
      <c r="C367" s="1" t="str">
        <v>Spišská Nová Ves</v>
      </c>
      <c r="D367" s="1" t="str">
        <v>Základná škola</v>
      </c>
      <c r="E367" s="1" t="str">
        <v>základná škola</v>
      </c>
      <c r="F367" s="1" t="str">
        <v>Základná škola</v>
      </c>
      <c r="G367" s="1" t="str">
        <v>áno</v>
      </c>
      <c r="H367" s="1">
        <v>100016301</v>
      </c>
      <c r="I367" s="1">
        <v>1</v>
      </c>
      <c r="J367" s="1" t="str">
        <v>Spišský Hrušov 264, 5363 Spišský Hrušov</v>
      </c>
      <c r="K367" s="1" t="str">
        <v>Obec Spišský Hrušov</v>
      </c>
      <c r="L367" s="1" t="str">
        <v>obec, mesto</v>
      </c>
      <c r="M367" s="1" t="str">
        <v>moderná budova</v>
      </c>
    </row>
    <row r="368" spans="1:13">
      <c r="A368" s="1">
        <v>100016308</v>
      </c>
      <c r="B368" s="1" t="str">
        <v>Košický</v>
      </c>
      <c r="C368" s="1" t="str">
        <v>Spišská Nová Ves</v>
      </c>
      <c r="D368" s="1" t="str">
        <v>Základná škola</v>
      </c>
      <c r="E368" s="1" t="str">
        <v>základná škola</v>
      </c>
      <c r="F368" s="1" t="str">
        <v>ZŠ I. stupeň</v>
      </c>
      <c r="G368" s="1" t="str">
        <v>áno</v>
      </c>
      <c r="H368" s="1">
        <v>100016308</v>
      </c>
      <c r="I368" s="1">
        <v>1</v>
      </c>
      <c r="J368" s="1" t="str">
        <v>Vítkovce 53, 5363 Vítkovce</v>
      </c>
      <c r="K368" s="1" t="str">
        <v>Obec Vítkovce</v>
      </c>
      <c r="L368" s="1" t="str">
        <v>obec, mesto</v>
      </c>
      <c r="M368" s="1" t="str">
        <v>moderná budova</v>
      </c>
    </row>
    <row r="369" spans="1:13">
      <c r="A369" s="1">
        <v>100016320</v>
      </c>
      <c r="B369" s="1" t="str">
        <v>Košický</v>
      </c>
      <c r="C369" s="1" t="str">
        <v>Trebišov</v>
      </c>
      <c r="D369" s="1" t="str">
        <v>Základná škola s vyučovacím jazykom maďarským - Alapiskola</v>
      </c>
      <c r="E369" s="1" t="str">
        <v>základná škola</v>
      </c>
      <c r="F369" s="1" t="str">
        <v>ZŠ I. stupeň</v>
      </c>
      <c r="G369" s="1" t="str">
        <v>áno</v>
      </c>
      <c r="H369" s="1">
        <v>100016320</v>
      </c>
      <c r="I369" s="1">
        <v>1</v>
      </c>
      <c r="J369" s="1" t="str">
        <v>Školská 67, 7684 Bačka</v>
      </c>
      <c r="K369" s="1" t="str">
        <v>Obec Bačka</v>
      </c>
      <c r="L369" s="1" t="str">
        <v>obec, mesto</v>
      </c>
      <c r="M369" s="1" t="str">
        <v>moderná budova</v>
      </c>
    </row>
    <row r="370" spans="1:13">
      <c r="A370" s="1">
        <v>100016323</v>
      </c>
      <c r="B370" s="1" t="str">
        <v>Košický</v>
      </c>
      <c r="C370" s="1" t="str">
        <v>Trebišov</v>
      </c>
      <c r="D370" s="1" t="str">
        <v>Základná škola</v>
      </c>
      <c r="E370" s="1" t="str">
        <v>základná škola</v>
      </c>
      <c r="F370" s="1" t="str">
        <v>ZŠ I. stupeň</v>
      </c>
      <c r="G370" s="1" t="str">
        <v>áno</v>
      </c>
      <c r="H370" s="1">
        <v>100016323</v>
      </c>
      <c r="I370" s="1">
        <v>1</v>
      </c>
      <c r="J370" s="1" t="str">
        <v>Lesná 55, 7661 Bačkov</v>
      </c>
      <c r="K370" s="1" t="str">
        <v>Obec Bačkov</v>
      </c>
      <c r="L370" s="1" t="str">
        <v>obec, mesto</v>
      </c>
      <c r="M370" s="1" t="str">
        <v>moderná budova</v>
      </c>
    </row>
    <row r="371" spans="1:13">
      <c r="A371" s="1">
        <v>100016324</v>
      </c>
      <c r="B371" s="1" t="str">
        <v>Košický</v>
      </c>
      <c r="C371" s="1" t="str">
        <v>Trebišov</v>
      </c>
      <c r="D371" s="1" t="str">
        <v>Špeciálna základná škola ako organizačná zložka Reedukačného centra</v>
      </c>
      <c r="E371" s="1" t="str">
        <v>škola pre deti a žiakov so špeciálnymi výchovno-vzdelávacími potrebami</v>
      </c>
      <c r="F371" s="1" t="str">
        <v>ŠZŠ pri špeciálnom výchovnom zariadení</v>
      </c>
      <c r="G371" s="1" t="str">
        <v>nie</v>
      </c>
      <c r="H371" s="1">
        <v>100016325</v>
      </c>
      <c r="I371" s="1">
        <v>2</v>
      </c>
      <c r="J371" s="1" t="str">
        <v>Školská 158, 7661 Bačkov</v>
      </c>
      <c r="K371" s="1" t="str">
        <v>Regionálny úrad školskej správy v Košiciach</v>
      </c>
      <c r="L371" s="1" t="str">
        <v>regionálny úrad školskej správy</v>
      </c>
      <c r="M371" s="1" t="str">
        <v>moderná budova</v>
      </c>
    </row>
    <row r="372" spans="1:13">
      <c r="A372" s="1">
        <v>100016325</v>
      </c>
      <c r="B372" s="1" t="str">
        <v>Košický</v>
      </c>
      <c r="C372" s="1" t="str">
        <v>Trebišov</v>
      </c>
      <c r="D372" s="1" t="str">
        <v>Reedukačné centrum</v>
      </c>
      <c r="E372" s="1" t="str">
        <v>špeciálne výchovné zariadenie</v>
      </c>
      <c r="F372" s="1" t="str">
        <v>Reedukačné centrum</v>
      </c>
      <c r="G372" s="1" t="str">
        <v>áno</v>
      </c>
      <c r="H372" s="1">
        <v>100016325</v>
      </c>
      <c r="I372" s="1">
        <v>2</v>
      </c>
      <c r="J372" s="1" t="str">
        <v>Školská 158, 7661 Bačkov</v>
      </c>
      <c r="K372" s="1" t="str">
        <v>Regionálny úrad školskej správy v Košiciach</v>
      </c>
      <c r="L372" s="1" t="str">
        <v>regionálny úrad školskej správy</v>
      </c>
      <c r="M372" s="1" t="str">
        <v>moderná budova</v>
      </c>
    </row>
    <row r="373" spans="1:13">
      <c r="A373" s="1">
        <v>100016331</v>
      </c>
      <c r="B373" s="1" t="str">
        <v>Košický</v>
      </c>
      <c r="C373" s="1" t="str">
        <v>Trebišov</v>
      </c>
      <c r="D373" s="1" t="str">
        <v>Základná škola s vyučovacím jazykom maďarským -  Alapiskola</v>
      </c>
      <c r="E373" s="1" t="str">
        <v>základná škola</v>
      </c>
      <c r="F373" s="1" t="str">
        <v>Základná škola</v>
      </c>
      <c r="G373" s="1" t="str">
        <v>áno</v>
      </c>
      <c r="H373" s="1">
        <v>100016331</v>
      </c>
      <c r="I373" s="1">
        <v>1</v>
      </c>
      <c r="J373" s="1" t="str">
        <v>Hlavná 24, 7641 Biel</v>
      </c>
      <c r="K373" s="1" t="str">
        <v>Obec Biel</v>
      </c>
      <c r="L373" s="1" t="str">
        <v>obec, mesto</v>
      </c>
      <c r="M373" s="1" t="str">
        <v>moderná budova</v>
      </c>
    </row>
    <row r="374" spans="1:13">
      <c r="A374" s="1">
        <v>100016335</v>
      </c>
      <c r="B374" s="1" t="str">
        <v>Košický</v>
      </c>
      <c r="C374" s="1" t="str">
        <v>Trebišov</v>
      </c>
      <c r="D374" s="1" t="str">
        <v>Základná škola s materskou školou s vyučovacím jazykom maďarským - Alapiskola és Óvoda</v>
      </c>
      <c r="E374" s="1" t="str">
        <v>základná škola</v>
      </c>
      <c r="F374" s="1" t="str">
        <v>Základná škola</v>
      </c>
      <c r="G374" s="1" t="str">
        <v>áno</v>
      </c>
      <c r="H374" s="1">
        <v>100016335</v>
      </c>
      <c r="I374" s="1">
        <v>1</v>
      </c>
      <c r="J374" s="1" t="str">
        <v>Školská 233, 7653 Boľ</v>
      </c>
      <c r="K374" s="1" t="str">
        <v>Obec Boľ</v>
      </c>
      <c r="L374" s="1" t="str">
        <v>obec, mesto</v>
      </c>
      <c r="M374" s="1" t="str">
        <v>moderná budova</v>
      </c>
    </row>
    <row r="375" spans="1:13">
      <c r="A375" s="1">
        <v>100016338</v>
      </c>
      <c r="B375" s="1" t="str">
        <v>Košický</v>
      </c>
      <c r="C375" s="1" t="str">
        <v>Trebišov</v>
      </c>
      <c r="D375" s="1" t="str">
        <v>Základná škola s materskou školou</v>
      </c>
      <c r="E375" s="1" t="str">
        <v>základná škola</v>
      </c>
      <c r="F375" s="1" t="str">
        <v>Základná škola</v>
      </c>
      <c r="G375" s="1" t="str">
        <v>áno</v>
      </c>
      <c r="H375" s="1">
        <v>100016338</v>
      </c>
      <c r="I375" s="1">
        <v>1</v>
      </c>
      <c r="J375" s="1" t="str">
        <v>Ružová 304, 7632 Borša</v>
      </c>
      <c r="K375" s="1" t="str">
        <v>Obec Borša</v>
      </c>
      <c r="L375" s="1" t="str">
        <v>obec, mesto</v>
      </c>
      <c r="M375" s="1" t="str">
        <v>moderná budova</v>
      </c>
    </row>
    <row r="376" spans="1:13">
      <c r="A376" s="1">
        <v>100016342</v>
      </c>
      <c r="B376" s="1" t="str">
        <v>Košický</v>
      </c>
      <c r="C376" s="1" t="str">
        <v>Trebišov</v>
      </c>
      <c r="D376" s="1" t="str">
        <v>Základná škola s vyučovacím jazykom maďarským -  Alapiskola</v>
      </c>
      <c r="E376" s="1" t="str">
        <v>základná škola</v>
      </c>
      <c r="F376" s="1" t="str">
        <v>ZŠ I. stupeň</v>
      </c>
      <c r="G376" s="1" t="str">
        <v>áno</v>
      </c>
      <c r="H376" s="1">
        <v>100016342</v>
      </c>
      <c r="I376" s="1">
        <v>1</v>
      </c>
      <c r="J376" s="1" t="str">
        <v>Hlavná 141, 7643 Boťany</v>
      </c>
      <c r="K376" s="1" t="str">
        <v>Obec Boťany</v>
      </c>
      <c r="L376" s="1" t="str">
        <v>obec, mesto</v>
      </c>
      <c r="M376" s="1" t="str">
        <v>historická budova</v>
      </c>
    </row>
    <row r="377" spans="1:13">
      <c r="A377" s="1">
        <v>100016348</v>
      </c>
      <c r="B377" s="1" t="str">
        <v>Košický</v>
      </c>
      <c r="C377" s="1" t="str">
        <v>Trebišov</v>
      </c>
      <c r="D377" s="1" t="str">
        <v>Základná škola</v>
      </c>
      <c r="E377" s="1" t="str">
        <v>základná škola</v>
      </c>
      <c r="F377" s="1" t="str">
        <v>ZŠ I. stupeň</v>
      </c>
      <c r="G377" s="1" t="str">
        <v>áno</v>
      </c>
      <c r="H377" s="1">
        <v>100016348</v>
      </c>
      <c r="I377" s="1">
        <v>1</v>
      </c>
      <c r="J377" s="1" t="str">
        <v>Brezová 138 / 21, 7612 Brezina</v>
      </c>
      <c r="K377" s="1" t="str">
        <v>Obec Brezina</v>
      </c>
      <c r="L377" s="1" t="str">
        <v>obec, mesto</v>
      </c>
      <c r="M377" s="1" t="str">
        <v>moderná budova</v>
      </c>
    </row>
    <row r="378" spans="1:13">
      <c r="A378" s="1">
        <v>100016353</v>
      </c>
      <c r="B378" s="1" t="str">
        <v>Košický</v>
      </c>
      <c r="C378" s="1" t="str">
        <v>Trebišov</v>
      </c>
      <c r="D378" s="1" t="str">
        <v>Základná škola</v>
      </c>
      <c r="E378" s="1" t="str">
        <v>základná škola</v>
      </c>
      <c r="F378" s="1" t="str">
        <v>Základná škola</v>
      </c>
      <c r="G378" s="1" t="str">
        <v>áno</v>
      </c>
      <c r="H378" s="1">
        <v>100016353</v>
      </c>
      <c r="I378" s="1">
        <v>1</v>
      </c>
      <c r="J378" s="1" t="str">
        <v>Školská 333 / 2, 7605 Cejkov</v>
      </c>
      <c r="K378" s="1" t="str">
        <v>Obec Cejkov</v>
      </c>
      <c r="L378" s="1" t="str">
        <v>obec, mesto</v>
      </c>
      <c r="M378" s="1" t="str">
        <v>moderná budova</v>
      </c>
    </row>
    <row r="379" spans="1:13">
      <c r="A379" s="1">
        <v>100016357</v>
      </c>
      <c r="B379" s="1" t="str">
        <v>Košický</v>
      </c>
      <c r="C379" s="1" t="str">
        <v>Trebišov</v>
      </c>
      <c r="D379" s="1" t="str">
        <v>Základná škola</v>
      </c>
      <c r="E379" s="1" t="str">
        <v>základná škola</v>
      </c>
      <c r="F379" s="1" t="str">
        <v>ZŠ I. stupeň</v>
      </c>
      <c r="G379" s="1" t="str">
        <v>áno</v>
      </c>
      <c r="H379" s="1">
        <v>100016357</v>
      </c>
      <c r="I379" s="1">
        <v>1</v>
      </c>
      <c r="J379" s="1" t="str">
        <v>Hlavná 73, 7617 Čeľovce</v>
      </c>
      <c r="K379" s="1" t="str">
        <v>Obec Čeľovce</v>
      </c>
      <c r="L379" s="1" t="str">
        <v>obec, mesto</v>
      </c>
      <c r="M379" s="1" t="str">
        <v>moderná budova</v>
      </c>
    </row>
    <row r="380" spans="1:13">
      <c r="A380" s="1">
        <v>100016361</v>
      </c>
      <c r="B380" s="1" t="str">
        <v>Košický</v>
      </c>
      <c r="C380" s="1" t="str">
        <v>Trebišov</v>
      </c>
      <c r="D380" s="1" t="str">
        <v>Základná škola s materskou školou</v>
      </c>
      <c r="E380" s="1" t="str">
        <v>základná škola</v>
      </c>
      <c r="F380" s="1" t="str">
        <v>Základná škola</v>
      </c>
      <c r="G380" s="1" t="str">
        <v>áno</v>
      </c>
      <c r="H380" s="1">
        <v>100016361</v>
      </c>
      <c r="I380" s="1">
        <v>1</v>
      </c>
      <c r="J380" s="1" t="str">
        <v>Hlavná 1, 7681 Čerhov</v>
      </c>
      <c r="K380" s="1" t="str">
        <v>Obec Čerhov</v>
      </c>
      <c r="L380" s="1" t="str">
        <v>obec, mesto</v>
      </c>
      <c r="M380" s="1" t="str">
        <v>moderná budova</v>
      </c>
    </row>
    <row r="381" spans="1:13">
      <c r="A381" s="1">
        <v>100016366</v>
      </c>
      <c r="B381" s="1" t="str">
        <v>Košický</v>
      </c>
      <c r="C381" s="1" t="str">
        <v>Trebišov</v>
      </c>
      <c r="D381" s="1" t="str">
        <v>Základná škola</v>
      </c>
      <c r="E381" s="1" t="str">
        <v>základná škola</v>
      </c>
      <c r="F381" s="1" t="str">
        <v>Základná škola</v>
      </c>
      <c r="G381" s="1" t="str">
        <v>áno</v>
      </c>
      <c r="H381" s="1">
        <v>100016366</v>
      </c>
      <c r="I381" s="1">
        <v>1</v>
      </c>
      <c r="J381" s="1" t="str">
        <v>Školská 3, 7643 Čierna nad Tisou</v>
      </c>
      <c r="K381" s="1" t="str">
        <v>Mesto Čierna nad Tisou</v>
      </c>
      <c r="L381" s="1" t="str">
        <v>obec, mesto</v>
      </c>
      <c r="M381" s="1" t="str">
        <v>moderná budova</v>
      </c>
    </row>
    <row r="382" spans="1:13">
      <c r="A382" s="1">
        <v>100016371</v>
      </c>
      <c r="B382" s="1" t="str">
        <v>Košický</v>
      </c>
      <c r="C382" s="1" t="str">
        <v>Trebišov</v>
      </c>
      <c r="D382" s="1" t="str">
        <v>Základná škola s vyučovacím jazykom maďarským - Alapiskola</v>
      </c>
      <c r="E382" s="1" t="str">
        <v>základná škola</v>
      </c>
      <c r="F382" s="1" t="str">
        <v>Základná škola</v>
      </c>
      <c r="G382" s="1" t="str">
        <v>áno</v>
      </c>
      <c r="H382" s="1">
        <v>100016371</v>
      </c>
      <c r="I382" s="1">
        <v>1</v>
      </c>
      <c r="J382" s="1" t="str">
        <v>Zimná 6, 7643 Čierna nad Tisou</v>
      </c>
      <c r="K382" s="1" t="str">
        <v>Mesto Čierna nad Tisou</v>
      </c>
      <c r="L382" s="1" t="str">
        <v>obec, mesto</v>
      </c>
      <c r="M382" s="1" t="str">
        <v>moderná budova</v>
      </c>
    </row>
    <row r="383" spans="1:13">
      <c r="A383" s="1">
        <v>100016380</v>
      </c>
      <c r="B383" s="1" t="str">
        <v>Košický</v>
      </c>
      <c r="C383" s="1" t="str">
        <v>Trebišov</v>
      </c>
      <c r="D383" s="1" t="str">
        <v>Základná škola pri zdravotníckom zariadení</v>
      </c>
      <c r="E383" s="1" t="str">
        <v>škola pre deti a žiakov so špeciálnymi výchovno-vzdelávacími potrebami</v>
      </c>
      <c r="F383" s="1" t="str">
        <v>ZŠ pri zdravotníckom zariadení</v>
      </c>
      <c r="G383" s="1" t="str">
        <v>áno</v>
      </c>
      <c r="H383" s="1">
        <v>100016380</v>
      </c>
      <c r="I383" s="1">
        <v>1</v>
      </c>
      <c r="J383" s="1" t="str">
        <v>Hraň 447, 7603 Hraň</v>
      </c>
      <c r="K383" s="1" t="str">
        <v>Regionálny úrad školskej správy v Košiciach</v>
      </c>
      <c r="L383" s="1" t="str">
        <v>regionálny úrad školskej správy</v>
      </c>
      <c r="M383" s="1" t="str">
        <v>iná budova</v>
      </c>
    </row>
    <row r="384" spans="1:13">
      <c r="A384" s="1">
        <v>100016383</v>
      </c>
      <c r="B384" s="1" t="str">
        <v>Košický</v>
      </c>
      <c r="C384" s="1" t="str">
        <v>Trebišov</v>
      </c>
      <c r="D384" s="1" t="str">
        <v>Základná škola s materskou školou</v>
      </c>
      <c r="E384" s="1" t="str">
        <v>základná škola</v>
      </c>
      <c r="F384" s="1" t="str">
        <v>ZŠ I. stupeň</v>
      </c>
      <c r="G384" s="1" t="str">
        <v>áno</v>
      </c>
      <c r="H384" s="1">
        <v>100016383</v>
      </c>
      <c r="I384" s="1">
        <v>1</v>
      </c>
      <c r="J384" s="1" t="str">
        <v>SNP 446 / 178, 7603 Hraň</v>
      </c>
      <c r="K384" s="1" t="str">
        <v>Obec Hraň</v>
      </c>
      <c r="L384" s="1" t="str">
        <v>obec, mesto</v>
      </c>
      <c r="M384" s="1" t="str">
        <v>moderná budova</v>
      </c>
    </row>
    <row r="385" spans="1:13">
      <c r="A385" s="1">
        <v>100016387</v>
      </c>
      <c r="B385" s="1" t="str">
        <v>Košický</v>
      </c>
      <c r="C385" s="1" t="str">
        <v>Trebišov</v>
      </c>
      <c r="D385" s="1" t="str">
        <v>Základná škola s materskou školou</v>
      </c>
      <c r="E385" s="1" t="str">
        <v>základná škola</v>
      </c>
      <c r="F385" s="1" t="str">
        <v>Základná škola</v>
      </c>
      <c r="G385" s="1" t="str">
        <v>áno</v>
      </c>
      <c r="H385" s="1">
        <v>100016387</v>
      </c>
      <c r="I385" s="1">
        <v>1</v>
      </c>
      <c r="J385" s="1" t="str">
        <v>Hlavná 75, 7615 Hrčeľ</v>
      </c>
      <c r="K385" s="1" t="str">
        <v>Obec Hrčeľ</v>
      </c>
      <c r="L385" s="1" t="str">
        <v>obec, mesto</v>
      </c>
      <c r="M385" s="1" t="str">
        <v>moderná budova</v>
      </c>
    </row>
    <row r="386" spans="1:13">
      <c r="A386" s="1">
        <v>100016390</v>
      </c>
      <c r="B386" s="1" t="str">
        <v>Košický</v>
      </c>
      <c r="C386" s="1" t="str">
        <v>Trebišov</v>
      </c>
      <c r="D386" s="1" t="str">
        <v>Základná škola</v>
      </c>
      <c r="E386" s="1" t="str">
        <v>základná škola</v>
      </c>
      <c r="F386" s="1" t="str">
        <v>ZŠ I. stupeň</v>
      </c>
      <c r="G386" s="1" t="str">
        <v>áno</v>
      </c>
      <c r="H386" s="1">
        <v>100016390</v>
      </c>
      <c r="I386" s="1">
        <v>1</v>
      </c>
      <c r="J386" s="1" t="str">
        <v>Hlavná 105 / 93, 7613 Kazimír</v>
      </c>
      <c r="K386" s="1" t="str">
        <v>Obec Kazimír</v>
      </c>
      <c r="L386" s="1" t="str">
        <v>obec, mesto</v>
      </c>
      <c r="M386" s="1" t="str">
        <v>moderná budova</v>
      </c>
    </row>
    <row r="387" spans="1:13">
      <c r="A387" s="1">
        <v>100016393</v>
      </c>
      <c r="B387" s="1" t="str">
        <v>Košický</v>
      </c>
      <c r="C387" s="1" t="str">
        <v>Trebišov</v>
      </c>
      <c r="D387" s="1" t="str">
        <v>Gymnázium - Gimnázium</v>
      </c>
      <c r="E387" s="1" t="str">
        <v>gymnázium</v>
      </c>
      <c r="F387" s="1" t="str">
        <v>Gymnázium</v>
      </c>
      <c r="G387" s="1" t="str">
        <v>áno</v>
      </c>
      <c r="H387" s="1">
        <v>100016393</v>
      </c>
      <c r="I387" s="1">
        <v>1</v>
      </c>
      <c r="J387" s="1" t="str">
        <v>Horešská 18, 7701 Kráľovský Chlmec</v>
      </c>
      <c r="K387" s="1" t="str">
        <v>Košický samosprávny kraj</v>
      </c>
      <c r="L387" s="1" t="str">
        <v>samosprávny kraj</v>
      </c>
      <c r="M387" s="1" t="str">
        <v>moderná budova</v>
      </c>
    </row>
    <row r="388" spans="1:13">
      <c r="A388" s="1">
        <v>100016395</v>
      </c>
      <c r="B388" s="1" t="str">
        <v>Košický</v>
      </c>
      <c r="C388" s="1" t="str">
        <v>Trebišov</v>
      </c>
      <c r="D388" s="1" t="str">
        <v>Základná škola Mihálya Helmeczyho s vyučovacím jazykom maďarským - Helmeczy Mihály Alapiskola</v>
      </c>
      <c r="E388" s="1" t="str">
        <v>základná škola</v>
      </c>
      <c r="F388" s="1" t="str">
        <v>Základná škola</v>
      </c>
      <c r="G388" s="1" t="str">
        <v>áno</v>
      </c>
      <c r="H388" s="1">
        <v>100016395</v>
      </c>
      <c r="I388" s="1">
        <v>1</v>
      </c>
      <c r="J388" s="1" t="str">
        <v>Hunyadiho 1256 / 16, 7701 Kráľovský Chlmec</v>
      </c>
      <c r="K388" s="1" t="str">
        <v>Mesto Kráľovský Chlmec</v>
      </c>
      <c r="L388" s="1" t="str">
        <v>obec, mesto</v>
      </c>
      <c r="M388" s="1" t="str">
        <v>moderná budova</v>
      </c>
    </row>
    <row r="389" spans="1:13">
      <c r="A389" s="1">
        <v>100016401</v>
      </c>
      <c r="B389" s="1" t="str">
        <v>Košický</v>
      </c>
      <c r="C389" s="1" t="str">
        <v>Trebišov</v>
      </c>
      <c r="D389" s="1" t="str">
        <v>Základná škola</v>
      </c>
      <c r="E389" s="1" t="str">
        <v>základná škola</v>
      </c>
      <c r="F389" s="1" t="str">
        <v>Základná škola</v>
      </c>
      <c r="G389" s="1" t="str">
        <v>áno</v>
      </c>
      <c r="H389" s="1">
        <v>100016401</v>
      </c>
      <c r="I389" s="1">
        <v>1</v>
      </c>
      <c r="J389" s="1" t="str">
        <v>L. Kossutha 580 / 56, 7701 Kráľovský Chlmec</v>
      </c>
      <c r="K389" s="1" t="str">
        <v>Mesto Kráľovský Chlmec</v>
      </c>
      <c r="L389" s="1" t="str">
        <v>obec, mesto</v>
      </c>
      <c r="M389" s="1" t="str">
        <v>moderná budova</v>
      </c>
    </row>
    <row r="390" spans="1:13">
      <c r="A390" s="1">
        <v>100016409</v>
      </c>
      <c r="B390" s="1" t="str">
        <v>Košický</v>
      </c>
      <c r="C390" s="1" t="str">
        <v>Trebišov</v>
      </c>
      <c r="D390" s="1" t="str">
        <v>Stredná odborná škola techniky a remesiel - Műszaki Szakok és Mesterségek Szakközépiskola</v>
      </c>
      <c r="E390" s="1" t="str">
        <v>stredná odborná škola</v>
      </c>
      <c r="F390" s="1" t="str">
        <v>Stredná odborná škola</v>
      </c>
      <c r="G390" s="1" t="str">
        <v>áno</v>
      </c>
      <c r="H390" s="1">
        <v>100016409</v>
      </c>
      <c r="I390" s="1">
        <v>1</v>
      </c>
      <c r="J390" s="1" t="str">
        <v>Rákocziho 23, 7701 Kráľovský Chlmec</v>
      </c>
      <c r="K390" s="1" t="str">
        <v>Košický samosprávny kraj</v>
      </c>
      <c r="L390" s="1" t="str">
        <v>samosprávny kraj</v>
      </c>
      <c r="M390" s="1" t="str">
        <v>moderná budova</v>
      </c>
    </row>
    <row r="391" spans="1:13">
      <c r="A391" s="1">
        <v>100016412</v>
      </c>
      <c r="B391" s="1" t="str">
        <v>Košický</v>
      </c>
      <c r="C391" s="1" t="str">
        <v>Trebišov</v>
      </c>
      <c r="D391" s="1" t="str">
        <v>Základná škola s materskou školou</v>
      </c>
      <c r="E391" s="1" t="str">
        <v>základná škola</v>
      </c>
      <c r="F391" s="1" t="str">
        <v>Základná škola</v>
      </c>
      <c r="G391" s="1" t="str">
        <v>áno</v>
      </c>
      <c r="H391" s="1">
        <v>100016412</v>
      </c>
      <c r="I391" s="1">
        <v>1</v>
      </c>
      <c r="J391" s="1" t="str">
        <v>Hlavná 267, 7612 Kuzmice</v>
      </c>
      <c r="K391" s="1" t="str">
        <v>Obec Kuzmice</v>
      </c>
      <c r="L391" s="1" t="str">
        <v>obec, mesto</v>
      </c>
      <c r="M391" s="1" t="str">
        <v>moderná budova</v>
      </c>
    </row>
    <row r="392" spans="1:13">
      <c r="A392" s="1">
        <v>100016416</v>
      </c>
      <c r="B392" s="1" t="str">
        <v>Košický</v>
      </c>
      <c r="C392" s="1" t="str">
        <v>Trebišov</v>
      </c>
      <c r="D392" s="1" t="str">
        <v>Základná škola s vyučovacím jazykom maďarským -  Alapiskola</v>
      </c>
      <c r="E392" s="1" t="str">
        <v>základná škola</v>
      </c>
      <c r="F392" s="1" t="str">
        <v>ZŠ I. stupeň</v>
      </c>
      <c r="G392" s="1" t="str">
        <v>áno</v>
      </c>
      <c r="H392" s="1">
        <v>100016416</v>
      </c>
      <c r="I392" s="1">
        <v>1</v>
      </c>
      <c r="J392" s="1" t="str">
        <v>Kostolná 112 / 15, 7634 Ladmovce</v>
      </c>
      <c r="K392" s="1" t="str">
        <v>Obec Ladmovce</v>
      </c>
      <c r="L392" s="1" t="str">
        <v>obec, mesto</v>
      </c>
      <c r="M392" s="1" t="str">
        <v>moderná budova</v>
      </c>
    </row>
    <row r="393" spans="1:13">
      <c r="A393" s="1">
        <v>100016418</v>
      </c>
      <c r="B393" s="1" t="str">
        <v>Košický</v>
      </c>
      <c r="C393" s="1" t="str">
        <v>Trebišov</v>
      </c>
      <c r="D393" s="1" t="str">
        <v>Základná škola</v>
      </c>
      <c r="E393" s="1" t="str">
        <v>základná škola</v>
      </c>
      <c r="F393" s="1" t="str">
        <v>ZŠ I. stupeň</v>
      </c>
      <c r="G393" s="1" t="str">
        <v>áno</v>
      </c>
      <c r="H393" s="1">
        <v>100016418</v>
      </c>
      <c r="I393" s="1">
        <v>1</v>
      </c>
      <c r="J393" s="1" t="str">
        <v>Školská 242, 7614 Lastovce</v>
      </c>
      <c r="K393" s="1" t="str">
        <v>Obec Lastovce</v>
      </c>
      <c r="L393" s="1" t="str">
        <v>obec, mesto</v>
      </c>
      <c r="M393" s="1" t="str">
        <v>iná budova</v>
      </c>
    </row>
    <row r="394" spans="1:13">
      <c r="A394" s="1">
        <v>100016424</v>
      </c>
      <c r="B394" s="1" t="str">
        <v>Košický</v>
      </c>
      <c r="C394" s="1" t="str">
        <v>Trebišov</v>
      </c>
      <c r="D394" s="1" t="str">
        <v>Základná škola - Alapiskola</v>
      </c>
      <c r="E394" s="1" t="str">
        <v>základná škola</v>
      </c>
      <c r="F394" s="1" t="str">
        <v>Základná škola</v>
      </c>
      <c r="G394" s="1" t="str">
        <v>áno</v>
      </c>
      <c r="H394" s="1">
        <v>100016424</v>
      </c>
      <c r="I394" s="1">
        <v>1</v>
      </c>
      <c r="J394" s="1" t="str">
        <v>Leles 211, 7684 Leles</v>
      </c>
      <c r="K394" s="1" t="str">
        <v>Obec Leles</v>
      </c>
      <c r="L394" s="1" t="str">
        <v>obec, mesto</v>
      </c>
      <c r="M394" s="1" t="str">
        <v>moderná budova</v>
      </c>
    </row>
    <row r="395" spans="1:13">
      <c r="A395" s="1">
        <v>100016432</v>
      </c>
      <c r="B395" s="1" t="str">
        <v>Košický</v>
      </c>
      <c r="C395" s="1" t="str">
        <v>Trebišov</v>
      </c>
      <c r="D395" s="1" t="str">
        <v>Základná škola  s vyučovacím jazykom maďarským - Alapiskola</v>
      </c>
      <c r="E395" s="1" t="str">
        <v>základná škola</v>
      </c>
      <c r="F395" s="1" t="str">
        <v>ZŠ I. stupeň</v>
      </c>
      <c r="G395" s="1" t="str">
        <v>áno</v>
      </c>
      <c r="H395" s="1">
        <v>100016432</v>
      </c>
      <c r="I395" s="1">
        <v>1</v>
      </c>
      <c r="J395" s="1" t="str">
        <v>Alberta S. Molnára 11 / 2, 7652 Malý Horeš</v>
      </c>
      <c r="K395" s="1" t="str">
        <v>Obec Malý Horeš</v>
      </c>
      <c r="L395" s="1" t="str">
        <v>obec, mesto</v>
      </c>
      <c r="M395" s="1" t="str">
        <v>moderná budova</v>
      </c>
    </row>
    <row r="396" spans="1:13">
      <c r="A396" s="1">
        <v>100016439</v>
      </c>
      <c r="B396" s="1" t="str">
        <v>Košický</v>
      </c>
      <c r="C396" s="1" t="str">
        <v>Trebišov</v>
      </c>
      <c r="D396" s="1" t="str">
        <v>Základná škola</v>
      </c>
      <c r="E396" s="1" t="str">
        <v>základná škola</v>
      </c>
      <c r="F396" s="1" t="str">
        <v>Základná škola</v>
      </c>
      <c r="G396" s="1" t="str">
        <v>áno</v>
      </c>
      <c r="H396" s="1">
        <v>100016439</v>
      </c>
      <c r="I396" s="1">
        <v>1</v>
      </c>
      <c r="J396" s="1" t="str">
        <v>Školská 339 / 2, 7614 Michaľany</v>
      </c>
      <c r="K396" s="1" t="str">
        <v>Obec Michaľany</v>
      </c>
      <c r="L396" s="1" t="str">
        <v>obec, mesto</v>
      </c>
      <c r="M396" s="1" t="str">
        <v>moderná budova</v>
      </c>
    </row>
    <row r="397" spans="1:13">
      <c r="A397" s="1">
        <v>100016442</v>
      </c>
      <c r="B397" s="1" t="str">
        <v>Košický</v>
      </c>
      <c r="C397" s="1" t="str">
        <v>Trebišov</v>
      </c>
      <c r="D397" s="1" t="str">
        <v>Základná škola</v>
      </c>
      <c r="E397" s="1" t="str">
        <v>základná škola</v>
      </c>
      <c r="F397" s="1" t="str">
        <v>Základná škola</v>
      </c>
      <c r="G397" s="1" t="str">
        <v>áno</v>
      </c>
      <c r="H397" s="1">
        <v>100016442</v>
      </c>
      <c r="I397" s="1">
        <v>1</v>
      </c>
      <c r="J397" s="1" t="str">
        <v>Školská 58, 7617 Nižný Žipov</v>
      </c>
      <c r="K397" s="1" t="str">
        <v>Obec Nižný Žipov</v>
      </c>
      <c r="L397" s="1" t="str">
        <v>obec, mesto</v>
      </c>
      <c r="M397" s="1" t="str">
        <v>moderná budova</v>
      </c>
    </row>
    <row r="398" spans="1:13">
      <c r="A398" s="1">
        <v>100016445</v>
      </c>
      <c r="B398" s="1" t="str">
        <v>Košický</v>
      </c>
      <c r="C398" s="1" t="str">
        <v>Trebišov</v>
      </c>
      <c r="D398" s="1" t="str">
        <v>Základná škola s materskou školou</v>
      </c>
      <c r="E398" s="1" t="str">
        <v>základná škola</v>
      </c>
      <c r="F398" s="1" t="str">
        <v>Základná škola</v>
      </c>
      <c r="G398" s="1" t="str">
        <v>áno</v>
      </c>
      <c r="H398" s="1">
        <v>100016445</v>
      </c>
      <c r="I398" s="1">
        <v>1</v>
      </c>
      <c r="J398" s="1" t="str">
        <v>Letná 90, 7602 Novosad</v>
      </c>
      <c r="K398" s="1" t="str">
        <v>Obec Novosad</v>
      </c>
      <c r="L398" s="1" t="str">
        <v>obec, mesto</v>
      </c>
      <c r="M398" s="1" t="str">
        <v>moderná budova</v>
      </c>
    </row>
    <row r="399" spans="1:13">
      <c r="A399" s="1">
        <v>100016452</v>
      </c>
      <c r="B399" s="1" t="str">
        <v>Košický</v>
      </c>
      <c r="C399" s="1" t="str">
        <v>Trebišov</v>
      </c>
      <c r="D399" s="1" t="str">
        <v>Základná škola</v>
      </c>
      <c r="E399" s="1" t="str">
        <v>základná škola</v>
      </c>
      <c r="F399" s="1" t="str">
        <v>Základná škola</v>
      </c>
      <c r="G399" s="1" t="str">
        <v>áno</v>
      </c>
      <c r="H399" s="1">
        <v>100016452</v>
      </c>
      <c r="I399" s="1">
        <v>1</v>
      </c>
      <c r="J399" s="1" t="str">
        <v>Hlavná 462, 7662 Parchovany</v>
      </c>
      <c r="K399" s="1" t="str">
        <v>Obec Parchovany</v>
      </c>
      <c r="L399" s="1" t="str">
        <v>obec, mesto</v>
      </c>
      <c r="M399" s="1" t="str">
        <v>moderná budova</v>
      </c>
    </row>
    <row r="400" spans="1:13">
      <c r="A400" s="1">
        <v>100016457</v>
      </c>
      <c r="B400" s="1" t="str">
        <v>Košický</v>
      </c>
      <c r="C400" s="1" t="str">
        <v>Trebišov</v>
      </c>
      <c r="D400" s="1" t="str">
        <v>Základná škola s materskou školou</v>
      </c>
      <c r="E400" s="1" t="str">
        <v>základná škola</v>
      </c>
      <c r="F400" s="1" t="str">
        <v>ZŠ I. stupeň</v>
      </c>
      <c r="G400" s="1" t="str">
        <v>áno</v>
      </c>
      <c r="H400" s="1">
        <v>100016457</v>
      </c>
      <c r="I400" s="1">
        <v>1</v>
      </c>
      <c r="J400" s="1" t="str">
        <v>Hlavná 162 / 73, 7611 Plechotice</v>
      </c>
      <c r="K400" s="1" t="str">
        <v>Obec Plechotice</v>
      </c>
      <c r="L400" s="1" t="str">
        <v>obec, mesto</v>
      </c>
      <c r="M400" s="1" t="str">
        <v>moderná budova</v>
      </c>
    </row>
    <row r="401" spans="1:13">
      <c r="A401" s="1">
        <v>100016462</v>
      </c>
      <c r="B401" s="1" t="str">
        <v>Košický</v>
      </c>
      <c r="C401" s="1" t="str">
        <v>Trebišov</v>
      </c>
      <c r="D401" s="1" t="str">
        <v>Stredná odborná škola agrotechnických a gastronomických služieb - Agrártechnikai és Gasztronómiai Szolgáltatási Szakközépiskola</v>
      </c>
      <c r="E401" s="1" t="str">
        <v>stredná odborná škola</v>
      </c>
      <c r="F401" s="1" t="str">
        <v>Stredná odborná škola</v>
      </c>
      <c r="G401" s="1" t="str">
        <v>áno</v>
      </c>
      <c r="H401" s="1">
        <v>100016462</v>
      </c>
      <c r="I401" s="1">
        <v>1</v>
      </c>
      <c r="J401" s="1" t="str">
        <v>J. Majlátha 2, 7651 Pribeník</v>
      </c>
      <c r="K401" s="1" t="str">
        <v>Košický samosprávny kraj</v>
      </c>
      <c r="L401" s="1" t="str">
        <v>samosprávny kraj</v>
      </c>
      <c r="M401" s="1" t="str">
        <v>historická budova</v>
      </c>
    </row>
    <row r="402" spans="1:13">
      <c r="A402" s="1">
        <v>100016465</v>
      </c>
      <c r="B402" s="1" t="str">
        <v>Košický</v>
      </c>
      <c r="C402" s="1" t="str">
        <v>Trebišov</v>
      </c>
      <c r="D402" s="1" t="str">
        <v>Základná škola s vyučovacím jazykom maďarským- Alapiskola</v>
      </c>
      <c r="E402" s="1" t="str">
        <v>základná škola</v>
      </c>
      <c r="F402" s="1" t="str">
        <v>ZŠ I. stupeň</v>
      </c>
      <c r="G402" s="1" t="str">
        <v>áno</v>
      </c>
      <c r="H402" s="1">
        <v>100016465</v>
      </c>
      <c r="I402" s="1">
        <v>1</v>
      </c>
      <c r="J402" s="1" t="str">
        <v>Ul. Hlavná 233, 7651 Pribeník</v>
      </c>
      <c r="K402" s="1" t="str">
        <v>Obec Pribeník</v>
      </c>
      <c r="L402" s="1" t="str">
        <v>obec, mesto</v>
      </c>
      <c r="M402" s="1" t="str">
        <v>moderná budova</v>
      </c>
    </row>
    <row r="403" spans="1:13">
      <c r="A403" s="1">
        <v>100016472</v>
      </c>
      <c r="B403" s="1" t="str">
        <v>Košický</v>
      </c>
      <c r="C403" s="1" t="str">
        <v>Trebišov</v>
      </c>
      <c r="D403" s="1" t="str">
        <v>Základná škola Svätej Rodiny ako organizačná zložka Cirkevnej spojenej školy</v>
      </c>
      <c r="E403" s="1" t="str">
        <v>základná škola</v>
      </c>
      <c r="F403" s="1" t="str">
        <v>Základná škola</v>
      </c>
      <c r="G403" s="1" t="str">
        <v>nie</v>
      </c>
      <c r="H403" s="1">
        <v>100017547</v>
      </c>
      <c r="I403" s="1">
        <v>2</v>
      </c>
      <c r="J403" s="1" t="str">
        <v>Kollárova 17, 7801 Sečovce</v>
      </c>
      <c r="K403" s="1" t="str">
        <v>Gréckokatolícka eparchia Košice</v>
      </c>
      <c r="L403" s="1" t="str">
        <v>cirkev, náboženská spoločnosť</v>
      </c>
      <c r="M403" s="1" t="str">
        <v>moderná budova</v>
      </c>
    </row>
    <row r="404" spans="1:13">
      <c r="A404" s="1">
        <v>100016474</v>
      </c>
      <c r="B404" s="1" t="str">
        <v>Košický</v>
      </c>
      <c r="C404" s="1" t="str">
        <v>Trebišov</v>
      </c>
      <c r="D404" s="1" t="str">
        <v>Gymnázium ako organizačná zložka Spojnej školy</v>
      </c>
      <c r="E404" s="1" t="str">
        <v>gymnázium</v>
      </c>
      <c r="F404" s="1" t="str">
        <v>Gymnázium</v>
      </c>
      <c r="G404" s="1" t="str">
        <v>nie</v>
      </c>
      <c r="H404" s="1">
        <v>100017546</v>
      </c>
      <c r="I404" s="1">
        <v>7</v>
      </c>
      <c r="J404" s="1" t="str">
        <v>Kollárova 17, 7801 Sečovce</v>
      </c>
      <c r="K404" s="1" t="str">
        <v>Košický samosprávny kraj</v>
      </c>
      <c r="L404" s="1" t="str">
        <v>samosprávny kraj</v>
      </c>
      <c r="M404" s="1" t="str">
        <v>moderná budova</v>
      </c>
    </row>
    <row r="405" spans="1:13">
      <c r="A405" s="1">
        <v>100016475</v>
      </c>
      <c r="B405" s="1" t="str">
        <v>Košický</v>
      </c>
      <c r="C405" s="1" t="str">
        <v>Trebišov</v>
      </c>
      <c r="D405" s="1" t="str">
        <v>Stredná odborná škola techniky a služieb ako organizačná zložka Spojenej školy</v>
      </c>
      <c r="E405" s="1" t="str">
        <v>stredná odborná škola</v>
      </c>
      <c r="F405" s="1" t="str">
        <v>Stredná odborná škola</v>
      </c>
      <c r="G405" s="1" t="str">
        <v>nie</v>
      </c>
      <c r="H405" s="1">
        <v>100017546</v>
      </c>
      <c r="I405" s="1">
        <v>7</v>
      </c>
      <c r="J405" s="1" t="str">
        <v>Kollárova 17, 7801 Sečovce</v>
      </c>
      <c r="K405" s="1" t="str">
        <v>Košický samosprávny kraj</v>
      </c>
      <c r="L405" s="1" t="str">
        <v>samosprávny kraj</v>
      </c>
      <c r="M405" s="1" t="str">
        <v>moderná budova</v>
      </c>
    </row>
    <row r="406" spans="1:13">
      <c r="A406" s="1">
        <v>100016480</v>
      </c>
      <c r="B406" s="1" t="str">
        <v>Košický</v>
      </c>
      <c r="C406" s="1" t="str">
        <v>Trebišov</v>
      </c>
      <c r="D406" s="1" t="str">
        <v>Základná škola</v>
      </c>
      <c r="E406" s="1" t="str">
        <v>základná škola</v>
      </c>
      <c r="F406" s="1" t="str">
        <v>Základná škola</v>
      </c>
      <c r="G406" s="1" t="str">
        <v>áno</v>
      </c>
      <c r="H406" s="1">
        <v>100016480</v>
      </c>
      <c r="I406" s="1">
        <v>2</v>
      </c>
      <c r="J406" s="1" t="str">
        <v>Komenského 707 / 4, 7801 Sečovce</v>
      </c>
      <c r="K406" s="1" t="str">
        <v>Mesto Sečovce</v>
      </c>
      <c r="L406" s="1" t="str">
        <v>obec, mesto</v>
      </c>
      <c r="M406" s="1" t="str">
        <v>moderná budova</v>
      </c>
    </row>
    <row r="407" spans="1:13">
      <c r="A407" s="1">
        <v>100016485</v>
      </c>
      <c r="B407" s="1" t="str">
        <v>Košický</v>
      </c>
      <c r="C407" s="1" t="str">
        <v>Trebišov</v>
      </c>
      <c r="D407" s="1" t="str">
        <v>Základná škola</v>
      </c>
      <c r="E407" s="1" t="str">
        <v>základná škola</v>
      </c>
      <c r="F407" s="1" t="str">
        <v>Základná škola</v>
      </c>
      <c r="G407" s="1" t="str">
        <v>áno</v>
      </c>
      <c r="H407" s="1">
        <v>100016485</v>
      </c>
      <c r="I407" s="1">
        <v>1</v>
      </c>
      <c r="J407" s="1" t="str">
        <v>Obchodná 5, 7801 Sečovce</v>
      </c>
      <c r="K407" s="1" t="str">
        <v>Mesto Sečovce</v>
      </c>
      <c r="L407" s="1" t="str">
        <v>obec, mesto</v>
      </c>
      <c r="M407" s="1" t="str">
        <v>moderná budova</v>
      </c>
    </row>
    <row r="408" spans="1:13">
      <c r="A408" s="1">
        <v>100016489</v>
      </c>
      <c r="B408" s="1" t="str">
        <v>Košický</v>
      </c>
      <c r="C408" s="1" t="str">
        <v>Trebišov</v>
      </c>
      <c r="D408" s="1" t="str">
        <v>Špeciálna základná škola</v>
      </c>
      <c r="E408" s="1" t="str">
        <v>škola pre deti a žiakov so špeciálnymi výchovno-vzdelávacími potrebami</v>
      </c>
      <c r="F408" s="1" t="str">
        <v>Špeciálna základná škola</v>
      </c>
      <c r="G408" s="1" t="str">
        <v>áno</v>
      </c>
      <c r="H408" s="1">
        <v>100016489</v>
      </c>
      <c r="I408" s="1">
        <v>2</v>
      </c>
      <c r="J408" s="1" t="str">
        <v>SNP 827 / 53, 7801 Sečovce</v>
      </c>
      <c r="K408" s="1" t="str">
        <v>Regionálny úrad školskej správy v Košiciach</v>
      </c>
      <c r="L408" s="1" t="str">
        <v>regionálny úrad školskej správy</v>
      </c>
      <c r="M408" s="1" t="str">
        <v>moderná budova</v>
      </c>
    </row>
    <row r="409" spans="1:13">
      <c r="A409" s="1">
        <v>100016491</v>
      </c>
      <c r="B409" s="1" t="str">
        <v>Košický</v>
      </c>
      <c r="C409" s="1" t="str">
        <v>Trebišov</v>
      </c>
      <c r="D409" s="1" t="str">
        <v>Základná škola</v>
      </c>
      <c r="E409" s="1" t="str">
        <v>základná škola</v>
      </c>
      <c r="F409" s="1" t="str">
        <v>ZŠ I. stupeň</v>
      </c>
      <c r="G409" s="1" t="str">
        <v>áno</v>
      </c>
      <c r="H409" s="1">
        <v>100016491</v>
      </c>
      <c r="I409" s="1">
        <v>1</v>
      </c>
      <c r="J409" s="1" t="str">
        <v>Hlavná 7, 7603 Sirník</v>
      </c>
      <c r="K409" s="1" t="str">
        <v>Obec Sirník</v>
      </c>
      <c r="L409" s="1" t="str">
        <v>obec, mesto</v>
      </c>
      <c r="M409" s="1" t="str">
        <v>moderná budova</v>
      </c>
    </row>
    <row r="410" spans="1:13">
      <c r="A410" s="1">
        <v>100016495</v>
      </c>
      <c r="B410" s="1" t="str">
        <v>Košický</v>
      </c>
      <c r="C410" s="1" t="str">
        <v>Trebišov</v>
      </c>
      <c r="D410" s="1" t="str">
        <v>Základná škola</v>
      </c>
      <c r="E410" s="1" t="str">
        <v>základná škola</v>
      </c>
      <c r="F410" s="1" t="str">
        <v>ZŠ I. stupeň</v>
      </c>
      <c r="G410" s="1" t="str">
        <v>áno</v>
      </c>
      <c r="H410" s="1">
        <v>100016495</v>
      </c>
      <c r="I410" s="1">
        <v>1</v>
      </c>
      <c r="J410" s="1" t="str">
        <v>Parádna 202, 7612 Slivník</v>
      </c>
      <c r="K410" s="1" t="str">
        <v>Obec Slivník</v>
      </c>
      <c r="L410" s="1" t="str">
        <v>obec, mesto</v>
      </c>
      <c r="M410" s="1" t="str">
        <v>moderná budova</v>
      </c>
    </row>
    <row r="411" spans="1:13">
      <c r="A411" s="1">
        <v>100016500</v>
      </c>
      <c r="B411" s="1" t="str">
        <v>Košický</v>
      </c>
      <c r="C411" s="1" t="str">
        <v>Trebišov</v>
      </c>
      <c r="D411" s="1" t="str">
        <v>Základná škola</v>
      </c>
      <c r="E411" s="1" t="str">
        <v>základná škola</v>
      </c>
      <c r="F411" s="1" t="str">
        <v>ZŠ I. stupeň</v>
      </c>
      <c r="G411" s="1" t="str">
        <v>áno</v>
      </c>
      <c r="H411" s="1">
        <v>100016500</v>
      </c>
      <c r="I411" s="1">
        <v>1</v>
      </c>
      <c r="J411" s="1" t="str">
        <v>Školská 200 / 19, 7633 Slovenské Nové Mesto</v>
      </c>
      <c r="K411" s="1" t="str">
        <v>Obec Slovenské Nové Mesto</v>
      </c>
      <c r="L411" s="1" t="str">
        <v>obec, mesto</v>
      </c>
      <c r="M411" s="1" t="str">
        <v>moderná budova</v>
      </c>
    </row>
    <row r="412" spans="1:13">
      <c r="A412" s="1">
        <v>100016502</v>
      </c>
      <c r="B412" s="1" t="str">
        <v>Košický</v>
      </c>
      <c r="C412" s="1" t="str">
        <v>Trebišov</v>
      </c>
      <c r="D412" s="1" t="str">
        <v>Základná škola</v>
      </c>
      <c r="E412" s="1" t="str">
        <v>základná škola</v>
      </c>
      <c r="F412" s="1" t="str">
        <v>Základná škola</v>
      </c>
      <c r="G412" s="1" t="str">
        <v>áno</v>
      </c>
      <c r="H412" s="1">
        <v>100016502</v>
      </c>
      <c r="I412" s="1">
        <v>1</v>
      </c>
      <c r="J412" s="1" t="str">
        <v>Hlavná 41, 7635 Somotor</v>
      </c>
      <c r="K412" s="1" t="str">
        <v>Obec Somotor</v>
      </c>
      <c r="L412" s="1" t="str">
        <v>obec, mesto</v>
      </c>
      <c r="M412" s="1" t="str">
        <v>moderná budova</v>
      </c>
    </row>
    <row r="413" spans="1:13">
      <c r="A413" s="1">
        <v>100016505</v>
      </c>
      <c r="B413" s="1" t="str">
        <v>Košický</v>
      </c>
      <c r="C413" s="1" t="str">
        <v>Trebišov</v>
      </c>
      <c r="D413" s="1" t="str">
        <v>Základná škola s vyučovacím jazykom maďarským - Alapiskola</v>
      </c>
      <c r="E413" s="1" t="str">
        <v>základná škola</v>
      </c>
      <c r="F413" s="1" t="str">
        <v>Základná škola</v>
      </c>
      <c r="G413" s="1" t="str">
        <v>áno</v>
      </c>
      <c r="H413" s="1">
        <v>100016505</v>
      </c>
      <c r="I413" s="1">
        <v>1</v>
      </c>
      <c r="J413" s="1" t="str">
        <v>Somotor 40, 7635 Somotor</v>
      </c>
      <c r="K413" s="1" t="str">
        <v>Obec Somotor</v>
      </c>
      <c r="L413" s="1" t="str">
        <v>obec, mesto</v>
      </c>
      <c r="M413" s="1" t="str">
        <v>moderná budova</v>
      </c>
    </row>
    <row r="414" spans="1:13">
      <c r="A414" s="1">
        <v>100016508</v>
      </c>
      <c r="B414" s="1" t="str">
        <v>Košický</v>
      </c>
      <c r="C414" s="1" t="str">
        <v>Trebišov</v>
      </c>
      <c r="D414" s="1" t="str">
        <v>Cirkevná základná škola s materskou školou sv. Michala Archanjela</v>
      </c>
      <c r="E414" s="1" t="str">
        <v>základná škola</v>
      </c>
      <c r="F414" s="1" t="str">
        <v>ZŠ I. stupeň</v>
      </c>
      <c r="G414" s="1" t="str">
        <v>áno</v>
      </c>
      <c r="H414" s="1">
        <v>100016508</v>
      </c>
      <c r="I414" s="1">
        <v>1</v>
      </c>
      <c r="J414" s="1" t="str">
        <v>Hlavná 137, 7616 Stanča</v>
      </c>
      <c r="K414" s="1" t="str">
        <v>Gréckokatolícka eparchia Košice</v>
      </c>
      <c r="L414" s="1" t="str">
        <v>cirkev, náboženská spoločnosť</v>
      </c>
      <c r="M414" s="1" t="str">
        <v>moderná budova</v>
      </c>
    </row>
    <row r="415" spans="1:13">
      <c r="A415" s="1">
        <v>100016516</v>
      </c>
      <c r="B415" s="1" t="str">
        <v>Košický</v>
      </c>
      <c r="C415" s="1" t="str">
        <v>Trebišov</v>
      </c>
      <c r="D415" s="1" t="str">
        <v>Základná škola</v>
      </c>
      <c r="E415" s="1" t="str">
        <v>základná škola</v>
      </c>
      <c r="F415" s="1" t="str">
        <v>Základná škola</v>
      </c>
      <c r="G415" s="1" t="str">
        <v>áno</v>
      </c>
      <c r="H415" s="1">
        <v>100016516</v>
      </c>
      <c r="I415" s="1">
        <v>1</v>
      </c>
      <c r="J415" s="1" t="str">
        <v>Školská 2, 7631 Streda nad Bodrogom</v>
      </c>
      <c r="K415" s="1" t="str">
        <v>Obec Streda nad Bodrogom</v>
      </c>
      <c r="L415" s="1" t="str">
        <v>obec, mesto</v>
      </c>
      <c r="M415" s="1" t="str">
        <v>moderná budova</v>
      </c>
    </row>
    <row r="416" spans="1:13">
      <c r="A416" s="1">
        <v>100016519</v>
      </c>
      <c r="B416" s="1" t="str">
        <v>Košický</v>
      </c>
      <c r="C416" s="1" t="str">
        <v>Trebišov</v>
      </c>
      <c r="D416" s="1" t="str">
        <v>Základná škola s vyučovacím jazykom maďarským - Alapiskola</v>
      </c>
      <c r="E416" s="1" t="str">
        <v>základná škola</v>
      </c>
      <c r="F416" s="1" t="str">
        <v>Základná škola</v>
      </c>
      <c r="G416" s="1" t="str">
        <v>áno</v>
      </c>
      <c r="H416" s="1">
        <v>100016519</v>
      </c>
      <c r="I416" s="1">
        <v>1</v>
      </c>
      <c r="J416" s="1" t="str">
        <v>Školská 4, 7631 Streda nad Bodrogom</v>
      </c>
      <c r="K416" s="1" t="str">
        <v>Obec Streda nad Bodrogom</v>
      </c>
      <c r="L416" s="1" t="str">
        <v>obec, mesto</v>
      </c>
      <c r="M416" s="1" t="str">
        <v>moderná budova</v>
      </c>
    </row>
    <row r="417" spans="1:13">
      <c r="A417" s="1">
        <v>100016527</v>
      </c>
      <c r="B417" s="1" t="str">
        <v>Košický</v>
      </c>
      <c r="C417" s="1" t="str">
        <v>Trebišov</v>
      </c>
      <c r="D417" s="1" t="str">
        <v>Základná škola s vyučovacím jazykom maďarským - Alapiskola</v>
      </c>
      <c r="E417" s="1" t="str">
        <v>základná škola</v>
      </c>
      <c r="F417" s="1" t="str">
        <v>ZŠ I. stupeň</v>
      </c>
      <c r="G417" s="1" t="str">
        <v>áno</v>
      </c>
      <c r="H417" s="1">
        <v>100016527</v>
      </c>
      <c r="I417" s="1">
        <v>1</v>
      </c>
      <c r="J417" s="1" t="str">
        <v>Školská 220, 7683 Svätuše</v>
      </c>
      <c r="K417" s="1" t="str">
        <v>Obec Svätuše</v>
      </c>
      <c r="L417" s="1" t="str">
        <v>obec, mesto</v>
      </c>
      <c r="M417" s="1" t="str">
        <v>moderná budova</v>
      </c>
    </row>
    <row r="418" spans="1:13">
      <c r="A418" s="1">
        <v>100016538</v>
      </c>
      <c r="B418" s="1" t="str">
        <v>Košický</v>
      </c>
      <c r="C418" s="1" t="str">
        <v>Trebišov</v>
      </c>
      <c r="D418" s="1" t="str">
        <v>Základná škola</v>
      </c>
      <c r="E418" s="1" t="str">
        <v>základná škola</v>
      </c>
      <c r="F418" s="1" t="str">
        <v>Základná škola</v>
      </c>
      <c r="G418" s="1" t="str">
        <v>áno</v>
      </c>
      <c r="H418" s="1">
        <v>100016538</v>
      </c>
      <c r="I418" s="1">
        <v>2</v>
      </c>
      <c r="J418" s="1" t="str">
        <v>I. Krasku 342 / 1, 7501 Trebišov</v>
      </c>
      <c r="K418" s="1" t="str">
        <v>Mesto Trebišov</v>
      </c>
      <c r="L418" s="1" t="str">
        <v>obec, mesto</v>
      </c>
      <c r="M418" s="1" t="str">
        <v>moderná budova</v>
      </c>
    </row>
    <row r="419" spans="1:13">
      <c r="A419" s="1">
        <v>100016539</v>
      </c>
      <c r="B419" s="1" t="str">
        <v>Košický</v>
      </c>
      <c r="C419" s="1" t="str">
        <v>Trebišov</v>
      </c>
      <c r="D419" s="1" t="str">
        <v>Súkromná stredná odborná škola DSA</v>
      </c>
      <c r="E419" s="1" t="str">
        <v>stredná odborná škola</v>
      </c>
      <c r="F419" s="1" t="str">
        <v>Stredná odborná škola</v>
      </c>
      <c r="G419" s="1" t="str">
        <v>áno</v>
      </c>
      <c r="H419" s="1">
        <v>100016539</v>
      </c>
      <c r="I419" s="1">
        <v>1</v>
      </c>
      <c r="J419" s="1" t="str">
        <v>Komenského 12, 7501 Trebišov</v>
      </c>
      <c r="K419" s="1" t="str">
        <v>Deutsch-Slowakische Akademien, a.s.</v>
      </c>
      <c r="L419" s="1" t="str">
        <v>súkromník</v>
      </c>
      <c r="M419" s="1" t="str">
        <v>moderná budova</v>
      </c>
    </row>
    <row r="420" spans="1:13">
      <c r="A420" s="1">
        <v>100016542</v>
      </c>
      <c r="B420" s="1" t="str">
        <v>Košický</v>
      </c>
      <c r="C420" s="1" t="str">
        <v>Trebišov</v>
      </c>
      <c r="D420" s="1" t="str">
        <v>Základná škola</v>
      </c>
      <c r="E420" s="1" t="str">
        <v>základná škola</v>
      </c>
      <c r="F420" s="1" t="str">
        <v>Základná škola</v>
      </c>
      <c r="G420" s="1" t="str">
        <v>áno</v>
      </c>
      <c r="H420" s="1">
        <v>100016542</v>
      </c>
      <c r="I420" s="1">
        <v>1</v>
      </c>
      <c r="J420" s="1" t="str">
        <v>Komenského 1962 / 8, 7501 Trebišov</v>
      </c>
      <c r="K420" s="1" t="str">
        <v>Mesto Trebišov</v>
      </c>
      <c r="L420" s="1" t="str">
        <v>obec, mesto</v>
      </c>
      <c r="M420" s="1" t="str">
        <v>moderná budova</v>
      </c>
    </row>
    <row r="421" spans="1:13">
      <c r="A421" s="1">
        <v>100016545</v>
      </c>
      <c r="B421" s="1" t="str">
        <v>Košický</v>
      </c>
      <c r="C421" s="1" t="str">
        <v>Trebišov</v>
      </c>
      <c r="D421" s="1" t="str">
        <v>Stredná odborná škola služieb a priemyslu sv. Jozafáta</v>
      </c>
      <c r="E421" s="1" t="str">
        <v>stredná odborná škola</v>
      </c>
      <c r="F421" s="1" t="str">
        <v>Stredná odborná škola</v>
      </c>
      <c r="G421" s="1" t="str">
        <v>áno</v>
      </c>
      <c r="H421" s="1">
        <v>100016545</v>
      </c>
      <c r="I421" s="1">
        <v>5</v>
      </c>
      <c r="J421" s="1" t="str">
        <v>Komenského 1963 / 10, 7501 Trebišov</v>
      </c>
      <c r="K421" s="1" t="str">
        <v>Gréckokatolícka eparchia Košice</v>
      </c>
      <c r="L421" s="1" t="str">
        <v>cirkev, náboženská spoločnosť</v>
      </c>
      <c r="M421" s="1" t="str">
        <v>moderná budova</v>
      </c>
    </row>
    <row r="422" spans="1:13">
      <c r="A422" s="1">
        <v>100016548</v>
      </c>
      <c r="B422" s="1" t="str">
        <v>Košický</v>
      </c>
      <c r="C422" s="1" t="str">
        <v>Trebišov</v>
      </c>
      <c r="D422" s="1" t="str">
        <v>Gymnázium</v>
      </c>
      <c r="E422" s="1" t="str">
        <v>gymnázium</v>
      </c>
      <c r="F422" s="1" t="str">
        <v>Gymnázium</v>
      </c>
      <c r="G422" s="1" t="str">
        <v>áno</v>
      </c>
      <c r="H422" s="1">
        <v>100016548</v>
      </c>
      <c r="I422" s="1">
        <v>1</v>
      </c>
      <c r="J422" s="1" t="str">
        <v>Komenského 32, 7501 Trebišov</v>
      </c>
      <c r="K422" s="1" t="str">
        <v>Košický samosprávny kraj</v>
      </c>
      <c r="L422" s="1" t="str">
        <v>samosprávny kraj</v>
      </c>
      <c r="M422" s="1" t="str">
        <v>moderná budova</v>
      </c>
    </row>
    <row r="423" spans="1:13">
      <c r="A423" s="1">
        <v>100016552</v>
      </c>
      <c r="B423" s="1" t="str">
        <v>Košický</v>
      </c>
      <c r="C423" s="1" t="str">
        <v>Trebišov</v>
      </c>
      <c r="D423" s="1" t="str">
        <v>Obchodná akadémia</v>
      </c>
      <c r="E423" s="1" t="str">
        <v>stredná odborná škola</v>
      </c>
      <c r="F423" s="1" t="str">
        <v>Obchodná akadémia</v>
      </c>
      <c r="G423" s="1" t="str">
        <v>áno</v>
      </c>
      <c r="H423" s="1">
        <v>100016552</v>
      </c>
      <c r="I423" s="1">
        <v>1</v>
      </c>
      <c r="J423" s="1" t="str">
        <v>Komenského 3425 / 18, 7542 Trebišov</v>
      </c>
      <c r="K423" s="1" t="str">
        <v>Košický samosprávny kraj</v>
      </c>
      <c r="L423" s="1" t="str">
        <v>samosprávny kraj</v>
      </c>
      <c r="M423" s="1" t="str">
        <v>moderná budova</v>
      </c>
    </row>
    <row r="424" spans="1:13">
      <c r="A424" s="1">
        <v>100016556</v>
      </c>
      <c r="B424" s="1" t="str">
        <v>Košický</v>
      </c>
      <c r="C424" s="1" t="str">
        <v>Trebišov</v>
      </c>
      <c r="D424" s="1" t="str">
        <v>Špeciálna základná škola</v>
      </c>
      <c r="E424" s="1" t="str">
        <v>škola pre deti a žiakov so špeciálnymi výchovno-vzdelávacími potrebami</v>
      </c>
      <c r="F424" s="1" t="str">
        <v>Špeciálna základná škola</v>
      </c>
      <c r="G424" s="1" t="str">
        <v>áno</v>
      </c>
      <c r="H424" s="1">
        <v>100016556</v>
      </c>
      <c r="I424" s="1">
        <v>1</v>
      </c>
      <c r="J424" s="1" t="str">
        <v>M. R. Štefánika 83, 7501 Trebišov</v>
      </c>
      <c r="K424" s="1" t="str">
        <v>Regionálny úrad školskej správy v Košiciach</v>
      </c>
      <c r="L424" s="1" t="str">
        <v>regionálny úrad školskej správy</v>
      </c>
      <c r="M424" s="1" t="str">
        <v>historická budova</v>
      </c>
    </row>
    <row r="425" spans="1:13">
      <c r="A425" s="1">
        <v>100016557</v>
      </c>
      <c r="B425" s="1" t="str">
        <v>Košický</v>
      </c>
      <c r="C425" s="1" t="str">
        <v>Trebišov</v>
      </c>
      <c r="D425" s="1" t="str">
        <v>Cirkevné gymnázium sv. Jána Krstiteľa</v>
      </c>
      <c r="E425" s="1" t="str">
        <v>gymnázium</v>
      </c>
      <c r="F425" s="1" t="str">
        <v>Gymnázium</v>
      </c>
      <c r="G425" s="1" t="str">
        <v>áno</v>
      </c>
      <c r="H425" s="1">
        <v>100016557</v>
      </c>
      <c r="I425" s="1">
        <v>1</v>
      </c>
      <c r="J425" s="1" t="str">
        <v>M. R. Štefánika 9, 7501 Trebišov</v>
      </c>
      <c r="K425" s="1" t="str">
        <v>Gréckokatolícka eparchia Košice</v>
      </c>
      <c r="L425" s="1" t="str">
        <v>cirkev, náboženská spoločnosť</v>
      </c>
      <c r="M425" s="1" t="str">
        <v>moderná budova</v>
      </c>
    </row>
    <row r="426" spans="1:13">
      <c r="A426" s="1">
        <v>100016559</v>
      </c>
      <c r="B426" s="1" t="str">
        <v>Košický</v>
      </c>
      <c r="C426" s="1" t="str">
        <v>Trebišov</v>
      </c>
      <c r="D426" s="1" t="str">
        <v>Základná škola</v>
      </c>
      <c r="E426" s="1" t="str">
        <v>základná škola</v>
      </c>
      <c r="F426" s="1" t="str">
        <v>Základná škola</v>
      </c>
      <c r="G426" s="1" t="str">
        <v>áno</v>
      </c>
      <c r="H426" s="1">
        <v>100016559</v>
      </c>
      <c r="I426" s="1">
        <v>1</v>
      </c>
      <c r="J426" s="1" t="str">
        <v>M. R. Štefánika 910 / 51, 7501 Trebišov</v>
      </c>
      <c r="K426" s="1" t="str">
        <v>Mesto Trebišov</v>
      </c>
      <c r="L426" s="1" t="str">
        <v>obec, mesto</v>
      </c>
      <c r="M426" s="1" t="str">
        <v>moderná budova</v>
      </c>
    </row>
    <row r="427" spans="1:13">
      <c r="A427" s="1">
        <v>100016563</v>
      </c>
      <c r="B427" s="1" t="str">
        <v>Košický</v>
      </c>
      <c r="C427" s="1" t="str">
        <v>Trebišov</v>
      </c>
      <c r="D427" s="1" t="str">
        <v>Praktická škola internátna ako organizačná zložka Spojenej školy internátnej</v>
      </c>
      <c r="E427" s="1" t="str">
        <v>škola pre deti a žiakov so špeciálnymi výchovno-vzdelávacími potrebami</v>
      </c>
      <c r="F427" s="1" t="str">
        <v>Praktická škola internátna</v>
      </c>
      <c r="G427" s="1" t="str">
        <v>nie</v>
      </c>
      <c r="H427" s="1">
        <v>100017545</v>
      </c>
      <c r="I427" s="1">
        <v>5</v>
      </c>
      <c r="J427" s="1" t="str">
        <v>Poľná 1, 7501 Trebišov</v>
      </c>
      <c r="K427" s="1" t="str">
        <v>Regionálny úrad školskej správy v Košiciach</v>
      </c>
      <c r="L427" s="1" t="str">
        <v>regionálny úrad školskej správy</v>
      </c>
      <c r="M427" s="1" t="str">
        <v>moderná budova</v>
      </c>
    </row>
    <row r="428" spans="1:13">
      <c r="A428" s="1">
        <v>100016564</v>
      </c>
      <c r="B428" s="1" t="str">
        <v>Košický</v>
      </c>
      <c r="C428" s="1" t="str">
        <v>Trebišov</v>
      </c>
      <c r="D428" s="1" t="str">
        <v>Špeciálna základná škola internátna ako organizačná zložka Spojenej školy internátnej</v>
      </c>
      <c r="E428" s="1" t="str">
        <v>škola pre deti a žiakov so špeciálnymi výchovno-vzdelávacími potrebami</v>
      </c>
      <c r="F428" s="1" t="str">
        <v>Špeciálna základná škola internátna</v>
      </c>
      <c r="G428" s="1" t="str">
        <v>nie</v>
      </c>
      <c r="H428" s="1">
        <v>100017545</v>
      </c>
      <c r="I428" s="1">
        <v>5</v>
      </c>
      <c r="J428" s="1" t="str">
        <v>Poľná 1, 7501 Trebišov</v>
      </c>
      <c r="K428" s="1" t="str">
        <v>Regionálny úrad školskej správy v Košiciach</v>
      </c>
      <c r="L428" s="1" t="str">
        <v>regionálny úrad školskej správy</v>
      </c>
      <c r="M428" s="1" t="str">
        <v>moderná budova</v>
      </c>
    </row>
    <row r="429" spans="1:13">
      <c r="A429" s="1">
        <v>100016565</v>
      </c>
      <c r="B429" s="1" t="str">
        <v>Košický</v>
      </c>
      <c r="C429" s="1" t="str">
        <v>Trebišov</v>
      </c>
      <c r="D429" s="1" t="str">
        <v>Odborné učilište internátne ako organizačná zložka Spojenej školy internátnej</v>
      </c>
      <c r="E429" s="1" t="str">
        <v>škola pre deti a žiakov so špeciálnymi výchovno-vzdelávacími potrebami</v>
      </c>
      <c r="F429" s="1" t="str">
        <v>Odborné učilište internátne</v>
      </c>
      <c r="G429" s="1" t="str">
        <v>nie</v>
      </c>
      <c r="H429" s="1">
        <v>100017545</v>
      </c>
      <c r="I429" s="1">
        <v>5</v>
      </c>
      <c r="J429" s="1" t="str">
        <v>Poľná 1, 7501 Trebišov</v>
      </c>
      <c r="K429" s="1" t="str">
        <v>Regionálny úrad školskej správy v Košiciach</v>
      </c>
      <c r="L429" s="1" t="str">
        <v>regionálny úrad školskej správy</v>
      </c>
      <c r="M429" s="1" t="str">
        <v>moderná budova</v>
      </c>
    </row>
    <row r="430" spans="1:13">
      <c r="A430" s="1">
        <v>100016570</v>
      </c>
      <c r="B430" s="1" t="str">
        <v>Košický</v>
      </c>
      <c r="C430" s="1" t="str">
        <v>Trebišov</v>
      </c>
      <c r="D430" s="1" t="str">
        <v>Základná škola</v>
      </c>
      <c r="E430" s="1" t="str">
        <v>základná škola</v>
      </c>
      <c r="F430" s="1" t="str">
        <v>Základná škola</v>
      </c>
      <c r="G430" s="1" t="str">
        <v>áno</v>
      </c>
      <c r="H430" s="1">
        <v>100016570</v>
      </c>
      <c r="I430" s="1">
        <v>1</v>
      </c>
      <c r="J430" s="1" t="str">
        <v>Pribinova 34, 7501 Trebišov</v>
      </c>
      <c r="K430" s="1" t="str">
        <v>Mesto Trebišov</v>
      </c>
      <c r="L430" s="1" t="str">
        <v>obec, mesto</v>
      </c>
      <c r="M430" s="1" t="str">
        <v>moderná budova</v>
      </c>
    </row>
    <row r="431" spans="1:13">
      <c r="A431" s="1">
        <v>100016578</v>
      </c>
      <c r="B431" s="1" t="str">
        <v>Košický</v>
      </c>
      <c r="C431" s="1" t="str">
        <v>Trebišov</v>
      </c>
      <c r="D431" s="1" t="str">
        <v>Základná škola</v>
      </c>
      <c r="E431" s="1" t="str">
        <v>základná škola</v>
      </c>
      <c r="F431" s="1" t="str">
        <v>ZŠ I. stupeň</v>
      </c>
      <c r="G431" s="1" t="str">
        <v>áno</v>
      </c>
      <c r="H431" s="1">
        <v>100016578</v>
      </c>
      <c r="I431" s="1">
        <v>1</v>
      </c>
      <c r="J431" s="1" t="str">
        <v>Staničná ulica 5 / 131, 7615 Veľaty</v>
      </c>
      <c r="K431" s="1" t="str">
        <v>Obec Veľaty</v>
      </c>
      <c r="L431" s="1" t="str">
        <v>obec, mesto</v>
      </c>
      <c r="M431" s="1" t="str">
        <v>moderná budova</v>
      </c>
    </row>
    <row r="432" spans="1:13">
      <c r="A432" s="1">
        <v>100016586</v>
      </c>
      <c r="B432" s="1" t="str">
        <v>Košický</v>
      </c>
      <c r="C432" s="1" t="str">
        <v>Trebišov</v>
      </c>
      <c r="D432" s="1" t="str">
        <v>Základná škola s vyučovacím jazykom maďarským</v>
      </c>
      <c r="E432" s="1" t="str">
        <v>základná škola</v>
      </c>
      <c r="F432" s="1" t="str">
        <v>Základná škola</v>
      </c>
      <c r="G432" s="1" t="str">
        <v>áno</v>
      </c>
      <c r="H432" s="1">
        <v>100016586</v>
      </c>
      <c r="I432" s="1">
        <v>1</v>
      </c>
      <c r="J432" s="1" t="str">
        <v>Školská 278, 7642 Veľké Trakany</v>
      </c>
      <c r="K432" s="1" t="str">
        <v>Obec Veľké Trakany</v>
      </c>
      <c r="L432" s="1" t="str">
        <v>obec, mesto</v>
      </c>
      <c r="M432" s="1" t="str">
        <v>moderná budova</v>
      </c>
    </row>
    <row r="433" spans="1:13">
      <c r="A433" s="1">
        <v>100016588</v>
      </c>
      <c r="B433" s="1" t="str">
        <v>Košický</v>
      </c>
      <c r="C433" s="1" t="str">
        <v>Trebišov</v>
      </c>
      <c r="D433" s="1" t="str">
        <v>Základná škola - Alapiskola</v>
      </c>
      <c r="E433" s="1" t="str">
        <v>základná škola</v>
      </c>
      <c r="F433" s="1" t="str">
        <v>Základná škola</v>
      </c>
      <c r="G433" s="1" t="str">
        <v>áno</v>
      </c>
      <c r="H433" s="1">
        <v>100016588</v>
      </c>
      <c r="I433" s="1">
        <v>1</v>
      </c>
      <c r="J433" s="1" t="str">
        <v>Školská 348, 7652 Veľký Horeš</v>
      </c>
      <c r="K433" s="1" t="str">
        <v>Obec Veľký Horeš</v>
      </c>
      <c r="L433" s="1" t="str">
        <v>obec, mesto</v>
      </c>
      <c r="M433" s="1" t="str">
        <v>moderná budova</v>
      </c>
    </row>
    <row r="434" spans="1:13">
      <c r="A434" s="1">
        <v>100016595</v>
      </c>
      <c r="B434" s="1" t="str">
        <v>Košický</v>
      </c>
      <c r="C434" s="1" t="str">
        <v>Trebišov</v>
      </c>
      <c r="D434" s="1" t="str">
        <v>Základná škola s vyučovacím jazykom maďarským -  Alapiskola</v>
      </c>
      <c r="E434" s="1" t="str">
        <v>základná škola</v>
      </c>
      <c r="F434" s="1" t="str">
        <v>ZŠ I. stupeň</v>
      </c>
      <c r="G434" s="1" t="str">
        <v>áno</v>
      </c>
      <c r="H434" s="1">
        <v>100016595</v>
      </c>
      <c r="I434" s="1">
        <v>1</v>
      </c>
      <c r="J434" s="1" t="str">
        <v>Hlavná 315, 7636 Veľký Kamenec</v>
      </c>
      <c r="K434" s="1" t="str">
        <v>Obec Veľký Kamenec</v>
      </c>
      <c r="L434" s="1" t="str">
        <v>obec, mesto</v>
      </c>
      <c r="M434" s="1" t="str">
        <v>moderná budova</v>
      </c>
    </row>
    <row r="435" spans="1:13">
      <c r="A435" s="1">
        <v>100016602</v>
      </c>
      <c r="B435" s="1" t="str">
        <v>Košický</v>
      </c>
      <c r="C435" s="1" t="str">
        <v>Trebišov</v>
      </c>
      <c r="D435" s="1" t="str">
        <v>Základná škola</v>
      </c>
      <c r="E435" s="1" t="str">
        <v>základná škola</v>
      </c>
      <c r="F435" s="1" t="str">
        <v>Základná škola</v>
      </c>
      <c r="G435" s="1" t="str">
        <v>áno</v>
      </c>
      <c r="H435" s="1">
        <v>100016602</v>
      </c>
      <c r="I435" s="1">
        <v>1</v>
      </c>
      <c r="J435" s="1" t="str">
        <v>Školská 286, 7622 Vojčice</v>
      </c>
      <c r="K435" s="1" t="str">
        <v>Obec Vojčice</v>
      </c>
      <c r="L435" s="1" t="str">
        <v>obec, mesto</v>
      </c>
      <c r="M435" s="1" t="str">
        <v>moderná budova</v>
      </c>
    </row>
    <row r="436" spans="1:13">
      <c r="A436" s="1">
        <v>100016607</v>
      </c>
      <c r="B436" s="1" t="str">
        <v>Košický</v>
      </c>
      <c r="C436" s="1" t="str">
        <v>Trebišov</v>
      </c>
      <c r="D436" s="1" t="str">
        <v>Základná škola s materskou školou s vyučovacím jazykom maďarským - Alapiskola čs Óvoda</v>
      </c>
      <c r="E436" s="1" t="str">
        <v>základná škola</v>
      </c>
      <c r="F436" s="1" t="str">
        <v>ZŠ I. stupeň</v>
      </c>
      <c r="G436" s="1" t="str">
        <v>áno</v>
      </c>
      <c r="H436" s="1">
        <v>100016607</v>
      </c>
      <c r="I436" s="1">
        <v>1</v>
      </c>
      <c r="J436" s="1" t="str">
        <v>Hlavná 114 / 60, 7653 Zatín</v>
      </c>
      <c r="K436" s="1" t="str">
        <v>Obec Zatín</v>
      </c>
      <c r="L436" s="1" t="str">
        <v>obec, mesto</v>
      </c>
      <c r="M436" s="1" t="str">
        <v>moderná budova</v>
      </c>
    </row>
    <row r="437" spans="1:13">
      <c r="A437" s="1">
        <v>100016614</v>
      </c>
      <c r="B437" s="1" t="str">
        <v>Košický</v>
      </c>
      <c r="C437" s="1" t="str">
        <v>Trebišov</v>
      </c>
      <c r="D437" s="1" t="str">
        <v>Základná škola</v>
      </c>
      <c r="E437" s="1" t="str">
        <v>základná škola</v>
      </c>
      <c r="F437" s="1" t="str">
        <v>ZŠ I. stupeň</v>
      </c>
      <c r="G437" s="1" t="str">
        <v>áno</v>
      </c>
      <c r="H437" s="1">
        <v>100016614</v>
      </c>
      <c r="I437" s="1">
        <v>1</v>
      </c>
      <c r="J437" s="1" t="str">
        <v>Úpor 9, 7616 Zemplínska Nová Ves</v>
      </c>
      <c r="K437" s="1" t="str">
        <v>Obec Zemplínska Nová Ves</v>
      </c>
      <c r="L437" s="1" t="str">
        <v>obec, mesto</v>
      </c>
      <c r="M437" s="1" t="str">
        <v>iná budova</v>
      </c>
    </row>
    <row r="438" spans="1:13">
      <c r="A438" s="1">
        <v>100016615</v>
      </c>
      <c r="B438" s="1" t="str">
        <v>Košický</v>
      </c>
      <c r="C438" s="1" t="str">
        <v>Trebišov</v>
      </c>
      <c r="D438" s="1" t="str">
        <v>Základná škola</v>
      </c>
      <c r="E438" s="1" t="str">
        <v>základná škola</v>
      </c>
      <c r="F438" s="1" t="str">
        <v>Základná škola</v>
      </c>
      <c r="G438" s="1" t="str">
        <v>áno</v>
      </c>
      <c r="H438" s="1">
        <v>100016615</v>
      </c>
      <c r="I438" s="1">
        <v>1</v>
      </c>
      <c r="J438" s="1" t="str">
        <v>Hlavná 209, 7664 Zemplínska Teplica</v>
      </c>
      <c r="K438" s="1" t="str">
        <v>Obec Zemplínska Teplica</v>
      </c>
      <c r="L438" s="1" t="str">
        <v>obec, mesto</v>
      </c>
      <c r="M438" s="1" t="str">
        <v>moderná budova</v>
      </c>
    </row>
    <row r="439" spans="1:13">
      <c r="A439" s="1">
        <v>100016623</v>
      </c>
      <c r="B439" s="1" t="str">
        <v>Košický</v>
      </c>
      <c r="C439" s="1" t="str">
        <v>Trebišov</v>
      </c>
      <c r="D439" s="1" t="str">
        <v>Základná škola</v>
      </c>
      <c r="E439" s="1" t="str">
        <v>základná škola</v>
      </c>
      <c r="F439" s="1" t="str">
        <v>ZŠ I. stupeň</v>
      </c>
      <c r="G439" s="1" t="str">
        <v>áno</v>
      </c>
      <c r="H439" s="1">
        <v>100016623</v>
      </c>
      <c r="I439" s="1">
        <v>1</v>
      </c>
      <c r="J439" s="1" t="str">
        <v>Hlavná 28, 7605 Zemplínske Jastrabie</v>
      </c>
      <c r="K439" s="1" t="str">
        <v>Obec Zemplínske Jastrabie</v>
      </c>
      <c r="L439" s="1" t="str">
        <v>obec, mesto</v>
      </c>
      <c r="M439" s="1" t="str">
        <v>moderná budova</v>
      </c>
    </row>
    <row r="440" spans="1:13">
      <c r="A440" s="1">
        <v>100016626</v>
      </c>
      <c r="B440" s="1" t="str">
        <v>Košický</v>
      </c>
      <c r="C440" s="1" t="str">
        <v>Michalovce</v>
      </c>
      <c r="D440" s="1" t="str">
        <v>Súkromná stredná odborná škola Nová cesta Magán Szakközépiskola Új út</v>
      </c>
      <c r="E440" s="1" t="str">
        <v>stredná odborná škola</v>
      </c>
      <c r="F440" s="1" t="str">
        <v>Stredná odborná škola</v>
      </c>
      <c r="G440" s="1" t="str">
        <v>áno</v>
      </c>
      <c r="H440" s="1">
        <v>100016626</v>
      </c>
      <c r="I440" s="1">
        <v>1</v>
      </c>
      <c r="J440" s="1" t="str">
        <v>Hlavná 265, 7206 Malčice</v>
      </c>
      <c r="K440" s="1" t="str">
        <v>Občianske združenie Nová cesta</v>
      </c>
      <c r="L440" s="1" t="str">
        <v>súkromník</v>
      </c>
      <c r="M440" s="1" t="str">
        <v>moderná budova</v>
      </c>
    </row>
    <row r="441" spans="1:13">
      <c r="A441" s="1">
        <v>100016628</v>
      </c>
      <c r="B441" s="1" t="str">
        <v>Košický</v>
      </c>
      <c r="C441" s="1" t="str">
        <v>Michalovce</v>
      </c>
      <c r="D441" s="1" t="str">
        <v>Praktická škola ako organizačná zložka Spojenej školy</v>
      </c>
      <c r="E441" s="1" t="str">
        <v>škola pre deti a žiakov so špeciálnymi výchovno-vzdelávacími potrebami</v>
      </c>
      <c r="F441" s="1" t="str">
        <v>Praktická škola</v>
      </c>
      <c r="G441" s="1" t="str">
        <v>nie</v>
      </c>
      <c r="H441" s="1">
        <v>100017532</v>
      </c>
      <c r="I441" s="1">
        <v>3</v>
      </c>
      <c r="J441" s="1" t="str">
        <v>Kapušianska 2, 7214 Pavlovce nad Uhom</v>
      </c>
      <c r="K441" s="1" t="str">
        <v>Regionálny úrad školskej správy v Košiciach</v>
      </c>
      <c r="L441" s="1" t="str">
        <v>regionálny úrad školskej správy</v>
      </c>
      <c r="M441" s="1" t="str">
        <v>moderná budova</v>
      </c>
    </row>
    <row r="442" spans="1:13">
      <c r="A442" s="1">
        <v>100016633</v>
      </c>
      <c r="B442" s="1" t="str">
        <v>Košický</v>
      </c>
      <c r="C442" s="1" t="str">
        <v>Košice I</v>
      </c>
      <c r="D442" s="1" t="str">
        <v>Premonštrátske gymnázium</v>
      </c>
      <c r="E442" s="1" t="str">
        <v>gymnázium</v>
      </c>
      <c r="F442" s="1" t="str">
        <v>Gymnázium</v>
      </c>
      <c r="G442" s="1" t="str">
        <v>áno</v>
      </c>
      <c r="H442" s="1">
        <v>100016633</v>
      </c>
      <c r="I442" s="1">
        <v>1</v>
      </c>
      <c r="J442" s="1" t="str">
        <v>Kováčska 28, 4001 Košice-Staré Mesto</v>
      </c>
      <c r="K442" s="1" t="str">
        <v>Rád premonštrátov - Opátstvo Jasov</v>
      </c>
      <c r="L442" s="1" t="str">
        <v>cirkev, náboženská spoločnosť</v>
      </c>
      <c r="M442" s="1" t="str">
        <v>historická budova</v>
      </c>
    </row>
    <row r="443" spans="1:13">
      <c r="A443" s="1">
        <v>100016649</v>
      </c>
      <c r="B443" s="1" t="str">
        <v>Košický</v>
      </c>
      <c r="C443" s="1" t="str">
        <v>Košice I</v>
      </c>
      <c r="D443" s="1" t="str">
        <v>Elokované pracovisko ako súčasť Strednej odbornej školy služieb a priemyslu sv. Jozafáta</v>
      </c>
      <c r="E443" s="1" t="str">
        <v>stredná odborná škola</v>
      </c>
      <c r="F443" s="1" t="str">
        <v>Stredná odborná škola</v>
      </c>
      <c r="G443" s="1" t="str">
        <v>nie</v>
      </c>
      <c r="H443" s="1">
        <v>100016545</v>
      </c>
      <c r="I443" s="1">
        <v>5</v>
      </c>
      <c r="J443" s="1" t="str">
        <v>Floriánska 18, 4001 Košice-Staré Mesto</v>
      </c>
      <c r="K443" s="1" t="str">
        <v>Gréckokatolícka eparchia Košice</v>
      </c>
      <c r="L443" s="1" t="str">
        <v>cirkev, náboženská spoločnosť</v>
      </c>
      <c r="M443" s="1" t="str">
        <v>moderná budova</v>
      </c>
    </row>
    <row r="444" spans="1:13">
      <c r="A444" s="1">
        <v>100016653</v>
      </c>
      <c r="B444" s="1" t="str">
        <v>Košický</v>
      </c>
      <c r="C444" s="1" t="str">
        <v>Košice II</v>
      </c>
      <c r="D444" s="1" t="str">
        <v>Súkromná základná škola ako organizačná zložka Súkromnej spojenej školy</v>
      </c>
      <c r="E444" s="1" t="str">
        <v>základná škola</v>
      </c>
      <c r="F444" s="1" t="str">
        <v>Základná škola</v>
      </c>
      <c r="G444" s="1" t="str">
        <v>nie</v>
      </c>
      <c r="H444" s="1">
        <v>100017526</v>
      </c>
      <c r="I444" s="1">
        <v>2</v>
      </c>
      <c r="J444" s="1" t="str">
        <v>Starozagorská 8, 4023 Košice-Sídlisko KVP</v>
      </c>
      <c r="K444" s="1" t="str">
        <v>Mgr. Eva Bednáriková</v>
      </c>
      <c r="L444" s="1" t="str">
        <v>súkromník</v>
      </c>
      <c r="M444" s="1" t="str">
        <v>moderná budova</v>
      </c>
    </row>
    <row r="445" spans="1:13">
      <c r="A445" s="1">
        <v>100016704</v>
      </c>
      <c r="B445" s="1" t="str">
        <v>Košický</v>
      </c>
      <c r="C445" s="1" t="str">
        <v>Trebišov</v>
      </c>
      <c r="D445" s="1" t="str">
        <v>Elokované pracovisko ako súčasť Základnej školy</v>
      </c>
      <c r="E445" s="1" t="str">
        <v>základná škola</v>
      </c>
      <c r="F445" s="1" t="str">
        <v>Základná škola</v>
      </c>
      <c r="G445" s="1" t="str">
        <v>nie</v>
      </c>
      <c r="H445" s="1">
        <v>100016480</v>
      </c>
      <c r="I445" s="1">
        <v>2</v>
      </c>
      <c r="J445" s="1" t="str">
        <v>Nová 1690 / 11, 7801 Sečovce</v>
      </c>
      <c r="K445" s="1" t="str">
        <v>Mesto Sečovce</v>
      </c>
      <c r="L445" s="1" t="str">
        <v>obec, mesto</v>
      </c>
      <c r="M445" s="1" t="str">
        <v>moderná budova</v>
      </c>
    </row>
    <row r="446" spans="1:13">
      <c r="A446" s="1">
        <v>100016728</v>
      </c>
      <c r="B446" s="1" t="str">
        <v>Košický</v>
      </c>
      <c r="C446" s="1" t="str">
        <v>Košice II</v>
      </c>
      <c r="D446" s="1" t="str">
        <v>Elokované pracovisko ako súčasť Strednej odbornej školy technickej</v>
      </c>
      <c r="E446" s="1" t="str">
        <v>stredná odborná škola</v>
      </c>
      <c r="F446" s="1" t="str">
        <v>Stredná odborná škola</v>
      </c>
      <c r="G446" s="1" t="str">
        <v>nie</v>
      </c>
      <c r="H446" s="1">
        <v>100014979</v>
      </c>
      <c r="I446" s="1">
        <v>13</v>
      </c>
      <c r="J446" s="1" t="str">
        <v>Ľ. Podjavorinskej 1, 4011 Košice-Luník IX</v>
      </c>
      <c r="K446" s="1" t="str">
        <v>Košický samosprávny kraj</v>
      </c>
      <c r="L446" s="1" t="str">
        <v>samosprávny kraj</v>
      </c>
      <c r="M446" s="1" t="str">
        <v>moderná budova</v>
      </c>
    </row>
    <row r="447" spans="1:13">
      <c r="A447" s="1">
        <v>100016729</v>
      </c>
      <c r="B447" s="1" t="str">
        <v>Košický</v>
      </c>
      <c r="C447" s="1" t="str">
        <v>Košice - okolie</v>
      </c>
      <c r="D447" s="1" t="str">
        <v>Elokované pracovisko ako súčasť Strednej odbornej školy technickej</v>
      </c>
      <c r="E447" s="1" t="str">
        <v>stredná odborná škola</v>
      </c>
      <c r="F447" s="1" t="str">
        <v>Stredná odborná škola</v>
      </c>
      <c r="G447" s="1" t="str">
        <v>nie</v>
      </c>
      <c r="H447" s="1">
        <v>100014979</v>
      </c>
      <c r="I447" s="1">
        <v>13</v>
      </c>
      <c r="J447" s="1" t="str">
        <v>Hlavná 42, 4455 Veľká Ida</v>
      </c>
      <c r="K447" s="1" t="str">
        <v>Košický samosprávny kraj</v>
      </c>
      <c r="L447" s="1" t="str">
        <v>samosprávny kraj</v>
      </c>
      <c r="M447" s="1" t="str">
        <v>moderná budova</v>
      </c>
    </row>
    <row r="448" spans="1:13">
      <c r="A448" s="1">
        <v>100016730</v>
      </c>
      <c r="B448" s="1" t="str">
        <v>Košický</v>
      </c>
      <c r="C448" s="1" t="str">
        <v>Košice - okolie</v>
      </c>
      <c r="D448" s="1" t="str">
        <v>Elokované pracovisko ako súčasť Strednej odbornej školy technickej</v>
      </c>
      <c r="E448" s="1" t="str">
        <v>stredná odborná škola</v>
      </c>
      <c r="F448" s="1" t="str">
        <v>Stredná odborná škola</v>
      </c>
      <c r="G448" s="1" t="str">
        <v>nie</v>
      </c>
      <c r="H448" s="1">
        <v>100014979</v>
      </c>
      <c r="I448" s="1">
        <v>13</v>
      </c>
      <c r="J448" s="1" t="str">
        <v>Parková 1, 4455 Veľká Ida</v>
      </c>
      <c r="K448" s="1" t="str">
        <v>Košický samosprávny kraj</v>
      </c>
      <c r="L448" s="1" t="str">
        <v>samosprávny kraj</v>
      </c>
      <c r="M448" s="1" t="str">
        <v>moderná budova</v>
      </c>
    </row>
    <row r="449" spans="1:13">
      <c r="A449" s="1">
        <v>100016732</v>
      </c>
      <c r="B449" s="1" t="str">
        <v>Košický</v>
      </c>
      <c r="C449" s="1" t="str">
        <v>Košice - okolie</v>
      </c>
      <c r="D449" s="1" t="str">
        <v>Elokované pracovisko ako súčasť Strednej odbornej školy technickej</v>
      </c>
      <c r="E449" s="1" t="str">
        <v>stredná odborná škola</v>
      </c>
      <c r="F449" s="1" t="str">
        <v>Stredná odborná škola</v>
      </c>
      <c r="G449" s="1" t="str">
        <v>nie</v>
      </c>
      <c r="H449" s="1">
        <v>100014979</v>
      </c>
      <c r="I449" s="1">
        <v>13</v>
      </c>
      <c r="J449" s="1" t="str">
        <v>Hlavná 40, 4431 Družstevná pri Hornáde</v>
      </c>
      <c r="K449" s="1" t="str">
        <v>Košický samosprávny kraj</v>
      </c>
      <c r="L449" s="1" t="str">
        <v>samosprávny kraj</v>
      </c>
      <c r="M449" s="1" t="str">
        <v>moderná budova</v>
      </c>
    </row>
    <row r="450" spans="1:13">
      <c r="A450" s="1">
        <v>100016734</v>
      </c>
      <c r="B450" s="1" t="str">
        <v>Košický</v>
      </c>
      <c r="C450" s="1" t="str">
        <v>Košice - okolie</v>
      </c>
      <c r="D450" s="1" t="str">
        <v>Elokované pracovisko ako súčasť Strednej odbornej školy agrotechnickej - Agrotechnikai Szakközépiskola</v>
      </c>
      <c r="E450" s="1" t="str">
        <v>stredná odborná škola</v>
      </c>
      <c r="F450" s="1" t="str">
        <v>Stredná odborná škola</v>
      </c>
      <c r="G450" s="1" t="str">
        <v>nie</v>
      </c>
      <c r="H450" s="1">
        <v>100015253</v>
      </c>
      <c r="I450" s="1">
        <v>3</v>
      </c>
      <c r="J450" s="1" t="str">
        <v>Kováčska 53, 4425 Medzev</v>
      </c>
      <c r="K450" s="1" t="str">
        <v>Košický samosprávny kraj</v>
      </c>
      <c r="L450" s="1" t="str">
        <v>samosprávny kraj</v>
      </c>
      <c r="M450" s="1" t="str">
        <v>moderná budova</v>
      </c>
    </row>
    <row r="451" spans="1:13">
      <c r="A451" s="1">
        <v>100016738</v>
      </c>
      <c r="B451" s="1" t="str">
        <v>Košický</v>
      </c>
      <c r="C451" s="1" t="str">
        <v>Trebišov</v>
      </c>
      <c r="D451" s="1" t="str">
        <v>Elokované pracovisko ako súčasť Spojenej školy - SOŠ</v>
      </c>
      <c r="E451" s="1" t="str">
        <v>stredná odborná škola</v>
      </c>
      <c r="F451" s="1" t="str">
        <v>Stredná odborná škola</v>
      </c>
      <c r="G451" s="1" t="str">
        <v>nie</v>
      </c>
      <c r="H451" s="1">
        <v>100017546</v>
      </c>
      <c r="I451" s="1">
        <v>7</v>
      </c>
      <c r="J451" s="1" t="str">
        <v>Obchodná 164, 7801 Sečovce</v>
      </c>
      <c r="K451" s="1" t="str">
        <v>Košický samosprávny kraj</v>
      </c>
      <c r="L451" s="1" t="str">
        <v>samosprávny kraj</v>
      </c>
      <c r="M451" s="1" t="str">
        <v>moderná budova</v>
      </c>
    </row>
    <row r="452" spans="1:13">
      <c r="A452" s="1">
        <v>100016739</v>
      </c>
      <c r="B452" s="1" t="str">
        <v>Košický</v>
      </c>
      <c r="C452" s="1" t="str">
        <v>Košice - okolie</v>
      </c>
      <c r="D452" s="1" t="str">
        <v>Elokované pracovisko ako súčasť Strednej odbornej školy technickej</v>
      </c>
      <c r="E452" s="1" t="str">
        <v>stredná odborná škola</v>
      </c>
      <c r="F452" s="1" t="str">
        <v>Stredná odborná škola</v>
      </c>
      <c r="G452" s="1" t="str">
        <v>nie</v>
      </c>
      <c r="H452" s="1">
        <v>100014979</v>
      </c>
      <c r="I452" s="1">
        <v>13</v>
      </c>
      <c r="J452" s="1" t="str">
        <v>Kecerovce 171, 4447 Kecerovce</v>
      </c>
      <c r="K452" s="1" t="str">
        <v>Košický samosprávny kraj</v>
      </c>
      <c r="L452" s="1" t="str">
        <v>samosprávny kraj</v>
      </c>
      <c r="M452" s="1" t="str">
        <v>moderná budova</v>
      </c>
    </row>
    <row r="453" spans="1:13">
      <c r="A453" s="1">
        <v>100016740</v>
      </c>
      <c r="B453" s="1" t="str">
        <v>Košický</v>
      </c>
      <c r="C453" s="1" t="str">
        <v>Gelnica</v>
      </c>
      <c r="D453" s="1" t="str">
        <v>Elokované pracovisko ako súčasť Strednej odbornej školy techniky a služieb</v>
      </c>
      <c r="E453" s="1" t="str">
        <v>stredná odborná škola</v>
      </c>
      <c r="F453" s="1" t="str">
        <v>Stredná odborná škola</v>
      </c>
      <c r="G453" s="1" t="str">
        <v>nie</v>
      </c>
      <c r="H453" s="1">
        <v>100014565</v>
      </c>
      <c r="I453" s="1">
        <v>3</v>
      </c>
      <c r="J453" s="1" t="str">
        <v>Nálepkovo 561, 5333 Nálepkovo</v>
      </c>
      <c r="K453" s="1" t="str">
        <v>Košický samosprávny kraj</v>
      </c>
      <c r="L453" s="1" t="str">
        <v>samosprávny kraj</v>
      </c>
      <c r="M453" s="1" t="str">
        <v>moderná budova</v>
      </c>
    </row>
    <row r="454" spans="1:13">
      <c r="A454" s="1">
        <v>100016742</v>
      </c>
      <c r="B454" s="1" t="str">
        <v>Košický</v>
      </c>
      <c r="C454" s="1" t="str">
        <v>Košice - okolie</v>
      </c>
      <c r="D454" s="1" t="str">
        <v>Elokované pracovisko ako súčasť Strednej odbornej školy agrotechnickej - Agrotechnikai Szakközépiskola</v>
      </c>
      <c r="E454" s="1" t="str">
        <v>stredná odborná škola</v>
      </c>
      <c r="F454" s="1" t="str">
        <v>Stredná odborná škola</v>
      </c>
      <c r="G454" s="1" t="str">
        <v>nie</v>
      </c>
      <c r="H454" s="1">
        <v>100015253</v>
      </c>
      <c r="I454" s="1">
        <v>3</v>
      </c>
      <c r="J454" s="1" t="str">
        <v>Československej armády 37, 4501 Moldava nad Bodvou</v>
      </c>
      <c r="K454" s="1" t="str">
        <v>Košický samosprávny kraj</v>
      </c>
      <c r="L454" s="1" t="str">
        <v>samosprávny kraj</v>
      </c>
      <c r="M454" s="1" t="str">
        <v>moderná budova</v>
      </c>
    </row>
    <row r="455" spans="1:13">
      <c r="A455" s="1">
        <v>100016745</v>
      </c>
      <c r="B455" s="1" t="str">
        <v>Košický</v>
      </c>
      <c r="C455" s="1" t="str">
        <v>Košice - okolie</v>
      </c>
      <c r="D455" s="1" t="str">
        <v>Elokované pracovisko ako súčasť Strednej odbornej školy poľnohospodárstva a služieb na vidieku</v>
      </c>
      <c r="E455" s="1" t="str">
        <v>stredná odborná škola</v>
      </c>
      <c r="F455" s="1" t="str">
        <v>Stredná odborná škola</v>
      </c>
      <c r="G455" s="1" t="str">
        <v>nie</v>
      </c>
      <c r="H455" s="1">
        <v>100014978</v>
      </c>
      <c r="I455" s="1">
        <v>4</v>
      </c>
      <c r="J455" s="1" t="str">
        <v>SNP 2, 4442 Rozhanovce</v>
      </c>
      <c r="K455" s="1" t="str">
        <v>Košický samosprávny kraj</v>
      </c>
      <c r="L455" s="1" t="str">
        <v>samosprávny kraj</v>
      </c>
      <c r="M455" s="1" t="str">
        <v>moderná budova</v>
      </c>
    </row>
    <row r="456" spans="1:13">
      <c r="A456" s="1">
        <v>100016746</v>
      </c>
      <c r="B456" s="1" t="str">
        <v>Košický</v>
      </c>
      <c r="C456" s="1" t="str">
        <v>Trebišov</v>
      </c>
      <c r="D456" s="1" t="str">
        <v>Elokované pracovisko ako súčasť Strednej odbornej školy poľnohospodárstva a služieb na vidieku</v>
      </c>
      <c r="E456" s="1" t="str">
        <v>stredná odborná škola</v>
      </c>
      <c r="F456" s="1" t="str">
        <v>Stredná odborná škola</v>
      </c>
      <c r="G456" s="1" t="str">
        <v>nie</v>
      </c>
      <c r="H456" s="1">
        <v>100014978</v>
      </c>
      <c r="I456" s="1">
        <v>4</v>
      </c>
      <c r="J456" s="1" t="str">
        <v>Okružná 342, 7664 Zemplínska Teplica</v>
      </c>
      <c r="K456" s="1" t="str">
        <v>Košický samosprávny kraj</v>
      </c>
      <c r="L456" s="1" t="str">
        <v>samosprávny kraj</v>
      </c>
      <c r="M456" s="1" t="str">
        <v>iná budova</v>
      </c>
    </row>
    <row r="457" spans="1:13">
      <c r="A457" s="1">
        <v>100016750</v>
      </c>
      <c r="B457" s="1" t="str">
        <v>Košický</v>
      </c>
      <c r="C457" s="1" t="str">
        <v>Košice III</v>
      </c>
      <c r="D457" s="1" t="str">
        <v>Elokované pracovisko ako súčasť Súkromnej strednej odbornej školy pedagogickej a sociálnej</v>
      </c>
      <c r="E457" s="1" t="str">
        <v>stredná odborná škola</v>
      </c>
      <c r="F457" s="1" t="str">
        <v>Stredná odborná škola</v>
      </c>
      <c r="G457" s="1" t="str">
        <v>nie</v>
      </c>
      <c r="H457" s="1">
        <v>100014917</v>
      </c>
      <c r="I457" s="1">
        <v>2</v>
      </c>
      <c r="J457" s="1" t="str">
        <v>Jegorovovo nám. 5, 4022 Košice-Dargovských hrdinov</v>
      </c>
      <c r="K457" s="1" t="str">
        <v>Kultúrne združenie občanov rómskej národnosti Košického kraja, n.o.</v>
      </c>
      <c r="L457" s="1" t="str">
        <v>súkromník</v>
      </c>
      <c r="M457" s="1" t="str">
        <v>moderná budova</v>
      </c>
    </row>
    <row r="458" spans="1:13">
      <c r="A458" s="1">
        <v>100016754</v>
      </c>
      <c r="B458" s="1" t="str">
        <v>Košický</v>
      </c>
      <c r="C458" s="1" t="str">
        <v>Michalovce</v>
      </c>
      <c r="D458" s="1" t="str">
        <v>Elokované pracovisko ako súčasť Základnej školy</v>
      </c>
      <c r="E458" s="1" t="str">
        <v>základná škola</v>
      </c>
      <c r="F458" s="1" t="str">
        <v>Základná škola</v>
      </c>
      <c r="G458" s="1" t="str">
        <v>nie</v>
      </c>
      <c r="H458" s="1">
        <v>100015550</v>
      </c>
      <c r="I458" s="1">
        <v>2</v>
      </c>
      <c r="J458" s="1" t="str">
        <v>Mlynská 1, 7101 Michalovce</v>
      </c>
      <c r="K458" s="1" t="str">
        <v>Mesto Michalovce</v>
      </c>
      <c r="L458" s="1" t="str">
        <v>obec, mesto</v>
      </c>
      <c r="M458" s="1" t="str">
        <v>moderná budova</v>
      </c>
    </row>
    <row r="459" spans="1:13">
      <c r="A459" s="1">
        <v>100016769</v>
      </c>
      <c r="B459" s="1" t="str">
        <v>Košický</v>
      </c>
      <c r="C459" s="1" t="str">
        <v>Spišská Nová Ves</v>
      </c>
      <c r="D459" s="1" t="str">
        <v>Elokované pracovisko ako súčasť Základnej školy</v>
      </c>
      <c r="E459" s="1" t="str">
        <v>základná škola</v>
      </c>
      <c r="F459" s="1" t="str">
        <v>Základná škola</v>
      </c>
      <c r="G459" s="1" t="str">
        <v>nie</v>
      </c>
      <c r="H459" s="1">
        <v>100016170</v>
      </c>
      <c r="I459" s="1">
        <v>2</v>
      </c>
      <c r="J459" s="1" t="str">
        <v>Zelená 773, 5311 Smižany</v>
      </c>
      <c r="K459" s="1" t="str">
        <v>Obec Smižany</v>
      </c>
      <c r="L459" s="1" t="str">
        <v>obec, mesto</v>
      </c>
      <c r="M459" s="1" t="str">
        <v>moderná budova</v>
      </c>
    </row>
    <row r="460" spans="1:13">
      <c r="A460" s="1">
        <v>100016796</v>
      </c>
      <c r="B460" s="1" t="str">
        <v>Košický</v>
      </c>
      <c r="C460" s="1" t="str">
        <v>Košice - okolie</v>
      </c>
      <c r="D460" s="1" t="str">
        <v>Elokované pracovisko ako súčasť Základnej školy</v>
      </c>
      <c r="E460" s="1" t="str">
        <v>základná škola</v>
      </c>
      <c r="F460" s="1" t="str">
        <v>Základná škola</v>
      </c>
      <c r="G460" s="1" t="str">
        <v>nie</v>
      </c>
      <c r="H460" s="1">
        <v>100015136</v>
      </c>
      <c r="I460" s="1">
        <v>3</v>
      </c>
      <c r="J460" s="1" t="str">
        <v>Drienovec 264, 4401 Drienovec</v>
      </c>
      <c r="K460" s="1" t="str">
        <v>Obec Drienovec</v>
      </c>
      <c r="L460" s="1" t="str">
        <v>obec, mesto</v>
      </c>
      <c r="M460" s="1" t="str">
        <v>moderná budova</v>
      </c>
    </row>
    <row r="461" spans="1:13">
      <c r="A461" s="1">
        <v>100016797</v>
      </c>
      <c r="B461" s="1" t="str">
        <v>Košický</v>
      </c>
      <c r="C461" s="1" t="str">
        <v>Košice - okolie</v>
      </c>
      <c r="D461" s="1" t="str">
        <v>Elokované pracovisko ako súčasť Základnej školy</v>
      </c>
      <c r="E461" s="1" t="str">
        <v>základná škola</v>
      </c>
      <c r="F461" s="1" t="str">
        <v>Základná škola</v>
      </c>
      <c r="G461" s="1" t="str">
        <v>nie</v>
      </c>
      <c r="H461" s="1">
        <v>100015136</v>
      </c>
      <c r="I461" s="1">
        <v>3</v>
      </c>
      <c r="J461" s="1" t="str">
        <v>Drienovec 265, 4401 Drienovec</v>
      </c>
      <c r="K461" s="1" t="str">
        <v>Obec Drienovec</v>
      </c>
      <c r="L461" s="1" t="str">
        <v>obec, mesto</v>
      </c>
      <c r="M461" s="1" t="str">
        <v>moderná budova</v>
      </c>
    </row>
    <row r="462" spans="1:13">
      <c r="A462" s="1">
        <v>100016799</v>
      </c>
      <c r="B462" s="1" t="str">
        <v>Košický</v>
      </c>
      <c r="C462" s="1" t="str">
        <v>Spišská Nová Ves</v>
      </c>
      <c r="D462" s="1" t="str">
        <v>Elokované pracovisko ako súčasť Základnej školy</v>
      </c>
      <c r="E462" s="1" t="str">
        <v>základná škola</v>
      </c>
      <c r="F462" s="1" t="str">
        <v>ZŠ I. stupeň</v>
      </c>
      <c r="G462" s="1" t="str">
        <v>nie</v>
      </c>
      <c r="H462" s="1">
        <v>100016298</v>
      </c>
      <c r="I462" s="1">
        <v>2</v>
      </c>
      <c r="J462" s="1" t="str">
        <v>Žehra 10, 5361 Žehra</v>
      </c>
      <c r="K462" s="1" t="str">
        <v>Mesto Spišské Vlachy</v>
      </c>
      <c r="L462" s="1" t="str">
        <v>obec, mesto</v>
      </c>
      <c r="M462" s="1" t="str">
        <v>moderná budova</v>
      </c>
    </row>
    <row r="463" spans="1:13">
      <c r="A463" s="1">
        <v>100016827</v>
      </c>
      <c r="B463" s="1" t="str">
        <v>Košický</v>
      </c>
      <c r="C463" s="1" t="str">
        <v>Sobrance</v>
      </c>
      <c r="D463" s="1" t="str">
        <v>Elokované pracovisko ako súčasť Špeciálnej základnej školy</v>
      </c>
      <c r="E463" s="1" t="str">
        <v>škola pre deti a žiakov so špeciálnymi výchovno-vzdelávacími potrebami</v>
      </c>
      <c r="F463" s="1" t="str">
        <v>Špeciálna základná škola</v>
      </c>
      <c r="G463" s="1" t="str">
        <v>nie</v>
      </c>
      <c r="H463" s="1">
        <v>100016021</v>
      </c>
      <c r="I463" s="1">
        <v>2</v>
      </c>
      <c r="J463" s="1" t="str">
        <v>Gorkého 1044 / 34, 7301 Sobrance</v>
      </c>
      <c r="K463" s="1" t="str">
        <v>Regionálny úrad školskej správy v Košiciach</v>
      </c>
      <c r="L463" s="1" t="str">
        <v>regionálny úrad školskej správy</v>
      </c>
      <c r="M463" s="1" t="str">
        <v>moderná budova</v>
      </c>
    </row>
    <row r="464" spans="1:13">
      <c r="A464" s="1">
        <v>100016829</v>
      </c>
      <c r="B464" s="1" t="str">
        <v>Košický</v>
      </c>
      <c r="C464" s="1" t="str">
        <v>Trebišov</v>
      </c>
      <c r="D464" s="1" t="str">
        <v>Elokované pracovisko ako súčasť Špeciálnej základnej školy</v>
      </c>
      <c r="E464" s="1" t="str">
        <v>škola pre deti a žiakov so špeciálnymi výchovno-vzdelávacími potrebami</v>
      </c>
      <c r="F464" s="1" t="str">
        <v>Špeciálna základná škola</v>
      </c>
      <c r="G464" s="1" t="str">
        <v>nie</v>
      </c>
      <c r="H464" s="1">
        <v>100016489</v>
      </c>
      <c r="I464" s="1">
        <v>2</v>
      </c>
      <c r="J464" s="1" t="str">
        <v>Nová 1690 / 11, 7801 Sečovce</v>
      </c>
      <c r="K464" s="1" t="str">
        <v>Regionálny úrad školskej správy v Košiciach</v>
      </c>
      <c r="L464" s="1" t="str">
        <v>regionálny úrad školskej správy</v>
      </c>
      <c r="M464" s="1" t="str">
        <v>moderná budova</v>
      </c>
    </row>
    <row r="465" spans="1:13">
      <c r="A465" s="1">
        <v>100016830</v>
      </c>
      <c r="B465" s="1" t="str">
        <v>Košický</v>
      </c>
      <c r="C465" s="1" t="str">
        <v>Michalovce</v>
      </c>
      <c r="D465" s="1" t="str">
        <v>Elokované pracovisko ako súčasť Špeciálnej základnej školy</v>
      </c>
      <c r="E465" s="1" t="str">
        <v>škola pre deti a žiakov so špeciálnymi výchovno-vzdelávacími potrebami</v>
      </c>
      <c r="F465" s="1" t="str">
        <v>Špeciálna základná škola</v>
      </c>
      <c r="G465" s="1" t="str">
        <v>nie</v>
      </c>
      <c r="H465" s="1">
        <v>100015662</v>
      </c>
      <c r="I465" s="1">
        <v>2</v>
      </c>
      <c r="J465" s="1" t="str">
        <v>Trhovište 40, 7204 Trhovište</v>
      </c>
      <c r="K465" s="1" t="str">
        <v>Regionálny úrad školskej správy v Košiciach</v>
      </c>
      <c r="L465" s="1" t="str">
        <v>regionálny úrad školskej správy</v>
      </c>
      <c r="M465" s="1" t="str">
        <v>moderná budova</v>
      </c>
    </row>
    <row r="466" spans="1:13">
      <c r="A466" s="1">
        <v>100016832</v>
      </c>
      <c r="B466" s="1" t="str">
        <v>Košický</v>
      </c>
      <c r="C466" s="1" t="str">
        <v>Košice I</v>
      </c>
      <c r="D466" s="1" t="str">
        <v>Elokované pracovisko ako súčasť Spojenej školy - Špeciálna základná škola</v>
      </c>
      <c r="E466" s="1" t="str">
        <v>škola pre deti a žiakov so špeciálnymi výchovno-vzdelávacími potrebami</v>
      </c>
      <c r="F466" s="1" t="str">
        <v>Špeciálna základná škola</v>
      </c>
      <c r="G466" s="1" t="str">
        <v>nie</v>
      </c>
      <c r="H466" s="1">
        <v>100017524</v>
      </c>
      <c r="I466" s="1">
        <v>5</v>
      </c>
      <c r="J466" s="1" t="str">
        <v>Komenského 19, 4001 Košice-Staré Mesto</v>
      </c>
      <c r="K466" s="1" t="str">
        <v>Regionálny úrad školskej správy v Košiciach</v>
      </c>
      <c r="L466" s="1" t="str">
        <v>regionálny úrad školskej správy</v>
      </c>
      <c r="M466" s="1" t="str">
        <v>historická budova</v>
      </c>
    </row>
    <row r="467" spans="1:13">
      <c r="A467" s="1">
        <v>100016837</v>
      </c>
      <c r="B467" s="1" t="str">
        <v>Košický</v>
      </c>
      <c r="C467" s="1" t="str">
        <v>Spišská Nová Ves</v>
      </c>
      <c r="D467" s="1" t="str">
        <v>Elokované pracovisko ako súčasť Špeciálnej základnej školy</v>
      </c>
      <c r="E467" s="1" t="str">
        <v>škola pre deti a žiakov so špeciálnymi výchovno-vzdelávacími potrebami</v>
      </c>
      <c r="F467" s="1" t="str">
        <v>Špeciálna základná škola</v>
      </c>
      <c r="G467" s="1" t="str">
        <v>nie</v>
      </c>
      <c r="H467" s="1">
        <v>100016114</v>
      </c>
      <c r="I467" s="1">
        <v>2</v>
      </c>
      <c r="J467" s="1" t="str">
        <v>Lorencova 45, 5342 Krompachy</v>
      </c>
      <c r="K467" s="1" t="str">
        <v>Regionálny úrad školskej správy v Košiciach</v>
      </c>
      <c r="L467" s="1" t="str">
        <v>regionálny úrad školskej správy</v>
      </c>
      <c r="M467" s="1" t="str">
        <v>moderná budova</v>
      </c>
    </row>
    <row r="468" spans="1:13">
      <c r="A468" s="1">
        <v>100016838</v>
      </c>
      <c r="B468" s="1" t="str">
        <v>Košický</v>
      </c>
      <c r="C468" s="1" t="str">
        <v>Spišská Nová Ves</v>
      </c>
      <c r="D468" s="1" t="str">
        <v>Elokované pracovisko ako súčasť Špeciálnej základnej školy</v>
      </c>
      <c r="E468" s="1" t="str">
        <v>škola pre deti a žiakov so špeciálnymi výchovno-vzdelávacími potrebami</v>
      </c>
      <c r="F468" s="1" t="str">
        <v>Špeciálna základná škola</v>
      </c>
      <c r="G468" s="1" t="str">
        <v>nie</v>
      </c>
      <c r="H468" s="1">
        <v>100016120</v>
      </c>
      <c r="I468" s="1">
        <v>2</v>
      </c>
      <c r="J468" s="1" t="str">
        <v>Školská 55 / 14, 5313 Letanovce</v>
      </c>
      <c r="K468" s="1" t="str">
        <v>Regionálny úrad školskej správy v Košiciach</v>
      </c>
      <c r="L468" s="1" t="str">
        <v>regionálny úrad školskej správy</v>
      </c>
      <c r="M468" s="1" t="str">
        <v>moderná budova</v>
      </c>
    </row>
    <row r="469" spans="1:13">
      <c r="A469" s="1">
        <v>100016840</v>
      </c>
      <c r="B469" s="1" t="str">
        <v>Košický</v>
      </c>
      <c r="C469" s="1" t="str">
        <v>Košice - okolie</v>
      </c>
      <c r="D469" s="1" t="str">
        <v>Elokované pracovisko ako súčasť Spojenej školy internátnej - ŠZŠi</v>
      </c>
      <c r="E469" s="1" t="str">
        <v>škola pre deti a žiakov so špeciálnymi výchovno-vzdelávacími potrebami</v>
      </c>
      <c r="F469" s="1" t="str">
        <v>Špeciálna základná škola internátna</v>
      </c>
      <c r="G469" s="1" t="str">
        <v>nie</v>
      </c>
      <c r="H469" s="1">
        <v>100017529</v>
      </c>
      <c r="I469" s="1">
        <v>4</v>
      </c>
      <c r="J469" s="1" t="str">
        <v>Osloboditeľov 26, 4414 Čaňa</v>
      </c>
      <c r="K469" s="1" t="str">
        <v>Regionálny úrad školskej správy v Košiciach</v>
      </c>
      <c r="L469" s="1" t="str">
        <v>regionálny úrad školskej správy</v>
      </c>
      <c r="M469" s="1" t="str">
        <v>moderná budova</v>
      </c>
    </row>
    <row r="470" spans="1:13">
      <c r="A470" s="1">
        <v>100016842</v>
      </c>
      <c r="B470" s="1" t="str">
        <v>Košický</v>
      </c>
      <c r="C470" s="1" t="str">
        <v>Michalovce</v>
      </c>
      <c r="D470" s="1" t="str">
        <v>Elokované pracovisko ako súčasť Spojenej školy internátnej - Špeciálna základna škola internátna</v>
      </c>
      <c r="E470" s="1" t="str">
        <v>škola pre deti a žiakov so špeciálnymi výchovno-vzdelávacími potrebami</v>
      </c>
      <c r="F470" s="1" t="str">
        <v>Špeciálna základná škola internátna</v>
      </c>
      <c r="G470" s="1" t="str">
        <v>nie</v>
      </c>
      <c r="H470" s="1">
        <v>100017534</v>
      </c>
      <c r="I470" s="1">
        <v>6</v>
      </c>
      <c r="J470" s="1" t="str">
        <v>A. Kmeťa 2, 7101 Michalovce</v>
      </c>
      <c r="K470" s="1" t="str">
        <v>Regionálny úrad školskej správy v Košiciach</v>
      </c>
      <c r="L470" s="1" t="str">
        <v>regionálny úrad školskej správy</v>
      </c>
      <c r="M470" s="1" t="str">
        <v>moderná budova</v>
      </c>
    </row>
    <row r="471" spans="1:13">
      <c r="A471" s="1">
        <v>100016843</v>
      </c>
      <c r="B471" s="1" t="str">
        <v>Košický</v>
      </c>
      <c r="C471" s="1" t="str">
        <v>Košice - okolie</v>
      </c>
      <c r="D471" s="1" t="str">
        <v>Elokované pracovisko ako súčasť Spojenej školy - Odborné učilište</v>
      </c>
      <c r="E471" s="1" t="str">
        <v>škola pre deti a žiakov so špeciálnymi výchovno-vzdelávacími potrebami</v>
      </c>
      <c r="F471" s="1" t="str">
        <v>Odborné učilište</v>
      </c>
      <c r="G471" s="1" t="str">
        <v>nie</v>
      </c>
      <c r="H471" s="1">
        <v>100017528</v>
      </c>
      <c r="I471" s="1">
        <v>4</v>
      </c>
      <c r="J471" s="1" t="str">
        <v>Rankovce 10, 4445 Rankovce</v>
      </c>
      <c r="K471" s="1" t="str">
        <v>Regionálny úrad školskej správy v Košiciach</v>
      </c>
      <c r="L471" s="1" t="str">
        <v>regionálny úrad školskej správy</v>
      </c>
      <c r="M471" s="1" t="str">
        <v>moderná budova</v>
      </c>
    </row>
    <row r="472" spans="1:13">
      <c r="A472" s="1">
        <v>100016844</v>
      </c>
      <c r="B472" s="1" t="str">
        <v>Košický</v>
      </c>
      <c r="C472" s="1" t="str">
        <v>Michalovce</v>
      </c>
      <c r="D472" s="1" t="str">
        <v>Elokované pracovisko ako súčasť Spojenej školy internátnej - Praktická škola internátna</v>
      </c>
      <c r="E472" s="1" t="str">
        <v>škola pre deti a žiakov so špeciálnymi výchovno-vzdelávacími potrebami</v>
      </c>
      <c r="F472" s="1" t="str">
        <v>Praktická škola internátna</v>
      </c>
      <c r="G472" s="1" t="str">
        <v>nie</v>
      </c>
      <c r="H472" s="1">
        <v>100017531</v>
      </c>
      <c r="I472" s="1">
        <v>5</v>
      </c>
      <c r="J472" s="1" t="str">
        <v>Nám. A. Dubčeka 270, 7222 Strážske</v>
      </c>
      <c r="K472" s="1" t="str">
        <v>Regionálny úrad školskej správy v Košiciach</v>
      </c>
      <c r="L472" s="1" t="str">
        <v>regionálny úrad školskej správy</v>
      </c>
      <c r="M472" s="1" t="str">
        <v>moderná budova</v>
      </c>
    </row>
    <row r="473" spans="1:13">
      <c r="A473" s="1">
        <v>100016850</v>
      </c>
      <c r="B473" s="1" t="str">
        <v>Košický</v>
      </c>
      <c r="C473" s="1" t="str">
        <v>Spišská Nová Ves</v>
      </c>
      <c r="D473" s="1" t="str">
        <v>Špeciálna základná škola sv. MMK ako organizačná zložka Spojenej školy sv. Maximiliána Mária Kolbeho</v>
      </c>
      <c r="E473" s="1" t="str">
        <v>škola pre deti a žiakov so špeciálnymi výchovno-vzdelávacími potrebami</v>
      </c>
      <c r="F473" s="1" t="str">
        <v>Špeciálna základná škola</v>
      </c>
      <c r="G473" s="1" t="str">
        <v>nie</v>
      </c>
      <c r="H473" s="1">
        <v>100017543</v>
      </c>
      <c r="I473" s="1">
        <v>4</v>
      </c>
      <c r="J473" s="1" t="str">
        <v>Gaštanová 11, 5201 Spišská Nová Ves</v>
      </c>
      <c r="K473" s="1" t="str">
        <v>Spišská katolícka charita</v>
      </c>
      <c r="L473" s="1" t="str">
        <v>cirkev, náboženská spoločnosť</v>
      </c>
      <c r="M473" s="1" t="str">
        <v>moderná budova</v>
      </c>
    </row>
    <row r="474" spans="1:13">
      <c r="A474" s="1">
        <v>100016853</v>
      </c>
      <c r="B474" s="1" t="str">
        <v>Košický</v>
      </c>
      <c r="C474" s="1" t="str">
        <v>Michalovce</v>
      </c>
      <c r="D474" s="1" t="str">
        <v>Odborné učilište ako organizačná zložka Spojenej školy</v>
      </c>
      <c r="E474" s="1" t="str">
        <v>škola pre deti a žiakov so špeciálnymi výchovno-vzdelávacími potrebami</v>
      </c>
      <c r="F474" s="1" t="str">
        <v>Odborné učilište</v>
      </c>
      <c r="G474" s="1" t="str">
        <v>nie</v>
      </c>
      <c r="H474" s="1">
        <v>100017533</v>
      </c>
      <c r="I474" s="1">
        <v>4</v>
      </c>
      <c r="J474" s="1" t="str">
        <v>J. Dózsu 32, 7901 Veľké Kapušany</v>
      </c>
      <c r="K474" s="1" t="str">
        <v>Regionálny úrad školskej správy v Košiciach</v>
      </c>
      <c r="L474" s="1" t="str">
        <v>regionálny úrad školskej správy</v>
      </c>
      <c r="M474" s="1" t="str">
        <v>moderná budova</v>
      </c>
    </row>
    <row r="475" spans="1:13">
      <c r="A475" s="1">
        <v>100016854</v>
      </c>
      <c r="B475" s="1" t="str">
        <v>Košický</v>
      </c>
      <c r="C475" s="1" t="str">
        <v>Michalovce</v>
      </c>
      <c r="D475" s="1" t="str">
        <v>Praktická škola ako organizačná zložka Spojenej školy</v>
      </c>
      <c r="E475" s="1" t="str">
        <v>škola pre deti a žiakov so špeciálnymi výchovno-vzdelávacími potrebami</v>
      </c>
      <c r="F475" s="1" t="str">
        <v>Praktická škola</v>
      </c>
      <c r="G475" s="1" t="str">
        <v>nie</v>
      </c>
      <c r="H475" s="1">
        <v>100017533</v>
      </c>
      <c r="I475" s="1">
        <v>4</v>
      </c>
      <c r="J475" s="1" t="str">
        <v>J. Dózsu 32, 7901 Veľké Kapušany</v>
      </c>
      <c r="K475" s="1" t="str">
        <v>Regionálny úrad školskej správy v Košiciach</v>
      </c>
      <c r="L475" s="1" t="str">
        <v>regionálny úrad školskej správy</v>
      </c>
      <c r="M475" s="1" t="str">
        <v>moderná budova</v>
      </c>
    </row>
    <row r="476" spans="1:13">
      <c r="A476" s="1">
        <v>100016855</v>
      </c>
      <c r="B476" s="1" t="str">
        <v>Košický</v>
      </c>
      <c r="C476" s="1" t="str">
        <v>Spišská Nová Ves</v>
      </c>
      <c r="D476" s="1" t="str">
        <v>Základná škola ako súčasť Reedukačného centra</v>
      </c>
      <c r="E476" s="1" t="str">
        <v>škola pre deti a žiakov so špeciálnymi výchovno-vzdelávacími potrebami</v>
      </c>
      <c r="F476" s="1" t="str">
        <v>ZŠ pri špeciálnom výchovnom zariadení</v>
      </c>
      <c r="G476" s="1" t="str">
        <v>nie</v>
      </c>
      <c r="H476" s="1">
        <v>100016140</v>
      </c>
      <c r="I476" s="1">
        <v>3</v>
      </c>
      <c r="J476" s="1" t="str">
        <v>Biele Vody 267, 5376 Mlynky</v>
      </c>
      <c r="K476" s="1" t="str">
        <v>Regionálny úrad školskej správy v Košiciach</v>
      </c>
      <c r="L476" s="1" t="str">
        <v>regionálny úrad školskej správy</v>
      </c>
      <c r="M476" s="1" t="str">
        <v>moderná budova</v>
      </c>
    </row>
    <row r="477" spans="1:13">
      <c r="A477" s="1">
        <v>100016866</v>
      </c>
      <c r="B477" s="1" t="str">
        <v>Košický</v>
      </c>
      <c r="C477" s="1" t="str">
        <v>Spišská Nová Ves</v>
      </c>
      <c r="D477" s="1" t="str">
        <v>Elokované pracovisko ako súčasť Základnej školy</v>
      </c>
      <c r="E477" s="1" t="str">
        <v>základná škola</v>
      </c>
      <c r="F477" s="1" t="str">
        <v>Základná škola</v>
      </c>
      <c r="G477" s="1" t="str">
        <v>nie</v>
      </c>
      <c r="H477" s="1">
        <v>100016161</v>
      </c>
      <c r="I477" s="1">
        <v>2</v>
      </c>
      <c r="J477" s="1" t="str">
        <v>Rudňany 65, 5323 Rudňany</v>
      </c>
      <c r="K477" s="1" t="str">
        <v>Obec Rudňany</v>
      </c>
      <c r="L477" s="1" t="str">
        <v>obec, mesto</v>
      </c>
      <c r="M477" s="1" t="str">
        <v>iná budova</v>
      </c>
    </row>
    <row r="478" spans="1:13">
      <c r="A478" s="1">
        <v>100016869</v>
      </c>
      <c r="B478" s="1" t="str">
        <v>Košický</v>
      </c>
      <c r="C478" s="1" t="str">
        <v>Trebišov</v>
      </c>
      <c r="D478" s="1" t="str">
        <v>Elokované pracovisko ako súčasť Strednej odbornej školy technickej</v>
      </c>
      <c r="E478" s="1" t="str">
        <v>stredná odborná škola</v>
      </c>
      <c r="F478" s="1" t="str">
        <v>Stredná odborná škola</v>
      </c>
      <c r="G478" s="1" t="str">
        <v>nie</v>
      </c>
      <c r="H478" s="1">
        <v>100014979</v>
      </c>
      <c r="I478" s="1">
        <v>13</v>
      </c>
      <c r="J478" s="1" t="str">
        <v>Hlavná 261, 7612 Kuzmice</v>
      </c>
      <c r="K478" s="1" t="str">
        <v>Košický samosprávny kraj</v>
      </c>
      <c r="L478" s="1" t="str">
        <v>samosprávny kraj</v>
      </c>
      <c r="M478" s="1" t="str">
        <v>moderná budova</v>
      </c>
    </row>
    <row r="479" spans="1:13">
      <c r="A479" s="1">
        <v>100016870</v>
      </c>
      <c r="B479" s="1" t="str">
        <v>Košický</v>
      </c>
      <c r="C479" s="1" t="str">
        <v>Košice I</v>
      </c>
      <c r="D479" s="1" t="str">
        <v>Elokované pracovisko ako súčasť Strednej odbornej školy</v>
      </c>
      <c r="E479" s="1" t="str">
        <v>stredná odborná škola</v>
      </c>
      <c r="F479" s="1" t="str">
        <v>Stredná odborná škola</v>
      </c>
      <c r="G479" s="1" t="str">
        <v>nie</v>
      </c>
      <c r="H479" s="1">
        <v>100014817</v>
      </c>
      <c r="I479" s="1">
        <v>3</v>
      </c>
      <c r="J479" s="1" t="str">
        <v>Floriánska 18, 4001 Košice-Staré Mesto</v>
      </c>
      <c r="K479" s="1" t="str">
        <v>Košický samosprávny kraj</v>
      </c>
      <c r="L479" s="1" t="str">
        <v>samosprávny kraj</v>
      </c>
      <c r="M479" s="1" t="str">
        <v>moderná budova</v>
      </c>
    </row>
    <row r="480" spans="1:13">
      <c r="A480" s="1">
        <v>100016871</v>
      </c>
      <c r="B480" s="1" t="str">
        <v>Košický</v>
      </c>
      <c r="C480" s="1" t="str">
        <v>Košice - okolie</v>
      </c>
      <c r="D480" s="1" t="str">
        <v>Elokované pracovisko ako súčasť Strednej odbornej školy technickej</v>
      </c>
      <c r="E480" s="1" t="str">
        <v>stredná odborná škola</v>
      </c>
      <c r="F480" s="1" t="str">
        <v>Stredná odborná škola</v>
      </c>
      <c r="G480" s="1" t="str">
        <v>nie</v>
      </c>
      <c r="H480" s="1">
        <v>100014979</v>
      </c>
      <c r="I480" s="1">
        <v>13</v>
      </c>
      <c r="J480" s="1" t="str">
        <v>Pionierska 33, 4414 Čaňa</v>
      </c>
      <c r="K480" s="1" t="str">
        <v>Košický samosprávny kraj</v>
      </c>
      <c r="L480" s="1" t="str">
        <v>samosprávny kraj</v>
      </c>
      <c r="M480" s="1" t="str">
        <v>moderná budova</v>
      </c>
    </row>
    <row r="481" spans="1:13">
      <c r="A481" s="1">
        <v>100016872</v>
      </c>
      <c r="B481" s="1" t="str">
        <v>Košický</v>
      </c>
      <c r="C481" s="1" t="str">
        <v>Košice II</v>
      </c>
      <c r="D481" s="1" t="str">
        <v>Elokované pracovisko ako súčasť Strednej odbornej školy</v>
      </c>
      <c r="E481" s="1" t="str">
        <v>stredná odborná škola</v>
      </c>
      <c r="F481" s="1" t="str">
        <v>Stredná odborná škola</v>
      </c>
      <c r="G481" s="1" t="str">
        <v>nie</v>
      </c>
      <c r="H481" s="1">
        <v>100014817</v>
      </c>
      <c r="I481" s="1">
        <v>3</v>
      </c>
      <c r="J481" s="1" t="str">
        <v>Budovateľská 1, 4015 Košice-Šaca</v>
      </c>
      <c r="K481" s="1" t="str">
        <v>Košický samosprávny kraj</v>
      </c>
      <c r="L481" s="1" t="str">
        <v>samosprávny kraj</v>
      </c>
      <c r="M481" s="1" t="str">
        <v>iná budova</v>
      </c>
    </row>
    <row r="482" spans="1:13">
      <c r="A482" s="1">
        <v>100016875</v>
      </c>
      <c r="B482" s="1" t="str">
        <v>Košický</v>
      </c>
      <c r="C482" s="1" t="str">
        <v>Trebišov</v>
      </c>
      <c r="D482" s="1" t="str">
        <v>Elokované pracovisko ako súčasť Spojenej školy - SOŠ</v>
      </c>
      <c r="E482" s="1" t="str">
        <v>stredná odborná škola</v>
      </c>
      <c r="F482" s="1" t="str">
        <v>Stredná odborná škola</v>
      </c>
      <c r="G482" s="1" t="str">
        <v>nie</v>
      </c>
      <c r="H482" s="1">
        <v>100017546</v>
      </c>
      <c r="I482" s="1">
        <v>7</v>
      </c>
      <c r="J482" s="1" t="str">
        <v>Dargovských hrdinov 118, 7801 Sečovce</v>
      </c>
      <c r="K482" s="1" t="str">
        <v>Košický samosprávny kraj</v>
      </c>
      <c r="L482" s="1" t="str">
        <v>samosprávny kraj</v>
      </c>
      <c r="M482" s="1" t="str">
        <v>moderná budova</v>
      </c>
    </row>
    <row r="483" spans="1:13">
      <c r="A483" s="1">
        <v>100016886</v>
      </c>
      <c r="B483" s="1" t="str">
        <v>Košický</v>
      </c>
      <c r="C483" s="1" t="str">
        <v>Gelnica</v>
      </c>
      <c r="D483" s="1" t="str">
        <v>Elokované pracovisko ako súčasť Strednej odbornej školy techniky a služieb</v>
      </c>
      <c r="E483" s="1" t="str">
        <v>stredná odborná škola</v>
      </c>
      <c r="F483" s="1" t="str">
        <v>Stredná odborná škola</v>
      </c>
      <c r="G483" s="1" t="str">
        <v>nie</v>
      </c>
      <c r="H483" s="1">
        <v>100014565</v>
      </c>
      <c r="I483" s="1">
        <v>3</v>
      </c>
      <c r="J483" s="1" t="str">
        <v>Richnava 122, 5351 Richnava</v>
      </c>
      <c r="K483" s="1" t="str">
        <v>Košický samosprávny kraj</v>
      </c>
      <c r="L483" s="1" t="str">
        <v>samosprávny kraj</v>
      </c>
      <c r="M483" s="1" t="str">
        <v>moderná budova</v>
      </c>
    </row>
    <row r="484" spans="1:13">
      <c r="A484" s="1">
        <v>100016933</v>
      </c>
      <c r="B484" s="1" t="str">
        <v>Košický</v>
      </c>
      <c r="C484" s="1" t="str">
        <v>Košice IV</v>
      </c>
      <c r="D484" s="1" t="str">
        <v>Základná škola pre žiakov s narušenou komunikačnou schopnosťou ako organizačná zložka Spojenej školy</v>
      </c>
      <c r="E484" s="1" t="str">
        <v>škola pre deti a žiakov so špeciálnymi výchovno-vzdelávacími potrebami</v>
      </c>
      <c r="F484" s="1" t="str">
        <v>ZŠ pre žiakov s narušenou komunikačnou schopnosťou</v>
      </c>
      <c r="G484" s="1" t="str">
        <v>nie</v>
      </c>
      <c r="H484" s="1">
        <v>100017527</v>
      </c>
      <c r="I484" s="1">
        <v>6</v>
      </c>
      <c r="J484" s="1" t="str">
        <v>Opatovská cesta 101, 4057 Košice-Vyšné Opátske</v>
      </c>
      <c r="K484" s="1" t="str">
        <v>Regionálny úrad školskej správy v Košiciach</v>
      </c>
      <c r="L484" s="1" t="str">
        <v>regionálny úrad školskej správy</v>
      </c>
      <c r="M484" s="1" t="str">
        <v>moderná budova</v>
      </c>
    </row>
    <row r="485" spans="1:13">
      <c r="A485" s="1">
        <v>100016945</v>
      </c>
      <c r="B485" s="1" t="str">
        <v>Košický</v>
      </c>
      <c r="C485" s="1" t="str">
        <v>Košice II</v>
      </c>
      <c r="D485" s="1" t="str">
        <v>Elokované pracovisko ako súčasť Strednej odbornej školy Jána Bocatia</v>
      </c>
      <c r="E485" s="1" t="str">
        <v>stredná odborná škola</v>
      </c>
      <c r="F485" s="1" t="str">
        <v>Stredná odborná škola</v>
      </c>
      <c r="G485" s="1" t="str">
        <v>nie</v>
      </c>
      <c r="H485" s="1">
        <v>100014668</v>
      </c>
      <c r="I485" s="1">
        <v>2</v>
      </c>
      <c r="J485" s="1" t="str">
        <v>Mládežnícka 3, 4015 Košice-Šaca</v>
      </c>
      <c r="K485" s="1" t="str">
        <v>Košický samosprávny kraj</v>
      </c>
      <c r="L485" s="1" t="str">
        <v>samosprávny kraj</v>
      </c>
      <c r="M485" s="1" t="str">
        <v>moderná budova</v>
      </c>
    </row>
    <row r="486" spans="1:13">
      <c r="A486" s="1">
        <v>100016949</v>
      </c>
      <c r="B486" s="1" t="str">
        <v>Košický</v>
      </c>
      <c r="C486" s="1" t="str">
        <v>Košice - okolie</v>
      </c>
      <c r="D486" s="1" t="str">
        <v>Elokované pracovisko ako súčasť Strednej odbornej školy technickej</v>
      </c>
      <c r="E486" s="1" t="str">
        <v>stredná odborná škola</v>
      </c>
      <c r="F486" s="1" t="str">
        <v>Stredná odborná škola</v>
      </c>
      <c r="G486" s="1" t="str">
        <v>nie</v>
      </c>
      <c r="H486" s="1">
        <v>100014979</v>
      </c>
      <c r="I486" s="1">
        <v>13</v>
      </c>
      <c r="J486" s="1" t="str">
        <v>Bidovce 126, 4445 Bidovce</v>
      </c>
      <c r="K486" s="1" t="str">
        <v>Košický samosprávny kraj</v>
      </c>
      <c r="L486" s="1" t="str">
        <v>samosprávny kraj</v>
      </c>
      <c r="M486" s="1" t="str">
        <v>moderná budova</v>
      </c>
    </row>
    <row r="487" spans="1:13">
      <c r="A487" s="1">
        <v>100016957</v>
      </c>
      <c r="B487" s="1" t="str">
        <v>Košický</v>
      </c>
      <c r="C487" s="1" t="str">
        <v>Spišská Nová Ves</v>
      </c>
      <c r="D487" s="1" t="str">
        <v>Súkromné odborné učilište EDURAM - organizačná zložka Súkromnej spojenej školy EDURAM</v>
      </c>
      <c r="E487" s="1" t="str">
        <v>škola pre deti a žiakov so špeciálnymi výchovno-vzdelávacími potrebami</v>
      </c>
      <c r="F487" s="1" t="str">
        <v>Odborné učilište</v>
      </c>
      <c r="G487" s="1" t="str">
        <v>nie</v>
      </c>
      <c r="H487" s="1">
        <v>100017540</v>
      </c>
      <c r="I487" s="1">
        <v>9</v>
      </c>
      <c r="J487" s="1" t="str">
        <v>Maurerova 55, 5342 Krompachy</v>
      </c>
      <c r="K487" s="1" t="str">
        <v>EDURAM s.r.o.</v>
      </c>
      <c r="L487" s="1" t="str">
        <v>súkromník</v>
      </c>
      <c r="M487" s="1" t="str">
        <v>moderná budova</v>
      </c>
    </row>
    <row r="488" spans="1:13">
      <c r="A488" s="1">
        <v>100017015</v>
      </c>
      <c r="B488" s="1" t="str">
        <v>Košický</v>
      </c>
      <c r="C488" s="1" t="str">
        <v>Košice - okolie</v>
      </c>
      <c r="D488" s="1" t="str">
        <v>Elokované pracovisko ako súčasť Strednej odbornej školy technickej</v>
      </c>
      <c r="E488" s="1" t="str">
        <v>stredná odborná škola</v>
      </c>
      <c r="F488" s="1" t="str">
        <v>Stredná odborná škola</v>
      </c>
      <c r="G488" s="1" t="str">
        <v>nie</v>
      </c>
      <c r="H488" s="1">
        <v>100014979</v>
      </c>
      <c r="I488" s="1">
        <v>13</v>
      </c>
      <c r="J488" s="1" t="str">
        <v>Hlavná 320 / 79, 4417 Slanec</v>
      </c>
      <c r="K488" s="1" t="str">
        <v>Košický samosprávny kraj</v>
      </c>
      <c r="L488" s="1" t="str">
        <v>samosprávny kraj</v>
      </c>
      <c r="M488" s="1" t="str">
        <v>moderná budova</v>
      </c>
    </row>
    <row r="489" spans="1:13">
      <c r="A489" s="1">
        <v>100017016</v>
      </c>
      <c r="B489" s="1" t="str">
        <v>Košický</v>
      </c>
      <c r="C489" s="1" t="str">
        <v>Trebišov</v>
      </c>
      <c r="D489" s="1" t="str">
        <v>Elokované pracovisko ako súčasť Spojenej školy - SOŠ</v>
      </c>
      <c r="E489" s="1" t="str">
        <v>stredná odborná škola</v>
      </c>
      <c r="F489" s="1" t="str">
        <v>Stredná odborná škola</v>
      </c>
      <c r="G489" s="1" t="str">
        <v>nie</v>
      </c>
      <c r="H489" s="1">
        <v>100017546</v>
      </c>
      <c r="I489" s="1">
        <v>7</v>
      </c>
      <c r="J489" s="1" t="str">
        <v>Školská 242, 7614 Lastovce</v>
      </c>
      <c r="K489" s="1" t="str">
        <v>Košický samosprávny kraj</v>
      </c>
      <c r="L489" s="1" t="str">
        <v>samosprávny kraj</v>
      </c>
      <c r="M489" s="1" t="str">
        <v>iná budova</v>
      </c>
    </row>
    <row r="490" spans="1:13">
      <c r="A490" s="1">
        <v>100017020</v>
      </c>
      <c r="B490" s="1" t="str">
        <v>Košický</v>
      </c>
      <c r="C490" s="1" t="str">
        <v>Michalovce</v>
      </c>
      <c r="D490" s="1" t="str">
        <v>Elokované pracovisko ako súčasť Spojenej školy internátnej - Základná škola pri zdravotníckom zariadení</v>
      </c>
      <c r="E490" s="1" t="str">
        <v>škola pre deti a žiakov so špeciálnymi výchovno-vzdelávacími potrebami</v>
      </c>
      <c r="F490" s="1" t="str">
        <v>ZŠ pri zdravotníckom zariadení</v>
      </c>
      <c r="G490" s="1" t="str">
        <v>nie</v>
      </c>
      <c r="H490" s="1">
        <v>100017534</v>
      </c>
      <c r="I490" s="1">
        <v>6</v>
      </c>
      <c r="J490" s="1" t="str">
        <v>Špitálska 2, 7101 Michalovce</v>
      </c>
      <c r="K490" s="1" t="str">
        <v>Regionálny úrad školskej správy v Košiciach</v>
      </c>
      <c r="L490" s="1" t="str">
        <v>regionálny úrad školskej správy</v>
      </c>
      <c r="M490" s="1" t="str">
        <v>iná budova</v>
      </c>
    </row>
    <row r="491" spans="1:13">
      <c r="A491" s="1">
        <v>100017022</v>
      </c>
      <c r="B491" s="1" t="str">
        <v>Košický</v>
      </c>
      <c r="C491" s="1" t="str">
        <v>Rožňava</v>
      </c>
      <c r="D491" s="1" t="str">
        <v>Praktická škola ako organizačná zložka Spojenej školy internátnej</v>
      </c>
      <c r="E491" s="1" t="str">
        <v>škola pre deti a žiakov so špeciálnymi výchovno-vzdelávacími potrebami</v>
      </c>
      <c r="F491" s="1" t="str">
        <v>Praktická škola</v>
      </c>
      <c r="G491" s="1" t="str">
        <v>nie</v>
      </c>
      <c r="H491" s="1">
        <v>100017536</v>
      </c>
      <c r="I491" s="1">
        <v>5</v>
      </c>
      <c r="J491" s="1" t="str">
        <v>Zeleného stromu 8, 4801 Rožňava</v>
      </c>
      <c r="K491" s="1" t="str">
        <v>Regionálny úrad školskej správy v Košiciach</v>
      </c>
      <c r="L491" s="1" t="str">
        <v>regionálny úrad školskej správy</v>
      </c>
      <c r="M491" s="1" t="str">
        <v>moderná budova</v>
      </c>
    </row>
    <row r="492" spans="1:13">
      <c r="A492" s="1">
        <v>100017030</v>
      </c>
      <c r="B492" s="1" t="str">
        <v>Košický</v>
      </c>
      <c r="C492" s="1" t="str">
        <v>Košice IV</v>
      </c>
      <c r="D492" s="1" t="str">
        <v>Elokované pracovisko ako súčasť Základnej školy s materskou školou pri zdravotníckom zariadení</v>
      </c>
      <c r="E492" s="1" t="str">
        <v>škola pre deti a žiakov so špeciálnymi výchovno-vzdelávacími potrebami</v>
      </c>
      <c r="F492" s="1" t="str">
        <v>ZŠ pri zdravotníckom zariadení</v>
      </c>
      <c r="G492" s="1" t="str">
        <v>nie</v>
      </c>
      <c r="H492" s="1">
        <v>100014889</v>
      </c>
      <c r="I492" s="1">
        <v>2</v>
      </c>
      <c r="J492" s="1" t="str">
        <v>Rastislavova 43, 4001 Košice-Juh</v>
      </c>
      <c r="K492" s="1" t="str">
        <v>Regionálny úrad školskej správy v Košiciach</v>
      </c>
      <c r="L492" s="1" t="str">
        <v>regionálny úrad školskej správy</v>
      </c>
      <c r="M492" s="1" t="str">
        <v>iná budova</v>
      </c>
    </row>
    <row r="493" spans="1:13">
      <c r="A493" s="1">
        <v>100017239</v>
      </c>
      <c r="B493" s="1" t="str">
        <v>Košický</v>
      </c>
      <c r="C493" s="1" t="str">
        <v>Košice - okolie</v>
      </c>
      <c r="D493" s="1" t="str">
        <v>Elokované pracovisko ako súčasť Strednej odbornej školy technickej</v>
      </c>
      <c r="E493" s="1" t="str">
        <v>stredná odborná škola</v>
      </c>
      <c r="F493" s="1" t="str">
        <v>Stredná odborná škola</v>
      </c>
      <c r="G493" s="1" t="str">
        <v>nie</v>
      </c>
      <c r="H493" s="1">
        <v>100014979</v>
      </c>
      <c r="I493" s="1">
        <v>13</v>
      </c>
      <c r="J493" s="1" t="str">
        <v>Nová Polhora 95, 4444 Kráľovce</v>
      </c>
      <c r="K493" s="1" t="str">
        <v>Košický samosprávny kraj</v>
      </c>
      <c r="L493" s="1" t="str">
        <v>samosprávny kraj</v>
      </c>
      <c r="M493" s="1" t="str">
        <v>moderná budova</v>
      </c>
    </row>
    <row r="494" spans="1:13">
      <c r="A494" s="1">
        <v>100017240</v>
      </c>
      <c r="B494" s="1" t="str">
        <v>Košický</v>
      </c>
      <c r="C494" s="1" t="str">
        <v>Michalovce</v>
      </c>
      <c r="D494" s="1" t="str">
        <v>Elokované pracovisko ako súčasť Strednej odbornej školy technickej</v>
      </c>
      <c r="E494" s="1" t="str">
        <v>stredná odborná škola</v>
      </c>
      <c r="F494" s="1" t="str">
        <v>Stredná odborná škola</v>
      </c>
      <c r="G494" s="1" t="str">
        <v>nie</v>
      </c>
      <c r="H494" s="1">
        <v>100014979</v>
      </c>
      <c r="I494" s="1">
        <v>13</v>
      </c>
      <c r="J494" s="1" t="str">
        <v>Drahňov 167, 7624 Drahňov</v>
      </c>
      <c r="K494" s="1" t="str">
        <v>Košický samosprávny kraj</v>
      </c>
      <c r="L494" s="1" t="str">
        <v>samosprávny kraj</v>
      </c>
      <c r="M494" s="1" t="str">
        <v>iná budova</v>
      </c>
    </row>
    <row r="495" spans="1:13">
      <c r="A495" s="1">
        <v>100017309</v>
      </c>
      <c r="B495" s="1" t="str">
        <v>Košický</v>
      </c>
      <c r="C495" s="1" t="str">
        <v>Košice - okolie</v>
      </c>
      <c r="D495" s="1" t="str">
        <v>Cirkevná spojená škola</v>
      </c>
      <c r="E495" s="1" t="str">
        <v>spojená škola</v>
      </c>
      <c r="F495" s="1" t="str">
        <v>Spojená škola</v>
      </c>
      <c r="G495" s="1" t="str">
        <v>áno</v>
      </c>
      <c r="H495" s="1">
        <v>100017309</v>
      </c>
      <c r="I495" s="1">
        <v>3</v>
      </c>
      <c r="J495" s="1" t="str">
        <v>Ulica Československej armády 1450 / 39, 4501 Moldava nad Bodvou</v>
      </c>
      <c r="K495" s="1" t="str">
        <v>Košická arcidiecéza</v>
      </c>
      <c r="L495" s="1" t="str">
        <v>cirkev, náboženská spoločnosť</v>
      </c>
      <c r="M495" s="1" t="str">
        <v>moderná budova</v>
      </c>
    </row>
    <row r="496" spans="1:13">
      <c r="A496" s="1">
        <v>100017311</v>
      </c>
      <c r="B496" s="1" t="str">
        <v>Košický</v>
      </c>
      <c r="C496" s="1" t="str">
        <v>Košice - okolie</v>
      </c>
      <c r="D496" s="1" t="str">
        <v>Cirkevná základná škola bl.Sáry Salkaházi s vyuč.jaz.maďarským - Boldog Salkaházi Sára Egyházi Alapiskola ako organizačná zložka Cirkevnej spojenej školy</v>
      </c>
      <c r="E496" s="1" t="str">
        <v>základná škola</v>
      </c>
      <c r="F496" s="1" t="str">
        <v>Základná škola</v>
      </c>
      <c r="G496" s="1" t="str">
        <v>nie</v>
      </c>
      <c r="H496" s="1">
        <v>100017309</v>
      </c>
      <c r="I496" s="1">
        <v>3</v>
      </c>
      <c r="J496" s="1" t="str">
        <v>Ulica Československej armády 1450 / 39, 4501 Moldava nad Bodvou</v>
      </c>
      <c r="K496" s="1" t="str">
        <v>Košická arcidiecéza</v>
      </c>
      <c r="L496" s="1" t="str">
        <v>cirkev, náboženská spoločnosť</v>
      </c>
      <c r="M496" s="1" t="str">
        <v>moderná budova</v>
      </c>
    </row>
    <row r="497" spans="1:13">
      <c r="A497" s="1">
        <v>100017312</v>
      </c>
      <c r="B497" s="1" t="str">
        <v>Košický</v>
      </c>
      <c r="C497" s="1" t="str">
        <v>Košice - okolie</v>
      </c>
      <c r="D497" s="1" t="str">
        <v>Gymnázium bl. Sáry Salkaházi s vyučovacím jazykom maďarským - Boldog Salkaházi Sára Egyházi Gimnázium, ako organizačná zložka Cirkevnej spojenej školy</v>
      </c>
      <c r="E497" s="1" t="str">
        <v>gymnázium</v>
      </c>
      <c r="F497" s="1" t="str">
        <v>Gymnázium</v>
      </c>
      <c r="G497" s="1" t="str">
        <v>nie</v>
      </c>
      <c r="H497" s="1">
        <v>100017309</v>
      </c>
      <c r="I497" s="1">
        <v>3</v>
      </c>
      <c r="J497" s="1" t="str">
        <v>Ulica Československej armády 1450 / 39, 4501 Moldava nad Bodvou</v>
      </c>
      <c r="K497" s="1" t="str">
        <v>Košická arcidiecéza</v>
      </c>
      <c r="L497" s="1" t="str">
        <v>cirkev, náboženská spoločnosť</v>
      </c>
      <c r="M497" s="1" t="str">
        <v>moderná budova</v>
      </c>
    </row>
    <row r="498" spans="1:13">
      <c r="A498" s="1">
        <v>100017335</v>
      </c>
      <c r="B498" s="1" t="str">
        <v>Košický</v>
      </c>
      <c r="C498" s="1" t="str">
        <v>Spišská Nová Ves</v>
      </c>
      <c r="D498" s="1" t="str">
        <v>Elokované pracovisko ako súčasť Spojenej školy internátnej - Špeciálna základna škola internátna</v>
      </c>
      <c r="E498" s="1" t="str">
        <v>škola pre deti a žiakov so špeciálnymi výchovno-vzdelávacími potrebami</v>
      </c>
      <c r="F498" s="1" t="str">
        <v>Špeciálna základná škola internátna</v>
      </c>
      <c r="G498" s="1" t="str">
        <v>nie</v>
      </c>
      <c r="H498" s="1">
        <v>100017536</v>
      </c>
      <c r="I498" s="1">
        <v>5</v>
      </c>
      <c r="J498" s="1" t="str">
        <v>Biele Vody 263, 5376 Mlynky</v>
      </c>
      <c r="K498" s="1" t="str">
        <v>Regionálny úrad školskej správy v Košiciach</v>
      </c>
      <c r="L498" s="1" t="str">
        <v>regionálny úrad školskej správy</v>
      </c>
      <c r="M498" s="1" t="str">
        <v>moderná budova</v>
      </c>
    </row>
    <row r="499" spans="1:13">
      <c r="A499" s="1">
        <v>100017338</v>
      </c>
      <c r="B499" s="1" t="str">
        <v>Košický</v>
      </c>
      <c r="C499" s="1" t="str">
        <v>Michalovce</v>
      </c>
      <c r="D499" s="1" t="str">
        <v>Základná škola pre žiakov s autizmom ako organizačná zložka Spojenej školy internátnej</v>
      </c>
      <c r="E499" s="1" t="str">
        <v>škola pre deti a žiakov so špeciálnymi výchovno-vzdelávacími potrebami</v>
      </c>
      <c r="F499" s="1" t="str">
        <v>ŠZŠ pre žiakov s autizmom</v>
      </c>
      <c r="G499" s="1" t="str">
        <v>nie</v>
      </c>
      <c r="H499" s="1">
        <v>100017534</v>
      </c>
      <c r="I499" s="1">
        <v>6</v>
      </c>
      <c r="J499" s="1" t="str">
        <v>Školská 10, 7101 Michalovce</v>
      </c>
      <c r="K499" s="1" t="str">
        <v>Regionálny úrad školskej správy v Košiciach</v>
      </c>
      <c r="L499" s="1" t="str">
        <v>regionálny úrad školskej správy</v>
      </c>
      <c r="M499" s="1" t="str">
        <v>moderná budova</v>
      </c>
    </row>
    <row r="500" spans="1:13">
      <c r="A500" s="1">
        <v>100017339</v>
      </c>
      <c r="B500" s="1" t="str">
        <v>Košický</v>
      </c>
      <c r="C500" s="1" t="str">
        <v>Trebišov</v>
      </c>
      <c r="D500" s="1" t="str">
        <v>Elokované pracovisko ako súčasť Strednej odbornej školy poľnohospodárstva a služieb na vidieku</v>
      </c>
      <c r="E500" s="1" t="str">
        <v>stredná odborná škola</v>
      </c>
      <c r="F500" s="1" t="str">
        <v>Stredná odborná škola</v>
      </c>
      <c r="G500" s="1" t="str">
        <v>nie</v>
      </c>
      <c r="H500" s="1">
        <v>100014978</v>
      </c>
      <c r="I500" s="1">
        <v>4</v>
      </c>
      <c r="J500" s="1" t="str">
        <v>Hlavná 23, 7631 Viničky</v>
      </c>
      <c r="K500" s="1" t="str">
        <v>Košický samosprávny kraj</v>
      </c>
      <c r="L500" s="1" t="str">
        <v>samosprávny kraj</v>
      </c>
      <c r="M500" s="1" t="str">
        <v>moderná budova</v>
      </c>
    </row>
    <row r="501" spans="1:13">
      <c r="A501" s="1">
        <v>100017523</v>
      </c>
      <c r="B501" s="1" t="str">
        <v>Košický</v>
      </c>
      <c r="C501" s="1" t="str">
        <v>Gelnica</v>
      </c>
      <c r="D501" s="1" t="str">
        <v>Spojená škola internátna</v>
      </c>
      <c r="E501" s="1" t="str">
        <v>spojená škola</v>
      </c>
      <c r="F501" s="1" t="str">
        <v>Spojená škola</v>
      </c>
      <c r="G501" s="1" t="str">
        <v>áno</v>
      </c>
      <c r="H501" s="1">
        <v>100017523</v>
      </c>
      <c r="I501" s="1">
        <v>9</v>
      </c>
      <c r="J501" s="1" t="str">
        <v>Breziny 256, 5562 Prakovce</v>
      </c>
      <c r="K501" s="1" t="str">
        <v>Regionálny úrad školskej správy v Košiciach</v>
      </c>
      <c r="L501" s="1" t="str">
        <v>regionálny úrad školskej správy</v>
      </c>
      <c r="M501" s="1" t="str">
        <v>moderná budova</v>
      </c>
    </row>
    <row r="502" spans="1:13">
      <c r="A502" s="1">
        <v>100017524</v>
      </c>
      <c r="B502" s="1" t="str">
        <v>Košický</v>
      </c>
      <c r="C502" s="1" t="str">
        <v>Košice I</v>
      </c>
      <c r="D502" s="1" t="str">
        <v>Spojená škola</v>
      </c>
      <c r="E502" s="1" t="str">
        <v>spojená škola</v>
      </c>
      <c r="F502" s="1" t="str">
        <v>Spojená škola</v>
      </c>
      <c r="G502" s="1" t="str">
        <v>áno</v>
      </c>
      <c r="H502" s="1">
        <v>100017524</v>
      </c>
      <c r="I502" s="1">
        <v>5</v>
      </c>
      <c r="J502" s="1" t="str">
        <v>Vojenská 13, 4001 Košice-Staré Mesto</v>
      </c>
      <c r="K502" s="1" t="str">
        <v>Regionálny úrad školskej správy v Košiciach</v>
      </c>
      <c r="L502" s="1" t="str">
        <v>regionálny úrad školskej správy</v>
      </c>
      <c r="M502" s="1" t="str">
        <v>moderná budova</v>
      </c>
    </row>
    <row r="503" spans="1:13">
      <c r="A503" s="1">
        <v>100017525</v>
      </c>
      <c r="B503" s="1" t="str">
        <v>Košický</v>
      </c>
      <c r="C503" s="1" t="str">
        <v>Košice II</v>
      </c>
      <c r="D503" s="1" t="str">
        <v>Spojená škola sv. Košických mučeníkov</v>
      </c>
      <c r="E503" s="1" t="str">
        <v>spojená škola</v>
      </c>
      <c r="F503" s="1" t="str">
        <v>Spojená škola</v>
      </c>
      <c r="G503" s="1" t="str">
        <v>áno</v>
      </c>
      <c r="H503" s="1">
        <v>100017525</v>
      </c>
      <c r="I503" s="1">
        <v>3</v>
      </c>
      <c r="J503" s="1" t="str">
        <v>Čordákova 50, 4023 Košice-Sídlisko KVP</v>
      </c>
      <c r="K503" s="1" t="str">
        <v>Košická arcidiecéza</v>
      </c>
      <c r="L503" s="1" t="str">
        <v>cirkev, náboženská spoločnosť</v>
      </c>
      <c r="M503" s="1" t="str">
        <v>moderná budova</v>
      </c>
    </row>
    <row r="504" spans="1:13">
      <c r="A504" s="1">
        <v>100017526</v>
      </c>
      <c r="B504" s="1" t="str">
        <v>Košický</v>
      </c>
      <c r="C504" s="1" t="str">
        <v>Košice II</v>
      </c>
      <c r="D504" s="1" t="str">
        <v>Súkromná spojená škola</v>
      </c>
      <c r="E504" s="1" t="str">
        <v>spojená škola</v>
      </c>
      <c r="F504" s="1" t="str">
        <v>Spojená škola</v>
      </c>
      <c r="G504" s="1" t="str">
        <v>áno</v>
      </c>
      <c r="H504" s="1">
        <v>100017526</v>
      </c>
      <c r="I504" s="1">
        <v>2</v>
      </c>
      <c r="J504" s="1" t="str">
        <v>Starozagorská 8, 4023 Košice-Sídlisko KVP</v>
      </c>
      <c r="K504" s="1" t="str">
        <v>Mgr. Eva Bednáriková</v>
      </c>
      <c r="L504" s="1" t="str">
        <v>súkromník</v>
      </c>
      <c r="M504" s="1" t="str">
        <v>moderná budova</v>
      </c>
    </row>
    <row r="505" spans="1:13">
      <c r="A505" s="1">
        <v>100017527</v>
      </c>
      <c r="B505" s="1" t="str">
        <v>Košický</v>
      </c>
      <c r="C505" s="1" t="str">
        <v>Košice IV</v>
      </c>
      <c r="D505" s="1" t="str">
        <v>Spojená škola</v>
      </c>
      <c r="E505" s="1" t="str">
        <v>spojená škola</v>
      </c>
      <c r="F505" s="1" t="str">
        <v>Spojená škola</v>
      </c>
      <c r="G505" s="1" t="str">
        <v>áno</v>
      </c>
      <c r="H505" s="1">
        <v>100017527</v>
      </c>
      <c r="I505" s="1">
        <v>6</v>
      </c>
      <c r="J505" s="1" t="str">
        <v>Opatovská cesta 101, 4057 Košice-Vyšné Opátske</v>
      </c>
      <c r="K505" s="1" t="str">
        <v>Regionálny úrad školskej správy v Košiciach</v>
      </c>
      <c r="L505" s="1" t="str">
        <v>regionálny úrad školskej správy</v>
      </c>
      <c r="M505" s="1" t="str">
        <v>moderná budova</v>
      </c>
    </row>
    <row r="506" spans="1:13">
      <c r="A506" s="1">
        <v>100017528</v>
      </c>
      <c r="B506" s="1" t="str">
        <v>Košický</v>
      </c>
      <c r="C506" s="1" t="str">
        <v>Košice IV</v>
      </c>
      <c r="D506" s="1" t="str">
        <v>Spojená škola</v>
      </c>
      <c r="E506" s="1" t="str">
        <v>spojená škola</v>
      </c>
      <c r="F506" s="1" t="str">
        <v>Spojená škola</v>
      </c>
      <c r="G506" s="1" t="str">
        <v>áno</v>
      </c>
      <c r="H506" s="1">
        <v>100017528</v>
      </c>
      <c r="I506" s="1">
        <v>4</v>
      </c>
      <c r="J506" s="1" t="str">
        <v>Alejová 6, 4011 Košice-Juh</v>
      </c>
      <c r="K506" s="1" t="str">
        <v>Regionálny úrad školskej správy v Košiciach</v>
      </c>
      <c r="L506" s="1" t="str">
        <v>regionálny úrad školskej správy</v>
      </c>
      <c r="M506" s="1" t="str">
        <v>moderná budova</v>
      </c>
    </row>
    <row r="507" spans="1:13">
      <c r="A507" s="1">
        <v>100017529</v>
      </c>
      <c r="B507" s="1" t="str">
        <v>Košický</v>
      </c>
      <c r="C507" s="1" t="str">
        <v>Košice - okolie</v>
      </c>
      <c r="D507" s="1" t="str">
        <v>Spojená škola internátna</v>
      </c>
      <c r="E507" s="1" t="str">
        <v>spojená škola</v>
      </c>
      <c r="F507" s="1" t="str">
        <v>Spojená škola</v>
      </c>
      <c r="G507" s="1" t="str">
        <v>áno</v>
      </c>
      <c r="H507" s="1">
        <v>100017529</v>
      </c>
      <c r="I507" s="1">
        <v>4</v>
      </c>
      <c r="J507" s="1" t="str">
        <v>Abovská 244 / 18, 4411 Ždaňa</v>
      </c>
      <c r="K507" s="1" t="str">
        <v>Regionálny úrad školskej správy v Košiciach</v>
      </c>
      <c r="L507" s="1" t="str">
        <v>regionálny úrad školskej správy</v>
      </c>
      <c r="M507" s="1" t="str">
        <v>moderná budova</v>
      </c>
    </row>
    <row r="508" spans="1:13">
      <c r="A508" s="1">
        <v>100017530</v>
      </c>
      <c r="B508" s="1" t="str">
        <v>Košický</v>
      </c>
      <c r="C508" s="1" t="str">
        <v>Košice - okolie</v>
      </c>
      <c r="D508" s="1" t="str">
        <v>Spojená škola</v>
      </c>
      <c r="E508" s="1" t="str">
        <v>spojená škola</v>
      </c>
      <c r="F508" s="1" t="str">
        <v>Spojená škola</v>
      </c>
      <c r="G508" s="1" t="str">
        <v>áno</v>
      </c>
      <c r="H508" s="1">
        <v>100017530</v>
      </c>
      <c r="I508" s="1">
        <v>3</v>
      </c>
      <c r="J508" s="1" t="str">
        <v>Hlavná 53, 4501 Moldava nad Bodvou</v>
      </c>
      <c r="K508" s="1" t="str">
        <v>Regionálny úrad školskej správy v Košiciach</v>
      </c>
      <c r="L508" s="1" t="str">
        <v>regionálny úrad školskej správy</v>
      </c>
      <c r="M508" s="1" t="str">
        <v>historická budova</v>
      </c>
    </row>
    <row r="509" spans="1:13">
      <c r="A509" s="1">
        <v>100017531</v>
      </c>
      <c r="B509" s="1" t="str">
        <v>Košický</v>
      </c>
      <c r="C509" s="1" t="str">
        <v>Michalovce</v>
      </c>
      <c r="D509" s="1" t="str">
        <v>Spojená škola internátna</v>
      </c>
      <c r="E509" s="1" t="str">
        <v>spojená škola</v>
      </c>
      <c r="F509" s="1" t="str">
        <v>Spojená škola</v>
      </c>
      <c r="G509" s="1" t="str">
        <v>áno</v>
      </c>
      <c r="H509" s="1">
        <v>100017531</v>
      </c>
      <c r="I509" s="1">
        <v>5</v>
      </c>
      <c r="J509" s="1" t="str">
        <v>Školská 12, 7101 Michalovce</v>
      </c>
      <c r="K509" s="1" t="str">
        <v>Regionálny úrad školskej správy v Košiciach</v>
      </c>
      <c r="L509" s="1" t="str">
        <v>regionálny úrad školskej správy</v>
      </c>
      <c r="M509" s="1" t="str">
        <v>moderná budova</v>
      </c>
    </row>
    <row r="510" spans="1:13">
      <c r="A510" s="1">
        <v>100017532</v>
      </c>
      <c r="B510" s="1" t="str">
        <v>Košický</v>
      </c>
      <c r="C510" s="1" t="str">
        <v>Michalovce</v>
      </c>
      <c r="D510" s="1" t="str">
        <v>Spojená škola</v>
      </c>
      <c r="E510" s="1" t="str">
        <v>spojená škola</v>
      </c>
      <c r="F510" s="1" t="str">
        <v>Spojená škola</v>
      </c>
      <c r="G510" s="1" t="str">
        <v>áno</v>
      </c>
      <c r="H510" s="1">
        <v>100017532</v>
      </c>
      <c r="I510" s="1">
        <v>3</v>
      </c>
      <c r="J510" s="1" t="str">
        <v>Kapušianska 2, 7214 Pavlovce nad Uhom</v>
      </c>
      <c r="K510" s="1" t="str">
        <v>Regionálny úrad školskej správy v Košiciach</v>
      </c>
      <c r="L510" s="1" t="str">
        <v>regionálny úrad školskej správy</v>
      </c>
      <c r="M510" s="1" t="str">
        <v>moderná budova</v>
      </c>
    </row>
    <row r="511" spans="1:13">
      <c r="A511" s="1">
        <v>100017533</v>
      </c>
      <c r="B511" s="1" t="str">
        <v>Košický</v>
      </c>
      <c r="C511" s="1" t="str">
        <v>Michalovce</v>
      </c>
      <c r="D511" s="1" t="str">
        <v>Spojená škola</v>
      </c>
      <c r="E511" s="1" t="str">
        <v>spojená škola</v>
      </c>
      <c r="F511" s="1" t="str">
        <v>Spojená škola</v>
      </c>
      <c r="G511" s="1" t="str">
        <v>áno</v>
      </c>
      <c r="H511" s="1">
        <v>100017533</v>
      </c>
      <c r="I511" s="1">
        <v>4</v>
      </c>
      <c r="J511" s="1" t="str">
        <v>J. Dózsu 32, 7901 Veľké Kapušany</v>
      </c>
      <c r="K511" s="1" t="str">
        <v>Regionálny úrad školskej správy v Košiciach</v>
      </c>
      <c r="L511" s="1" t="str">
        <v>regionálny úrad školskej správy</v>
      </c>
      <c r="M511" s="1" t="str">
        <v>moderná budova</v>
      </c>
    </row>
    <row r="512" spans="1:13">
      <c r="A512" s="1">
        <v>100017534</v>
      </c>
      <c r="B512" s="1" t="str">
        <v>Košický</v>
      </c>
      <c r="C512" s="1" t="str">
        <v>Michalovce</v>
      </c>
      <c r="D512" s="1" t="str">
        <v>Spojená škola internátna</v>
      </c>
      <c r="E512" s="1" t="str">
        <v>spojená škola</v>
      </c>
      <c r="F512" s="1" t="str">
        <v>Spojená škola</v>
      </c>
      <c r="G512" s="1" t="str">
        <v>áno</v>
      </c>
      <c r="H512" s="1">
        <v>100017534</v>
      </c>
      <c r="I512" s="1">
        <v>6</v>
      </c>
      <c r="J512" s="1" t="str">
        <v>Školská 10, 7101 Michalovce</v>
      </c>
      <c r="K512" s="1" t="str">
        <v>Regionálny úrad školskej správy v Košiciach</v>
      </c>
      <c r="L512" s="1" t="str">
        <v>regionálny úrad školskej správy</v>
      </c>
      <c r="M512" s="1" t="str">
        <v>moderná budova</v>
      </c>
    </row>
    <row r="513" spans="1:13">
      <c r="A513" s="1">
        <v>100017535</v>
      </c>
      <c r="B513" s="1" t="str">
        <v>Košický</v>
      </c>
      <c r="C513" s="1" t="str">
        <v>Rožňava</v>
      </c>
      <c r="D513" s="1" t="str">
        <v>Spojená škola</v>
      </c>
      <c r="E513" s="1" t="str">
        <v>spojená škola</v>
      </c>
      <c r="F513" s="1" t="str">
        <v>Spojená škola</v>
      </c>
      <c r="G513" s="1" t="str">
        <v>áno</v>
      </c>
      <c r="H513" s="1">
        <v>100017535</v>
      </c>
      <c r="I513" s="1">
        <v>3</v>
      </c>
      <c r="J513" s="1" t="str">
        <v>J. A. Komenského 5, 4801 Rožňava</v>
      </c>
      <c r="K513" s="1" t="str">
        <v>Mesto Rožňava</v>
      </c>
      <c r="L513" s="1" t="str">
        <v>obec, mesto</v>
      </c>
      <c r="M513" s="1" t="str">
        <v>moderná budova</v>
      </c>
    </row>
    <row r="514" spans="1:13">
      <c r="A514" s="1">
        <v>100017536</v>
      </c>
      <c r="B514" s="1" t="str">
        <v>Košický</v>
      </c>
      <c r="C514" s="1" t="str">
        <v>Rožňava</v>
      </c>
      <c r="D514" s="1" t="str">
        <v>Spojená škola internátna</v>
      </c>
      <c r="E514" s="1" t="str">
        <v>spojená škola</v>
      </c>
      <c r="F514" s="1" t="str">
        <v>Spojená škola</v>
      </c>
      <c r="G514" s="1" t="str">
        <v>áno</v>
      </c>
      <c r="H514" s="1">
        <v>100017536</v>
      </c>
      <c r="I514" s="1">
        <v>5</v>
      </c>
      <c r="J514" s="1" t="str">
        <v>Zeleného stromu 8, 4801 Rožňava</v>
      </c>
      <c r="K514" s="1" t="str">
        <v>Regionálny úrad školskej správy v Košiciach</v>
      </c>
      <c r="L514" s="1" t="str">
        <v>regionálny úrad školskej správy</v>
      </c>
      <c r="M514" s="1" t="str">
        <v>moderná budova</v>
      </c>
    </row>
    <row r="515" spans="1:13">
      <c r="A515" s="1">
        <v>100017538</v>
      </c>
      <c r="B515" s="1" t="str">
        <v>Košický</v>
      </c>
      <c r="C515" s="1" t="str">
        <v>Rožňava</v>
      </c>
      <c r="D515" s="1" t="str">
        <v>Spojená škola</v>
      </c>
      <c r="E515" s="1" t="str">
        <v>spojená škola</v>
      </c>
      <c r="F515" s="1" t="str">
        <v>Spojená škola</v>
      </c>
      <c r="G515" s="1" t="str">
        <v>áno</v>
      </c>
      <c r="H515" s="1">
        <v>100017538</v>
      </c>
      <c r="I515" s="1">
        <v>4</v>
      </c>
      <c r="J515" s="1" t="str">
        <v>Nová 803, 4925 Dobšiná</v>
      </c>
      <c r="K515" s="1" t="str">
        <v>Regionálny úrad školskej správy v Košiciach</v>
      </c>
      <c r="L515" s="1" t="str">
        <v>regionálny úrad školskej správy</v>
      </c>
      <c r="M515" s="1" t="str">
        <v>moderná budova</v>
      </c>
    </row>
    <row r="516" spans="1:13">
      <c r="A516" s="1">
        <v>100017539</v>
      </c>
      <c r="B516" s="1" t="str">
        <v>Košický</v>
      </c>
      <c r="C516" s="1" t="str">
        <v>Spišská Nová Ves</v>
      </c>
      <c r="D516" s="1" t="str">
        <v>Spojená škola</v>
      </c>
      <c r="E516" s="1" t="str">
        <v>spojená škola</v>
      </c>
      <c r="F516" s="1" t="str">
        <v>Spojená škola</v>
      </c>
      <c r="G516" s="1" t="str">
        <v>áno</v>
      </c>
      <c r="H516" s="1">
        <v>100017539</v>
      </c>
      <c r="I516" s="1">
        <v>8</v>
      </c>
      <c r="J516" s="1" t="str">
        <v>J. Fabiniho 3, 5270 Spišská Nová Ves</v>
      </c>
      <c r="K516" s="1" t="str">
        <v>Regionálny úrad školskej správy v Košiciach</v>
      </c>
      <c r="L516" s="1" t="str">
        <v>regionálny úrad školskej správy</v>
      </c>
      <c r="M516" s="1" t="str">
        <v>moderná budova</v>
      </c>
    </row>
    <row r="517" spans="1:13">
      <c r="A517" s="1">
        <v>100017540</v>
      </c>
      <c r="B517" s="1" t="str">
        <v>Košický</v>
      </c>
      <c r="C517" s="1" t="str">
        <v>Spišská Nová Ves</v>
      </c>
      <c r="D517" s="1" t="str">
        <v>Súkromná spojená škola EDURAM</v>
      </c>
      <c r="E517" s="1" t="str">
        <v>spojená škola</v>
      </c>
      <c r="F517" s="1" t="str">
        <v>Spojená škola</v>
      </c>
      <c r="G517" s="1" t="str">
        <v>áno</v>
      </c>
      <c r="H517" s="1">
        <v>100017540</v>
      </c>
      <c r="I517" s="1">
        <v>9</v>
      </c>
      <c r="J517" s="1" t="str">
        <v>Maurerova 55, 5342 Krompachy</v>
      </c>
      <c r="K517" s="1" t="str">
        <v>EDURAM s.r.o.</v>
      </c>
      <c r="L517" s="1" t="str">
        <v>súkromník</v>
      </c>
      <c r="M517" s="1" t="str">
        <v>moderná budova</v>
      </c>
    </row>
    <row r="518" spans="1:13">
      <c r="A518" s="1">
        <v>100017541</v>
      </c>
      <c r="B518" s="1" t="str">
        <v>Košický</v>
      </c>
      <c r="C518" s="1" t="str">
        <v>Spišská Nová Ves</v>
      </c>
      <c r="D518" s="1" t="str">
        <v>Cirkevná spojená škola</v>
      </c>
      <c r="E518" s="1" t="str">
        <v>spojená škola</v>
      </c>
      <c r="F518" s="1" t="str">
        <v>Spojená škola</v>
      </c>
      <c r="G518" s="1" t="str">
        <v>áno</v>
      </c>
      <c r="H518" s="1">
        <v>100017541</v>
      </c>
      <c r="I518" s="1">
        <v>2</v>
      </c>
      <c r="J518" s="1" t="str">
        <v>Komenského 6, 5361 Spišské Vlachy</v>
      </c>
      <c r="K518" s="1" t="str">
        <v>Rímskokatolícka cirkev Biskupstvo Spišské Podhradie</v>
      </c>
      <c r="L518" s="1" t="str">
        <v>cirkev, náboženská spoločnosť</v>
      </c>
      <c r="M518" s="1" t="str">
        <v>moderná budova</v>
      </c>
    </row>
    <row r="519" spans="1:13">
      <c r="A519" s="1">
        <v>100017542</v>
      </c>
      <c r="B519" s="1" t="str">
        <v>Košický</v>
      </c>
      <c r="C519" s="1" t="str">
        <v>Spišská Nová Ves</v>
      </c>
      <c r="D519" s="1" t="str">
        <v>Spojená škola internátna</v>
      </c>
      <c r="E519" s="1" t="str">
        <v>spojená škola</v>
      </c>
      <c r="F519" s="1" t="str">
        <v>Spojená škola</v>
      </c>
      <c r="G519" s="1" t="str">
        <v>áno</v>
      </c>
      <c r="H519" s="1">
        <v>100017542</v>
      </c>
      <c r="I519" s="1">
        <v>3</v>
      </c>
      <c r="J519" s="1" t="str">
        <v>Partizánska 13, 5361 Spišské Vlachy</v>
      </c>
      <c r="K519" s="1" t="str">
        <v>Regionálny úrad školskej správy v Košiciach</v>
      </c>
      <c r="L519" s="1" t="str">
        <v>regionálny úrad školskej správy</v>
      </c>
      <c r="M519" s="1" t="str">
        <v>moderná budova</v>
      </c>
    </row>
    <row r="520" spans="1:13">
      <c r="A520" s="1">
        <v>100017543</v>
      </c>
      <c r="B520" s="1" t="str">
        <v>Košický</v>
      </c>
      <c r="C520" s="1" t="str">
        <v>Spišská Nová Ves</v>
      </c>
      <c r="D520" s="1" t="str">
        <v>Spojená škola sv. Maximiliána Mária Kolbeho</v>
      </c>
      <c r="E520" s="1" t="str">
        <v>spojená škola</v>
      </c>
      <c r="F520" s="1" t="str">
        <v>Spojená škola</v>
      </c>
      <c r="G520" s="1" t="str">
        <v>áno</v>
      </c>
      <c r="H520" s="1">
        <v>100017543</v>
      </c>
      <c r="I520" s="1">
        <v>4</v>
      </c>
      <c r="J520" s="1" t="str">
        <v>Gaštanová 11, 5201 Spišská Nová Ves</v>
      </c>
      <c r="K520" s="1" t="str">
        <v>Spišská katolícka charita</v>
      </c>
      <c r="L520" s="1" t="str">
        <v>cirkev, náboženská spoločnosť</v>
      </c>
      <c r="M520" s="1" t="str">
        <v>moderná budova</v>
      </c>
    </row>
    <row r="521" spans="1:13">
      <c r="A521" s="1">
        <v>100017544</v>
      </c>
      <c r="B521" s="1" t="str">
        <v>Košický</v>
      </c>
      <c r="C521" s="1" t="str">
        <v>Spišská Nová Ves</v>
      </c>
      <c r="D521" s="1" t="str">
        <v>Spojená škola</v>
      </c>
      <c r="E521" s="1" t="str">
        <v>spojená škola</v>
      </c>
      <c r="F521" s="1" t="str">
        <v>Spojená škola</v>
      </c>
      <c r="G521" s="1" t="str">
        <v>áno</v>
      </c>
      <c r="H521" s="1">
        <v>100017544</v>
      </c>
      <c r="I521" s="1">
        <v>4</v>
      </c>
      <c r="J521" s="1" t="str">
        <v>Zimné 465, 5323 Rudňany</v>
      </c>
      <c r="K521" s="1" t="str">
        <v>Regionálny úrad školskej správy v Košiciach</v>
      </c>
      <c r="L521" s="1" t="str">
        <v>regionálny úrad školskej správy</v>
      </c>
      <c r="M521" s="1" t="str">
        <v>moderná budova</v>
      </c>
    </row>
    <row r="522" spans="1:13">
      <c r="A522" s="1">
        <v>100017545</v>
      </c>
      <c r="B522" s="1" t="str">
        <v>Košický</v>
      </c>
      <c r="C522" s="1" t="str">
        <v>Trebišov</v>
      </c>
      <c r="D522" s="1" t="str">
        <v>Spojená škola internátna</v>
      </c>
      <c r="E522" s="1" t="str">
        <v>spojená škola</v>
      </c>
      <c r="F522" s="1" t="str">
        <v>Spojená škola</v>
      </c>
      <c r="G522" s="1" t="str">
        <v>áno</v>
      </c>
      <c r="H522" s="1">
        <v>100017545</v>
      </c>
      <c r="I522" s="1">
        <v>5</v>
      </c>
      <c r="J522" s="1" t="str">
        <v>Poľná 1, 7501 Trebišov</v>
      </c>
      <c r="K522" s="1" t="str">
        <v>Regionálny úrad školskej správy v Košiciach</v>
      </c>
      <c r="L522" s="1" t="str">
        <v>regionálny úrad školskej správy</v>
      </c>
      <c r="M522" s="1" t="str">
        <v>moderná budova</v>
      </c>
    </row>
    <row r="523" spans="1:13">
      <c r="A523" s="1">
        <v>100017546</v>
      </c>
      <c r="B523" s="1" t="str">
        <v>Košický</v>
      </c>
      <c r="C523" s="1" t="str">
        <v>Trebišov</v>
      </c>
      <c r="D523" s="1" t="str">
        <v>Spojená škola</v>
      </c>
      <c r="E523" s="1" t="str">
        <v>spojená škola</v>
      </c>
      <c r="F523" s="1" t="str">
        <v>Spojená škola</v>
      </c>
      <c r="G523" s="1" t="str">
        <v>áno</v>
      </c>
      <c r="H523" s="1">
        <v>100017546</v>
      </c>
      <c r="I523" s="1">
        <v>7</v>
      </c>
      <c r="J523" s="1" t="str">
        <v>Kollárova 17, 7801 Sečovce</v>
      </c>
      <c r="K523" s="1" t="str">
        <v>Košický samosprávny kraj</v>
      </c>
      <c r="L523" s="1" t="str">
        <v>samosprávny kraj</v>
      </c>
      <c r="M523" s="1" t="str">
        <v>moderná budova</v>
      </c>
    </row>
    <row r="524" spans="1:13">
      <c r="A524" s="1">
        <v>100017547</v>
      </c>
      <c r="B524" s="1" t="str">
        <v>Košický</v>
      </c>
      <c r="C524" s="1" t="str">
        <v>Trebišov</v>
      </c>
      <c r="D524" s="1" t="str">
        <v>Cirkevná spojená škola</v>
      </c>
      <c r="E524" s="1" t="str">
        <v>spojená škola</v>
      </c>
      <c r="F524" s="1" t="str">
        <v>Spojená škola</v>
      </c>
      <c r="G524" s="1" t="str">
        <v>áno</v>
      </c>
      <c r="H524" s="1">
        <v>100017547</v>
      </c>
      <c r="I524" s="1">
        <v>2</v>
      </c>
      <c r="J524" s="1" t="str">
        <v>Kollárova 17, 7801 Sečovce</v>
      </c>
      <c r="K524" s="1" t="str">
        <v>Gréckokatolícka eparchia Košice</v>
      </c>
      <c r="L524" s="1" t="str">
        <v>cirkev, náboženská spoločnosť</v>
      </c>
      <c r="M524" s="1" t="str">
        <v>moderná budova</v>
      </c>
    </row>
    <row r="525" spans="1:13">
      <c r="A525" s="1">
        <v>100017587</v>
      </c>
      <c r="B525" s="1" t="str">
        <v>Košický</v>
      </c>
      <c r="C525" s="1" t="str">
        <v>Spišská Nová Ves</v>
      </c>
      <c r="D525" s="1" t="str">
        <v>Elokované pracovisko ako súčasť Základnej školy s materskou školou</v>
      </c>
      <c r="E525" s="1" t="str">
        <v>základná škola</v>
      </c>
      <c r="F525" s="1" t="str">
        <v>Základná škola</v>
      </c>
      <c r="G525" s="1" t="str">
        <v>nie</v>
      </c>
      <c r="H525" s="1">
        <v>100016112</v>
      </c>
      <c r="I525" s="1">
        <v>3</v>
      </c>
      <c r="J525" s="1" t="str">
        <v>SNP 56, 5342 Krompachy</v>
      </c>
      <c r="K525" s="1" t="str">
        <v>Mesto Krompachy</v>
      </c>
      <c r="L525" s="1" t="str">
        <v>obec, mesto</v>
      </c>
      <c r="M525" s="1" t="str">
        <v>moderná budova</v>
      </c>
    </row>
    <row r="526" spans="1:13">
      <c r="A526" s="1">
        <v>100017750</v>
      </c>
      <c r="B526" s="1" t="str">
        <v>Košický</v>
      </c>
      <c r="C526" s="1" t="str">
        <v>Spišská Nová Ves</v>
      </c>
      <c r="D526" s="1" t="str">
        <v>Elokované pracovisko ako súčasť Strednej odbornej školy techniky a služieb</v>
      </c>
      <c r="E526" s="1" t="str">
        <v>stredná odborná škola</v>
      </c>
      <c r="F526" s="1" t="str">
        <v>Stredná odborná škola</v>
      </c>
      <c r="G526" s="1" t="str">
        <v>nie</v>
      </c>
      <c r="H526" s="1">
        <v>100016237</v>
      </c>
      <c r="I526" s="1">
        <v>5</v>
      </c>
      <c r="J526" s="1" t="str">
        <v>Rudňany 5, 5323 Rudňany</v>
      </c>
      <c r="K526" s="1" t="str">
        <v>Košický samosprávny kraj</v>
      </c>
      <c r="L526" s="1" t="str">
        <v>samosprávny kraj</v>
      </c>
      <c r="M526" s="1" t="str">
        <v>moderná budova</v>
      </c>
    </row>
    <row r="527" spans="1:13">
      <c r="A527" s="1">
        <v>100017789</v>
      </c>
      <c r="B527" s="1" t="str">
        <v>Košický</v>
      </c>
      <c r="C527" s="1" t="str">
        <v>Košice II</v>
      </c>
      <c r="D527" s="1" t="str">
        <v>Elokované pracovisko ako súčasť Základnej školy</v>
      </c>
      <c r="E527" s="1" t="str">
        <v>základná škola</v>
      </c>
      <c r="F527" s="1" t="str">
        <v>Základná škola</v>
      </c>
      <c r="G527" s="1" t="str">
        <v>nie</v>
      </c>
      <c r="H527" s="1">
        <v>100014821</v>
      </c>
      <c r="I527" s="1">
        <v>2</v>
      </c>
      <c r="J527" s="1" t="str">
        <v>Dolina 43, 4015 Košice-Poľov</v>
      </c>
      <c r="K527" s="1" t="str">
        <v>Mesto Košice</v>
      </c>
      <c r="L527" s="1" t="str">
        <v>obec, mesto</v>
      </c>
      <c r="M527" s="1" t="str">
        <v>moderná budova</v>
      </c>
    </row>
    <row r="528" spans="1:13">
      <c r="A528" s="1">
        <v>100017903</v>
      </c>
      <c r="B528" s="1" t="str">
        <v>Košický</v>
      </c>
      <c r="C528" s="1" t="str">
        <v>Trebišov</v>
      </c>
      <c r="D528" s="1" t="str">
        <v>Elokované pracovisko ako súčasť Základnej školy</v>
      </c>
      <c r="E528" s="1" t="str">
        <v>základná škola</v>
      </c>
      <c r="F528" s="1" t="str">
        <v>Základná škola</v>
      </c>
      <c r="G528" s="1" t="str">
        <v>nie</v>
      </c>
      <c r="H528" s="1">
        <v>100016538</v>
      </c>
      <c r="I528" s="1">
        <v>2</v>
      </c>
      <c r="J528" s="1" t="str">
        <v>Medická 2447, 7501 Trebišov</v>
      </c>
      <c r="K528" s="1" t="str">
        <v>Mesto Trebišov</v>
      </c>
      <c r="L528" s="1" t="str">
        <v>obec, mesto</v>
      </c>
      <c r="M528" s="1" t="str">
        <v>moderná budova</v>
      </c>
    </row>
    <row r="529" spans="1:13">
      <c r="A529" s="1">
        <v>100017918</v>
      </c>
      <c r="B529" s="1" t="str">
        <v>Košický</v>
      </c>
      <c r="C529" s="1" t="str">
        <v>Košice I</v>
      </c>
      <c r="D529" s="1" t="str">
        <v>Súkromná základná škola pre žiakov s autizmom</v>
      </c>
      <c r="E529" s="1" t="str">
        <v>škola pre deti a žiakov so špeciálnymi výchovno-vzdelávacími potrebami</v>
      </c>
      <c r="F529" s="1" t="str">
        <v>ŠZŠ pre žiakov s autizmom</v>
      </c>
      <c r="G529" s="1" t="str">
        <v>áno</v>
      </c>
      <c r="H529" s="1">
        <v>100017918</v>
      </c>
      <c r="I529" s="1">
        <v>1</v>
      </c>
      <c r="J529" s="1" t="str">
        <v>Juhoslovanská 2, 4013 Košice-Sídlisko Ťahanovce</v>
      </c>
      <c r="K529" s="1" t="str">
        <v>World Communication Center s.r.o.</v>
      </c>
      <c r="L529" s="1" t="str">
        <v>súkromník</v>
      </c>
      <c r="M529" s="1" t="str">
        <v>moderná budova</v>
      </c>
    </row>
    <row r="530" spans="1:13">
      <c r="A530" s="1">
        <v>100017919</v>
      </c>
      <c r="B530" s="1" t="str">
        <v>Košický</v>
      </c>
      <c r="C530" s="1" t="str">
        <v>Spišská Nová Ves</v>
      </c>
      <c r="D530" s="1" t="str">
        <v>Základná škola pre žiakov s narušenou komunikačnou schopnosťou ako organizačná zložka Spojenej školy</v>
      </c>
      <c r="E530" s="1" t="str">
        <v>škola pre deti a žiakov so špeciálnymi výchovno-vzdelávacími potrebami</v>
      </c>
      <c r="F530" s="1" t="str">
        <v>ZŠ pre žiakov s narušenou komunikačnou schopnosťou</v>
      </c>
      <c r="G530" s="1" t="str">
        <v>nie</v>
      </c>
      <c r="H530" s="1">
        <v>100017539</v>
      </c>
      <c r="I530" s="1">
        <v>8</v>
      </c>
      <c r="J530" s="1" t="str">
        <v>J. Fabiniho 3, 5270 Spišská Nová Ves</v>
      </c>
      <c r="K530" s="1" t="str">
        <v>Regionálny úrad školskej správy v Košiciach</v>
      </c>
      <c r="L530" s="1" t="str">
        <v>regionálny úrad školskej správy</v>
      </c>
      <c r="M530" s="1" t="str">
        <v>moderná budova</v>
      </c>
    </row>
    <row r="531" spans="1:13">
      <c r="A531" s="1">
        <v>100017950</v>
      </c>
      <c r="B531" s="1" t="str">
        <v>Košický</v>
      </c>
      <c r="C531" s="1" t="str">
        <v>Košice II</v>
      </c>
      <c r="D531" s="1" t="str">
        <v>Elokované pracovisko ako súčasť Spojenej školy - Praktická škola</v>
      </c>
      <c r="E531" s="1" t="str">
        <v>škola pre deti a žiakov so špeciálnymi výchovno-vzdelávacími potrebami</v>
      </c>
      <c r="F531" s="1" t="str">
        <v>Praktická škola</v>
      </c>
      <c r="G531" s="1" t="str">
        <v>nie</v>
      </c>
      <c r="H531" s="1">
        <v>100017524</v>
      </c>
      <c r="I531" s="1">
        <v>5</v>
      </c>
      <c r="J531" s="1" t="str">
        <v>Inžinierska 24, 4011 Košice-Západ</v>
      </c>
      <c r="K531" s="1" t="str">
        <v>Regionálny úrad školskej správy v Košiciach</v>
      </c>
      <c r="L531" s="1" t="str">
        <v>regionálny úrad školskej správy</v>
      </c>
      <c r="M531" s="1" t="str">
        <v>moderná budova</v>
      </c>
    </row>
    <row r="532" spans="1:13">
      <c r="A532" s="1">
        <v>100017958</v>
      </c>
      <c r="B532" s="1" t="str">
        <v>Košický</v>
      </c>
      <c r="C532" s="1" t="str">
        <v>Spišská Nová Ves</v>
      </c>
      <c r="D532" s="1" t="str">
        <v>Základná škola pre žiakov s autizmom sv. Maximiliána Mária Kolbeho, ako organizačná zložka Spojenej školy sv. Maximiliána Mária Kolbeho</v>
      </c>
      <c r="E532" s="1" t="str">
        <v>škola pre deti a žiakov so špeciálnymi výchovno-vzdelávacími potrebami</v>
      </c>
      <c r="F532" s="1" t="str">
        <v>ŠZŠ pre žiakov s autizmom</v>
      </c>
      <c r="G532" s="1" t="str">
        <v>nie</v>
      </c>
      <c r="H532" s="1">
        <v>100017543</v>
      </c>
      <c r="I532" s="1">
        <v>4</v>
      </c>
      <c r="J532" s="1" t="str">
        <v>Gaštanová 11, 5201 Spišská Nová Ves</v>
      </c>
      <c r="K532" s="1" t="str">
        <v>Spišská katolícka charita</v>
      </c>
      <c r="L532" s="1" t="str">
        <v>cirkev, náboženská spoločnosť</v>
      </c>
      <c r="M532" s="1" t="str">
        <v>moderná budova</v>
      </c>
    </row>
    <row r="533" spans="1:13">
      <c r="A533" s="1">
        <v>100018039</v>
      </c>
      <c r="B533" s="1" t="str">
        <v>Košický</v>
      </c>
      <c r="C533" s="1" t="str">
        <v>Košice III</v>
      </c>
      <c r="D533" s="1" t="str">
        <v>Súkromná základná škola pre žiakov s autizmom HRDLIČKA</v>
      </c>
      <c r="E533" s="1" t="str">
        <v>škola pre deti a žiakov so špeciálnymi výchovno-vzdelávacími potrebami</v>
      </c>
      <c r="F533" s="1" t="str">
        <v>ŠZŠ pre žiakov s autizmom</v>
      </c>
      <c r="G533" s="1" t="str">
        <v>áno</v>
      </c>
      <c r="H533" s="1">
        <v>100018039</v>
      </c>
      <c r="I533" s="1">
        <v>1</v>
      </c>
      <c r="J533" s="1" t="str">
        <v>Exnárova 10, 4022 Košice-Dargovských hrdinov</v>
      </c>
      <c r="K533" s="1" t="str">
        <v>HRDLIČKA, občianske združenie</v>
      </c>
      <c r="L533" s="1" t="str">
        <v>súkromník</v>
      </c>
      <c r="M533" s="1" t="str">
        <v>moderná budova</v>
      </c>
    </row>
    <row r="534" spans="1:13">
      <c r="A534" s="1">
        <v>100018060</v>
      </c>
      <c r="B534" s="1" t="str">
        <v>Košický</v>
      </c>
      <c r="C534" s="1" t="str">
        <v>Trebišov</v>
      </c>
      <c r="D534" s="1" t="str">
        <v>Elokované pracovisko ako súčasť Strednej odbornej školy služieb a priemyslu sv. Jozafáta</v>
      </c>
      <c r="E534" s="1" t="str">
        <v>stredná odborná škola</v>
      </c>
      <c r="F534" s="1" t="str">
        <v>Stredná odborná škola</v>
      </c>
      <c r="G534" s="1" t="str">
        <v>nie</v>
      </c>
      <c r="H534" s="1">
        <v>100016545</v>
      </c>
      <c r="I534" s="1">
        <v>5</v>
      </c>
      <c r="J534" s="1" t="str">
        <v>Staničná 5 / 131, 7615 Veľaty</v>
      </c>
      <c r="K534" s="1" t="str">
        <v>Gréckokatolícka eparchia Košice</v>
      </c>
      <c r="L534" s="1" t="str">
        <v>cirkev, náboženská spoločnosť</v>
      </c>
      <c r="M534" s="1" t="str">
        <v>moderná budova</v>
      </c>
    </row>
    <row r="535" spans="1:13">
      <c r="A535" s="1">
        <v>100018075</v>
      </c>
      <c r="B535" s="1" t="str">
        <v>Košický</v>
      </c>
      <c r="C535" s="1" t="str">
        <v>Košice - okolie</v>
      </c>
      <c r="D535" s="1" t="str">
        <v>Základná škola s materskou školou</v>
      </c>
      <c r="E535" s="1" t="str">
        <v>základná škola</v>
      </c>
      <c r="F535" s="1" t="str">
        <v>Základná škola</v>
      </c>
      <c r="G535" s="1" t="str">
        <v>áno</v>
      </c>
      <c r="H535" s="1">
        <v>100018075</v>
      </c>
      <c r="I535" s="1">
        <v>2</v>
      </c>
      <c r="J535" s="1" t="str">
        <v>Bidovce 209, 4445 Bidovce</v>
      </c>
      <c r="K535" s="1" t="str">
        <v>Obec Bidovce</v>
      </c>
      <c r="L535" s="1" t="str">
        <v>obec, mesto</v>
      </c>
      <c r="M535" s="1" t="str">
        <v>moderná budova</v>
      </c>
    </row>
    <row r="536" spans="1:13">
      <c r="A536" s="1">
        <v>100018176</v>
      </c>
      <c r="B536" s="1" t="str">
        <v>Košický</v>
      </c>
      <c r="C536" s="1" t="str">
        <v>Košice - okolie</v>
      </c>
      <c r="D536" s="1" t="str">
        <v>Elokované pracovisko ako súčasť Základnej školy s materskou školou</v>
      </c>
      <c r="E536" s="1" t="str">
        <v>základná škola</v>
      </c>
      <c r="F536" s="1" t="str">
        <v>Základná škola</v>
      </c>
      <c r="G536" s="1" t="str">
        <v>nie</v>
      </c>
      <c r="H536" s="1">
        <v>100018075</v>
      </c>
      <c r="I536" s="1">
        <v>2</v>
      </c>
      <c r="J536" s="1" t="str">
        <v>Bidovce 213, 4445 Bidovce</v>
      </c>
      <c r="K536" s="1" t="str">
        <v>Obec Bidovce</v>
      </c>
      <c r="L536" s="1" t="str">
        <v>obec, mesto</v>
      </c>
      <c r="M536" s="1" t="str">
        <v>moderná budova</v>
      </c>
    </row>
    <row r="537" spans="1:13">
      <c r="A537" s="1">
        <v>100018180</v>
      </c>
      <c r="B537" s="1" t="str">
        <v>Košický</v>
      </c>
      <c r="C537" s="1" t="str">
        <v>Trebišov</v>
      </c>
      <c r="D537" s="1" t="str">
        <v>Elokované pracovisko ako súčasť Spojenej školy</v>
      </c>
      <c r="E537" s="1" t="str">
        <v>stredná odborná škola</v>
      </c>
      <c r="F537" s="1" t="str">
        <v>Stredná odborná škola</v>
      </c>
      <c r="G537" s="1" t="str">
        <v>nie</v>
      </c>
      <c r="H537" s="1">
        <v>100017546</v>
      </c>
      <c r="I537" s="1">
        <v>7</v>
      </c>
      <c r="J537" s="1" t="str">
        <v>Lesná 44 / 18, 7661 Bačkov</v>
      </c>
      <c r="K537" s="1" t="str">
        <v>Košický samosprávny kraj</v>
      </c>
      <c r="L537" s="1" t="str">
        <v>samosprávny kraj</v>
      </c>
      <c r="M537" s="1" t="str">
        <v>moderná budova</v>
      </c>
    </row>
    <row r="538" spans="1:13">
      <c r="A538" s="1">
        <v>100018308</v>
      </c>
      <c r="B538" s="1" t="str">
        <v>Košický</v>
      </c>
      <c r="C538" s="1" t="str">
        <v>Rožňava</v>
      </c>
      <c r="D538" s="1" t="str">
        <v>Evanjelická cirkevná základná škola</v>
      </c>
      <c r="E538" s="1" t="str">
        <v>základná škola</v>
      </c>
      <c r="F538" s="1" t="str">
        <v>Základná škola</v>
      </c>
      <c r="G538" s="1" t="str">
        <v>áno</v>
      </c>
      <c r="H538" s="1">
        <v>100018308</v>
      </c>
      <c r="I538" s="1">
        <v>1</v>
      </c>
      <c r="J538" s="1" t="str">
        <v>Zeleného stromu 14, 4801 Rožňava</v>
      </c>
      <c r="K538" s="1" t="str">
        <v>Cirkevný zbor Evanjelickej cirkvi a. v. na Slovensku Rožňava</v>
      </c>
      <c r="L538" s="1" t="str">
        <v>cirkev, náboženská spoločnosť</v>
      </c>
      <c r="M538" s="1" t="str">
        <v>historická budova</v>
      </c>
    </row>
    <row r="539" spans="1:13">
      <c r="A539" s="1">
        <v>100018313</v>
      </c>
      <c r="B539" s="1" t="str">
        <v>Košický</v>
      </c>
      <c r="C539" s="1" t="str">
        <v>Gelnica</v>
      </c>
      <c r="D539" s="1" t="str">
        <v>Elokované pracovisko ako súčasť Spojenej školy internátnej - Praktická škola internátna</v>
      </c>
      <c r="E539" s="1" t="str">
        <v>škola pre deti a žiakov so špeciálnymi výchovno-vzdelávacími potrebami</v>
      </c>
      <c r="F539" s="1" t="str">
        <v>Praktická škola internátna</v>
      </c>
      <c r="G539" s="1" t="str">
        <v>nie</v>
      </c>
      <c r="H539" s="1">
        <v>100017523</v>
      </c>
      <c r="I539" s="1">
        <v>9</v>
      </c>
      <c r="J539" s="1" t="str">
        <v>Kováčska 12, 5601 Gelnica</v>
      </c>
      <c r="K539" s="1" t="str">
        <v>Regionálny úrad školskej správy v Košiciach</v>
      </c>
      <c r="L539" s="1" t="str">
        <v>regionálny úrad školskej správy</v>
      </c>
      <c r="M539" s="1" t="str">
        <v>moderná budova</v>
      </c>
    </row>
    <row r="540" spans="1:13">
      <c r="A540" s="1">
        <v>100018329</v>
      </c>
      <c r="B540" s="1" t="str">
        <v>Košický</v>
      </c>
      <c r="C540" s="1" t="str">
        <v>Gelnica</v>
      </c>
      <c r="D540" s="1" t="str">
        <v>Špeciálna základná škola ako organizačná zložka Spojenej školy internátnej</v>
      </c>
      <c r="E540" s="1" t="str">
        <v>škola pre deti a žiakov so špeciálnymi výchovno-vzdelávacími potrebami</v>
      </c>
      <c r="F540" s="1" t="str">
        <v>Špeciálna základná škola</v>
      </c>
      <c r="G540" s="1" t="str">
        <v>nie</v>
      </c>
      <c r="H540" s="1">
        <v>100017523</v>
      </c>
      <c r="I540" s="1">
        <v>9</v>
      </c>
      <c r="J540" s="1" t="str">
        <v>Breziny 256, 5562 Prakovce</v>
      </c>
      <c r="K540" s="1" t="str">
        <v>Regionálny úrad školskej správy v Košiciach</v>
      </c>
      <c r="L540" s="1" t="str">
        <v>regionálny úrad školskej správy</v>
      </c>
      <c r="M540" s="1" t="str">
        <v>moderná budova</v>
      </c>
    </row>
    <row r="541" spans="1:13">
      <c r="A541" s="1">
        <v>100018348</v>
      </c>
      <c r="B541" s="1" t="str">
        <v>Košický</v>
      </c>
      <c r="C541" s="1" t="str">
        <v>Trebišov</v>
      </c>
      <c r="D541" s="1" t="str">
        <v>Elokované pracovisko ako súčasť Strednej odbornej školy služieb a priemyslu sv. Jozafáta</v>
      </c>
      <c r="E541" s="1" t="str">
        <v>stredná odborná škola</v>
      </c>
      <c r="F541" s="1" t="str">
        <v>Stredná odborná škola</v>
      </c>
      <c r="G541" s="1" t="str">
        <v>nie</v>
      </c>
      <c r="H541" s="1">
        <v>100016545</v>
      </c>
      <c r="I541" s="1">
        <v>5</v>
      </c>
      <c r="J541" s="1" t="str">
        <v>Gorkého 55, 7501 Trebišov</v>
      </c>
      <c r="K541" s="1" t="str">
        <v>Gréckokatolícka eparchia Košice</v>
      </c>
      <c r="L541" s="1" t="str">
        <v>cirkev, náboženská spoločnosť</v>
      </c>
      <c r="M541" s="1" t="str">
        <v>moderná budova</v>
      </c>
    </row>
    <row r="542" spans="1:13">
      <c r="A542" s="1">
        <v>100018349</v>
      </c>
      <c r="B542" s="1" t="str">
        <v>Košický</v>
      </c>
      <c r="C542" s="1" t="str">
        <v>Trebišov</v>
      </c>
      <c r="D542" s="1" t="str">
        <v>Elokované pracovisko ako súčasť Strednej odbornej školy služieb a priemyslu sv. Jozafáta</v>
      </c>
      <c r="E542" s="1" t="str">
        <v>stredná odborná škola</v>
      </c>
      <c r="F542" s="1" t="str">
        <v>Stredná odborná škola</v>
      </c>
      <c r="G542" s="1" t="str">
        <v>nie</v>
      </c>
      <c r="H542" s="1">
        <v>100016545</v>
      </c>
      <c r="I542" s="1">
        <v>5</v>
      </c>
      <c r="J542" s="1" t="str">
        <v>Medická 2447, 7501 Trebišov</v>
      </c>
      <c r="K542" s="1" t="str">
        <v>Gréckokatolícka eparchia Košice</v>
      </c>
      <c r="L542" s="1" t="str">
        <v>cirkev, náboženská spoločnosť</v>
      </c>
      <c r="M542" s="1" t="str">
        <v>moderná budova</v>
      </c>
    </row>
    <row r="543" spans="1:13">
      <c r="A543" s="1">
        <v>100018365</v>
      </c>
      <c r="B543" s="1" t="str">
        <v>Košický</v>
      </c>
      <c r="C543" s="1" t="str">
        <v>Košice I</v>
      </c>
      <c r="D543" s="1" t="str">
        <v>Spojená škola</v>
      </c>
      <c r="E543" s="1" t="str">
        <v>spojená škola</v>
      </c>
      <c r="F543" s="1" t="str">
        <v>Spojená škola</v>
      </c>
      <c r="G543" s="1" t="str">
        <v>áno</v>
      </c>
      <c r="H543" s="1">
        <v>100018365</v>
      </c>
      <c r="I543" s="1">
        <v>3</v>
      </c>
      <c r="J543" s="1" t="str">
        <v>Odborárska 2, 4001 Košice-Sever</v>
      </c>
      <c r="K543" s="1" t="str">
        <v>Regionálny úrad školskej správy v Košiciach</v>
      </c>
      <c r="L543" s="1" t="str">
        <v>regionálny úrad školskej správy</v>
      </c>
      <c r="M543" s="1" t="str">
        <v>moderná budova</v>
      </c>
    </row>
    <row r="544" spans="1:13">
      <c r="A544" s="1">
        <v>100018366</v>
      </c>
      <c r="B544" s="1" t="str">
        <v>Košický</v>
      </c>
      <c r="C544" s="1" t="str">
        <v>Košice I</v>
      </c>
      <c r="D544" s="1" t="str">
        <v>Špeciálna základná škola - organizačná zložka Spojenej školy</v>
      </c>
      <c r="E544" s="1" t="str">
        <v>škola pre deti a žiakov so špeciálnymi výchovno-vzdelávacími potrebami</v>
      </c>
      <c r="F544" s="1" t="str">
        <v>Špeciálna základná škola</v>
      </c>
      <c r="G544" s="1" t="str">
        <v>nie</v>
      </c>
      <c r="H544" s="1">
        <v>100018365</v>
      </c>
      <c r="I544" s="1">
        <v>3</v>
      </c>
      <c r="J544" s="1" t="str">
        <v>Odborárska 2, 4001 Košice-Sever</v>
      </c>
      <c r="K544" s="1" t="str">
        <v>Regionálny úrad školskej správy v Košiciach</v>
      </c>
      <c r="L544" s="1" t="str">
        <v>regionálny úrad školskej správy</v>
      </c>
      <c r="M544" s="1" t="str">
        <v>moderná budova</v>
      </c>
    </row>
    <row r="545" spans="1:13">
      <c r="A545" s="1">
        <v>100018367</v>
      </c>
      <c r="B545" s="1" t="str">
        <v>Košický</v>
      </c>
      <c r="C545" s="1" t="str">
        <v>Košice I</v>
      </c>
      <c r="D545" s="1" t="str">
        <v>Základná škola pre žiakov s narušenou komunikačnou schopnosťou ako organizačná zložka Spojenej školy</v>
      </c>
      <c r="E545" s="1" t="str">
        <v>škola pre deti a žiakov so špeciálnymi výchovno-vzdelávacími potrebami</v>
      </c>
      <c r="F545" s="1" t="str">
        <v>ZŠ pre žiakov s narušenou komunikačnou schopnosťou</v>
      </c>
      <c r="G545" s="1" t="str">
        <v>nie</v>
      </c>
      <c r="H545" s="1">
        <v>100018365</v>
      </c>
      <c r="I545" s="1">
        <v>3</v>
      </c>
      <c r="J545" s="1" t="str">
        <v>Odborárska 2, 4001 Košice-Sever</v>
      </c>
      <c r="K545" s="1" t="str">
        <v>Regionálny úrad školskej správy v Košiciach</v>
      </c>
      <c r="L545" s="1" t="str">
        <v>regionálny úrad školskej správy</v>
      </c>
      <c r="M545" s="1" t="str">
        <v>moderná budova</v>
      </c>
    </row>
    <row r="546" spans="1:13">
      <c r="A546" s="1">
        <v>100018370</v>
      </c>
      <c r="B546" s="1" t="str">
        <v>Košický</v>
      </c>
      <c r="C546" s="1" t="str">
        <v>Košice - okolie</v>
      </c>
      <c r="D546" s="1" t="str">
        <v>Základná škola s materskou školou</v>
      </c>
      <c r="E546" s="1" t="str">
        <v>základná škola</v>
      </c>
      <c r="F546" s="1" t="str">
        <v>ZŠ I. stupeň</v>
      </c>
      <c r="G546" s="1" t="str">
        <v>áno</v>
      </c>
      <c r="H546" s="1">
        <v>100018370</v>
      </c>
      <c r="I546" s="1">
        <v>1</v>
      </c>
      <c r="J546" s="1" t="str">
        <v>Košická Polianka 148, 4441 Košická Polianka</v>
      </c>
      <c r="K546" s="1" t="str">
        <v>Obec Košická Polianka</v>
      </c>
      <c r="L546" s="1" t="str">
        <v>obec, mesto</v>
      </c>
      <c r="M546" s="1" t="str">
        <v>moderná budova</v>
      </c>
    </row>
    <row r="547" spans="1:13">
      <c r="A547" s="1">
        <v>100018377</v>
      </c>
      <c r="B547" s="1" t="str">
        <v>Košický</v>
      </c>
      <c r="C547" s="1" t="str">
        <v>Košice - okolie</v>
      </c>
      <c r="D547" s="1" t="str">
        <v>Základná škola s vyučovacím jazykom maďarským - Alapiskola</v>
      </c>
      <c r="E547" s="1" t="str">
        <v>základná škola</v>
      </c>
      <c r="F547" s="1" t="str">
        <v>Základná škola</v>
      </c>
      <c r="G547" s="1" t="str">
        <v>áno</v>
      </c>
      <c r="H547" s="1">
        <v>100018377</v>
      </c>
      <c r="I547" s="1">
        <v>1</v>
      </c>
      <c r="J547" s="1" t="str">
        <v>Československej armády 15, 4501 Moldava nad Bodvou</v>
      </c>
      <c r="K547" s="1" t="str">
        <v>Mesto Moldava nad Bodvou</v>
      </c>
      <c r="L547" s="1" t="str">
        <v>obec, mesto</v>
      </c>
      <c r="M547" s="1" t="str">
        <v>moderná budova</v>
      </c>
    </row>
    <row r="548" spans="1:13">
      <c r="A548" s="1">
        <v>100018381</v>
      </c>
      <c r="B548" s="1" t="str">
        <v>Košický</v>
      </c>
      <c r="C548" s="1" t="str">
        <v>Košice - okolie</v>
      </c>
      <c r="D548" s="1" t="str">
        <v>Základná škola s materskou školou</v>
      </c>
      <c r="E548" s="1" t="str">
        <v>základná škola</v>
      </c>
      <c r="F548" s="1" t="str">
        <v>Základná škola</v>
      </c>
      <c r="G548" s="1" t="str">
        <v>áno</v>
      </c>
      <c r="H548" s="1">
        <v>100018381</v>
      </c>
      <c r="I548" s="1">
        <v>1</v>
      </c>
      <c r="J548" s="1" t="str">
        <v>SNP 121, 4442 Rozhanovce</v>
      </c>
      <c r="K548" s="1" t="str">
        <v>Obec Rozhanovce</v>
      </c>
      <c r="L548" s="1" t="str">
        <v>obec, mesto</v>
      </c>
      <c r="M548" s="1" t="str">
        <v>moderná budova</v>
      </c>
    </row>
    <row r="549" spans="1:13">
      <c r="A549" s="1">
        <v>100018396</v>
      </c>
      <c r="B549" s="1" t="str">
        <v>Košický</v>
      </c>
      <c r="C549" s="1" t="str">
        <v>Spišská Nová Ves</v>
      </c>
      <c r="D549" s="1" t="str">
        <v>Elokované pracovisko ako súčasť Súkromnej spojenej školy EDURAM - Súkromné OU</v>
      </c>
      <c r="E549" s="1" t="str">
        <v>škola pre deti a žiakov so špeciálnymi výchovno-vzdelávacími potrebami</v>
      </c>
      <c r="F549" s="1" t="str">
        <v>Odborné učilište</v>
      </c>
      <c r="G549" s="1" t="str">
        <v>nie</v>
      </c>
      <c r="H549" s="1">
        <v>100017540</v>
      </c>
      <c r="I549" s="1">
        <v>9</v>
      </c>
      <c r="J549" s="1" t="str">
        <v>Družstevná 4, 5342 Krompachy</v>
      </c>
      <c r="K549" s="1" t="str">
        <v>EDURAM s.r.o.</v>
      </c>
      <c r="L549" s="1" t="str">
        <v>súkromník</v>
      </c>
      <c r="M549" s="1" t="str">
        <v>historická budova</v>
      </c>
    </row>
    <row r="550" spans="1:13">
      <c r="A550" s="1">
        <v>100018397</v>
      </c>
      <c r="B550" s="1" t="str">
        <v>Košický</v>
      </c>
      <c r="C550" s="1" t="str">
        <v>Spišská Nová Ves</v>
      </c>
      <c r="D550" s="1" t="str">
        <v>Elokované pracovisko ako súčasť Súkromnej spojenej školy EDURAM - Súkr. SOŠ</v>
      </c>
      <c r="E550" s="1" t="str">
        <v>stredná odborná škola</v>
      </c>
      <c r="F550" s="1" t="str">
        <v>Stredná odborná škola</v>
      </c>
      <c r="G550" s="1" t="str">
        <v>nie</v>
      </c>
      <c r="H550" s="1">
        <v>100017540</v>
      </c>
      <c r="I550" s="1">
        <v>9</v>
      </c>
      <c r="J550" s="1" t="str">
        <v>Družstevná 4, 5342 Krompachy</v>
      </c>
      <c r="K550" s="1" t="str">
        <v>EDURAM s.r.o.</v>
      </c>
      <c r="L550" s="1" t="str">
        <v>súkromník</v>
      </c>
      <c r="M550" s="1" t="str">
        <v>historická budova</v>
      </c>
    </row>
    <row r="551" spans="1:13">
      <c r="A551" s="1">
        <v>100018572</v>
      </c>
      <c r="B551" s="1" t="str">
        <v>Košický</v>
      </c>
      <c r="C551" s="1" t="str">
        <v>Košice I</v>
      </c>
      <c r="D551" s="1" t="str">
        <v>Základná škola s materskou školou</v>
      </c>
      <c r="E551" s="1" t="str">
        <v>základná škola</v>
      </c>
      <c r="F551" s="1" t="str">
        <v>Základná škola</v>
      </c>
      <c r="G551" s="1" t="str">
        <v>áno</v>
      </c>
      <c r="H551" s="1">
        <v>100018572</v>
      </c>
      <c r="I551" s="1">
        <v>1</v>
      </c>
      <c r="J551" s="1" t="str">
        <v>Masarykova 19 / A, 4001 Košice-Staré Mesto</v>
      </c>
      <c r="K551" s="1" t="str">
        <v>Mesto Košice</v>
      </c>
      <c r="L551" s="1" t="str">
        <v>obec, mesto</v>
      </c>
      <c r="M551" s="1" t="str">
        <v>moderná budova</v>
      </c>
    </row>
    <row r="552" spans="1:13">
      <c r="A552" s="1">
        <v>100018573</v>
      </c>
      <c r="B552" s="1" t="str">
        <v>Košický</v>
      </c>
      <c r="C552" s="1" t="str">
        <v>Trebišov</v>
      </c>
      <c r="D552" s="1" t="str">
        <v>Cirkevná základná škola s materskou školou sv. Juraja</v>
      </c>
      <c r="E552" s="1" t="str">
        <v>základná škola</v>
      </c>
      <c r="F552" s="1" t="str">
        <v>Základná škola</v>
      </c>
      <c r="G552" s="1" t="str">
        <v>áno</v>
      </c>
      <c r="H552" s="1">
        <v>100018573</v>
      </c>
      <c r="I552" s="1">
        <v>1</v>
      </c>
      <c r="J552" s="1" t="str">
        <v>Gorkého 55, 7501 Trebišov</v>
      </c>
      <c r="K552" s="1" t="str">
        <v>Gréckokatolícka eparchia Košice</v>
      </c>
      <c r="L552" s="1" t="str">
        <v>cirkev, náboženská spoločnosť</v>
      </c>
      <c r="M552" s="1" t="str">
        <v>moderná budova</v>
      </c>
    </row>
    <row r="553" spans="1:13">
      <c r="A553" s="1">
        <v>100018624</v>
      </c>
      <c r="B553" s="1" t="str">
        <v>Košický</v>
      </c>
      <c r="C553" s="1" t="str">
        <v>Košice II</v>
      </c>
      <c r="D553" s="1" t="str">
        <v>Súkromná základná škola</v>
      </c>
      <c r="E553" s="1" t="str">
        <v>základná škola</v>
      </c>
      <c r="F553" s="1" t="str">
        <v>Základná škola</v>
      </c>
      <c r="G553" s="1" t="str">
        <v>áno</v>
      </c>
      <c r="H553" s="1">
        <v>100018624</v>
      </c>
      <c r="I553" s="1">
        <v>1</v>
      </c>
      <c r="J553" s="1" t="str">
        <v>Petzvalova 4, 4011 Košice-Západ</v>
      </c>
      <c r="K553" s="1" t="str">
        <v>OZ Škola po novom</v>
      </c>
      <c r="L553" s="1" t="str">
        <v>súkromník</v>
      </c>
      <c r="M553" s="1" t="str">
        <v>moderná budova</v>
      </c>
    </row>
    <row r="554" spans="1:13">
      <c r="A554" s="1">
        <v>100018780</v>
      </c>
      <c r="B554" s="1" t="str">
        <v>Košický</v>
      </c>
      <c r="C554" s="1" t="str">
        <v>Košice I</v>
      </c>
      <c r="D554" s="1" t="str">
        <v>Elokované pracovisko ako súčasť Spojenej školy internátnej - Odborné učilište internátne</v>
      </c>
      <c r="E554" s="1" t="str">
        <v>škola pre deti a žiakov so špeciálnymi výchovno-vzdelávacími potrebami</v>
      </c>
      <c r="F554" s="1" t="str">
        <v>Odborné učilište internátne</v>
      </c>
      <c r="G554" s="1" t="str">
        <v>nie</v>
      </c>
      <c r="H554" s="1">
        <v>100017523</v>
      </c>
      <c r="I554" s="1">
        <v>9</v>
      </c>
      <c r="J554" s="1" t="str">
        <v>Floriánska 18, 4001 Košice-Staré Mesto</v>
      </c>
      <c r="K554" s="1" t="str">
        <v>Regionálny úrad školskej správy v Košiciach</v>
      </c>
      <c r="L554" s="1" t="str">
        <v>regionálny úrad školskej správy</v>
      </c>
      <c r="M554" s="1" t="str">
        <v>moderná budova</v>
      </c>
    </row>
    <row r="555" spans="1:13">
      <c r="A555" s="1">
        <v>100018796</v>
      </c>
      <c r="B555" s="1" t="str">
        <v>Košický</v>
      </c>
      <c r="C555" s="1" t="str">
        <v>Gelnica</v>
      </c>
      <c r="D555" s="1" t="str">
        <v>Základná škola</v>
      </c>
      <c r="E555" s="1" t="str">
        <v>základná škola</v>
      </c>
      <c r="F555" s="1" t="str">
        <v>ZŠ I. stupeň</v>
      </c>
      <c r="G555" s="1" t="str">
        <v>áno</v>
      </c>
      <c r="H555" s="1">
        <v>100018796</v>
      </c>
      <c r="I555" s="1">
        <v>1</v>
      </c>
      <c r="J555" s="1" t="str">
        <v>Richnava 189, 5351 Richnava</v>
      </c>
      <c r="K555" s="1" t="str">
        <v>Regionálny úrad školskej správy v Košiciach</v>
      </c>
      <c r="L555" s="1" t="str">
        <v>regionálny úrad školskej správy</v>
      </c>
      <c r="M555" s="1" t="str">
        <v>moderná budova</v>
      </c>
    </row>
    <row r="556" spans="1:13">
      <c r="A556" s="1">
        <v>100018831</v>
      </c>
      <c r="B556" s="1" t="str">
        <v>Košický</v>
      </c>
      <c r="C556" s="1" t="str">
        <v>Trebišov</v>
      </c>
      <c r="D556" s="1" t="str">
        <v>Spojená škola</v>
      </c>
      <c r="E556" s="1" t="str">
        <v>spojená škola</v>
      </c>
      <c r="F556" s="1" t="str">
        <v>Spojená škola</v>
      </c>
      <c r="G556" s="1" t="str">
        <v>áno</v>
      </c>
      <c r="H556" s="1">
        <v>100018831</v>
      </c>
      <c r="I556" s="1">
        <v>3</v>
      </c>
      <c r="J556" s="1" t="str">
        <v>F. Rákocziho 432 / 28, 7701 Kráľovský Chlmec</v>
      </c>
      <c r="K556" s="1" t="str">
        <v>Regionálny úrad školskej správy v Košiciach</v>
      </c>
      <c r="L556" s="1" t="str">
        <v>regionálny úrad školskej správy</v>
      </c>
      <c r="M556" s="1" t="str">
        <v>historická budova</v>
      </c>
    </row>
    <row r="557" spans="1:13">
      <c r="A557" s="1">
        <v>100018832</v>
      </c>
      <c r="B557" s="1" t="str">
        <v>Košický</v>
      </c>
      <c r="C557" s="1" t="str">
        <v>Trebišov</v>
      </c>
      <c r="D557" s="1" t="str">
        <v>Špeciálna základná škola - Špeciális Alapiskola ako organizačná zložka Spojenej školy</v>
      </c>
      <c r="E557" s="1" t="str">
        <v>škola pre deti a žiakov so špeciálnymi výchovno-vzdelávacími potrebami</v>
      </c>
      <c r="F557" s="1" t="str">
        <v>Špeciálna základná škola</v>
      </c>
      <c r="G557" s="1" t="str">
        <v>nie</v>
      </c>
      <c r="H557" s="1">
        <v>100018831</v>
      </c>
      <c r="I557" s="1">
        <v>3</v>
      </c>
      <c r="J557" s="1" t="str">
        <v>F. Rákocziho 432 / 28, 7701 Kráľovský Chlmec</v>
      </c>
      <c r="K557" s="1" t="str">
        <v>Regionálny úrad školskej správy v Košiciach</v>
      </c>
      <c r="L557" s="1" t="str">
        <v>regionálny úrad školskej správy</v>
      </c>
      <c r="M557" s="1" t="str">
        <v>historická budova</v>
      </c>
    </row>
    <row r="558" spans="1:13">
      <c r="A558" s="1">
        <v>100018833</v>
      </c>
      <c r="B558" s="1" t="str">
        <v>Košický</v>
      </c>
      <c r="C558" s="1" t="str">
        <v>Trebišov</v>
      </c>
      <c r="D558" s="1" t="str">
        <v>Praktická škola - Készségfejlesztő ako organizačná zložka Spojenej školy</v>
      </c>
      <c r="E558" s="1" t="str">
        <v>škola pre deti a žiakov so špeciálnymi výchovno-vzdelávacími potrebami</v>
      </c>
      <c r="F558" s="1" t="str">
        <v>Praktická škola</v>
      </c>
      <c r="G558" s="1" t="str">
        <v>nie</v>
      </c>
      <c r="H558" s="1">
        <v>100018831</v>
      </c>
      <c r="I558" s="1">
        <v>3</v>
      </c>
      <c r="J558" s="1" t="str">
        <v>F. Rákocziho 432 / 28, 7701 Kráľovský Chlmec</v>
      </c>
      <c r="K558" s="1" t="str">
        <v>Regionálny úrad školskej správy v Košiciach</v>
      </c>
      <c r="L558" s="1" t="str">
        <v>regionálny úrad školskej správy</v>
      </c>
      <c r="M558" s="1" t="str">
        <v>historická budova</v>
      </c>
    </row>
    <row r="559" spans="1:13">
      <c r="A559" s="1">
        <v>100018835</v>
      </c>
      <c r="B559" s="1" t="str">
        <v>Košický</v>
      </c>
      <c r="C559" s="1" t="str">
        <v>Michalovce</v>
      </c>
      <c r="D559" s="1" t="str">
        <v>Základná škola</v>
      </c>
      <c r="E559" s="1" t="str">
        <v>základná škola</v>
      </c>
      <c r="F559" s="1" t="str">
        <v>ZŠ I. stupeň</v>
      </c>
      <c r="G559" s="1" t="str">
        <v>áno</v>
      </c>
      <c r="H559" s="1">
        <v>100018835</v>
      </c>
      <c r="I559" s="1">
        <v>1</v>
      </c>
      <c r="J559" s="1" t="str">
        <v>Hatalov 183, 7216 Hatalov</v>
      </c>
      <c r="K559" s="1" t="str">
        <v>Obec Hatalov</v>
      </c>
      <c r="L559" s="1" t="str">
        <v>obec, mesto</v>
      </c>
      <c r="M559" s="1" t="str">
        <v>moderná budova</v>
      </c>
    </row>
    <row r="560" spans="1:13">
      <c r="A560" s="1">
        <v>100018915</v>
      </c>
      <c r="B560" s="1" t="str">
        <v>Košický</v>
      </c>
      <c r="C560" s="1" t="str">
        <v>Košice - okolie</v>
      </c>
      <c r="D560" s="1" t="str">
        <v>Základná škola s materskou školou</v>
      </c>
      <c r="E560" s="1" t="str">
        <v>základná škola</v>
      </c>
      <c r="F560" s="1" t="str">
        <v>Základná škola</v>
      </c>
      <c r="G560" s="1" t="str">
        <v>áno</v>
      </c>
      <c r="H560" s="1">
        <v>100018915</v>
      </c>
      <c r="I560" s="1">
        <v>1</v>
      </c>
      <c r="J560" s="1" t="str">
        <v>Školská 301 / 16, 4402 Turňa nad Bodvou</v>
      </c>
      <c r="K560" s="1" t="str">
        <v>Obec Turňa nad Bodvou</v>
      </c>
      <c r="L560" s="1" t="str">
        <v>obec, mesto</v>
      </c>
      <c r="M560" s="1" t="str">
        <v>moderná budova</v>
      </c>
    </row>
    <row r="561" spans="1:13">
      <c r="A561" s="1">
        <v>100018951</v>
      </c>
      <c r="B561" s="1" t="str">
        <v>Košický</v>
      </c>
      <c r="C561" s="1" t="str">
        <v>Michalovce</v>
      </c>
      <c r="D561" s="1" t="str">
        <v>Elokované pracovisko ako súčasť Základnej školy Jánosa Erdélyiho s vyučovacím jazykom maďarským - Erdélyi János Alapiskola</v>
      </c>
      <c r="E561" s="1" t="str">
        <v>základná škola</v>
      </c>
      <c r="F561" s="1" t="str">
        <v>Základná škola</v>
      </c>
      <c r="G561" s="1" t="str">
        <v>nie</v>
      </c>
      <c r="H561" s="1">
        <v>100015687</v>
      </c>
      <c r="I561" s="1">
        <v>2</v>
      </c>
      <c r="J561" s="1" t="str">
        <v>Komenského 36, 7901 Veľké Kapušany</v>
      </c>
      <c r="K561" s="1" t="str">
        <v>Mesto Veľké Kapušany</v>
      </c>
      <c r="L561" s="1" t="str">
        <v>obec, mesto</v>
      </c>
      <c r="M561" s="1" t="str">
        <v>moderná budova</v>
      </c>
    </row>
    <row r="562" spans="1:13">
      <c r="A562" s="1">
        <v>100018961</v>
      </c>
      <c r="B562" s="1" t="str">
        <v>Košický</v>
      </c>
      <c r="C562" s="1" t="str">
        <v>Košice III</v>
      </c>
      <c r="D562" s="1" t="str">
        <v>Súkromná základná škola International School</v>
      </c>
      <c r="E562" s="1" t="str">
        <v>základná škola</v>
      </c>
      <c r="F562" s="1" t="str">
        <v>Základná škola</v>
      </c>
      <c r="G562" s="1" t="str">
        <v>áno</v>
      </c>
      <c r="H562" s="1">
        <v>100018961</v>
      </c>
      <c r="I562" s="1">
        <v>1</v>
      </c>
      <c r="J562" s="1" t="str">
        <v>Poľná 1, 4001 Košice-Košická Nová Ves</v>
      </c>
      <c r="K562" s="1" t="str">
        <v>Európska vzdelávacia agentúra ELBA, n.o. /European Educational Agency ELBA, n.o./</v>
      </c>
      <c r="L562" s="1" t="str">
        <v>súkromník</v>
      </c>
      <c r="M562" s="1" t="str">
        <v>moderná budova</v>
      </c>
    </row>
    <row r="563" spans="1:13">
      <c r="A563" s="1">
        <v>100018962</v>
      </c>
      <c r="B563" s="1" t="str">
        <v>Košický</v>
      </c>
      <c r="C563" s="1" t="str">
        <v>Michalovce</v>
      </c>
      <c r="D563" s="1" t="str">
        <v>Súkromná spojená škola</v>
      </c>
      <c r="E563" s="1" t="str">
        <v>spojená škola</v>
      </c>
      <c r="F563" s="1" t="str">
        <v>Spojená škola</v>
      </c>
      <c r="G563" s="1" t="str">
        <v>áno</v>
      </c>
      <c r="H563" s="1">
        <v>100018962</v>
      </c>
      <c r="I563" s="1">
        <v>3</v>
      </c>
      <c r="J563" s="1" t="str">
        <v>Klokočov 90, 7236 Klokočov</v>
      </c>
      <c r="K563" s="1" t="str">
        <v>Ing. Veronika Ondová</v>
      </c>
      <c r="L563" s="1" t="str">
        <v>súkromník</v>
      </c>
      <c r="M563" s="1" t="str">
        <v>moderná budova</v>
      </c>
    </row>
    <row r="564" spans="1:13">
      <c r="A564" s="1">
        <v>100018975</v>
      </c>
      <c r="B564" s="1" t="str">
        <v>Košický</v>
      </c>
      <c r="C564" s="1" t="str">
        <v>Michalovce</v>
      </c>
      <c r="D564" s="1" t="str">
        <v>Súkromná základná škola pre žiakov s autizmom ako organizačná zložka Súkromnej spojenej školy</v>
      </c>
      <c r="E564" s="1" t="str">
        <v>škola pre deti a žiakov so špeciálnymi výchovno-vzdelávacími potrebami</v>
      </c>
      <c r="F564" s="1" t="str">
        <v>ZŠ pre žiakov s autizmom</v>
      </c>
      <c r="G564" s="1" t="str">
        <v>nie</v>
      </c>
      <c r="H564" s="1">
        <v>100018962</v>
      </c>
      <c r="I564" s="1">
        <v>3</v>
      </c>
      <c r="J564" s="1" t="str">
        <v>Klokočov 65, 7236 Klokočov</v>
      </c>
      <c r="K564" s="1" t="str">
        <v>Ing. Veronika Ondová</v>
      </c>
      <c r="L564" s="1" t="str">
        <v>súkromník</v>
      </c>
      <c r="M564" s="1" t="str">
        <v>moderná budova</v>
      </c>
    </row>
    <row r="565" spans="1:13">
      <c r="A565" s="1">
        <v>100019051</v>
      </c>
      <c r="B565" s="1" t="str">
        <v>Košický</v>
      </c>
      <c r="C565" s="1" t="str">
        <v>Michalovce</v>
      </c>
      <c r="D565" s="1" t="str">
        <v>Základná škola s materskou školou</v>
      </c>
      <c r="E565" s="1" t="str">
        <v>základná škola</v>
      </c>
      <c r="F565" s="1" t="str">
        <v>Základná škola</v>
      </c>
      <c r="G565" s="1" t="str">
        <v>áno</v>
      </c>
      <c r="H565" s="1">
        <v>100019051</v>
      </c>
      <c r="I565" s="1">
        <v>1</v>
      </c>
      <c r="J565" s="1" t="str">
        <v>Hlavná 175, 7206 Malčice</v>
      </c>
      <c r="K565" s="1" t="str">
        <v>Obec Malčice</v>
      </c>
      <c r="L565" s="1" t="str">
        <v>obec, mesto</v>
      </c>
      <c r="M565" s="1" t="str">
        <v>moderná budova</v>
      </c>
    </row>
    <row r="566" spans="1:13">
      <c r="A566" s="1">
        <v>100019177</v>
      </c>
      <c r="B566" s="1" t="str">
        <v>Košický</v>
      </c>
      <c r="C566" s="1" t="str">
        <v>Rožňava</v>
      </c>
      <c r="D566" s="1" t="str">
        <v>Katolícka základná škola  s materskou školou sv. Jána Nepomuckého</v>
      </c>
      <c r="E566" s="1" t="str">
        <v>základná škola</v>
      </c>
      <c r="F566" s="1" t="str">
        <v>Základná škola</v>
      </c>
      <c r="G566" s="1" t="str">
        <v>áno</v>
      </c>
      <c r="H566" s="1">
        <v>100019177</v>
      </c>
      <c r="I566" s="1">
        <v>1</v>
      </c>
      <c r="J566" s="1" t="str">
        <v>Kósu  Schoppera 22, 4801 Rožňava</v>
      </c>
      <c r="K566" s="1" t="str">
        <v>Rímskokatolícka cirkev Biskupstvo Rožňava</v>
      </c>
      <c r="L566" s="1" t="str">
        <v>cirkev, náboženská spoločnosť</v>
      </c>
      <c r="M566" s="1" t="str">
        <v>historická budova</v>
      </c>
    </row>
    <row r="567" spans="1:13">
      <c r="A567" s="1">
        <v>100019199</v>
      </c>
      <c r="B567" s="1" t="str">
        <v>Košický</v>
      </c>
      <c r="C567" s="1" t="str">
        <v>Košice - okolie</v>
      </c>
      <c r="D567" s="1" t="str">
        <v>Súkromná základná škola slobodného demokratického vzdelávania</v>
      </c>
      <c r="E567" s="1" t="str">
        <v>základná škola</v>
      </c>
      <c r="F567" s="1" t="str">
        <v>Základná škola</v>
      </c>
      <c r="G567" s="1" t="str">
        <v>áno</v>
      </c>
      <c r="H567" s="1">
        <v>100019199</v>
      </c>
      <c r="I567" s="1">
        <v>1</v>
      </c>
      <c r="J567" s="1" t="str">
        <v>Jarmočná 96, 4411 Ždaňa</v>
      </c>
      <c r="K567" s="1" t="str">
        <v>Ťahanovská záhrada</v>
      </c>
      <c r="L567" s="1" t="str">
        <v>súkromník</v>
      </c>
      <c r="M567" s="1" t="str">
        <v>moderná budova</v>
      </c>
    </row>
    <row r="568" spans="1:13">
      <c r="A568" s="1">
        <v>100019235</v>
      </c>
      <c r="B568" s="1" t="str">
        <v>Košický</v>
      </c>
      <c r="C568" s="1" t="str">
        <v>Košice - okolie</v>
      </c>
      <c r="D568" s="1" t="str">
        <v>Elokované pracovisko ako súčasť Strednej odbornej školy technickej</v>
      </c>
      <c r="E568" s="1" t="str">
        <v>stredná odborná škola</v>
      </c>
      <c r="F568" s="1" t="str">
        <v>Stredná odborná škola</v>
      </c>
      <c r="G568" s="1" t="str">
        <v>nie</v>
      </c>
      <c r="H568" s="1">
        <v>100014979</v>
      </c>
      <c r="I568" s="1">
        <v>13</v>
      </c>
      <c r="J568" s="1" t="str">
        <v>Župná cesta 172 / 10, 4402 Turňa nad Bodvou</v>
      </c>
      <c r="K568" s="1" t="str">
        <v>Košický samosprávny kraj</v>
      </c>
      <c r="L568" s="1" t="str">
        <v>samosprávny kraj</v>
      </c>
      <c r="M568" s="1" t="str">
        <v>moderná budova</v>
      </c>
    </row>
    <row r="569" spans="1:13">
      <c r="A569" s="1">
        <v>100019236</v>
      </c>
      <c r="B569" s="1" t="str">
        <v>Košický</v>
      </c>
      <c r="C569" s="1" t="str">
        <v>Košice II</v>
      </c>
      <c r="D569" s="1" t="str">
        <v>Súkromná základná škola Splash International</v>
      </c>
      <c r="E569" s="1" t="str">
        <v>základná škola</v>
      </c>
      <c r="F569" s="1" t="str">
        <v>ZŠ I. stupeň</v>
      </c>
      <c r="G569" s="1" t="str">
        <v>áno</v>
      </c>
      <c r="H569" s="1">
        <v>100019236</v>
      </c>
      <c r="I569" s="1">
        <v>1</v>
      </c>
      <c r="J569" s="1" t="str">
        <v>Drábova 3, 4023 Košice-Sídlisko KVP</v>
      </c>
      <c r="K569" s="1" t="str">
        <v>Občianske združenie  "SPLASH INTERNATIONAL"</v>
      </c>
      <c r="L569" s="1" t="str">
        <v>súkromník</v>
      </c>
      <c r="M569" s="1" t="str">
        <v>moderná budova</v>
      </c>
    </row>
    <row r="570" spans="1:13">
      <c r="A570" s="1">
        <v>100019237</v>
      </c>
      <c r="B570" s="1" t="str">
        <v>Košický</v>
      </c>
      <c r="C570" s="1" t="str">
        <v>Spišská Nová Ves</v>
      </c>
      <c r="D570" s="1" t="str">
        <v>Praktická škola ako organizačná zložka Spojenej školy</v>
      </c>
      <c r="E570" s="1" t="str">
        <v>škola pre deti a žiakov so špeciálnymi výchovno-vzdelávacími potrebami</v>
      </c>
      <c r="F570" s="1" t="str">
        <v>Praktická škola</v>
      </c>
      <c r="G570" s="1" t="str">
        <v>nie</v>
      </c>
      <c r="H570" s="1">
        <v>100017544</v>
      </c>
      <c r="I570" s="1">
        <v>4</v>
      </c>
      <c r="J570" s="1" t="str">
        <v>Zimné 465, 5323 Rudňany</v>
      </c>
      <c r="K570" s="1" t="str">
        <v>Regionálny úrad školskej správy v Košiciach</v>
      </c>
      <c r="L570" s="1" t="str">
        <v>regionálny úrad školskej správy</v>
      </c>
      <c r="M570" s="1" t="str">
        <v>moderná budova</v>
      </c>
    </row>
    <row r="571" spans="1:13">
      <c r="A571" s="1">
        <v>100019285</v>
      </c>
      <c r="B571" s="1" t="str">
        <v>Košický</v>
      </c>
      <c r="C571" s="1" t="str">
        <v>Košice I</v>
      </c>
      <c r="D571" s="1" t="str">
        <v>Elokované pracovisko ako súčasť Spojenej školy internátnej - Praktická škola internátna</v>
      </c>
      <c r="E571" s="1" t="str">
        <v>škola pre deti a žiakov so špeciálnymi výchovno-vzdelávacími potrebami</v>
      </c>
      <c r="F571" s="1" t="str">
        <v>Praktická škola internátna</v>
      </c>
      <c r="G571" s="1" t="str">
        <v>nie</v>
      </c>
      <c r="H571" s="1">
        <v>100017523</v>
      </c>
      <c r="I571" s="1">
        <v>9</v>
      </c>
      <c r="J571" s="1" t="str">
        <v>Floriánska 18, 4001 Košice-Staré Mesto</v>
      </c>
      <c r="K571" s="1" t="str">
        <v>Regionálny úrad školskej správy v Košiciach</v>
      </c>
      <c r="L571" s="1" t="str">
        <v>regionálny úrad školskej správy</v>
      </c>
      <c r="M571" s="1" t="str">
        <v>moderná budova</v>
      </c>
    </row>
    <row r="572" spans="1:13">
      <c r="A572" s="1">
        <v>100019330</v>
      </c>
      <c r="B572" s="1" t="str">
        <v>Košický</v>
      </c>
      <c r="C572" s="1" t="str">
        <v>Trebišov</v>
      </c>
      <c r="D572" s="1" t="str">
        <v>Elokované pracovisko ako súčasť Spojenej školy internátnej - Praktická škola internátna</v>
      </c>
      <c r="E572" s="1" t="str">
        <v>škola pre deti a žiakov so špeciálnymi výchovno-vzdelávacími potrebami</v>
      </c>
      <c r="F572" s="1" t="str">
        <v>Praktická škola internátna</v>
      </c>
      <c r="G572" s="1" t="str">
        <v>nie</v>
      </c>
      <c r="H572" s="1">
        <v>100017531</v>
      </c>
      <c r="I572" s="1">
        <v>5</v>
      </c>
      <c r="J572" s="1" t="str">
        <v>Nová 1690 / 11, 7801 Sečovce</v>
      </c>
      <c r="K572" s="1" t="str">
        <v>Regionálny úrad školskej správy v Košiciach</v>
      </c>
      <c r="L572" s="1" t="str">
        <v>regionálny úrad školskej správy</v>
      </c>
      <c r="M572" s="1" t="str">
        <v>moderná budova</v>
      </c>
    </row>
    <row r="573" spans="1:13">
      <c r="A573" s="1">
        <v>100019342</v>
      </c>
      <c r="B573" s="1" t="str">
        <v>Košický</v>
      </c>
      <c r="C573" s="1" t="str">
        <v>Rožňava</v>
      </c>
      <c r="D573" s="1" t="str">
        <v>Stredná odborná škola techniky a služieb</v>
      </c>
      <c r="E573" s="1" t="str">
        <v>stredná odborná škola</v>
      </c>
      <c r="F573" s="1" t="str">
        <v>Stredná odborná škola</v>
      </c>
      <c r="G573" s="1" t="str">
        <v>áno</v>
      </c>
      <c r="H573" s="1">
        <v>100019342</v>
      </c>
      <c r="I573" s="1">
        <v>1</v>
      </c>
      <c r="J573" s="1" t="str">
        <v>SNP 607, 4925 Dobšiná</v>
      </c>
      <c r="K573" s="1" t="str">
        <v>Košický samosprávny kraj</v>
      </c>
      <c r="L573" s="1" t="str">
        <v>samosprávny kraj</v>
      </c>
      <c r="M573" s="1" t="str">
        <v>historická budova</v>
      </c>
    </row>
    <row r="574" spans="1:13">
      <c r="A574" s="1">
        <v>100019343</v>
      </c>
      <c r="B574" s="1" t="str">
        <v>Košický</v>
      </c>
      <c r="C574" s="1" t="str">
        <v>Rožňava</v>
      </c>
      <c r="D574" s="1" t="str">
        <v>Elokované pracovisko ako súčasť Strednej odbornej školy technickej</v>
      </c>
      <c r="E574" s="1" t="str">
        <v>stredná odborná škola</v>
      </c>
      <c r="F574" s="1" t="str">
        <v>Stredná odborná škola</v>
      </c>
      <c r="G574" s="1" t="str">
        <v>nie</v>
      </c>
      <c r="H574" s="1">
        <v>100015875</v>
      </c>
      <c r="I574" s="1">
        <v>2</v>
      </c>
      <c r="J574" s="1" t="str">
        <v>Teplická 1, 4932 Štítnik</v>
      </c>
      <c r="K574" s="1" t="str">
        <v>Košický samosprávny kraj</v>
      </c>
      <c r="L574" s="1" t="str">
        <v>samosprávny kraj</v>
      </c>
      <c r="M574" s="1" t="str">
        <v>moderná budova</v>
      </c>
    </row>
    <row r="575" spans="1:13">
      <c r="A575" s="1">
        <v>100019346</v>
      </c>
      <c r="B575" s="1" t="str">
        <v>Košický</v>
      </c>
      <c r="C575" s="1" t="str">
        <v>Spišská Nová Ves</v>
      </c>
      <c r="D575" s="1" t="str">
        <v>Elokované pracovisko ako súčasť Spojenej školy - Špeciálna základná škola</v>
      </c>
      <c r="E575" s="1" t="str">
        <v>škola pre deti a žiakov so špeciálnymi výchovno-vzdelávacími potrebami</v>
      </c>
      <c r="F575" s="1" t="str">
        <v>Špeciálna základná škola</v>
      </c>
      <c r="G575" s="1" t="str">
        <v>nie</v>
      </c>
      <c r="H575" s="1">
        <v>100017539</v>
      </c>
      <c r="I575" s="1">
        <v>8</v>
      </c>
      <c r="J575" s="1" t="str">
        <v>Michalská 55 / 77, 5321 Markušovce</v>
      </c>
      <c r="K575" s="1" t="str">
        <v>Regionálny úrad školskej správy v Košiciach</v>
      </c>
      <c r="L575" s="1" t="str">
        <v>regionálny úrad školskej správy</v>
      </c>
      <c r="M575" s="1" t="str">
        <v>moderná budova</v>
      </c>
    </row>
    <row r="576" spans="1:13">
      <c r="A576" s="1">
        <v>100019349</v>
      </c>
      <c r="B576" s="1" t="str">
        <v>Košický</v>
      </c>
      <c r="C576" s="1" t="str">
        <v>Spišská Nová Ves</v>
      </c>
      <c r="D576" s="1" t="str">
        <v>Elokované pracovisko ako súčasť Spojenej školy - Praktická škola</v>
      </c>
      <c r="E576" s="1" t="str">
        <v>škola pre deti a žiakov so špeciálnymi výchovno-vzdelávacími potrebami</v>
      </c>
      <c r="F576" s="1" t="str">
        <v>Praktická škola</v>
      </c>
      <c r="G576" s="1" t="str">
        <v>nie</v>
      </c>
      <c r="H576" s="1">
        <v>100017539</v>
      </c>
      <c r="I576" s="1">
        <v>8</v>
      </c>
      <c r="J576" s="1" t="str">
        <v>Michalská 39, 5321 Markušovce</v>
      </c>
      <c r="K576" s="1" t="str">
        <v>Regionálny úrad školskej správy v Košiciach</v>
      </c>
      <c r="L576" s="1" t="str">
        <v>regionálny úrad školskej správy</v>
      </c>
      <c r="M576" s="1" t="str">
        <v>moderná budova</v>
      </c>
    </row>
    <row r="577" spans="1:13">
      <c r="A577" s="1">
        <v>100019354</v>
      </c>
      <c r="B577" s="1" t="str">
        <v>Košický</v>
      </c>
      <c r="C577" s="1" t="str">
        <v>Spišská Nová Ves</v>
      </c>
      <c r="D577" s="1" t="str">
        <v>Elokované pracovisko ako súčasť Strednej odbornej školy techniky a služieb</v>
      </c>
      <c r="E577" s="1" t="str">
        <v>stredná odborná škola</v>
      </c>
      <c r="F577" s="1" t="str">
        <v>Stredná odborná škola</v>
      </c>
      <c r="G577" s="1" t="str">
        <v>nie</v>
      </c>
      <c r="H577" s="1">
        <v>100016237</v>
      </c>
      <c r="I577" s="1">
        <v>5</v>
      </c>
      <c r="J577" s="1" t="str">
        <v>Bystrany 46, 5362 Bystrany</v>
      </c>
      <c r="K577" s="1" t="str">
        <v>Košický samosprávny kraj</v>
      </c>
      <c r="L577" s="1" t="str">
        <v>samosprávny kraj</v>
      </c>
      <c r="M577" s="1" t="str">
        <v>moderná budova</v>
      </c>
    </row>
    <row r="578" spans="1:13">
      <c r="A578" s="1">
        <v>100019368</v>
      </c>
      <c r="B578" s="1" t="str">
        <v>Košický</v>
      </c>
      <c r="C578" s="1" t="str">
        <v>Spišská Nová Ves</v>
      </c>
      <c r="D578" s="1" t="str">
        <v>Elokované pracovisko ako súčasť Základnej školy s materskou školou</v>
      </c>
      <c r="E578" s="1" t="str">
        <v>základná škola</v>
      </c>
      <c r="F578" s="1" t="str">
        <v>Základná škola</v>
      </c>
      <c r="G578" s="1" t="str">
        <v>nie</v>
      </c>
      <c r="H578" s="1">
        <v>100016112</v>
      </c>
      <c r="I578" s="1">
        <v>3</v>
      </c>
      <c r="J578" s="1" t="str">
        <v>SNP 45, 5342 Krompachy</v>
      </c>
      <c r="K578" s="1" t="str">
        <v>Mesto Krompachy</v>
      </c>
      <c r="L578" s="1" t="str">
        <v>obec, mesto</v>
      </c>
      <c r="M578" s="1" t="str">
        <v>moderná budova</v>
      </c>
    </row>
    <row r="579" spans="1:13">
      <c r="A579" s="1">
        <v>100019475</v>
      </c>
      <c r="B579" s="1" t="str">
        <v>Košický</v>
      </c>
      <c r="C579" s="1" t="str">
        <v>Gelnica</v>
      </c>
      <c r="D579" s="1" t="str">
        <v>Základná škola pre žiakov s autizmom ako organizačná zložka Spojenej školy internátnej</v>
      </c>
      <c r="E579" s="1" t="str">
        <v>škola pre deti a žiakov so špeciálnymi výchovno-vzdelávacími potrebami</v>
      </c>
      <c r="F579" s="1" t="str">
        <v>ZŠ pre žiakov s autizmom</v>
      </c>
      <c r="G579" s="1" t="str">
        <v>nie</v>
      </c>
      <c r="H579" s="1">
        <v>100017523</v>
      </c>
      <c r="I579" s="1">
        <v>9</v>
      </c>
      <c r="J579" s="1" t="str">
        <v>Breziny 256, 5562 Prakovce</v>
      </c>
      <c r="K579" s="1" t="str">
        <v>Regionálny úrad školskej správy v Košiciach</v>
      </c>
      <c r="L579" s="1" t="str">
        <v>regionálny úrad školskej správy</v>
      </c>
      <c r="M579" s="1" t="str">
        <v>moderná budova</v>
      </c>
    </row>
    <row r="580" spans="1:13">
      <c r="A580" s="1">
        <v>100019489</v>
      </c>
      <c r="B580" s="1" t="str">
        <v>Košický</v>
      </c>
      <c r="C580" s="1" t="str">
        <v>Michalovce</v>
      </c>
      <c r="D580" s="1" t="str">
        <v>Súkromná praktická škola ako organizačná zložka Súkromnej spojenej školy</v>
      </c>
      <c r="E580" s="1" t="str">
        <v>škola pre deti a žiakov so špeciálnymi výchovno-vzdelávacími potrebami</v>
      </c>
      <c r="F580" s="1" t="str">
        <v>Praktická škola</v>
      </c>
      <c r="G580" s="1" t="str">
        <v>nie</v>
      </c>
      <c r="H580" s="1">
        <v>100018962</v>
      </c>
      <c r="I580" s="1">
        <v>3</v>
      </c>
      <c r="J580" s="1" t="str">
        <v>Klokočov 65, 7236 Klokočov</v>
      </c>
      <c r="K580" s="1" t="str">
        <v>Ing. Veronika Ondová</v>
      </c>
      <c r="L580" s="1" t="str">
        <v>súkromník</v>
      </c>
      <c r="M580" s="1" t="str">
        <v>moderná budova</v>
      </c>
    </row>
    <row r="581" spans="1:13">
      <c r="A581" s="1">
        <v>100019667</v>
      </c>
      <c r="B581" s="1" t="str">
        <v>Košický</v>
      </c>
      <c r="C581" s="1" t="str">
        <v>Trebišov</v>
      </c>
      <c r="D581" s="1" t="str">
        <v>Základná škola pre žiakov s autizmom, ako organizačná zložka Spojenej školy internátnej</v>
      </c>
      <c r="E581" s="1" t="str">
        <v>škola pre deti a žiakov so špeciálnymi výchovno-vzdelávacími potrebami</v>
      </c>
      <c r="F581" s="1" t="str">
        <v>ZŠ pre žiakov s autizmom</v>
      </c>
      <c r="G581" s="1" t="str">
        <v>nie</v>
      </c>
      <c r="H581" s="1">
        <v>100017545</v>
      </c>
      <c r="I581" s="1">
        <v>5</v>
      </c>
      <c r="J581" s="1" t="str">
        <v>M. R. Štefánika 66 / 5, 7501 Trebišov</v>
      </c>
      <c r="K581" s="1" t="str">
        <v>Regionálny úrad školskej správy v Košiciach</v>
      </c>
      <c r="L581" s="1" t="str">
        <v>regionálny úrad školskej správy</v>
      </c>
      <c r="M581" s="1" t="str">
        <v>moderná budova</v>
      </c>
    </row>
    <row r="582" spans="1:13">
      <c r="A582" s="1">
        <v>100019713</v>
      </c>
      <c r="B582" s="1" t="str">
        <v>Košický</v>
      </c>
      <c r="C582" s="1" t="str">
        <v>Spišská Nová Ves</v>
      </c>
      <c r="D582" s="1" t="str">
        <v>Elokované pracovisko ako súčasť Súkromnej spojenej školy EDURAM - Súkromná SOŠ</v>
      </c>
      <c r="E582" s="1" t="str">
        <v>stredná odborná škola</v>
      </c>
      <c r="F582" s="1" t="str">
        <v>Stredná odborná škola</v>
      </c>
      <c r="G582" s="1" t="str">
        <v>nie</v>
      </c>
      <c r="H582" s="1">
        <v>100017540</v>
      </c>
      <c r="I582" s="1">
        <v>9</v>
      </c>
      <c r="J582" s="1" t="str">
        <v>Vítkovce 6, 5363 Vítkovce</v>
      </c>
      <c r="K582" s="1" t="str">
        <v>EDURAM s.r.o.</v>
      </c>
      <c r="L582" s="1" t="str">
        <v>súkromník</v>
      </c>
      <c r="M582" s="1" t="str">
        <v>iná budova</v>
      </c>
    </row>
    <row r="583" spans="1:13">
      <c r="A583" s="1">
        <v>100019720</v>
      </c>
      <c r="B583" s="1" t="str">
        <v>Košický</v>
      </c>
      <c r="C583" s="1" t="str">
        <v>Spišská Nová Ves</v>
      </c>
      <c r="D583" s="1" t="str">
        <v>Elokované pracovisko, ako súčasť Súkromnej spojenej školy EDURAM - Súkromné odborné učilište</v>
      </c>
      <c r="E583" s="1" t="str">
        <v>škola pre deti a žiakov so špeciálnymi výchovno-vzdelávacími potrebami</v>
      </c>
      <c r="F583" s="1" t="str">
        <v>Odborné učilište</v>
      </c>
      <c r="G583" s="1" t="str">
        <v>nie</v>
      </c>
      <c r="H583" s="1">
        <v>100017540</v>
      </c>
      <c r="I583" s="1">
        <v>9</v>
      </c>
      <c r="J583" s="1" t="str">
        <v>Vítkovce 6, 5363 Vítkovce</v>
      </c>
      <c r="K583" s="1" t="str">
        <v>EDURAM s.r.o.</v>
      </c>
      <c r="L583" s="1" t="str">
        <v>súkromník</v>
      </c>
      <c r="M583" s="1" t="str">
        <v>iná budova</v>
      </c>
    </row>
    <row r="584" spans="1:13">
      <c r="A584" s="1">
        <v>100019721</v>
      </c>
      <c r="B584" s="1" t="str">
        <v>Košický</v>
      </c>
      <c r="C584" s="1" t="str">
        <v>Gelnica</v>
      </c>
      <c r="D584" s="1" t="str">
        <v>Elokované pracovisko, ako súčasť Súkromnej spojenej školy EDURAM - Súkr. SOŠ</v>
      </c>
      <c r="E584" s="1" t="str">
        <v>stredná odborná škola</v>
      </c>
      <c r="F584" s="1" t="str">
        <v>Stredná odborná škola</v>
      </c>
      <c r="G584" s="1" t="str">
        <v>nie</v>
      </c>
      <c r="H584" s="1">
        <v>100017540</v>
      </c>
      <c r="I584" s="1">
        <v>9</v>
      </c>
      <c r="J584" s="1" t="str">
        <v>Richnava 240, 5351 Richnava</v>
      </c>
      <c r="K584" s="1" t="str">
        <v>EDURAM s.r.o.</v>
      </c>
      <c r="L584" s="1" t="str">
        <v>súkromník</v>
      </c>
      <c r="M584" s="1" t="str">
        <v>iná budova</v>
      </c>
    </row>
    <row r="585" spans="1:13">
      <c r="A585" s="1">
        <v>100019722</v>
      </c>
      <c r="B585" s="1" t="str">
        <v>Košický</v>
      </c>
      <c r="C585" s="1" t="str">
        <v>Gelnica</v>
      </c>
      <c r="D585" s="1" t="str">
        <v>Elokované pracovisko ako súčasť Súkromnej spojenej školy EDURAM - Súkr. OU</v>
      </c>
      <c r="E585" s="1" t="str">
        <v>škola pre deti a žiakov so špeciálnymi výchovno-vzdelávacími potrebami</v>
      </c>
      <c r="F585" s="1" t="str">
        <v>Odborné učilište</v>
      </c>
      <c r="G585" s="1" t="str">
        <v>nie</v>
      </c>
      <c r="H585" s="1">
        <v>100017540</v>
      </c>
      <c r="I585" s="1">
        <v>9</v>
      </c>
      <c r="J585" s="1" t="str">
        <v>Richnava 240, 5351 Richnava</v>
      </c>
      <c r="K585" s="1" t="str">
        <v>EDURAM s.r.o.</v>
      </c>
      <c r="L585" s="1" t="str">
        <v>súkromník</v>
      </c>
      <c r="M585" s="1" t="str">
        <v>iná budova</v>
      </c>
    </row>
    <row r="586" spans="1:13">
      <c r="A586" s="1">
        <v>100019804</v>
      </c>
      <c r="B586" s="1" t="str">
        <v>Košický</v>
      </c>
      <c r="C586" s="1" t="str">
        <v>Spišská Nová Ves</v>
      </c>
      <c r="D586" s="1" t="str">
        <v>Elokované pracovisko ako súčasť Spojenej školy - Špeciálna základná škola</v>
      </c>
      <c r="E586" s="1" t="str">
        <v>škola pre deti a žiakov so špeciálnymi výchovno-vzdelávacími potrebami</v>
      </c>
      <c r="F586" s="1" t="str">
        <v>Špeciálna základná škola</v>
      </c>
      <c r="G586" s="1" t="str">
        <v>nie</v>
      </c>
      <c r="H586" s="1">
        <v>100017539</v>
      </c>
      <c r="I586" s="1">
        <v>8</v>
      </c>
      <c r="J586" s="1" t="str">
        <v>Michalská 39, 5321 Markušovce</v>
      </c>
      <c r="K586" s="1" t="str">
        <v>Regionálny úrad školskej správy v Košiciach</v>
      </c>
      <c r="L586" s="1" t="str">
        <v>regionálny úrad školskej správy</v>
      </c>
      <c r="M586" s="1" t="str">
        <v>moderná budova</v>
      </c>
    </row>
    <row r="587" spans="1:13">
      <c r="A587" s="1">
        <v>100019838</v>
      </c>
      <c r="B587" s="1" t="str">
        <v>Košický</v>
      </c>
      <c r="C587" s="1" t="str">
        <v>Košice II</v>
      </c>
      <c r="D587" s="1" t="str">
        <v>Elokované pracovisko ako súčasť Súkromnej základnej školy</v>
      </c>
      <c r="E587" s="1" t="str">
        <v>základná škola</v>
      </c>
      <c r="F587" s="1" t="str">
        <v>Základná škola</v>
      </c>
      <c r="G587" s="1" t="str">
        <v>nie</v>
      </c>
      <c r="H587" s="1">
        <v>100014879</v>
      </c>
      <c r="I587" s="1">
        <v>2</v>
      </c>
      <c r="J587" s="1" t="str">
        <v>Trebišovská 368 / 13, 4011 Košice-Západ</v>
      </c>
      <c r="K587" s="1" t="str">
        <v>Mgr. Adriana Pištejová</v>
      </c>
      <c r="L587" s="1" t="str">
        <v>súkromník</v>
      </c>
      <c r="M587" s="1" t="str">
        <v>moderná budova</v>
      </c>
    </row>
    <row r="588" spans="1:13">
      <c r="A588" s="1">
        <v>100019875</v>
      </c>
      <c r="B588" s="1" t="str">
        <v>Košický</v>
      </c>
      <c r="C588" s="1" t="str">
        <v>Spišská Nová Ves</v>
      </c>
      <c r="D588" s="1" t="str">
        <v>Elokované pracovisko ako súčasť Strednej odbornej školy techniky a služieb</v>
      </c>
      <c r="E588" s="1" t="str">
        <v>stredná odborná škola</v>
      </c>
      <c r="F588" s="1" t="str">
        <v>Stredná odborná škola</v>
      </c>
      <c r="G588" s="1" t="str">
        <v>nie</v>
      </c>
      <c r="H588" s="1">
        <v>100016237</v>
      </c>
      <c r="I588" s="1">
        <v>5</v>
      </c>
      <c r="J588" s="1" t="str">
        <v>Bystrany 3, 5362 Bystrany</v>
      </c>
      <c r="K588" s="1" t="str">
        <v>Košický samosprávny kraj</v>
      </c>
      <c r="L588" s="1" t="str">
        <v>samosprávny kraj</v>
      </c>
      <c r="M588" s="1" t="str">
        <v>moderná budova</v>
      </c>
    </row>
    <row r="589" spans="1:13">
      <c r="A589" s="1">
        <v>100019876</v>
      </c>
      <c r="B589" s="1" t="str">
        <v>Košický</v>
      </c>
      <c r="C589" s="1" t="str">
        <v>Spišská Nová Ves</v>
      </c>
      <c r="D589" s="1" t="str">
        <v>Elokované pracovisko ako súčasť Strednej odbornej školy techniky a služieb</v>
      </c>
      <c r="E589" s="1" t="str">
        <v>stredná odborná škola</v>
      </c>
      <c r="F589" s="1" t="str">
        <v>Stredná odborná škola</v>
      </c>
      <c r="G589" s="1" t="str">
        <v>nie</v>
      </c>
      <c r="H589" s="1">
        <v>100016237</v>
      </c>
      <c r="I589" s="1">
        <v>5</v>
      </c>
      <c r="J589" s="1" t="str">
        <v>Rudňany 65, 5323 Rudňany</v>
      </c>
      <c r="K589" s="1" t="str">
        <v>Košický samosprávny kraj</v>
      </c>
      <c r="L589" s="1" t="str">
        <v>samosprávny kraj</v>
      </c>
      <c r="M589" s="1" t="str">
        <v>iná budova</v>
      </c>
    </row>
    <row r="590" spans="1:13">
      <c r="A590" s="1">
        <v>100019970</v>
      </c>
      <c r="B590" s="1" t="str">
        <v>Košický</v>
      </c>
      <c r="C590" s="1" t="str">
        <v>Košice IV</v>
      </c>
      <c r="D590" s="1" t="str">
        <v>Spojená škola</v>
      </c>
      <c r="E590" s="1" t="str">
        <v>spojená škola</v>
      </c>
      <c r="F590" s="1" t="str">
        <v>Spojená škola</v>
      </c>
      <c r="G590" s="1" t="str">
        <v>áno</v>
      </c>
      <c r="H590" s="1">
        <v>100019970</v>
      </c>
      <c r="I590" s="1">
        <v>3</v>
      </c>
      <c r="J590" s="1" t="str">
        <v>Rovníková 11, 4012 Košice-Nad jazerom</v>
      </c>
      <c r="K590" s="1" t="str">
        <v>Regionálny úrad školskej správy v Košiciach</v>
      </c>
      <c r="L590" s="1" t="str">
        <v>regionálny úrad školskej správy</v>
      </c>
      <c r="M590" s="1" t="str">
        <v>moderná budova</v>
      </c>
    </row>
    <row r="591" spans="1:13">
      <c r="A591" s="1">
        <v>100019985</v>
      </c>
      <c r="B591" s="1" t="str">
        <v>Košický</v>
      </c>
      <c r="C591" s="1" t="str">
        <v>Rožňava</v>
      </c>
      <c r="D591" s="1" t="str">
        <v>Spojená škola</v>
      </c>
      <c r="E591" s="1" t="str">
        <v>spojená škola</v>
      </c>
      <c r="F591" s="1" t="str">
        <v>Spojená škola</v>
      </c>
      <c r="G591" s="1" t="str">
        <v>áno</v>
      </c>
      <c r="H591" s="1">
        <v>100019985</v>
      </c>
      <c r="I591" s="1">
        <v>2</v>
      </c>
      <c r="J591" s="1" t="str">
        <v>Ulica kozmonautov 1791 / 2, 4801 Rožňava</v>
      </c>
      <c r="K591" s="1" t="str">
        <v>Reformovaná kresťanská cirkev na Slovensku, Cirkevný zbor Rožňava</v>
      </c>
      <c r="L591" s="1" t="str">
        <v>cirkev, náboženská spoločnosť</v>
      </c>
      <c r="M591" s="1" t="str">
        <v>moderná budova</v>
      </c>
    </row>
    <row r="592" spans="1:13">
      <c r="A592" s="1">
        <v>100019989</v>
      </c>
      <c r="B592" s="1" t="str">
        <v>Košický</v>
      </c>
      <c r="C592" s="1" t="str">
        <v>Košice IV</v>
      </c>
      <c r="D592" s="1" t="str">
        <v>Základná škola pre žiakov so sluchovým postihnutím ako org. zložka Spojenej školy</v>
      </c>
      <c r="E592" s="1" t="str">
        <v>škola pre deti a žiakov so špeciálnymi výchovno-vzdelávacími potrebami</v>
      </c>
      <c r="F592" s="1" t="str">
        <v>ZŠ pre žiakov so sluchovým postihnutím</v>
      </c>
      <c r="G592" s="1" t="str">
        <v>nie</v>
      </c>
      <c r="H592" s="1">
        <v>100019970</v>
      </c>
      <c r="I592" s="1">
        <v>3</v>
      </c>
      <c r="J592" s="1" t="str">
        <v>Rovníková 11, 4012 Košice-Nad jazerom</v>
      </c>
      <c r="K592" s="1" t="str">
        <v>Regionálny úrad školskej správy v Košiciach</v>
      </c>
      <c r="L592" s="1" t="str">
        <v>regionálny úrad školskej správy</v>
      </c>
      <c r="M592" s="1" t="str">
        <v>moderná budova</v>
      </c>
    </row>
    <row r="593" spans="1:13">
      <c r="A593" s="1">
        <v>100019990</v>
      </c>
      <c r="B593" s="1" t="str">
        <v>Košický</v>
      </c>
      <c r="C593" s="1" t="str">
        <v>Košice IV</v>
      </c>
      <c r="D593" s="1" t="str">
        <v>Špeciálna základná škola ako org. zložka Spojenej školy</v>
      </c>
      <c r="E593" s="1" t="str">
        <v>škola pre deti a žiakov so špeciálnymi výchovno-vzdelávacími potrebami</v>
      </c>
      <c r="F593" s="1" t="str">
        <v>Špeciálna základná škola</v>
      </c>
      <c r="G593" s="1" t="str">
        <v>nie</v>
      </c>
      <c r="H593" s="1">
        <v>100019970</v>
      </c>
      <c r="I593" s="1">
        <v>3</v>
      </c>
      <c r="J593" s="1" t="str">
        <v>Rovníková 11, 4012 Košice-Nad jazerom</v>
      </c>
      <c r="K593" s="1" t="str">
        <v>Regionálny úrad školskej správy v Košiciach</v>
      </c>
      <c r="L593" s="1" t="str">
        <v>regionálny úrad školskej správy</v>
      </c>
      <c r="M593" s="1" t="str">
        <v>moderná budova</v>
      </c>
    </row>
    <row r="594" spans="1:13">
      <c r="A594" s="1">
        <v>100019994</v>
      </c>
      <c r="B594" s="1" t="str">
        <v>Košický</v>
      </c>
      <c r="C594" s="1" t="str">
        <v>Košice I</v>
      </c>
      <c r="D594" s="1" t="str">
        <v>Súkromná základná škola FUTURUM</v>
      </c>
      <c r="E594" s="1" t="str">
        <v>základná škola</v>
      </c>
      <c r="F594" s="1" t="str">
        <v>Základná škola</v>
      </c>
      <c r="G594" s="1" t="str">
        <v>áno</v>
      </c>
      <c r="H594" s="1">
        <v>100019994</v>
      </c>
      <c r="I594" s="1">
        <v>1</v>
      </c>
      <c r="J594" s="1" t="str">
        <v>Moyzesova 5, 4001 Košice-Staré Mesto</v>
      </c>
      <c r="K594" s="1" t="str">
        <v>Vedecko-náučné centrum FUTURUM, n.o.</v>
      </c>
      <c r="L594" s="1" t="str">
        <v>súkromník</v>
      </c>
      <c r="M594" s="1" t="str">
        <v>historická budova</v>
      </c>
    </row>
    <row r="595" spans="1:13">
      <c r="A595" s="1">
        <v>100020012</v>
      </c>
      <c r="B595" s="1" t="str">
        <v>Košický</v>
      </c>
      <c r="C595" s="1" t="str">
        <v>Rožňava</v>
      </c>
      <c r="D595" s="1" t="str">
        <v>Základná škola Reformovanej kresťanskej cirkvi s VJM - Református Alapiskola, ako org.zložka Spojenej školy</v>
      </c>
      <c r="E595" s="1" t="str">
        <v>základná škola</v>
      </c>
      <c r="F595" s="1" t="str">
        <v>Základná škola</v>
      </c>
      <c r="G595" s="1" t="str">
        <v>nie</v>
      </c>
      <c r="H595" s="1">
        <v>100019985</v>
      </c>
      <c r="I595" s="1">
        <v>2</v>
      </c>
      <c r="J595" s="1" t="str">
        <v>Ulica kozmonautov 1791 / 2, 4801 Rožňava</v>
      </c>
      <c r="K595" s="1" t="str">
        <v>Reformovaná kresťanská cirkev na Slovensku, Cirkevný zbor Rožňava</v>
      </c>
      <c r="L595" s="1" t="str">
        <v>cirkev, náboženská spoločnosť</v>
      </c>
      <c r="M595" s="1" t="str">
        <v>moderná budova</v>
      </c>
    </row>
    <row r="596" spans="1:13">
      <c r="A596" s="1">
        <v>100020156</v>
      </c>
      <c r="B596" s="1" t="str">
        <v>Košický</v>
      </c>
      <c r="C596" s="1" t="str">
        <v>Rožňava</v>
      </c>
      <c r="D596" s="1" t="str">
        <v>Praktická škola ako organizačná zložka Spojenej školy</v>
      </c>
      <c r="E596" s="1" t="str">
        <v>škola pre deti a žiakov so špeciálnymi výchovno-vzdelávacími potrebami</v>
      </c>
      <c r="F596" s="1" t="str">
        <v>Praktická škola</v>
      </c>
      <c r="G596" s="1" t="str">
        <v>nie</v>
      </c>
      <c r="H596" s="1">
        <v>100017538</v>
      </c>
      <c r="I596" s="1">
        <v>4</v>
      </c>
      <c r="J596" s="1" t="str">
        <v>Nová 803, 4925 Dobšiná</v>
      </c>
      <c r="K596" s="1" t="str">
        <v>Regionálny úrad školskej správy v Košiciach</v>
      </c>
      <c r="L596" s="1" t="str">
        <v>regionálny úrad školskej správy</v>
      </c>
      <c r="M596" s="1" t="str">
        <v>moderná budova</v>
      </c>
    </row>
  </sheetData>
  <sheetProtection algorithmName="SHA-512" hashValue="fibQAqtF4VJgHC69ac4LjRipA9Dok7AFcGckZchrVf+qRwNp0uyNQvoO+koIKR8xlvg6VI/Y05zFVGG4GxdomQ==" saltValue="cU5GGpVTY2ZNsV2Zl1iSMg==" spinCount="100000" sheet="1" sort="0" autoFilter="0"/>
  <autoFilter ref="A4:M406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5751-68A2-4F43-A117-7274EC8901B9}">
  <sheetPr>
    <tabColor theme="0" tint="-0.249977111117893"/>
    <pageSetUpPr fitToPage="1"/>
  </sheetPr>
  <dimension ref="A1:M3802"/>
  <sheetViews>
    <sheetView zoomScale="85" zoomScaleNormal="85" workbookViewId="0">
      <pane xSplit="1" ySplit="4" topLeftCell="E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28.8">
      <c r="A2" s="54"/>
      <c r="B2" s="54"/>
    </row>
    <row r="3" spans="1:13">
      <c r="A3" s="12" t="str">
        <f>"Počet škôl: "&amp;TEXT(COUNTA(B5:B10000),"# ###")</f>
        <v>Počet škôl: 3 796</v>
      </c>
      <c r="G3" s="7" t="str">
        <f>"Počet kmeňových škôl: " &amp;TEXT(COUNTIF(G5:G9999,"áno"),"# ###")</f>
        <v>Počet kmeňových škôl: 2 920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 t="s">
        <v>6053</v>
      </c>
      <c r="H5" s="1">
        <v>100000013</v>
      </c>
      <c r="I5" s="1">
        <v>1</v>
      </c>
      <c r="J5" s="1" t="s">
        <v>4</v>
      </c>
      <c r="K5" s="1" t="s">
        <v>7</v>
      </c>
      <c r="L5" s="1" t="s">
        <v>8</v>
      </c>
      <c r="M5" s="1" t="s">
        <v>9</v>
      </c>
    </row>
    <row r="6" spans="1:13">
      <c r="A6" s="1">
        <v>100000022</v>
      </c>
      <c r="B6" s="1" t="s">
        <v>6</v>
      </c>
      <c r="C6" s="1" t="s">
        <v>5</v>
      </c>
      <c r="D6" s="1" t="s">
        <v>10</v>
      </c>
      <c r="E6" s="1" t="s">
        <v>11</v>
      </c>
      <c r="F6" s="1" t="s">
        <v>12</v>
      </c>
      <c r="G6" s="1" t="s">
        <v>6054</v>
      </c>
      <c r="H6" s="1">
        <v>100000024</v>
      </c>
      <c r="I6" s="1">
        <v>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>
      <c r="A7" s="1">
        <v>100000024</v>
      </c>
      <c r="B7" s="1" t="s">
        <v>6</v>
      </c>
      <c r="C7" s="1" t="s">
        <v>5</v>
      </c>
      <c r="D7" s="1" t="s">
        <v>17</v>
      </c>
      <c r="E7" s="1" t="s">
        <v>11</v>
      </c>
      <c r="F7" s="1" t="s">
        <v>18</v>
      </c>
      <c r="G7" s="1" t="s">
        <v>6053</v>
      </c>
      <c r="H7" s="1">
        <v>100000024</v>
      </c>
      <c r="I7" s="1">
        <v>2</v>
      </c>
      <c r="J7" s="1" t="s">
        <v>13</v>
      </c>
      <c r="K7" s="1" t="s">
        <v>14</v>
      </c>
      <c r="L7" s="1" t="s">
        <v>15</v>
      </c>
      <c r="M7" s="1" t="s">
        <v>16</v>
      </c>
    </row>
    <row r="8" spans="1:13">
      <c r="A8" s="1">
        <v>100000027</v>
      </c>
      <c r="B8" s="1" t="s">
        <v>6</v>
      </c>
      <c r="C8" s="1" t="s">
        <v>5</v>
      </c>
      <c r="D8" s="1" t="s">
        <v>19</v>
      </c>
      <c r="E8" s="1" t="s">
        <v>20</v>
      </c>
      <c r="F8" s="1" t="s">
        <v>21</v>
      </c>
      <c r="G8" s="1" t="s">
        <v>6053</v>
      </c>
      <c r="H8" s="1">
        <v>100000027</v>
      </c>
      <c r="I8" s="1">
        <v>1</v>
      </c>
      <c r="J8" s="1" t="s">
        <v>22</v>
      </c>
      <c r="K8" s="1" t="s">
        <v>14</v>
      </c>
      <c r="L8" s="1" t="s">
        <v>15</v>
      </c>
      <c r="M8" s="1" t="s">
        <v>16</v>
      </c>
    </row>
    <row r="9" spans="1:13">
      <c r="A9" s="1">
        <v>100000035</v>
      </c>
      <c r="B9" s="1" t="s">
        <v>6</v>
      </c>
      <c r="C9" s="1" t="s">
        <v>5</v>
      </c>
      <c r="D9" s="1" t="s">
        <v>23</v>
      </c>
      <c r="E9" s="1" t="s">
        <v>24</v>
      </c>
      <c r="F9" s="1" t="s">
        <v>25</v>
      </c>
      <c r="G9" s="1" t="s">
        <v>6053</v>
      </c>
      <c r="H9" s="1">
        <v>100000035</v>
      </c>
      <c r="I9" s="1">
        <v>1</v>
      </c>
      <c r="J9" s="1" t="s">
        <v>26</v>
      </c>
      <c r="K9" s="1" t="s">
        <v>14</v>
      </c>
      <c r="L9" s="1" t="s">
        <v>15</v>
      </c>
      <c r="M9" s="1" t="s">
        <v>9</v>
      </c>
    </row>
    <row r="10" spans="1:13">
      <c r="A10" s="1">
        <v>100000041</v>
      </c>
      <c r="B10" s="1" t="s">
        <v>6</v>
      </c>
      <c r="C10" s="1" t="s">
        <v>5</v>
      </c>
      <c r="D10" s="1" t="s">
        <v>18</v>
      </c>
      <c r="E10" s="1" t="s">
        <v>27</v>
      </c>
      <c r="F10" s="1" t="s">
        <v>18</v>
      </c>
      <c r="G10" s="1" t="s">
        <v>6053</v>
      </c>
      <c r="H10" s="1">
        <v>100000041</v>
      </c>
      <c r="I10" s="1">
        <v>1</v>
      </c>
      <c r="J10" s="1" t="s">
        <v>28</v>
      </c>
      <c r="K10" s="1" t="s">
        <v>14</v>
      </c>
      <c r="L10" s="1" t="s">
        <v>15</v>
      </c>
      <c r="M10" s="1" t="s">
        <v>16</v>
      </c>
    </row>
    <row r="11" spans="1:13">
      <c r="A11" s="1">
        <v>100000045</v>
      </c>
      <c r="B11" s="1" t="s">
        <v>6</v>
      </c>
      <c r="C11" s="1" t="s">
        <v>5</v>
      </c>
      <c r="D11" s="1" t="s">
        <v>29</v>
      </c>
      <c r="E11" s="1" t="s">
        <v>11</v>
      </c>
      <c r="F11" s="1" t="s">
        <v>12</v>
      </c>
      <c r="G11" s="1" t="s">
        <v>6053</v>
      </c>
      <c r="H11" s="1">
        <v>100000045</v>
      </c>
      <c r="I11" s="1">
        <v>1</v>
      </c>
      <c r="J11" s="1" t="s">
        <v>30</v>
      </c>
      <c r="K11" s="1" t="s">
        <v>31</v>
      </c>
      <c r="L11" s="1" t="s">
        <v>32</v>
      </c>
      <c r="M11" s="1" t="s">
        <v>9</v>
      </c>
    </row>
    <row r="12" spans="1:13">
      <c r="A12" s="1">
        <v>100000048</v>
      </c>
      <c r="B12" s="1" t="s">
        <v>6</v>
      </c>
      <c r="C12" s="1" t="s">
        <v>5</v>
      </c>
      <c r="D12" s="1" t="s">
        <v>12</v>
      </c>
      <c r="E12" s="1" t="s">
        <v>11</v>
      </c>
      <c r="F12" s="1" t="s">
        <v>12</v>
      </c>
      <c r="G12" s="1" t="s">
        <v>6053</v>
      </c>
      <c r="H12" s="1">
        <v>100000048</v>
      </c>
      <c r="I12" s="1">
        <v>1</v>
      </c>
      <c r="J12" s="1" t="s">
        <v>33</v>
      </c>
      <c r="K12" s="1" t="s">
        <v>31</v>
      </c>
      <c r="L12" s="1" t="s">
        <v>32</v>
      </c>
      <c r="M12" s="1" t="s">
        <v>16</v>
      </c>
    </row>
    <row r="13" spans="1:13">
      <c r="A13" s="1">
        <v>100000055</v>
      </c>
      <c r="B13" s="1" t="s">
        <v>6</v>
      </c>
      <c r="C13" s="1" t="s">
        <v>5</v>
      </c>
      <c r="D13" s="1" t="s">
        <v>34</v>
      </c>
      <c r="E13" s="1" t="s">
        <v>11</v>
      </c>
      <c r="F13" s="1" t="s">
        <v>12</v>
      </c>
      <c r="G13" s="1" t="s">
        <v>6053</v>
      </c>
      <c r="H13" s="1">
        <v>100000055</v>
      </c>
      <c r="I13" s="1">
        <v>1</v>
      </c>
      <c r="J13" s="1" t="s">
        <v>35</v>
      </c>
      <c r="K13" s="1" t="s">
        <v>31</v>
      </c>
      <c r="L13" s="1" t="s">
        <v>32</v>
      </c>
      <c r="M13" s="1" t="s">
        <v>9</v>
      </c>
    </row>
    <row r="14" spans="1:13">
      <c r="A14" s="1">
        <v>100000056</v>
      </c>
      <c r="B14" s="1" t="s">
        <v>6</v>
      </c>
      <c r="C14" s="1" t="s">
        <v>5</v>
      </c>
      <c r="D14" s="1" t="s">
        <v>36</v>
      </c>
      <c r="E14" s="1" t="s">
        <v>27</v>
      </c>
      <c r="F14" s="1" t="s">
        <v>18</v>
      </c>
      <c r="G14" s="1" t="s">
        <v>6053</v>
      </c>
      <c r="H14" s="1">
        <v>100000056</v>
      </c>
      <c r="I14" s="1">
        <v>1</v>
      </c>
      <c r="J14" s="1" t="s">
        <v>37</v>
      </c>
      <c r="K14" s="1" t="s">
        <v>38</v>
      </c>
      <c r="L14" s="1" t="s">
        <v>39</v>
      </c>
      <c r="M14" s="1" t="s">
        <v>16</v>
      </c>
    </row>
    <row r="15" spans="1:13">
      <c r="A15" s="1">
        <v>100000063</v>
      </c>
      <c r="B15" s="1" t="s">
        <v>6</v>
      </c>
      <c r="C15" s="1" t="s">
        <v>5</v>
      </c>
      <c r="D15" s="1" t="s">
        <v>40</v>
      </c>
      <c r="E15" s="1" t="s">
        <v>2</v>
      </c>
      <c r="F15" s="1" t="s">
        <v>41</v>
      </c>
      <c r="G15" s="1" t="s">
        <v>6053</v>
      </c>
      <c r="H15" s="1">
        <v>100000063</v>
      </c>
      <c r="I15" s="1">
        <v>1</v>
      </c>
      <c r="J15" s="1" t="s">
        <v>42</v>
      </c>
      <c r="K15" s="1" t="s">
        <v>43</v>
      </c>
      <c r="L15" s="1" t="s">
        <v>44</v>
      </c>
      <c r="M15" s="1" t="s">
        <v>16</v>
      </c>
    </row>
    <row r="16" spans="1:13">
      <c r="A16" s="1">
        <v>100000069</v>
      </c>
      <c r="B16" s="1" t="s">
        <v>6</v>
      </c>
      <c r="C16" s="1" t="s">
        <v>5</v>
      </c>
      <c r="D16" s="1" t="s">
        <v>45</v>
      </c>
      <c r="E16" s="1" t="s">
        <v>2</v>
      </c>
      <c r="F16" s="1" t="s">
        <v>46</v>
      </c>
      <c r="G16" s="1" t="s">
        <v>6053</v>
      </c>
      <c r="H16" s="1">
        <v>100000069</v>
      </c>
      <c r="I16" s="1">
        <v>1</v>
      </c>
      <c r="J16" s="1" t="s">
        <v>47</v>
      </c>
      <c r="K16" s="1" t="s">
        <v>7</v>
      </c>
      <c r="L16" s="1" t="s">
        <v>8</v>
      </c>
      <c r="M16" s="1" t="s">
        <v>16</v>
      </c>
    </row>
    <row r="17" spans="1:13">
      <c r="A17" s="1">
        <v>100000083</v>
      </c>
      <c r="B17" s="1" t="s">
        <v>6</v>
      </c>
      <c r="C17" s="1" t="s">
        <v>5</v>
      </c>
      <c r="D17" s="1" t="s">
        <v>12</v>
      </c>
      <c r="E17" s="1" t="s">
        <v>11</v>
      </c>
      <c r="F17" s="1" t="s">
        <v>12</v>
      </c>
      <c r="G17" s="1" t="s">
        <v>6053</v>
      </c>
      <c r="H17" s="1">
        <v>100000083</v>
      </c>
      <c r="I17" s="1">
        <v>1</v>
      </c>
      <c r="J17" s="1" t="s">
        <v>48</v>
      </c>
      <c r="K17" s="1" t="s">
        <v>31</v>
      </c>
      <c r="L17" s="1" t="s">
        <v>32</v>
      </c>
      <c r="M17" s="1" t="s">
        <v>9</v>
      </c>
    </row>
    <row r="18" spans="1:13">
      <c r="A18" s="1">
        <v>100000098</v>
      </c>
      <c r="B18" s="1" t="s">
        <v>6</v>
      </c>
      <c r="C18" s="1" t="s">
        <v>5</v>
      </c>
      <c r="D18" s="1" t="s">
        <v>49</v>
      </c>
      <c r="E18" s="1" t="s">
        <v>11</v>
      </c>
      <c r="F18" s="1" t="s">
        <v>12</v>
      </c>
      <c r="G18" s="1" t="s">
        <v>6053</v>
      </c>
      <c r="H18" s="1">
        <v>100000098</v>
      </c>
      <c r="I18" s="1">
        <v>1</v>
      </c>
      <c r="J18" s="1" t="s">
        <v>50</v>
      </c>
      <c r="K18" s="1" t="s">
        <v>38</v>
      </c>
      <c r="L18" s="1" t="s">
        <v>39</v>
      </c>
      <c r="M18" s="1" t="s">
        <v>16</v>
      </c>
    </row>
    <row r="19" spans="1:13">
      <c r="A19" s="1">
        <v>100000102</v>
      </c>
      <c r="B19" s="1" t="s">
        <v>6</v>
      </c>
      <c r="C19" s="1" t="s">
        <v>5</v>
      </c>
      <c r="D19" s="1" t="s">
        <v>51</v>
      </c>
      <c r="E19" s="1" t="s">
        <v>11</v>
      </c>
      <c r="F19" s="1" t="s">
        <v>12</v>
      </c>
      <c r="G19" s="1" t="s">
        <v>6053</v>
      </c>
      <c r="H19" s="1">
        <v>100000102</v>
      </c>
      <c r="I19" s="1">
        <v>1</v>
      </c>
      <c r="J19" s="1" t="s">
        <v>52</v>
      </c>
      <c r="K19" s="1" t="s">
        <v>53</v>
      </c>
      <c r="L19" s="1" t="s">
        <v>44</v>
      </c>
      <c r="M19" s="1" t="s">
        <v>9</v>
      </c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1" t="s">
        <v>27</v>
      </c>
      <c r="F20" s="1" t="s">
        <v>18</v>
      </c>
      <c r="G20" s="1" t="s">
        <v>6053</v>
      </c>
      <c r="H20" s="1">
        <v>100000103</v>
      </c>
      <c r="I20" s="1">
        <v>2</v>
      </c>
      <c r="J20" s="1" t="s">
        <v>52</v>
      </c>
      <c r="K20" s="1" t="s">
        <v>53</v>
      </c>
      <c r="L20" s="1" t="s">
        <v>44</v>
      </c>
      <c r="M20" s="1" t="s">
        <v>9</v>
      </c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1" t="s">
        <v>11</v>
      </c>
      <c r="F21" s="1" t="s">
        <v>12</v>
      </c>
      <c r="G21" s="1" t="s">
        <v>6053</v>
      </c>
      <c r="H21" s="1">
        <v>100000105</v>
      </c>
      <c r="I21" s="1">
        <v>1</v>
      </c>
      <c r="J21" s="1" t="s">
        <v>56</v>
      </c>
      <c r="K21" s="1" t="s">
        <v>57</v>
      </c>
      <c r="L21" s="1" t="s">
        <v>39</v>
      </c>
      <c r="M21" s="1" t="s">
        <v>16</v>
      </c>
    </row>
    <row r="22" spans="1:13">
      <c r="A22" s="1">
        <v>100000106</v>
      </c>
      <c r="B22" s="1" t="s">
        <v>6</v>
      </c>
      <c r="C22" s="1" t="s">
        <v>5</v>
      </c>
      <c r="D22" s="1" t="s">
        <v>58</v>
      </c>
      <c r="E22" s="1" t="s">
        <v>27</v>
      </c>
      <c r="F22" s="1" t="s">
        <v>18</v>
      </c>
      <c r="G22" s="1" t="s">
        <v>6054</v>
      </c>
      <c r="H22" s="1">
        <v>100000970</v>
      </c>
      <c r="I22" s="1">
        <v>2</v>
      </c>
      <c r="J22" s="1" t="s">
        <v>56</v>
      </c>
      <c r="K22" s="1" t="s">
        <v>57</v>
      </c>
      <c r="L22" s="1" t="s">
        <v>39</v>
      </c>
      <c r="M22" s="1" t="s">
        <v>16</v>
      </c>
    </row>
    <row r="23" spans="1:13">
      <c r="A23" s="1">
        <v>100000111</v>
      </c>
      <c r="B23" s="1" t="s">
        <v>6</v>
      </c>
      <c r="C23" s="1" t="s">
        <v>5</v>
      </c>
      <c r="D23" s="1" t="s">
        <v>59</v>
      </c>
      <c r="E23" s="1" t="s">
        <v>11</v>
      </c>
      <c r="F23" s="1" t="s">
        <v>12</v>
      </c>
      <c r="G23" s="1" t="s">
        <v>6054</v>
      </c>
      <c r="H23" s="1">
        <v>100000118</v>
      </c>
      <c r="I23" s="1">
        <v>2</v>
      </c>
      <c r="J23" s="1" t="s">
        <v>60</v>
      </c>
      <c r="K23" s="1" t="s">
        <v>31</v>
      </c>
      <c r="L23" s="1" t="s">
        <v>32</v>
      </c>
      <c r="M23" s="1" t="s">
        <v>16</v>
      </c>
    </row>
    <row r="24" spans="1:13">
      <c r="A24" s="1">
        <v>100000118</v>
      </c>
      <c r="B24" s="1" t="s">
        <v>6</v>
      </c>
      <c r="C24" s="1" t="s">
        <v>5</v>
      </c>
      <c r="D24" s="1" t="s">
        <v>61</v>
      </c>
      <c r="E24" s="1" t="s">
        <v>11</v>
      </c>
      <c r="F24" s="1" t="s">
        <v>12</v>
      </c>
      <c r="G24" s="1" t="s">
        <v>6053</v>
      </c>
      <c r="H24" s="1">
        <v>100000118</v>
      </c>
      <c r="I24" s="1">
        <v>2</v>
      </c>
      <c r="J24" s="1" t="s">
        <v>62</v>
      </c>
      <c r="K24" s="1" t="s">
        <v>31</v>
      </c>
      <c r="L24" s="1" t="s">
        <v>32</v>
      </c>
      <c r="M24" s="1" t="s">
        <v>9</v>
      </c>
    </row>
    <row r="25" spans="1:13">
      <c r="A25" s="1">
        <v>100000136</v>
      </c>
      <c r="B25" s="1" t="s">
        <v>6</v>
      </c>
      <c r="C25" s="1" t="s">
        <v>5</v>
      </c>
      <c r="D25" s="1" t="s">
        <v>63</v>
      </c>
      <c r="E25" s="1" t="s">
        <v>24</v>
      </c>
      <c r="F25" s="1" t="s">
        <v>64</v>
      </c>
      <c r="G25" s="1" t="s">
        <v>6053</v>
      </c>
      <c r="H25" s="1">
        <v>100000136</v>
      </c>
      <c r="I25" s="1">
        <v>1</v>
      </c>
      <c r="J25" s="1" t="s">
        <v>65</v>
      </c>
      <c r="K25" s="1" t="s">
        <v>14</v>
      </c>
      <c r="L25" s="1" t="s">
        <v>15</v>
      </c>
      <c r="M25" s="1" t="s">
        <v>16</v>
      </c>
    </row>
    <row r="26" spans="1:13">
      <c r="A26" s="1">
        <v>100000142</v>
      </c>
      <c r="B26" s="1" t="s">
        <v>6</v>
      </c>
      <c r="C26" s="1" t="s">
        <v>5</v>
      </c>
      <c r="D26" s="1" t="s">
        <v>66</v>
      </c>
      <c r="E26" s="1" t="s">
        <v>11</v>
      </c>
      <c r="F26" s="1" t="s">
        <v>12</v>
      </c>
      <c r="G26" s="1" t="s">
        <v>6054</v>
      </c>
      <c r="H26" s="1">
        <v>100017373</v>
      </c>
      <c r="I26" s="1">
        <v>3</v>
      </c>
      <c r="J26" s="1" t="s">
        <v>67</v>
      </c>
      <c r="K26" s="1" t="s">
        <v>68</v>
      </c>
      <c r="L26" s="1" t="s">
        <v>44</v>
      </c>
      <c r="M26" s="1" t="s">
        <v>69</v>
      </c>
    </row>
    <row r="27" spans="1:13">
      <c r="A27" s="1">
        <v>100000143</v>
      </c>
      <c r="B27" s="1" t="s">
        <v>6</v>
      </c>
      <c r="C27" s="1" t="s">
        <v>5</v>
      </c>
      <c r="D27" s="1" t="s">
        <v>70</v>
      </c>
      <c r="E27" s="1" t="s">
        <v>27</v>
      </c>
      <c r="F27" s="1" t="s">
        <v>18</v>
      </c>
      <c r="G27" s="1" t="s">
        <v>6054</v>
      </c>
      <c r="H27" s="1">
        <v>100017373</v>
      </c>
      <c r="I27" s="1">
        <v>3</v>
      </c>
      <c r="J27" s="1" t="s">
        <v>67</v>
      </c>
      <c r="K27" s="1" t="s">
        <v>68</v>
      </c>
      <c r="L27" s="1" t="s">
        <v>44</v>
      </c>
      <c r="M27" s="1" t="s">
        <v>69</v>
      </c>
    </row>
    <row r="28" spans="1:13">
      <c r="A28" s="1">
        <v>100000148</v>
      </c>
      <c r="B28" s="1" t="s">
        <v>6</v>
      </c>
      <c r="C28" s="1" t="s">
        <v>5</v>
      </c>
      <c r="D28" s="1" t="s">
        <v>71</v>
      </c>
      <c r="E28" s="1" t="s">
        <v>20</v>
      </c>
      <c r="F28" s="1" t="s">
        <v>72</v>
      </c>
      <c r="G28" s="1" t="s">
        <v>6053</v>
      </c>
      <c r="H28" s="1">
        <v>100000148</v>
      </c>
      <c r="I28" s="1">
        <v>1</v>
      </c>
      <c r="J28" s="1" t="s">
        <v>73</v>
      </c>
      <c r="K28" s="1" t="s">
        <v>74</v>
      </c>
      <c r="L28" s="1" t="s">
        <v>39</v>
      </c>
      <c r="M28" s="1" t="s">
        <v>16</v>
      </c>
    </row>
    <row r="29" spans="1:13">
      <c r="A29" s="1">
        <v>100000155</v>
      </c>
      <c r="B29" s="1" t="s">
        <v>6</v>
      </c>
      <c r="C29" s="1" t="s">
        <v>5</v>
      </c>
      <c r="D29" s="1" t="s">
        <v>12</v>
      </c>
      <c r="E29" s="1" t="s">
        <v>11</v>
      </c>
      <c r="F29" s="1" t="s">
        <v>12</v>
      </c>
      <c r="G29" s="1" t="s">
        <v>6053</v>
      </c>
      <c r="H29" s="1">
        <v>100000155</v>
      </c>
      <c r="I29" s="1">
        <v>1</v>
      </c>
      <c r="J29" s="1" t="s">
        <v>75</v>
      </c>
      <c r="K29" s="1" t="s">
        <v>31</v>
      </c>
      <c r="L29" s="1" t="s">
        <v>32</v>
      </c>
      <c r="M29" s="1" t="s">
        <v>9</v>
      </c>
    </row>
    <row r="30" spans="1:13">
      <c r="A30" s="1">
        <v>100000158</v>
      </c>
      <c r="B30" s="1" t="s">
        <v>6</v>
      </c>
      <c r="C30" s="1" t="s">
        <v>5</v>
      </c>
      <c r="D30" s="1" t="s">
        <v>76</v>
      </c>
      <c r="E30" s="1" t="s">
        <v>27</v>
      </c>
      <c r="F30" s="1" t="s">
        <v>18</v>
      </c>
      <c r="G30" s="1" t="s">
        <v>6053</v>
      </c>
      <c r="H30" s="1">
        <v>100000158</v>
      </c>
      <c r="I30" s="1">
        <v>1</v>
      </c>
      <c r="J30" s="1" t="s">
        <v>77</v>
      </c>
      <c r="K30" s="1" t="s">
        <v>14</v>
      </c>
      <c r="L30" s="1" t="s">
        <v>15</v>
      </c>
      <c r="M30" s="1" t="s">
        <v>9</v>
      </c>
    </row>
    <row r="31" spans="1:13">
      <c r="A31" s="1">
        <v>100000160</v>
      </c>
      <c r="B31" s="1" t="s">
        <v>6</v>
      </c>
      <c r="C31" s="1" t="s">
        <v>5</v>
      </c>
      <c r="D31" s="1" t="s">
        <v>78</v>
      </c>
      <c r="E31" s="1" t="s">
        <v>20</v>
      </c>
      <c r="F31" s="1" t="s">
        <v>21</v>
      </c>
      <c r="G31" s="1" t="s">
        <v>6053</v>
      </c>
      <c r="H31" s="1">
        <v>100000160</v>
      </c>
      <c r="I31" s="1">
        <v>1</v>
      </c>
      <c r="J31" s="1" t="s">
        <v>79</v>
      </c>
      <c r="K31" s="1" t="s">
        <v>14</v>
      </c>
      <c r="L31" s="1" t="s">
        <v>15</v>
      </c>
      <c r="M31" s="1" t="s">
        <v>16</v>
      </c>
    </row>
    <row r="32" spans="1:13">
      <c r="A32" s="1">
        <v>100000168</v>
      </c>
      <c r="B32" s="1" t="s">
        <v>6</v>
      </c>
      <c r="C32" s="1" t="s">
        <v>83</v>
      </c>
      <c r="D32" s="1" t="s">
        <v>80</v>
      </c>
      <c r="E32" s="1" t="s">
        <v>2</v>
      </c>
      <c r="F32" s="1" t="s">
        <v>81</v>
      </c>
      <c r="G32" s="1" t="s">
        <v>6054</v>
      </c>
      <c r="H32" s="1">
        <v>100000466</v>
      </c>
      <c r="I32" s="1">
        <v>5</v>
      </c>
      <c r="J32" s="1" t="s">
        <v>82</v>
      </c>
      <c r="K32" s="1" t="s">
        <v>7</v>
      </c>
      <c r="L32" s="1" t="s">
        <v>8</v>
      </c>
      <c r="M32" s="1" t="s">
        <v>9</v>
      </c>
    </row>
    <row r="33" spans="1:13">
      <c r="A33" s="1">
        <v>100000170</v>
      </c>
      <c r="B33" s="1" t="s">
        <v>6</v>
      </c>
      <c r="C33" s="1" t="s">
        <v>83</v>
      </c>
      <c r="D33" s="1" t="s">
        <v>84</v>
      </c>
      <c r="E33" s="1" t="s">
        <v>20</v>
      </c>
      <c r="F33" s="1" t="s">
        <v>72</v>
      </c>
      <c r="G33" s="1" t="s">
        <v>6053</v>
      </c>
      <c r="H33" s="1">
        <v>100000170</v>
      </c>
      <c r="I33" s="1">
        <v>1</v>
      </c>
      <c r="J33" s="1" t="s">
        <v>85</v>
      </c>
      <c r="K33" s="1" t="s">
        <v>86</v>
      </c>
      <c r="L33" s="1" t="s">
        <v>44</v>
      </c>
      <c r="M33" s="1" t="s">
        <v>9</v>
      </c>
    </row>
    <row r="34" spans="1:13">
      <c r="A34" s="1">
        <v>100000171</v>
      </c>
      <c r="B34" s="1" t="s">
        <v>6</v>
      </c>
      <c r="C34" s="1" t="s">
        <v>83</v>
      </c>
      <c r="D34" s="1" t="s">
        <v>87</v>
      </c>
      <c r="E34" s="1" t="s">
        <v>20</v>
      </c>
      <c r="F34" s="1" t="s">
        <v>72</v>
      </c>
      <c r="G34" s="1" t="s">
        <v>6053</v>
      </c>
      <c r="H34" s="1">
        <v>100000171</v>
      </c>
      <c r="I34" s="1">
        <v>1</v>
      </c>
      <c r="J34" s="1" t="s">
        <v>85</v>
      </c>
      <c r="K34" s="1" t="s">
        <v>88</v>
      </c>
      <c r="L34" s="1" t="s">
        <v>44</v>
      </c>
      <c r="M34" s="1" t="s">
        <v>9</v>
      </c>
    </row>
    <row r="35" spans="1:13">
      <c r="A35" s="1">
        <v>100000172</v>
      </c>
      <c r="B35" s="1" t="s">
        <v>6</v>
      </c>
      <c r="C35" s="1" t="s">
        <v>83</v>
      </c>
      <c r="D35" s="1" t="s">
        <v>12</v>
      </c>
      <c r="E35" s="1" t="s">
        <v>11</v>
      </c>
      <c r="F35" s="1" t="s">
        <v>12</v>
      </c>
      <c r="G35" s="1" t="s">
        <v>6053</v>
      </c>
      <c r="H35" s="1">
        <v>100000172</v>
      </c>
      <c r="I35" s="1">
        <v>1</v>
      </c>
      <c r="J35" s="1" t="s">
        <v>85</v>
      </c>
      <c r="K35" s="1" t="s">
        <v>89</v>
      </c>
      <c r="L35" s="1" t="s">
        <v>32</v>
      </c>
      <c r="M35" s="1" t="s">
        <v>9</v>
      </c>
    </row>
    <row r="36" spans="1:13">
      <c r="A36" s="1">
        <v>100000177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 t="s">
        <v>6053</v>
      </c>
      <c r="H36" s="1">
        <v>100000177</v>
      </c>
      <c r="I36" s="1">
        <v>1</v>
      </c>
      <c r="J36" s="1" t="s">
        <v>90</v>
      </c>
      <c r="K36" s="1" t="s">
        <v>89</v>
      </c>
      <c r="L36" s="1" t="s">
        <v>32</v>
      </c>
      <c r="M36" s="1" t="s">
        <v>9</v>
      </c>
    </row>
    <row r="37" spans="1:13">
      <c r="A37" s="1">
        <v>100000180</v>
      </c>
      <c r="B37" s="1" t="s">
        <v>6</v>
      </c>
      <c r="C37" s="1" t="s">
        <v>83</v>
      </c>
      <c r="D37" s="1" t="s">
        <v>91</v>
      </c>
      <c r="E37" s="1" t="s">
        <v>27</v>
      </c>
      <c r="F37" s="1" t="s">
        <v>18</v>
      </c>
      <c r="G37" s="1" t="s">
        <v>6053</v>
      </c>
      <c r="H37" s="1">
        <v>100000180</v>
      </c>
      <c r="I37" s="1">
        <v>1</v>
      </c>
      <c r="J37" s="1" t="s">
        <v>92</v>
      </c>
      <c r="K37" s="1" t="s">
        <v>93</v>
      </c>
      <c r="L37" s="1" t="s">
        <v>44</v>
      </c>
      <c r="M37" s="1" t="s">
        <v>9</v>
      </c>
    </row>
    <row r="38" spans="1:13">
      <c r="A38" s="1">
        <v>100000181</v>
      </c>
      <c r="B38" s="1" t="s">
        <v>6</v>
      </c>
      <c r="C38" s="1" t="s">
        <v>83</v>
      </c>
      <c r="D38" s="1" t="s">
        <v>94</v>
      </c>
      <c r="E38" s="1" t="s">
        <v>11</v>
      </c>
      <c r="F38" s="1" t="s">
        <v>12</v>
      </c>
      <c r="G38" s="1" t="s">
        <v>6053</v>
      </c>
      <c r="H38" s="1">
        <v>100000181</v>
      </c>
      <c r="I38" s="1">
        <v>1</v>
      </c>
      <c r="J38" s="1" t="s">
        <v>92</v>
      </c>
      <c r="K38" s="1" t="s">
        <v>93</v>
      </c>
      <c r="L38" s="1" t="s">
        <v>44</v>
      </c>
      <c r="M38" s="1" t="s">
        <v>9</v>
      </c>
    </row>
    <row r="39" spans="1:13">
      <c r="A39" s="1">
        <v>100000182</v>
      </c>
      <c r="B39" s="1" t="s">
        <v>6</v>
      </c>
      <c r="C39" s="1" t="s">
        <v>83</v>
      </c>
      <c r="D39" s="1" t="s">
        <v>95</v>
      </c>
      <c r="E39" s="1" t="s">
        <v>96</v>
      </c>
      <c r="F39" s="1" t="s">
        <v>97</v>
      </c>
      <c r="G39" s="1" t="s">
        <v>6053</v>
      </c>
      <c r="H39" s="1">
        <v>100000182</v>
      </c>
      <c r="I39" s="1">
        <v>1</v>
      </c>
      <c r="J39" s="1" t="s">
        <v>92</v>
      </c>
      <c r="K39" s="1" t="s">
        <v>98</v>
      </c>
      <c r="L39" s="1" t="s">
        <v>44</v>
      </c>
      <c r="M39" s="1" t="s">
        <v>9</v>
      </c>
    </row>
    <row r="40" spans="1:13">
      <c r="A40" s="1">
        <v>100000183</v>
      </c>
      <c r="B40" s="1" t="s">
        <v>6</v>
      </c>
      <c r="C40" s="1" t="s">
        <v>83</v>
      </c>
      <c r="D40" s="1" t="s">
        <v>99</v>
      </c>
      <c r="E40" s="1" t="s">
        <v>20</v>
      </c>
      <c r="F40" s="1" t="s">
        <v>100</v>
      </c>
      <c r="G40" s="1" t="s">
        <v>6053</v>
      </c>
      <c r="H40" s="1">
        <v>100000183</v>
      </c>
      <c r="I40" s="1">
        <v>1</v>
      </c>
      <c r="J40" s="1" t="s">
        <v>92</v>
      </c>
      <c r="K40" s="1" t="s">
        <v>101</v>
      </c>
      <c r="L40" s="1" t="s">
        <v>44</v>
      </c>
      <c r="M40" s="1" t="s">
        <v>9</v>
      </c>
    </row>
    <row r="41" spans="1:13">
      <c r="A41" s="1">
        <v>100000191</v>
      </c>
      <c r="B41" s="1" t="s">
        <v>6</v>
      </c>
      <c r="C41" s="1" t="s">
        <v>83</v>
      </c>
      <c r="D41" s="1" t="s">
        <v>102</v>
      </c>
      <c r="E41" s="1" t="s">
        <v>27</v>
      </c>
      <c r="F41" s="1" t="s">
        <v>18</v>
      </c>
      <c r="G41" s="1" t="s">
        <v>6053</v>
      </c>
      <c r="H41" s="1">
        <v>100000191</v>
      </c>
      <c r="I41" s="1">
        <v>1</v>
      </c>
      <c r="J41" s="1" t="s">
        <v>103</v>
      </c>
      <c r="K41" s="1" t="s">
        <v>7</v>
      </c>
      <c r="L41" s="1" t="s">
        <v>8</v>
      </c>
      <c r="M41" s="1" t="s">
        <v>9</v>
      </c>
    </row>
    <row r="42" spans="1:13">
      <c r="A42" s="1">
        <v>100000197</v>
      </c>
      <c r="B42" s="1" t="s">
        <v>6</v>
      </c>
      <c r="C42" s="1" t="s">
        <v>83</v>
      </c>
      <c r="D42" s="1" t="s">
        <v>12</v>
      </c>
      <c r="E42" s="1" t="s">
        <v>11</v>
      </c>
      <c r="F42" s="1" t="s">
        <v>12</v>
      </c>
      <c r="G42" s="1" t="s">
        <v>6053</v>
      </c>
      <c r="H42" s="1">
        <v>100000197</v>
      </c>
      <c r="I42" s="1">
        <v>1</v>
      </c>
      <c r="J42" s="1" t="s">
        <v>104</v>
      </c>
      <c r="K42" s="1" t="s">
        <v>89</v>
      </c>
      <c r="L42" s="1" t="s">
        <v>32</v>
      </c>
      <c r="M42" s="1" t="s">
        <v>9</v>
      </c>
    </row>
    <row r="43" spans="1:13">
      <c r="A43" s="1">
        <v>100000201</v>
      </c>
      <c r="B43" s="1" t="s">
        <v>6</v>
      </c>
      <c r="C43" s="1" t="s">
        <v>83</v>
      </c>
      <c r="D43" s="1" t="s">
        <v>105</v>
      </c>
      <c r="E43" s="1" t="s">
        <v>11</v>
      </c>
      <c r="F43" s="1" t="s">
        <v>12</v>
      </c>
      <c r="G43" s="1" t="s">
        <v>6053</v>
      </c>
      <c r="H43" s="1">
        <v>100000201</v>
      </c>
      <c r="I43" s="1">
        <v>1</v>
      </c>
      <c r="J43" s="1" t="s">
        <v>106</v>
      </c>
      <c r="K43" s="1" t="s">
        <v>89</v>
      </c>
      <c r="L43" s="1" t="s">
        <v>32</v>
      </c>
      <c r="M43" s="1" t="s">
        <v>9</v>
      </c>
    </row>
    <row r="44" spans="1:13">
      <c r="A44" s="1">
        <v>100000208</v>
      </c>
      <c r="B44" s="1" t="s">
        <v>6</v>
      </c>
      <c r="C44" s="1" t="s">
        <v>83</v>
      </c>
      <c r="D44" s="1" t="s">
        <v>107</v>
      </c>
      <c r="E44" s="1" t="s">
        <v>27</v>
      </c>
      <c r="F44" s="1" t="s">
        <v>18</v>
      </c>
      <c r="G44" s="1" t="s">
        <v>6054</v>
      </c>
      <c r="H44" s="1">
        <v>100017376</v>
      </c>
      <c r="I44" s="1">
        <v>3</v>
      </c>
      <c r="J44" s="1" t="s">
        <v>108</v>
      </c>
      <c r="K44" s="1" t="s">
        <v>74</v>
      </c>
      <c r="L44" s="1" t="s">
        <v>39</v>
      </c>
      <c r="M44" s="1" t="s">
        <v>9</v>
      </c>
    </row>
    <row r="45" spans="1:13">
      <c r="A45" s="1">
        <v>100000209</v>
      </c>
      <c r="B45" s="1" t="s">
        <v>6</v>
      </c>
      <c r="C45" s="1" t="s">
        <v>83</v>
      </c>
      <c r="D45" s="1" t="s">
        <v>109</v>
      </c>
      <c r="E45" s="1" t="s">
        <v>11</v>
      </c>
      <c r="F45" s="1" t="s">
        <v>12</v>
      </c>
      <c r="G45" s="1" t="s">
        <v>6054</v>
      </c>
      <c r="H45" s="1">
        <v>100017376</v>
      </c>
      <c r="I45" s="1">
        <v>3</v>
      </c>
      <c r="J45" s="1" t="s">
        <v>108</v>
      </c>
      <c r="K45" s="1" t="s">
        <v>74</v>
      </c>
      <c r="L45" s="1" t="s">
        <v>39</v>
      </c>
      <c r="M45" s="1" t="s">
        <v>9</v>
      </c>
    </row>
    <row r="46" spans="1:13">
      <c r="A46" s="1">
        <v>100000210</v>
      </c>
      <c r="B46" s="1" t="s">
        <v>6</v>
      </c>
      <c r="C46" s="1" t="s">
        <v>83</v>
      </c>
      <c r="D46" s="1" t="s">
        <v>110</v>
      </c>
      <c r="E46" s="1" t="s">
        <v>27</v>
      </c>
      <c r="F46" s="1" t="s">
        <v>18</v>
      </c>
      <c r="G46" s="1" t="s">
        <v>6053</v>
      </c>
      <c r="H46" s="1">
        <v>100000210</v>
      </c>
      <c r="I46" s="1">
        <v>1</v>
      </c>
      <c r="J46" s="1" t="s">
        <v>111</v>
      </c>
      <c r="K46" s="1" t="s">
        <v>112</v>
      </c>
      <c r="L46" s="1" t="s">
        <v>44</v>
      </c>
      <c r="M46" s="1" t="s">
        <v>9</v>
      </c>
    </row>
    <row r="47" spans="1:13">
      <c r="A47" s="1">
        <v>100000211</v>
      </c>
      <c r="B47" s="1" t="s">
        <v>6</v>
      </c>
      <c r="C47" s="1" t="s">
        <v>83</v>
      </c>
      <c r="D47" s="1" t="s">
        <v>113</v>
      </c>
      <c r="E47" s="1" t="s">
        <v>2</v>
      </c>
      <c r="F47" s="1" t="s">
        <v>114</v>
      </c>
      <c r="G47" s="1" t="s">
        <v>6053</v>
      </c>
      <c r="H47" s="1">
        <v>100000211</v>
      </c>
      <c r="I47" s="1">
        <v>1</v>
      </c>
      <c r="J47" s="1" t="s">
        <v>111</v>
      </c>
      <c r="K47" s="1" t="s">
        <v>112</v>
      </c>
      <c r="L47" s="1" t="s">
        <v>44</v>
      </c>
      <c r="M47" s="1" t="s">
        <v>9</v>
      </c>
    </row>
    <row r="48" spans="1:13">
      <c r="A48" s="1">
        <v>100000228</v>
      </c>
      <c r="B48" s="1" t="s">
        <v>6</v>
      </c>
      <c r="C48" s="1" t="s">
        <v>83</v>
      </c>
      <c r="D48" s="1" t="s">
        <v>115</v>
      </c>
      <c r="E48" s="1" t="s">
        <v>11</v>
      </c>
      <c r="F48" s="1" t="s">
        <v>12</v>
      </c>
      <c r="G48" s="1" t="s">
        <v>6053</v>
      </c>
      <c r="H48" s="1">
        <v>100000228</v>
      </c>
      <c r="I48" s="1">
        <v>1</v>
      </c>
      <c r="J48" s="1" t="s">
        <v>116</v>
      </c>
      <c r="K48" s="1" t="s">
        <v>117</v>
      </c>
      <c r="L48" s="1" t="s">
        <v>32</v>
      </c>
      <c r="M48" s="1" t="s">
        <v>9</v>
      </c>
    </row>
    <row r="49" spans="1:13">
      <c r="A49" s="1">
        <v>100000233</v>
      </c>
      <c r="B49" s="1" t="s">
        <v>6</v>
      </c>
      <c r="C49" s="1" t="s">
        <v>83</v>
      </c>
      <c r="D49" s="1" t="s">
        <v>118</v>
      </c>
      <c r="E49" s="1" t="s">
        <v>20</v>
      </c>
      <c r="F49" s="1" t="s">
        <v>21</v>
      </c>
      <c r="G49" s="1" t="s">
        <v>6053</v>
      </c>
      <c r="H49" s="1">
        <v>100000233</v>
      </c>
      <c r="I49" s="1">
        <v>1</v>
      </c>
      <c r="J49" s="1" t="s">
        <v>119</v>
      </c>
      <c r="K49" s="1" t="s">
        <v>14</v>
      </c>
      <c r="L49" s="1" t="s">
        <v>15</v>
      </c>
      <c r="M49" s="1" t="s">
        <v>9</v>
      </c>
    </row>
    <row r="50" spans="1:13">
      <c r="A50" s="1">
        <v>100000235</v>
      </c>
      <c r="B50" s="1" t="s">
        <v>6</v>
      </c>
      <c r="C50" s="1" t="s">
        <v>83</v>
      </c>
      <c r="D50" s="1" t="s">
        <v>120</v>
      </c>
      <c r="E50" s="1" t="s">
        <v>20</v>
      </c>
      <c r="F50" s="1" t="s">
        <v>72</v>
      </c>
      <c r="G50" s="1" t="s">
        <v>6053</v>
      </c>
      <c r="H50" s="1">
        <v>100000235</v>
      </c>
      <c r="I50" s="1">
        <v>1</v>
      </c>
      <c r="J50" s="1" t="s">
        <v>121</v>
      </c>
      <c r="K50" s="1" t="s">
        <v>122</v>
      </c>
      <c r="L50" s="1" t="s">
        <v>44</v>
      </c>
      <c r="M50" s="1" t="s">
        <v>9</v>
      </c>
    </row>
    <row r="51" spans="1:13">
      <c r="A51" s="1">
        <v>100000251</v>
      </c>
      <c r="B51" s="1" t="s">
        <v>6</v>
      </c>
      <c r="C51" s="1" t="s">
        <v>83</v>
      </c>
      <c r="D51" s="1" t="s">
        <v>123</v>
      </c>
      <c r="E51" s="1" t="s">
        <v>27</v>
      </c>
      <c r="F51" s="1" t="s">
        <v>18</v>
      </c>
      <c r="G51" s="1" t="s">
        <v>6053</v>
      </c>
      <c r="H51" s="1">
        <v>100000251</v>
      </c>
      <c r="I51" s="1">
        <v>1</v>
      </c>
      <c r="J51" s="1" t="s">
        <v>124</v>
      </c>
      <c r="K51" s="1" t="s">
        <v>14</v>
      </c>
      <c r="L51" s="1" t="s">
        <v>15</v>
      </c>
      <c r="M51" s="1" t="s">
        <v>9</v>
      </c>
    </row>
    <row r="52" spans="1:13">
      <c r="A52" s="1">
        <v>100000255</v>
      </c>
      <c r="B52" s="1" t="s">
        <v>6</v>
      </c>
      <c r="C52" s="1" t="s">
        <v>83</v>
      </c>
      <c r="D52" s="1" t="s">
        <v>125</v>
      </c>
      <c r="E52" s="1" t="s">
        <v>126</v>
      </c>
      <c r="F52" s="1" t="s">
        <v>127</v>
      </c>
      <c r="G52" s="1" t="s">
        <v>6053</v>
      </c>
      <c r="H52" s="1">
        <v>100000255</v>
      </c>
      <c r="I52" s="1">
        <v>3</v>
      </c>
      <c r="J52" s="1" t="s">
        <v>128</v>
      </c>
      <c r="K52" s="1" t="s">
        <v>129</v>
      </c>
      <c r="L52" s="1" t="s">
        <v>44</v>
      </c>
      <c r="M52" s="1" t="s">
        <v>9</v>
      </c>
    </row>
    <row r="53" spans="1:13">
      <c r="A53" s="1">
        <v>100000257</v>
      </c>
      <c r="B53" s="1" t="s">
        <v>6</v>
      </c>
      <c r="C53" s="1" t="s">
        <v>83</v>
      </c>
      <c r="D53" s="1" t="s">
        <v>130</v>
      </c>
      <c r="E53" s="1" t="s">
        <v>20</v>
      </c>
      <c r="F53" s="1" t="s">
        <v>72</v>
      </c>
      <c r="G53" s="1" t="s">
        <v>6053</v>
      </c>
      <c r="H53" s="1">
        <v>100000257</v>
      </c>
      <c r="I53" s="1">
        <v>1</v>
      </c>
      <c r="J53" s="1" t="s">
        <v>128</v>
      </c>
      <c r="K53" s="1" t="s">
        <v>14</v>
      </c>
      <c r="L53" s="1" t="s">
        <v>15</v>
      </c>
      <c r="M53" s="1" t="s">
        <v>9</v>
      </c>
    </row>
    <row r="54" spans="1:13">
      <c r="A54" s="1">
        <v>100000269</v>
      </c>
      <c r="B54" s="1" t="s">
        <v>6</v>
      </c>
      <c r="C54" s="1" t="s">
        <v>83</v>
      </c>
      <c r="D54" s="1" t="s">
        <v>131</v>
      </c>
      <c r="E54" s="1" t="s">
        <v>11</v>
      </c>
      <c r="F54" s="1" t="s">
        <v>12</v>
      </c>
      <c r="G54" s="1" t="s">
        <v>6054</v>
      </c>
      <c r="H54" s="1">
        <v>100017375</v>
      </c>
      <c r="I54" s="1">
        <v>5</v>
      </c>
      <c r="J54" s="1" t="s">
        <v>132</v>
      </c>
      <c r="K54" s="1" t="s">
        <v>7</v>
      </c>
      <c r="L54" s="1" t="s">
        <v>8</v>
      </c>
      <c r="M54" s="1" t="s">
        <v>16</v>
      </c>
    </row>
    <row r="55" spans="1:13">
      <c r="A55" s="1">
        <v>100000273</v>
      </c>
      <c r="B55" s="1" t="s">
        <v>6</v>
      </c>
      <c r="C55" s="1" t="s">
        <v>83</v>
      </c>
      <c r="D55" s="1" t="s">
        <v>12</v>
      </c>
      <c r="E55" s="1" t="s">
        <v>11</v>
      </c>
      <c r="F55" s="1" t="s">
        <v>12</v>
      </c>
      <c r="G55" s="1" t="s">
        <v>6053</v>
      </c>
      <c r="H55" s="1">
        <v>100000273</v>
      </c>
      <c r="I55" s="1">
        <v>1</v>
      </c>
      <c r="J55" s="1" t="s">
        <v>133</v>
      </c>
      <c r="K55" s="1" t="s">
        <v>117</v>
      </c>
      <c r="L55" s="1" t="s">
        <v>32</v>
      </c>
      <c r="M55" s="1" t="s">
        <v>9</v>
      </c>
    </row>
    <row r="56" spans="1:13">
      <c r="A56" s="1">
        <v>100000276</v>
      </c>
      <c r="B56" s="1" t="s">
        <v>6</v>
      </c>
      <c r="C56" s="1" t="s">
        <v>83</v>
      </c>
      <c r="D56" s="1" t="s">
        <v>134</v>
      </c>
      <c r="E56" s="1" t="s">
        <v>20</v>
      </c>
      <c r="F56" s="1" t="s">
        <v>21</v>
      </c>
      <c r="G56" s="1" t="s">
        <v>6053</v>
      </c>
      <c r="H56" s="1">
        <v>100000276</v>
      </c>
      <c r="I56" s="1">
        <v>1</v>
      </c>
      <c r="J56" s="1" t="s">
        <v>135</v>
      </c>
      <c r="K56" s="1" t="s">
        <v>14</v>
      </c>
      <c r="L56" s="1" t="s">
        <v>15</v>
      </c>
      <c r="M56" s="1" t="s">
        <v>9</v>
      </c>
    </row>
    <row r="57" spans="1:13">
      <c r="A57" s="1">
        <v>100000277</v>
      </c>
      <c r="B57" s="1" t="s">
        <v>6</v>
      </c>
      <c r="C57" s="1" t="s">
        <v>83</v>
      </c>
      <c r="D57" s="1" t="s">
        <v>12</v>
      </c>
      <c r="E57" s="1" t="s">
        <v>11</v>
      </c>
      <c r="F57" s="1" t="s">
        <v>12</v>
      </c>
      <c r="G57" s="1" t="s">
        <v>6053</v>
      </c>
      <c r="H57" s="1">
        <v>100000277</v>
      </c>
      <c r="I57" s="1">
        <v>1</v>
      </c>
      <c r="J57" s="1" t="s">
        <v>136</v>
      </c>
      <c r="K57" s="1" t="s">
        <v>117</v>
      </c>
      <c r="L57" s="1" t="s">
        <v>32</v>
      </c>
      <c r="M57" s="1" t="s">
        <v>9</v>
      </c>
    </row>
    <row r="58" spans="1:13">
      <c r="A58" s="1">
        <v>100000285</v>
      </c>
      <c r="B58" s="1" t="s">
        <v>6</v>
      </c>
      <c r="C58" s="1" t="s">
        <v>83</v>
      </c>
      <c r="D58" s="1" t="s">
        <v>18</v>
      </c>
      <c r="E58" s="1" t="s">
        <v>27</v>
      </c>
      <c r="F58" s="1" t="s">
        <v>18</v>
      </c>
      <c r="G58" s="1" t="s">
        <v>6053</v>
      </c>
      <c r="H58" s="1">
        <v>100000285</v>
      </c>
      <c r="I58" s="1">
        <v>1</v>
      </c>
      <c r="J58" s="1" t="s">
        <v>137</v>
      </c>
      <c r="K58" s="1" t="s">
        <v>7</v>
      </c>
      <c r="L58" s="1" t="s">
        <v>8</v>
      </c>
      <c r="M58" s="1" t="s">
        <v>9</v>
      </c>
    </row>
    <row r="59" spans="1:13">
      <c r="A59" s="1">
        <v>100000287</v>
      </c>
      <c r="B59" s="1" t="s">
        <v>6</v>
      </c>
      <c r="C59" s="1" t="s">
        <v>83</v>
      </c>
      <c r="D59" s="1" t="s">
        <v>12</v>
      </c>
      <c r="E59" s="1" t="s">
        <v>11</v>
      </c>
      <c r="F59" s="1" t="s">
        <v>12</v>
      </c>
      <c r="G59" s="1" t="s">
        <v>6053</v>
      </c>
      <c r="H59" s="1">
        <v>100000287</v>
      </c>
      <c r="I59" s="1">
        <v>1</v>
      </c>
      <c r="J59" s="1" t="s">
        <v>138</v>
      </c>
      <c r="K59" s="1" t="s">
        <v>117</v>
      </c>
      <c r="L59" s="1" t="s">
        <v>32</v>
      </c>
      <c r="M59" s="1" t="s">
        <v>9</v>
      </c>
    </row>
    <row r="60" spans="1:13">
      <c r="A60" s="1">
        <v>100000298</v>
      </c>
      <c r="B60" s="1" t="s">
        <v>6</v>
      </c>
      <c r="C60" s="1" t="s">
        <v>83</v>
      </c>
      <c r="D60" s="1" t="s">
        <v>12</v>
      </c>
      <c r="E60" s="1" t="s">
        <v>11</v>
      </c>
      <c r="F60" s="1" t="s">
        <v>12</v>
      </c>
      <c r="G60" s="1" t="s">
        <v>6053</v>
      </c>
      <c r="H60" s="1">
        <v>100000298</v>
      </c>
      <c r="I60" s="1">
        <v>1</v>
      </c>
      <c r="J60" s="1" t="s">
        <v>139</v>
      </c>
      <c r="K60" s="1" t="s">
        <v>117</v>
      </c>
      <c r="L60" s="1" t="s">
        <v>32</v>
      </c>
      <c r="M60" s="1" t="s">
        <v>9</v>
      </c>
    </row>
    <row r="61" spans="1:13">
      <c r="A61" s="1">
        <v>100000305</v>
      </c>
      <c r="B61" s="1" t="s">
        <v>6</v>
      </c>
      <c r="C61" s="1" t="s">
        <v>83</v>
      </c>
      <c r="D61" s="1" t="s">
        <v>100</v>
      </c>
      <c r="E61" s="1" t="s">
        <v>20</v>
      </c>
      <c r="F61" s="1" t="s">
        <v>100</v>
      </c>
      <c r="G61" s="1" t="s">
        <v>6053</v>
      </c>
      <c r="H61" s="1">
        <v>100000305</v>
      </c>
      <c r="I61" s="1">
        <v>1</v>
      </c>
      <c r="J61" s="1" t="s">
        <v>140</v>
      </c>
      <c r="K61" s="1" t="s">
        <v>14</v>
      </c>
      <c r="L61" s="1" t="s">
        <v>15</v>
      </c>
      <c r="M61" s="1" t="s">
        <v>9</v>
      </c>
    </row>
    <row r="62" spans="1:13">
      <c r="A62" s="1">
        <v>100000308</v>
      </c>
      <c r="B62" s="1" t="s">
        <v>6</v>
      </c>
      <c r="C62" s="1" t="s">
        <v>83</v>
      </c>
      <c r="D62" s="1" t="s">
        <v>141</v>
      </c>
      <c r="E62" s="1" t="s">
        <v>11</v>
      </c>
      <c r="F62" s="1" t="s">
        <v>12</v>
      </c>
      <c r="G62" s="1" t="s">
        <v>6054</v>
      </c>
      <c r="H62" s="1">
        <v>100017375</v>
      </c>
      <c r="I62" s="1">
        <v>5</v>
      </c>
      <c r="J62" s="1" t="s">
        <v>142</v>
      </c>
      <c r="K62" s="1" t="s">
        <v>7</v>
      </c>
      <c r="L62" s="1" t="s">
        <v>8</v>
      </c>
      <c r="M62" s="1" t="s">
        <v>9</v>
      </c>
    </row>
    <row r="63" spans="1:13">
      <c r="A63" s="1">
        <v>100000309</v>
      </c>
      <c r="B63" s="1" t="s">
        <v>6</v>
      </c>
      <c r="C63" s="1" t="s">
        <v>83</v>
      </c>
      <c r="D63" s="1" t="s">
        <v>143</v>
      </c>
      <c r="E63" s="1" t="s">
        <v>27</v>
      </c>
      <c r="F63" s="1" t="s">
        <v>18</v>
      </c>
      <c r="G63" s="1" t="s">
        <v>6054</v>
      </c>
      <c r="H63" s="1">
        <v>100017375</v>
      </c>
      <c r="I63" s="1">
        <v>5</v>
      </c>
      <c r="J63" s="1" t="s">
        <v>142</v>
      </c>
      <c r="K63" s="1" t="s">
        <v>7</v>
      </c>
      <c r="L63" s="1" t="s">
        <v>8</v>
      </c>
      <c r="M63" s="1" t="s">
        <v>9</v>
      </c>
    </row>
    <row r="64" spans="1:13">
      <c r="A64" s="1">
        <v>100000311</v>
      </c>
      <c r="B64" s="1" t="s">
        <v>6</v>
      </c>
      <c r="C64" s="1" t="s">
        <v>83</v>
      </c>
      <c r="D64" s="1" t="s">
        <v>144</v>
      </c>
      <c r="E64" s="1" t="s">
        <v>27</v>
      </c>
      <c r="F64" s="1" t="s">
        <v>18</v>
      </c>
      <c r="G64" s="1" t="s">
        <v>6054</v>
      </c>
      <c r="H64" s="1">
        <v>100017375</v>
      </c>
      <c r="I64" s="1">
        <v>5</v>
      </c>
      <c r="J64" s="1" t="s">
        <v>142</v>
      </c>
      <c r="K64" s="1" t="s">
        <v>7</v>
      </c>
      <c r="L64" s="1" t="s">
        <v>8</v>
      </c>
      <c r="M64" s="1" t="s">
        <v>9</v>
      </c>
    </row>
    <row r="65" spans="1:13">
      <c r="A65" s="1">
        <v>100000320</v>
      </c>
      <c r="B65" s="1" t="s">
        <v>6</v>
      </c>
      <c r="C65" s="1" t="s">
        <v>83</v>
      </c>
      <c r="D65" s="1" t="s">
        <v>145</v>
      </c>
      <c r="E65" s="1" t="s">
        <v>11</v>
      </c>
      <c r="F65" s="1" t="s">
        <v>12</v>
      </c>
      <c r="G65" s="1" t="s">
        <v>6053</v>
      </c>
      <c r="H65" s="1">
        <v>100000320</v>
      </c>
      <c r="I65" s="1">
        <v>2</v>
      </c>
      <c r="J65" s="1" t="s">
        <v>146</v>
      </c>
      <c r="K65" s="1" t="s">
        <v>117</v>
      </c>
      <c r="L65" s="1" t="s">
        <v>32</v>
      </c>
      <c r="M65" s="1" t="s">
        <v>9</v>
      </c>
    </row>
    <row r="66" spans="1:13">
      <c r="A66" s="1">
        <v>100000334</v>
      </c>
      <c r="B66" s="1" t="s">
        <v>6</v>
      </c>
      <c r="C66" s="1" t="s">
        <v>83</v>
      </c>
      <c r="D66" s="1" t="s">
        <v>147</v>
      </c>
      <c r="E66" s="1" t="s">
        <v>2</v>
      </c>
      <c r="F66" s="1" t="s">
        <v>81</v>
      </c>
      <c r="G66" s="1" t="s">
        <v>6054</v>
      </c>
      <c r="H66" s="1">
        <v>100000466</v>
      </c>
      <c r="I66" s="1">
        <v>5</v>
      </c>
      <c r="J66" s="1" t="s">
        <v>148</v>
      </c>
      <c r="K66" s="1" t="s">
        <v>7</v>
      </c>
      <c r="L66" s="1" t="s">
        <v>8</v>
      </c>
      <c r="M66" s="1" t="s">
        <v>9</v>
      </c>
    </row>
    <row r="67" spans="1:13">
      <c r="A67" s="1">
        <v>100000336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 t="s">
        <v>6053</v>
      </c>
      <c r="H67" s="1">
        <v>100000336</v>
      </c>
      <c r="I67" s="1">
        <v>1</v>
      </c>
      <c r="J67" s="1" t="s">
        <v>149</v>
      </c>
      <c r="K67" s="1" t="s">
        <v>117</v>
      </c>
      <c r="L67" s="1" t="s">
        <v>32</v>
      </c>
      <c r="M67" s="1" t="s">
        <v>9</v>
      </c>
    </row>
    <row r="68" spans="1:13">
      <c r="A68" s="1">
        <v>100000337</v>
      </c>
      <c r="B68" s="1" t="s">
        <v>6</v>
      </c>
      <c r="C68" s="1" t="s">
        <v>83</v>
      </c>
      <c r="D68" s="1" t="s">
        <v>150</v>
      </c>
      <c r="E68" s="1" t="s">
        <v>11</v>
      </c>
      <c r="F68" s="1" t="s">
        <v>12</v>
      </c>
      <c r="G68" s="1" t="s">
        <v>6053</v>
      </c>
      <c r="H68" s="1">
        <v>100000337</v>
      </c>
      <c r="I68" s="1">
        <v>1</v>
      </c>
      <c r="J68" s="1" t="s">
        <v>151</v>
      </c>
      <c r="K68" s="1" t="s">
        <v>152</v>
      </c>
      <c r="L68" s="1" t="s">
        <v>44</v>
      </c>
      <c r="M68" s="1" t="s">
        <v>9</v>
      </c>
    </row>
    <row r="69" spans="1:13">
      <c r="A69" s="1">
        <v>100000338</v>
      </c>
      <c r="B69" s="1" t="s">
        <v>6</v>
      </c>
      <c r="C69" s="1" t="s">
        <v>83</v>
      </c>
      <c r="D69" s="1" t="s">
        <v>153</v>
      </c>
      <c r="E69" s="1" t="s">
        <v>20</v>
      </c>
      <c r="F69" s="1" t="s">
        <v>72</v>
      </c>
      <c r="G69" s="1" t="s">
        <v>6053</v>
      </c>
      <c r="H69" s="1">
        <v>100000338</v>
      </c>
      <c r="I69" s="1">
        <v>1</v>
      </c>
      <c r="J69" s="1" t="s">
        <v>151</v>
      </c>
      <c r="K69" s="1" t="s">
        <v>152</v>
      </c>
      <c r="L69" s="1" t="s">
        <v>44</v>
      </c>
      <c r="M69" s="1" t="s">
        <v>9</v>
      </c>
    </row>
    <row r="70" spans="1:13">
      <c r="A70" s="1">
        <v>100000342</v>
      </c>
      <c r="B70" s="1" t="s">
        <v>6</v>
      </c>
      <c r="C70" s="1" t="s">
        <v>83</v>
      </c>
      <c r="D70" s="1" t="s">
        <v>154</v>
      </c>
      <c r="E70" s="1" t="s">
        <v>20</v>
      </c>
      <c r="F70" s="1" t="s">
        <v>72</v>
      </c>
      <c r="G70" s="1" t="s">
        <v>6053</v>
      </c>
      <c r="H70" s="1">
        <v>100000342</v>
      </c>
      <c r="I70" s="1">
        <v>1</v>
      </c>
      <c r="J70" s="1" t="s">
        <v>151</v>
      </c>
      <c r="K70" s="1" t="s">
        <v>14</v>
      </c>
      <c r="L70" s="1" t="s">
        <v>15</v>
      </c>
      <c r="M70" s="1" t="s">
        <v>9</v>
      </c>
    </row>
    <row r="71" spans="1:13">
      <c r="A71" s="1">
        <v>100000346</v>
      </c>
      <c r="B71" s="1" t="s">
        <v>6</v>
      </c>
      <c r="C71" s="1" t="s">
        <v>83</v>
      </c>
      <c r="D71" s="1" t="s">
        <v>127</v>
      </c>
      <c r="E71" s="1" t="s">
        <v>126</v>
      </c>
      <c r="F71" s="1" t="s">
        <v>127</v>
      </c>
      <c r="G71" s="1" t="s">
        <v>6053</v>
      </c>
      <c r="H71" s="1">
        <v>100000346</v>
      </c>
      <c r="I71" s="1">
        <v>1</v>
      </c>
      <c r="J71" s="1" t="s">
        <v>155</v>
      </c>
      <c r="K71" s="1" t="s">
        <v>14</v>
      </c>
      <c r="L71" s="1" t="s">
        <v>15</v>
      </c>
      <c r="M71" s="1" t="s">
        <v>9</v>
      </c>
    </row>
    <row r="72" spans="1:13">
      <c r="A72" s="1">
        <v>100000347</v>
      </c>
      <c r="B72" s="1" t="s">
        <v>6</v>
      </c>
      <c r="C72" s="1" t="s">
        <v>83</v>
      </c>
      <c r="D72" s="1" t="s">
        <v>156</v>
      </c>
      <c r="E72" s="1" t="s">
        <v>20</v>
      </c>
      <c r="F72" s="1" t="s">
        <v>72</v>
      </c>
      <c r="G72" s="1" t="s">
        <v>6053</v>
      </c>
      <c r="H72" s="1">
        <v>100000347</v>
      </c>
      <c r="I72" s="1">
        <v>1</v>
      </c>
      <c r="J72" s="1" t="s">
        <v>135</v>
      </c>
      <c r="K72" s="1" t="s">
        <v>14</v>
      </c>
      <c r="L72" s="1" t="s">
        <v>15</v>
      </c>
      <c r="M72" s="1" t="s">
        <v>9</v>
      </c>
    </row>
    <row r="73" spans="1:13">
      <c r="A73" s="1">
        <v>100000363</v>
      </c>
      <c r="B73" s="1" t="s">
        <v>6</v>
      </c>
      <c r="C73" s="1" t="s">
        <v>83</v>
      </c>
      <c r="D73" s="1" t="s">
        <v>157</v>
      </c>
      <c r="E73" s="1" t="s">
        <v>20</v>
      </c>
      <c r="F73" s="1" t="s">
        <v>72</v>
      </c>
      <c r="G73" s="1" t="s">
        <v>6053</v>
      </c>
      <c r="H73" s="1">
        <v>100000363</v>
      </c>
      <c r="I73" s="1">
        <v>1</v>
      </c>
      <c r="J73" s="1" t="s">
        <v>158</v>
      </c>
      <c r="K73" s="1" t="s">
        <v>14</v>
      </c>
      <c r="L73" s="1" t="s">
        <v>15</v>
      </c>
      <c r="M73" s="1" t="s">
        <v>9</v>
      </c>
    </row>
    <row r="74" spans="1:13">
      <c r="A74" s="1">
        <v>100000371</v>
      </c>
      <c r="B74" s="1" t="s">
        <v>6</v>
      </c>
      <c r="C74" s="1" t="s">
        <v>83</v>
      </c>
      <c r="D74" s="1" t="s">
        <v>159</v>
      </c>
      <c r="E74" s="1" t="s">
        <v>126</v>
      </c>
      <c r="F74" s="1" t="s">
        <v>127</v>
      </c>
      <c r="G74" s="1" t="s">
        <v>6054</v>
      </c>
      <c r="H74" s="1">
        <v>100017374</v>
      </c>
      <c r="I74" s="1">
        <v>3</v>
      </c>
      <c r="J74" s="1" t="s">
        <v>160</v>
      </c>
      <c r="K74" s="1" t="s">
        <v>14</v>
      </c>
      <c r="L74" s="1" t="s">
        <v>15</v>
      </c>
      <c r="M74" s="1" t="s">
        <v>9</v>
      </c>
    </row>
    <row r="75" spans="1:13">
      <c r="A75" s="1">
        <v>100000373</v>
      </c>
      <c r="B75" s="1" t="s">
        <v>6</v>
      </c>
      <c r="C75" s="1" t="s">
        <v>83</v>
      </c>
      <c r="D75" s="1" t="s">
        <v>161</v>
      </c>
      <c r="E75" s="1" t="s">
        <v>20</v>
      </c>
      <c r="F75" s="1" t="s">
        <v>72</v>
      </c>
      <c r="G75" s="1" t="s">
        <v>6054</v>
      </c>
      <c r="H75" s="1">
        <v>100017374</v>
      </c>
      <c r="I75" s="1">
        <v>3</v>
      </c>
      <c r="J75" s="1" t="s">
        <v>160</v>
      </c>
      <c r="K75" s="1" t="s">
        <v>14</v>
      </c>
      <c r="L75" s="1" t="s">
        <v>15</v>
      </c>
      <c r="M75" s="1" t="s">
        <v>9</v>
      </c>
    </row>
    <row r="76" spans="1:13">
      <c r="A76" s="1">
        <v>100000374</v>
      </c>
      <c r="B76" s="1" t="s">
        <v>6</v>
      </c>
      <c r="C76" s="1" t="s">
        <v>83</v>
      </c>
      <c r="D76" s="1" t="s">
        <v>162</v>
      </c>
      <c r="E76" s="1" t="s">
        <v>27</v>
      </c>
      <c r="F76" s="1" t="s">
        <v>18</v>
      </c>
      <c r="G76" s="1" t="s">
        <v>6053</v>
      </c>
      <c r="H76" s="1">
        <v>100000374</v>
      </c>
      <c r="I76" s="1">
        <v>1</v>
      </c>
      <c r="J76" s="1" t="s">
        <v>163</v>
      </c>
      <c r="K76" s="1" t="s">
        <v>14</v>
      </c>
      <c r="L76" s="1" t="s">
        <v>15</v>
      </c>
      <c r="M76" s="1" t="s">
        <v>9</v>
      </c>
    </row>
    <row r="77" spans="1:13">
      <c r="A77" s="1">
        <v>100000381</v>
      </c>
      <c r="B77" s="1" t="s">
        <v>6</v>
      </c>
      <c r="C77" s="1" t="s">
        <v>83</v>
      </c>
      <c r="D77" s="1" t="s">
        <v>164</v>
      </c>
      <c r="E77" s="1" t="s">
        <v>20</v>
      </c>
      <c r="F77" s="1" t="s">
        <v>72</v>
      </c>
      <c r="G77" s="1" t="s">
        <v>6053</v>
      </c>
      <c r="H77" s="1">
        <v>100000381</v>
      </c>
      <c r="I77" s="1">
        <v>1</v>
      </c>
      <c r="J77" s="1" t="s">
        <v>165</v>
      </c>
      <c r="K77" s="1" t="s">
        <v>14</v>
      </c>
      <c r="L77" s="1" t="s">
        <v>15</v>
      </c>
      <c r="M77" s="1" t="s">
        <v>9</v>
      </c>
    </row>
    <row r="78" spans="1:13">
      <c r="A78" s="1">
        <v>100000384</v>
      </c>
      <c r="B78" s="1" t="s">
        <v>6</v>
      </c>
      <c r="C78" s="1" t="s">
        <v>83</v>
      </c>
      <c r="D78" s="1" t="s">
        <v>12</v>
      </c>
      <c r="E78" s="1" t="s">
        <v>11</v>
      </c>
      <c r="F78" s="1" t="s">
        <v>12</v>
      </c>
      <c r="G78" s="1" t="s">
        <v>6053</v>
      </c>
      <c r="H78" s="1">
        <v>100000384</v>
      </c>
      <c r="I78" s="1">
        <v>1</v>
      </c>
      <c r="J78" s="1" t="s">
        <v>166</v>
      </c>
      <c r="K78" s="1" t="s">
        <v>117</v>
      </c>
      <c r="L78" s="1" t="s">
        <v>32</v>
      </c>
      <c r="M78" s="1" t="s">
        <v>9</v>
      </c>
    </row>
    <row r="79" spans="1:13">
      <c r="A79" s="1">
        <v>100000388</v>
      </c>
      <c r="B79" s="1" t="s">
        <v>6</v>
      </c>
      <c r="C79" s="1" t="s">
        <v>83</v>
      </c>
      <c r="D79" s="1" t="s">
        <v>167</v>
      </c>
      <c r="E79" s="1" t="s">
        <v>20</v>
      </c>
      <c r="F79" s="1" t="s">
        <v>167</v>
      </c>
      <c r="G79" s="1" t="s">
        <v>6053</v>
      </c>
      <c r="H79" s="1">
        <v>100000388</v>
      </c>
      <c r="I79" s="1">
        <v>1</v>
      </c>
      <c r="J79" s="1" t="s">
        <v>168</v>
      </c>
      <c r="K79" s="1" t="s">
        <v>14</v>
      </c>
      <c r="L79" s="1" t="s">
        <v>15</v>
      </c>
      <c r="M79" s="1" t="s">
        <v>9</v>
      </c>
    </row>
    <row r="80" spans="1:13">
      <c r="A80" s="1">
        <v>100000401</v>
      </c>
      <c r="B80" s="1" t="s">
        <v>6</v>
      </c>
      <c r="C80" s="1" t="s">
        <v>83</v>
      </c>
      <c r="D80" s="1" t="s">
        <v>12</v>
      </c>
      <c r="E80" s="1" t="s">
        <v>11</v>
      </c>
      <c r="F80" s="1" t="s">
        <v>12</v>
      </c>
      <c r="G80" s="1" t="s">
        <v>6053</v>
      </c>
      <c r="H80" s="1">
        <v>100000401</v>
      </c>
      <c r="I80" s="1">
        <v>1</v>
      </c>
      <c r="J80" s="1" t="s">
        <v>169</v>
      </c>
      <c r="K80" s="1" t="s">
        <v>170</v>
      </c>
      <c r="L80" s="1" t="s">
        <v>32</v>
      </c>
      <c r="M80" s="1" t="s">
        <v>9</v>
      </c>
    </row>
    <row r="81" spans="1:13">
      <c r="A81" s="1">
        <v>100000403</v>
      </c>
      <c r="B81" s="1" t="s">
        <v>6</v>
      </c>
      <c r="C81" s="1" t="s">
        <v>83</v>
      </c>
      <c r="D81" s="1" t="s">
        <v>171</v>
      </c>
      <c r="E81" s="1" t="s">
        <v>27</v>
      </c>
      <c r="F81" s="1" t="s">
        <v>18</v>
      </c>
      <c r="G81" s="1" t="s">
        <v>6053</v>
      </c>
      <c r="H81" s="1">
        <v>100000403</v>
      </c>
      <c r="I81" s="1">
        <v>1</v>
      </c>
      <c r="J81" s="1" t="s">
        <v>172</v>
      </c>
      <c r="K81" s="1" t="s">
        <v>173</v>
      </c>
      <c r="L81" s="1" t="s">
        <v>44</v>
      </c>
      <c r="M81" s="1" t="s">
        <v>9</v>
      </c>
    </row>
    <row r="82" spans="1:13">
      <c r="A82" s="1">
        <v>100000406</v>
      </c>
      <c r="B82" s="1" t="s">
        <v>6</v>
      </c>
      <c r="C82" s="1" t="s">
        <v>83</v>
      </c>
      <c r="D82" s="1" t="s">
        <v>12</v>
      </c>
      <c r="E82" s="1" t="s">
        <v>11</v>
      </c>
      <c r="F82" s="1" t="s">
        <v>12</v>
      </c>
      <c r="G82" s="1" t="s">
        <v>6053</v>
      </c>
      <c r="H82" s="1">
        <v>100000406</v>
      </c>
      <c r="I82" s="1">
        <v>1</v>
      </c>
      <c r="J82" s="1" t="s">
        <v>174</v>
      </c>
      <c r="K82" s="1" t="s">
        <v>170</v>
      </c>
      <c r="L82" s="1" t="s">
        <v>32</v>
      </c>
      <c r="M82" s="1" t="s">
        <v>9</v>
      </c>
    </row>
    <row r="83" spans="1:13">
      <c r="A83" s="1">
        <v>100000410</v>
      </c>
      <c r="B83" s="1" t="s">
        <v>6</v>
      </c>
      <c r="C83" s="1" t="s">
        <v>83</v>
      </c>
      <c r="D83" s="1" t="s">
        <v>12</v>
      </c>
      <c r="E83" s="1" t="s">
        <v>11</v>
      </c>
      <c r="F83" s="1" t="s">
        <v>12</v>
      </c>
      <c r="G83" s="1" t="s">
        <v>6053</v>
      </c>
      <c r="H83" s="1">
        <v>100000410</v>
      </c>
      <c r="I83" s="1">
        <v>1</v>
      </c>
      <c r="J83" s="1" t="s">
        <v>175</v>
      </c>
      <c r="K83" s="1" t="s">
        <v>170</v>
      </c>
      <c r="L83" s="1" t="s">
        <v>32</v>
      </c>
      <c r="M83" s="1" t="s">
        <v>9</v>
      </c>
    </row>
    <row r="84" spans="1:13">
      <c r="A84" s="1">
        <v>100000417</v>
      </c>
      <c r="B84" s="1" t="s">
        <v>6</v>
      </c>
      <c r="C84" s="1" t="s">
        <v>178</v>
      </c>
      <c r="D84" s="1" t="s">
        <v>176</v>
      </c>
      <c r="E84" s="1" t="s">
        <v>11</v>
      </c>
      <c r="F84" s="1" t="s">
        <v>12</v>
      </c>
      <c r="G84" s="1" t="s">
        <v>6053</v>
      </c>
      <c r="H84" s="1">
        <v>100000417</v>
      </c>
      <c r="I84" s="1">
        <v>1</v>
      </c>
      <c r="J84" s="1" t="s">
        <v>177</v>
      </c>
      <c r="K84" s="1" t="s">
        <v>179</v>
      </c>
      <c r="L84" s="1" t="s">
        <v>32</v>
      </c>
      <c r="M84" s="1" t="s">
        <v>9</v>
      </c>
    </row>
    <row r="85" spans="1:13">
      <c r="A85" s="1">
        <v>100000423</v>
      </c>
      <c r="B85" s="1" t="s">
        <v>6</v>
      </c>
      <c r="C85" s="1" t="s">
        <v>178</v>
      </c>
      <c r="D85" s="1" t="s">
        <v>171</v>
      </c>
      <c r="E85" s="1" t="s">
        <v>27</v>
      </c>
      <c r="F85" s="1" t="s">
        <v>18</v>
      </c>
      <c r="G85" s="1" t="s">
        <v>6053</v>
      </c>
      <c r="H85" s="1">
        <v>100000423</v>
      </c>
      <c r="I85" s="1">
        <v>1</v>
      </c>
      <c r="J85" s="1" t="s">
        <v>180</v>
      </c>
      <c r="K85" s="1" t="s">
        <v>181</v>
      </c>
      <c r="L85" s="1" t="s">
        <v>44</v>
      </c>
      <c r="M85" s="1" t="s">
        <v>9</v>
      </c>
    </row>
    <row r="86" spans="1:13">
      <c r="A86" s="1">
        <v>100000430</v>
      </c>
      <c r="B86" s="1" t="s">
        <v>6</v>
      </c>
      <c r="C86" s="1" t="s">
        <v>178</v>
      </c>
      <c r="D86" s="1" t="s">
        <v>150</v>
      </c>
      <c r="E86" s="1" t="s">
        <v>11</v>
      </c>
      <c r="F86" s="1" t="s">
        <v>12</v>
      </c>
      <c r="G86" s="1" t="s">
        <v>6053</v>
      </c>
      <c r="H86" s="1">
        <v>100000430</v>
      </c>
      <c r="I86" s="1">
        <v>2</v>
      </c>
      <c r="J86" s="1" t="s">
        <v>180</v>
      </c>
      <c r="K86" s="1" t="s">
        <v>181</v>
      </c>
      <c r="L86" s="1" t="s">
        <v>44</v>
      </c>
      <c r="M86" s="1" t="s">
        <v>9</v>
      </c>
    </row>
    <row r="87" spans="1:13">
      <c r="A87" s="1">
        <v>100000431</v>
      </c>
      <c r="B87" s="1" t="s">
        <v>6</v>
      </c>
      <c r="C87" s="1" t="s">
        <v>178</v>
      </c>
      <c r="D87" s="1" t="s">
        <v>176</v>
      </c>
      <c r="E87" s="1" t="s">
        <v>11</v>
      </c>
      <c r="F87" s="1" t="s">
        <v>12</v>
      </c>
      <c r="G87" s="1" t="s">
        <v>6053</v>
      </c>
      <c r="H87" s="1">
        <v>100000431</v>
      </c>
      <c r="I87" s="1">
        <v>1</v>
      </c>
      <c r="J87" s="1" t="s">
        <v>180</v>
      </c>
      <c r="K87" s="1" t="s">
        <v>179</v>
      </c>
      <c r="L87" s="1" t="s">
        <v>32</v>
      </c>
      <c r="M87" s="1" t="s">
        <v>9</v>
      </c>
    </row>
    <row r="88" spans="1:13">
      <c r="A88" s="1">
        <v>100000443</v>
      </c>
      <c r="B88" s="1" t="s">
        <v>6</v>
      </c>
      <c r="C88" s="1" t="s">
        <v>178</v>
      </c>
      <c r="D88" s="1" t="s">
        <v>182</v>
      </c>
      <c r="E88" s="1" t="s">
        <v>2</v>
      </c>
      <c r="F88" s="1" t="s">
        <v>183</v>
      </c>
      <c r="G88" s="1" t="s">
        <v>6054</v>
      </c>
      <c r="H88" s="1">
        <v>100017377</v>
      </c>
      <c r="I88" s="1">
        <v>6</v>
      </c>
      <c r="J88" s="1" t="s">
        <v>184</v>
      </c>
      <c r="K88" s="1" t="s">
        <v>7</v>
      </c>
      <c r="L88" s="1" t="s">
        <v>8</v>
      </c>
      <c r="M88" s="1" t="s">
        <v>9</v>
      </c>
    </row>
    <row r="89" spans="1:13">
      <c r="A89" s="1">
        <v>100000446</v>
      </c>
      <c r="B89" s="1" t="s">
        <v>6</v>
      </c>
      <c r="C89" s="1" t="s">
        <v>178</v>
      </c>
      <c r="D89" s="1" t="s">
        <v>185</v>
      </c>
      <c r="E89" s="1" t="s">
        <v>2</v>
      </c>
      <c r="F89" s="1" t="s">
        <v>186</v>
      </c>
      <c r="G89" s="1" t="s">
        <v>6054</v>
      </c>
      <c r="H89" s="1">
        <v>100017377</v>
      </c>
      <c r="I89" s="1">
        <v>6</v>
      </c>
      <c r="J89" s="1" t="s">
        <v>184</v>
      </c>
      <c r="K89" s="1" t="s">
        <v>7</v>
      </c>
      <c r="L89" s="1" t="s">
        <v>8</v>
      </c>
      <c r="M89" s="1" t="s">
        <v>9</v>
      </c>
    </row>
    <row r="90" spans="1:13">
      <c r="A90" s="1">
        <v>100000447</v>
      </c>
      <c r="B90" s="1" t="s">
        <v>6</v>
      </c>
      <c r="C90" s="1" t="s">
        <v>178</v>
      </c>
      <c r="D90" s="1" t="s">
        <v>187</v>
      </c>
      <c r="E90" s="1" t="s">
        <v>2</v>
      </c>
      <c r="F90" s="1" t="s">
        <v>3</v>
      </c>
      <c r="G90" s="1" t="s">
        <v>6054</v>
      </c>
      <c r="H90" s="1">
        <v>100017377</v>
      </c>
      <c r="I90" s="1">
        <v>6</v>
      </c>
      <c r="J90" s="1" t="s">
        <v>184</v>
      </c>
      <c r="K90" s="1" t="s">
        <v>7</v>
      </c>
      <c r="L90" s="1" t="s">
        <v>8</v>
      </c>
      <c r="M90" s="1" t="s">
        <v>9</v>
      </c>
    </row>
    <row r="91" spans="1:13">
      <c r="A91" s="1">
        <v>100000448</v>
      </c>
      <c r="B91" s="1" t="s">
        <v>6</v>
      </c>
      <c r="C91" s="1" t="s">
        <v>178</v>
      </c>
      <c r="D91" s="1" t="s">
        <v>188</v>
      </c>
      <c r="E91" s="1" t="s">
        <v>2</v>
      </c>
      <c r="F91" s="1" t="s">
        <v>189</v>
      </c>
      <c r="G91" s="1" t="s">
        <v>6054</v>
      </c>
      <c r="H91" s="1">
        <v>100000449</v>
      </c>
      <c r="I91" s="1">
        <v>2</v>
      </c>
      <c r="J91" s="1" t="s">
        <v>190</v>
      </c>
      <c r="K91" s="1" t="s">
        <v>7</v>
      </c>
      <c r="L91" s="1" t="s">
        <v>8</v>
      </c>
      <c r="M91" s="1" t="s">
        <v>9</v>
      </c>
    </row>
    <row r="92" spans="1:13">
      <c r="A92" s="1">
        <v>100000449</v>
      </c>
      <c r="B92" s="1" t="s">
        <v>6</v>
      </c>
      <c r="C92" s="1" t="s">
        <v>178</v>
      </c>
      <c r="D92" s="1" t="s">
        <v>191</v>
      </c>
      <c r="E92" s="1" t="s">
        <v>192</v>
      </c>
      <c r="F92" s="1" t="s">
        <v>193</v>
      </c>
      <c r="G92" s="1" t="s">
        <v>6053</v>
      </c>
      <c r="H92" s="1">
        <v>100000449</v>
      </c>
      <c r="I92" s="1">
        <v>2</v>
      </c>
      <c r="J92" s="1" t="s">
        <v>190</v>
      </c>
      <c r="K92" s="1" t="s">
        <v>7</v>
      </c>
      <c r="L92" s="1" t="s">
        <v>8</v>
      </c>
      <c r="M92" s="1" t="s">
        <v>9</v>
      </c>
    </row>
    <row r="93" spans="1:13">
      <c r="A93" s="1">
        <v>100000452</v>
      </c>
      <c r="B93" s="1" t="s">
        <v>6</v>
      </c>
      <c r="C93" s="1" t="s">
        <v>178</v>
      </c>
      <c r="D93" s="1" t="s">
        <v>176</v>
      </c>
      <c r="E93" s="1" t="s">
        <v>11</v>
      </c>
      <c r="F93" s="1" t="s">
        <v>12</v>
      </c>
      <c r="G93" s="1" t="s">
        <v>6053</v>
      </c>
      <c r="H93" s="1">
        <v>100000452</v>
      </c>
      <c r="I93" s="1">
        <v>1</v>
      </c>
      <c r="J93" s="1" t="s">
        <v>194</v>
      </c>
      <c r="K93" s="1" t="s">
        <v>179</v>
      </c>
      <c r="L93" s="1" t="s">
        <v>32</v>
      </c>
      <c r="M93" s="1" t="s">
        <v>9</v>
      </c>
    </row>
    <row r="94" spans="1:13">
      <c r="A94" s="1">
        <v>100000458</v>
      </c>
      <c r="B94" s="1" t="s">
        <v>6</v>
      </c>
      <c r="C94" s="1" t="s">
        <v>83</v>
      </c>
      <c r="D94" s="1" t="s">
        <v>195</v>
      </c>
      <c r="E94" s="1" t="s">
        <v>96</v>
      </c>
      <c r="F94" s="1" t="s">
        <v>97</v>
      </c>
      <c r="G94" s="1" t="s">
        <v>6053</v>
      </c>
      <c r="H94" s="1">
        <v>100000458</v>
      </c>
      <c r="I94" s="1">
        <v>1</v>
      </c>
      <c r="J94" s="1" t="s">
        <v>196</v>
      </c>
      <c r="K94" s="1" t="s">
        <v>197</v>
      </c>
      <c r="L94" s="1" t="s">
        <v>44</v>
      </c>
      <c r="M94" s="1" t="s">
        <v>9</v>
      </c>
    </row>
    <row r="95" spans="1:13">
      <c r="A95" s="1">
        <v>100000461</v>
      </c>
      <c r="B95" s="1" t="s">
        <v>6</v>
      </c>
      <c r="C95" s="1" t="s">
        <v>83</v>
      </c>
      <c r="D95" s="1" t="s">
        <v>198</v>
      </c>
      <c r="E95" s="1" t="s">
        <v>11</v>
      </c>
      <c r="F95" s="1" t="s">
        <v>12</v>
      </c>
      <c r="G95" s="1" t="s">
        <v>6053</v>
      </c>
      <c r="H95" s="1">
        <v>100000461</v>
      </c>
      <c r="I95" s="1">
        <v>1</v>
      </c>
      <c r="J95" s="1" t="s">
        <v>196</v>
      </c>
      <c r="K95" s="1" t="s">
        <v>197</v>
      </c>
      <c r="L95" s="1" t="s">
        <v>44</v>
      </c>
      <c r="M95" s="1" t="s">
        <v>9</v>
      </c>
    </row>
    <row r="96" spans="1:13">
      <c r="A96" s="1">
        <v>100000466</v>
      </c>
      <c r="B96" s="1" t="s">
        <v>6</v>
      </c>
      <c r="C96" s="1" t="s">
        <v>178</v>
      </c>
      <c r="D96" s="1" t="s">
        <v>199</v>
      </c>
      <c r="E96" s="1" t="s">
        <v>2</v>
      </c>
      <c r="F96" s="1" t="s">
        <v>81</v>
      </c>
      <c r="G96" s="1" t="s">
        <v>6053</v>
      </c>
      <c r="H96" s="1">
        <v>100000466</v>
      </c>
      <c r="I96" s="1">
        <v>5</v>
      </c>
      <c r="J96" s="1" t="s">
        <v>200</v>
      </c>
      <c r="K96" s="1" t="s">
        <v>7</v>
      </c>
      <c r="L96" s="1" t="s">
        <v>8</v>
      </c>
      <c r="M96" s="1" t="s">
        <v>9</v>
      </c>
    </row>
    <row r="97" spans="1:13">
      <c r="A97" s="1">
        <v>100000469</v>
      </c>
      <c r="B97" s="1" t="s">
        <v>6</v>
      </c>
      <c r="C97" s="1" t="s">
        <v>178</v>
      </c>
      <c r="D97" s="1" t="s">
        <v>201</v>
      </c>
      <c r="E97" s="1" t="s">
        <v>2</v>
      </c>
      <c r="F97" s="1" t="s">
        <v>81</v>
      </c>
      <c r="G97" s="1" t="s">
        <v>6054</v>
      </c>
      <c r="H97" s="1">
        <v>100000466</v>
      </c>
      <c r="I97" s="1">
        <v>5</v>
      </c>
      <c r="J97" s="1" t="s">
        <v>202</v>
      </c>
      <c r="K97" s="1" t="s">
        <v>7</v>
      </c>
      <c r="L97" s="1" t="s">
        <v>8</v>
      </c>
      <c r="M97" s="1" t="s">
        <v>9</v>
      </c>
    </row>
    <row r="98" spans="1:13">
      <c r="A98" s="1">
        <v>100000471</v>
      </c>
      <c r="B98" s="1" t="s">
        <v>6</v>
      </c>
      <c r="C98" s="1" t="s">
        <v>178</v>
      </c>
      <c r="D98" s="1" t="s">
        <v>203</v>
      </c>
      <c r="E98" s="1" t="s">
        <v>20</v>
      </c>
      <c r="F98" s="1" t="s">
        <v>203</v>
      </c>
      <c r="G98" s="1" t="s">
        <v>6053</v>
      </c>
      <c r="H98" s="1">
        <v>100000471</v>
      </c>
      <c r="I98" s="1">
        <v>1</v>
      </c>
      <c r="J98" s="1" t="s">
        <v>204</v>
      </c>
      <c r="K98" s="1" t="s">
        <v>14</v>
      </c>
      <c r="L98" s="1" t="s">
        <v>15</v>
      </c>
      <c r="M98" s="1" t="s">
        <v>9</v>
      </c>
    </row>
    <row r="99" spans="1:13">
      <c r="A99" s="1">
        <v>100000476</v>
      </c>
      <c r="B99" s="1" t="s">
        <v>6</v>
      </c>
      <c r="C99" s="1" t="s">
        <v>178</v>
      </c>
      <c r="D99" s="1" t="s">
        <v>176</v>
      </c>
      <c r="E99" s="1" t="s">
        <v>11</v>
      </c>
      <c r="F99" s="1" t="s">
        <v>12</v>
      </c>
      <c r="G99" s="1" t="s">
        <v>6053</v>
      </c>
      <c r="H99" s="1">
        <v>100000476</v>
      </c>
      <c r="I99" s="1">
        <v>1</v>
      </c>
      <c r="J99" s="1" t="s">
        <v>205</v>
      </c>
      <c r="K99" s="1" t="s">
        <v>179</v>
      </c>
      <c r="L99" s="1" t="s">
        <v>32</v>
      </c>
      <c r="M99" s="1" t="s">
        <v>9</v>
      </c>
    </row>
    <row r="100" spans="1:13">
      <c r="A100" s="1">
        <v>100000486</v>
      </c>
      <c r="B100" s="1" t="s">
        <v>6</v>
      </c>
      <c r="C100" s="1" t="s">
        <v>178</v>
      </c>
      <c r="D100" s="1" t="s">
        <v>206</v>
      </c>
      <c r="E100" s="1" t="s">
        <v>20</v>
      </c>
      <c r="F100" s="1" t="s">
        <v>72</v>
      </c>
      <c r="G100" s="1" t="s">
        <v>6053</v>
      </c>
      <c r="H100" s="1">
        <v>100000486</v>
      </c>
      <c r="I100" s="1">
        <v>1</v>
      </c>
      <c r="J100" s="1" t="s">
        <v>207</v>
      </c>
      <c r="K100" s="1" t="s">
        <v>14</v>
      </c>
      <c r="L100" s="1" t="s">
        <v>15</v>
      </c>
      <c r="M100" s="1" t="s">
        <v>9</v>
      </c>
    </row>
    <row r="101" spans="1:13">
      <c r="A101" s="1">
        <v>100000488</v>
      </c>
      <c r="B101" s="1" t="s">
        <v>6</v>
      </c>
      <c r="C101" s="1" t="s">
        <v>178</v>
      </c>
      <c r="D101" s="1" t="s">
        <v>100</v>
      </c>
      <c r="E101" s="1" t="s">
        <v>20</v>
      </c>
      <c r="F101" s="1" t="s">
        <v>100</v>
      </c>
      <c r="G101" s="1" t="s">
        <v>6053</v>
      </c>
      <c r="H101" s="1">
        <v>100000488</v>
      </c>
      <c r="I101" s="1">
        <v>1</v>
      </c>
      <c r="J101" s="1" t="s">
        <v>208</v>
      </c>
      <c r="K101" s="1" t="s">
        <v>14</v>
      </c>
      <c r="L101" s="1" t="s">
        <v>15</v>
      </c>
      <c r="M101" s="1" t="s">
        <v>9</v>
      </c>
    </row>
    <row r="102" spans="1:13">
      <c r="A102" s="1">
        <v>100000490</v>
      </c>
      <c r="B102" s="1" t="s">
        <v>6</v>
      </c>
      <c r="C102" s="1" t="s">
        <v>178</v>
      </c>
      <c r="D102" s="1" t="s">
        <v>209</v>
      </c>
      <c r="E102" s="1" t="s">
        <v>20</v>
      </c>
      <c r="F102" s="1" t="s">
        <v>72</v>
      </c>
      <c r="G102" s="1" t="s">
        <v>6053</v>
      </c>
      <c r="H102" s="1">
        <v>100000490</v>
      </c>
      <c r="I102" s="1">
        <v>1</v>
      </c>
      <c r="J102" s="1" t="s">
        <v>210</v>
      </c>
      <c r="K102" s="1" t="s">
        <v>14</v>
      </c>
      <c r="L102" s="1" t="s">
        <v>15</v>
      </c>
      <c r="M102" s="1" t="s">
        <v>9</v>
      </c>
    </row>
    <row r="103" spans="1:13">
      <c r="A103" s="1">
        <v>100000497</v>
      </c>
      <c r="B103" s="1" t="s">
        <v>6</v>
      </c>
      <c r="C103" s="1" t="s">
        <v>178</v>
      </c>
      <c r="D103" s="1" t="s">
        <v>176</v>
      </c>
      <c r="E103" s="1" t="s">
        <v>11</v>
      </c>
      <c r="F103" s="1" t="s">
        <v>12</v>
      </c>
      <c r="G103" s="1" t="s">
        <v>6053</v>
      </c>
      <c r="H103" s="1">
        <v>100000497</v>
      </c>
      <c r="I103" s="1">
        <v>1</v>
      </c>
      <c r="J103" s="1" t="s">
        <v>211</v>
      </c>
      <c r="K103" s="1" t="s">
        <v>179</v>
      </c>
      <c r="L103" s="1" t="s">
        <v>32</v>
      </c>
      <c r="M103" s="1" t="s">
        <v>9</v>
      </c>
    </row>
    <row r="104" spans="1:13">
      <c r="A104" s="1">
        <v>100000498</v>
      </c>
      <c r="B104" s="1" t="s">
        <v>6</v>
      </c>
      <c r="C104" s="1" t="s">
        <v>178</v>
      </c>
      <c r="D104" s="1" t="s">
        <v>212</v>
      </c>
      <c r="E104" s="1" t="s">
        <v>20</v>
      </c>
      <c r="F104" s="1" t="s">
        <v>72</v>
      </c>
      <c r="G104" s="1" t="s">
        <v>6053</v>
      </c>
      <c r="H104" s="1">
        <v>100000498</v>
      </c>
      <c r="I104" s="1">
        <v>1</v>
      </c>
      <c r="J104" s="1" t="s">
        <v>213</v>
      </c>
      <c r="K104" s="1" t="s">
        <v>214</v>
      </c>
      <c r="L104" s="1" t="s">
        <v>44</v>
      </c>
      <c r="M104" s="1" t="s">
        <v>9</v>
      </c>
    </row>
    <row r="105" spans="1:13">
      <c r="A105" s="1">
        <v>100000504</v>
      </c>
      <c r="B105" s="1" t="s">
        <v>6</v>
      </c>
      <c r="C105" s="1" t="s">
        <v>178</v>
      </c>
      <c r="D105" s="1" t="s">
        <v>176</v>
      </c>
      <c r="E105" s="1" t="s">
        <v>11</v>
      </c>
      <c r="F105" s="1" t="s">
        <v>12</v>
      </c>
      <c r="G105" s="1" t="s">
        <v>6053</v>
      </c>
      <c r="H105" s="1">
        <v>100000504</v>
      </c>
      <c r="I105" s="1">
        <v>1</v>
      </c>
      <c r="J105" s="1" t="s">
        <v>215</v>
      </c>
      <c r="K105" s="1" t="s">
        <v>179</v>
      </c>
      <c r="L105" s="1" t="s">
        <v>32</v>
      </c>
      <c r="M105" s="1" t="s">
        <v>9</v>
      </c>
    </row>
    <row r="106" spans="1:13">
      <c r="A106" s="1">
        <v>100000505</v>
      </c>
      <c r="B106" s="1" t="s">
        <v>6</v>
      </c>
      <c r="C106" s="1" t="s">
        <v>178</v>
      </c>
      <c r="D106" s="1" t="s">
        <v>216</v>
      </c>
      <c r="E106" s="1" t="s">
        <v>2</v>
      </c>
      <c r="F106" s="1" t="s">
        <v>217</v>
      </c>
      <c r="G106" s="1" t="s">
        <v>6054</v>
      </c>
      <c r="H106" s="1">
        <v>100000515</v>
      </c>
      <c r="I106" s="1">
        <v>2</v>
      </c>
      <c r="J106" s="1" t="s">
        <v>218</v>
      </c>
      <c r="K106" s="1" t="s">
        <v>14</v>
      </c>
      <c r="L106" s="1" t="s">
        <v>15</v>
      </c>
      <c r="M106" s="1" t="s">
        <v>9</v>
      </c>
    </row>
    <row r="107" spans="1:13">
      <c r="A107" s="1">
        <v>100000515</v>
      </c>
      <c r="B107" s="1" t="s">
        <v>6</v>
      </c>
      <c r="C107" s="1" t="s">
        <v>178</v>
      </c>
      <c r="D107" s="1" t="s">
        <v>219</v>
      </c>
      <c r="E107" s="1" t="s">
        <v>2</v>
      </c>
      <c r="F107" s="1" t="s">
        <v>114</v>
      </c>
      <c r="G107" s="1" t="s">
        <v>6053</v>
      </c>
      <c r="H107" s="1">
        <v>100000515</v>
      </c>
      <c r="I107" s="1">
        <v>2</v>
      </c>
      <c r="J107" s="1" t="s">
        <v>220</v>
      </c>
      <c r="K107" s="1" t="s">
        <v>14</v>
      </c>
      <c r="L107" s="1" t="s">
        <v>15</v>
      </c>
      <c r="M107" s="1" t="s">
        <v>9</v>
      </c>
    </row>
    <row r="108" spans="1:13">
      <c r="A108" s="1">
        <v>100000521</v>
      </c>
      <c r="B108" s="1" t="s">
        <v>6</v>
      </c>
      <c r="C108" s="1" t="s">
        <v>178</v>
      </c>
      <c r="D108" s="1" t="s">
        <v>221</v>
      </c>
      <c r="E108" s="1" t="s">
        <v>11</v>
      </c>
      <c r="F108" s="1" t="s">
        <v>12</v>
      </c>
      <c r="G108" s="1" t="s">
        <v>6053</v>
      </c>
      <c r="H108" s="1">
        <v>100000521</v>
      </c>
      <c r="I108" s="1">
        <v>1</v>
      </c>
      <c r="J108" s="1" t="s">
        <v>222</v>
      </c>
      <c r="K108" s="1" t="s">
        <v>223</v>
      </c>
      <c r="L108" s="1" t="s">
        <v>44</v>
      </c>
      <c r="M108" s="1" t="s">
        <v>9</v>
      </c>
    </row>
    <row r="109" spans="1:13">
      <c r="A109" s="1">
        <v>100000524</v>
      </c>
      <c r="B109" s="1" t="s">
        <v>6</v>
      </c>
      <c r="C109" s="1" t="s">
        <v>178</v>
      </c>
      <c r="D109" s="1" t="s">
        <v>176</v>
      </c>
      <c r="E109" s="1" t="s">
        <v>11</v>
      </c>
      <c r="F109" s="1" t="s">
        <v>12</v>
      </c>
      <c r="G109" s="1" t="s">
        <v>6053</v>
      </c>
      <c r="H109" s="1">
        <v>100000524</v>
      </c>
      <c r="I109" s="1">
        <v>1</v>
      </c>
      <c r="J109" s="1" t="s">
        <v>224</v>
      </c>
      <c r="K109" s="1" t="s">
        <v>179</v>
      </c>
      <c r="L109" s="1" t="s">
        <v>32</v>
      </c>
      <c r="M109" s="1" t="s">
        <v>9</v>
      </c>
    </row>
    <row r="110" spans="1:13">
      <c r="A110" s="1">
        <v>100000535</v>
      </c>
      <c r="B110" s="1" t="s">
        <v>6</v>
      </c>
      <c r="C110" s="1" t="s">
        <v>178</v>
      </c>
      <c r="D110" s="1" t="s">
        <v>225</v>
      </c>
      <c r="E110" s="1" t="s">
        <v>27</v>
      </c>
      <c r="F110" s="1" t="s">
        <v>18</v>
      </c>
      <c r="G110" s="1" t="s">
        <v>6054</v>
      </c>
      <c r="H110" s="1">
        <v>100017378</v>
      </c>
      <c r="I110" s="1">
        <v>3</v>
      </c>
      <c r="J110" s="1" t="s">
        <v>226</v>
      </c>
      <c r="K110" s="1" t="s">
        <v>227</v>
      </c>
      <c r="L110" s="1" t="s">
        <v>39</v>
      </c>
      <c r="M110" s="1" t="s">
        <v>9</v>
      </c>
    </row>
    <row r="111" spans="1:13">
      <c r="A111" s="1">
        <v>100000537</v>
      </c>
      <c r="B111" s="1" t="s">
        <v>6</v>
      </c>
      <c r="C111" s="1" t="s">
        <v>178</v>
      </c>
      <c r="D111" s="1" t="s">
        <v>228</v>
      </c>
      <c r="E111" s="1" t="s">
        <v>11</v>
      </c>
      <c r="F111" s="1" t="s">
        <v>12</v>
      </c>
      <c r="G111" s="1" t="s">
        <v>6054</v>
      </c>
      <c r="H111" s="1">
        <v>100017378</v>
      </c>
      <c r="I111" s="1">
        <v>3</v>
      </c>
      <c r="J111" s="1" t="s">
        <v>229</v>
      </c>
      <c r="K111" s="1" t="s">
        <v>227</v>
      </c>
      <c r="L111" s="1" t="s">
        <v>39</v>
      </c>
      <c r="M111" s="1" t="s">
        <v>16</v>
      </c>
    </row>
    <row r="112" spans="1:13">
      <c r="A112" s="1">
        <v>100000544</v>
      </c>
      <c r="B112" s="1" t="s">
        <v>6</v>
      </c>
      <c r="C112" s="1" t="s">
        <v>178</v>
      </c>
      <c r="D112" s="1" t="s">
        <v>230</v>
      </c>
      <c r="E112" s="1" t="s">
        <v>20</v>
      </c>
      <c r="F112" s="1" t="s">
        <v>72</v>
      </c>
      <c r="G112" s="1" t="s">
        <v>6053</v>
      </c>
      <c r="H112" s="1">
        <v>100000544</v>
      </c>
      <c r="I112" s="1">
        <v>1</v>
      </c>
      <c r="J112" s="1" t="s">
        <v>231</v>
      </c>
      <c r="K112" s="1" t="s">
        <v>14</v>
      </c>
      <c r="L112" s="1" t="s">
        <v>15</v>
      </c>
      <c r="M112" s="1" t="s">
        <v>9</v>
      </c>
    </row>
    <row r="113" spans="1:13">
      <c r="A113" s="1">
        <v>100000548</v>
      </c>
      <c r="B113" s="1" t="s">
        <v>6</v>
      </c>
      <c r="C113" s="1" t="s">
        <v>178</v>
      </c>
      <c r="D113" s="1" t="s">
        <v>18</v>
      </c>
      <c r="E113" s="1" t="s">
        <v>27</v>
      </c>
      <c r="F113" s="1" t="s">
        <v>18</v>
      </c>
      <c r="G113" s="1" t="s">
        <v>6053</v>
      </c>
      <c r="H113" s="1">
        <v>100000548</v>
      </c>
      <c r="I113" s="1">
        <v>1</v>
      </c>
      <c r="J113" s="1" t="s">
        <v>232</v>
      </c>
      <c r="K113" s="1" t="s">
        <v>14</v>
      </c>
      <c r="L113" s="1" t="s">
        <v>15</v>
      </c>
      <c r="M113" s="1" t="s">
        <v>9</v>
      </c>
    </row>
    <row r="114" spans="1:13">
      <c r="A114" s="1">
        <v>100000552</v>
      </c>
      <c r="B114" s="1" t="s">
        <v>6</v>
      </c>
      <c r="C114" s="1" t="s">
        <v>178</v>
      </c>
      <c r="D114" s="1" t="s">
        <v>233</v>
      </c>
      <c r="E114" s="1" t="s">
        <v>11</v>
      </c>
      <c r="F114" s="1" t="s">
        <v>12</v>
      </c>
      <c r="G114" s="1" t="s">
        <v>6053</v>
      </c>
      <c r="H114" s="1">
        <v>100000552</v>
      </c>
      <c r="I114" s="1">
        <v>1</v>
      </c>
      <c r="J114" s="1" t="s">
        <v>234</v>
      </c>
      <c r="K114" s="1" t="s">
        <v>235</v>
      </c>
      <c r="L114" s="1" t="s">
        <v>32</v>
      </c>
      <c r="M114" s="1" t="s">
        <v>9</v>
      </c>
    </row>
    <row r="115" spans="1:13">
      <c r="A115" s="1">
        <v>100000555</v>
      </c>
      <c r="B115" s="1" t="s">
        <v>6</v>
      </c>
      <c r="C115" s="1" t="s">
        <v>178</v>
      </c>
      <c r="D115" s="1" t="s">
        <v>236</v>
      </c>
      <c r="E115" s="1" t="s">
        <v>20</v>
      </c>
      <c r="F115" s="1" t="s">
        <v>72</v>
      </c>
      <c r="G115" s="1" t="s">
        <v>6053</v>
      </c>
      <c r="H115" s="1">
        <v>100000555</v>
      </c>
      <c r="I115" s="1">
        <v>1</v>
      </c>
      <c r="J115" s="1" t="s">
        <v>237</v>
      </c>
      <c r="K115" s="1" t="s">
        <v>14</v>
      </c>
      <c r="L115" s="1" t="s">
        <v>15</v>
      </c>
      <c r="M115" s="1" t="s">
        <v>9</v>
      </c>
    </row>
    <row r="116" spans="1:13">
      <c r="A116" s="1">
        <v>100000562</v>
      </c>
      <c r="B116" s="1" t="s">
        <v>6</v>
      </c>
      <c r="C116" s="1" t="s">
        <v>178</v>
      </c>
      <c r="D116" s="1" t="s">
        <v>238</v>
      </c>
      <c r="E116" s="1" t="s">
        <v>20</v>
      </c>
      <c r="F116" s="1" t="s">
        <v>72</v>
      </c>
      <c r="G116" s="1" t="s">
        <v>6053</v>
      </c>
      <c r="H116" s="1">
        <v>100000562</v>
      </c>
      <c r="I116" s="1">
        <v>1</v>
      </c>
      <c r="J116" s="1" t="s">
        <v>239</v>
      </c>
      <c r="K116" s="1" t="s">
        <v>14</v>
      </c>
      <c r="L116" s="1" t="s">
        <v>15</v>
      </c>
      <c r="M116" s="1" t="s">
        <v>9</v>
      </c>
    </row>
    <row r="117" spans="1:13">
      <c r="A117" s="1">
        <v>100000568</v>
      </c>
      <c r="B117" s="1" t="s">
        <v>6</v>
      </c>
      <c r="C117" s="1" t="s">
        <v>242</v>
      </c>
      <c r="D117" s="1" t="s">
        <v>240</v>
      </c>
      <c r="E117" s="1" t="s">
        <v>27</v>
      </c>
      <c r="F117" s="1" t="s">
        <v>18</v>
      </c>
      <c r="G117" s="1" t="s">
        <v>6053</v>
      </c>
      <c r="H117" s="1">
        <v>100000568</v>
      </c>
      <c r="I117" s="1">
        <v>1</v>
      </c>
      <c r="J117" s="1" t="s">
        <v>241</v>
      </c>
      <c r="K117" s="1" t="s">
        <v>243</v>
      </c>
      <c r="L117" s="1" t="s">
        <v>44</v>
      </c>
      <c r="M117" s="1" t="s">
        <v>9</v>
      </c>
    </row>
    <row r="118" spans="1:13">
      <c r="A118" s="1">
        <v>100000575</v>
      </c>
      <c r="B118" s="1" t="s">
        <v>6</v>
      </c>
      <c r="C118" s="1" t="s">
        <v>178</v>
      </c>
      <c r="D118" s="1" t="s">
        <v>12</v>
      </c>
      <c r="E118" s="1" t="s">
        <v>11</v>
      </c>
      <c r="F118" s="1" t="s">
        <v>12</v>
      </c>
      <c r="G118" s="1" t="s">
        <v>6053</v>
      </c>
      <c r="H118" s="1">
        <v>100000575</v>
      </c>
      <c r="I118" s="1">
        <v>1</v>
      </c>
      <c r="J118" s="1" t="s">
        <v>244</v>
      </c>
      <c r="K118" s="1" t="s">
        <v>235</v>
      </c>
      <c r="L118" s="1" t="s">
        <v>32</v>
      </c>
      <c r="M118" s="1" t="s">
        <v>9</v>
      </c>
    </row>
    <row r="119" spans="1:13">
      <c r="A119" s="1">
        <v>100000583</v>
      </c>
      <c r="B119" s="1" t="s">
        <v>6</v>
      </c>
      <c r="C119" s="1" t="s">
        <v>178</v>
      </c>
      <c r="D119" s="1" t="s">
        <v>245</v>
      </c>
      <c r="E119" s="1" t="s">
        <v>11</v>
      </c>
      <c r="F119" s="1" t="s">
        <v>12</v>
      </c>
      <c r="G119" s="1" t="s">
        <v>6053</v>
      </c>
      <c r="H119" s="1">
        <v>100000583</v>
      </c>
      <c r="I119" s="1">
        <v>1</v>
      </c>
      <c r="J119" s="1" t="s">
        <v>246</v>
      </c>
      <c r="K119" s="1" t="s">
        <v>247</v>
      </c>
      <c r="L119" s="1" t="s">
        <v>32</v>
      </c>
      <c r="M119" s="1" t="s">
        <v>9</v>
      </c>
    </row>
    <row r="120" spans="1:13">
      <c r="A120" s="1">
        <v>100000586</v>
      </c>
      <c r="B120" s="1" t="s">
        <v>6</v>
      </c>
      <c r="C120" s="1" t="s">
        <v>178</v>
      </c>
      <c r="D120" s="1" t="s">
        <v>248</v>
      </c>
      <c r="E120" s="1" t="s">
        <v>11</v>
      </c>
      <c r="F120" s="1" t="s">
        <v>12</v>
      </c>
      <c r="G120" s="1" t="s">
        <v>6053</v>
      </c>
      <c r="H120" s="1">
        <v>100000586</v>
      </c>
      <c r="I120" s="1">
        <v>1</v>
      </c>
      <c r="J120" s="1" t="s">
        <v>249</v>
      </c>
      <c r="K120" s="1" t="s">
        <v>74</v>
      </c>
      <c r="L120" s="1" t="s">
        <v>39</v>
      </c>
      <c r="M120" s="1" t="s">
        <v>16</v>
      </c>
    </row>
    <row r="121" spans="1:13">
      <c r="A121" s="1">
        <v>100000591</v>
      </c>
      <c r="B121" s="1" t="s">
        <v>6</v>
      </c>
      <c r="C121" s="1" t="s">
        <v>178</v>
      </c>
      <c r="D121" s="1" t="s">
        <v>250</v>
      </c>
      <c r="E121" s="1" t="s">
        <v>20</v>
      </c>
      <c r="F121" s="1" t="s">
        <v>72</v>
      </c>
      <c r="G121" s="1" t="s">
        <v>6053</v>
      </c>
      <c r="H121" s="1">
        <v>100000591</v>
      </c>
      <c r="I121" s="1">
        <v>1</v>
      </c>
      <c r="J121" s="1" t="s">
        <v>251</v>
      </c>
      <c r="K121" s="1" t="s">
        <v>14</v>
      </c>
      <c r="L121" s="1" t="s">
        <v>15</v>
      </c>
      <c r="M121" s="1" t="s">
        <v>9</v>
      </c>
    </row>
    <row r="122" spans="1:13">
      <c r="A122" s="1">
        <v>100000594</v>
      </c>
      <c r="B122" s="1" t="s">
        <v>6</v>
      </c>
      <c r="C122" s="1" t="s">
        <v>254</v>
      </c>
      <c r="D122" s="1" t="s">
        <v>252</v>
      </c>
      <c r="E122" s="1" t="s">
        <v>11</v>
      </c>
      <c r="F122" s="1" t="s">
        <v>12</v>
      </c>
      <c r="G122" s="1" t="s">
        <v>6054</v>
      </c>
      <c r="H122" s="1">
        <v>100000609</v>
      </c>
      <c r="I122" s="1">
        <v>2</v>
      </c>
      <c r="J122" s="1" t="s">
        <v>253</v>
      </c>
      <c r="K122" s="1" t="s">
        <v>255</v>
      </c>
      <c r="L122" s="1" t="s">
        <v>32</v>
      </c>
      <c r="M122" s="1" t="s">
        <v>9</v>
      </c>
    </row>
    <row r="123" spans="1:13">
      <c r="A123" s="1">
        <v>100000602</v>
      </c>
      <c r="B123" s="1" t="s">
        <v>6</v>
      </c>
      <c r="C123" s="1" t="s">
        <v>254</v>
      </c>
      <c r="D123" s="1" t="s">
        <v>256</v>
      </c>
      <c r="E123" s="1" t="s">
        <v>11</v>
      </c>
      <c r="F123" s="1" t="s">
        <v>12</v>
      </c>
      <c r="G123" s="1" t="s">
        <v>6054</v>
      </c>
      <c r="H123" s="1">
        <v>100000430</v>
      </c>
      <c r="I123" s="1">
        <v>2</v>
      </c>
      <c r="J123" s="1" t="s">
        <v>257</v>
      </c>
      <c r="K123" s="1" t="s">
        <v>181</v>
      </c>
      <c r="L123" s="1" t="s">
        <v>44</v>
      </c>
      <c r="M123" s="1" t="s">
        <v>9</v>
      </c>
    </row>
    <row r="124" spans="1:13">
      <c r="A124" s="1">
        <v>100000609</v>
      </c>
      <c r="B124" s="1" t="s">
        <v>6</v>
      </c>
      <c r="C124" s="1" t="s">
        <v>254</v>
      </c>
      <c r="D124" s="1" t="s">
        <v>12</v>
      </c>
      <c r="E124" s="1" t="s">
        <v>11</v>
      </c>
      <c r="F124" s="1" t="s">
        <v>12</v>
      </c>
      <c r="G124" s="1" t="s">
        <v>6053</v>
      </c>
      <c r="H124" s="1">
        <v>100000609</v>
      </c>
      <c r="I124" s="1">
        <v>2</v>
      </c>
      <c r="J124" s="1" t="s">
        <v>258</v>
      </c>
      <c r="K124" s="1" t="s">
        <v>255</v>
      </c>
      <c r="L124" s="1" t="s">
        <v>32</v>
      </c>
      <c r="M124" s="1" t="s">
        <v>9</v>
      </c>
    </row>
    <row r="125" spans="1:13">
      <c r="A125" s="1">
        <v>100000613</v>
      </c>
      <c r="B125" s="1" t="s">
        <v>6</v>
      </c>
      <c r="C125" s="1" t="s">
        <v>254</v>
      </c>
      <c r="D125" s="1" t="s">
        <v>259</v>
      </c>
      <c r="E125" s="1" t="s">
        <v>20</v>
      </c>
      <c r="F125" s="1" t="s">
        <v>72</v>
      </c>
      <c r="G125" s="1" t="s">
        <v>6053</v>
      </c>
      <c r="H125" s="1">
        <v>100000613</v>
      </c>
      <c r="I125" s="1">
        <v>1</v>
      </c>
      <c r="J125" s="1" t="s">
        <v>260</v>
      </c>
      <c r="K125" s="1" t="s">
        <v>261</v>
      </c>
      <c r="L125" s="1" t="s">
        <v>44</v>
      </c>
      <c r="M125" s="1" t="s">
        <v>9</v>
      </c>
    </row>
    <row r="126" spans="1:13">
      <c r="A126" s="1">
        <v>100000621</v>
      </c>
      <c r="B126" s="1" t="s">
        <v>6</v>
      </c>
      <c r="C126" s="1" t="s">
        <v>254</v>
      </c>
      <c r="D126" s="1" t="s">
        <v>12</v>
      </c>
      <c r="E126" s="1" t="s">
        <v>11</v>
      </c>
      <c r="F126" s="1" t="s">
        <v>12</v>
      </c>
      <c r="G126" s="1" t="s">
        <v>6053</v>
      </c>
      <c r="H126" s="1">
        <v>100000621</v>
      </c>
      <c r="I126" s="1">
        <v>1</v>
      </c>
      <c r="J126" s="1" t="s">
        <v>262</v>
      </c>
      <c r="K126" s="1" t="s">
        <v>255</v>
      </c>
      <c r="L126" s="1" t="s">
        <v>32</v>
      </c>
      <c r="M126" s="1" t="s">
        <v>9</v>
      </c>
    </row>
    <row r="127" spans="1:13">
      <c r="A127" s="1">
        <v>100000629</v>
      </c>
      <c r="B127" s="1" t="s">
        <v>6</v>
      </c>
      <c r="C127" s="1" t="s">
        <v>254</v>
      </c>
      <c r="D127" s="1" t="s">
        <v>263</v>
      </c>
      <c r="E127" s="1" t="s">
        <v>24</v>
      </c>
      <c r="F127" s="1" t="s">
        <v>64</v>
      </c>
      <c r="G127" s="1" t="s">
        <v>6053</v>
      </c>
      <c r="H127" s="1">
        <v>100000629</v>
      </c>
      <c r="I127" s="1">
        <v>1</v>
      </c>
      <c r="J127" s="1" t="s">
        <v>264</v>
      </c>
      <c r="K127" s="1" t="s">
        <v>265</v>
      </c>
      <c r="L127" s="1" t="s">
        <v>44</v>
      </c>
      <c r="M127" s="1" t="s">
        <v>9</v>
      </c>
    </row>
    <row r="128" spans="1:13">
      <c r="A128" s="1">
        <v>100000640</v>
      </c>
      <c r="B128" s="1" t="s">
        <v>6</v>
      </c>
      <c r="C128" s="1" t="s">
        <v>254</v>
      </c>
      <c r="D128" s="1" t="s">
        <v>12</v>
      </c>
      <c r="E128" s="1" t="s">
        <v>11</v>
      </c>
      <c r="F128" s="1" t="s">
        <v>12</v>
      </c>
      <c r="G128" s="1" t="s">
        <v>6053</v>
      </c>
      <c r="H128" s="1">
        <v>100000640</v>
      </c>
      <c r="I128" s="1">
        <v>1</v>
      </c>
      <c r="J128" s="1" t="s">
        <v>266</v>
      </c>
      <c r="K128" s="1" t="s">
        <v>267</v>
      </c>
      <c r="L128" s="1" t="s">
        <v>32</v>
      </c>
      <c r="M128" s="1" t="s">
        <v>9</v>
      </c>
    </row>
    <row r="129" spans="1:13">
      <c r="A129" s="1">
        <v>100000645</v>
      </c>
      <c r="B129" s="1" t="s">
        <v>6</v>
      </c>
      <c r="C129" s="1" t="s">
        <v>254</v>
      </c>
      <c r="D129" s="1" t="s">
        <v>18</v>
      </c>
      <c r="E129" s="1" t="s">
        <v>27</v>
      </c>
      <c r="F129" s="1" t="s">
        <v>18</v>
      </c>
      <c r="G129" s="1" t="s">
        <v>6053</v>
      </c>
      <c r="H129" s="1">
        <v>100000645</v>
      </c>
      <c r="I129" s="1">
        <v>1</v>
      </c>
      <c r="J129" s="1" t="s">
        <v>268</v>
      </c>
      <c r="K129" s="1" t="s">
        <v>7</v>
      </c>
      <c r="L129" s="1" t="s">
        <v>8</v>
      </c>
      <c r="M129" s="1" t="s">
        <v>9</v>
      </c>
    </row>
    <row r="130" spans="1:13">
      <c r="A130" s="1">
        <v>100000647</v>
      </c>
      <c r="B130" s="1" t="s">
        <v>6</v>
      </c>
      <c r="C130" s="1" t="s">
        <v>254</v>
      </c>
      <c r="D130" s="1" t="s">
        <v>150</v>
      </c>
      <c r="E130" s="1" t="s">
        <v>11</v>
      </c>
      <c r="F130" s="1" t="s">
        <v>12</v>
      </c>
      <c r="G130" s="1" t="s">
        <v>6053</v>
      </c>
      <c r="H130" s="1">
        <v>100000647</v>
      </c>
      <c r="I130" s="1">
        <v>1</v>
      </c>
      <c r="J130" s="1" t="s">
        <v>269</v>
      </c>
      <c r="K130" s="1" t="s">
        <v>270</v>
      </c>
      <c r="L130" s="1" t="s">
        <v>44</v>
      </c>
      <c r="M130" s="1" t="s">
        <v>9</v>
      </c>
    </row>
    <row r="131" spans="1:13">
      <c r="A131" s="1">
        <v>100000648</v>
      </c>
      <c r="B131" s="1" t="s">
        <v>6</v>
      </c>
      <c r="C131" s="1" t="s">
        <v>254</v>
      </c>
      <c r="D131" s="1" t="s">
        <v>271</v>
      </c>
      <c r="E131" s="1" t="s">
        <v>20</v>
      </c>
      <c r="F131" s="1" t="s">
        <v>72</v>
      </c>
      <c r="G131" s="1" t="s">
        <v>6053</v>
      </c>
      <c r="H131" s="1">
        <v>100000648</v>
      </c>
      <c r="I131" s="1">
        <v>1</v>
      </c>
      <c r="J131" s="1" t="s">
        <v>272</v>
      </c>
      <c r="K131" s="1" t="s">
        <v>14</v>
      </c>
      <c r="L131" s="1" t="s">
        <v>15</v>
      </c>
      <c r="M131" s="1" t="s">
        <v>9</v>
      </c>
    </row>
    <row r="132" spans="1:13">
      <c r="A132" s="1">
        <v>100000650</v>
      </c>
      <c r="B132" s="1" t="s">
        <v>6</v>
      </c>
      <c r="C132" s="1" t="s">
        <v>254</v>
      </c>
      <c r="D132" s="1" t="s">
        <v>273</v>
      </c>
      <c r="E132" s="1" t="s">
        <v>20</v>
      </c>
      <c r="F132" s="1" t="s">
        <v>72</v>
      </c>
      <c r="G132" s="1" t="s">
        <v>6053</v>
      </c>
      <c r="H132" s="1">
        <v>100000650</v>
      </c>
      <c r="I132" s="1">
        <v>1</v>
      </c>
      <c r="J132" s="1" t="s">
        <v>274</v>
      </c>
      <c r="K132" s="1" t="s">
        <v>275</v>
      </c>
      <c r="L132" s="1" t="s">
        <v>44</v>
      </c>
      <c r="M132" s="1" t="s">
        <v>9</v>
      </c>
    </row>
    <row r="133" spans="1:13">
      <c r="A133" s="1">
        <v>100000661</v>
      </c>
      <c r="B133" s="1" t="s">
        <v>6</v>
      </c>
      <c r="C133" s="1" t="s">
        <v>254</v>
      </c>
      <c r="D133" s="1" t="s">
        <v>276</v>
      </c>
      <c r="E133" s="1" t="s">
        <v>2</v>
      </c>
      <c r="F133" s="1" t="s">
        <v>277</v>
      </c>
      <c r="G133" s="1" t="s">
        <v>6054</v>
      </c>
      <c r="H133" s="1">
        <v>100017385</v>
      </c>
      <c r="I133" s="1">
        <v>4</v>
      </c>
      <c r="J133" s="1" t="s">
        <v>278</v>
      </c>
      <c r="K133" s="1" t="s">
        <v>7</v>
      </c>
      <c r="L133" s="1" t="s">
        <v>8</v>
      </c>
      <c r="M133" s="1" t="s">
        <v>9</v>
      </c>
    </row>
    <row r="134" spans="1:13">
      <c r="A134" s="1">
        <v>100000662</v>
      </c>
      <c r="B134" s="1" t="s">
        <v>6</v>
      </c>
      <c r="C134" s="1" t="s">
        <v>254</v>
      </c>
      <c r="D134" s="1" t="s">
        <v>279</v>
      </c>
      <c r="E134" s="1" t="s">
        <v>2</v>
      </c>
      <c r="F134" s="1" t="s">
        <v>46</v>
      </c>
      <c r="G134" s="1" t="s">
        <v>6054</v>
      </c>
      <c r="H134" s="1">
        <v>100017385</v>
      </c>
      <c r="I134" s="1">
        <v>4</v>
      </c>
      <c r="J134" s="1" t="s">
        <v>278</v>
      </c>
      <c r="K134" s="1" t="s">
        <v>7</v>
      </c>
      <c r="L134" s="1" t="s">
        <v>8</v>
      </c>
      <c r="M134" s="1" t="s">
        <v>9</v>
      </c>
    </row>
    <row r="135" spans="1:13">
      <c r="A135" s="1">
        <v>100000666</v>
      </c>
      <c r="B135" s="1" t="s">
        <v>6</v>
      </c>
      <c r="C135" s="1" t="s">
        <v>254</v>
      </c>
      <c r="D135" s="1" t="s">
        <v>280</v>
      </c>
      <c r="E135" s="1" t="s">
        <v>11</v>
      </c>
      <c r="F135" s="1" t="s">
        <v>12</v>
      </c>
      <c r="G135" s="1" t="s">
        <v>6054</v>
      </c>
      <c r="H135" s="1">
        <v>100017380</v>
      </c>
      <c r="I135" s="1">
        <v>3</v>
      </c>
      <c r="J135" s="1" t="s">
        <v>278</v>
      </c>
      <c r="K135" s="1" t="s">
        <v>281</v>
      </c>
      <c r="L135" s="1" t="s">
        <v>44</v>
      </c>
      <c r="M135" s="1" t="s">
        <v>9</v>
      </c>
    </row>
    <row r="136" spans="1:13">
      <c r="A136" s="1">
        <v>100000669</v>
      </c>
      <c r="B136" s="1" t="s">
        <v>6</v>
      </c>
      <c r="C136" s="1" t="s">
        <v>254</v>
      </c>
      <c r="D136" s="1" t="s">
        <v>78</v>
      </c>
      <c r="E136" s="1" t="s">
        <v>20</v>
      </c>
      <c r="F136" s="1" t="s">
        <v>21</v>
      </c>
      <c r="G136" s="1" t="s">
        <v>6053</v>
      </c>
      <c r="H136" s="1">
        <v>100000669</v>
      </c>
      <c r="I136" s="1">
        <v>1</v>
      </c>
      <c r="J136" s="1" t="s">
        <v>282</v>
      </c>
      <c r="K136" s="1" t="s">
        <v>14</v>
      </c>
      <c r="L136" s="1" t="s">
        <v>15</v>
      </c>
      <c r="M136" s="1" t="s">
        <v>9</v>
      </c>
    </row>
    <row r="137" spans="1:13">
      <c r="A137" s="1">
        <v>100000671</v>
      </c>
      <c r="B137" s="1" t="s">
        <v>6</v>
      </c>
      <c r="C137" s="1" t="s">
        <v>254</v>
      </c>
      <c r="D137" s="1" t="s">
        <v>12</v>
      </c>
      <c r="E137" s="1" t="s">
        <v>11</v>
      </c>
      <c r="F137" s="1" t="s">
        <v>12</v>
      </c>
      <c r="G137" s="1" t="s">
        <v>6053</v>
      </c>
      <c r="H137" s="1">
        <v>100000671</v>
      </c>
      <c r="I137" s="1">
        <v>1</v>
      </c>
      <c r="J137" s="1" t="s">
        <v>283</v>
      </c>
      <c r="K137" s="1" t="s">
        <v>267</v>
      </c>
      <c r="L137" s="1" t="s">
        <v>32</v>
      </c>
      <c r="M137" s="1" t="s">
        <v>9</v>
      </c>
    </row>
    <row r="138" spans="1:13">
      <c r="A138" s="1">
        <v>100000680</v>
      </c>
      <c r="B138" s="1" t="s">
        <v>6</v>
      </c>
      <c r="C138" s="1" t="s">
        <v>254</v>
      </c>
      <c r="D138" s="1" t="s">
        <v>284</v>
      </c>
      <c r="E138" s="1" t="s">
        <v>27</v>
      </c>
      <c r="F138" s="1" t="s">
        <v>18</v>
      </c>
      <c r="G138" s="1" t="s">
        <v>6054</v>
      </c>
      <c r="H138" s="1">
        <v>100017380</v>
      </c>
      <c r="I138" s="1">
        <v>3</v>
      </c>
      <c r="J138" s="1" t="s">
        <v>285</v>
      </c>
      <c r="K138" s="1" t="s">
        <v>281</v>
      </c>
      <c r="L138" s="1" t="s">
        <v>44</v>
      </c>
      <c r="M138" s="1" t="s">
        <v>9</v>
      </c>
    </row>
    <row r="139" spans="1:13">
      <c r="A139" s="1">
        <v>100000684</v>
      </c>
      <c r="B139" s="1" t="s">
        <v>6</v>
      </c>
      <c r="C139" s="1" t="s">
        <v>254</v>
      </c>
      <c r="D139" s="1" t="s">
        <v>12</v>
      </c>
      <c r="E139" s="1" t="s">
        <v>11</v>
      </c>
      <c r="F139" s="1" t="s">
        <v>12</v>
      </c>
      <c r="G139" s="1" t="s">
        <v>6053</v>
      </c>
      <c r="H139" s="1">
        <v>100000684</v>
      </c>
      <c r="I139" s="1">
        <v>1</v>
      </c>
      <c r="J139" s="1" t="s">
        <v>286</v>
      </c>
      <c r="K139" s="1" t="s">
        <v>267</v>
      </c>
      <c r="L139" s="1" t="s">
        <v>32</v>
      </c>
      <c r="M139" s="1" t="s">
        <v>9</v>
      </c>
    </row>
    <row r="140" spans="1:13">
      <c r="A140" s="1">
        <v>100000691</v>
      </c>
      <c r="B140" s="1" t="s">
        <v>6</v>
      </c>
      <c r="C140" s="1" t="s">
        <v>254</v>
      </c>
      <c r="D140" s="1" t="s">
        <v>12</v>
      </c>
      <c r="E140" s="1" t="s">
        <v>11</v>
      </c>
      <c r="F140" s="1" t="s">
        <v>12</v>
      </c>
      <c r="G140" s="1" t="s">
        <v>6053</v>
      </c>
      <c r="H140" s="1">
        <v>100000691</v>
      </c>
      <c r="I140" s="1">
        <v>1</v>
      </c>
      <c r="J140" s="1" t="s">
        <v>287</v>
      </c>
      <c r="K140" s="1" t="s">
        <v>267</v>
      </c>
      <c r="L140" s="1" t="s">
        <v>32</v>
      </c>
      <c r="M140" s="1" t="s">
        <v>9</v>
      </c>
    </row>
    <row r="141" spans="1:13">
      <c r="A141" s="1">
        <v>100000703</v>
      </c>
      <c r="B141" s="1" t="s">
        <v>6</v>
      </c>
      <c r="C141" s="1" t="s">
        <v>254</v>
      </c>
      <c r="D141" s="1" t="s">
        <v>288</v>
      </c>
      <c r="E141" s="1" t="s">
        <v>2</v>
      </c>
      <c r="F141" s="1" t="s">
        <v>289</v>
      </c>
      <c r="G141" s="1" t="s">
        <v>6054</v>
      </c>
      <c r="H141" s="1">
        <v>100017383</v>
      </c>
      <c r="I141" s="1">
        <v>3</v>
      </c>
      <c r="J141" s="1" t="s">
        <v>290</v>
      </c>
      <c r="K141" s="1" t="s">
        <v>7</v>
      </c>
      <c r="L141" s="1" t="s">
        <v>8</v>
      </c>
      <c r="M141" s="1" t="s">
        <v>16</v>
      </c>
    </row>
    <row r="142" spans="1:13">
      <c r="A142" s="1">
        <v>100000705</v>
      </c>
      <c r="B142" s="1" t="s">
        <v>6</v>
      </c>
      <c r="C142" s="1" t="s">
        <v>254</v>
      </c>
      <c r="D142" s="1" t="s">
        <v>276</v>
      </c>
      <c r="E142" s="1" t="s">
        <v>2</v>
      </c>
      <c r="F142" s="1" t="s">
        <v>277</v>
      </c>
      <c r="G142" s="1" t="s">
        <v>6054</v>
      </c>
      <c r="H142" s="1">
        <v>100017383</v>
      </c>
      <c r="I142" s="1">
        <v>3</v>
      </c>
      <c r="J142" s="1" t="s">
        <v>290</v>
      </c>
      <c r="K142" s="1" t="s">
        <v>7</v>
      </c>
      <c r="L142" s="1" t="s">
        <v>8</v>
      </c>
      <c r="M142" s="1" t="s">
        <v>16</v>
      </c>
    </row>
    <row r="143" spans="1:13">
      <c r="A143" s="1">
        <v>100000711</v>
      </c>
      <c r="B143" s="1" t="s">
        <v>6</v>
      </c>
      <c r="C143" s="1" t="s">
        <v>254</v>
      </c>
      <c r="D143" s="1" t="s">
        <v>291</v>
      </c>
      <c r="E143" s="1" t="s">
        <v>126</v>
      </c>
      <c r="F143" s="1" t="s">
        <v>127</v>
      </c>
      <c r="G143" s="1" t="s">
        <v>6053</v>
      </c>
      <c r="H143" s="1">
        <v>100000711</v>
      </c>
      <c r="I143" s="1">
        <v>2</v>
      </c>
      <c r="J143" s="1" t="s">
        <v>292</v>
      </c>
      <c r="K143" s="1" t="s">
        <v>14</v>
      </c>
      <c r="L143" s="1" t="s">
        <v>15</v>
      </c>
      <c r="M143" s="1" t="s">
        <v>9</v>
      </c>
    </row>
    <row r="144" spans="1:13">
      <c r="A144" s="1">
        <v>100000713</v>
      </c>
      <c r="B144" s="1" t="s">
        <v>6</v>
      </c>
      <c r="C144" s="1" t="s">
        <v>254</v>
      </c>
      <c r="D144" s="1" t="s">
        <v>293</v>
      </c>
      <c r="E144" s="1" t="s">
        <v>11</v>
      </c>
      <c r="F144" s="1" t="s">
        <v>12</v>
      </c>
      <c r="G144" s="1" t="s">
        <v>6054</v>
      </c>
      <c r="H144" s="1">
        <v>100017382</v>
      </c>
      <c r="I144" s="1">
        <v>4</v>
      </c>
      <c r="J144" s="1" t="s">
        <v>294</v>
      </c>
      <c r="K144" s="1" t="s">
        <v>295</v>
      </c>
      <c r="L144" s="1" t="s">
        <v>32</v>
      </c>
      <c r="M144" s="1" t="s">
        <v>9</v>
      </c>
    </row>
    <row r="145" spans="1:13">
      <c r="A145" s="1">
        <v>100000716</v>
      </c>
      <c r="B145" s="1" t="s">
        <v>6</v>
      </c>
      <c r="C145" s="1" t="s">
        <v>254</v>
      </c>
      <c r="D145" s="1" t="s">
        <v>296</v>
      </c>
      <c r="E145" s="1" t="s">
        <v>11</v>
      </c>
      <c r="F145" s="1" t="s">
        <v>12</v>
      </c>
      <c r="G145" s="1" t="s">
        <v>6054</v>
      </c>
      <c r="H145" s="1">
        <v>100017379</v>
      </c>
      <c r="I145" s="1">
        <v>4</v>
      </c>
      <c r="J145" s="1" t="s">
        <v>297</v>
      </c>
      <c r="K145" s="1" t="s">
        <v>74</v>
      </c>
      <c r="L145" s="1" t="s">
        <v>39</v>
      </c>
      <c r="M145" s="1" t="s">
        <v>9</v>
      </c>
    </row>
    <row r="146" spans="1:13">
      <c r="A146" s="1">
        <v>100000717</v>
      </c>
      <c r="B146" s="1" t="s">
        <v>6</v>
      </c>
      <c r="C146" s="1" t="s">
        <v>254</v>
      </c>
      <c r="D146" s="1" t="s">
        <v>298</v>
      </c>
      <c r="E146" s="1" t="s">
        <v>27</v>
      </c>
      <c r="F146" s="1" t="s">
        <v>18</v>
      </c>
      <c r="G146" s="1" t="s">
        <v>6054</v>
      </c>
      <c r="H146" s="1">
        <v>100017379</v>
      </c>
      <c r="I146" s="1">
        <v>4</v>
      </c>
      <c r="J146" s="1" t="s">
        <v>297</v>
      </c>
      <c r="K146" s="1" t="s">
        <v>74</v>
      </c>
      <c r="L146" s="1" t="s">
        <v>39</v>
      </c>
      <c r="M146" s="1" t="s">
        <v>9</v>
      </c>
    </row>
    <row r="147" spans="1:13">
      <c r="A147" s="1">
        <v>100000720</v>
      </c>
      <c r="B147" s="1" t="s">
        <v>6</v>
      </c>
      <c r="C147" s="1" t="s">
        <v>254</v>
      </c>
      <c r="D147" s="1" t="s">
        <v>12</v>
      </c>
      <c r="E147" s="1" t="s">
        <v>11</v>
      </c>
      <c r="F147" s="1" t="s">
        <v>12</v>
      </c>
      <c r="G147" s="1" t="s">
        <v>6053</v>
      </c>
      <c r="H147" s="1">
        <v>100000720</v>
      </c>
      <c r="I147" s="1">
        <v>1</v>
      </c>
      <c r="J147" s="1" t="s">
        <v>299</v>
      </c>
      <c r="K147" s="1" t="s">
        <v>295</v>
      </c>
      <c r="L147" s="1" t="s">
        <v>32</v>
      </c>
      <c r="M147" s="1" t="s">
        <v>9</v>
      </c>
    </row>
    <row r="148" spans="1:13">
      <c r="A148" s="1">
        <v>100000727</v>
      </c>
      <c r="B148" s="1" t="s">
        <v>6</v>
      </c>
      <c r="C148" s="1" t="s">
        <v>254</v>
      </c>
      <c r="D148" s="1" t="s">
        <v>18</v>
      </c>
      <c r="E148" s="1" t="s">
        <v>27</v>
      </c>
      <c r="F148" s="1" t="s">
        <v>18</v>
      </c>
      <c r="G148" s="1" t="s">
        <v>6053</v>
      </c>
      <c r="H148" s="1">
        <v>100000727</v>
      </c>
      <c r="I148" s="1">
        <v>1</v>
      </c>
      <c r="J148" s="1" t="s">
        <v>300</v>
      </c>
      <c r="K148" s="1" t="s">
        <v>7</v>
      </c>
      <c r="L148" s="1" t="s">
        <v>8</v>
      </c>
      <c r="M148" s="1" t="s">
        <v>9</v>
      </c>
    </row>
    <row r="149" spans="1:13">
      <c r="A149" s="1">
        <v>100000736</v>
      </c>
      <c r="B149" s="1" t="s">
        <v>6</v>
      </c>
      <c r="C149" s="1" t="s">
        <v>254</v>
      </c>
      <c r="D149" s="1" t="s">
        <v>301</v>
      </c>
      <c r="E149" s="1" t="s">
        <v>2</v>
      </c>
      <c r="F149" s="1" t="s">
        <v>114</v>
      </c>
      <c r="G149" s="1" t="s">
        <v>6053</v>
      </c>
      <c r="H149" s="1">
        <v>100000736</v>
      </c>
      <c r="I149" s="1">
        <v>1</v>
      </c>
      <c r="J149" s="1" t="s">
        <v>302</v>
      </c>
      <c r="K149" s="1" t="s">
        <v>303</v>
      </c>
      <c r="L149" s="1" t="s">
        <v>44</v>
      </c>
      <c r="M149" s="1" t="s">
        <v>9</v>
      </c>
    </row>
    <row r="150" spans="1:13">
      <c r="A150" s="1">
        <v>100000742</v>
      </c>
      <c r="B150" s="1" t="s">
        <v>6</v>
      </c>
      <c r="C150" s="1" t="s">
        <v>254</v>
      </c>
      <c r="D150" s="1" t="s">
        <v>304</v>
      </c>
      <c r="E150" s="1" t="s">
        <v>2</v>
      </c>
      <c r="F150" s="1" t="s">
        <v>217</v>
      </c>
      <c r="G150" s="1" t="s">
        <v>6053</v>
      </c>
      <c r="H150" s="1">
        <v>100000742</v>
      </c>
      <c r="I150" s="1">
        <v>1</v>
      </c>
      <c r="J150" s="1" t="s">
        <v>302</v>
      </c>
      <c r="K150" s="1" t="s">
        <v>303</v>
      </c>
      <c r="L150" s="1" t="s">
        <v>44</v>
      </c>
      <c r="M150" s="1" t="s">
        <v>9</v>
      </c>
    </row>
    <row r="151" spans="1:13">
      <c r="A151" s="1">
        <v>100000745</v>
      </c>
      <c r="B151" s="1" t="s">
        <v>6</v>
      </c>
      <c r="C151" s="1" t="s">
        <v>254</v>
      </c>
      <c r="D151" s="1" t="s">
        <v>305</v>
      </c>
      <c r="E151" s="1" t="s">
        <v>11</v>
      </c>
      <c r="F151" s="1" t="s">
        <v>12</v>
      </c>
      <c r="G151" s="1" t="s">
        <v>6053</v>
      </c>
      <c r="H151" s="1">
        <v>100000745</v>
      </c>
      <c r="I151" s="1">
        <v>1</v>
      </c>
      <c r="J151" s="1" t="s">
        <v>306</v>
      </c>
      <c r="K151" s="1" t="s">
        <v>295</v>
      </c>
      <c r="L151" s="1" t="s">
        <v>32</v>
      </c>
      <c r="M151" s="1" t="s">
        <v>9</v>
      </c>
    </row>
    <row r="152" spans="1:13">
      <c r="A152" s="1">
        <v>100000746</v>
      </c>
      <c r="B152" s="1" t="s">
        <v>6</v>
      </c>
      <c r="C152" s="1" t="s">
        <v>254</v>
      </c>
      <c r="D152" s="1" t="s">
        <v>307</v>
      </c>
      <c r="E152" s="1" t="s">
        <v>11</v>
      </c>
      <c r="F152" s="1" t="s">
        <v>12</v>
      </c>
      <c r="G152" s="1" t="s">
        <v>6053</v>
      </c>
      <c r="H152" s="1">
        <v>100000746</v>
      </c>
      <c r="I152" s="1">
        <v>2</v>
      </c>
      <c r="J152" s="1" t="s">
        <v>306</v>
      </c>
      <c r="K152" s="1" t="s">
        <v>308</v>
      </c>
      <c r="L152" s="1" t="s">
        <v>44</v>
      </c>
      <c r="M152" s="1" t="s">
        <v>9</v>
      </c>
    </row>
    <row r="153" spans="1:13">
      <c r="A153" s="1">
        <v>100000747</v>
      </c>
      <c r="B153" s="1" t="s">
        <v>6</v>
      </c>
      <c r="C153" s="1" t="s">
        <v>254</v>
      </c>
      <c r="D153" s="1" t="s">
        <v>309</v>
      </c>
      <c r="E153" s="1" t="s">
        <v>27</v>
      </c>
      <c r="F153" s="1" t="s">
        <v>18</v>
      </c>
      <c r="G153" s="1" t="s">
        <v>6053</v>
      </c>
      <c r="H153" s="1">
        <v>100000747</v>
      </c>
      <c r="I153" s="1">
        <v>1</v>
      </c>
      <c r="J153" s="1" t="s">
        <v>306</v>
      </c>
      <c r="K153" s="1" t="s">
        <v>308</v>
      </c>
      <c r="L153" s="1" t="s">
        <v>44</v>
      </c>
      <c r="M153" s="1" t="s">
        <v>9</v>
      </c>
    </row>
    <row r="154" spans="1:13">
      <c r="A154" s="1">
        <v>100000749</v>
      </c>
      <c r="B154" s="1" t="s">
        <v>6</v>
      </c>
      <c r="C154" s="1" t="s">
        <v>254</v>
      </c>
      <c r="D154" s="1" t="s">
        <v>310</v>
      </c>
      <c r="E154" s="1" t="s">
        <v>2</v>
      </c>
      <c r="F154" s="1" t="s">
        <v>311</v>
      </c>
      <c r="G154" s="1" t="s">
        <v>6053</v>
      </c>
      <c r="H154" s="1">
        <v>100000749</v>
      </c>
      <c r="I154" s="1">
        <v>1</v>
      </c>
      <c r="J154" s="1" t="s">
        <v>312</v>
      </c>
      <c r="K154" s="1" t="s">
        <v>313</v>
      </c>
      <c r="L154" s="1" t="s">
        <v>314</v>
      </c>
      <c r="M154" s="1" t="s">
        <v>9</v>
      </c>
    </row>
    <row r="155" spans="1:13">
      <c r="A155" s="1">
        <v>100000750</v>
      </c>
      <c r="B155" s="1" t="s">
        <v>6</v>
      </c>
      <c r="C155" s="1" t="s">
        <v>254</v>
      </c>
      <c r="D155" s="1" t="s">
        <v>315</v>
      </c>
      <c r="E155" s="1" t="s">
        <v>2</v>
      </c>
      <c r="F155" s="1" t="s">
        <v>311</v>
      </c>
      <c r="G155" s="1" t="s">
        <v>6054</v>
      </c>
      <c r="H155" s="1">
        <v>100017381</v>
      </c>
      <c r="I155" s="1">
        <v>4</v>
      </c>
      <c r="J155" s="1" t="s">
        <v>316</v>
      </c>
      <c r="K155" s="1" t="s">
        <v>7</v>
      </c>
      <c r="L155" s="1" t="s">
        <v>8</v>
      </c>
      <c r="M155" s="1" t="s">
        <v>9</v>
      </c>
    </row>
    <row r="156" spans="1:13">
      <c r="A156" s="1">
        <v>100000752</v>
      </c>
      <c r="B156" s="1" t="s">
        <v>6</v>
      </c>
      <c r="C156" s="1" t="s">
        <v>254</v>
      </c>
      <c r="D156" s="1" t="s">
        <v>317</v>
      </c>
      <c r="E156" s="1" t="s">
        <v>2</v>
      </c>
      <c r="F156" s="1" t="s">
        <v>318</v>
      </c>
      <c r="G156" s="1" t="s">
        <v>6054</v>
      </c>
      <c r="H156" s="1">
        <v>100017381</v>
      </c>
      <c r="I156" s="1">
        <v>4</v>
      </c>
      <c r="J156" s="1" t="s">
        <v>316</v>
      </c>
      <c r="K156" s="1" t="s">
        <v>7</v>
      </c>
      <c r="L156" s="1" t="s">
        <v>8</v>
      </c>
      <c r="M156" s="1" t="s">
        <v>9</v>
      </c>
    </row>
    <row r="157" spans="1:13">
      <c r="A157" s="1">
        <v>100000753</v>
      </c>
      <c r="B157" s="1" t="s">
        <v>6</v>
      </c>
      <c r="C157" s="1" t="s">
        <v>254</v>
      </c>
      <c r="D157" s="1" t="s">
        <v>319</v>
      </c>
      <c r="E157" s="1" t="s">
        <v>2</v>
      </c>
      <c r="F157" s="1" t="s">
        <v>320</v>
      </c>
      <c r="G157" s="1" t="s">
        <v>6054</v>
      </c>
      <c r="H157" s="1">
        <v>100017381</v>
      </c>
      <c r="I157" s="1">
        <v>4</v>
      </c>
      <c r="J157" s="1" t="s">
        <v>316</v>
      </c>
      <c r="K157" s="1" t="s">
        <v>7</v>
      </c>
      <c r="L157" s="1" t="s">
        <v>8</v>
      </c>
      <c r="M157" s="1" t="s">
        <v>9</v>
      </c>
    </row>
    <row r="158" spans="1:13">
      <c r="A158" s="1">
        <v>100000764</v>
      </c>
      <c r="B158" s="1" t="s">
        <v>6</v>
      </c>
      <c r="C158" s="1" t="s">
        <v>254</v>
      </c>
      <c r="D158" s="1" t="s">
        <v>321</v>
      </c>
      <c r="E158" s="1" t="s">
        <v>2</v>
      </c>
      <c r="F158" s="1" t="s">
        <v>322</v>
      </c>
      <c r="G158" s="1" t="s">
        <v>6054</v>
      </c>
      <c r="H158" s="1">
        <v>100017384</v>
      </c>
      <c r="I158" s="1">
        <v>3</v>
      </c>
      <c r="J158" s="1" t="s">
        <v>323</v>
      </c>
      <c r="K158" s="1" t="s">
        <v>7</v>
      </c>
      <c r="L158" s="1" t="s">
        <v>8</v>
      </c>
      <c r="M158" s="1" t="s">
        <v>9</v>
      </c>
    </row>
    <row r="159" spans="1:13">
      <c r="A159" s="1">
        <v>100000765</v>
      </c>
      <c r="B159" s="1" t="s">
        <v>6</v>
      </c>
      <c r="C159" s="1" t="s">
        <v>254</v>
      </c>
      <c r="D159" s="1" t="s">
        <v>324</v>
      </c>
      <c r="E159" s="1" t="s">
        <v>2</v>
      </c>
      <c r="F159" s="1" t="s">
        <v>325</v>
      </c>
      <c r="G159" s="1" t="s">
        <v>6054</v>
      </c>
      <c r="H159" s="1">
        <v>100017384</v>
      </c>
      <c r="I159" s="1">
        <v>3</v>
      </c>
      <c r="J159" s="1" t="s">
        <v>323</v>
      </c>
      <c r="K159" s="1" t="s">
        <v>7</v>
      </c>
      <c r="L159" s="1" t="s">
        <v>8</v>
      </c>
      <c r="M159" s="1" t="s">
        <v>9</v>
      </c>
    </row>
    <row r="160" spans="1:13">
      <c r="A160" s="1">
        <v>100000769</v>
      </c>
      <c r="B160" s="1" t="s">
        <v>6</v>
      </c>
      <c r="C160" s="1" t="s">
        <v>254</v>
      </c>
      <c r="D160" s="1" t="s">
        <v>131</v>
      </c>
      <c r="E160" s="1" t="s">
        <v>11</v>
      </c>
      <c r="F160" s="1" t="s">
        <v>12</v>
      </c>
      <c r="G160" s="1" t="s">
        <v>6054</v>
      </c>
      <c r="H160" s="1">
        <v>100017382</v>
      </c>
      <c r="I160" s="1">
        <v>4</v>
      </c>
      <c r="J160" s="1" t="s">
        <v>326</v>
      </c>
      <c r="K160" s="1" t="s">
        <v>295</v>
      </c>
      <c r="L160" s="1" t="s">
        <v>32</v>
      </c>
      <c r="M160" s="1" t="s">
        <v>9</v>
      </c>
    </row>
    <row r="161" spans="1:13">
      <c r="A161" s="1">
        <v>100000770</v>
      </c>
      <c r="B161" s="1" t="s">
        <v>6</v>
      </c>
      <c r="C161" s="1" t="s">
        <v>254</v>
      </c>
      <c r="D161" s="1" t="s">
        <v>327</v>
      </c>
      <c r="E161" s="1" t="s">
        <v>27</v>
      </c>
      <c r="F161" s="1" t="s">
        <v>18</v>
      </c>
      <c r="G161" s="1" t="s">
        <v>6054</v>
      </c>
      <c r="H161" s="1">
        <v>100017382</v>
      </c>
      <c r="I161" s="1">
        <v>4</v>
      </c>
      <c r="J161" s="1" t="s">
        <v>326</v>
      </c>
      <c r="K161" s="1" t="s">
        <v>295</v>
      </c>
      <c r="L161" s="1" t="s">
        <v>32</v>
      </c>
      <c r="M161" s="1" t="s">
        <v>9</v>
      </c>
    </row>
    <row r="162" spans="1:13">
      <c r="A162" s="1">
        <v>100000781</v>
      </c>
      <c r="B162" s="1" t="s">
        <v>6</v>
      </c>
      <c r="C162" s="1" t="s">
        <v>254</v>
      </c>
      <c r="D162" s="1" t="s">
        <v>328</v>
      </c>
      <c r="E162" s="1" t="s">
        <v>11</v>
      </c>
      <c r="F162" s="1" t="s">
        <v>12</v>
      </c>
      <c r="G162" s="1" t="s">
        <v>6053</v>
      </c>
      <c r="H162" s="1">
        <v>100000781</v>
      </c>
      <c r="I162" s="1">
        <v>1</v>
      </c>
      <c r="J162" s="1" t="s">
        <v>329</v>
      </c>
      <c r="K162" s="1" t="s">
        <v>330</v>
      </c>
      <c r="L162" s="1" t="s">
        <v>44</v>
      </c>
      <c r="M162" s="1" t="s">
        <v>9</v>
      </c>
    </row>
    <row r="163" spans="1:13">
      <c r="A163" s="1">
        <v>100000787</v>
      </c>
      <c r="B163" s="1" t="s">
        <v>6</v>
      </c>
      <c r="C163" s="1" t="s">
        <v>254</v>
      </c>
      <c r="D163" s="1" t="s">
        <v>12</v>
      </c>
      <c r="E163" s="1" t="s">
        <v>11</v>
      </c>
      <c r="F163" s="1" t="s">
        <v>12</v>
      </c>
      <c r="G163" s="1" t="s">
        <v>6053</v>
      </c>
      <c r="H163" s="1">
        <v>100000787</v>
      </c>
      <c r="I163" s="1">
        <v>1</v>
      </c>
      <c r="J163" s="1" t="s">
        <v>331</v>
      </c>
      <c r="K163" s="1" t="s">
        <v>332</v>
      </c>
      <c r="L163" s="1" t="s">
        <v>32</v>
      </c>
      <c r="M163" s="1" t="s">
        <v>9</v>
      </c>
    </row>
    <row r="164" spans="1:13">
      <c r="A164" s="1">
        <v>100000798</v>
      </c>
      <c r="B164" s="1" t="s">
        <v>6</v>
      </c>
      <c r="C164" s="1" t="s">
        <v>254</v>
      </c>
      <c r="D164" s="1" t="s">
        <v>176</v>
      </c>
      <c r="E164" s="1" t="s">
        <v>11</v>
      </c>
      <c r="F164" s="1" t="s">
        <v>12</v>
      </c>
      <c r="G164" s="1" t="s">
        <v>6053</v>
      </c>
      <c r="H164" s="1">
        <v>100000798</v>
      </c>
      <c r="I164" s="1">
        <v>1</v>
      </c>
      <c r="J164" s="1" t="s">
        <v>333</v>
      </c>
      <c r="K164" s="1" t="s">
        <v>334</v>
      </c>
      <c r="L164" s="1" t="s">
        <v>32</v>
      </c>
      <c r="M164" s="1" t="s">
        <v>9</v>
      </c>
    </row>
    <row r="165" spans="1:13">
      <c r="A165" s="1">
        <v>100000811</v>
      </c>
      <c r="B165" s="1" t="s">
        <v>6</v>
      </c>
      <c r="C165" s="1" t="s">
        <v>242</v>
      </c>
      <c r="D165" s="1" t="s">
        <v>176</v>
      </c>
      <c r="E165" s="1" t="s">
        <v>11</v>
      </c>
      <c r="F165" s="1" t="s">
        <v>12</v>
      </c>
      <c r="G165" s="1" t="s">
        <v>6053</v>
      </c>
      <c r="H165" s="1">
        <v>100000811</v>
      </c>
      <c r="I165" s="1">
        <v>1</v>
      </c>
      <c r="J165" s="1" t="s">
        <v>335</v>
      </c>
      <c r="K165" s="1" t="s">
        <v>336</v>
      </c>
      <c r="L165" s="1" t="s">
        <v>32</v>
      </c>
      <c r="M165" s="1" t="s">
        <v>9</v>
      </c>
    </row>
    <row r="166" spans="1:13">
      <c r="A166" s="1">
        <v>100000815</v>
      </c>
      <c r="B166" s="1" t="s">
        <v>6</v>
      </c>
      <c r="C166" s="1" t="s">
        <v>242</v>
      </c>
      <c r="D166" s="1" t="s">
        <v>337</v>
      </c>
      <c r="E166" s="1" t="s">
        <v>2</v>
      </c>
      <c r="F166" s="1" t="s">
        <v>81</v>
      </c>
      <c r="G166" s="1" t="s">
        <v>6054</v>
      </c>
      <c r="H166" s="1">
        <v>100000466</v>
      </c>
      <c r="I166" s="1">
        <v>5</v>
      </c>
      <c r="J166" s="1" t="s">
        <v>338</v>
      </c>
      <c r="K166" s="1" t="s">
        <v>7</v>
      </c>
      <c r="L166" s="1" t="s">
        <v>8</v>
      </c>
      <c r="M166" s="1" t="s">
        <v>339</v>
      </c>
    </row>
    <row r="167" spans="1:13">
      <c r="A167" s="1">
        <v>100000816</v>
      </c>
      <c r="B167" s="1" t="s">
        <v>6</v>
      </c>
      <c r="C167" s="1" t="s">
        <v>242</v>
      </c>
      <c r="D167" s="1" t="s">
        <v>340</v>
      </c>
      <c r="E167" s="1" t="s">
        <v>24</v>
      </c>
      <c r="F167" s="1" t="s">
        <v>64</v>
      </c>
      <c r="G167" s="1" t="s">
        <v>6053</v>
      </c>
      <c r="H167" s="1">
        <v>100000816</v>
      </c>
      <c r="I167" s="1">
        <v>2</v>
      </c>
      <c r="J167" s="1" t="s">
        <v>341</v>
      </c>
      <c r="K167" s="1" t="s">
        <v>74</v>
      </c>
      <c r="L167" s="1" t="s">
        <v>39</v>
      </c>
      <c r="M167" s="1" t="s">
        <v>9</v>
      </c>
    </row>
    <row r="168" spans="1:13">
      <c r="A168" s="1">
        <v>100000819</v>
      </c>
      <c r="B168" s="1" t="s">
        <v>6</v>
      </c>
      <c r="C168" s="1" t="s">
        <v>242</v>
      </c>
      <c r="D168" s="1" t="s">
        <v>342</v>
      </c>
      <c r="E168" s="1" t="s">
        <v>11</v>
      </c>
      <c r="F168" s="1" t="s">
        <v>12</v>
      </c>
      <c r="G168" s="1" t="s">
        <v>6053</v>
      </c>
      <c r="H168" s="1">
        <v>100000819</v>
      </c>
      <c r="I168" s="1">
        <v>2</v>
      </c>
      <c r="J168" s="1" t="s">
        <v>343</v>
      </c>
      <c r="K168" s="1" t="s">
        <v>344</v>
      </c>
      <c r="L168" s="1" t="s">
        <v>39</v>
      </c>
      <c r="M168" s="1" t="s">
        <v>9</v>
      </c>
    </row>
    <row r="169" spans="1:13">
      <c r="A169" s="1">
        <v>100000820</v>
      </c>
      <c r="B169" s="1" t="s">
        <v>6</v>
      </c>
      <c r="C169" s="1" t="s">
        <v>242</v>
      </c>
      <c r="D169" s="1" t="s">
        <v>345</v>
      </c>
      <c r="E169" s="1" t="s">
        <v>27</v>
      </c>
      <c r="F169" s="1" t="s">
        <v>18</v>
      </c>
      <c r="G169" s="1" t="s">
        <v>6053</v>
      </c>
      <c r="H169" s="1">
        <v>100000820</v>
      </c>
      <c r="I169" s="1">
        <v>1</v>
      </c>
      <c r="J169" s="1" t="s">
        <v>346</v>
      </c>
      <c r="K169" s="1" t="s">
        <v>344</v>
      </c>
      <c r="L169" s="1" t="s">
        <v>39</v>
      </c>
      <c r="M169" s="1" t="s">
        <v>9</v>
      </c>
    </row>
    <row r="170" spans="1:13">
      <c r="A170" s="1">
        <v>100000821</v>
      </c>
      <c r="B170" s="1" t="s">
        <v>6</v>
      </c>
      <c r="C170" s="1" t="s">
        <v>242</v>
      </c>
      <c r="D170" s="1" t="s">
        <v>347</v>
      </c>
      <c r="E170" s="1" t="s">
        <v>24</v>
      </c>
      <c r="F170" s="1" t="s">
        <v>64</v>
      </c>
      <c r="G170" s="1" t="s">
        <v>6054</v>
      </c>
      <c r="H170" s="1">
        <v>100000816</v>
      </c>
      <c r="I170" s="1">
        <v>2</v>
      </c>
      <c r="J170" s="1" t="s">
        <v>343</v>
      </c>
      <c r="K170" s="1" t="s">
        <v>74</v>
      </c>
      <c r="L170" s="1" t="s">
        <v>39</v>
      </c>
      <c r="M170" s="1" t="s">
        <v>9</v>
      </c>
    </row>
    <row r="171" spans="1:13">
      <c r="A171" s="1">
        <v>100000831</v>
      </c>
      <c r="B171" s="1" t="s">
        <v>6</v>
      </c>
      <c r="C171" s="1" t="s">
        <v>242</v>
      </c>
      <c r="D171" s="1" t="s">
        <v>12</v>
      </c>
      <c r="E171" s="1" t="s">
        <v>11</v>
      </c>
      <c r="F171" s="1" t="s">
        <v>12</v>
      </c>
      <c r="G171" s="1" t="s">
        <v>6053</v>
      </c>
      <c r="H171" s="1">
        <v>100000831</v>
      </c>
      <c r="I171" s="1">
        <v>1</v>
      </c>
      <c r="J171" s="1" t="s">
        <v>348</v>
      </c>
      <c r="K171" s="1" t="s">
        <v>349</v>
      </c>
      <c r="L171" s="1" t="s">
        <v>32</v>
      </c>
      <c r="M171" s="1" t="s">
        <v>9</v>
      </c>
    </row>
    <row r="172" spans="1:13">
      <c r="A172" s="1">
        <v>100000837</v>
      </c>
      <c r="B172" s="1" t="s">
        <v>6</v>
      </c>
      <c r="C172" s="1" t="s">
        <v>242</v>
      </c>
      <c r="D172" s="1" t="s">
        <v>12</v>
      </c>
      <c r="E172" s="1" t="s">
        <v>11</v>
      </c>
      <c r="F172" s="1" t="s">
        <v>12</v>
      </c>
      <c r="G172" s="1" t="s">
        <v>6053</v>
      </c>
      <c r="H172" s="1">
        <v>100000837</v>
      </c>
      <c r="I172" s="1">
        <v>1</v>
      </c>
      <c r="J172" s="1" t="s">
        <v>350</v>
      </c>
      <c r="K172" s="1" t="s">
        <v>349</v>
      </c>
      <c r="L172" s="1" t="s">
        <v>32</v>
      </c>
      <c r="M172" s="1" t="s">
        <v>9</v>
      </c>
    </row>
    <row r="173" spans="1:13">
      <c r="A173" s="1">
        <v>100000842</v>
      </c>
      <c r="B173" s="1" t="s">
        <v>6</v>
      </c>
      <c r="C173" s="1" t="s">
        <v>242</v>
      </c>
      <c r="D173" s="1" t="s">
        <v>12</v>
      </c>
      <c r="E173" s="1" t="s">
        <v>11</v>
      </c>
      <c r="F173" s="1" t="s">
        <v>12</v>
      </c>
      <c r="G173" s="1" t="s">
        <v>6053</v>
      </c>
      <c r="H173" s="1">
        <v>100000842</v>
      </c>
      <c r="I173" s="1">
        <v>1</v>
      </c>
      <c r="J173" s="1" t="s">
        <v>351</v>
      </c>
      <c r="K173" s="1" t="s">
        <v>349</v>
      </c>
      <c r="L173" s="1" t="s">
        <v>32</v>
      </c>
      <c r="M173" s="1" t="s">
        <v>9</v>
      </c>
    </row>
    <row r="174" spans="1:13">
      <c r="A174" s="1">
        <v>100000844</v>
      </c>
      <c r="B174" s="1" t="s">
        <v>6</v>
      </c>
      <c r="C174" s="1" t="s">
        <v>242</v>
      </c>
      <c r="D174" s="1" t="s">
        <v>100</v>
      </c>
      <c r="E174" s="1" t="s">
        <v>20</v>
      </c>
      <c r="F174" s="1" t="s">
        <v>100</v>
      </c>
      <c r="G174" s="1" t="s">
        <v>6053</v>
      </c>
      <c r="H174" s="1">
        <v>100000844</v>
      </c>
      <c r="I174" s="1">
        <v>1</v>
      </c>
      <c r="J174" s="1" t="s">
        <v>352</v>
      </c>
      <c r="K174" s="1" t="s">
        <v>14</v>
      </c>
      <c r="L174" s="1" t="s">
        <v>15</v>
      </c>
      <c r="M174" s="1" t="s">
        <v>9</v>
      </c>
    </row>
    <row r="175" spans="1:13">
      <c r="A175" s="1">
        <v>100000846</v>
      </c>
      <c r="B175" s="1" t="s">
        <v>6</v>
      </c>
      <c r="C175" s="1" t="s">
        <v>242</v>
      </c>
      <c r="D175" s="1" t="s">
        <v>353</v>
      </c>
      <c r="E175" s="1" t="s">
        <v>27</v>
      </c>
      <c r="F175" s="1" t="s">
        <v>18</v>
      </c>
      <c r="G175" s="1" t="s">
        <v>6053</v>
      </c>
      <c r="H175" s="1">
        <v>100000846</v>
      </c>
      <c r="I175" s="1">
        <v>1</v>
      </c>
      <c r="J175" s="1" t="s">
        <v>354</v>
      </c>
      <c r="K175" s="1" t="s">
        <v>14</v>
      </c>
      <c r="L175" s="1" t="s">
        <v>15</v>
      </c>
      <c r="M175" s="1" t="s">
        <v>16</v>
      </c>
    </row>
    <row r="176" spans="1:13">
      <c r="A176" s="1">
        <v>100000848</v>
      </c>
      <c r="B176" s="1" t="s">
        <v>6</v>
      </c>
      <c r="C176" s="1" t="s">
        <v>242</v>
      </c>
      <c r="D176" s="1" t="s">
        <v>355</v>
      </c>
      <c r="E176" s="1" t="s">
        <v>20</v>
      </c>
      <c r="F176" s="1" t="s">
        <v>72</v>
      </c>
      <c r="G176" s="1" t="s">
        <v>6053</v>
      </c>
      <c r="H176" s="1">
        <v>100000848</v>
      </c>
      <c r="I176" s="1">
        <v>1</v>
      </c>
      <c r="J176" s="1" t="s">
        <v>356</v>
      </c>
      <c r="K176" s="1" t="s">
        <v>14</v>
      </c>
      <c r="L176" s="1" t="s">
        <v>15</v>
      </c>
      <c r="M176" s="1" t="s">
        <v>9</v>
      </c>
    </row>
    <row r="177" spans="1:13">
      <c r="A177" s="1">
        <v>100000854</v>
      </c>
      <c r="B177" s="1" t="s">
        <v>6</v>
      </c>
      <c r="C177" s="1" t="s">
        <v>242</v>
      </c>
      <c r="D177" s="1" t="s">
        <v>357</v>
      </c>
      <c r="E177" s="1" t="s">
        <v>11</v>
      </c>
      <c r="F177" s="1" t="s">
        <v>12</v>
      </c>
      <c r="G177" s="1" t="s">
        <v>6054</v>
      </c>
      <c r="H177" s="1">
        <v>100017387</v>
      </c>
      <c r="I177" s="1">
        <v>3</v>
      </c>
      <c r="J177" s="1" t="s">
        <v>358</v>
      </c>
      <c r="K177" s="1" t="s">
        <v>74</v>
      </c>
      <c r="L177" s="1" t="s">
        <v>39</v>
      </c>
      <c r="M177" s="1" t="s">
        <v>9</v>
      </c>
    </row>
    <row r="178" spans="1:13">
      <c r="A178" s="1">
        <v>100000855</v>
      </c>
      <c r="B178" s="1" t="s">
        <v>6</v>
      </c>
      <c r="C178" s="1" t="s">
        <v>242</v>
      </c>
      <c r="D178" s="1" t="s">
        <v>359</v>
      </c>
      <c r="E178" s="1" t="s">
        <v>27</v>
      </c>
      <c r="F178" s="1" t="s">
        <v>18</v>
      </c>
      <c r="G178" s="1" t="s">
        <v>6054</v>
      </c>
      <c r="H178" s="1">
        <v>100017387</v>
      </c>
      <c r="I178" s="1">
        <v>3</v>
      </c>
      <c r="J178" s="1" t="s">
        <v>358</v>
      </c>
      <c r="K178" s="1" t="s">
        <v>74</v>
      </c>
      <c r="L178" s="1" t="s">
        <v>39</v>
      </c>
      <c r="M178" s="1" t="s">
        <v>9</v>
      </c>
    </row>
    <row r="179" spans="1:13">
      <c r="A179" s="1">
        <v>100000856</v>
      </c>
      <c r="B179" s="1" t="s">
        <v>6</v>
      </c>
      <c r="C179" s="1" t="s">
        <v>242</v>
      </c>
      <c r="D179" s="1" t="s">
        <v>12</v>
      </c>
      <c r="E179" s="1" t="s">
        <v>11</v>
      </c>
      <c r="F179" s="1" t="s">
        <v>12</v>
      </c>
      <c r="G179" s="1" t="s">
        <v>6053</v>
      </c>
      <c r="H179" s="1">
        <v>100000856</v>
      </c>
      <c r="I179" s="1">
        <v>1</v>
      </c>
      <c r="J179" s="1" t="s">
        <v>360</v>
      </c>
      <c r="K179" s="1" t="s">
        <v>349</v>
      </c>
      <c r="L179" s="1" t="s">
        <v>32</v>
      </c>
      <c r="M179" s="1" t="s">
        <v>9</v>
      </c>
    </row>
    <row r="180" spans="1:13">
      <c r="A180" s="1">
        <v>100000870</v>
      </c>
      <c r="B180" s="1" t="s">
        <v>6</v>
      </c>
      <c r="C180" s="1" t="s">
        <v>242</v>
      </c>
      <c r="D180" s="1" t="s">
        <v>78</v>
      </c>
      <c r="E180" s="1" t="s">
        <v>20</v>
      </c>
      <c r="F180" s="1" t="s">
        <v>21</v>
      </c>
      <c r="G180" s="1" t="s">
        <v>6053</v>
      </c>
      <c r="H180" s="1">
        <v>100000870</v>
      </c>
      <c r="I180" s="1">
        <v>1</v>
      </c>
      <c r="J180" s="1" t="s">
        <v>361</v>
      </c>
      <c r="K180" s="1" t="s">
        <v>14</v>
      </c>
      <c r="L180" s="1" t="s">
        <v>15</v>
      </c>
      <c r="M180" s="1" t="s">
        <v>9</v>
      </c>
    </row>
    <row r="181" spans="1:13">
      <c r="A181" s="1">
        <v>100000876</v>
      </c>
      <c r="B181" s="1" t="s">
        <v>6</v>
      </c>
      <c r="C181" s="1" t="s">
        <v>242</v>
      </c>
      <c r="D181" s="1" t="s">
        <v>12</v>
      </c>
      <c r="E181" s="1" t="s">
        <v>11</v>
      </c>
      <c r="F181" s="1" t="s">
        <v>12</v>
      </c>
      <c r="G181" s="1" t="s">
        <v>6053</v>
      </c>
      <c r="H181" s="1">
        <v>100000876</v>
      </c>
      <c r="I181" s="1">
        <v>1</v>
      </c>
      <c r="J181" s="1" t="s">
        <v>362</v>
      </c>
      <c r="K181" s="1" t="s">
        <v>349</v>
      </c>
      <c r="L181" s="1" t="s">
        <v>32</v>
      </c>
      <c r="M181" s="1" t="s">
        <v>9</v>
      </c>
    </row>
    <row r="182" spans="1:13">
      <c r="A182" s="1">
        <v>100000880</v>
      </c>
      <c r="B182" s="1" t="s">
        <v>6</v>
      </c>
      <c r="C182" s="1" t="s">
        <v>242</v>
      </c>
      <c r="D182" s="1" t="s">
        <v>363</v>
      </c>
      <c r="E182" s="1" t="s">
        <v>20</v>
      </c>
      <c r="F182" s="1" t="s">
        <v>100</v>
      </c>
      <c r="G182" s="1" t="s">
        <v>6053</v>
      </c>
      <c r="H182" s="1">
        <v>100000880</v>
      </c>
      <c r="I182" s="1">
        <v>1</v>
      </c>
      <c r="J182" s="1" t="s">
        <v>364</v>
      </c>
      <c r="K182" s="1" t="s">
        <v>7</v>
      </c>
      <c r="L182" s="1" t="s">
        <v>8</v>
      </c>
      <c r="M182" s="1" t="s">
        <v>9</v>
      </c>
    </row>
    <row r="183" spans="1:13">
      <c r="A183" s="1">
        <v>100000891</v>
      </c>
      <c r="B183" s="1" t="s">
        <v>6</v>
      </c>
      <c r="C183" s="1" t="s">
        <v>242</v>
      </c>
      <c r="D183" s="1" t="s">
        <v>365</v>
      </c>
      <c r="E183" s="1" t="s">
        <v>20</v>
      </c>
      <c r="F183" s="1" t="s">
        <v>100</v>
      </c>
      <c r="G183" s="1" t="s">
        <v>6053</v>
      </c>
      <c r="H183" s="1">
        <v>100000891</v>
      </c>
      <c r="I183" s="1">
        <v>1</v>
      </c>
      <c r="J183" s="1" t="s">
        <v>366</v>
      </c>
      <c r="K183" s="1" t="s">
        <v>367</v>
      </c>
      <c r="L183" s="1" t="s">
        <v>44</v>
      </c>
      <c r="M183" s="1" t="s">
        <v>9</v>
      </c>
    </row>
    <row r="184" spans="1:13">
      <c r="A184" s="1">
        <v>100000894</v>
      </c>
      <c r="B184" s="1" t="s">
        <v>6</v>
      </c>
      <c r="C184" s="1" t="s">
        <v>242</v>
      </c>
      <c r="D184" s="1" t="s">
        <v>171</v>
      </c>
      <c r="E184" s="1" t="s">
        <v>27</v>
      </c>
      <c r="F184" s="1" t="s">
        <v>18</v>
      </c>
      <c r="G184" s="1" t="s">
        <v>6053</v>
      </c>
      <c r="H184" s="1">
        <v>100000894</v>
      </c>
      <c r="I184" s="1">
        <v>1</v>
      </c>
      <c r="J184" s="1" t="s">
        <v>366</v>
      </c>
      <c r="K184" s="1" t="s">
        <v>367</v>
      </c>
      <c r="L184" s="1" t="s">
        <v>44</v>
      </c>
      <c r="M184" s="1" t="s">
        <v>9</v>
      </c>
    </row>
    <row r="185" spans="1:13">
      <c r="A185" s="1">
        <v>100000897</v>
      </c>
      <c r="B185" s="1" t="s">
        <v>6</v>
      </c>
      <c r="C185" s="1" t="s">
        <v>242</v>
      </c>
      <c r="D185" s="1" t="s">
        <v>12</v>
      </c>
      <c r="E185" s="1" t="s">
        <v>11</v>
      </c>
      <c r="F185" s="1" t="s">
        <v>12</v>
      </c>
      <c r="G185" s="1" t="s">
        <v>6053</v>
      </c>
      <c r="H185" s="1">
        <v>100000897</v>
      </c>
      <c r="I185" s="1">
        <v>1</v>
      </c>
      <c r="J185" s="1" t="s">
        <v>368</v>
      </c>
      <c r="K185" s="1" t="s">
        <v>349</v>
      </c>
      <c r="L185" s="1" t="s">
        <v>32</v>
      </c>
      <c r="M185" s="1" t="s">
        <v>9</v>
      </c>
    </row>
    <row r="186" spans="1:13">
      <c r="A186" s="1">
        <v>100000898</v>
      </c>
      <c r="B186" s="1" t="s">
        <v>6</v>
      </c>
      <c r="C186" s="1" t="s">
        <v>242</v>
      </c>
      <c r="D186" s="1" t="s">
        <v>369</v>
      </c>
      <c r="E186" s="1" t="s">
        <v>20</v>
      </c>
      <c r="F186" s="1" t="s">
        <v>72</v>
      </c>
      <c r="G186" s="1" t="s">
        <v>6053</v>
      </c>
      <c r="H186" s="1">
        <v>100000898</v>
      </c>
      <c r="I186" s="1">
        <v>1</v>
      </c>
      <c r="J186" s="1" t="s">
        <v>370</v>
      </c>
      <c r="K186" s="1" t="s">
        <v>371</v>
      </c>
      <c r="L186" s="1" t="s">
        <v>44</v>
      </c>
      <c r="M186" s="1" t="s">
        <v>9</v>
      </c>
    </row>
    <row r="187" spans="1:13">
      <c r="A187" s="1">
        <v>100000905</v>
      </c>
      <c r="B187" s="1" t="s">
        <v>6</v>
      </c>
      <c r="C187" s="1" t="s">
        <v>242</v>
      </c>
      <c r="D187" s="1" t="s">
        <v>372</v>
      </c>
      <c r="E187" s="1" t="s">
        <v>96</v>
      </c>
      <c r="F187" s="1" t="s">
        <v>97</v>
      </c>
      <c r="G187" s="1" t="s">
        <v>6053</v>
      </c>
      <c r="H187" s="1">
        <v>100000905</v>
      </c>
      <c r="I187" s="1">
        <v>1</v>
      </c>
      <c r="J187" s="1" t="s">
        <v>373</v>
      </c>
      <c r="K187" s="1" t="s">
        <v>374</v>
      </c>
      <c r="L187" s="1" t="s">
        <v>44</v>
      </c>
      <c r="M187" s="1" t="s">
        <v>9</v>
      </c>
    </row>
    <row r="188" spans="1:13">
      <c r="A188" s="1">
        <v>100000910</v>
      </c>
      <c r="B188" s="1" t="s">
        <v>6</v>
      </c>
      <c r="C188" s="1" t="s">
        <v>242</v>
      </c>
      <c r="D188" s="1" t="s">
        <v>12</v>
      </c>
      <c r="E188" s="1" t="s">
        <v>11</v>
      </c>
      <c r="F188" s="1" t="s">
        <v>12</v>
      </c>
      <c r="G188" s="1" t="s">
        <v>6053</v>
      </c>
      <c r="H188" s="1">
        <v>100000910</v>
      </c>
      <c r="I188" s="1">
        <v>1</v>
      </c>
      <c r="J188" s="1" t="s">
        <v>375</v>
      </c>
      <c r="K188" s="1" t="s">
        <v>349</v>
      </c>
      <c r="L188" s="1" t="s">
        <v>32</v>
      </c>
      <c r="M188" s="1" t="s">
        <v>9</v>
      </c>
    </row>
    <row r="189" spans="1:13">
      <c r="A189" s="1">
        <v>100000919</v>
      </c>
      <c r="B189" s="1" t="s">
        <v>6</v>
      </c>
      <c r="C189" s="1" t="s">
        <v>242</v>
      </c>
      <c r="D189" s="1" t="s">
        <v>12</v>
      </c>
      <c r="E189" s="1" t="s">
        <v>11</v>
      </c>
      <c r="F189" s="1" t="s">
        <v>12</v>
      </c>
      <c r="G189" s="1" t="s">
        <v>6053</v>
      </c>
      <c r="H189" s="1">
        <v>100000919</v>
      </c>
      <c r="I189" s="1">
        <v>1</v>
      </c>
      <c r="J189" s="1" t="s">
        <v>376</v>
      </c>
      <c r="K189" s="1" t="s">
        <v>349</v>
      </c>
      <c r="L189" s="1" t="s">
        <v>32</v>
      </c>
      <c r="M189" s="1" t="s">
        <v>9</v>
      </c>
    </row>
    <row r="190" spans="1:13">
      <c r="A190" s="1">
        <v>100000926</v>
      </c>
      <c r="B190" s="1" t="s">
        <v>6</v>
      </c>
      <c r="C190" s="1" t="s">
        <v>242</v>
      </c>
      <c r="D190" s="1" t="s">
        <v>12</v>
      </c>
      <c r="E190" s="1" t="s">
        <v>11</v>
      </c>
      <c r="F190" s="1" t="s">
        <v>12</v>
      </c>
      <c r="G190" s="1" t="s">
        <v>6053</v>
      </c>
      <c r="H190" s="1">
        <v>100000926</v>
      </c>
      <c r="I190" s="1">
        <v>1</v>
      </c>
      <c r="J190" s="1" t="s">
        <v>377</v>
      </c>
      <c r="K190" s="1" t="s">
        <v>349</v>
      </c>
      <c r="L190" s="1" t="s">
        <v>32</v>
      </c>
      <c r="M190" s="1" t="s">
        <v>9</v>
      </c>
    </row>
    <row r="191" spans="1:13">
      <c r="A191" s="1">
        <v>100000934</v>
      </c>
      <c r="B191" s="1" t="s">
        <v>6</v>
      </c>
      <c r="C191" s="1" t="s">
        <v>242</v>
      </c>
      <c r="D191" s="1" t="s">
        <v>378</v>
      </c>
      <c r="E191" s="1" t="s">
        <v>20</v>
      </c>
      <c r="F191" s="1" t="s">
        <v>72</v>
      </c>
      <c r="G191" s="1" t="s">
        <v>6053</v>
      </c>
      <c r="H191" s="1">
        <v>100000934</v>
      </c>
      <c r="I191" s="1">
        <v>1</v>
      </c>
      <c r="J191" s="1" t="s">
        <v>379</v>
      </c>
      <c r="K191" s="1" t="s">
        <v>14</v>
      </c>
      <c r="L191" s="1" t="s">
        <v>15</v>
      </c>
      <c r="M191" s="1" t="s">
        <v>9</v>
      </c>
    </row>
    <row r="192" spans="1:13">
      <c r="A192" s="1">
        <v>100000937</v>
      </c>
      <c r="B192" s="1" t="s">
        <v>6</v>
      </c>
      <c r="C192" s="1" t="s">
        <v>242</v>
      </c>
      <c r="D192" s="1" t="s">
        <v>167</v>
      </c>
      <c r="E192" s="1" t="s">
        <v>20</v>
      </c>
      <c r="F192" s="1" t="s">
        <v>167</v>
      </c>
      <c r="G192" s="1" t="s">
        <v>6053</v>
      </c>
      <c r="H192" s="1">
        <v>100000937</v>
      </c>
      <c r="I192" s="1">
        <v>1</v>
      </c>
      <c r="J192" s="1" t="s">
        <v>379</v>
      </c>
      <c r="K192" s="1" t="s">
        <v>14</v>
      </c>
      <c r="L192" s="1" t="s">
        <v>15</v>
      </c>
      <c r="M192" s="1" t="s">
        <v>9</v>
      </c>
    </row>
    <row r="193" spans="1:13">
      <c r="A193" s="1">
        <v>100000953</v>
      </c>
      <c r="B193" s="1" t="s">
        <v>6</v>
      </c>
      <c r="C193" s="1" t="s">
        <v>242</v>
      </c>
      <c r="D193" s="1" t="s">
        <v>12</v>
      </c>
      <c r="E193" s="1" t="s">
        <v>11</v>
      </c>
      <c r="F193" s="1" t="s">
        <v>12</v>
      </c>
      <c r="G193" s="1" t="s">
        <v>6053</v>
      </c>
      <c r="H193" s="1">
        <v>100000953</v>
      </c>
      <c r="I193" s="1">
        <v>1</v>
      </c>
      <c r="J193" s="1" t="s">
        <v>380</v>
      </c>
      <c r="K193" s="1" t="s">
        <v>349</v>
      </c>
      <c r="L193" s="1" t="s">
        <v>32</v>
      </c>
      <c r="M193" s="1" t="s">
        <v>9</v>
      </c>
    </row>
    <row r="194" spans="1:13">
      <c r="A194" s="1">
        <v>100000956</v>
      </c>
      <c r="B194" s="1" t="s">
        <v>6</v>
      </c>
      <c r="C194" s="1" t="s">
        <v>242</v>
      </c>
      <c r="D194" s="1" t="s">
        <v>12</v>
      </c>
      <c r="E194" s="1" t="s">
        <v>11</v>
      </c>
      <c r="F194" s="1" t="s">
        <v>12</v>
      </c>
      <c r="G194" s="1" t="s">
        <v>6053</v>
      </c>
      <c r="H194" s="1">
        <v>100000956</v>
      </c>
      <c r="I194" s="1">
        <v>1</v>
      </c>
      <c r="J194" s="1" t="s">
        <v>381</v>
      </c>
      <c r="K194" s="1" t="s">
        <v>349</v>
      </c>
      <c r="L194" s="1" t="s">
        <v>32</v>
      </c>
      <c r="M194" s="1" t="s">
        <v>9</v>
      </c>
    </row>
    <row r="195" spans="1:13">
      <c r="A195" s="1">
        <v>100000967</v>
      </c>
      <c r="B195" s="1" t="s">
        <v>6</v>
      </c>
      <c r="C195" s="1" t="s">
        <v>242</v>
      </c>
      <c r="D195" s="1" t="s">
        <v>382</v>
      </c>
      <c r="E195" s="1" t="s">
        <v>126</v>
      </c>
      <c r="F195" s="1" t="s">
        <v>127</v>
      </c>
      <c r="G195" s="1" t="s">
        <v>6053</v>
      </c>
      <c r="H195" s="1">
        <v>100000967</v>
      </c>
      <c r="I195" s="1">
        <v>1</v>
      </c>
      <c r="J195" s="1" t="s">
        <v>383</v>
      </c>
      <c r="K195" s="1" t="s">
        <v>384</v>
      </c>
      <c r="L195" s="1" t="s">
        <v>44</v>
      </c>
      <c r="M195" s="1" t="s">
        <v>9</v>
      </c>
    </row>
    <row r="196" spans="1:13">
      <c r="A196" s="1">
        <v>100000970</v>
      </c>
      <c r="B196" s="1" t="s">
        <v>6</v>
      </c>
      <c r="C196" s="1" t="s">
        <v>242</v>
      </c>
      <c r="D196" s="1" t="s">
        <v>385</v>
      </c>
      <c r="E196" s="1" t="s">
        <v>27</v>
      </c>
      <c r="F196" s="1" t="s">
        <v>18</v>
      </c>
      <c r="G196" s="1" t="s">
        <v>6053</v>
      </c>
      <c r="H196" s="1">
        <v>100000970</v>
      </c>
      <c r="I196" s="1">
        <v>2</v>
      </c>
      <c r="J196" s="1" t="s">
        <v>386</v>
      </c>
      <c r="K196" s="1" t="s">
        <v>57</v>
      </c>
      <c r="L196" s="1" t="s">
        <v>39</v>
      </c>
      <c r="M196" s="1" t="s">
        <v>9</v>
      </c>
    </row>
    <row r="197" spans="1:13">
      <c r="A197" s="1">
        <v>100000972</v>
      </c>
      <c r="B197" s="1" t="s">
        <v>6</v>
      </c>
      <c r="C197" s="1" t="s">
        <v>242</v>
      </c>
      <c r="D197" s="1" t="s">
        <v>387</v>
      </c>
      <c r="E197" s="1" t="s">
        <v>20</v>
      </c>
      <c r="F197" s="1" t="s">
        <v>72</v>
      </c>
      <c r="G197" s="1" t="s">
        <v>6053</v>
      </c>
      <c r="H197" s="1">
        <v>100000972</v>
      </c>
      <c r="I197" s="1">
        <v>2</v>
      </c>
      <c r="J197" s="1" t="s">
        <v>388</v>
      </c>
      <c r="K197" s="1" t="s">
        <v>389</v>
      </c>
      <c r="L197" s="1" t="s">
        <v>44</v>
      </c>
      <c r="M197" s="1" t="s">
        <v>9</v>
      </c>
    </row>
    <row r="198" spans="1:13">
      <c r="A198" s="1">
        <v>100000975</v>
      </c>
      <c r="B198" s="1" t="s">
        <v>6</v>
      </c>
      <c r="C198" s="1" t="s">
        <v>242</v>
      </c>
      <c r="D198" s="1" t="s">
        <v>390</v>
      </c>
      <c r="E198" s="1" t="s">
        <v>20</v>
      </c>
      <c r="F198" s="1" t="s">
        <v>72</v>
      </c>
      <c r="G198" s="1" t="s">
        <v>6053</v>
      </c>
      <c r="H198" s="1">
        <v>100000975</v>
      </c>
      <c r="I198" s="1">
        <v>1</v>
      </c>
      <c r="J198" s="1" t="s">
        <v>388</v>
      </c>
      <c r="K198" s="1" t="s">
        <v>14</v>
      </c>
      <c r="L198" s="1" t="s">
        <v>15</v>
      </c>
      <c r="M198" s="1" t="s">
        <v>9</v>
      </c>
    </row>
    <row r="199" spans="1:13">
      <c r="A199" s="1">
        <v>100000979</v>
      </c>
      <c r="B199" s="1" t="s">
        <v>6</v>
      </c>
      <c r="C199" s="1" t="s">
        <v>242</v>
      </c>
      <c r="D199" s="1" t="s">
        <v>150</v>
      </c>
      <c r="E199" s="1" t="s">
        <v>11</v>
      </c>
      <c r="F199" s="1" t="s">
        <v>12</v>
      </c>
      <c r="G199" s="1" t="s">
        <v>6053</v>
      </c>
      <c r="H199" s="1">
        <v>100000979</v>
      </c>
      <c r="I199" s="1">
        <v>1</v>
      </c>
      <c r="J199" s="1" t="s">
        <v>391</v>
      </c>
      <c r="K199" s="1" t="s">
        <v>392</v>
      </c>
      <c r="L199" s="1" t="s">
        <v>44</v>
      </c>
      <c r="M199" s="1" t="s">
        <v>16</v>
      </c>
    </row>
    <row r="200" spans="1:13">
      <c r="A200" s="1">
        <v>100000981</v>
      </c>
      <c r="B200" s="1" t="s">
        <v>6</v>
      </c>
      <c r="C200" s="1" t="s">
        <v>242</v>
      </c>
      <c r="D200" s="1" t="s">
        <v>393</v>
      </c>
      <c r="E200" s="1" t="s">
        <v>27</v>
      </c>
      <c r="F200" s="1" t="s">
        <v>18</v>
      </c>
      <c r="G200" s="1" t="s">
        <v>6053</v>
      </c>
      <c r="H200" s="1">
        <v>100000981</v>
      </c>
      <c r="I200" s="1">
        <v>1</v>
      </c>
      <c r="J200" s="1" t="s">
        <v>391</v>
      </c>
      <c r="K200" s="1" t="s">
        <v>392</v>
      </c>
      <c r="L200" s="1" t="s">
        <v>44</v>
      </c>
      <c r="M200" s="1" t="s">
        <v>16</v>
      </c>
    </row>
    <row r="201" spans="1:13">
      <c r="A201" s="1">
        <v>100000983</v>
      </c>
      <c r="B201" s="1" t="s">
        <v>6</v>
      </c>
      <c r="C201" s="1" t="s">
        <v>242</v>
      </c>
      <c r="D201" s="1" t="s">
        <v>394</v>
      </c>
      <c r="E201" s="1" t="s">
        <v>11</v>
      </c>
      <c r="F201" s="1" t="s">
        <v>12</v>
      </c>
      <c r="G201" s="1" t="s">
        <v>6054</v>
      </c>
      <c r="H201" s="1">
        <v>100000986</v>
      </c>
      <c r="I201" s="1">
        <v>2</v>
      </c>
      <c r="J201" s="1" t="s">
        <v>395</v>
      </c>
      <c r="K201" s="1" t="s">
        <v>396</v>
      </c>
      <c r="L201" s="1" t="s">
        <v>44</v>
      </c>
      <c r="M201" s="1" t="s">
        <v>9</v>
      </c>
    </row>
    <row r="202" spans="1:13">
      <c r="A202" s="1">
        <v>100000986</v>
      </c>
      <c r="B202" s="1" t="s">
        <v>6</v>
      </c>
      <c r="C202" s="1" t="s">
        <v>242</v>
      </c>
      <c r="D202" s="1" t="s">
        <v>397</v>
      </c>
      <c r="E202" s="1" t="s">
        <v>27</v>
      </c>
      <c r="F202" s="1" t="s">
        <v>18</v>
      </c>
      <c r="G202" s="1" t="s">
        <v>6053</v>
      </c>
      <c r="H202" s="1">
        <v>100000986</v>
      </c>
      <c r="I202" s="1">
        <v>2</v>
      </c>
      <c r="J202" s="1" t="s">
        <v>395</v>
      </c>
      <c r="K202" s="1" t="s">
        <v>396</v>
      </c>
      <c r="L202" s="1" t="s">
        <v>44</v>
      </c>
      <c r="M202" s="1" t="s">
        <v>9</v>
      </c>
    </row>
    <row r="203" spans="1:13">
      <c r="A203" s="1">
        <v>100000987</v>
      </c>
      <c r="B203" s="1" t="s">
        <v>6</v>
      </c>
      <c r="C203" s="1" t="s">
        <v>242</v>
      </c>
      <c r="D203" s="1" t="s">
        <v>398</v>
      </c>
      <c r="E203" s="1" t="s">
        <v>2</v>
      </c>
      <c r="F203" s="1" t="s">
        <v>114</v>
      </c>
      <c r="G203" s="1" t="s">
        <v>6053</v>
      </c>
      <c r="H203" s="1">
        <v>100000987</v>
      </c>
      <c r="I203" s="1">
        <v>1</v>
      </c>
      <c r="J203" s="1" t="s">
        <v>399</v>
      </c>
      <c r="K203" s="1" t="s">
        <v>400</v>
      </c>
      <c r="L203" s="1" t="s">
        <v>44</v>
      </c>
      <c r="M203" s="1" t="s">
        <v>9</v>
      </c>
    </row>
    <row r="204" spans="1:13">
      <c r="A204" s="1">
        <v>100000994</v>
      </c>
      <c r="B204" s="1" t="s">
        <v>6</v>
      </c>
      <c r="C204" s="1" t="s">
        <v>242</v>
      </c>
      <c r="D204" s="1" t="s">
        <v>45</v>
      </c>
      <c r="E204" s="1" t="s">
        <v>2</v>
      </c>
      <c r="F204" s="1" t="s">
        <v>46</v>
      </c>
      <c r="G204" s="1" t="s">
        <v>6053</v>
      </c>
      <c r="H204" s="1">
        <v>100000994</v>
      </c>
      <c r="I204" s="1">
        <v>1</v>
      </c>
      <c r="J204" s="1" t="s">
        <v>401</v>
      </c>
      <c r="K204" s="1" t="s">
        <v>7</v>
      </c>
      <c r="L204" s="1" t="s">
        <v>8</v>
      </c>
      <c r="M204" s="1" t="s">
        <v>9</v>
      </c>
    </row>
    <row r="205" spans="1:13">
      <c r="A205" s="1">
        <v>100001005</v>
      </c>
      <c r="B205" s="1" t="s">
        <v>6</v>
      </c>
      <c r="C205" s="1" t="s">
        <v>242</v>
      </c>
      <c r="D205" s="1" t="s">
        <v>176</v>
      </c>
      <c r="E205" s="1" t="s">
        <v>11</v>
      </c>
      <c r="F205" s="1" t="s">
        <v>12</v>
      </c>
      <c r="G205" s="1" t="s">
        <v>6053</v>
      </c>
      <c r="H205" s="1">
        <v>100001005</v>
      </c>
      <c r="I205" s="1">
        <v>1</v>
      </c>
      <c r="J205" s="1" t="s">
        <v>402</v>
      </c>
      <c r="K205" s="1" t="s">
        <v>403</v>
      </c>
      <c r="L205" s="1" t="s">
        <v>32</v>
      </c>
      <c r="M205" s="1" t="s">
        <v>9</v>
      </c>
    </row>
    <row r="206" spans="1:13">
      <c r="A206" s="1">
        <v>100001013</v>
      </c>
      <c r="B206" s="1" t="s">
        <v>6</v>
      </c>
      <c r="C206" s="1" t="s">
        <v>405</v>
      </c>
      <c r="D206" s="1" t="s">
        <v>12</v>
      </c>
      <c r="E206" s="1" t="s">
        <v>11</v>
      </c>
      <c r="F206" s="1" t="s">
        <v>12</v>
      </c>
      <c r="G206" s="1" t="s">
        <v>6053</v>
      </c>
      <c r="H206" s="1">
        <v>100001013</v>
      </c>
      <c r="I206" s="1">
        <v>1</v>
      </c>
      <c r="J206" s="1" t="s">
        <v>404</v>
      </c>
      <c r="K206" s="1" t="s">
        <v>406</v>
      </c>
      <c r="L206" s="1" t="s">
        <v>32</v>
      </c>
      <c r="M206" s="1" t="s">
        <v>9</v>
      </c>
    </row>
    <row r="207" spans="1:13">
      <c r="A207" s="1">
        <v>100001020</v>
      </c>
      <c r="B207" s="1" t="s">
        <v>6</v>
      </c>
      <c r="C207" s="1" t="s">
        <v>405</v>
      </c>
      <c r="D207" s="1" t="s">
        <v>12</v>
      </c>
      <c r="E207" s="1" t="s">
        <v>11</v>
      </c>
      <c r="F207" s="1" t="s">
        <v>407</v>
      </c>
      <c r="G207" s="1" t="s">
        <v>6053</v>
      </c>
      <c r="H207" s="1">
        <v>100001020</v>
      </c>
      <c r="I207" s="1">
        <v>1</v>
      </c>
      <c r="J207" s="1" t="s">
        <v>408</v>
      </c>
      <c r="K207" s="1" t="s">
        <v>409</v>
      </c>
      <c r="L207" s="1" t="s">
        <v>32</v>
      </c>
      <c r="M207" s="1" t="s">
        <v>9</v>
      </c>
    </row>
    <row r="208" spans="1:13">
      <c r="A208" s="1">
        <v>100001024</v>
      </c>
      <c r="B208" s="1" t="s">
        <v>6</v>
      </c>
      <c r="C208" s="1" t="s">
        <v>405</v>
      </c>
      <c r="D208" s="1" t="s">
        <v>12</v>
      </c>
      <c r="E208" s="1" t="s">
        <v>11</v>
      </c>
      <c r="F208" s="1" t="s">
        <v>12</v>
      </c>
      <c r="G208" s="1" t="s">
        <v>6053</v>
      </c>
      <c r="H208" s="1">
        <v>100001024</v>
      </c>
      <c r="I208" s="1">
        <v>1</v>
      </c>
      <c r="J208" s="1" t="s">
        <v>410</v>
      </c>
      <c r="K208" s="1" t="s">
        <v>411</v>
      </c>
      <c r="L208" s="1" t="s">
        <v>32</v>
      </c>
      <c r="M208" s="1" t="s">
        <v>9</v>
      </c>
    </row>
    <row r="209" spans="1:13">
      <c r="A209" s="1">
        <v>100001029</v>
      </c>
      <c r="B209" s="1" t="s">
        <v>6</v>
      </c>
      <c r="C209" s="1" t="s">
        <v>405</v>
      </c>
      <c r="D209" s="1" t="s">
        <v>176</v>
      </c>
      <c r="E209" s="1" t="s">
        <v>11</v>
      </c>
      <c r="F209" s="1" t="s">
        <v>12</v>
      </c>
      <c r="G209" s="1" t="s">
        <v>6053</v>
      </c>
      <c r="H209" s="1">
        <v>100001029</v>
      </c>
      <c r="I209" s="1">
        <v>1</v>
      </c>
      <c r="J209" s="1" t="s">
        <v>412</v>
      </c>
      <c r="K209" s="1" t="s">
        <v>413</v>
      </c>
      <c r="L209" s="1" t="s">
        <v>32</v>
      </c>
      <c r="M209" s="1" t="s">
        <v>9</v>
      </c>
    </row>
    <row r="210" spans="1:13">
      <c r="A210" s="1">
        <v>100001034</v>
      </c>
      <c r="B210" s="1" t="s">
        <v>6</v>
      </c>
      <c r="C210" s="1" t="s">
        <v>405</v>
      </c>
      <c r="D210" s="1" t="s">
        <v>12</v>
      </c>
      <c r="E210" s="1" t="s">
        <v>11</v>
      </c>
      <c r="F210" s="1" t="s">
        <v>12</v>
      </c>
      <c r="G210" s="1" t="s">
        <v>6053</v>
      </c>
      <c r="H210" s="1">
        <v>100001034</v>
      </c>
      <c r="I210" s="1">
        <v>1</v>
      </c>
      <c r="J210" s="1" t="s">
        <v>414</v>
      </c>
      <c r="K210" s="1" t="s">
        <v>415</v>
      </c>
      <c r="L210" s="1" t="s">
        <v>32</v>
      </c>
      <c r="M210" s="1" t="s">
        <v>9</v>
      </c>
    </row>
    <row r="211" spans="1:13">
      <c r="A211" s="1">
        <v>100001040</v>
      </c>
      <c r="B211" s="1" t="s">
        <v>6</v>
      </c>
      <c r="C211" s="1" t="s">
        <v>405</v>
      </c>
      <c r="D211" s="1" t="s">
        <v>12</v>
      </c>
      <c r="E211" s="1" t="s">
        <v>11</v>
      </c>
      <c r="F211" s="1" t="s">
        <v>12</v>
      </c>
      <c r="G211" s="1" t="s">
        <v>6053</v>
      </c>
      <c r="H211" s="1">
        <v>100001040</v>
      </c>
      <c r="I211" s="1">
        <v>1</v>
      </c>
      <c r="J211" s="1" t="s">
        <v>416</v>
      </c>
      <c r="K211" s="1" t="s">
        <v>417</v>
      </c>
      <c r="L211" s="1" t="s">
        <v>32</v>
      </c>
      <c r="M211" s="1" t="s">
        <v>9</v>
      </c>
    </row>
    <row r="212" spans="1:13">
      <c r="A212" s="1">
        <v>100001042</v>
      </c>
      <c r="B212" s="1" t="s">
        <v>6</v>
      </c>
      <c r="C212" s="1" t="s">
        <v>405</v>
      </c>
      <c r="D212" s="1" t="s">
        <v>18</v>
      </c>
      <c r="E212" s="1" t="s">
        <v>27</v>
      </c>
      <c r="F212" s="1" t="s">
        <v>18</v>
      </c>
      <c r="G212" s="1" t="s">
        <v>6053</v>
      </c>
      <c r="H212" s="1">
        <v>100001042</v>
      </c>
      <c r="I212" s="1">
        <v>1</v>
      </c>
      <c r="J212" s="1" t="s">
        <v>418</v>
      </c>
      <c r="K212" s="1" t="s">
        <v>14</v>
      </c>
      <c r="L212" s="1" t="s">
        <v>15</v>
      </c>
      <c r="M212" s="1" t="s">
        <v>9</v>
      </c>
    </row>
    <row r="213" spans="1:13">
      <c r="A213" s="1">
        <v>100001045</v>
      </c>
      <c r="B213" s="1" t="s">
        <v>6</v>
      </c>
      <c r="C213" s="1" t="s">
        <v>405</v>
      </c>
      <c r="D213" s="1" t="s">
        <v>419</v>
      </c>
      <c r="E213" s="1" t="s">
        <v>11</v>
      </c>
      <c r="F213" s="1" t="s">
        <v>12</v>
      </c>
      <c r="G213" s="1" t="s">
        <v>6053</v>
      </c>
      <c r="H213" s="1">
        <v>100001045</v>
      </c>
      <c r="I213" s="1">
        <v>1</v>
      </c>
      <c r="J213" s="1" t="s">
        <v>420</v>
      </c>
      <c r="K213" s="1" t="s">
        <v>421</v>
      </c>
      <c r="L213" s="1" t="s">
        <v>32</v>
      </c>
      <c r="M213" s="1" t="s">
        <v>9</v>
      </c>
    </row>
    <row r="214" spans="1:13">
      <c r="A214" s="1">
        <v>100001051</v>
      </c>
      <c r="B214" s="1" t="s">
        <v>6</v>
      </c>
      <c r="C214" s="1" t="s">
        <v>405</v>
      </c>
      <c r="D214" s="1" t="s">
        <v>422</v>
      </c>
      <c r="E214" s="1" t="s">
        <v>11</v>
      </c>
      <c r="F214" s="1" t="s">
        <v>12</v>
      </c>
      <c r="G214" s="1" t="s">
        <v>6054</v>
      </c>
      <c r="H214" s="1">
        <v>100017389</v>
      </c>
      <c r="I214" s="1">
        <v>3</v>
      </c>
      <c r="J214" s="1" t="s">
        <v>423</v>
      </c>
      <c r="K214" s="1" t="s">
        <v>74</v>
      </c>
      <c r="L214" s="1" t="s">
        <v>39</v>
      </c>
      <c r="M214" s="1" t="s">
        <v>69</v>
      </c>
    </row>
    <row r="215" spans="1:13">
      <c r="A215" s="1">
        <v>100001052</v>
      </c>
      <c r="B215" s="1" t="s">
        <v>6</v>
      </c>
      <c r="C215" s="1" t="s">
        <v>405</v>
      </c>
      <c r="D215" s="1" t="s">
        <v>424</v>
      </c>
      <c r="E215" s="1" t="s">
        <v>27</v>
      </c>
      <c r="F215" s="1" t="s">
        <v>18</v>
      </c>
      <c r="G215" s="1" t="s">
        <v>6054</v>
      </c>
      <c r="H215" s="1">
        <v>100017389</v>
      </c>
      <c r="I215" s="1">
        <v>3</v>
      </c>
      <c r="J215" s="1" t="s">
        <v>423</v>
      </c>
      <c r="K215" s="1" t="s">
        <v>74</v>
      </c>
      <c r="L215" s="1" t="s">
        <v>39</v>
      </c>
      <c r="M215" s="1" t="s">
        <v>69</v>
      </c>
    </row>
    <row r="216" spans="1:13">
      <c r="A216" s="1">
        <v>100001061</v>
      </c>
      <c r="B216" s="1" t="s">
        <v>6</v>
      </c>
      <c r="C216" s="1" t="s">
        <v>405</v>
      </c>
      <c r="D216" s="1" t="s">
        <v>276</v>
      </c>
      <c r="E216" s="1" t="s">
        <v>2</v>
      </c>
      <c r="F216" s="1" t="s">
        <v>277</v>
      </c>
      <c r="G216" s="1" t="s">
        <v>6054</v>
      </c>
      <c r="H216" s="1">
        <v>100017388</v>
      </c>
      <c r="I216" s="1">
        <v>3</v>
      </c>
      <c r="J216" s="1" t="s">
        <v>425</v>
      </c>
      <c r="K216" s="1" t="s">
        <v>7</v>
      </c>
      <c r="L216" s="1" t="s">
        <v>8</v>
      </c>
      <c r="M216" s="1" t="s">
        <v>9</v>
      </c>
    </row>
    <row r="217" spans="1:13">
      <c r="A217" s="1">
        <v>100001063</v>
      </c>
      <c r="B217" s="1" t="s">
        <v>6</v>
      </c>
      <c r="C217" s="1" t="s">
        <v>405</v>
      </c>
      <c r="D217" s="1" t="s">
        <v>279</v>
      </c>
      <c r="E217" s="1" t="s">
        <v>2</v>
      </c>
      <c r="F217" s="1" t="s">
        <v>46</v>
      </c>
      <c r="G217" s="1" t="s">
        <v>6054</v>
      </c>
      <c r="H217" s="1">
        <v>100017388</v>
      </c>
      <c r="I217" s="1">
        <v>3</v>
      </c>
      <c r="J217" s="1" t="s">
        <v>425</v>
      </c>
      <c r="K217" s="1" t="s">
        <v>7</v>
      </c>
      <c r="L217" s="1" t="s">
        <v>8</v>
      </c>
      <c r="M217" s="1" t="s">
        <v>9</v>
      </c>
    </row>
    <row r="218" spans="1:13">
      <c r="A218" s="1">
        <v>100001067</v>
      </c>
      <c r="B218" s="1" t="s">
        <v>6</v>
      </c>
      <c r="C218" s="1" t="s">
        <v>405</v>
      </c>
      <c r="D218" s="1" t="s">
        <v>12</v>
      </c>
      <c r="E218" s="1" t="s">
        <v>11</v>
      </c>
      <c r="F218" s="1" t="s">
        <v>12</v>
      </c>
      <c r="G218" s="1" t="s">
        <v>6053</v>
      </c>
      <c r="H218" s="1">
        <v>100001067</v>
      </c>
      <c r="I218" s="1">
        <v>1</v>
      </c>
      <c r="J218" s="1" t="s">
        <v>426</v>
      </c>
      <c r="K218" s="1" t="s">
        <v>421</v>
      </c>
      <c r="L218" s="1" t="s">
        <v>32</v>
      </c>
      <c r="M218" s="1" t="s">
        <v>9</v>
      </c>
    </row>
    <row r="219" spans="1:13">
      <c r="A219" s="1">
        <v>100001073</v>
      </c>
      <c r="B219" s="1" t="s">
        <v>6</v>
      </c>
      <c r="C219" s="1" t="s">
        <v>405</v>
      </c>
      <c r="D219" s="1" t="s">
        <v>12</v>
      </c>
      <c r="E219" s="1" t="s">
        <v>11</v>
      </c>
      <c r="F219" s="1" t="s">
        <v>12</v>
      </c>
      <c r="G219" s="1" t="s">
        <v>6053</v>
      </c>
      <c r="H219" s="1">
        <v>100001073</v>
      </c>
      <c r="I219" s="1">
        <v>1</v>
      </c>
      <c r="J219" s="1" t="s">
        <v>427</v>
      </c>
      <c r="K219" s="1" t="s">
        <v>421</v>
      </c>
      <c r="L219" s="1" t="s">
        <v>32</v>
      </c>
      <c r="M219" s="1" t="s">
        <v>9</v>
      </c>
    </row>
    <row r="220" spans="1:13">
      <c r="A220" s="1">
        <v>100001076</v>
      </c>
      <c r="B220" s="1" t="s">
        <v>6</v>
      </c>
      <c r="C220" s="1" t="s">
        <v>405</v>
      </c>
      <c r="D220" s="1" t="s">
        <v>12</v>
      </c>
      <c r="E220" s="1" t="s">
        <v>11</v>
      </c>
      <c r="F220" s="1" t="s">
        <v>407</v>
      </c>
      <c r="G220" s="1" t="s">
        <v>6053</v>
      </c>
      <c r="H220" s="1">
        <v>100001076</v>
      </c>
      <c r="I220" s="1">
        <v>1</v>
      </c>
      <c r="J220" s="1" t="s">
        <v>428</v>
      </c>
      <c r="K220" s="1" t="s">
        <v>429</v>
      </c>
      <c r="L220" s="1" t="s">
        <v>32</v>
      </c>
      <c r="M220" s="1" t="s">
        <v>9</v>
      </c>
    </row>
    <row r="221" spans="1:13">
      <c r="A221" s="1">
        <v>100001082</v>
      </c>
      <c r="B221" s="1" t="s">
        <v>6</v>
      </c>
      <c r="C221" s="1" t="s">
        <v>405</v>
      </c>
      <c r="D221" s="1" t="s">
        <v>12</v>
      </c>
      <c r="E221" s="1" t="s">
        <v>11</v>
      </c>
      <c r="F221" s="1" t="s">
        <v>12</v>
      </c>
      <c r="G221" s="1" t="s">
        <v>6053</v>
      </c>
      <c r="H221" s="1">
        <v>100001082</v>
      </c>
      <c r="I221" s="1">
        <v>1</v>
      </c>
      <c r="J221" s="1" t="s">
        <v>430</v>
      </c>
      <c r="K221" s="1" t="s">
        <v>431</v>
      </c>
      <c r="L221" s="1" t="s">
        <v>32</v>
      </c>
      <c r="M221" s="1" t="s">
        <v>9</v>
      </c>
    </row>
    <row r="222" spans="1:13">
      <c r="A222" s="1">
        <v>100001087</v>
      </c>
      <c r="B222" s="1" t="s">
        <v>6</v>
      </c>
      <c r="C222" s="1" t="s">
        <v>405</v>
      </c>
      <c r="D222" s="1" t="s">
        <v>176</v>
      </c>
      <c r="E222" s="1" t="s">
        <v>11</v>
      </c>
      <c r="F222" s="1" t="s">
        <v>407</v>
      </c>
      <c r="G222" s="1" t="s">
        <v>6053</v>
      </c>
      <c r="H222" s="1">
        <v>100001087</v>
      </c>
      <c r="I222" s="1">
        <v>1</v>
      </c>
      <c r="J222" s="1" t="s">
        <v>432</v>
      </c>
      <c r="K222" s="1" t="s">
        <v>433</v>
      </c>
      <c r="L222" s="1" t="s">
        <v>32</v>
      </c>
      <c r="M222" s="1" t="s">
        <v>9</v>
      </c>
    </row>
    <row r="223" spans="1:13">
      <c r="A223" s="1">
        <v>100001093</v>
      </c>
      <c r="B223" s="1" t="s">
        <v>6</v>
      </c>
      <c r="C223" s="1" t="s">
        <v>405</v>
      </c>
      <c r="D223" s="1" t="s">
        <v>12</v>
      </c>
      <c r="E223" s="1" t="s">
        <v>11</v>
      </c>
      <c r="F223" s="1" t="s">
        <v>407</v>
      </c>
      <c r="G223" s="1" t="s">
        <v>6053</v>
      </c>
      <c r="H223" s="1">
        <v>100001093</v>
      </c>
      <c r="I223" s="1">
        <v>1</v>
      </c>
      <c r="J223" s="1" t="s">
        <v>434</v>
      </c>
      <c r="K223" s="1" t="s">
        <v>435</v>
      </c>
      <c r="L223" s="1" t="s">
        <v>32</v>
      </c>
      <c r="M223" s="1" t="s">
        <v>9</v>
      </c>
    </row>
    <row r="224" spans="1:13">
      <c r="A224" s="1">
        <v>100001102</v>
      </c>
      <c r="B224" s="1" t="s">
        <v>6</v>
      </c>
      <c r="C224" s="1" t="s">
        <v>405</v>
      </c>
      <c r="D224" s="1" t="s">
        <v>12</v>
      </c>
      <c r="E224" s="1" t="s">
        <v>11</v>
      </c>
      <c r="F224" s="1" t="s">
        <v>12</v>
      </c>
      <c r="G224" s="1" t="s">
        <v>6053</v>
      </c>
      <c r="H224" s="1">
        <v>100001102</v>
      </c>
      <c r="I224" s="1">
        <v>1</v>
      </c>
      <c r="J224" s="1" t="s">
        <v>436</v>
      </c>
      <c r="K224" s="1" t="s">
        <v>437</v>
      </c>
      <c r="L224" s="1" t="s">
        <v>32</v>
      </c>
      <c r="M224" s="1" t="s">
        <v>9</v>
      </c>
    </row>
    <row r="225" spans="1:13">
      <c r="A225" s="1">
        <v>100001108</v>
      </c>
      <c r="B225" s="1" t="s">
        <v>6</v>
      </c>
      <c r="C225" s="1" t="s">
        <v>405</v>
      </c>
      <c r="D225" s="1" t="s">
        <v>12</v>
      </c>
      <c r="E225" s="1" t="s">
        <v>11</v>
      </c>
      <c r="F225" s="1" t="s">
        <v>12</v>
      </c>
      <c r="G225" s="1" t="s">
        <v>6053</v>
      </c>
      <c r="H225" s="1">
        <v>100001108</v>
      </c>
      <c r="I225" s="1">
        <v>1</v>
      </c>
      <c r="J225" s="1" t="s">
        <v>438</v>
      </c>
      <c r="K225" s="1" t="s">
        <v>439</v>
      </c>
      <c r="L225" s="1" t="s">
        <v>32</v>
      </c>
      <c r="M225" s="1" t="s">
        <v>9</v>
      </c>
    </row>
    <row r="226" spans="1:13">
      <c r="A226" s="1">
        <v>100001110</v>
      </c>
      <c r="B226" s="1" t="s">
        <v>6</v>
      </c>
      <c r="C226" s="1" t="s">
        <v>405</v>
      </c>
      <c r="D226" s="1" t="s">
        <v>440</v>
      </c>
      <c r="E226" s="1" t="s">
        <v>2</v>
      </c>
      <c r="F226" s="1" t="s">
        <v>189</v>
      </c>
      <c r="G226" s="1" t="s">
        <v>6054</v>
      </c>
      <c r="H226" s="1">
        <v>100001113</v>
      </c>
      <c r="I226" s="1">
        <v>4</v>
      </c>
      <c r="J226" s="1" t="s">
        <v>441</v>
      </c>
      <c r="K226" s="1" t="s">
        <v>7</v>
      </c>
      <c r="L226" s="1" t="s">
        <v>8</v>
      </c>
      <c r="M226" s="1" t="s">
        <v>69</v>
      </c>
    </row>
    <row r="227" spans="1:13">
      <c r="A227" s="1">
        <v>100001111</v>
      </c>
      <c r="B227" s="1" t="s">
        <v>6</v>
      </c>
      <c r="C227" s="1" t="s">
        <v>405</v>
      </c>
      <c r="D227" s="1" t="s">
        <v>442</v>
      </c>
      <c r="E227" s="1" t="s">
        <v>2</v>
      </c>
      <c r="F227" s="1" t="s">
        <v>443</v>
      </c>
      <c r="G227" s="1" t="s">
        <v>6054</v>
      </c>
      <c r="H227" s="1">
        <v>100001113</v>
      </c>
      <c r="I227" s="1">
        <v>4</v>
      </c>
      <c r="J227" s="1" t="s">
        <v>441</v>
      </c>
      <c r="K227" s="1" t="s">
        <v>7</v>
      </c>
      <c r="L227" s="1" t="s">
        <v>8</v>
      </c>
      <c r="M227" s="1" t="s">
        <v>69</v>
      </c>
    </row>
    <row r="228" spans="1:13">
      <c r="A228" s="1">
        <v>100001112</v>
      </c>
      <c r="B228" s="1" t="s">
        <v>6</v>
      </c>
      <c r="C228" s="1" t="s">
        <v>405</v>
      </c>
      <c r="D228" s="1" t="s">
        <v>444</v>
      </c>
      <c r="E228" s="1" t="s">
        <v>2</v>
      </c>
      <c r="F228" s="1" t="s">
        <v>445</v>
      </c>
      <c r="G228" s="1" t="s">
        <v>6054</v>
      </c>
      <c r="H228" s="1">
        <v>100001113</v>
      </c>
      <c r="I228" s="1">
        <v>4</v>
      </c>
      <c r="J228" s="1" t="s">
        <v>441</v>
      </c>
      <c r="K228" s="1" t="s">
        <v>7</v>
      </c>
      <c r="L228" s="1" t="s">
        <v>8</v>
      </c>
      <c r="M228" s="1" t="s">
        <v>69</v>
      </c>
    </row>
    <row r="229" spans="1:13">
      <c r="A229" s="1">
        <v>100001113</v>
      </c>
      <c r="B229" s="1" t="s">
        <v>6</v>
      </c>
      <c r="C229" s="1" t="s">
        <v>405</v>
      </c>
      <c r="D229" s="1" t="s">
        <v>446</v>
      </c>
      <c r="E229" s="1" t="s">
        <v>192</v>
      </c>
      <c r="F229" s="1" t="s">
        <v>446</v>
      </c>
      <c r="G229" s="1" t="s">
        <v>6053</v>
      </c>
      <c r="H229" s="1">
        <v>100001113</v>
      </c>
      <c r="I229" s="1">
        <v>4</v>
      </c>
      <c r="J229" s="1" t="s">
        <v>447</v>
      </c>
      <c r="K229" s="1" t="s">
        <v>7</v>
      </c>
      <c r="L229" s="1" t="s">
        <v>8</v>
      </c>
      <c r="M229" s="1" t="s">
        <v>9</v>
      </c>
    </row>
    <row r="230" spans="1:13">
      <c r="A230" s="1">
        <v>100001118</v>
      </c>
      <c r="B230" s="1" t="s">
        <v>6</v>
      </c>
      <c r="C230" s="1" t="s">
        <v>405</v>
      </c>
      <c r="D230" s="1" t="s">
        <v>12</v>
      </c>
      <c r="E230" s="1" t="s">
        <v>11</v>
      </c>
      <c r="F230" s="1" t="s">
        <v>12</v>
      </c>
      <c r="G230" s="1" t="s">
        <v>6053</v>
      </c>
      <c r="H230" s="1">
        <v>100001118</v>
      </c>
      <c r="I230" s="1">
        <v>1</v>
      </c>
      <c r="J230" s="1" t="s">
        <v>448</v>
      </c>
      <c r="K230" s="1" t="s">
        <v>449</v>
      </c>
      <c r="L230" s="1" t="s">
        <v>32</v>
      </c>
      <c r="M230" s="1" t="s">
        <v>339</v>
      </c>
    </row>
    <row r="231" spans="1:13">
      <c r="A231" s="1">
        <v>100001120</v>
      </c>
      <c r="B231" s="1" t="s">
        <v>6</v>
      </c>
      <c r="C231" s="1" t="s">
        <v>405</v>
      </c>
      <c r="D231" s="1" t="s">
        <v>176</v>
      </c>
      <c r="E231" s="1" t="s">
        <v>11</v>
      </c>
      <c r="F231" s="1" t="s">
        <v>12</v>
      </c>
      <c r="G231" s="1" t="s">
        <v>6053</v>
      </c>
      <c r="H231" s="1">
        <v>100001120</v>
      </c>
      <c r="I231" s="1">
        <v>1</v>
      </c>
      <c r="J231" s="1" t="s">
        <v>450</v>
      </c>
      <c r="K231" s="1" t="s">
        <v>451</v>
      </c>
      <c r="L231" s="1" t="s">
        <v>32</v>
      </c>
      <c r="M231" s="1" t="s">
        <v>9</v>
      </c>
    </row>
    <row r="232" spans="1:13">
      <c r="A232" s="1">
        <v>100001133</v>
      </c>
      <c r="B232" s="1" t="s">
        <v>6</v>
      </c>
      <c r="C232" s="1" t="s">
        <v>405</v>
      </c>
      <c r="D232" s="1" t="s">
        <v>452</v>
      </c>
      <c r="E232" s="1" t="s">
        <v>11</v>
      </c>
      <c r="F232" s="1" t="s">
        <v>12</v>
      </c>
      <c r="G232" s="1" t="s">
        <v>6053</v>
      </c>
      <c r="H232" s="1">
        <v>100001133</v>
      </c>
      <c r="I232" s="1">
        <v>1</v>
      </c>
      <c r="J232" s="1" t="s">
        <v>453</v>
      </c>
      <c r="K232" s="1" t="s">
        <v>454</v>
      </c>
      <c r="L232" s="1" t="s">
        <v>32</v>
      </c>
      <c r="M232" s="1" t="s">
        <v>9</v>
      </c>
    </row>
    <row r="233" spans="1:13">
      <c r="A233" s="1">
        <v>100001138</v>
      </c>
      <c r="B233" s="1" t="s">
        <v>6</v>
      </c>
      <c r="C233" s="1" t="s">
        <v>405</v>
      </c>
      <c r="D233" s="1" t="s">
        <v>176</v>
      </c>
      <c r="E233" s="1" t="s">
        <v>11</v>
      </c>
      <c r="F233" s="1" t="s">
        <v>12</v>
      </c>
      <c r="G233" s="1" t="s">
        <v>6053</v>
      </c>
      <c r="H233" s="1">
        <v>100001138</v>
      </c>
      <c r="I233" s="1">
        <v>1</v>
      </c>
      <c r="J233" s="1" t="s">
        <v>455</v>
      </c>
      <c r="K233" s="1" t="s">
        <v>456</v>
      </c>
      <c r="L233" s="1" t="s">
        <v>32</v>
      </c>
      <c r="M233" s="1" t="s">
        <v>9</v>
      </c>
    </row>
    <row r="234" spans="1:13">
      <c r="A234" s="1">
        <v>100001142</v>
      </c>
      <c r="B234" s="1" t="s">
        <v>6</v>
      </c>
      <c r="C234" s="1" t="s">
        <v>405</v>
      </c>
      <c r="D234" s="1" t="s">
        <v>446</v>
      </c>
      <c r="E234" s="1" t="s">
        <v>192</v>
      </c>
      <c r="F234" s="1" t="s">
        <v>446</v>
      </c>
      <c r="G234" s="1" t="s">
        <v>6053</v>
      </c>
      <c r="H234" s="1">
        <v>100001142</v>
      </c>
      <c r="I234" s="1">
        <v>2</v>
      </c>
      <c r="J234" s="1" t="s">
        <v>457</v>
      </c>
      <c r="K234" s="1" t="s">
        <v>7</v>
      </c>
      <c r="L234" s="1" t="s">
        <v>8</v>
      </c>
      <c r="M234" s="1" t="s">
        <v>9</v>
      </c>
    </row>
    <row r="235" spans="1:13">
      <c r="A235" s="1">
        <v>100001144</v>
      </c>
      <c r="B235" s="1" t="s">
        <v>6</v>
      </c>
      <c r="C235" s="1" t="s">
        <v>405</v>
      </c>
      <c r="D235" s="1" t="s">
        <v>458</v>
      </c>
      <c r="E235" s="1" t="s">
        <v>2</v>
      </c>
      <c r="F235" s="1" t="s">
        <v>443</v>
      </c>
      <c r="G235" s="1" t="s">
        <v>6054</v>
      </c>
      <c r="H235" s="1">
        <v>100001142</v>
      </c>
      <c r="I235" s="1">
        <v>2</v>
      </c>
      <c r="J235" s="1" t="s">
        <v>457</v>
      </c>
      <c r="K235" s="1" t="s">
        <v>7</v>
      </c>
      <c r="L235" s="1" t="s">
        <v>8</v>
      </c>
      <c r="M235" s="1" t="s">
        <v>9</v>
      </c>
    </row>
    <row r="236" spans="1:13">
      <c r="A236" s="1">
        <v>100001145</v>
      </c>
      <c r="B236" s="1" t="s">
        <v>6</v>
      </c>
      <c r="C236" s="1" t="s">
        <v>405</v>
      </c>
      <c r="D236" s="1" t="s">
        <v>176</v>
      </c>
      <c r="E236" s="1" t="s">
        <v>11</v>
      </c>
      <c r="F236" s="1" t="s">
        <v>12</v>
      </c>
      <c r="G236" s="1" t="s">
        <v>6053</v>
      </c>
      <c r="H236" s="1">
        <v>100001145</v>
      </c>
      <c r="I236" s="1">
        <v>1</v>
      </c>
      <c r="J236" s="1" t="s">
        <v>459</v>
      </c>
      <c r="K236" s="1" t="s">
        <v>460</v>
      </c>
      <c r="L236" s="1" t="s">
        <v>32</v>
      </c>
      <c r="M236" s="1" t="s">
        <v>9</v>
      </c>
    </row>
    <row r="237" spans="1:13">
      <c r="A237" s="1">
        <v>100001150</v>
      </c>
      <c r="B237" s="1" t="s">
        <v>6</v>
      </c>
      <c r="C237" s="1" t="s">
        <v>405</v>
      </c>
      <c r="D237" s="1" t="s">
        <v>12</v>
      </c>
      <c r="E237" s="1" t="s">
        <v>11</v>
      </c>
      <c r="F237" s="1" t="s">
        <v>12</v>
      </c>
      <c r="G237" s="1" t="s">
        <v>6053</v>
      </c>
      <c r="H237" s="1">
        <v>100001150</v>
      </c>
      <c r="I237" s="1">
        <v>1</v>
      </c>
      <c r="J237" s="1" t="s">
        <v>461</v>
      </c>
      <c r="K237" s="1" t="s">
        <v>462</v>
      </c>
      <c r="L237" s="1" t="s">
        <v>32</v>
      </c>
      <c r="M237" s="1" t="s">
        <v>16</v>
      </c>
    </row>
    <row r="238" spans="1:13">
      <c r="A238" s="1">
        <v>100001156</v>
      </c>
      <c r="B238" s="1" t="s">
        <v>6</v>
      </c>
      <c r="C238" s="1" t="s">
        <v>405</v>
      </c>
      <c r="D238" s="1" t="s">
        <v>176</v>
      </c>
      <c r="E238" s="1" t="s">
        <v>11</v>
      </c>
      <c r="F238" s="1" t="s">
        <v>12</v>
      </c>
      <c r="G238" s="1" t="s">
        <v>6053</v>
      </c>
      <c r="H238" s="1">
        <v>100001156</v>
      </c>
      <c r="I238" s="1">
        <v>1</v>
      </c>
      <c r="J238" s="1" t="s">
        <v>463</v>
      </c>
      <c r="K238" s="1" t="s">
        <v>464</v>
      </c>
      <c r="L238" s="1" t="s">
        <v>32</v>
      </c>
      <c r="M238" s="1" t="s">
        <v>16</v>
      </c>
    </row>
    <row r="239" spans="1:13">
      <c r="A239" s="1">
        <v>100001159</v>
      </c>
      <c r="B239" s="1" t="s">
        <v>6</v>
      </c>
      <c r="C239" s="1" t="s">
        <v>405</v>
      </c>
      <c r="D239" s="1" t="s">
        <v>465</v>
      </c>
      <c r="E239" s="1" t="s">
        <v>11</v>
      </c>
      <c r="F239" s="1" t="s">
        <v>12</v>
      </c>
      <c r="G239" s="1" t="s">
        <v>6053</v>
      </c>
      <c r="H239" s="1">
        <v>100001159</v>
      </c>
      <c r="I239" s="1">
        <v>1</v>
      </c>
      <c r="J239" s="1" t="s">
        <v>466</v>
      </c>
      <c r="K239" s="1" t="s">
        <v>467</v>
      </c>
      <c r="L239" s="1" t="s">
        <v>32</v>
      </c>
      <c r="M239" s="1" t="s">
        <v>9</v>
      </c>
    </row>
    <row r="240" spans="1:13">
      <c r="A240" s="1">
        <v>100001166</v>
      </c>
      <c r="B240" s="1" t="s">
        <v>6</v>
      </c>
      <c r="C240" s="1" t="s">
        <v>469</v>
      </c>
      <c r="D240" s="1" t="s">
        <v>176</v>
      </c>
      <c r="E240" s="1" t="s">
        <v>11</v>
      </c>
      <c r="F240" s="1" t="s">
        <v>12</v>
      </c>
      <c r="G240" s="1" t="s">
        <v>6053</v>
      </c>
      <c r="H240" s="1">
        <v>100001166</v>
      </c>
      <c r="I240" s="1">
        <v>1</v>
      </c>
      <c r="J240" s="1" t="s">
        <v>468</v>
      </c>
      <c r="K240" s="1" t="s">
        <v>470</v>
      </c>
      <c r="L240" s="1" t="s">
        <v>32</v>
      </c>
      <c r="M240" s="1" t="s">
        <v>9</v>
      </c>
    </row>
    <row r="241" spans="1:13">
      <c r="A241" s="1">
        <v>100001169</v>
      </c>
      <c r="B241" s="1" t="s">
        <v>6</v>
      </c>
      <c r="C241" s="1" t="s">
        <v>469</v>
      </c>
      <c r="D241" s="1" t="s">
        <v>176</v>
      </c>
      <c r="E241" s="1" t="s">
        <v>11</v>
      </c>
      <c r="F241" s="1" t="s">
        <v>12</v>
      </c>
      <c r="G241" s="1" t="s">
        <v>6053</v>
      </c>
      <c r="H241" s="1">
        <v>100001169</v>
      </c>
      <c r="I241" s="1">
        <v>2</v>
      </c>
      <c r="J241" s="1" t="s">
        <v>471</v>
      </c>
      <c r="K241" s="1" t="s">
        <v>472</v>
      </c>
      <c r="L241" s="1" t="s">
        <v>32</v>
      </c>
      <c r="M241" s="1" t="s">
        <v>9</v>
      </c>
    </row>
    <row r="242" spans="1:13">
      <c r="A242" s="1">
        <v>100001171</v>
      </c>
      <c r="B242" s="1" t="s">
        <v>6</v>
      </c>
      <c r="C242" s="1" t="s">
        <v>469</v>
      </c>
      <c r="D242" s="1" t="s">
        <v>473</v>
      </c>
      <c r="E242" s="1" t="s">
        <v>11</v>
      </c>
      <c r="F242" s="1" t="s">
        <v>12</v>
      </c>
      <c r="G242" s="1" t="s">
        <v>6054</v>
      </c>
      <c r="H242" s="1">
        <v>100001169</v>
      </c>
      <c r="I242" s="1">
        <v>2</v>
      </c>
      <c r="J242" s="1" t="s">
        <v>474</v>
      </c>
      <c r="K242" s="1" t="s">
        <v>472</v>
      </c>
      <c r="L242" s="1" t="s">
        <v>32</v>
      </c>
      <c r="M242" s="1" t="s">
        <v>9</v>
      </c>
    </row>
    <row r="243" spans="1:13">
      <c r="A243" s="1">
        <v>100001177</v>
      </c>
      <c r="B243" s="1" t="s">
        <v>6</v>
      </c>
      <c r="C243" s="1" t="s">
        <v>469</v>
      </c>
      <c r="D243" s="1" t="s">
        <v>176</v>
      </c>
      <c r="E243" s="1" t="s">
        <v>11</v>
      </c>
      <c r="F243" s="1" t="s">
        <v>12</v>
      </c>
      <c r="G243" s="1" t="s">
        <v>6053</v>
      </c>
      <c r="H243" s="1">
        <v>100001177</v>
      </c>
      <c r="I243" s="1">
        <v>1</v>
      </c>
      <c r="J243" s="1" t="s">
        <v>475</v>
      </c>
      <c r="K243" s="1" t="s">
        <v>476</v>
      </c>
      <c r="L243" s="1" t="s">
        <v>32</v>
      </c>
      <c r="M243" s="1" t="s">
        <v>9</v>
      </c>
    </row>
    <row r="244" spans="1:13">
      <c r="A244" s="1">
        <v>100001179</v>
      </c>
      <c r="B244" s="1" t="s">
        <v>6</v>
      </c>
      <c r="C244" s="1" t="s">
        <v>469</v>
      </c>
      <c r="D244" s="1" t="s">
        <v>12</v>
      </c>
      <c r="E244" s="1" t="s">
        <v>11</v>
      </c>
      <c r="F244" s="1" t="s">
        <v>407</v>
      </c>
      <c r="G244" s="1" t="s">
        <v>6053</v>
      </c>
      <c r="H244" s="1">
        <v>100001179</v>
      </c>
      <c r="I244" s="1">
        <v>1</v>
      </c>
      <c r="J244" s="1" t="s">
        <v>477</v>
      </c>
      <c r="K244" s="1" t="s">
        <v>478</v>
      </c>
      <c r="L244" s="1" t="s">
        <v>32</v>
      </c>
      <c r="M244" s="1" t="s">
        <v>16</v>
      </c>
    </row>
    <row r="245" spans="1:13">
      <c r="A245" s="1">
        <v>100001186</v>
      </c>
      <c r="B245" s="1" t="s">
        <v>6</v>
      </c>
      <c r="C245" s="1" t="s">
        <v>469</v>
      </c>
      <c r="D245" s="1" t="s">
        <v>12</v>
      </c>
      <c r="E245" s="1" t="s">
        <v>11</v>
      </c>
      <c r="F245" s="1" t="s">
        <v>407</v>
      </c>
      <c r="G245" s="1" t="s">
        <v>6053</v>
      </c>
      <c r="H245" s="1">
        <v>100001186</v>
      </c>
      <c r="I245" s="1">
        <v>1</v>
      </c>
      <c r="J245" s="1" t="s">
        <v>479</v>
      </c>
      <c r="K245" s="1" t="s">
        <v>480</v>
      </c>
      <c r="L245" s="1" t="s">
        <v>32</v>
      </c>
      <c r="M245" s="1" t="s">
        <v>16</v>
      </c>
    </row>
    <row r="246" spans="1:13">
      <c r="A246" s="1">
        <v>100001189</v>
      </c>
      <c r="B246" s="1" t="s">
        <v>6</v>
      </c>
      <c r="C246" s="1" t="s">
        <v>469</v>
      </c>
      <c r="D246" s="1" t="s">
        <v>12</v>
      </c>
      <c r="E246" s="1" t="s">
        <v>11</v>
      </c>
      <c r="F246" s="1" t="s">
        <v>407</v>
      </c>
      <c r="G246" s="1" t="s">
        <v>6053</v>
      </c>
      <c r="H246" s="1">
        <v>100001189</v>
      </c>
      <c r="I246" s="1">
        <v>1</v>
      </c>
      <c r="J246" s="1" t="s">
        <v>481</v>
      </c>
      <c r="K246" s="1" t="s">
        <v>482</v>
      </c>
      <c r="L246" s="1" t="s">
        <v>32</v>
      </c>
      <c r="M246" s="1" t="s">
        <v>9</v>
      </c>
    </row>
    <row r="247" spans="1:13">
      <c r="A247" s="1">
        <v>100001192</v>
      </c>
      <c r="B247" s="1" t="s">
        <v>6</v>
      </c>
      <c r="C247" s="1" t="s">
        <v>469</v>
      </c>
      <c r="D247" s="1" t="s">
        <v>12</v>
      </c>
      <c r="E247" s="1" t="s">
        <v>11</v>
      </c>
      <c r="F247" s="1" t="s">
        <v>12</v>
      </c>
      <c r="G247" s="1" t="s">
        <v>6053</v>
      </c>
      <c r="H247" s="1">
        <v>100001192</v>
      </c>
      <c r="I247" s="1">
        <v>1</v>
      </c>
      <c r="J247" s="1" t="s">
        <v>483</v>
      </c>
      <c r="K247" s="1" t="s">
        <v>484</v>
      </c>
      <c r="L247" s="1" t="s">
        <v>32</v>
      </c>
      <c r="M247" s="1" t="s">
        <v>9</v>
      </c>
    </row>
    <row r="248" spans="1:13">
      <c r="A248" s="1">
        <v>100001197</v>
      </c>
      <c r="B248" s="1" t="s">
        <v>6</v>
      </c>
      <c r="C248" s="1" t="s">
        <v>469</v>
      </c>
      <c r="D248" s="1" t="s">
        <v>485</v>
      </c>
      <c r="E248" s="1" t="s">
        <v>11</v>
      </c>
      <c r="F248" s="1" t="s">
        <v>12</v>
      </c>
      <c r="G248" s="1" t="s">
        <v>6053</v>
      </c>
      <c r="H248" s="1">
        <v>100001197</v>
      </c>
      <c r="I248" s="1">
        <v>1</v>
      </c>
      <c r="J248" s="1" t="s">
        <v>486</v>
      </c>
      <c r="K248" s="1" t="s">
        <v>487</v>
      </c>
      <c r="L248" s="1" t="s">
        <v>32</v>
      </c>
      <c r="M248" s="1" t="s">
        <v>9</v>
      </c>
    </row>
    <row r="249" spans="1:13">
      <c r="A249" s="1">
        <v>100001204</v>
      </c>
      <c r="B249" s="1" t="s">
        <v>6</v>
      </c>
      <c r="C249" s="1" t="s">
        <v>469</v>
      </c>
      <c r="D249" s="1" t="s">
        <v>488</v>
      </c>
      <c r="E249" s="1" t="s">
        <v>20</v>
      </c>
      <c r="F249" s="1" t="s">
        <v>72</v>
      </c>
      <c r="G249" s="1" t="s">
        <v>6053</v>
      </c>
      <c r="H249" s="1">
        <v>100001204</v>
      </c>
      <c r="I249" s="1">
        <v>1</v>
      </c>
      <c r="J249" s="1" t="s">
        <v>489</v>
      </c>
      <c r="K249" s="1" t="s">
        <v>14</v>
      </c>
      <c r="L249" s="1" t="s">
        <v>15</v>
      </c>
      <c r="M249" s="1" t="s">
        <v>9</v>
      </c>
    </row>
    <row r="250" spans="1:13">
      <c r="A250" s="1">
        <v>100001205</v>
      </c>
      <c r="B250" s="1" t="s">
        <v>6</v>
      </c>
      <c r="C250" s="1" t="s">
        <v>469</v>
      </c>
      <c r="D250" s="1" t="s">
        <v>490</v>
      </c>
      <c r="E250" s="1" t="s">
        <v>27</v>
      </c>
      <c r="F250" s="1" t="s">
        <v>18</v>
      </c>
      <c r="G250" s="1" t="s">
        <v>6053</v>
      </c>
      <c r="H250" s="1">
        <v>100001205</v>
      </c>
      <c r="I250" s="1">
        <v>1</v>
      </c>
      <c r="J250" s="1" t="s">
        <v>491</v>
      </c>
      <c r="K250" s="1" t="s">
        <v>14</v>
      </c>
      <c r="L250" s="1" t="s">
        <v>15</v>
      </c>
      <c r="M250" s="1" t="s">
        <v>9</v>
      </c>
    </row>
    <row r="251" spans="1:13">
      <c r="A251" s="1">
        <v>100001212</v>
      </c>
      <c r="B251" s="1" t="s">
        <v>6</v>
      </c>
      <c r="C251" s="1" t="s">
        <v>469</v>
      </c>
      <c r="D251" s="1" t="s">
        <v>271</v>
      </c>
      <c r="E251" s="1" t="s">
        <v>20</v>
      </c>
      <c r="F251" s="1" t="s">
        <v>72</v>
      </c>
      <c r="G251" s="1" t="s">
        <v>6053</v>
      </c>
      <c r="H251" s="1">
        <v>100001212</v>
      </c>
      <c r="I251" s="1">
        <v>1</v>
      </c>
      <c r="J251" s="1" t="s">
        <v>492</v>
      </c>
      <c r="K251" s="1" t="s">
        <v>14</v>
      </c>
      <c r="L251" s="1" t="s">
        <v>15</v>
      </c>
      <c r="M251" s="1" t="s">
        <v>16</v>
      </c>
    </row>
    <row r="252" spans="1:13">
      <c r="A252" s="1">
        <v>100001217</v>
      </c>
      <c r="B252" s="1" t="s">
        <v>6</v>
      </c>
      <c r="C252" s="1" t="s">
        <v>469</v>
      </c>
      <c r="D252" s="1" t="s">
        <v>12</v>
      </c>
      <c r="E252" s="1" t="s">
        <v>11</v>
      </c>
      <c r="F252" s="1" t="s">
        <v>12</v>
      </c>
      <c r="G252" s="1" t="s">
        <v>6053</v>
      </c>
      <c r="H252" s="1">
        <v>100001217</v>
      </c>
      <c r="I252" s="1">
        <v>1</v>
      </c>
      <c r="J252" s="1" t="s">
        <v>493</v>
      </c>
      <c r="K252" s="1" t="s">
        <v>487</v>
      </c>
      <c r="L252" s="1" t="s">
        <v>32</v>
      </c>
      <c r="M252" s="1" t="s">
        <v>9</v>
      </c>
    </row>
    <row r="253" spans="1:13">
      <c r="A253" s="1">
        <v>100001218</v>
      </c>
      <c r="B253" s="1" t="s">
        <v>6</v>
      </c>
      <c r="C253" s="1" t="s">
        <v>469</v>
      </c>
      <c r="D253" s="1" t="s">
        <v>494</v>
      </c>
      <c r="E253" s="1" t="s">
        <v>2</v>
      </c>
      <c r="F253" s="1" t="s">
        <v>46</v>
      </c>
      <c r="G253" s="1" t="s">
        <v>6054</v>
      </c>
      <c r="H253" s="1">
        <v>100017390</v>
      </c>
      <c r="I253" s="1">
        <v>4</v>
      </c>
      <c r="J253" s="1" t="s">
        <v>493</v>
      </c>
      <c r="K253" s="1" t="s">
        <v>7</v>
      </c>
      <c r="L253" s="1" t="s">
        <v>8</v>
      </c>
      <c r="M253" s="1" t="s">
        <v>9</v>
      </c>
    </row>
    <row r="254" spans="1:13">
      <c r="A254" s="1">
        <v>100001225</v>
      </c>
      <c r="B254" s="1" t="s">
        <v>6</v>
      </c>
      <c r="C254" s="1" t="s">
        <v>469</v>
      </c>
      <c r="D254" s="1" t="s">
        <v>12</v>
      </c>
      <c r="E254" s="1" t="s">
        <v>11</v>
      </c>
      <c r="F254" s="1" t="s">
        <v>12</v>
      </c>
      <c r="G254" s="1" t="s">
        <v>6053</v>
      </c>
      <c r="H254" s="1">
        <v>100001225</v>
      </c>
      <c r="I254" s="1">
        <v>1</v>
      </c>
      <c r="J254" s="1" t="s">
        <v>495</v>
      </c>
      <c r="K254" s="1" t="s">
        <v>496</v>
      </c>
      <c r="L254" s="1" t="s">
        <v>32</v>
      </c>
      <c r="M254" s="1" t="s">
        <v>9</v>
      </c>
    </row>
    <row r="255" spans="1:13">
      <c r="A255" s="1">
        <v>100001238</v>
      </c>
      <c r="B255" s="1" t="s">
        <v>6</v>
      </c>
      <c r="C255" s="1" t="s">
        <v>469</v>
      </c>
      <c r="D255" s="1" t="s">
        <v>276</v>
      </c>
      <c r="E255" s="1" t="s">
        <v>2</v>
      </c>
      <c r="F255" s="1" t="s">
        <v>277</v>
      </c>
      <c r="G255" s="1" t="s">
        <v>6054</v>
      </c>
      <c r="H255" s="1">
        <v>100017390</v>
      </c>
      <c r="I255" s="1">
        <v>4</v>
      </c>
      <c r="J255" s="1" t="s">
        <v>497</v>
      </c>
      <c r="K255" s="1" t="s">
        <v>7</v>
      </c>
      <c r="L255" s="1" t="s">
        <v>8</v>
      </c>
      <c r="M255" s="1" t="s">
        <v>9</v>
      </c>
    </row>
    <row r="256" spans="1:13">
      <c r="A256" s="1">
        <v>100001239</v>
      </c>
      <c r="B256" s="1" t="s">
        <v>6</v>
      </c>
      <c r="C256" s="1" t="s">
        <v>469</v>
      </c>
      <c r="D256" s="1" t="s">
        <v>279</v>
      </c>
      <c r="E256" s="1" t="s">
        <v>2</v>
      </c>
      <c r="F256" s="1" t="s">
        <v>46</v>
      </c>
      <c r="G256" s="1" t="s">
        <v>6054</v>
      </c>
      <c r="H256" s="1">
        <v>100017390</v>
      </c>
      <c r="I256" s="1">
        <v>4</v>
      </c>
      <c r="J256" s="1" t="s">
        <v>497</v>
      </c>
      <c r="K256" s="1" t="s">
        <v>7</v>
      </c>
      <c r="L256" s="1" t="s">
        <v>8</v>
      </c>
      <c r="M256" s="1" t="s">
        <v>9</v>
      </c>
    </row>
    <row r="257" spans="1:13">
      <c r="A257" s="1">
        <v>100001240</v>
      </c>
      <c r="B257" s="1" t="s">
        <v>6</v>
      </c>
      <c r="C257" s="1" t="s">
        <v>469</v>
      </c>
      <c r="D257" s="1" t="s">
        <v>498</v>
      </c>
      <c r="E257" s="1" t="s">
        <v>11</v>
      </c>
      <c r="F257" s="1" t="s">
        <v>12</v>
      </c>
      <c r="G257" s="1" t="s">
        <v>6054</v>
      </c>
      <c r="H257" s="1">
        <v>100000819</v>
      </c>
      <c r="I257" s="1">
        <v>2</v>
      </c>
      <c r="J257" s="1" t="s">
        <v>499</v>
      </c>
      <c r="K257" s="1" t="s">
        <v>344</v>
      </c>
      <c r="L257" s="1" t="s">
        <v>39</v>
      </c>
      <c r="M257" s="1" t="s">
        <v>9</v>
      </c>
    </row>
    <row r="258" spans="1:13">
      <c r="A258" s="1">
        <v>100001241</v>
      </c>
      <c r="B258" s="1" t="s">
        <v>6</v>
      </c>
      <c r="C258" s="1" t="s">
        <v>469</v>
      </c>
      <c r="D258" s="1" t="s">
        <v>500</v>
      </c>
      <c r="E258" s="1" t="s">
        <v>20</v>
      </c>
      <c r="F258" s="1" t="s">
        <v>72</v>
      </c>
      <c r="G258" s="1" t="s">
        <v>6053</v>
      </c>
      <c r="H258" s="1">
        <v>100001241</v>
      </c>
      <c r="I258" s="1">
        <v>1</v>
      </c>
      <c r="J258" s="1" t="s">
        <v>501</v>
      </c>
      <c r="K258" s="1" t="s">
        <v>14</v>
      </c>
      <c r="L258" s="1" t="s">
        <v>15</v>
      </c>
      <c r="M258" s="1" t="s">
        <v>9</v>
      </c>
    </row>
    <row r="259" spans="1:13">
      <c r="A259" s="1">
        <v>100001247</v>
      </c>
      <c r="B259" s="1" t="s">
        <v>6</v>
      </c>
      <c r="C259" s="1" t="s">
        <v>469</v>
      </c>
      <c r="D259" s="1" t="s">
        <v>502</v>
      </c>
      <c r="E259" s="1" t="s">
        <v>11</v>
      </c>
      <c r="F259" s="1" t="s">
        <v>12</v>
      </c>
      <c r="G259" s="1" t="s">
        <v>6053</v>
      </c>
      <c r="H259" s="1">
        <v>100001247</v>
      </c>
      <c r="I259" s="1">
        <v>2</v>
      </c>
      <c r="J259" s="1" t="s">
        <v>503</v>
      </c>
      <c r="K259" s="1" t="s">
        <v>496</v>
      </c>
      <c r="L259" s="1" t="s">
        <v>32</v>
      </c>
      <c r="M259" s="1" t="s">
        <v>9</v>
      </c>
    </row>
    <row r="260" spans="1:13">
      <c r="A260" s="1">
        <v>100001251</v>
      </c>
      <c r="B260" s="1" t="s">
        <v>6</v>
      </c>
      <c r="C260" s="1" t="s">
        <v>469</v>
      </c>
      <c r="D260" s="1" t="s">
        <v>100</v>
      </c>
      <c r="E260" s="1" t="s">
        <v>20</v>
      </c>
      <c r="F260" s="1" t="s">
        <v>100</v>
      </c>
      <c r="G260" s="1" t="s">
        <v>6053</v>
      </c>
      <c r="H260" s="1">
        <v>100001251</v>
      </c>
      <c r="I260" s="1">
        <v>1</v>
      </c>
      <c r="J260" s="1" t="s">
        <v>501</v>
      </c>
      <c r="K260" s="1" t="s">
        <v>14</v>
      </c>
      <c r="L260" s="1" t="s">
        <v>15</v>
      </c>
      <c r="M260" s="1" t="s">
        <v>9</v>
      </c>
    </row>
    <row r="261" spans="1:13">
      <c r="A261" s="1">
        <v>100001253</v>
      </c>
      <c r="B261" s="1" t="s">
        <v>6</v>
      </c>
      <c r="C261" s="1" t="s">
        <v>469</v>
      </c>
      <c r="D261" s="1" t="s">
        <v>12</v>
      </c>
      <c r="E261" s="1" t="s">
        <v>11</v>
      </c>
      <c r="F261" s="1" t="s">
        <v>12</v>
      </c>
      <c r="G261" s="1" t="s">
        <v>6053</v>
      </c>
      <c r="H261" s="1">
        <v>100001253</v>
      </c>
      <c r="I261" s="1">
        <v>1</v>
      </c>
      <c r="J261" s="1" t="s">
        <v>504</v>
      </c>
      <c r="K261" s="1" t="s">
        <v>496</v>
      </c>
      <c r="L261" s="1" t="s">
        <v>32</v>
      </c>
      <c r="M261" s="1" t="s">
        <v>9</v>
      </c>
    </row>
    <row r="262" spans="1:13">
      <c r="A262" s="1">
        <v>100001259</v>
      </c>
      <c r="B262" s="1" t="s">
        <v>6</v>
      </c>
      <c r="C262" s="1" t="s">
        <v>469</v>
      </c>
      <c r="D262" s="1" t="s">
        <v>176</v>
      </c>
      <c r="E262" s="1" t="s">
        <v>11</v>
      </c>
      <c r="F262" s="1" t="s">
        <v>12</v>
      </c>
      <c r="G262" s="1" t="s">
        <v>6053</v>
      </c>
      <c r="H262" s="1">
        <v>100001259</v>
      </c>
      <c r="I262" s="1">
        <v>1</v>
      </c>
      <c r="J262" s="1" t="s">
        <v>505</v>
      </c>
      <c r="K262" s="1" t="s">
        <v>496</v>
      </c>
      <c r="L262" s="1" t="s">
        <v>32</v>
      </c>
      <c r="M262" s="1" t="s">
        <v>9</v>
      </c>
    </row>
    <row r="263" spans="1:13">
      <c r="A263" s="1">
        <v>100001261</v>
      </c>
      <c r="B263" s="1" t="s">
        <v>6</v>
      </c>
      <c r="C263" s="1" t="s">
        <v>469</v>
      </c>
      <c r="D263" s="1" t="s">
        <v>18</v>
      </c>
      <c r="E263" s="1" t="s">
        <v>27</v>
      </c>
      <c r="F263" s="1" t="s">
        <v>18</v>
      </c>
      <c r="G263" s="1" t="s">
        <v>6053</v>
      </c>
      <c r="H263" s="1">
        <v>100001261</v>
      </c>
      <c r="I263" s="1">
        <v>1</v>
      </c>
      <c r="J263" s="1" t="s">
        <v>506</v>
      </c>
      <c r="K263" s="1" t="s">
        <v>14</v>
      </c>
      <c r="L263" s="1" t="s">
        <v>15</v>
      </c>
      <c r="M263" s="1" t="s">
        <v>9</v>
      </c>
    </row>
    <row r="264" spans="1:13">
      <c r="A264" s="1">
        <v>100001278</v>
      </c>
      <c r="B264" s="1" t="s">
        <v>6</v>
      </c>
      <c r="C264" s="1" t="s">
        <v>469</v>
      </c>
      <c r="D264" s="1" t="s">
        <v>176</v>
      </c>
      <c r="E264" s="1" t="s">
        <v>11</v>
      </c>
      <c r="F264" s="1" t="s">
        <v>12</v>
      </c>
      <c r="G264" s="1" t="s">
        <v>6053</v>
      </c>
      <c r="H264" s="1">
        <v>100001278</v>
      </c>
      <c r="I264" s="1">
        <v>2</v>
      </c>
      <c r="J264" s="1" t="s">
        <v>507</v>
      </c>
      <c r="K264" s="1" t="s">
        <v>508</v>
      </c>
      <c r="L264" s="1" t="s">
        <v>32</v>
      </c>
      <c r="M264" s="1" t="s">
        <v>9</v>
      </c>
    </row>
    <row r="265" spans="1:13">
      <c r="A265" s="1">
        <v>100001286</v>
      </c>
      <c r="B265" s="1" t="s">
        <v>6</v>
      </c>
      <c r="C265" s="1" t="s">
        <v>469</v>
      </c>
      <c r="D265" s="1" t="s">
        <v>12</v>
      </c>
      <c r="E265" s="1" t="s">
        <v>11</v>
      </c>
      <c r="F265" s="1" t="s">
        <v>12</v>
      </c>
      <c r="G265" s="1" t="s">
        <v>6053</v>
      </c>
      <c r="H265" s="1">
        <v>100001286</v>
      </c>
      <c r="I265" s="1">
        <v>1</v>
      </c>
      <c r="J265" s="1" t="s">
        <v>509</v>
      </c>
      <c r="K265" s="1" t="s">
        <v>510</v>
      </c>
      <c r="L265" s="1" t="s">
        <v>32</v>
      </c>
      <c r="M265" s="1" t="s">
        <v>9</v>
      </c>
    </row>
    <row r="266" spans="1:13">
      <c r="A266" s="1">
        <v>100001298</v>
      </c>
      <c r="B266" s="1" t="s">
        <v>6</v>
      </c>
      <c r="C266" s="1" t="s">
        <v>469</v>
      </c>
      <c r="D266" s="1" t="s">
        <v>12</v>
      </c>
      <c r="E266" s="1" t="s">
        <v>11</v>
      </c>
      <c r="F266" s="1" t="s">
        <v>12</v>
      </c>
      <c r="G266" s="1" t="s">
        <v>6053</v>
      </c>
      <c r="H266" s="1">
        <v>100001298</v>
      </c>
      <c r="I266" s="1">
        <v>1</v>
      </c>
      <c r="J266" s="1" t="s">
        <v>511</v>
      </c>
      <c r="K266" s="1" t="s">
        <v>512</v>
      </c>
      <c r="L266" s="1" t="s">
        <v>32</v>
      </c>
      <c r="M266" s="1" t="s">
        <v>9</v>
      </c>
    </row>
    <row r="267" spans="1:13">
      <c r="A267" s="1">
        <v>100001304</v>
      </c>
      <c r="B267" s="1" t="s">
        <v>6</v>
      </c>
      <c r="C267" s="1" t="s">
        <v>469</v>
      </c>
      <c r="D267" s="1" t="s">
        <v>176</v>
      </c>
      <c r="E267" s="1" t="s">
        <v>11</v>
      </c>
      <c r="F267" s="1" t="s">
        <v>12</v>
      </c>
      <c r="G267" s="1" t="s">
        <v>6053</v>
      </c>
      <c r="H267" s="1">
        <v>100001304</v>
      </c>
      <c r="I267" s="1">
        <v>1</v>
      </c>
      <c r="J267" s="1" t="s">
        <v>513</v>
      </c>
      <c r="K267" s="1" t="s">
        <v>514</v>
      </c>
      <c r="L267" s="1" t="s">
        <v>32</v>
      </c>
      <c r="M267" s="1" t="s">
        <v>9</v>
      </c>
    </row>
    <row r="268" spans="1:13">
      <c r="A268" s="1">
        <v>100001307</v>
      </c>
      <c r="B268" s="1" t="s">
        <v>6</v>
      </c>
      <c r="C268" s="1" t="s">
        <v>469</v>
      </c>
      <c r="D268" s="1" t="s">
        <v>12</v>
      </c>
      <c r="E268" s="1" t="s">
        <v>11</v>
      </c>
      <c r="F268" s="1" t="s">
        <v>12</v>
      </c>
      <c r="G268" s="1" t="s">
        <v>6053</v>
      </c>
      <c r="H268" s="1">
        <v>100001307</v>
      </c>
      <c r="I268" s="1">
        <v>1</v>
      </c>
      <c r="J268" s="1" t="s">
        <v>515</v>
      </c>
      <c r="K268" s="1" t="s">
        <v>516</v>
      </c>
      <c r="L268" s="1" t="s">
        <v>32</v>
      </c>
      <c r="M268" s="1" t="s">
        <v>9</v>
      </c>
    </row>
    <row r="269" spans="1:13">
      <c r="A269" s="1">
        <v>100001312</v>
      </c>
      <c r="B269" s="1" t="s">
        <v>6</v>
      </c>
      <c r="C269" s="1" t="s">
        <v>469</v>
      </c>
      <c r="D269" s="1" t="s">
        <v>176</v>
      </c>
      <c r="E269" s="1" t="s">
        <v>11</v>
      </c>
      <c r="F269" s="1" t="s">
        <v>12</v>
      </c>
      <c r="G269" s="1" t="s">
        <v>6053</v>
      </c>
      <c r="H269" s="1">
        <v>100001312</v>
      </c>
      <c r="I269" s="1">
        <v>1</v>
      </c>
      <c r="J269" s="1" t="s">
        <v>517</v>
      </c>
      <c r="K269" s="1" t="s">
        <v>518</v>
      </c>
      <c r="L269" s="1" t="s">
        <v>32</v>
      </c>
      <c r="M269" s="1" t="s">
        <v>9</v>
      </c>
    </row>
    <row r="270" spans="1:13">
      <c r="A270" s="1">
        <v>100001318</v>
      </c>
      <c r="B270" s="1" t="s">
        <v>6</v>
      </c>
      <c r="C270" s="1" t="s">
        <v>520</v>
      </c>
      <c r="D270" s="1" t="s">
        <v>12</v>
      </c>
      <c r="E270" s="1" t="s">
        <v>11</v>
      </c>
      <c r="F270" s="1" t="s">
        <v>12</v>
      </c>
      <c r="G270" s="1" t="s">
        <v>6053</v>
      </c>
      <c r="H270" s="1">
        <v>100001318</v>
      </c>
      <c r="I270" s="1">
        <v>3</v>
      </c>
      <c r="J270" s="1" t="s">
        <v>519</v>
      </c>
      <c r="K270" s="1" t="s">
        <v>521</v>
      </c>
      <c r="L270" s="1" t="s">
        <v>32</v>
      </c>
      <c r="M270" s="1" t="s">
        <v>9</v>
      </c>
    </row>
    <row r="271" spans="1:13">
      <c r="A271" s="1">
        <v>100001323</v>
      </c>
      <c r="B271" s="1" t="s">
        <v>6</v>
      </c>
      <c r="C271" s="1" t="s">
        <v>520</v>
      </c>
      <c r="D271" s="1" t="s">
        <v>522</v>
      </c>
      <c r="E271" s="1" t="s">
        <v>20</v>
      </c>
      <c r="F271" s="1" t="s">
        <v>72</v>
      </c>
      <c r="G271" s="1" t="s">
        <v>6054</v>
      </c>
      <c r="H271" s="1">
        <v>100017393</v>
      </c>
      <c r="I271" s="1">
        <v>3</v>
      </c>
      <c r="J271" s="1" t="s">
        <v>523</v>
      </c>
      <c r="K271" s="1" t="s">
        <v>14</v>
      </c>
      <c r="L271" s="1" t="s">
        <v>15</v>
      </c>
      <c r="M271" s="1" t="s">
        <v>9</v>
      </c>
    </row>
    <row r="272" spans="1:13">
      <c r="A272" s="1">
        <v>100001327</v>
      </c>
      <c r="B272" s="1" t="s">
        <v>6</v>
      </c>
      <c r="C272" s="1" t="s">
        <v>520</v>
      </c>
      <c r="D272" s="1" t="s">
        <v>252</v>
      </c>
      <c r="E272" s="1" t="s">
        <v>11</v>
      </c>
      <c r="F272" s="1" t="s">
        <v>12</v>
      </c>
      <c r="G272" s="1" t="s">
        <v>6054</v>
      </c>
      <c r="H272" s="1">
        <v>100001318</v>
      </c>
      <c r="I272" s="1">
        <v>3</v>
      </c>
      <c r="J272" s="1" t="s">
        <v>524</v>
      </c>
      <c r="K272" s="1" t="s">
        <v>521</v>
      </c>
      <c r="L272" s="1" t="s">
        <v>32</v>
      </c>
      <c r="M272" s="1" t="s">
        <v>16</v>
      </c>
    </row>
    <row r="273" spans="1:13">
      <c r="A273" s="1">
        <v>100001331</v>
      </c>
      <c r="B273" s="1" t="s">
        <v>6</v>
      </c>
      <c r="C273" s="1" t="s">
        <v>520</v>
      </c>
      <c r="D273" s="1" t="s">
        <v>12</v>
      </c>
      <c r="E273" s="1" t="s">
        <v>11</v>
      </c>
      <c r="F273" s="1" t="s">
        <v>12</v>
      </c>
      <c r="G273" s="1" t="s">
        <v>6053</v>
      </c>
      <c r="H273" s="1">
        <v>100001331</v>
      </c>
      <c r="I273" s="1">
        <v>1</v>
      </c>
      <c r="J273" s="1" t="s">
        <v>525</v>
      </c>
      <c r="K273" s="1" t="s">
        <v>526</v>
      </c>
      <c r="L273" s="1" t="s">
        <v>32</v>
      </c>
      <c r="M273" s="1" t="s">
        <v>9</v>
      </c>
    </row>
    <row r="274" spans="1:13">
      <c r="A274" s="1">
        <v>100001336</v>
      </c>
      <c r="B274" s="1" t="s">
        <v>6</v>
      </c>
      <c r="C274" s="1" t="s">
        <v>520</v>
      </c>
      <c r="D274" s="1" t="s">
        <v>176</v>
      </c>
      <c r="E274" s="1" t="s">
        <v>11</v>
      </c>
      <c r="F274" s="1" t="s">
        <v>407</v>
      </c>
      <c r="G274" s="1" t="s">
        <v>6053</v>
      </c>
      <c r="H274" s="1">
        <v>100001336</v>
      </c>
      <c r="I274" s="1">
        <v>1</v>
      </c>
      <c r="J274" s="1" t="s">
        <v>527</v>
      </c>
      <c r="K274" s="1" t="s">
        <v>528</v>
      </c>
      <c r="L274" s="1" t="s">
        <v>32</v>
      </c>
      <c r="M274" s="1" t="s">
        <v>9</v>
      </c>
    </row>
    <row r="275" spans="1:13">
      <c r="A275" s="1">
        <v>100001351</v>
      </c>
      <c r="B275" s="1" t="s">
        <v>6</v>
      </c>
      <c r="C275" s="1" t="s">
        <v>520</v>
      </c>
      <c r="D275" s="1" t="s">
        <v>12</v>
      </c>
      <c r="E275" s="1" t="s">
        <v>11</v>
      </c>
      <c r="F275" s="1" t="s">
        <v>12</v>
      </c>
      <c r="G275" s="1" t="s">
        <v>6053</v>
      </c>
      <c r="H275" s="1">
        <v>100001351</v>
      </c>
      <c r="I275" s="1">
        <v>2</v>
      </c>
      <c r="J275" s="1" t="s">
        <v>529</v>
      </c>
      <c r="K275" s="1" t="s">
        <v>530</v>
      </c>
      <c r="L275" s="1" t="s">
        <v>32</v>
      </c>
      <c r="M275" s="1" t="s">
        <v>9</v>
      </c>
    </row>
    <row r="276" spans="1:13">
      <c r="A276" s="1">
        <v>100001355</v>
      </c>
      <c r="B276" s="1" t="s">
        <v>6</v>
      </c>
      <c r="C276" s="1" t="s">
        <v>520</v>
      </c>
      <c r="D276" s="1" t="s">
        <v>12</v>
      </c>
      <c r="E276" s="1" t="s">
        <v>11</v>
      </c>
      <c r="F276" s="1" t="s">
        <v>12</v>
      </c>
      <c r="G276" s="1" t="s">
        <v>6053</v>
      </c>
      <c r="H276" s="1">
        <v>100001355</v>
      </c>
      <c r="I276" s="1">
        <v>1</v>
      </c>
      <c r="J276" s="1" t="s">
        <v>531</v>
      </c>
      <c r="K276" s="1" t="s">
        <v>532</v>
      </c>
      <c r="L276" s="1" t="s">
        <v>32</v>
      </c>
      <c r="M276" s="1" t="s">
        <v>9</v>
      </c>
    </row>
    <row r="277" spans="1:13">
      <c r="A277" s="1">
        <v>100001363</v>
      </c>
      <c r="B277" s="1" t="s">
        <v>6</v>
      </c>
      <c r="C277" s="1" t="s">
        <v>520</v>
      </c>
      <c r="D277" s="1" t="s">
        <v>533</v>
      </c>
      <c r="E277" s="1" t="s">
        <v>11</v>
      </c>
      <c r="F277" s="1" t="s">
        <v>407</v>
      </c>
      <c r="G277" s="1" t="s">
        <v>6053</v>
      </c>
      <c r="H277" s="1">
        <v>100001363</v>
      </c>
      <c r="I277" s="1">
        <v>1</v>
      </c>
      <c r="J277" s="1" t="s">
        <v>534</v>
      </c>
      <c r="K277" s="1" t="s">
        <v>535</v>
      </c>
      <c r="L277" s="1" t="s">
        <v>32</v>
      </c>
      <c r="M277" s="1" t="s">
        <v>9</v>
      </c>
    </row>
    <row r="278" spans="1:13">
      <c r="A278" s="1">
        <v>100001364</v>
      </c>
      <c r="B278" s="1" t="s">
        <v>6</v>
      </c>
      <c r="C278" s="1" t="s">
        <v>520</v>
      </c>
      <c r="D278" s="1" t="s">
        <v>12</v>
      </c>
      <c r="E278" s="1" t="s">
        <v>11</v>
      </c>
      <c r="F278" s="1" t="s">
        <v>407</v>
      </c>
      <c r="G278" s="1" t="s">
        <v>6053</v>
      </c>
      <c r="H278" s="1">
        <v>100001364</v>
      </c>
      <c r="I278" s="1">
        <v>1</v>
      </c>
      <c r="J278" s="1" t="s">
        <v>534</v>
      </c>
      <c r="K278" s="1" t="s">
        <v>535</v>
      </c>
      <c r="L278" s="1" t="s">
        <v>32</v>
      </c>
      <c r="M278" s="1" t="s">
        <v>9</v>
      </c>
    </row>
    <row r="279" spans="1:13">
      <c r="A279" s="1">
        <v>100001378</v>
      </c>
      <c r="B279" s="1" t="s">
        <v>6</v>
      </c>
      <c r="C279" s="1" t="s">
        <v>520</v>
      </c>
      <c r="D279" s="1" t="s">
        <v>176</v>
      </c>
      <c r="E279" s="1" t="s">
        <v>11</v>
      </c>
      <c r="F279" s="1" t="s">
        <v>12</v>
      </c>
      <c r="G279" s="1" t="s">
        <v>6053</v>
      </c>
      <c r="H279" s="1">
        <v>100001378</v>
      </c>
      <c r="I279" s="1">
        <v>1</v>
      </c>
      <c r="J279" s="1" t="s">
        <v>536</v>
      </c>
      <c r="K279" s="1" t="s">
        <v>537</v>
      </c>
      <c r="L279" s="1" t="s">
        <v>32</v>
      </c>
      <c r="M279" s="1" t="s">
        <v>9</v>
      </c>
    </row>
    <row r="280" spans="1:13">
      <c r="A280" s="1">
        <v>100001384</v>
      </c>
      <c r="B280" s="1" t="s">
        <v>6</v>
      </c>
      <c r="C280" s="1" t="s">
        <v>520</v>
      </c>
      <c r="D280" s="1" t="s">
        <v>12</v>
      </c>
      <c r="E280" s="1" t="s">
        <v>11</v>
      </c>
      <c r="F280" s="1" t="s">
        <v>407</v>
      </c>
      <c r="G280" s="1" t="s">
        <v>6053</v>
      </c>
      <c r="H280" s="1">
        <v>100001384</v>
      </c>
      <c r="I280" s="1">
        <v>1</v>
      </c>
      <c r="J280" s="1" t="s">
        <v>538</v>
      </c>
      <c r="K280" s="1" t="s">
        <v>539</v>
      </c>
      <c r="L280" s="1" t="s">
        <v>32</v>
      </c>
      <c r="M280" s="1" t="s">
        <v>69</v>
      </c>
    </row>
    <row r="281" spans="1:13">
      <c r="A281" s="1">
        <v>100001403</v>
      </c>
      <c r="B281" s="1" t="s">
        <v>6</v>
      </c>
      <c r="C281" s="1" t="s">
        <v>520</v>
      </c>
      <c r="D281" s="1" t="s">
        <v>540</v>
      </c>
      <c r="E281" s="1" t="s">
        <v>11</v>
      </c>
      <c r="F281" s="1" t="s">
        <v>12</v>
      </c>
      <c r="G281" s="1" t="s">
        <v>6053</v>
      </c>
      <c r="H281" s="1">
        <v>100001403</v>
      </c>
      <c r="I281" s="1">
        <v>1</v>
      </c>
      <c r="J281" s="1" t="s">
        <v>541</v>
      </c>
      <c r="K281" s="1" t="s">
        <v>542</v>
      </c>
      <c r="L281" s="1" t="s">
        <v>32</v>
      </c>
      <c r="M281" s="1" t="s">
        <v>9</v>
      </c>
    </row>
    <row r="282" spans="1:13">
      <c r="A282" s="1">
        <v>100001407</v>
      </c>
      <c r="B282" s="1" t="s">
        <v>6</v>
      </c>
      <c r="C282" s="1" t="s">
        <v>520</v>
      </c>
      <c r="D282" s="1" t="s">
        <v>543</v>
      </c>
      <c r="E282" s="1" t="s">
        <v>20</v>
      </c>
      <c r="F282" s="1" t="s">
        <v>72</v>
      </c>
      <c r="G282" s="1" t="s">
        <v>6054</v>
      </c>
      <c r="H282" s="1">
        <v>100017393</v>
      </c>
      <c r="I282" s="1">
        <v>3</v>
      </c>
      <c r="J282" s="1" t="s">
        <v>544</v>
      </c>
      <c r="K282" s="1" t="s">
        <v>14</v>
      </c>
      <c r="L282" s="1" t="s">
        <v>15</v>
      </c>
      <c r="M282" s="1" t="s">
        <v>9</v>
      </c>
    </row>
    <row r="283" spans="1:13">
      <c r="A283" s="1">
        <v>100001410</v>
      </c>
      <c r="B283" s="1" t="s">
        <v>6</v>
      </c>
      <c r="C283" s="1" t="s">
        <v>520</v>
      </c>
      <c r="D283" s="1" t="s">
        <v>12</v>
      </c>
      <c r="E283" s="1" t="s">
        <v>11</v>
      </c>
      <c r="F283" s="1" t="s">
        <v>12</v>
      </c>
      <c r="G283" s="1" t="s">
        <v>6053</v>
      </c>
      <c r="H283" s="1">
        <v>100001410</v>
      </c>
      <c r="I283" s="1">
        <v>1</v>
      </c>
      <c r="J283" s="1" t="s">
        <v>545</v>
      </c>
      <c r="K283" s="1" t="s">
        <v>546</v>
      </c>
      <c r="L283" s="1" t="s">
        <v>32</v>
      </c>
      <c r="M283" s="1" t="s">
        <v>9</v>
      </c>
    </row>
    <row r="284" spans="1:13">
      <c r="A284" s="1">
        <v>100001420</v>
      </c>
      <c r="B284" s="1" t="s">
        <v>6</v>
      </c>
      <c r="C284" s="1" t="s">
        <v>520</v>
      </c>
      <c r="D284" s="1" t="s">
        <v>12</v>
      </c>
      <c r="E284" s="1" t="s">
        <v>11</v>
      </c>
      <c r="F284" s="1" t="s">
        <v>12</v>
      </c>
      <c r="G284" s="1" t="s">
        <v>6053</v>
      </c>
      <c r="H284" s="1">
        <v>100001420</v>
      </c>
      <c r="I284" s="1">
        <v>1</v>
      </c>
      <c r="J284" s="1" t="s">
        <v>547</v>
      </c>
      <c r="K284" s="1" t="s">
        <v>548</v>
      </c>
      <c r="L284" s="1" t="s">
        <v>32</v>
      </c>
      <c r="M284" s="1" t="s">
        <v>9</v>
      </c>
    </row>
    <row r="285" spans="1:13">
      <c r="A285" s="1">
        <v>100001432</v>
      </c>
      <c r="B285" s="1" t="s">
        <v>6</v>
      </c>
      <c r="C285" s="1" t="s">
        <v>520</v>
      </c>
      <c r="D285" s="1" t="s">
        <v>12</v>
      </c>
      <c r="E285" s="1" t="s">
        <v>11</v>
      </c>
      <c r="F285" s="1" t="s">
        <v>12</v>
      </c>
      <c r="G285" s="1" t="s">
        <v>6053</v>
      </c>
      <c r="H285" s="1">
        <v>100001432</v>
      </c>
      <c r="I285" s="1">
        <v>1</v>
      </c>
      <c r="J285" s="1" t="s">
        <v>549</v>
      </c>
      <c r="K285" s="1" t="s">
        <v>550</v>
      </c>
      <c r="L285" s="1" t="s">
        <v>32</v>
      </c>
      <c r="M285" s="1" t="s">
        <v>9</v>
      </c>
    </row>
    <row r="286" spans="1:13">
      <c r="A286" s="1">
        <v>100001437</v>
      </c>
      <c r="B286" s="1" t="s">
        <v>6</v>
      </c>
      <c r="C286" s="1" t="s">
        <v>520</v>
      </c>
      <c r="D286" s="1" t="s">
        <v>540</v>
      </c>
      <c r="E286" s="1" t="s">
        <v>11</v>
      </c>
      <c r="F286" s="1" t="s">
        <v>12</v>
      </c>
      <c r="G286" s="1" t="s">
        <v>6053</v>
      </c>
      <c r="H286" s="1">
        <v>100001437</v>
      </c>
      <c r="I286" s="1">
        <v>1</v>
      </c>
      <c r="J286" s="1" t="s">
        <v>551</v>
      </c>
      <c r="K286" s="1" t="s">
        <v>552</v>
      </c>
      <c r="L286" s="1" t="s">
        <v>32</v>
      </c>
      <c r="M286" s="1" t="s">
        <v>9</v>
      </c>
    </row>
    <row r="287" spans="1:13">
      <c r="A287" s="1">
        <v>100001443</v>
      </c>
      <c r="B287" s="1" t="s">
        <v>6</v>
      </c>
      <c r="C287" s="1" t="s">
        <v>520</v>
      </c>
      <c r="D287" s="1" t="s">
        <v>12</v>
      </c>
      <c r="E287" s="1" t="s">
        <v>11</v>
      </c>
      <c r="F287" s="1" t="s">
        <v>12</v>
      </c>
      <c r="G287" s="1" t="s">
        <v>6053</v>
      </c>
      <c r="H287" s="1">
        <v>100001443</v>
      </c>
      <c r="I287" s="1">
        <v>1</v>
      </c>
      <c r="J287" s="1" t="s">
        <v>553</v>
      </c>
      <c r="K287" s="1" t="s">
        <v>554</v>
      </c>
      <c r="L287" s="1" t="s">
        <v>32</v>
      </c>
      <c r="M287" s="1" t="s">
        <v>9</v>
      </c>
    </row>
    <row r="288" spans="1:13">
      <c r="A288" s="1">
        <v>100001450</v>
      </c>
      <c r="B288" s="1" t="s">
        <v>6</v>
      </c>
      <c r="C288" s="1" t="s">
        <v>520</v>
      </c>
      <c r="D288" s="1" t="s">
        <v>12</v>
      </c>
      <c r="E288" s="1" t="s">
        <v>11</v>
      </c>
      <c r="F288" s="1" t="s">
        <v>407</v>
      </c>
      <c r="G288" s="1" t="s">
        <v>6053</v>
      </c>
      <c r="H288" s="1">
        <v>100001450</v>
      </c>
      <c r="I288" s="1">
        <v>1</v>
      </c>
      <c r="J288" s="1" t="s">
        <v>555</v>
      </c>
      <c r="K288" s="1" t="s">
        <v>556</v>
      </c>
      <c r="L288" s="1" t="s">
        <v>32</v>
      </c>
      <c r="M288" s="1" t="s">
        <v>9</v>
      </c>
    </row>
    <row r="289" spans="1:13">
      <c r="A289" s="1">
        <v>100001455</v>
      </c>
      <c r="B289" s="1" t="s">
        <v>6</v>
      </c>
      <c r="C289" s="1" t="s">
        <v>520</v>
      </c>
      <c r="D289" s="1" t="s">
        <v>12</v>
      </c>
      <c r="E289" s="1" t="s">
        <v>11</v>
      </c>
      <c r="F289" s="1" t="s">
        <v>12</v>
      </c>
      <c r="G289" s="1" t="s">
        <v>6053</v>
      </c>
      <c r="H289" s="1">
        <v>100001455</v>
      </c>
      <c r="I289" s="1">
        <v>1</v>
      </c>
      <c r="J289" s="1" t="s">
        <v>557</v>
      </c>
      <c r="K289" s="1" t="s">
        <v>558</v>
      </c>
      <c r="L289" s="1" t="s">
        <v>32</v>
      </c>
      <c r="M289" s="1" t="s">
        <v>9</v>
      </c>
    </row>
    <row r="290" spans="1:13">
      <c r="A290" s="1">
        <v>100001457</v>
      </c>
      <c r="B290" s="1" t="s">
        <v>6</v>
      </c>
      <c r="C290" s="1" t="s">
        <v>520</v>
      </c>
      <c r="D290" s="1" t="s">
        <v>559</v>
      </c>
      <c r="E290" s="1" t="s">
        <v>2</v>
      </c>
      <c r="F290" s="1" t="s">
        <v>189</v>
      </c>
      <c r="G290" s="1" t="s">
        <v>6054</v>
      </c>
      <c r="H290" s="1">
        <v>100001458</v>
      </c>
      <c r="I290" s="1">
        <v>2</v>
      </c>
      <c r="J290" s="1" t="s">
        <v>560</v>
      </c>
      <c r="K290" s="1" t="s">
        <v>561</v>
      </c>
      <c r="L290" s="1" t="s">
        <v>44</v>
      </c>
      <c r="M290" s="1" t="s">
        <v>9</v>
      </c>
    </row>
    <row r="291" spans="1:13">
      <c r="A291" s="1">
        <v>100001458</v>
      </c>
      <c r="B291" s="1" t="s">
        <v>6</v>
      </c>
      <c r="C291" s="1" t="s">
        <v>520</v>
      </c>
      <c r="D291" s="1" t="s">
        <v>562</v>
      </c>
      <c r="E291" s="1" t="s">
        <v>192</v>
      </c>
      <c r="F291" s="1" t="s">
        <v>193</v>
      </c>
      <c r="G291" s="1" t="s">
        <v>6053</v>
      </c>
      <c r="H291" s="1">
        <v>100001458</v>
      </c>
      <c r="I291" s="1">
        <v>2</v>
      </c>
      <c r="J291" s="1" t="s">
        <v>563</v>
      </c>
      <c r="K291" s="1" t="s">
        <v>561</v>
      </c>
      <c r="L291" s="1" t="s">
        <v>44</v>
      </c>
      <c r="M291" s="1" t="s">
        <v>9</v>
      </c>
    </row>
    <row r="292" spans="1:13">
      <c r="A292" s="1">
        <v>100001473</v>
      </c>
      <c r="B292" s="1" t="s">
        <v>6</v>
      </c>
      <c r="C292" s="1" t="s">
        <v>520</v>
      </c>
      <c r="D292" s="1" t="s">
        <v>564</v>
      </c>
      <c r="E292" s="1" t="s">
        <v>20</v>
      </c>
      <c r="F292" s="1" t="s">
        <v>72</v>
      </c>
      <c r="G292" s="1" t="s">
        <v>6053</v>
      </c>
      <c r="H292" s="1">
        <v>100001473</v>
      </c>
      <c r="I292" s="1">
        <v>1</v>
      </c>
      <c r="J292" s="1" t="s">
        <v>565</v>
      </c>
      <c r="K292" s="1" t="s">
        <v>14</v>
      </c>
      <c r="L292" s="1" t="s">
        <v>15</v>
      </c>
      <c r="M292" s="1" t="s">
        <v>9</v>
      </c>
    </row>
    <row r="293" spans="1:13">
      <c r="A293" s="1">
        <v>100001480</v>
      </c>
      <c r="B293" s="1" t="s">
        <v>6</v>
      </c>
      <c r="C293" s="1" t="s">
        <v>520</v>
      </c>
      <c r="D293" s="1" t="s">
        <v>566</v>
      </c>
      <c r="E293" s="1" t="s">
        <v>27</v>
      </c>
      <c r="F293" s="1" t="s">
        <v>18</v>
      </c>
      <c r="G293" s="1" t="s">
        <v>6053</v>
      </c>
      <c r="H293" s="1">
        <v>100001480</v>
      </c>
      <c r="I293" s="1">
        <v>1</v>
      </c>
      <c r="J293" s="1" t="s">
        <v>567</v>
      </c>
      <c r="K293" s="1" t="s">
        <v>14</v>
      </c>
      <c r="L293" s="1" t="s">
        <v>15</v>
      </c>
      <c r="M293" s="1" t="s">
        <v>9</v>
      </c>
    </row>
    <row r="294" spans="1:13">
      <c r="A294" s="1">
        <v>100001482</v>
      </c>
      <c r="B294" s="1" t="s">
        <v>6</v>
      </c>
      <c r="C294" s="1" t="s">
        <v>520</v>
      </c>
      <c r="D294" s="1" t="s">
        <v>568</v>
      </c>
      <c r="E294" s="1" t="s">
        <v>20</v>
      </c>
      <c r="F294" s="1" t="s">
        <v>72</v>
      </c>
      <c r="G294" s="1" t="s">
        <v>6054</v>
      </c>
      <c r="H294" s="1">
        <v>100017391</v>
      </c>
      <c r="I294" s="1">
        <v>2</v>
      </c>
      <c r="J294" s="1" t="s">
        <v>569</v>
      </c>
      <c r="K294" s="1" t="s">
        <v>14</v>
      </c>
      <c r="L294" s="1" t="s">
        <v>15</v>
      </c>
      <c r="M294" s="1" t="s">
        <v>9</v>
      </c>
    </row>
    <row r="295" spans="1:13">
      <c r="A295" s="1">
        <v>100001484</v>
      </c>
      <c r="B295" s="1" t="s">
        <v>6</v>
      </c>
      <c r="C295" s="1" t="s">
        <v>520</v>
      </c>
      <c r="D295" s="1" t="s">
        <v>12</v>
      </c>
      <c r="E295" s="1" t="s">
        <v>11</v>
      </c>
      <c r="F295" s="1" t="s">
        <v>12</v>
      </c>
      <c r="G295" s="1" t="s">
        <v>6053</v>
      </c>
      <c r="H295" s="1">
        <v>100001484</v>
      </c>
      <c r="I295" s="1">
        <v>1</v>
      </c>
      <c r="J295" s="1" t="s">
        <v>570</v>
      </c>
      <c r="K295" s="1" t="s">
        <v>571</v>
      </c>
      <c r="L295" s="1" t="s">
        <v>32</v>
      </c>
      <c r="M295" s="1" t="s">
        <v>9</v>
      </c>
    </row>
    <row r="296" spans="1:13">
      <c r="A296" s="1">
        <v>100001490</v>
      </c>
      <c r="B296" s="1" t="s">
        <v>6</v>
      </c>
      <c r="C296" s="1" t="s">
        <v>520</v>
      </c>
      <c r="D296" s="1" t="s">
        <v>572</v>
      </c>
      <c r="E296" s="1" t="s">
        <v>11</v>
      </c>
      <c r="F296" s="1" t="s">
        <v>12</v>
      </c>
      <c r="G296" s="1" t="s">
        <v>6053</v>
      </c>
      <c r="H296" s="1">
        <v>100001490</v>
      </c>
      <c r="I296" s="1">
        <v>1</v>
      </c>
      <c r="J296" s="1" t="s">
        <v>573</v>
      </c>
      <c r="K296" s="1" t="s">
        <v>571</v>
      </c>
      <c r="L296" s="1" t="s">
        <v>32</v>
      </c>
      <c r="M296" s="1" t="s">
        <v>9</v>
      </c>
    </row>
    <row r="297" spans="1:13">
      <c r="A297" s="1">
        <v>100001495</v>
      </c>
      <c r="B297" s="1" t="s">
        <v>6</v>
      </c>
      <c r="C297" s="1" t="s">
        <v>520</v>
      </c>
      <c r="D297" s="1" t="s">
        <v>574</v>
      </c>
      <c r="E297" s="1" t="s">
        <v>11</v>
      </c>
      <c r="F297" s="1" t="s">
        <v>12</v>
      </c>
      <c r="G297" s="1" t="s">
        <v>6054</v>
      </c>
      <c r="H297" s="1">
        <v>100001499</v>
      </c>
      <c r="I297" s="1">
        <v>3</v>
      </c>
      <c r="J297" s="1" t="s">
        <v>575</v>
      </c>
      <c r="K297" s="1" t="s">
        <v>571</v>
      </c>
      <c r="L297" s="1" t="s">
        <v>32</v>
      </c>
      <c r="M297" s="1" t="s">
        <v>9</v>
      </c>
    </row>
    <row r="298" spans="1:13">
      <c r="A298" s="1">
        <v>100001499</v>
      </c>
      <c r="B298" s="1" t="s">
        <v>6</v>
      </c>
      <c r="C298" s="1" t="s">
        <v>520</v>
      </c>
      <c r="D298" s="1" t="s">
        <v>576</v>
      </c>
      <c r="E298" s="1" t="s">
        <v>11</v>
      </c>
      <c r="F298" s="1" t="s">
        <v>12</v>
      </c>
      <c r="G298" s="1" t="s">
        <v>6053</v>
      </c>
      <c r="H298" s="1">
        <v>100001499</v>
      </c>
      <c r="I298" s="1">
        <v>3</v>
      </c>
      <c r="J298" s="1" t="s">
        <v>577</v>
      </c>
      <c r="K298" s="1" t="s">
        <v>571</v>
      </c>
      <c r="L298" s="1" t="s">
        <v>32</v>
      </c>
      <c r="M298" s="1" t="s">
        <v>9</v>
      </c>
    </row>
    <row r="299" spans="1:13">
      <c r="A299" s="1">
        <v>100001500</v>
      </c>
      <c r="B299" s="1" t="s">
        <v>6</v>
      </c>
      <c r="C299" s="1" t="s">
        <v>520</v>
      </c>
      <c r="D299" s="1" t="s">
        <v>276</v>
      </c>
      <c r="E299" s="1" t="s">
        <v>2</v>
      </c>
      <c r="F299" s="1" t="s">
        <v>277</v>
      </c>
      <c r="G299" s="1" t="s">
        <v>6054</v>
      </c>
      <c r="H299" s="1">
        <v>100017392</v>
      </c>
      <c r="I299" s="1">
        <v>3</v>
      </c>
      <c r="J299" s="1" t="s">
        <v>578</v>
      </c>
      <c r="K299" s="1" t="s">
        <v>7</v>
      </c>
      <c r="L299" s="1" t="s">
        <v>8</v>
      </c>
      <c r="M299" s="1" t="s">
        <v>9</v>
      </c>
    </row>
    <row r="300" spans="1:13">
      <c r="A300" s="1">
        <v>100001502</v>
      </c>
      <c r="B300" s="1" t="s">
        <v>6</v>
      </c>
      <c r="C300" s="1" t="s">
        <v>520</v>
      </c>
      <c r="D300" s="1" t="s">
        <v>279</v>
      </c>
      <c r="E300" s="1" t="s">
        <v>2</v>
      </c>
      <c r="F300" s="1" t="s">
        <v>46</v>
      </c>
      <c r="G300" s="1" t="s">
        <v>6054</v>
      </c>
      <c r="H300" s="1">
        <v>100017392</v>
      </c>
      <c r="I300" s="1">
        <v>3</v>
      </c>
      <c r="J300" s="1" t="s">
        <v>578</v>
      </c>
      <c r="K300" s="1" t="s">
        <v>7</v>
      </c>
      <c r="L300" s="1" t="s">
        <v>8</v>
      </c>
      <c r="M300" s="1" t="s">
        <v>9</v>
      </c>
    </row>
    <row r="301" spans="1:13">
      <c r="A301" s="1">
        <v>100001510</v>
      </c>
      <c r="B301" s="1" t="s">
        <v>6</v>
      </c>
      <c r="C301" s="1" t="s">
        <v>520</v>
      </c>
      <c r="D301" s="1" t="s">
        <v>12</v>
      </c>
      <c r="E301" s="1" t="s">
        <v>11</v>
      </c>
      <c r="F301" s="1" t="s">
        <v>12</v>
      </c>
      <c r="G301" s="1" t="s">
        <v>6053</v>
      </c>
      <c r="H301" s="1">
        <v>100001510</v>
      </c>
      <c r="I301" s="1">
        <v>1</v>
      </c>
      <c r="J301" s="1" t="s">
        <v>579</v>
      </c>
      <c r="K301" s="1" t="s">
        <v>580</v>
      </c>
      <c r="L301" s="1" t="s">
        <v>32</v>
      </c>
      <c r="M301" s="1" t="s">
        <v>9</v>
      </c>
    </row>
    <row r="302" spans="1:13">
      <c r="A302" s="1">
        <v>100001512</v>
      </c>
      <c r="B302" s="1" t="s">
        <v>6</v>
      </c>
      <c r="C302" s="1" t="s">
        <v>520</v>
      </c>
      <c r="D302" s="1" t="s">
        <v>533</v>
      </c>
      <c r="E302" s="1" t="s">
        <v>11</v>
      </c>
      <c r="F302" s="1" t="s">
        <v>12</v>
      </c>
      <c r="G302" s="1" t="s">
        <v>6053</v>
      </c>
      <c r="H302" s="1">
        <v>100001512</v>
      </c>
      <c r="I302" s="1">
        <v>1</v>
      </c>
      <c r="J302" s="1" t="s">
        <v>579</v>
      </c>
      <c r="K302" s="1" t="s">
        <v>580</v>
      </c>
      <c r="L302" s="1" t="s">
        <v>32</v>
      </c>
      <c r="M302" s="1" t="s">
        <v>9</v>
      </c>
    </row>
    <row r="303" spans="1:13">
      <c r="A303" s="1">
        <v>100001514</v>
      </c>
      <c r="B303" s="1" t="s">
        <v>6</v>
      </c>
      <c r="C303" s="1" t="s">
        <v>520</v>
      </c>
      <c r="D303" s="1" t="s">
        <v>12</v>
      </c>
      <c r="E303" s="1" t="s">
        <v>11</v>
      </c>
      <c r="F303" s="1" t="s">
        <v>407</v>
      </c>
      <c r="G303" s="1" t="s">
        <v>6053</v>
      </c>
      <c r="H303" s="1">
        <v>100001514</v>
      </c>
      <c r="I303" s="1">
        <v>1</v>
      </c>
      <c r="J303" s="1" t="s">
        <v>581</v>
      </c>
      <c r="K303" s="1" t="s">
        <v>582</v>
      </c>
      <c r="L303" s="1" t="s">
        <v>32</v>
      </c>
      <c r="M303" s="1" t="s">
        <v>9</v>
      </c>
    </row>
    <row r="304" spans="1:13">
      <c r="A304" s="1">
        <v>100001520</v>
      </c>
      <c r="B304" s="1" t="s">
        <v>6</v>
      </c>
      <c r="C304" s="1" t="s">
        <v>520</v>
      </c>
      <c r="D304" s="1" t="s">
        <v>12</v>
      </c>
      <c r="E304" s="1" t="s">
        <v>11</v>
      </c>
      <c r="F304" s="1" t="s">
        <v>12</v>
      </c>
      <c r="G304" s="1" t="s">
        <v>6053</v>
      </c>
      <c r="H304" s="1">
        <v>100001520</v>
      </c>
      <c r="I304" s="1">
        <v>1</v>
      </c>
      <c r="J304" s="1" t="s">
        <v>583</v>
      </c>
      <c r="K304" s="1" t="s">
        <v>584</v>
      </c>
      <c r="L304" s="1" t="s">
        <v>32</v>
      </c>
      <c r="M304" s="1" t="s">
        <v>9</v>
      </c>
    </row>
    <row r="305" spans="1:13">
      <c r="A305" s="1">
        <v>100001548</v>
      </c>
      <c r="B305" s="1" t="s">
        <v>587</v>
      </c>
      <c r="C305" s="1" t="s">
        <v>586</v>
      </c>
      <c r="D305" s="1" t="s">
        <v>221</v>
      </c>
      <c r="E305" s="1" t="s">
        <v>11</v>
      </c>
      <c r="F305" s="1" t="s">
        <v>12</v>
      </c>
      <c r="G305" s="1" t="s">
        <v>6053</v>
      </c>
      <c r="H305" s="1">
        <v>100001548</v>
      </c>
      <c r="I305" s="1">
        <v>1</v>
      </c>
      <c r="J305" s="1" t="s">
        <v>585</v>
      </c>
      <c r="K305" s="1" t="s">
        <v>588</v>
      </c>
      <c r="L305" s="1" t="s">
        <v>44</v>
      </c>
      <c r="M305" s="1" t="s">
        <v>9</v>
      </c>
    </row>
    <row r="306" spans="1:13">
      <c r="A306" s="1">
        <v>100001560</v>
      </c>
      <c r="B306" s="1" t="s">
        <v>591</v>
      </c>
      <c r="C306" s="1" t="s">
        <v>590</v>
      </c>
      <c r="D306" s="1" t="s">
        <v>533</v>
      </c>
      <c r="E306" s="1" t="s">
        <v>11</v>
      </c>
      <c r="F306" s="1" t="s">
        <v>407</v>
      </c>
      <c r="G306" s="1" t="s">
        <v>6053</v>
      </c>
      <c r="H306" s="1">
        <v>100001560</v>
      </c>
      <c r="I306" s="1">
        <v>1</v>
      </c>
      <c r="J306" s="1" t="s">
        <v>589</v>
      </c>
      <c r="K306" s="1" t="s">
        <v>592</v>
      </c>
      <c r="L306" s="1" t="s">
        <v>32</v>
      </c>
      <c r="M306" s="1" t="s">
        <v>9</v>
      </c>
    </row>
    <row r="307" spans="1:13">
      <c r="A307" s="1">
        <v>100001569</v>
      </c>
      <c r="B307" s="1" t="s">
        <v>591</v>
      </c>
      <c r="C307" s="1" t="s">
        <v>590</v>
      </c>
      <c r="D307" s="1" t="s">
        <v>593</v>
      </c>
      <c r="E307" s="1" t="s">
        <v>2</v>
      </c>
      <c r="F307" s="1" t="s">
        <v>189</v>
      </c>
      <c r="G307" s="1" t="s">
        <v>6054</v>
      </c>
      <c r="H307" s="1">
        <v>100001570</v>
      </c>
      <c r="I307" s="1">
        <v>2</v>
      </c>
      <c r="J307" s="1" t="s">
        <v>594</v>
      </c>
      <c r="K307" s="1" t="s">
        <v>595</v>
      </c>
      <c r="L307" s="1" t="s">
        <v>8</v>
      </c>
      <c r="M307" s="1" t="s">
        <v>69</v>
      </c>
    </row>
    <row r="308" spans="1:13">
      <c r="A308" s="1">
        <v>100001570</v>
      </c>
      <c r="B308" s="1" t="s">
        <v>591</v>
      </c>
      <c r="C308" s="1" t="s">
        <v>590</v>
      </c>
      <c r="D308" s="1" t="s">
        <v>596</v>
      </c>
      <c r="E308" s="1" t="s">
        <v>192</v>
      </c>
      <c r="F308" s="1" t="s">
        <v>193</v>
      </c>
      <c r="G308" s="1" t="s">
        <v>6053</v>
      </c>
      <c r="H308" s="1">
        <v>100001570</v>
      </c>
      <c r="I308" s="1">
        <v>2</v>
      </c>
      <c r="J308" s="1" t="s">
        <v>594</v>
      </c>
      <c r="K308" s="1" t="s">
        <v>595</v>
      </c>
      <c r="L308" s="1" t="s">
        <v>8</v>
      </c>
      <c r="M308" s="1" t="s">
        <v>16</v>
      </c>
    </row>
    <row r="309" spans="1:13">
      <c r="A309" s="1">
        <v>100001574</v>
      </c>
      <c r="B309" s="1" t="s">
        <v>591</v>
      </c>
      <c r="C309" s="1" t="s">
        <v>590</v>
      </c>
      <c r="D309" s="1" t="s">
        <v>597</v>
      </c>
      <c r="E309" s="1" t="s">
        <v>11</v>
      </c>
      <c r="F309" s="1" t="s">
        <v>407</v>
      </c>
      <c r="G309" s="1" t="s">
        <v>6053</v>
      </c>
      <c r="H309" s="1">
        <v>100001574</v>
      </c>
      <c r="I309" s="1">
        <v>1</v>
      </c>
      <c r="J309" s="1" t="s">
        <v>598</v>
      </c>
      <c r="K309" s="1" t="s">
        <v>599</v>
      </c>
      <c r="L309" s="1" t="s">
        <v>32</v>
      </c>
      <c r="M309" s="1" t="s">
        <v>9</v>
      </c>
    </row>
    <row r="310" spans="1:13">
      <c r="A310" s="1">
        <v>100001578</v>
      </c>
      <c r="B310" s="1" t="s">
        <v>591</v>
      </c>
      <c r="C310" s="1" t="s">
        <v>590</v>
      </c>
      <c r="D310" s="1" t="s">
        <v>600</v>
      </c>
      <c r="E310" s="1" t="s">
        <v>11</v>
      </c>
      <c r="F310" s="1" t="s">
        <v>12</v>
      </c>
      <c r="G310" s="1" t="s">
        <v>6053</v>
      </c>
      <c r="H310" s="1">
        <v>100001578</v>
      </c>
      <c r="I310" s="1">
        <v>1</v>
      </c>
      <c r="J310" s="1" t="s">
        <v>601</v>
      </c>
      <c r="K310" s="1" t="s">
        <v>602</v>
      </c>
      <c r="L310" s="1" t="s">
        <v>32</v>
      </c>
      <c r="M310" s="1" t="s">
        <v>9</v>
      </c>
    </row>
    <row r="311" spans="1:13">
      <c r="A311" s="1">
        <v>100001590</v>
      </c>
      <c r="B311" s="1" t="s">
        <v>591</v>
      </c>
      <c r="C311" s="1" t="s">
        <v>590</v>
      </c>
      <c r="D311" s="1" t="s">
        <v>603</v>
      </c>
      <c r="E311" s="1" t="s">
        <v>11</v>
      </c>
      <c r="F311" s="1" t="s">
        <v>12</v>
      </c>
      <c r="G311" s="1" t="s">
        <v>6053</v>
      </c>
      <c r="H311" s="1">
        <v>100001590</v>
      </c>
      <c r="I311" s="1">
        <v>1</v>
      </c>
      <c r="J311" s="1" t="s">
        <v>604</v>
      </c>
      <c r="K311" s="1" t="s">
        <v>605</v>
      </c>
      <c r="L311" s="1" t="s">
        <v>32</v>
      </c>
      <c r="M311" s="1" t="s">
        <v>9</v>
      </c>
    </row>
    <row r="312" spans="1:13">
      <c r="A312" s="1">
        <v>100001594</v>
      </c>
      <c r="B312" s="1" t="s">
        <v>591</v>
      </c>
      <c r="C312" s="1" t="s">
        <v>590</v>
      </c>
      <c r="D312" s="1" t="s">
        <v>606</v>
      </c>
      <c r="E312" s="1" t="s">
        <v>11</v>
      </c>
      <c r="F312" s="1" t="s">
        <v>12</v>
      </c>
      <c r="G312" s="1" t="s">
        <v>6053</v>
      </c>
      <c r="H312" s="1">
        <v>100001594</v>
      </c>
      <c r="I312" s="1">
        <v>1</v>
      </c>
      <c r="J312" s="1" t="s">
        <v>607</v>
      </c>
      <c r="K312" s="1" t="s">
        <v>608</v>
      </c>
      <c r="L312" s="1" t="s">
        <v>39</v>
      </c>
      <c r="M312" s="1" t="s">
        <v>9</v>
      </c>
    </row>
    <row r="313" spans="1:13">
      <c r="A313" s="1">
        <v>100001598</v>
      </c>
      <c r="B313" s="1" t="s">
        <v>591</v>
      </c>
      <c r="C313" s="1" t="s">
        <v>590</v>
      </c>
      <c r="D313" s="1" t="s">
        <v>46</v>
      </c>
      <c r="E313" s="1" t="s">
        <v>2</v>
      </c>
      <c r="F313" s="1" t="s">
        <v>46</v>
      </c>
      <c r="G313" s="1" t="s">
        <v>6053</v>
      </c>
      <c r="H313" s="1">
        <v>100001598</v>
      </c>
      <c r="I313" s="1">
        <v>1</v>
      </c>
      <c r="J313" s="1" t="s">
        <v>609</v>
      </c>
      <c r="K313" s="1" t="s">
        <v>595</v>
      </c>
      <c r="L313" s="1" t="s">
        <v>8</v>
      </c>
      <c r="M313" s="1" t="s">
        <v>9</v>
      </c>
    </row>
    <row r="314" spans="1:13">
      <c r="A314" s="1">
        <v>100001605</v>
      </c>
      <c r="B314" s="1" t="s">
        <v>591</v>
      </c>
      <c r="C314" s="1" t="s">
        <v>590</v>
      </c>
      <c r="D314" s="1" t="s">
        <v>610</v>
      </c>
      <c r="E314" s="1" t="s">
        <v>2</v>
      </c>
      <c r="F314" s="1" t="s">
        <v>277</v>
      </c>
      <c r="G314" s="1" t="s">
        <v>6054</v>
      </c>
      <c r="H314" s="1">
        <v>100017395</v>
      </c>
      <c r="I314" s="1">
        <v>3</v>
      </c>
      <c r="J314" s="1" t="s">
        <v>611</v>
      </c>
      <c r="K314" s="1" t="s">
        <v>595</v>
      </c>
      <c r="L314" s="1" t="s">
        <v>8</v>
      </c>
      <c r="M314" s="1" t="s">
        <v>9</v>
      </c>
    </row>
    <row r="315" spans="1:13">
      <c r="A315" s="1">
        <v>100001606</v>
      </c>
      <c r="B315" s="1" t="s">
        <v>591</v>
      </c>
      <c r="C315" s="1" t="s">
        <v>590</v>
      </c>
      <c r="D315" s="1" t="s">
        <v>612</v>
      </c>
      <c r="E315" s="1" t="s">
        <v>2</v>
      </c>
      <c r="F315" s="1" t="s">
        <v>46</v>
      </c>
      <c r="G315" s="1" t="s">
        <v>6054</v>
      </c>
      <c r="H315" s="1">
        <v>100017395</v>
      </c>
      <c r="I315" s="1">
        <v>3</v>
      </c>
      <c r="J315" s="1" t="s">
        <v>611</v>
      </c>
      <c r="K315" s="1" t="s">
        <v>595</v>
      </c>
      <c r="L315" s="1" t="s">
        <v>8</v>
      </c>
      <c r="M315" s="1" t="s">
        <v>9</v>
      </c>
    </row>
    <row r="316" spans="1:13">
      <c r="A316" s="1">
        <v>100001611</v>
      </c>
      <c r="B316" s="1" t="s">
        <v>591</v>
      </c>
      <c r="C316" s="1" t="s">
        <v>590</v>
      </c>
      <c r="D316" s="1" t="s">
        <v>613</v>
      </c>
      <c r="E316" s="1" t="s">
        <v>27</v>
      </c>
      <c r="F316" s="1" t="s">
        <v>18</v>
      </c>
      <c r="G316" s="1" t="s">
        <v>6053</v>
      </c>
      <c r="H316" s="1">
        <v>100001611</v>
      </c>
      <c r="I316" s="1">
        <v>1</v>
      </c>
      <c r="J316" s="1" t="s">
        <v>614</v>
      </c>
      <c r="K316" s="1" t="s">
        <v>615</v>
      </c>
      <c r="L316" s="1" t="s">
        <v>44</v>
      </c>
      <c r="M316" s="1" t="s">
        <v>9</v>
      </c>
    </row>
    <row r="317" spans="1:13">
      <c r="A317" s="1">
        <v>100001614</v>
      </c>
      <c r="B317" s="1" t="s">
        <v>591</v>
      </c>
      <c r="C317" s="1" t="s">
        <v>590</v>
      </c>
      <c r="D317" s="1" t="s">
        <v>616</v>
      </c>
      <c r="E317" s="1" t="s">
        <v>11</v>
      </c>
      <c r="F317" s="1" t="s">
        <v>12</v>
      </c>
      <c r="G317" s="1" t="s">
        <v>6053</v>
      </c>
      <c r="H317" s="1">
        <v>100001614</v>
      </c>
      <c r="I317" s="1">
        <v>1</v>
      </c>
      <c r="J317" s="1" t="s">
        <v>617</v>
      </c>
      <c r="K317" s="1" t="s">
        <v>618</v>
      </c>
      <c r="L317" s="1" t="s">
        <v>32</v>
      </c>
      <c r="M317" s="1" t="s">
        <v>9</v>
      </c>
    </row>
    <row r="318" spans="1:13">
      <c r="A318" s="1">
        <v>100001619</v>
      </c>
      <c r="B318" s="1" t="s">
        <v>591</v>
      </c>
      <c r="C318" s="1" t="s">
        <v>590</v>
      </c>
      <c r="D318" s="1" t="s">
        <v>12</v>
      </c>
      <c r="E318" s="1" t="s">
        <v>11</v>
      </c>
      <c r="F318" s="1" t="s">
        <v>12</v>
      </c>
      <c r="G318" s="1" t="s">
        <v>6053</v>
      </c>
      <c r="H318" s="1">
        <v>100001619</v>
      </c>
      <c r="I318" s="1">
        <v>1</v>
      </c>
      <c r="J318" s="1" t="s">
        <v>619</v>
      </c>
      <c r="K318" s="1" t="s">
        <v>618</v>
      </c>
      <c r="L318" s="1" t="s">
        <v>32</v>
      </c>
      <c r="M318" s="1" t="s">
        <v>9</v>
      </c>
    </row>
    <row r="319" spans="1:13">
      <c r="A319" s="1">
        <v>100001622</v>
      </c>
      <c r="B319" s="1" t="s">
        <v>591</v>
      </c>
      <c r="C319" s="1" t="s">
        <v>590</v>
      </c>
      <c r="D319" s="1" t="s">
        <v>620</v>
      </c>
      <c r="E319" s="1" t="s">
        <v>11</v>
      </c>
      <c r="F319" s="1" t="s">
        <v>12</v>
      </c>
      <c r="G319" s="1" t="s">
        <v>6053</v>
      </c>
      <c r="H319" s="1">
        <v>100001622</v>
      </c>
      <c r="I319" s="1">
        <v>1</v>
      </c>
      <c r="J319" s="1" t="s">
        <v>621</v>
      </c>
      <c r="K319" s="1" t="s">
        <v>618</v>
      </c>
      <c r="L319" s="1" t="s">
        <v>32</v>
      </c>
      <c r="M319" s="1" t="s">
        <v>9</v>
      </c>
    </row>
    <row r="320" spans="1:13">
      <c r="A320" s="1">
        <v>100001623</v>
      </c>
      <c r="B320" s="1" t="s">
        <v>591</v>
      </c>
      <c r="C320" s="1" t="s">
        <v>590</v>
      </c>
      <c r="D320" s="1" t="s">
        <v>622</v>
      </c>
      <c r="E320" s="1" t="s">
        <v>2</v>
      </c>
      <c r="F320" s="1" t="s">
        <v>46</v>
      </c>
      <c r="G320" s="1" t="s">
        <v>6053</v>
      </c>
      <c r="H320" s="1">
        <v>100001623</v>
      </c>
      <c r="I320" s="1">
        <v>1</v>
      </c>
      <c r="J320" s="1" t="s">
        <v>623</v>
      </c>
      <c r="K320" s="1" t="s">
        <v>595</v>
      </c>
      <c r="L320" s="1" t="s">
        <v>8</v>
      </c>
      <c r="M320" s="1" t="s">
        <v>9</v>
      </c>
    </row>
    <row r="321" spans="1:13">
      <c r="A321" s="1">
        <v>100001627</v>
      </c>
      <c r="B321" s="1" t="s">
        <v>591</v>
      </c>
      <c r="C321" s="1" t="s">
        <v>590</v>
      </c>
      <c r="D321" s="1" t="s">
        <v>624</v>
      </c>
      <c r="E321" s="1" t="s">
        <v>20</v>
      </c>
      <c r="F321" s="1" t="s">
        <v>72</v>
      </c>
      <c r="G321" s="1" t="s">
        <v>6053</v>
      </c>
      <c r="H321" s="1">
        <v>100001627</v>
      </c>
      <c r="I321" s="1">
        <v>1</v>
      </c>
      <c r="J321" s="1" t="s">
        <v>625</v>
      </c>
      <c r="K321" s="1" t="s">
        <v>626</v>
      </c>
      <c r="L321" s="1" t="s">
        <v>15</v>
      </c>
      <c r="M321" s="1" t="s">
        <v>9</v>
      </c>
    </row>
    <row r="322" spans="1:13">
      <c r="A322" s="1">
        <v>100001630</v>
      </c>
      <c r="B322" s="1" t="s">
        <v>591</v>
      </c>
      <c r="C322" s="1" t="s">
        <v>590</v>
      </c>
      <c r="D322" s="1" t="s">
        <v>627</v>
      </c>
      <c r="E322" s="1" t="s">
        <v>27</v>
      </c>
      <c r="F322" s="1" t="s">
        <v>18</v>
      </c>
      <c r="G322" s="1" t="s">
        <v>6053</v>
      </c>
      <c r="H322" s="1">
        <v>100001630</v>
      </c>
      <c r="I322" s="1">
        <v>1</v>
      </c>
      <c r="J322" s="1" t="s">
        <v>628</v>
      </c>
      <c r="K322" s="1" t="s">
        <v>626</v>
      </c>
      <c r="L322" s="1" t="s">
        <v>15</v>
      </c>
      <c r="M322" s="1" t="s">
        <v>9</v>
      </c>
    </row>
    <row r="323" spans="1:13">
      <c r="A323" s="1">
        <v>100001641</v>
      </c>
      <c r="B323" s="1" t="s">
        <v>591</v>
      </c>
      <c r="C323" s="1" t="s">
        <v>590</v>
      </c>
      <c r="D323" s="1" t="s">
        <v>629</v>
      </c>
      <c r="E323" s="1" t="s">
        <v>20</v>
      </c>
      <c r="F323" s="1" t="s">
        <v>72</v>
      </c>
      <c r="G323" s="1" t="s">
        <v>6053</v>
      </c>
      <c r="H323" s="1">
        <v>100001641</v>
      </c>
      <c r="I323" s="1">
        <v>1</v>
      </c>
      <c r="J323" s="1" t="s">
        <v>630</v>
      </c>
      <c r="K323" s="1" t="s">
        <v>631</v>
      </c>
      <c r="L323" s="1" t="s">
        <v>44</v>
      </c>
      <c r="M323" s="1" t="s">
        <v>9</v>
      </c>
    </row>
    <row r="324" spans="1:13">
      <c r="A324" s="1">
        <v>100001650</v>
      </c>
      <c r="B324" s="1" t="s">
        <v>591</v>
      </c>
      <c r="C324" s="1" t="s">
        <v>590</v>
      </c>
      <c r="D324" s="1" t="s">
        <v>632</v>
      </c>
      <c r="E324" s="1" t="s">
        <v>27</v>
      </c>
      <c r="F324" s="1" t="s">
        <v>18</v>
      </c>
      <c r="G324" s="1" t="s">
        <v>6053</v>
      </c>
      <c r="H324" s="1">
        <v>100001650</v>
      </c>
      <c r="I324" s="1">
        <v>1</v>
      </c>
      <c r="J324" s="1" t="s">
        <v>633</v>
      </c>
      <c r="K324" s="1" t="s">
        <v>626</v>
      </c>
      <c r="L324" s="1" t="s">
        <v>15</v>
      </c>
      <c r="M324" s="1" t="s">
        <v>9</v>
      </c>
    </row>
    <row r="325" spans="1:13">
      <c r="A325" s="1">
        <v>100001651</v>
      </c>
      <c r="B325" s="1" t="s">
        <v>591</v>
      </c>
      <c r="C325" s="1" t="s">
        <v>590</v>
      </c>
      <c r="D325" s="1" t="s">
        <v>12</v>
      </c>
      <c r="E325" s="1" t="s">
        <v>11</v>
      </c>
      <c r="F325" s="1" t="s">
        <v>12</v>
      </c>
      <c r="G325" s="1" t="s">
        <v>6053</v>
      </c>
      <c r="H325" s="1">
        <v>100001651</v>
      </c>
      <c r="I325" s="1">
        <v>1</v>
      </c>
      <c r="J325" s="1" t="s">
        <v>634</v>
      </c>
      <c r="K325" s="1" t="s">
        <v>618</v>
      </c>
      <c r="L325" s="1" t="s">
        <v>32</v>
      </c>
      <c r="M325" s="1" t="s">
        <v>9</v>
      </c>
    </row>
    <row r="326" spans="1:13">
      <c r="A326" s="1">
        <v>100001659</v>
      </c>
      <c r="B326" s="1" t="s">
        <v>591</v>
      </c>
      <c r="C326" s="1" t="s">
        <v>590</v>
      </c>
      <c r="D326" s="1" t="s">
        <v>635</v>
      </c>
      <c r="E326" s="1" t="s">
        <v>11</v>
      </c>
      <c r="F326" s="1" t="s">
        <v>12</v>
      </c>
      <c r="G326" s="1" t="s">
        <v>6053</v>
      </c>
      <c r="H326" s="1">
        <v>100001659</v>
      </c>
      <c r="I326" s="1">
        <v>2</v>
      </c>
      <c r="J326" s="1" t="s">
        <v>636</v>
      </c>
      <c r="K326" s="1" t="s">
        <v>618</v>
      </c>
      <c r="L326" s="1" t="s">
        <v>32</v>
      </c>
      <c r="M326" s="1" t="s">
        <v>9</v>
      </c>
    </row>
    <row r="327" spans="1:13">
      <c r="A327" s="1">
        <v>100001661</v>
      </c>
      <c r="B327" s="1" t="s">
        <v>591</v>
      </c>
      <c r="C327" s="1" t="s">
        <v>590</v>
      </c>
      <c r="D327" s="1" t="s">
        <v>637</v>
      </c>
      <c r="E327" s="1" t="s">
        <v>20</v>
      </c>
      <c r="F327" s="1" t="s">
        <v>167</v>
      </c>
      <c r="G327" s="1" t="s">
        <v>6053</v>
      </c>
      <c r="H327" s="1">
        <v>100001661</v>
      </c>
      <c r="I327" s="1">
        <v>1</v>
      </c>
      <c r="J327" s="1" t="s">
        <v>638</v>
      </c>
      <c r="K327" s="1" t="s">
        <v>626</v>
      </c>
      <c r="L327" s="1" t="s">
        <v>15</v>
      </c>
      <c r="M327" s="1" t="s">
        <v>9</v>
      </c>
    </row>
    <row r="328" spans="1:13">
      <c r="A328" s="1">
        <v>100001674</v>
      </c>
      <c r="B328" s="1" t="s">
        <v>591</v>
      </c>
      <c r="C328" s="1" t="s">
        <v>590</v>
      </c>
      <c r="D328" s="1" t="s">
        <v>639</v>
      </c>
      <c r="E328" s="1" t="s">
        <v>11</v>
      </c>
      <c r="F328" s="1" t="s">
        <v>12</v>
      </c>
      <c r="G328" s="1" t="s">
        <v>6053</v>
      </c>
      <c r="H328" s="1">
        <v>100001674</v>
      </c>
      <c r="I328" s="1">
        <v>1</v>
      </c>
      <c r="J328" s="1" t="s">
        <v>640</v>
      </c>
      <c r="K328" s="1" t="s">
        <v>641</v>
      </c>
      <c r="L328" s="1" t="s">
        <v>32</v>
      </c>
      <c r="M328" s="1" t="s">
        <v>9</v>
      </c>
    </row>
    <row r="329" spans="1:13">
      <c r="A329" s="1">
        <v>100001676</v>
      </c>
      <c r="B329" s="1" t="s">
        <v>591</v>
      </c>
      <c r="C329" s="1" t="s">
        <v>590</v>
      </c>
      <c r="D329" s="1" t="s">
        <v>12</v>
      </c>
      <c r="E329" s="1" t="s">
        <v>11</v>
      </c>
      <c r="F329" s="1" t="s">
        <v>12</v>
      </c>
      <c r="G329" s="1" t="s">
        <v>6053</v>
      </c>
      <c r="H329" s="1">
        <v>100001676</v>
      </c>
      <c r="I329" s="1">
        <v>1</v>
      </c>
      <c r="J329" s="1" t="s">
        <v>642</v>
      </c>
      <c r="K329" s="1" t="s">
        <v>641</v>
      </c>
      <c r="L329" s="1" t="s">
        <v>32</v>
      </c>
      <c r="M329" s="1" t="s">
        <v>9</v>
      </c>
    </row>
    <row r="330" spans="1:13">
      <c r="A330" s="1">
        <v>100001685</v>
      </c>
      <c r="B330" s="1" t="s">
        <v>591</v>
      </c>
      <c r="C330" s="1" t="s">
        <v>590</v>
      </c>
      <c r="D330" s="1" t="s">
        <v>533</v>
      </c>
      <c r="E330" s="1" t="s">
        <v>11</v>
      </c>
      <c r="F330" s="1" t="s">
        <v>12</v>
      </c>
      <c r="G330" s="1" t="s">
        <v>6053</v>
      </c>
      <c r="H330" s="1">
        <v>100001685</v>
      </c>
      <c r="I330" s="1">
        <v>1</v>
      </c>
      <c r="J330" s="1" t="s">
        <v>643</v>
      </c>
      <c r="K330" s="1" t="s">
        <v>644</v>
      </c>
      <c r="L330" s="1" t="s">
        <v>32</v>
      </c>
      <c r="M330" s="1" t="s">
        <v>9</v>
      </c>
    </row>
    <row r="331" spans="1:13">
      <c r="A331" s="1">
        <v>100001689</v>
      </c>
      <c r="B331" s="1" t="s">
        <v>591</v>
      </c>
      <c r="C331" s="1" t="s">
        <v>590</v>
      </c>
      <c r="D331" s="1" t="s">
        <v>533</v>
      </c>
      <c r="E331" s="1" t="s">
        <v>11</v>
      </c>
      <c r="F331" s="1" t="s">
        <v>12</v>
      </c>
      <c r="G331" s="1" t="s">
        <v>6053</v>
      </c>
      <c r="H331" s="1">
        <v>100001689</v>
      </c>
      <c r="I331" s="1">
        <v>1</v>
      </c>
      <c r="J331" s="1" t="s">
        <v>645</v>
      </c>
      <c r="K331" s="1" t="s">
        <v>646</v>
      </c>
      <c r="L331" s="1" t="s">
        <v>32</v>
      </c>
      <c r="M331" s="1" t="s">
        <v>9</v>
      </c>
    </row>
    <row r="332" spans="1:13">
      <c r="A332" s="1">
        <v>100001697</v>
      </c>
      <c r="B332" s="1" t="s">
        <v>591</v>
      </c>
      <c r="C332" s="1" t="s">
        <v>590</v>
      </c>
      <c r="D332" s="1" t="s">
        <v>647</v>
      </c>
      <c r="E332" s="1" t="s">
        <v>11</v>
      </c>
      <c r="F332" s="1" t="s">
        <v>12</v>
      </c>
      <c r="G332" s="1" t="s">
        <v>6053</v>
      </c>
      <c r="H332" s="1">
        <v>100001697</v>
      </c>
      <c r="I332" s="1">
        <v>1</v>
      </c>
      <c r="J332" s="1" t="s">
        <v>648</v>
      </c>
      <c r="K332" s="1" t="s">
        <v>649</v>
      </c>
      <c r="L332" s="1" t="s">
        <v>32</v>
      </c>
      <c r="M332" s="1" t="s">
        <v>16</v>
      </c>
    </row>
    <row r="333" spans="1:13">
      <c r="A333" s="1">
        <v>100001711</v>
      </c>
      <c r="B333" s="1" t="s">
        <v>591</v>
      </c>
      <c r="C333" s="1" t="s">
        <v>590</v>
      </c>
      <c r="D333" s="1" t="s">
        <v>105</v>
      </c>
      <c r="E333" s="1" t="s">
        <v>11</v>
      </c>
      <c r="F333" s="1" t="s">
        <v>12</v>
      </c>
      <c r="G333" s="1" t="s">
        <v>6053</v>
      </c>
      <c r="H333" s="1">
        <v>100001711</v>
      </c>
      <c r="I333" s="1">
        <v>1</v>
      </c>
      <c r="J333" s="1" t="s">
        <v>650</v>
      </c>
      <c r="K333" s="1" t="s">
        <v>651</v>
      </c>
      <c r="L333" s="1" t="s">
        <v>32</v>
      </c>
      <c r="M333" s="1" t="s">
        <v>9</v>
      </c>
    </row>
    <row r="334" spans="1:13">
      <c r="A334" s="1">
        <v>100001722</v>
      </c>
      <c r="B334" s="1" t="s">
        <v>591</v>
      </c>
      <c r="C334" s="1" t="s">
        <v>590</v>
      </c>
      <c r="D334" s="1" t="s">
        <v>533</v>
      </c>
      <c r="E334" s="1" t="s">
        <v>11</v>
      </c>
      <c r="F334" s="1" t="s">
        <v>12</v>
      </c>
      <c r="G334" s="1" t="s">
        <v>6053</v>
      </c>
      <c r="H334" s="1">
        <v>100001722</v>
      </c>
      <c r="I334" s="1">
        <v>1</v>
      </c>
      <c r="J334" s="1" t="s">
        <v>652</v>
      </c>
      <c r="K334" s="1" t="s">
        <v>653</v>
      </c>
      <c r="L334" s="1" t="s">
        <v>32</v>
      </c>
      <c r="M334" s="1" t="s">
        <v>9</v>
      </c>
    </row>
    <row r="335" spans="1:13">
      <c r="A335" s="1">
        <v>100001726</v>
      </c>
      <c r="B335" s="1" t="s">
        <v>591</v>
      </c>
      <c r="C335" s="1" t="s">
        <v>590</v>
      </c>
      <c r="D335" s="1" t="s">
        <v>654</v>
      </c>
      <c r="E335" s="1" t="s">
        <v>11</v>
      </c>
      <c r="F335" s="1" t="s">
        <v>407</v>
      </c>
      <c r="G335" s="1" t="s">
        <v>6053</v>
      </c>
      <c r="H335" s="1">
        <v>100001726</v>
      </c>
      <c r="I335" s="1">
        <v>1</v>
      </c>
      <c r="J335" s="1" t="s">
        <v>655</v>
      </c>
      <c r="K335" s="1" t="s">
        <v>656</v>
      </c>
      <c r="L335" s="1" t="s">
        <v>32</v>
      </c>
      <c r="M335" s="1" t="s">
        <v>9</v>
      </c>
    </row>
    <row r="336" spans="1:13">
      <c r="A336" s="1">
        <v>100001731</v>
      </c>
      <c r="B336" s="1" t="s">
        <v>591</v>
      </c>
      <c r="C336" s="1" t="s">
        <v>590</v>
      </c>
      <c r="D336" s="1" t="s">
        <v>12</v>
      </c>
      <c r="E336" s="1" t="s">
        <v>11</v>
      </c>
      <c r="F336" s="1" t="s">
        <v>12</v>
      </c>
      <c r="G336" s="1" t="s">
        <v>6053</v>
      </c>
      <c r="H336" s="1">
        <v>100001731</v>
      </c>
      <c r="I336" s="1">
        <v>2</v>
      </c>
      <c r="J336" s="1" t="s">
        <v>657</v>
      </c>
      <c r="K336" s="1" t="s">
        <v>658</v>
      </c>
      <c r="L336" s="1" t="s">
        <v>32</v>
      </c>
      <c r="M336" s="1" t="s">
        <v>9</v>
      </c>
    </row>
    <row r="337" spans="1:13">
      <c r="A337" s="1">
        <v>100001735</v>
      </c>
      <c r="B337" s="1" t="s">
        <v>591</v>
      </c>
      <c r="C337" s="1" t="s">
        <v>590</v>
      </c>
      <c r="D337" s="1" t="s">
        <v>659</v>
      </c>
      <c r="E337" s="1" t="s">
        <v>11</v>
      </c>
      <c r="F337" s="1" t="s">
        <v>12</v>
      </c>
      <c r="G337" s="1" t="s">
        <v>6053</v>
      </c>
      <c r="H337" s="1">
        <v>100001735</v>
      </c>
      <c r="I337" s="1">
        <v>1</v>
      </c>
      <c r="J337" s="1" t="s">
        <v>660</v>
      </c>
      <c r="K337" s="1" t="s">
        <v>661</v>
      </c>
      <c r="L337" s="1" t="s">
        <v>32</v>
      </c>
      <c r="M337" s="1" t="s">
        <v>9</v>
      </c>
    </row>
    <row r="338" spans="1:13">
      <c r="A338" s="1">
        <v>100001739</v>
      </c>
      <c r="B338" s="1" t="s">
        <v>591</v>
      </c>
      <c r="C338" s="1" t="s">
        <v>590</v>
      </c>
      <c r="D338" s="1" t="s">
        <v>12</v>
      </c>
      <c r="E338" s="1" t="s">
        <v>11</v>
      </c>
      <c r="F338" s="1" t="s">
        <v>12</v>
      </c>
      <c r="G338" s="1" t="s">
        <v>6053</v>
      </c>
      <c r="H338" s="1">
        <v>100001739</v>
      </c>
      <c r="I338" s="1">
        <v>1</v>
      </c>
      <c r="J338" s="1" t="s">
        <v>662</v>
      </c>
      <c r="K338" s="1" t="s">
        <v>661</v>
      </c>
      <c r="L338" s="1" t="s">
        <v>32</v>
      </c>
      <c r="M338" s="1" t="s">
        <v>9</v>
      </c>
    </row>
    <row r="339" spans="1:13">
      <c r="A339" s="1">
        <v>100001749</v>
      </c>
      <c r="B339" s="1" t="s">
        <v>591</v>
      </c>
      <c r="C339" s="1" t="s">
        <v>590</v>
      </c>
      <c r="D339" s="1" t="s">
        <v>533</v>
      </c>
      <c r="E339" s="1" t="s">
        <v>11</v>
      </c>
      <c r="F339" s="1" t="s">
        <v>407</v>
      </c>
      <c r="G339" s="1" t="s">
        <v>6053</v>
      </c>
      <c r="H339" s="1">
        <v>100001749</v>
      </c>
      <c r="I339" s="1">
        <v>1</v>
      </c>
      <c r="J339" s="1" t="s">
        <v>663</v>
      </c>
      <c r="K339" s="1" t="s">
        <v>664</v>
      </c>
      <c r="L339" s="1" t="s">
        <v>32</v>
      </c>
      <c r="M339" s="1" t="s">
        <v>9</v>
      </c>
    </row>
    <row r="340" spans="1:13">
      <c r="A340" s="1">
        <v>100001755</v>
      </c>
      <c r="B340" s="1" t="s">
        <v>591</v>
      </c>
      <c r="C340" s="1" t="s">
        <v>590</v>
      </c>
      <c r="D340" s="1" t="s">
        <v>533</v>
      </c>
      <c r="E340" s="1" t="s">
        <v>11</v>
      </c>
      <c r="F340" s="1" t="s">
        <v>407</v>
      </c>
      <c r="G340" s="1" t="s">
        <v>6053</v>
      </c>
      <c r="H340" s="1">
        <v>100001755</v>
      </c>
      <c r="I340" s="1">
        <v>1</v>
      </c>
      <c r="J340" s="1" t="s">
        <v>665</v>
      </c>
      <c r="K340" s="1" t="s">
        <v>666</v>
      </c>
      <c r="L340" s="1" t="s">
        <v>32</v>
      </c>
      <c r="M340" s="1" t="s">
        <v>9</v>
      </c>
    </row>
    <row r="341" spans="1:13">
      <c r="A341" s="1">
        <v>100001774</v>
      </c>
      <c r="B341" s="1" t="s">
        <v>591</v>
      </c>
      <c r="C341" s="1" t="s">
        <v>590</v>
      </c>
      <c r="D341" s="1" t="s">
        <v>533</v>
      </c>
      <c r="E341" s="1" t="s">
        <v>11</v>
      </c>
      <c r="F341" s="1" t="s">
        <v>407</v>
      </c>
      <c r="G341" s="1" t="s">
        <v>6053</v>
      </c>
      <c r="H341" s="1">
        <v>100001774</v>
      </c>
      <c r="I341" s="1">
        <v>1</v>
      </c>
      <c r="J341" s="1" t="s">
        <v>667</v>
      </c>
      <c r="K341" s="1" t="s">
        <v>668</v>
      </c>
      <c r="L341" s="1" t="s">
        <v>32</v>
      </c>
      <c r="M341" s="1" t="s">
        <v>9</v>
      </c>
    </row>
    <row r="342" spans="1:13">
      <c r="A342" s="1">
        <v>100001776</v>
      </c>
      <c r="B342" s="1" t="s">
        <v>591</v>
      </c>
      <c r="C342" s="1" t="s">
        <v>590</v>
      </c>
      <c r="D342" s="1" t="s">
        <v>669</v>
      </c>
      <c r="E342" s="1" t="s">
        <v>2</v>
      </c>
      <c r="F342" s="1" t="s">
        <v>670</v>
      </c>
      <c r="G342" s="1" t="s">
        <v>6054</v>
      </c>
      <c r="H342" s="1">
        <v>100017394</v>
      </c>
      <c r="I342" s="1">
        <v>3</v>
      </c>
      <c r="J342" s="1" t="s">
        <v>671</v>
      </c>
      <c r="K342" s="1" t="s">
        <v>595</v>
      </c>
      <c r="L342" s="1" t="s">
        <v>8</v>
      </c>
      <c r="M342" s="1" t="s">
        <v>9</v>
      </c>
    </row>
    <row r="343" spans="1:13">
      <c r="A343" s="1">
        <v>100001777</v>
      </c>
      <c r="B343" s="1" t="s">
        <v>591</v>
      </c>
      <c r="C343" s="1" t="s">
        <v>590</v>
      </c>
      <c r="D343" s="1" t="s">
        <v>672</v>
      </c>
      <c r="E343" s="1" t="s">
        <v>2</v>
      </c>
      <c r="F343" s="1" t="s">
        <v>673</v>
      </c>
      <c r="G343" s="1" t="s">
        <v>6054</v>
      </c>
      <c r="H343" s="1">
        <v>100017394</v>
      </c>
      <c r="I343" s="1">
        <v>3</v>
      </c>
      <c r="J343" s="1" t="s">
        <v>671</v>
      </c>
      <c r="K343" s="1" t="s">
        <v>595</v>
      </c>
      <c r="L343" s="1" t="s">
        <v>8</v>
      </c>
      <c r="M343" s="1" t="s">
        <v>9</v>
      </c>
    </row>
    <row r="344" spans="1:13">
      <c r="A344" s="1">
        <v>100001780</v>
      </c>
      <c r="B344" s="1" t="s">
        <v>591</v>
      </c>
      <c r="C344" s="1" t="s">
        <v>590</v>
      </c>
      <c r="D344" s="1" t="s">
        <v>674</v>
      </c>
      <c r="E344" s="1" t="s">
        <v>11</v>
      </c>
      <c r="F344" s="1" t="s">
        <v>12</v>
      </c>
      <c r="G344" s="1" t="s">
        <v>6053</v>
      </c>
      <c r="H344" s="1">
        <v>100001780</v>
      </c>
      <c r="I344" s="1">
        <v>1</v>
      </c>
      <c r="J344" s="1" t="s">
        <v>675</v>
      </c>
      <c r="K344" s="1" t="s">
        <v>676</v>
      </c>
      <c r="L344" s="1" t="s">
        <v>32</v>
      </c>
      <c r="M344" s="1" t="s">
        <v>9</v>
      </c>
    </row>
    <row r="345" spans="1:13">
      <c r="A345" s="1">
        <v>100001789</v>
      </c>
      <c r="B345" s="1" t="s">
        <v>591</v>
      </c>
      <c r="C345" s="1" t="s">
        <v>590</v>
      </c>
      <c r="D345" s="1" t="s">
        <v>677</v>
      </c>
      <c r="E345" s="1" t="s">
        <v>11</v>
      </c>
      <c r="F345" s="1" t="s">
        <v>12</v>
      </c>
      <c r="G345" s="1" t="s">
        <v>6053</v>
      </c>
      <c r="H345" s="1">
        <v>100001789</v>
      </c>
      <c r="I345" s="1">
        <v>1</v>
      </c>
      <c r="J345" s="1" t="s">
        <v>678</v>
      </c>
      <c r="K345" s="1" t="s">
        <v>679</v>
      </c>
      <c r="L345" s="1" t="s">
        <v>32</v>
      </c>
      <c r="M345" s="1" t="s">
        <v>9</v>
      </c>
    </row>
    <row r="346" spans="1:13">
      <c r="A346" s="1">
        <v>100001803</v>
      </c>
      <c r="B346" s="1" t="s">
        <v>591</v>
      </c>
      <c r="C346" s="1" t="s">
        <v>590</v>
      </c>
      <c r="D346" s="1" t="s">
        <v>533</v>
      </c>
      <c r="E346" s="1" t="s">
        <v>11</v>
      </c>
      <c r="F346" s="1" t="s">
        <v>12</v>
      </c>
      <c r="G346" s="1" t="s">
        <v>6053</v>
      </c>
      <c r="H346" s="1">
        <v>100001803</v>
      </c>
      <c r="I346" s="1">
        <v>1</v>
      </c>
      <c r="J346" s="1" t="s">
        <v>680</v>
      </c>
      <c r="K346" s="1" t="s">
        <v>681</v>
      </c>
      <c r="L346" s="1" t="s">
        <v>32</v>
      </c>
      <c r="M346" s="1" t="s">
        <v>9</v>
      </c>
    </row>
    <row r="347" spans="1:13">
      <c r="A347" s="1">
        <v>100001812</v>
      </c>
      <c r="B347" s="1" t="s">
        <v>591</v>
      </c>
      <c r="C347" s="1" t="s">
        <v>590</v>
      </c>
      <c r="D347" s="1" t="s">
        <v>682</v>
      </c>
      <c r="E347" s="1" t="s">
        <v>11</v>
      </c>
      <c r="F347" s="1" t="s">
        <v>12</v>
      </c>
      <c r="G347" s="1" t="s">
        <v>6053</v>
      </c>
      <c r="H347" s="1">
        <v>100001812</v>
      </c>
      <c r="I347" s="1">
        <v>1</v>
      </c>
      <c r="J347" s="1" t="s">
        <v>683</v>
      </c>
      <c r="K347" s="1" t="s">
        <v>684</v>
      </c>
      <c r="L347" s="1" t="s">
        <v>32</v>
      </c>
      <c r="M347" s="1" t="s">
        <v>9</v>
      </c>
    </row>
    <row r="348" spans="1:13">
      <c r="A348" s="1">
        <v>100001817</v>
      </c>
      <c r="B348" s="1" t="s">
        <v>591</v>
      </c>
      <c r="C348" s="1" t="s">
        <v>590</v>
      </c>
      <c r="D348" s="1" t="s">
        <v>533</v>
      </c>
      <c r="E348" s="1" t="s">
        <v>11</v>
      </c>
      <c r="F348" s="1" t="s">
        <v>12</v>
      </c>
      <c r="G348" s="1" t="s">
        <v>6053</v>
      </c>
      <c r="H348" s="1">
        <v>100001817</v>
      </c>
      <c r="I348" s="1">
        <v>1</v>
      </c>
      <c r="J348" s="1" t="s">
        <v>685</v>
      </c>
      <c r="K348" s="1" t="s">
        <v>684</v>
      </c>
      <c r="L348" s="1" t="s">
        <v>32</v>
      </c>
      <c r="M348" s="1" t="s">
        <v>9</v>
      </c>
    </row>
    <row r="349" spans="1:13">
      <c r="A349" s="1">
        <v>100001822</v>
      </c>
      <c r="B349" s="1" t="s">
        <v>591</v>
      </c>
      <c r="C349" s="1" t="s">
        <v>590</v>
      </c>
      <c r="D349" s="1" t="s">
        <v>686</v>
      </c>
      <c r="E349" s="1" t="s">
        <v>2</v>
      </c>
      <c r="F349" s="1" t="s">
        <v>46</v>
      </c>
      <c r="G349" s="1" t="s">
        <v>6053</v>
      </c>
      <c r="H349" s="1">
        <v>100001822</v>
      </c>
      <c r="I349" s="1">
        <v>1</v>
      </c>
      <c r="J349" s="1" t="s">
        <v>687</v>
      </c>
      <c r="K349" s="1" t="s">
        <v>595</v>
      </c>
      <c r="L349" s="1" t="s">
        <v>8</v>
      </c>
      <c r="M349" s="1" t="s">
        <v>9</v>
      </c>
    </row>
    <row r="350" spans="1:13">
      <c r="A350" s="1">
        <v>100001824</v>
      </c>
      <c r="B350" s="1" t="s">
        <v>591</v>
      </c>
      <c r="C350" s="1" t="s">
        <v>590</v>
      </c>
      <c r="D350" s="1" t="s">
        <v>688</v>
      </c>
      <c r="E350" s="1" t="s">
        <v>11</v>
      </c>
      <c r="F350" s="1" t="s">
        <v>12</v>
      </c>
      <c r="G350" s="1" t="s">
        <v>6053</v>
      </c>
      <c r="H350" s="1">
        <v>100001824</v>
      </c>
      <c r="I350" s="1">
        <v>1</v>
      </c>
      <c r="J350" s="1" t="s">
        <v>689</v>
      </c>
      <c r="K350" s="1" t="s">
        <v>684</v>
      </c>
      <c r="L350" s="1" t="s">
        <v>32</v>
      </c>
      <c r="M350" s="1" t="s">
        <v>9</v>
      </c>
    </row>
    <row r="351" spans="1:13">
      <c r="A351" s="1">
        <v>100001827</v>
      </c>
      <c r="B351" s="1" t="s">
        <v>591</v>
      </c>
      <c r="C351" s="1" t="s">
        <v>590</v>
      </c>
      <c r="D351" s="1" t="s">
        <v>690</v>
      </c>
      <c r="E351" s="1" t="s">
        <v>27</v>
      </c>
      <c r="F351" s="1" t="s">
        <v>18</v>
      </c>
      <c r="G351" s="1" t="s">
        <v>6053</v>
      </c>
      <c r="H351" s="1">
        <v>100001827</v>
      </c>
      <c r="I351" s="1">
        <v>1</v>
      </c>
      <c r="J351" s="1" t="s">
        <v>691</v>
      </c>
      <c r="K351" s="1" t="s">
        <v>626</v>
      </c>
      <c r="L351" s="1" t="s">
        <v>15</v>
      </c>
      <c r="M351" s="1" t="s">
        <v>9</v>
      </c>
    </row>
    <row r="352" spans="1:13">
      <c r="A352" s="1">
        <v>100001828</v>
      </c>
      <c r="B352" s="1" t="s">
        <v>591</v>
      </c>
      <c r="C352" s="1" t="s">
        <v>590</v>
      </c>
      <c r="D352" s="1" t="s">
        <v>692</v>
      </c>
      <c r="E352" s="1" t="s">
        <v>27</v>
      </c>
      <c r="F352" s="1" t="s">
        <v>18</v>
      </c>
      <c r="G352" s="1" t="s">
        <v>6053</v>
      </c>
      <c r="H352" s="1">
        <v>100001828</v>
      </c>
      <c r="I352" s="1">
        <v>1</v>
      </c>
      <c r="J352" s="1" t="s">
        <v>691</v>
      </c>
      <c r="K352" s="1" t="s">
        <v>626</v>
      </c>
      <c r="L352" s="1" t="s">
        <v>15</v>
      </c>
      <c r="M352" s="1" t="s">
        <v>9</v>
      </c>
    </row>
    <row r="353" spans="1:13">
      <c r="A353" s="1">
        <v>100001841</v>
      </c>
      <c r="B353" s="1" t="s">
        <v>591</v>
      </c>
      <c r="C353" s="1" t="s">
        <v>590</v>
      </c>
      <c r="D353" s="1" t="s">
        <v>693</v>
      </c>
      <c r="E353" s="1" t="s">
        <v>20</v>
      </c>
      <c r="F353" s="1" t="s">
        <v>72</v>
      </c>
      <c r="G353" s="1" t="s">
        <v>6053</v>
      </c>
      <c r="H353" s="1">
        <v>100001841</v>
      </c>
      <c r="I353" s="1">
        <v>1</v>
      </c>
      <c r="J353" s="1" t="s">
        <v>694</v>
      </c>
      <c r="K353" s="1" t="s">
        <v>695</v>
      </c>
      <c r="L353" s="1" t="s">
        <v>44</v>
      </c>
      <c r="M353" s="1" t="s">
        <v>9</v>
      </c>
    </row>
    <row r="354" spans="1:13">
      <c r="A354" s="1">
        <v>100001842</v>
      </c>
      <c r="B354" s="1" t="s">
        <v>591</v>
      </c>
      <c r="C354" s="1" t="s">
        <v>590</v>
      </c>
      <c r="D354" s="1" t="s">
        <v>696</v>
      </c>
      <c r="E354" s="1" t="s">
        <v>20</v>
      </c>
      <c r="F354" s="1" t="s">
        <v>203</v>
      </c>
      <c r="G354" s="1" t="s">
        <v>6053</v>
      </c>
      <c r="H354" s="1">
        <v>100001842</v>
      </c>
      <c r="I354" s="1">
        <v>1</v>
      </c>
      <c r="J354" s="1" t="s">
        <v>694</v>
      </c>
      <c r="K354" s="1" t="s">
        <v>695</v>
      </c>
      <c r="L354" s="1" t="s">
        <v>44</v>
      </c>
      <c r="M354" s="1" t="s">
        <v>9</v>
      </c>
    </row>
    <row r="355" spans="1:13">
      <c r="A355" s="1">
        <v>100001852</v>
      </c>
      <c r="B355" s="1" t="s">
        <v>591</v>
      </c>
      <c r="C355" s="1" t="s">
        <v>590</v>
      </c>
      <c r="D355" s="1" t="s">
        <v>533</v>
      </c>
      <c r="E355" s="1" t="s">
        <v>11</v>
      </c>
      <c r="F355" s="1" t="s">
        <v>12</v>
      </c>
      <c r="G355" s="1" t="s">
        <v>6053</v>
      </c>
      <c r="H355" s="1">
        <v>100001852</v>
      </c>
      <c r="I355" s="1">
        <v>1</v>
      </c>
      <c r="J355" s="1" t="s">
        <v>697</v>
      </c>
      <c r="K355" s="1" t="s">
        <v>698</v>
      </c>
      <c r="L355" s="1" t="s">
        <v>32</v>
      </c>
      <c r="M355" s="1" t="s">
        <v>9</v>
      </c>
    </row>
    <row r="356" spans="1:13">
      <c r="A356" s="1">
        <v>100001859</v>
      </c>
      <c r="B356" s="1" t="s">
        <v>591</v>
      </c>
      <c r="C356" s="1" t="s">
        <v>590</v>
      </c>
      <c r="D356" s="1" t="s">
        <v>699</v>
      </c>
      <c r="E356" s="1" t="s">
        <v>11</v>
      </c>
      <c r="F356" s="1" t="s">
        <v>12</v>
      </c>
      <c r="G356" s="1" t="s">
        <v>6053</v>
      </c>
      <c r="H356" s="1">
        <v>100001859</v>
      </c>
      <c r="I356" s="1">
        <v>1</v>
      </c>
      <c r="J356" s="1" t="s">
        <v>700</v>
      </c>
      <c r="K356" s="1" t="s">
        <v>701</v>
      </c>
      <c r="L356" s="1" t="s">
        <v>32</v>
      </c>
      <c r="M356" s="1" t="s">
        <v>9</v>
      </c>
    </row>
    <row r="357" spans="1:13">
      <c r="A357" s="1">
        <v>100001867</v>
      </c>
      <c r="B357" s="1" t="s">
        <v>591</v>
      </c>
      <c r="C357" s="1" t="s">
        <v>590</v>
      </c>
      <c r="D357" s="1" t="s">
        <v>12</v>
      </c>
      <c r="E357" s="1" t="s">
        <v>11</v>
      </c>
      <c r="F357" s="1" t="s">
        <v>407</v>
      </c>
      <c r="G357" s="1" t="s">
        <v>6053</v>
      </c>
      <c r="H357" s="1">
        <v>100001867</v>
      </c>
      <c r="I357" s="1">
        <v>1</v>
      </c>
      <c r="J357" s="1" t="s">
        <v>702</v>
      </c>
      <c r="K357" s="1" t="s">
        <v>703</v>
      </c>
      <c r="L357" s="1" t="s">
        <v>32</v>
      </c>
      <c r="M357" s="1" t="s">
        <v>9</v>
      </c>
    </row>
    <row r="358" spans="1:13">
      <c r="A358" s="1">
        <v>100001870</v>
      </c>
      <c r="B358" s="1" t="s">
        <v>591</v>
      </c>
      <c r="C358" s="1" t="s">
        <v>590</v>
      </c>
      <c r="D358" s="1" t="s">
        <v>533</v>
      </c>
      <c r="E358" s="1" t="s">
        <v>11</v>
      </c>
      <c r="F358" s="1" t="s">
        <v>407</v>
      </c>
      <c r="G358" s="1" t="s">
        <v>6053</v>
      </c>
      <c r="H358" s="1">
        <v>100001870</v>
      </c>
      <c r="I358" s="1">
        <v>1</v>
      </c>
      <c r="J358" s="1" t="s">
        <v>704</v>
      </c>
      <c r="K358" s="1" t="s">
        <v>705</v>
      </c>
      <c r="L358" s="1" t="s">
        <v>32</v>
      </c>
      <c r="M358" s="1" t="s">
        <v>9</v>
      </c>
    </row>
    <row r="359" spans="1:13">
      <c r="A359" s="1">
        <v>100001877</v>
      </c>
      <c r="B359" s="1" t="s">
        <v>591</v>
      </c>
      <c r="C359" s="1" t="s">
        <v>590</v>
      </c>
      <c r="D359" s="1" t="s">
        <v>706</v>
      </c>
      <c r="E359" s="1" t="s">
        <v>20</v>
      </c>
      <c r="F359" s="1" t="s">
        <v>100</v>
      </c>
      <c r="G359" s="1" t="s">
        <v>6053</v>
      </c>
      <c r="H359" s="1">
        <v>100001877</v>
      </c>
      <c r="I359" s="1">
        <v>1</v>
      </c>
      <c r="J359" s="1" t="s">
        <v>707</v>
      </c>
      <c r="K359" s="1" t="s">
        <v>626</v>
      </c>
      <c r="L359" s="1" t="s">
        <v>15</v>
      </c>
      <c r="M359" s="1" t="s">
        <v>16</v>
      </c>
    </row>
    <row r="360" spans="1:13">
      <c r="A360" s="1">
        <v>100001880</v>
      </c>
      <c r="B360" s="1" t="s">
        <v>591</v>
      </c>
      <c r="C360" s="1" t="s">
        <v>590</v>
      </c>
      <c r="D360" s="1" t="s">
        <v>708</v>
      </c>
      <c r="E360" s="1" t="s">
        <v>11</v>
      </c>
      <c r="F360" s="1" t="s">
        <v>12</v>
      </c>
      <c r="G360" s="1" t="s">
        <v>6053</v>
      </c>
      <c r="H360" s="1">
        <v>100001880</v>
      </c>
      <c r="I360" s="1">
        <v>1</v>
      </c>
      <c r="J360" s="1" t="s">
        <v>707</v>
      </c>
      <c r="K360" s="1" t="s">
        <v>709</v>
      </c>
      <c r="L360" s="1" t="s">
        <v>32</v>
      </c>
      <c r="M360" s="1" t="s">
        <v>16</v>
      </c>
    </row>
    <row r="361" spans="1:13">
      <c r="A361" s="1">
        <v>100001885</v>
      </c>
      <c r="B361" s="1" t="s">
        <v>591</v>
      </c>
      <c r="C361" s="1" t="s">
        <v>590</v>
      </c>
      <c r="D361" s="1" t="s">
        <v>710</v>
      </c>
      <c r="E361" s="1" t="s">
        <v>11</v>
      </c>
      <c r="F361" s="1" t="s">
        <v>12</v>
      </c>
      <c r="G361" s="1" t="s">
        <v>6053</v>
      </c>
      <c r="H361" s="1">
        <v>100001885</v>
      </c>
      <c r="I361" s="1">
        <v>1</v>
      </c>
      <c r="J361" s="1" t="s">
        <v>711</v>
      </c>
      <c r="K361" s="1" t="s">
        <v>709</v>
      </c>
      <c r="L361" s="1" t="s">
        <v>32</v>
      </c>
      <c r="M361" s="1" t="s">
        <v>16</v>
      </c>
    </row>
    <row r="362" spans="1:13">
      <c r="A362" s="1">
        <v>100001895</v>
      </c>
      <c r="B362" s="1" t="s">
        <v>591</v>
      </c>
      <c r="C362" s="1" t="s">
        <v>590</v>
      </c>
      <c r="D362" s="1" t="s">
        <v>712</v>
      </c>
      <c r="E362" s="1" t="s">
        <v>11</v>
      </c>
      <c r="F362" s="1" t="s">
        <v>12</v>
      </c>
      <c r="G362" s="1" t="s">
        <v>6053</v>
      </c>
      <c r="H362" s="1">
        <v>100001895</v>
      </c>
      <c r="I362" s="1">
        <v>1</v>
      </c>
      <c r="J362" s="1" t="s">
        <v>713</v>
      </c>
      <c r="K362" s="1" t="s">
        <v>714</v>
      </c>
      <c r="L362" s="1" t="s">
        <v>32</v>
      </c>
      <c r="M362" s="1" t="s">
        <v>9</v>
      </c>
    </row>
    <row r="363" spans="1:13">
      <c r="A363" s="1">
        <v>100001901</v>
      </c>
      <c r="B363" s="1" t="s">
        <v>591</v>
      </c>
      <c r="C363" s="1" t="s">
        <v>590</v>
      </c>
      <c r="D363" s="1" t="s">
        <v>533</v>
      </c>
      <c r="E363" s="1" t="s">
        <v>11</v>
      </c>
      <c r="F363" s="1" t="s">
        <v>407</v>
      </c>
      <c r="G363" s="1" t="s">
        <v>6053</v>
      </c>
      <c r="H363" s="1">
        <v>100001901</v>
      </c>
      <c r="I363" s="1">
        <v>1</v>
      </c>
      <c r="J363" s="1" t="s">
        <v>715</v>
      </c>
      <c r="K363" s="1" t="s">
        <v>716</v>
      </c>
      <c r="L363" s="1" t="s">
        <v>32</v>
      </c>
      <c r="M363" s="1" t="s">
        <v>9</v>
      </c>
    </row>
    <row r="364" spans="1:13">
      <c r="A364" s="1">
        <v>100001906</v>
      </c>
      <c r="B364" s="1" t="s">
        <v>591</v>
      </c>
      <c r="C364" s="1" t="s">
        <v>590</v>
      </c>
      <c r="D364" s="1" t="s">
        <v>46</v>
      </c>
      <c r="E364" s="1" t="s">
        <v>2</v>
      </c>
      <c r="F364" s="1" t="s">
        <v>46</v>
      </c>
      <c r="G364" s="1" t="s">
        <v>6053</v>
      </c>
      <c r="H364" s="1">
        <v>100001906</v>
      </c>
      <c r="I364" s="1">
        <v>1</v>
      </c>
      <c r="J364" s="1" t="s">
        <v>717</v>
      </c>
      <c r="K364" s="1" t="s">
        <v>595</v>
      </c>
      <c r="L364" s="1" t="s">
        <v>8</v>
      </c>
      <c r="M364" s="1" t="s">
        <v>16</v>
      </c>
    </row>
    <row r="365" spans="1:13">
      <c r="A365" s="1">
        <v>100001907</v>
      </c>
      <c r="B365" s="1" t="s">
        <v>591</v>
      </c>
      <c r="C365" s="1" t="s">
        <v>590</v>
      </c>
      <c r="D365" s="1" t="s">
        <v>12</v>
      </c>
      <c r="E365" s="1" t="s">
        <v>11</v>
      </c>
      <c r="F365" s="1" t="s">
        <v>12</v>
      </c>
      <c r="G365" s="1" t="s">
        <v>6053</v>
      </c>
      <c r="H365" s="1">
        <v>100001907</v>
      </c>
      <c r="I365" s="1">
        <v>1</v>
      </c>
      <c r="J365" s="1" t="s">
        <v>718</v>
      </c>
      <c r="K365" s="1" t="s">
        <v>719</v>
      </c>
      <c r="L365" s="1" t="s">
        <v>32</v>
      </c>
      <c r="M365" s="1" t="s">
        <v>9</v>
      </c>
    </row>
    <row r="366" spans="1:13">
      <c r="A366" s="1">
        <v>100001912</v>
      </c>
      <c r="B366" s="1" t="s">
        <v>591</v>
      </c>
      <c r="C366" s="1" t="s">
        <v>590</v>
      </c>
      <c r="D366" s="1" t="s">
        <v>533</v>
      </c>
      <c r="E366" s="1" t="s">
        <v>11</v>
      </c>
      <c r="F366" s="1" t="s">
        <v>12</v>
      </c>
      <c r="G366" s="1" t="s">
        <v>6053</v>
      </c>
      <c r="H366" s="1">
        <v>100001912</v>
      </c>
      <c r="I366" s="1">
        <v>1</v>
      </c>
      <c r="J366" s="1" t="s">
        <v>720</v>
      </c>
      <c r="K366" s="1" t="s">
        <v>719</v>
      </c>
      <c r="L366" s="1" t="s">
        <v>32</v>
      </c>
      <c r="M366" s="1" t="s">
        <v>9</v>
      </c>
    </row>
    <row r="367" spans="1:13">
      <c r="A367" s="1">
        <v>100001914</v>
      </c>
      <c r="B367" s="1" t="s">
        <v>591</v>
      </c>
      <c r="C367" s="1" t="s">
        <v>590</v>
      </c>
      <c r="D367" s="1" t="s">
        <v>721</v>
      </c>
      <c r="E367" s="1" t="s">
        <v>20</v>
      </c>
      <c r="F367" s="1" t="s">
        <v>72</v>
      </c>
      <c r="G367" s="1" t="s">
        <v>6053</v>
      </c>
      <c r="H367" s="1">
        <v>100001914</v>
      </c>
      <c r="I367" s="1">
        <v>1</v>
      </c>
      <c r="J367" s="1" t="s">
        <v>722</v>
      </c>
      <c r="K367" s="1" t="s">
        <v>723</v>
      </c>
      <c r="L367" s="1" t="s">
        <v>44</v>
      </c>
      <c r="M367" s="1" t="s">
        <v>9</v>
      </c>
    </row>
    <row r="368" spans="1:13">
      <c r="A368" s="1">
        <v>100001920</v>
      </c>
      <c r="B368" s="1" t="s">
        <v>591</v>
      </c>
      <c r="C368" s="1" t="s">
        <v>726</v>
      </c>
      <c r="D368" s="1" t="s">
        <v>724</v>
      </c>
      <c r="E368" s="1" t="s">
        <v>11</v>
      </c>
      <c r="F368" s="1" t="s">
        <v>12</v>
      </c>
      <c r="G368" s="1" t="s">
        <v>6053</v>
      </c>
      <c r="H368" s="1">
        <v>100001920</v>
      </c>
      <c r="I368" s="1">
        <v>1</v>
      </c>
      <c r="J368" s="1" t="s">
        <v>725</v>
      </c>
      <c r="K368" s="1" t="s">
        <v>727</v>
      </c>
      <c r="L368" s="1" t="s">
        <v>32</v>
      </c>
      <c r="M368" s="1" t="s">
        <v>9</v>
      </c>
    </row>
    <row r="369" spans="1:13">
      <c r="A369" s="1">
        <v>100001925</v>
      </c>
      <c r="B369" s="1" t="s">
        <v>591</v>
      </c>
      <c r="C369" s="1" t="s">
        <v>726</v>
      </c>
      <c r="D369" s="1" t="s">
        <v>728</v>
      </c>
      <c r="E369" s="1" t="s">
        <v>11</v>
      </c>
      <c r="F369" s="1" t="s">
        <v>407</v>
      </c>
      <c r="G369" s="1" t="s">
        <v>6053</v>
      </c>
      <c r="H369" s="1">
        <v>100001925</v>
      </c>
      <c r="I369" s="1">
        <v>1</v>
      </c>
      <c r="J369" s="1" t="s">
        <v>729</v>
      </c>
      <c r="K369" s="1" t="s">
        <v>730</v>
      </c>
      <c r="L369" s="1" t="s">
        <v>32</v>
      </c>
      <c r="M369" s="1" t="s">
        <v>9</v>
      </c>
    </row>
    <row r="370" spans="1:13">
      <c r="A370" s="1">
        <v>100001931</v>
      </c>
      <c r="B370" s="1" t="s">
        <v>591</v>
      </c>
      <c r="C370" s="1" t="s">
        <v>726</v>
      </c>
      <c r="D370" s="1" t="s">
        <v>12</v>
      </c>
      <c r="E370" s="1" t="s">
        <v>11</v>
      </c>
      <c r="F370" s="1" t="s">
        <v>12</v>
      </c>
      <c r="G370" s="1" t="s">
        <v>6053</v>
      </c>
      <c r="H370" s="1">
        <v>100001931</v>
      </c>
      <c r="I370" s="1">
        <v>1</v>
      </c>
      <c r="J370" s="1" t="s">
        <v>731</v>
      </c>
      <c r="K370" s="1" t="s">
        <v>732</v>
      </c>
      <c r="L370" s="1" t="s">
        <v>32</v>
      </c>
      <c r="M370" s="1" t="s">
        <v>9</v>
      </c>
    </row>
    <row r="371" spans="1:13">
      <c r="A371" s="1">
        <v>100001932</v>
      </c>
      <c r="B371" s="1" t="s">
        <v>591</v>
      </c>
      <c r="C371" s="1" t="s">
        <v>726</v>
      </c>
      <c r="D371" s="1" t="s">
        <v>728</v>
      </c>
      <c r="E371" s="1" t="s">
        <v>11</v>
      </c>
      <c r="F371" s="1" t="s">
        <v>407</v>
      </c>
      <c r="G371" s="1" t="s">
        <v>6053</v>
      </c>
      <c r="H371" s="1">
        <v>100001932</v>
      </c>
      <c r="I371" s="1">
        <v>1</v>
      </c>
      <c r="J371" s="1" t="s">
        <v>731</v>
      </c>
      <c r="K371" s="1" t="s">
        <v>732</v>
      </c>
      <c r="L371" s="1" t="s">
        <v>32</v>
      </c>
      <c r="M371" s="1" t="s">
        <v>9</v>
      </c>
    </row>
    <row r="372" spans="1:13">
      <c r="A372" s="1">
        <v>100001936</v>
      </c>
      <c r="B372" s="1" t="s">
        <v>591</v>
      </c>
      <c r="C372" s="1" t="s">
        <v>726</v>
      </c>
      <c r="D372" s="1" t="s">
        <v>733</v>
      </c>
      <c r="E372" s="1" t="s">
        <v>11</v>
      </c>
      <c r="F372" s="1" t="s">
        <v>407</v>
      </c>
      <c r="G372" s="1" t="s">
        <v>6053</v>
      </c>
      <c r="H372" s="1">
        <v>100001936</v>
      </c>
      <c r="I372" s="1">
        <v>1</v>
      </c>
      <c r="J372" s="1" t="s">
        <v>734</v>
      </c>
      <c r="K372" s="1" t="s">
        <v>735</v>
      </c>
      <c r="L372" s="1" t="s">
        <v>32</v>
      </c>
      <c r="M372" s="1" t="s">
        <v>16</v>
      </c>
    </row>
    <row r="373" spans="1:13">
      <c r="A373" s="1">
        <v>100001957</v>
      </c>
      <c r="B373" s="1" t="s">
        <v>591</v>
      </c>
      <c r="C373" s="1" t="s">
        <v>726</v>
      </c>
      <c r="D373" s="1" t="s">
        <v>624</v>
      </c>
      <c r="E373" s="1" t="s">
        <v>20</v>
      </c>
      <c r="F373" s="1" t="s">
        <v>72</v>
      </c>
      <c r="G373" s="1" t="s">
        <v>6053</v>
      </c>
      <c r="H373" s="1">
        <v>100001957</v>
      </c>
      <c r="I373" s="1">
        <v>1</v>
      </c>
      <c r="J373" s="1" t="s">
        <v>736</v>
      </c>
      <c r="K373" s="1" t="s">
        <v>626</v>
      </c>
      <c r="L373" s="1" t="s">
        <v>15</v>
      </c>
      <c r="M373" s="1" t="s">
        <v>9</v>
      </c>
    </row>
    <row r="374" spans="1:13">
      <c r="A374" s="1">
        <v>100001962</v>
      </c>
      <c r="B374" s="1" t="s">
        <v>591</v>
      </c>
      <c r="C374" s="1" t="s">
        <v>726</v>
      </c>
      <c r="D374" s="1" t="s">
        <v>737</v>
      </c>
      <c r="E374" s="1" t="s">
        <v>27</v>
      </c>
      <c r="F374" s="1" t="s">
        <v>18</v>
      </c>
      <c r="G374" s="1" t="s">
        <v>6053</v>
      </c>
      <c r="H374" s="1">
        <v>100001962</v>
      </c>
      <c r="I374" s="1">
        <v>1</v>
      </c>
      <c r="J374" s="1" t="s">
        <v>738</v>
      </c>
      <c r="K374" s="1" t="s">
        <v>739</v>
      </c>
      <c r="L374" s="1" t="s">
        <v>44</v>
      </c>
      <c r="M374" s="1" t="s">
        <v>9</v>
      </c>
    </row>
    <row r="375" spans="1:13">
      <c r="A375" s="1">
        <v>100001965</v>
      </c>
      <c r="B375" s="1" t="s">
        <v>591</v>
      </c>
      <c r="C375" s="1" t="s">
        <v>726</v>
      </c>
      <c r="D375" s="1" t="s">
        <v>740</v>
      </c>
      <c r="E375" s="1" t="s">
        <v>11</v>
      </c>
      <c r="F375" s="1" t="s">
        <v>12</v>
      </c>
      <c r="G375" s="1" t="s">
        <v>6053</v>
      </c>
      <c r="H375" s="1">
        <v>100001965</v>
      </c>
      <c r="I375" s="1">
        <v>1</v>
      </c>
      <c r="J375" s="1" t="s">
        <v>741</v>
      </c>
      <c r="K375" s="1" t="s">
        <v>742</v>
      </c>
      <c r="L375" s="1" t="s">
        <v>32</v>
      </c>
      <c r="M375" s="1" t="s">
        <v>9</v>
      </c>
    </row>
    <row r="376" spans="1:13">
      <c r="A376" s="1">
        <v>100001971</v>
      </c>
      <c r="B376" s="1" t="s">
        <v>591</v>
      </c>
      <c r="C376" s="1" t="s">
        <v>726</v>
      </c>
      <c r="D376" s="1" t="s">
        <v>686</v>
      </c>
      <c r="E376" s="1" t="s">
        <v>2</v>
      </c>
      <c r="F376" s="1" t="s">
        <v>46</v>
      </c>
      <c r="G376" s="1" t="s">
        <v>6053</v>
      </c>
      <c r="H376" s="1">
        <v>100001971</v>
      </c>
      <c r="I376" s="1">
        <v>1</v>
      </c>
      <c r="J376" s="1" t="s">
        <v>743</v>
      </c>
      <c r="K376" s="1" t="s">
        <v>595</v>
      </c>
      <c r="L376" s="1" t="s">
        <v>8</v>
      </c>
      <c r="M376" s="1" t="s">
        <v>9</v>
      </c>
    </row>
    <row r="377" spans="1:13">
      <c r="A377" s="1">
        <v>100001975</v>
      </c>
      <c r="B377" s="1" t="s">
        <v>591</v>
      </c>
      <c r="C377" s="1" t="s">
        <v>726</v>
      </c>
      <c r="D377" s="1" t="s">
        <v>12</v>
      </c>
      <c r="E377" s="1" t="s">
        <v>11</v>
      </c>
      <c r="F377" s="1" t="s">
        <v>12</v>
      </c>
      <c r="G377" s="1" t="s">
        <v>6053</v>
      </c>
      <c r="H377" s="1">
        <v>100001975</v>
      </c>
      <c r="I377" s="1">
        <v>1</v>
      </c>
      <c r="J377" s="1" t="s">
        <v>744</v>
      </c>
      <c r="K377" s="1" t="s">
        <v>742</v>
      </c>
      <c r="L377" s="1" t="s">
        <v>32</v>
      </c>
      <c r="M377" s="1" t="s">
        <v>9</v>
      </c>
    </row>
    <row r="378" spans="1:13">
      <c r="A378" s="1">
        <v>100001978</v>
      </c>
      <c r="B378" s="1" t="s">
        <v>591</v>
      </c>
      <c r="C378" s="1" t="s">
        <v>726</v>
      </c>
      <c r="D378" s="1" t="s">
        <v>745</v>
      </c>
      <c r="E378" s="1" t="s">
        <v>27</v>
      </c>
      <c r="F378" s="1" t="s">
        <v>18</v>
      </c>
      <c r="G378" s="1" t="s">
        <v>6053</v>
      </c>
      <c r="H378" s="1">
        <v>100001978</v>
      </c>
      <c r="I378" s="1">
        <v>1</v>
      </c>
      <c r="J378" s="1" t="s">
        <v>746</v>
      </c>
      <c r="K378" s="1" t="s">
        <v>626</v>
      </c>
      <c r="L378" s="1" t="s">
        <v>15</v>
      </c>
      <c r="M378" s="1" t="s">
        <v>9</v>
      </c>
    </row>
    <row r="379" spans="1:13">
      <c r="A379" s="1">
        <v>100001979</v>
      </c>
      <c r="B379" s="1" t="s">
        <v>591</v>
      </c>
      <c r="C379" s="1" t="s">
        <v>726</v>
      </c>
      <c r="D379" s="1" t="s">
        <v>747</v>
      </c>
      <c r="E379" s="1" t="s">
        <v>27</v>
      </c>
      <c r="F379" s="1" t="s">
        <v>18</v>
      </c>
      <c r="G379" s="1" t="s">
        <v>6053</v>
      </c>
      <c r="H379" s="1">
        <v>100001979</v>
      </c>
      <c r="I379" s="1">
        <v>1</v>
      </c>
      <c r="J379" s="1" t="s">
        <v>746</v>
      </c>
      <c r="K379" s="1" t="s">
        <v>626</v>
      </c>
      <c r="L379" s="1" t="s">
        <v>15</v>
      </c>
      <c r="M379" s="1" t="s">
        <v>9</v>
      </c>
    </row>
    <row r="380" spans="1:13">
      <c r="A380" s="1">
        <v>100001981</v>
      </c>
      <c r="B380" s="1" t="s">
        <v>591</v>
      </c>
      <c r="C380" s="1" t="s">
        <v>726</v>
      </c>
      <c r="D380" s="1" t="s">
        <v>12</v>
      </c>
      <c r="E380" s="1" t="s">
        <v>11</v>
      </c>
      <c r="F380" s="1" t="s">
        <v>12</v>
      </c>
      <c r="G380" s="1" t="s">
        <v>6053</v>
      </c>
      <c r="H380" s="1">
        <v>100001981</v>
      </c>
      <c r="I380" s="1">
        <v>1</v>
      </c>
      <c r="J380" s="1" t="s">
        <v>748</v>
      </c>
      <c r="K380" s="1" t="s">
        <v>742</v>
      </c>
      <c r="L380" s="1" t="s">
        <v>32</v>
      </c>
      <c r="M380" s="1" t="s">
        <v>9</v>
      </c>
    </row>
    <row r="381" spans="1:13">
      <c r="A381" s="1">
        <v>100001986</v>
      </c>
      <c r="B381" s="1" t="s">
        <v>591</v>
      </c>
      <c r="C381" s="1" t="s">
        <v>726</v>
      </c>
      <c r="D381" s="1" t="s">
        <v>620</v>
      </c>
      <c r="E381" s="1" t="s">
        <v>11</v>
      </c>
      <c r="F381" s="1" t="s">
        <v>12</v>
      </c>
      <c r="G381" s="1" t="s">
        <v>6053</v>
      </c>
      <c r="H381" s="1">
        <v>100001986</v>
      </c>
      <c r="I381" s="1">
        <v>1</v>
      </c>
      <c r="J381" s="1" t="s">
        <v>749</v>
      </c>
      <c r="K381" s="1" t="s">
        <v>742</v>
      </c>
      <c r="L381" s="1" t="s">
        <v>32</v>
      </c>
      <c r="M381" s="1" t="s">
        <v>9</v>
      </c>
    </row>
    <row r="382" spans="1:13">
      <c r="A382" s="1">
        <v>100001990</v>
      </c>
      <c r="B382" s="1" t="s">
        <v>591</v>
      </c>
      <c r="C382" s="1" t="s">
        <v>726</v>
      </c>
      <c r="D382" s="1" t="s">
        <v>750</v>
      </c>
      <c r="E382" s="1" t="s">
        <v>20</v>
      </c>
      <c r="F382" s="1" t="s">
        <v>72</v>
      </c>
      <c r="G382" s="1" t="s">
        <v>6053</v>
      </c>
      <c r="H382" s="1">
        <v>100001990</v>
      </c>
      <c r="I382" s="1">
        <v>1</v>
      </c>
      <c r="J382" s="1" t="s">
        <v>751</v>
      </c>
      <c r="K382" s="1" t="s">
        <v>626</v>
      </c>
      <c r="L382" s="1" t="s">
        <v>15</v>
      </c>
      <c r="M382" s="1" t="s">
        <v>9</v>
      </c>
    </row>
    <row r="383" spans="1:13">
      <c r="A383" s="1">
        <v>100001996</v>
      </c>
      <c r="B383" s="1" t="s">
        <v>591</v>
      </c>
      <c r="C383" s="1" t="s">
        <v>726</v>
      </c>
      <c r="D383" s="1" t="s">
        <v>176</v>
      </c>
      <c r="E383" s="1" t="s">
        <v>11</v>
      </c>
      <c r="F383" s="1" t="s">
        <v>12</v>
      </c>
      <c r="G383" s="1" t="s">
        <v>6053</v>
      </c>
      <c r="H383" s="1">
        <v>100001996</v>
      </c>
      <c r="I383" s="1">
        <v>2</v>
      </c>
      <c r="J383" s="1" t="s">
        <v>752</v>
      </c>
      <c r="K383" s="1" t="s">
        <v>753</v>
      </c>
      <c r="L383" s="1" t="s">
        <v>32</v>
      </c>
      <c r="M383" s="1" t="s">
        <v>9</v>
      </c>
    </row>
    <row r="384" spans="1:13">
      <c r="A384" s="1">
        <v>100001997</v>
      </c>
      <c r="B384" s="1" t="s">
        <v>591</v>
      </c>
      <c r="C384" s="1" t="s">
        <v>726</v>
      </c>
      <c r="D384" s="1" t="s">
        <v>754</v>
      </c>
      <c r="E384" s="1" t="s">
        <v>11</v>
      </c>
      <c r="F384" s="1" t="s">
        <v>12</v>
      </c>
      <c r="G384" s="1" t="s">
        <v>6053</v>
      </c>
      <c r="H384" s="1">
        <v>100001997</v>
      </c>
      <c r="I384" s="1">
        <v>1</v>
      </c>
      <c r="J384" s="1" t="s">
        <v>752</v>
      </c>
      <c r="K384" s="1" t="s">
        <v>753</v>
      </c>
      <c r="L384" s="1" t="s">
        <v>32</v>
      </c>
      <c r="M384" s="1" t="s">
        <v>9</v>
      </c>
    </row>
    <row r="385" spans="1:13">
      <c r="A385" s="1">
        <v>100002015</v>
      </c>
      <c r="B385" s="1" t="s">
        <v>591</v>
      </c>
      <c r="C385" s="1" t="s">
        <v>726</v>
      </c>
      <c r="D385" s="1" t="s">
        <v>12</v>
      </c>
      <c r="E385" s="1" t="s">
        <v>11</v>
      </c>
      <c r="F385" s="1" t="s">
        <v>12</v>
      </c>
      <c r="G385" s="1" t="s">
        <v>6053</v>
      </c>
      <c r="H385" s="1">
        <v>100002015</v>
      </c>
      <c r="I385" s="1">
        <v>1</v>
      </c>
      <c r="J385" s="1" t="s">
        <v>755</v>
      </c>
      <c r="K385" s="1" t="s">
        <v>756</v>
      </c>
      <c r="L385" s="1" t="s">
        <v>32</v>
      </c>
      <c r="M385" s="1" t="s">
        <v>9</v>
      </c>
    </row>
    <row r="386" spans="1:13">
      <c r="A386" s="1">
        <v>100002019</v>
      </c>
      <c r="B386" s="1" t="s">
        <v>591</v>
      </c>
      <c r="C386" s="1" t="s">
        <v>726</v>
      </c>
      <c r="D386" s="1" t="s">
        <v>757</v>
      </c>
      <c r="E386" s="1" t="s">
        <v>11</v>
      </c>
      <c r="F386" s="1" t="s">
        <v>12</v>
      </c>
      <c r="G386" s="1" t="s">
        <v>6053</v>
      </c>
      <c r="H386" s="1">
        <v>100002019</v>
      </c>
      <c r="I386" s="1">
        <v>1</v>
      </c>
      <c r="J386" s="1" t="s">
        <v>755</v>
      </c>
      <c r="K386" s="1" t="s">
        <v>756</v>
      </c>
      <c r="L386" s="1" t="s">
        <v>32</v>
      </c>
      <c r="M386" s="1" t="s">
        <v>9</v>
      </c>
    </row>
    <row r="387" spans="1:13">
      <c r="A387" s="1">
        <v>100002031</v>
      </c>
      <c r="B387" s="1" t="s">
        <v>591</v>
      </c>
      <c r="C387" s="1" t="s">
        <v>726</v>
      </c>
      <c r="D387" s="1" t="s">
        <v>758</v>
      </c>
      <c r="E387" s="1" t="s">
        <v>11</v>
      </c>
      <c r="F387" s="1" t="s">
        <v>407</v>
      </c>
      <c r="G387" s="1" t="s">
        <v>6053</v>
      </c>
      <c r="H387" s="1">
        <v>100002031</v>
      </c>
      <c r="I387" s="1">
        <v>1</v>
      </c>
      <c r="J387" s="1" t="s">
        <v>759</v>
      </c>
      <c r="K387" s="1" t="s">
        <v>760</v>
      </c>
      <c r="L387" s="1" t="s">
        <v>32</v>
      </c>
      <c r="M387" s="1" t="s">
        <v>16</v>
      </c>
    </row>
    <row r="388" spans="1:13">
      <c r="A388" s="1">
        <v>100002036</v>
      </c>
      <c r="B388" s="1" t="s">
        <v>591</v>
      </c>
      <c r="C388" s="1" t="s">
        <v>726</v>
      </c>
      <c r="D388" s="1" t="s">
        <v>105</v>
      </c>
      <c r="E388" s="1" t="s">
        <v>11</v>
      </c>
      <c r="F388" s="1" t="s">
        <v>407</v>
      </c>
      <c r="G388" s="1" t="s">
        <v>6053</v>
      </c>
      <c r="H388" s="1">
        <v>100002036</v>
      </c>
      <c r="I388" s="1">
        <v>1</v>
      </c>
      <c r="J388" s="1" t="s">
        <v>761</v>
      </c>
      <c r="K388" s="1" t="s">
        <v>762</v>
      </c>
      <c r="L388" s="1" t="s">
        <v>32</v>
      </c>
      <c r="M388" s="1" t="s">
        <v>69</v>
      </c>
    </row>
    <row r="389" spans="1:13">
      <c r="A389" s="1">
        <v>100002044</v>
      </c>
      <c r="B389" s="1" t="s">
        <v>591</v>
      </c>
      <c r="C389" s="1" t="s">
        <v>726</v>
      </c>
      <c r="D389" s="1" t="s">
        <v>763</v>
      </c>
      <c r="E389" s="1" t="s">
        <v>11</v>
      </c>
      <c r="F389" s="1" t="s">
        <v>407</v>
      </c>
      <c r="G389" s="1" t="s">
        <v>6053</v>
      </c>
      <c r="H389" s="1">
        <v>100002044</v>
      </c>
      <c r="I389" s="1">
        <v>1</v>
      </c>
      <c r="J389" s="1" t="s">
        <v>764</v>
      </c>
      <c r="K389" s="1" t="s">
        <v>765</v>
      </c>
      <c r="L389" s="1" t="s">
        <v>32</v>
      </c>
      <c r="M389" s="1" t="s">
        <v>16</v>
      </c>
    </row>
    <row r="390" spans="1:13">
      <c r="A390" s="1">
        <v>100002047</v>
      </c>
      <c r="B390" s="1" t="s">
        <v>591</v>
      </c>
      <c r="C390" s="1" t="s">
        <v>726</v>
      </c>
      <c r="D390" s="1" t="s">
        <v>105</v>
      </c>
      <c r="E390" s="1" t="s">
        <v>11</v>
      </c>
      <c r="F390" s="1" t="s">
        <v>12</v>
      </c>
      <c r="G390" s="1" t="s">
        <v>6053</v>
      </c>
      <c r="H390" s="1">
        <v>100002047</v>
      </c>
      <c r="I390" s="1">
        <v>1</v>
      </c>
      <c r="J390" s="1" t="s">
        <v>766</v>
      </c>
      <c r="K390" s="1" t="s">
        <v>767</v>
      </c>
      <c r="L390" s="1" t="s">
        <v>32</v>
      </c>
      <c r="M390" s="1" t="s">
        <v>9</v>
      </c>
    </row>
    <row r="391" spans="1:13">
      <c r="A391" s="1">
        <v>100002051</v>
      </c>
      <c r="B391" s="1" t="s">
        <v>591</v>
      </c>
      <c r="C391" s="1" t="s">
        <v>726</v>
      </c>
      <c r="D391" s="1" t="s">
        <v>768</v>
      </c>
      <c r="E391" s="1" t="s">
        <v>20</v>
      </c>
      <c r="F391" s="1" t="s">
        <v>72</v>
      </c>
      <c r="G391" s="1" t="s">
        <v>6053</v>
      </c>
      <c r="H391" s="1">
        <v>100002051</v>
      </c>
      <c r="I391" s="1">
        <v>2</v>
      </c>
      <c r="J391" s="1" t="s">
        <v>769</v>
      </c>
      <c r="K391" s="1" t="s">
        <v>770</v>
      </c>
      <c r="L391" s="1" t="s">
        <v>44</v>
      </c>
      <c r="M391" s="1" t="s">
        <v>69</v>
      </c>
    </row>
    <row r="392" spans="1:13">
      <c r="A392" s="1">
        <v>100002058</v>
      </c>
      <c r="B392" s="1" t="s">
        <v>591</v>
      </c>
      <c r="C392" s="1" t="s">
        <v>726</v>
      </c>
      <c r="D392" s="1" t="s">
        <v>12</v>
      </c>
      <c r="E392" s="1" t="s">
        <v>11</v>
      </c>
      <c r="F392" s="1" t="s">
        <v>12</v>
      </c>
      <c r="G392" s="1" t="s">
        <v>6053</v>
      </c>
      <c r="H392" s="1">
        <v>100002058</v>
      </c>
      <c r="I392" s="1">
        <v>1</v>
      </c>
      <c r="J392" s="1" t="s">
        <v>771</v>
      </c>
      <c r="K392" s="1" t="s">
        <v>772</v>
      </c>
      <c r="L392" s="1" t="s">
        <v>32</v>
      </c>
      <c r="M392" s="1" t="s">
        <v>9</v>
      </c>
    </row>
    <row r="393" spans="1:13">
      <c r="A393" s="1">
        <v>100002062</v>
      </c>
      <c r="B393" s="1" t="s">
        <v>591</v>
      </c>
      <c r="C393" s="1" t="s">
        <v>726</v>
      </c>
      <c r="D393" s="1" t="s">
        <v>12</v>
      </c>
      <c r="E393" s="1" t="s">
        <v>11</v>
      </c>
      <c r="F393" s="1" t="s">
        <v>407</v>
      </c>
      <c r="G393" s="1" t="s">
        <v>6053</v>
      </c>
      <c r="H393" s="1">
        <v>100002062</v>
      </c>
      <c r="I393" s="1">
        <v>1</v>
      </c>
      <c r="J393" s="1" t="s">
        <v>773</v>
      </c>
      <c r="K393" s="1" t="s">
        <v>774</v>
      </c>
      <c r="L393" s="1" t="s">
        <v>32</v>
      </c>
      <c r="M393" s="1" t="s">
        <v>16</v>
      </c>
    </row>
    <row r="394" spans="1:13">
      <c r="A394" s="1">
        <v>100002066</v>
      </c>
      <c r="B394" s="1" t="s">
        <v>591</v>
      </c>
      <c r="C394" s="1" t="s">
        <v>726</v>
      </c>
      <c r="D394" s="1" t="s">
        <v>12</v>
      </c>
      <c r="E394" s="1" t="s">
        <v>11</v>
      </c>
      <c r="F394" s="1" t="s">
        <v>12</v>
      </c>
      <c r="G394" s="1" t="s">
        <v>6053</v>
      </c>
      <c r="H394" s="1">
        <v>100002066</v>
      </c>
      <c r="I394" s="1">
        <v>1</v>
      </c>
      <c r="J394" s="1" t="s">
        <v>775</v>
      </c>
      <c r="K394" s="1" t="s">
        <v>776</v>
      </c>
      <c r="L394" s="1" t="s">
        <v>32</v>
      </c>
      <c r="M394" s="1" t="s">
        <v>9</v>
      </c>
    </row>
    <row r="395" spans="1:13">
      <c r="A395" s="1">
        <v>100002070</v>
      </c>
      <c r="B395" s="1" t="s">
        <v>591</v>
      </c>
      <c r="C395" s="1" t="s">
        <v>726</v>
      </c>
      <c r="D395" s="1" t="s">
        <v>46</v>
      </c>
      <c r="E395" s="1" t="s">
        <v>2</v>
      </c>
      <c r="F395" s="1" t="s">
        <v>46</v>
      </c>
      <c r="G395" s="1" t="s">
        <v>6053</v>
      </c>
      <c r="H395" s="1">
        <v>100002070</v>
      </c>
      <c r="I395" s="1">
        <v>2</v>
      </c>
      <c r="J395" s="1" t="s">
        <v>777</v>
      </c>
      <c r="K395" s="1" t="s">
        <v>595</v>
      </c>
      <c r="L395" s="1" t="s">
        <v>8</v>
      </c>
      <c r="M395" s="1" t="s">
        <v>9</v>
      </c>
    </row>
    <row r="396" spans="1:13">
      <c r="A396" s="1">
        <v>100002072</v>
      </c>
      <c r="B396" s="1" t="s">
        <v>591</v>
      </c>
      <c r="C396" s="1" t="s">
        <v>726</v>
      </c>
      <c r="D396" s="1" t="s">
        <v>778</v>
      </c>
      <c r="E396" s="1" t="s">
        <v>11</v>
      </c>
      <c r="F396" s="1" t="s">
        <v>12</v>
      </c>
      <c r="G396" s="1" t="s">
        <v>6053</v>
      </c>
      <c r="H396" s="1">
        <v>100002072</v>
      </c>
      <c r="I396" s="1">
        <v>1</v>
      </c>
      <c r="J396" s="1" t="s">
        <v>779</v>
      </c>
      <c r="K396" s="1" t="s">
        <v>780</v>
      </c>
      <c r="L396" s="1" t="s">
        <v>39</v>
      </c>
      <c r="M396" s="1" t="s">
        <v>9</v>
      </c>
    </row>
    <row r="397" spans="1:13">
      <c r="A397" s="1">
        <v>100002074</v>
      </c>
      <c r="B397" s="1" t="s">
        <v>591</v>
      </c>
      <c r="C397" s="1" t="s">
        <v>726</v>
      </c>
      <c r="D397" s="1" t="s">
        <v>781</v>
      </c>
      <c r="E397" s="1" t="s">
        <v>27</v>
      </c>
      <c r="F397" s="1" t="s">
        <v>18</v>
      </c>
      <c r="G397" s="1" t="s">
        <v>6053</v>
      </c>
      <c r="H397" s="1">
        <v>100002074</v>
      </c>
      <c r="I397" s="1">
        <v>1</v>
      </c>
      <c r="J397" s="1" t="s">
        <v>782</v>
      </c>
      <c r="K397" s="1" t="s">
        <v>626</v>
      </c>
      <c r="L397" s="1" t="s">
        <v>15</v>
      </c>
      <c r="M397" s="1" t="s">
        <v>16</v>
      </c>
    </row>
    <row r="398" spans="1:13">
      <c r="A398" s="1">
        <v>100002075</v>
      </c>
      <c r="B398" s="1" t="s">
        <v>591</v>
      </c>
      <c r="C398" s="1" t="s">
        <v>726</v>
      </c>
      <c r="D398" s="1" t="s">
        <v>100</v>
      </c>
      <c r="E398" s="1" t="s">
        <v>20</v>
      </c>
      <c r="F398" s="1" t="s">
        <v>100</v>
      </c>
      <c r="G398" s="1" t="s">
        <v>6053</v>
      </c>
      <c r="H398" s="1">
        <v>100002075</v>
      </c>
      <c r="I398" s="1">
        <v>1</v>
      </c>
      <c r="J398" s="1" t="s">
        <v>783</v>
      </c>
      <c r="K398" s="1" t="s">
        <v>626</v>
      </c>
      <c r="L398" s="1" t="s">
        <v>15</v>
      </c>
      <c r="M398" s="1" t="s">
        <v>9</v>
      </c>
    </row>
    <row r="399" spans="1:13">
      <c r="A399" s="1">
        <v>100002081</v>
      </c>
      <c r="B399" s="1" t="s">
        <v>591</v>
      </c>
      <c r="C399" s="1" t="s">
        <v>726</v>
      </c>
      <c r="D399" s="1" t="s">
        <v>784</v>
      </c>
      <c r="E399" s="1" t="s">
        <v>11</v>
      </c>
      <c r="F399" s="1" t="s">
        <v>12</v>
      </c>
      <c r="G399" s="1" t="s">
        <v>6053</v>
      </c>
      <c r="H399" s="1">
        <v>100002081</v>
      </c>
      <c r="I399" s="1">
        <v>1</v>
      </c>
      <c r="J399" s="1" t="s">
        <v>785</v>
      </c>
      <c r="K399" s="1" t="s">
        <v>786</v>
      </c>
      <c r="L399" s="1" t="s">
        <v>32</v>
      </c>
      <c r="M399" s="1" t="s">
        <v>9</v>
      </c>
    </row>
    <row r="400" spans="1:13">
      <c r="A400" s="1">
        <v>100002085</v>
      </c>
      <c r="B400" s="1" t="s">
        <v>591</v>
      </c>
      <c r="C400" s="1" t="s">
        <v>726</v>
      </c>
      <c r="D400" s="1" t="s">
        <v>787</v>
      </c>
      <c r="E400" s="1" t="s">
        <v>11</v>
      </c>
      <c r="F400" s="1" t="s">
        <v>12</v>
      </c>
      <c r="G400" s="1" t="s">
        <v>6053</v>
      </c>
      <c r="H400" s="1">
        <v>100002085</v>
      </c>
      <c r="I400" s="1">
        <v>1</v>
      </c>
      <c r="J400" s="1" t="s">
        <v>788</v>
      </c>
      <c r="K400" s="1" t="s">
        <v>786</v>
      </c>
      <c r="L400" s="1" t="s">
        <v>32</v>
      </c>
      <c r="M400" s="1" t="s">
        <v>9</v>
      </c>
    </row>
    <row r="401" spans="1:13">
      <c r="A401" s="1">
        <v>100002099</v>
      </c>
      <c r="B401" s="1" t="s">
        <v>591</v>
      </c>
      <c r="C401" s="1" t="s">
        <v>726</v>
      </c>
      <c r="D401" s="1" t="s">
        <v>789</v>
      </c>
      <c r="E401" s="1" t="s">
        <v>11</v>
      </c>
      <c r="F401" s="1" t="s">
        <v>12</v>
      </c>
      <c r="G401" s="1" t="s">
        <v>6053</v>
      </c>
      <c r="H401" s="1">
        <v>100002099</v>
      </c>
      <c r="I401" s="1">
        <v>1</v>
      </c>
      <c r="J401" s="1" t="s">
        <v>790</v>
      </c>
      <c r="K401" s="1" t="s">
        <v>791</v>
      </c>
      <c r="L401" s="1" t="s">
        <v>32</v>
      </c>
      <c r="M401" s="1" t="s">
        <v>9</v>
      </c>
    </row>
    <row r="402" spans="1:13">
      <c r="A402" s="1">
        <v>100002101</v>
      </c>
      <c r="B402" s="1" t="s">
        <v>591</v>
      </c>
      <c r="C402" s="1" t="s">
        <v>726</v>
      </c>
      <c r="D402" s="1" t="s">
        <v>721</v>
      </c>
      <c r="E402" s="1" t="s">
        <v>20</v>
      </c>
      <c r="F402" s="1" t="s">
        <v>72</v>
      </c>
      <c r="G402" s="1" t="s">
        <v>6053</v>
      </c>
      <c r="H402" s="1">
        <v>100002101</v>
      </c>
      <c r="I402" s="1">
        <v>1</v>
      </c>
      <c r="J402" s="1" t="s">
        <v>792</v>
      </c>
      <c r="K402" s="1" t="s">
        <v>793</v>
      </c>
      <c r="L402" s="1" t="s">
        <v>44</v>
      </c>
      <c r="M402" s="1" t="s">
        <v>16</v>
      </c>
    </row>
    <row r="403" spans="1:13">
      <c r="A403" s="1">
        <v>100002103</v>
      </c>
      <c r="B403" s="1" t="s">
        <v>591</v>
      </c>
      <c r="C403" s="1" t="s">
        <v>726</v>
      </c>
      <c r="D403" s="1" t="s">
        <v>794</v>
      </c>
      <c r="E403" s="1" t="s">
        <v>11</v>
      </c>
      <c r="F403" s="1" t="s">
        <v>12</v>
      </c>
      <c r="G403" s="1" t="s">
        <v>6054</v>
      </c>
      <c r="H403" s="1">
        <v>100017397</v>
      </c>
      <c r="I403" s="1">
        <v>2</v>
      </c>
      <c r="J403" s="1" t="s">
        <v>795</v>
      </c>
      <c r="K403" s="1" t="s">
        <v>791</v>
      </c>
      <c r="L403" s="1" t="s">
        <v>32</v>
      </c>
      <c r="M403" s="1" t="s">
        <v>9</v>
      </c>
    </row>
    <row r="404" spans="1:13">
      <c r="A404" s="1">
        <v>100002108</v>
      </c>
      <c r="B404" s="1" t="s">
        <v>591</v>
      </c>
      <c r="C404" s="1" t="s">
        <v>726</v>
      </c>
      <c r="D404" s="1" t="s">
        <v>796</v>
      </c>
      <c r="E404" s="1" t="s">
        <v>2</v>
      </c>
      <c r="F404" s="1" t="s">
        <v>277</v>
      </c>
      <c r="G404" s="1" t="s">
        <v>6054</v>
      </c>
      <c r="H404" s="1">
        <v>100017396</v>
      </c>
      <c r="I404" s="1">
        <v>4</v>
      </c>
      <c r="J404" s="1" t="s">
        <v>797</v>
      </c>
      <c r="K404" s="1" t="s">
        <v>595</v>
      </c>
      <c r="L404" s="1" t="s">
        <v>8</v>
      </c>
      <c r="M404" s="1" t="s">
        <v>9</v>
      </c>
    </row>
    <row r="405" spans="1:13">
      <c r="A405" s="1">
        <v>100002109</v>
      </c>
      <c r="B405" s="1" t="s">
        <v>591</v>
      </c>
      <c r="C405" s="1" t="s">
        <v>726</v>
      </c>
      <c r="D405" s="1" t="s">
        <v>798</v>
      </c>
      <c r="E405" s="1" t="s">
        <v>2</v>
      </c>
      <c r="F405" s="1" t="s">
        <v>46</v>
      </c>
      <c r="G405" s="1" t="s">
        <v>6054</v>
      </c>
      <c r="H405" s="1">
        <v>100017396</v>
      </c>
      <c r="I405" s="1">
        <v>4</v>
      </c>
      <c r="J405" s="1" t="s">
        <v>797</v>
      </c>
      <c r="K405" s="1" t="s">
        <v>595</v>
      </c>
      <c r="L405" s="1" t="s">
        <v>8</v>
      </c>
      <c r="M405" s="1" t="s">
        <v>9</v>
      </c>
    </row>
    <row r="406" spans="1:13">
      <c r="A406" s="1">
        <v>100002113</v>
      </c>
      <c r="B406" s="1" t="s">
        <v>591</v>
      </c>
      <c r="C406" s="1" t="s">
        <v>726</v>
      </c>
      <c r="D406" s="1" t="s">
        <v>799</v>
      </c>
      <c r="E406" s="1" t="s">
        <v>11</v>
      </c>
      <c r="F406" s="1" t="s">
        <v>12</v>
      </c>
      <c r="G406" s="1" t="s">
        <v>6053</v>
      </c>
      <c r="H406" s="1">
        <v>100002113</v>
      </c>
      <c r="I406" s="1">
        <v>1</v>
      </c>
      <c r="J406" s="1" t="s">
        <v>800</v>
      </c>
      <c r="K406" s="1" t="s">
        <v>801</v>
      </c>
      <c r="L406" s="1" t="s">
        <v>32</v>
      </c>
      <c r="M406" s="1" t="s">
        <v>9</v>
      </c>
    </row>
    <row r="407" spans="1:13">
      <c r="A407" s="1">
        <v>100002117</v>
      </c>
      <c r="B407" s="1" t="s">
        <v>591</v>
      </c>
      <c r="C407" s="1" t="s">
        <v>726</v>
      </c>
      <c r="D407" s="1" t="s">
        <v>176</v>
      </c>
      <c r="E407" s="1" t="s">
        <v>11</v>
      </c>
      <c r="F407" s="1" t="s">
        <v>12</v>
      </c>
      <c r="G407" s="1" t="s">
        <v>6053</v>
      </c>
      <c r="H407" s="1">
        <v>100002117</v>
      </c>
      <c r="I407" s="1">
        <v>1</v>
      </c>
      <c r="J407" s="1" t="s">
        <v>802</v>
      </c>
      <c r="K407" s="1" t="s">
        <v>803</v>
      </c>
      <c r="L407" s="1" t="s">
        <v>32</v>
      </c>
      <c r="M407" s="1" t="s">
        <v>9</v>
      </c>
    </row>
    <row r="408" spans="1:13">
      <c r="A408" s="1">
        <v>100002122</v>
      </c>
      <c r="B408" s="1" t="s">
        <v>591</v>
      </c>
      <c r="C408" s="1" t="s">
        <v>726</v>
      </c>
      <c r="D408" s="1" t="s">
        <v>105</v>
      </c>
      <c r="E408" s="1" t="s">
        <v>11</v>
      </c>
      <c r="F408" s="1" t="s">
        <v>12</v>
      </c>
      <c r="G408" s="1" t="s">
        <v>6053</v>
      </c>
      <c r="H408" s="1">
        <v>100002122</v>
      </c>
      <c r="I408" s="1">
        <v>1</v>
      </c>
      <c r="J408" s="1" t="s">
        <v>804</v>
      </c>
      <c r="K408" s="1" t="s">
        <v>805</v>
      </c>
      <c r="L408" s="1" t="s">
        <v>32</v>
      </c>
      <c r="M408" s="1" t="s">
        <v>9</v>
      </c>
    </row>
    <row r="409" spans="1:13">
      <c r="A409" s="1">
        <v>100002127</v>
      </c>
      <c r="B409" s="1" t="s">
        <v>591</v>
      </c>
      <c r="C409" s="1" t="s">
        <v>726</v>
      </c>
      <c r="D409" s="1" t="s">
        <v>12</v>
      </c>
      <c r="E409" s="1" t="s">
        <v>11</v>
      </c>
      <c r="F409" s="1" t="s">
        <v>407</v>
      </c>
      <c r="G409" s="1" t="s">
        <v>6053</v>
      </c>
      <c r="H409" s="1">
        <v>100002127</v>
      </c>
      <c r="I409" s="1">
        <v>1</v>
      </c>
      <c r="J409" s="1" t="s">
        <v>806</v>
      </c>
      <c r="K409" s="1" t="s">
        <v>807</v>
      </c>
      <c r="L409" s="1" t="s">
        <v>32</v>
      </c>
      <c r="M409" s="1" t="s">
        <v>9</v>
      </c>
    </row>
    <row r="410" spans="1:13">
      <c r="A410" s="1">
        <v>100002136</v>
      </c>
      <c r="B410" s="1" t="s">
        <v>591</v>
      </c>
      <c r="C410" s="1" t="s">
        <v>726</v>
      </c>
      <c r="D410" s="1" t="s">
        <v>808</v>
      </c>
      <c r="E410" s="1" t="s">
        <v>11</v>
      </c>
      <c r="F410" s="1" t="s">
        <v>12</v>
      </c>
      <c r="G410" s="1" t="s">
        <v>6053</v>
      </c>
      <c r="H410" s="1">
        <v>100002136</v>
      </c>
      <c r="I410" s="1">
        <v>1</v>
      </c>
      <c r="J410" s="1" t="s">
        <v>809</v>
      </c>
      <c r="K410" s="1" t="s">
        <v>810</v>
      </c>
      <c r="L410" s="1" t="s">
        <v>32</v>
      </c>
      <c r="M410" s="1" t="s">
        <v>9</v>
      </c>
    </row>
    <row r="411" spans="1:13">
      <c r="A411" s="1">
        <v>100002137</v>
      </c>
      <c r="B411" s="1" t="s">
        <v>591</v>
      </c>
      <c r="C411" s="1" t="s">
        <v>726</v>
      </c>
      <c r="D411" s="1" t="s">
        <v>176</v>
      </c>
      <c r="E411" s="1" t="s">
        <v>11</v>
      </c>
      <c r="F411" s="1" t="s">
        <v>12</v>
      </c>
      <c r="G411" s="1" t="s">
        <v>6053</v>
      </c>
      <c r="H411" s="1">
        <v>100002137</v>
      </c>
      <c r="I411" s="1">
        <v>1</v>
      </c>
      <c r="J411" s="1" t="s">
        <v>809</v>
      </c>
      <c r="K411" s="1" t="s">
        <v>810</v>
      </c>
      <c r="L411" s="1" t="s">
        <v>32</v>
      </c>
      <c r="M411" s="1" t="s">
        <v>9</v>
      </c>
    </row>
    <row r="412" spans="1:13">
      <c r="A412" s="1">
        <v>100002148</v>
      </c>
      <c r="B412" s="1" t="s">
        <v>591</v>
      </c>
      <c r="C412" s="1" t="s">
        <v>726</v>
      </c>
      <c r="D412" s="1" t="s">
        <v>12</v>
      </c>
      <c r="E412" s="1" t="s">
        <v>11</v>
      </c>
      <c r="F412" s="1" t="s">
        <v>407</v>
      </c>
      <c r="G412" s="1" t="s">
        <v>6053</v>
      </c>
      <c r="H412" s="1">
        <v>100002148</v>
      </c>
      <c r="I412" s="1">
        <v>1</v>
      </c>
      <c r="J412" s="1" t="s">
        <v>811</v>
      </c>
      <c r="K412" s="1" t="s">
        <v>812</v>
      </c>
      <c r="L412" s="1" t="s">
        <v>32</v>
      </c>
      <c r="M412" s="1" t="s">
        <v>9</v>
      </c>
    </row>
    <row r="413" spans="1:13">
      <c r="A413" s="1">
        <v>100002151</v>
      </c>
      <c r="B413" s="1" t="s">
        <v>591</v>
      </c>
      <c r="C413" s="1" t="s">
        <v>726</v>
      </c>
      <c r="D413" s="1" t="s">
        <v>813</v>
      </c>
      <c r="E413" s="1" t="s">
        <v>11</v>
      </c>
      <c r="F413" s="1" t="s">
        <v>12</v>
      </c>
      <c r="G413" s="1" t="s">
        <v>6053</v>
      </c>
      <c r="H413" s="1">
        <v>100002151</v>
      </c>
      <c r="I413" s="1">
        <v>1</v>
      </c>
      <c r="J413" s="1" t="s">
        <v>814</v>
      </c>
      <c r="K413" s="1" t="s">
        <v>812</v>
      </c>
      <c r="L413" s="1" t="s">
        <v>32</v>
      </c>
      <c r="M413" s="1" t="s">
        <v>9</v>
      </c>
    </row>
    <row r="414" spans="1:13">
      <c r="A414" s="1">
        <v>100002156</v>
      </c>
      <c r="B414" s="1" t="s">
        <v>591</v>
      </c>
      <c r="C414" s="1" t="s">
        <v>726</v>
      </c>
      <c r="D414" s="1" t="s">
        <v>12</v>
      </c>
      <c r="E414" s="1" t="s">
        <v>11</v>
      </c>
      <c r="F414" s="1" t="s">
        <v>12</v>
      </c>
      <c r="G414" s="1" t="s">
        <v>6053</v>
      </c>
      <c r="H414" s="1">
        <v>100002156</v>
      </c>
      <c r="I414" s="1">
        <v>1</v>
      </c>
      <c r="J414" s="1" t="s">
        <v>815</v>
      </c>
      <c r="K414" s="1" t="s">
        <v>816</v>
      </c>
      <c r="L414" s="1" t="s">
        <v>32</v>
      </c>
      <c r="M414" s="1" t="s">
        <v>9</v>
      </c>
    </row>
    <row r="415" spans="1:13">
      <c r="A415" s="1">
        <v>100002160</v>
      </c>
      <c r="B415" s="1" t="s">
        <v>591</v>
      </c>
      <c r="C415" s="1" t="s">
        <v>726</v>
      </c>
      <c r="D415" s="1" t="s">
        <v>817</v>
      </c>
      <c r="E415" s="1" t="s">
        <v>11</v>
      </c>
      <c r="F415" s="1" t="s">
        <v>12</v>
      </c>
      <c r="G415" s="1" t="s">
        <v>6053</v>
      </c>
      <c r="H415" s="1">
        <v>100002160</v>
      </c>
      <c r="I415" s="1">
        <v>1</v>
      </c>
      <c r="J415" s="1" t="s">
        <v>818</v>
      </c>
      <c r="K415" s="1" t="s">
        <v>816</v>
      </c>
      <c r="L415" s="1" t="s">
        <v>32</v>
      </c>
      <c r="M415" s="1" t="s">
        <v>9</v>
      </c>
    </row>
    <row r="416" spans="1:13">
      <c r="A416" s="1">
        <v>100002162</v>
      </c>
      <c r="B416" s="1" t="s">
        <v>591</v>
      </c>
      <c r="C416" s="1" t="s">
        <v>726</v>
      </c>
      <c r="D416" s="1" t="s">
        <v>176</v>
      </c>
      <c r="E416" s="1" t="s">
        <v>11</v>
      </c>
      <c r="F416" s="1" t="s">
        <v>407</v>
      </c>
      <c r="G416" s="1" t="s">
        <v>6053</v>
      </c>
      <c r="H416" s="1">
        <v>100002162</v>
      </c>
      <c r="I416" s="1">
        <v>1</v>
      </c>
      <c r="J416" s="1" t="s">
        <v>819</v>
      </c>
      <c r="K416" s="1" t="s">
        <v>820</v>
      </c>
      <c r="L416" s="1" t="s">
        <v>32</v>
      </c>
      <c r="M416" s="1" t="s">
        <v>9</v>
      </c>
    </row>
    <row r="417" spans="1:13">
      <c r="A417" s="1">
        <v>100002169</v>
      </c>
      <c r="B417" s="1" t="s">
        <v>591</v>
      </c>
      <c r="C417" s="1" t="s">
        <v>726</v>
      </c>
      <c r="D417" s="1" t="s">
        <v>12</v>
      </c>
      <c r="E417" s="1" t="s">
        <v>11</v>
      </c>
      <c r="F417" s="1" t="s">
        <v>12</v>
      </c>
      <c r="G417" s="1" t="s">
        <v>6053</v>
      </c>
      <c r="H417" s="1">
        <v>100002169</v>
      </c>
      <c r="I417" s="1">
        <v>1</v>
      </c>
      <c r="J417" s="1" t="s">
        <v>821</v>
      </c>
      <c r="K417" s="1" t="s">
        <v>822</v>
      </c>
      <c r="L417" s="1" t="s">
        <v>32</v>
      </c>
      <c r="M417" s="1" t="s">
        <v>9</v>
      </c>
    </row>
    <row r="418" spans="1:13">
      <c r="A418" s="1">
        <v>100002172</v>
      </c>
      <c r="B418" s="1" t="s">
        <v>591</v>
      </c>
      <c r="C418" s="1" t="s">
        <v>726</v>
      </c>
      <c r="D418" s="1" t="s">
        <v>728</v>
      </c>
      <c r="E418" s="1" t="s">
        <v>11</v>
      </c>
      <c r="F418" s="1" t="s">
        <v>407</v>
      </c>
      <c r="G418" s="1" t="s">
        <v>6053</v>
      </c>
      <c r="H418" s="1">
        <v>100002172</v>
      </c>
      <c r="I418" s="1">
        <v>1</v>
      </c>
      <c r="J418" s="1" t="s">
        <v>823</v>
      </c>
      <c r="K418" s="1" t="s">
        <v>824</v>
      </c>
      <c r="L418" s="1" t="s">
        <v>32</v>
      </c>
      <c r="M418" s="1" t="s">
        <v>9</v>
      </c>
    </row>
    <row r="419" spans="1:13">
      <c r="A419" s="1">
        <v>100002177</v>
      </c>
      <c r="B419" s="1" t="s">
        <v>591</v>
      </c>
      <c r="C419" s="1" t="s">
        <v>726</v>
      </c>
      <c r="D419" s="1" t="s">
        <v>176</v>
      </c>
      <c r="E419" s="1" t="s">
        <v>11</v>
      </c>
      <c r="F419" s="1" t="s">
        <v>12</v>
      </c>
      <c r="G419" s="1" t="s">
        <v>6053</v>
      </c>
      <c r="H419" s="1">
        <v>100002177</v>
      </c>
      <c r="I419" s="1">
        <v>1</v>
      </c>
      <c r="J419" s="1" t="s">
        <v>825</v>
      </c>
      <c r="K419" s="1" t="s">
        <v>826</v>
      </c>
      <c r="L419" s="1" t="s">
        <v>32</v>
      </c>
      <c r="M419" s="1" t="s">
        <v>9</v>
      </c>
    </row>
    <row r="420" spans="1:13">
      <c r="A420" s="1">
        <v>100002183</v>
      </c>
      <c r="B420" s="1" t="s">
        <v>591</v>
      </c>
      <c r="C420" s="1" t="s">
        <v>828</v>
      </c>
      <c r="D420" s="1" t="s">
        <v>176</v>
      </c>
      <c r="E420" s="1" t="s">
        <v>11</v>
      </c>
      <c r="F420" s="1" t="s">
        <v>12</v>
      </c>
      <c r="G420" s="1" t="s">
        <v>6053</v>
      </c>
      <c r="H420" s="1">
        <v>100002183</v>
      </c>
      <c r="I420" s="1">
        <v>1</v>
      </c>
      <c r="J420" s="1" t="s">
        <v>827</v>
      </c>
      <c r="K420" s="1" t="s">
        <v>829</v>
      </c>
      <c r="L420" s="1" t="s">
        <v>32</v>
      </c>
      <c r="M420" s="1" t="s">
        <v>9</v>
      </c>
    </row>
    <row r="421" spans="1:13">
      <c r="A421" s="1">
        <v>100002188</v>
      </c>
      <c r="B421" s="1" t="s">
        <v>591</v>
      </c>
      <c r="C421" s="1" t="s">
        <v>828</v>
      </c>
      <c r="D421" s="1" t="s">
        <v>176</v>
      </c>
      <c r="E421" s="1" t="s">
        <v>11</v>
      </c>
      <c r="F421" s="1" t="s">
        <v>12</v>
      </c>
      <c r="G421" s="1" t="s">
        <v>6053</v>
      </c>
      <c r="H421" s="1">
        <v>100002188</v>
      </c>
      <c r="I421" s="1">
        <v>1</v>
      </c>
      <c r="J421" s="1" t="s">
        <v>830</v>
      </c>
      <c r="K421" s="1" t="s">
        <v>831</v>
      </c>
      <c r="L421" s="1" t="s">
        <v>32</v>
      </c>
      <c r="M421" s="1" t="s">
        <v>9</v>
      </c>
    </row>
    <row r="422" spans="1:13">
      <c r="A422" s="1">
        <v>100002200</v>
      </c>
      <c r="B422" s="1" t="s">
        <v>591</v>
      </c>
      <c r="C422" s="1" t="s">
        <v>828</v>
      </c>
      <c r="D422" s="1" t="s">
        <v>176</v>
      </c>
      <c r="E422" s="1" t="s">
        <v>11</v>
      </c>
      <c r="F422" s="1" t="s">
        <v>12</v>
      </c>
      <c r="G422" s="1" t="s">
        <v>6053</v>
      </c>
      <c r="H422" s="1">
        <v>100002200</v>
      </c>
      <c r="I422" s="1">
        <v>1</v>
      </c>
      <c r="J422" s="1" t="s">
        <v>832</v>
      </c>
      <c r="K422" s="1" t="s">
        <v>833</v>
      </c>
      <c r="L422" s="1" t="s">
        <v>32</v>
      </c>
      <c r="M422" s="1" t="s">
        <v>9</v>
      </c>
    </row>
    <row r="423" spans="1:13">
      <c r="A423" s="1">
        <v>100002204</v>
      </c>
      <c r="B423" s="1" t="s">
        <v>591</v>
      </c>
      <c r="C423" s="1" t="s">
        <v>828</v>
      </c>
      <c r="D423" s="1" t="s">
        <v>176</v>
      </c>
      <c r="E423" s="1" t="s">
        <v>11</v>
      </c>
      <c r="F423" s="1" t="s">
        <v>12</v>
      </c>
      <c r="G423" s="1" t="s">
        <v>6053</v>
      </c>
      <c r="H423" s="1">
        <v>100002204</v>
      </c>
      <c r="I423" s="1">
        <v>1</v>
      </c>
      <c r="J423" s="1" t="s">
        <v>834</v>
      </c>
      <c r="K423" s="1" t="s">
        <v>835</v>
      </c>
      <c r="L423" s="1" t="s">
        <v>32</v>
      </c>
      <c r="M423" s="1" t="s">
        <v>9</v>
      </c>
    </row>
    <row r="424" spans="1:13">
      <c r="A424" s="1">
        <v>100002213</v>
      </c>
      <c r="B424" s="1" t="s">
        <v>591</v>
      </c>
      <c r="C424" s="1" t="s">
        <v>828</v>
      </c>
      <c r="D424" s="1" t="s">
        <v>390</v>
      </c>
      <c r="E424" s="1" t="s">
        <v>20</v>
      </c>
      <c r="F424" s="1" t="s">
        <v>72</v>
      </c>
      <c r="G424" s="1" t="s">
        <v>6053</v>
      </c>
      <c r="H424" s="1">
        <v>100002213</v>
      </c>
      <c r="I424" s="1">
        <v>2</v>
      </c>
      <c r="J424" s="1" t="s">
        <v>836</v>
      </c>
      <c r="K424" s="1" t="s">
        <v>626</v>
      </c>
      <c r="L424" s="1" t="s">
        <v>15</v>
      </c>
      <c r="M424" s="1" t="s">
        <v>9</v>
      </c>
    </row>
    <row r="425" spans="1:13">
      <c r="A425" s="1">
        <v>100002223</v>
      </c>
      <c r="B425" s="1" t="s">
        <v>591</v>
      </c>
      <c r="C425" s="1" t="s">
        <v>828</v>
      </c>
      <c r="D425" s="1" t="s">
        <v>837</v>
      </c>
      <c r="E425" s="1" t="s">
        <v>27</v>
      </c>
      <c r="F425" s="1" t="s">
        <v>18</v>
      </c>
      <c r="G425" s="1" t="s">
        <v>6053</v>
      </c>
      <c r="H425" s="1">
        <v>100002223</v>
      </c>
      <c r="I425" s="1">
        <v>1</v>
      </c>
      <c r="J425" s="1" t="s">
        <v>838</v>
      </c>
      <c r="K425" s="1" t="s">
        <v>626</v>
      </c>
      <c r="L425" s="1" t="s">
        <v>15</v>
      </c>
      <c r="M425" s="1" t="s">
        <v>9</v>
      </c>
    </row>
    <row r="426" spans="1:13">
      <c r="A426" s="1">
        <v>100002229</v>
      </c>
      <c r="B426" s="1" t="s">
        <v>591</v>
      </c>
      <c r="C426" s="1" t="s">
        <v>828</v>
      </c>
      <c r="D426" s="1" t="s">
        <v>12</v>
      </c>
      <c r="E426" s="1" t="s">
        <v>11</v>
      </c>
      <c r="F426" s="1" t="s">
        <v>12</v>
      </c>
      <c r="G426" s="1" t="s">
        <v>6053</v>
      </c>
      <c r="H426" s="1">
        <v>100002229</v>
      </c>
      <c r="I426" s="1">
        <v>1</v>
      </c>
      <c r="J426" s="1" t="s">
        <v>839</v>
      </c>
      <c r="K426" s="1" t="s">
        <v>840</v>
      </c>
      <c r="L426" s="1" t="s">
        <v>32</v>
      </c>
      <c r="M426" s="1" t="s">
        <v>16</v>
      </c>
    </row>
    <row r="427" spans="1:13">
      <c r="A427" s="1">
        <v>100002241</v>
      </c>
      <c r="B427" s="1" t="s">
        <v>591</v>
      </c>
      <c r="C427" s="1" t="s">
        <v>828</v>
      </c>
      <c r="D427" s="1" t="s">
        <v>841</v>
      </c>
      <c r="E427" s="1" t="s">
        <v>2</v>
      </c>
      <c r="F427" s="1" t="s">
        <v>842</v>
      </c>
      <c r="G427" s="1" t="s">
        <v>6054</v>
      </c>
      <c r="H427" s="1">
        <v>100017398</v>
      </c>
      <c r="I427" s="1">
        <v>5</v>
      </c>
      <c r="J427" s="1" t="s">
        <v>843</v>
      </c>
      <c r="K427" s="1" t="s">
        <v>595</v>
      </c>
      <c r="L427" s="1" t="s">
        <v>8</v>
      </c>
      <c r="M427" s="1" t="s">
        <v>9</v>
      </c>
    </row>
    <row r="428" spans="1:13">
      <c r="A428" s="1">
        <v>100002242</v>
      </c>
      <c r="B428" s="1" t="s">
        <v>591</v>
      </c>
      <c r="C428" s="1" t="s">
        <v>828</v>
      </c>
      <c r="D428" s="1" t="s">
        <v>844</v>
      </c>
      <c r="E428" s="1" t="s">
        <v>2</v>
      </c>
      <c r="F428" s="1" t="s">
        <v>673</v>
      </c>
      <c r="G428" s="1" t="s">
        <v>6054</v>
      </c>
      <c r="H428" s="1">
        <v>100017398</v>
      </c>
      <c r="I428" s="1">
        <v>5</v>
      </c>
      <c r="J428" s="1" t="s">
        <v>843</v>
      </c>
      <c r="K428" s="1" t="s">
        <v>595</v>
      </c>
      <c r="L428" s="1" t="s">
        <v>8</v>
      </c>
      <c r="M428" s="1" t="s">
        <v>9</v>
      </c>
    </row>
    <row r="429" spans="1:13">
      <c r="A429" s="1">
        <v>100002247</v>
      </c>
      <c r="B429" s="1" t="s">
        <v>591</v>
      </c>
      <c r="C429" s="1" t="s">
        <v>828</v>
      </c>
      <c r="D429" s="1" t="s">
        <v>12</v>
      </c>
      <c r="E429" s="1" t="s">
        <v>11</v>
      </c>
      <c r="F429" s="1" t="s">
        <v>12</v>
      </c>
      <c r="G429" s="1" t="s">
        <v>6053</v>
      </c>
      <c r="H429" s="1">
        <v>100002247</v>
      </c>
      <c r="I429" s="1">
        <v>1</v>
      </c>
      <c r="J429" s="1" t="s">
        <v>845</v>
      </c>
      <c r="K429" s="1" t="s">
        <v>840</v>
      </c>
      <c r="L429" s="1" t="s">
        <v>32</v>
      </c>
      <c r="M429" s="1" t="s">
        <v>9</v>
      </c>
    </row>
    <row r="430" spans="1:13">
      <c r="A430" s="1">
        <v>100002250</v>
      </c>
      <c r="B430" s="1" t="s">
        <v>591</v>
      </c>
      <c r="C430" s="1" t="s">
        <v>828</v>
      </c>
      <c r="D430" s="1" t="s">
        <v>846</v>
      </c>
      <c r="E430" s="1" t="s">
        <v>11</v>
      </c>
      <c r="F430" s="1" t="s">
        <v>12</v>
      </c>
      <c r="G430" s="1" t="s">
        <v>6053</v>
      </c>
      <c r="H430" s="1">
        <v>100002250</v>
      </c>
      <c r="I430" s="1">
        <v>1</v>
      </c>
      <c r="J430" s="1" t="s">
        <v>847</v>
      </c>
      <c r="K430" s="1" t="s">
        <v>780</v>
      </c>
      <c r="L430" s="1" t="s">
        <v>39</v>
      </c>
      <c r="M430" s="1" t="s">
        <v>9</v>
      </c>
    </row>
    <row r="431" spans="1:13">
      <c r="A431" s="1">
        <v>100002261</v>
      </c>
      <c r="B431" s="1" t="s">
        <v>591</v>
      </c>
      <c r="C431" s="1" t="s">
        <v>828</v>
      </c>
      <c r="D431" s="1" t="s">
        <v>848</v>
      </c>
      <c r="E431" s="1" t="s">
        <v>2</v>
      </c>
      <c r="F431" s="1" t="s">
        <v>445</v>
      </c>
      <c r="G431" s="1" t="s">
        <v>6054</v>
      </c>
      <c r="H431" s="1">
        <v>100002262</v>
      </c>
      <c r="I431" s="1">
        <v>3</v>
      </c>
      <c r="J431" s="1" t="s">
        <v>849</v>
      </c>
      <c r="K431" s="1" t="s">
        <v>595</v>
      </c>
      <c r="L431" s="1" t="s">
        <v>8</v>
      </c>
      <c r="M431" s="1" t="s">
        <v>16</v>
      </c>
    </row>
    <row r="432" spans="1:13">
      <c r="A432" s="1">
        <v>100002262</v>
      </c>
      <c r="B432" s="1" t="s">
        <v>591</v>
      </c>
      <c r="C432" s="1" t="s">
        <v>828</v>
      </c>
      <c r="D432" s="1" t="s">
        <v>446</v>
      </c>
      <c r="E432" s="1" t="s">
        <v>192</v>
      </c>
      <c r="F432" s="1" t="s">
        <v>446</v>
      </c>
      <c r="G432" s="1" t="s">
        <v>6053</v>
      </c>
      <c r="H432" s="1">
        <v>100002262</v>
      </c>
      <c r="I432" s="1">
        <v>3</v>
      </c>
      <c r="J432" s="1" t="s">
        <v>850</v>
      </c>
      <c r="K432" s="1" t="s">
        <v>595</v>
      </c>
      <c r="L432" s="1" t="s">
        <v>8</v>
      </c>
      <c r="M432" s="1" t="s">
        <v>9</v>
      </c>
    </row>
    <row r="433" spans="1:13">
      <c r="A433" s="1">
        <v>100002266</v>
      </c>
      <c r="B433" s="1" t="s">
        <v>591</v>
      </c>
      <c r="C433" s="1" t="s">
        <v>828</v>
      </c>
      <c r="D433" s="1" t="s">
        <v>851</v>
      </c>
      <c r="E433" s="1" t="s">
        <v>11</v>
      </c>
      <c r="F433" s="1" t="s">
        <v>12</v>
      </c>
      <c r="G433" s="1" t="s">
        <v>6053</v>
      </c>
      <c r="H433" s="1">
        <v>100002266</v>
      </c>
      <c r="I433" s="1">
        <v>1</v>
      </c>
      <c r="J433" s="1" t="s">
        <v>852</v>
      </c>
      <c r="K433" s="1" t="s">
        <v>840</v>
      </c>
      <c r="L433" s="1" t="s">
        <v>32</v>
      </c>
      <c r="M433" s="1" t="s">
        <v>9</v>
      </c>
    </row>
    <row r="434" spans="1:13">
      <c r="A434" s="1">
        <v>100002270</v>
      </c>
      <c r="B434" s="1" t="s">
        <v>591</v>
      </c>
      <c r="C434" s="1" t="s">
        <v>828</v>
      </c>
      <c r="D434" s="1" t="s">
        <v>176</v>
      </c>
      <c r="E434" s="1" t="s">
        <v>11</v>
      </c>
      <c r="F434" s="1" t="s">
        <v>12</v>
      </c>
      <c r="G434" s="1" t="s">
        <v>6053</v>
      </c>
      <c r="H434" s="1">
        <v>100002270</v>
      </c>
      <c r="I434" s="1">
        <v>1</v>
      </c>
      <c r="J434" s="1" t="s">
        <v>853</v>
      </c>
      <c r="K434" s="1" t="s">
        <v>854</v>
      </c>
      <c r="L434" s="1" t="s">
        <v>32</v>
      </c>
      <c r="M434" s="1" t="s">
        <v>9</v>
      </c>
    </row>
    <row r="435" spans="1:13">
      <c r="A435" s="1">
        <v>100002280</v>
      </c>
      <c r="B435" s="1" t="s">
        <v>591</v>
      </c>
      <c r="C435" s="1" t="s">
        <v>828</v>
      </c>
      <c r="D435" s="1" t="s">
        <v>176</v>
      </c>
      <c r="E435" s="1" t="s">
        <v>11</v>
      </c>
      <c r="F435" s="1" t="s">
        <v>12</v>
      </c>
      <c r="G435" s="1" t="s">
        <v>6053</v>
      </c>
      <c r="H435" s="1">
        <v>100002280</v>
      </c>
      <c r="I435" s="1">
        <v>1</v>
      </c>
      <c r="J435" s="1" t="s">
        <v>855</v>
      </c>
      <c r="K435" s="1" t="s">
        <v>856</v>
      </c>
      <c r="L435" s="1" t="s">
        <v>32</v>
      </c>
      <c r="M435" s="1" t="s">
        <v>9</v>
      </c>
    </row>
    <row r="436" spans="1:13">
      <c r="A436" s="1">
        <v>100002285</v>
      </c>
      <c r="B436" s="1" t="s">
        <v>591</v>
      </c>
      <c r="C436" s="1" t="s">
        <v>828</v>
      </c>
      <c r="D436" s="1" t="s">
        <v>12</v>
      </c>
      <c r="E436" s="1" t="s">
        <v>11</v>
      </c>
      <c r="F436" s="1" t="s">
        <v>12</v>
      </c>
      <c r="G436" s="1" t="s">
        <v>6053</v>
      </c>
      <c r="H436" s="1">
        <v>100002285</v>
      </c>
      <c r="I436" s="1">
        <v>1</v>
      </c>
      <c r="J436" s="1" t="s">
        <v>857</v>
      </c>
      <c r="K436" s="1" t="s">
        <v>858</v>
      </c>
      <c r="L436" s="1" t="s">
        <v>32</v>
      </c>
      <c r="M436" s="1" t="s">
        <v>9</v>
      </c>
    </row>
    <row r="437" spans="1:13">
      <c r="A437" s="1">
        <v>100002292</v>
      </c>
      <c r="B437" s="1" t="s">
        <v>591</v>
      </c>
      <c r="C437" s="1" t="s">
        <v>828</v>
      </c>
      <c r="D437" s="1" t="s">
        <v>859</v>
      </c>
      <c r="E437" s="1" t="s">
        <v>11</v>
      </c>
      <c r="F437" s="1" t="s">
        <v>12</v>
      </c>
      <c r="G437" s="1" t="s">
        <v>6053</v>
      </c>
      <c r="H437" s="1">
        <v>100002292</v>
      </c>
      <c r="I437" s="1">
        <v>1</v>
      </c>
      <c r="J437" s="1" t="s">
        <v>860</v>
      </c>
      <c r="K437" s="1" t="s">
        <v>861</v>
      </c>
      <c r="L437" s="1" t="s">
        <v>32</v>
      </c>
      <c r="M437" s="1" t="s">
        <v>9</v>
      </c>
    </row>
    <row r="438" spans="1:13">
      <c r="A438" s="1">
        <v>100002296</v>
      </c>
      <c r="B438" s="1" t="s">
        <v>591</v>
      </c>
      <c r="C438" s="1" t="s">
        <v>828</v>
      </c>
      <c r="D438" s="1" t="s">
        <v>176</v>
      </c>
      <c r="E438" s="1" t="s">
        <v>11</v>
      </c>
      <c r="F438" s="1" t="s">
        <v>12</v>
      </c>
      <c r="G438" s="1" t="s">
        <v>6053</v>
      </c>
      <c r="H438" s="1">
        <v>100002296</v>
      </c>
      <c r="I438" s="1">
        <v>1</v>
      </c>
      <c r="J438" s="1" t="s">
        <v>862</v>
      </c>
      <c r="K438" s="1" t="s">
        <v>863</v>
      </c>
      <c r="L438" s="1" t="s">
        <v>32</v>
      </c>
      <c r="M438" s="1" t="s">
        <v>9</v>
      </c>
    </row>
    <row r="439" spans="1:13">
      <c r="A439" s="1">
        <v>100002305</v>
      </c>
      <c r="B439" s="1" t="s">
        <v>591</v>
      </c>
      <c r="C439" s="1" t="s">
        <v>828</v>
      </c>
      <c r="D439" s="1" t="s">
        <v>176</v>
      </c>
      <c r="E439" s="1" t="s">
        <v>11</v>
      </c>
      <c r="F439" s="1" t="s">
        <v>12</v>
      </c>
      <c r="G439" s="1" t="s">
        <v>6053</v>
      </c>
      <c r="H439" s="1">
        <v>100002305</v>
      </c>
      <c r="I439" s="1">
        <v>1</v>
      </c>
      <c r="J439" s="1" t="s">
        <v>864</v>
      </c>
      <c r="K439" s="1" t="s">
        <v>865</v>
      </c>
      <c r="L439" s="1" t="s">
        <v>32</v>
      </c>
      <c r="M439" s="1" t="s">
        <v>9</v>
      </c>
    </row>
    <row r="440" spans="1:13">
      <c r="A440" s="1">
        <v>100002312</v>
      </c>
      <c r="B440" s="1" t="s">
        <v>591</v>
      </c>
      <c r="C440" s="1" t="s">
        <v>828</v>
      </c>
      <c r="D440" s="1" t="s">
        <v>12</v>
      </c>
      <c r="E440" s="1" t="s">
        <v>11</v>
      </c>
      <c r="F440" s="1" t="s">
        <v>407</v>
      </c>
      <c r="G440" s="1" t="s">
        <v>6053</v>
      </c>
      <c r="H440" s="1">
        <v>100002312</v>
      </c>
      <c r="I440" s="1">
        <v>1</v>
      </c>
      <c r="J440" s="1" t="s">
        <v>866</v>
      </c>
      <c r="K440" s="1" t="s">
        <v>867</v>
      </c>
      <c r="L440" s="1" t="s">
        <v>32</v>
      </c>
      <c r="M440" s="1" t="s">
        <v>9</v>
      </c>
    </row>
    <row r="441" spans="1:13">
      <c r="A441" s="1">
        <v>100002315</v>
      </c>
      <c r="B441" s="1" t="s">
        <v>591</v>
      </c>
      <c r="C441" s="1" t="s">
        <v>869</v>
      </c>
      <c r="D441" s="1" t="s">
        <v>176</v>
      </c>
      <c r="E441" s="1" t="s">
        <v>11</v>
      </c>
      <c r="F441" s="1" t="s">
        <v>12</v>
      </c>
      <c r="G441" s="1" t="s">
        <v>6053</v>
      </c>
      <c r="H441" s="1">
        <v>100002315</v>
      </c>
      <c r="I441" s="1">
        <v>1</v>
      </c>
      <c r="J441" s="1" t="s">
        <v>868</v>
      </c>
      <c r="K441" s="1" t="s">
        <v>870</v>
      </c>
      <c r="L441" s="1" t="s">
        <v>32</v>
      </c>
      <c r="M441" s="1" t="s">
        <v>9</v>
      </c>
    </row>
    <row r="442" spans="1:13">
      <c r="A442" s="1">
        <v>100002327</v>
      </c>
      <c r="B442" s="1" t="s">
        <v>591</v>
      </c>
      <c r="C442" s="1" t="s">
        <v>869</v>
      </c>
      <c r="D442" s="1" t="s">
        <v>12</v>
      </c>
      <c r="E442" s="1" t="s">
        <v>11</v>
      </c>
      <c r="F442" s="1" t="s">
        <v>407</v>
      </c>
      <c r="G442" s="1" t="s">
        <v>6053</v>
      </c>
      <c r="H442" s="1">
        <v>100002327</v>
      </c>
      <c r="I442" s="1">
        <v>1</v>
      </c>
      <c r="J442" s="1" t="s">
        <v>871</v>
      </c>
      <c r="K442" s="1" t="s">
        <v>872</v>
      </c>
      <c r="L442" s="1" t="s">
        <v>32</v>
      </c>
      <c r="M442" s="1" t="s">
        <v>9</v>
      </c>
    </row>
    <row r="443" spans="1:13">
      <c r="A443" s="1">
        <v>100002334</v>
      </c>
      <c r="B443" s="1" t="s">
        <v>591</v>
      </c>
      <c r="C443" s="1" t="s">
        <v>869</v>
      </c>
      <c r="D443" s="1" t="s">
        <v>176</v>
      </c>
      <c r="E443" s="1" t="s">
        <v>11</v>
      </c>
      <c r="F443" s="1" t="s">
        <v>12</v>
      </c>
      <c r="G443" s="1" t="s">
        <v>6053</v>
      </c>
      <c r="H443" s="1">
        <v>100002334</v>
      </c>
      <c r="I443" s="1">
        <v>1</v>
      </c>
      <c r="J443" s="1" t="s">
        <v>873</v>
      </c>
      <c r="K443" s="1" t="s">
        <v>874</v>
      </c>
      <c r="L443" s="1" t="s">
        <v>32</v>
      </c>
      <c r="M443" s="1" t="s">
        <v>9</v>
      </c>
    </row>
    <row r="444" spans="1:13">
      <c r="A444" s="1">
        <v>100002338</v>
      </c>
      <c r="B444" s="1" t="s">
        <v>591</v>
      </c>
      <c r="C444" s="1" t="s">
        <v>869</v>
      </c>
      <c r="D444" s="1" t="s">
        <v>176</v>
      </c>
      <c r="E444" s="1" t="s">
        <v>11</v>
      </c>
      <c r="F444" s="1" t="s">
        <v>407</v>
      </c>
      <c r="G444" s="1" t="s">
        <v>6053</v>
      </c>
      <c r="H444" s="1">
        <v>100002338</v>
      </c>
      <c r="I444" s="1">
        <v>1</v>
      </c>
      <c r="J444" s="1" t="s">
        <v>875</v>
      </c>
      <c r="K444" s="1" t="s">
        <v>876</v>
      </c>
      <c r="L444" s="1" t="s">
        <v>32</v>
      </c>
      <c r="M444" s="1" t="s">
        <v>9</v>
      </c>
    </row>
    <row r="445" spans="1:13">
      <c r="A445" s="1">
        <v>100002354</v>
      </c>
      <c r="B445" s="1" t="s">
        <v>591</v>
      </c>
      <c r="C445" s="1" t="s">
        <v>869</v>
      </c>
      <c r="D445" s="1" t="s">
        <v>12</v>
      </c>
      <c r="E445" s="1" t="s">
        <v>11</v>
      </c>
      <c r="F445" s="1" t="s">
        <v>407</v>
      </c>
      <c r="G445" s="1" t="s">
        <v>6053</v>
      </c>
      <c r="H445" s="1">
        <v>100002354</v>
      </c>
      <c r="I445" s="1">
        <v>1</v>
      </c>
      <c r="J445" s="1" t="s">
        <v>877</v>
      </c>
      <c r="K445" s="1" t="s">
        <v>878</v>
      </c>
      <c r="L445" s="1" t="s">
        <v>32</v>
      </c>
      <c r="M445" s="1" t="s">
        <v>9</v>
      </c>
    </row>
    <row r="446" spans="1:13">
      <c r="A446" s="1">
        <v>100002360</v>
      </c>
      <c r="B446" s="1" t="s">
        <v>591</v>
      </c>
      <c r="C446" s="1" t="s">
        <v>869</v>
      </c>
      <c r="D446" s="1" t="s">
        <v>176</v>
      </c>
      <c r="E446" s="1" t="s">
        <v>11</v>
      </c>
      <c r="F446" s="1" t="s">
        <v>12</v>
      </c>
      <c r="G446" s="1" t="s">
        <v>6053</v>
      </c>
      <c r="H446" s="1">
        <v>100002360</v>
      </c>
      <c r="I446" s="1">
        <v>1</v>
      </c>
      <c r="J446" s="1" t="s">
        <v>879</v>
      </c>
      <c r="K446" s="1" t="s">
        <v>880</v>
      </c>
      <c r="L446" s="1" t="s">
        <v>32</v>
      </c>
      <c r="M446" s="1" t="s">
        <v>9</v>
      </c>
    </row>
    <row r="447" spans="1:13">
      <c r="A447" s="1">
        <v>100002364</v>
      </c>
      <c r="B447" s="1" t="s">
        <v>591</v>
      </c>
      <c r="C447" s="1" t="s">
        <v>869</v>
      </c>
      <c r="D447" s="1" t="s">
        <v>12</v>
      </c>
      <c r="E447" s="1" t="s">
        <v>11</v>
      </c>
      <c r="F447" s="1" t="s">
        <v>407</v>
      </c>
      <c r="G447" s="1" t="s">
        <v>6053</v>
      </c>
      <c r="H447" s="1">
        <v>100002364</v>
      </c>
      <c r="I447" s="1">
        <v>1</v>
      </c>
      <c r="J447" s="1" t="s">
        <v>881</v>
      </c>
      <c r="K447" s="1" t="s">
        <v>882</v>
      </c>
      <c r="L447" s="1" t="s">
        <v>32</v>
      </c>
      <c r="M447" s="1" t="s">
        <v>9</v>
      </c>
    </row>
    <row r="448" spans="1:13">
      <c r="A448" s="1">
        <v>100002373</v>
      </c>
      <c r="B448" s="1" t="s">
        <v>591</v>
      </c>
      <c r="C448" s="1" t="s">
        <v>869</v>
      </c>
      <c r="D448" s="1" t="s">
        <v>12</v>
      </c>
      <c r="E448" s="1" t="s">
        <v>11</v>
      </c>
      <c r="F448" s="1" t="s">
        <v>12</v>
      </c>
      <c r="G448" s="1" t="s">
        <v>6053</v>
      </c>
      <c r="H448" s="1">
        <v>100002373</v>
      </c>
      <c r="I448" s="1">
        <v>1</v>
      </c>
      <c r="J448" s="1" t="s">
        <v>883</v>
      </c>
      <c r="K448" s="1" t="s">
        <v>884</v>
      </c>
      <c r="L448" s="1" t="s">
        <v>32</v>
      </c>
      <c r="M448" s="1" t="s">
        <v>9</v>
      </c>
    </row>
    <row r="449" spans="1:13">
      <c r="A449" s="1">
        <v>100002381</v>
      </c>
      <c r="B449" s="1" t="s">
        <v>591</v>
      </c>
      <c r="C449" s="1" t="s">
        <v>869</v>
      </c>
      <c r="D449" s="1" t="s">
        <v>885</v>
      </c>
      <c r="E449" s="1" t="s">
        <v>11</v>
      </c>
      <c r="F449" s="1" t="s">
        <v>12</v>
      </c>
      <c r="G449" s="1" t="s">
        <v>6053</v>
      </c>
      <c r="H449" s="1">
        <v>100002381</v>
      </c>
      <c r="I449" s="1">
        <v>1</v>
      </c>
      <c r="J449" s="1" t="s">
        <v>886</v>
      </c>
      <c r="K449" s="1" t="s">
        <v>884</v>
      </c>
      <c r="L449" s="1" t="s">
        <v>32</v>
      </c>
      <c r="M449" s="1" t="s">
        <v>9</v>
      </c>
    </row>
    <row r="450" spans="1:13">
      <c r="A450" s="1">
        <v>100002386</v>
      </c>
      <c r="B450" s="1" t="s">
        <v>591</v>
      </c>
      <c r="C450" s="1" t="s">
        <v>869</v>
      </c>
      <c r="D450" s="1" t="s">
        <v>12</v>
      </c>
      <c r="E450" s="1" t="s">
        <v>11</v>
      </c>
      <c r="F450" s="1" t="s">
        <v>12</v>
      </c>
      <c r="G450" s="1" t="s">
        <v>6053</v>
      </c>
      <c r="H450" s="1">
        <v>100002386</v>
      </c>
      <c r="I450" s="1">
        <v>1</v>
      </c>
      <c r="J450" s="1" t="s">
        <v>887</v>
      </c>
      <c r="K450" s="1" t="s">
        <v>884</v>
      </c>
      <c r="L450" s="1" t="s">
        <v>32</v>
      </c>
      <c r="M450" s="1" t="s">
        <v>9</v>
      </c>
    </row>
    <row r="451" spans="1:13">
      <c r="A451" s="1">
        <v>100002389</v>
      </c>
      <c r="B451" s="1" t="s">
        <v>591</v>
      </c>
      <c r="C451" s="1" t="s">
        <v>869</v>
      </c>
      <c r="D451" s="1" t="s">
        <v>12</v>
      </c>
      <c r="E451" s="1" t="s">
        <v>11</v>
      </c>
      <c r="F451" s="1" t="s">
        <v>12</v>
      </c>
      <c r="G451" s="1" t="s">
        <v>6053</v>
      </c>
      <c r="H451" s="1">
        <v>100002389</v>
      </c>
      <c r="I451" s="1">
        <v>1</v>
      </c>
      <c r="J451" s="1" t="s">
        <v>888</v>
      </c>
      <c r="K451" s="1" t="s">
        <v>884</v>
      </c>
      <c r="L451" s="1" t="s">
        <v>32</v>
      </c>
      <c r="M451" s="1" t="s">
        <v>9</v>
      </c>
    </row>
    <row r="452" spans="1:13">
      <c r="A452" s="1">
        <v>100002392</v>
      </c>
      <c r="B452" s="1" t="s">
        <v>591</v>
      </c>
      <c r="C452" s="1" t="s">
        <v>869</v>
      </c>
      <c r="D452" s="1" t="s">
        <v>750</v>
      </c>
      <c r="E452" s="1" t="s">
        <v>20</v>
      </c>
      <c r="F452" s="1" t="s">
        <v>72</v>
      </c>
      <c r="G452" s="1" t="s">
        <v>6053</v>
      </c>
      <c r="H452" s="1">
        <v>100002392</v>
      </c>
      <c r="I452" s="1">
        <v>1</v>
      </c>
      <c r="J452" s="1" t="s">
        <v>889</v>
      </c>
      <c r="K452" s="1" t="s">
        <v>626</v>
      </c>
      <c r="L452" s="1" t="s">
        <v>15</v>
      </c>
      <c r="M452" s="1" t="s">
        <v>9</v>
      </c>
    </row>
    <row r="453" spans="1:13">
      <c r="A453" s="1">
        <v>100002394</v>
      </c>
      <c r="B453" s="1" t="s">
        <v>591</v>
      </c>
      <c r="C453" s="1" t="s">
        <v>869</v>
      </c>
      <c r="D453" s="1" t="s">
        <v>78</v>
      </c>
      <c r="E453" s="1" t="s">
        <v>20</v>
      </c>
      <c r="F453" s="1" t="s">
        <v>21</v>
      </c>
      <c r="G453" s="1" t="s">
        <v>6053</v>
      </c>
      <c r="H453" s="1">
        <v>100002394</v>
      </c>
      <c r="I453" s="1">
        <v>1</v>
      </c>
      <c r="J453" s="1" t="s">
        <v>890</v>
      </c>
      <c r="K453" s="1" t="s">
        <v>626</v>
      </c>
      <c r="L453" s="1" t="s">
        <v>15</v>
      </c>
      <c r="M453" s="1" t="s">
        <v>9</v>
      </c>
    </row>
    <row r="454" spans="1:13">
      <c r="A454" s="1">
        <v>100002395</v>
      </c>
      <c r="B454" s="1" t="s">
        <v>591</v>
      </c>
      <c r="C454" s="1" t="s">
        <v>869</v>
      </c>
      <c r="D454" s="1" t="s">
        <v>891</v>
      </c>
      <c r="E454" s="1" t="s">
        <v>27</v>
      </c>
      <c r="F454" s="1" t="s">
        <v>18</v>
      </c>
      <c r="G454" s="1" t="s">
        <v>6053</v>
      </c>
      <c r="H454" s="1">
        <v>100002395</v>
      </c>
      <c r="I454" s="1">
        <v>1</v>
      </c>
      <c r="J454" s="1" t="s">
        <v>892</v>
      </c>
      <c r="K454" s="1" t="s">
        <v>626</v>
      </c>
      <c r="L454" s="1" t="s">
        <v>15</v>
      </c>
      <c r="M454" s="1" t="s">
        <v>9</v>
      </c>
    </row>
    <row r="455" spans="1:13">
      <c r="A455" s="1">
        <v>100002397</v>
      </c>
      <c r="B455" s="1" t="s">
        <v>591</v>
      </c>
      <c r="C455" s="1" t="s">
        <v>869</v>
      </c>
      <c r="D455" s="1" t="s">
        <v>390</v>
      </c>
      <c r="E455" s="1" t="s">
        <v>20</v>
      </c>
      <c r="F455" s="1" t="s">
        <v>72</v>
      </c>
      <c r="G455" s="1" t="s">
        <v>6053</v>
      </c>
      <c r="H455" s="1">
        <v>100002397</v>
      </c>
      <c r="I455" s="1">
        <v>1</v>
      </c>
      <c r="J455" s="1" t="s">
        <v>893</v>
      </c>
      <c r="K455" s="1" t="s">
        <v>626</v>
      </c>
      <c r="L455" s="1" t="s">
        <v>15</v>
      </c>
      <c r="M455" s="1" t="s">
        <v>9</v>
      </c>
    </row>
    <row r="456" spans="1:13">
      <c r="A456" s="1">
        <v>100002404</v>
      </c>
      <c r="B456" s="1" t="s">
        <v>591</v>
      </c>
      <c r="C456" s="1" t="s">
        <v>869</v>
      </c>
      <c r="D456" s="1" t="s">
        <v>894</v>
      </c>
      <c r="E456" s="1" t="s">
        <v>20</v>
      </c>
      <c r="F456" s="1" t="s">
        <v>203</v>
      </c>
      <c r="G456" s="1" t="s">
        <v>6053</v>
      </c>
      <c r="H456" s="1">
        <v>100002404</v>
      </c>
      <c r="I456" s="1">
        <v>1</v>
      </c>
      <c r="J456" s="1" t="s">
        <v>895</v>
      </c>
      <c r="K456" s="1" t="s">
        <v>626</v>
      </c>
      <c r="L456" s="1" t="s">
        <v>15</v>
      </c>
      <c r="M456" s="1" t="s">
        <v>9</v>
      </c>
    </row>
    <row r="457" spans="1:13">
      <c r="A457" s="1">
        <v>100002413</v>
      </c>
      <c r="B457" s="1" t="s">
        <v>591</v>
      </c>
      <c r="C457" s="1" t="s">
        <v>869</v>
      </c>
      <c r="D457" s="1" t="s">
        <v>540</v>
      </c>
      <c r="E457" s="1" t="s">
        <v>11</v>
      </c>
      <c r="F457" s="1" t="s">
        <v>12</v>
      </c>
      <c r="G457" s="1" t="s">
        <v>6053</v>
      </c>
      <c r="H457" s="1">
        <v>100002413</v>
      </c>
      <c r="I457" s="1">
        <v>1</v>
      </c>
      <c r="J457" s="1" t="s">
        <v>896</v>
      </c>
      <c r="K457" s="1" t="s">
        <v>884</v>
      </c>
      <c r="L457" s="1" t="s">
        <v>32</v>
      </c>
      <c r="M457" s="1" t="s">
        <v>9</v>
      </c>
    </row>
    <row r="458" spans="1:13">
      <c r="A458" s="1">
        <v>100002416</v>
      </c>
      <c r="B458" s="1" t="s">
        <v>591</v>
      </c>
      <c r="C458" s="1" t="s">
        <v>869</v>
      </c>
      <c r="D458" s="1" t="s">
        <v>841</v>
      </c>
      <c r="E458" s="1" t="s">
        <v>2</v>
      </c>
      <c r="F458" s="1" t="s">
        <v>277</v>
      </c>
      <c r="G458" s="1" t="s">
        <v>6054</v>
      </c>
      <c r="H458" s="1">
        <v>100017401</v>
      </c>
      <c r="I458" s="1">
        <v>5</v>
      </c>
      <c r="J458" s="1" t="s">
        <v>897</v>
      </c>
      <c r="K458" s="1" t="s">
        <v>595</v>
      </c>
      <c r="L458" s="1" t="s">
        <v>8</v>
      </c>
      <c r="M458" s="1" t="s">
        <v>9</v>
      </c>
    </row>
    <row r="459" spans="1:13">
      <c r="A459" s="1">
        <v>100002417</v>
      </c>
      <c r="B459" s="1" t="s">
        <v>591</v>
      </c>
      <c r="C459" s="1" t="s">
        <v>869</v>
      </c>
      <c r="D459" s="1" t="s">
        <v>898</v>
      </c>
      <c r="E459" s="1" t="s">
        <v>2</v>
      </c>
      <c r="F459" s="1" t="s">
        <v>46</v>
      </c>
      <c r="G459" s="1" t="s">
        <v>6054</v>
      </c>
      <c r="H459" s="1">
        <v>100017401</v>
      </c>
      <c r="I459" s="1">
        <v>5</v>
      </c>
      <c r="J459" s="1" t="s">
        <v>897</v>
      </c>
      <c r="K459" s="1" t="s">
        <v>595</v>
      </c>
      <c r="L459" s="1" t="s">
        <v>8</v>
      </c>
      <c r="M459" s="1" t="s">
        <v>9</v>
      </c>
    </row>
    <row r="460" spans="1:13">
      <c r="A460" s="1">
        <v>100002420</v>
      </c>
      <c r="B460" s="1" t="s">
        <v>591</v>
      </c>
      <c r="C460" s="1" t="s">
        <v>869</v>
      </c>
      <c r="D460" s="1" t="s">
        <v>899</v>
      </c>
      <c r="E460" s="1" t="s">
        <v>2</v>
      </c>
      <c r="F460" s="1" t="s">
        <v>81</v>
      </c>
      <c r="G460" s="1" t="s">
        <v>6054</v>
      </c>
      <c r="H460" s="1">
        <v>100017401</v>
      </c>
      <c r="I460" s="1">
        <v>5</v>
      </c>
      <c r="J460" s="1" t="s">
        <v>900</v>
      </c>
      <c r="K460" s="1" t="s">
        <v>595</v>
      </c>
      <c r="L460" s="1" t="s">
        <v>8</v>
      </c>
      <c r="M460" s="1" t="s">
        <v>9</v>
      </c>
    </row>
    <row r="461" spans="1:13">
      <c r="A461" s="1">
        <v>100002431</v>
      </c>
      <c r="B461" s="1" t="s">
        <v>591</v>
      </c>
      <c r="C461" s="1" t="s">
        <v>869</v>
      </c>
      <c r="D461" s="1" t="s">
        <v>176</v>
      </c>
      <c r="E461" s="1" t="s">
        <v>11</v>
      </c>
      <c r="F461" s="1" t="s">
        <v>12</v>
      </c>
      <c r="G461" s="1" t="s">
        <v>6053</v>
      </c>
      <c r="H461" s="1">
        <v>100002431</v>
      </c>
      <c r="I461" s="1">
        <v>1</v>
      </c>
      <c r="J461" s="1" t="s">
        <v>901</v>
      </c>
      <c r="K461" s="1" t="s">
        <v>902</v>
      </c>
      <c r="L461" s="1" t="s">
        <v>32</v>
      </c>
      <c r="M461" s="1" t="s">
        <v>9</v>
      </c>
    </row>
    <row r="462" spans="1:13">
      <c r="A462" s="1">
        <v>100002442</v>
      </c>
      <c r="B462" s="1" t="s">
        <v>591</v>
      </c>
      <c r="C462" s="1" t="s">
        <v>869</v>
      </c>
      <c r="D462" s="1" t="s">
        <v>176</v>
      </c>
      <c r="E462" s="1" t="s">
        <v>11</v>
      </c>
      <c r="F462" s="1" t="s">
        <v>12</v>
      </c>
      <c r="G462" s="1" t="s">
        <v>6053</v>
      </c>
      <c r="H462" s="1">
        <v>100002442</v>
      </c>
      <c r="I462" s="1">
        <v>1</v>
      </c>
      <c r="J462" s="1" t="s">
        <v>903</v>
      </c>
      <c r="K462" s="1" t="s">
        <v>904</v>
      </c>
      <c r="L462" s="1" t="s">
        <v>32</v>
      </c>
      <c r="M462" s="1" t="s">
        <v>9</v>
      </c>
    </row>
    <row r="463" spans="1:13">
      <c r="A463" s="1">
        <v>100002451</v>
      </c>
      <c r="B463" s="1" t="s">
        <v>591</v>
      </c>
      <c r="C463" s="1" t="s">
        <v>869</v>
      </c>
      <c r="D463" s="1" t="s">
        <v>12</v>
      </c>
      <c r="E463" s="1" t="s">
        <v>11</v>
      </c>
      <c r="F463" s="1" t="s">
        <v>12</v>
      </c>
      <c r="G463" s="1" t="s">
        <v>6053</v>
      </c>
      <c r="H463" s="1">
        <v>100002451</v>
      </c>
      <c r="I463" s="1">
        <v>1</v>
      </c>
      <c r="J463" s="1" t="s">
        <v>905</v>
      </c>
      <c r="K463" s="1" t="s">
        <v>906</v>
      </c>
      <c r="L463" s="1" t="s">
        <v>32</v>
      </c>
      <c r="M463" s="1" t="s">
        <v>9</v>
      </c>
    </row>
    <row r="464" spans="1:13">
      <c r="A464" s="1">
        <v>100002456</v>
      </c>
      <c r="B464" s="1" t="s">
        <v>591</v>
      </c>
      <c r="C464" s="1" t="s">
        <v>869</v>
      </c>
      <c r="D464" s="1" t="s">
        <v>12</v>
      </c>
      <c r="E464" s="1" t="s">
        <v>11</v>
      </c>
      <c r="F464" s="1" t="s">
        <v>12</v>
      </c>
      <c r="G464" s="1" t="s">
        <v>6053</v>
      </c>
      <c r="H464" s="1">
        <v>100002456</v>
      </c>
      <c r="I464" s="1">
        <v>1</v>
      </c>
      <c r="J464" s="1" t="s">
        <v>907</v>
      </c>
      <c r="K464" s="1" t="s">
        <v>908</v>
      </c>
      <c r="L464" s="1" t="s">
        <v>32</v>
      </c>
      <c r="M464" s="1" t="s">
        <v>9</v>
      </c>
    </row>
    <row r="465" spans="1:13">
      <c r="A465" s="1">
        <v>100002460</v>
      </c>
      <c r="B465" s="1" t="s">
        <v>591</v>
      </c>
      <c r="C465" s="1" t="s">
        <v>869</v>
      </c>
      <c r="D465" s="1" t="s">
        <v>12</v>
      </c>
      <c r="E465" s="1" t="s">
        <v>11</v>
      </c>
      <c r="F465" s="1" t="s">
        <v>407</v>
      </c>
      <c r="G465" s="1" t="s">
        <v>6053</v>
      </c>
      <c r="H465" s="1">
        <v>100002460</v>
      </c>
      <c r="I465" s="1">
        <v>1</v>
      </c>
      <c r="J465" s="1" t="s">
        <v>909</v>
      </c>
      <c r="K465" s="1" t="s">
        <v>910</v>
      </c>
      <c r="L465" s="1" t="s">
        <v>32</v>
      </c>
      <c r="M465" s="1" t="s">
        <v>9</v>
      </c>
    </row>
    <row r="466" spans="1:13">
      <c r="A466" s="1">
        <v>100002465</v>
      </c>
      <c r="B466" s="1" t="s">
        <v>591</v>
      </c>
      <c r="C466" s="1" t="s">
        <v>869</v>
      </c>
      <c r="D466" s="1" t="s">
        <v>911</v>
      </c>
      <c r="E466" s="1" t="s">
        <v>11</v>
      </c>
      <c r="F466" s="1" t="s">
        <v>407</v>
      </c>
      <c r="G466" s="1" t="s">
        <v>6053</v>
      </c>
      <c r="H466" s="1">
        <v>100002465</v>
      </c>
      <c r="I466" s="1">
        <v>1</v>
      </c>
      <c r="J466" s="1" t="s">
        <v>912</v>
      </c>
      <c r="K466" s="1" t="s">
        <v>913</v>
      </c>
      <c r="L466" s="1" t="s">
        <v>32</v>
      </c>
      <c r="M466" s="1" t="s">
        <v>9</v>
      </c>
    </row>
    <row r="467" spans="1:13">
      <c r="A467" s="1">
        <v>100002467</v>
      </c>
      <c r="B467" s="1" t="s">
        <v>591</v>
      </c>
      <c r="C467" s="1" t="s">
        <v>869</v>
      </c>
      <c r="D467" s="1" t="s">
        <v>914</v>
      </c>
      <c r="E467" s="1" t="s">
        <v>27</v>
      </c>
      <c r="F467" s="1" t="s">
        <v>18</v>
      </c>
      <c r="G467" s="1" t="s">
        <v>6053</v>
      </c>
      <c r="H467" s="1">
        <v>100002467</v>
      </c>
      <c r="I467" s="1">
        <v>1</v>
      </c>
      <c r="J467" s="1" t="s">
        <v>915</v>
      </c>
      <c r="K467" s="1" t="s">
        <v>626</v>
      </c>
      <c r="L467" s="1" t="s">
        <v>15</v>
      </c>
      <c r="M467" s="1" t="s">
        <v>9</v>
      </c>
    </row>
    <row r="468" spans="1:13">
      <c r="A468" s="1">
        <v>100002470</v>
      </c>
      <c r="B468" s="1" t="s">
        <v>591</v>
      </c>
      <c r="C468" s="1" t="s">
        <v>869</v>
      </c>
      <c r="D468" s="1" t="s">
        <v>12</v>
      </c>
      <c r="E468" s="1" t="s">
        <v>11</v>
      </c>
      <c r="F468" s="1" t="s">
        <v>12</v>
      </c>
      <c r="G468" s="1" t="s">
        <v>6053</v>
      </c>
      <c r="H468" s="1">
        <v>100002470</v>
      </c>
      <c r="I468" s="1">
        <v>1</v>
      </c>
      <c r="J468" s="1" t="s">
        <v>916</v>
      </c>
      <c r="K468" s="1" t="s">
        <v>917</v>
      </c>
      <c r="L468" s="1" t="s">
        <v>32</v>
      </c>
      <c r="M468" s="1" t="s">
        <v>9</v>
      </c>
    </row>
    <row r="469" spans="1:13">
      <c r="A469" s="1">
        <v>100002478</v>
      </c>
      <c r="B469" s="1" t="s">
        <v>591</v>
      </c>
      <c r="C469" s="1" t="s">
        <v>869</v>
      </c>
      <c r="D469" s="1" t="s">
        <v>12</v>
      </c>
      <c r="E469" s="1" t="s">
        <v>11</v>
      </c>
      <c r="F469" s="1" t="s">
        <v>12</v>
      </c>
      <c r="G469" s="1" t="s">
        <v>6053</v>
      </c>
      <c r="H469" s="1">
        <v>100002478</v>
      </c>
      <c r="I469" s="1">
        <v>1</v>
      </c>
      <c r="J469" s="1" t="s">
        <v>918</v>
      </c>
      <c r="K469" s="1" t="s">
        <v>917</v>
      </c>
      <c r="L469" s="1" t="s">
        <v>32</v>
      </c>
      <c r="M469" s="1" t="s">
        <v>9</v>
      </c>
    </row>
    <row r="470" spans="1:13">
      <c r="A470" s="1">
        <v>100002487</v>
      </c>
      <c r="B470" s="1" t="s">
        <v>591</v>
      </c>
      <c r="C470" s="1" t="s">
        <v>921</v>
      </c>
      <c r="D470" s="1" t="s">
        <v>919</v>
      </c>
      <c r="E470" s="1" t="s">
        <v>11</v>
      </c>
      <c r="F470" s="1" t="s">
        <v>12</v>
      </c>
      <c r="G470" s="1" t="s">
        <v>6053</v>
      </c>
      <c r="H470" s="1">
        <v>100002487</v>
      </c>
      <c r="I470" s="1">
        <v>1</v>
      </c>
      <c r="J470" s="1" t="s">
        <v>920</v>
      </c>
      <c r="K470" s="1" t="s">
        <v>922</v>
      </c>
      <c r="L470" s="1" t="s">
        <v>32</v>
      </c>
      <c r="M470" s="1" t="s">
        <v>9</v>
      </c>
    </row>
    <row r="471" spans="1:13">
      <c r="A471" s="1">
        <v>100002491</v>
      </c>
      <c r="B471" s="1" t="s">
        <v>591</v>
      </c>
      <c r="C471" s="1" t="s">
        <v>921</v>
      </c>
      <c r="D471" s="1" t="s">
        <v>176</v>
      </c>
      <c r="E471" s="1" t="s">
        <v>11</v>
      </c>
      <c r="F471" s="1" t="s">
        <v>12</v>
      </c>
      <c r="G471" s="1" t="s">
        <v>6053</v>
      </c>
      <c r="H471" s="1">
        <v>100002491</v>
      </c>
      <c r="I471" s="1">
        <v>1</v>
      </c>
      <c r="J471" s="1" t="s">
        <v>923</v>
      </c>
      <c r="K471" s="1" t="s">
        <v>924</v>
      </c>
      <c r="L471" s="1" t="s">
        <v>32</v>
      </c>
      <c r="M471" s="1" t="s">
        <v>9</v>
      </c>
    </row>
    <row r="472" spans="1:13">
      <c r="A472" s="1">
        <v>100002495</v>
      </c>
      <c r="B472" s="1" t="s">
        <v>591</v>
      </c>
      <c r="C472" s="1" t="s">
        <v>921</v>
      </c>
      <c r="D472" s="1" t="s">
        <v>176</v>
      </c>
      <c r="E472" s="1" t="s">
        <v>11</v>
      </c>
      <c r="F472" s="1" t="s">
        <v>12</v>
      </c>
      <c r="G472" s="1" t="s">
        <v>6053</v>
      </c>
      <c r="H472" s="1">
        <v>100002495</v>
      </c>
      <c r="I472" s="1">
        <v>1</v>
      </c>
      <c r="J472" s="1" t="s">
        <v>925</v>
      </c>
      <c r="K472" s="1" t="s">
        <v>926</v>
      </c>
      <c r="L472" s="1" t="s">
        <v>32</v>
      </c>
      <c r="M472" s="1" t="s">
        <v>9</v>
      </c>
    </row>
    <row r="473" spans="1:13">
      <c r="A473" s="1">
        <v>100002498</v>
      </c>
      <c r="B473" s="1" t="s">
        <v>591</v>
      </c>
      <c r="C473" s="1" t="s">
        <v>921</v>
      </c>
      <c r="D473" s="1" t="s">
        <v>12</v>
      </c>
      <c r="E473" s="1" t="s">
        <v>11</v>
      </c>
      <c r="F473" s="1" t="s">
        <v>12</v>
      </c>
      <c r="G473" s="1" t="s">
        <v>6053</v>
      </c>
      <c r="H473" s="1">
        <v>100002498</v>
      </c>
      <c r="I473" s="1">
        <v>1</v>
      </c>
      <c r="J473" s="1" t="s">
        <v>927</v>
      </c>
      <c r="K473" s="1" t="s">
        <v>928</v>
      </c>
      <c r="L473" s="1" t="s">
        <v>32</v>
      </c>
      <c r="M473" s="1" t="s">
        <v>9</v>
      </c>
    </row>
    <row r="474" spans="1:13">
      <c r="A474" s="1">
        <v>100002502</v>
      </c>
      <c r="B474" s="1" t="s">
        <v>591</v>
      </c>
      <c r="C474" s="1" t="s">
        <v>921</v>
      </c>
      <c r="D474" s="1" t="s">
        <v>12</v>
      </c>
      <c r="E474" s="1" t="s">
        <v>11</v>
      </c>
      <c r="F474" s="1" t="s">
        <v>407</v>
      </c>
      <c r="G474" s="1" t="s">
        <v>6053</v>
      </c>
      <c r="H474" s="1">
        <v>100002502</v>
      </c>
      <c r="I474" s="1">
        <v>1</v>
      </c>
      <c r="J474" s="1" t="s">
        <v>929</v>
      </c>
      <c r="K474" s="1" t="s">
        <v>930</v>
      </c>
      <c r="L474" s="1" t="s">
        <v>32</v>
      </c>
      <c r="M474" s="1" t="s">
        <v>16</v>
      </c>
    </row>
    <row r="475" spans="1:13">
      <c r="A475" s="1">
        <v>100002510</v>
      </c>
      <c r="B475" s="1" t="s">
        <v>591</v>
      </c>
      <c r="C475" s="1" t="s">
        <v>921</v>
      </c>
      <c r="D475" s="1" t="s">
        <v>12</v>
      </c>
      <c r="E475" s="1" t="s">
        <v>11</v>
      </c>
      <c r="F475" s="1" t="s">
        <v>407</v>
      </c>
      <c r="G475" s="1" t="s">
        <v>6053</v>
      </c>
      <c r="H475" s="1">
        <v>100002510</v>
      </c>
      <c r="I475" s="1">
        <v>1</v>
      </c>
      <c r="J475" s="1" t="s">
        <v>931</v>
      </c>
      <c r="K475" s="1" t="s">
        <v>932</v>
      </c>
      <c r="L475" s="1" t="s">
        <v>32</v>
      </c>
      <c r="M475" s="1" t="s">
        <v>9</v>
      </c>
    </row>
    <row r="476" spans="1:13">
      <c r="A476" s="1">
        <v>100002516</v>
      </c>
      <c r="B476" s="1" t="s">
        <v>591</v>
      </c>
      <c r="C476" s="1" t="s">
        <v>921</v>
      </c>
      <c r="D476" s="1" t="s">
        <v>176</v>
      </c>
      <c r="E476" s="1" t="s">
        <v>11</v>
      </c>
      <c r="F476" s="1" t="s">
        <v>407</v>
      </c>
      <c r="G476" s="1" t="s">
        <v>6053</v>
      </c>
      <c r="H476" s="1">
        <v>100002516</v>
      </c>
      <c r="I476" s="1">
        <v>1</v>
      </c>
      <c r="J476" s="1" t="s">
        <v>933</v>
      </c>
      <c r="K476" s="1" t="s">
        <v>934</v>
      </c>
      <c r="L476" s="1" t="s">
        <v>32</v>
      </c>
      <c r="M476" s="1" t="s">
        <v>9</v>
      </c>
    </row>
    <row r="477" spans="1:13">
      <c r="A477" s="1">
        <v>100002520</v>
      </c>
      <c r="B477" s="1" t="s">
        <v>591</v>
      </c>
      <c r="C477" s="1" t="s">
        <v>921</v>
      </c>
      <c r="D477" s="1" t="s">
        <v>12</v>
      </c>
      <c r="E477" s="1" t="s">
        <v>11</v>
      </c>
      <c r="F477" s="1" t="s">
        <v>12</v>
      </c>
      <c r="G477" s="1" t="s">
        <v>6053</v>
      </c>
      <c r="H477" s="1">
        <v>100002520</v>
      </c>
      <c r="I477" s="1">
        <v>1</v>
      </c>
      <c r="J477" s="1" t="s">
        <v>935</v>
      </c>
      <c r="K477" s="1" t="s">
        <v>936</v>
      </c>
      <c r="L477" s="1" t="s">
        <v>32</v>
      </c>
      <c r="M477" s="1" t="s">
        <v>9</v>
      </c>
    </row>
    <row r="478" spans="1:13">
      <c r="A478" s="1">
        <v>100002524</v>
      </c>
      <c r="B478" s="1" t="s">
        <v>591</v>
      </c>
      <c r="C478" s="1" t="s">
        <v>921</v>
      </c>
      <c r="D478" s="1" t="s">
        <v>12</v>
      </c>
      <c r="E478" s="1" t="s">
        <v>11</v>
      </c>
      <c r="F478" s="1" t="s">
        <v>407</v>
      </c>
      <c r="G478" s="1" t="s">
        <v>6053</v>
      </c>
      <c r="H478" s="1">
        <v>100002524</v>
      </c>
      <c r="I478" s="1">
        <v>1</v>
      </c>
      <c r="J478" s="1" t="s">
        <v>937</v>
      </c>
      <c r="K478" s="1" t="s">
        <v>938</v>
      </c>
      <c r="L478" s="1" t="s">
        <v>32</v>
      </c>
      <c r="M478" s="1" t="s">
        <v>9</v>
      </c>
    </row>
    <row r="479" spans="1:13">
      <c r="A479" s="1">
        <v>100002528</v>
      </c>
      <c r="B479" s="1" t="s">
        <v>591</v>
      </c>
      <c r="C479" s="1" t="s">
        <v>921</v>
      </c>
      <c r="D479" s="1" t="s">
        <v>176</v>
      </c>
      <c r="E479" s="1" t="s">
        <v>11</v>
      </c>
      <c r="F479" s="1" t="s">
        <v>407</v>
      </c>
      <c r="G479" s="1" t="s">
        <v>6053</v>
      </c>
      <c r="H479" s="1">
        <v>100002528</v>
      </c>
      <c r="I479" s="1">
        <v>1</v>
      </c>
      <c r="J479" s="1" t="s">
        <v>939</v>
      </c>
      <c r="K479" s="1" t="s">
        <v>940</v>
      </c>
      <c r="L479" s="1" t="s">
        <v>32</v>
      </c>
      <c r="M479" s="1" t="s">
        <v>9</v>
      </c>
    </row>
    <row r="480" spans="1:13">
      <c r="A480" s="1">
        <v>100002534</v>
      </c>
      <c r="B480" s="1" t="s">
        <v>591</v>
      </c>
      <c r="C480" s="1" t="s">
        <v>921</v>
      </c>
      <c r="D480" s="1" t="s">
        <v>941</v>
      </c>
      <c r="E480" s="1" t="s">
        <v>11</v>
      </c>
      <c r="F480" s="1" t="s">
        <v>12</v>
      </c>
      <c r="G480" s="1" t="s">
        <v>6053</v>
      </c>
      <c r="H480" s="1">
        <v>100002534</v>
      </c>
      <c r="I480" s="1">
        <v>1</v>
      </c>
      <c r="J480" s="1" t="s">
        <v>942</v>
      </c>
      <c r="K480" s="1" t="s">
        <v>943</v>
      </c>
      <c r="L480" s="1" t="s">
        <v>32</v>
      </c>
      <c r="M480" s="1" t="s">
        <v>9</v>
      </c>
    </row>
    <row r="481" spans="1:13">
      <c r="A481" s="1">
        <v>100002539</v>
      </c>
      <c r="B481" s="1" t="s">
        <v>591</v>
      </c>
      <c r="C481" s="1" t="s">
        <v>921</v>
      </c>
      <c r="D481" s="1" t="s">
        <v>176</v>
      </c>
      <c r="E481" s="1" t="s">
        <v>11</v>
      </c>
      <c r="F481" s="1" t="s">
        <v>12</v>
      </c>
      <c r="G481" s="1" t="s">
        <v>6053</v>
      </c>
      <c r="H481" s="1">
        <v>100002539</v>
      </c>
      <c r="I481" s="1">
        <v>1</v>
      </c>
      <c r="J481" s="1" t="s">
        <v>944</v>
      </c>
      <c r="K481" s="1" t="s">
        <v>945</v>
      </c>
      <c r="L481" s="1" t="s">
        <v>32</v>
      </c>
      <c r="M481" s="1" t="s">
        <v>9</v>
      </c>
    </row>
    <row r="482" spans="1:13">
      <c r="A482" s="1">
        <v>100002545</v>
      </c>
      <c r="B482" s="1" t="s">
        <v>591</v>
      </c>
      <c r="C482" s="1" t="s">
        <v>921</v>
      </c>
      <c r="D482" s="1" t="s">
        <v>176</v>
      </c>
      <c r="E482" s="1" t="s">
        <v>11</v>
      </c>
      <c r="F482" s="1" t="s">
        <v>407</v>
      </c>
      <c r="G482" s="1" t="s">
        <v>6053</v>
      </c>
      <c r="H482" s="1">
        <v>100002545</v>
      </c>
      <c r="I482" s="1">
        <v>1</v>
      </c>
      <c r="J482" s="1" t="s">
        <v>946</v>
      </c>
      <c r="K482" s="1" t="s">
        <v>947</v>
      </c>
      <c r="L482" s="1" t="s">
        <v>32</v>
      </c>
      <c r="M482" s="1" t="s">
        <v>9</v>
      </c>
    </row>
    <row r="483" spans="1:13">
      <c r="A483" s="1">
        <v>100002551</v>
      </c>
      <c r="B483" s="1" t="s">
        <v>591</v>
      </c>
      <c r="C483" s="1" t="s">
        <v>921</v>
      </c>
      <c r="D483" s="1" t="s">
        <v>176</v>
      </c>
      <c r="E483" s="1" t="s">
        <v>11</v>
      </c>
      <c r="F483" s="1" t="s">
        <v>407</v>
      </c>
      <c r="G483" s="1" t="s">
        <v>6053</v>
      </c>
      <c r="H483" s="1">
        <v>100002551</v>
      </c>
      <c r="I483" s="1">
        <v>1</v>
      </c>
      <c r="J483" s="1" t="s">
        <v>948</v>
      </c>
      <c r="K483" s="1" t="s">
        <v>949</v>
      </c>
      <c r="L483" s="1" t="s">
        <v>32</v>
      </c>
      <c r="M483" s="1" t="s">
        <v>9</v>
      </c>
    </row>
    <row r="484" spans="1:13">
      <c r="A484" s="1">
        <v>100002563</v>
      </c>
      <c r="B484" s="1" t="s">
        <v>591</v>
      </c>
      <c r="C484" s="1" t="s">
        <v>921</v>
      </c>
      <c r="D484" s="1" t="s">
        <v>12</v>
      </c>
      <c r="E484" s="1" t="s">
        <v>11</v>
      </c>
      <c r="F484" s="1" t="s">
        <v>12</v>
      </c>
      <c r="G484" s="1" t="s">
        <v>6053</v>
      </c>
      <c r="H484" s="1">
        <v>100002563</v>
      </c>
      <c r="I484" s="1">
        <v>1</v>
      </c>
      <c r="J484" s="1" t="s">
        <v>950</v>
      </c>
      <c r="K484" s="1" t="s">
        <v>951</v>
      </c>
      <c r="L484" s="1" t="s">
        <v>32</v>
      </c>
      <c r="M484" s="1" t="s">
        <v>9</v>
      </c>
    </row>
    <row r="485" spans="1:13">
      <c r="A485" s="1">
        <v>100002567</v>
      </c>
      <c r="B485" s="1" t="s">
        <v>591</v>
      </c>
      <c r="C485" s="1" t="s">
        <v>921</v>
      </c>
      <c r="D485" s="1" t="s">
        <v>952</v>
      </c>
      <c r="E485" s="1" t="s">
        <v>2</v>
      </c>
      <c r="F485" s="1" t="s">
        <v>842</v>
      </c>
      <c r="G485" s="1" t="s">
        <v>6054</v>
      </c>
      <c r="H485" s="1">
        <v>100017402</v>
      </c>
      <c r="I485" s="1">
        <v>4</v>
      </c>
      <c r="J485" s="1" t="s">
        <v>953</v>
      </c>
      <c r="K485" s="1" t="s">
        <v>595</v>
      </c>
      <c r="L485" s="1" t="s">
        <v>8</v>
      </c>
      <c r="M485" s="1" t="s">
        <v>9</v>
      </c>
    </row>
    <row r="486" spans="1:13">
      <c r="A486" s="1">
        <v>100002569</v>
      </c>
      <c r="B486" s="1" t="s">
        <v>591</v>
      </c>
      <c r="C486" s="1" t="s">
        <v>921</v>
      </c>
      <c r="D486" s="1" t="s">
        <v>954</v>
      </c>
      <c r="E486" s="1" t="s">
        <v>2</v>
      </c>
      <c r="F486" s="1" t="s">
        <v>670</v>
      </c>
      <c r="G486" s="1" t="s">
        <v>6054</v>
      </c>
      <c r="H486" s="1">
        <v>100017402</v>
      </c>
      <c r="I486" s="1">
        <v>4</v>
      </c>
      <c r="J486" s="1" t="s">
        <v>953</v>
      </c>
      <c r="K486" s="1" t="s">
        <v>595</v>
      </c>
      <c r="L486" s="1" t="s">
        <v>8</v>
      </c>
      <c r="M486" s="1" t="s">
        <v>9</v>
      </c>
    </row>
    <row r="487" spans="1:13">
      <c r="A487" s="1">
        <v>100002575</v>
      </c>
      <c r="B487" s="1" t="s">
        <v>591</v>
      </c>
      <c r="C487" s="1" t="s">
        <v>921</v>
      </c>
      <c r="D487" s="1" t="s">
        <v>162</v>
      </c>
      <c r="E487" s="1" t="s">
        <v>27</v>
      </c>
      <c r="F487" s="1" t="s">
        <v>18</v>
      </c>
      <c r="G487" s="1" t="s">
        <v>6053</v>
      </c>
      <c r="H487" s="1">
        <v>100002575</v>
      </c>
      <c r="I487" s="1">
        <v>1</v>
      </c>
      <c r="J487" s="1" t="s">
        <v>955</v>
      </c>
      <c r="K487" s="1" t="s">
        <v>626</v>
      </c>
      <c r="L487" s="1" t="s">
        <v>15</v>
      </c>
      <c r="M487" s="1" t="s">
        <v>9</v>
      </c>
    </row>
    <row r="488" spans="1:13">
      <c r="A488" s="1">
        <v>100002577</v>
      </c>
      <c r="B488" s="1" t="s">
        <v>591</v>
      </c>
      <c r="C488" s="1" t="s">
        <v>921</v>
      </c>
      <c r="D488" s="1" t="s">
        <v>100</v>
      </c>
      <c r="E488" s="1" t="s">
        <v>20</v>
      </c>
      <c r="F488" s="1" t="s">
        <v>100</v>
      </c>
      <c r="G488" s="1" t="s">
        <v>6053</v>
      </c>
      <c r="H488" s="1">
        <v>100002577</v>
      </c>
      <c r="I488" s="1">
        <v>1</v>
      </c>
      <c r="J488" s="1" t="s">
        <v>956</v>
      </c>
      <c r="K488" s="1" t="s">
        <v>626</v>
      </c>
      <c r="L488" s="1" t="s">
        <v>15</v>
      </c>
      <c r="M488" s="1" t="s">
        <v>9</v>
      </c>
    </row>
    <row r="489" spans="1:13">
      <c r="A489" s="1">
        <v>100002578</v>
      </c>
      <c r="B489" s="1" t="s">
        <v>591</v>
      </c>
      <c r="C489" s="1" t="s">
        <v>921</v>
      </c>
      <c r="D489" s="1" t="s">
        <v>957</v>
      </c>
      <c r="E489" s="1" t="s">
        <v>20</v>
      </c>
      <c r="F489" s="1" t="s">
        <v>72</v>
      </c>
      <c r="G489" s="1" t="s">
        <v>6053</v>
      </c>
      <c r="H489" s="1">
        <v>100002578</v>
      </c>
      <c r="I489" s="1">
        <v>1</v>
      </c>
      <c r="J489" s="1" t="s">
        <v>958</v>
      </c>
      <c r="K489" s="1" t="s">
        <v>959</v>
      </c>
      <c r="L489" s="1" t="s">
        <v>44</v>
      </c>
      <c r="M489" s="1" t="s">
        <v>9</v>
      </c>
    </row>
    <row r="490" spans="1:13">
      <c r="A490" s="1">
        <v>100002584</v>
      </c>
      <c r="B490" s="1" t="s">
        <v>591</v>
      </c>
      <c r="C490" s="1" t="s">
        <v>921</v>
      </c>
      <c r="D490" s="1" t="s">
        <v>12</v>
      </c>
      <c r="E490" s="1" t="s">
        <v>11</v>
      </c>
      <c r="F490" s="1" t="s">
        <v>12</v>
      </c>
      <c r="G490" s="1" t="s">
        <v>6053</v>
      </c>
      <c r="H490" s="1">
        <v>100002584</v>
      </c>
      <c r="I490" s="1">
        <v>1</v>
      </c>
      <c r="J490" s="1" t="s">
        <v>960</v>
      </c>
      <c r="K490" s="1" t="s">
        <v>961</v>
      </c>
      <c r="L490" s="1" t="s">
        <v>32</v>
      </c>
      <c r="M490" s="1" t="s">
        <v>9</v>
      </c>
    </row>
    <row r="491" spans="1:13">
      <c r="A491" s="1">
        <v>100002591</v>
      </c>
      <c r="B491" s="1" t="s">
        <v>591</v>
      </c>
      <c r="C491" s="1" t="s">
        <v>921</v>
      </c>
      <c r="D491" s="1" t="s">
        <v>12</v>
      </c>
      <c r="E491" s="1" t="s">
        <v>11</v>
      </c>
      <c r="F491" s="1" t="s">
        <v>12</v>
      </c>
      <c r="G491" s="1" t="s">
        <v>6053</v>
      </c>
      <c r="H491" s="1">
        <v>100002591</v>
      </c>
      <c r="I491" s="1">
        <v>1</v>
      </c>
      <c r="J491" s="1" t="s">
        <v>962</v>
      </c>
      <c r="K491" s="1" t="s">
        <v>961</v>
      </c>
      <c r="L491" s="1" t="s">
        <v>32</v>
      </c>
      <c r="M491" s="1" t="s">
        <v>9</v>
      </c>
    </row>
    <row r="492" spans="1:13">
      <c r="A492" s="1">
        <v>100002595</v>
      </c>
      <c r="B492" s="1" t="s">
        <v>591</v>
      </c>
      <c r="C492" s="1" t="s">
        <v>921</v>
      </c>
      <c r="D492" s="1" t="s">
        <v>963</v>
      </c>
      <c r="E492" s="1" t="s">
        <v>20</v>
      </c>
      <c r="F492" s="1" t="s">
        <v>72</v>
      </c>
      <c r="G492" s="1" t="s">
        <v>6053</v>
      </c>
      <c r="H492" s="1">
        <v>100002595</v>
      </c>
      <c r="I492" s="1">
        <v>1</v>
      </c>
      <c r="J492" s="1" t="s">
        <v>964</v>
      </c>
      <c r="K492" s="1" t="s">
        <v>626</v>
      </c>
      <c r="L492" s="1" t="s">
        <v>15</v>
      </c>
      <c r="M492" s="1" t="s">
        <v>9</v>
      </c>
    </row>
    <row r="493" spans="1:13">
      <c r="A493" s="1">
        <v>100002597</v>
      </c>
      <c r="B493" s="1" t="s">
        <v>591</v>
      </c>
      <c r="C493" s="1" t="s">
        <v>921</v>
      </c>
      <c r="D493" s="1" t="s">
        <v>12</v>
      </c>
      <c r="E493" s="1" t="s">
        <v>11</v>
      </c>
      <c r="F493" s="1" t="s">
        <v>12</v>
      </c>
      <c r="G493" s="1" t="s">
        <v>6053</v>
      </c>
      <c r="H493" s="1">
        <v>100002597</v>
      </c>
      <c r="I493" s="1">
        <v>1</v>
      </c>
      <c r="J493" s="1" t="s">
        <v>965</v>
      </c>
      <c r="K493" s="1" t="s">
        <v>961</v>
      </c>
      <c r="L493" s="1" t="s">
        <v>32</v>
      </c>
      <c r="M493" s="1" t="s">
        <v>9</v>
      </c>
    </row>
    <row r="494" spans="1:13">
      <c r="A494" s="1">
        <v>100002602</v>
      </c>
      <c r="B494" s="1" t="s">
        <v>591</v>
      </c>
      <c r="C494" s="1" t="s">
        <v>921</v>
      </c>
      <c r="D494" s="1" t="s">
        <v>176</v>
      </c>
      <c r="E494" s="1" t="s">
        <v>11</v>
      </c>
      <c r="F494" s="1" t="s">
        <v>407</v>
      </c>
      <c r="G494" s="1" t="s">
        <v>6053</v>
      </c>
      <c r="H494" s="1">
        <v>100002602</v>
      </c>
      <c r="I494" s="1">
        <v>1</v>
      </c>
      <c r="J494" s="1" t="s">
        <v>966</v>
      </c>
      <c r="K494" s="1" t="s">
        <v>967</v>
      </c>
      <c r="L494" s="1" t="s">
        <v>32</v>
      </c>
      <c r="M494" s="1" t="s">
        <v>9</v>
      </c>
    </row>
    <row r="495" spans="1:13">
      <c r="A495" s="1">
        <v>100002607</v>
      </c>
      <c r="B495" s="1" t="s">
        <v>591</v>
      </c>
      <c r="C495" s="1" t="s">
        <v>921</v>
      </c>
      <c r="D495" s="1" t="s">
        <v>12</v>
      </c>
      <c r="E495" s="1" t="s">
        <v>11</v>
      </c>
      <c r="F495" s="1" t="s">
        <v>407</v>
      </c>
      <c r="G495" s="1" t="s">
        <v>6053</v>
      </c>
      <c r="H495" s="1">
        <v>100002607</v>
      </c>
      <c r="I495" s="1">
        <v>1</v>
      </c>
      <c r="J495" s="1" t="s">
        <v>968</v>
      </c>
      <c r="K495" s="1" t="s">
        <v>969</v>
      </c>
      <c r="L495" s="1" t="s">
        <v>32</v>
      </c>
      <c r="M495" s="1" t="s">
        <v>16</v>
      </c>
    </row>
    <row r="496" spans="1:13">
      <c r="A496" s="1">
        <v>100002613</v>
      </c>
      <c r="B496" s="1" t="s">
        <v>591</v>
      </c>
      <c r="C496" s="1" t="s">
        <v>921</v>
      </c>
      <c r="D496" s="1" t="s">
        <v>12</v>
      </c>
      <c r="E496" s="1" t="s">
        <v>11</v>
      </c>
      <c r="F496" s="1" t="s">
        <v>12</v>
      </c>
      <c r="G496" s="1" t="s">
        <v>6053</v>
      </c>
      <c r="H496" s="1">
        <v>100002613</v>
      </c>
      <c r="I496" s="1">
        <v>1</v>
      </c>
      <c r="J496" s="1" t="s">
        <v>970</v>
      </c>
      <c r="K496" s="1" t="s">
        <v>971</v>
      </c>
      <c r="L496" s="1" t="s">
        <v>32</v>
      </c>
      <c r="M496" s="1" t="s">
        <v>9</v>
      </c>
    </row>
    <row r="497" spans="1:13">
      <c r="A497" s="1">
        <v>100002616</v>
      </c>
      <c r="B497" s="1" t="s">
        <v>591</v>
      </c>
      <c r="C497" s="1" t="s">
        <v>921</v>
      </c>
      <c r="D497" s="1" t="s">
        <v>12</v>
      </c>
      <c r="E497" s="1" t="s">
        <v>11</v>
      </c>
      <c r="F497" s="1" t="s">
        <v>407</v>
      </c>
      <c r="G497" s="1" t="s">
        <v>6053</v>
      </c>
      <c r="H497" s="1">
        <v>100002616</v>
      </c>
      <c r="I497" s="1">
        <v>1</v>
      </c>
      <c r="J497" s="1" t="s">
        <v>972</v>
      </c>
      <c r="K497" s="1" t="s">
        <v>973</v>
      </c>
      <c r="L497" s="1" t="s">
        <v>32</v>
      </c>
      <c r="M497" s="1" t="s">
        <v>9</v>
      </c>
    </row>
    <row r="498" spans="1:13">
      <c r="A498" s="1">
        <v>100002630</v>
      </c>
      <c r="B498" s="1" t="s">
        <v>591</v>
      </c>
      <c r="C498" s="1" t="s">
        <v>921</v>
      </c>
      <c r="D498" s="1" t="s">
        <v>12</v>
      </c>
      <c r="E498" s="1" t="s">
        <v>11</v>
      </c>
      <c r="F498" s="1" t="s">
        <v>12</v>
      </c>
      <c r="G498" s="1" t="s">
        <v>6053</v>
      </c>
      <c r="H498" s="1">
        <v>100002630</v>
      </c>
      <c r="I498" s="1">
        <v>2</v>
      </c>
      <c r="J498" s="1" t="s">
        <v>974</v>
      </c>
      <c r="K498" s="1" t="s">
        <v>975</v>
      </c>
      <c r="L498" s="1" t="s">
        <v>32</v>
      </c>
      <c r="M498" s="1" t="s">
        <v>9</v>
      </c>
    </row>
    <row r="499" spans="1:13">
      <c r="A499" s="1">
        <v>100002634</v>
      </c>
      <c r="B499" s="1" t="s">
        <v>591</v>
      </c>
      <c r="C499" s="1" t="s">
        <v>921</v>
      </c>
      <c r="D499" s="1" t="s">
        <v>46</v>
      </c>
      <c r="E499" s="1" t="s">
        <v>2</v>
      </c>
      <c r="F499" s="1" t="s">
        <v>46</v>
      </c>
      <c r="G499" s="1" t="s">
        <v>6053</v>
      </c>
      <c r="H499" s="1">
        <v>100002634</v>
      </c>
      <c r="I499" s="1">
        <v>1</v>
      </c>
      <c r="J499" s="1" t="s">
        <v>976</v>
      </c>
      <c r="K499" s="1" t="s">
        <v>595</v>
      </c>
      <c r="L499" s="1" t="s">
        <v>8</v>
      </c>
      <c r="M499" s="1" t="s">
        <v>16</v>
      </c>
    </row>
    <row r="500" spans="1:13">
      <c r="A500" s="1">
        <v>100002636</v>
      </c>
      <c r="B500" s="1" t="s">
        <v>591</v>
      </c>
      <c r="C500" s="1" t="s">
        <v>921</v>
      </c>
      <c r="D500" s="1" t="s">
        <v>176</v>
      </c>
      <c r="E500" s="1" t="s">
        <v>11</v>
      </c>
      <c r="F500" s="1" t="s">
        <v>12</v>
      </c>
      <c r="G500" s="1" t="s">
        <v>6053</v>
      </c>
      <c r="H500" s="1">
        <v>100002636</v>
      </c>
      <c r="I500" s="1">
        <v>1</v>
      </c>
      <c r="J500" s="1" t="s">
        <v>977</v>
      </c>
      <c r="K500" s="1" t="s">
        <v>978</v>
      </c>
      <c r="L500" s="1" t="s">
        <v>32</v>
      </c>
      <c r="M500" s="1" t="s">
        <v>9</v>
      </c>
    </row>
    <row r="501" spans="1:13">
      <c r="A501" s="1">
        <v>100002640</v>
      </c>
      <c r="B501" s="1" t="s">
        <v>591</v>
      </c>
      <c r="C501" s="1" t="s">
        <v>980</v>
      </c>
      <c r="D501" s="1" t="s">
        <v>12</v>
      </c>
      <c r="E501" s="1" t="s">
        <v>11</v>
      </c>
      <c r="F501" s="1" t="s">
        <v>12</v>
      </c>
      <c r="G501" s="1" t="s">
        <v>6053</v>
      </c>
      <c r="H501" s="1">
        <v>100002640</v>
      </c>
      <c r="I501" s="1">
        <v>1</v>
      </c>
      <c r="J501" s="1" t="s">
        <v>979</v>
      </c>
      <c r="K501" s="1" t="s">
        <v>981</v>
      </c>
      <c r="L501" s="1" t="s">
        <v>32</v>
      </c>
      <c r="M501" s="1" t="s">
        <v>9</v>
      </c>
    </row>
    <row r="502" spans="1:13">
      <c r="A502" s="1">
        <v>100002652</v>
      </c>
      <c r="B502" s="1" t="s">
        <v>591</v>
      </c>
      <c r="C502" s="1" t="s">
        <v>980</v>
      </c>
      <c r="D502" s="1" t="s">
        <v>176</v>
      </c>
      <c r="E502" s="1" t="s">
        <v>11</v>
      </c>
      <c r="F502" s="1" t="s">
        <v>12</v>
      </c>
      <c r="G502" s="1" t="s">
        <v>6053</v>
      </c>
      <c r="H502" s="1">
        <v>100002652</v>
      </c>
      <c r="I502" s="1">
        <v>1</v>
      </c>
      <c r="J502" s="1" t="s">
        <v>982</v>
      </c>
      <c r="K502" s="1" t="s">
        <v>983</v>
      </c>
      <c r="L502" s="1" t="s">
        <v>32</v>
      </c>
      <c r="M502" s="1" t="s">
        <v>9</v>
      </c>
    </row>
    <row r="503" spans="1:13">
      <c r="A503" s="1">
        <v>100002655</v>
      </c>
      <c r="B503" s="1" t="s">
        <v>591</v>
      </c>
      <c r="C503" s="1" t="s">
        <v>980</v>
      </c>
      <c r="D503" s="1" t="s">
        <v>250</v>
      </c>
      <c r="E503" s="1" t="s">
        <v>20</v>
      </c>
      <c r="F503" s="1" t="s">
        <v>72</v>
      </c>
      <c r="G503" s="1" t="s">
        <v>6053</v>
      </c>
      <c r="H503" s="1">
        <v>100002655</v>
      </c>
      <c r="I503" s="1">
        <v>1</v>
      </c>
      <c r="J503" s="1" t="s">
        <v>984</v>
      </c>
      <c r="K503" s="1" t="s">
        <v>626</v>
      </c>
      <c r="L503" s="1" t="s">
        <v>15</v>
      </c>
      <c r="M503" s="1" t="s">
        <v>9</v>
      </c>
    </row>
    <row r="504" spans="1:13">
      <c r="A504" s="1">
        <v>100002661</v>
      </c>
      <c r="B504" s="1" t="s">
        <v>591</v>
      </c>
      <c r="C504" s="1" t="s">
        <v>980</v>
      </c>
      <c r="D504" s="1" t="s">
        <v>12</v>
      </c>
      <c r="E504" s="1" t="s">
        <v>11</v>
      </c>
      <c r="F504" s="1" t="s">
        <v>12</v>
      </c>
      <c r="G504" s="1" t="s">
        <v>6053</v>
      </c>
      <c r="H504" s="1">
        <v>100002661</v>
      </c>
      <c r="I504" s="1">
        <v>1</v>
      </c>
      <c r="J504" s="1" t="s">
        <v>985</v>
      </c>
      <c r="K504" s="1" t="s">
        <v>986</v>
      </c>
      <c r="L504" s="1" t="s">
        <v>32</v>
      </c>
      <c r="M504" s="1" t="s">
        <v>9</v>
      </c>
    </row>
    <row r="505" spans="1:13">
      <c r="A505" s="1">
        <v>100002664</v>
      </c>
      <c r="B505" s="1" t="s">
        <v>591</v>
      </c>
      <c r="C505" s="1" t="s">
        <v>980</v>
      </c>
      <c r="D505" s="1" t="s">
        <v>46</v>
      </c>
      <c r="E505" s="1" t="s">
        <v>2</v>
      </c>
      <c r="F505" s="1" t="s">
        <v>46</v>
      </c>
      <c r="G505" s="1" t="s">
        <v>6053</v>
      </c>
      <c r="H505" s="1">
        <v>100002664</v>
      </c>
      <c r="I505" s="1">
        <v>2</v>
      </c>
      <c r="J505" s="1" t="s">
        <v>987</v>
      </c>
      <c r="K505" s="1" t="s">
        <v>595</v>
      </c>
      <c r="L505" s="1" t="s">
        <v>8</v>
      </c>
      <c r="M505" s="1" t="s">
        <v>9</v>
      </c>
    </row>
    <row r="506" spans="1:13">
      <c r="A506" s="1">
        <v>100002672</v>
      </c>
      <c r="B506" s="1" t="s">
        <v>591</v>
      </c>
      <c r="C506" s="1" t="s">
        <v>980</v>
      </c>
      <c r="D506" s="1" t="s">
        <v>12</v>
      </c>
      <c r="E506" s="1" t="s">
        <v>11</v>
      </c>
      <c r="F506" s="1" t="s">
        <v>12</v>
      </c>
      <c r="G506" s="1" t="s">
        <v>6053</v>
      </c>
      <c r="H506" s="1">
        <v>100002672</v>
      </c>
      <c r="I506" s="1">
        <v>1</v>
      </c>
      <c r="J506" s="1" t="s">
        <v>988</v>
      </c>
      <c r="K506" s="1" t="s">
        <v>986</v>
      </c>
      <c r="L506" s="1" t="s">
        <v>32</v>
      </c>
      <c r="M506" s="1" t="s">
        <v>9</v>
      </c>
    </row>
    <row r="507" spans="1:13">
      <c r="A507" s="1">
        <v>100002677</v>
      </c>
      <c r="B507" s="1" t="s">
        <v>591</v>
      </c>
      <c r="C507" s="1" t="s">
        <v>980</v>
      </c>
      <c r="D507" s="1" t="s">
        <v>12</v>
      </c>
      <c r="E507" s="1" t="s">
        <v>11</v>
      </c>
      <c r="F507" s="1" t="s">
        <v>12</v>
      </c>
      <c r="G507" s="1" t="s">
        <v>6053</v>
      </c>
      <c r="H507" s="1">
        <v>100002677</v>
      </c>
      <c r="I507" s="1">
        <v>1</v>
      </c>
      <c r="J507" s="1" t="s">
        <v>989</v>
      </c>
      <c r="K507" s="1" t="s">
        <v>990</v>
      </c>
      <c r="L507" s="1" t="s">
        <v>32</v>
      </c>
      <c r="M507" s="1" t="s">
        <v>9</v>
      </c>
    </row>
    <row r="508" spans="1:13">
      <c r="A508" s="1">
        <v>100002694</v>
      </c>
      <c r="B508" s="1" t="s">
        <v>591</v>
      </c>
      <c r="C508" s="1" t="s">
        <v>980</v>
      </c>
      <c r="D508" s="1" t="s">
        <v>12</v>
      </c>
      <c r="E508" s="1" t="s">
        <v>11</v>
      </c>
      <c r="F508" s="1" t="s">
        <v>407</v>
      </c>
      <c r="G508" s="1" t="s">
        <v>6053</v>
      </c>
      <c r="H508" s="1">
        <v>100002694</v>
      </c>
      <c r="I508" s="1">
        <v>1</v>
      </c>
      <c r="J508" s="1" t="s">
        <v>991</v>
      </c>
      <c r="K508" s="1" t="s">
        <v>992</v>
      </c>
      <c r="L508" s="1" t="s">
        <v>32</v>
      </c>
      <c r="M508" s="1" t="s">
        <v>9</v>
      </c>
    </row>
    <row r="509" spans="1:13">
      <c r="A509" s="1">
        <v>100002696</v>
      </c>
      <c r="B509" s="1" t="s">
        <v>591</v>
      </c>
      <c r="C509" s="1" t="s">
        <v>980</v>
      </c>
      <c r="D509" s="1" t="s">
        <v>12</v>
      </c>
      <c r="E509" s="1" t="s">
        <v>11</v>
      </c>
      <c r="F509" s="1" t="s">
        <v>407</v>
      </c>
      <c r="G509" s="1" t="s">
        <v>6053</v>
      </c>
      <c r="H509" s="1">
        <v>100002696</v>
      </c>
      <c r="I509" s="1">
        <v>1</v>
      </c>
      <c r="J509" s="1" t="s">
        <v>993</v>
      </c>
      <c r="K509" s="1" t="s">
        <v>994</v>
      </c>
      <c r="L509" s="1" t="s">
        <v>32</v>
      </c>
      <c r="M509" s="1" t="s">
        <v>16</v>
      </c>
    </row>
    <row r="510" spans="1:13">
      <c r="A510" s="1">
        <v>100002701</v>
      </c>
      <c r="B510" s="1" t="s">
        <v>591</v>
      </c>
      <c r="C510" s="1" t="s">
        <v>980</v>
      </c>
      <c r="D510" s="1" t="s">
        <v>176</v>
      </c>
      <c r="E510" s="1" t="s">
        <v>11</v>
      </c>
      <c r="F510" s="1" t="s">
        <v>407</v>
      </c>
      <c r="G510" s="1" t="s">
        <v>6053</v>
      </c>
      <c r="H510" s="1">
        <v>100002701</v>
      </c>
      <c r="I510" s="1">
        <v>1</v>
      </c>
      <c r="J510" s="1" t="s">
        <v>995</v>
      </c>
      <c r="K510" s="1" t="s">
        <v>996</v>
      </c>
      <c r="L510" s="1" t="s">
        <v>32</v>
      </c>
      <c r="M510" s="1" t="s">
        <v>9</v>
      </c>
    </row>
    <row r="511" spans="1:13">
      <c r="A511" s="1">
        <v>100002711</v>
      </c>
      <c r="B511" s="1" t="s">
        <v>591</v>
      </c>
      <c r="C511" s="1" t="s">
        <v>980</v>
      </c>
      <c r="D511" s="1" t="s">
        <v>12</v>
      </c>
      <c r="E511" s="1" t="s">
        <v>11</v>
      </c>
      <c r="F511" s="1" t="s">
        <v>12</v>
      </c>
      <c r="G511" s="1" t="s">
        <v>6053</v>
      </c>
      <c r="H511" s="1">
        <v>100002711</v>
      </c>
      <c r="I511" s="1">
        <v>1</v>
      </c>
      <c r="J511" s="1" t="s">
        <v>997</v>
      </c>
      <c r="K511" s="1" t="s">
        <v>998</v>
      </c>
      <c r="L511" s="1" t="s">
        <v>32</v>
      </c>
      <c r="M511" s="1" t="s">
        <v>9</v>
      </c>
    </row>
    <row r="512" spans="1:13">
      <c r="A512" s="1">
        <v>100002714</v>
      </c>
      <c r="B512" s="1" t="s">
        <v>591</v>
      </c>
      <c r="C512" s="1" t="s">
        <v>980</v>
      </c>
      <c r="D512" s="1" t="s">
        <v>150</v>
      </c>
      <c r="E512" s="1" t="s">
        <v>11</v>
      </c>
      <c r="F512" s="1" t="s">
        <v>12</v>
      </c>
      <c r="G512" s="1" t="s">
        <v>6053</v>
      </c>
      <c r="H512" s="1">
        <v>100002714</v>
      </c>
      <c r="I512" s="1">
        <v>1</v>
      </c>
      <c r="J512" s="1" t="s">
        <v>999</v>
      </c>
      <c r="K512" s="1" t="s">
        <v>1000</v>
      </c>
      <c r="L512" s="1" t="s">
        <v>44</v>
      </c>
      <c r="M512" s="1" t="s">
        <v>9</v>
      </c>
    </row>
    <row r="513" spans="1:13">
      <c r="A513" s="1">
        <v>100002720</v>
      </c>
      <c r="B513" s="1" t="s">
        <v>591</v>
      </c>
      <c r="C513" s="1" t="s">
        <v>980</v>
      </c>
      <c r="D513" s="1" t="s">
        <v>898</v>
      </c>
      <c r="E513" s="1" t="s">
        <v>2</v>
      </c>
      <c r="F513" s="1" t="s">
        <v>46</v>
      </c>
      <c r="G513" s="1" t="s">
        <v>6054</v>
      </c>
      <c r="H513" s="1">
        <v>100017403</v>
      </c>
      <c r="I513" s="1">
        <v>3</v>
      </c>
      <c r="J513" s="1" t="s">
        <v>1001</v>
      </c>
      <c r="K513" s="1" t="s">
        <v>595</v>
      </c>
      <c r="L513" s="1" t="s">
        <v>8</v>
      </c>
      <c r="M513" s="1" t="s">
        <v>9</v>
      </c>
    </row>
    <row r="514" spans="1:13">
      <c r="A514" s="1">
        <v>100002723</v>
      </c>
      <c r="B514" s="1" t="s">
        <v>591</v>
      </c>
      <c r="C514" s="1" t="s">
        <v>980</v>
      </c>
      <c r="D514" s="1" t="s">
        <v>899</v>
      </c>
      <c r="E514" s="1" t="s">
        <v>2</v>
      </c>
      <c r="F514" s="1" t="s">
        <v>81</v>
      </c>
      <c r="G514" s="1" t="s">
        <v>6054</v>
      </c>
      <c r="H514" s="1">
        <v>100017403</v>
      </c>
      <c r="I514" s="1">
        <v>3</v>
      </c>
      <c r="J514" s="1" t="s">
        <v>1002</v>
      </c>
      <c r="K514" s="1" t="s">
        <v>595</v>
      </c>
      <c r="L514" s="1" t="s">
        <v>8</v>
      </c>
      <c r="M514" s="1" t="s">
        <v>9</v>
      </c>
    </row>
    <row r="515" spans="1:13">
      <c r="A515" s="1">
        <v>100002728</v>
      </c>
      <c r="B515" s="1" t="s">
        <v>591</v>
      </c>
      <c r="C515" s="1" t="s">
        <v>980</v>
      </c>
      <c r="D515" s="1" t="s">
        <v>167</v>
      </c>
      <c r="E515" s="1" t="s">
        <v>20</v>
      </c>
      <c r="F515" s="1" t="s">
        <v>167</v>
      </c>
      <c r="G515" s="1" t="s">
        <v>6053</v>
      </c>
      <c r="H515" s="1">
        <v>100002728</v>
      </c>
      <c r="I515" s="1">
        <v>1</v>
      </c>
      <c r="J515" s="1" t="s">
        <v>1003</v>
      </c>
      <c r="K515" s="1" t="s">
        <v>626</v>
      </c>
      <c r="L515" s="1" t="s">
        <v>15</v>
      </c>
      <c r="M515" s="1" t="s">
        <v>16</v>
      </c>
    </row>
    <row r="516" spans="1:13">
      <c r="A516" s="1">
        <v>100002731</v>
      </c>
      <c r="B516" s="1" t="s">
        <v>591</v>
      </c>
      <c r="C516" s="1" t="s">
        <v>980</v>
      </c>
      <c r="D516" s="1" t="s">
        <v>12</v>
      </c>
      <c r="E516" s="1" t="s">
        <v>11</v>
      </c>
      <c r="F516" s="1" t="s">
        <v>12</v>
      </c>
      <c r="G516" s="1" t="s">
        <v>6053</v>
      </c>
      <c r="H516" s="1">
        <v>100002731</v>
      </c>
      <c r="I516" s="1">
        <v>1</v>
      </c>
      <c r="J516" s="1" t="s">
        <v>1004</v>
      </c>
      <c r="K516" s="1" t="s">
        <v>1005</v>
      </c>
      <c r="L516" s="1" t="s">
        <v>32</v>
      </c>
      <c r="M516" s="1" t="s">
        <v>16</v>
      </c>
    </row>
    <row r="517" spans="1:13">
      <c r="A517" s="1">
        <v>100002732</v>
      </c>
      <c r="B517" s="1" t="s">
        <v>591</v>
      </c>
      <c r="C517" s="1" t="s">
        <v>980</v>
      </c>
      <c r="D517" s="1" t="s">
        <v>1006</v>
      </c>
      <c r="E517" s="1" t="s">
        <v>20</v>
      </c>
      <c r="F517" s="1" t="s">
        <v>72</v>
      </c>
      <c r="G517" s="1" t="s">
        <v>6053</v>
      </c>
      <c r="H517" s="1">
        <v>100002732</v>
      </c>
      <c r="I517" s="1">
        <v>1</v>
      </c>
      <c r="J517" s="1" t="s">
        <v>1004</v>
      </c>
      <c r="K517" s="1" t="s">
        <v>1007</v>
      </c>
      <c r="L517" s="1" t="s">
        <v>44</v>
      </c>
      <c r="M517" s="1" t="s">
        <v>16</v>
      </c>
    </row>
    <row r="518" spans="1:13">
      <c r="A518" s="1">
        <v>100002740</v>
      </c>
      <c r="B518" s="1" t="s">
        <v>591</v>
      </c>
      <c r="C518" s="1" t="s">
        <v>980</v>
      </c>
      <c r="D518" s="1" t="s">
        <v>1008</v>
      </c>
      <c r="E518" s="1" t="s">
        <v>27</v>
      </c>
      <c r="F518" s="1" t="s">
        <v>18</v>
      </c>
      <c r="G518" s="1" t="s">
        <v>6053</v>
      </c>
      <c r="H518" s="1">
        <v>100002740</v>
      </c>
      <c r="I518" s="1">
        <v>1</v>
      </c>
      <c r="J518" s="1" t="s">
        <v>1009</v>
      </c>
      <c r="K518" s="1" t="s">
        <v>626</v>
      </c>
      <c r="L518" s="1" t="s">
        <v>15</v>
      </c>
      <c r="M518" s="1" t="s">
        <v>16</v>
      </c>
    </row>
    <row r="519" spans="1:13">
      <c r="A519" s="1">
        <v>100002744</v>
      </c>
      <c r="B519" s="1" t="s">
        <v>591</v>
      </c>
      <c r="C519" s="1" t="s">
        <v>980</v>
      </c>
      <c r="D519" s="1" t="s">
        <v>1010</v>
      </c>
      <c r="E519" s="1" t="s">
        <v>20</v>
      </c>
      <c r="F519" s="1" t="s">
        <v>72</v>
      </c>
      <c r="G519" s="1" t="s">
        <v>6053</v>
      </c>
      <c r="H519" s="1">
        <v>100002744</v>
      </c>
      <c r="I519" s="1">
        <v>1</v>
      </c>
      <c r="J519" s="1" t="s">
        <v>1011</v>
      </c>
      <c r="K519" s="1" t="s">
        <v>626</v>
      </c>
      <c r="L519" s="1" t="s">
        <v>15</v>
      </c>
      <c r="M519" s="1" t="s">
        <v>9</v>
      </c>
    </row>
    <row r="520" spans="1:13">
      <c r="A520" s="1">
        <v>100002751</v>
      </c>
      <c r="B520" s="1" t="s">
        <v>591</v>
      </c>
      <c r="C520" s="1" t="s">
        <v>980</v>
      </c>
      <c r="D520" s="1" t="s">
        <v>12</v>
      </c>
      <c r="E520" s="1" t="s">
        <v>11</v>
      </c>
      <c r="F520" s="1" t="s">
        <v>12</v>
      </c>
      <c r="G520" s="1" t="s">
        <v>6053</v>
      </c>
      <c r="H520" s="1">
        <v>100002751</v>
      </c>
      <c r="I520" s="1">
        <v>1</v>
      </c>
      <c r="J520" s="1" t="s">
        <v>1012</v>
      </c>
      <c r="K520" s="1" t="s">
        <v>1005</v>
      </c>
      <c r="L520" s="1" t="s">
        <v>32</v>
      </c>
      <c r="M520" s="1" t="s">
        <v>9</v>
      </c>
    </row>
    <row r="521" spans="1:13">
      <c r="A521" s="1">
        <v>100002755</v>
      </c>
      <c r="B521" s="1" t="s">
        <v>591</v>
      </c>
      <c r="C521" s="1" t="s">
        <v>980</v>
      </c>
      <c r="D521" s="1" t="s">
        <v>12</v>
      </c>
      <c r="E521" s="1" t="s">
        <v>11</v>
      </c>
      <c r="F521" s="1" t="s">
        <v>12</v>
      </c>
      <c r="G521" s="1" t="s">
        <v>6053</v>
      </c>
      <c r="H521" s="1">
        <v>100002755</v>
      </c>
      <c r="I521" s="1">
        <v>1</v>
      </c>
      <c r="J521" s="1" t="s">
        <v>1013</v>
      </c>
      <c r="K521" s="1" t="s">
        <v>1005</v>
      </c>
      <c r="L521" s="1" t="s">
        <v>32</v>
      </c>
      <c r="M521" s="1" t="s">
        <v>9</v>
      </c>
    </row>
    <row r="522" spans="1:13">
      <c r="A522" s="1">
        <v>100002759</v>
      </c>
      <c r="B522" s="1" t="s">
        <v>591</v>
      </c>
      <c r="C522" s="1" t="s">
        <v>980</v>
      </c>
      <c r="D522" s="1" t="s">
        <v>176</v>
      </c>
      <c r="E522" s="1" t="s">
        <v>11</v>
      </c>
      <c r="F522" s="1" t="s">
        <v>12</v>
      </c>
      <c r="G522" s="1" t="s">
        <v>6053</v>
      </c>
      <c r="H522" s="1">
        <v>100002759</v>
      </c>
      <c r="I522" s="1">
        <v>1</v>
      </c>
      <c r="J522" s="1" t="s">
        <v>1014</v>
      </c>
      <c r="K522" s="1" t="s">
        <v>1015</v>
      </c>
      <c r="L522" s="1" t="s">
        <v>32</v>
      </c>
      <c r="M522" s="1" t="s">
        <v>9</v>
      </c>
    </row>
    <row r="523" spans="1:13">
      <c r="A523" s="1">
        <v>100002763</v>
      </c>
      <c r="B523" s="1" t="s">
        <v>591</v>
      </c>
      <c r="C523" s="1" t="s">
        <v>980</v>
      </c>
      <c r="D523" s="1" t="s">
        <v>176</v>
      </c>
      <c r="E523" s="1" t="s">
        <v>11</v>
      </c>
      <c r="F523" s="1" t="s">
        <v>407</v>
      </c>
      <c r="G523" s="1" t="s">
        <v>6053</v>
      </c>
      <c r="H523" s="1">
        <v>100002763</v>
      </c>
      <c r="I523" s="1">
        <v>1</v>
      </c>
      <c r="J523" s="1" t="s">
        <v>1016</v>
      </c>
      <c r="K523" s="1" t="s">
        <v>1017</v>
      </c>
      <c r="L523" s="1" t="s">
        <v>32</v>
      </c>
      <c r="M523" s="1" t="s">
        <v>9</v>
      </c>
    </row>
    <row r="524" spans="1:13">
      <c r="A524" s="1">
        <v>100002770</v>
      </c>
      <c r="B524" s="1" t="s">
        <v>591</v>
      </c>
      <c r="C524" s="1" t="s">
        <v>1019</v>
      </c>
      <c r="D524" s="1" t="s">
        <v>176</v>
      </c>
      <c r="E524" s="1" t="s">
        <v>11</v>
      </c>
      <c r="F524" s="1" t="s">
        <v>407</v>
      </c>
      <c r="G524" s="1" t="s">
        <v>6053</v>
      </c>
      <c r="H524" s="1">
        <v>100002770</v>
      </c>
      <c r="I524" s="1">
        <v>1</v>
      </c>
      <c r="J524" s="1" t="s">
        <v>1018</v>
      </c>
      <c r="K524" s="1" t="s">
        <v>1020</v>
      </c>
      <c r="L524" s="1" t="s">
        <v>32</v>
      </c>
      <c r="M524" s="1" t="s">
        <v>9</v>
      </c>
    </row>
    <row r="525" spans="1:13">
      <c r="A525" s="1">
        <v>100002775</v>
      </c>
      <c r="B525" s="1" t="s">
        <v>591</v>
      </c>
      <c r="C525" s="1" t="s">
        <v>1019</v>
      </c>
      <c r="D525" s="1" t="s">
        <v>176</v>
      </c>
      <c r="E525" s="1" t="s">
        <v>11</v>
      </c>
      <c r="F525" s="1" t="s">
        <v>12</v>
      </c>
      <c r="G525" s="1" t="s">
        <v>6053</v>
      </c>
      <c r="H525" s="1">
        <v>100002775</v>
      </c>
      <c r="I525" s="1">
        <v>2</v>
      </c>
      <c r="J525" s="1" t="s">
        <v>1021</v>
      </c>
      <c r="K525" s="1" t="s">
        <v>1022</v>
      </c>
      <c r="L525" s="1" t="s">
        <v>32</v>
      </c>
      <c r="M525" s="1" t="s">
        <v>9</v>
      </c>
    </row>
    <row r="526" spans="1:13">
      <c r="A526" s="1">
        <v>100002783</v>
      </c>
      <c r="B526" s="1" t="s">
        <v>591</v>
      </c>
      <c r="C526" s="1" t="s">
        <v>1019</v>
      </c>
      <c r="D526" s="1" t="s">
        <v>176</v>
      </c>
      <c r="E526" s="1" t="s">
        <v>11</v>
      </c>
      <c r="F526" s="1" t="s">
        <v>12</v>
      </c>
      <c r="G526" s="1" t="s">
        <v>6053</v>
      </c>
      <c r="H526" s="1">
        <v>100002783</v>
      </c>
      <c r="I526" s="1">
        <v>1</v>
      </c>
      <c r="J526" s="1" t="s">
        <v>1023</v>
      </c>
      <c r="K526" s="1" t="s">
        <v>1024</v>
      </c>
      <c r="L526" s="1" t="s">
        <v>32</v>
      </c>
      <c r="M526" s="1" t="s">
        <v>16</v>
      </c>
    </row>
    <row r="527" spans="1:13">
      <c r="A527" s="1">
        <v>100002788</v>
      </c>
      <c r="B527" s="1" t="s">
        <v>591</v>
      </c>
      <c r="C527" s="1" t="s">
        <v>1019</v>
      </c>
      <c r="D527" s="1" t="s">
        <v>176</v>
      </c>
      <c r="E527" s="1" t="s">
        <v>11</v>
      </c>
      <c r="F527" s="1" t="s">
        <v>12</v>
      </c>
      <c r="G527" s="1" t="s">
        <v>6053</v>
      </c>
      <c r="H527" s="1">
        <v>100002788</v>
      </c>
      <c r="I527" s="1">
        <v>1</v>
      </c>
      <c r="J527" s="1" t="s">
        <v>1025</v>
      </c>
      <c r="K527" s="1" t="s">
        <v>1026</v>
      </c>
      <c r="L527" s="1" t="s">
        <v>32</v>
      </c>
      <c r="M527" s="1" t="s">
        <v>9</v>
      </c>
    </row>
    <row r="528" spans="1:13">
      <c r="A528" s="1">
        <v>100002795</v>
      </c>
      <c r="B528" s="1" t="s">
        <v>591</v>
      </c>
      <c r="C528" s="1" t="s">
        <v>1019</v>
      </c>
      <c r="D528" s="1" t="s">
        <v>12</v>
      </c>
      <c r="E528" s="1" t="s">
        <v>11</v>
      </c>
      <c r="F528" s="1" t="s">
        <v>12</v>
      </c>
      <c r="G528" s="1" t="s">
        <v>6053</v>
      </c>
      <c r="H528" s="1">
        <v>100002795</v>
      </c>
      <c r="I528" s="1">
        <v>1</v>
      </c>
      <c r="J528" s="1" t="s">
        <v>1027</v>
      </c>
      <c r="K528" s="1" t="s">
        <v>1028</v>
      </c>
      <c r="L528" s="1" t="s">
        <v>32</v>
      </c>
      <c r="M528" s="1" t="s">
        <v>9</v>
      </c>
    </row>
    <row r="529" spans="1:13">
      <c r="A529" s="1">
        <v>100002806</v>
      </c>
      <c r="B529" s="1" t="s">
        <v>591</v>
      </c>
      <c r="C529" s="1" t="s">
        <v>1019</v>
      </c>
      <c r="D529" s="1" t="s">
        <v>176</v>
      </c>
      <c r="E529" s="1" t="s">
        <v>11</v>
      </c>
      <c r="F529" s="1" t="s">
        <v>12</v>
      </c>
      <c r="G529" s="1" t="s">
        <v>6053</v>
      </c>
      <c r="H529" s="1">
        <v>100002806</v>
      </c>
      <c r="I529" s="1">
        <v>1</v>
      </c>
      <c r="J529" s="1" t="s">
        <v>1029</v>
      </c>
      <c r="K529" s="1" t="s">
        <v>1030</v>
      </c>
      <c r="L529" s="1" t="s">
        <v>32</v>
      </c>
      <c r="M529" s="1" t="s">
        <v>9</v>
      </c>
    </row>
    <row r="530" spans="1:13">
      <c r="A530" s="1">
        <v>100002811</v>
      </c>
      <c r="B530" s="1" t="s">
        <v>591</v>
      </c>
      <c r="C530" s="1" t="s">
        <v>1019</v>
      </c>
      <c r="D530" s="1" t="s">
        <v>176</v>
      </c>
      <c r="E530" s="1" t="s">
        <v>11</v>
      </c>
      <c r="F530" s="1" t="s">
        <v>12</v>
      </c>
      <c r="G530" s="1" t="s">
        <v>6053</v>
      </c>
      <c r="H530" s="1">
        <v>100002811</v>
      </c>
      <c r="I530" s="1">
        <v>1</v>
      </c>
      <c r="J530" s="1" t="s">
        <v>1031</v>
      </c>
      <c r="K530" s="1" t="s">
        <v>1032</v>
      </c>
      <c r="L530" s="1" t="s">
        <v>32</v>
      </c>
      <c r="M530" s="1" t="s">
        <v>9</v>
      </c>
    </row>
    <row r="531" spans="1:13">
      <c r="A531" s="1">
        <v>100002816</v>
      </c>
      <c r="B531" s="1" t="s">
        <v>591</v>
      </c>
      <c r="C531" s="1" t="s">
        <v>1019</v>
      </c>
      <c r="D531" s="1" t="s">
        <v>176</v>
      </c>
      <c r="E531" s="1" t="s">
        <v>11</v>
      </c>
      <c r="F531" s="1" t="s">
        <v>407</v>
      </c>
      <c r="G531" s="1" t="s">
        <v>6053</v>
      </c>
      <c r="H531" s="1">
        <v>100002816</v>
      </c>
      <c r="I531" s="1">
        <v>1</v>
      </c>
      <c r="J531" s="1" t="s">
        <v>1033</v>
      </c>
      <c r="K531" s="1" t="s">
        <v>1034</v>
      </c>
      <c r="L531" s="1" t="s">
        <v>32</v>
      </c>
      <c r="M531" s="1" t="s">
        <v>9</v>
      </c>
    </row>
    <row r="532" spans="1:13">
      <c r="A532" s="1">
        <v>100002821</v>
      </c>
      <c r="B532" s="1" t="s">
        <v>591</v>
      </c>
      <c r="C532" s="1" t="s">
        <v>1019</v>
      </c>
      <c r="D532" s="1" t="s">
        <v>176</v>
      </c>
      <c r="E532" s="1" t="s">
        <v>11</v>
      </c>
      <c r="F532" s="1" t="s">
        <v>12</v>
      </c>
      <c r="G532" s="1" t="s">
        <v>6053</v>
      </c>
      <c r="H532" s="1">
        <v>100002821</v>
      </c>
      <c r="I532" s="1">
        <v>1</v>
      </c>
      <c r="J532" s="1" t="s">
        <v>1035</v>
      </c>
      <c r="K532" s="1" t="s">
        <v>1036</v>
      </c>
      <c r="L532" s="1" t="s">
        <v>32</v>
      </c>
      <c r="M532" s="1" t="s">
        <v>9</v>
      </c>
    </row>
    <row r="533" spans="1:13">
      <c r="A533" s="1">
        <v>100002826</v>
      </c>
      <c r="B533" s="1" t="s">
        <v>591</v>
      </c>
      <c r="C533" s="1" t="s">
        <v>1019</v>
      </c>
      <c r="D533" s="1" t="s">
        <v>176</v>
      </c>
      <c r="E533" s="1" t="s">
        <v>11</v>
      </c>
      <c r="F533" s="1" t="s">
        <v>12</v>
      </c>
      <c r="G533" s="1" t="s">
        <v>6053</v>
      </c>
      <c r="H533" s="1">
        <v>100002826</v>
      </c>
      <c r="I533" s="1">
        <v>1</v>
      </c>
      <c r="J533" s="1" t="s">
        <v>1037</v>
      </c>
      <c r="K533" s="1" t="s">
        <v>1038</v>
      </c>
      <c r="L533" s="1" t="s">
        <v>32</v>
      </c>
      <c r="M533" s="1" t="s">
        <v>9</v>
      </c>
    </row>
    <row r="534" spans="1:13">
      <c r="A534" s="1">
        <v>100002830</v>
      </c>
      <c r="B534" s="1" t="s">
        <v>591</v>
      </c>
      <c r="C534" s="1" t="s">
        <v>1019</v>
      </c>
      <c r="D534" s="1" t="s">
        <v>176</v>
      </c>
      <c r="E534" s="1" t="s">
        <v>11</v>
      </c>
      <c r="F534" s="1" t="s">
        <v>12</v>
      </c>
      <c r="G534" s="1" t="s">
        <v>6053</v>
      </c>
      <c r="H534" s="1">
        <v>100002830</v>
      </c>
      <c r="I534" s="1">
        <v>1</v>
      </c>
      <c r="J534" s="1" t="s">
        <v>1039</v>
      </c>
      <c r="K534" s="1" t="s">
        <v>1040</v>
      </c>
      <c r="L534" s="1" t="s">
        <v>32</v>
      </c>
      <c r="M534" s="1" t="s">
        <v>9</v>
      </c>
    </row>
    <row r="535" spans="1:13">
      <c r="A535" s="1">
        <v>100002836</v>
      </c>
      <c r="B535" s="1" t="s">
        <v>591</v>
      </c>
      <c r="C535" s="1" t="s">
        <v>1019</v>
      </c>
      <c r="D535" s="1" t="s">
        <v>176</v>
      </c>
      <c r="E535" s="1" t="s">
        <v>11</v>
      </c>
      <c r="F535" s="1" t="s">
        <v>12</v>
      </c>
      <c r="G535" s="1" t="s">
        <v>6053</v>
      </c>
      <c r="H535" s="1">
        <v>100002836</v>
      </c>
      <c r="I535" s="1">
        <v>1</v>
      </c>
      <c r="J535" s="1" t="s">
        <v>1041</v>
      </c>
      <c r="K535" s="1" t="s">
        <v>1042</v>
      </c>
      <c r="L535" s="1" t="s">
        <v>32</v>
      </c>
      <c r="M535" s="1" t="s">
        <v>9</v>
      </c>
    </row>
    <row r="536" spans="1:13">
      <c r="A536" s="1">
        <v>100002842</v>
      </c>
      <c r="B536" s="1" t="s">
        <v>591</v>
      </c>
      <c r="C536" s="1" t="s">
        <v>1019</v>
      </c>
      <c r="D536" s="1" t="s">
        <v>1043</v>
      </c>
      <c r="E536" s="1" t="s">
        <v>11</v>
      </c>
      <c r="F536" s="1" t="s">
        <v>12</v>
      </c>
      <c r="G536" s="1" t="s">
        <v>6053</v>
      </c>
      <c r="H536" s="1">
        <v>100002842</v>
      </c>
      <c r="I536" s="1">
        <v>1</v>
      </c>
      <c r="J536" s="1" t="s">
        <v>1044</v>
      </c>
      <c r="K536" s="1" t="s">
        <v>1045</v>
      </c>
      <c r="L536" s="1" t="s">
        <v>32</v>
      </c>
      <c r="M536" s="1" t="s">
        <v>9</v>
      </c>
    </row>
    <row r="537" spans="1:13">
      <c r="A537" s="1">
        <v>100002846</v>
      </c>
      <c r="B537" s="1" t="s">
        <v>591</v>
      </c>
      <c r="C537" s="1" t="s">
        <v>1019</v>
      </c>
      <c r="D537" s="1" t="s">
        <v>176</v>
      </c>
      <c r="E537" s="1" t="s">
        <v>11</v>
      </c>
      <c r="F537" s="1" t="s">
        <v>12</v>
      </c>
      <c r="G537" s="1" t="s">
        <v>6053</v>
      </c>
      <c r="H537" s="1">
        <v>100002846</v>
      </c>
      <c r="I537" s="1">
        <v>1</v>
      </c>
      <c r="J537" s="1" t="s">
        <v>1046</v>
      </c>
      <c r="K537" s="1" t="s">
        <v>1047</v>
      </c>
      <c r="L537" s="1" t="s">
        <v>32</v>
      </c>
      <c r="M537" s="1" t="s">
        <v>9</v>
      </c>
    </row>
    <row r="538" spans="1:13">
      <c r="A538" s="1">
        <v>100002856</v>
      </c>
      <c r="B538" s="1" t="s">
        <v>591</v>
      </c>
      <c r="C538" s="1" t="s">
        <v>1019</v>
      </c>
      <c r="D538" s="1" t="s">
        <v>1048</v>
      </c>
      <c r="E538" s="1" t="s">
        <v>11</v>
      </c>
      <c r="F538" s="1" t="s">
        <v>12</v>
      </c>
      <c r="G538" s="1" t="s">
        <v>6053</v>
      </c>
      <c r="H538" s="1">
        <v>100002856</v>
      </c>
      <c r="I538" s="1">
        <v>1</v>
      </c>
      <c r="J538" s="1" t="s">
        <v>1049</v>
      </c>
      <c r="K538" s="1" t="s">
        <v>1050</v>
      </c>
      <c r="L538" s="1" t="s">
        <v>32</v>
      </c>
      <c r="M538" s="1" t="s">
        <v>9</v>
      </c>
    </row>
    <row r="539" spans="1:13">
      <c r="A539" s="1">
        <v>100002861</v>
      </c>
      <c r="B539" s="1" t="s">
        <v>591</v>
      </c>
      <c r="C539" s="1" t="s">
        <v>1019</v>
      </c>
      <c r="D539" s="1" t="s">
        <v>176</v>
      </c>
      <c r="E539" s="1" t="s">
        <v>11</v>
      </c>
      <c r="F539" s="1" t="s">
        <v>407</v>
      </c>
      <c r="G539" s="1" t="s">
        <v>6053</v>
      </c>
      <c r="H539" s="1">
        <v>100002861</v>
      </c>
      <c r="I539" s="1">
        <v>1</v>
      </c>
      <c r="J539" s="1" t="s">
        <v>1051</v>
      </c>
      <c r="K539" s="1" t="s">
        <v>1052</v>
      </c>
      <c r="L539" s="1" t="s">
        <v>32</v>
      </c>
      <c r="M539" s="1" t="s">
        <v>9</v>
      </c>
    </row>
    <row r="540" spans="1:13">
      <c r="A540" s="1">
        <v>100002875</v>
      </c>
      <c r="B540" s="1" t="s">
        <v>591</v>
      </c>
      <c r="C540" s="1" t="s">
        <v>1019</v>
      </c>
      <c r="D540" s="1" t="s">
        <v>176</v>
      </c>
      <c r="E540" s="1" t="s">
        <v>11</v>
      </c>
      <c r="F540" s="1" t="s">
        <v>12</v>
      </c>
      <c r="G540" s="1" t="s">
        <v>6053</v>
      </c>
      <c r="H540" s="1">
        <v>100002875</v>
      </c>
      <c r="I540" s="1">
        <v>1</v>
      </c>
      <c r="J540" s="1" t="s">
        <v>1053</v>
      </c>
      <c r="K540" s="1" t="s">
        <v>1054</v>
      </c>
      <c r="L540" s="1" t="s">
        <v>32</v>
      </c>
      <c r="M540" s="1" t="s">
        <v>9</v>
      </c>
    </row>
    <row r="541" spans="1:13">
      <c r="A541" s="1">
        <v>100002881</v>
      </c>
      <c r="B541" s="1" t="s">
        <v>591</v>
      </c>
      <c r="C541" s="1" t="s">
        <v>1019</v>
      </c>
      <c r="D541" s="1" t="s">
        <v>176</v>
      </c>
      <c r="E541" s="1" t="s">
        <v>11</v>
      </c>
      <c r="F541" s="1" t="s">
        <v>12</v>
      </c>
      <c r="G541" s="1" t="s">
        <v>6053</v>
      </c>
      <c r="H541" s="1">
        <v>100002881</v>
      </c>
      <c r="I541" s="1">
        <v>1</v>
      </c>
      <c r="J541" s="1" t="s">
        <v>1055</v>
      </c>
      <c r="K541" s="1" t="s">
        <v>1056</v>
      </c>
      <c r="L541" s="1" t="s">
        <v>32</v>
      </c>
      <c r="M541" s="1" t="s">
        <v>9</v>
      </c>
    </row>
    <row r="542" spans="1:13">
      <c r="A542" s="1">
        <v>100002886</v>
      </c>
      <c r="B542" s="1" t="s">
        <v>591</v>
      </c>
      <c r="C542" s="1" t="s">
        <v>1019</v>
      </c>
      <c r="D542" s="1" t="s">
        <v>176</v>
      </c>
      <c r="E542" s="1" t="s">
        <v>11</v>
      </c>
      <c r="F542" s="1" t="s">
        <v>12</v>
      </c>
      <c r="G542" s="1" t="s">
        <v>6053</v>
      </c>
      <c r="H542" s="1">
        <v>100002886</v>
      </c>
      <c r="I542" s="1">
        <v>1</v>
      </c>
      <c r="J542" s="1" t="s">
        <v>1057</v>
      </c>
      <c r="K542" s="1" t="s">
        <v>1058</v>
      </c>
      <c r="L542" s="1" t="s">
        <v>32</v>
      </c>
      <c r="M542" s="1" t="s">
        <v>9</v>
      </c>
    </row>
    <row r="543" spans="1:13">
      <c r="A543" s="1">
        <v>100002890</v>
      </c>
      <c r="B543" s="1" t="s">
        <v>591</v>
      </c>
      <c r="C543" s="1" t="s">
        <v>1019</v>
      </c>
      <c r="D543" s="1" t="s">
        <v>176</v>
      </c>
      <c r="E543" s="1" t="s">
        <v>11</v>
      </c>
      <c r="F543" s="1" t="s">
        <v>12</v>
      </c>
      <c r="G543" s="1" t="s">
        <v>6053</v>
      </c>
      <c r="H543" s="1">
        <v>100002890</v>
      </c>
      <c r="I543" s="1">
        <v>1</v>
      </c>
      <c r="J543" s="1" t="s">
        <v>1059</v>
      </c>
      <c r="K543" s="1" t="s">
        <v>1060</v>
      </c>
      <c r="L543" s="1" t="s">
        <v>32</v>
      </c>
      <c r="M543" s="1" t="s">
        <v>9</v>
      </c>
    </row>
    <row r="544" spans="1:13">
      <c r="A544" s="1">
        <v>100002897</v>
      </c>
      <c r="B544" s="1" t="s">
        <v>591</v>
      </c>
      <c r="C544" s="1" t="s">
        <v>1019</v>
      </c>
      <c r="D544" s="1" t="s">
        <v>176</v>
      </c>
      <c r="E544" s="1" t="s">
        <v>11</v>
      </c>
      <c r="F544" s="1" t="s">
        <v>12</v>
      </c>
      <c r="G544" s="1" t="s">
        <v>6053</v>
      </c>
      <c r="H544" s="1">
        <v>100002897</v>
      </c>
      <c r="I544" s="1">
        <v>1</v>
      </c>
      <c r="J544" s="1" t="s">
        <v>1061</v>
      </c>
      <c r="K544" s="1" t="s">
        <v>1062</v>
      </c>
      <c r="L544" s="1" t="s">
        <v>32</v>
      </c>
      <c r="M544" s="1" t="s">
        <v>9</v>
      </c>
    </row>
    <row r="545" spans="1:13">
      <c r="A545" s="1">
        <v>100002904</v>
      </c>
      <c r="B545" s="1" t="s">
        <v>591</v>
      </c>
      <c r="C545" s="1" t="s">
        <v>1019</v>
      </c>
      <c r="D545" s="1" t="s">
        <v>176</v>
      </c>
      <c r="E545" s="1" t="s">
        <v>11</v>
      </c>
      <c r="F545" s="1" t="s">
        <v>12</v>
      </c>
      <c r="G545" s="1" t="s">
        <v>6053</v>
      </c>
      <c r="H545" s="1">
        <v>100002904</v>
      </c>
      <c r="I545" s="1">
        <v>1</v>
      </c>
      <c r="J545" s="1" t="s">
        <v>1063</v>
      </c>
      <c r="K545" s="1" t="s">
        <v>1064</v>
      </c>
      <c r="L545" s="1" t="s">
        <v>32</v>
      </c>
      <c r="M545" s="1" t="s">
        <v>9</v>
      </c>
    </row>
    <row r="546" spans="1:13">
      <c r="A546" s="1">
        <v>100002908</v>
      </c>
      <c r="B546" s="1" t="s">
        <v>591</v>
      </c>
      <c r="C546" s="1" t="s">
        <v>1019</v>
      </c>
      <c r="D546" s="1" t="s">
        <v>899</v>
      </c>
      <c r="E546" s="1" t="s">
        <v>2</v>
      </c>
      <c r="F546" s="1" t="s">
        <v>81</v>
      </c>
      <c r="G546" s="1" t="s">
        <v>6054</v>
      </c>
      <c r="H546" s="1">
        <v>100017405</v>
      </c>
      <c r="I546" s="1">
        <v>4</v>
      </c>
      <c r="J546" s="1" t="s">
        <v>1065</v>
      </c>
      <c r="K546" s="1" t="s">
        <v>595</v>
      </c>
      <c r="L546" s="1" t="s">
        <v>8</v>
      </c>
      <c r="M546" s="1" t="s">
        <v>16</v>
      </c>
    </row>
    <row r="547" spans="1:13">
      <c r="A547" s="1">
        <v>100002912</v>
      </c>
      <c r="B547" s="1" t="s">
        <v>591</v>
      </c>
      <c r="C547" s="1" t="s">
        <v>1019</v>
      </c>
      <c r="D547" s="1" t="s">
        <v>176</v>
      </c>
      <c r="E547" s="1" t="s">
        <v>11</v>
      </c>
      <c r="F547" s="1" t="s">
        <v>12</v>
      </c>
      <c r="G547" s="1" t="s">
        <v>6053</v>
      </c>
      <c r="H547" s="1">
        <v>100002912</v>
      </c>
      <c r="I547" s="1">
        <v>1</v>
      </c>
      <c r="J547" s="1" t="s">
        <v>1066</v>
      </c>
      <c r="K547" s="1" t="s">
        <v>1064</v>
      </c>
      <c r="L547" s="1" t="s">
        <v>32</v>
      </c>
      <c r="M547" s="1" t="s">
        <v>9</v>
      </c>
    </row>
    <row r="548" spans="1:13">
      <c r="A548" s="1">
        <v>100002917</v>
      </c>
      <c r="B548" s="1" t="s">
        <v>591</v>
      </c>
      <c r="C548" s="1" t="s">
        <v>1019</v>
      </c>
      <c r="D548" s="1" t="s">
        <v>841</v>
      </c>
      <c r="E548" s="1" t="s">
        <v>2</v>
      </c>
      <c r="F548" s="1" t="s">
        <v>277</v>
      </c>
      <c r="G548" s="1" t="s">
        <v>6054</v>
      </c>
      <c r="H548" s="1">
        <v>100017404</v>
      </c>
      <c r="I548" s="1">
        <v>4</v>
      </c>
      <c r="J548" s="1" t="s">
        <v>1067</v>
      </c>
      <c r="K548" s="1" t="s">
        <v>595</v>
      </c>
      <c r="L548" s="1" t="s">
        <v>8</v>
      </c>
      <c r="M548" s="1" t="s">
        <v>16</v>
      </c>
    </row>
    <row r="549" spans="1:13">
      <c r="A549" s="1">
        <v>100002918</v>
      </c>
      <c r="B549" s="1" t="s">
        <v>591</v>
      </c>
      <c r="C549" s="1" t="s">
        <v>1019</v>
      </c>
      <c r="D549" s="1" t="s">
        <v>898</v>
      </c>
      <c r="E549" s="1" t="s">
        <v>2</v>
      </c>
      <c r="F549" s="1" t="s">
        <v>46</v>
      </c>
      <c r="G549" s="1" t="s">
        <v>6054</v>
      </c>
      <c r="H549" s="1">
        <v>100017404</v>
      </c>
      <c r="I549" s="1">
        <v>4</v>
      </c>
      <c r="J549" s="1" t="s">
        <v>1068</v>
      </c>
      <c r="K549" s="1" t="s">
        <v>595</v>
      </c>
      <c r="L549" s="1" t="s">
        <v>8</v>
      </c>
      <c r="M549" s="1" t="s">
        <v>9</v>
      </c>
    </row>
    <row r="550" spans="1:13">
      <c r="A550" s="1">
        <v>100002924</v>
      </c>
      <c r="B550" s="1" t="s">
        <v>591</v>
      </c>
      <c r="C550" s="1" t="s">
        <v>1019</v>
      </c>
      <c r="D550" s="1" t="s">
        <v>1069</v>
      </c>
      <c r="E550" s="1" t="s">
        <v>20</v>
      </c>
      <c r="F550" s="1" t="s">
        <v>72</v>
      </c>
      <c r="G550" s="1" t="s">
        <v>6053</v>
      </c>
      <c r="H550" s="1">
        <v>100002924</v>
      </c>
      <c r="I550" s="1">
        <v>1</v>
      </c>
      <c r="J550" s="1" t="s">
        <v>1070</v>
      </c>
      <c r="K550" s="1" t="s">
        <v>626</v>
      </c>
      <c r="L550" s="1" t="s">
        <v>15</v>
      </c>
      <c r="M550" s="1" t="s">
        <v>9</v>
      </c>
    </row>
    <row r="551" spans="1:13">
      <c r="A551" s="1">
        <v>100002928</v>
      </c>
      <c r="B551" s="1" t="s">
        <v>591</v>
      </c>
      <c r="C551" s="1" t="s">
        <v>1019</v>
      </c>
      <c r="D551" s="1" t="s">
        <v>841</v>
      </c>
      <c r="E551" s="1" t="s">
        <v>2</v>
      </c>
      <c r="F551" s="1" t="s">
        <v>277</v>
      </c>
      <c r="G551" s="1" t="s">
        <v>6054</v>
      </c>
      <c r="H551" s="1">
        <v>100017405</v>
      </c>
      <c r="I551" s="1">
        <v>4</v>
      </c>
      <c r="J551" s="1" t="s">
        <v>1071</v>
      </c>
      <c r="K551" s="1" t="s">
        <v>595</v>
      </c>
      <c r="L551" s="1" t="s">
        <v>8</v>
      </c>
      <c r="M551" s="1" t="s">
        <v>9</v>
      </c>
    </row>
    <row r="552" spans="1:13">
      <c r="A552" s="1">
        <v>100002930</v>
      </c>
      <c r="B552" s="1" t="s">
        <v>591</v>
      </c>
      <c r="C552" s="1" t="s">
        <v>1019</v>
      </c>
      <c r="D552" s="1" t="s">
        <v>1072</v>
      </c>
      <c r="E552" s="1" t="s">
        <v>2</v>
      </c>
      <c r="F552" s="1" t="s">
        <v>46</v>
      </c>
      <c r="G552" s="1" t="s">
        <v>6054</v>
      </c>
      <c r="H552" s="1">
        <v>100017405</v>
      </c>
      <c r="I552" s="1">
        <v>4</v>
      </c>
      <c r="J552" s="1" t="s">
        <v>1071</v>
      </c>
      <c r="K552" s="1" t="s">
        <v>595</v>
      </c>
      <c r="L552" s="1" t="s">
        <v>8</v>
      </c>
      <c r="M552" s="1" t="s">
        <v>9</v>
      </c>
    </row>
    <row r="553" spans="1:13">
      <c r="A553" s="1">
        <v>100002935</v>
      </c>
      <c r="B553" s="1" t="s">
        <v>591</v>
      </c>
      <c r="C553" s="1" t="s">
        <v>1019</v>
      </c>
      <c r="D553" s="1" t="s">
        <v>167</v>
      </c>
      <c r="E553" s="1" t="s">
        <v>20</v>
      </c>
      <c r="F553" s="1" t="s">
        <v>167</v>
      </c>
      <c r="G553" s="1" t="s">
        <v>6053</v>
      </c>
      <c r="H553" s="1">
        <v>100002935</v>
      </c>
      <c r="I553" s="1">
        <v>1</v>
      </c>
      <c r="J553" s="1" t="s">
        <v>1073</v>
      </c>
      <c r="K553" s="1" t="s">
        <v>626</v>
      </c>
      <c r="L553" s="1" t="s">
        <v>15</v>
      </c>
      <c r="M553" s="1" t="s">
        <v>9</v>
      </c>
    </row>
    <row r="554" spans="1:13">
      <c r="A554" s="1">
        <v>100002938</v>
      </c>
      <c r="B554" s="1" t="s">
        <v>591</v>
      </c>
      <c r="C554" s="1" t="s">
        <v>1019</v>
      </c>
      <c r="D554" s="1" t="s">
        <v>1074</v>
      </c>
      <c r="E554" s="1" t="s">
        <v>20</v>
      </c>
      <c r="F554" s="1" t="s">
        <v>72</v>
      </c>
      <c r="G554" s="1" t="s">
        <v>6053</v>
      </c>
      <c r="H554" s="1">
        <v>100002938</v>
      </c>
      <c r="I554" s="1">
        <v>1</v>
      </c>
      <c r="J554" s="1" t="s">
        <v>1075</v>
      </c>
      <c r="K554" s="1" t="s">
        <v>1076</v>
      </c>
      <c r="L554" s="1" t="s">
        <v>44</v>
      </c>
      <c r="M554" s="1" t="s">
        <v>9</v>
      </c>
    </row>
    <row r="555" spans="1:13">
      <c r="A555" s="1">
        <v>100002939</v>
      </c>
      <c r="B555" s="1" t="s">
        <v>591</v>
      </c>
      <c r="C555" s="1" t="s">
        <v>1019</v>
      </c>
      <c r="D555" s="1" t="s">
        <v>1077</v>
      </c>
      <c r="E555" s="1" t="s">
        <v>11</v>
      </c>
      <c r="F555" s="1" t="s">
        <v>12</v>
      </c>
      <c r="G555" s="1" t="s">
        <v>6053</v>
      </c>
      <c r="H555" s="1">
        <v>100002939</v>
      </c>
      <c r="I555" s="1">
        <v>1</v>
      </c>
      <c r="J555" s="1" t="s">
        <v>1078</v>
      </c>
      <c r="K555" s="1" t="s">
        <v>1079</v>
      </c>
      <c r="L555" s="1" t="s">
        <v>39</v>
      </c>
      <c r="M555" s="1" t="s">
        <v>16</v>
      </c>
    </row>
    <row r="556" spans="1:13">
      <c r="A556" s="1">
        <v>100002946</v>
      </c>
      <c r="B556" s="1" t="s">
        <v>591</v>
      </c>
      <c r="C556" s="1" t="s">
        <v>1019</v>
      </c>
      <c r="D556" s="1" t="s">
        <v>1080</v>
      </c>
      <c r="E556" s="1" t="s">
        <v>24</v>
      </c>
      <c r="F556" s="1" t="s">
        <v>25</v>
      </c>
      <c r="G556" s="1" t="s">
        <v>6053</v>
      </c>
      <c r="H556" s="1">
        <v>100002946</v>
      </c>
      <c r="I556" s="1">
        <v>1</v>
      </c>
      <c r="J556" s="1" t="s">
        <v>1081</v>
      </c>
      <c r="K556" s="1" t="s">
        <v>1082</v>
      </c>
      <c r="L556" s="1" t="s">
        <v>44</v>
      </c>
      <c r="M556" s="1" t="s">
        <v>9</v>
      </c>
    </row>
    <row r="557" spans="1:13">
      <c r="A557" s="1">
        <v>100002947</v>
      </c>
      <c r="B557" s="1" t="s">
        <v>591</v>
      </c>
      <c r="C557" s="1" t="s">
        <v>1019</v>
      </c>
      <c r="D557" s="1" t="s">
        <v>1083</v>
      </c>
      <c r="E557" s="1" t="s">
        <v>27</v>
      </c>
      <c r="F557" s="1" t="s">
        <v>18</v>
      </c>
      <c r="G557" s="1" t="s">
        <v>6053</v>
      </c>
      <c r="H557" s="1">
        <v>100002947</v>
      </c>
      <c r="I557" s="1">
        <v>1</v>
      </c>
      <c r="J557" s="1" t="s">
        <v>1084</v>
      </c>
      <c r="K557" s="1" t="s">
        <v>1079</v>
      </c>
      <c r="L557" s="1" t="s">
        <v>39</v>
      </c>
      <c r="M557" s="1" t="s">
        <v>16</v>
      </c>
    </row>
    <row r="558" spans="1:13">
      <c r="A558" s="1">
        <v>100002958</v>
      </c>
      <c r="B558" s="1" t="s">
        <v>591</v>
      </c>
      <c r="C558" s="1" t="s">
        <v>1019</v>
      </c>
      <c r="D558" s="1" t="s">
        <v>1085</v>
      </c>
      <c r="E558" s="1" t="s">
        <v>27</v>
      </c>
      <c r="F558" s="1" t="s">
        <v>18</v>
      </c>
      <c r="G558" s="1" t="s">
        <v>6053</v>
      </c>
      <c r="H558" s="1">
        <v>100002958</v>
      </c>
      <c r="I558" s="1">
        <v>2</v>
      </c>
      <c r="J558" s="1" t="s">
        <v>1086</v>
      </c>
      <c r="K558" s="1" t="s">
        <v>780</v>
      </c>
      <c r="L558" s="1" t="s">
        <v>39</v>
      </c>
      <c r="M558" s="1" t="s">
        <v>16</v>
      </c>
    </row>
    <row r="559" spans="1:13">
      <c r="A559" s="1">
        <v>100002959</v>
      </c>
      <c r="B559" s="1" t="s">
        <v>591</v>
      </c>
      <c r="C559" s="1" t="s">
        <v>1019</v>
      </c>
      <c r="D559" s="1" t="s">
        <v>1087</v>
      </c>
      <c r="E559" s="1" t="s">
        <v>20</v>
      </c>
      <c r="F559" s="1" t="s">
        <v>72</v>
      </c>
      <c r="G559" s="1" t="s">
        <v>6053</v>
      </c>
      <c r="H559" s="1">
        <v>100002959</v>
      </c>
      <c r="I559" s="1">
        <v>1</v>
      </c>
      <c r="J559" s="1" t="s">
        <v>1086</v>
      </c>
      <c r="K559" s="1" t="s">
        <v>780</v>
      </c>
      <c r="L559" s="1" t="s">
        <v>39</v>
      </c>
      <c r="M559" s="1" t="s">
        <v>16</v>
      </c>
    </row>
    <row r="560" spans="1:13">
      <c r="A560" s="1">
        <v>100002964</v>
      </c>
      <c r="B560" s="1" t="s">
        <v>591</v>
      </c>
      <c r="C560" s="1" t="s">
        <v>1019</v>
      </c>
      <c r="D560" s="1" t="s">
        <v>1088</v>
      </c>
      <c r="E560" s="1" t="s">
        <v>20</v>
      </c>
      <c r="F560" s="1" t="s">
        <v>21</v>
      </c>
      <c r="G560" s="1" t="s">
        <v>6053</v>
      </c>
      <c r="H560" s="1">
        <v>100002964</v>
      </c>
      <c r="I560" s="1">
        <v>1</v>
      </c>
      <c r="J560" s="1" t="s">
        <v>1089</v>
      </c>
      <c r="K560" s="1" t="s">
        <v>626</v>
      </c>
      <c r="L560" s="1" t="s">
        <v>15</v>
      </c>
      <c r="M560" s="1" t="s">
        <v>9</v>
      </c>
    </row>
    <row r="561" spans="1:13">
      <c r="A561" s="1">
        <v>100002966</v>
      </c>
      <c r="B561" s="1" t="s">
        <v>591</v>
      </c>
      <c r="C561" s="1" t="s">
        <v>1019</v>
      </c>
      <c r="D561" s="1" t="s">
        <v>1090</v>
      </c>
      <c r="E561" s="1" t="s">
        <v>20</v>
      </c>
      <c r="F561" s="1" t="s">
        <v>72</v>
      </c>
      <c r="G561" s="1" t="s">
        <v>6053</v>
      </c>
      <c r="H561" s="1">
        <v>100002966</v>
      </c>
      <c r="I561" s="1">
        <v>1</v>
      </c>
      <c r="J561" s="1" t="s">
        <v>1091</v>
      </c>
      <c r="K561" s="1" t="s">
        <v>1092</v>
      </c>
      <c r="L561" s="1" t="s">
        <v>44</v>
      </c>
      <c r="M561" s="1" t="s">
        <v>9</v>
      </c>
    </row>
    <row r="562" spans="1:13">
      <c r="A562" s="1">
        <v>100002968</v>
      </c>
      <c r="B562" s="1" t="s">
        <v>591</v>
      </c>
      <c r="C562" s="1" t="s">
        <v>1019</v>
      </c>
      <c r="D562" s="1" t="s">
        <v>176</v>
      </c>
      <c r="E562" s="1" t="s">
        <v>11</v>
      </c>
      <c r="F562" s="1" t="s">
        <v>12</v>
      </c>
      <c r="G562" s="1" t="s">
        <v>6053</v>
      </c>
      <c r="H562" s="1">
        <v>100002968</v>
      </c>
      <c r="I562" s="1">
        <v>1</v>
      </c>
      <c r="J562" s="1" t="s">
        <v>1093</v>
      </c>
      <c r="K562" s="1" t="s">
        <v>1064</v>
      </c>
      <c r="L562" s="1" t="s">
        <v>32</v>
      </c>
      <c r="M562" s="1" t="s">
        <v>9</v>
      </c>
    </row>
    <row r="563" spans="1:13">
      <c r="A563" s="1">
        <v>100002977</v>
      </c>
      <c r="B563" s="1" t="s">
        <v>591</v>
      </c>
      <c r="C563" s="1" t="s">
        <v>1019</v>
      </c>
      <c r="D563" s="1" t="s">
        <v>100</v>
      </c>
      <c r="E563" s="1" t="s">
        <v>20</v>
      </c>
      <c r="F563" s="1" t="s">
        <v>100</v>
      </c>
      <c r="G563" s="1" t="s">
        <v>6053</v>
      </c>
      <c r="H563" s="1">
        <v>100002977</v>
      </c>
      <c r="I563" s="1">
        <v>1</v>
      </c>
      <c r="J563" s="1" t="s">
        <v>1094</v>
      </c>
      <c r="K563" s="1" t="s">
        <v>626</v>
      </c>
      <c r="L563" s="1" t="s">
        <v>15</v>
      </c>
      <c r="M563" s="1" t="s">
        <v>9</v>
      </c>
    </row>
    <row r="564" spans="1:13">
      <c r="A564" s="1">
        <v>100002982</v>
      </c>
      <c r="B564" s="1" t="s">
        <v>591</v>
      </c>
      <c r="C564" s="1" t="s">
        <v>1019</v>
      </c>
      <c r="D564" s="1" t="s">
        <v>1095</v>
      </c>
      <c r="E564" s="1" t="s">
        <v>11</v>
      </c>
      <c r="F564" s="1" t="s">
        <v>12</v>
      </c>
      <c r="G564" s="1" t="s">
        <v>6053</v>
      </c>
      <c r="H564" s="1">
        <v>100002982</v>
      </c>
      <c r="I564" s="1">
        <v>1</v>
      </c>
      <c r="J564" s="1" t="s">
        <v>1096</v>
      </c>
      <c r="K564" s="1" t="s">
        <v>1097</v>
      </c>
      <c r="L564" s="1" t="s">
        <v>44</v>
      </c>
      <c r="M564" s="1" t="s">
        <v>9</v>
      </c>
    </row>
    <row r="565" spans="1:13">
      <c r="A565" s="1">
        <v>100002987</v>
      </c>
      <c r="B565" s="1" t="s">
        <v>591</v>
      </c>
      <c r="C565" s="1" t="s">
        <v>1019</v>
      </c>
      <c r="D565" s="1" t="s">
        <v>750</v>
      </c>
      <c r="E565" s="1" t="s">
        <v>20</v>
      </c>
      <c r="F565" s="1" t="s">
        <v>72</v>
      </c>
      <c r="G565" s="1" t="s">
        <v>6053</v>
      </c>
      <c r="H565" s="1">
        <v>100002987</v>
      </c>
      <c r="I565" s="1">
        <v>2</v>
      </c>
      <c r="J565" s="1" t="s">
        <v>1098</v>
      </c>
      <c r="K565" s="1" t="s">
        <v>626</v>
      </c>
      <c r="L565" s="1" t="s">
        <v>15</v>
      </c>
      <c r="M565" s="1" t="s">
        <v>9</v>
      </c>
    </row>
    <row r="566" spans="1:13">
      <c r="A566" s="1">
        <v>100002989</v>
      </c>
      <c r="B566" s="1" t="s">
        <v>591</v>
      </c>
      <c r="C566" s="1" t="s">
        <v>1019</v>
      </c>
      <c r="D566" s="1" t="s">
        <v>1099</v>
      </c>
      <c r="E566" s="1" t="s">
        <v>20</v>
      </c>
      <c r="F566" s="1" t="s">
        <v>21</v>
      </c>
      <c r="G566" s="1" t="s">
        <v>6053</v>
      </c>
      <c r="H566" s="1">
        <v>100002989</v>
      </c>
      <c r="I566" s="1">
        <v>1</v>
      </c>
      <c r="J566" s="1" t="s">
        <v>1100</v>
      </c>
      <c r="K566" s="1" t="s">
        <v>626</v>
      </c>
      <c r="L566" s="1" t="s">
        <v>15</v>
      </c>
      <c r="M566" s="1" t="s">
        <v>9</v>
      </c>
    </row>
    <row r="567" spans="1:13">
      <c r="A567" s="1">
        <v>100003007</v>
      </c>
      <c r="B567" s="1" t="s">
        <v>591</v>
      </c>
      <c r="C567" s="1" t="s">
        <v>1019</v>
      </c>
      <c r="D567" s="1" t="s">
        <v>1101</v>
      </c>
      <c r="E567" s="1" t="s">
        <v>27</v>
      </c>
      <c r="F567" s="1" t="s">
        <v>18</v>
      </c>
      <c r="G567" s="1" t="s">
        <v>6053</v>
      </c>
      <c r="H567" s="1">
        <v>100003007</v>
      </c>
      <c r="I567" s="1">
        <v>1</v>
      </c>
      <c r="J567" s="1" t="s">
        <v>1102</v>
      </c>
      <c r="K567" s="1" t="s">
        <v>626</v>
      </c>
      <c r="L567" s="1" t="s">
        <v>15</v>
      </c>
      <c r="M567" s="1" t="s">
        <v>9</v>
      </c>
    </row>
    <row r="568" spans="1:13">
      <c r="A568" s="1">
        <v>100003017</v>
      </c>
      <c r="B568" s="1" t="s">
        <v>591</v>
      </c>
      <c r="C568" s="1" t="s">
        <v>1019</v>
      </c>
      <c r="D568" s="1" t="s">
        <v>176</v>
      </c>
      <c r="E568" s="1" t="s">
        <v>11</v>
      </c>
      <c r="F568" s="1" t="s">
        <v>12</v>
      </c>
      <c r="G568" s="1" t="s">
        <v>6053</v>
      </c>
      <c r="H568" s="1">
        <v>100003017</v>
      </c>
      <c r="I568" s="1">
        <v>1</v>
      </c>
      <c r="J568" s="1" t="s">
        <v>1103</v>
      </c>
      <c r="K568" s="1" t="s">
        <v>1064</v>
      </c>
      <c r="L568" s="1" t="s">
        <v>32</v>
      </c>
      <c r="M568" s="1" t="s">
        <v>9</v>
      </c>
    </row>
    <row r="569" spans="1:13">
      <c r="A569" s="1">
        <v>100003028</v>
      </c>
      <c r="B569" s="1" t="s">
        <v>591</v>
      </c>
      <c r="C569" s="1" t="s">
        <v>1019</v>
      </c>
      <c r="D569" s="1" t="s">
        <v>250</v>
      </c>
      <c r="E569" s="1" t="s">
        <v>20</v>
      </c>
      <c r="F569" s="1" t="s">
        <v>72</v>
      </c>
      <c r="G569" s="1" t="s">
        <v>6053</v>
      </c>
      <c r="H569" s="1">
        <v>100003028</v>
      </c>
      <c r="I569" s="1">
        <v>1</v>
      </c>
      <c r="J569" s="1" t="s">
        <v>1104</v>
      </c>
      <c r="K569" s="1" t="s">
        <v>626</v>
      </c>
      <c r="L569" s="1" t="s">
        <v>15</v>
      </c>
      <c r="M569" s="1" t="s">
        <v>9</v>
      </c>
    </row>
    <row r="570" spans="1:13">
      <c r="A570" s="1">
        <v>100003033</v>
      </c>
      <c r="B570" s="1" t="s">
        <v>591</v>
      </c>
      <c r="C570" s="1" t="s">
        <v>1019</v>
      </c>
      <c r="D570" s="1" t="s">
        <v>176</v>
      </c>
      <c r="E570" s="1" t="s">
        <v>11</v>
      </c>
      <c r="F570" s="1" t="s">
        <v>12</v>
      </c>
      <c r="G570" s="1" t="s">
        <v>6053</v>
      </c>
      <c r="H570" s="1">
        <v>100003033</v>
      </c>
      <c r="I570" s="1">
        <v>1</v>
      </c>
      <c r="J570" s="1" t="s">
        <v>1105</v>
      </c>
      <c r="K570" s="1" t="s">
        <v>1064</v>
      </c>
      <c r="L570" s="1" t="s">
        <v>32</v>
      </c>
      <c r="M570" s="1" t="s">
        <v>9</v>
      </c>
    </row>
    <row r="571" spans="1:13">
      <c r="A571" s="1">
        <v>100003049</v>
      </c>
      <c r="B571" s="1" t="s">
        <v>591</v>
      </c>
      <c r="C571" s="1" t="s">
        <v>1019</v>
      </c>
      <c r="D571" s="1" t="s">
        <v>134</v>
      </c>
      <c r="E571" s="1" t="s">
        <v>20</v>
      </c>
      <c r="F571" s="1" t="s">
        <v>21</v>
      </c>
      <c r="G571" s="1" t="s">
        <v>6053</v>
      </c>
      <c r="H571" s="1">
        <v>100003049</v>
      </c>
      <c r="I571" s="1">
        <v>1</v>
      </c>
      <c r="J571" s="1" t="s">
        <v>1106</v>
      </c>
      <c r="K571" s="1" t="s">
        <v>626</v>
      </c>
      <c r="L571" s="1" t="s">
        <v>15</v>
      </c>
      <c r="M571" s="1" t="s">
        <v>9</v>
      </c>
    </row>
    <row r="572" spans="1:13">
      <c r="A572" s="1">
        <v>100003062</v>
      </c>
      <c r="B572" s="1" t="s">
        <v>591</v>
      </c>
      <c r="C572" s="1" t="s">
        <v>1019</v>
      </c>
      <c r="D572" s="1" t="s">
        <v>176</v>
      </c>
      <c r="E572" s="1" t="s">
        <v>11</v>
      </c>
      <c r="F572" s="1" t="s">
        <v>12</v>
      </c>
      <c r="G572" s="1" t="s">
        <v>6053</v>
      </c>
      <c r="H572" s="1">
        <v>100003062</v>
      </c>
      <c r="I572" s="1">
        <v>1</v>
      </c>
      <c r="J572" s="1" t="s">
        <v>1107</v>
      </c>
      <c r="K572" s="1" t="s">
        <v>1064</v>
      </c>
      <c r="L572" s="1" t="s">
        <v>32</v>
      </c>
      <c r="M572" s="1" t="s">
        <v>9</v>
      </c>
    </row>
    <row r="573" spans="1:13">
      <c r="A573" s="1">
        <v>100003067</v>
      </c>
      <c r="B573" s="1" t="s">
        <v>591</v>
      </c>
      <c r="C573" s="1" t="s">
        <v>1019</v>
      </c>
      <c r="D573" s="1" t="s">
        <v>1108</v>
      </c>
      <c r="E573" s="1" t="s">
        <v>20</v>
      </c>
      <c r="F573" s="1" t="s">
        <v>72</v>
      </c>
      <c r="G573" s="1" t="s">
        <v>6053</v>
      </c>
      <c r="H573" s="1">
        <v>100003067</v>
      </c>
      <c r="I573" s="1">
        <v>1</v>
      </c>
      <c r="J573" s="1" t="s">
        <v>1109</v>
      </c>
      <c r="K573" s="1" t="s">
        <v>626</v>
      </c>
      <c r="L573" s="1" t="s">
        <v>15</v>
      </c>
      <c r="M573" s="1" t="s">
        <v>9</v>
      </c>
    </row>
    <row r="574" spans="1:13">
      <c r="A574" s="1">
        <v>100003071</v>
      </c>
      <c r="B574" s="1" t="s">
        <v>591</v>
      </c>
      <c r="C574" s="1" t="s">
        <v>1019</v>
      </c>
      <c r="D574" s="1" t="s">
        <v>176</v>
      </c>
      <c r="E574" s="1" t="s">
        <v>11</v>
      </c>
      <c r="F574" s="1" t="s">
        <v>12</v>
      </c>
      <c r="G574" s="1" t="s">
        <v>6053</v>
      </c>
      <c r="H574" s="1">
        <v>100003071</v>
      </c>
      <c r="I574" s="1">
        <v>1</v>
      </c>
      <c r="J574" s="1" t="s">
        <v>1110</v>
      </c>
      <c r="K574" s="1" t="s">
        <v>1064</v>
      </c>
      <c r="L574" s="1" t="s">
        <v>32</v>
      </c>
      <c r="M574" s="1" t="s">
        <v>9</v>
      </c>
    </row>
    <row r="575" spans="1:13">
      <c r="A575" s="1">
        <v>100003074</v>
      </c>
      <c r="B575" s="1" t="s">
        <v>591</v>
      </c>
      <c r="C575" s="1" t="s">
        <v>1019</v>
      </c>
      <c r="D575" s="1" t="s">
        <v>442</v>
      </c>
      <c r="E575" s="1" t="s">
        <v>2</v>
      </c>
      <c r="F575" s="1" t="s">
        <v>443</v>
      </c>
      <c r="G575" s="1" t="s">
        <v>6054</v>
      </c>
      <c r="H575" s="1">
        <v>100003075</v>
      </c>
      <c r="I575" s="1">
        <v>3</v>
      </c>
      <c r="J575" s="1" t="s">
        <v>1111</v>
      </c>
      <c r="K575" s="1" t="s">
        <v>595</v>
      </c>
      <c r="L575" s="1" t="s">
        <v>8</v>
      </c>
      <c r="M575" s="1" t="s">
        <v>69</v>
      </c>
    </row>
    <row r="576" spans="1:13">
      <c r="A576" s="1">
        <v>100003075</v>
      </c>
      <c r="B576" s="1" t="s">
        <v>591</v>
      </c>
      <c r="C576" s="1" t="s">
        <v>1019</v>
      </c>
      <c r="D576" s="1" t="s">
        <v>446</v>
      </c>
      <c r="E576" s="1" t="s">
        <v>192</v>
      </c>
      <c r="F576" s="1" t="s">
        <v>446</v>
      </c>
      <c r="G576" s="1" t="s">
        <v>6053</v>
      </c>
      <c r="H576" s="1">
        <v>100003075</v>
      </c>
      <c r="I576" s="1">
        <v>3</v>
      </c>
      <c r="J576" s="1" t="s">
        <v>1111</v>
      </c>
      <c r="K576" s="1" t="s">
        <v>595</v>
      </c>
      <c r="L576" s="1" t="s">
        <v>8</v>
      </c>
      <c r="M576" s="1" t="s">
        <v>9</v>
      </c>
    </row>
    <row r="577" spans="1:13">
      <c r="A577" s="1">
        <v>100003076</v>
      </c>
      <c r="B577" s="1" t="s">
        <v>591</v>
      </c>
      <c r="C577" s="1" t="s">
        <v>1019</v>
      </c>
      <c r="D577" s="1" t="s">
        <v>1112</v>
      </c>
      <c r="E577" s="1" t="s">
        <v>2</v>
      </c>
      <c r="F577" s="1" t="s">
        <v>1113</v>
      </c>
      <c r="G577" s="1" t="s">
        <v>6054</v>
      </c>
      <c r="H577" s="1">
        <v>100003075</v>
      </c>
      <c r="I577" s="1">
        <v>3</v>
      </c>
      <c r="J577" s="1" t="s">
        <v>1114</v>
      </c>
      <c r="K577" s="1" t="s">
        <v>595</v>
      </c>
      <c r="L577" s="1" t="s">
        <v>8</v>
      </c>
      <c r="M577" s="1" t="s">
        <v>69</v>
      </c>
    </row>
    <row r="578" spans="1:13">
      <c r="A578" s="1">
        <v>100003080</v>
      </c>
      <c r="B578" s="1" t="s">
        <v>591</v>
      </c>
      <c r="C578" s="1" t="s">
        <v>1019</v>
      </c>
      <c r="D578" s="1" t="s">
        <v>176</v>
      </c>
      <c r="E578" s="1" t="s">
        <v>11</v>
      </c>
      <c r="F578" s="1" t="s">
        <v>12</v>
      </c>
      <c r="G578" s="1" t="s">
        <v>6053</v>
      </c>
      <c r="H578" s="1">
        <v>100003080</v>
      </c>
      <c r="I578" s="1">
        <v>1</v>
      </c>
      <c r="J578" s="1" t="s">
        <v>1115</v>
      </c>
      <c r="K578" s="1" t="s">
        <v>1116</v>
      </c>
      <c r="L578" s="1" t="s">
        <v>32</v>
      </c>
      <c r="M578" s="1" t="s">
        <v>9</v>
      </c>
    </row>
    <row r="579" spans="1:13">
      <c r="A579" s="1">
        <v>100003083</v>
      </c>
      <c r="B579" s="1" t="s">
        <v>591</v>
      </c>
      <c r="C579" s="1" t="s">
        <v>1019</v>
      </c>
      <c r="D579" s="1" t="s">
        <v>176</v>
      </c>
      <c r="E579" s="1" t="s">
        <v>11</v>
      </c>
      <c r="F579" s="1" t="s">
        <v>407</v>
      </c>
      <c r="G579" s="1" t="s">
        <v>6053</v>
      </c>
      <c r="H579" s="1">
        <v>100003083</v>
      </c>
      <c r="I579" s="1">
        <v>1</v>
      </c>
      <c r="J579" s="1" t="s">
        <v>1117</v>
      </c>
      <c r="K579" s="1" t="s">
        <v>1118</v>
      </c>
      <c r="L579" s="1" t="s">
        <v>32</v>
      </c>
      <c r="M579" s="1" t="s">
        <v>9</v>
      </c>
    </row>
    <row r="580" spans="1:13">
      <c r="A580" s="1">
        <v>100003087</v>
      </c>
      <c r="B580" s="1" t="s">
        <v>591</v>
      </c>
      <c r="C580" s="1" t="s">
        <v>1019</v>
      </c>
      <c r="D580" s="1" t="s">
        <v>176</v>
      </c>
      <c r="E580" s="1" t="s">
        <v>11</v>
      </c>
      <c r="F580" s="1" t="s">
        <v>12</v>
      </c>
      <c r="G580" s="1" t="s">
        <v>6053</v>
      </c>
      <c r="H580" s="1">
        <v>100003087</v>
      </c>
      <c r="I580" s="1">
        <v>1</v>
      </c>
      <c r="J580" s="1" t="s">
        <v>1119</v>
      </c>
      <c r="K580" s="1" t="s">
        <v>1120</v>
      </c>
      <c r="L580" s="1" t="s">
        <v>32</v>
      </c>
      <c r="M580" s="1" t="s">
        <v>9</v>
      </c>
    </row>
    <row r="581" spans="1:13">
      <c r="A581" s="1">
        <v>100003094</v>
      </c>
      <c r="B581" s="1" t="s">
        <v>591</v>
      </c>
      <c r="C581" s="1" t="s">
        <v>1019</v>
      </c>
      <c r="D581" s="1" t="s">
        <v>176</v>
      </c>
      <c r="E581" s="1" t="s">
        <v>11</v>
      </c>
      <c r="F581" s="1" t="s">
        <v>12</v>
      </c>
      <c r="G581" s="1" t="s">
        <v>6053</v>
      </c>
      <c r="H581" s="1">
        <v>100003094</v>
      </c>
      <c r="I581" s="1">
        <v>1</v>
      </c>
      <c r="J581" s="1" t="s">
        <v>1121</v>
      </c>
      <c r="K581" s="1" t="s">
        <v>1122</v>
      </c>
      <c r="L581" s="1" t="s">
        <v>32</v>
      </c>
      <c r="M581" s="1" t="s">
        <v>9</v>
      </c>
    </row>
    <row r="582" spans="1:13">
      <c r="A582" s="1">
        <v>100003113</v>
      </c>
      <c r="B582" s="1" t="s">
        <v>1126</v>
      </c>
      <c r="C582" s="1" t="s">
        <v>1125</v>
      </c>
      <c r="D582" s="1" t="s">
        <v>1123</v>
      </c>
      <c r="E582" s="1" t="s">
        <v>20</v>
      </c>
      <c r="F582" s="1" t="s">
        <v>72</v>
      </c>
      <c r="G582" s="1" t="s">
        <v>6053</v>
      </c>
      <c r="H582" s="1">
        <v>100003113</v>
      </c>
      <c r="I582" s="1">
        <v>1</v>
      </c>
      <c r="J582" s="1" t="s">
        <v>1124</v>
      </c>
      <c r="K582" s="1" t="s">
        <v>770</v>
      </c>
      <c r="L582" s="1" t="s">
        <v>44</v>
      </c>
      <c r="M582" s="1" t="s">
        <v>9</v>
      </c>
    </row>
    <row r="583" spans="1:13">
      <c r="A583" s="1">
        <v>100003115</v>
      </c>
      <c r="B583" s="1" t="s">
        <v>591</v>
      </c>
      <c r="C583" s="1" t="s">
        <v>590</v>
      </c>
      <c r="D583" s="1" t="s">
        <v>1127</v>
      </c>
      <c r="E583" s="1" t="s">
        <v>20</v>
      </c>
      <c r="F583" s="1" t="s">
        <v>72</v>
      </c>
      <c r="G583" s="1" t="s">
        <v>6054</v>
      </c>
      <c r="H583" s="1">
        <v>100002051</v>
      </c>
      <c r="I583" s="1">
        <v>2</v>
      </c>
      <c r="J583" s="1" t="s">
        <v>1128</v>
      </c>
      <c r="K583" s="1" t="s">
        <v>770</v>
      </c>
      <c r="L583" s="1" t="s">
        <v>44</v>
      </c>
      <c r="M583" s="1" t="s">
        <v>9</v>
      </c>
    </row>
    <row r="584" spans="1:13">
      <c r="A584" s="1">
        <v>100003118</v>
      </c>
      <c r="B584" s="1" t="s">
        <v>591</v>
      </c>
      <c r="C584" s="1" t="s">
        <v>828</v>
      </c>
      <c r="D584" s="1" t="s">
        <v>1129</v>
      </c>
      <c r="E584" s="1" t="s">
        <v>20</v>
      </c>
      <c r="F584" s="1" t="s">
        <v>72</v>
      </c>
      <c r="G584" s="1" t="s">
        <v>6054</v>
      </c>
      <c r="H584" s="1">
        <v>100002213</v>
      </c>
      <c r="I584" s="1">
        <v>2</v>
      </c>
      <c r="J584" s="1" t="s">
        <v>1130</v>
      </c>
      <c r="K584" s="1" t="s">
        <v>626</v>
      </c>
      <c r="L584" s="1" t="s">
        <v>15</v>
      </c>
      <c r="M584" s="1" t="s">
        <v>9</v>
      </c>
    </row>
    <row r="585" spans="1:13">
      <c r="A585" s="1">
        <v>100003127</v>
      </c>
      <c r="B585" s="1" t="s">
        <v>591</v>
      </c>
      <c r="C585" s="1" t="s">
        <v>1019</v>
      </c>
      <c r="D585" s="1" t="s">
        <v>1131</v>
      </c>
      <c r="E585" s="1" t="s">
        <v>27</v>
      </c>
      <c r="F585" s="1" t="s">
        <v>18</v>
      </c>
      <c r="G585" s="1" t="s">
        <v>6054</v>
      </c>
      <c r="H585" s="1">
        <v>100002958</v>
      </c>
      <c r="I585" s="1">
        <v>2</v>
      </c>
      <c r="J585" s="1" t="s">
        <v>1132</v>
      </c>
      <c r="K585" s="1" t="s">
        <v>780</v>
      </c>
      <c r="L585" s="1" t="s">
        <v>39</v>
      </c>
      <c r="M585" s="1" t="s">
        <v>339</v>
      </c>
    </row>
    <row r="586" spans="1:13">
      <c r="A586" s="1">
        <v>100003148</v>
      </c>
      <c r="B586" s="1" t="s">
        <v>591</v>
      </c>
      <c r="C586" s="1" t="s">
        <v>590</v>
      </c>
      <c r="D586" s="1" t="s">
        <v>1133</v>
      </c>
      <c r="E586" s="1" t="s">
        <v>11</v>
      </c>
      <c r="F586" s="1" t="s">
        <v>12</v>
      </c>
      <c r="G586" s="1" t="s">
        <v>6054</v>
      </c>
      <c r="H586" s="1">
        <v>100001659</v>
      </c>
      <c r="I586" s="1">
        <v>2</v>
      </c>
      <c r="J586" s="1" t="s">
        <v>1134</v>
      </c>
      <c r="K586" s="1" t="s">
        <v>618</v>
      </c>
      <c r="L586" s="1" t="s">
        <v>32</v>
      </c>
      <c r="M586" s="1" t="s">
        <v>9</v>
      </c>
    </row>
    <row r="587" spans="1:13">
      <c r="A587" s="1">
        <v>100003191</v>
      </c>
      <c r="B587" s="1" t="s">
        <v>1138</v>
      </c>
      <c r="C587" s="1" t="s">
        <v>1137</v>
      </c>
      <c r="D587" s="1" t="s">
        <v>1135</v>
      </c>
      <c r="E587" s="1" t="s">
        <v>20</v>
      </c>
      <c r="F587" s="1" t="s">
        <v>72</v>
      </c>
      <c r="G587" s="1" t="s">
        <v>6053</v>
      </c>
      <c r="H587" s="1">
        <v>100003191</v>
      </c>
      <c r="I587" s="1">
        <v>1</v>
      </c>
      <c r="J587" s="1" t="s">
        <v>1136</v>
      </c>
      <c r="K587" s="1" t="s">
        <v>1139</v>
      </c>
      <c r="L587" s="1" t="s">
        <v>44</v>
      </c>
      <c r="M587" s="1" t="s">
        <v>9</v>
      </c>
    </row>
    <row r="588" spans="1:13">
      <c r="A588" s="1">
        <v>100003231</v>
      </c>
      <c r="B588" s="1" t="s">
        <v>591</v>
      </c>
      <c r="C588" s="1" t="s">
        <v>726</v>
      </c>
      <c r="D588" s="1" t="s">
        <v>1140</v>
      </c>
      <c r="E588" s="1" t="s">
        <v>2</v>
      </c>
      <c r="F588" s="1" t="s">
        <v>46</v>
      </c>
      <c r="G588" s="1" t="s">
        <v>6054</v>
      </c>
      <c r="H588" s="1">
        <v>100002070</v>
      </c>
      <c r="I588" s="1">
        <v>2</v>
      </c>
      <c r="J588" s="1" t="s">
        <v>1141</v>
      </c>
      <c r="K588" s="1" t="s">
        <v>595</v>
      </c>
      <c r="L588" s="1" t="s">
        <v>8</v>
      </c>
      <c r="M588" s="1" t="s">
        <v>9</v>
      </c>
    </row>
    <row r="589" spans="1:13">
      <c r="A589" s="1">
        <v>100003232</v>
      </c>
      <c r="B589" s="1" t="s">
        <v>591</v>
      </c>
      <c r="C589" s="1" t="s">
        <v>980</v>
      </c>
      <c r="D589" s="1" t="s">
        <v>1140</v>
      </c>
      <c r="E589" s="1" t="s">
        <v>2</v>
      </c>
      <c r="F589" s="1" t="s">
        <v>46</v>
      </c>
      <c r="G589" s="1" t="s">
        <v>6054</v>
      </c>
      <c r="H589" s="1">
        <v>100002664</v>
      </c>
      <c r="I589" s="1">
        <v>2</v>
      </c>
      <c r="J589" s="1" t="s">
        <v>1142</v>
      </c>
      <c r="K589" s="1" t="s">
        <v>595</v>
      </c>
      <c r="L589" s="1" t="s">
        <v>8</v>
      </c>
      <c r="M589" s="1" t="s">
        <v>16</v>
      </c>
    </row>
    <row r="590" spans="1:13">
      <c r="A590" s="1">
        <v>100003241</v>
      </c>
      <c r="B590" s="1" t="s">
        <v>591</v>
      </c>
      <c r="C590" s="1" t="s">
        <v>726</v>
      </c>
      <c r="D590" s="1" t="s">
        <v>473</v>
      </c>
      <c r="E590" s="1" t="s">
        <v>11</v>
      </c>
      <c r="F590" s="1" t="s">
        <v>12</v>
      </c>
      <c r="G590" s="1" t="s">
        <v>6054</v>
      </c>
      <c r="H590" s="1">
        <v>100001996</v>
      </c>
      <c r="I590" s="1">
        <v>2</v>
      </c>
      <c r="J590" s="1" t="s">
        <v>1143</v>
      </c>
      <c r="K590" s="1" t="s">
        <v>753</v>
      </c>
      <c r="L590" s="1" t="s">
        <v>32</v>
      </c>
      <c r="M590" s="1" t="s">
        <v>9</v>
      </c>
    </row>
    <row r="591" spans="1:13">
      <c r="A591" s="1">
        <v>100003244</v>
      </c>
      <c r="B591" s="1" t="s">
        <v>591</v>
      </c>
      <c r="C591" s="1" t="s">
        <v>1019</v>
      </c>
      <c r="D591" s="1" t="s">
        <v>176</v>
      </c>
      <c r="E591" s="1" t="s">
        <v>11</v>
      </c>
      <c r="F591" s="1" t="s">
        <v>12</v>
      </c>
      <c r="G591" s="1" t="s">
        <v>6053</v>
      </c>
      <c r="H591" s="1">
        <v>100003244</v>
      </c>
      <c r="I591" s="1">
        <v>1</v>
      </c>
      <c r="J591" s="1" t="s">
        <v>1144</v>
      </c>
      <c r="K591" s="1" t="s">
        <v>1145</v>
      </c>
      <c r="L591" s="1" t="s">
        <v>32</v>
      </c>
      <c r="M591" s="1" t="s">
        <v>9</v>
      </c>
    </row>
    <row r="592" spans="1:13">
      <c r="A592" s="1">
        <v>100003249</v>
      </c>
      <c r="B592" s="1" t="s">
        <v>591</v>
      </c>
      <c r="C592" s="1" t="s">
        <v>1019</v>
      </c>
      <c r="D592" s="1" t="s">
        <v>176</v>
      </c>
      <c r="E592" s="1" t="s">
        <v>11</v>
      </c>
      <c r="F592" s="1" t="s">
        <v>12</v>
      </c>
      <c r="G592" s="1" t="s">
        <v>6053</v>
      </c>
      <c r="H592" s="1">
        <v>100003249</v>
      </c>
      <c r="I592" s="1">
        <v>1</v>
      </c>
      <c r="J592" s="1" t="s">
        <v>1146</v>
      </c>
      <c r="K592" s="1" t="s">
        <v>1147</v>
      </c>
      <c r="L592" s="1" t="s">
        <v>32</v>
      </c>
      <c r="M592" s="1" t="s">
        <v>9</v>
      </c>
    </row>
    <row r="593" spans="1:13">
      <c r="A593" s="1">
        <v>100003255</v>
      </c>
      <c r="B593" s="1" t="s">
        <v>591</v>
      </c>
      <c r="C593" s="1" t="s">
        <v>1019</v>
      </c>
      <c r="D593" s="1" t="s">
        <v>1148</v>
      </c>
      <c r="E593" s="1" t="s">
        <v>27</v>
      </c>
      <c r="F593" s="1" t="s">
        <v>18</v>
      </c>
      <c r="G593" s="1" t="s">
        <v>6053</v>
      </c>
      <c r="H593" s="1">
        <v>100003255</v>
      </c>
      <c r="I593" s="1">
        <v>1</v>
      </c>
      <c r="J593" s="1" t="s">
        <v>1096</v>
      </c>
      <c r="K593" s="1" t="s">
        <v>1097</v>
      </c>
      <c r="L593" s="1" t="s">
        <v>44</v>
      </c>
      <c r="M593" s="1" t="s">
        <v>9</v>
      </c>
    </row>
    <row r="594" spans="1:13">
      <c r="A594" s="1">
        <v>100003266</v>
      </c>
      <c r="B594" s="1" t="s">
        <v>591</v>
      </c>
      <c r="C594" s="1" t="s">
        <v>869</v>
      </c>
      <c r="D594" s="1" t="s">
        <v>1149</v>
      </c>
      <c r="E594" s="1" t="s">
        <v>2</v>
      </c>
      <c r="F594" s="1" t="s">
        <v>46</v>
      </c>
      <c r="G594" s="1" t="s">
        <v>6054</v>
      </c>
      <c r="H594" s="1">
        <v>100017400</v>
      </c>
      <c r="I594" s="1">
        <v>3</v>
      </c>
      <c r="J594" s="1" t="s">
        <v>1150</v>
      </c>
      <c r="K594" s="1" t="s">
        <v>595</v>
      </c>
      <c r="L594" s="1" t="s">
        <v>8</v>
      </c>
      <c r="M594" s="1" t="s">
        <v>9</v>
      </c>
    </row>
    <row r="595" spans="1:13">
      <c r="A595" s="1">
        <v>100003268</v>
      </c>
      <c r="B595" s="1" t="s">
        <v>591</v>
      </c>
      <c r="C595" s="1" t="s">
        <v>869</v>
      </c>
      <c r="D595" s="1" t="s">
        <v>841</v>
      </c>
      <c r="E595" s="1" t="s">
        <v>2</v>
      </c>
      <c r="F595" s="1" t="s">
        <v>277</v>
      </c>
      <c r="G595" s="1" t="s">
        <v>6054</v>
      </c>
      <c r="H595" s="1">
        <v>100017400</v>
      </c>
      <c r="I595" s="1">
        <v>3</v>
      </c>
      <c r="J595" s="1" t="s">
        <v>1150</v>
      </c>
      <c r="K595" s="1" t="s">
        <v>595</v>
      </c>
      <c r="L595" s="1" t="s">
        <v>8</v>
      </c>
      <c r="M595" s="1" t="s">
        <v>9</v>
      </c>
    </row>
    <row r="596" spans="1:13">
      <c r="A596" s="1">
        <v>100003278</v>
      </c>
      <c r="B596" s="1" t="s">
        <v>591</v>
      </c>
      <c r="C596" s="1" t="s">
        <v>921</v>
      </c>
      <c r="D596" s="1" t="s">
        <v>252</v>
      </c>
      <c r="E596" s="1" t="s">
        <v>11</v>
      </c>
      <c r="F596" s="1" t="s">
        <v>12</v>
      </c>
      <c r="G596" s="1" t="s">
        <v>6054</v>
      </c>
      <c r="H596" s="1">
        <v>100002630</v>
      </c>
      <c r="I596" s="1">
        <v>2</v>
      </c>
      <c r="J596" s="1" t="s">
        <v>1151</v>
      </c>
      <c r="K596" s="1" t="s">
        <v>975</v>
      </c>
      <c r="L596" s="1" t="s">
        <v>32</v>
      </c>
      <c r="M596" s="1" t="s">
        <v>9</v>
      </c>
    </row>
    <row r="597" spans="1:13">
      <c r="A597" s="1">
        <v>100003281</v>
      </c>
      <c r="B597" s="1" t="s">
        <v>591</v>
      </c>
      <c r="C597" s="1" t="s">
        <v>921</v>
      </c>
      <c r="D597" s="1" t="s">
        <v>176</v>
      </c>
      <c r="E597" s="1" t="s">
        <v>11</v>
      </c>
      <c r="F597" s="1" t="s">
        <v>12</v>
      </c>
      <c r="G597" s="1" t="s">
        <v>6053</v>
      </c>
      <c r="H597" s="1">
        <v>100003281</v>
      </c>
      <c r="I597" s="1">
        <v>1</v>
      </c>
      <c r="J597" s="1" t="s">
        <v>1152</v>
      </c>
      <c r="K597" s="1" t="s">
        <v>961</v>
      </c>
      <c r="L597" s="1" t="s">
        <v>32</v>
      </c>
      <c r="M597" s="1" t="s">
        <v>9</v>
      </c>
    </row>
    <row r="598" spans="1:13">
      <c r="A598" s="1">
        <v>100003287</v>
      </c>
      <c r="B598" s="1" t="s">
        <v>591</v>
      </c>
      <c r="C598" s="1" t="s">
        <v>869</v>
      </c>
      <c r="D598" s="1" t="s">
        <v>494</v>
      </c>
      <c r="E598" s="1" t="s">
        <v>2</v>
      </c>
      <c r="F598" s="1" t="s">
        <v>46</v>
      </c>
      <c r="G598" s="1" t="s">
        <v>6054</v>
      </c>
      <c r="H598" s="1">
        <v>100017401</v>
      </c>
      <c r="I598" s="1">
        <v>5</v>
      </c>
      <c r="J598" s="1" t="s">
        <v>1153</v>
      </c>
      <c r="K598" s="1" t="s">
        <v>595</v>
      </c>
      <c r="L598" s="1" t="s">
        <v>8</v>
      </c>
      <c r="M598" s="1" t="s">
        <v>9</v>
      </c>
    </row>
    <row r="599" spans="1:13">
      <c r="A599" s="1">
        <v>100003295</v>
      </c>
      <c r="B599" s="1" t="s">
        <v>591</v>
      </c>
      <c r="C599" s="1" t="s">
        <v>869</v>
      </c>
      <c r="D599" s="1" t="s">
        <v>1154</v>
      </c>
      <c r="E599" s="1" t="s">
        <v>11</v>
      </c>
      <c r="F599" s="1" t="s">
        <v>12</v>
      </c>
      <c r="G599" s="1" t="s">
        <v>6054</v>
      </c>
      <c r="H599" s="1">
        <v>100017399</v>
      </c>
      <c r="I599" s="1">
        <v>3</v>
      </c>
      <c r="J599" s="1" t="s">
        <v>1155</v>
      </c>
      <c r="K599" s="1" t="s">
        <v>780</v>
      </c>
      <c r="L599" s="1" t="s">
        <v>39</v>
      </c>
      <c r="M599" s="1" t="s">
        <v>16</v>
      </c>
    </row>
    <row r="600" spans="1:13">
      <c r="A600" s="1">
        <v>100003309</v>
      </c>
      <c r="B600" s="1" t="s">
        <v>1158</v>
      </c>
      <c r="C600" s="1" t="s">
        <v>1157</v>
      </c>
      <c r="D600" s="1" t="s">
        <v>12</v>
      </c>
      <c r="E600" s="1" t="s">
        <v>11</v>
      </c>
      <c r="F600" s="1" t="s">
        <v>12</v>
      </c>
      <c r="G600" s="1" t="s">
        <v>6053</v>
      </c>
      <c r="H600" s="1">
        <v>100003309</v>
      </c>
      <c r="I600" s="1">
        <v>1</v>
      </c>
      <c r="J600" s="1" t="s">
        <v>1156</v>
      </c>
      <c r="K600" s="1" t="s">
        <v>1159</v>
      </c>
      <c r="L600" s="1" t="s">
        <v>32</v>
      </c>
      <c r="M600" s="1" t="s">
        <v>9</v>
      </c>
    </row>
    <row r="601" spans="1:13">
      <c r="A601" s="1">
        <v>100003312</v>
      </c>
      <c r="B601" s="1" t="s">
        <v>1158</v>
      </c>
      <c r="C601" s="1" t="s">
        <v>1157</v>
      </c>
      <c r="D601" s="1" t="s">
        <v>1010</v>
      </c>
      <c r="E601" s="1" t="s">
        <v>20</v>
      </c>
      <c r="F601" s="1" t="s">
        <v>72</v>
      </c>
      <c r="G601" s="1" t="s">
        <v>6053</v>
      </c>
      <c r="H601" s="1">
        <v>100003312</v>
      </c>
      <c r="I601" s="1">
        <v>1</v>
      </c>
      <c r="J601" s="1" t="s">
        <v>1160</v>
      </c>
      <c r="K601" s="1" t="s">
        <v>1161</v>
      </c>
      <c r="L601" s="1" t="s">
        <v>15</v>
      </c>
      <c r="M601" s="1" t="s">
        <v>9</v>
      </c>
    </row>
    <row r="602" spans="1:13">
      <c r="A602" s="1">
        <v>100003314</v>
      </c>
      <c r="B602" s="1" t="s">
        <v>1158</v>
      </c>
      <c r="C602" s="1" t="s">
        <v>1157</v>
      </c>
      <c r="D602" s="1" t="s">
        <v>12</v>
      </c>
      <c r="E602" s="1" t="s">
        <v>11</v>
      </c>
      <c r="F602" s="1" t="s">
        <v>12</v>
      </c>
      <c r="G602" s="1" t="s">
        <v>6053</v>
      </c>
      <c r="H602" s="1">
        <v>100003314</v>
      </c>
      <c r="I602" s="1">
        <v>1</v>
      </c>
      <c r="J602" s="1" t="s">
        <v>1162</v>
      </c>
      <c r="K602" s="1" t="s">
        <v>1159</v>
      </c>
      <c r="L602" s="1" t="s">
        <v>32</v>
      </c>
      <c r="M602" s="1" t="s">
        <v>9</v>
      </c>
    </row>
    <row r="603" spans="1:13">
      <c r="A603" s="1">
        <v>100003319</v>
      </c>
      <c r="B603" s="1" t="s">
        <v>1158</v>
      </c>
      <c r="C603" s="1" t="s">
        <v>1157</v>
      </c>
      <c r="D603" s="1" t="s">
        <v>12</v>
      </c>
      <c r="E603" s="1" t="s">
        <v>11</v>
      </c>
      <c r="F603" s="1" t="s">
        <v>12</v>
      </c>
      <c r="G603" s="1" t="s">
        <v>6053</v>
      </c>
      <c r="H603" s="1">
        <v>100003319</v>
      </c>
      <c r="I603" s="1">
        <v>1</v>
      </c>
      <c r="J603" s="1" t="s">
        <v>1163</v>
      </c>
      <c r="K603" s="1" t="s">
        <v>1159</v>
      </c>
      <c r="L603" s="1" t="s">
        <v>32</v>
      </c>
      <c r="M603" s="1" t="s">
        <v>9</v>
      </c>
    </row>
    <row r="604" spans="1:13">
      <c r="A604" s="1">
        <v>100003329</v>
      </c>
      <c r="B604" s="1" t="s">
        <v>1158</v>
      </c>
      <c r="C604" s="1" t="s">
        <v>1157</v>
      </c>
      <c r="D604" s="1" t="s">
        <v>12</v>
      </c>
      <c r="E604" s="1" t="s">
        <v>11</v>
      </c>
      <c r="F604" s="1" t="s">
        <v>12</v>
      </c>
      <c r="G604" s="1" t="s">
        <v>6053</v>
      </c>
      <c r="H604" s="1">
        <v>100003329</v>
      </c>
      <c r="I604" s="1">
        <v>1</v>
      </c>
      <c r="J604" s="1" t="s">
        <v>1164</v>
      </c>
      <c r="K604" s="1" t="s">
        <v>1159</v>
      </c>
      <c r="L604" s="1" t="s">
        <v>32</v>
      </c>
      <c r="M604" s="1" t="s">
        <v>9</v>
      </c>
    </row>
    <row r="605" spans="1:13">
      <c r="A605" s="1">
        <v>100003334</v>
      </c>
      <c r="B605" s="1" t="s">
        <v>1158</v>
      </c>
      <c r="C605" s="1" t="s">
        <v>1157</v>
      </c>
      <c r="D605" s="1" t="s">
        <v>46</v>
      </c>
      <c r="E605" s="1" t="s">
        <v>2</v>
      </c>
      <c r="F605" s="1" t="s">
        <v>46</v>
      </c>
      <c r="G605" s="1" t="s">
        <v>6053</v>
      </c>
      <c r="H605" s="1">
        <v>100003334</v>
      </c>
      <c r="I605" s="1">
        <v>1</v>
      </c>
      <c r="J605" s="1" t="s">
        <v>1165</v>
      </c>
      <c r="K605" s="1" t="s">
        <v>1166</v>
      </c>
      <c r="L605" s="1" t="s">
        <v>8</v>
      </c>
      <c r="M605" s="1" t="s">
        <v>9</v>
      </c>
    </row>
    <row r="606" spans="1:13">
      <c r="A606" s="1">
        <v>100003338</v>
      </c>
      <c r="B606" s="1" t="s">
        <v>1158</v>
      </c>
      <c r="C606" s="1" t="s">
        <v>1157</v>
      </c>
      <c r="D606" s="1" t="s">
        <v>1167</v>
      </c>
      <c r="E606" s="1" t="s">
        <v>27</v>
      </c>
      <c r="F606" s="1" t="s">
        <v>18</v>
      </c>
      <c r="G606" s="1" t="s">
        <v>6053</v>
      </c>
      <c r="H606" s="1">
        <v>100003338</v>
      </c>
      <c r="I606" s="1">
        <v>1</v>
      </c>
      <c r="J606" s="1" t="s">
        <v>1168</v>
      </c>
      <c r="K606" s="1" t="s">
        <v>1161</v>
      </c>
      <c r="L606" s="1" t="s">
        <v>15</v>
      </c>
      <c r="M606" s="1" t="s">
        <v>9</v>
      </c>
    </row>
    <row r="607" spans="1:13">
      <c r="A607" s="1">
        <v>100003339</v>
      </c>
      <c r="B607" s="1" t="s">
        <v>1158</v>
      </c>
      <c r="C607" s="1" t="s">
        <v>1157</v>
      </c>
      <c r="D607" s="1" t="s">
        <v>12</v>
      </c>
      <c r="E607" s="1" t="s">
        <v>11</v>
      </c>
      <c r="F607" s="1" t="s">
        <v>12</v>
      </c>
      <c r="G607" s="1" t="s">
        <v>6053</v>
      </c>
      <c r="H607" s="1">
        <v>100003339</v>
      </c>
      <c r="I607" s="1">
        <v>1</v>
      </c>
      <c r="J607" s="1" t="s">
        <v>1169</v>
      </c>
      <c r="K607" s="1" t="s">
        <v>1159</v>
      </c>
      <c r="L607" s="1" t="s">
        <v>32</v>
      </c>
      <c r="M607" s="1" t="s">
        <v>9</v>
      </c>
    </row>
    <row r="608" spans="1:13">
      <c r="A608" s="1">
        <v>100003353</v>
      </c>
      <c r="B608" s="1" t="s">
        <v>1158</v>
      </c>
      <c r="C608" s="1" t="s">
        <v>1157</v>
      </c>
      <c r="D608" s="1" t="s">
        <v>176</v>
      </c>
      <c r="E608" s="1" t="s">
        <v>11</v>
      </c>
      <c r="F608" s="1" t="s">
        <v>407</v>
      </c>
      <c r="G608" s="1" t="s">
        <v>6053</v>
      </c>
      <c r="H608" s="1">
        <v>100003353</v>
      </c>
      <c r="I608" s="1">
        <v>1</v>
      </c>
      <c r="J608" s="1" t="s">
        <v>1170</v>
      </c>
      <c r="K608" s="1" t="s">
        <v>1171</v>
      </c>
      <c r="L608" s="1" t="s">
        <v>32</v>
      </c>
      <c r="M608" s="1" t="s">
        <v>9</v>
      </c>
    </row>
    <row r="609" spans="1:13">
      <c r="A609" s="1">
        <v>100003375</v>
      </c>
      <c r="B609" s="1" t="s">
        <v>1158</v>
      </c>
      <c r="C609" s="1" t="s">
        <v>1157</v>
      </c>
      <c r="D609" s="1" t="s">
        <v>12</v>
      </c>
      <c r="E609" s="1" t="s">
        <v>11</v>
      </c>
      <c r="F609" s="1" t="s">
        <v>12</v>
      </c>
      <c r="G609" s="1" t="s">
        <v>6053</v>
      </c>
      <c r="H609" s="1">
        <v>100003375</v>
      </c>
      <c r="I609" s="1">
        <v>1</v>
      </c>
      <c r="J609" s="1" t="s">
        <v>1172</v>
      </c>
      <c r="K609" s="1" t="s">
        <v>1173</v>
      </c>
      <c r="L609" s="1" t="s">
        <v>32</v>
      </c>
      <c r="M609" s="1" t="s">
        <v>9</v>
      </c>
    </row>
    <row r="610" spans="1:13">
      <c r="A610" s="1">
        <v>100003380</v>
      </c>
      <c r="B610" s="1" t="s">
        <v>1158</v>
      </c>
      <c r="C610" s="1" t="s">
        <v>1157</v>
      </c>
      <c r="D610" s="1" t="s">
        <v>176</v>
      </c>
      <c r="E610" s="1" t="s">
        <v>11</v>
      </c>
      <c r="F610" s="1" t="s">
        <v>12</v>
      </c>
      <c r="G610" s="1" t="s">
        <v>6053</v>
      </c>
      <c r="H610" s="1">
        <v>100003380</v>
      </c>
      <c r="I610" s="1">
        <v>1</v>
      </c>
      <c r="J610" s="1" t="s">
        <v>1174</v>
      </c>
      <c r="K610" s="1" t="s">
        <v>1175</v>
      </c>
      <c r="L610" s="1" t="s">
        <v>32</v>
      </c>
      <c r="M610" s="1" t="s">
        <v>9</v>
      </c>
    </row>
    <row r="611" spans="1:13">
      <c r="A611" s="1">
        <v>100003386</v>
      </c>
      <c r="B611" s="1" t="s">
        <v>1158</v>
      </c>
      <c r="C611" s="1" t="s">
        <v>1157</v>
      </c>
      <c r="D611" s="1" t="s">
        <v>12</v>
      </c>
      <c r="E611" s="1" t="s">
        <v>11</v>
      </c>
      <c r="F611" s="1" t="s">
        <v>12</v>
      </c>
      <c r="G611" s="1" t="s">
        <v>6053</v>
      </c>
      <c r="H611" s="1">
        <v>100003386</v>
      </c>
      <c r="I611" s="1">
        <v>1</v>
      </c>
      <c r="J611" s="1" t="s">
        <v>1176</v>
      </c>
      <c r="K611" s="1" t="s">
        <v>1177</v>
      </c>
      <c r="L611" s="1" t="s">
        <v>32</v>
      </c>
      <c r="M611" s="1" t="s">
        <v>9</v>
      </c>
    </row>
    <row r="612" spans="1:13">
      <c r="A612" s="1">
        <v>100003391</v>
      </c>
      <c r="B612" s="1" t="s">
        <v>1158</v>
      </c>
      <c r="C612" s="1" t="s">
        <v>1157</v>
      </c>
      <c r="D612" s="1" t="s">
        <v>176</v>
      </c>
      <c r="E612" s="1" t="s">
        <v>11</v>
      </c>
      <c r="F612" s="1" t="s">
        <v>12</v>
      </c>
      <c r="G612" s="1" t="s">
        <v>6053</v>
      </c>
      <c r="H612" s="1">
        <v>100003391</v>
      </c>
      <c r="I612" s="1">
        <v>1</v>
      </c>
      <c r="J612" s="1" t="s">
        <v>1178</v>
      </c>
      <c r="K612" s="1" t="s">
        <v>1179</v>
      </c>
      <c r="L612" s="1" t="s">
        <v>32</v>
      </c>
      <c r="M612" s="1" t="s">
        <v>9</v>
      </c>
    </row>
    <row r="613" spans="1:13">
      <c r="A613" s="1">
        <v>100003400</v>
      </c>
      <c r="B613" s="1" t="s">
        <v>1158</v>
      </c>
      <c r="C613" s="1" t="s">
        <v>1157</v>
      </c>
      <c r="D613" s="1" t="s">
        <v>12</v>
      </c>
      <c r="E613" s="1" t="s">
        <v>11</v>
      </c>
      <c r="F613" s="1" t="s">
        <v>12</v>
      </c>
      <c r="G613" s="1" t="s">
        <v>6053</v>
      </c>
      <c r="H613" s="1">
        <v>100003400</v>
      </c>
      <c r="I613" s="1">
        <v>1</v>
      </c>
      <c r="J613" s="1" t="s">
        <v>1180</v>
      </c>
      <c r="K613" s="1" t="s">
        <v>1181</v>
      </c>
      <c r="L613" s="1" t="s">
        <v>32</v>
      </c>
      <c r="M613" s="1" t="s">
        <v>9</v>
      </c>
    </row>
    <row r="614" spans="1:13">
      <c r="A614" s="1">
        <v>100003408</v>
      </c>
      <c r="B614" s="1" t="s">
        <v>1158</v>
      </c>
      <c r="C614" s="1" t="s">
        <v>1183</v>
      </c>
      <c r="D614" s="1" t="s">
        <v>176</v>
      </c>
      <c r="E614" s="1" t="s">
        <v>11</v>
      </c>
      <c r="F614" s="1" t="s">
        <v>12</v>
      </c>
      <c r="G614" s="1" t="s">
        <v>6053</v>
      </c>
      <c r="H614" s="1">
        <v>100003408</v>
      </c>
      <c r="I614" s="1">
        <v>1</v>
      </c>
      <c r="J614" s="1" t="s">
        <v>1182</v>
      </c>
      <c r="K614" s="1" t="s">
        <v>1184</v>
      </c>
      <c r="L614" s="1" t="s">
        <v>32</v>
      </c>
      <c r="M614" s="1" t="s">
        <v>9</v>
      </c>
    </row>
    <row r="615" spans="1:13">
      <c r="A615" s="1">
        <v>100003411</v>
      </c>
      <c r="B615" s="1" t="s">
        <v>1158</v>
      </c>
      <c r="C615" s="1" t="s">
        <v>1183</v>
      </c>
      <c r="D615" s="1" t="s">
        <v>12</v>
      </c>
      <c r="E615" s="1" t="s">
        <v>11</v>
      </c>
      <c r="F615" s="1" t="s">
        <v>407</v>
      </c>
      <c r="G615" s="1" t="s">
        <v>6053</v>
      </c>
      <c r="H615" s="1">
        <v>100003411</v>
      </c>
      <c r="I615" s="1">
        <v>1</v>
      </c>
      <c r="J615" s="1" t="s">
        <v>1185</v>
      </c>
      <c r="K615" s="1" t="s">
        <v>1186</v>
      </c>
      <c r="L615" s="1" t="s">
        <v>32</v>
      </c>
      <c r="M615" s="1" t="s">
        <v>9</v>
      </c>
    </row>
    <row r="616" spans="1:13">
      <c r="A616" s="1">
        <v>100003415</v>
      </c>
      <c r="B616" s="1" t="s">
        <v>1158</v>
      </c>
      <c r="C616" s="1" t="s">
        <v>1183</v>
      </c>
      <c r="D616" s="1" t="s">
        <v>176</v>
      </c>
      <c r="E616" s="1" t="s">
        <v>11</v>
      </c>
      <c r="F616" s="1" t="s">
        <v>12</v>
      </c>
      <c r="G616" s="1" t="s">
        <v>6053</v>
      </c>
      <c r="H616" s="1">
        <v>100003415</v>
      </c>
      <c r="I616" s="1">
        <v>1</v>
      </c>
      <c r="J616" s="1" t="s">
        <v>1187</v>
      </c>
      <c r="K616" s="1" t="s">
        <v>1188</v>
      </c>
      <c r="L616" s="1" t="s">
        <v>32</v>
      </c>
      <c r="M616" s="1" t="s">
        <v>9</v>
      </c>
    </row>
    <row r="617" spans="1:13">
      <c r="A617" s="1">
        <v>100003422</v>
      </c>
      <c r="B617" s="1" t="s">
        <v>1158</v>
      </c>
      <c r="C617" s="1" t="s">
        <v>1183</v>
      </c>
      <c r="D617" s="1" t="s">
        <v>1189</v>
      </c>
      <c r="E617" s="1" t="s">
        <v>11</v>
      </c>
      <c r="F617" s="1" t="s">
        <v>12</v>
      </c>
      <c r="G617" s="1" t="s">
        <v>6053</v>
      </c>
      <c r="H617" s="1">
        <v>100003422</v>
      </c>
      <c r="I617" s="1">
        <v>1</v>
      </c>
      <c r="J617" s="1" t="s">
        <v>1190</v>
      </c>
      <c r="K617" s="1" t="s">
        <v>1188</v>
      </c>
      <c r="L617" s="1" t="s">
        <v>32</v>
      </c>
      <c r="M617" s="1" t="s">
        <v>9</v>
      </c>
    </row>
    <row r="618" spans="1:13">
      <c r="A618" s="1">
        <v>100003425</v>
      </c>
      <c r="B618" s="1" t="s">
        <v>1158</v>
      </c>
      <c r="C618" s="1" t="s">
        <v>1183</v>
      </c>
      <c r="D618" s="1" t="s">
        <v>21</v>
      </c>
      <c r="E618" s="1" t="s">
        <v>20</v>
      </c>
      <c r="F618" s="1" t="s">
        <v>21</v>
      </c>
      <c r="G618" s="1" t="s">
        <v>6053</v>
      </c>
      <c r="H618" s="1">
        <v>100003425</v>
      </c>
      <c r="I618" s="1">
        <v>1</v>
      </c>
      <c r="J618" s="1" t="s">
        <v>1191</v>
      </c>
      <c r="K618" s="1" t="s">
        <v>1161</v>
      </c>
      <c r="L618" s="1" t="s">
        <v>15</v>
      </c>
      <c r="M618" s="1" t="s">
        <v>9</v>
      </c>
    </row>
    <row r="619" spans="1:13">
      <c r="A619" s="1">
        <v>100003432</v>
      </c>
      <c r="B619" s="1" t="s">
        <v>1158</v>
      </c>
      <c r="C619" s="1" t="s">
        <v>1183</v>
      </c>
      <c r="D619" s="1" t="s">
        <v>176</v>
      </c>
      <c r="E619" s="1" t="s">
        <v>11</v>
      </c>
      <c r="F619" s="1" t="s">
        <v>12</v>
      </c>
      <c r="G619" s="1" t="s">
        <v>6053</v>
      </c>
      <c r="H619" s="1">
        <v>100003432</v>
      </c>
      <c r="I619" s="1">
        <v>1</v>
      </c>
      <c r="J619" s="1" t="s">
        <v>1192</v>
      </c>
      <c r="K619" s="1" t="s">
        <v>1188</v>
      </c>
      <c r="L619" s="1" t="s">
        <v>32</v>
      </c>
      <c r="M619" s="1" t="s">
        <v>9</v>
      </c>
    </row>
    <row r="620" spans="1:13">
      <c r="A620" s="1">
        <v>100003436</v>
      </c>
      <c r="B620" s="1" t="s">
        <v>1158</v>
      </c>
      <c r="C620" s="1" t="s">
        <v>1183</v>
      </c>
      <c r="D620" s="1" t="s">
        <v>18</v>
      </c>
      <c r="E620" s="1" t="s">
        <v>27</v>
      </c>
      <c r="F620" s="1" t="s">
        <v>18</v>
      </c>
      <c r="G620" s="1" t="s">
        <v>6053</v>
      </c>
      <c r="H620" s="1">
        <v>100003436</v>
      </c>
      <c r="I620" s="1">
        <v>1</v>
      </c>
      <c r="J620" s="1" t="s">
        <v>1193</v>
      </c>
      <c r="K620" s="1" t="s">
        <v>1161</v>
      </c>
      <c r="L620" s="1" t="s">
        <v>15</v>
      </c>
      <c r="M620" s="1" t="s">
        <v>9</v>
      </c>
    </row>
    <row r="621" spans="1:13">
      <c r="A621" s="1">
        <v>100003442</v>
      </c>
      <c r="B621" s="1" t="s">
        <v>1158</v>
      </c>
      <c r="C621" s="1" t="s">
        <v>1183</v>
      </c>
      <c r="D621" s="1" t="s">
        <v>390</v>
      </c>
      <c r="E621" s="1" t="s">
        <v>20</v>
      </c>
      <c r="F621" s="1" t="s">
        <v>72</v>
      </c>
      <c r="G621" s="1" t="s">
        <v>6053</v>
      </c>
      <c r="H621" s="1">
        <v>100003442</v>
      </c>
      <c r="I621" s="1">
        <v>3</v>
      </c>
      <c r="J621" s="1" t="s">
        <v>1194</v>
      </c>
      <c r="K621" s="1" t="s">
        <v>1161</v>
      </c>
      <c r="L621" s="1" t="s">
        <v>15</v>
      </c>
      <c r="M621" s="1" t="s">
        <v>9</v>
      </c>
    </row>
    <row r="622" spans="1:13">
      <c r="A622" s="1">
        <v>100003445</v>
      </c>
      <c r="B622" s="1" t="s">
        <v>1158</v>
      </c>
      <c r="C622" s="1" t="s">
        <v>1183</v>
      </c>
      <c r="D622" s="1" t="s">
        <v>12</v>
      </c>
      <c r="E622" s="1" t="s">
        <v>11</v>
      </c>
      <c r="F622" s="1" t="s">
        <v>407</v>
      </c>
      <c r="G622" s="1" t="s">
        <v>6053</v>
      </c>
      <c r="H622" s="1">
        <v>100003445</v>
      </c>
      <c r="I622" s="1">
        <v>1</v>
      </c>
      <c r="J622" s="1" t="s">
        <v>1195</v>
      </c>
      <c r="K622" s="1" t="s">
        <v>1196</v>
      </c>
      <c r="L622" s="1" t="s">
        <v>32</v>
      </c>
      <c r="M622" s="1" t="s">
        <v>16</v>
      </c>
    </row>
    <row r="623" spans="1:13">
      <c r="A623" s="1">
        <v>100003448</v>
      </c>
      <c r="B623" s="1" t="s">
        <v>1158</v>
      </c>
      <c r="C623" s="1" t="s">
        <v>1183</v>
      </c>
      <c r="D623" s="1" t="s">
        <v>176</v>
      </c>
      <c r="E623" s="1" t="s">
        <v>11</v>
      </c>
      <c r="F623" s="1" t="s">
        <v>407</v>
      </c>
      <c r="G623" s="1" t="s">
        <v>6053</v>
      </c>
      <c r="H623" s="1">
        <v>100003448</v>
      </c>
      <c r="I623" s="1">
        <v>1</v>
      </c>
      <c r="J623" s="1" t="s">
        <v>1197</v>
      </c>
      <c r="K623" s="1" t="s">
        <v>1198</v>
      </c>
      <c r="L623" s="1" t="s">
        <v>32</v>
      </c>
      <c r="M623" s="1" t="s">
        <v>9</v>
      </c>
    </row>
    <row r="624" spans="1:13">
      <c r="A624" s="1">
        <v>100003455</v>
      </c>
      <c r="B624" s="1" t="s">
        <v>1158</v>
      </c>
      <c r="C624" s="1" t="s">
        <v>1183</v>
      </c>
      <c r="D624" s="1" t="s">
        <v>12</v>
      </c>
      <c r="E624" s="1" t="s">
        <v>11</v>
      </c>
      <c r="F624" s="1" t="s">
        <v>12</v>
      </c>
      <c r="G624" s="1" t="s">
        <v>6053</v>
      </c>
      <c r="H624" s="1">
        <v>100003455</v>
      </c>
      <c r="I624" s="1">
        <v>1</v>
      </c>
      <c r="J624" s="1" t="s">
        <v>1199</v>
      </c>
      <c r="K624" s="1" t="s">
        <v>1200</v>
      </c>
      <c r="L624" s="1" t="s">
        <v>32</v>
      </c>
      <c r="M624" s="1" t="s">
        <v>9</v>
      </c>
    </row>
    <row r="625" spans="1:13">
      <c r="A625" s="1">
        <v>100003457</v>
      </c>
      <c r="B625" s="1" t="s">
        <v>1158</v>
      </c>
      <c r="C625" s="1" t="s">
        <v>1183</v>
      </c>
      <c r="D625" s="1" t="s">
        <v>46</v>
      </c>
      <c r="E625" s="1" t="s">
        <v>2</v>
      </c>
      <c r="F625" s="1" t="s">
        <v>46</v>
      </c>
      <c r="G625" s="1" t="s">
        <v>6053</v>
      </c>
      <c r="H625" s="1">
        <v>100003457</v>
      </c>
      <c r="I625" s="1">
        <v>1</v>
      </c>
      <c r="J625" s="1" t="s">
        <v>1201</v>
      </c>
      <c r="K625" s="1" t="s">
        <v>1166</v>
      </c>
      <c r="L625" s="1" t="s">
        <v>8</v>
      </c>
      <c r="M625" s="1" t="s">
        <v>9</v>
      </c>
    </row>
    <row r="626" spans="1:13">
      <c r="A626" s="1">
        <v>100003463</v>
      </c>
      <c r="B626" s="1" t="s">
        <v>1158</v>
      </c>
      <c r="C626" s="1" t="s">
        <v>1183</v>
      </c>
      <c r="D626" s="1" t="s">
        <v>176</v>
      </c>
      <c r="E626" s="1" t="s">
        <v>11</v>
      </c>
      <c r="F626" s="1" t="s">
        <v>12</v>
      </c>
      <c r="G626" s="1" t="s">
        <v>6053</v>
      </c>
      <c r="H626" s="1">
        <v>100003463</v>
      </c>
      <c r="I626" s="1">
        <v>1</v>
      </c>
      <c r="J626" s="1" t="s">
        <v>1202</v>
      </c>
      <c r="K626" s="1" t="s">
        <v>1203</v>
      </c>
      <c r="L626" s="1" t="s">
        <v>32</v>
      </c>
      <c r="M626" s="1" t="s">
        <v>9</v>
      </c>
    </row>
    <row r="627" spans="1:13">
      <c r="A627" s="1">
        <v>100003467</v>
      </c>
      <c r="B627" s="1" t="s">
        <v>1158</v>
      </c>
      <c r="C627" s="1" t="s">
        <v>1183</v>
      </c>
      <c r="D627" s="1" t="s">
        <v>176</v>
      </c>
      <c r="E627" s="1" t="s">
        <v>11</v>
      </c>
      <c r="F627" s="1" t="s">
        <v>407</v>
      </c>
      <c r="G627" s="1" t="s">
        <v>6053</v>
      </c>
      <c r="H627" s="1">
        <v>100003467</v>
      </c>
      <c r="I627" s="1">
        <v>1</v>
      </c>
      <c r="J627" s="1" t="s">
        <v>1204</v>
      </c>
      <c r="K627" s="1" t="s">
        <v>1205</v>
      </c>
      <c r="L627" s="1" t="s">
        <v>32</v>
      </c>
      <c r="M627" s="1" t="s">
        <v>9</v>
      </c>
    </row>
    <row r="628" spans="1:13">
      <c r="A628" s="1">
        <v>100003472</v>
      </c>
      <c r="B628" s="1" t="s">
        <v>1158</v>
      </c>
      <c r="C628" s="1" t="s">
        <v>1183</v>
      </c>
      <c r="D628" s="1" t="s">
        <v>673</v>
      </c>
      <c r="E628" s="1" t="s">
        <v>2</v>
      </c>
      <c r="F628" s="1" t="s">
        <v>673</v>
      </c>
      <c r="G628" s="1" t="s">
        <v>6053</v>
      </c>
      <c r="H628" s="1">
        <v>100003472</v>
      </c>
      <c r="I628" s="1">
        <v>1</v>
      </c>
      <c r="J628" s="1" t="s">
        <v>1206</v>
      </c>
      <c r="K628" s="1" t="s">
        <v>1166</v>
      </c>
      <c r="L628" s="1" t="s">
        <v>8</v>
      </c>
      <c r="M628" s="1" t="s">
        <v>9</v>
      </c>
    </row>
    <row r="629" spans="1:13">
      <c r="A629" s="1">
        <v>100003475</v>
      </c>
      <c r="B629" s="1" t="s">
        <v>1158</v>
      </c>
      <c r="C629" s="1" t="s">
        <v>1183</v>
      </c>
      <c r="D629" s="1" t="s">
        <v>12</v>
      </c>
      <c r="E629" s="1" t="s">
        <v>11</v>
      </c>
      <c r="F629" s="1" t="s">
        <v>12</v>
      </c>
      <c r="G629" s="1" t="s">
        <v>6053</v>
      </c>
      <c r="H629" s="1">
        <v>100003475</v>
      </c>
      <c r="I629" s="1">
        <v>1</v>
      </c>
      <c r="J629" s="1" t="s">
        <v>1207</v>
      </c>
      <c r="K629" s="1" t="s">
        <v>1208</v>
      </c>
      <c r="L629" s="1" t="s">
        <v>32</v>
      </c>
      <c r="M629" s="1" t="s">
        <v>9</v>
      </c>
    </row>
    <row r="630" spans="1:13">
      <c r="A630" s="1">
        <v>100003479</v>
      </c>
      <c r="B630" s="1" t="s">
        <v>1158</v>
      </c>
      <c r="C630" s="1" t="s">
        <v>1183</v>
      </c>
      <c r="D630" s="1" t="s">
        <v>176</v>
      </c>
      <c r="E630" s="1" t="s">
        <v>11</v>
      </c>
      <c r="F630" s="1" t="s">
        <v>12</v>
      </c>
      <c r="G630" s="1" t="s">
        <v>6053</v>
      </c>
      <c r="H630" s="1">
        <v>100003479</v>
      </c>
      <c r="I630" s="1">
        <v>1</v>
      </c>
      <c r="J630" s="1" t="s">
        <v>1209</v>
      </c>
      <c r="K630" s="1" t="s">
        <v>1210</v>
      </c>
      <c r="L630" s="1" t="s">
        <v>32</v>
      </c>
      <c r="M630" s="1" t="s">
        <v>9</v>
      </c>
    </row>
    <row r="631" spans="1:13">
      <c r="A631" s="1">
        <v>100003483</v>
      </c>
      <c r="B631" s="1" t="s">
        <v>1158</v>
      </c>
      <c r="C631" s="1" t="s">
        <v>1183</v>
      </c>
      <c r="D631" s="1" t="s">
        <v>12</v>
      </c>
      <c r="E631" s="1" t="s">
        <v>11</v>
      </c>
      <c r="F631" s="1" t="s">
        <v>12</v>
      </c>
      <c r="G631" s="1" t="s">
        <v>6053</v>
      </c>
      <c r="H631" s="1">
        <v>100003483</v>
      </c>
      <c r="I631" s="1">
        <v>1</v>
      </c>
      <c r="J631" s="1" t="s">
        <v>1211</v>
      </c>
      <c r="K631" s="1" t="s">
        <v>1212</v>
      </c>
      <c r="L631" s="1" t="s">
        <v>32</v>
      </c>
      <c r="M631" s="1" t="s">
        <v>9</v>
      </c>
    </row>
    <row r="632" spans="1:13">
      <c r="A632" s="1">
        <v>100003496</v>
      </c>
      <c r="B632" s="1" t="s">
        <v>1158</v>
      </c>
      <c r="C632" s="1" t="s">
        <v>1183</v>
      </c>
      <c r="D632" s="1" t="s">
        <v>1213</v>
      </c>
      <c r="E632" s="1" t="s">
        <v>11</v>
      </c>
      <c r="F632" s="1" t="s">
        <v>12</v>
      </c>
      <c r="G632" s="1" t="s">
        <v>6054</v>
      </c>
      <c r="H632" s="1">
        <v>100017406</v>
      </c>
      <c r="I632" s="1">
        <v>4</v>
      </c>
      <c r="J632" s="1" t="s">
        <v>1214</v>
      </c>
      <c r="K632" s="1" t="s">
        <v>1215</v>
      </c>
      <c r="L632" s="1" t="s">
        <v>39</v>
      </c>
      <c r="M632" s="1" t="s">
        <v>9</v>
      </c>
    </row>
    <row r="633" spans="1:13">
      <c r="A633" s="1">
        <v>100003497</v>
      </c>
      <c r="B633" s="1" t="s">
        <v>1158</v>
      </c>
      <c r="C633" s="1" t="s">
        <v>1183</v>
      </c>
      <c r="D633" s="1" t="s">
        <v>1216</v>
      </c>
      <c r="E633" s="1" t="s">
        <v>27</v>
      </c>
      <c r="F633" s="1" t="s">
        <v>18</v>
      </c>
      <c r="G633" s="1" t="s">
        <v>6054</v>
      </c>
      <c r="H633" s="1">
        <v>100017406</v>
      </c>
      <c r="I633" s="1">
        <v>4</v>
      </c>
      <c r="J633" s="1" t="s">
        <v>1214</v>
      </c>
      <c r="K633" s="1" t="s">
        <v>1215</v>
      </c>
      <c r="L633" s="1" t="s">
        <v>39</v>
      </c>
      <c r="M633" s="1" t="s">
        <v>9</v>
      </c>
    </row>
    <row r="634" spans="1:13">
      <c r="A634" s="1">
        <v>100003502</v>
      </c>
      <c r="B634" s="1" t="s">
        <v>1158</v>
      </c>
      <c r="C634" s="1" t="s">
        <v>1183</v>
      </c>
      <c r="D634" s="1" t="s">
        <v>72</v>
      </c>
      <c r="E634" s="1" t="s">
        <v>20</v>
      </c>
      <c r="F634" s="1" t="s">
        <v>72</v>
      </c>
      <c r="G634" s="1" t="s">
        <v>6053</v>
      </c>
      <c r="H634" s="1">
        <v>100003502</v>
      </c>
      <c r="I634" s="1">
        <v>3</v>
      </c>
      <c r="J634" s="1" t="s">
        <v>1217</v>
      </c>
      <c r="K634" s="1" t="s">
        <v>1161</v>
      </c>
      <c r="L634" s="1" t="s">
        <v>15</v>
      </c>
      <c r="M634" s="1" t="s">
        <v>16</v>
      </c>
    </row>
    <row r="635" spans="1:13">
      <c r="A635" s="1">
        <v>100003504</v>
      </c>
      <c r="B635" s="1" t="s">
        <v>1158</v>
      </c>
      <c r="C635" s="1" t="s">
        <v>1183</v>
      </c>
      <c r="D635" s="1" t="s">
        <v>1218</v>
      </c>
      <c r="E635" s="1" t="s">
        <v>11</v>
      </c>
      <c r="F635" s="1" t="s">
        <v>12</v>
      </c>
      <c r="G635" s="1" t="s">
        <v>6053</v>
      </c>
      <c r="H635" s="1">
        <v>100003504</v>
      </c>
      <c r="I635" s="1">
        <v>1</v>
      </c>
      <c r="J635" s="1" t="s">
        <v>1219</v>
      </c>
      <c r="K635" s="1" t="s">
        <v>1220</v>
      </c>
      <c r="L635" s="1" t="s">
        <v>32</v>
      </c>
      <c r="M635" s="1" t="s">
        <v>9</v>
      </c>
    </row>
    <row r="636" spans="1:13">
      <c r="A636" s="1">
        <v>100003513</v>
      </c>
      <c r="B636" s="1" t="s">
        <v>1158</v>
      </c>
      <c r="C636" s="1" t="s">
        <v>1183</v>
      </c>
      <c r="D636" s="1" t="s">
        <v>12</v>
      </c>
      <c r="E636" s="1" t="s">
        <v>11</v>
      </c>
      <c r="F636" s="1" t="s">
        <v>407</v>
      </c>
      <c r="G636" s="1" t="s">
        <v>6053</v>
      </c>
      <c r="H636" s="1">
        <v>100003513</v>
      </c>
      <c r="I636" s="1">
        <v>1</v>
      </c>
      <c r="J636" s="1" t="s">
        <v>1221</v>
      </c>
      <c r="K636" s="1" t="s">
        <v>1222</v>
      </c>
      <c r="L636" s="1" t="s">
        <v>32</v>
      </c>
      <c r="M636" s="1" t="s">
        <v>9</v>
      </c>
    </row>
    <row r="637" spans="1:13">
      <c r="A637" s="1">
        <v>100003516</v>
      </c>
      <c r="B637" s="1" t="s">
        <v>1158</v>
      </c>
      <c r="C637" s="1" t="s">
        <v>1183</v>
      </c>
      <c r="D637" s="1" t="s">
        <v>12</v>
      </c>
      <c r="E637" s="1" t="s">
        <v>11</v>
      </c>
      <c r="F637" s="1" t="s">
        <v>407</v>
      </c>
      <c r="G637" s="1" t="s">
        <v>6053</v>
      </c>
      <c r="H637" s="1">
        <v>100003516</v>
      </c>
      <c r="I637" s="1">
        <v>1</v>
      </c>
      <c r="J637" s="1" t="s">
        <v>1223</v>
      </c>
      <c r="K637" s="1" t="s">
        <v>1224</v>
      </c>
      <c r="L637" s="1" t="s">
        <v>32</v>
      </c>
      <c r="M637" s="1" t="s">
        <v>9</v>
      </c>
    </row>
    <row r="638" spans="1:13">
      <c r="A638" s="1">
        <v>100003519</v>
      </c>
      <c r="B638" s="1" t="s">
        <v>1158</v>
      </c>
      <c r="C638" s="1" t="s">
        <v>1226</v>
      </c>
      <c r="D638" s="1" t="s">
        <v>12</v>
      </c>
      <c r="E638" s="1" t="s">
        <v>11</v>
      </c>
      <c r="F638" s="1" t="s">
        <v>407</v>
      </c>
      <c r="G638" s="1" t="s">
        <v>6053</v>
      </c>
      <c r="H638" s="1">
        <v>100003519</v>
      </c>
      <c r="I638" s="1">
        <v>1</v>
      </c>
      <c r="J638" s="1" t="s">
        <v>1225</v>
      </c>
      <c r="K638" s="1" t="s">
        <v>1227</v>
      </c>
      <c r="L638" s="1" t="s">
        <v>32</v>
      </c>
      <c r="M638" s="1" t="s">
        <v>9</v>
      </c>
    </row>
    <row r="639" spans="1:13">
      <c r="A639" s="1">
        <v>100003533</v>
      </c>
      <c r="B639" s="1" t="s">
        <v>1158</v>
      </c>
      <c r="C639" s="1" t="s">
        <v>1226</v>
      </c>
      <c r="D639" s="1" t="s">
        <v>12</v>
      </c>
      <c r="E639" s="1" t="s">
        <v>11</v>
      </c>
      <c r="F639" s="1" t="s">
        <v>12</v>
      </c>
      <c r="G639" s="1" t="s">
        <v>6053</v>
      </c>
      <c r="H639" s="1">
        <v>100003533</v>
      </c>
      <c r="I639" s="1">
        <v>1</v>
      </c>
      <c r="J639" s="1" t="s">
        <v>1228</v>
      </c>
      <c r="K639" s="1" t="s">
        <v>1229</v>
      </c>
      <c r="L639" s="1" t="s">
        <v>32</v>
      </c>
      <c r="M639" s="1" t="s">
        <v>9</v>
      </c>
    </row>
    <row r="640" spans="1:13">
      <c r="A640" s="1">
        <v>100003545</v>
      </c>
      <c r="B640" s="1" t="s">
        <v>1158</v>
      </c>
      <c r="C640" s="1" t="s">
        <v>1226</v>
      </c>
      <c r="D640" s="1" t="s">
        <v>12</v>
      </c>
      <c r="E640" s="1" t="s">
        <v>11</v>
      </c>
      <c r="F640" s="1" t="s">
        <v>12</v>
      </c>
      <c r="G640" s="1" t="s">
        <v>6053</v>
      </c>
      <c r="H640" s="1">
        <v>100003545</v>
      </c>
      <c r="I640" s="1">
        <v>1</v>
      </c>
      <c r="J640" s="1" t="s">
        <v>1230</v>
      </c>
      <c r="K640" s="1" t="s">
        <v>1231</v>
      </c>
      <c r="L640" s="1" t="s">
        <v>32</v>
      </c>
      <c r="M640" s="1" t="s">
        <v>9</v>
      </c>
    </row>
    <row r="641" spans="1:13">
      <c r="A641" s="1">
        <v>100003548</v>
      </c>
      <c r="B641" s="1" t="s">
        <v>1158</v>
      </c>
      <c r="C641" s="1" t="s">
        <v>1226</v>
      </c>
      <c r="D641" s="1" t="s">
        <v>1232</v>
      </c>
      <c r="E641" s="1" t="s">
        <v>11</v>
      </c>
      <c r="F641" s="1" t="s">
        <v>407</v>
      </c>
      <c r="G641" s="1" t="s">
        <v>6053</v>
      </c>
      <c r="H641" s="1">
        <v>100003548</v>
      </c>
      <c r="I641" s="1">
        <v>1</v>
      </c>
      <c r="J641" s="1" t="s">
        <v>1233</v>
      </c>
      <c r="K641" s="1" t="s">
        <v>1234</v>
      </c>
      <c r="L641" s="1" t="s">
        <v>32</v>
      </c>
      <c r="M641" s="1" t="s">
        <v>9</v>
      </c>
    </row>
    <row r="642" spans="1:13">
      <c r="A642" s="1">
        <v>100003552</v>
      </c>
      <c r="B642" s="1" t="s">
        <v>1158</v>
      </c>
      <c r="C642" s="1" t="s">
        <v>1226</v>
      </c>
      <c r="D642" s="1" t="s">
        <v>176</v>
      </c>
      <c r="E642" s="1" t="s">
        <v>11</v>
      </c>
      <c r="F642" s="1" t="s">
        <v>12</v>
      </c>
      <c r="G642" s="1" t="s">
        <v>6053</v>
      </c>
      <c r="H642" s="1">
        <v>100003552</v>
      </c>
      <c r="I642" s="1">
        <v>1</v>
      </c>
      <c r="J642" s="1" t="s">
        <v>1235</v>
      </c>
      <c r="K642" s="1" t="s">
        <v>1236</v>
      </c>
      <c r="L642" s="1" t="s">
        <v>32</v>
      </c>
      <c r="M642" s="1" t="s">
        <v>9</v>
      </c>
    </row>
    <row r="643" spans="1:13">
      <c r="A643" s="1">
        <v>100003563</v>
      </c>
      <c r="B643" s="1" t="s">
        <v>1158</v>
      </c>
      <c r="C643" s="1" t="s">
        <v>1226</v>
      </c>
      <c r="D643" s="1" t="s">
        <v>18</v>
      </c>
      <c r="E643" s="1" t="s">
        <v>27</v>
      </c>
      <c r="F643" s="1" t="s">
        <v>18</v>
      </c>
      <c r="G643" s="1" t="s">
        <v>6053</v>
      </c>
      <c r="H643" s="1">
        <v>100003563</v>
      </c>
      <c r="I643" s="1">
        <v>1</v>
      </c>
      <c r="J643" s="1" t="s">
        <v>1237</v>
      </c>
      <c r="K643" s="1" t="s">
        <v>1161</v>
      </c>
      <c r="L643" s="1" t="s">
        <v>15</v>
      </c>
      <c r="M643" s="1" t="s">
        <v>9</v>
      </c>
    </row>
    <row r="644" spans="1:13">
      <c r="A644" s="1">
        <v>100003567</v>
      </c>
      <c r="B644" s="1" t="s">
        <v>1158</v>
      </c>
      <c r="C644" s="1" t="s">
        <v>1226</v>
      </c>
      <c r="D644" s="1" t="s">
        <v>176</v>
      </c>
      <c r="E644" s="1" t="s">
        <v>11</v>
      </c>
      <c r="F644" s="1" t="s">
        <v>407</v>
      </c>
      <c r="G644" s="1" t="s">
        <v>6053</v>
      </c>
      <c r="H644" s="1">
        <v>100003567</v>
      </c>
      <c r="I644" s="1">
        <v>1</v>
      </c>
      <c r="J644" s="1" t="s">
        <v>1238</v>
      </c>
      <c r="K644" s="1" t="s">
        <v>1239</v>
      </c>
      <c r="L644" s="1" t="s">
        <v>32</v>
      </c>
      <c r="M644" s="1" t="s">
        <v>9</v>
      </c>
    </row>
    <row r="645" spans="1:13">
      <c r="A645" s="1">
        <v>100003575</v>
      </c>
      <c r="B645" s="1" t="s">
        <v>1158</v>
      </c>
      <c r="C645" s="1" t="s">
        <v>1226</v>
      </c>
      <c r="D645" s="1" t="s">
        <v>21</v>
      </c>
      <c r="E645" s="1" t="s">
        <v>20</v>
      </c>
      <c r="F645" s="1" t="s">
        <v>21</v>
      </c>
      <c r="G645" s="1" t="s">
        <v>6053</v>
      </c>
      <c r="H645" s="1">
        <v>100003575</v>
      </c>
      <c r="I645" s="1">
        <v>1</v>
      </c>
      <c r="J645" s="1" t="s">
        <v>1240</v>
      </c>
      <c r="K645" s="1" t="s">
        <v>1161</v>
      </c>
      <c r="L645" s="1" t="s">
        <v>15</v>
      </c>
      <c r="M645" s="1" t="s">
        <v>9</v>
      </c>
    </row>
    <row r="646" spans="1:13">
      <c r="A646" s="1">
        <v>100003576</v>
      </c>
      <c r="B646" s="1" t="s">
        <v>1158</v>
      </c>
      <c r="C646" s="1" t="s">
        <v>1226</v>
      </c>
      <c r="D646" s="1" t="s">
        <v>12</v>
      </c>
      <c r="E646" s="1" t="s">
        <v>11</v>
      </c>
      <c r="F646" s="1" t="s">
        <v>12</v>
      </c>
      <c r="G646" s="1" t="s">
        <v>6053</v>
      </c>
      <c r="H646" s="1">
        <v>100003576</v>
      </c>
      <c r="I646" s="1">
        <v>1</v>
      </c>
      <c r="J646" s="1" t="s">
        <v>1241</v>
      </c>
      <c r="K646" s="1" t="s">
        <v>1239</v>
      </c>
      <c r="L646" s="1" t="s">
        <v>32</v>
      </c>
      <c r="M646" s="1" t="s">
        <v>9</v>
      </c>
    </row>
    <row r="647" spans="1:13">
      <c r="A647" s="1">
        <v>100003586</v>
      </c>
      <c r="B647" s="1" t="s">
        <v>1158</v>
      </c>
      <c r="C647" s="1" t="s">
        <v>1226</v>
      </c>
      <c r="D647" s="1" t="s">
        <v>12</v>
      </c>
      <c r="E647" s="1" t="s">
        <v>11</v>
      </c>
      <c r="F647" s="1" t="s">
        <v>12</v>
      </c>
      <c r="G647" s="1" t="s">
        <v>6053</v>
      </c>
      <c r="H647" s="1">
        <v>100003586</v>
      </c>
      <c r="I647" s="1">
        <v>1</v>
      </c>
      <c r="J647" s="1" t="s">
        <v>1242</v>
      </c>
      <c r="K647" s="1" t="s">
        <v>1239</v>
      </c>
      <c r="L647" s="1" t="s">
        <v>32</v>
      </c>
      <c r="M647" s="1" t="s">
        <v>9</v>
      </c>
    </row>
    <row r="648" spans="1:13">
      <c r="A648" s="1">
        <v>100003596</v>
      </c>
      <c r="B648" s="1" t="s">
        <v>1158</v>
      </c>
      <c r="C648" s="1" t="s">
        <v>1226</v>
      </c>
      <c r="D648" s="1" t="s">
        <v>12</v>
      </c>
      <c r="E648" s="1" t="s">
        <v>11</v>
      </c>
      <c r="F648" s="1" t="s">
        <v>407</v>
      </c>
      <c r="G648" s="1" t="s">
        <v>6053</v>
      </c>
      <c r="H648" s="1">
        <v>100003596</v>
      </c>
      <c r="I648" s="1">
        <v>1</v>
      </c>
      <c r="J648" s="1" t="s">
        <v>1243</v>
      </c>
      <c r="K648" s="1" t="s">
        <v>1244</v>
      </c>
      <c r="L648" s="1" t="s">
        <v>32</v>
      </c>
      <c r="M648" s="1" t="s">
        <v>9</v>
      </c>
    </row>
    <row r="649" spans="1:13">
      <c r="A649" s="1">
        <v>100003599</v>
      </c>
      <c r="B649" s="1" t="s">
        <v>1158</v>
      </c>
      <c r="C649" s="1" t="s">
        <v>1226</v>
      </c>
      <c r="D649" s="1" t="s">
        <v>176</v>
      </c>
      <c r="E649" s="1" t="s">
        <v>11</v>
      </c>
      <c r="F649" s="1" t="s">
        <v>407</v>
      </c>
      <c r="G649" s="1" t="s">
        <v>6053</v>
      </c>
      <c r="H649" s="1">
        <v>100003599</v>
      </c>
      <c r="I649" s="1">
        <v>1</v>
      </c>
      <c r="J649" s="1" t="s">
        <v>1245</v>
      </c>
      <c r="K649" s="1" t="s">
        <v>1246</v>
      </c>
      <c r="L649" s="1" t="s">
        <v>32</v>
      </c>
      <c r="M649" s="1" t="s">
        <v>9</v>
      </c>
    </row>
    <row r="650" spans="1:13">
      <c r="A650" s="1">
        <v>100003602</v>
      </c>
      <c r="B650" s="1" t="s">
        <v>1158</v>
      </c>
      <c r="C650" s="1" t="s">
        <v>1226</v>
      </c>
      <c r="D650" s="1" t="s">
        <v>176</v>
      </c>
      <c r="E650" s="1" t="s">
        <v>11</v>
      </c>
      <c r="F650" s="1" t="s">
        <v>12</v>
      </c>
      <c r="G650" s="1" t="s">
        <v>6053</v>
      </c>
      <c r="H650" s="1">
        <v>100003602</v>
      </c>
      <c r="I650" s="1">
        <v>1</v>
      </c>
      <c r="J650" s="1" t="s">
        <v>1247</v>
      </c>
      <c r="K650" s="1" t="s">
        <v>1248</v>
      </c>
      <c r="L650" s="1" t="s">
        <v>32</v>
      </c>
      <c r="M650" s="1" t="s">
        <v>9</v>
      </c>
    </row>
    <row r="651" spans="1:13">
      <c r="A651" s="1">
        <v>100003610</v>
      </c>
      <c r="B651" s="1" t="s">
        <v>1158</v>
      </c>
      <c r="C651" s="1" t="s">
        <v>1251</v>
      </c>
      <c r="D651" s="1" t="s">
        <v>1249</v>
      </c>
      <c r="E651" s="1" t="s">
        <v>11</v>
      </c>
      <c r="F651" s="1" t="s">
        <v>12</v>
      </c>
      <c r="G651" s="1" t="s">
        <v>6053</v>
      </c>
      <c r="H651" s="1">
        <v>100003610</v>
      </c>
      <c r="I651" s="1">
        <v>1</v>
      </c>
      <c r="J651" s="1" t="s">
        <v>1250</v>
      </c>
      <c r="K651" s="1" t="s">
        <v>1252</v>
      </c>
      <c r="L651" s="1" t="s">
        <v>32</v>
      </c>
      <c r="M651" s="1" t="s">
        <v>9</v>
      </c>
    </row>
    <row r="652" spans="1:13">
      <c r="A652" s="1">
        <v>100003622</v>
      </c>
      <c r="B652" s="1" t="s">
        <v>1158</v>
      </c>
      <c r="C652" s="1" t="s">
        <v>1251</v>
      </c>
      <c r="D652" s="1" t="s">
        <v>1253</v>
      </c>
      <c r="E652" s="1" t="s">
        <v>11</v>
      </c>
      <c r="F652" s="1" t="s">
        <v>12</v>
      </c>
      <c r="G652" s="1" t="s">
        <v>6053</v>
      </c>
      <c r="H652" s="1">
        <v>100003622</v>
      </c>
      <c r="I652" s="1">
        <v>1</v>
      </c>
      <c r="J652" s="1" t="s">
        <v>1254</v>
      </c>
      <c r="K652" s="1" t="s">
        <v>1255</v>
      </c>
      <c r="L652" s="1" t="s">
        <v>32</v>
      </c>
      <c r="M652" s="1" t="s">
        <v>9</v>
      </c>
    </row>
    <row r="653" spans="1:13">
      <c r="A653" s="1">
        <v>100003631</v>
      </c>
      <c r="B653" s="1" t="s">
        <v>1158</v>
      </c>
      <c r="C653" s="1" t="s">
        <v>1251</v>
      </c>
      <c r="D653" s="1" t="s">
        <v>1256</v>
      </c>
      <c r="E653" s="1" t="s">
        <v>11</v>
      </c>
      <c r="F653" s="1" t="s">
        <v>12</v>
      </c>
      <c r="G653" s="1" t="s">
        <v>6053</v>
      </c>
      <c r="H653" s="1">
        <v>100003631</v>
      </c>
      <c r="I653" s="1">
        <v>1</v>
      </c>
      <c r="J653" s="1" t="s">
        <v>1257</v>
      </c>
      <c r="K653" s="1" t="s">
        <v>1258</v>
      </c>
      <c r="L653" s="1" t="s">
        <v>32</v>
      </c>
      <c r="M653" s="1" t="s">
        <v>9</v>
      </c>
    </row>
    <row r="654" spans="1:13">
      <c r="A654" s="1">
        <v>100003635</v>
      </c>
      <c r="B654" s="1" t="s">
        <v>1158</v>
      </c>
      <c r="C654" s="1" t="s">
        <v>1251</v>
      </c>
      <c r="D654" s="1" t="s">
        <v>176</v>
      </c>
      <c r="E654" s="1" t="s">
        <v>11</v>
      </c>
      <c r="F654" s="1" t="s">
        <v>407</v>
      </c>
      <c r="G654" s="1" t="s">
        <v>6053</v>
      </c>
      <c r="H654" s="1">
        <v>100003635</v>
      </c>
      <c r="I654" s="1">
        <v>1</v>
      </c>
      <c r="J654" s="1" t="s">
        <v>1259</v>
      </c>
      <c r="K654" s="1" t="s">
        <v>1260</v>
      </c>
      <c r="L654" s="1" t="s">
        <v>32</v>
      </c>
      <c r="M654" s="1" t="s">
        <v>9</v>
      </c>
    </row>
    <row r="655" spans="1:13">
      <c r="A655" s="1">
        <v>100003642</v>
      </c>
      <c r="B655" s="1" t="s">
        <v>1158</v>
      </c>
      <c r="C655" s="1" t="s">
        <v>1251</v>
      </c>
      <c r="D655" s="1" t="s">
        <v>176</v>
      </c>
      <c r="E655" s="1" t="s">
        <v>11</v>
      </c>
      <c r="F655" s="1" t="s">
        <v>12</v>
      </c>
      <c r="G655" s="1" t="s">
        <v>6053</v>
      </c>
      <c r="H655" s="1">
        <v>100003642</v>
      </c>
      <c r="I655" s="1">
        <v>1</v>
      </c>
      <c r="J655" s="1" t="s">
        <v>1261</v>
      </c>
      <c r="K655" s="1" t="s">
        <v>1262</v>
      </c>
      <c r="L655" s="1" t="s">
        <v>32</v>
      </c>
      <c r="M655" s="1" t="s">
        <v>9</v>
      </c>
    </row>
    <row r="656" spans="1:13">
      <c r="A656" s="1">
        <v>100003652</v>
      </c>
      <c r="B656" s="1" t="s">
        <v>1158</v>
      </c>
      <c r="C656" s="1" t="s">
        <v>1251</v>
      </c>
      <c r="D656" s="1" t="s">
        <v>176</v>
      </c>
      <c r="E656" s="1" t="s">
        <v>11</v>
      </c>
      <c r="F656" s="1" t="s">
        <v>407</v>
      </c>
      <c r="G656" s="1" t="s">
        <v>6053</v>
      </c>
      <c r="H656" s="1">
        <v>100003652</v>
      </c>
      <c r="I656" s="1">
        <v>1</v>
      </c>
      <c r="J656" s="1" t="s">
        <v>1263</v>
      </c>
      <c r="K656" s="1" t="s">
        <v>1264</v>
      </c>
      <c r="L656" s="1" t="s">
        <v>32</v>
      </c>
      <c r="M656" s="1" t="s">
        <v>9</v>
      </c>
    </row>
    <row r="657" spans="1:13">
      <c r="A657" s="1">
        <v>100003656</v>
      </c>
      <c r="B657" s="1" t="s">
        <v>1158</v>
      </c>
      <c r="C657" s="1" t="s">
        <v>1251</v>
      </c>
      <c r="D657" s="1" t="s">
        <v>176</v>
      </c>
      <c r="E657" s="1" t="s">
        <v>11</v>
      </c>
      <c r="F657" s="1" t="s">
        <v>12</v>
      </c>
      <c r="G657" s="1" t="s">
        <v>6053</v>
      </c>
      <c r="H657" s="1">
        <v>100003656</v>
      </c>
      <c r="I657" s="1">
        <v>1</v>
      </c>
      <c r="J657" s="1" t="s">
        <v>1265</v>
      </c>
      <c r="K657" s="1" t="s">
        <v>1266</v>
      </c>
      <c r="L657" s="1" t="s">
        <v>32</v>
      </c>
      <c r="M657" s="1" t="s">
        <v>9</v>
      </c>
    </row>
    <row r="658" spans="1:13">
      <c r="A658" s="1">
        <v>100003663</v>
      </c>
      <c r="B658" s="1" t="s">
        <v>1158</v>
      </c>
      <c r="C658" s="1" t="s">
        <v>1251</v>
      </c>
      <c r="D658" s="1" t="s">
        <v>1267</v>
      </c>
      <c r="E658" s="1" t="s">
        <v>11</v>
      </c>
      <c r="F658" s="1" t="s">
        <v>12</v>
      </c>
      <c r="G658" s="1" t="s">
        <v>6053</v>
      </c>
      <c r="H658" s="1">
        <v>100003663</v>
      </c>
      <c r="I658" s="1">
        <v>1</v>
      </c>
      <c r="J658" s="1" t="s">
        <v>1268</v>
      </c>
      <c r="K658" s="1" t="s">
        <v>1269</v>
      </c>
      <c r="L658" s="1" t="s">
        <v>32</v>
      </c>
      <c r="M658" s="1" t="s">
        <v>9</v>
      </c>
    </row>
    <row r="659" spans="1:13">
      <c r="A659" s="1">
        <v>100003667</v>
      </c>
      <c r="B659" s="1" t="s">
        <v>1158</v>
      </c>
      <c r="C659" s="1" t="s">
        <v>1251</v>
      </c>
      <c r="D659" s="1" t="s">
        <v>176</v>
      </c>
      <c r="E659" s="1" t="s">
        <v>11</v>
      </c>
      <c r="F659" s="1" t="s">
        <v>12</v>
      </c>
      <c r="G659" s="1" t="s">
        <v>6053</v>
      </c>
      <c r="H659" s="1">
        <v>100003667</v>
      </c>
      <c r="I659" s="1">
        <v>1</v>
      </c>
      <c r="J659" s="1" t="s">
        <v>1270</v>
      </c>
      <c r="K659" s="1" t="s">
        <v>1271</v>
      </c>
      <c r="L659" s="1" t="s">
        <v>32</v>
      </c>
      <c r="M659" s="1" t="s">
        <v>9</v>
      </c>
    </row>
    <row r="660" spans="1:13">
      <c r="A660" s="1">
        <v>100003676</v>
      </c>
      <c r="B660" s="1" t="s">
        <v>1158</v>
      </c>
      <c r="C660" s="1" t="s">
        <v>1251</v>
      </c>
      <c r="D660" s="1" t="s">
        <v>1272</v>
      </c>
      <c r="E660" s="1" t="s">
        <v>11</v>
      </c>
      <c r="F660" s="1" t="s">
        <v>12</v>
      </c>
      <c r="G660" s="1" t="s">
        <v>6054</v>
      </c>
      <c r="H660" s="1">
        <v>100017408</v>
      </c>
      <c r="I660" s="1">
        <v>2</v>
      </c>
      <c r="J660" s="1" t="s">
        <v>1273</v>
      </c>
      <c r="K660" s="1" t="s">
        <v>1274</v>
      </c>
      <c r="L660" s="1" t="s">
        <v>32</v>
      </c>
      <c r="M660" s="1" t="s">
        <v>16</v>
      </c>
    </row>
    <row r="661" spans="1:13">
      <c r="A661" s="1">
        <v>100003685</v>
      </c>
      <c r="B661" s="1" t="s">
        <v>1158</v>
      </c>
      <c r="C661" s="1" t="s">
        <v>1251</v>
      </c>
      <c r="D661" s="1" t="s">
        <v>21</v>
      </c>
      <c r="E661" s="1" t="s">
        <v>20</v>
      </c>
      <c r="F661" s="1" t="s">
        <v>72</v>
      </c>
      <c r="G661" s="1" t="s">
        <v>6053</v>
      </c>
      <c r="H661" s="1">
        <v>100003685</v>
      </c>
      <c r="I661" s="1">
        <v>1</v>
      </c>
      <c r="J661" s="1" t="s">
        <v>1275</v>
      </c>
      <c r="K661" s="1" t="s">
        <v>1161</v>
      </c>
      <c r="L661" s="1" t="s">
        <v>15</v>
      </c>
      <c r="M661" s="1" t="s">
        <v>9</v>
      </c>
    </row>
    <row r="662" spans="1:13">
      <c r="A662" s="1">
        <v>100003698</v>
      </c>
      <c r="B662" s="1" t="s">
        <v>1158</v>
      </c>
      <c r="C662" s="1" t="s">
        <v>1251</v>
      </c>
      <c r="D662" s="1" t="s">
        <v>1276</v>
      </c>
      <c r="E662" s="1" t="s">
        <v>11</v>
      </c>
      <c r="F662" s="1" t="s">
        <v>12</v>
      </c>
      <c r="G662" s="1" t="s">
        <v>6054</v>
      </c>
      <c r="H662" s="1">
        <v>100017407</v>
      </c>
      <c r="I662" s="1">
        <v>3</v>
      </c>
      <c r="J662" s="1" t="s">
        <v>1277</v>
      </c>
      <c r="K662" s="1" t="s">
        <v>1278</v>
      </c>
      <c r="L662" s="1" t="s">
        <v>39</v>
      </c>
      <c r="M662" s="1" t="s">
        <v>16</v>
      </c>
    </row>
    <row r="663" spans="1:13">
      <c r="A663" s="1">
        <v>100003699</v>
      </c>
      <c r="B663" s="1" t="s">
        <v>1158</v>
      </c>
      <c r="C663" s="1" t="s">
        <v>1251</v>
      </c>
      <c r="D663" s="1" t="s">
        <v>1279</v>
      </c>
      <c r="E663" s="1" t="s">
        <v>27</v>
      </c>
      <c r="F663" s="1" t="s">
        <v>18</v>
      </c>
      <c r="G663" s="1" t="s">
        <v>6054</v>
      </c>
      <c r="H663" s="1">
        <v>100017407</v>
      </c>
      <c r="I663" s="1">
        <v>3</v>
      </c>
      <c r="J663" s="1" t="s">
        <v>1277</v>
      </c>
      <c r="K663" s="1" t="s">
        <v>1278</v>
      </c>
      <c r="L663" s="1" t="s">
        <v>39</v>
      </c>
      <c r="M663" s="1" t="s">
        <v>16</v>
      </c>
    </row>
    <row r="664" spans="1:13">
      <c r="A664" s="1">
        <v>100003703</v>
      </c>
      <c r="B664" s="1" t="s">
        <v>1158</v>
      </c>
      <c r="C664" s="1" t="s">
        <v>1251</v>
      </c>
      <c r="D664" s="1" t="s">
        <v>12</v>
      </c>
      <c r="E664" s="1" t="s">
        <v>11</v>
      </c>
      <c r="F664" s="1" t="s">
        <v>12</v>
      </c>
      <c r="G664" s="1" t="s">
        <v>6053</v>
      </c>
      <c r="H664" s="1">
        <v>100003703</v>
      </c>
      <c r="I664" s="1">
        <v>1</v>
      </c>
      <c r="J664" s="1" t="s">
        <v>1280</v>
      </c>
      <c r="K664" s="1" t="s">
        <v>1281</v>
      </c>
      <c r="L664" s="1" t="s">
        <v>32</v>
      </c>
      <c r="M664" s="1" t="s">
        <v>9</v>
      </c>
    </row>
    <row r="665" spans="1:13">
      <c r="A665" s="1">
        <v>100003706</v>
      </c>
      <c r="B665" s="1" t="s">
        <v>1158</v>
      </c>
      <c r="C665" s="1" t="s">
        <v>1251</v>
      </c>
      <c r="D665" s="1" t="s">
        <v>12</v>
      </c>
      <c r="E665" s="1" t="s">
        <v>11</v>
      </c>
      <c r="F665" s="1" t="s">
        <v>12</v>
      </c>
      <c r="G665" s="1" t="s">
        <v>6053</v>
      </c>
      <c r="H665" s="1">
        <v>100003706</v>
      </c>
      <c r="I665" s="1">
        <v>1</v>
      </c>
      <c r="J665" s="1" t="s">
        <v>1282</v>
      </c>
      <c r="K665" s="1" t="s">
        <v>1281</v>
      </c>
      <c r="L665" s="1" t="s">
        <v>32</v>
      </c>
      <c r="M665" s="1" t="s">
        <v>9</v>
      </c>
    </row>
    <row r="666" spans="1:13">
      <c r="A666" s="1">
        <v>100003711</v>
      </c>
      <c r="B666" s="1" t="s">
        <v>1158</v>
      </c>
      <c r="C666" s="1" t="s">
        <v>1251</v>
      </c>
      <c r="D666" s="1" t="s">
        <v>750</v>
      </c>
      <c r="E666" s="1" t="s">
        <v>20</v>
      </c>
      <c r="F666" s="1" t="s">
        <v>72</v>
      </c>
      <c r="G666" s="1" t="s">
        <v>6053</v>
      </c>
      <c r="H666" s="1">
        <v>100003711</v>
      </c>
      <c r="I666" s="1">
        <v>1</v>
      </c>
      <c r="J666" s="1" t="s">
        <v>1283</v>
      </c>
      <c r="K666" s="1" t="s">
        <v>1161</v>
      </c>
      <c r="L666" s="1" t="s">
        <v>15</v>
      </c>
      <c r="M666" s="1" t="s">
        <v>9</v>
      </c>
    </row>
    <row r="667" spans="1:13">
      <c r="A667" s="1">
        <v>100003715</v>
      </c>
      <c r="B667" s="1" t="s">
        <v>1158</v>
      </c>
      <c r="C667" s="1" t="s">
        <v>1251</v>
      </c>
      <c r="D667" s="1" t="s">
        <v>1284</v>
      </c>
      <c r="E667" s="1" t="s">
        <v>27</v>
      </c>
      <c r="F667" s="1" t="s">
        <v>18</v>
      </c>
      <c r="G667" s="1" t="s">
        <v>6053</v>
      </c>
      <c r="H667" s="1">
        <v>100003715</v>
      </c>
      <c r="I667" s="1">
        <v>1</v>
      </c>
      <c r="J667" s="1" t="s">
        <v>1285</v>
      </c>
      <c r="K667" s="1" t="s">
        <v>1166</v>
      </c>
      <c r="L667" s="1" t="s">
        <v>8</v>
      </c>
      <c r="M667" s="1" t="s">
        <v>9</v>
      </c>
    </row>
    <row r="668" spans="1:13">
      <c r="A668" s="1">
        <v>100003716</v>
      </c>
      <c r="B668" s="1" t="s">
        <v>1158</v>
      </c>
      <c r="C668" s="1" t="s">
        <v>1251</v>
      </c>
      <c r="D668" s="1" t="s">
        <v>692</v>
      </c>
      <c r="E668" s="1" t="s">
        <v>27</v>
      </c>
      <c r="F668" s="1" t="s">
        <v>18</v>
      </c>
      <c r="G668" s="1" t="s">
        <v>6053</v>
      </c>
      <c r="H668" s="1">
        <v>100003716</v>
      </c>
      <c r="I668" s="1">
        <v>1</v>
      </c>
      <c r="J668" s="1" t="s">
        <v>1286</v>
      </c>
      <c r="K668" s="1" t="s">
        <v>1161</v>
      </c>
      <c r="L668" s="1" t="s">
        <v>15</v>
      </c>
      <c r="M668" s="1" t="s">
        <v>16</v>
      </c>
    </row>
    <row r="669" spans="1:13">
      <c r="A669" s="1">
        <v>100003719</v>
      </c>
      <c r="B669" s="1" t="s">
        <v>1158</v>
      </c>
      <c r="C669" s="1" t="s">
        <v>1251</v>
      </c>
      <c r="D669" s="1" t="s">
        <v>12</v>
      </c>
      <c r="E669" s="1" t="s">
        <v>11</v>
      </c>
      <c r="F669" s="1" t="s">
        <v>12</v>
      </c>
      <c r="G669" s="1" t="s">
        <v>6053</v>
      </c>
      <c r="H669" s="1">
        <v>100003719</v>
      </c>
      <c r="I669" s="1">
        <v>1</v>
      </c>
      <c r="J669" s="1" t="s">
        <v>1287</v>
      </c>
      <c r="K669" s="1" t="s">
        <v>1281</v>
      </c>
      <c r="L669" s="1" t="s">
        <v>32</v>
      </c>
      <c r="M669" s="1" t="s">
        <v>9</v>
      </c>
    </row>
    <row r="670" spans="1:13">
      <c r="A670" s="1">
        <v>100003726</v>
      </c>
      <c r="B670" s="1" t="s">
        <v>1158</v>
      </c>
      <c r="C670" s="1" t="s">
        <v>1251</v>
      </c>
      <c r="D670" s="1" t="s">
        <v>1288</v>
      </c>
      <c r="E670" s="1" t="s">
        <v>11</v>
      </c>
      <c r="F670" s="1" t="s">
        <v>12</v>
      </c>
      <c r="G670" s="1" t="s">
        <v>6053</v>
      </c>
      <c r="H670" s="1">
        <v>100003726</v>
      </c>
      <c r="I670" s="1">
        <v>1</v>
      </c>
      <c r="J670" s="1" t="s">
        <v>1289</v>
      </c>
      <c r="K670" s="1" t="s">
        <v>1290</v>
      </c>
      <c r="L670" s="1" t="s">
        <v>32</v>
      </c>
      <c r="M670" s="1" t="s">
        <v>9</v>
      </c>
    </row>
    <row r="671" spans="1:13">
      <c r="A671" s="1">
        <v>100003731</v>
      </c>
      <c r="B671" s="1" t="s">
        <v>1158</v>
      </c>
      <c r="C671" s="1" t="s">
        <v>1251</v>
      </c>
      <c r="D671" s="1" t="s">
        <v>176</v>
      </c>
      <c r="E671" s="1" t="s">
        <v>11</v>
      </c>
      <c r="F671" s="1" t="s">
        <v>12</v>
      </c>
      <c r="G671" s="1" t="s">
        <v>6053</v>
      </c>
      <c r="H671" s="1">
        <v>100003731</v>
      </c>
      <c r="I671" s="1">
        <v>1</v>
      </c>
      <c r="J671" s="1" t="s">
        <v>1291</v>
      </c>
      <c r="K671" s="1" t="s">
        <v>1292</v>
      </c>
      <c r="L671" s="1" t="s">
        <v>32</v>
      </c>
      <c r="M671" s="1" t="s">
        <v>9</v>
      </c>
    </row>
    <row r="672" spans="1:13">
      <c r="A672" s="1">
        <v>100003744</v>
      </c>
      <c r="B672" s="1" t="s">
        <v>1158</v>
      </c>
      <c r="C672" s="1" t="s">
        <v>1251</v>
      </c>
      <c r="D672" s="1" t="s">
        <v>12</v>
      </c>
      <c r="E672" s="1" t="s">
        <v>11</v>
      </c>
      <c r="F672" s="1" t="s">
        <v>12</v>
      </c>
      <c r="G672" s="1" t="s">
        <v>6053</v>
      </c>
      <c r="H672" s="1">
        <v>100003744</v>
      </c>
      <c r="I672" s="1">
        <v>2</v>
      </c>
      <c r="J672" s="1" t="s">
        <v>1293</v>
      </c>
      <c r="K672" s="1" t="s">
        <v>1294</v>
      </c>
      <c r="L672" s="1" t="s">
        <v>32</v>
      </c>
      <c r="M672" s="1" t="s">
        <v>9</v>
      </c>
    </row>
    <row r="673" spans="1:13">
      <c r="A673" s="1">
        <v>100003752</v>
      </c>
      <c r="B673" s="1" t="s">
        <v>1158</v>
      </c>
      <c r="C673" s="1" t="s">
        <v>1251</v>
      </c>
      <c r="D673" s="1" t="s">
        <v>21</v>
      </c>
      <c r="E673" s="1" t="s">
        <v>20</v>
      </c>
      <c r="F673" s="1" t="s">
        <v>72</v>
      </c>
      <c r="G673" s="1" t="s">
        <v>6053</v>
      </c>
      <c r="H673" s="1">
        <v>100003752</v>
      </c>
      <c r="I673" s="1">
        <v>1</v>
      </c>
      <c r="J673" s="1" t="s">
        <v>1295</v>
      </c>
      <c r="K673" s="1" t="s">
        <v>1161</v>
      </c>
      <c r="L673" s="1" t="s">
        <v>15</v>
      </c>
      <c r="M673" s="1" t="s">
        <v>9</v>
      </c>
    </row>
    <row r="674" spans="1:13">
      <c r="A674" s="1">
        <v>100003761</v>
      </c>
      <c r="B674" s="1" t="s">
        <v>1158</v>
      </c>
      <c r="C674" s="1" t="s">
        <v>1251</v>
      </c>
      <c r="D674" s="1" t="s">
        <v>12</v>
      </c>
      <c r="E674" s="1" t="s">
        <v>11</v>
      </c>
      <c r="F674" s="1" t="s">
        <v>407</v>
      </c>
      <c r="G674" s="1" t="s">
        <v>6053</v>
      </c>
      <c r="H674" s="1">
        <v>100003761</v>
      </c>
      <c r="I674" s="1">
        <v>1</v>
      </c>
      <c r="J674" s="1" t="s">
        <v>1296</v>
      </c>
      <c r="K674" s="1" t="s">
        <v>1297</v>
      </c>
      <c r="L674" s="1" t="s">
        <v>32</v>
      </c>
      <c r="M674" s="1" t="s">
        <v>9</v>
      </c>
    </row>
    <row r="675" spans="1:13">
      <c r="A675" s="1">
        <v>100003769</v>
      </c>
      <c r="B675" s="1" t="s">
        <v>1158</v>
      </c>
      <c r="C675" s="1" t="s">
        <v>1299</v>
      </c>
      <c r="D675" s="1" t="s">
        <v>12</v>
      </c>
      <c r="E675" s="1" t="s">
        <v>11</v>
      </c>
      <c r="F675" s="1" t="s">
        <v>12</v>
      </c>
      <c r="G675" s="1" t="s">
        <v>6053</v>
      </c>
      <c r="H675" s="1">
        <v>100003769</v>
      </c>
      <c r="I675" s="1">
        <v>1</v>
      </c>
      <c r="J675" s="1" t="s">
        <v>1298</v>
      </c>
      <c r="K675" s="1" t="s">
        <v>1300</v>
      </c>
      <c r="L675" s="1" t="s">
        <v>32</v>
      </c>
      <c r="M675" s="1" t="s">
        <v>9</v>
      </c>
    </row>
    <row r="676" spans="1:13">
      <c r="A676" s="1">
        <v>100003778</v>
      </c>
      <c r="B676" s="1" t="s">
        <v>1158</v>
      </c>
      <c r="C676" s="1" t="s">
        <v>1299</v>
      </c>
      <c r="D676" s="1" t="s">
        <v>12</v>
      </c>
      <c r="E676" s="1" t="s">
        <v>11</v>
      </c>
      <c r="F676" s="1" t="s">
        <v>407</v>
      </c>
      <c r="G676" s="1" t="s">
        <v>6053</v>
      </c>
      <c r="H676" s="1">
        <v>100003778</v>
      </c>
      <c r="I676" s="1">
        <v>1</v>
      </c>
      <c r="J676" s="1" t="s">
        <v>1301</v>
      </c>
      <c r="K676" s="1" t="s">
        <v>1302</v>
      </c>
      <c r="L676" s="1" t="s">
        <v>32</v>
      </c>
      <c r="M676" s="1" t="s">
        <v>9</v>
      </c>
    </row>
    <row r="677" spans="1:13">
      <c r="A677" s="1">
        <v>100003781</v>
      </c>
      <c r="B677" s="1" t="s">
        <v>1158</v>
      </c>
      <c r="C677" s="1" t="s">
        <v>1299</v>
      </c>
      <c r="D677" s="1" t="s">
        <v>1303</v>
      </c>
      <c r="E677" s="1" t="s">
        <v>11</v>
      </c>
      <c r="F677" s="1" t="s">
        <v>12</v>
      </c>
      <c r="G677" s="1" t="s">
        <v>6053</v>
      </c>
      <c r="H677" s="1">
        <v>100003781</v>
      </c>
      <c r="I677" s="1">
        <v>1</v>
      </c>
      <c r="J677" s="1" t="s">
        <v>1304</v>
      </c>
      <c r="K677" s="1" t="s">
        <v>1305</v>
      </c>
      <c r="L677" s="1" t="s">
        <v>32</v>
      </c>
      <c r="M677" s="1" t="s">
        <v>9</v>
      </c>
    </row>
    <row r="678" spans="1:13">
      <c r="A678" s="1">
        <v>100003788</v>
      </c>
      <c r="B678" s="1" t="s">
        <v>1158</v>
      </c>
      <c r="C678" s="1" t="s">
        <v>1299</v>
      </c>
      <c r="D678" s="1" t="s">
        <v>12</v>
      </c>
      <c r="E678" s="1" t="s">
        <v>11</v>
      </c>
      <c r="F678" s="1" t="s">
        <v>12</v>
      </c>
      <c r="G678" s="1" t="s">
        <v>6053</v>
      </c>
      <c r="H678" s="1">
        <v>100003788</v>
      </c>
      <c r="I678" s="1">
        <v>1</v>
      </c>
      <c r="J678" s="1" t="s">
        <v>1306</v>
      </c>
      <c r="K678" s="1" t="s">
        <v>1307</v>
      </c>
      <c r="L678" s="1" t="s">
        <v>32</v>
      </c>
      <c r="M678" s="1" t="s">
        <v>9</v>
      </c>
    </row>
    <row r="679" spans="1:13">
      <c r="A679" s="1">
        <v>100003806</v>
      </c>
      <c r="B679" s="1" t="s">
        <v>1158</v>
      </c>
      <c r="C679" s="1" t="s">
        <v>1299</v>
      </c>
      <c r="D679" s="1" t="s">
        <v>12</v>
      </c>
      <c r="E679" s="1" t="s">
        <v>11</v>
      </c>
      <c r="F679" s="1" t="s">
        <v>407</v>
      </c>
      <c r="G679" s="1" t="s">
        <v>6053</v>
      </c>
      <c r="H679" s="1">
        <v>100003806</v>
      </c>
      <c r="I679" s="1">
        <v>1</v>
      </c>
      <c r="J679" s="1" t="s">
        <v>1308</v>
      </c>
      <c r="K679" s="1" t="s">
        <v>1309</v>
      </c>
      <c r="L679" s="1" t="s">
        <v>32</v>
      </c>
      <c r="M679" s="1" t="s">
        <v>9</v>
      </c>
    </row>
    <row r="680" spans="1:13">
      <c r="A680" s="1">
        <v>100003809</v>
      </c>
      <c r="B680" s="1" t="s">
        <v>1158</v>
      </c>
      <c r="C680" s="1" t="s">
        <v>1299</v>
      </c>
      <c r="D680" s="1" t="s">
        <v>46</v>
      </c>
      <c r="E680" s="1" t="s">
        <v>2</v>
      </c>
      <c r="F680" s="1" t="s">
        <v>46</v>
      </c>
      <c r="G680" s="1" t="s">
        <v>6053</v>
      </c>
      <c r="H680" s="1">
        <v>100003809</v>
      </c>
      <c r="I680" s="1">
        <v>1</v>
      </c>
      <c r="J680" s="1" t="s">
        <v>1310</v>
      </c>
      <c r="K680" s="1" t="s">
        <v>1166</v>
      </c>
      <c r="L680" s="1" t="s">
        <v>8</v>
      </c>
      <c r="M680" s="1" t="s">
        <v>9</v>
      </c>
    </row>
    <row r="681" spans="1:13">
      <c r="A681" s="1">
        <v>100003813</v>
      </c>
      <c r="B681" s="1" t="s">
        <v>1158</v>
      </c>
      <c r="C681" s="1" t="s">
        <v>1299</v>
      </c>
      <c r="D681" s="1" t="s">
        <v>18</v>
      </c>
      <c r="E681" s="1" t="s">
        <v>27</v>
      </c>
      <c r="F681" s="1" t="s">
        <v>18</v>
      </c>
      <c r="G681" s="1" t="s">
        <v>6053</v>
      </c>
      <c r="H681" s="1">
        <v>100003813</v>
      </c>
      <c r="I681" s="1">
        <v>1</v>
      </c>
      <c r="J681" s="1" t="s">
        <v>1311</v>
      </c>
      <c r="K681" s="1" t="s">
        <v>1161</v>
      </c>
      <c r="L681" s="1" t="s">
        <v>15</v>
      </c>
      <c r="M681" s="1" t="s">
        <v>9</v>
      </c>
    </row>
    <row r="682" spans="1:13">
      <c r="A682" s="1">
        <v>100003821</v>
      </c>
      <c r="B682" s="1" t="s">
        <v>1158</v>
      </c>
      <c r="C682" s="1" t="s">
        <v>1299</v>
      </c>
      <c r="D682" s="1" t="s">
        <v>12</v>
      </c>
      <c r="E682" s="1" t="s">
        <v>11</v>
      </c>
      <c r="F682" s="1" t="s">
        <v>12</v>
      </c>
      <c r="G682" s="1" t="s">
        <v>6053</v>
      </c>
      <c r="H682" s="1">
        <v>100003821</v>
      </c>
      <c r="I682" s="1">
        <v>1</v>
      </c>
      <c r="J682" s="1" t="s">
        <v>1312</v>
      </c>
      <c r="K682" s="1" t="s">
        <v>1313</v>
      </c>
      <c r="L682" s="1" t="s">
        <v>32</v>
      </c>
      <c r="M682" s="1" t="s">
        <v>9</v>
      </c>
    </row>
    <row r="683" spans="1:13">
      <c r="A683" s="1">
        <v>100003823</v>
      </c>
      <c r="B683" s="1" t="s">
        <v>1158</v>
      </c>
      <c r="C683" s="1" t="s">
        <v>1299</v>
      </c>
      <c r="D683" s="1" t="s">
        <v>1314</v>
      </c>
      <c r="E683" s="1" t="s">
        <v>11</v>
      </c>
      <c r="F683" s="1" t="s">
        <v>12</v>
      </c>
      <c r="G683" s="1" t="s">
        <v>6053</v>
      </c>
      <c r="H683" s="1">
        <v>100003823</v>
      </c>
      <c r="I683" s="1">
        <v>1</v>
      </c>
      <c r="J683" s="1" t="s">
        <v>1315</v>
      </c>
      <c r="K683" s="1" t="s">
        <v>1313</v>
      </c>
      <c r="L683" s="1" t="s">
        <v>32</v>
      </c>
      <c r="M683" s="1" t="s">
        <v>9</v>
      </c>
    </row>
    <row r="684" spans="1:13">
      <c r="A684" s="1">
        <v>100003832</v>
      </c>
      <c r="B684" s="1" t="s">
        <v>1158</v>
      </c>
      <c r="C684" s="1" t="s">
        <v>1299</v>
      </c>
      <c r="D684" s="1" t="s">
        <v>1316</v>
      </c>
      <c r="E684" s="1" t="s">
        <v>11</v>
      </c>
      <c r="F684" s="1" t="s">
        <v>12</v>
      </c>
      <c r="G684" s="1" t="s">
        <v>6053</v>
      </c>
      <c r="H684" s="1">
        <v>100003832</v>
      </c>
      <c r="I684" s="1">
        <v>1</v>
      </c>
      <c r="J684" s="1" t="s">
        <v>1317</v>
      </c>
      <c r="K684" s="1" t="s">
        <v>1313</v>
      </c>
      <c r="L684" s="1" t="s">
        <v>32</v>
      </c>
      <c r="M684" s="1" t="s">
        <v>9</v>
      </c>
    </row>
    <row r="685" spans="1:13">
      <c r="A685" s="1">
        <v>100003836</v>
      </c>
      <c r="B685" s="1" t="s">
        <v>1158</v>
      </c>
      <c r="C685" s="1" t="s">
        <v>1299</v>
      </c>
      <c r="D685" s="1" t="s">
        <v>12</v>
      </c>
      <c r="E685" s="1" t="s">
        <v>11</v>
      </c>
      <c r="F685" s="1" t="s">
        <v>12</v>
      </c>
      <c r="G685" s="1" t="s">
        <v>6053</v>
      </c>
      <c r="H685" s="1">
        <v>100003836</v>
      </c>
      <c r="I685" s="1">
        <v>1</v>
      </c>
      <c r="J685" s="1" t="s">
        <v>1318</v>
      </c>
      <c r="K685" s="1" t="s">
        <v>1313</v>
      </c>
      <c r="L685" s="1" t="s">
        <v>32</v>
      </c>
      <c r="M685" s="1" t="s">
        <v>9</v>
      </c>
    </row>
    <row r="686" spans="1:13">
      <c r="A686" s="1">
        <v>100003842</v>
      </c>
      <c r="B686" s="1" t="s">
        <v>1158</v>
      </c>
      <c r="C686" s="1" t="s">
        <v>1299</v>
      </c>
      <c r="D686" s="1" t="s">
        <v>176</v>
      </c>
      <c r="E686" s="1" t="s">
        <v>11</v>
      </c>
      <c r="F686" s="1" t="s">
        <v>12</v>
      </c>
      <c r="G686" s="1" t="s">
        <v>6053</v>
      </c>
      <c r="H686" s="1">
        <v>100003842</v>
      </c>
      <c r="I686" s="1">
        <v>1</v>
      </c>
      <c r="J686" s="1" t="s">
        <v>1319</v>
      </c>
      <c r="K686" s="1" t="s">
        <v>1313</v>
      </c>
      <c r="L686" s="1" t="s">
        <v>32</v>
      </c>
      <c r="M686" s="1" t="s">
        <v>9</v>
      </c>
    </row>
    <row r="687" spans="1:13">
      <c r="A687" s="1">
        <v>100003848</v>
      </c>
      <c r="B687" s="1" t="s">
        <v>1158</v>
      </c>
      <c r="C687" s="1" t="s">
        <v>1299</v>
      </c>
      <c r="D687" s="1" t="s">
        <v>176</v>
      </c>
      <c r="E687" s="1" t="s">
        <v>11</v>
      </c>
      <c r="F687" s="1" t="s">
        <v>12</v>
      </c>
      <c r="G687" s="1" t="s">
        <v>6053</v>
      </c>
      <c r="H687" s="1">
        <v>100003848</v>
      </c>
      <c r="I687" s="1">
        <v>1</v>
      </c>
      <c r="J687" s="1" t="s">
        <v>1320</v>
      </c>
      <c r="K687" s="1" t="s">
        <v>1321</v>
      </c>
      <c r="L687" s="1" t="s">
        <v>32</v>
      </c>
      <c r="M687" s="1" t="s">
        <v>9</v>
      </c>
    </row>
    <row r="688" spans="1:13">
      <c r="A688" s="1">
        <v>100003857</v>
      </c>
      <c r="B688" s="1" t="s">
        <v>1158</v>
      </c>
      <c r="C688" s="1" t="s">
        <v>1299</v>
      </c>
      <c r="D688" s="1" t="s">
        <v>12</v>
      </c>
      <c r="E688" s="1" t="s">
        <v>11</v>
      </c>
      <c r="F688" s="1" t="s">
        <v>12</v>
      </c>
      <c r="G688" s="1" t="s">
        <v>6053</v>
      </c>
      <c r="H688" s="1">
        <v>100003857</v>
      </c>
      <c r="I688" s="1">
        <v>1</v>
      </c>
      <c r="J688" s="1" t="s">
        <v>1322</v>
      </c>
      <c r="K688" s="1" t="s">
        <v>1323</v>
      </c>
      <c r="L688" s="1" t="s">
        <v>32</v>
      </c>
      <c r="M688" s="1" t="s">
        <v>9</v>
      </c>
    </row>
    <row r="689" spans="1:13">
      <c r="A689" s="1">
        <v>100003860</v>
      </c>
      <c r="B689" s="1" t="s">
        <v>1158</v>
      </c>
      <c r="C689" s="1" t="s">
        <v>1299</v>
      </c>
      <c r="D689" s="1" t="s">
        <v>12</v>
      </c>
      <c r="E689" s="1" t="s">
        <v>11</v>
      </c>
      <c r="F689" s="1" t="s">
        <v>407</v>
      </c>
      <c r="G689" s="1" t="s">
        <v>6053</v>
      </c>
      <c r="H689" s="1">
        <v>100003860</v>
      </c>
      <c r="I689" s="1">
        <v>1</v>
      </c>
      <c r="J689" s="1" t="s">
        <v>1324</v>
      </c>
      <c r="K689" s="1" t="s">
        <v>1325</v>
      </c>
      <c r="L689" s="1" t="s">
        <v>32</v>
      </c>
      <c r="M689" s="1" t="s">
        <v>9</v>
      </c>
    </row>
    <row r="690" spans="1:13">
      <c r="A690" s="1">
        <v>100003866</v>
      </c>
      <c r="B690" s="1" t="s">
        <v>1158</v>
      </c>
      <c r="C690" s="1" t="s">
        <v>1299</v>
      </c>
      <c r="D690" s="1" t="s">
        <v>176</v>
      </c>
      <c r="E690" s="1" t="s">
        <v>11</v>
      </c>
      <c r="F690" s="1" t="s">
        <v>12</v>
      </c>
      <c r="G690" s="1" t="s">
        <v>6053</v>
      </c>
      <c r="H690" s="1">
        <v>100003866</v>
      </c>
      <c r="I690" s="1">
        <v>1</v>
      </c>
      <c r="J690" s="1" t="s">
        <v>1326</v>
      </c>
      <c r="K690" s="1" t="s">
        <v>1327</v>
      </c>
      <c r="L690" s="1" t="s">
        <v>32</v>
      </c>
      <c r="M690" s="1" t="s">
        <v>9</v>
      </c>
    </row>
    <row r="691" spans="1:13">
      <c r="A691" s="1">
        <v>100003870</v>
      </c>
      <c r="B691" s="1" t="s">
        <v>1158</v>
      </c>
      <c r="C691" s="1" t="s">
        <v>1329</v>
      </c>
      <c r="D691" s="1" t="s">
        <v>176</v>
      </c>
      <c r="E691" s="1" t="s">
        <v>11</v>
      </c>
      <c r="F691" s="1" t="s">
        <v>12</v>
      </c>
      <c r="G691" s="1" t="s">
        <v>6053</v>
      </c>
      <c r="H691" s="1">
        <v>100003870</v>
      </c>
      <c r="I691" s="1">
        <v>1</v>
      </c>
      <c r="J691" s="1" t="s">
        <v>1328</v>
      </c>
      <c r="K691" s="1" t="s">
        <v>1330</v>
      </c>
      <c r="L691" s="1" t="s">
        <v>32</v>
      </c>
      <c r="M691" s="1" t="s">
        <v>9</v>
      </c>
    </row>
    <row r="692" spans="1:13">
      <c r="A692" s="1">
        <v>100003876</v>
      </c>
      <c r="B692" s="1" t="s">
        <v>1158</v>
      </c>
      <c r="C692" s="1" t="s">
        <v>1329</v>
      </c>
      <c r="D692" s="1" t="s">
        <v>12</v>
      </c>
      <c r="E692" s="1" t="s">
        <v>11</v>
      </c>
      <c r="F692" s="1" t="s">
        <v>12</v>
      </c>
      <c r="G692" s="1" t="s">
        <v>6053</v>
      </c>
      <c r="H692" s="1">
        <v>100003876</v>
      </c>
      <c r="I692" s="1">
        <v>1</v>
      </c>
      <c r="J692" s="1" t="s">
        <v>1331</v>
      </c>
      <c r="K692" s="1" t="s">
        <v>1332</v>
      </c>
      <c r="L692" s="1" t="s">
        <v>32</v>
      </c>
      <c r="M692" s="1" t="s">
        <v>9</v>
      </c>
    </row>
    <row r="693" spans="1:13">
      <c r="A693" s="1">
        <v>100003881</v>
      </c>
      <c r="B693" s="1" t="s">
        <v>1158</v>
      </c>
      <c r="C693" s="1" t="s">
        <v>1329</v>
      </c>
      <c r="D693" s="1" t="s">
        <v>12</v>
      </c>
      <c r="E693" s="1" t="s">
        <v>11</v>
      </c>
      <c r="F693" s="1" t="s">
        <v>12</v>
      </c>
      <c r="G693" s="1" t="s">
        <v>6053</v>
      </c>
      <c r="H693" s="1">
        <v>100003881</v>
      </c>
      <c r="I693" s="1">
        <v>1</v>
      </c>
      <c r="J693" s="1" t="s">
        <v>1333</v>
      </c>
      <c r="K693" s="1" t="s">
        <v>1334</v>
      </c>
      <c r="L693" s="1" t="s">
        <v>32</v>
      </c>
      <c r="M693" s="1" t="s">
        <v>9</v>
      </c>
    </row>
    <row r="694" spans="1:13">
      <c r="A694" s="1">
        <v>100003894</v>
      </c>
      <c r="B694" s="1" t="s">
        <v>1158</v>
      </c>
      <c r="C694" s="1" t="s">
        <v>1329</v>
      </c>
      <c r="D694" s="1" t="s">
        <v>12</v>
      </c>
      <c r="E694" s="1" t="s">
        <v>11</v>
      </c>
      <c r="F694" s="1" t="s">
        <v>407</v>
      </c>
      <c r="G694" s="1" t="s">
        <v>6053</v>
      </c>
      <c r="H694" s="1">
        <v>100003894</v>
      </c>
      <c r="I694" s="1">
        <v>1</v>
      </c>
      <c r="J694" s="1" t="s">
        <v>1335</v>
      </c>
      <c r="K694" s="1" t="s">
        <v>1336</v>
      </c>
      <c r="L694" s="1" t="s">
        <v>32</v>
      </c>
      <c r="M694" s="1" t="s">
        <v>9</v>
      </c>
    </row>
    <row r="695" spans="1:13">
      <c r="A695" s="1">
        <v>100003904</v>
      </c>
      <c r="B695" s="1" t="s">
        <v>1158</v>
      </c>
      <c r="C695" s="1" t="s">
        <v>1329</v>
      </c>
      <c r="D695" s="1" t="s">
        <v>1337</v>
      </c>
      <c r="E695" s="1" t="s">
        <v>11</v>
      </c>
      <c r="F695" s="1" t="s">
        <v>12</v>
      </c>
      <c r="G695" s="1" t="s">
        <v>6053</v>
      </c>
      <c r="H695" s="1">
        <v>100003904</v>
      </c>
      <c r="I695" s="1">
        <v>1</v>
      </c>
      <c r="J695" s="1" t="s">
        <v>1338</v>
      </c>
      <c r="K695" s="1" t="s">
        <v>1339</v>
      </c>
      <c r="L695" s="1" t="s">
        <v>32</v>
      </c>
      <c r="M695" s="1" t="s">
        <v>9</v>
      </c>
    </row>
    <row r="696" spans="1:13">
      <c r="A696" s="1">
        <v>100003917</v>
      </c>
      <c r="B696" s="1" t="s">
        <v>1158</v>
      </c>
      <c r="C696" s="1" t="s">
        <v>1329</v>
      </c>
      <c r="D696" s="1" t="s">
        <v>100</v>
      </c>
      <c r="E696" s="1" t="s">
        <v>20</v>
      </c>
      <c r="F696" s="1" t="s">
        <v>100</v>
      </c>
      <c r="G696" s="1" t="s">
        <v>6053</v>
      </c>
      <c r="H696" s="1">
        <v>100003917</v>
      </c>
      <c r="I696" s="1">
        <v>1</v>
      </c>
      <c r="J696" s="1" t="s">
        <v>1340</v>
      </c>
      <c r="K696" s="1" t="s">
        <v>1161</v>
      </c>
      <c r="L696" s="1" t="s">
        <v>15</v>
      </c>
      <c r="M696" s="1" t="s">
        <v>9</v>
      </c>
    </row>
    <row r="697" spans="1:13">
      <c r="A697" s="1">
        <v>100003930</v>
      </c>
      <c r="B697" s="1" t="s">
        <v>1158</v>
      </c>
      <c r="C697" s="1" t="s">
        <v>1329</v>
      </c>
      <c r="D697" s="1" t="s">
        <v>176</v>
      </c>
      <c r="E697" s="1" t="s">
        <v>11</v>
      </c>
      <c r="F697" s="1" t="s">
        <v>12</v>
      </c>
      <c r="G697" s="1" t="s">
        <v>6053</v>
      </c>
      <c r="H697" s="1">
        <v>100003930</v>
      </c>
      <c r="I697" s="1">
        <v>1</v>
      </c>
      <c r="J697" s="1" t="s">
        <v>1341</v>
      </c>
      <c r="K697" s="1" t="s">
        <v>1342</v>
      </c>
      <c r="L697" s="1" t="s">
        <v>32</v>
      </c>
      <c r="M697" s="1" t="s">
        <v>9</v>
      </c>
    </row>
    <row r="698" spans="1:13">
      <c r="A698" s="1">
        <v>100003938</v>
      </c>
      <c r="B698" s="1" t="s">
        <v>1158</v>
      </c>
      <c r="C698" s="1" t="s">
        <v>1329</v>
      </c>
      <c r="D698" s="1" t="s">
        <v>365</v>
      </c>
      <c r="E698" s="1" t="s">
        <v>20</v>
      </c>
      <c r="F698" s="1" t="s">
        <v>100</v>
      </c>
      <c r="G698" s="1" t="s">
        <v>6053</v>
      </c>
      <c r="H698" s="1">
        <v>100003938</v>
      </c>
      <c r="I698" s="1">
        <v>1</v>
      </c>
      <c r="J698" s="1" t="s">
        <v>1343</v>
      </c>
      <c r="K698" s="1" t="s">
        <v>1344</v>
      </c>
      <c r="L698" s="1" t="s">
        <v>44</v>
      </c>
      <c r="M698" s="1" t="s">
        <v>9</v>
      </c>
    </row>
    <row r="699" spans="1:13">
      <c r="A699" s="1">
        <v>100003939</v>
      </c>
      <c r="B699" s="1" t="s">
        <v>1158</v>
      </c>
      <c r="C699" s="1" t="s">
        <v>1329</v>
      </c>
      <c r="D699" s="1" t="s">
        <v>1345</v>
      </c>
      <c r="E699" s="1" t="s">
        <v>20</v>
      </c>
      <c r="F699" s="1" t="s">
        <v>203</v>
      </c>
      <c r="G699" s="1" t="s">
        <v>6053</v>
      </c>
      <c r="H699" s="1">
        <v>100003939</v>
      </c>
      <c r="I699" s="1">
        <v>1</v>
      </c>
      <c r="J699" s="1" t="s">
        <v>1343</v>
      </c>
      <c r="K699" s="1" t="s">
        <v>1344</v>
      </c>
      <c r="L699" s="1" t="s">
        <v>44</v>
      </c>
      <c r="M699" s="1" t="s">
        <v>9</v>
      </c>
    </row>
    <row r="700" spans="1:13">
      <c r="A700" s="1">
        <v>100003944</v>
      </c>
      <c r="B700" s="1" t="s">
        <v>1158</v>
      </c>
      <c r="C700" s="1" t="s">
        <v>1329</v>
      </c>
      <c r="D700" s="1" t="s">
        <v>1346</v>
      </c>
      <c r="E700" s="1" t="s">
        <v>11</v>
      </c>
      <c r="F700" s="1" t="s">
        <v>12</v>
      </c>
      <c r="G700" s="1" t="s">
        <v>6053</v>
      </c>
      <c r="H700" s="1">
        <v>100003944</v>
      </c>
      <c r="I700" s="1">
        <v>1</v>
      </c>
      <c r="J700" s="1" t="s">
        <v>1347</v>
      </c>
      <c r="K700" s="1" t="s">
        <v>1215</v>
      </c>
      <c r="L700" s="1" t="s">
        <v>39</v>
      </c>
      <c r="M700" s="1" t="s">
        <v>9</v>
      </c>
    </row>
    <row r="701" spans="1:13">
      <c r="A701" s="1">
        <v>100003948</v>
      </c>
      <c r="B701" s="1" t="s">
        <v>1158</v>
      </c>
      <c r="C701" s="1" t="s">
        <v>1329</v>
      </c>
      <c r="D701" s="1" t="s">
        <v>12</v>
      </c>
      <c r="E701" s="1" t="s">
        <v>11</v>
      </c>
      <c r="F701" s="1" t="s">
        <v>12</v>
      </c>
      <c r="G701" s="1" t="s">
        <v>6053</v>
      </c>
      <c r="H701" s="1">
        <v>100003948</v>
      </c>
      <c r="I701" s="1">
        <v>1</v>
      </c>
      <c r="J701" s="1" t="s">
        <v>1348</v>
      </c>
      <c r="K701" s="1" t="s">
        <v>1342</v>
      </c>
      <c r="L701" s="1" t="s">
        <v>32</v>
      </c>
      <c r="M701" s="1" t="s">
        <v>9</v>
      </c>
    </row>
    <row r="702" spans="1:13">
      <c r="A702" s="1">
        <v>100003951</v>
      </c>
      <c r="B702" s="1" t="s">
        <v>1158</v>
      </c>
      <c r="C702" s="1" t="s">
        <v>1329</v>
      </c>
      <c r="D702" s="1" t="s">
        <v>167</v>
      </c>
      <c r="E702" s="1" t="s">
        <v>20</v>
      </c>
      <c r="F702" s="1" t="s">
        <v>167</v>
      </c>
      <c r="G702" s="1" t="s">
        <v>6053</v>
      </c>
      <c r="H702" s="1">
        <v>100003951</v>
      </c>
      <c r="I702" s="1">
        <v>1</v>
      </c>
      <c r="J702" s="1" t="s">
        <v>1349</v>
      </c>
      <c r="K702" s="1" t="s">
        <v>1161</v>
      </c>
      <c r="L702" s="1" t="s">
        <v>15</v>
      </c>
      <c r="M702" s="1" t="s">
        <v>9</v>
      </c>
    </row>
    <row r="703" spans="1:13">
      <c r="A703" s="1">
        <v>100003955</v>
      </c>
      <c r="B703" s="1" t="s">
        <v>1158</v>
      </c>
      <c r="C703" s="1" t="s">
        <v>1329</v>
      </c>
      <c r="D703" s="1" t="s">
        <v>176</v>
      </c>
      <c r="E703" s="1" t="s">
        <v>11</v>
      </c>
      <c r="F703" s="1" t="s">
        <v>407</v>
      </c>
      <c r="G703" s="1" t="s">
        <v>6053</v>
      </c>
      <c r="H703" s="1">
        <v>100003955</v>
      </c>
      <c r="I703" s="1">
        <v>1</v>
      </c>
      <c r="J703" s="1" t="s">
        <v>1350</v>
      </c>
      <c r="K703" s="1" t="s">
        <v>1342</v>
      </c>
      <c r="L703" s="1" t="s">
        <v>32</v>
      </c>
      <c r="M703" s="1" t="s">
        <v>9</v>
      </c>
    </row>
    <row r="704" spans="1:13">
      <c r="A704" s="1">
        <v>100003960</v>
      </c>
      <c r="B704" s="1" t="s">
        <v>1158</v>
      </c>
      <c r="C704" s="1" t="s">
        <v>1329</v>
      </c>
      <c r="D704" s="1" t="s">
        <v>1351</v>
      </c>
      <c r="E704" s="1" t="s">
        <v>11</v>
      </c>
      <c r="F704" s="1" t="s">
        <v>12</v>
      </c>
      <c r="G704" s="1" t="s">
        <v>6053</v>
      </c>
      <c r="H704" s="1">
        <v>100003960</v>
      </c>
      <c r="I704" s="1">
        <v>1</v>
      </c>
      <c r="J704" s="1" t="s">
        <v>1352</v>
      </c>
      <c r="K704" s="1" t="s">
        <v>1092</v>
      </c>
      <c r="L704" s="1" t="s">
        <v>44</v>
      </c>
      <c r="M704" s="1" t="s">
        <v>9</v>
      </c>
    </row>
    <row r="705" spans="1:13">
      <c r="A705" s="1">
        <v>100003964</v>
      </c>
      <c r="B705" s="1" t="s">
        <v>1158</v>
      </c>
      <c r="C705" s="1" t="s">
        <v>1329</v>
      </c>
      <c r="D705" s="1" t="s">
        <v>12</v>
      </c>
      <c r="E705" s="1" t="s">
        <v>11</v>
      </c>
      <c r="F705" s="1" t="s">
        <v>12</v>
      </c>
      <c r="G705" s="1" t="s">
        <v>6053</v>
      </c>
      <c r="H705" s="1">
        <v>100003964</v>
      </c>
      <c r="I705" s="1">
        <v>1</v>
      </c>
      <c r="J705" s="1" t="s">
        <v>1353</v>
      </c>
      <c r="K705" s="1" t="s">
        <v>1342</v>
      </c>
      <c r="L705" s="1" t="s">
        <v>32</v>
      </c>
      <c r="M705" s="1" t="s">
        <v>9</v>
      </c>
    </row>
    <row r="706" spans="1:13">
      <c r="A706" s="1">
        <v>100003967</v>
      </c>
      <c r="B706" s="1" t="s">
        <v>1158</v>
      </c>
      <c r="C706" s="1" t="s">
        <v>1329</v>
      </c>
      <c r="D706" s="1" t="s">
        <v>1354</v>
      </c>
      <c r="E706" s="1" t="s">
        <v>2</v>
      </c>
      <c r="F706" s="1" t="s">
        <v>1355</v>
      </c>
      <c r="G706" s="1" t="s">
        <v>6054</v>
      </c>
      <c r="H706" s="1">
        <v>100017410</v>
      </c>
      <c r="I706" s="1">
        <v>4</v>
      </c>
      <c r="J706" s="1" t="s">
        <v>1356</v>
      </c>
      <c r="K706" s="1" t="s">
        <v>1166</v>
      </c>
      <c r="L706" s="1" t="s">
        <v>8</v>
      </c>
      <c r="M706" s="1" t="s">
        <v>9</v>
      </c>
    </row>
    <row r="707" spans="1:13">
      <c r="A707" s="1">
        <v>100003968</v>
      </c>
      <c r="B707" s="1" t="s">
        <v>1158</v>
      </c>
      <c r="C707" s="1" t="s">
        <v>1329</v>
      </c>
      <c r="D707" s="1" t="s">
        <v>841</v>
      </c>
      <c r="E707" s="1" t="s">
        <v>2</v>
      </c>
      <c r="F707" s="1" t="s">
        <v>277</v>
      </c>
      <c r="G707" s="1" t="s">
        <v>6054</v>
      </c>
      <c r="H707" s="1">
        <v>100017410</v>
      </c>
      <c r="I707" s="1">
        <v>4</v>
      </c>
      <c r="J707" s="1" t="s">
        <v>1356</v>
      </c>
      <c r="K707" s="1" t="s">
        <v>1166</v>
      </c>
      <c r="L707" s="1" t="s">
        <v>8</v>
      </c>
      <c r="M707" s="1" t="s">
        <v>9</v>
      </c>
    </row>
    <row r="708" spans="1:13">
      <c r="A708" s="1">
        <v>100003969</v>
      </c>
      <c r="B708" s="1" t="s">
        <v>1158</v>
      </c>
      <c r="C708" s="1" t="s">
        <v>1329</v>
      </c>
      <c r="D708" s="1" t="s">
        <v>898</v>
      </c>
      <c r="E708" s="1" t="s">
        <v>2</v>
      </c>
      <c r="F708" s="1" t="s">
        <v>46</v>
      </c>
      <c r="G708" s="1" t="s">
        <v>6054</v>
      </c>
      <c r="H708" s="1">
        <v>100017410</v>
      </c>
      <c r="I708" s="1">
        <v>4</v>
      </c>
      <c r="J708" s="1" t="s">
        <v>1356</v>
      </c>
      <c r="K708" s="1" t="s">
        <v>1166</v>
      </c>
      <c r="L708" s="1" t="s">
        <v>8</v>
      </c>
      <c r="M708" s="1" t="s">
        <v>9</v>
      </c>
    </row>
    <row r="709" spans="1:13">
      <c r="A709" s="1">
        <v>100003974</v>
      </c>
      <c r="B709" s="1" t="s">
        <v>1158</v>
      </c>
      <c r="C709" s="1" t="s">
        <v>1329</v>
      </c>
      <c r="D709" s="1" t="s">
        <v>12</v>
      </c>
      <c r="E709" s="1" t="s">
        <v>11</v>
      </c>
      <c r="F709" s="1" t="s">
        <v>12</v>
      </c>
      <c r="G709" s="1" t="s">
        <v>6053</v>
      </c>
      <c r="H709" s="1">
        <v>100003974</v>
      </c>
      <c r="I709" s="1">
        <v>1</v>
      </c>
      <c r="J709" s="1" t="s">
        <v>1357</v>
      </c>
      <c r="K709" s="1" t="s">
        <v>1342</v>
      </c>
      <c r="L709" s="1" t="s">
        <v>32</v>
      </c>
      <c r="M709" s="1" t="s">
        <v>9</v>
      </c>
    </row>
    <row r="710" spans="1:13">
      <c r="A710" s="1">
        <v>100003977</v>
      </c>
      <c r="B710" s="1" t="s">
        <v>1158</v>
      </c>
      <c r="C710" s="1" t="s">
        <v>1329</v>
      </c>
      <c r="D710" s="1" t="s">
        <v>72</v>
      </c>
      <c r="E710" s="1" t="s">
        <v>20</v>
      </c>
      <c r="F710" s="1" t="s">
        <v>72</v>
      </c>
      <c r="G710" s="1" t="s">
        <v>6053</v>
      </c>
      <c r="H710" s="1">
        <v>100003977</v>
      </c>
      <c r="I710" s="1">
        <v>1</v>
      </c>
      <c r="J710" s="1" t="s">
        <v>1358</v>
      </c>
      <c r="K710" s="1" t="s">
        <v>1161</v>
      </c>
      <c r="L710" s="1" t="s">
        <v>15</v>
      </c>
      <c r="M710" s="1" t="s">
        <v>9</v>
      </c>
    </row>
    <row r="711" spans="1:13">
      <c r="A711" s="1">
        <v>100003980</v>
      </c>
      <c r="B711" s="1" t="s">
        <v>1158</v>
      </c>
      <c r="C711" s="1" t="s">
        <v>1329</v>
      </c>
      <c r="D711" s="1" t="s">
        <v>21</v>
      </c>
      <c r="E711" s="1" t="s">
        <v>20</v>
      </c>
      <c r="F711" s="1" t="s">
        <v>21</v>
      </c>
      <c r="G711" s="1" t="s">
        <v>6053</v>
      </c>
      <c r="H711" s="1">
        <v>100003980</v>
      </c>
      <c r="I711" s="1">
        <v>1</v>
      </c>
      <c r="J711" s="1" t="s">
        <v>1359</v>
      </c>
      <c r="K711" s="1" t="s">
        <v>1161</v>
      </c>
      <c r="L711" s="1" t="s">
        <v>15</v>
      </c>
      <c r="M711" s="1" t="s">
        <v>9</v>
      </c>
    </row>
    <row r="712" spans="1:13">
      <c r="A712" s="1">
        <v>100003981</v>
      </c>
      <c r="B712" s="1" t="s">
        <v>1158</v>
      </c>
      <c r="C712" s="1" t="s">
        <v>1329</v>
      </c>
      <c r="D712" s="1" t="s">
        <v>12</v>
      </c>
      <c r="E712" s="1" t="s">
        <v>11</v>
      </c>
      <c r="F712" s="1" t="s">
        <v>12</v>
      </c>
      <c r="G712" s="1" t="s">
        <v>6053</v>
      </c>
      <c r="H712" s="1">
        <v>100003981</v>
      </c>
      <c r="I712" s="1">
        <v>1</v>
      </c>
      <c r="J712" s="1" t="s">
        <v>1360</v>
      </c>
      <c r="K712" s="1" t="s">
        <v>1342</v>
      </c>
      <c r="L712" s="1" t="s">
        <v>32</v>
      </c>
      <c r="M712" s="1" t="s">
        <v>9</v>
      </c>
    </row>
    <row r="713" spans="1:13">
      <c r="A713" s="1">
        <v>100003984</v>
      </c>
      <c r="B713" s="1" t="s">
        <v>1158</v>
      </c>
      <c r="C713" s="1" t="s">
        <v>1329</v>
      </c>
      <c r="D713" s="1" t="s">
        <v>12</v>
      </c>
      <c r="E713" s="1" t="s">
        <v>11</v>
      </c>
      <c r="F713" s="1" t="s">
        <v>12</v>
      </c>
      <c r="G713" s="1" t="s">
        <v>6053</v>
      </c>
      <c r="H713" s="1">
        <v>100003984</v>
      </c>
      <c r="I713" s="1">
        <v>1</v>
      </c>
      <c r="J713" s="1" t="s">
        <v>1361</v>
      </c>
      <c r="K713" s="1" t="s">
        <v>1342</v>
      </c>
      <c r="L713" s="1" t="s">
        <v>32</v>
      </c>
      <c r="M713" s="1" t="s">
        <v>9</v>
      </c>
    </row>
    <row r="714" spans="1:13">
      <c r="A714" s="1">
        <v>100003989</v>
      </c>
      <c r="B714" s="1" t="s">
        <v>1158</v>
      </c>
      <c r="C714" s="1" t="s">
        <v>1329</v>
      </c>
      <c r="D714" s="1" t="s">
        <v>18</v>
      </c>
      <c r="E714" s="1" t="s">
        <v>27</v>
      </c>
      <c r="F714" s="1" t="s">
        <v>18</v>
      </c>
      <c r="G714" s="1" t="s">
        <v>6053</v>
      </c>
      <c r="H714" s="1">
        <v>100003989</v>
      </c>
      <c r="I714" s="1">
        <v>1</v>
      </c>
      <c r="J714" s="1" t="s">
        <v>1362</v>
      </c>
      <c r="K714" s="1" t="s">
        <v>1161</v>
      </c>
      <c r="L714" s="1" t="s">
        <v>15</v>
      </c>
      <c r="M714" s="1" t="s">
        <v>9</v>
      </c>
    </row>
    <row r="715" spans="1:13">
      <c r="A715" s="1">
        <v>100003990</v>
      </c>
      <c r="B715" s="1" t="s">
        <v>1158</v>
      </c>
      <c r="C715" s="1" t="s">
        <v>1329</v>
      </c>
      <c r="D715" s="1" t="s">
        <v>12</v>
      </c>
      <c r="E715" s="1" t="s">
        <v>11</v>
      </c>
      <c r="F715" s="1" t="s">
        <v>12</v>
      </c>
      <c r="G715" s="1" t="s">
        <v>6053</v>
      </c>
      <c r="H715" s="1">
        <v>100003990</v>
      </c>
      <c r="I715" s="1">
        <v>1</v>
      </c>
      <c r="J715" s="1" t="s">
        <v>1363</v>
      </c>
      <c r="K715" s="1" t="s">
        <v>1342</v>
      </c>
      <c r="L715" s="1" t="s">
        <v>32</v>
      </c>
      <c r="M715" s="1" t="s">
        <v>9</v>
      </c>
    </row>
    <row r="716" spans="1:13">
      <c r="A716" s="1">
        <v>100003993</v>
      </c>
      <c r="B716" s="1" t="s">
        <v>1158</v>
      </c>
      <c r="C716" s="1" t="s">
        <v>1329</v>
      </c>
      <c r="D716" s="1" t="s">
        <v>1010</v>
      </c>
      <c r="E716" s="1" t="s">
        <v>20</v>
      </c>
      <c r="F716" s="1" t="s">
        <v>72</v>
      </c>
      <c r="G716" s="1" t="s">
        <v>6053</v>
      </c>
      <c r="H716" s="1">
        <v>100003993</v>
      </c>
      <c r="I716" s="1">
        <v>1</v>
      </c>
      <c r="J716" s="1" t="s">
        <v>1364</v>
      </c>
      <c r="K716" s="1" t="s">
        <v>1161</v>
      </c>
      <c r="L716" s="1" t="s">
        <v>15</v>
      </c>
      <c r="M716" s="1" t="s">
        <v>9</v>
      </c>
    </row>
    <row r="717" spans="1:13">
      <c r="A717" s="1">
        <v>100003998</v>
      </c>
      <c r="B717" s="1" t="s">
        <v>1158</v>
      </c>
      <c r="C717" s="1" t="s">
        <v>1329</v>
      </c>
      <c r="D717" s="1" t="s">
        <v>12</v>
      </c>
      <c r="E717" s="1" t="s">
        <v>11</v>
      </c>
      <c r="F717" s="1" t="s">
        <v>407</v>
      </c>
      <c r="G717" s="1" t="s">
        <v>6053</v>
      </c>
      <c r="H717" s="1">
        <v>100003998</v>
      </c>
      <c r="I717" s="1">
        <v>1</v>
      </c>
      <c r="J717" s="1" t="s">
        <v>1365</v>
      </c>
      <c r="K717" s="1" t="s">
        <v>1366</v>
      </c>
      <c r="L717" s="1" t="s">
        <v>32</v>
      </c>
      <c r="M717" s="1" t="s">
        <v>9</v>
      </c>
    </row>
    <row r="718" spans="1:13">
      <c r="A718" s="1">
        <v>100004004</v>
      </c>
      <c r="B718" s="1" t="s">
        <v>1158</v>
      </c>
      <c r="C718" s="1" t="s">
        <v>1329</v>
      </c>
      <c r="D718" s="1" t="s">
        <v>1367</v>
      </c>
      <c r="E718" s="1" t="s">
        <v>11</v>
      </c>
      <c r="F718" s="1" t="s">
        <v>12</v>
      </c>
      <c r="G718" s="1" t="s">
        <v>6053</v>
      </c>
      <c r="H718" s="1">
        <v>100004004</v>
      </c>
      <c r="I718" s="1">
        <v>1</v>
      </c>
      <c r="J718" s="1" t="s">
        <v>1368</v>
      </c>
      <c r="K718" s="1" t="s">
        <v>1369</v>
      </c>
      <c r="L718" s="1" t="s">
        <v>32</v>
      </c>
      <c r="M718" s="1" t="s">
        <v>9</v>
      </c>
    </row>
    <row r="719" spans="1:13">
      <c r="A719" s="1">
        <v>100004007</v>
      </c>
      <c r="B719" s="1" t="s">
        <v>1158</v>
      </c>
      <c r="C719" s="1" t="s">
        <v>1329</v>
      </c>
      <c r="D719" s="1" t="s">
        <v>12</v>
      </c>
      <c r="E719" s="1" t="s">
        <v>11</v>
      </c>
      <c r="F719" s="1" t="s">
        <v>407</v>
      </c>
      <c r="G719" s="1" t="s">
        <v>6053</v>
      </c>
      <c r="H719" s="1">
        <v>100004007</v>
      </c>
      <c r="I719" s="1">
        <v>1</v>
      </c>
      <c r="J719" s="1" t="s">
        <v>1370</v>
      </c>
      <c r="K719" s="1" t="s">
        <v>1371</v>
      </c>
      <c r="L719" s="1" t="s">
        <v>32</v>
      </c>
      <c r="M719" s="1" t="s">
        <v>9</v>
      </c>
    </row>
    <row r="720" spans="1:13">
      <c r="A720" s="1">
        <v>100004013</v>
      </c>
      <c r="B720" s="1" t="s">
        <v>1158</v>
      </c>
      <c r="C720" s="1" t="s">
        <v>1329</v>
      </c>
      <c r="D720" s="1" t="s">
        <v>176</v>
      </c>
      <c r="E720" s="1" t="s">
        <v>11</v>
      </c>
      <c r="F720" s="1" t="s">
        <v>407</v>
      </c>
      <c r="G720" s="1" t="s">
        <v>6053</v>
      </c>
      <c r="H720" s="1">
        <v>100004013</v>
      </c>
      <c r="I720" s="1">
        <v>1</v>
      </c>
      <c r="J720" s="1" t="s">
        <v>1372</v>
      </c>
      <c r="K720" s="1" t="s">
        <v>1373</v>
      </c>
      <c r="L720" s="1" t="s">
        <v>32</v>
      </c>
      <c r="M720" s="1" t="s">
        <v>9</v>
      </c>
    </row>
    <row r="721" spans="1:13">
      <c r="A721" s="1">
        <v>100004017</v>
      </c>
      <c r="B721" s="1" t="s">
        <v>1158</v>
      </c>
      <c r="C721" s="1" t="s">
        <v>1329</v>
      </c>
      <c r="D721" s="1" t="s">
        <v>176</v>
      </c>
      <c r="E721" s="1" t="s">
        <v>11</v>
      </c>
      <c r="F721" s="1" t="s">
        <v>12</v>
      </c>
      <c r="G721" s="1" t="s">
        <v>6053</v>
      </c>
      <c r="H721" s="1">
        <v>100004017</v>
      </c>
      <c r="I721" s="1">
        <v>1</v>
      </c>
      <c r="J721" s="1" t="s">
        <v>1374</v>
      </c>
      <c r="K721" s="1" t="s">
        <v>1375</v>
      </c>
      <c r="L721" s="1" t="s">
        <v>32</v>
      </c>
      <c r="M721" s="1" t="s">
        <v>9</v>
      </c>
    </row>
    <row r="722" spans="1:13">
      <c r="A722" s="1">
        <v>100004024</v>
      </c>
      <c r="B722" s="1" t="s">
        <v>1158</v>
      </c>
      <c r="C722" s="1" t="s">
        <v>1377</v>
      </c>
      <c r="D722" s="1" t="s">
        <v>176</v>
      </c>
      <c r="E722" s="1" t="s">
        <v>11</v>
      </c>
      <c r="F722" s="1" t="s">
        <v>12</v>
      </c>
      <c r="G722" s="1" t="s">
        <v>6053</v>
      </c>
      <c r="H722" s="1">
        <v>100004024</v>
      </c>
      <c r="I722" s="1">
        <v>1</v>
      </c>
      <c r="J722" s="1" t="s">
        <v>1376</v>
      </c>
      <c r="K722" s="1" t="s">
        <v>1378</v>
      </c>
      <c r="L722" s="1" t="s">
        <v>32</v>
      </c>
      <c r="M722" s="1" t="s">
        <v>9</v>
      </c>
    </row>
    <row r="723" spans="1:13">
      <c r="A723" s="1">
        <v>100004030</v>
      </c>
      <c r="B723" s="1" t="s">
        <v>1158</v>
      </c>
      <c r="C723" s="1" t="s">
        <v>1377</v>
      </c>
      <c r="D723" s="1" t="s">
        <v>1379</v>
      </c>
      <c r="E723" s="1" t="s">
        <v>2</v>
      </c>
      <c r="F723" s="1" t="s">
        <v>443</v>
      </c>
      <c r="G723" s="1" t="s">
        <v>6054</v>
      </c>
      <c r="H723" s="1">
        <v>100004031</v>
      </c>
      <c r="I723" s="1">
        <v>2</v>
      </c>
      <c r="J723" s="1" t="s">
        <v>1380</v>
      </c>
      <c r="K723" s="1" t="s">
        <v>1166</v>
      </c>
      <c r="L723" s="1" t="s">
        <v>8</v>
      </c>
      <c r="M723" s="1" t="s">
        <v>9</v>
      </c>
    </row>
    <row r="724" spans="1:13">
      <c r="A724" s="1">
        <v>100004031</v>
      </c>
      <c r="B724" s="1" t="s">
        <v>1158</v>
      </c>
      <c r="C724" s="1" t="s">
        <v>1377</v>
      </c>
      <c r="D724" s="1" t="s">
        <v>446</v>
      </c>
      <c r="E724" s="1" t="s">
        <v>192</v>
      </c>
      <c r="F724" s="1" t="s">
        <v>446</v>
      </c>
      <c r="G724" s="1" t="s">
        <v>6053</v>
      </c>
      <c r="H724" s="1">
        <v>100004031</v>
      </c>
      <c r="I724" s="1">
        <v>2</v>
      </c>
      <c r="J724" s="1" t="s">
        <v>1380</v>
      </c>
      <c r="K724" s="1" t="s">
        <v>1166</v>
      </c>
      <c r="L724" s="1" t="s">
        <v>8</v>
      </c>
      <c r="M724" s="1" t="s">
        <v>16</v>
      </c>
    </row>
    <row r="725" spans="1:13">
      <c r="A725" s="1">
        <v>100004034</v>
      </c>
      <c r="B725" s="1" t="s">
        <v>1158</v>
      </c>
      <c r="C725" s="1" t="s">
        <v>1377</v>
      </c>
      <c r="D725" s="1" t="s">
        <v>176</v>
      </c>
      <c r="E725" s="1" t="s">
        <v>11</v>
      </c>
      <c r="F725" s="1" t="s">
        <v>12</v>
      </c>
      <c r="G725" s="1" t="s">
        <v>6053</v>
      </c>
      <c r="H725" s="1">
        <v>100004034</v>
      </c>
      <c r="I725" s="1">
        <v>1</v>
      </c>
      <c r="J725" s="1" t="s">
        <v>1381</v>
      </c>
      <c r="K725" s="1" t="s">
        <v>1382</v>
      </c>
      <c r="L725" s="1" t="s">
        <v>32</v>
      </c>
      <c r="M725" s="1" t="s">
        <v>9</v>
      </c>
    </row>
    <row r="726" spans="1:13">
      <c r="A726" s="1">
        <v>100004037</v>
      </c>
      <c r="B726" s="1" t="s">
        <v>1158</v>
      </c>
      <c r="C726" s="1" t="s">
        <v>1377</v>
      </c>
      <c r="D726" s="1" t="s">
        <v>176</v>
      </c>
      <c r="E726" s="1" t="s">
        <v>11</v>
      </c>
      <c r="F726" s="1" t="s">
        <v>407</v>
      </c>
      <c r="G726" s="1" t="s">
        <v>6053</v>
      </c>
      <c r="H726" s="1">
        <v>100004037</v>
      </c>
      <c r="I726" s="1">
        <v>1</v>
      </c>
      <c r="J726" s="1" t="s">
        <v>1383</v>
      </c>
      <c r="K726" s="1" t="s">
        <v>1384</v>
      </c>
      <c r="L726" s="1" t="s">
        <v>32</v>
      </c>
      <c r="M726" s="1" t="s">
        <v>9</v>
      </c>
    </row>
    <row r="727" spans="1:13">
      <c r="A727" s="1">
        <v>100004041</v>
      </c>
      <c r="B727" s="1" t="s">
        <v>1158</v>
      </c>
      <c r="C727" s="1" t="s">
        <v>1377</v>
      </c>
      <c r="D727" s="1" t="s">
        <v>176</v>
      </c>
      <c r="E727" s="1" t="s">
        <v>11</v>
      </c>
      <c r="F727" s="1" t="s">
        <v>12</v>
      </c>
      <c r="G727" s="1" t="s">
        <v>6053</v>
      </c>
      <c r="H727" s="1">
        <v>100004041</v>
      </c>
      <c r="I727" s="1">
        <v>1</v>
      </c>
      <c r="J727" s="1" t="s">
        <v>1385</v>
      </c>
      <c r="K727" s="1" t="s">
        <v>1386</v>
      </c>
      <c r="L727" s="1" t="s">
        <v>32</v>
      </c>
      <c r="M727" s="1" t="s">
        <v>9</v>
      </c>
    </row>
    <row r="728" spans="1:13">
      <c r="A728" s="1">
        <v>100004044</v>
      </c>
      <c r="B728" s="1" t="s">
        <v>1158</v>
      </c>
      <c r="C728" s="1" t="s">
        <v>1377</v>
      </c>
      <c r="D728" s="1" t="s">
        <v>176</v>
      </c>
      <c r="E728" s="1" t="s">
        <v>11</v>
      </c>
      <c r="F728" s="1" t="s">
        <v>407</v>
      </c>
      <c r="G728" s="1" t="s">
        <v>6053</v>
      </c>
      <c r="H728" s="1">
        <v>100004044</v>
      </c>
      <c r="I728" s="1">
        <v>1</v>
      </c>
      <c r="J728" s="1" t="s">
        <v>1387</v>
      </c>
      <c r="K728" s="1" t="s">
        <v>1388</v>
      </c>
      <c r="L728" s="1" t="s">
        <v>32</v>
      </c>
      <c r="M728" s="1" t="s">
        <v>9</v>
      </c>
    </row>
    <row r="729" spans="1:13">
      <c r="A729" s="1">
        <v>100004050</v>
      </c>
      <c r="B729" s="1" t="s">
        <v>1158</v>
      </c>
      <c r="C729" s="1" t="s">
        <v>1377</v>
      </c>
      <c r="D729" s="1" t="s">
        <v>176</v>
      </c>
      <c r="E729" s="1" t="s">
        <v>11</v>
      </c>
      <c r="F729" s="1" t="s">
        <v>407</v>
      </c>
      <c r="G729" s="1" t="s">
        <v>6053</v>
      </c>
      <c r="H729" s="1">
        <v>100004050</v>
      </c>
      <c r="I729" s="1">
        <v>1</v>
      </c>
      <c r="J729" s="1" t="s">
        <v>1389</v>
      </c>
      <c r="K729" s="1" t="s">
        <v>1390</v>
      </c>
      <c r="L729" s="1" t="s">
        <v>32</v>
      </c>
      <c r="M729" s="1" t="s">
        <v>9</v>
      </c>
    </row>
    <row r="730" spans="1:13">
      <c r="A730" s="1">
        <v>100004056</v>
      </c>
      <c r="B730" s="1" t="s">
        <v>1158</v>
      </c>
      <c r="C730" s="1" t="s">
        <v>1377</v>
      </c>
      <c r="D730" s="1" t="s">
        <v>176</v>
      </c>
      <c r="E730" s="1" t="s">
        <v>11</v>
      </c>
      <c r="F730" s="1" t="s">
        <v>12</v>
      </c>
      <c r="G730" s="1" t="s">
        <v>6053</v>
      </c>
      <c r="H730" s="1">
        <v>100004056</v>
      </c>
      <c r="I730" s="1">
        <v>1</v>
      </c>
      <c r="J730" s="1" t="s">
        <v>1391</v>
      </c>
      <c r="K730" s="1" t="s">
        <v>1392</v>
      </c>
      <c r="L730" s="1" t="s">
        <v>32</v>
      </c>
      <c r="M730" s="1" t="s">
        <v>9</v>
      </c>
    </row>
    <row r="731" spans="1:13">
      <c r="A731" s="1">
        <v>100004061</v>
      </c>
      <c r="B731" s="1" t="s">
        <v>1158</v>
      </c>
      <c r="C731" s="1" t="s">
        <v>1377</v>
      </c>
      <c r="D731" s="1" t="s">
        <v>176</v>
      </c>
      <c r="E731" s="1" t="s">
        <v>11</v>
      </c>
      <c r="F731" s="1" t="s">
        <v>12</v>
      </c>
      <c r="G731" s="1" t="s">
        <v>6053</v>
      </c>
      <c r="H731" s="1">
        <v>100004061</v>
      </c>
      <c r="I731" s="1">
        <v>1</v>
      </c>
      <c r="J731" s="1" t="s">
        <v>1393</v>
      </c>
      <c r="K731" s="1" t="s">
        <v>1394</v>
      </c>
      <c r="L731" s="1" t="s">
        <v>32</v>
      </c>
      <c r="M731" s="1" t="s">
        <v>9</v>
      </c>
    </row>
    <row r="732" spans="1:13">
      <c r="A732" s="1">
        <v>100004073</v>
      </c>
      <c r="B732" s="1" t="s">
        <v>1158</v>
      </c>
      <c r="C732" s="1" t="s">
        <v>1377</v>
      </c>
      <c r="D732" s="1" t="s">
        <v>72</v>
      </c>
      <c r="E732" s="1" t="s">
        <v>20</v>
      </c>
      <c r="F732" s="1" t="s">
        <v>72</v>
      </c>
      <c r="G732" s="1" t="s">
        <v>6053</v>
      </c>
      <c r="H732" s="1">
        <v>100004073</v>
      </c>
      <c r="I732" s="1">
        <v>1</v>
      </c>
      <c r="J732" s="1" t="s">
        <v>1395</v>
      </c>
      <c r="K732" s="1" t="s">
        <v>1161</v>
      </c>
      <c r="L732" s="1" t="s">
        <v>15</v>
      </c>
      <c r="M732" s="1" t="s">
        <v>9</v>
      </c>
    </row>
    <row r="733" spans="1:13">
      <c r="A733" s="1">
        <v>100004076</v>
      </c>
      <c r="B733" s="1" t="s">
        <v>1158</v>
      </c>
      <c r="C733" s="1" t="s">
        <v>1377</v>
      </c>
      <c r="D733" s="1" t="s">
        <v>12</v>
      </c>
      <c r="E733" s="1" t="s">
        <v>11</v>
      </c>
      <c r="F733" s="1" t="s">
        <v>12</v>
      </c>
      <c r="G733" s="1" t="s">
        <v>6053</v>
      </c>
      <c r="H733" s="1">
        <v>100004076</v>
      </c>
      <c r="I733" s="1">
        <v>1</v>
      </c>
      <c r="J733" s="1" t="s">
        <v>1396</v>
      </c>
      <c r="K733" s="1" t="s">
        <v>1397</v>
      </c>
      <c r="L733" s="1" t="s">
        <v>32</v>
      </c>
      <c r="M733" s="1" t="s">
        <v>9</v>
      </c>
    </row>
    <row r="734" spans="1:13">
      <c r="A734" s="1">
        <v>100004080</v>
      </c>
      <c r="B734" s="1" t="s">
        <v>1158</v>
      </c>
      <c r="C734" s="1" t="s">
        <v>1377</v>
      </c>
      <c r="D734" s="1" t="s">
        <v>12</v>
      </c>
      <c r="E734" s="1" t="s">
        <v>11</v>
      </c>
      <c r="F734" s="1" t="s">
        <v>12</v>
      </c>
      <c r="G734" s="1" t="s">
        <v>6053</v>
      </c>
      <c r="H734" s="1">
        <v>100004080</v>
      </c>
      <c r="I734" s="1">
        <v>1</v>
      </c>
      <c r="J734" s="1" t="s">
        <v>1398</v>
      </c>
      <c r="K734" s="1" t="s">
        <v>1397</v>
      </c>
      <c r="L734" s="1" t="s">
        <v>32</v>
      </c>
      <c r="M734" s="1" t="s">
        <v>9</v>
      </c>
    </row>
    <row r="735" spans="1:13">
      <c r="A735" s="1">
        <v>100004083</v>
      </c>
      <c r="B735" s="1" t="s">
        <v>1158</v>
      </c>
      <c r="C735" s="1" t="s">
        <v>1377</v>
      </c>
      <c r="D735" s="1" t="s">
        <v>46</v>
      </c>
      <c r="E735" s="1" t="s">
        <v>2</v>
      </c>
      <c r="F735" s="1" t="s">
        <v>46</v>
      </c>
      <c r="G735" s="1" t="s">
        <v>6053</v>
      </c>
      <c r="H735" s="1">
        <v>100004083</v>
      </c>
      <c r="I735" s="1">
        <v>1</v>
      </c>
      <c r="J735" s="1" t="s">
        <v>1399</v>
      </c>
      <c r="K735" s="1" t="s">
        <v>1166</v>
      </c>
      <c r="L735" s="1" t="s">
        <v>8</v>
      </c>
      <c r="M735" s="1" t="s">
        <v>9</v>
      </c>
    </row>
    <row r="736" spans="1:13">
      <c r="A736" s="1">
        <v>100004088</v>
      </c>
      <c r="B736" s="1" t="s">
        <v>1158</v>
      </c>
      <c r="C736" s="1" t="s">
        <v>1377</v>
      </c>
      <c r="D736" s="1" t="s">
        <v>12</v>
      </c>
      <c r="E736" s="1" t="s">
        <v>11</v>
      </c>
      <c r="F736" s="1" t="s">
        <v>12</v>
      </c>
      <c r="G736" s="1" t="s">
        <v>6053</v>
      </c>
      <c r="H736" s="1">
        <v>100004088</v>
      </c>
      <c r="I736" s="1">
        <v>1</v>
      </c>
      <c r="J736" s="1" t="s">
        <v>1400</v>
      </c>
      <c r="K736" s="1" t="s">
        <v>1397</v>
      </c>
      <c r="L736" s="1" t="s">
        <v>32</v>
      </c>
      <c r="M736" s="1" t="s">
        <v>9</v>
      </c>
    </row>
    <row r="737" spans="1:13">
      <c r="A737" s="1">
        <v>100004095</v>
      </c>
      <c r="B737" s="1" t="s">
        <v>1158</v>
      </c>
      <c r="C737" s="1" t="s">
        <v>1377</v>
      </c>
      <c r="D737" s="1" t="s">
        <v>176</v>
      </c>
      <c r="E737" s="1" t="s">
        <v>11</v>
      </c>
      <c r="F737" s="1" t="s">
        <v>12</v>
      </c>
      <c r="G737" s="1" t="s">
        <v>6053</v>
      </c>
      <c r="H737" s="1">
        <v>100004095</v>
      </c>
      <c r="I737" s="1">
        <v>1</v>
      </c>
      <c r="J737" s="1" t="s">
        <v>1401</v>
      </c>
      <c r="K737" s="1" t="s">
        <v>1402</v>
      </c>
      <c r="L737" s="1" t="s">
        <v>32</v>
      </c>
      <c r="M737" s="1" t="s">
        <v>9</v>
      </c>
    </row>
    <row r="738" spans="1:13">
      <c r="A738" s="1">
        <v>100004101</v>
      </c>
      <c r="B738" s="1" t="s">
        <v>1158</v>
      </c>
      <c r="C738" s="1" t="s">
        <v>1377</v>
      </c>
      <c r="D738" s="1" t="s">
        <v>1403</v>
      </c>
      <c r="E738" s="1" t="s">
        <v>11</v>
      </c>
      <c r="F738" s="1" t="s">
        <v>12</v>
      </c>
      <c r="G738" s="1" t="s">
        <v>6053</v>
      </c>
      <c r="H738" s="1">
        <v>100004101</v>
      </c>
      <c r="I738" s="1">
        <v>1</v>
      </c>
      <c r="J738" s="1" t="s">
        <v>1404</v>
      </c>
      <c r="K738" s="1" t="s">
        <v>1405</v>
      </c>
      <c r="L738" s="1" t="s">
        <v>32</v>
      </c>
      <c r="M738" s="1" t="s">
        <v>9</v>
      </c>
    </row>
    <row r="739" spans="1:13">
      <c r="A739" s="1">
        <v>100004109</v>
      </c>
      <c r="B739" s="1" t="s">
        <v>1158</v>
      </c>
      <c r="C739" s="1" t="s">
        <v>1377</v>
      </c>
      <c r="D739" s="1" t="s">
        <v>12</v>
      </c>
      <c r="E739" s="1" t="s">
        <v>11</v>
      </c>
      <c r="F739" s="1" t="s">
        <v>12</v>
      </c>
      <c r="G739" s="1" t="s">
        <v>6053</v>
      </c>
      <c r="H739" s="1">
        <v>100004109</v>
      </c>
      <c r="I739" s="1">
        <v>1</v>
      </c>
      <c r="J739" s="1" t="s">
        <v>1406</v>
      </c>
      <c r="K739" s="1" t="s">
        <v>1407</v>
      </c>
      <c r="L739" s="1" t="s">
        <v>32</v>
      </c>
      <c r="M739" s="1" t="s">
        <v>9</v>
      </c>
    </row>
    <row r="740" spans="1:13">
      <c r="A740" s="1">
        <v>100004113</v>
      </c>
      <c r="B740" s="1" t="s">
        <v>1158</v>
      </c>
      <c r="C740" s="1" t="s">
        <v>1377</v>
      </c>
      <c r="D740" s="1" t="s">
        <v>12</v>
      </c>
      <c r="E740" s="1" t="s">
        <v>11</v>
      </c>
      <c r="F740" s="1" t="s">
        <v>12</v>
      </c>
      <c r="G740" s="1" t="s">
        <v>6053</v>
      </c>
      <c r="H740" s="1">
        <v>100004113</v>
      </c>
      <c r="I740" s="1">
        <v>1</v>
      </c>
      <c r="J740" s="1" t="s">
        <v>1408</v>
      </c>
      <c r="K740" s="1" t="s">
        <v>1409</v>
      </c>
      <c r="L740" s="1" t="s">
        <v>32</v>
      </c>
      <c r="M740" s="1" t="s">
        <v>9</v>
      </c>
    </row>
    <row r="741" spans="1:13">
      <c r="A741" s="1">
        <v>100004123</v>
      </c>
      <c r="B741" s="1" t="s">
        <v>1158</v>
      </c>
      <c r="C741" s="1" t="s">
        <v>1377</v>
      </c>
      <c r="D741" s="1" t="s">
        <v>176</v>
      </c>
      <c r="E741" s="1" t="s">
        <v>11</v>
      </c>
      <c r="F741" s="1" t="s">
        <v>12</v>
      </c>
      <c r="G741" s="1" t="s">
        <v>6053</v>
      </c>
      <c r="H741" s="1">
        <v>100004123</v>
      </c>
      <c r="I741" s="1">
        <v>1</v>
      </c>
      <c r="J741" s="1" t="s">
        <v>1410</v>
      </c>
      <c r="K741" s="1" t="s">
        <v>1411</v>
      </c>
      <c r="L741" s="1" t="s">
        <v>32</v>
      </c>
      <c r="M741" s="1" t="s">
        <v>9</v>
      </c>
    </row>
    <row r="742" spans="1:13">
      <c r="A742" s="1">
        <v>100004126</v>
      </c>
      <c r="B742" s="1" t="s">
        <v>1158</v>
      </c>
      <c r="C742" s="1" t="s">
        <v>1377</v>
      </c>
      <c r="D742" s="1" t="s">
        <v>176</v>
      </c>
      <c r="E742" s="1" t="s">
        <v>11</v>
      </c>
      <c r="F742" s="1" t="s">
        <v>12</v>
      </c>
      <c r="G742" s="1" t="s">
        <v>6053</v>
      </c>
      <c r="H742" s="1">
        <v>100004126</v>
      </c>
      <c r="I742" s="1">
        <v>1</v>
      </c>
      <c r="J742" s="1" t="s">
        <v>1412</v>
      </c>
      <c r="K742" s="1" t="s">
        <v>1413</v>
      </c>
      <c r="L742" s="1" t="s">
        <v>32</v>
      </c>
      <c r="M742" s="1" t="s">
        <v>9</v>
      </c>
    </row>
    <row r="743" spans="1:13">
      <c r="A743" s="1">
        <v>100004134</v>
      </c>
      <c r="B743" s="1" t="s">
        <v>1158</v>
      </c>
      <c r="C743" s="1" t="s">
        <v>1377</v>
      </c>
      <c r="D743" s="1" t="s">
        <v>12</v>
      </c>
      <c r="E743" s="1" t="s">
        <v>11</v>
      </c>
      <c r="F743" s="1" t="s">
        <v>12</v>
      </c>
      <c r="G743" s="1" t="s">
        <v>6053</v>
      </c>
      <c r="H743" s="1">
        <v>100004134</v>
      </c>
      <c r="I743" s="1">
        <v>1</v>
      </c>
      <c r="J743" s="1" t="s">
        <v>1414</v>
      </c>
      <c r="K743" s="1" t="s">
        <v>1415</v>
      </c>
      <c r="L743" s="1" t="s">
        <v>32</v>
      </c>
      <c r="M743" s="1" t="s">
        <v>9</v>
      </c>
    </row>
    <row r="744" spans="1:13">
      <c r="A744" s="1">
        <v>100004139</v>
      </c>
      <c r="B744" s="1" t="s">
        <v>1158</v>
      </c>
      <c r="C744" s="1" t="s">
        <v>1377</v>
      </c>
      <c r="D744" s="1" t="s">
        <v>176</v>
      </c>
      <c r="E744" s="1" t="s">
        <v>11</v>
      </c>
      <c r="F744" s="1" t="s">
        <v>407</v>
      </c>
      <c r="G744" s="1" t="s">
        <v>6053</v>
      </c>
      <c r="H744" s="1">
        <v>100004139</v>
      </c>
      <c r="I744" s="1">
        <v>1</v>
      </c>
      <c r="J744" s="1" t="s">
        <v>1416</v>
      </c>
      <c r="K744" s="1" t="s">
        <v>1417</v>
      </c>
      <c r="L744" s="1" t="s">
        <v>32</v>
      </c>
      <c r="M744" s="1" t="s">
        <v>9</v>
      </c>
    </row>
    <row r="745" spans="1:13">
      <c r="A745" s="1">
        <v>100004148</v>
      </c>
      <c r="B745" s="1" t="s">
        <v>1158</v>
      </c>
      <c r="C745" s="1" t="s">
        <v>1377</v>
      </c>
      <c r="D745" s="1" t="s">
        <v>1418</v>
      </c>
      <c r="E745" s="1" t="s">
        <v>11</v>
      </c>
      <c r="F745" s="1" t="s">
        <v>12</v>
      </c>
      <c r="G745" s="1" t="s">
        <v>6053</v>
      </c>
      <c r="H745" s="1">
        <v>100004148</v>
      </c>
      <c r="I745" s="1">
        <v>1</v>
      </c>
      <c r="J745" s="1" t="s">
        <v>1419</v>
      </c>
      <c r="K745" s="1" t="s">
        <v>1420</v>
      </c>
      <c r="L745" s="1" t="s">
        <v>32</v>
      </c>
      <c r="M745" s="1" t="s">
        <v>9</v>
      </c>
    </row>
    <row r="746" spans="1:13">
      <c r="A746" s="1">
        <v>100004156</v>
      </c>
      <c r="B746" s="1" t="s">
        <v>1158</v>
      </c>
      <c r="C746" s="1" t="s">
        <v>1377</v>
      </c>
      <c r="D746" s="1" t="s">
        <v>1421</v>
      </c>
      <c r="E746" s="1" t="s">
        <v>11</v>
      </c>
      <c r="F746" s="1" t="s">
        <v>12</v>
      </c>
      <c r="G746" s="1" t="s">
        <v>6054</v>
      </c>
      <c r="H746" s="1">
        <v>100017416</v>
      </c>
      <c r="I746" s="1">
        <v>2</v>
      </c>
      <c r="J746" s="1" t="s">
        <v>1422</v>
      </c>
      <c r="K746" s="1" t="s">
        <v>1423</v>
      </c>
      <c r="L746" s="1" t="s">
        <v>32</v>
      </c>
      <c r="M746" s="1" t="s">
        <v>9</v>
      </c>
    </row>
    <row r="747" spans="1:13">
      <c r="A747" s="1">
        <v>100004161</v>
      </c>
      <c r="B747" s="1" t="s">
        <v>1158</v>
      </c>
      <c r="C747" s="1" t="s">
        <v>1377</v>
      </c>
      <c r="D747" s="1" t="s">
        <v>12</v>
      </c>
      <c r="E747" s="1" t="s">
        <v>11</v>
      </c>
      <c r="F747" s="1" t="s">
        <v>12</v>
      </c>
      <c r="G747" s="1" t="s">
        <v>6053</v>
      </c>
      <c r="H747" s="1">
        <v>100004161</v>
      </c>
      <c r="I747" s="1">
        <v>1</v>
      </c>
      <c r="J747" s="1" t="s">
        <v>1424</v>
      </c>
      <c r="K747" s="1" t="s">
        <v>1425</v>
      </c>
      <c r="L747" s="1" t="s">
        <v>32</v>
      </c>
      <c r="M747" s="1" t="s">
        <v>9</v>
      </c>
    </row>
    <row r="748" spans="1:13">
      <c r="A748" s="1">
        <v>100004164</v>
      </c>
      <c r="B748" s="1" t="s">
        <v>1158</v>
      </c>
      <c r="C748" s="1" t="s">
        <v>1377</v>
      </c>
      <c r="D748" s="1" t="s">
        <v>1426</v>
      </c>
      <c r="E748" s="1" t="s">
        <v>11</v>
      </c>
      <c r="F748" s="1" t="s">
        <v>407</v>
      </c>
      <c r="G748" s="1" t="s">
        <v>6053</v>
      </c>
      <c r="H748" s="1">
        <v>100004164</v>
      </c>
      <c r="I748" s="1">
        <v>1</v>
      </c>
      <c r="J748" s="1" t="s">
        <v>1427</v>
      </c>
      <c r="K748" s="1" t="s">
        <v>1428</v>
      </c>
      <c r="L748" s="1" t="s">
        <v>32</v>
      </c>
      <c r="M748" s="1" t="s">
        <v>9</v>
      </c>
    </row>
    <row r="749" spans="1:13">
      <c r="A749" s="1">
        <v>100004169</v>
      </c>
      <c r="B749" s="1" t="s">
        <v>1158</v>
      </c>
      <c r="C749" s="1" t="s">
        <v>1377</v>
      </c>
      <c r="D749" s="1" t="s">
        <v>176</v>
      </c>
      <c r="E749" s="1" t="s">
        <v>11</v>
      </c>
      <c r="F749" s="1" t="s">
        <v>12</v>
      </c>
      <c r="G749" s="1" t="s">
        <v>6053</v>
      </c>
      <c r="H749" s="1">
        <v>100004169</v>
      </c>
      <c r="I749" s="1">
        <v>1</v>
      </c>
      <c r="J749" s="1" t="s">
        <v>1429</v>
      </c>
      <c r="K749" s="1" t="s">
        <v>1430</v>
      </c>
      <c r="L749" s="1" t="s">
        <v>32</v>
      </c>
      <c r="M749" s="1" t="s">
        <v>9</v>
      </c>
    </row>
    <row r="750" spans="1:13">
      <c r="A750" s="1">
        <v>100004181</v>
      </c>
      <c r="B750" s="1" t="s">
        <v>1158</v>
      </c>
      <c r="C750" s="1" t="s">
        <v>1377</v>
      </c>
      <c r="D750" s="1" t="s">
        <v>12</v>
      </c>
      <c r="E750" s="1" t="s">
        <v>11</v>
      </c>
      <c r="F750" s="1" t="s">
        <v>12</v>
      </c>
      <c r="G750" s="1" t="s">
        <v>6053</v>
      </c>
      <c r="H750" s="1">
        <v>100004181</v>
      </c>
      <c r="I750" s="1">
        <v>2</v>
      </c>
      <c r="J750" s="1" t="s">
        <v>1431</v>
      </c>
      <c r="K750" s="1" t="s">
        <v>1432</v>
      </c>
      <c r="L750" s="1" t="s">
        <v>32</v>
      </c>
      <c r="M750" s="1" t="s">
        <v>9</v>
      </c>
    </row>
    <row r="751" spans="1:13">
      <c r="A751" s="1">
        <v>100004189</v>
      </c>
      <c r="B751" s="1" t="s">
        <v>1158</v>
      </c>
      <c r="C751" s="1" t="s">
        <v>1377</v>
      </c>
      <c r="D751" s="1" t="s">
        <v>12</v>
      </c>
      <c r="E751" s="1" t="s">
        <v>11</v>
      </c>
      <c r="F751" s="1" t="s">
        <v>407</v>
      </c>
      <c r="G751" s="1" t="s">
        <v>6053</v>
      </c>
      <c r="H751" s="1">
        <v>100004189</v>
      </c>
      <c r="I751" s="1">
        <v>1</v>
      </c>
      <c r="J751" s="1" t="s">
        <v>1433</v>
      </c>
      <c r="K751" s="1" t="s">
        <v>1434</v>
      </c>
      <c r="L751" s="1" t="s">
        <v>32</v>
      </c>
      <c r="M751" s="1" t="s">
        <v>9</v>
      </c>
    </row>
    <row r="752" spans="1:13">
      <c r="A752" s="1">
        <v>100004193</v>
      </c>
      <c r="B752" s="1" t="s">
        <v>1158</v>
      </c>
      <c r="C752" s="1" t="s">
        <v>1377</v>
      </c>
      <c r="D752" s="1" t="s">
        <v>12</v>
      </c>
      <c r="E752" s="1" t="s">
        <v>11</v>
      </c>
      <c r="F752" s="1" t="s">
        <v>12</v>
      </c>
      <c r="G752" s="1" t="s">
        <v>6053</v>
      </c>
      <c r="H752" s="1">
        <v>100004193</v>
      </c>
      <c r="I752" s="1">
        <v>2</v>
      </c>
      <c r="J752" s="1" t="s">
        <v>1435</v>
      </c>
      <c r="K752" s="1" t="s">
        <v>1436</v>
      </c>
      <c r="L752" s="1" t="s">
        <v>32</v>
      </c>
      <c r="M752" s="1" t="s">
        <v>9</v>
      </c>
    </row>
    <row r="753" spans="1:13">
      <c r="A753" s="1">
        <v>100004209</v>
      </c>
      <c r="B753" s="1" t="s">
        <v>1158</v>
      </c>
      <c r="C753" s="1" t="s">
        <v>1377</v>
      </c>
      <c r="D753" s="1" t="s">
        <v>1437</v>
      </c>
      <c r="E753" s="1" t="s">
        <v>11</v>
      </c>
      <c r="F753" s="1" t="s">
        <v>12</v>
      </c>
      <c r="G753" s="1" t="s">
        <v>6054</v>
      </c>
      <c r="H753" s="1">
        <v>100017415</v>
      </c>
      <c r="I753" s="1">
        <v>4</v>
      </c>
      <c r="J753" s="1" t="s">
        <v>1438</v>
      </c>
      <c r="K753" s="1" t="s">
        <v>1439</v>
      </c>
      <c r="L753" s="1" t="s">
        <v>39</v>
      </c>
      <c r="M753" s="1" t="s">
        <v>16</v>
      </c>
    </row>
    <row r="754" spans="1:13">
      <c r="A754" s="1">
        <v>100004210</v>
      </c>
      <c r="B754" s="1" t="s">
        <v>1158</v>
      </c>
      <c r="C754" s="1" t="s">
        <v>1377</v>
      </c>
      <c r="D754" s="1" t="s">
        <v>1440</v>
      </c>
      <c r="E754" s="1" t="s">
        <v>27</v>
      </c>
      <c r="F754" s="1" t="s">
        <v>18</v>
      </c>
      <c r="G754" s="1" t="s">
        <v>6054</v>
      </c>
      <c r="H754" s="1">
        <v>100017415</v>
      </c>
      <c r="I754" s="1">
        <v>4</v>
      </c>
      <c r="J754" s="1" t="s">
        <v>1438</v>
      </c>
      <c r="K754" s="1" t="s">
        <v>1439</v>
      </c>
      <c r="L754" s="1" t="s">
        <v>39</v>
      </c>
      <c r="M754" s="1" t="s">
        <v>16</v>
      </c>
    </row>
    <row r="755" spans="1:13">
      <c r="A755" s="1">
        <v>100004211</v>
      </c>
      <c r="B755" s="1" t="s">
        <v>1158</v>
      </c>
      <c r="C755" s="1" t="s">
        <v>1377</v>
      </c>
      <c r="D755" s="1" t="s">
        <v>1441</v>
      </c>
      <c r="E755" s="1" t="s">
        <v>20</v>
      </c>
      <c r="F755" s="1" t="s">
        <v>72</v>
      </c>
      <c r="G755" s="1" t="s">
        <v>6054</v>
      </c>
      <c r="H755" s="1">
        <v>100017415</v>
      </c>
      <c r="I755" s="1">
        <v>4</v>
      </c>
      <c r="J755" s="1" t="s">
        <v>1438</v>
      </c>
      <c r="K755" s="1" t="s">
        <v>1439</v>
      </c>
      <c r="L755" s="1" t="s">
        <v>39</v>
      </c>
      <c r="M755" s="1" t="s">
        <v>16</v>
      </c>
    </row>
    <row r="756" spans="1:13">
      <c r="A756" s="1">
        <v>100004218</v>
      </c>
      <c r="B756" s="1" t="s">
        <v>1158</v>
      </c>
      <c r="C756" s="1" t="s">
        <v>1377</v>
      </c>
      <c r="D756" s="1" t="s">
        <v>12</v>
      </c>
      <c r="E756" s="1" t="s">
        <v>11</v>
      </c>
      <c r="F756" s="1" t="s">
        <v>12</v>
      </c>
      <c r="G756" s="1" t="s">
        <v>6053</v>
      </c>
      <c r="H756" s="1">
        <v>100004218</v>
      </c>
      <c r="I756" s="1">
        <v>1</v>
      </c>
      <c r="J756" s="1" t="s">
        <v>1442</v>
      </c>
      <c r="K756" s="1" t="s">
        <v>1443</v>
      </c>
      <c r="L756" s="1" t="s">
        <v>32</v>
      </c>
      <c r="M756" s="1" t="s">
        <v>9</v>
      </c>
    </row>
    <row r="757" spans="1:13">
      <c r="A757" s="1">
        <v>100004222</v>
      </c>
      <c r="B757" s="1" t="s">
        <v>1158</v>
      </c>
      <c r="C757" s="1" t="s">
        <v>1377</v>
      </c>
      <c r="D757" s="1" t="s">
        <v>100</v>
      </c>
      <c r="E757" s="1" t="s">
        <v>20</v>
      </c>
      <c r="F757" s="1" t="s">
        <v>100</v>
      </c>
      <c r="G757" s="1" t="s">
        <v>6053</v>
      </c>
      <c r="H757" s="1">
        <v>100004222</v>
      </c>
      <c r="I757" s="1">
        <v>1</v>
      </c>
      <c r="J757" s="1" t="s">
        <v>1444</v>
      </c>
      <c r="K757" s="1" t="s">
        <v>1161</v>
      </c>
      <c r="L757" s="1" t="s">
        <v>15</v>
      </c>
      <c r="M757" s="1" t="s">
        <v>9</v>
      </c>
    </row>
    <row r="758" spans="1:13">
      <c r="A758" s="1">
        <v>100004241</v>
      </c>
      <c r="B758" s="1" t="s">
        <v>1158</v>
      </c>
      <c r="C758" s="1" t="s">
        <v>1377</v>
      </c>
      <c r="D758" s="1" t="s">
        <v>176</v>
      </c>
      <c r="E758" s="1" t="s">
        <v>11</v>
      </c>
      <c r="F758" s="1" t="s">
        <v>12</v>
      </c>
      <c r="G758" s="1" t="s">
        <v>6053</v>
      </c>
      <c r="H758" s="1">
        <v>100004241</v>
      </c>
      <c r="I758" s="1">
        <v>1</v>
      </c>
      <c r="J758" s="1" t="s">
        <v>1445</v>
      </c>
      <c r="K758" s="1" t="s">
        <v>1443</v>
      </c>
      <c r="L758" s="1" t="s">
        <v>32</v>
      </c>
      <c r="M758" s="1" t="s">
        <v>9</v>
      </c>
    </row>
    <row r="759" spans="1:13">
      <c r="A759" s="1">
        <v>100004245</v>
      </c>
      <c r="B759" s="1" t="s">
        <v>1158</v>
      </c>
      <c r="C759" s="1" t="s">
        <v>1377</v>
      </c>
      <c r="D759" s="1" t="s">
        <v>12</v>
      </c>
      <c r="E759" s="1" t="s">
        <v>11</v>
      </c>
      <c r="F759" s="1" t="s">
        <v>12</v>
      </c>
      <c r="G759" s="1" t="s">
        <v>6053</v>
      </c>
      <c r="H759" s="1">
        <v>100004245</v>
      </c>
      <c r="I759" s="1">
        <v>1</v>
      </c>
      <c r="J759" s="1" t="s">
        <v>1446</v>
      </c>
      <c r="K759" s="1" t="s">
        <v>1443</v>
      </c>
      <c r="L759" s="1" t="s">
        <v>32</v>
      </c>
      <c r="M759" s="1" t="s">
        <v>9</v>
      </c>
    </row>
    <row r="760" spans="1:13">
      <c r="A760" s="1">
        <v>100004249</v>
      </c>
      <c r="B760" s="1" t="s">
        <v>1158</v>
      </c>
      <c r="C760" s="1" t="s">
        <v>1377</v>
      </c>
      <c r="D760" s="1" t="s">
        <v>1447</v>
      </c>
      <c r="E760" s="1" t="s">
        <v>27</v>
      </c>
      <c r="F760" s="1" t="s">
        <v>18</v>
      </c>
      <c r="G760" s="1" t="s">
        <v>6053</v>
      </c>
      <c r="H760" s="1">
        <v>100004249</v>
      </c>
      <c r="I760" s="1">
        <v>1</v>
      </c>
      <c r="J760" s="1" t="s">
        <v>1448</v>
      </c>
      <c r="K760" s="1" t="s">
        <v>1161</v>
      </c>
      <c r="L760" s="1" t="s">
        <v>15</v>
      </c>
      <c r="M760" s="1" t="s">
        <v>9</v>
      </c>
    </row>
    <row r="761" spans="1:13">
      <c r="A761" s="1">
        <v>100004251</v>
      </c>
      <c r="B761" s="1" t="s">
        <v>1158</v>
      </c>
      <c r="C761" s="1" t="s">
        <v>1377</v>
      </c>
      <c r="D761" s="1" t="s">
        <v>750</v>
      </c>
      <c r="E761" s="1" t="s">
        <v>20</v>
      </c>
      <c r="F761" s="1" t="s">
        <v>72</v>
      </c>
      <c r="G761" s="1" t="s">
        <v>6053</v>
      </c>
      <c r="H761" s="1">
        <v>100004251</v>
      </c>
      <c r="I761" s="1">
        <v>1</v>
      </c>
      <c r="J761" s="1" t="s">
        <v>1449</v>
      </c>
      <c r="K761" s="1" t="s">
        <v>1161</v>
      </c>
      <c r="L761" s="1" t="s">
        <v>15</v>
      </c>
      <c r="M761" s="1" t="s">
        <v>9</v>
      </c>
    </row>
    <row r="762" spans="1:13">
      <c r="A762" s="1">
        <v>100004254</v>
      </c>
      <c r="B762" s="1" t="s">
        <v>1158</v>
      </c>
      <c r="C762" s="1" t="s">
        <v>1377</v>
      </c>
      <c r="D762" s="1" t="s">
        <v>841</v>
      </c>
      <c r="E762" s="1" t="s">
        <v>2</v>
      </c>
      <c r="F762" s="1" t="s">
        <v>277</v>
      </c>
      <c r="G762" s="1" t="s">
        <v>6054</v>
      </c>
      <c r="H762" s="1">
        <v>100017414</v>
      </c>
      <c r="I762" s="1">
        <v>3</v>
      </c>
      <c r="J762" s="1" t="s">
        <v>1450</v>
      </c>
      <c r="K762" s="1" t="s">
        <v>1166</v>
      </c>
      <c r="L762" s="1" t="s">
        <v>8</v>
      </c>
      <c r="M762" s="1" t="s">
        <v>9</v>
      </c>
    </row>
    <row r="763" spans="1:13">
      <c r="A763" s="1">
        <v>100004255</v>
      </c>
      <c r="B763" s="1" t="s">
        <v>1158</v>
      </c>
      <c r="C763" s="1" t="s">
        <v>1377</v>
      </c>
      <c r="D763" s="1" t="s">
        <v>1451</v>
      </c>
      <c r="E763" s="1" t="s">
        <v>2</v>
      </c>
      <c r="F763" s="1" t="s">
        <v>1452</v>
      </c>
      <c r="G763" s="1" t="s">
        <v>6054</v>
      </c>
      <c r="H763" s="1">
        <v>100017414</v>
      </c>
      <c r="I763" s="1">
        <v>3</v>
      </c>
      <c r="J763" s="1" t="s">
        <v>1450</v>
      </c>
      <c r="K763" s="1" t="s">
        <v>1166</v>
      </c>
      <c r="L763" s="1" t="s">
        <v>8</v>
      </c>
      <c r="M763" s="1" t="s">
        <v>9</v>
      </c>
    </row>
    <row r="764" spans="1:13">
      <c r="A764" s="1">
        <v>100004260</v>
      </c>
      <c r="B764" s="1" t="s">
        <v>1158</v>
      </c>
      <c r="C764" s="1" t="s">
        <v>1377</v>
      </c>
      <c r="D764" s="1" t="s">
        <v>176</v>
      </c>
      <c r="E764" s="1" t="s">
        <v>11</v>
      </c>
      <c r="F764" s="1" t="s">
        <v>12</v>
      </c>
      <c r="G764" s="1" t="s">
        <v>6053</v>
      </c>
      <c r="H764" s="1">
        <v>100004260</v>
      </c>
      <c r="I764" s="1">
        <v>1</v>
      </c>
      <c r="J764" s="1" t="s">
        <v>1453</v>
      </c>
      <c r="K764" s="1" t="s">
        <v>1443</v>
      </c>
      <c r="L764" s="1" t="s">
        <v>32</v>
      </c>
      <c r="M764" s="1" t="s">
        <v>9</v>
      </c>
    </row>
    <row r="765" spans="1:13">
      <c r="A765" s="1">
        <v>100004266</v>
      </c>
      <c r="B765" s="1" t="s">
        <v>1158</v>
      </c>
      <c r="C765" s="1" t="s">
        <v>1377</v>
      </c>
      <c r="D765" s="1" t="s">
        <v>12</v>
      </c>
      <c r="E765" s="1" t="s">
        <v>11</v>
      </c>
      <c r="F765" s="1" t="s">
        <v>12</v>
      </c>
      <c r="G765" s="1" t="s">
        <v>6053</v>
      </c>
      <c r="H765" s="1">
        <v>100004266</v>
      </c>
      <c r="I765" s="1">
        <v>1</v>
      </c>
      <c r="J765" s="1" t="s">
        <v>1454</v>
      </c>
      <c r="K765" s="1" t="s">
        <v>1443</v>
      </c>
      <c r="L765" s="1" t="s">
        <v>32</v>
      </c>
      <c r="M765" s="1" t="s">
        <v>9</v>
      </c>
    </row>
    <row r="766" spans="1:13">
      <c r="A766" s="1">
        <v>100004274</v>
      </c>
      <c r="B766" s="1" t="s">
        <v>1158</v>
      </c>
      <c r="C766" s="1" t="s">
        <v>1377</v>
      </c>
      <c r="D766" s="1" t="s">
        <v>12</v>
      </c>
      <c r="E766" s="1" t="s">
        <v>11</v>
      </c>
      <c r="F766" s="1" t="s">
        <v>12</v>
      </c>
      <c r="G766" s="1" t="s">
        <v>6053</v>
      </c>
      <c r="H766" s="1">
        <v>100004274</v>
      </c>
      <c r="I766" s="1">
        <v>2</v>
      </c>
      <c r="J766" s="1" t="s">
        <v>1455</v>
      </c>
      <c r="K766" s="1" t="s">
        <v>1443</v>
      </c>
      <c r="L766" s="1" t="s">
        <v>32</v>
      </c>
      <c r="M766" s="1" t="s">
        <v>9</v>
      </c>
    </row>
    <row r="767" spans="1:13">
      <c r="A767" s="1">
        <v>100004281</v>
      </c>
      <c r="B767" s="1" t="s">
        <v>1158</v>
      </c>
      <c r="C767" s="1" t="s">
        <v>1377</v>
      </c>
      <c r="D767" s="1" t="s">
        <v>1456</v>
      </c>
      <c r="E767" s="1" t="s">
        <v>20</v>
      </c>
      <c r="F767" s="1" t="s">
        <v>72</v>
      </c>
      <c r="G767" s="1" t="s">
        <v>6053</v>
      </c>
      <c r="H767" s="1">
        <v>100004281</v>
      </c>
      <c r="I767" s="1">
        <v>1</v>
      </c>
      <c r="J767" s="1" t="s">
        <v>1457</v>
      </c>
      <c r="K767" s="1" t="s">
        <v>1161</v>
      </c>
      <c r="L767" s="1" t="s">
        <v>15</v>
      </c>
      <c r="M767" s="1" t="s">
        <v>9</v>
      </c>
    </row>
    <row r="768" spans="1:13">
      <c r="A768" s="1">
        <v>100004286</v>
      </c>
      <c r="B768" s="1" t="s">
        <v>1158</v>
      </c>
      <c r="C768" s="1" t="s">
        <v>1377</v>
      </c>
      <c r="D768" s="1" t="s">
        <v>1458</v>
      </c>
      <c r="E768" s="1" t="s">
        <v>2</v>
      </c>
      <c r="F768" s="1" t="s">
        <v>277</v>
      </c>
      <c r="G768" s="1" t="s">
        <v>6054</v>
      </c>
      <c r="H768" s="1">
        <v>100017411</v>
      </c>
      <c r="I768" s="1">
        <v>5</v>
      </c>
      <c r="J768" s="1" t="s">
        <v>1459</v>
      </c>
      <c r="K768" s="1" t="s">
        <v>1166</v>
      </c>
      <c r="L768" s="1" t="s">
        <v>8</v>
      </c>
      <c r="M768" s="1" t="s">
        <v>9</v>
      </c>
    </row>
    <row r="769" spans="1:13">
      <c r="A769" s="1">
        <v>100004287</v>
      </c>
      <c r="B769" s="1" t="s">
        <v>1158</v>
      </c>
      <c r="C769" s="1" t="s">
        <v>1377</v>
      </c>
      <c r="D769" s="1" t="s">
        <v>1460</v>
      </c>
      <c r="E769" s="1" t="s">
        <v>2</v>
      </c>
      <c r="F769" s="1" t="s">
        <v>670</v>
      </c>
      <c r="G769" s="1" t="s">
        <v>6054</v>
      </c>
      <c r="H769" s="1">
        <v>100017411</v>
      </c>
      <c r="I769" s="1">
        <v>5</v>
      </c>
      <c r="J769" s="1" t="s">
        <v>1459</v>
      </c>
      <c r="K769" s="1" t="s">
        <v>1166</v>
      </c>
      <c r="L769" s="1" t="s">
        <v>8</v>
      </c>
      <c r="M769" s="1" t="s">
        <v>9</v>
      </c>
    </row>
    <row r="770" spans="1:13">
      <c r="A770" s="1">
        <v>100004302</v>
      </c>
      <c r="B770" s="1" t="s">
        <v>1158</v>
      </c>
      <c r="C770" s="1" t="s">
        <v>1377</v>
      </c>
      <c r="D770" s="1" t="s">
        <v>176</v>
      </c>
      <c r="E770" s="1" t="s">
        <v>11</v>
      </c>
      <c r="F770" s="1" t="s">
        <v>12</v>
      </c>
      <c r="G770" s="1" t="s">
        <v>6053</v>
      </c>
      <c r="H770" s="1">
        <v>100004302</v>
      </c>
      <c r="I770" s="1">
        <v>1</v>
      </c>
      <c r="J770" s="1" t="s">
        <v>1461</v>
      </c>
      <c r="K770" s="1" t="s">
        <v>1462</v>
      </c>
      <c r="L770" s="1" t="s">
        <v>32</v>
      </c>
      <c r="M770" s="1" t="s">
        <v>9</v>
      </c>
    </row>
    <row r="771" spans="1:13">
      <c r="A771" s="1">
        <v>100004309</v>
      </c>
      <c r="B771" s="1" t="s">
        <v>1158</v>
      </c>
      <c r="C771" s="1" t="s">
        <v>1377</v>
      </c>
      <c r="D771" s="1" t="s">
        <v>12</v>
      </c>
      <c r="E771" s="1" t="s">
        <v>11</v>
      </c>
      <c r="F771" s="1" t="s">
        <v>407</v>
      </c>
      <c r="G771" s="1" t="s">
        <v>6053</v>
      </c>
      <c r="H771" s="1">
        <v>100004309</v>
      </c>
      <c r="I771" s="1">
        <v>1</v>
      </c>
      <c r="J771" s="1" t="s">
        <v>1463</v>
      </c>
      <c r="K771" s="1" t="s">
        <v>1464</v>
      </c>
      <c r="L771" s="1" t="s">
        <v>32</v>
      </c>
      <c r="M771" s="1" t="s">
        <v>9</v>
      </c>
    </row>
    <row r="772" spans="1:13">
      <c r="A772" s="1">
        <v>100004320</v>
      </c>
      <c r="B772" s="1" t="s">
        <v>1158</v>
      </c>
      <c r="C772" s="1" t="s">
        <v>1377</v>
      </c>
      <c r="D772" s="1" t="s">
        <v>176</v>
      </c>
      <c r="E772" s="1" t="s">
        <v>11</v>
      </c>
      <c r="F772" s="1" t="s">
        <v>12</v>
      </c>
      <c r="G772" s="1" t="s">
        <v>6053</v>
      </c>
      <c r="H772" s="1">
        <v>100004320</v>
      </c>
      <c r="I772" s="1">
        <v>1</v>
      </c>
      <c r="J772" s="1" t="s">
        <v>1465</v>
      </c>
      <c r="K772" s="1" t="s">
        <v>1466</v>
      </c>
      <c r="L772" s="1" t="s">
        <v>32</v>
      </c>
      <c r="M772" s="1" t="s">
        <v>9</v>
      </c>
    </row>
    <row r="773" spans="1:13">
      <c r="A773" s="1">
        <v>100004327</v>
      </c>
      <c r="B773" s="1" t="s">
        <v>1158</v>
      </c>
      <c r="C773" s="1" t="s">
        <v>1377</v>
      </c>
      <c r="D773" s="1" t="s">
        <v>12</v>
      </c>
      <c r="E773" s="1" t="s">
        <v>11</v>
      </c>
      <c r="F773" s="1" t="s">
        <v>12</v>
      </c>
      <c r="G773" s="1" t="s">
        <v>6053</v>
      </c>
      <c r="H773" s="1">
        <v>100004327</v>
      </c>
      <c r="I773" s="1">
        <v>1</v>
      </c>
      <c r="J773" s="1" t="s">
        <v>1467</v>
      </c>
      <c r="K773" s="1" t="s">
        <v>1468</v>
      </c>
      <c r="L773" s="1" t="s">
        <v>32</v>
      </c>
      <c r="M773" s="1" t="s">
        <v>9</v>
      </c>
    </row>
    <row r="774" spans="1:13">
      <c r="A774" s="1">
        <v>100004334</v>
      </c>
      <c r="B774" s="1" t="s">
        <v>1158</v>
      </c>
      <c r="C774" s="1" t="s">
        <v>1470</v>
      </c>
      <c r="D774" s="1" t="s">
        <v>12</v>
      </c>
      <c r="E774" s="1" t="s">
        <v>11</v>
      </c>
      <c r="F774" s="1" t="s">
        <v>12</v>
      </c>
      <c r="G774" s="1" t="s">
        <v>6053</v>
      </c>
      <c r="H774" s="1">
        <v>100004334</v>
      </c>
      <c r="I774" s="1">
        <v>1</v>
      </c>
      <c r="J774" s="1" t="s">
        <v>1469</v>
      </c>
      <c r="K774" s="1" t="s">
        <v>1471</v>
      </c>
      <c r="L774" s="1" t="s">
        <v>32</v>
      </c>
      <c r="M774" s="1" t="s">
        <v>9</v>
      </c>
    </row>
    <row r="775" spans="1:13">
      <c r="A775" s="1">
        <v>100004340</v>
      </c>
      <c r="B775" s="1" t="s">
        <v>1158</v>
      </c>
      <c r="C775" s="1" t="s">
        <v>1470</v>
      </c>
      <c r="D775" s="1" t="s">
        <v>176</v>
      </c>
      <c r="E775" s="1" t="s">
        <v>11</v>
      </c>
      <c r="F775" s="1" t="s">
        <v>407</v>
      </c>
      <c r="G775" s="1" t="s">
        <v>6053</v>
      </c>
      <c r="H775" s="1">
        <v>100004340</v>
      </c>
      <c r="I775" s="1">
        <v>1</v>
      </c>
      <c r="J775" s="1" t="s">
        <v>1472</v>
      </c>
      <c r="K775" s="1" t="s">
        <v>1473</v>
      </c>
      <c r="L775" s="1" t="s">
        <v>32</v>
      </c>
      <c r="M775" s="1" t="s">
        <v>9</v>
      </c>
    </row>
    <row r="776" spans="1:13">
      <c r="A776" s="1">
        <v>100004347</v>
      </c>
      <c r="B776" s="1" t="s">
        <v>1158</v>
      </c>
      <c r="C776" s="1" t="s">
        <v>1470</v>
      </c>
      <c r="D776" s="1" t="s">
        <v>12</v>
      </c>
      <c r="E776" s="1" t="s">
        <v>11</v>
      </c>
      <c r="F776" s="1" t="s">
        <v>407</v>
      </c>
      <c r="G776" s="1" t="s">
        <v>6053</v>
      </c>
      <c r="H776" s="1">
        <v>100004347</v>
      </c>
      <c r="I776" s="1">
        <v>1</v>
      </c>
      <c r="J776" s="1" t="s">
        <v>1474</v>
      </c>
      <c r="K776" s="1" t="s">
        <v>1475</v>
      </c>
      <c r="L776" s="1" t="s">
        <v>32</v>
      </c>
      <c r="M776" s="1" t="s">
        <v>9</v>
      </c>
    </row>
    <row r="777" spans="1:13">
      <c r="A777" s="1">
        <v>100004356</v>
      </c>
      <c r="B777" s="1" t="s">
        <v>1158</v>
      </c>
      <c r="C777" s="1" t="s">
        <v>1470</v>
      </c>
      <c r="D777" s="1" t="s">
        <v>176</v>
      </c>
      <c r="E777" s="1" t="s">
        <v>11</v>
      </c>
      <c r="F777" s="1" t="s">
        <v>12</v>
      </c>
      <c r="G777" s="1" t="s">
        <v>6053</v>
      </c>
      <c r="H777" s="1">
        <v>100004356</v>
      </c>
      <c r="I777" s="1">
        <v>1</v>
      </c>
      <c r="J777" s="1" t="s">
        <v>1476</v>
      </c>
      <c r="K777" s="1" t="s">
        <v>1477</v>
      </c>
      <c r="L777" s="1" t="s">
        <v>32</v>
      </c>
      <c r="M777" s="1" t="s">
        <v>9</v>
      </c>
    </row>
    <row r="778" spans="1:13">
      <c r="A778" s="1">
        <v>100004360</v>
      </c>
      <c r="B778" s="1" t="s">
        <v>1158</v>
      </c>
      <c r="C778" s="1" t="s">
        <v>1470</v>
      </c>
      <c r="D778" s="1" t="s">
        <v>233</v>
      </c>
      <c r="E778" s="1" t="s">
        <v>11</v>
      </c>
      <c r="F778" s="1" t="s">
        <v>12</v>
      </c>
      <c r="G778" s="1" t="s">
        <v>6053</v>
      </c>
      <c r="H778" s="1">
        <v>100004360</v>
      </c>
      <c r="I778" s="1">
        <v>1</v>
      </c>
      <c r="J778" s="1" t="s">
        <v>1478</v>
      </c>
      <c r="K778" s="1" t="s">
        <v>1479</v>
      </c>
      <c r="L778" s="1" t="s">
        <v>32</v>
      </c>
      <c r="M778" s="1" t="s">
        <v>9</v>
      </c>
    </row>
    <row r="779" spans="1:13">
      <c r="A779" s="1">
        <v>100004363</v>
      </c>
      <c r="B779" s="1" t="s">
        <v>1158</v>
      </c>
      <c r="C779" s="1" t="s">
        <v>1470</v>
      </c>
      <c r="D779" s="1" t="s">
        <v>1480</v>
      </c>
      <c r="E779" s="1" t="s">
        <v>11</v>
      </c>
      <c r="F779" s="1" t="s">
        <v>12</v>
      </c>
      <c r="G779" s="1" t="s">
        <v>6053</v>
      </c>
      <c r="H779" s="1">
        <v>100004363</v>
      </c>
      <c r="I779" s="1">
        <v>1</v>
      </c>
      <c r="J779" s="1" t="s">
        <v>1481</v>
      </c>
      <c r="K779" s="1" t="s">
        <v>1482</v>
      </c>
      <c r="L779" s="1" t="s">
        <v>32</v>
      </c>
      <c r="M779" s="1" t="s">
        <v>9</v>
      </c>
    </row>
    <row r="780" spans="1:13">
      <c r="A780" s="1">
        <v>100004377</v>
      </c>
      <c r="B780" s="1" t="s">
        <v>1158</v>
      </c>
      <c r="C780" s="1" t="s">
        <v>1470</v>
      </c>
      <c r="D780" s="1" t="s">
        <v>176</v>
      </c>
      <c r="E780" s="1" t="s">
        <v>11</v>
      </c>
      <c r="F780" s="1" t="s">
        <v>12</v>
      </c>
      <c r="G780" s="1" t="s">
        <v>6053</v>
      </c>
      <c r="H780" s="1">
        <v>100004377</v>
      </c>
      <c r="I780" s="1">
        <v>1</v>
      </c>
      <c r="J780" s="1" t="s">
        <v>1483</v>
      </c>
      <c r="K780" s="1" t="s">
        <v>1484</v>
      </c>
      <c r="L780" s="1" t="s">
        <v>32</v>
      </c>
      <c r="M780" s="1" t="s">
        <v>9</v>
      </c>
    </row>
    <row r="781" spans="1:13">
      <c r="A781" s="1">
        <v>100004386</v>
      </c>
      <c r="B781" s="1" t="s">
        <v>1158</v>
      </c>
      <c r="C781" s="1" t="s">
        <v>1470</v>
      </c>
      <c r="D781" s="1" t="s">
        <v>12</v>
      </c>
      <c r="E781" s="1" t="s">
        <v>11</v>
      </c>
      <c r="F781" s="1" t="s">
        <v>12</v>
      </c>
      <c r="G781" s="1" t="s">
        <v>6053</v>
      </c>
      <c r="H781" s="1">
        <v>100004386</v>
      </c>
      <c r="I781" s="1">
        <v>1</v>
      </c>
      <c r="J781" s="1" t="s">
        <v>1485</v>
      </c>
      <c r="K781" s="1" t="s">
        <v>1486</v>
      </c>
      <c r="L781" s="1" t="s">
        <v>32</v>
      </c>
      <c r="M781" s="1" t="s">
        <v>9</v>
      </c>
    </row>
    <row r="782" spans="1:13">
      <c r="A782" s="1">
        <v>100004392</v>
      </c>
      <c r="B782" s="1" t="s">
        <v>1158</v>
      </c>
      <c r="C782" s="1" t="s">
        <v>1470</v>
      </c>
      <c r="D782" s="1" t="s">
        <v>787</v>
      </c>
      <c r="E782" s="1" t="s">
        <v>11</v>
      </c>
      <c r="F782" s="1" t="s">
        <v>12</v>
      </c>
      <c r="G782" s="1" t="s">
        <v>6053</v>
      </c>
      <c r="H782" s="1">
        <v>100004392</v>
      </c>
      <c r="I782" s="1">
        <v>1</v>
      </c>
      <c r="J782" s="1" t="s">
        <v>1487</v>
      </c>
      <c r="K782" s="1" t="s">
        <v>1486</v>
      </c>
      <c r="L782" s="1" t="s">
        <v>32</v>
      </c>
      <c r="M782" s="1" t="s">
        <v>9</v>
      </c>
    </row>
    <row r="783" spans="1:13">
      <c r="A783" s="1">
        <v>100004400</v>
      </c>
      <c r="B783" s="1" t="s">
        <v>1158</v>
      </c>
      <c r="C783" s="1" t="s">
        <v>1470</v>
      </c>
      <c r="D783" s="1" t="s">
        <v>12</v>
      </c>
      <c r="E783" s="1" t="s">
        <v>11</v>
      </c>
      <c r="F783" s="1" t="s">
        <v>12</v>
      </c>
      <c r="G783" s="1" t="s">
        <v>6053</v>
      </c>
      <c r="H783" s="1">
        <v>100004400</v>
      </c>
      <c r="I783" s="1">
        <v>1</v>
      </c>
      <c r="J783" s="1" t="s">
        <v>1488</v>
      </c>
      <c r="K783" s="1" t="s">
        <v>1486</v>
      </c>
      <c r="L783" s="1" t="s">
        <v>32</v>
      </c>
      <c r="M783" s="1" t="s">
        <v>9</v>
      </c>
    </row>
    <row r="784" spans="1:13">
      <c r="A784" s="1">
        <v>100004413</v>
      </c>
      <c r="B784" s="1" t="s">
        <v>1158</v>
      </c>
      <c r="C784" s="1" t="s">
        <v>1470</v>
      </c>
      <c r="D784" s="1" t="s">
        <v>176</v>
      </c>
      <c r="E784" s="1" t="s">
        <v>11</v>
      </c>
      <c r="F784" s="1" t="s">
        <v>12</v>
      </c>
      <c r="G784" s="1" t="s">
        <v>6053</v>
      </c>
      <c r="H784" s="1">
        <v>100004413</v>
      </c>
      <c r="I784" s="1">
        <v>1</v>
      </c>
      <c r="J784" s="1" t="s">
        <v>1489</v>
      </c>
      <c r="K784" s="1" t="s">
        <v>1486</v>
      </c>
      <c r="L784" s="1" t="s">
        <v>32</v>
      </c>
      <c r="M784" s="1" t="s">
        <v>9</v>
      </c>
    </row>
    <row r="785" spans="1:13">
      <c r="A785" s="1">
        <v>100004421</v>
      </c>
      <c r="B785" s="1" t="s">
        <v>1158</v>
      </c>
      <c r="C785" s="1" t="s">
        <v>1470</v>
      </c>
      <c r="D785" s="1" t="s">
        <v>898</v>
      </c>
      <c r="E785" s="1" t="s">
        <v>2</v>
      </c>
      <c r="F785" s="1" t="s">
        <v>46</v>
      </c>
      <c r="G785" s="1" t="s">
        <v>6054</v>
      </c>
      <c r="H785" s="1">
        <v>100017417</v>
      </c>
      <c r="I785" s="1">
        <v>3</v>
      </c>
      <c r="J785" s="1" t="s">
        <v>1490</v>
      </c>
      <c r="K785" s="1" t="s">
        <v>1166</v>
      </c>
      <c r="L785" s="1" t="s">
        <v>8</v>
      </c>
      <c r="M785" s="1" t="s">
        <v>9</v>
      </c>
    </row>
    <row r="786" spans="1:13">
      <c r="A786" s="1">
        <v>100004424</v>
      </c>
      <c r="B786" s="1" t="s">
        <v>1158</v>
      </c>
      <c r="C786" s="1" t="s">
        <v>1470</v>
      </c>
      <c r="D786" s="1" t="s">
        <v>750</v>
      </c>
      <c r="E786" s="1" t="s">
        <v>20</v>
      </c>
      <c r="F786" s="1" t="s">
        <v>72</v>
      </c>
      <c r="G786" s="1" t="s">
        <v>6053</v>
      </c>
      <c r="H786" s="1">
        <v>100004424</v>
      </c>
      <c r="I786" s="1">
        <v>1</v>
      </c>
      <c r="J786" s="1" t="s">
        <v>1491</v>
      </c>
      <c r="K786" s="1" t="s">
        <v>1161</v>
      </c>
      <c r="L786" s="1" t="s">
        <v>15</v>
      </c>
      <c r="M786" s="1" t="s">
        <v>9</v>
      </c>
    </row>
    <row r="787" spans="1:13">
      <c r="A787" s="1">
        <v>100004429</v>
      </c>
      <c r="B787" s="1" t="s">
        <v>1158</v>
      </c>
      <c r="C787" s="1" t="s">
        <v>1470</v>
      </c>
      <c r="D787" s="1" t="s">
        <v>18</v>
      </c>
      <c r="E787" s="1" t="s">
        <v>27</v>
      </c>
      <c r="F787" s="1" t="s">
        <v>18</v>
      </c>
      <c r="G787" s="1" t="s">
        <v>6053</v>
      </c>
      <c r="H787" s="1">
        <v>100004429</v>
      </c>
      <c r="I787" s="1">
        <v>1</v>
      </c>
      <c r="J787" s="1" t="s">
        <v>1492</v>
      </c>
      <c r="K787" s="1" t="s">
        <v>1161</v>
      </c>
      <c r="L787" s="1" t="s">
        <v>15</v>
      </c>
      <c r="M787" s="1" t="s">
        <v>9</v>
      </c>
    </row>
    <row r="788" spans="1:13">
      <c r="A788" s="1">
        <v>100004437</v>
      </c>
      <c r="B788" s="1" t="s">
        <v>1158</v>
      </c>
      <c r="C788" s="1" t="s">
        <v>1470</v>
      </c>
      <c r="D788" s="1" t="s">
        <v>176</v>
      </c>
      <c r="E788" s="1" t="s">
        <v>11</v>
      </c>
      <c r="F788" s="1" t="s">
        <v>407</v>
      </c>
      <c r="G788" s="1" t="s">
        <v>6053</v>
      </c>
      <c r="H788" s="1">
        <v>100004437</v>
      </c>
      <c r="I788" s="1">
        <v>1</v>
      </c>
      <c r="J788" s="1" t="s">
        <v>1493</v>
      </c>
      <c r="K788" s="1" t="s">
        <v>1494</v>
      </c>
      <c r="L788" s="1" t="s">
        <v>32</v>
      </c>
      <c r="M788" s="1" t="s">
        <v>9</v>
      </c>
    </row>
    <row r="789" spans="1:13">
      <c r="A789" s="1">
        <v>100004440</v>
      </c>
      <c r="B789" s="1" t="s">
        <v>1158</v>
      </c>
      <c r="C789" s="1" t="s">
        <v>1470</v>
      </c>
      <c r="D789" s="1" t="s">
        <v>176</v>
      </c>
      <c r="E789" s="1" t="s">
        <v>11</v>
      </c>
      <c r="F789" s="1" t="s">
        <v>12</v>
      </c>
      <c r="G789" s="1" t="s">
        <v>6053</v>
      </c>
      <c r="H789" s="1">
        <v>100004440</v>
      </c>
      <c r="I789" s="1">
        <v>1</v>
      </c>
      <c r="J789" s="1" t="s">
        <v>1495</v>
      </c>
      <c r="K789" s="1" t="s">
        <v>1496</v>
      </c>
      <c r="L789" s="1" t="s">
        <v>32</v>
      </c>
      <c r="M789" s="1" t="s">
        <v>9</v>
      </c>
    </row>
    <row r="790" spans="1:13">
      <c r="A790" s="1">
        <v>100004446</v>
      </c>
      <c r="B790" s="1" t="s">
        <v>1158</v>
      </c>
      <c r="C790" s="1" t="s">
        <v>1470</v>
      </c>
      <c r="D790" s="1" t="s">
        <v>176</v>
      </c>
      <c r="E790" s="1" t="s">
        <v>11</v>
      </c>
      <c r="F790" s="1" t="s">
        <v>12</v>
      </c>
      <c r="G790" s="1" t="s">
        <v>6053</v>
      </c>
      <c r="H790" s="1">
        <v>100004446</v>
      </c>
      <c r="I790" s="1">
        <v>1</v>
      </c>
      <c r="J790" s="1" t="s">
        <v>1497</v>
      </c>
      <c r="K790" s="1" t="s">
        <v>1498</v>
      </c>
      <c r="L790" s="1" t="s">
        <v>32</v>
      </c>
      <c r="M790" s="1" t="s">
        <v>9</v>
      </c>
    </row>
    <row r="791" spans="1:13">
      <c r="A791" s="1">
        <v>100004451</v>
      </c>
      <c r="B791" s="1" t="s">
        <v>1158</v>
      </c>
      <c r="C791" s="1" t="s">
        <v>1500</v>
      </c>
      <c r="D791" s="1" t="s">
        <v>12</v>
      </c>
      <c r="E791" s="1" t="s">
        <v>11</v>
      </c>
      <c r="F791" s="1" t="s">
        <v>407</v>
      </c>
      <c r="G791" s="1" t="s">
        <v>6053</v>
      </c>
      <c r="H791" s="1">
        <v>100004451</v>
      </c>
      <c r="I791" s="1">
        <v>1</v>
      </c>
      <c r="J791" s="1" t="s">
        <v>1499</v>
      </c>
      <c r="K791" s="1" t="s">
        <v>1501</v>
      </c>
      <c r="L791" s="1" t="s">
        <v>32</v>
      </c>
      <c r="M791" s="1" t="s">
        <v>9</v>
      </c>
    </row>
    <row r="792" spans="1:13">
      <c r="A792" s="1">
        <v>100004457</v>
      </c>
      <c r="B792" s="1" t="s">
        <v>1158</v>
      </c>
      <c r="C792" s="1" t="s">
        <v>1500</v>
      </c>
      <c r="D792" s="1" t="s">
        <v>176</v>
      </c>
      <c r="E792" s="1" t="s">
        <v>11</v>
      </c>
      <c r="F792" s="1" t="s">
        <v>12</v>
      </c>
      <c r="G792" s="1" t="s">
        <v>6053</v>
      </c>
      <c r="H792" s="1">
        <v>100004457</v>
      </c>
      <c r="I792" s="1">
        <v>1</v>
      </c>
      <c r="J792" s="1" t="s">
        <v>1502</v>
      </c>
      <c r="K792" s="1" t="s">
        <v>1503</v>
      </c>
      <c r="L792" s="1" t="s">
        <v>32</v>
      </c>
      <c r="M792" s="1" t="s">
        <v>9</v>
      </c>
    </row>
    <row r="793" spans="1:13">
      <c r="A793" s="1">
        <v>100004461</v>
      </c>
      <c r="B793" s="1" t="s">
        <v>1158</v>
      </c>
      <c r="C793" s="1" t="s">
        <v>1500</v>
      </c>
      <c r="D793" s="1" t="s">
        <v>1504</v>
      </c>
      <c r="E793" s="1" t="s">
        <v>11</v>
      </c>
      <c r="F793" s="1" t="s">
        <v>12</v>
      </c>
      <c r="G793" s="1" t="s">
        <v>6053</v>
      </c>
      <c r="H793" s="1">
        <v>100004461</v>
      </c>
      <c r="I793" s="1">
        <v>1</v>
      </c>
      <c r="J793" s="1" t="s">
        <v>1505</v>
      </c>
      <c r="K793" s="1" t="s">
        <v>1506</v>
      </c>
      <c r="L793" s="1" t="s">
        <v>32</v>
      </c>
      <c r="M793" s="1" t="s">
        <v>9</v>
      </c>
    </row>
    <row r="794" spans="1:13">
      <c r="A794" s="1">
        <v>100004465</v>
      </c>
      <c r="B794" s="1" t="s">
        <v>1158</v>
      </c>
      <c r="C794" s="1" t="s">
        <v>1500</v>
      </c>
      <c r="D794" s="1" t="s">
        <v>176</v>
      </c>
      <c r="E794" s="1" t="s">
        <v>11</v>
      </c>
      <c r="F794" s="1" t="s">
        <v>12</v>
      </c>
      <c r="G794" s="1" t="s">
        <v>6053</v>
      </c>
      <c r="H794" s="1">
        <v>100004465</v>
      </c>
      <c r="I794" s="1">
        <v>1</v>
      </c>
      <c r="J794" s="1" t="s">
        <v>1507</v>
      </c>
      <c r="K794" s="1" t="s">
        <v>1508</v>
      </c>
      <c r="L794" s="1" t="s">
        <v>32</v>
      </c>
      <c r="M794" s="1" t="s">
        <v>9</v>
      </c>
    </row>
    <row r="795" spans="1:13">
      <c r="A795" s="1">
        <v>100004469</v>
      </c>
      <c r="B795" s="1" t="s">
        <v>1158</v>
      </c>
      <c r="C795" s="1" t="s">
        <v>1500</v>
      </c>
      <c r="D795" s="1" t="s">
        <v>176</v>
      </c>
      <c r="E795" s="1" t="s">
        <v>11</v>
      </c>
      <c r="F795" s="1" t="s">
        <v>407</v>
      </c>
      <c r="G795" s="1" t="s">
        <v>6053</v>
      </c>
      <c r="H795" s="1">
        <v>100004469</v>
      </c>
      <c r="I795" s="1">
        <v>1</v>
      </c>
      <c r="J795" s="1" t="s">
        <v>1509</v>
      </c>
      <c r="K795" s="1" t="s">
        <v>1510</v>
      </c>
      <c r="L795" s="1" t="s">
        <v>32</v>
      </c>
      <c r="M795" s="1" t="s">
        <v>9</v>
      </c>
    </row>
    <row r="796" spans="1:13">
      <c r="A796" s="1">
        <v>100004474</v>
      </c>
      <c r="B796" s="1" t="s">
        <v>1158</v>
      </c>
      <c r="C796" s="1" t="s">
        <v>1500</v>
      </c>
      <c r="D796" s="1" t="s">
        <v>1511</v>
      </c>
      <c r="E796" s="1" t="s">
        <v>11</v>
      </c>
      <c r="F796" s="1" t="s">
        <v>12</v>
      </c>
      <c r="G796" s="1" t="s">
        <v>6053</v>
      </c>
      <c r="H796" s="1">
        <v>100004474</v>
      </c>
      <c r="I796" s="1">
        <v>1</v>
      </c>
      <c r="J796" s="1" t="s">
        <v>1512</v>
      </c>
      <c r="K796" s="1" t="s">
        <v>1513</v>
      </c>
      <c r="L796" s="1" t="s">
        <v>32</v>
      </c>
      <c r="M796" s="1" t="s">
        <v>9</v>
      </c>
    </row>
    <row r="797" spans="1:13">
      <c r="A797" s="1">
        <v>100004477</v>
      </c>
      <c r="B797" s="1" t="s">
        <v>1158</v>
      </c>
      <c r="C797" s="1" t="s">
        <v>1500</v>
      </c>
      <c r="D797" s="1" t="s">
        <v>1514</v>
      </c>
      <c r="E797" s="1" t="s">
        <v>11</v>
      </c>
      <c r="F797" s="1" t="s">
        <v>12</v>
      </c>
      <c r="G797" s="1" t="s">
        <v>6053</v>
      </c>
      <c r="H797" s="1">
        <v>100004477</v>
      </c>
      <c r="I797" s="1">
        <v>1</v>
      </c>
      <c r="J797" s="1" t="s">
        <v>1515</v>
      </c>
      <c r="K797" s="1" t="s">
        <v>1516</v>
      </c>
      <c r="L797" s="1" t="s">
        <v>32</v>
      </c>
      <c r="M797" s="1" t="s">
        <v>9</v>
      </c>
    </row>
    <row r="798" spans="1:13">
      <c r="A798" s="1">
        <v>100004484</v>
      </c>
      <c r="B798" s="1" t="s">
        <v>1158</v>
      </c>
      <c r="C798" s="1" t="s">
        <v>1500</v>
      </c>
      <c r="D798" s="1" t="s">
        <v>176</v>
      </c>
      <c r="E798" s="1" t="s">
        <v>11</v>
      </c>
      <c r="F798" s="1" t="s">
        <v>407</v>
      </c>
      <c r="G798" s="1" t="s">
        <v>6053</v>
      </c>
      <c r="H798" s="1">
        <v>100004484</v>
      </c>
      <c r="I798" s="1">
        <v>1</v>
      </c>
      <c r="J798" s="1" t="s">
        <v>1517</v>
      </c>
      <c r="K798" s="1" t="s">
        <v>1518</v>
      </c>
      <c r="L798" s="1" t="s">
        <v>32</v>
      </c>
      <c r="M798" s="1" t="s">
        <v>9</v>
      </c>
    </row>
    <row r="799" spans="1:13">
      <c r="A799" s="1">
        <v>100004489</v>
      </c>
      <c r="B799" s="1" t="s">
        <v>1158</v>
      </c>
      <c r="C799" s="1" t="s">
        <v>1500</v>
      </c>
      <c r="D799" s="1" t="s">
        <v>176</v>
      </c>
      <c r="E799" s="1" t="s">
        <v>11</v>
      </c>
      <c r="F799" s="1" t="s">
        <v>407</v>
      </c>
      <c r="G799" s="1" t="s">
        <v>6053</v>
      </c>
      <c r="H799" s="1">
        <v>100004489</v>
      </c>
      <c r="I799" s="1">
        <v>1</v>
      </c>
      <c r="J799" s="1" t="s">
        <v>1519</v>
      </c>
      <c r="K799" s="1" t="s">
        <v>1520</v>
      </c>
      <c r="L799" s="1" t="s">
        <v>32</v>
      </c>
      <c r="M799" s="1" t="s">
        <v>9</v>
      </c>
    </row>
    <row r="800" spans="1:13">
      <c r="A800" s="1">
        <v>100004497</v>
      </c>
      <c r="B800" s="1" t="s">
        <v>1158</v>
      </c>
      <c r="C800" s="1" t="s">
        <v>1500</v>
      </c>
      <c r="D800" s="1" t="s">
        <v>1521</v>
      </c>
      <c r="E800" s="1" t="s">
        <v>11</v>
      </c>
      <c r="F800" s="1" t="s">
        <v>12</v>
      </c>
      <c r="G800" s="1" t="s">
        <v>6053</v>
      </c>
      <c r="H800" s="1">
        <v>100004497</v>
      </c>
      <c r="I800" s="1">
        <v>1</v>
      </c>
      <c r="J800" s="1" t="s">
        <v>1522</v>
      </c>
      <c r="K800" s="1" t="s">
        <v>1523</v>
      </c>
      <c r="L800" s="1" t="s">
        <v>32</v>
      </c>
      <c r="M800" s="1" t="s">
        <v>16</v>
      </c>
    </row>
    <row r="801" spans="1:13">
      <c r="A801" s="1">
        <v>100004502</v>
      </c>
      <c r="B801" s="1" t="s">
        <v>1158</v>
      </c>
      <c r="C801" s="1" t="s">
        <v>1500</v>
      </c>
      <c r="D801" s="1" t="s">
        <v>12</v>
      </c>
      <c r="E801" s="1" t="s">
        <v>11</v>
      </c>
      <c r="F801" s="1" t="s">
        <v>407</v>
      </c>
      <c r="G801" s="1" t="s">
        <v>6053</v>
      </c>
      <c r="H801" s="1">
        <v>100004502</v>
      </c>
      <c r="I801" s="1">
        <v>1</v>
      </c>
      <c r="J801" s="1" t="s">
        <v>1524</v>
      </c>
      <c r="K801" s="1" t="s">
        <v>1525</v>
      </c>
      <c r="L801" s="1" t="s">
        <v>32</v>
      </c>
      <c r="M801" s="1" t="s">
        <v>9</v>
      </c>
    </row>
    <row r="802" spans="1:13">
      <c r="A802" s="1">
        <v>100004505</v>
      </c>
      <c r="B802" s="1" t="s">
        <v>1158</v>
      </c>
      <c r="C802" s="1" t="s">
        <v>1500</v>
      </c>
      <c r="D802" s="1" t="s">
        <v>176</v>
      </c>
      <c r="E802" s="1" t="s">
        <v>11</v>
      </c>
      <c r="F802" s="1" t="s">
        <v>12</v>
      </c>
      <c r="G802" s="1" t="s">
        <v>6053</v>
      </c>
      <c r="H802" s="1">
        <v>100004505</v>
      </c>
      <c r="I802" s="1">
        <v>1</v>
      </c>
      <c r="J802" s="1" t="s">
        <v>1526</v>
      </c>
      <c r="K802" s="1" t="s">
        <v>1527</v>
      </c>
      <c r="L802" s="1" t="s">
        <v>32</v>
      </c>
      <c r="M802" s="1" t="s">
        <v>9</v>
      </c>
    </row>
    <row r="803" spans="1:13">
      <c r="A803" s="1">
        <v>100004509</v>
      </c>
      <c r="B803" s="1" t="s">
        <v>1158</v>
      </c>
      <c r="C803" s="1" t="s">
        <v>1500</v>
      </c>
      <c r="D803" s="1" t="s">
        <v>12</v>
      </c>
      <c r="E803" s="1" t="s">
        <v>11</v>
      </c>
      <c r="F803" s="1" t="s">
        <v>12</v>
      </c>
      <c r="G803" s="1" t="s">
        <v>6053</v>
      </c>
      <c r="H803" s="1">
        <v>100004509</v>
      </c>
      <c r="I803" s="1">
        <v>1</v>
      </c>
      <c r="J803" s="1" t="s">
        <v>1528</v>
      </c>
      <c r="K803" s="1" t="s">
        <v>1529</v>
      </c>
      <c r="L803" s="1" t="s">
        <v>32</v>
      </c>
      <c r="M803" s="1" t="s">
        <v>9</v>
      </c>
    </row>
    <row r="804" spans="1:13">
      <c r="A804" s="1">
        <v>100004518</v>
      </c>
      <c r="B804" s="1" t="s">
        <v>1158</v>
      </c>
      <c r="C804" s="1" t="s">
        <v>1500</v>
      </c>
      <c r="D804" s="1" t="s">
        <v>1530</v>
      </c>
      <c r="E804" s="1" t="s">
        <v>11</v>
      </c>
      <c r="F804" s="1" t="s">
        <v>12</v>
      </c>
      <c r="G804" s="1" t="s">
        <v>6054</v>
      </c>
      <c r="H804" s="1">
        <v>100017419</v>
      </c>
      <c r="I804" s="1">
        <v>2</v>
      </c>
      <c r="J804" s="1" t="s">
        <v>1531</v>
      </c>
      <c r="K804" s="1" t="s">
        <v>1532</v>
      </c>
      <c r="L804" s="1" t="s">
        <v>39</v>
      </c>
      <c r="M804" s="1" t="s">
        <v>9</v>
      </c>
    </row>
    <row r="805" spans="1:13">
      <c r="A805" s="1">
        <v>100004526</v>
      </c>
      <c r="B805" s="1" t="s">
        <v>1158</v>
      </c>
      <c r="C805" s="1" t="s">
        <v>1500</v>
      </c>
      <c r="D805" s="1" t="s">
        <v>12</v>
      </c>
      <c r="E805" s="1" t="s">
        <v>11</v>
      </c>
      <c r="F805" s="1" t="s">
        <v>407</v>
      </c>
      <c r="G805" s="1" t="s">
        <v>6053</v>
      </c>
      <c r="H805" s="1">
        <v>100004526</v>
      </c>
      <c r="I805" s="1">
        <v>1</v>
      </c>
      <c r="J805" s="1" t="s">
        <v>1533</v>
      </c>
      <c r="K805" s="1" t="s">
        <v>1534</v>
      </c>
      <c r="L805" s="1" t="s">
        <v>32</v>
      </c>
      <c r="M805" s="1" t="s">
        <v>9</v>
      </c>
    </row>
    <row r="806" spans="1:13">
      <c r="A806" s="1">
        <v>100004532</v>
      </c>
      <c r="B806" s="1" t="s">
        <v>1158</v>
      </c>
      <c r="C806" s="1" t="s">
        <v>1500</v>
      </c>
      <c r="D806" s="1" t="s">
        <v>176</v>
      </c>
      <c r="E806" s="1" t="s">
        <v>11</v>
      </c>
      <c r="F806" s="1" t="s">
        <v>12</v>
      </c>
      <c r="G806" s="1" t="s">
        <v>6053</v>
      </c>
      <c r="H806" s="1">
        <v>100004532</v>
      </c>
      <c r="I806" s="1">
        <v>1</v>
      </c>
      <c r="J806" s="1" t="s">
        <v>1535</v>
      </c>
      <c r="K806" s="1" t="s">
        <v>1536</v>
      </c>
      <c r="L806" s="1" t="s">
        <v>32</v>
      </c>
      <c r="M806" s="1" t="s">
        <v>9</v>
      </c>
    </row>
    <row r="807" spans="1:13">
      <c r="A807" s="1">
        <v>100004535</v>
      </c>
      <c r="B807" s="1" t="s">
        <v>1158</v>
      </c>
      <c r="C807" s="1" t="s">
        <v>1500</v>
      </c>
      <c r="D807" s="1" t="s">
        <v>176</v>
      </c>
      <c r="E807" s="1" t="s">
        <v>11</v>
      </c>
      <c r="F807" s="1" t="s">
        <v>407</v>
      </c>
      <c r="G807" s="1" t="s">
        <v>6053</v>
      </c>
      <c r="H807" s="1">
        <v>100004535</v>
      </c>
      <c r="I807" s="1">
        <v>1</v>
      </c>
      <c r="J807" s="1" t="s">
        <v>1537</v>
      </c>
      <c r="K807" s="1" t="s">
        <v>1538</v>
      </c>
      <c r="L807" s="1" t="s">
        <v>32</v>
      </c>
      <c r="M807" s="1" t="s">
        <v>9</v>
      </c>
    </row>
    <row r="808" spans="1:13">
      <c r="A808" s="1">
        <v>100004542</v>
      </c>
      <c r="B808" s="1" t="s">
        <v>1158</v>
      </c>
      <c r="C808" s="1" t="s">
        <v>1500</v>
      </c>
      <c r="D808" s="1" t="s">
        <v>1539</v>
      </c>
      <c r="E808" s="1" t="s">
        <v>11</v>
      </c>
      <c r="F808" s="1" t="s">
        <v>407</v>
      </c>
      <c r="G808" s="1" t="s">
        <v>6053</v>
      </c>
      <c r="H808" s="1">
        <v>100004542</v>
      </c>
      <c r="I808" s="1">
        <v>1</v>
      </c>
      <c r="J808" s="1" t="s">
        <v>1540</v>
      </c>
      <c r="K808" s="1" t="s">
        <v>1541</v>
      </c>
      <c r="L808" s="1" t="s">
        <v>44</v>
      </c>
      <c r="M808" s="1" t="s">
        <v>9</v>
      </c>
    </row>
    <row r="809" spans="1:13">
      <c r="A809" s="1">
        <v>100004547</v>
      </c>
      <c r="B809" s="1" t="s">
        <v>1158</v>
      </c>
      <c r="C809" s="1" t="s">
        <v>1500</v>
      </c>
      <c r="D809" s="1" t="s">
        <v>176</v>
      </c>
      <c r="E809" s="1" t="s">
        <v>11</v>
      </c>
      <c r="F809" s="1" t="s">
        <v>12</v>
      </c>
      <c r="G809" s="1" t="s">
        <v>6053</v>
      </c>
      <c r="H809" s="1">
        <v>100004547</v>
      </c>
      <c r="I809" s="1">
        <v>1</v>
      </c>
      <c r="J809" s="1" t="s">
        <v>1542</v>
      </c>
      <c r="K809" s="1" t="s">
        <v>1543</v>
      </c>
      <c r="L809" s="1" t="s">
        <v>32</v>
      </c>
      <c r="M809" s="1" t="s">
        <v>9</v>
      </c>
    </row>
    <row r="810" spans="1:13">
      <c r="A810" s="1">
        <v>100004551</v>
      </c>
      <c r="B810" s="1" t="s">
        <v>1158</v>
      </c>
      <c r="C810" s="1" t="s">
        <v>1500</v>
      </c>
      <c r="D810" s="1" t="s">
        <v>176</v>
      </c>
      <c r="E810" s="1" t="s">
        <v>11</v>
      </c>
      <c r="F810" s="1" t="s">
        <v>12</v>
      </c>
      <c r="G810" s="1" t="s">
        <v>6053</v>
      </c>
      <c r="H810" s="1">
        <v>100004551</v>
      </c>
      <c r="I810" s="1">
        <v>1</v>
      </c>
      <c r="J810" s="1" t="s">
        <v>1544</v>
      </c>
      <c r="K810" s="1" t="s">
        <v>1545</v>
      </c>
      <c r="L810" s="1" t="s">
        <v>32</v>
      </c>
      <c r="M810" s="1" t="s">
        <v>9</v>
      </c>
    </row>
    <row r="811" spans="1:13">
      <c r="A811" s="1">
        <v>100004560</v>
      </c>
      <c r="B811" s="1" t="s">
        <v>1158</v>
      </c>
      <c r="C811" s="1" t="s">
        <v>1500</v>
      </c>
      <c r="D811" s="1" t="s">
        <v>12</v>
      </c>
      <c r="E811" s="1" t="s">
        <v>11</v>
      </c>
      <c r="F811" s="1" t="s">
        <v>12</v>
      </c>
      <c r="G811" s="1" t="s">
        <v>6053</v>
      </c>
      <c r="H811" s="1">
        <v>100004560</v>
      </c>
      <c r="I811" s="1">
        <v>1</v>
      </c>
      <c r="J811" s="1" t="s">
        <v>1546</v>
      </c>
      <c r="K811" s="1" t="s">
        <v>1547</v>
      </c>
      <c r="L811" s="1" t="s">
        <v>32</v>
      </c>
      <c r="M811" s="1" t="s">
        <v>9</v>
      </c>
    </row>
    <row r="812" spans="1:13">
      <c r="A812" s="1">
        <v>100004564</v>
      </c>
      <c r="B812" s="1" t="s">
        <v>1158</v>
      </c>
      <c r="C812" s="1" t="s">
        <v>1500</v>
      </c>
      <c r="D812" s="1" t="s">
        <v>841</v>
      </c>
      <c r="E812" s="1" t="s">
        <v>2</v>
      </c>
      <c r="F812" s="1" t="s">
        <v>277</v>
      </c>
      <c r="G812" s="1" t="s">
        <v>6054</v>
      </c>
      <c r="H812" s="1">
        <v>100017420</v>
      </c>
      <c r="I812" s="1">
        <v>3</v>
      </c>
      <c r="J812" s="1" t="s">
        <v>1548</v>
      </c>
      <c r="K812" s="1" t="s">
        <v>1166</v>
      </c>
      <c r="L812" s="1" t="s">
        <v>8</v>
      </c>
      <c r="M812" s="1" t="s">
        <v>9</v>
      </c>
    </row>
    <row r="813" spans="1:13">
      <c r="A813" s="1">
        <v>100004565</v>
      </c>
      <c r="B813" s="1" t="s">
        <v>1158</v>
      </c>
      <c r="C813" s="1" t="s">
        <v>1500</v>
      </c>
      <c r="D813" s="1" t="s">
        <v>898</v>
      </c>
      <c r="E813" s="1" t="s">
        <v>2</v>
      </c>
      <c r="F813" s="1" t="s">
        <v>46</v>
      </c>
      <c r="G813" s="1" t="s">
        <v>6054</v>
      </c>
      <c r="H813" s="1">
        <v>100017420</v>
      </c>
      <c r="I813" s="1">
        <v>3</v>
      </c>
      <c r="J813" s="1" t="s">
        <v>1548</v>
      </c>
      <c r="K813" s="1" t="s">
        <v>1166</v>
      </c>
      <c r="L813" s="1" t="s">
        <v>8</v>
      </c>
      <c r="M813" s="1" t="s">
        <v>9</v>
      </c>
    </row>
    <row r="814" spans="1:13">
      <c r="A814" s="1">
        <v>100004569</v>
      </c>
      <c r="B814" s="1" t="s">
        <v>1158</v>
      </c>
      <c r="C814" s="1" t="s">
        <v>1500</v>
      </c>
      <c r="D814" s="1" t="s">
        <v>1549</v>
      </c>
      <c r="E814" s="1" t="s">
        <v>11</v>
      </c>
      <c r="F814" s="1" t="s">
        <v>12</v>
      </c>
      <c r="G814" s="1" t="s">
        <v>6053</v>
      </c>
      <c r="H814" s="1">
        <v>100004569</v>
      </c>
      <c r="I814" s="1">
        <v>1</v>
      </c>
      <c r="J814" s="1" t="s">
        <v>1550</v>
      </c>
      <c r="K814" s="1" t="s">
        <v>1551</v>
      </c>
      <c r="L814" s="1" t="s">
        <v>32</v>
      </c>
      <c r="M814" s="1" t="s">
        <v>9</v>
      </c>
    </row>
    <row r="815" spans="1:13">
      <c r="A815" s="1">
        <v>100004575</v>
      </c>
      <c r="B815" s="1" t="s">
        <v>1158</v>
      </c>
      <c r="C815" s="1" t="s">
        <v>1500</v>
      </c>
      <c r="D815" s="1" t="s">
        <v>12</v>
      </c>
      <c r="E815" s="1" t="s">
        <v>11</v>
      </c>
      <c r="F815" s="1" t="s">
        <v>12</v>
      </c>
      <c r="G815" s="1" t="s">
        <v>6053</v>
      </c>
      <c r="H815" s="1">
        <v>100004575</v>
      </c>
      <c r="I815" s="1">
        <v>1</v>
      </c>
      <c r="J815" s="1" t="s">
        <v>1552</v>
      </c>
      <c r="K815" s="1" t="s">
        <v>1553</v>
      </c>
      <c r="L815" s="1" t="s">
        <v>32</v>
      </c>
      <c r="M815" s="1" t="s">
        <v>9</v>
      </c>
    </row>
    <row r="816" spans="1:13">
      <c r="A816" s="1">
        <v>100004584</v>
      </c>
      <c r="B816" s="1" t="s">
        <v>1158</v>
      </c>
      <c r="C816" s="1" t="s">
        <v>1500</v>
      </c>
      <c r="D816" s="1" t="s">
        <v>1554</v>
      </c>
      <c r="E816" s="1" t="s">
        <v>11</v>
      </c>
      <c r="F816" s="1" t="s">
        <v>12</v>
      </c>
      <c r="G816" s="1" t="s">
        <v>6053</v>
      </c>
      <c r="H816" s="1">
        <v>100004584</v>
      </c>
      <c r="I816" s="1">
        <v>1</v>
      </c>
      <c r="J816" s="1" t="s">
        <v>1555</v>
      </c>
      <c r="K816" s="1" t="s">
        <v>1556</v>
      </c>
      <c r="L816" s="1" t="s">
        <v>32</v>
      </c>
      <c r="M816" s="1" t="s">
        <v>9</v>
      </c>
    </row>
    <row r="817" spans="1:13">
      <c r="A817" s="1">
        <v>100004589</v>
      </c>
      <c r="B817" s="1" t="s">
        <v>1158</v>
      </c>
      <c r="C817" s="1" t="s">
        <v>1500</v>
      </c>
      <c r="D817" s="1" t="s">
        <v>372</v>
      </c>
      <c r="E817" s="1" t="s">
        <v>96</v>
      </c>
      <c r="F817" s="1" t="s">
        <v>97</v>
      </c>
      <c r="G817" s="1" t="s">
        <v>6053</v>
      </c>
      <c r="H817" s="1">
        <v>100004589</v>
      </c>
      <c r="I817" s="1">
        <v>1</v>
      </c>
      <c r="J817" s="1" t="s">
        <v>1557</v>
      </c>
      <c r="K817" s="1" t="s">
        <v>1558</v>
      </c>
      <c r="L817" s="1" t="s">
        <v>44</v>
      </c>
      <c r="M817" s="1" t="s">
        <v>9</v>
      </c>
    </row>
    <row r="818" spans="1:13">
      <c r="A818" s="1">
        <v>100004592</v>
      </c>
      <c r="B818" s="1" t="s">
        <v>1158</v>
      </c>
      <c r="C818" s="1" t="s">
        <v>1500</v>
      </c>
      <c r="D818" s="1" t="s">
        <v>1559</v>
      </c>
      <c r="E818" s="1" t="s">
        <v>11</v>
      </c>
      <c r="F818" s="1" t="s">
        <v>12</v>
      </c>
      <c r="G818" s="1" t="s">
        <v>6053</v>
      </c>
      <c r="H818" s="1">
        <v>100004592</v>
      </c>
      <c r="I818" s="1">
        <v>1</v>
      </c>
      <c r="J818" s="1" t="s">
        <v>1560</v>
      </c>
      <c r="K818" s="1" t="s">
        <v>1561</v>
      </c>
      <c r="L818" s="1" t="s">
        <v>32</v>
      </c>
      <c r="M818" s="1" t="s">
        <v>9</v>
      </c>
    </row>
    <row r="819" spans="1:13">
      <c r="A819" s="1">
        <v>100004596</v>
      </c>
      <c r="B819" s="1" t="s">
        <v>1158</v>
      </c>
      <c r="C819" s="1" t="s">
        <v>1500</v>
      </c>
      <c r="D819" s="1" t="s">
        <v>1562</v>
      </c>
      <c r="E819" s="1" t="s">
        <v>27</v>
      </c>
      <c r="F819" s="1" t="s">
        <v>18</v>
      </c>
      <c r="G819" s="1" t="s">
        <v>6053</v>
      </c>
      <c r="H819" s="1">
        <v>100004596</v>
      </c>
      <c r="I819" s="1">
        <v>1</v>
      </c>
      <c r="J819" s="1" t="s">
        <v>1563</v>
      </c>
      <c r="K819" s="1" t="s">
        <v>1161</v>
      </c>
      <c r="L819" s="1" t="s">
        <v>15</v>
      </c>
      <c r="M819" s="1" t="s">
        <v>69</v>
      </c>
    </row>
    <row r="820" spans="1:13">
      <c r="A820" s="1">
        <v>100004600</v>
      </c>
      <c r="B820" s="1" t="s">
        <v>1158</v>
      </c>
      <c r="C820" s="1" t="s">
        <v>1500</v>
      </c>
      <c r="D820" s="1" t="s">
        <v>1564</v>
      </c>
      <c r="E820" s="1" t="s">
        <v>20</v>
      </c>
      <c r="F820" s="1" t="s">
        <v>72</v>
      </c>
      <c r="G820" s="1" t="s">
        <v>6053</v>
      </c>
      <c r="H820" s="1">
        <v>100004600</v>
      </c>
      <c r="I820" s="1">
        <v>1</v>
      </c>
      <c r="J820" s="1" t="s">
        <v>1565</v>
      </c>
      <c r="K820" s="1" t="s">
        <v>1532</v>
      </c>
      <c r="L820" s="1" t="s">
        <v>39</v>
      </c>
      <c r="M820" s="1" t="s">
        <v>16</v>
      </c>
    </row>
    <row r="821" spans="1:13">
      <c r="A821" s="1">
        <v>100004605</v>
      </c>
      <c r="B821" s="1" t="s">
        <v>1158</v>
      </c>
      <c r="C821" s="1" t="s">
        <v>1500</v>
      </c>
      <c r="D821" s="1" t="s">
        <v>12</v>
      </c>
      <c r="E821" s="1" t="s">
        <v>11</v>
      </c>
      <c r="F821" s="1" t="s">
        <v>12</v>
      </c>
      <c r="G821" s="1" t="s">
        <v>6053</v>
      </c>
      <c r="H821" s="1">
        <v>100004605</v>
      </c>
      <c r="I821" s="1">
        <v>1</v>
      </c>
      <c r="J821" s="1" t="s">
        <v>1566</v>
      </c>
      <c r="K821" s="1" t="s">
        <v>1567</v>
      </c>
      <c r="L821" s="1" t="s">
        <v>32</v>
      </c>
      <c r="M821" s="1" t="s">
        <v>9</v>
      </c>
    </row>
    <row r="822" spans="1:13">
      <c r="A822" s="1">
        <v>100004609</v>
      </c>
      <c r="B822" s="1" t="s">
        <v>1158</v>
      </c>
      <c r="C822" s="1" t="s">
        <v>1500</v>
      </c>
      <c r="D822" s="1" t="s">
        <v>12</v>
      </c>
      <c r="E822" s="1" t="s">
        <v>11</v>
      </c>
      <c r="F822" s="1" t="s">
        <v>12</v>
      </c>
      <c r="G822" s="1" t="s">
        <v>6053</v>
      </c>
      <c r="H822" s="1">
        <v>100004609</v>
      </c>
      <c r="I822" s="1">
        <v>1</v>
      </c>
      <c r="J822" s="1" t="s">
        <v>1568</v>
      </c>
      <c r="K822" s="1" t="s">
        <v>1567</v>
      </c>
      <c r="L822" s="1" t="s">
        <v>32</v>
      </c>
      <c r="M822" s="1" t="s">
        <v>9</v>
      </c>
    </row>
    <row r="823" spans="1:13">
      <c r="A823" s="1">
        <v>100004614</v>
      </c>
      <c r="B823" s="1" t="s">
        <v>1158</v>
      </c>
      <c r="C823" s="1" t="s">
        <v>1500</v>
      </c>
      <c r="D823" s="1" t="s">
        <v>12</v>
      </c>
      <c r="E823" s="1" t="s">
        <v>11</v>
      </c>
      <c r="F823" s="1" t="s">
        <v>12</v>
      </c>
      <c r="G823" s="1" t="s">
        <v>6053</v>
      </c>
      <c r="H823" s="1">
        <v>100004614</v>
      </c>
      <c r="I823" s="1">
        <v>2</v>
      </c>
      <c r="J823" s="1" t="s">
        <v>1569</v>
      </c>
      <c r="K823" s="1" t="s">
        <v>1567</v>
      </c>
      <c r="L823" s="1" t="s">
        <v>32</v>
      </c>
      <c r="M823" s="1" t="s">
        <v>9</v>
      </c>
    </row>
    <row r="824" spans="1:13">
      <c r="A824" s="1">
        <v>100004616</v>
      </c>
      <c r="B824" s="1" t="s">
        <v>1158</v>
      </c>
      <c r="C824" s="1" t="s">
        <v>1500</v>
      </c>
      <c r="D824" s="1" t="s">
        <v>1570</v>
      </c>
      <c r="E824" s="1" t="s">
        <v>20</v>
      </c>
      <c r="F824" s="1" t="s">
        <v>167</v>
      </c>
      <c r="G824" s="1" t="s">
        <v>6053</v>
      </c>
      <c r="H824" s="1">
        <v>100004616</v>
      </c>
      <c r="I824" s="1">
        <v>1</v>
      </c>
      <c r="J824" s="1" t="s">
        <v>1571</v>
      </c>
      <c r="K824" s="1" t="s">
        <v>1161</v>
      </c>
      <c r="L824" s="1" t="s">
        <v>15</v>
      </c>
      <c r="M824" s="1" t="s">
        <v>9</v>
      </c>
    </row>
    <row r="825" spans="1:13">
      <c r="A825" s="1">
        <v>100004621</v>
      </c>
      <c r="B825" s="1" t="s">
        <v>1158</v>
      </c>
      <c r="C825" s="1" t="s">
        <v>1500</v>
      </c>
      <c r="D825" s="1" t="s">
        <v>750</v>
      </c>
      <c r="E825" s="1" t="s">
        <v>20</v>
      </c>
      <c r="F825" s="1" t="s">
        <v>72</v>
      </c>
      <c r="G825" s="1" t="s">
        <v>6053</v>
      </c>
      <c r="H825" s="1">
        <v>100004621</v>
      </c>
      <c r="I825" s="1">
        <v>1</v>
      </c>
      <c r="J825" s="1" t="s">
        <v>1572</v>
      </c>
      <c r="K825" s="1" t="s">
        <v>1161</v>
      </c>
      <c r="L825" s="1" t="s">
        <v>15</v>
      </c>
      <c r="M825" s="1" t="s">
        <v>9</v>
      </c>
    </row>
    <row r="826" spans="1:13">
      <c r="A826" s="1">
        <v>100004625</v>
      </c>
      <c r="B826" s="1" t="s">
        <v>1158</v>
      </c>
      <c r="C826" s="1" t="s">
        <v>1500</v>
      </c>
      <c r="D826" s="1" t="s">
        <v>12</v>
      </c>
      <c r="E826" s="1" t="s">
        <v>11</v>
      </c>
      <c r="F826" s="1" t="s">
        <v>12</v>
      </c>
      <c r="G826" s="1" t="s">
        <v>6053</v>
      </c>
      <c r="H826" s="1">
        <v>100004625</v>
      </c>
      <c r="I826" s="1">
        <v>2</v>
      </c>
      <c r="J826" s="1" t="s">
        <v>1573</v>
      </c>
      <c r="K826" s="1" t="s">
        <v>1567</v>
      </c>
      <c r="L826" s="1" t="s">
        <v>32</v>
      </c>
      <c r="M826" s="1" t="s">
        <v>9</v>
      </c>
    </row>
    <row r="827" spans="1:13">
      <c r="A827" s="1">
        <v>100004629</v>
      </c>
      <c r="B827" s="1" t="s">
        <v>1158</v>
      </c>
      <c r="C827" s="1" t="s">
        <v>1500</v>
      </c>
      <c r="D827" s="1" t="s">
        <v>1574</v>
      </c>
      <c r="E827" s="1" t="s">
        <v>20</v>
      </c>
      <c r="F827" s="1" t="s">
        <v>72</v>
      </c>
      <c r="G827" s="1" t="s">
        <v>6053</v>
      </c>
      <c r="H827" s="1">
        <v>100004629</v>
      </c>
      <c r="I827" s="1">
        <v>1</v>
      </c>
      <c r="J827" s="1" t="s">
        <v>1575</v>
      </c>
      <c r="K827" s="1" t="s">
        <v>1166</v>
      </c>
      <c r="L827" s="1" t="s">
        <v>8</v>
      </c>
      <c r="M827" s="1" t="s">
        <v>9</v>
      </c>
    </row>
    <row r="828" spans="1:13">
      <c r="A828" s="1">
        <v>100004632</v>
      </c>
      <c r="B828" s="1" t="s">
        <v>1158</v>
      </c>
      <c r="C828" s="1" t="s">
        <v>1500</v>
      </c>
      <c r="D828" s="1" t="s">
        <v>1576</v>
      </c>
      <c r="E828" s="1" t="s">
        <v>2</v>
      </c>
      <c r="F828" s="1" t="s">
        <v>277</v>
      </c>
      <c r="G828" s="1" t="s">
        <v>6054</v>
      </c>
      <c r="H828" s="1">
        <v>100017418</v>
      </c>
      <c r="I828" s="1">
        <v>5</v>
      </c>
      <c r="J828" s="1" t="s">
        <v>1577</v>
      </c>
      <c r="K828" s="1" t="s">
        <v>1166</v>
      </c>
      <c r="L828" s="1" t="s">
        <v>8</v>
      </c>
      <c r="M828" s="1" t="s">
        <v>9</v>
      </c>
    </row>
    <row r="829" spans="1:13">
      <c r="A829" s="1">
        <v>100004633</v>
      </c>
      <c r="B829" s="1" t="s">
        <v>1158</v>
      </c>
      <c r="C829" s="1" t="s">
        <v>1500</v>
      </c>
      <c r="D829" s="1" t="s">
        <v>1578</v>
      </c>
      <c r="E829" s="1" t="s">
        <v>2</v>
      </c>
      <c r="F829" s="1" t="s">
        <v>670</v>
      </c>
      <c r="G829" s="1" t="s">
        <v>6054</v>
      </c>
      <c r="H829" s="1">
        <v>100017418</v>
      </c>
      <c r="I829" s="1">
        <v>5</v>
      </c>
      <c r="J829" s="1" t="s">
        <v>1577</v>
      </c>
      <c r="K829" s="1" t="s">
        <v>1166</v>
      </c>
      <c r="L829" s="1" t="s">
        <v>8</v>
      </c>
      <c r="M829" s="1" t="s">
        <v>9</v>
      </c>
    </row>
    <row r="830" spans="1:13">
      <c r="A830" s="1">
        <v>100004641</v>
      </c>
      <c r="B830" s="1" t="s">
        <v>1158</v>
      </c>
      <c r="C830" s="1" t="s">
        <v>1500</v>
      </c>
      <c r="D830" s="1" t="s">
        <v>1579</v>
      </c>
      <c r="E830" s="1" t="s">
        <v>20</v>
      </c>
      <c r="F830" s="1" t="s">
        <v>100</v>
      </c>
      <c r="G830" s="1" t="s">
        <v>6053</v>
      </c>
      <c r="H830" s="1">
        <v>100004641</v>
      </c>
      <c r="I830" s="1">
        <v>1</v>
      </c>
      <c r="J830" s="1" t="s">
        <v>1580</v>
      </c>
      <c r="K830" s="1" t="s">
        <v>1161</v>
      </c>
      <c r="L830" s="1" t="s">
        <v>15</v>
      </c>
      <c r="M830" s="1" t="s">
        <v>9</v>
      </c>
    </row>
    <row r="831" spans="1:13">
      <c r="A831" s="1">
        <v>100004647</v>
      </c>
      <c r="B831" s="1" t="s">
        <v>1158</v>
      </c>
      <c r="C831" s="1" t="s">
        <v>1500</v>
      </c>
      <c r="D831" s="1" t="s">
        <v>12</v>
      </c>
      <c r="E831" s="1" t="s">
        <v>11</v>
      </c>
      <c r="F831" s="1" t="s">
        <v>12</v>
      </c>
      <c r="G831" s="1" t="s">
        <v>6053</v>
      </c>
      <c r="H831" s="1">
        <v>100004647</v>
      </c>
      <c r="I831" s="1">
        <v>1</v>
      </c>
      <c r="J831" s="1" t="s">
        <v>1581</v>
      </c>
      <c r="K831" s="1" t="s">
        <v>1567</v>
      </c>
      <c r="L831" s="1" t="s">
        <v>32</v>
      </c>
      <c r="M831" s="1" t="s">
        <v>9</v>
      </c>
    </row>
    <row r="832" spans="1:13">
      <c r="A832" s="1">
        <v>100004648</v>
      </c>
      <c r="B832" s="1" t="s">
        <v>1158</v>
      </c>
      <c r="C832" s="1" t="s">
        <v>1500</v>
      </c>
      <c r="D832" s="1" t="s">
        <v>1582</v>
      </c>
      <c r="E832" s="1" t="s">
        <v>11</v>
      </c>
      <c r="F832" s="1" t="s">
        <v>12</v>
      </c>
      <c r="G832" s="1" t="s">
        <v>6053</v>
      </c>
      <c r="H832" s="1">
        <v>100004648</v>
      </c>
      <c r="I832" s="1">
        <v>1</v>
      </c>
      <c r="J832" s="1" t="s">
        <v>1583</v>
      </c>
      <c r="K832" s="1" t="s">
        <v>1584</v>
      </c>
      <c r="L832" s="1" t="s">
        <v>44</v>
      </c>
      <c r="M832" s="1" t="s">
        <v>16</v>
      </c>
    </row>
    <row r="833" spans="1:13">
      <c r="A833" s="1">
        <v>100004649</v>
      </c>
      <c r="B833" s="1" t="s">
        <v>1158</v>
      </c>
      <c r="C833" s="1" t="s">
        <v>1500</v>
      </c>
      <c r="D833" s="1" t="s">
        <v>1585</v>
      </c>
      <c r="E833" s="1" t="s">
        <v>27</v>
      </c>
      <c r="F833" s="1" t="s">
        <v>18</v>
      </c>
      <c r="G833" s="1" t="s">
        <v>6053</v>
      </c>
      <c r="H833" s="1">
        <v>100004649</v>
      </c>
      <c r="I833" s="1">
        <v>1</v>
      </c>
      <c r="J833" s="1" t="s">
        <v>1586</v>
      </c>
      <c r="K833" s="1" t="s">
        <v>1587</v>
      </c>
      <c r="L833" s="1" t="s">
        <v>44</v>
      </c>
      <c r="M833" s="1" t="s">
        <v>9</v>
      </c>
    </row>
    <row r="834" spans="1:13">
      <c r="A834" s="1">
        <v>100004656</v>
      </c>
      <c r="B834" s="1" t="s">
        <v>1158</v>
      </c>
      <c r="C834" s="1" t="s">
        <v>1500</v>
      </c>
      <c r="D834" s="1" t="s">
        <v>12</v>
      </c>
      <c r="E834" s="1" t="s">
        <v>11</v>
      </c>
      <c r="F834" s="1" t="s">
        <v>12</v>
      </c>
      <c r="G834" s="1" t="s">
        <v>6053</v>
      </c>
      <c r="H834" s="1">
        <v>100004656</v>
      </c>
      <c r="I834" s="1">
        <v>1</v>
      </c>
      <c r="J834" s="1" t="s">
        <v>1588</v>
      </c>
      <c r="K834" s="1" t="s">
        <v>1567</v>
      </c>
      <c r="L834" s="1" t="s">
        <v>32</v>
      </c>
      <c r="M834" s="1" t="s">
        <v>9</v>
      </c>
    </row>
    <row r="835" spans="1:13">
      <c r="A835" s="1">
        <v>100004664</v>
      </c>
      <c r="B835" s="1" t="s">
        <v>1158</v>
      </c>
      <c r="C835" s="1" t="s">
        <v>1500</v>
      </c>
      <c r="D835" s="1" t="s">
        <v>1589</v>
      </c>
      <c r="E835" s="1" t="s">
        <v>27</v>
      </c>
      <c r="F835" s="1" t="s">
        <v>18</v>
      </c>
      <c r="G835" s="1" t="s">
        <v>6053</v>
      </c>
      <c r="H835" s="1">
        <v>100004664</v>
      </c>
      <c r="I835" s="1">
        <v>1</v>
      </c>
      <c r="J835" s="1" t="s">
        <v>1590</v>
      </c>
      <c r="K835" s="1" t="s">
        <v>1439</v>
      </c>
      <c r="L835" s="1" t="s">
        <v>39</v>
      </c>
      <c r="M835" s="1" t="s">
        <v>16</v>
      </c>
    </row>
    <row r="836" spans="1:13">
      <c r="A836" s="1">
        <v>100004670</v>
      </c>
      <c r="B836" s="1" t="s">
        <v>1158</v>
      </c>
      <c r="C836" s="1" t="s">
        <v>1500</v>
      </c>
      <c r="D836" s="1" t="s">
        <v>72</v>
      </c>
      <c r="E836" s="1" t="s">
        <v>20</v>
      </c>
      <c r="F836" s="1" t="s">
        <v>72</v>
      </c>
      <c r="G836" s="1" t="s">
        <v>6053</v>
      </c>
      <c r="H836" s="1">
        <v>100004670</v>
      </c>
      <c r="I836" s="1">
        <v>1</v>
      </c>
      <c r="J836" s="1" t="s">
        <v>1591</v>
      </c>
      <c r="K836" s="1" t="s">
        <v>1161</v>
      </c>
      <c r="L836" s="1" t="s">
        <v>15</v>
      </c>
      <c r="M836" s="1" t="s">
        <v>9</v>
      </c>
    </row>
    <row r="837" spans="1:13">
      <c r="A837" s="1">
        <v>100004672</v>
      </c>
      <c r="B837" s="1" t="s">
        <v>1158</v>
      </c>
      <c r="C837" s="1" t="s">
        <v>1500</v>
      </c>
      <c r="D837" s="1" t="s">
        <v>12</v>
      </c>
      <c r="E837" s="1" t="s">
        <v>11</v>
      </c>
      <c r="F837" s="1" t="s">
        <v>407</v>
      </c>
      <c r="G837" s="1" t="s">
        <v>6053</v>
      </c>
      <c r="H837" s="1">
        <v>100004672</v>
      </c>
      <c r="I837" s="1">
        <v>1</v>
      </c>
      <c r="J837" s="1" t="s">
        <v>1592</v>
      </c>
      <c r="K837" s="1" t="s">
        <v>1567</v>
      </c>
      <c r="L837" s="1" t="s">
        <v>32</v>
      </c>
      <c r="M837" s="1" t="s">
        <v>9</v>
      </c>
    </row>
    <row r="838" spans="1:13">
      <c r="A838" s="1">
        <v>100004681</v>
      </c>
      <c r="B838" s="1" t="s">
        <v>1158</v>
      </c>
      <c r="C838" s="1" t="s">
        <v>1500</v>
      </c>
      <c r="D838" s="1" t="s">
        <v>1593</v>
      </c>
      <c r="E838" s="1" t="s">
        <v>20</v>
      </c>
      <c r="F838" s="1" t="s">
        <v>72</v>
      </c>
      <c r="G838" s="1" t="s">
        <v>6053</v>
      </c>
      <c r="H838" s="1">
        <v>100004681</v>
      </c>
      <c r="I838" s="1">
        <v>1</v>
      </c>
      <c r="J838" s="1" t="s">
        <v>1594</v>
      </c>
      <c r="K838" s="1" t="s">
        <v>1161</v>
      </c>
      <c r="L838" s="1" t="s">
        <v>15</v>
      </c>
      <c r="M838" s="1" t="s">
        <v>9</v>
      </c>
    </row>
    <row r="839" spans="1:13">
      <c r="A839" s="1">
        <v>100004682</v>
      </c>
      <c r="B839" s="1" t="s">
        <v>1158</v>
      </c>
      <c r="C839" s="1" t="s">
        <v>1500</v>
      </c>
      <c r="D839" s="1" t="s">
        <v>97</v>
      </c>
      <c r="E839" s="1" t="s">
        <v>96</v>
      </c>
      <c r="F839" s="1" t="s">
        <v>97</v>
      </c>
      <c r="G839" s="1" t="s">
        <v>6053</v>
      </c>
      <c r="H839" s="1">
        <v>100004682</v>
      </c>
      <c r="I839" s="1">
        <v>1</v>
      </c>
      <c r="J839" s="1" t="s">
        <v>1595</v>
      </c>
      <c r="K839" s="1" t="s">
        <v>1161</v>
      </c>
      <c r="L839" s="1" t="s">
        <v>15</v>
      </c>
      <c r="M839" s="1" t="s">
        <v>9</v>
      </c>
    </row>
    <row r="840" spans="1:13">
      <c r="A840" s="1">
        <v>100004685</v>
      </c>
      <c r="B840" s="1" t="s">
        <v>1158</v>
      </c>
      <c r="C840" s="1" t="s">
        <v>1500</v>
      </c>
      <c r="D840" s="1" t="s">
        <v>127</v>
      </c>
      <c r="E840" s="1" t="s">
        <v>126</v>
      </c>
      <c r="F840" s="1" t="s">
        <v>127</v>
      </c>
      <c r="G840" s="1" t="s">
        <v>6053</v>
      </c>
      <c r="H840" s="1">
        <v>100004685</v>
      </c>
      <c r="I840" s="1">
        <v>1</v>
      </c>
      <c r="J840" s="1" t="s">
        <v>1596</v>
      </c>
      <c r="K840" s="1" t="s">
        <v>1161</v>
      </c>
      <c r="L840" s="1" t="s">
        <v>15</v>
      </c>
      <c r="M840" s="1" t="s">
        <v>9</v>
      </c>
    </row>
    <row r="841" spans="1:13">
      <c r="A841" s="1">
        <v>100004690</v>
      </c>
      <c r="B841" s="1" t="s">
        <v>1158</v>
      </c>
      <c r="C841" s="1" t="s">
        <v>1500</v>
      </c>
      <c r="D841" s="1" t="s">
        <v>156</v>
      </c>
      <c r="E841" s="1" t="s">
        <v>20</v>
      </c>
      <c r="F841" s="1" t="s">
        <v>72</v>
      </c>
      <c r="G841" s="1" t="s">
        <v>6053</v>
      </c>
      <c r="H841" s="1">
        <v>100004690</v>
      </c>
      <c r="I841" s="1">
        <v>1</v>
      </c>
      <c r="J841" s="1" t="s">
        <v>1586</v>
      </c>
      <c r="K841" s="1" t="s">
        <v>1166</v>
      </c>
      <c r="L841" s="1" t="s">
        <v>8</v>
      </c>
      <c r="M841" s="1" t="s">
        <v>9</v>
      </c>
    </row>
    <row r="842" spans="1:13">
      <c r="A842" s="1">
        <v>100004697</v>
      </c>
      <c r="B842" s="1" t="s">
        <v>1158</v>
      </c>
      <c r="C842" s="1" t="s">
        <v>1500</v>
      </c>
      <c r="D842" s="1" t="s">
        <v>120</v>
      </c>
      <c r="E842" s="1" t="s">
        <v>20</v>
      </c>
      <c r="F842" s="1" t="s">
        <v>72</v>
      </c>
      <c r="G842" s="1" t="s">
        <v>6053</v>
      </c>
      <c r="H842" s="1">
        <v>100004697</v>
      </c>
      <c r="I842" s="1">
        <v>1</v>
      </c>
      <c r="J842" s="1" t="s">
        <v>1597</v>
      </c>
      <c r="K842" s="1" t="s">
        <v>1598</v>
      </c>
      <c r="L842" s="1" t="s">
        <v>44</v>
      </c>
      <c r="M842" s="1" t="s">
        <v>9</v>
      </c>
    </row>
    <row r="843" spans="1:13">
      <c r="A843" s="1">
        <v>100004698</v>
      </c>
      <c r="B843" s="1" t="s">
        <v>1158</v>
      </c>
      <c r="C843" s="1" t="s">
        <v>1500</v>
      </c>
      <c r="D843" s="1" t="s">
        <v>12</v>
      </c>
      <c r="E843" s="1" t="s">
        <v>11</v>
      </c>
      <c r="F843" s="1" t="s">
        <v>12</v>
      </c>
      <c r="G843" s="1" t="s">
        <v>6053</v>
      </c>
      <c r="H843" s="1">
        <v>100004698</v>
      </c>
      <c r="I843" s="1">
        <v>1</v>
      </c>
      <c r="J843" s="1" t="s">
        <v>1599</v>
      </c>
      <c r="K843" s="1" t="s">
        <v>1567</v>
      </c>
      <c r="L843" s="1" t="s">
        <v>32</v>
      </c>
      <c r="M843" s="1" t="s">
        <v>9</v>
      </c>
    </row>
    <row r="844" spans="1:13">
      <c r="A844" s="1">
        <v>100004703</v>
      </c>
      <c r="B844" s="1" t="s">
        <v>1158</v>
      </c>
      <c r="C844" s="1" t="s">
        <v>1500</v>
      </c>
      <c r="D844" s="1" t="s">
        <v>12</v>
      </c>
      <c r="E844" s="1" t="s">
        <v>11</v>
      </c>
      <c r="F844" s="1" t="s">
        <v>12</v>
      </c>
      <c r="G844" s="1" t="s">
        <v>6053</v>
      </c>
      <c r="H844" s="1">
        <v>100004703</v>
      </c>
      <c r="I844" s="1">
        <v>1</v>
      </c>
      <c r="J844" s="1" t="s">
        <v>1600</v>
      </c>
      <c r="K844" s="1" t="s">
        <v>1567</v>
      </c>
      <c r="L844" s="1" t="s">
        <v>32</v>
      </c>
      <c r="M844" s="1" t="s">
        <v>9</v>
      </c>
    </row>
    <row r="845" spans="1:13">
      <c r="A845" s="1">
        <v>100004709</v>
      </c>
      <c r="B845" s="1" t="s">
        <v>1158</v>
      </c>
      <c r="C845" s="1" t="s">
        <v>1500</v>
      </c>
      <c r="D845" s="1" t="s">
        <v>176</v>
      </c>
      <c r="E845" s="1" t="s">
        <v>11</v>
      </c>
      <c r="F845" s="1" t="s">
        <v>407</v>
      </c>
      <c r="G845" s="1" t="s">
        <v>6053</v>
      </c>
      <c r="H845" s="1">
        <v>100004709</v>
      </c>
      <c r="I845" s="1">
        <v>1</v>
      </c>
      <c r="J845" s="1" t="s">
        <v>1601</v>
      </c>
      <c r="K845" s="1" t="s">
        <v>1602</v>
      </c>
      <c r="L845" s="1" t="s">
        <v>32</v>
      </c>
      <c r="M845" s="1" t="s">
        <v>9</v>
      </c>
    </row>
    <row r="846" spans="1:13">
      <c r="A846" s="1">
        <v>100004725</v>
      </c>
      <c r="B846" s="1" t="s">
        <v>1158</v>
      </c>
      <c r="C846" s="1" t="s">
        <v>1183</v>
      </c>
      <c r="D846" s="1" t="s">
        <v>1603</v>
      </c>
      <c r="E846" s="1" t="s">
        <v>20</v>
      </c>
      <c r="F846" s="1" t="s">
        <v>72</v>
      </c>
      <c r="G846" s="1" t="s">
        <v>6054</v>
      </c>
      <c r="H846" s="1">
        <v>100003502</v>
      </c>
      <c r="I846" s="1">
        <v>3</v>
      </c>
      <c r="J846" s="1" t="s">
        <v>1604</v>
      </c>
      <c r="K846" s="1" t="s">
        <v>1161</v>
      </c>
      <c r="L846" s="1" t="s">
        <v>15</v>
      </c>
      <c r="M846" s="1" t="s">
        <v>339</v>
      </c>
    </row>
    <row r="847" spans="1:13">
      <c r="A847" s="1">
        <v>100004726</v>
      </c>
      <c r="B847" s="1" t="s">
        <v>1158</v>
      </c>
      <c r="C847" s="1" t="s">
        <v>1183</v>
      </c>
      <c r="D847" s="1" t="s">
        <v>1603</v>
      </c>
      <c r="E847" s="1" t="s">
        <v>20</v>
      </c>
      <c r="F847" s="1" t="s">
        <v>72</v>
      </c>
      <c r="G847" s="1" t="s">
        <v>6054</v>
      </c>
      <c r="H847" s="1">
        <v>100003502</v>
      </c>
      <c r="I847" s="1">
        <v>3</v>
      </c>
      <c r="J847" s="1" t="s">
        <v>1605</v>
      </c>
      <c r="K847" s="1" t="s">
        <v>1161</v>
      </c>
      <c r="L847" s="1" t="s">
        <v>15</v>
      </c>
      <c r="M847" s="1" t="s">
        <v>339</v>
      </c>
    </row>
    <row r="848" spans="1:13">
      <c r="A848" s="1">
        <v>100004727</v>
      </c>
      <c r="B848" s="1" t="s">
        <v>1158</v>
      </c>
      <c r="C848" s="1" t="s">
        <v>1183</v>
      </c>
      <c r="D848" s="1" t="s">
        <v>1606</v>
      </c>
      <c r="E848" s="1" t="s">
        <v>20</v>
      </c>
      <c r="F848" s="1" t="s">
        <v>72</v>
      </c>
      <c r="G848" s="1" t="s">
        <v>6054</v>
      </c>
      <c r="H848" s="1">
        <v>100003442</v>
      </c>
      <c r="I848" s="1">
        <v>3</v>
      </c>
      <c r="J848" s="1" t="s">
        <v>1604</v>
      </c>
      <c r="K848" s="1" t="s">
        <v>1161</v>
      </c>
      <c r="L848" s="1" t="s">
        <v>15</v>
      </c>
      <c r="M848" s="1" t="s">
        <v>339</v>
      </c>
    </row>
    <row r="849" spans="1:13">
      <c r="A849" s="1">
        <v>100004741</v>
      </c>
      <c r="B849" s="1" t="s">
        <v>1158</v>
      </c>
      <c r="C849" s="1" t="s">
        <v>1183</v>
      </c>
      <c r="D849" s="1" t="s">
        <v>1607</v>
      </c>
      <c r="E849" s="1" t="s">
        <v>20</v>
      </c>
      <c r="F849" s="1" t="s">
        <v>72</v>
      </c>
      <c r="G849" s="1" t="s">
        <v>6054</v>
      </c>
      <c r="H849" s="1">
        <v>100017406</v>
      </c>
      <c r="I849" s="1">
        <v>4</v>
      </c>
      <c r="J849" s="1" t="s">
        <v>1214</v>
      </c>
      <c r="K849" s="1" t="s">
        <v>1215</v>
      </c>
      <c r="L849" s="1" t="s">
        <v>39</v>
      </c>
      <c r="M849" s="1" t="s">
        <v>9</v>
      </c>
    </row>
    <row r="850" spans="1:13">
      <c r="A850" s="1">
        <v>100004743</v>
      </c>
      <c r="B850" s="1" t="s">
        <v>1158</v>
      </c>
      <c r="C850" s="1" t="s">
        <v>1377</v>
      </c>
      <c r="D850" s="1" t="s">
        <v>1608</v>
      </c>
      <c r="E850" s="1" t="s">
        <v>11</v>
      </c>
      <c r="F850" s="1" t="s">
        <v>12</v>
      </c>
      <c r="G850" s="1" t="s">
        <v>6054</v>
      </c>
      <c r="H850" s="1">
        <v>100017413</v>
      </c>
      <c r="I850" s="1">
        <v>2</v>
      </c>
      <c r="J850" s="1" t="s">
        <v>1609</v>
      </c>
      <c r="K850" s="1" t="s">
        <v>1610</v>
      </c>
      <c r="L850" s="1" t="s">
        <v>44</v>
      </c>
      <c r="M850" s="1" t="s">
        <v>9</v>
      </c>
    </row>
    <row r="851" spans="1:13">
      <c r="A851" s="1">
        <v>100004802</v>
      </c>
      <c r="B851" s="1" t="s">
        <v>587</v>
      </c>
      <c r="C851" s="1" t="s">
        <v>1612</v>
      </c>
      <c r="D851" s="1" t="s">
        <v>1585</v>
      </c>
      <c r="E851" s="1" t="s">
        <v>27</v>
      </c>
      <c r="F851" s="1" t="s">
        <v>18</v>
      </c>
      <c r="G851" s="1" t="s">
        <v>6053</v>
      </c>
      <c r="H851" s="1">
        <v>100004802</v>
      </c>
      <c r="I851" s="1">
        <v>1</v>
      </c>
      <c r="J851" s="1" t="s">
        <v>1611</v>
      </c>
      <c r="K851" s="1" t="s">
        <v>1587</v>
      </c>
      <c r="L851" s="1" t="s">
        <v>44</v>
      </c>
      <c r="M851" s="1" t="s">
        <v>9</v>
      </c>
    </row>
    <row r="852" spans="1:13">
      <c r="A852" s="1">
        <v>100004828</v>
      </c>
      <c r="B852" s="1" t="s">
        <v>1158</v>
      </c>
      <c r="C852" s="1" t="s">
        <v>1377</v>
      </c>
      <c r="D852" s="1" t="s">
        <v>252</v>
      </c>
      <c r="E852" s="1" t="s">
        <v>11</v>
      </c>
      <c r="F852" s="1" t="s">
        <v>12</v>
      </c>
      <c r="G852" s="1" t="s">
        <v>6054</v>
      </c>
      <c r="H852" s="1">
        <v>100004181</v>
      </c>
      <c r="I852" s="1">
        <v>2</v>
      </c>
      <c r="J852" s="1" t="s">
        <v>1613</v>
      </c>
      <c r="K852" s="1" t="s">
        <v>1432</v>
      </c>
      <c r="L852" s="1" t="s">
        <v>32</v>
      </c>
      <c r="M852" s="1" t="s">
        <v>16</v>
      </c>
    </row>
    <row r="853" spans="1:13">
      <c r="A853" s="1">
        <v>100004846</v>
      </c>
      <c r="B853" s="1" t="s">
        <v>1158</v>
      </c>
      <c r="C853" s="1" t="s">
        <v>1377</v>
      </c>
      <c r="D853" s="1" t="s">
        <v>252</v>
      </c>
      <c r="E853" s="1" t="s">
        <v>11</v>
      </c>
      <c r="F853" s="1" t="s">
        <v>12</v>
      </c>
      <c r="G853" s="1" t="s">
        <v>6054</v>
      </c>
      <c r="H853" s="1">
        <v>100004274</v>
      </c>
      <c r="I853" s="1">
        <v>2</v>
      </c>
      <c r="J853" s="1" t="s">
        <v>1614</v>
      </c>
      <c r="K853" s="1" t="s">
        <v>1443</v>
      </c>
      <c r="L853" s="1" t="s">
        <v>32</v>
      </c>
      <c r="M853" s="1" t="s">
        <v>9</v>
      </c>
    </row>
    <row r="854" spans="1:13">
      <c r="A854" s="1">
        <v>100004875</v>
      </c>
      <c r="B854" s="1" t="s">
        <v>1158</v>
      </c>
      <c r="C854" s="1" t="s">
        <v>1500</v>
      </c>
      <c r="D854" s="1" t="s">
        <v>252</v>
      </c>
      <c r="E854" s="1" t="s">
        <v>11</v>
      </c>
      <c r="F854" s="1" t="s">
        <v>12</v>
      </c>
      <c r="G854" s="1" t="s">
        <v>6054</v>
      </c>
      <c r="H854" s="1">
        <v>100004614</v>
      </c>
      <c r="I854" s="1">
        <v>2</v>
      </c>
      <c r="J854" s="1" t="s">
        <v>1615</v>
      </c>
      <c r="K854" s="1" t="s">
        <v>1567</v>
      </c>
      <c r="L854" s="1" t="s">
        <v>32</v>
      </c>
      <c r="M854" s="1" t="s">
        <v>9</v>
      </c>
    </row>
    <row r="855" spans="1:13">
      <c r="A855" s="1">
        <v>100004881</v>
      </c>
      <c r="B855" s="1" t="s">
        <v>1158</v>
      </c>
      <c r="C855" s="1" t="s">
        <v>1377</v>
      </c>
      <c r="D855" s="1" t="s">
        <v>252</v>
      </c>
      <c r="E855" s="1" t="s">
        <v>11</v>
      </c>
      <c r="F855" s="1" t="s">
        <v>12</v>
      </c>
      <c r="G855" s="1" t="s">
        <v>6054</v>
      </c>
      <c r="H855" s="1">
        <v>100004193</v>
      </c>
      <c r="I855" s="1">
        <v>2</v>
      </c>
      <c r="J855" s="1" t="s">
        <v>1616</v>
      </c>
      <c r="K855" s="1" t="s">
        <v>1436</v>
      </c>
      <c r="L855" s="1" t="s">
        <v>32</v>
      </c>
      <c r="M855" s="1" t="s">
        <v>9</v>
      </c>
    </row>
    <row r="856" spans="1:13">
      <c r="A856" s="1">
        <v>100004893</v>
      </c>
      <c r="B856" s="1" t="s">
        <v>1158</v>
      </c>
      <c r="C856" s="1" t="s">
        <v>1377</v>
      </c>
      <c r="D856" s="1" t="s">
        <v>1617</v>
      </c>
      <c r="E856" s="1" t="s">
        <v>2</v>
      </c>
      <c r="F856" s="1" t="s">
        <v>670</v>
      </c>
      <c r="G856" s="1" t="s">
        <v>6054</v>
      </c>
      <c r="H856" s="1">
        <v>100017411</v>
      </c>
      <c r="I856" s="1">
        <v>5</v>
      </c>
      <c r="J856" s="1" t="s">
        <v>1618</v>
      </c>
      <c r="K856" s="1" t="s">
        <v>1166</v>
      </c>
      <c r="L856" s="1" t="s">
        <v>8</v>
      </c>
      <c r="M856" s="1" t="s">
        <v>9</v>
      </c>
    </row>
    <row r="857" spans="1:13">
      <c r="A857" s="1">
        <v>100004894</v>
      </c>
      <c r="B857" s="1" t="s">
        <v>1158</v>
      </c>
      <c r="C857" s="1" t="s">
        <v>1377</v>
      </c>
      <c r="D857" s="1" t="s">
        <v>1617</v>
      </c>
      <c r="E857" s="1" t="s">
        <v>2</v>
      </c>
      <c r="F857" s="1" t="s">
        <v>670</v>
      </c>
      <c r="G857" s="1" t="s">
        <v>6054</v>
      </c>
      <c r="H857" s="1">
        <v>100017411</v>
      </c>
      <c r="I857" s="1">
        <v>5</v>
      </c>
      <c r="J857" s="1" t="s">
        <v>1619</v>
      </c>
      <c r="K857" s="1" t="s">
        <v>1166</v>
      </c>
      <c r="L857" s="1" t="s">
        <v>8</v>
      </c>
      <c r="M857" s="1" t="s">
        <v>339</v>
      </c>
    </row>
    <row r="858" spans="1:13">
      <c r="A858" s="1">
        <v>100004897</v>
      </c>
      <c r="B858" s="1" t="s">
        <v>1158</v>
      </c>
      <c r="C858" s="1" t="s">
        <v>1500</v>
      </c>
      <c r="D858" s="1" t="s">
        <v>1620</v>
      </c>
      <c r="E858" s="1" t="s">
        <v>2</v>
      </c>
      <c r="F858" s="1" t="s">
        <v>670</v>
      </c>
      <c r="G858" s="1" t="s">
        <v>6054</v>
      </c>
      <c r="H858" s="1">
        <v>100017418</v>
      </c>
      <c r="I858" s="1">
        <v>5</v>
      </c>
      <c r="J858" s="1" t="s">
        <v>1621</v>
      </c>
      <c r="K858" s="1" t="s">
        <v>1166</v>
      </c>
      <c r="L858" s="1" t="s">
        <v>8</v>
      </c>
      <c r="M858" s="1" t="s">
        <v>9</v>
      </c>
    </row>
    <row r="859" spans="1:13">
      <c r="A859" s="1">
        <v>100004899</v>
      </c>
      <c r="B859" s="1" t="s">
        <v>1158</v>
      </c>
      <c r="C859" s="1" t="s">
        <v>1470</v>
      </c>
      <c r="D859" s="1" t="s">
        <v>841</v>
      </c>
      <c r="E859" s="1" t="s">
        <v>2</v>
      </c>
      <c r="F859" s="1" t="s">
        <v>277</v>
      </c>
      <c r="G859" s="1" t="s">
        <v>6054</v>
      </c>
      <c r="H859" s="1">
        <v>100017417</v>
      </c>
      <c r="I859" s="1">
        <v>3</v>
      </c>
      <c r="J859" s="1" t="s">
        <v>1490</v>
      </c>
      <c r="K859" s="1" t="s">
        <v>1166</v>
      </c>
      <c r="L859" s="1" t="s">
        <v>8</v>
      </c>
      <c r="M859" s="1" t="s">
        <v>9</v>
      </c>
    </row>
    <row r="860" spans="1:13">
      <c r="A860" s="1">
        <v>100004920</v>
      </c>
      <c r="B860" s="1" t="s">
        <v>1126</v>
      </c>
      <c r="C860" s="1" t="s">
        <v>1623</v>
      </c>
      <c r="D860" s="1" t="s">
        <v>176</v>
      </c>
      <c r="E860" s="1" t="s">
        <v>11</v>
      </c>
      <c r="F860" s="1" t="s">
        <v>12</v>
      </c>
      <c r="G860" s="1" t="s">
        <v>6053</v>
      </c>
      <c r="H860" s="1">
        <v>100004920</v>
      </c>
      <c r="I860" s="1">
        <v>1</v>
      </c>
      <c r="J860" s="1" t="s">
        <v>1622</v>
      </c>
      <c r="K860" s="1" t="s">
        <v>1624</v>
      </c>
      <c r="L860" s="1" t="s">
        <v>32</v>
      </c>
      <c r="M860" s="1" t="s">
        <v>9</v>
      </c>
    </row>
    <row r="861" spans="1:13">
      <c r="A861" s="1">
        <v>100004931</v>
      </c>
      <c r="B861" s="1" t="s">
        <v>1126</v>
      </c>
      <c r="C861" s="1" t="s">
        <v>1125</v>
      </c>
      <c r="D861" s="1" t="s">
        <v>12</v>
      </c>
      <c r="E861" s="1" t="s">
        <v>11</v>
      </c>
      <c r="F861" s="1" t="s">
        <v>407</v>
      </c>
      <c r="G861" s="1" t="s">
        <v>6053</v>
      </c>
      <c r="H861" s="1">
        <v>100004931</v>
      </c>
      <c r="I861" s="1">
        <v>1</v>
      </c>
      <c r="J861" s="1" t="s">
        <v>1625</v>
      </c>
      <c r="K861" s="1" t="s">
        <v>1626</v>
      </c>
      <c r="L861" s="1" t="s">
        <v>32</v>
      </c>
      <c r="M861" s="1" t="s">
        <v>9</v>
      </c>
    </row>
    <row r="862" spans="1:13">
      <c r="A862" s="1">
        <v>100004948</v>
      </c>
      <c r="B862" s="1" t="s">
        <v>1126</v>
      </c>
      <c r="C862" s="1" t="s">
        <v>1628</v>
      </c>
      <c r="D862" s="1" t="s">
        <v>12</v>
      </c>
      <c r="E862" s="1" t="s">
        <v>11</v>
      </c>
      <c r="F862" s="1" t="s">
        <v>407</v>
      </c>
      <c r="G862" s="1" t="s">
        <v>6053</v>
      </c>
      <c r="H862" s="1">
        <v>100004948</v>
      </c>
      <c r="I862" s="1">
        <v>1</v>
      </c>
      <c r="J862" s="1" t="s">
        <v>1627</v>
      </c>
      <c r="K862" s="1" t="s">
        <v>1629</v>
      </c>
      <c r="L862" s="1" t="s">
        <v>32</v>
      </c>
      <c r="M862" s="1" t="s">
        <v>9</v>
      </c>
    </row>
    <row r="863" spans="1:13">
      <c r="A863" s="1">
        <v>100004951</v>
      </c>
      <c r="B863" s="1" t="s">
        <v>1126</v>
      </c>
      <c r="C863" s="1" t="s">
        <v>1628</v>
      </c>
      <c r="D863" s="1" t="s">
        <v>533</v>
      </c>
      <c r="E863" s="1" t="s">
        <v>11</v>
      </c>
      <c r="F863" s="1" t="s">
        <v>407</v>
      </c>
      <c r="G863" s="1" t="s">
        <v>6053</v>
      </c>
      <c r="H863" s="1">
        <v>100004951</v>
      </c>
      <c r="I863" s="1">
        <v>1</v>
      </c>
      <c r="J863" s="1" t="s">
        <v>1627</v>
      </c>
      <c r="K863" s="1" t="s">
        <v>1629</v>
      </c>
      <c r="L863" s="1" t="s">
        <v>32</v>
      </c>
      <c r="M863" s="1" t="s">
        <v>9</v>
      </c>
    </row>
    <row r="864" spans="1:13">
      <c r="A864" s="1">
        <v>100004956</v>
      </c>
      <c r="B864" s="1" t="s">
        <v>1126</v>
      </c>
      <c r="C864" s="1" t="s">
        <v>1631</v>
      </c>
      <c r="D864" s="1" t="s">
        <v>12</v>
      </c>
      <c r="E864" s="1" t="s">
        <v>11</v>
      </c>
      <c r="F864" s="1" t="s">
        <v>12</v>
      </c>
      <c r="G864" s="1" t="s">
        <v>6053</v>
      </c>
      <c r="H864" s="1">
        <v>100004956</v>
      </c>
      <c r="I864" s="1">
        <v>1</v>
      </c>
      <c r="J864" s="1" t="s">
        <v>1630</v>
      </c>
      <c r="K864" s="1" t="s">
        <v>1632</v>
      </c>
      <c r="L864" s="1" t="s">
        <v>32</v>
      </c>
      <c r="M864" s="1" t="s">
        <v>9</v>
      </c>
    </row>
    <row r="865" spans="1:13">
      <c r="A865" s="1">
        <v>100004963</v>
      </c>
      <c r="B865" s="1" t="s">
        <v>1126</v>
      </c>
      <c r="C865" s="1" t="s">
        <v>1623</v>
      </c>
      <c r="D865" s="1" t="s">
        <v>12</v>
      </c>
      <c r="E865" s="1" t="s">
        <v>11</v>
      </c>
      <c r="F865" s="1" t="s">
        <v>12</v>
      </c>
      <c r="G865" s="1" t="s">
        <v>6053</v>
      </c>
      <c r="H865" s="1">
        <v>100004963</v>
      </c>
      <c r="I865" s="1">
        <v>1</v>
      </c>
      <c r="J865" s="1" t="s">
        <v>1633</v>
      </c>
      <c r="K865" s="1" t="s">
        <v>1634</v>
      </c>
      <c r="L865" s="1" t="s">
        <v>32</v>
      </c>
      <c r="M865" s="1" t="s">
        <v>9</v>
      </c>
    </row>
    <row r="866" spans="1:13">
      <c r="A866" s="1">
        <v>100004974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 t="s">
        <v>6053</v>
      </c>
      <c r="H866" s="1">
        <v>100004974</v>
      </c>
      <c r="I866" s="1">
        <v>1</v>
      </c>
      <c r="J866" s="1" t="s">
        <v>1635</v>
      </c>
      <c r="K866" s="1" t="s">
        <v>1636</v>
      </c>
      <c r="L866" s="1" t="s">
        <v>32</v>
      </c>
      <c r="M866" s="1" t="s">
        <v>9</v>
      </c>
    </row>
    <row r="867" spans="1:13">
      <c r="A867" s="1">
        <v>100004978</v>
      </c>
      <c r="B867" s="1" t="s">
        <v>1126</v>
      </c>
      <c r="C867" s="1" t="s">
        <v>1628</v>
      </c>
      <c r="D867" s="1" t="s">
        <v>176</v>
      </c>
      <c r="E867" s="1" t="s">
        <v>11</v>
      </c>
      <c r="F867" s="1" t="s">
        <v>12</v>
      </c>
      <c r="G867" s="1" t="s">
        <v>6053</v>
      </c>
      <c r="H867" s="1">
        <v>100004978</v>
      </c>
      <c r="I867" s="1">
        <v>1</v>
      </c>
      <c r="J867" s="1" t="s">
        <v>1637</v>
      </c>
      <c r="K867" s="1" t="s">
        <v>1638</v>
      </c>
      <c r="L867" s="1" t="s">
        <v>32</v>
      </c>
      <c r="M867" s="1" t="s">
        <v>9</v>
      </c>
    </row>
    <row r="868" spans="1:13">
      <c r="A868" s="1">
        <v>100004983</v>
      </c>
      <c r="B868" s="1" t="s">
        <v>1126</v>
      </c>
      <c r="C868" s="1" t="s">
        <v>1125</v>
      </c>
      <c r="D868" s="1" t="s">
        <v>12</v>
      </c>
      <c r="E868" s="1" t="s">
        <v>11</v>
      </c>
      <c r="F868" s="1" t="s">
        <v>12</v>
      </c>
      <c r="G868" s="1" t="s">
        <v>6053</v>
      </c>
      <c r="H868" s="1">
        <v>100004983</v>
      </c>
      <c r="I868" s="1">
        <v>1</v>
      </c>
      <c r="J868" s="1" t="s">
        <v>1639</v>
      </c>
      <c r="K868" s="1" t="s">
        <v>1640</v>
      </c>
      <c r="L868" s="1" t="s">
        <v>32</v>
      </c>
      <c r="M868" s="1" t="s">
        <v>9</v>
      </c>
    </row>
    <row r="869" spans="1:13">
      <c r="A869" s="1">
        <v>100004984</v>
      </c>
      <c r="B869" s="1" t="s">
        <v>1126</v>
      </c>
      <c r="C869" s="1" t="s">
        <v>1125</v>
      </c>
      <c r="D869" s="1" t="s">
        <v>1641</v>
      </c>
      <c r="E869" s="1" t="s">
        <v>11</v>
      </c>
      <c r="F869" s="1" t="s">
        <v>12</v>
      </c>
      <c r="G869" s="1" t="s">
        <v>6053</v>
      </c>
      <c r="H869" s="1">
        <v>100004984</v>
      </c>
      <c r="I869" s="1">
        <v>1</v>
      </c>
      <c r="J869" s="1" t="s">
        <v>1642</v>
      </c>
      <c r="K869" s="1" t="s">
        <v>1640</v>
      </c>
      <c r="L869" s="1" t="s">
        <v>32</v>
      </c>
      <c r="M869" s="1" t="s">
        <v>16</v>
      </c>
    </row>
    <row r="870" spans="1:13">
      <c r="A870" s="1">
        <v>100004992</v>
      </c>
      <c r="B870" s="1" t="s">
        <v>1126</v>
      </c>
      <c r="C870" s="1" t="s">
        <v>1644</v>
      </c>
      <c r="D870" s="1" t="s">
        <v>12</v>
      </c>
      <c r="E870" s="1" t="s">
        <v>11</v>
      </c>
      <c r="F870" s="1" t="s">
        <v>12</v>
      </c>
      <c r="G870" s="1" t="s">
        <v>6053</v>
      </c>
      <c r="H870" s="1">
        <v>100004992</v>
      </c>
      <c r="I870" s="1">
        <v>1</v>
      </c>
      <c r="J870" s="1" t="s">
        <v>1643</v>
      </c>
      <c r="K870" s="1" t="s">
        <v>1645</v>
      </c>
      <c r="L870" s="1" t="s">
        <v>32</v>
      </c>
      <c r="M870" s="1" t="s">
        <v>9</v>
      </c>
    </row>
    <row r="871" spans="1:13">
      <c r="A871" s="1">
        <v>100005005</v>
      </c>
      <c r="B871" s="1" t="s">
        <v>1126</v>
      </c>
      <c r="C871" s="1" t="s">
        <v>1125</v>
      </c>
      <c r="D871" s="1" t="s">
        <v>1646</v>
      </c>
      <c r="E871" s="1" t="s">
        <v>11</v>
      </c>
      <c r="F871" s="1" t="s">
        <v>12</v>
      </c>
      <c r="G871" s="1" t="s">
        <v>6053</v>
      </c>
      <c r="H871" s="1">
        <v>100005005</v>
      </c>
      <c r="I871" s="1">
        <v>1</v>
      </c>
      <c r="J871" s="1" t="s">
        <v>1647</v>
      </c>
      <c r="K871" s="1" t="s">
        <v>1648</v>
      </c>
      <c r="L871" s="1" t="s">
        <v>32</v>
      </c>
      <c r="M871" s="1" t="s">
        <v>9</v>
      </c>
    </row>
    <row r="872" spans="1:13">
      <c r="A872" s="1">
        <v>100005009</v>
      </c>
      <c r="B872" s="1" t="s">
        <v>1126</v>
      </c>
      <c r="C872" s="1" t="s">
        <v>1623</v>
      </c>
      <c r="D872" s="1" t="s">
        <v>12</v>
      </c>
      <c r="E872" s="1" t="s">
        <v>11</v>
      </c>
      <c r="F872" s="1" t="s">
        <v>12</v>
      </c>
      <c r="G872" s="1" t="s">
        <v>6053</v>
      </c>
      <c r="H872" s="1">
        <v>100005009</v>
      </c>
      <c r="I872" s="1">
        <v>1</v>
      </c>
      <c r="J872" s="1" t="s">
        <v>1649</v>
      </c>
      <c r="K872" s="1" t="s">
        <v>1650</v>
      </c>
      <c r="L872" s="1" t="s">
        <v>32</v>
      </c>
      <c r="M872" s="1" t="s">
        <v>9</v>
      </c>
    </row>
    <row r="873" spans="1:13">
      <c r="A873" s="1">
        <v>100005013</v>
      </c>
      <c r="B873" s="1" t="s">
        <v>1126</v>
      </c>
      <c r="C873" s="1" t="s">
        <v>1623</v>
      </c>
      <c r="D873" s="1" t="s">
        <v>1651</v>
      </c>
      <c r="E873" s="1" t="s">
        <v>11</v>
      </c>
      <c r="F873" s="1" t="s">
        <v>12</v>
      </c>
      <c r="G873" s="1" t="s">
        <v>6053</v>
      </c>
      <c r="H873" s="1">
        <v>100005013</v>
      </c>
      <c r="I873" s="1">
        <v>1</v>
      </c>
      <c r="J873" s="1" t="s">
        <v>1652</v>
      </c>
      <c r="K873" s="1" t="s">
        <v>1650</v>
      </c>
      <c r="L873" s="1" t="s">
        <v>32</v>
      </c>
      <c r="M873" s="1" t="s">
        <v>9</v>
      </c>
    </row>
    <row r="874" spans="1:13">
      <c r="A874" s="1">
        <v>100005019</v>
      </c>
      <c r="B874" s="1" t="s">
        <v>1126</v>
      </c>
      <c r="C874" s="1" t="s">
        <v>1125</v>
      </c>
      <c r="D874" s="1" t="s">
        <v>1653</v>
      </c>
      <c r="E874" s="1" t="s">
        <v>11</v>
      </c>
      <c r="F874" s="1" t="s">
        <v>12</v>
      </c>
      <c r="G874" s="1" t="s">
        <v>6053</v>
      </c>
      <c r="H874" s="1">
        <v>100005019</v>
      </c>
      <c r="I874" s="1">
        <v>1</v>
      </c>
      <c r="J874" s="1" t="s">
        <v>1654</v>
      </c>
      <c r="K874" s="1" t="s">
        <v>1655</v>
      </c>
      <c r="L874" s="1" t="s">
        <v>32</v>
      </c>
      <c r="M874" s="1" t="s">
        <v>9</v>
      </c>
    </row>
    <row r="875" spans="1:13">
      <c r="A875" s="1">
        <v>100005030</v>
      </c>
      <c r="B875" s="1" t="s">
        <v>1126</v>
      </c>
      <c r="C875" s="1" t="s">
        <v>1628</v>
      </c>
      <c r="D875" s="1" t="s">
        <v>176</v>
      </c>
      <c r="E875" s="1" t="s">
        <v>11</v>
      </c>
      <c r="F875" s="1" t="s">
        <v>12</v>
      </c>
      <c r="G875" s="1" t="s">
        <v>6053</v>
      </c>
      <c r="H875" s="1">
        <v>100005030</v>
      </c>
      <c r="I875" s="1">
        <v>1</v>
      </c>
      <c r="J875" s="1" t="s">
        <v>1656</v>
      </c>
      <c r="K875" s="1" t="s">
        <v>1657</v>
      </c>
      <c r="L875" s="1" t="s">
        <v>32</v>
      </c>
      <c r="M875" s="1" t="s">
        <v>9</v>
      </c>
    </row>
    <row r="876" spans="1:13">
      <c r="A876" s="1">
        <v>100005033</v>
      </c>
      <c r="B876" s="1" t="s">
        <v>1126</v>
      </c>
      <c r="C876" s="1" t="s">
        <v>1644</v>
      </c>
      <c r="D876" s="1" t="s">
        <v>176</v>
      </c>
      <c r="E876" s="1" t="s">
        <v>11</v>
      </c>
      <c r="F876" s="1" t="s">
        <v>12</v>
      </c>
      <c r="G876" s="1" t="s">
        <v>6053</v>
      </c>
      <c r="H876" s="1">
        <v>100005033</v>
      </c>
      <c r="I876" s="1">
        <v>1</v>
      </c>
      <c r="J876" s="1" t="s">
        <v>1658</v>
      </c>
      <c r="K876" s="1" t="s">
        <v>1659</v>
      </c>
      <c r="L876" s="1" t="s">
        <v>32</v>
      </c>
      <c r="M876" s="1" t="s">
        <v>9</v>
      </c>
    </row>
    <row r="877" spans="1:13">
      <c r="A877" s="1">
        <v>100005039</v>
      </c>
      <c r="B877" s="1" t="s">
        <v>1126</v>
      </c>
      <c r="C877" s="1" t="s">
        <v>1662</v>
      </c>
      <c r="D877" s="1" t="s">
        <v>1660</v>
      </c>
      <c r="E877" s="1" t="s">
        <v>11</v>
      </c>
      <c r="F877" s="1" t="s">
        <v>12</v>
      </c>
      <c r="G877" s="1" t="s">
        <v>6053</v>
      </c>
      <c r="H877" s="1">
        <v>100005039</v>
      </c>
      <c r="I877" s="1">
        <v>1</v>
      </c>
      <c r="J877" s="1" t="s">
        <v>1661</v>
      </c>
      <c r="K877" s="1" t="s">
        <v>1663</v>
      </c>
      <c r="L877" s="1" t="s">
        <v>32</v>
      </c>
      <c r="M877" s="1" t="s">
        <v>9</v>
      </c>
    </row>
    <row r="878" spans="1:13">
      <c r="A878" s="1">
        <v>100005047</v>
      </c>
      <c r="B878" s="1" t="s">
        <v>1126</v>
      </c>
      <c r="C878" s="1" t="s">
        <v>1623</v>
      </c>
      <c r="D878" s="1" t="s">
        <v>1664</v>
      </c>
      <c r="E878" s="1" t="s">
        <v>11</v>
      </c>
      <c r="F878" s="1" t="s">
        <v>407</v>
      </c>
      <c r="G878" s="1" t="s">
        <v>6053</v>
      </c>
      <c r="H878" s="1">
        <v>100005047</v>
      </c>
      <c r="I878" s="1">
        <v>1</v>
      </c>
      <c r="J878" s="1" t="s">
        <v>1665</v>
      </c>
      <c r="K878" s="1" t="s">
        <v>1666</v>
      </c>
      <c r="L878" s="1" t="s">
        <v>32</v>
      </c>
      <c r="M878" s="1" t="s">
        <v>9</v>
      </c>
    </row>
    <row r="879" spans="1:13">
      <c r="A879" s="1">
        <v>100005050</v>
      </c>
      <c r="B879" s="1" t="s">
        <v>1126</v>
      </c>
      <c r="C879" s="1" t="s">
        <v>1623</v>
      </c>
      <c r="D879" s="1" t="s">
        <v>1667</v>
      </c>
      <c r="E879" s="1" t="s">
        <v>20</v>
      </c>
      <c r="F879" s="1" t="s">
        <v>72</v>
      </c>
      <c r="G879" s="1" t="s">
        <v>6053</v>
      </c>
      <c r="H879" s="1">
        <v>100005050</v>
      </c>
      <c r="I879" s="1">
        <v>1</v>
      </c>
      <c r="J879" s="1" t="s">
        <v>1668</v>
      </c>
      <c r="K879" s="1" t="s">
        <v>1669</v>
      </c>
      <c r="L879" s="1" t="s">
        <v>44</v>
      </c>
      <c r="M879" s="1" t="s">
        <v>16</v>
      </c>
    </row>
    <row r="880" spans="1:13">
      <c r="A880" s="1">
        <v>100005053</v>
      </c>
      <c r="B880" s="1" t="s">
        <v>1126</v>
      </c>
      <c r="C880" s="1" t="s">
        <v>1644</v>
      </c>
      <c r="D880" s="1" t="s">
        <v>533</v>
      </c>
      <c r="E880" s="1" t="s">
        <v>11</v>
      </c>
      <c r="F880" s="1" t="s">
        <v>407</v>
      </c>
      <c r="G880" s="1" t="s">
        <v>6053</v>
      </c>
      <c r="H880" s="1">
        <v>100005053</v>
      </c>
      <c r="I880" s="1">
        <v>1</v>
      </c>
      <c r="J880" s="1" t="s">
        <v>1670</v>
      </c>
      <c r="K880" s="1" t="s">
        <v>1671</v>
      </c>
      <c r="L880" s="1" t="s">
        <v>32</v>
      </c>
      <c r="M880" s="1" t="s">
        <v>9</v>
      </c>
    </row>
    <row r="881" spans="1:13">
      <c r="A881" s="1">
        <v>100005058</v>
      </c>
      <c r="B881" s="1" t="s">
        <v>1126</v>
      </c>
      <c r="C881" s="1" t="s">
        <v>1628</v>
      </c>
      <c r="D881" s="1" t="s">
        <v>1672</v>
      </c>
      <c r="E881" s="1" t="s">
        <v>11</v>
      </c>
      <c r="F881" s="1" t="s">
        <v>12</v>
      </c>
      <c r="G881" s="1" t="s">
        <v>6053</v>
      </c>
      <c r="H881" s="1">
        <v>100005058</v>
      </c>
      <c r="I881" s="1">
        <v>1</v>
      </c>
      <c r="J881" s="1" t="s">
        <v>1673</v>
      </c>
      <c r="K881" s="1" t="s">
        <v>1674</v>
      </c>
      <c r="L881" s="1" t="s">
        <v>32</v>
      </c>
      <c r="M881" s="1" t="s">
        <v>9</v>
      </c>
    </row>
    <row r="882" spans="1:13">
      <c r="A882" s="1">
        <v>100005062</v>
      </c>
      <c r="B882" s="1" t="s">
        <v>1126</v>
      </c>
      <c r="C882" s="1" t="s">
        <v>1644</v>
      </c>
      <c r="D882" s="1" t="s">
        <v>12</v>
      </c>
      <c r="E882" s="1" t="s">
        <v>11</v>
      </c>
      <c r="F882" s="1" t="s">
        <v>12</v>
      </c>
      <c r="G882" s="1" t="s">
        <v>6053</v>
      </c>
      <c r="H882" s="1">
        <v>100005062</v>
      </c>
      <c r="I882" s="1">
        <v>1</v>
      </c>
      <c r="J882" s="1" t="s">
        <v>1675</v>
      </c>
      <c r="K882" s="1" t="s">
        <v>1676</v>
      </c>
      <c r="L882" s="1" t="s">
        <v>32</v>
      </c>
      <c r="M882" s="1" t="s">
        <v>9</v>
      </c>
    </row>
    <row r="883" spans="1:13">
      <c r="A883" s="1">
        <v>100005065</v>
      </c>
      <c r="B883" s="1" t="s">
        <v>1126</v>
      </c>
      <c r="C883" s="1" t="s">
        <v>1628</v>
      </c>
      <c r="D883" s="1" t="s">
        <v>176</v>
      </c>
      <c r="E883" s="1" t="s">
        <v>11</v>
      </c>
      <c r="F883" s="1" t="s">
        <v>12</v>
      </c>
      <c r="G883" s="1" t="s">
        <v>6053</v>
      </c>
      <c r="H883" s="1">
        <v>100005065</v>
      </c>
      <c r="I883" s="1">
        <v>1</v>
      </c>
      <c r="J883" s="1" t="s">
        <v>1677</v>
      </c>
      <c r="K883" s="1" t="s">
        <v>1678</v>
      </c>
      <c r="L883" s="1" t="s">
        <v>32</v>
      </c>
      <c r="M883" s="1" t="s">
        <v>9</v>
      </c>
    </row>
    <row r="884" spans="1:13">
      <c r="A884" s="1">
        <v>100005072</v>
      </c>
      <c r="B884" s="1" t="s">
        <v>1126</v>
      </c>
      <c r="C884" s="1" t="s">
        <v>1125</v>
      </c>
      <c r="D884" s="1" t="s">
        <v>12</v>
      </c>
      <c r="E884" s="1" t="s">
        <v>11</v>
      </c>
      <c r="F884" s="1" t="s">
        <v>12</v>
      </c>
      <c r="G884" s="1" t="s">
        <v>6053</v>
      </c>
      <c r="H884" s="1">
        <v>100005072</v>
      </c>
      <c r="I884" s="1">
        <v>1</v>
      </c>
      <c r="J884" s="1" t="s">
        <v>1679</v>
      </c>
      <c r="K884" s="1" t="s">
        <v>1680</v>
      </c>
      <c r="L884" s="1" t="s">
        <v>32</v>
      </c>
      <c r="M884" s="1" t="s">
        <v>9</v>
      </c>
    </row>
    <row r="885" spans="1:13">
      <c r="A885" s="1">
        <v>100005078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" t="s">
        <v>12</v>
      </c>
      <c r="G885" s="1" t="s">
        <v>6053</v>
      </c>
      <c r="H885" s="1">
        <v>100005078</v>
      </c>
      <c r="I885" s="1">
        <v>1</v>
      </c>
      <c r="J885" s="1" t="s">
        <v>1681</v>
      </c>
      <c r="K885" s="1" t="s">
        <v>1682</v>
      </c>
      <c r="L885" s="1" t="s">
        <v>32</v>
      </c>
      <c r="M885" s="1" t="s">
        <v>9</v>
      </c>
    </row>
    <row r="886" spans="1:13">
      <c r="A886" s="1">
        <v>100005086</v>
      </c>
      <c r="B886" s="1" t="s">
        <v>1126</v>
      </c>
      <c r="C886" s="1" t="s">
        <v>1628</v>
      </c>
      <c r="D886" s="1" t="s">
        <v>1683</v>
      </c>
      <c r="E886" s="1" t="s">
        <v>11</v>
      </c>
      <c r="F886" s="1" t="s">
        <v>12</v>
      </c>
      <c r="G886" s="1" t="s">
        <v>6053</v>
      </c>
      <c r="H886" s="1">
        <v>100005086</v>
      </c>
      <c r="I886" s="1">
        <v>1</v>
      </c>
      <c r="J886" s="1" t="s">
        <v>1684</v>
      </c>
      <c r="K886" s="1" t="s">
        <v>1682</v>
      </c>
      <c r="L886" s="1" t="s">
        <v>32</v>
      </c>
      <c r="M886" s="1" t="s">
        <v>9</v>
      </c>
    </row>
    <row r="887" spans="1:13">
      <c r="A887" s="1">
        <v>100005089</v>
      </c>
      <c r="B887" s="1" t="s">
        <v>1126</v>
      </c>
      <c r="C887" s="1" t="s">
        <v>1644</v>
      </c>
      <c r="D887" s="1" t="s">
        <v>533</v>
      </c>
      <c r="E887" s="1" t="s">
        <v>11</v>
      </c>
      <c r="F887" s="1" t="s">
        <v>12</v>
      </c>
      <c r="G887" s="1" t="s">
        <v>6053</v>
      </c>
      <c r="H887" s="1">
        <v>100005089</v>
      </c>
      <c r="I887" s="1">
        <v>1</v>
      </c>
      <c r="J887" s="1" t="s">
        <v>1685</v>
      </c>
      <c r="K887" s="1" t="s">
        <v>1686</v>
      </c>
      <c r="L887" s="1" t="s">
        <v>32</v>
      </c>
      <c r="M887" s="1" t="s">
        <v>9</v>
      </c>
    </row>
    <row r="888" spans="1:13">
      <c r="A888" s="1">
        <v>100005090</v>
      </c>
      <c r="B888" s="1" t="s">
        <v>1126</v>
      </c>
      <c r="C888" s="1" t="s">
        <v>1644</v>
      </c>
      <c r="D888" s="1" t="s">
        <v>12</v>
      </c>
      <c r="E888" s="1" t="s">
        <v>11</v>
      </c>
      <c r="F888" s="1" t="s">
        <v>12</v>
      </c>
      <c r="G888" s="1" t="s">
        <v>6053</v>
      </c>
      <c r="H888" s="1">
        <v>100005090</v>
      </c>
      <c r="I888" s="1">
        <v>1</v>
      </c>
      <c r="J888" s="1" t="s">
        <v>1685</v>
      </c>
      <c r="K888" s="1" t="s">
        <v>1686</v>
      </c>
      <c r="L888" s="1" t="s">
        <v>32</v>
      </c>
      <c r="M888" s="1" t="s">
        <v>9</v>
      </c>
    </row>
    <row r="889" spans="1:13">
      <c r="A889" s="1">
        <v>100005095</v>
      </c>
      <c r="B889" s="1" t="s">
        <v>1126</v>
      </c>
      <c r="C889" s="1" t="s">
        <v>1628</v>
      </c>
      <c r="D889" s="1" t="s">
        <v>12</v>
      </c>
      <c r="E889" s="1" t="s">
        <v>11</v>
      </c>
      <c r="F889" s="1" t="s">
        <v>12</v>
      </c>
      <c r="G889" s="1" t="s">
        <v>6053</v>
      </c>
      <c r="H889" s="1">
        <v>100005095</v>
      </c>
      <c r="I889" s="1">
        <v>1</v>
      </c>
      <c r="J889" s="1" t="s">
        <v>1687</v>
      </c>
      <c r="K889" s="1" t="s">
        <v>1688</v>
      </c>
      <c r="L889" s="1" t="s">
        <v>32</v>
      </c>
      <c r="M889" s="1" t="s">
        <v>9</v>
      </c>
    </row>
    <row r="890" spans="1:13">
      <c r="A890" s="1">
        <v>100005100</v>
      </c>
      <c r="B890" s="1" t="s">
        <v>1126</v>
      </c>
      <c r="C890" s="1" t="s">
        <v>1628</v>
      </c>
      <c r="D890" s="1" t="s">
        <v>1689</v>
      </c>
      <c r="E890" s="1" t="s">
        <v>11</v>
      </c>
      <c r="F890" s="1" t="s">
        <v>12</v>
      </c>
      <c r="G890" s="1" t="s">
        <v>6053</v>
      </c>
      <c r="H890" s="1">
        <v>100005100</v>
      </c>
      <c r="I890" s="1">
        <v>1</v>
      </c>
      <c r="J890" s="1" t="s">
        <v>1690</v>
      </c>
      <c r="K890" s="1" t="s">
        <v>1688</v>
      </c>
      <c r="L890" s="1" t="s">
        <v>32</v>
      </c>
      <c r="M890" s="1" t="s">
        <v>9</v>
      </c>
    </row>
    <row r="891" spans="1:13">
      <c r="A891" s="1">
        <v>100005103</v>
      </c>
      <c r="B891" s="1" t="s">
        <v>1126</v>
      </c>
      <c r="C891" s="1" t="s">
        <v>1623</v>
      </c>
      <c r="D891" s="1" t="s">
        <v>176</v>
      </c>
      <c r="E891" s="1" t="s">
        <v>11</v>
      </c>
      <c r="F891" s="1" t="s">
        <v>12</v>
      </c>
      <c r="G891" s="1" t="s">
        <v>6053</v>
      </c>
      <c r="H891" s="1">
        <v>100005103</v>
      </c>
      <c r="I891" s="1">
        <v>1</v>
      </c>
      <c r="J891" s="1" t="s">
        <v>1691</v>
      </c>
      <c r="K891" s="1" t="s">
        <v>1692</v>
      </c>
      <c r="L891" s="1" t="s">
        <v>32</v>
      </c>
      <c r="M891" s="1" t="s">
        <v>9</v>
      </c>
    </row>
    <row r="892" spans="1:13">
      <c r="A892" s="1">
        <v>100005112</v>
      </c>
      <c r="B892" s="1" t="s">
        <v>1126</v>
      </c>
      <c r="C892" s="1" t="s">
        <v>1644</v>
      </c>
      <c r="D892" s="1" t="s">
        <v>12</v>
      </c>
      <c r="E892" s="1" t="s">
        <v>11</v>
      </c>
      <c r="F892" s="1" t="s">
        <v>407</v>
      </c>
      <c r="G892" s="1" t="s">
        <v>6053</v>
      </c>
      <c r="H892" s="1">
        <v>100005112</v>
      </c>
      <c r="I892" s="1">
        <v>1</v>
      </c>
      <c r="J892" s="1" t="s">
        <v>1693</v>
      </c>
      <c r="K892" s="1" t="s">
        <v>1694</v>
      </c>
      <c r="L892" s="1" t="s">
        <v>32</v>
      </c>
      <c r="M892" s="1" t="s">
        <v>9</v>
      </c>
    </row>
    <row r="893" spans="1:13">
      <c r="A893" s="1">
        <v>100005116</v>
      </c>
      <c r="B893" s="1" t="s">
        <v>1126</v>
      </c>
      <c r="C893" s="1" t="s">
        <v>1623</v>
      </c>
      <c r="D893" s="1" t="s">
        <v>12</v>
      </c>
      <c r="E893" s="1" t="s">
        <v>11</v>
      </c>
      <c r="F893" s="1" t="s">
        <v>407</v>
      </c>
      <c r="G893" s="1" t="s">
        <v>6053</v>
      </c>
      <c r="H893" s="1">
        <v>100005116</v>
      </c>
      <c r="I893" s="1">
        <v>1</v>
      </c>
      <c r="J893" s="1" t="s">
        <v>1695</v>
      </c>
      <c r="K893" s="1" t="s">
        <v>1696</v>
      </c>
      <c r="L893" s="1" t="s">
        <v>32</v>
      </c>
      <c r="M893" s="1" t="s">
        <v>9</v>
      </c>
    </row>
    <row r="894" spans="1:13">
      <c r="A894" s="1">
        <v>100005121</v>
      </c>
      <c r="B894" s="1" t="s">
        <v>1126</v>
      </c>
      <c r="C894" s="1" t="s">
        <v>1631</v>
      </c>
      <c r="D894" s="1" t="s">
        <v>176</v>
      </c>
      <c r="E894" s="1" t="s">
        <v>11</v>
      </c>
      <c r="F894" s="1" t="s">
        <v>12</v>
      </c>
      <c r="G894" s="1" t="s">
        <v>6053</v>
      </c>
      <c r="H894" s="1">
        <v>100005121</v>
      </c>
      <c r="I894" s="1">
        <v>1</v>
      </c>
      <c r="J894" s="1" t="s">
        <v>1697</v>
      </c>
      <c r="K894" s="1" t="s">
        <v>1698</v>
      </c>
      <c r="L894" s="1" t="s">
        <v>32</v>
      </c>
      <c r="M894" s="1" t="s">
        <v>9</v>
      </c>
    </row>
    <row r="895" spans="1:13">
      <c r="A895" s="1">
        <v>100005134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" t="s">
        <v>12</v>
      </c>
      <c r="G895" s="1" t="s">
        <v>6053</v>
      </c>
      <c r="H895" s="1">
        <v>100005134</v>
      </c>
      <c r="I895" s="1">
        <v>1</v>
      </c>
      <c r="J895" s="1" t="s">
        <v>1699</v>
      </c>
      <c r="K895" s="1" t="s">
        <v>1700</v>
      </c>
      <c r="L895" s="1" t="s">
        <v>32</v>
      </c>
      <c r="M895" s="1" t="s">
        <v>9</v>
      </c>
    </row>
    <row r="896" spans="1:13">
      <c r="A896" s="1">
        <v>100005142</v>
      </c>
      <c r="B896" s="1" t="s">
        <v>1126</v>
      </c>
      <c r="C896" s="1" t="s">
        <v>1702</v>
      </c>
      <c r="D896" s="1" t="s">
        <v>12</v>
      </c>
      <c r="E896" s="1" t="s">
        <v>11</v>
      </c>
      <c r="F896" s="1" t="s">
        <v>407</v>
      </c>
      <c r="G896" s="1" t="s">
        <v>6053</v>
      </c>
      <c r="H896" s="1">
        <v>100005142</v>
      </c>
      <c r="I896" s="1">
        <v>1</v>
      </c>
      <c r="J896" s="1" t="s">
        <v>1701</v>
      </c>
      <c r="K896" s="1" t="s">
        <v>1703</v>
      </c>
      <c r="L896" s="1" t="s">
        <v>32</v>
      </c>
      <c r="M896" s="1" t="s">
        <v>16</v>
      </c>
    </row>
    <row r="897" spans="1:13">
      <c r="A897" s="1">
        <v>100005169</v>
      </c>
      <c r="B897" s="1" t="s">
        <v>1126</v>
      </c>
      <c r="C897" s="1" t="s">
        <v>1628</v>
      </c>
      <c r="D897" s="1" t="s">
        <v>176</v>
      </c>
      <c r="E897" s="1" t="s">
        <v>11</v>
      </c>
      <c r="F897" s="1" t="s">
        <v>12</v>
      </c>
      <c r="G897" s="1" t="s">
        <v>6053</v>
      </c>
      <c r="H897" s="1">
        <v>100005169</v>
      </c>
      <c r="I897" s="1">
        <v>1</v>
      </c>
      <c r="J897" s="1" t="s">
        <v>1704</v>
      </c>
      <c r="K897" s="1" t="s">
        <v>1705</v>
      </c>
      <c r="L897" s="1" t="s">
        <v>32</v>
      </c>
      <c r="M897" s="1" t="s">
        <v>9</v>
      </c>
    </row>
    <row r="898" spans="1:13">
      <c r="A898" s="1">
        <v>100005174</v>
      </c>
      <c r="B898" s="1" t="s">
        <v>1126</v>
      </c>
      <c r="C898" s="1" t="s">
        <v>1125</v>
      </c>
      <c r="D898" s="1" t="s">
        <v>1706</v>
      </c>
      <c r="E898" s="1" t="s">
        <v>20</v>
      </c>
      <c r="F898" s="1" t="s">
        <v>72</v>
      </c>
      <c r="G898" s="1" t="s">
        <v>6053</v>
      </c>
      <c r="H898" s="1">
        <v>100005174</v>
      </c>
      <c r="I898" s="1">
        <v>1</v>
      </c>
      <c r="J898" s="1" t="s">
        <v>1707</v>
      </c>
      <c r="K898" s="1" t="s">
        <v>1708</v>
      </c>
      <c r="L898" s="1" t="s">
        <v>15</v>
      </c>
      <c r="M898" s="1" t="s">
        <v>9</v>
      </c>
    </row>
    <row r="899" spans="1:13">
      <c r="A899" s="1">
        <v>100005180</v>
      </c>
      <c r="B899" s="1" t="s">
        <v>1126</v>
      </c>
      <c r="C899" s="1" t="s">
        <v>1125</v>
      </c>
      <c r="D899" s="1" t="s">
        <v>686</v>
      </c>
      <c r="E899" s="1" t="s">
        <v>2</v>
      </c>
      <c r="F899" s="1" t="s">
        <v>46</v>
      </c>
      <c r="G899" s="1" t="s">
        <v>6053</v>
      </c>
      <c r="H899" s="1">
        <v>100005180</v>
      </c>
      <c r="I899" s="1">
        <v>3</v>
      </c>
      <c r="J899" s="1" t="s">
        <v>1709</v>
      </c>
      <c r="K899" s="1" t="s">
        <v>1710</v>
      </c>
      <c r="L899" s="1" t="s">
        <v>8</v>
      </c>
      <c r="M899" s="1" t="s">
        <v>9</v>
      </c>
    </row>
    <row r="900" spans="1:13">
      <c r="A900" s="1">
        <v>100005181</v>
      </c>
      <c r="B900" s="1" t="s">
        <v>1126</v>
      </c>
      <c r="C900" s="1" t="s">
        <v>1125</v>
      </c>
      <c r="D900" s="1" t="s">
        <v>1711</v>
      </c>
      <c r="E900" s="1" t="s">
        <v>20</v>
      </c>
      <c r="F900" s="1" t="s">
        <v>21</v>
      </c>
      <c r="G900" s="1" t="s">
        <v>6053</v>
      </c>
      <c r="H900" s="1">
        <v>100005181</v>
      </c>
      <c r="I900" s="1">
        <v>1</v>
      </c>
      <c r="J900" s="1" t="s">
        <v>1712</v>
      </c>
      <c r="K900" s="1" t="s">
        <v>1708</v>
      </c>
      <c r="L900" s="1" t="s">
        <v>15</v>
      </c>
      <c r="M900" s="1" t="s">
        <v>69</v>
      </c>
    </row>
    <row r="901" spans="1:13">
      <c r="A901" s="1">
        <v>100005185</v>
      </c>
      <c r="B901" s="1" t="s">
        <v>1126</v>
      </c>
      <c r="C901" s="1" t="s">
        <v>1125</v>
      </c>
      <c r="D901" s="1" t="s">
        <v>12</v>
      </c>
      <c r="E901" s="1" t="s">
        <v>11</v>
      </c>
      <c r="F901" s="1" t="s">
        <v>12</v>
      </c>
      <c r="G901" s="1" t="s">
        <v>6053</v>
      </c>
      <c r="H901" s="1">
        <v>100005185</v>
      </c>
      <c r="I901" s="1">
        <v>1</v>
      </c>
      <c r="J901" s="1" t="s">
        <v>1713</v>
      </c>
      <c r="K901" s="1" t="s">
        <v>1714</v>
      </c>
      <c r="L901" s="1" t="s">
        <v>32</v>
      </c>
      <c r="M901" s="1" t="s">
        <v>9</v>
      </c>
    </row>
    <row r="902" spans="1:13">
      <c r="A902" s="1">
        <v>100005188</v>
      </c>
      <c r="B902" s="1" t="s">
        <v>1126</v>
      </c>
      <c r="C902" s="1" t="s">
        <v>1125</v>
      </c>
      <c r="D902" s="1" t="s">
        <v>46</v>
      </c>
      <c r="E902" s="1" t="s">
        <v>2</v>
      </c>
      <c r="F902" s="1" t="s">
        <v>46</v>
      </c>
      <c r="G902" s="1" t="s">
        <v>6053</v>
      </c>
      <c r="H902" s="1">
        <v>100005188</v>
      </c>
      <c r="I902" s="1">
        <v>2</v>
      </c>
      <c r="J902" s="1" t="s">
        <v>1715</v>
      </c>
      <c r="K902" s="1" t="s">
        <v>1710</v>
      </c>
      <c r="L902" s="1" t="s">
        <v>8</v>
      </c>
      <c r="M902" s="1" t="s">
        <v>9</v>
      </c>
    </row>
    <row r="903" spans="1:13">
      <c r="A903" s="1">
        <v>100005191</v>
      </c>
      <c r="B903" s="1" t="s">
        <v>1126</v>
      </c>
      <c r="C903" s="1" t="s">
        <v>1125</v>
      </c>
      <c r="D903" s="1" t="s">
        <v>1716</v>
      </c>
      <c r="E903" s="1" t="s">
        <v>11</v>
      </c>
      <c r="F903" s="1" t="s">
        <v>12</v>
      </c>
      <c r="G903" s="1" t="s">
        <v>6053</v>
      </c>
      <c r="H903" s="1">
        <v>100005191</v>
      </c>
      <c r="I903" s="1">
        <v>2</v>
      </c>
      <c r="J903" s="1" t="s">
        <v>1717</v>
      </c>
      <c r="K903" s="1" t="s">
        <v>1714</v>
      </c>
      <c r="L903" s="1" t="s">
        <v>32</v>
      </c>
      <c r="M903" s="1" t="s">
        <v>9</v>
      </c>
    </row>
    <row r="904" spans="1:13">
      <c r="A904" s="1">
        <v>100005196</v>
      </c>
      <c r="B904" s="1" t="s">
        <v>1126</v>
      </c>
      <c r="C904" s="1" t="s">
        <v>1662</v>
      </c>
      <c r="D904" s="1" t="s">
        <v>176</v>
      </c>
      <c r="E904" s="1" t="s">
        <v>11</v>
      </c>
      <c r="F904" s="1" t="s">
        <v>12</v>
      </c>
      <c r="G904" s="1" t="s">
        <v>6053</v>
      </c>
      <c r="H904" s="1">
        <v>100005196</v>
      </c>
      <c r="I904" s="1">
        <v>1</v>
      </c>
      <c r="J904" s="1" t="s">
        <v>1718</v>
      </c>
      <c r="K904" s="1" t="s">
        <v>1719</v>
      </c>
      <c r="L904" s="1" t="s">
        <v>32</v>
      </c>
      <c r="M904" s="1" t="s">
        <v>9</v>
      </c>
    </row>
    <row r="905" spans="1:13">
      <c r="A905" s="1">
        <v>100005200</v>
      </c>
      <c r="B905" s="1" t="s">
        <v>1126</v>
      </c>
      <c r="C905" s="1" t="s">
        <v>1125</v>
      </c>
      <c r="D905" s="1" t="s">
        <v>176</v>
      </c>
      <c r="E905" s="1" t="s">
        <v>11</v>
      </c>
      <c r="F905" s="1" t="s">
        <v>12</v>
      </c>
      <c r="G905" s="1" t="s">
        <v>6053</v>
      </c>
      <c r="H905" s="1">
        <v>100005200</v>
      </c>
      <c r="I905" s="1">
        <v>1</v>
      </c>
      <c r="J905" s="1" t="s">
        <v>1720</v>
      </c>
      <c r="K905" s="1" t="s">
        <v>1721</v>
      </c>
      <c r="L905" s="1" t="s">
        <v>32</v>
      </c>
      <c r="M905" s="1" t="s">
        <v>9</v>
      </c>
    </row>
    <row r="906" spans="1:13">
      <c r="A906" s="1">
        <v>100005204</v>
      </c>
      <c r="B906" s="1" t="s">
        <v>1126</v>
      </c>
      <c r="C906" s="1" t="s">
        <v>1644</v>
      </c>
      <c r="D906" s="1" t="s">
        <v>105</v>
      </c>
      <c r="E906" s="1" t="s">
        <v>11</v>
      </c>
      <c r="F906" s="1" t="s">
        <v>12</v>
      </c>
      <c r="G906" s="1" t="s">
        <v>6053</v>
      </c>
      <c r="H906" s="1">
        <v>100005204</v>
      </c>
      <c r="I906" s="1">
        <v>1</v>
      </c>
      <c r="J906" s="1" t="s">
        <v>1722</v>
      </c>
      <c r="K906" s="1" t="s">
        <v>1723</v>
      </c>
      <c r="L906" s="1" t="s">
        <v>32</v>
      </c>
      <c r="M906" s="1" t="s">
        <v>9</v>
      </c>
    </row>
    <row r="907" spans="1:13">
      <c r="A907" s="1">
        <v>100005205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407</v>
      </c>
      <c r="G907" s="1" t="s">
        <v>6053</v>
      </c>
      <c r="H907" s="1">
        <v>100005205</v>
      </c>
      <c r="I907" s="1">
        <v>1</v>
      </c>
      <c r="J907" s="1" t="s">
        <v>1722</v>
      </c>
      <c r="K907" s="1" t="s">
        <v>1723</v>
      </c>
      <c r="L907" s="1" t="s">
        <v>32</v>
      </c>
      <c r="M907" s="1" t="s">
        <v>9</v>
      </c>
    </row>
    <row r="908" spans="1:13">
      <c r="A908" s="1">
        <v>100005210</v>
      </c>
      <c r="B908" s="1" t="s">
        <v>1126</v>
      </c>
      <c r="C908" s="1" t="s">
        <v>1623</v>
      </c>
      <c r="D908" s="1" t="s">
        <v>12</v>
      </c>
      <c r="E908" s="1" t="s">
        <v>11</v>
      </c>
      <c r="F908" s="1" t="s">
        <v>12</v>
      </c>
      <c r="G908" s="1" t="s">
        <v>6053</v>
      </c>
      <c r="H908" s="1">
        <v>100005210</v>
      </c>
      <c r="I908" s="1">
        <v>1</v>
      </c>
      <c r="J908" s="1" t="s">
        <v>1724</v>
      </c>
      <c r="K908" s="1" t="s">
        <v>1725</v>
      </c>
      <c r="L908" s="1" t="s">
        <v>32</v>
      </c>
      <c r="M908" s="1" t="s">
        <v>9</v>
      </c>
    </row>
    <row r="909" spans="1:13">
      <c r="A909" s="1">
        <v>100005214</v>
      </c>
      <c r="B909" s="1" t="s">
        <v>1126</v>
      </c>
      <c r="C909" s="1" t="s">
        <v>1125</v>
      </c>
      <c r="D909" s="1" t="s">
        <v>1726</v>
      </c>
      <c r="E909" s="1" t="s">
        <v>11</v>
      </c>
      <c r="F909" s="1" t="s">
        <v>12</v>
      </c>
      <c r="G909" s="1" t="s">
        <v>6053</v>
      </c>
      <c r="H909" s="1">
        <v>100005214</v>
      </c>
      <c r="I909" s="1">
        <v>1</v>
      </c>
      <c r="J909" s="1" t="s">
        <v>1727</v>
      </c>
      <c r="K909" s="1" t="s">
        <v>1728</v>
      </c>
      <c r="L909" s="1" t="s">
        <v>32</v>
      </c>
      <c r="M909" s="1" t="s">
        <v>9</v>
      </c>
    </row>
    <row r="910" spans="1:13">
      <c r="A910" s="1">
        <v>100005220</v>
      </c>
      <c r="B910" s="1" t="s">
        <v>1126</v>
      </c>
      <c r="C910" s="1" t="s">
        <v>1631</v>
      </c>
      <c r="D910" s="1" t="s">
        <v>176</v>
      </c>
      <c r="E910" s="1" t="s">
        <v>11</v>
      </c>
      <c r="F910" s="1" t="s">
        <v>12</v>
      </c>
      <c r="G910" s="1" t="s">
        <v>6053</v>
      </c>
      <c r="H910" s="1">
        <v>100005220</v>
      </c>
      <c r="I910" s="1">
        <v>1</v>
      </c>
      <c r="J910" s="1" t="s">
        <v>1729</v>
      </c>
      <c r="K910" s="1" t="s">
        <v>1730</v>
      </c>
      <c r="L910" s="1" t="s">
        <v>32</v>
      </c>
      <c r="M910" s="1" t="s">
        <v>9</v>
      </c>
    </row>
    <row r="911" spans="1:13">
      <c r="A911" s="1">
        <v>100005224</v>
      </c>
      <c r="B911" s="1" t="s">
        <v>1126</v>
      </c>
      <c r="C911" s="1" t="s">
        <v>1623</v>
      </c>
      <c r="D911" s="1" t="s">
        <v>176</v>
      </c>
      <c r="E911" s="1" t="s">
        <v>11</v>
      </c>
      <c r="F911" s="1" t="s">
        <v>12</v>
      </c>
      <c r="G911" s="1" t="s">
        <v>6053</v>
      </c>
      <c r="H911" s="1">
        <v>100005224</v>
      </c>
      <c r="I911" s="1">
        <v>1</v>
      </c>
      <c r="J911" s="1" t="s">
        <v>1731</v>
      </c>
      <c r="K911" s="1" t="s">
        <v>1732</v>
      </c>
      <c r="L911" s="1" t="s">
        <v>32</v>
      </c>
      <c r="M911" s="1" t="s">
        <v>9</v>
      </c>
    </row>
    <row r="912" spans="1:13">
      <c r="A912" s="1">
        <v>100005229</v>
      </c>
      <c r="B912" s="1" t="s">
        <v>1126</v>
      </c>
      <c r="C912" s="1" t="s">
        <v>1628</v>
      </c>
      <c r="D912" s="1" t="s">
        <v>176</v>
      </c>
      <c r="E912" s="1" t="s">
        <v>11</v>
      </c>
      <c r="F912" s="1" t="s">
        <v>12</v>
      </c>
      <c r="G912" s="1" t="s">
        <v>6053</v>
      </c>
      <c r="H912" s="1">
        <v>100005229</v>
      </c>
      <c r="I912" s="1">
        <v>1</v>
      </c>
      <c r="J912" s="1" t="s">
        <v>1733</v>
      </c>
      <c r="K912" s="1" t="s">
        <v>1734</v>
      </c>
      <c r="L912" s="1" t="s">
        <v>32</v>
      </c>
      <c r="M912" s="1" t="s">
        <v>9</v>
      </c>
    </row>
    <row r="913" spans="1:13">
      <c r="A913" s="1">
        <v>100005232</v>
      </c>
      <c r="B913" s="1" t="s">
        <v>1126</v>
      </c>
      <c r="C913" s="1" t="s">
        <v>1628</v>
      </c>
      <c r="D913" s="1" t="s">
        <v>176</v>
      </c>
      <c r="E913" s="1" t="s">
        <v>11</v>
      </c>
      <c r="F913" s="1" t="s">
        <v>407</v>
      </c>
      <c r="G913" s="1" t="s">
        <v>6053</v>
      </c>
      <c r="H913" s="1">
        <v>100005232</v>
      </c>
      <c r="I913" s="1">
        <v>1</v>
      </c>
      <c r="J913" s="1" t="s">
        <v>1735</v>
      </c>
      <c r="K913" s="1" t="s">
        <v>1736</v>
      </c>
      <c r="L913" s="1" t="s">
        <v>32</v>
      </c>
      <c r="M913" s="1" t="s">
        <v>9</v>
      </c>
    </row>
    <row r="914" spans="1:13">
      <c r="A914" s="1">
        <v>100005237</v>
      </c>
      <c r="B914" s="1" t="s">
        <v>1126</v>
      </c>
      <c r="C914" s="1" t="s">
        <v>1702</v>
      </c>
      <c r="D914" s="1" t="s">
        <v>12</v>
      </c>
      <c r="E914" s="1" t="s">
        <v>11</v>
      </c>
      <c r="F914" s="1" t="s">
        <v>12</v>
      </c>
      <c r="G914" s="1" t="s">
        <v>6053</v>
      </c>
      <c r="H914" s="1">
        <v>100005237</v>
      </c>
      <c r="I914" s="1">
        <v>1</v>
      </c>
      <c r="J914" s="1" t="s">
        <v>1737</v>
      </c>
      <c r="K914" s="1" t="s">
        <v>1738</v>
      </c>
      <c r="L914" s="1" t="s">
        <v>32</v>
      </c>
      <c r="M914" s="1" t="s">
        <v>9</v>
      </c>
    </row>
    <row r="915" spans="1:13">
      <c r="A915" s="1">
        <v>100005241</v>
      </c>
      <c r="B915" s="1" t="s">
        <v>1126</v>
      </c>
      <c r="C915" s="1" t="s">
        <v>1623</v>
      </c>
      <c r="D915" s="1" t="s">
        <v>1664</v>
      </c>
      <c r="E915" s="1" t="s">
        <v>11</v>
      </c>
      <c r="F915" s="1" t="s">
        <v>12</v>
      </c>
      <c r="G915" s="1" t="s">
        <v>6053</v>
      </c>
      <c r="H915" s="1">
        <v>100005241</v>
      </c>
      <c r="I915" s="1">
        <v>1</v>
      </c>
      <c r="J915" s="1" t="s">
        <v>1739</v>
      </c>
      <c r="K915" s="1" t="s">
        <v>1740</v>
      </c>
      <c r="L915" s="1" t="s">
        <v>32</v>
      </c>
      <c r="M915" s="1" t="s">
        <v>9</v>
      </c>
    </row>
    <row r="916" spans="1:13">
      <c r="A916" s="1">
        <v>100005244</v>
      </c>
      <c r="B916" s="1" t="s">
        <v>1126</v>
      </c>
      <c r="C916" s="1" t="s">
        <v>1623</v>
      </c>
      <c r="D916" s="1" t="s">
        <v>12</v>
      </c>
      <c r="E916" s="1" t="s">
        <v>11</v>
      </c>
      <c r="F916" s="1" t="s">
        <v>407</v>
      </c>
      <c r="G916" s="1" t="s">
        <v>6053</v>
      </c>
      <c r="H916" s="1">
        <v>100005244</v>
      </c>
      <c r="I916" s="1">
        <v>1</v>
      </c>
      <c r="J916" s="1" t="s">
        <v>1741</v>
      </c>
      <c r="K916" s="1" t="s">
        <v>1742</v>
      </c>
      <c r="L916" s="1" t="s">
        <v>32</v>
      </c>
      <c r="M916" s="1" t="s">
        <v>9</v>
      </c>
    </row>
    <row r="917" spans="1:13">
      <c r="A917" s="1">
        <v>100005249</v>
      </c>
      <c r="B917" s="1" t="s">
        <v>1126</v>
      </c>
      <c r="C917" s="1" t="s">
        <v>1644</v>
      </c>
      <c r="D917" s="1" t="s">
        <v>176</v>
      </c>
      <c r="E917" s="1" t="s">
        <v>11</v>
      </c>
      <c r="F917" s="1" t="s">
        <v>12</v>
      </c>
      <c r="G917" s="1" t="s">
        <v>6053</v>
      </c>
      <c r="H917" s="1">
        <v>100005249</v>
      </c>
      <c r="I917" s="1">
        <v>1</v>
      </c>
      <c r="J917" s="1" t="s">
        <v>1743</v>
      </c>
      <c r="K917" s="1" t="s">
        <v>1744</v>
      </c>
      <c r="L917" s="1" t="s">
        <v>32</v>
      </c>
      <c r="M917" s="1" t="s">
        <v>9</v>
      </c>
    </row>
    <row r="918" spans="1:13">
      <c r="A918" s="1">
        <v>100005258</v>
      </c>
      <c r="B918" s="1" t="s">
        <v>1126</v>
      </c>
      <c r="C918" s="1" t="s">
        <v>1644</v>
      </c>
      <c r="D918" s="1" t="s">
        <v>12</v>
      </c>
      <c r="E918" s="1" t="s">
        <v>11</v>
      </c>
      <c r="F918" s="1" t="s">
        <v>12</v>
      </c>
      <c r="G918" s="1" t="s">
        <v>6053</v>
      </c>
      <c r="H918" s="1">
        <v>100005258</v>
      </c>
      <c r="I918" s="1">
        <v>1</v>
      </c>
      <c r="J918" s="1" t="s">
        <v>1745</v>
      </c>
      <c r="K918" s="1" t="s">
        <v>1746</v>
      </c>
      <c r="L918" s="1" t="s">
        <v>32</v>
      </c>
      <c r="M918" s="1" t="s">
        <v>9</v>
      </c>
    </row>
    <row r="919" spans="1:13">
      <c r="A919" s="1">
        <v>100005266</v>
      </c>
      <c r="B919" s="1" t="s">
        <v>1126</v>
      </c>
      <c r="C919" s="1" t="s">
        <v>1125</v>
      </c>
      <c r="D919" s="1" t="s">
        <v>1747</v>
      </c>
      <c r="E919" s="1" t="s">
        <v>11</v>
      </c>
      <c r="F919" s="1" t="s">
        <v>407</v>
      </c>
      <c r="G919" s="1" t="s">
        <v>6053</v>
      </c>
      <c r="H919" s="1">
        <v>100005266</v>
      </c>
      <c r="I919" s="1">
        <v>1</v>
      </c>
      <c r="J919" s="1" t="s">
        <v>1748</v>
      </c>
      <c r="K919" s="1" t="s">
        <v>1749</v>
      </c>
      <c r="L919" s="1" t="s">
        <v>32</v>
      </c>
      <c r="M919" s="1" t="s">
        <v>16</v>
      </c>
    </row>
    <row r="920" spans="1:13">
      <c r="A920" s="1">
        <v>100005277</v>
      </c>
      <c r="B920" s="1" t="s">
        <v>1126</v>
      </c>
      <c r="C920" s="1" t="s">
        <v>1628</v>
      </c>
      <c r="D920" s="1" t="s">
        <v>1750</v>
      </c>
      <c r="E920" s="1" t="s">
        <v>11</v>
      </c>
      <c r="F920" s="1" t="s">
        <v>12</v>
      </c>
      <c r="G920" s="1" t="s">
        <v>6053</v>
      </c>
      <c r="H920" s="1">
        <v>100005277</v>
      </c>
      <c r="I920" s="1">
        <v>1</v>
      </c>
      <c r="J920" s="1" t="s">
        <v>1751</v>
      </c>
      <c r="K920" s="1" t="s">
        <v>1752</v>
      </c>
      <c r="L920" s="1" t="s">
        <v>32</v>
      </c>
      <c r="M920" s="1" t="s">
        <v>16</v>
      </c>
    </row>
    <row r="921" spans="1:13">
      <c r="A921" s="1">
        <v>100005280</v>
      </c>
      <c r="B921" s="1" t="s">
        <v>1126</v>
      </c>
      <c r="C921" s="1" t="s">
        <v>1644</v>
      </c>
      <c r="D921" s="1" t="s">
        <v>1753</v>
      </c>
      <c r="E921" s="1" t="s">
        <v>11</v>
      </c>
      <c r="F921" s="1" t="s">
        <v>12</v>
      </c>
      <c r="G921" s="1" t="s">
        <v>6053</v>
      </c>
      <c r="H921" s="1">
        <v>100005280</v>
      </c>
      <c r="I921" s="1">
        <v>1</v>
      </c>
      <c r="J921" s="1" t="s">
        <v>1754</v>
      </c>
      <c r="K921" s="1" t="s">
        <v>1755</v>
      </c>
      <c r="L921" s="1" t="s">
        <v>39</v>
      </c>
      <c r="M921" s="1" t="s">
        <v>16</v>
      </c>
    </row>
    <row r="922" spans="1:13">
      <c r="A922" s="1">
        <v>100005284</v>
      </c>
      <c r="B922" s="1" t="s">
        <v>1126</v>
      </c>
      <c r="C922" s="1" t="s">
        <v>1623</v>
      </c>
      <c r="D922" s="1" t="s">
        <v>12</v>
      </c>
      <c r="E922" s="1" t="s">
        <v>11</v>
      </c>
      <c r="F922" s="1" t="s">
        <v>12</v>
      </c>
      <c r="G922" s="1" t="s">
        <v>6053</v>
      </c>
      <c r="H922" s="1">
        <v>100005284</v>
      </c>
      <c r="I922" s="1">
        <v>1</v>
      </c>
      <c r="J922" s="1" t="s">
        <v>1756</v>
      </c>
      <c r="K922" s="1" t="s">
        <v>1757</v>
      </c>
      <c r="L922" s="1" t="s">
        <v>32</v>
      </c>
      <c r="M922" s="1" t="s">
        <v>9</v>
      </c>
    </row>
    <row r="923" spans="1:13">
      <c r="A923" s="1">
        <v>100005296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 t="s">
        <v>6053</v>
      </c>
      <c r="H923" s="1">
        <v>100005296</v>
      </c>
      <c r="I923" s="1">
        <v>1</v>
      </c>
      <c r="J923" s="1" t="s">
        <v>1758</v>
      </c>
      <c r="K923" s="1" t="s">
        <v>1759</v>
      </c>
      <c r="L923" s="1" t="s">
        <v>32</v>
      </c>
      <c r="M923" s="1" t="s">
        <v>9</v>
      </c>
    </row>
    <row r="924" spans="1:13">
      <c r="A924" s="1">
        <v>100005299</v>
      </c>
      <c r="B924" s="1" t="s">
        <v>1126</v>
      </c>
      <c r="C924" s="1" t="s">
        <v>1125</v>
      </c>
      <c r="D924" s="1" t="s">
        <v>1760</v>
      </c>
      <c r="E924" s="1" t="s">
        <v>11</v>
      </c>
      <c r="F924" s="1" t="s">
        <v>12</v>
      </c>
      <c r="G924" s="1" t="s">
        <v>6054</v>
      </c>
      <c r="H924" s="1">
        <v>100017421</v>
      </c>
      <c r="I924" s="1">
        <v>2</v>
      </c>
      <c r="J924" s="1" t="s">
        <v>1761</v>
      </c>
      <c r="K924" s="1" t="s">
        <v>780</v>
      </c>
      <c r="L924" s="1" t="s">
        <v>39</v>
      </c>
      <c r="M924" s="1" t="s">
        <v>9</v>
      </c>
    </row>
    <row r="925" spans="1:13">
      <c r="A925" s="1">
        <v>100005310</v>
      </c>
      <c r="B925" s="1" t="s">
        <v>1126</v>
      </c>
      <c r="C925" s="1" t="s">
        <v>1125</v>
      </c>
      <c r="D925" s="1" t="s">
        <v>686</v>
      </c>
      <c r="E925" s="1" t="s">
        <v>2</v>
      </c>
      <c r="F925" s="1" t="s">
        <v>46</v>
      </c>
      <c r="G925" s="1" t="s">
        <v>6053</v>
      </c>
      <c r="H925" s="1">
        <v>100005310</v>
      </c>
      <c r="I925" s="1">
        <v>3</v>
      </c>
      <c r="J925" s="1" t="s">
        <v>1762</v>
      </c>
      <c r="K925" s="1" t="s">
        <v>1710</v>
      </c>
      <c r="L925" s="1" t="s">
        <v>8</v>
      </c>
      <c r="M925" s="1" t="s">
        <v>9</v>
      </c>
    </row>
    <row r="926" spans="1:13">
      <c r="A926" s="1">
        <v>100005315</v>
      </c>
      <c r="B926" s="1" t="s">
        <v>1126</v>
      </c>
      <c r="C926" s="1" t="s">
        <v>1125</v>
      </c>
      <c r="D926" s="1" t="s">
        <v>710</v>
      </c>
      <c r="E926" s="1" t="s">
        <v>11</v>
      </c>
      <c r="F926" s="1" t="s">
        <v>12</v>
      </c>
      <c r="G926" s="1" t="s">
        <v>6053</v>
      </c>
      <c r="H926" s="1">
        <v>100005315</v>
      </c>
      <c r="I926" s="1">
        <v>1</v>
      </c>
      <c r="J926" s="1" t="s">
        <v>1763</v>
      </c>
      <c r="K926" s="1" t="s">
        <v>1764</v>
      </c>
      <c r="L926" s="1" t="s">
        <v>32</v>
      </c>
      <c r="M926" s="1" t="s">
        <v>9</v>
      </c>
    </row>
    <row r="927" spans="1:13">
      <c r="A927" s="1">
        <v>100005320</v>
      </c>
      <c r="B927" s="1" t="s">
        <v>1126</v>
      </c>
      <c r="C927" s="1" t="s">
        <v>1125</v>
      </c>
      <c r="D927" s="1" t="s">
        <v>1765</v>
      </c>
      <c r="E927" s="1" t="s">
        <v>11</v>
      </c>
      <c r="F927" s="1" t="s">
        <v>12</v>
      </c>
      <c r="G927" s="1" t="s">
        <v>6053</v>
      </c>
      <c r="H927" s="1">
        <v>100005320</v>
      </c>
      <c r="I927" s="1">
        <v>1</v>
      </c>
      <c r="J927" s="1" t="s">
        <v>1766</v>
      </c>
      <c r="K927" s="1" t="s">
        <v>1764</v>
      </c>
      <c r="L927" s="1" t="s">
        <v>32</v>
      </c>
      <c r="M927" s="1" t="s">
        <v>16</v>
      </c>
    </row>
    <row r="928" spans="1:13">
      <c r="A928" s="1">
        <v>100005322</v>
      </c>
      <c r="B928" s="1" t="s">
        <v>1126</v>
      </c>
      <c r="C928" s="1" t="s">
        <v>1125</v>
      </c>
      <c r="D928" s="1" t="s">
        <v>603</v>
      </c>
      <c r="E928" s="1" t="s">
        <v>11</v>
      </c>
      <c r="F928" s="1" t="s">
        <v>12</v>
      </c>
      <c r="G928" s="1" t="s">
        <v>6053</v>
      </c>
      <c r="H928" s="1">
        <v>100005322</v>
      </c>
      <c r="I928" s="1">
        <v>1</v>
      </c>
      <c r="J928" s="1" t="s">
        <v>1767</v>
      </c>
      <c r="K928" s="1" t="s">
        <v>1764</v>
      </c>
      <c r="L928" s="1" t="s">
        <v>32</v>
      </c>
      <c r="M928" s="1" t="s">
        <v>9</v>
      </c>
    </row>
    <row r="929" spans="1:13">
      <c r="A929" s="1">
        <v>100005326</v>
      </c>
      <c r="B929" s="1" t="s">
        <v>1126</v>
      </c>
      <c r="C929" s="1" t="s">
        <v>1623</v>
      </c>
      <c r="D929" s="1" t="s">
        <v>1768</v>
      </c>
      <c r="E929" s="1" t="s">
        <v>11</v>
      </c>
      <c r="F929" s="1" t="s">
        <v>12</v>
      </c>
      <c r="G929" s="1" t="s">
        <v>6053</v>
      </c>
      <c r="H929" s="1">
        <v>100005326</v>
      </c>
      <c r="I929" s="1">
        <v>1</v>
      </c>
      <c r="J929" s="1" t="s">
        <v>1769</v>
      </c>
      <c r="K929" s="1" t="s">
        <v>1770</v>
      </c>
      <c r="L929" s="1" t="s">
        <v>32</v>
      </c>
      <c r="M929" s="1" t="s">
        <v>9</v>
      </c>
    </row>
    <row r="930" spans="1:13">
      <c r="A930" s="1">
        <v>100005330</v>
      </c>
      <c r="B930" s="1" t="s">
        <v>1126</v>
      </c>
      <c r="C930" s="1" t="s">
        <v>1628</v>
      </c>
      <c r="D930" s="1" t="s">
        <v>46</v>
      </c>
      <c r="E930" s="1" t="s">
        <v>2</v>
      </c>
      <c r="F930" s="1" t="s">
        <v>46</v>
      </c>
      <c r="G930" s="1" t="s">
        <v>6053</v>
      </c>
      <c r="H930" s="1">
        <v>100005330</v>
      </c>
      <c r="I930" s="1">
        <v>2</v>
      </c>
      <c r="J930" s="1" t="s">
        <v>1771</v>
      </c>
      <c r="K930" s="1" t="s">
        <v>1710</v>
      </c>
      <c r="L930" s="1" t="s">
        <v>8</v>
      </c>
      <c r="M930" s="1" t="s">
        <v>16</v>
      </c>
    </row>
    <row r="931" spans="1:13">
      <c r="A931" s="1">
        <v>100005333</v>
      </c>
      <c r="B931" s="1" t="s">
        <v>1126</v>
      </c>
      <c r="C931" s="1" t="s">
        <v>1628</v>
      </c>
      <c r="D931" s="1" t="s">
        <v>1772</v>
      </c>
      <c r="E931" s="1" t="s">
        <v>11</v>
      </c>
      <c r="F931" s="1" t="s">
        <v>12</v>
      </c>
      <c r="G931" s="1" t="s">
        <v>6053</v>
      </c>
      <c r="H931" s="1">
        <v>100005333</v>
      </c>
      <c r="I931" s="1">
        <v>1</v>
      </c>
      <c r="J931" s="1" t="s">
        <v>1773</v>
      </c>
      <c r="K931" s="1" t="s">
        <v>1774</v>
      </c>
      <c r="L931" s="1" t="s">
        <v>32</v>
      </c>
      <c r="M931" s="1" t="s">
        <v>9</v>
      </c>
    </row>
    <row r="932" spans="1:13">
      <c r="A932" s="1">
        <v>100005340</v>
      </c>
      <c r="B932" s="1" t="s">
        <v>1126</v>
      </c>
      <c r="C932" s="1" t="s">
        <v>1125</v>
      </c>
      <c r="D932" s="1" t="s">
        <v>1775</v>
      </c>
      <c r="E932" s="1" t="s">
        <v>20</v>
      </c>
      <c r="F932" s="1" t="s">
        <v>72</v>
      </c>
      <c r="G932" s="1" t="s">
        <v>6053</v>
      </c>
      <c r="H932" s="1">
        <v>100005340</v>
      </c>
      <c r="I932" s="1">
        <v>1</v>
      </c>
      <c r="J932" s="1" t="s">
        <v>1776</v>
      </c>
      <c r="K932" s="1" t="s">
        <v>1708</v>
      </c>
      <c r="L932" s="1" t="s">
        <v>15</v>
      </c>
      <c r="M932" s="1" t="s">
        <v>9</v>
      </c>
    </row>
    <row r="933" spans="1:13">
      <c r="A933" s="1">
        <v>100005343</v>
      </c>
      <c r="B933" s="1" t="s">
        <v>1126</v>
      </c>
      <c r="C933" s="1" t="s">
        <v>1125</v>
      </c>
      <c r="D933" s="1" t="s">
        <v>1777</v>
      </c>
      <c r="E933" s="1" t="s">
        <v>20</v>
      </c>
      <c r="F933" s="1" t="s">
        <v>72</v>
      </c>
      <c r="G933" s="1" t="s">
        <v>6053</v>
      </c>
      <c r="H933" s="1">
        <v>100005343</v>
      </c>
      <c r="I933" s="1">
        <v>1</v>
      </c>
      <c r="J933" s="1" t="s">
        <v>1778</v>
      </c>
      <c r="K933" s="1" t="s">
        <v>1708</v>
      </c>
      <c r="L933" s="1" t="s">
        <v>15</v>
      </c>
      <c r="M933" s="1" t="s">
        <v>9</v>
      </c>
    </row>
    <row r="934" spans="1:13">
      <c r="A934" s="1">
        <v>100005346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 t="s">
        <v>6053</v>
      </c>
      <c r="H934" s="1">
        <v>100005346</v>
      </c>
      <c r="I934" s="1">
        <v>1</v>
      </c>
      <c r="J934" s="1" t="s">
        <v>1779</v>
      </c>
      <c r="K934" s="1" t="s">
        <v>1780</v>
      </c>
      <c r="L934" s="1" t="s">
        <v>32</v>
      </c>
      <c r="M934" s="1" t="s">
        <v>9</v>
      </c>
    </row>
    <row r="935" spans="1:13">
      <c r="A935" s="1">
        <v>100005361</v>
      </c>
      <c r="B935" s="1" t="s">
        <v>1126</v>
      </c>
      <c r="C935" s="1" t="s">
        <v>1125</v>
      </c>
      <c r="D935" s="1" t="s">
        <v>1072</v>
      </c>
      <c r="E935" s="1" t="s">
        <v>2</v>
      </c>
      <c r="F935" s="1" t="s">
        <v>46</v>
      </c>
      <c r="G935" s="1" t="s">
        <v>6054</v>
      </c>
      <c r="H935" s="1">
        <v>100017423</v>
      </c>
      <c r="I935" s="1">
        <v>2</v>
      </c>
      <c r="J935" s="1" t="s">
        <v>1781</v>
      </c>
      <c r="K935" s="1" t="s">
        <v>1710</v>
      </c>
      <c r="L935" s="1" t="s">
        <v>8</v>
      </c>
      <c r="M935" s="1" t="s">
        <v>9</v>
      </c>
    </row>
    <row r="936" spans="1:13">
      <c r="A936" s="1">
        <v>100005371</v>
      </c>
      <c r="B936" s="1" t="s">
        <v>1126</v>
      </c>
      <c r="C936" s="1" t="s">
        <v>1125</v>
      </c>
      <c r="D936" s="1" t="s">
        <v>710</v>
      </c>
      <c r="E936" s="1" t="s">
        <v>11</v>
      </c>
      <c r="F936" s="1" t="s">
        <v>12</v>
      </c>
      <c r="G936" s="1" t="s">
        <v>6053</v>
      </c>
      <c r="H936" s="1">
        <v>100005371</v>
      </c>
      <c r="I936" s="1">
        <v>1</v>
      </c>
      <c r="J936" s="1" t="s">
        <v>1782</v>
      </c>
      <c r="K936" s="1" t="s">
        <v>1780</v>
      </c>
      <c r="L936" s="1" t="s">
        <v>32</v>
      </c>
      <c r="M936" s="1" t="s">
        <v>9</v>
      </c>
    </row>
    <row r="937" spans="1:13">
      <c r="A937" s="1">
        <v>100005383</v>
      </c>
      <c r="B937" s="1" t="s">
        <v>1126</v>
      </c>
      <c r="C937" s="1" t="s">
        <v>1125</v>
      </c>
      <c r="D937" s="1" t="s">
        <v>1783</v>
      </c>
      <c r="E937" s="1" t="s">
        <v>11</v>
      </c>
      <c r="F937" s="1" t="s">
        <v>12</v>
      </c>
      <c r="G937" s="1" t="s">
        <v>6053</v>
      </c>
      <c r="H937" s="1">
        <v>100005383</v>
      </c>
      <c r="I937" s="1">
        <v>1</v>
      </c>
      <c r="J937" s="1" t="s">
        <v>1784</v>
      </c>
      <c r="K937" s="1" t="s">
        <v>1780</v>
      </c>
      <c r="L937" s="1" t="s">
        <v>32</v>
      </c>
      <c r="M937" s="1" t="s">
        <v>69</v>
      </c>
    </row>
    <row r="938" spans="1:13">
      <c r="A938" s="1">
        <v>100005393</v>
      </c>
      <c r="B938" s="1" t="s">
        <v>1126</v>
      </c>
      <c r="C938" s="1" t="s">
        <v>1125</v>
      </c>
      <c r="D938" s="1" t="s">
        <v>1785</v>
      </c>
      <c r="E938" s="1" t="s">
        <v>20</v>
      </c>
      <c r="F938" s="1" t="s">
        <v>21</v>
      </c>
      <c r="G938" s="1" t="s">
        <v>6053</v>
      </c>
      <c r="H938" s="1">
        <v>100005393</v>
      </c>
      <c r="I938" s="1">
        <v>1</v>
      </c>
      <c r="J938" s="1" t="s">
        <v>1786</v>
      </c>
      <c r="K938" s="1" t="s">
        <v>1708</v>
      </c>
      <c r="L938" s="1" t="s">
        <v>15</v>
      </c>
      <c r="M938" s="1" t="s">
        <v>9</v>
      </c>
    </row>
    <row r="939" spans="1:13">
      <c r="A939" s="1">
        <v>100005397</v>
      </c>
      <c r="B939" s="1" t="s">
        <v>1126</v>
      </c>
      <c r="C939" s="1" t="s">
        <v>1125</v>
      </c>
      <c r="D939" s="1" t="s">
        <v>1787</v>
      </c>
      <c r="E939" s="1" t="s">
        <v>27</v>
      </c>
      <c r="F939" s="1" t="s">
        <v>18</v>
      </c>
      <c r="G939" s="1" t="s">
        <v>6053</v>
      </c>
      <c r="H939" s="1">
        <v>100005397</v>
      </c>
      <c r="I939" s="1">
        <v>1</v>
      </c>
      <c r="J939" s="1" t="s">
        <v>1788</v>
      </c>
      <c r="K939" s="1" t="s">
        <v>1708</v>
      </c>
      <c r="L939" s="1" t="s">
        <v>15</v>
      </c>
      <c r="M939" s="1" t="s">
        <v>16</v>
      </c>
    </row>
    <row r="940" spans="1:13">
      <c r="A940" s="1">
        <v>100005399</v>
      </c>
      <c r="B940" s="1" t="s">
        <v>1126</v>
      </c>
      <c r="C940" s="1" t="s">
        <v>1125</v>
      </c>
      <c r="D940" s="1" t="s">
        <v>12</v>
      </c>
      <c r="E940" s="1" t="s">
        <v>11</v>
      </c>
      <c r="F940" s="1" t="s">
        <v>12</v>
      </c>
      <c r="G940" s="1" t="s">
        <v>6053</v>
      </c>
      <c r="H940" s="1">
        <v>100005399</v>
      </c>
      <c r="I940" s="1">
        <v>1</v>
      </c>
      <c r="J940" s="1" t="s">
        <v>1789</v>
      </c>
      <c r="K940" s="1" t="s">
        <v>1780</v>
      </c>
      <c r="L940" s="1" t="s">
        <v>32</v>
      </c>
      <c r="M940" s="1" t="s">
        <v>16</v>
      </c>
    </row>
    <row r="941" spans="1:13">
      <c r="A941" s="1">
        <v>100005402</v>
      </c>
      <c r="B941" s="1" t="s">
        <v>1126</v>
      </c>
      <c r="C941" s="1" t="s">
        <v>1125</v>
      </c>
      <c r="D941" s="1" t="s">
        <v>533</v>
      </c>
      <c r="E941" s="1" t="s">
        <v>11</v>
      </c>
      <c r="F941" s="1" t="s">
        <v>12</v>
      </c>
      <c r="G941" s="1" t="s">
        <v>6053</v>
      </c>
      <c r="H941" s="1">
        <v>100005402</v>
      </c>
      <c r="I941" s="1">
        <v>1</v>
      </c>
      <c r="J941" s="1" t="s">
        <v>1790</v>
      </c>
      <c r="K941" s="1" t="s">
        <v>1780</v>
      </c>
      <c r="L941" s="1" t="s">
        <v>32</v>
      </c>
      <c r="M941" s="1" t="s">
        <v>9</v>
      </c>
    </row>
    <row r="942" spans="1:13">
      <c r="A942" s="1">
        <v>100005405</v>
      </c>
      <c r="B942" s="1" t="s">
        <v>1126</v>
      </c>
      <c r="C942" s="1" t="s">
        <v>1125</v>
      </c>
      <c r="D942" s="1" t="s">
        <v>12</v>
      </c>
      <c r="E942" s="1" t="s">
        <v>11</v>
      </c>
      <c r="F942" s="1" t="s">
        <v>12</v>
      </c>
      <c r="G942" s="1" t="s">
        <v>6053</v>
      </c>
      <c r="H942" s="1">
        <v>100005405</v>
      </c>
      <c r="I942" s="1">
        <v>1</v>
      </c>
      <c r="J942" s="1" t="s">
        <v>1791</v>
      </c>
      <c r="K942" s="1" t="s">
        <v>1780</v>
      </c>
      <c r="L942" s="1" t="s">
        <v>32</v>
      </c>
      <c r="M942" s="1" t="s">
        <v>9</v>
      </c>
    </row>
    <row r="943" spans="1:13">
      <c r="A943" s="1">
        <v>100005415</v>
      </c>
      <c r="B943" s="1" t="s">
        <v>1126</v>
      </c>
      <c r="C943" s="1" t="s">
        <v>1125</v>
      </c>
      <c r="D943" s="1" t="s">
        <v>1792</v>
      </c>
      <c r="E943" s="1" t="s">
        <v>11</v>
      </c>
      <c r="F943" s="1" t="s">
        <v>12</v>
      </c>
      <c r="G943" s="1" t="s">
        <v>6054</v>
      </c>
      <c r="H943" s="1">
        <v>100017422</v>
      </c>
      <c r="I943" s="1">
        <v>6</v>
      </c>
      <c r="J943" s="1" t="s">
        <v>1793</v>
      </c>
      <c r="K943" s="1" t="s">
        <v>780</v>
      </c>
      <c r="L943" s="1" t="s">
        <v>39</v>
      </c>
      <c r="M943" s="1" t="s">
        <v>16</v>
      </c>
    </row>
    <row r="944" spans="1:13">
      <c r="A944" s="1">
        <v>100005416</v>
      </c>
      <c r="B944" s="1" t="s">
        <v>1126</v>
      </c>
      <c r="C944" s="1" t="s">
        <v>1125</v>
      </c>
      <c r="D944" s="1" t="s">
        <v>1794</v>
      </c>
      <c r="E944" s="1" t="s">
        <v>27</v>
      </c>
      <c r="F944" s="1" t="s">
        <v>18</v>
      </c>
      <c r="G944" s="1" t="s">
        <v>6054</v>
      </c>
      <c r="H944" s="1">
        <v>100017422</v>
      </c>
      <c r="I944" s="1">
        <v>6</v>
      </c>
      <c r="J944" s="1" t="s">
        <v>1793</v>
      </c>
      <c r="K944" s="1" t="s">
        <v>780</v>
      </c>
      <c r="L944" s="1" t="s">
        <v>39</v>
      </c>
      <c r="M944" s="1" t="s">
        <v>16</v>
      </c>
    </row>
    <row r="945" spans="1:13">
      <c r="A945" s="1">
        <v>100005419</v>
      </c>
      <c r="B945" s="1" t="s">
        <v>1126</v>
      </c>
      <c r="C945" s="1" t="s">
        <v>1125</v>
      </c>
      <c r="D945" s="1" t="s">
        <v>1795</v>
      </c>
      <c r="E945" s="1" t="s">
        <v>27</v>
      </c>
      <c r="F945" s="1" t="s">
        <v>18</v>
      </c>
      <c r="G945" s="1" t="s">
        <v>6053</v>
      </c>
      <c r="H945" s="1">
        <v>100005419</v>
      </c>
      <c r="I945" s="1">
        <v>1</v>
      </c>
      <c r="J945" s="1" t="s">
        <v>1796</v>
      </c>
      <c r="K945" s="1" t="s">
        <v>1708</v>
      </c>
      <c r="L945" s="1" t="s">
        <v>15</v>
      </c>
      <c r="M945" s="1" t="s">
        <v>16</v>
      </c>
    </row>
    <row r="946" spans="1:13">
      <c r="A946" s="1">
        <v>100005420</v>
      </c>
      <c r="B946" s="1" t="s">
        <v>1126</v>
      </c>
      <c r="C946" s="1" t="s">
        <v>1125</v>
      </c>
      <c r="D946" s="1" t="s">
        <v>622</v>
      </c>
      <c r="E946" s="1" t="s">
        <v>2</v>
      </c>
      <c r="F946" s="1" t="s">
        <v>46</v>
      </c>
      <c r="G946" s="1" t="s">
        <v>6053</v>
      </c>
      <c r="H946" s="1">
        <v>100005420</v>
      </c>
      <c r="I946" s="1">
        <v>1</v>
      </c>
      <c r="J946" s="1" t="s">
        <v>1797</v>
      </c>
      <c r="K946" s="1" t="s">
        <v>1710</v>
      </c>
      <c r="L946" s="1" t="s">
        <v>8</v>
      </c>
      <c r="M946" s="1" t="s">
        <v>9</v>
      </c>
    </row>
    <row r="947" spans="1:13">
      <c r="A947" s="1">
        <v>100005427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12</v>
      </c>
      <c r="G947" s="1" t="s">
        <v>6053</v>
      </c>
      <c r="H947" s="1">
        <v>100005427</v>
      </c>
      <c r="I947" s="1">
        <v>1</v>
      </c>
      <c r="J947" s="1" t="s">
        <v>1798</v>
      </c>
      <c r="K947" s="1" t="s">
        <v>1799</v>
      </c>
      <c r="L947" s="1" t="s">
        <v>32</v>
      </c>
      <c r="M947" s="1" t="s">
        <v>9</v>
      </c>
    </row>
    <row r="948" spans="1:13">
      <c r="A948" s="1">
        <v>100005433</v>
      </c>
      <c r="B948" s="1" t="s">
        <v>1126</v>
      </c>
      <c r="C948" s="1" t="s">
        <v>1644</v>
      </c>
      <c r="D948" s="1" t="s">
        <v>176</v>
      </c>
      <c r="E948" s="1" t="s">
        <v>11</v>
      </c>
      <c r="F948" s="1" t="s">
        <v>12</v>
      </c>
      <c r="G948" s="1" t="s">
        <v>6053</v>
      </c>
      <c r="H948" s="1">
        <v>100005433</v>
      </c>
      <c r="I948" s="1">
        <v>1</v>
      </c>
      <c r="J948" s="1" t="s">
        <v>1800</v>
      </c>
      <c r="K948" s="1" t="s">
        <v>1801</v>
      </c>
      <c r="L948" s="1" t="s">
        <v>32</v>
      </c>
      <c r="M948" s="1" t="s">
        <v>9</v>
      </c>
    </row>
    <row r="949" spans="1:13">
      <c r="A949" s="1">
        <v>100005436</v>
      </c>
      <c r="B949" s="1" t="s">
        <v>1126</v>
      </c>
      <c r="C949" s="1" t="s">
        <v>1125</v>
      </c>
      <c r="D949" s="1" t="s">
        <v>1802</v>
      </c>
      <c r="E949" s="1" t="s">
        <v>20</v>
      </c>
      <c r="F949" s="1" t="s">
        <v>72</v>
      </c>
      <c r="G949" s="1" t="s">
        <v>6053</v>
      </c>
      <c r="H949" s="1">
        <v>100005436</v>
      </c>
      <c r="I949" s="1">
        <v>1</v>
      </c>
      <c r="J949" s="1" t="s">
        <v>1803</v>
      </c>
      <c r="K949" s="1" t="s">
        <v>1708</v>
      </c>
      <c r="L949" s="1" t="s">
        <v>15</v>
      </c>
      <c r="M949" s="1" t="s">
        <v>16</v>
      </c>
    </row>
    <row r="950" spans="1:13">
      <c r="A950" s="1">
        <v>100005440</v>
      </c>
      <c r="B950" s="1" t="s">
        <v>1126</v>
      </c>
      <c r="C950" s="1" t="s">
        <v>1125</v>
      </c>
      <c r="D950" s="1" t="s">
        <v>1768</v>
      </c>
      <c r="E950" s="1" t="s">
        <v>11</v>
      </c>
      <c r="F950" s="1" t="s">
        <v>407</v>
      </c>
      <c r="G950" s="1" t="s">
        <v>6053</v>
      </c>
      <c r="H950" s="1">
        <v>100005440</v>
      </c>
      <c r="I950" s="1">
        <v>1</v>
      </c>
      <c r="J950" s="1" t="s">
        <v>1804</v>
      </c>
      <c r="K950" s="1" t="s">
        <v>1805</v>
      </c>
      <c r="L950" s="1" t="s">
        <v>32</v>
      </c>
      <c r="M950" s="1" t="s">
        <v>9</v>
      </c>
    </row>
    <row r="951" spans="1:13">
      <c r="A951" s="1">
        <v>100005445</v>
      </c>
      <c r="B951" s="1" t="s">
        <v>1126</v>
      </c>
      <c r="C951" s="1" t="s">
        <v>1631</v>
      </c>
      <c r="D951" s="1" t="s">
        <v>12</v>
      </c>
      <c r="E951" s="1" t="s">
        <v>11</v>
      </c>
      <c r="F951" s="1" t="s">
        <v>407</v>
      </c>
      <c r="G951" s="1" t="s">
        <v>6053</v>
      </c>
      <c r="H951" s="1">
        <v>100005445</v>
      </c>
      <c r="I951" s="1">
        <v>1</v>
      </c>
      <c r="J951" s="1" t="s">
        <v>1806</v>
      </c>
      <c r="K951" s="1" t="s">
        <v>1807</v>
      </c>
      <c r="L951" s="1" t="s">
        <v>32</v>
      </c>
      <c r="M951" s="1" t="s">
        <v>9</v>
      </c>
    </row>
    <row r="952" spans="1:13">
      <c r="A952" s="1">
        <v>100005447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" t="s">
        <v>12</v>
      </c>
      <c r="G952" s="1" t="s">
        <v>6053</v>
      </c>
      <c r="H952" s="1">
        <v>100005447</v>
      </c>
      <c r="I952" s="1">
        <v>1</v>
      </c>
      <c r="J952" s="1" t="s">
        <v>1808</v>
      </c>
      <c r="K952" s="1" t="s">
        <v>1809</v>
      </c>
      <c r="L952" s="1" t="s">
        <v>32</v>
      </c>
      <c r="M952" s="1" t="s">
        <v>16</v>
      </c>
    </row>
    <row r="953" spans="1:13">
      <c r="A953" s="1">
        <v>100005453</v>
      </c>
      <c r="B953" s="1" t="s">
        <v>1126</v>
      </c>
      <c r="C953" s="1" t="s">
        <v>1662</v>
      </c>
      <c r="D953" s="1" t="s">
        <v>533</v>
      </c>
      <c r="E953" s="1" t="s">
        <v>11</v>
      </c>
      <c r="F953" s="1" t="s">
        <v>407</v>
      </c>
      <c r="G953" s="1" t="s">
        <v>6053</v>
      </c>
      <c r="H953" s="1">
        <v>100005453</v>
      </c>
      <c r="I953" s="1">
        <v>1</v>
      </c>
      <c r="J953" s="1" t="s">
        <v>1810</v>
      </c>
      <c r="K953" s="1" t="s">
        <v>1811</v>
      </c>
      <c r="L953" s="1" t="s">
        <v>32</v>
      </c>
      <c r="M953" s="1" t="s">
        <v>16</v>
      </c>
    </row>
    <row r="954" spans="1:13">
      <c r="A954" s="1">
        <v>100005454</v>
      </c>
      <c r="B954" s="1" t="s">
        <v>1126</v>
      </c>
      <c r="C954" s="1" t="s">
        <v>1662</v>
      </c>
      <c r="D954" s="1" t="s">
        <v>12</v>
      </c>
      <c r="E954" s="1" t="s">
        <v>11</v>
      </c>
      <c r="F954" s="1" t="s">
        <v>407</v>
      </c>
      <c r="G954" s="1" t="s">
        <v>6053</v>
      </c>
      <c r="H954" s="1">
        <v>100005454</v>
      </c>
      <c r="I954" s="1">
        <v>1</v>
      </c>
      <c r="J954" s="1" t="s">
        <v>1810</v>
      </c>
      <c r="K954" s="1" t="s">
        <v>1811</v>
      </c>
      <c r="L954" s="1" t="s">
        <v>32</v>
      </c>
      <c r="M954" s="1" t="s">
        <v>16</v>
      </c>
    </row>
    <row r="955" spans="1:13">
      <c r="A955" s="1">
        <v>100005472</v>
      </c>
      <c r="B955" s="1" t="s">
        <v>1126</v>
      </c>
      <c r="C955" s="1" t="s">
        <v>1623</v>
      </c>
      <c r="D955" s="1" t="s">
        <v>1812</v>
      </c>
      <c r="E955" s="1" t="s">
        <v>11</v>
      </c>
      <c r="F955" s="1" t="s">
        <v>407</v>
      </c>
      <c r="G955" s="1" t="s">
        <v>6053</v>
      </c>
      <c r="H955" s="1">
        <v>100005472</v>
      </c>
      <c r="I955" s="1">
        <v>1</v>
      </c>
      <c r="J955" s="1" t="s">
        <v>1813</v>
      </c>
      <c r="K955" s="1" t="s">
        <v>1814</v>
      </c>
      <c r="L955" s="1" t="s">
        <v>44</v>
      </c>
      <c r="M955" s="1" t="s">
        <v>9</v>
      </c>
    </row>
    <row r="956" spans="1:13">
      <c r="A956" s="1">
        <v>100005475</v>
      </c>
      <c r="B956" s="1" t="s">
        <v>1126</v>
      </c>
      <c r="C956" s="1" t="s">
        <v>1623</v>
      </c>
      <c r="D956" s="1" t="s">
        <v>12</v>
      </c>
      <c r="E956" s="1" t="s">
        <v>11</v>
      </c>
      <c r="F956" s="1" t="s">
        <v>12</v>
      </c>
      <c r="G956" s="1" t="s">
        <v>6053</v>
      </c>
      <c r="H956" s="1">
        <v>100005475</v>
      </c>
      <c r="I956" s="1">
        <v>1</v>
      </c>
      <c r="J956" s="1" t="s">
        <v>1815</v>
      </c>
      <c r="K956" s="1" t="s">
        <v>1816</v>
      </c>
      <c r="L956" s="1" t="s">
        <v>32</v>
      </c>
      <c r="M956" s="1" t="s">
        <v>16</v>
      </c>
    </row>
    <row r="957" spans="1:13">
      <c r="A957" s="1">
        <v>100005480</v>
      </c>
      <c r="B957" s="1" t="s">
        <v>1126</v>
      </c>
      <c r="C957" s="1" t="s">
        <v>1644</v>
      </c>
      <c r="D957" s="1" t="s">
        <v>1817</v>
      </c>
      <c r="E957" s="1" t="s">
        <v>2</v>
      </c>
      <c r="F957" s="1" t="s">
        <v>81</v>
      </c>
      <c r="G957" s="1" t="s">
        <v>6054</v>
      </c>
      <c r="H957" s="1">
        <v>100017424</v>
      </c>
      <c r="I957" s="1">
        <v>5</v>
      </c>
      <c r="J957" s="1" t="s">
        <v>1818</v>
      </c>
      <c r="K957" s="1" t="s">
        <v>1710</v>
      </c>
      <c r="L957" s="1" t="s">
        <v>8</v>
      </c>
      <c r="M957" s="1" t="s">
        <v>339</v>
      </c>
    </row>
    <row r="958" spans="1:13">
      <c r="A958" s="1">
        <v>100005486</v>
      </c>
      <c r="B958" s="1" t="s">
        <v>1126</v>
      </c>
      <c r="C958" s="1" t="s">
        <v>1644</v>
      </c>
      <c r="D958" s="1" t="s">
        <v>271</v>
      </c>
      <c r="E958" s="1" t="s">
        <v>20</v>
      </c>
      <c r="F958" s="1" t="s">
        <v>72</v>
      </c>
      <c r="G958" s="1" t="s">
        <v>6053</v>
      </c>
      <c r="H958" s="1">
        <v>100005486</v>
      </c>
      <c r="I958" s="1">
        <v>1</v>
      </c>
      <c r="J958" s="1" t="s">
        <v>1819</v>
      </c>
      <c r="K958" s="1" t="s">
        <v>1708</v>
      </c>
      <c r="L958" s="1" t="s">
        <v>15</v>
      </c>
      <c r="M958" s="1" t="s">
        <v>16</v>
      </c>
    </row>
    <row r="959" spans="1:13">
      <c r="A959" s="1">
        <v>100005489</v>
      </c>
      <c r="B959" s="1" t="s">
        <v>1126</v>
      </c>
      <c r="C959" s="1" t="s">
        <v>1644</v>
      </c>
      <c r="D959" s="1" t="s">
        <v>1820</v>
      </c>
      <c r="E959" s="1" t="s">
        <v>20</v>
      </c>
      <c r="F959" s="1" t="s">
        <v>21</v>
      </c>
      <c r="G959" s="1" t="s">
        <v>6053</v>
      </c>
      <c r="H959" s="1">
        <v>100005489</v>
      </c>
      <c r="I959" s="1">
        <v>1</v>
      </c>
      <c r="J959" s="1" t="s">
        <v>1821</v>
      </c>
      <c r="K959" s="1" t="s">
        <v>1708</v>
      </c>
      <c r="L959" s="1" t="s">
        <v>15</v>
      </c>
      <c r="M959" s="1" t="s">
        <v>9</v>
      </c>
    </row>
    <row r="960" spans="1:13">
      <c r="A960" s="1">
        <v>100005498</v>
      </c>
      <c r="B960" s="1" t="s">
        <v>1126</v>
      </c>
      <c r="C960" s="1" t="s">
        <v>1644</v>
      </c>
      <c r="D960" s="1" t="s">
        <v>1822</v>
      </c>
      <c r="E960" s="1" t="s">
        <v>20</v>
      </c>
      <c r="F960" s="1" t="s">
        <v>100</v>
      </c>
      <c r="G960" s="1" t="s">
        <v>6053</v>
      </c>
      <c r="H960" s="1">
        <v>100005498</v>
      </c>
      <c r="I960" s="1">
        <v>1</v>
      </c>
      <c r="J960" s="1" t="s">
        <v>1823</v>
      </c>
      <c r="K960" s="1" t="s">
        <v>1708</v>
      </c>
      <c r="L960" s="1" t="s">
        <v>15</v>
      </c>
      <c r="M960" s="1" t="s">
        <v>16</v>
      </c>
    </row>
    <row r="961" spans="1:13">
      <c r="A961" s="1">
        <v>100005499</v>
      </c>
      <c r="B961" s="1" t="s">
        <v>1126</v>
      </c>
      <c r="C961" s="1" t="s">
        <v>1644</v>
      </c>
      <c r="D961" s="1" t="s">
        <v>1824</v>
      </c>
      <c r="E961" s="1" t="s">
        <v>11</v>
      </c>
      <c r="F961" s="1" t="s">
        <v>12</v>
      </c>
      <c r="G961" s="1" t="s">
        <v>6053</v>
      </c>
      <c r="H961" s="1">
        <v>100005499</v>
      </c>
      <c r="I961" s="1">
        <v>1</v>
      </c>
      <c r="J961" s="1" t="s">
        <v>1825</v>
      </c>
      <c r="K961" s="1" t="s">
        <v>1826</v>
      </c>
      <c r="L961" s="1" t="s">
        <v>32</v>
      </c>
      <c r="M961" s="1" t="s">
        <v>9</v>
      </c>
    </row>
    <row r="962" spans="1:13">
      <c r="A962" s="1">
        <v>100005503</v>
      </c>
      <c r="B962" s="1" t="s">
        <v>1126</v>
      </c>
      <c r="C962" s="1" t="s">
        <v>1644</v>
      </c>
      <c r="D962" s="1" t="s">
        <v>1827</v>
      </c>
      <c r="E962" s="1" t="s">
        <v>27</v>
      </c>
      <c r="F962" s="1" t="s">
        <v>18</v>
      </c>
      <c r="G962" s="1" t="s">
        <v>6053</v>
      </c>
      <c r="H962" s="1">
        <v>100005503</v>
      </c>
      <c r="I962" s="1">
        <v>2</v>
      </c>
      <c r="J962" s="1" t="s">
        <v>1828</v>
      </c>
      <c r="K962" s="1" t="s">
        <v>1708</v>
      </c>
      <c r="L962" s="1" t="s">
        <v>15</v>
      </c>
      <c r="M962" s="1" t="s">
        <v>16</v>
      </c>
    </row>
    <row r="963" spans="1:13">
      <c r="A963" s="1">
        <v>100005506</v>
      </c>
      <c r="B963" s="1" t="s">
        <v>1126</v>
      </c>
      <c r="C963" s="1" t="s">
        <v>1644</v>
      </c>
      <c r="D963" s="1" t="s">
        <v>1108</v>
      </c>
      <c r="E963" s="1" t="s">
        <v>20</v>
      </c>
      <c r="F963" s="1" t="s">
        <v>72</v>
      </c>
      <c r="G963" s="1" t="s">
        <v>6053</v>
      </c>
      <c r="H963" s="1">
        <v>100005506</v>
      </c>
      <c r="I963" s="1">
        <v>1</v>
      </c>
      <c r="J963" s="1" t="s">
        <v>1829</v>
      </c>
      <c r="K963" s="1" t="s">
        <v>1708</v>
      </c>
      <c r="L963" s="1" t="s">
        <v>15</v>
      </c>
      <c r="M963" s="1" t="s">
        <v>9</v>
      </c>
    </row>
    <row r="964" spans="1:13">
      <c r="A964" s="1">
        <v>100005514</v>
      </c>
      <c r="B964" s="1" t="s">
        <v>1126</v>
      </c>
      <c r="C964" s="1" t="s">
        <v>1644</v>
      </c>
      <c r="D964" s="1" t="s">
        <v>1830</v>
      </c>
      <c r="E964" s="1" t="s">
        <v>20</v>
      </c>
      <c r="F964" s="1" t="s">
        <v>72</v>
      </c>
      <c r="G964" s="1" t="s">
        <v>6053</v>
      </c>
      <c r="H964" s="1">
        <v>100005514</v>
      </c>
      <c r="I964" s="1">
        <v>1</v>
      </c>
      <c r="J964" s="1" t="s">
        <v>1831</v>
      </c>
      <c r="K964" s="1" t="s">
        <v>1708</v>
      </c>
      <c r="L964" s="1" t="s">
        <v>15</v>
      </c>
      <c r="M964" s="1" t="s">
        <v>9</v>
      </c>
    </row>
    <row r="965" spans="1:13">
      <c r="A965" s="1">
        <v>100005517</v>
      </c>
      <c r="B965" s="1" t="s">
        <v>1126</v>
      </c>
      <c r="C965" s="1" t="s">
        <v>1644</v>
      </c>
      <c r="D965" s="1" t="s">
        <v>12</v>
      </c>
      <c r="E965" s="1" t="s">
        <v>11</v>
      </c>
      <c r="F965" s="1" t="s">
        <v>12</v>
      </c>
      <c r="G965" s="1" t="s">
        <v>6053</v>
      </c>
      <c r="H965" s="1">
        <v>100005517</v>
      </c>
      <c r="I965" s="1">
        <v>1</v>
      </c>
      <c r="J965" s="1" t="s">
        <v>1832</v>
      </c>
      <c r="K965" s="1" t="s">
        <v>1826</v>
      </c>
      <c r="L965" s="1" t="s">
        <v>32</v>
      </c>
      <c r="M965" s="1" t="s">
        <v>9</v>
      </c>
    </row>
    <row r="966" spans="1:13">
      <c r="A966" s="1">
        <v>100005522</v>
      </c>
      <c r="B966" s="1" t="s">
        <v>1126</v>
      </c>
      <c r="C966" s="1" t="s">
        <v>1644</v>
      </c>
      <c r="D966" s="1" t="s">
        <v>12</v>
      </c>
      <c r="E966" s="1" t="s">
        <v>11</v>
      </c>
      <c r="F966" s="1" t="s">
        <v>12</v>
      </c>
      <c r="G966" s="1" t="s">
        <v>6053</v>
      </c>
      <c r="H966" s="1">
        <v>100005522</v>
      </c>
      <c r="I966" s="1">
        <v>1</v>
      </c>
      <c r="J966" s="1" t="s">
        <v>1833</v>
      </c>
      <c r="K966" s="1" t="s">
        <v>1826</v>
      </c>
      <c r="L966" s="1" t="s">
        <v>32</v>
      </c>
      <c r="M966" s="1" t="s">
        <v>9</v>
      </c>
    </row>
    <row r="967" spans="1:13">
      <c r="A967" s="1">
        <v>100005525</v>
      </c>
      <c r="B967" s="1" t="s">
        <v>1126</v>
      </c>
      <c r="C967" s="1" t="s">
        <v>1644</v>
      </c>
      <c r="D967" s="1" t="s">
        <v>12</v>
      </c>
      <c r="E967" s="1" t="s">
        <v>11</v>
      </c>
      <c r="F967" s="1" t="s">
        <v>12</v>
      </c>
      <c r="G967" s="1" t="s">
        <v>6053</v>
      </c>
      <c r="H967" s="1">
        <v>100005525</v>
      </c>
      <c r="I967" s="1">
        <v>1</v>
      </c>
      <c r="J967" s="1" t="s">
        <v>1834</v>
      </c>
      <c r="K967" s="1" t="s">
        <v>1826</v>
      </c>
      <c r="L967" s="1" t="s">
        <v>32</v>
      </c>
      <c r="M967" s="1" t="s">
        <v>9</v>
      </c>
    </row>
    <row r="968" spans="1:13">
      <c r="A968" s="1">
        <v>100005529</v>
      </c>
      <c r="B968" s="1" t="s">
        <v>1126</v>
      </c>
      <c r="C968" s="1" t="s">
        <v>1644</v>
      </c>
      <c r="D968" s="1" t="s">
        <v>1835</v>
      </c>
      <c r="E968" s="1" t="s">
        <v>11</v>
      </c>
      <c r="F968" s="1" t="s">
        <v>12</v>
      </c>
      <c r="G968" s="1" t="s">
        <v>6054</v>
      </c>
      <c r="H968" s="1">
        <v>100017426</v>
      </c>
      <c r="I968" s="1">
        <v>3</v>
      </c>
      <c r="J968" s="1" t="s">
        <v>1836</v>
      </c>
      <c r="K968" s="1" t="s">
        <v>1837</v>
      </c>
      <c r="L968" s="1" t="s">
        <v>39</v>
      </c>
      <c r="M968" s="1" t="s">
        <v>9</v>
      </c>
    </row>
    <row r="969" spans="1:13">
      <c r="A969" s="1">
        <v>100005530</v>
      </c>
      <c r="B969" s="1" t="s">
        <v>1126</v>
      </c>
      <c r="C969" s="1" t="s">
        <v>1644</v>
      </c>
      <c r="D969" s="1" t="s">
        <v>1838</v>
      </c>
      <c r="E969" s="1" t="s">
        <v>27</v>
      </c>
      <c r="F969" s="1" t="s">
        <v>18</v>
      </c>
      <c r="G969" s="1" t="s">
        <v>6054</v>
      </c>
      <c r="H969" s="1">
        <v>100017426</v>
      </c>
      <c r="I969" s="1">
        <v>3</v>
      </c>
      <c r="J969" s="1" t="s">
        <v>1836</v>
      </c>
      <c r="K969" s="1" t="s">
        <v>1837</v>
      </c>
      <c r="L969" s="1" t="s">
        <v>39</v>
      </c>
      <c r="M969" s="1" t="s">
        <v>9</v>
      </c>
    </row>
    <row r="970" spans="1:13">
      <c r="A970" s="1">
        <v>100005534</v>
      </c>
      <c r="B970" s="1" t="s">
        <v>1126</v>
      </c>
      <c r="C970" s="1" t="s">
        <v>1644</v>
      </c>
      <c r="D970" s="1" t="s">
        <v>1839</v>
      </c>
      <c r="E970" s="1" t="s">
        <v>20</v>
      </c>
      <c r="F970" s="1" t="s">
        <v>72</v>
      </c>
      <c r="G970" s="1" t="s">
        <v>6053</v>
      </c>
      <c r="H970" s="1">
        <v>100005534</v>
      </c>
      <c r="I970" s="1">
        <v>1</v>
      </c>
      <c r="J970" s="1" t="s">
        <v>1840</v>
      </c>
      <c r="K970" s="1" t="s">
        <v>1708</v>
      </c>
      <c r="L970" s="1" t="s">
        <v>15</v>
      </c>
      <c r="M970" s="1" t="s">
        <v>16</v>
      </c>
    </row>
    <row r="971" spans="1:13">
      <c r="A971" s="1">
        <v>100005535</v>
      </c>
      <c r="B971" s="1" t="s">
        <v>1126</v>
      </c>
      <c r="C971" s="1" t="s">
        <v>1644</v>
      </c>
      <c r="D971" s="1" t="s">
        <v>12</v>
      </c>
      <c r="E971" s="1" t="s">
        <v>11</v>
      </c>
      <c r="F971" s="1" t="s">
        <v>12</v>
      </c>
      <c r="G971" s="1" t="s">
        <v>6053</v>
      </c>
      <c r="H971" s="1">
        <v>100005535</v>
      </c>
      <c r="I971" s="1">
        <v>1</v>
      </c>
      <c r="J971" s="1" t="s">
        <v>1841</v>
      </c>
      <c r="K971" s="1" t="s">
        <v>1826</v>
      </c>
      <c r="L971" s="1" t="s">
        <v>32</v>
      </c>
      <c r="M971" s="1" t="s">
        <v>9</v>
      </c>
    </row>
    <row r="972" spans="1:13">
      <c r="A972" s="1">
        <v>100005544</v>
      </c>
      <c r="B972" s="1" t="s">
        <v>1126</v>
      </c>
      <c r="C972" s="1" t="s">
        <v>1644</v>
      </c>
      <c r="D972" s="1" t="s">
        <v>1842</v>
      </c>
      <c r="E972" s="1" t="s">
        <v>11</v>
      </c>
      <c r="F972" s="1" t="s">
        <v>12</v>
      </c>
      <c r="G972" s="1" t="s">
        <v>6053</v>
      </c>
      <c r="H972" s="1">
        <v>100005544</v>
      </c>
      <c r="I972" s="1">
        <v>1</v>
      </c>
      <c r="J972" s="1" t="s">
        <v>1843</v>
      </c>
      <c r="K972" s="1" t="s">
        <v>1826</v>
      </c>
      <c r="L972" s="1" t="s">
        <v>32</v>
      </c>
      <c r="M972" s="1" t="s">
        <v>9</v>
      </c>
    </row>
    <row r="973" spans="1:13">
      <c r="A973" s="1">
        <v>100005549</v>
      </c>
      <c r="B973" s="1" t="s">
        <v>1126</v>
      </c>
      <c r="C973" s="1" t="s">
        <v>1644</v>
      </c>
      <c r="D973" s="1" t="s">
        <v>1844</v>
      </c>
      <c r="E973" s="1" t="s">
        <v>126</v>
      </c>
      <c r="F973" s="1" t="s">
        <v>127</v>
      </c>
      <c r="G973" s="1" t="s">
        <v>6053</v>
      </c>
      <c r="H973" s="1">
        <v>100005549</v>
      </c>
      <c r="I973" s="1">
        <v>1</v>
      </c>
      <c r="J973" s="1" t="s">
        <v>1845</v>
      </c>
      <c r="K973" s="1" t="s">
        <v>1708</v>
      </c>
      <c r="L973" s="1" t="s">
        <v>15</v>
      </c>
      <c r="M973" s="1" t="s">
        <v>9</v>
      </c>
    </row>
    <row r="974" spans="1:13">
      <c r="A974" s="1">
        <v>100005554</v>
      </c>
      <c r="B974" s="1" t="s">
        <v>1126</v>
      </c>
      <c r="C974" s="1" t="s">
        <v>1644</v>
      </c>
      <c r="D974" s="1" t="s">
        <v>1458</v>
      </c>
      <c r="E974" s="1" t="s">
        <v>2</v>
      </c>
      <c r="F974" s="1" t="s">
        <v>277</v>
      </c>
      <c r="G974" s="1" t="s">
        <v>6054</v>
      </c>
      <c r="H974" s="1">
        <v>100017424</v>
      </c>
      <c r="I974" s="1">
        <v>5</v>
      </c>
      <c r="J974" s="1" t="s">
        <v>1846</v>
      </c>
      <c r="K974" s="1" t="s">
        <v>1710</v>
      </c>
      <c r="L974" s="1" t="s">
        <v>8</v>
      </c>
      <c r="M974" s="1" t="s">
        <v>9</v>
      </c>
    </row>
    <row r="975" spans="1:13">
      <c r="A975" s="1">
        <v>100005556</v>
      </c>
      <c r="B975" s="1" t="s">
        <v>1126</v>
      </c>
      <c r="C975" s="1" t="s">
        <v>1644</v>
      </c>
      <c r="D975" s="1" t="s">
        <v>1847</v>
      </c>
      <c r="E975" s="1" t="s">
        <v>2</v>
      </c>
      <c r="F975" s="1" t="s">
        <v>670</v>
      </c>
      <c r="G975" s="1" t="s">
        <v>6054</v>
      </c>
      <c r="H975" s="1">
        <v>100017424</v>
      </c>
      <c r="I975" s="1">
        <v>5</v>
      </c>
      <c r="J975" s="1" t="s">
        <v>1846</v>
      </c>
      <c r="K975" s="1" t="s">
        <v>1710</v>
      </c>
      <c r="L975" s="1" t="s">
        <v>8</v>
      </c>
      <c r="M975" s="1" t="s">
        <v>9</v>
      </c>
    </row>
    <row r="976" spans="1:13">
      <c r="A976" s="1">
        <v>100005564</v>
      </c>
      <c r="B976" s="1" t="s">
        <v>1126</v>
      </c>
      <c r="C976" s="1" t="s">
        <v>1644</v>
      </c>
      <c r="D976" s="1" t="s">
        <v>12</v>
      </c>
      <c r="E976" s="1" t="s">
        <v>11</v>
      </c>
      <c r="F976" s="1" t="s">
        <v>12</v>
      </c>
      <c r="G976" s="1" t="s">
        <v>6053</v>
      </c>
      <c r="H976" s="1">
        <v>100005564</v>
      </c>
      <c r="I976" s="1">
        <v>1</v>
      </c>
      <c r="J976" s="1" t="s">
        <v>1848</v>
      </c>
      <c r="K976" s="1" t="s">
        <v>1826</v>
      </c>
      <c r="L976" s="1" t="s">
        <v>32</v>
      </c>
      <c r="M976" s="1" t="s">
        <v>9</v>
      </c>
    </row>
    <row r="977" spans="1:13">
      <c r="A977" s="1">
        <v>100005569</v>
      </c>
      <c r="B977" s="1" t="s">
        <v>1126</v>
      </c>
      <c r="C977" s="1" t="s">
        <v>1628</v>
      </c>
      <c r="D977" s="1" t="s">
        <v>12</v>
      </c>
      <c r="E977" s="1" t="s">
        <v>11</v>
      </c>
      <c r="F977" s="1" t="s">
        <v>12</v>
      </c>
      <c r="G977" s="1" t="s">
        <v>6053</v>
      </c>
      <c r="H977" s="1">
        <v>100005569</v>
      </c>
      <c r="I977" s="1">
        <v>1</v>
      </c>
      <c r="J977" s="1" t="s">
        <v>1849</v>
      </c>
      <c r="K977" s="1" t="s">
        <v>1850</v>
      </c>
      <c r="L977" s="1" t="s">
        <v>32</v>
      </c>
      <c r="M977" s="1" t="s">
        <v>9</v>
      </c>
    </row>
    <row r="978" spans="1:13">
      <c r="A978" s="1">
        <v>100005574</v>
      </c>
      <c r="B978" s="1" t="s">
        <v>1126</v>
      </c>
      <c r="C978" s="1" t="s">
        <v>1644</v>
      </c>
      <c r="D978" s="1" t="s">
        <v>12</v>
      </c>
      <c r="E978" s="1" t="s">
        <v>11</v>
      </c>
      <c r="F978" s="1" t="s">
        <v>407</v>
      </c>
      <c r="G978" s="1" t="s">
        <v>6053</v>
      </c>
      <c r="H978" s="1">
        <v>100005574</v>
      </c>
      <c r="I978" s="1">
        <v>1</v>
      </c>
      <c r="J978" s="1" t="s">
        <v>1851</v>
      </c>
      <c r="K978" s="1" t="s">
        <v>1852</v>
      </c>
      <c r="L978" s="1" t="s">
        <v>32</v>
      </c>
      <c r="M978" s="1" t="s">
        <v>9</v>
      </c>
    </row>
    <row r="979" spans="1:13">
      <c r="A979" s="1">
        <v>100005584</v>
      </c>
      <c r="B979" s="1" t="s">
        <v>1126</v>
      </c>
      <c r="C979" s="1" t="s">
        <v>1631</v>
      </c>
      <c r="D979" s="1" t="s">
        <v>176</v>
      </c>
      <c r="E979" s="1" t="s">
        <v>11</v>
      </c>
      <c r="F979" s="1" t="s">
        <v>12</v>
      </c>
      <c r="G979" s="1" t="s">
        <v>6053</v>
      </c>
      <c r="H979" s="1">
        <v>100005584</v>
      </c>
      <c r="I979" s="1">
        <v>1</v>
      </c>
      <c r="J979" s="1" t="s">
        <v>1853</v>
      </c>
      <c r="K979" s="1" t="s">
        <v>1854</v>
      </c>
      <c r="L979" s="1" t="s">
        <v>32</v>
      </c>
      <c r="M979" s="1" t="s">
        <v>9</v>
      </c>
    </row>
    <row r="980" spans="1:13">
      <c r="A980" s="1">
        <v>100005588</v>
      </c>
      <c r="B980" s="1" t="s">
        <v>1126</v>
      </c>
      <c r="C980" s="1" t="s">
        <v>1623</v>
      </c>
      <c r="D980" s="1" t="s">
        <v>176</v>
      </c>
      <c r="E980" s="1" t="s">
        <v>11</v>
      </c>
      <c r="F980" s="1" t="s">
        <v>407</v>
      </c>
      <c r="G980" s="1" t="s">
        <v>6053</v>
      </c>
      <c r="H980" s="1">
        <v>100005588</v>
      </c>
      <c r="I980" s="1">
        <v>1</v>
      </c>
      <c r="J980" s="1" t="s">
        <v>1855</v>
      </c>
      <c r="K980" s="1" t="s">
        <v>1856</v>
      </c>
      <c r="L980" s="1" t="s">
        <v>32</v>
      </c>
      <c r="M980" s="1" t="s">
        <v>9</v>
      </c>
    </row>
    <row r="981" spans="1:13">
      <c r="A981" s="1">
        <v>100005593</v>
      </c>
      <c r="B981" s="1" t="s">
        <v>1126</v>
      </c>
      <c r="C981" s="1" t="s">
        <v>1623</v>
      </c>
      <c r="D981" s="1" t="s">
        <v>176</v>
      </c>
      <c r="E981" s="1" t="s">
        <v>11</v>
      </c>
      <c r="F981" s="1" t="s">
        <v>12</v>
      </c>
      <c r="G981" s="1" t="s">
        <v>6053</v>
      </c>
      <c r="H981" s="1">
        <v>100005593</v>
      </c>
      <c r="I981" s="1">
        <v>1</v>
      </c>
      <c r="J981" s="1" t="s">
        <v>1857</v>
      </c>
      <c r="K981" s="1" t="s">
        <v>1858</v>
      </c>
      <c r="L981" s="1" t="s">
        <v>32</v>
      </c>
      <c r="M981" s="1" t="s">
        <v>9</v>
      </c>
    </row>
    <row r="982" spans="1:13">
      <c r="A982" s="1">
        <v>100005599</v>
      </c>
      <c r="B982" s="1" t="s">
        <v>1126</v>
      </c>
      <c r="C982" s="1" t="s">
        <v>1702</v>
      </c>
      <c r="D982" s="1" t="s">
        <v>1859</v>
      </c>
      <c r="E982" s="1" t="s">
        <v>11</v>
      </c>
      <c r="F982" s="1" t="s">
        <v>407</v>
      </c>
      <c r="G982" s="1" t="s">
        <v>6053</v>
      </c>
      <c r="H982" s="1">
        <v>100005599</v>
      </c>
      <c r="I982" s="1">
        <v>1</v>
      </c>
      <c r="J982" s="1" t="s">
        <v>1860</v>
      </c>
      <c r="K982" s="1" t="s">
        <v>1532</v>
      </c>
      <c r="L982" s="1" t="s">
        <v>39</v>
      </c>
      <c r="M982" s="1" t="s">
        <v>9</v>
      </c>
    </row>
    <row r="983" spans="1:13">
      <c r="A983" s="1">
        <v>100005618</v>
      </c>
      <c r="B983" s="1" t="s">
        <v>1126</v>
      </c>
      <c r="C983" s="1" t="s">
        <v>1125</v>
      </c>
      <c r="D983" s="1" t="s">
        <v>533</v>
      </c>
      <c r="E983" s="1" t="s">
        <v>11</v>
      </c>
      <c r="F983" s="1" t="s">
        <v>12</v>
      </c>
      <c r="G983" s="1" t="s">
        <v>6053</v>
      </c>
      <c r="H983" s="1">
        <v>100005618</v>
      </c>
      <c r="I983" s="1">
        <v>1</v>
      </c>
      <c r="J983" s="1" t="s">
        <v>1861</v>
      </c>
      <c r="K983" s="1" t="s">
        <v>1862</v>
      </c>
      <c r="L983" s="1" t="s">
        <v>32</v>
      </c>
      <c r="M983" s="1" t="s">
        <v>9</v>
      </c>
    </row>
    <row r="984" spans="1:13">
      <c r="A984" s="1">
        <v>100005619</v>
      </c>
      <c r="B984" s="1" t="s">
        <v>1126</v>
      </c>
      <c r="C984" s="1" t="s">
        <v>1125</v>
      </c>
      <c r="D984" s="1" t="s">
        <v>12</v>
      </c>
      <c r="E984" s="1" t="s">
        <v>11</v>
      </c>
      <c r="F984" s="1" t="s">
        <v>12</v>
      </c>
      <c r="G984" s="1" t="s">
        <v>6053</v>
      </c>
      <c r="H984" s="1">
        <v>100005619</v>
      </c>
      <c r="I984" s="1">
        <v>1</v>
      </c>
      <c r="J984" s="1" t="s">
        <v>1861</v>
      </c>
      <c r="K984" s="1" t="s">
        <v>1862</v>
      </c>
      <c r="L984" s="1" t="s">
        <v>32</v>
      </c>
      <c r="M984" s="1" t="s">
        <v>9</v>
      </c>
    </row>
    <row r="985" spans="1:13">
      <c r="A985" s="1">
        <v>100005627</v>
      </c>
      <c r="B985" s="1" t="s">
        <v>1126</v>
      </c>
      <c r="C985" s="1" t="s">
        <v>1702</v>
      </c>
      <c r="D985" s="1" t="s">
        <v>12</v>
      </c>
      <c r="E985" s="1" t="s">
        <v>11</v>
      </c>
      <c r="F985" s="1" t="s">
        <v>407</v>
      </c>
      <c r="G985" s="1" t="s">
        <v>6053</v>
      </c>
      <c r="H985" s="1">
        <v>100005627</v>
      </c>
      <c r="I985" s="1">
        <v>1</v>
      </c>
      <c r="J985" s="1" t="s">
        <v>1863</v>
      </c>
      <c r="K985" s="1" t="s">
        <v>1864</v>
      </c>
      <c r="L985" s="1" t="s">
        <v>32</v>
      </c>
      <c r="M985" s="1" t="s">
        <v>9</v>
      </c>
    </row>
    <row r="986" spans="1:13">
      <c r="A986" s="1">
        <v>100005633</v>
      </c>
      <c r="B986" s="1" t="s">
        <v>1126</v>
      </c>
      <c r="C986" s="1" t="s">
        <v>1125</v>
      </c>
      <c r="D986" s="1" t="s">
        <v>1865</v>
      </c>
      <c r="E986" s="1" t="s">
        <v>11</v>
      </c>
      <c r="F986" s="1" t="s">
        <v>407</v>
      </c>
      <c r="G986" s="1" t="s">
        <v>6053</v>
      </c>
      <c r="H986" s="1">
        <v>100005633</v>
      </c>
      <c r="I986" s="1">
        <v>1</v>
      </c>
      <c r="J986" s="1" t="s">
        <v>1866</v>
      </c>
      <c r="K986" s="1" t="s">
        <v>1867</v>
      </c>
      <c r="L986" s="1" t="s">
        <v>39</v>
      </c>
      <c r="M986" s="1" t="s">
        <v>9</v>
      </c>
    </row>
    <row r="987" spans="1:13">
      <c r="A987" s="1">
        <v>100005638</v>
      </c>
      <c r="B987" s="1" t="s">
        <v>1126</v>
      </c>
      <c r="C987" s="1" t="s">
        <v>1628</v>
      </c>
      <c r="D987" s="1" t="s">
        <v>176</v>
      </c>
      <c r="E987" s="1" t="s">
        <v>11</v>
      </c>
      <c r="F987" s="1" t="s">
        <v>12</v>
      </c>
      <c r="G987" s="1" t="s">
        <v>6053</v>
      </c>
      <c r="H987" s="1">
        <v>100005638</v>
      </c>
      <c r="I987" s="1">
        <v>1</v>
      </c>
      <c r="J987" s="1" t="s">
        <v>1868</v>
      </c>
      <c r="K987" s="1" t="s">
        <v>1869</v>
      </c>
      <c r="L987" s="1" t="s">
        <v>32</v>
      </c>
      <c r="M987" s="1" t="s">
        <v>9</v>
      </c>
    </row>
    <row r="988" spans="1:13">
      <c r="A988" s="1">
        <v>100005641</v>
      </c>
      <c r="B988" s="1" t="s">
        <v>1126</v>
      </c>
      <c r="C988" s="1" t="s">
        <v>1628</v>
      </c>
      <c r="D988" s="1" t="s">
        <v>176</v>
      </c>
      <c r="E988" s="1" t="s">
        <v>11</v>
      </c>
      <c r="F988" s="1" t="s">
        <v>12</v>
      </c>
      <c r="G988" s="1" t="s">
        <v>6053</v>
      </c>
      <c r="H988" s="1">
        <v>100005641</v>
      </c>
      <c r="I988" s="1">
        <v>1</v>
      </c>
      <c r="J988" s="1" t="s">
        <v>1870</v>
      </c>
      <c r="K988" s="1" t="s">
        <v>1871</v>
      </c>
      <c r="L988" s="1" t="s">
        <v>32</v>
      </c>
      <c r="M988" s="1" t="s">
        <v>9</v>
      </c>
    </row>
    <row r="989" spans="1:13">
      <c r="A989" s="1">
        <v>100005645</v>
      </c>
      <c r="B989" s="1" t="s">
        <v>1126</v>
      </c>
      <c r="C989" s="1" t="s">
        <v>1125</v>
      </c>
      <c r="D989" s="1" t="s">
        <v>1872</v>
      </c>
      <c r="E989" s="1" t="s">
        <v>11</v>
      </c>
      <c r="F989" s="1" t="s">
        <v>12</v>
      </c>
      <c r="G989" s="1" t="s">
        <v>6053</v>
      </c>
      <c r="H989" s="1">
        <v>100005645</v>
      </c>
      <c r="I989" s="1">
        <v>1</v>
      </c>
      <c r="J989" s="1" t="s">
        <v>1873</v>
      </c>
      <c r="K989" s="1" t="s">
        <v>1874</v>
      </c>
      <c r="L989" s="1" t="s">
        <v>32</v>
      </c>
      <c r="M989" s="1" t="s">
        <v>9</v>
      </c>
    </row>
    <row r="990" spans="1:13">
      <c r="A990" s="1">
        <v>100005650</v>
      </c>
      <c r="B990" s="1" t="s">
        <v>1126</v>
      </c>
      <c r="C990" s="1" t="s">
        <v>1623</v>
      </c>
      <c r="D990" s="1" t="s">
        <v>673</v>
      </c>
      <c r="E990" s="1" t="s">
        <v>2</v>
      </c>
      <c r="F990" s="1" t="s">
        <v>673</v>
      </c>
      <c r="G990" s="1" t="s">
        <v>6053</v>
      </c>
      <c r="H990" s="1">
        <v>100005650</v>
      </c>
      <c r="I990" s="1">
        <v>2</v>
      </c>
      <c r="J990" s="1" t="s">
        <v>1875</v>
      </c>
      <c r="K990" s="1" t="s">
        <v>1710</v>
      </c>
      <c r="L990" s="1" t="s">
        <v>8</v>
      </c>
      <c r="M990" s="1" t="s">
        <v>9</v>
      </c>
    </row>
    <row r="991" spans="1:13">
      <c r="A991" s="1">
        <v>100005654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 t="s">
        <v>6053</v>
      </c>
      <c r="H991" s="1">
        <v>100005654</v>
      </c>
      <c r="I991" s="1">
        <v>1</v>
      </c>
      <c r="J991" s="1" t="s">
        <v>1876</v>
      </c>
      <c r="K991" s="1" t="s">
        <v>1877</v>
      </c>
      <c r="L991" s="1" t="s">
        <v>32</v>
      </c>
      <c r="M991" s="1" t="s">
        <v>9</v>
      </c>
    </row>
    <row r="992" spans="1:13">
      <c r="A992" s="1">
        <v>100005659</v>
      </c>
      <c r="B992" s="1" t="s">
        <v>1126</v>
      </c>
      <c r="C992" s="1" t="s">
        <v>1628</v>
      </c>
      <c r="D992" s="1" t="s">
        <v>1878</v>
      </c>
      <c r="E992" s="1" t="s">
        <v>11</v>
      </c>
      <c r="F992" s="1" t="s">
        <v>12</v>
      </c>
      <c r="G992" s="1" t="s">
        <v>6053</v>
      </c>
      <c r="H992" s="1">
        <v>100005659</v>
      </c>
      <c r="I992" s="1">
        <v>1</v>
      </c>
      <c r="J992" s="1" t="s">
        <v>1879</v>
      </c>
      <c r="K992" s="1" t="s">
        <v>1880</v>
      </c>
      <c r="L992" s="1" t="s">
        <v>32</v>
      </c>
      <c r="M992" s="1" t="s">
        <v>9</v>
      </c>
    </row>
    <row r="993" spans="1:13">
      <c r="A993" s="1">
        <v>100005662</v>
      </c>
      <c r="B993" s="1" t="s">
        <v>1126</v>
      </c>
      <c r="C993" s="1" t="s">
        <v>1125</v>
      </c>
      <c r="D993" s="1" t="s">
        <v>533</v>
      </c>
      <c r="E993" s="1" t="s">
        <v>11</v>
      </c>
      <c r="F993" s="1" t="s">
        <v>12</v>
      </c>
      <c r="G993" s="1" t="s">
        <v>6053</v>
      </c>
      <c r="H993" s="1">
        <v>100005662</v>
      </c>
      <c r="I993" s="1">
        <v>1</v>
      </c>
      <c r="J993" s="1" t="s">
        <v>1881</v>
      </c>
      <c r="K993" s="1" t="s">
        <v>1882</v>
      </c>
      <c r="L993" s="1" t="s">
        <v>32</v>
      </c>
      <c r="M993" s="1" t="s">
        <v>9</v>
      </c>
    </row>
    <row r="994" spans="1:13">
      <c r="A994" s="1">
        <v>100005670</v>
      </c>
      <c r="B994" s="1" t="s">
        <v>1126</v>
      </c>
      <c r="C994" s="1" t="s">
        <v>1662</v>
      </c>
      <c r="D994" s="1" t="s">
        <v>12</v>
      </c>
      <c r="E994" s="1" t="s">
        <v>11</v>
      </c>
      <c r="F994" s="1" t="s">
        <v>12</v>
      </c>
      <c r="G994" s="1" t="s">
        <v>6053</v>
      </c>
      <c r="H994" s="1">
        <v>100005670</v>
      </c>
      <c r="I994" s="1">
        <v>1</v>
      </c>
      <c r="J994" s="1" t="s">
        <v>1883</v>
      </c>
      <c r="K994" s="1" t="s">
        <v>1884</v>
      </c>
      <c r="L994" s="1" t="s">
        <v>32</v>
      </c>
      <c r="M994" s="1" t="s">
        <v>9</v>
      </c>
    </row>
    <row r="995" spans="1:13">
      <c r="A995" s="1">
        <v>100005674</v>
      </c>
      <c r="B995" s="1" t="s">
        <v>1126</v>
      </c>
      <c r="C995" s="1" t="s">
        <v>1628</v>
      </c>
      <c r="D995" s="1" t="s">
        <v>1885</v>
      </c>
      <c r="E995" s="1" t="s">
        <v>11</v>
      </c>
      <c r="F995" s="1" t="s">
        <v>12</v>
      </c>
      <c r="G995" s="1" t="s">
        <v>6053</v>
      </c>
      <c r="H995" s="1">
        <v>100005674</v>
      </c>
      <c r="I995" s="1">
        <v>1</v>
      </c>
      <c r="J995" s="1" t="s">
        <v>1886</v>
      </c>
      <c r="K995" s="1" t="s">
        <v>1887</v>
      </c>
      <c r="L995" s="1" t="s">
        <v>32</v>
      </c>
      <c r="M995" s="1" t="s">
        <v>16</v>
      </c>
    </row>
    <row r="996" spans="1:13">
      <c r="A996" s="1">
        <v>100005687</v>
      </c>
      <c r="B996" s="1" t="s">
        <v>1126</v>
      </c>
      <c r="C996" s="1" t="s">
        <v>1662</v>
      </c>
      <c r="D996" s="1" t="s">
        <v>1888</v>
      </c>
      <c r="E996" s="1" t="s">
        <v>11</v>
      </c>
      <c r="F996" s="1" t="s">
        <v>12</v>
      </c>
      <c r="G996" s="1" t="s">
        <v>6053</v>
      </c>
      <c r="H996" s="1">
        <v>100005687</v>
      </c>
      <c r="I996" s="1">
        <v>1</v>
      </c>
      <c r="J996" s="1" t="s">
        <v>1889</v>
      </c>
      <c r="K996" s="1" t="s">
        <v>1890</v>
      </c>
      <c r="L996" s="1" t="s">
        <v>32</v>
      </c>
      <c r="M996" s="1" t="s">
        <v>9</v>
      </c>
    </row>
    <row r="997" spans="1:13">
      <c r="A997" s="1">
        <v>100005688</v>
      </c>
      <c r="B997" s="1" t="s">
        <v>1126</v>
      </c>
      <c r="C997" s="1" t="s">
        <v>1662</v>
      </c>
      <c r="D997" s="1" t="s">
        <v>12</v>
      </c>
      <c r="E997" s="1" t="s">
        <v>11</v>
      </c>
      <c r="F997" s="1" t="s">
        <v>407</v>
      </c>
      <c r="G997" s="1" t="s">
        <v>6053</v>
      </c>
      <c r="H997" s="1">
        <v>100005688</v>
      </c>
      <c r="I997" s="1">
        <v>1</v>
      </c>
      <c r="J997" s="1" t="s">
        <v>1889</v>
      </c>
      <c r="K997" s="1" t="s">
        <v>1890</v>
      </c>
      <c r="L997" s="1" t="s">
        <v>32</v>
      </c>
      <c r="M997" s="1" t="s">
        <v>9</v>
      </c>
    </row>
    <row r="998" spans="1:13">
      <c r="A998" s="1">
        <v>100005698</v>
      </c>
      <c r="B998" s="1" t="s">
        <v>1126</v>
      </c>
      <c r="C998" s="1" t="s">
        <v>1125</v>
      </c>
      <c r="D998" s="1" t="s">
        <v>12</v>
      </c>
      <c r="E998" s="1" t="s">
        <v>11</v>
      </c>
      <c r="F998" s="1" t="s">
        <v>12</v>
      </c>
      <c r="G998" s="1" t="s">
        <v>6053</v>
      </c>
      <c r="H998" s="1">
        <v>100005698</v>
      </c>
      <c r="I998" s="1">
        <v>1</v>
      </c>
      <c r="J998" s="1" t="s">
        <v>1891</v>
      </c>
      <c r="K998" s="1" t="s">
        <v>1892</v>
      </c>
      <c r="L998" s="1" t="s">
        <v>32</v>
      </c>
      <c r="M998" s="1" t="s">
        <v>9</v>
      </c>
    </row>
    <row r="999" spans="1:13">
      <c r="A999" s="1">
        <v>100005704</v>
      </c>
      <c r="B999" s="1" t="s">
        <v>1126</v>
      </c>
      <c r="C999" s="1" t="s">
        <v>1125</v>
      </c>
      <c r="D999" s="1" t="s">
        <v>533</v>
      </c>
      <c r="E999" s="1" t="s">
        <v>11</v>
      </c>
      <c r="F999" s="1" t="s">
        <v>12</v>
      </c>
      <c r="G999" s="1" t="s">
        <v>6053</v>
      </c>
      <c r="H999" s="1">
        <v>100005704</v>
      </c>
      <c r="I999" s="1">
        <v>1</v>
      </c>
      <c r="J999" s="1" t="s">
        <v>1891</v>
      </c>
      <c r="K999" s="1" t="s">
        <v>1892</v>
      </c>
      <c r="L999" s="1" t="s">
        <v>32</v>
      </c>
      <c r="M999" s="1" t="s">
        <v>9</v>
      </c>
    </row>
    <row r="1000" spans="1:13">
      <c r="A1000" s="1">
        <v>100005714</v>
      </c>
      <c r="B1000" s="1" t="s">
        <v>1126</v>
      </c>
      <c r="C1000" s="1" t="s">
        <v>1623</v>
      </c>
      <c r="D1000" s="1" t="s">
        <v>1893</v>
      </c>
      <c r="E1000" s="1" t="s">
        <v>11</v>
      </c>
      <c r="F1000" s="1" t="s">
        <v>12</v>
      </c>
      <c r="G1000" s="1" t="s">
        <v>6053</v>
      </c>
      <c r="H1000" s="1">
        <v>100005714</v>
      </c>
      <c r="I1000" s="1">
        <v>1</v>
      </c>
      <c r="J1000" s="1" t="s">
        <v>1894</v>
      </c>
      <c r="K1000" s="1" t="s">
        <v>1895</v>
      </c>
      <c r="L1000" s="1" t="s">
        <v>32</v>
      </c>
      <c r="M1000" s="1" t="s">
        <v>9</v>
      </c>
    </row>
    <row r="1001" spans="1:13">
      <c r="A1001" s="1">
        <v>100005721</v>
      </c>
      <c r="B1001" s="1" t="s">
        <v>1126</v>
      </c>
      <c r="C1001" s="1" t="s">
        <v>1623</v>
      </c>
      <c r="D1001" s="1" t="s">
        <v>12</v>
      </c>
      <c r="E1001" s="1" t="s">
        <v>11</v>
      </c>
      <c r="F1001" s="1" t="s">
        <v>12</v>
      </c>
      <c r="G1001" s="1" t="s">
        <v>6053</v>
      </c>
      <c r="H1001" s="1">
        <v>100005721</v>
      </c>
      <c r="I1001" s="1">
        <v>1</v>
      </c>
      <c r="J1001" s="1" t="s">
        <v>1896</v>
      </c>
      <c r="K1001" s="1" t="s">
        <v>1895</v>
      </c>
      <c r="L1001" s="1" t="s">
        <v>32</v>
      </c>
      <c r="M1001" s="1" t="s">
        <v>9</v>
      </c>
    </row>
    <row r="1002" spans="1:13">
      <c r="A1002" s="1">
        <v>100005728</v>
      </c>
      <c r="B1002" s="1" t="s">
        <v>1126</v>
      </c>
      <c r="C1002" s="1" t="s">
        <v>1623</v>
      </c>
      <c r="D1002" s="1" t="s">
        <v>12</v>
      </c>
      <c r="E1002" s="1" t="s">
        <v>11</v>
      </c>
      <c r="F1002" s="1" t="s">
        <v>12</v>
      </c>
      <c r="G1002" s="1" t="s">
        <v>6053</v>
      </c>
      <c r="H1002" s="1">
        <v>100005728</v>
      </c>
      <c r="I1002" s="1">
        <v>1</v>
      </c>
      <c r="J1002" s="1" t="s">
        <v>1897</v>
      </c>
      <c r="K1002" s="1" t="s">
        <v>1895</v>
      </c>
      <c r="L1002" s="1" t="s">
        <v>32</v>
      </c>
      <c r="M1002" s="1" t="s">
        <v>9</v>
      </c>
    </row>
    <row r="1003" spans="1:13">
      <c r="A1003" s="1">
        <v>100005731</v>
      </c>
      <c r="B1003" s="1" t="s">
        <v>1126</v>
      </c>
      <c r="C1003" s="1" t="s">
        <v>1623</v>
      </c>
      <c r="D1003" s="1" t="s">
        <v>100</v>
      </c>
      <c r="E1003" s="1" t="s">
        <v>20</v>
      </c>
      <c r="F1003" s="1" t="s">
        <v>100</v>
      </c>
      <c r="G1003" s="1" t="s">
        <v>6053</v>
      </c>
      <c r="H1003" s="1">
        <v>100005731</v>
      </c>
      <c r="I1003" s="1">
        <v>1</v>
      </c>
      <c r="J1003" s="1" t="s">
        <v>1898</v>
      </c>
      <c r="K1003" s="1" t="s">
        <v>1708</v>
      </c>
      <c r="L1003" s="1" t="s">
        <v>15</v>
      </c>
      <c r="M1003" s="1" t="s">
        <v>9</v>
      </c>
    </row>
    <row r="1004" spans="1:13">
      <c r="A1004" s="1">
        <v>100005734</v>
      </c>
      <c r="B1004" s="1" t="s">
        <v>1126</v>
      </c>
      <c r="C1004" s="1" t="s">
        <v>1623</v>
      </c>
      <c r="D1004" s="1" t="s">
        <v>12</v>
      </c>
      <c r="E1004" s="1" t="s">
        <v>11</v>
      </c>
      <c r="F1004" s="1" t="s">
        <v>12</v>
      </c>
      <c r="G1004" s="1" t="s">
        <v>6053</v>
      </c>
      <c r="H1004" s="1">
        <v>100005734</v>
      </c>
      <c r="I1004" s="1">
        <v>1</v>
      </c>
      <c r="J1004" s="1" t="s">
        <v>1899</v>
      </c>
      <c r="K1004" s="1" t="s">
        <v>1895</v>
      </c>
      <c r="L1004" s="1" t="s">
        <v>32</v>
      </c>
      <c r="M1004" s="1" t="s">
        <v>9</v>
      </c>
    </row>
    <row r="1005" spans="1:13">
      <c r="A1005" s="1">
        <v>100005737</v>
      </c>
      <c r="B1005" s="1" t="s">
        <v>1126</v>
      </c>
      <c r="C1005" s="1" t="s">
        <v>1623</v>
      </c>
      <c r="D1005" s="1" t="s">
        <v>1900</v>
      </c>
      <c r="E1005" s="1" t="s">
        <v>20</v>
      </c>
      <c r="F1005" s="1" t="s">
        <v>21</v>
      </c>
      <c r="G1005" s="1" t="s">
        <v>6053</v>
      </c>
      <c r="H1005" s="1">
        <v>100005737</v>
      </c>
      <c r="I1005" s="1">
        <v>1</v>
      </c>
      <c r="J1005" s="1" t="s">
        <v>1901</v>
      </c>
      <c r="K1005" s="1" t="s">
        <v>1708</v>
      </c>
      <c r="L1005" s="1" t="s">
        <v>15</v>
      </c>
      <c r="M1005" s="1" t="s">
        <v>9</v>
      </c>
    </row>
    <row r="1006" spans="1:13">
      <c r="A1006" s="1">
        <v>100005738</v>
      </c>
      <c r="B1006" s="1" t="s">
        <v>1126</v>
      </c>
      <c r="C1006" s="1" t="s">
        <v>1623</v>
      </c>
      <c r="D1006" s="1" t="s">
        <v>1902</v>
      </c>
      <c r="E1006" s="1" t="s">
        <v>20</v>
      </c>
      <c r="F1006" s="1" t="s">
        <v>72</v>
      </c>
      <c r="G1006" s="1" t="s">
        <v>6053</v>
      </c>
      <c r="H1006" s="1">
        <v>100005738</v>
      </c>
      <c r="I1006" s="1">
        <v>2</v>
      </c>
      <c r="J1006" s="1" t="s">
        <v>1903</v>
      </c>
      <c r="K1006" s="1" t="s">
        <v>1708</v>
      </c>
      <c r="L1006" s="1" t="s">
        <v>15</v>
      </c>
      <c r="M1006" s="1" t="s">
        <v>9</v>
      </c>
    </row>
    <row r="1007" spans="1:13">
      <c r="A1007" s="1">
        <v>100005742</v>
      </c>
      <c r="B1007" s="1" t="s">
        <v>1126</v>
      </c>
      <c r="C1007" s="1" t="s">
        <v>1623</v>
      </c>
      <c r="D1007" s="1" t="s">
        <v>1830</v>
      </c>
      <c r="E1007" s="1" t="s">
        <v>20</v>
      </c>
      <c r="F1007" s="1" t="s">
        <v>72</v>
      </c>
      <c r="G1007" s="1" t="s">
        <v>6053</v>
      </c>
      <c r="H1007" s="1">
        <v>100005742</v>
      </c>
      <c r="I1007" s="1">
        <v>1</v>
      </c>
      <c r="J1007" s="1" t="s">
        <v>1904</v>
      </c>
      <c r="K1007" s="1" t="s">
        <v>1708</v>
      </c>
      <c r="L1007" s="1" t="s">
        <v>15</v>
      </c>
      <c r="M1007" s="1" t="s">
        <v>16</v>
      </c>
    </row>
    <row r="1008" spans="1:13">
      <c r="A1008" s="1">
        <v>100005744</v>
      </c>
      <c r="B1008" s="1" t="s">
        <v>1126</v>
      </c>
      <c r="C1008" s="1" t="s">
        <v>1623</v>
      </c>
      <c r="D1008" s="1" t="s">
        <v>1905</v>
      </c>
      <c r="E1008" s="1" t="s">
        <v>11</v>
      </c>
      <c r="F1008" s="1" t="s">
        <v>12</v>
      </c>
      <c r="G1008" s="1" t="s">
        <v>6053</v>
      </c>
      <c r="H1008" s="1">
        <v>100005744</v>
      </c>
      <c r="I1008" s="1">
        <v>1</v>
      </c>
      <c r="J1008" s="1" t="s">
        <v>1906</v>
      </c>
      <c r="K1008" s="1" t="s">
        <v>1907</v>
      </c>
      <c r="L1008" s="1" t="s">
        <v>39</v>
      </c>
      <c r="M1008" s="1" t="s">
        <v>9</v>
      </c>
    </row>
    <row r="1009" spans="1:13">
      <c r="A1009" s="1">
        <v>100005749</v>
      </c>
      <c r="B1009" s="1" t="s">
        <v>1126</v>
      </c>
      <c r="C1009" s="1" t="s">
        <v>1623</v>
      </c>
      <c r="D1009" s="1" t="s">
        <v>1908</v>
      </c>
      <c r="E1009" s="1" t="s">
        <v>11</v>
      </c>
      <c r="F1009" s="1" t="s">
        <v>12</v>
      </c>
      <c r="G1009" s="1" t="s">
        <v>6053</v>
      </c>
      <c r="H1009" s="1">
        <v>100005749</v>
      </c>
      <c r="I1009" s="1">
        <v>1</v>
      </c>
      <c r="J1009" s="1" t="s">
        <v>1909</v>
      </c>
      <c r="K1009" s="1" t="s">
        <v>1895</v>
      </c>
      <c r="L1009" s="1" t="s">
        <v>32</v>
      </c>
      <c r="M1009" s="1" t="s">
        <v>9</v>
      </c>
    </row>
    <row r="1010" spans="1:13">
      <c r="A1010" s="1">
        <v>100005753</v>
      </c>
      <c r="B1010" s="1" t="s">
        <v>1126</v>
      </c>
      <c r="C1010" s="1" t="s">
        <v>1623</v>
      </c>
      <c r="D1010" s="1" t="s">
        <v>1910</v>
      </c>
      <c r="E1010" s="1" t="s">
        <v>20</v>
      </c>
      <c r="F1010" s="1" t="s">
        <v>72</v>
      </c>
      <c r="G1010" s="1" t="s">
        <v>6053</v>
      </c>
      <c r="H1010" s="1">
        <v>100005753</v>
      </c>
      <c r="I1010" s="1">
        <v>1</v>
      </c>
      <c r="J1010" s="1" t="s">
        <v>1911</v>
      </c>
      <c r="K1010" s="1" t="s">
        <v>1708</v>
      </c>
      <c r="L1010" s="1" t="s">
        <v>15</v>
      </c>
      <c r="M1010" s="1" t="s">
        <v>9</v>
      </c>
    </row>
    <row r="1011" spans="1:13">
      <c r="A1011" s="1">
        <v>100005757</v>
      </c>
      <c r="B1011" s="1" t="s">
        <v>1126</v>
      </c>
      <c r="C1011" s="1" t="s">
        <v>1623</v>
      </c>
      <c r="D1011" s="1" t="s">
        <v>1912</v>
      </c>
      <c r="E1011" s="1" t="s">
        <v>27</v>
      </c>
      <c r="F1011" s="1" t="s">
        <v>18</v>
      </c>
      <c r="G1011" s="1" t="s">
        <v>6054</v>
      </c>
      <c r="H1011" s="1">
        <v>100017430</v>
      </c>
      <c r="I1011" s="1">
        <v>3</v>
      </c>
      <c r="J1011" s="1" t="s">
        <v>1913</v>
      </c>
      <c r="K1011" s="1" t="s">
        <v>1532</v>
      </c>
      <c r="L1011" s="1" t="s">
        <v>39</v>
      </c>
      <c r="M1011" s="1" t="s">
        <v>16</v>
      </c>
    </row>
    <row r="1012" spans="1:13">
      <c r="A1012" s="1">
        <v>100005760</v>
      </c>
      <c r="B1012" s="1" t="s">
        <v>1126</v>
      </c>
      <c r="C1012" s="1" t="s">
        <v>1623</v>
      </c>
      <c r="D1012" s="1" t="s">
        <v>167</v>
      </c>
      <c r="E1012" s="1" t="s">
        <v>20</v>
      </c>
      <c r="F1012" s="1" t="s">
        <v>167</v>
      </c>
      <c r="G1012" s="1" t="s">
        <v>6053</v>
      </c>
      <c r="H1012" s="1">
        <v>100005760</v>
      </c>
      <c r="I1012" s="1">
        <v>1</v>
      </c>
      <c r="J1012" s="1" t="s">
        <v>1914</v>
      </c>
      <c r="K1012" s="1" t="s">
        <v>1708</v>
      </c>
      <c r="L1012" s="1" t="s">
        <v>15</v>
      </c>
      <c r="M1012" s="1" t="s">
        <v>16</v>
      </c>
    </row>
    <row r="1013" spans="1:13">
      <c r="A1013" s="1">
        <v>100005762</v>
      </c>
      <c r="B1013" s="1" t="s">
        <v>1126</v>
      </c>
      <c r="C1013" s="1" t="s">
        <v>1623</v>
      </c>
      <c r="D1013" s="1" t="s">
        <v>1915</v>
      </c>
      <c r="E1013" s="1" t="s">
        <v>11</v>
      </c>
      <c r="F1013" s="1" t="s">
        <v>12</v>
      </c>
      <c r="G1013" s="1" t="s">
        <v>6054</v>
      </c>
      <c r="H1013" s="1">
        <v>100017430</v>
      </c>
      <c r="I1013" s="1">
        <v>3</v>
      </c>
      <c r="J1013" s="1" t="s">
        <v>1916</v>
      </c>
      <c r="K1013" s="1" t="s">
        <v>1532</v>
      </c>
      <c r="L1013" s="1" t="s">
        <v>39</v>
      </c>
      <c r="M1013" s="1" t="s">
        <v>69</v>
      </c>
    </row>
    <row r="1014" spans="1:13">
      <c r="A1014" s="1">
        <v>100005764</v>
      </c>
      <c r="B1014" s="1" t="s">
        <v>1126</v>
      </c>
      <c r="C1014" s="1" t="s">
        <v>1623</v>
      </c>
      <c r="D1014" s="1" t="s">
        <v>12</v>
      </c>
      <c r="E1014" s="1" t="s">
        <v>11</v>
      </c>
      <c r="F1014" s="1" t="s">
        <v>12</v>
      </c>
      <c r="G1014" s="1" t="s">
        <v>6053</v>
      </c>
      <c r="H1014" s="1">
        <v>100005764</v>
      </c>
      <c r="I1014" s="1">
        <v>2</v>
      </c>
      <c r="J1014" s="1" t="s">
        <v>1917</v>
      </c>
      <c r="K1014" s="1" t="s">
        <v>1895</v>
      </c>
      <c r="L1014" s="1" t="s">
        <v>32</v>
      </c>
      <c r="M1014" s="1" t="s">
        <v>9</v>
      </c>
    </row>
    <row r="1015" spans="1:13">
      <c r="A1015" s="1">
        <v>100005767</v>
      </c>
      <c r="B1015" s="1" t="s">
        <v>1126</v>
      </c>
      <c r="C1015" s="1" t="s">
        <v>1623</v>
      </c>
      <c r="D1015" s="1" t="s">
        <v>1820</v>
      </c>
      <c r="E1015" s="1" t="s">
        <v>20</v>
      </c>
      <c r="F1015" s="1" t="s">
        <v>21</v>
      </c>
      <c r="G1015" s="1" t="s">
        <v>6053</v>
      </c>
      <c r="H1015" s="1">
        <v>100005767</v>
      </c>
      <c r="I1015" s="1">
        <v>1</v>
      </c>
      <c r="J1015" s="1" t="s">
        <v>1918</v>
      </c>
      <c r="K1015" s="1" t="s">
        <v>1708</v>
      </c>
      <c r="L1015" s="1" t="s">
        <v>15</v>
      </c>
      <c r="M1015" s="1" t="s">
        <v>9</v>
      </c>
    </row>
    <row r="1016" spans="1:13">
      <c r="A1016" s="1">
        <v>100005770</v>
      </c>
      <c r="B1016" s="1" t="s">
        <v>1126</v>
      </c>
      <c r="C1016" s="1" t="s">
        <v>1623</v>
      </c>
      <c r="D1016" s="1" t="s">
        <v>18</v>
      </c>
      <c r="E1016" s="1" t="s">
        <v>27</v>
      </c>
      <c r="F1016" s="1" t="s">
        <v>18</v>
      </c>
      <c r="G1016" s="1" t="s">
        <v>6053</v>
      </c>
      <c r="H1016" s="1">
        <v>100005770</v>
      </c>
      <c r="I1016" s="1">
        <v>1</v>
      </c>
      <c r="J1016" s="1" t="s">
        <v>1919</v>
      </c>
      <c r="K1016" s="1" t="s">
        <v>1708</v>
      </c>
      <c r="L1016" s="1" t="s">
        <v>15</v>
      </c>
      <c r="M1016" s="1" t="s">
        <v>9</v>
      </c>
    </row>
    <row r="1017" spans="1:13">
      <c r="A1017" s="1">
        <v>100005776</v>
      </c>
      <c r="B1017" s="1" t="s">
        <v>1126</v>
      </c>
      <c r="C1017" s="1" t="s">
        <v>1623</v>
      </c>
      <c r="D1017" s="1" t="s">
        <v>12</v>
      </c>
      <c r="E1017" s="1" t="s">
        <v>11</v>
      </c>
      <c r="F1017" s="1" t="s">
        <v>12</v>
      </c>
      <c r="G1017" s="1" t="s">
        <v>6053</v>
      </c>
      <c r="H1017" s="1">
        <v>100005776</v>
      </c>
      <c r="I1017" s="1">
        <v>1</v>
      </c>
      <c r="J1017" s="1" t="s">
        <v>1920</v>
      </c>
      <c r="K1017" s="1" t="s">
        <v>1895</v>
      </c>
      <c r="L1017" s="1" t="s">
        <v>32</v>
      </c>
      <c r="M1017" s="1" t="s">
        <v>16</v>
      </c>
    </row>
    <row r="1018" spans="1:13">
      <c r="A1018" s="1">
        <v>100005778</v>
      </c>
      <c r="B1018" s="1" t="s">
        <v>1126</v>
      </c>
      <c r="C1018" s="1" t="s">
        <v>1623</v>
      </c>
      <c r="D1018" s="1" t="s">
        <v>1921</v>
      </c>
      <c r="E1018" s="1" t="s">
        <v>24</v>
      </c>
      <c r="F1018" s="1" t="s">
        <v>64</v>
      </c>
      <c r="G1018" s="1" t="s">
        <v>6053</v>
      </c>
      <c r="H1018" s="1">
        <v>100005778</v>
      </c>
      <c r="I1018" s="1">
        <v>2</v>
      </c>
      <c r="J1018" s="1" t="s">
        <v>1920</v>
      </c>
      <c r="K1018" s="1" t="s">
        <v>1922</v>
      </c>
      <c r="L1018" s="1" t="s">
        <v>44</v>
      </c>
      <c r="M1018" s="1" t="s">
        <v>16</v>
      </c>
    </row>
    <row r="1019" spans="1:13">
      <c r="A1019" s="1">
        <v>100005781</v>
      </c>
      <c r="B1019" s="1" t="s">
        <v>1126</v>
      </c>
      <c r="C1019" s="1" t="s">
        <v>1623</v>
      </c>
      <c r="D1019" s="1" t="s">
        <v>1923</v>
      </c>
      <c r="E1019" s="1" t="s">
        <v>20</v>
      </c>
      <c r="F1019" s="1" t="s">
        <v>72</v>
      </c>
      <c r="G1019" s="1" t="s">
        <v>6053</v>
      </c>
      <c r="H1019" s="1">
        <v>100005781</v>
      </c>
      <c r="I1019" s="1">
        <v>1</v>
      </c>
      <c r="J1019" s="1" t="s">
        <v>1924</v>
      </c>
      <c r="K1019" s="1" t="s">
        <v>1708</v>
      </c>
      <c r="L1019" s="1" t="s">
        <v>15</v>
      </c>
      <c r="M1019" s="1" t="s">
        <v>9</v>
      </c>
    </row>
    <row r="1020" spans="1:13">
      <c r="A1020" s="1">
        <v>100005783</v>
      </c>
      <c r="B1020" s="1" t="s">
        <v>1126</v>
      </c>
      <c r="C1020" s="1" t="s">
        <v>1623</v>
      </c>
      <c r="D1020" s="1" t="s">
        <v>1925</v>
      </c>
      <c r="E1020" s="1" t="s">
        <v>20</v>
      </c>
      <c r="F1020" s="1" t="s">
        <v>72</v>
      </c>
      <c r="G1020" s="1" t="s">
        <v>6053</v>
      </c>
      <c r="H1020" s="1">
        <v>100005783</v>
      </c>
      <c r="I1020" s="1">
        <v>1</v>
      </c>
      <c r="J1020" s="1" t="s">
        <v>1926</v>
      </c>
      <c r="K1020" s="1" t="s">
        <v>1927</v>
      </c>
      <c r="L1020" s="1" t="s">
        <v>44</v>
      </c>
      <c r="M1020" s="1" t="s">
        <v>339</v>
      </c>
    </row>
    <row r="1021" spans="1:13">
      <c r="A1021" s="1">
        <v>100005787</v>
      </c>
      <c r="B1021" s="1" t="s">
        <v>1126</v>
      </c>
      <c r="C1021" s="1" t="s">
        <v>1623</v>
      </c>
      <c r="D1021" s="1" t="s">
        <v>1072</v>
      </c>
      <c r="E1021" s="1" t="s">
        <v>2</v>
      </c>
      <c r="F1021" s="1" t="s">
        <v>46</v>
      </c>
      <c r="G1021" s="1" t="s">
        <v>6054</v>
      </c>
      <c r="H1021" s="1">
        <v>100017431</v>
      </c>
      <c r="I1021" s="1">
        <v>5</v>
      </c>
      <c r="J1021" s="1" t="s">
        <v>1928</v>
      </c>
      <c r="K1021" s="1" t="s">
        <v>1710</v>
      </c>
      <c r="L1021" s="1" t="s">
        <v>8</v>
      </c>
      <c r="M1021" s="1" t="s">
        <v>9</v>
      </c>
    </row>
    <row r="1022" spans="1:13">
      <c r="A1022" s="1">
        <v>100005788</v>
      </c>
      <c r="B1022" s="1" t="s">
        <v>1126</v>
      </c>
      <c r="C1022" s="1" t="s">
        <v>1623</v>
      </c>
      <c r="D1022" s="1" t="s">
        <v>1929</v>
      </c>
      <c r="E1022" s="1" t="s">
        <v>2</v>
      </c>
      <c r="F1022" s="1" t="s">
        <v>289</v>
      </c>
      <c r="G1022" s="1" t="s">
        <v>6054</v>
      </c>
      <c r="H1022" s="1">
        <v>100017431</v>
      </c>
      <c r="I1022" s="1">
        <v>5</v>
      </c>
      <c r="J1022" s="1" t="s">
        <v>1928</v>
      </c>
      <c r="K1022" s="1" t="s">
        <v>1710</v>
      </c>
      <c r="L1022" s="1" t="s">
        <v>8</v>
      </c>
      <c r="M1022" s="1" t="s">
        <v>9</v>
      </c>
    </row>
    <row r="1023" spans="1:13">
      <c r="A1023" s="1">
        <v>100005792</v>
      </c>
      <c r="B1023" s="1" t="s">
        <v>1126</v>
      </c>
      <c r="C1023" s="1" t="s">
        <v>1623</v>
      </c>
      <c r="D1023" s="1" t="s">
        <v>1930</v>
      </c>
      <c r="E1023" s="1" t="s">
        <v>2</v>
      </c>
      <c r="F1023" s="1" t="s">
        <v>1931</v>
      </c>
      <c r="G1023" s="1" t="s">
        <v>6053</v>
      </c>
      <c r="H1023" s="1">
        <v>100005792</v>
      </c>
      <c r="I1023" s="1">
        <v>1</v>
      </c>
      <c r="J1023" s="1" t="s">
        <v>1932</v>
      </c>
      <c r="K1023" s="1" t="s">
        <v>1933</v>
      </c>
      <c r="L1023" s="1" t="s">
        <v>44</v>
      </c>
      <c r="M1023" s="1" t="s">
        <v>9</v>
      </c>
    </row>
    <row r="1024" spans="1:13">
      <c r="A1024" s="1">
        <v>100005799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 t="s">
        <v>6053</v>
      </c>
      <c r="H1024" s="1">
        <v>100005799</v>
      </c>
      <c r="I1024" s="1">
        <v>1</v>
      </c>
      <c r="J1024" s="1" t="s">
        <v>1934</v>
      </c>
      <c r="K1024" s="1" t="s">
        <v>1895</v>
      </c>
      <c r="L1024" s="1" t="s">
        <v>32</v>
      </c>
      <c r="M1024" s="1" t="s">
        <v>9</v>
      </c>
    </row>
    <row r="1025" spans="1:13">
      <c r="A1025" s="1">
        <v>100005802</v>
      </c>
      <c r="B1025" s="1" t="s">
        <v>1126</v>
      </c>
      <c r="C1025" s="1" t="s">
        <v>1623</v>
      </c>
      <c r="D1025" s="1" t="s">
        <v>1935</v>
      </c>
      <c r="E1025" s="1" t="s">
        <v>20</v>
      </c>
      <c r="F1025" s="1" t="s">
        <v>72</v>
      </c>
      <c r="G1025" s="1" t="s">
        <v>6053</v>
      </c>
      <c r="H1025" s="1">
        <v>100005802</v>
      </c>
      <c r="I1025" s="1">
        <v>1</v>
      </c>
      <c r="J1025" s="1" t="s">
        <v>1936</v>
      </c>
      <c r="K1025" s="1" t="s">
        <v>1092</v>
      </c>
      <c r="L1025" s="1" t="s">
        <v>44</v>
      </c>
      <c r="M1025" s="1" t="s">
        <v>9</v>
      </c>
    </row>
    <row r="1026" spans="1:13">
      <c r="A1026" s="1">
        <v>100005803</v>
      </c>
      <c r="B1026" s="1" t="s">
        <v>1126</v>
      </c>
      <c r="C1026" s="1" t="s">
        <v>1623</v>
      </c>
      <c r="D1026" s="1" t="s">
        <v>1937</v>
      </c>
      <c r="E1026" s="1" t="s">
        <v>20</v>
      </c>
      <c r="F1026" s="1" t="s">
        <v>72</v>
      </c>
      <c r="G1026" s="1" t="s">
        <v>6053</v>
      </c>
      <c r="H1026" s="1">
        <v>100005803</v>
      </c>
      <c r="I1026" s="1">
        <v>1</v>
      </c>
      <c r="J1026" s="1" t="s">
        <v>1938</v>
      </c>
      <c r="K1026" s="1" t="s">
        <v>1708</v>
      </c>
      <c r="L1026" s="1" t="s">
        <v>15</v>
      </c>
      <c r="M1026" s="1" t="s">
        <v>9</v>
      </c>
    </row>
    <row r="1027" spans="1:13">
      <c r="A1027" s="1">
        <v>100005804</v>
      </c>
      <c r="B1027" s="1" t="s">
        <v>1126</v>
      </c>
      <c r="C1027" s="1" t="s">
        <v>1623</v>
      </c>
      <c r="D1027" s="1" t="s">
        <v>12</v>
      </c>
      <c r="E1027" s="1" t="s">
        <v>11</v>
      </c>
      <c r="F1027" s="1" t="s">
        <v>12</v>
      </c>
      <c r="G1027" s="1" t="s">
        <v>6053</v>
      </c>
      <c r="H1027" s="1">
        <v>100005804</v>
      </c>
      <c r="I1027" s="1">
        <v>1</v>
      </c>
      <c r="J1027" s="1" t="s">
        <v>1939</v>
      </c>
      <c r="K1027" s="1" t="s">
        <v>1895</v>
      </c>
      <c r="L1027" s="1" t="s">
        <v>32</v>
      </c>
      <c r="M1027" s="1" t="s">
        <v>9</v>
      </c>
    </row>
    <row r="1028" spans="1:13">
      <c r="A1028" s="1">
        <v>100005813</v>
      </c>
      <c r="B1028" s="1" t="s">
        <v>1126</v>
      </c>
      <c r="C1028" s="1" t="s">
        <v>1623</v>
      </c>
      <c r="D1028" s="1" t="s">
        <v>1940</v>
      </c>
      <c r="E1028" s="1" t="s">
        <v>11</v>
      </c>
      <c r="F1028" s="1" t="s">
        <v>12</v>
      </c>
      <c r="G1028" s="1" t="s">
        <v>6053</v>
      </c>
      <c r="H1028" s="1">
        <v>100005813</v>
      </c>
      <c r="I1028" s="1">
        <v>1</v>
      </c>
      <c r="J1028" s="1" t="s">
        <v>1941</v>
      </c>
      <c r="K1028" s="1" t="s">
        <v>1532</v>
      </c>
      <c r="L1028" s="1" t="s">
        <v>39</v>
      </c>
      <c r="M1028" s="1" t="s">
        <v>9</v>
      </c>
    </row>
    <row r="1029" spans="1:13">
      <c r="A1029" s="1">
        <v>100005820</v>
      </c>
      <c r="B1029" s="1" t="s">
        <v>1126</v>
      </c>
      <c r="C1029" s="1" t="s">
        <v>1623</v>
      </c>
      <c r="D1029" s="1" t="s">
        <v>1942</v>
      </c>
      <c r="E1029" s="1" t="s">
        <v>27</v>
      </c>
      <c r="F1029" s="1" t="s">
        <v>18</v>
      </c>
      <c r="G1029" s="1" t="s">
        <v>6054</v>
      </c>
      <c r="H1029" s="1">
        <v>100017429</v>
      </c>
      <c r="I1029" s="1">
        <v>3</v>
      </c>
      <c r="J1029" s="1" t="s">
        <v>1943</v>
      </c>
      <c r="K1029" s="1" t="s">
        <v>1439</v>
      </c>
      <c r="L1029" s="1" t="s">
        <v>39</v>
      </c>
      <c r="M1029" s="1" t="s">
        <v>16</v>
      </c>
    </row>
    <row r="1030" spans="1:13">
      <c r="A1030" s="1">
        <v>100005825</v>
      </c>
      <c r="B1030" s="1" t="s">
        <v>1126</v>
      </c>
      <c r="C1030" s="1" t="s">
        <v>1623</v>
      </c>
      <c r="D1030" s="1" t="s">
        <v>18</v>
      </c>
      <c r="E1030" s="1" t="s">
        <v>27</v>
      </c>
      <c r="F1030" s="1" t="s">
        <v>18</v>
      </c>
      <c r="G1030" s="1" t="s">
        <v>6053</v>
      </c>
      <c r="H1030" s="1">
        <v>100005825</v>
      </c>
      <c r="I1030" s="1">
        <v>1</v>
      </c>
      <c r="J1030" s="1" t="s">
        <v>1944</v>
      </c>
      <c r="K1030" s="1" t="s">
        <v>1710</v>
      </c>
      <c r="L1030" s="1" t="s">
        <v>8</v>
      </c>
      <c r="M1030" s="1" t="s">
        <v>9</v>
      </c>
    </row>
    <row r="1031" spans="1:13">
      <c r="A1031" s="1">
        <v>100005832</v>
      </c>
      <c r="B1031" s="1" t="s">
        <v>1126</v>
      </c>
      <c r="C1031" s="1" t="s">
        <v>1623</v>
      </c>
      <c r="D1031" s="1" t="s">
        <v>1945</v>
      </c>
      <c r="E1031" s="1" t="s">
        <v>96</v>
      </c>
      <c r="F1031" s="1" t="s">
        <v>97</v>
      </c>
      <c r="G1031" s="1" t="s">
        <v>6054</v>
      </c>
      <c r="H1031" s="1">
        <v>100017432</v>
      </c>
      <c r="I1031" s="1">
        <v>5</v>
      </c>
      <c r="J1031" s="1" t="s">
        <v>1946</v>
      </c>
      <c r="K1031" s="1" t="s">
        <v>1708</v>
      </c>
      <c r="L1031" s="1" t="s">
        <v>15</v>
      </c>
      <c r="M1031" s="1" t="s">
        <v>9</v>
      </c>
    </row>
    <row r="1032" spans="1:13">
      <c r="A1032" s="1">
        <v>100005833</v>
      </c>
      <c r="B1032" s="1" t="s">
        <v>1126</v>
      </c>
      <c r="C1032" s="1" t="s">
        <v>1623</v>
      </c>
      <c r="D1032" s="1" t="s">
        <v>1947</v>
      </c>
      <c r="E1032" s="1" t="s">
        <v>20</v>
      </c>
      <c r="F1032" s="1" t="s">
        <v>21</v>
      </c>
      <c r="G1032" s="1" t="s">
        <v>6054</v>
      </c>
      <c r="H1032" s="1">
        <v>100017432</v>
      </c>
      <c r="I1032" s="1">
        <v>5</v>
      </c>
      <c r="J1032" s="1" t="s">
        <v>1946</v>
      </c>
      <c r="K1032" s="1" t="s">
        <v>1708</v>
      </c>
      <c r="L1032" s="1" t="s">
        <v>15</v>
      </c>
      <c r="M1032" s="1" t="s">
        <v>9</v>
      </c>
    </row>
    <row r="1033" spans="1:13">
      <c r="A1033" s="1">
        <v>100005834</v>
      </c>
      <c r="B1033" s="1" t="s">
        <v>1126</v>
      </c>
      <c r="C1033" s="1" t="s">
        <v>1623</v>
      </c>
      <c r="D1033" s="1" t="s">
        <v>1948</v>
      </c>
      <c r="E1033" s="1" t="s">
        <v>20</v>
      </c>
      <c r="F1033" s="1" t="s">
        <v>203</v>
      </c>
      <c r="G1033" s="1" t="s">
        <v>6054</v>
      </c>
      <c r="H1033" s="1">
        <v>100017432</v>
      </c>
      <c r="I1033" s="1">
        <v>5</v>
      </c>
      <c r="J1033" s="1" t="s">
        <v>1946</v>
      </c>
      <c r="K1033" s="1" t="s">
        <v>1708</v>
      </c>
      <c r="L1033" s="1" t="s">
        <v>15</v>
      </c>
      <c r="M1033" s="1" t="s">
        <v>9</v>
      </c>
    </row>
    <row r="1034" spans="1:13">
      <c r="A1034" s="1">
        <v>100005840</v>
      </c>
      <c r="B1034" s="1" t="s">
        <v>1126</v>
      </c>
      <c r="C1034" s="1" t="s">
        <v>1623</v>
      </c>
      <c r="D1034" s="1" t="s">
        <v>12</v>
      </c>
      <c r="E1034" s="1" t="s">
        <v>11</v>
      </c>
      <c r="F1034" s="1" t="s">
        <v>12</v>
      </c>
      <c r="G1034" s="1" t="s">
        <v>6053</v>
      </c>
      <c r="H1034" s="1">
        <v>100005840</v>
      </c>
      <c r="I1034" s="1">
        <v>1</v>
      </c>
      <c r="J1034" s="1" t="s">
        <v>1949</v>
      </c>
      <c r="K1034" s="1" t="s">
        <v>1895</v>
      </c>
      <c r="L1034" s="1" t="s">
        <v>32</v>
      </c>
      <c r="M1034" s="1" t="s">
        <v>9</v>
      </c>
    </row>
    <row r="1035" spans="1:13">
      <c r="A1035" s="1">
        <v>100005843</v>
      </c>
      <c r="B1035" s="1" t="s">
        <v>1126</v>
      </c>
      <c r="C1035" s="1" t="s">
        <v>1623</v>
      </c>
      <c r="D1035" s="1" t="s">
        <v>12</v>
      </c>
      <c r="E1035" s="1" t="s">
        <v>11</v>
      </c>
      <c r="F1035" s="1" t="s">
        <v>12</v>
      </c>
      <c r="G1035" s="1" t="s">
        <v>6053</v>
      </c>
      <c r="H1035" s="1">
        <v>100005843</v>
      </c>
      <c r="I1035" s="1">
        <v>1</v>
      </c>
      <c r="J1035" s="1" t="s">
        <v>1950</v>
      </c>
      <c r="K1035" s="1" t="s">
        <v>1895</v>
      </c>
      <c r="L1035" s="1" t="s">
        <v>32</v>
      </c>
      <c r="M1035" s="1" t="s">
        <v>9</v>
      </c>
    </row>
    <row r="1036" spans="1:13">
      <c r="A1036" s="1">
        <v>100005858</v>
      </c>
      <c r="B1036" s="1" t="s">
        <v>1126</v>
      </c>
      <c r="C1036" s="1" t="s">
        <v>1623</v>
      </c>
      <c r="D1036" s="1" t="s">
        <v>1458</v>
      </c>
      <c r="E1036" s="1" t="s">
        <v>2</v>
      </c>
      <c r="F1036" s="1" t="s">
        <v>277</v>
      </c>
      <c r="G1036" s="1" t="s">
        <v>6054</v>
      </c>
      <c r="H1036" s="1">
        <v>100017433</v>
      </c>
      <c r="I1036" s="1">
        <v>13</v>
      </c>
      <c r="J1036" s="1" t="s">
        <v>1951</v>
      </c>
      <c r="K1036" s="1" t="s">
        <v>1710</v>
      </c>
      <c r="L1036" s="1" t="s">
        <v>8</v>
      </c>
      <c r="M1036" s="1" t="s">
        <v>9</v>
      </c>
    </row>
    <row r="1037" spans="1:13">
      <c r="A1037" s="1">
        <v>100005859</v>
      </c>
      <c r="B1037" s="1" t="s">
        <v>1126</v>
      </c>
      <c r="C1037" s="1" t="s">
        <v>1623</v>
      </c>
      <c r="D1037" s="1" t="s">
        <v>1952</v>
      </c>
      <c r="E1037" s="1" t="s">
        <v>2</v>
      </c>
      <c r="F1037" s="1" t="s">
        <v>670</v>
      </c>
      <c r="G1037" s="1" t="s">
        <v>6054</v>
      </c>
      <c r="H1037" s="1">
        <v>100017433</v>
      </c>
      <c r="I1037" s="1">
        <v>13</v>
      </c>
      <c r="J1037" s="1" t="s">
        <v>1951</v>
      </c>
      <c r="K1037" s="1" t="s">
        <v>1710</v>
      </c>
      <c r="L1037" s="1" t="s">
        <v>8</v>
      </c>
      <c r="M1037" s="1" t="s">
        <v>9</v>
      </c>
    </row>
    <row r="1038" spans="1:13">
      <c r="A1038" s="1">
        <v>100005863</v>
      </c>
      <c r="B1038" s="1" t="s">
        <v>1126</v>
      </c>
      <c r="C1038" s="1" t="s">
        <v>1623</v>
      </c>
      <c r="D1038" s="1" t="s">
        <v>12</v>
      </c>
      <c r="E1038" s="1" t="s">
        <v>11</v>
      </c>
      <c r="F1038" s="1" t="s">
        <v>12</v>
      </c>
      <c r="G1038" s="1" t="s">
        <v>6053</v>
      </c>
      <c r="H1038" s="1">
        <v>100005863</v>
      </c>
      <c r="I1038" s="1">
        <v>1</v>
      </c>
      <c r="J1038" s="1" t="s">
        <v>1953</v>
      </c>
      <c r="K1038" s="1" t="s">
        <v>1895</v>
      </c>
      <c r="L1038" s="1" t="s">
        <v>32</v>
      </c>
      <c r="M1038" s="1" t="s">
        <v>9</v>
      </c>
    </row>
    <row r="1039" spans="1:13">
      <c r="A1039" s="1">
        <v>100005868</v>
      </c>
      <c r="B1039" s="1" t="s">
        <v>1126</v>
      </c>
      <c r="C1039" s="1" t="s">
        <v>1623</v>
      </c>
      <c r="D1039" s="1" t="s">
        <v>1954</v>
      </c>
      <c r="E1039" s="1" t="s">
        <v>126</v>
      </c>
      <c r="F1039" s="1" t="s">
        <v>127</v>
      </c>
      <c r="G1039" s="1" t="s">
        <v>6053</v>
      </c>
      <c r="H1039" s="1">
        <v>100005868</v>
      </c>
      <c r="I1039" s="1">
        <v>1</v>
      </c>
      <c r="J1039" s="1" t="s">
        <v>1955</v>
      </c>
      <c r="K1039" s="1" t="s">
        <v>1956</v>
      </c>
      <c r="L1039" s="1" t="s">
        <v>44</v>
      </c>
      <c r="M1039" s="1" t="s">
        <v>16</v>
      </c>
    </row>
    <row r="1040" spans="1:13">
      <c r="A1040" s="1">
        <v>100005880</v>
      </c>
      <c r="B1040" s="1" t="s">
        <v>1126</v>
      </c>
      <c r="C1040" s="1" t="s">
        <v>1623</v>
      </c>
      <c r="D1040" s="1" t="s">
        <v>12</v>
      </c>
      <c r="E1040" s="1" t="s">
        <v>11</v>
      </c>
      <c r="F1040" s="1" t="s">
        <v>12</v>
      </c>
      <c r="G1040" s="1" t="s">
        <v>6053</v>
      </c>
      <c r="H1040" s="1">
        <v>100005880</v>
      </c>
      <c r="I1040" s="1">
        <v>1</v>
      </c>
      <c r="J1040" s="1" t="s">
        <v>1957</v>
      </c>
      <c r="K1040" s="1" t="s">
        <v>1895</v>
      </c>
      <c r="L1040" s="1" t="s">
        <v>32</v>
      </c>
      <c r="M1040" s="1" t="s">
        <v>9</v>
      </c>
    </row>
    <row r="1041" spans="1:13">
      <c r="A1041" s="1">
        <v>100005882</v>
      </c>
      <c r="B1041" s="1" t="s">
        <v>1126</v>
      </c>
      <c r="C1041" s="1" t="s">
        <v>1623</v>
      </c>
      <c r="D1041" s="1" t="s">
        <v>1958</v>
      </c>
      <c r="E1041" s="1" t="s">
        <v>2</v>
      </c>
      <c r="F1041" s="1" t="s">
        <v>189</v>
      </c>
      <c r="G1041" s="1" t="s">
        <v>6054</v>
      </c>
      <c r="H1041" s="1">
        <v>100005883</v>
      </c>
      <c r="I1041" s="1">
        <v>2</v>
      </c>
      <c r="J1041" s="1" t="s">
        <v>1959</v>
      </c>
      <c r="K1041" s="1" t="s">
        <v>1710</v>
      </c>
      <c r="L1041" s="1" t="s">
        <v>8</v>
      </c>
      <c r="M1041" s="1" t="s">
        <v>16</v>
      </c>
    </row>
    <row r="1042" spans="1:13">
      <c r="A1042" s="1">
        <v>100005883</v>
      </c>
      <c r="B1042" s="1" t="s">
        <v>1126</v>
      </c>
      <c r="C1042" s="1" t="s">
        <v>1623</v>
      </c>
      <c r="D1042" s="1" t="s">
        <v>191</v>
      </c>
      <c r="E1042" s="1" t="s">
        <v>192</v>
      </c>
      <c r="F1042" s="1" t="s">
        <v>193</v>
      </c>
      <c r="G1042" s="1" t="s">
        <v>6053</v>
      </c>
      <c r="H1042" s="1">
        <v>100005883</v>
      </c>
      <c r="I1042" s="1">
        <v>2</v>
      </c>
      <c r="J1042" s="1" t="s">
        <v>1959</v>
      </c>
      <c r="K1042" s="1" t="s">
        <v>1710</v>
      </c>
      <c r="L1042" s="1" t="s">
        <v>8</v>
      </c>
      <c r="M1042" s="1" t="s">
        <v>16</v>
      </c>
    </row>
    <row r="1043" spans="1:13">
      <c r="A1043" s="1">
        <v>100005886</v>
      </c>
      <c r="B1043" s="1" t="s">
        <v>1126</v>
      </c>
      <c r="C1043" s="1" t="s">
        <v>1631</v>
      </c>
      <c r="D1043" s="1" t="s">
        <v>176</v>
      </c>
      <c r="E1043" s="1" t="s">
        <v>11</v>
      </c>
      <c r="F1043" s="1" t="s">
        <v>12</v>
      </c>
      <c r="G1043" s="1" t="s">
        <v>6053</v>
      </c>
      <c r="H1043" s="1">
        <v>100005886</v>
      </c>
      <c r="I1043" s="1">
        <v>1</v>
      </c>
      <c r="J1043" s="1" t="s">
        <v>1960</v>
      </c>
      <c r="K1043" s="1" t="s">
        <v>1961</v>
      </c>
      <c r="L1043" s="1" t="s">
        <v>32</v>
      </c>
      <c r="M1043" s="1" t="s">
        <v>9</v>
      </c>
    </row>
    <row r="1044" spans="1:13">
      <c r="A1044" s="1">
        <v>100005889</v>
      </c>
      <c r="B1044" s="1" t="s">
        <v>1126</v>
      </c>
      <c r="C1044" s="1" t="s">
        <v>1623</v>
      </c>
      <c r="D1044" s="1" t="s">
        <v>12</v>
      </c>
      <c r="E1044" s="1" t="s">
        <v>11</v>
      </c>
      <c r="F1044" s="1" t="s">
        <v>12</v>
      </c>
      <c r="G1044" s="1" t="s">
        <v>6053</v>
      </c>
      <c r="H1044" s="1">
        <v>100005889</v>
      </c>
      <c r="I1044" s="1">
        <v>1</v>
      </c>
      <c r="J1044" s="1" t="s">
        <v>1962</v>
      </c>
      <c r="K1044" s="1" t="s">
        <v>1963</v>
      </c>
      <c r="L1044" s="1" t="s">
        <v>32</v>
      </c>
      <c r="M1044" s="1" t="s">
        <v>9</v>
      </c>
    </row>
    <row r="1045" spans="1:13">
      <c r="A1045" s="1">
        <v>100005893</v>
      </c>
      <c r="B1045" s="1" t="s">
        <v>1126</v>
      </c>
      <c r="C1045" s="1" t="s">
        <v>1623</v>
      </c>
      <c r="D1045" s="1" t="s">
        <v>176</v>
      </c>
      <c r="E1045" s="1" t="s">
        <v>11</v>
      </c>
      <c r="F1045" s="1" t="s">
        <v>12</v>
      </c>
      <c r="G1045" s="1" t="s">
        <v>6053</v>
      </c>
      <c r="H1045" s="1">
        <v>100005893</v>
      </c>
      <c r="I1045" s="1">
        <v>1</v>
      </c>
      <c r="J1045" s="1" t="s">
        <v>1964</v>
      </c>
      <c r="K1045" s="1" t="s">
        <v>1965</v>
      </c>
      <c r="L1045" s="1" t="s">
        <v>32</v>
      </c>
      <c r="M1045" s="1" t="s">
        <v>9</v>
      </c>
    </row>
    <row r="1046" spans="1:13">
      <c r="A1046" s="1">
        <v>100005900</v>
      </c>
      <c r="B1046" s="1" t="s">
        <v>1126</v>
      </c>
      <c r="C1046" s="1" t="s">
        <v>1628</v>
      </c>
      <c r="D1046" s="1" t="s">
        <v>1966</v>
      </c>
      <c r="E1046" s="1" t="s">
        <v>11</v>
      </c>
      <c r="F1046" s="1" t="s">
        <v>12</v>
      </c>
      <c r="G1046" s="1" t="s">
        <v>6054</v>
      </c>
      <c r="H1046" s="1">
        <v>100017438</v>
      </c>
      <c r="I1046" s="1">
        <v>2</v>
      </c>
      <c r="J1046" s="1" t="s">
        <v>1967</v>
      </c>
      <c r="K1046" s="1" t="s">
        <v>1532</v>
      </c>
      <c r="L1046" s="1" t="s">
        <v>39</v>
      </c>
      <c r="M1046" s="1" t="s">
        <v>9</v>
      </c>
    </row>
    <row r="1047" spans="1:13">
      <c r="A1047" s="1">
        <v>100005910</v>
      </c>
      <c r="B1047" s="1" t="s">
        <v>1126</v>
      </c>
      <c r="C1047" s="1" t="s">
        <v>1628</v>
      </c>
      <c r="D1047" s="1" t="s">
        <v>12</v>
      </c>
      <c r="E1047" s="1" t="s">
        <v>11</v>
      </c>
      <c r="F1047" s="1" t="s">
        <v>12</v>
      </c>
      <c r="G1047" s="1" t="s">
        <v>6053</v>
      </c>
      <c r="H1047" s="1">
        <v>100005910</v>
      </c>
      <c r="I1047" s="1">
        <v>2</v>
      </c>
      <c r="J1047" s="1" t="s">
        <v>1968</v>
      </c>
      <c r="K1047" s="1" t="s">
        <v>1969</v>
      </c>
      <c r="L1047" s="1" t="s">
        <v>32</v>
      </c>
      <c r="M1047" s="1" t="s">
        <v>9</v>
      </c>
    </row>
    <row r="1048" spans="1:13">
      <c r="A1048" s="1">
        <v>100005913</v>
      </c>
      <c r="B1048" s="1" t="s">
        <v>1126</v>
      </c>
      <c r="C1048" s="1" t="s">
        <v>1628</v>
      </c>
      <c r="D1048" s="1" t="s">
        <v>1970</v>
      </c>
      <c r="E1048" s="1" t="s">
        <v>2</v>
      </c>
      <c r="F1048" s="1" t="s">
        <v>46</v>
      </c>
      <c r="G1048" s="1" t="s">
        <v>6054</v>
      </c>
      <c r="H1048" s="1">
        <v>100017436</v>
      </c>
      <c r="I1048" s="1">
        <v>4</v>
      </c>
      <c r="J1048" s="1" t="s">
        <v>1971</v>
      </c>
      <c r="K1048" s="1" t="s">
        <v>1710</v>
      </c>
      <c r="L1048" s="1" t="s">
        <v>8</v>
      </c>
      <c r="M1048" s="1" t="s">
        <v>16</v>
      </c>
    </row>
    <row r="1049" spans="1:13">
      <c r="A1049" s="1">
        <v>100005917</v>
      </c>
      <c r="B1049" s="1" t="s">
        <v>1126</v>
      </c>
      <c r="C1049" s="1" t="s">
        <v>1628</v>
      </c>
      <c r="D1049" s="1" t="s">
        <v>12</v>
      </c>
      <c r="E1049" s="1" t="s">
        <v>11</v>
      </c>
      <c r="F1049" s="1" t="s">
        <v>12</v>
      </c>
      <c r="G1049" s="1" t="s">
        <v>6053</v>
      </c>
      <c r="H1049" s="1">
        <v>100005917</v>
      </c>
      <c r="I1049" s="1">
        <v>1</v>
      </c>
      <c r="J1049" s="1" t="s">
        <v>1972</v>
      </c>
      <c r="K1049" s="1" t="s">
        <v>1969</v>
      </c>
      <c r="L1049" s="1" t="s">
        <v>32</v>
      </c>
      <c r="M1049" s="1" t="s">
        <v>9</v>
      </c>
    </row>
    <row r="1050" spans="1:13">
      <c r="A1050" s="1">
        <v>100005920</v>
      </c>
      <c r="B1050" s="1" t="s">
        <v>1126</v>
      </c>
      <c r="C1050" s="1" t="s">
        <v>1628</v>
      </c>
      <c r="D1050" s="1" t="s">
        <v>12</v>
      </c>
      <c r="E1050" s="1" t="s">
        <v>11</v>
      </c>
      <c r="F1050" s="1" t="s">
        <v>12</v>
      </c>
      <c r="G1050" s="1" t="s">
        <v>6053</v>
      </c>
      <c r="H1050" s="1">
        <v>100005920</v>
      </c>
      <c r="I1050" s="1">
        <v>1</v>
      </c>
      <c r="J1050" s="1" t="s">
        <v>1973</v>
      </c>
      <c r="K1050" s="1" t="s">
        <v>1969</v>
      </c>
      <c r="L1050" s="1" t="s">
        <v>32</v>
      </c>
      <c r="M1050" s="1" t="s">
        <v>9</v>
      </c>
    </row>
    <row r="1051" spans="1:13">
      <c r="A1051" s="1">
        <v>100005923</v>
      </c>
      <c r="B1051" s="1" t="s">
        <v>1126</v>
      </c>
      <c r="C1051" s="1" t="s">
        <v>1628</v>
      </c>
      <c r="D1051" s="1" t="s">
        <v>1974</v>
      </c>
      <c r="E1051" s="1" t="s">
        <v>20</v>
      </c>
      <c r="F1051" s="1" t="s">
        <v>72</v>
      </c>
      <c r="G1051" s="1" t="s">
        <v>6053</v>
      </c>
      <c r="H1051" s="1">
        <v>100005923</v>
      </c>
      <c r="I1051" s="1">
        <v>1</v>
      </c>
      <c r="J1051" s="1" t="s">
        <v>1975</v>
      </c>
      <c r="K1051" s="1" t="s">
        <v>1708</v>
      </c>
      <c r="L1051" s="1" t="s">
        <v>15</v>
      </c>
      <c r="M1051" s="1" t="s">
        <v>9</v>
      </c>
    </row>
    <row r="1052" spans="1:13">
      <c r="A1052" s="1">
        <v>100005926</v>
      </c>
      <c r="B1052" s="1" t="s">
        <v>1126</v>
      </c>
      <c r="C1052" s="1" t="s">
        <v>1628</v>
      </c>
      <c r="D1052" s="1" t="s">
        <v>1976</v>
      </c>
      <c r="E1052" s="1" t="s">
        <v>20</v>
      </c>
      <c r="F1052" s="1" t="s">
        <v>72</v>
      </c>
      <c r="G1052" s="1" t="s">
        <v>6054</v>
      </c>
      <c r="H1052" s="1">
        <v>100017435</v>
      </c>
      <c r="I1052" s="1">
        <v>3</v>
      </c>
      <c r="J1052" s="1" t="s">
        <v>1977</v>
      </c>
      <c r="K1052" s="1" t="s">
        <v>1708</v>
      </c>
      <c r="L1052" s="1" t="s">
        <v>15</v>
      </c>
      <c r="M1052" s="1" t="s">
        <v>9</v>
      </c>
    </row>
    <row r="1053" spans="1:13">
      <c r="A1053" s="1">
        <v>100005927</v>
      </c>
      <c r="B1053" s="1" t="s">
        <v>1126</v>
      </c>
      <c r="C1053" s="1" t="s">
        <v>1628</v>
      </c>
      <c r="D1053" s="1" t="s">
        <v>1978</v>
      </c>
      <c r="E1053" s="1" t="s">
        <v>20</v>
      </c>
      <c r="F1053" s="1" t="s">
        <v>100</v>
      </c>
      <c r="G1053" s="1" t="s">
        <v>6054</v>
      </c>
      <c r="H1053" s="1">
        <v>100017435</v>
      </c>
      <c r="I1053" s="1">
        <v>3</v>
      </c>
      <c r="J1053" s="1" t="s">
        <v>1977</v>
      </c>
      <c r="K1053" s="1" t="s">
        <v>1708</v>
      </c>
      <c r="L1053" s="1" t="s">
        <v>15</v>
      </c>
      <c r="M1053" s="1" t="s">
        <v>9</v>
      </c>
    </row>
    <row r="1054" spans="1:13">
      <c r="A1054" s="1">
        <v>100005929</v>
      </c>
      <c r="B1054" s="1" t="s">
        <v>1126</v>
      </c>
      <c r="C1054" s="1" t="s">
        <v>1628</v>
      </c>
      <c r="D1054" s="1" t="s">
        <v>18</v>
      </c>
      <c r="E1054" s="1" t="s">
        <v>27</v>
      </c>
      <c r="F1054" s="1" t="s">
        <v>18</v>
      </c>
      <c r="G1054" s="1" t="s">
        <v>6053</v>
      </c>
      <c r="H1054" s="1">
        <v>100005929</v>
      </c>
      <c r="I1054" s="1">
        <v>1</v>
      </c>
      <c r="J1054" s="1" t="s">
        <v>1979</v>
      </c>
      <c r="K1054" s="1" t="s">
        <v>1708</v>
      </c>
      <c r="L1054" s="1" t="s">
        <v>15</v>
      </c>
      <c r="M1054" s="1" t="s">
        <v>16</v>
      </c>
    </row>
    <row r="1055" spans="1:13">
      <c r="A1055" s="1">
        <v>100005931</v>
      </c>
      <c r="B1055" s="1" t="s">
        <v>1126</v>
      </c>
      <c r="C1055" s="1" t="s">
        <v>1628</v>
      </c>
      <c r="D1055" s="1" t="s">
        <v>12</v>
      </c>
      <c r="E1055" s="1" t="s">
        <v>11</v>
      </c>
      <c r="F1055" s="1" t="s">
        <v>12</v>
      </c>
      <c r="G1055" s="1" t="s">
        <v>6053</v>
      </c>
      <c r="H1055" s="1">
        <v>100005931</v>
      </c>
      <c r="I1055" s="1">
        <v>1</v>
      </c>
      <c r="J1055" s="1" t="s">
        <v>1980</v>
      </c>
      <c r="K1055" s="1" t="s">
        <v>1969</v>
      </c>
      <c r="L1055" s="1" t="s">
        <v>32</v>
      </c>
      <c r="M1055" s="1" t="s">
        <v>9</v>
      </c>
    </row>
    <row r="1056" spans="1:13">
      <c r="A1056" s="1">
        <v>100005934</v>
      </c>
      <c r="B1056" s="1" t="s">
        <v>1126</v>
      </c>
      <c r="C1056" s="1" t="s">
        <v>1628</v>
      </c>
      <c r="D1056" s="1" t="s">
        <v>1981</v>
      </c>
      <c r="E1056" s="1" t="s">
        <v>20</v>
      </c>
      <c r="F1056" s="1" t="s">
        <v>72</v>
      </c>
      <c r="G1056" s="1" t="s">
        <v>6053</v>
      </c>
      <c r="H1056" s="1">
        <v>100005934</v>
      </c>
      <c r="I1056" s="1">
        <v>1</v>
      </c>
      <c r="J1056" s="1" t="s">
        <v>1982</v>
      </c>
      <c r="K1056" s="1" t="s">
        <v>1708</v>
      </c>
      <c r="L1056" s="1" t="s">
        <v>15</v>
      </c>
      <c r="M1056" s="1" t="s">
        <v>9</v>
      </c>
    </row>
    <row r="1057" spans="1:13">
      <c r="A1057" s="1">
        <v>100005939</v>
      </c>
      <c r="B1057" s="1" t="s">
        <v>1126</v>
      </c>
      <c r="C1057" s="1" t="s">
        <v>1628</v>
      </c>
      <c r="D1057" s="1" t="s">
        <v>12</v>
      </c>
      <c r="E1057" s="1" t="s">
        <v>11</v>
      </c>
      <c r="F1057" s="1" t="s">
        <v>12</v>
      </c>
      <c r="G1057" s="1" t="s">
        <v>6053</v>
      </c>
      <c r="H1057" s="1">
        <v>100005939</v>
      </c>
      <c r="I1057" s="1">
        <v>1</v>
      </c>
      <c r="J1057" s="1" t="s">
        <v>1983</v>
      </c>
      <c r="K1057" s="1" t="s">
        <v>1969</v>
      </c>
      <c r="L1057" s="1" t="s">
        <v>32</v>
      </c>
      <c r="M1057" s="1" t="s">
        <v>9</v>
      </c>
    </row>
    <row r="1058" spans="1:13">
      <c r="A1058" s="1">
        <v>100005948</v>
      </c>
      <c r="B1058" s="1" t="s">
        <v>1126</v>
      </c>
      <c r="C1058" s="1" t="s">
        <v>1628</v>
      </c>
      <c r="D1058" s="1" t="s">
        <v>1984</v>
      </c>
      <c r="E1058" s="1" t="s">
        <v>20</v>
      </c>
      <c r="F1058" s="1" t="s">
        <v>167</v>
      </c>
      <c r="G1058" s="1" t="s">
        <v>6053</v>
      </c>
      <c r="H1058" s="1">
        <v>100005948</v>
      </c>
      <c r="I1058" s="1">
        <v>1</v>
      </c>
      <c r="J1058" s="1" t="s">
        <v>1985</v>
      </c>
      <c r="K1058" s="1" t="s">
        <v>1708</v>
      </c>
      <c r="L1058" s="1" t="s">
        <v>15</v>
      </c>
      <c r="M1058" s="1" t="s">
        <v>16</v>
      </c>
    </row>
    <row r="1059" spans="1:13">
      <c r="A1059" s="1">
        <v>100005949</v>
      </c>
      <c r="B1059" s="1" t="s">
        <v>1126</v>
      </c>
      <c r="C1059" s="1" t="s">
        <v>1628</v>
      </c>
      <c r="D1059" s="1" t="s">
        <v>1986</v>
      </c>
      <c r="E1059" s="1" t="s">
        <v>2</v>
      </c>
      <c r="F1059" s="1" t="s">
        <v>41</v>
      </c>
      <c r="G1059" s="1" t="s">
        <v>6054</v>
      </c>
      <c r="H1059" s="1">
        <v>100017434</v>
      </c>
      <c r="I1059" s="1">
        <v>3</v>
      </c>
      <c r="J1059" s="1" t="s">
        <v>1987</v>
      </c>
      <c r="K1059" s="1" t="s">
        <v>1988</v>
      </c>
      <c r="L1059" s="1" t="s">
        <v>44</v>
      </c>
      <c r="M1059" s="1" t="s">
        <v>9</v>
      </c>
    </row>
    <row r="1060" spans="1:13">
      <c r="A1060" s="1">
        <v>100005950</v>
      </c>
      <c r="B1060" s="1" t="s">
        <v>1126</v>
      </c>
      <c r="C1060" s="1" t="s">
        <v>1628</v>
      </c>
      <c r="D1060" s="1" t="s">
        <v>1989</v>
      </c>
      <c r="E1060" s="1" t="s">
        <v>2</v>
      </c>
      <c r="F1060" s="1" t="s">
        <v>46</v>
      </c>
      <c r="G1060" s="1" t="s">
        <v>6054</v>
      </c>
      <c r="H1060" s="1">
        <v>100017434</v>
      </c>
      <c r="I1060" s="1">
        <v>3</v>
      </c>
      <c r="J1060" s="1" t="s">
        <v>1987</v>
      </c>
      <c r="K1060" s="1" t="s">
        <v>1988</v>
      </c>
      <c r="L1060" s="1" t="s">
        <v>44</v>
      </c>
      <c r="M1060" s="1" t="s">
        <v>9</v>
      </c>
    </row>
    <row r="1061" spans="1:13">
      <c r="A1061" s="1">
        <v>100005953</v>
      </c>
      <c r="B1061" s="1" t="s">
        <v>1126</v>
      </c>
      <c r="C1061" s="1" t="s">
        <v>1628</v>
      </c>
      <c r="D1061" s="1" t="s">
        <v>899</v>
      </c>
      <c r="E1061" s="1" t="s">
        <v>2</v>
      </c>
      <c r="F1061" s="1" t="s">
        <v>81</v>
      </c>
      <c r="G1061" s="1" t="s">
        <v>6054</v>
      </c>
      <c r="H1061" s="1">
        <v>100017436</v>
      </c>
      <c r="I1061" s="1">
        <v>4</v>
      </c>
      <c r="J1061" s="1" t="s">
        <v>1990</v>
      </c>
      <c r="K1061" s="1" t="s">
        <v>1710</v>
      </c>
      <c r="L1061" s="1" t="s">
        <v>8</v>
      </c>
      <c r="M1061" s="1" t="s">
        <v>339</v>
      </c>
    </row>
    <row r="1062" spans="1:13">
      <c r="A1062" s="1">
        <v>100005956</v>
      </c>
      <c r="B1062" s="1" t="s">
        <v>1126</v>
      </c>
      <c r="C1062" s="1" t="s">
        <v>1628</v>
      </c>
      <c r="D1062" s="1" t="s">
        <v>238</v>
      </c>
      <c r="E1062" s="1" t="s">
        <v>20</v>
      </c>
      <c r="F1062" s="1" t="s">
        <v>72</v>
      </c>
      <c r="G1062" s="1" t="s">
        <v>6053</v>
      </c>
      <c r="H1062" s="1">
        <v>100005956</v>
      </c>
      <c r="I1062" s="1">
        <v>1</v>
      </c>
      <c r="J1062" s="1" t="s">
        <v>1991</v>
      </c>
      <c r="K1062" s="1" t="s">
        <v>1708</v>
      </c>
      <c r="L1062" s="1" t="s">
        <v>15</v>
      </c>
      <c r="M1062" s="1" t="s">
        <v>9</v>
      </c>
    </row>
    <row r="1063" spans="1:13">
      <c r="A1063" s="1">
        <v>100005961</v>
      </c>
      <c r="B1063" s="1" t="s">
        <v>1126</v>
      </c>
      <c r="C1063" s="1" t="s">
        <v>1628</v>
      </c>
      <c r="D1063" s="1" t="s">
        <v>1992</v>
      </c>
      <c r="E1063" s="1" t="s">
        <v>11</v>
      </c>
      <c r="F1063" s="1" t="s">
        <v>12</v>
      </c>
      <c r="G1063" s="1" t="s">
        <v>6053</v>
      </c>
      <c r="H1063" s="1">
        <v>100005961</v>
      </c>
      <c r="I1063" s="1">
        <v>1</v>
      </c>
      <c r="J1063" s="1" t="s">
        <v>1993</v>
      </c>
      <c r="K1063" s="1" t="s">
        <v>1969</v>
      </c>
      <c r="L1063" s="1" t="s">
        <v>32</v>
      </c>
      <c r="M1063" s="1" t="s">
        <v>16</v>
      </c>
    </row>
    <row r="1064" spans="1:13">
      <c r="A1064" s="1">
        <v>100005964</v>
      </c>
      <c r="B1064" s="1" t="s">
        <v>1126</v>
      </c>
      <c r="C1064" s="1" t="s">
        <v>1628</v>
      </c>
      <c r="D1064" s="1" t="s">
        <v>1994</v>
      </c>
      <c r="E1064" s="1" t="s">
        <v>27</v>
      </c>
      <c r="F1064" s="1" t="s">
        <v>18</v>
      </c>
      <c r="G1064" s="1" t="s">
        <v>6053</v>
      </c>
      <c r="H1064" s="1">
        <v>100005964</v>
      </c>
      <c r="I1064" s="1">
        <v>1</v>
      </c>
      <c r="J1064" s="1" t="s">
        <v>1995</v>
      </c>
      <c r="K1064" s="1" t="s">
        <v>1708</v>
      </c>
      <c r="L1064" s="1" t="s">
        <v>15</v>
      </c>
      <c r="M1064" s="1" t="s">
        <v>9</v>
      </c>
    </row>
    <row r="1065" spans="1:13">
      <c r="A1065" s="1">
        <v>100005967</v>
      </c>
      <c r="B1065" s="1" t="s">
        <v>1126</v>
      </c>
      <c r="C1065" s="1" t="s">
        <v>1644</v>
      </c>
      <c r="D1065" s="1" t="s">
        <v>1996</v>
      </c>
      <c r="E1065" s="1" t="s">
        <v>11</v>
      </c>
      <c r="F1065" s="1" t="s">
        <v>12</v>
      </c>
      <c r="G1065" s="1" t="s">
        <v>6053</v>
      </c>
      <c r="H1065" s="1">
        <v>100005967</v>
      </c>
      <c r="I1065" s="1">
        <v>1</v>
      </c>
      <c r="J1065" s="1" t="s">
        <v>1997</v>
      </c>
      <c r="K1065" s="1" t="s">
        <v>1837</v>
      </c>
      <c r="L1065" s="1" t="s">
        <v>39</v>
      </c>
      <c r="M1065" s="1" t="s">
        <v>9</v>
      </c>
    </row>
    <row r="1066" spans="1:13">
      <c r="A1066" s="1">
        <v>100005972</v>
      </c>
      <c r="B1066" s="1" t="s">
        <v>1126</v>
      </c>
      <c r="C1066" s="1" t="s">
        <v>1623</v>
      </c>
      <c r="D1066" s="1" t="s">
        <v>673</v>
      </c>
      <c r="E1066" s="1" t="s">
        <v>2</v>
      </c>
      <c r="F1066" s="1" t="s">
        <v>673</v>
      </c>
      <c r="G1066" s="1" t="s">
        <v>6053</v>
      </c>
      <c r="H1066" s="1">
        <v>100005972</v>
      </c>
      <c r="I1066" s="1">
        <v>3</v>
      </c>
      <c r="J1066" s="1" t="s">
        <v>1998</v>
      </c>
      <c r="K1066" s="1" t="s">
        <v>1710</v>
      </c>
      <c r="L1066" s="1" t="s">
        <v>8</v>
      </c>
      <c r="M1066" s="1" t="s">
        <v>16</v>
      </c>
    </row>
    <row r="1067" spans="1:13">
      <c r="A1067" s="1">
        <v>100005974</v>
      </c>
      <c r="B1067" s="1" t="s">
        <v>1126</v>
      </c>
      <c r="C1067" s="1" t="s">
        <v>1623</v>
      </c>
      <c r="D1067" s="1" t="s">
        <v>12</v>
      </c>
      <c r="E1067" s="1" t="s">
        <v>11</v>
      </c>
      <c r="F1067" s="1" t="s">
        <v>12</v>
      </c>
      <c r="G1067" s="1" t="s">
        <v>6053</v>
      </c>
      <c r="H1067" s="1">
        <v>100005974</v>
      </c>
      <c r="I1067" s="1">
        <v>1</v>
      </c>
      <c r="J1067" s="1" t="s">
        <v>1999</v>
      </c>
      <c r="K1067" s="1" t="s">
        <v>2000</v>
      </c>
      <c r="L1067" s="1" t="s">
        <v>32</v>
      </c>
      <c r="M1067" s="1" t="s">
        <v>9</v>
      </c>
    </row>
    <row r="1068" spans="1:13">
      <c r="A1068" s="1">
        <v>100005978</v>
      </c>
      <c r="B1068" s="1" t="s">
        <v>1126</v>
      </c>
      <c r="C1068" s="1" t="s">
        <v>1628</v>
      </c>
      <c r="D1068" s="1" t="s">
        <v>533</v>
      </c>
      <c r="E1068" s="1" t="s">
        <v>11</v>
      </c>
      <c r="F1068" s="1" t="s">
        <v>407</v>
      </c>
      <c r="G1068" s="1" t="s">
        <v>6053</v>
      </c>
      <c r="H1068" s="1">
        <v>100005978</v>
      </c>
      <c r="I1068" s="1">
        <v>1</v>
      </c>
      <c r="J1068" s="1" t="s">
        <v>2001</v>
      </c>
      <c r="K1068" s="1" t="s">
        <v>2002</v>
      </c>
      <c r="L1068" s="1" t="s">
        <v>32</v>
      </c>
      <c r="M1068" s="1" t="s">
        <v>9</v>
      </c>
    </row>
    <row r="1069" spans="1:13">
      <c r="A1069" s="1">
        <v>100005985</v>
      </c>
      <c r="B1069" s="1" t="s">
        <v>1126</v>
      </c>
      <c r="C1069" s="1" t="s">
        <v>1628</v>
      </c>
      <c r="D1069" s="1" t="s">
        <v>533</v>
      </c>
      <c r="E1069" s="1" t="s">
        <v>11</v>
      </c>
      <c r="F1069" s="1" t="s">
        <v>407</v>
      </c>
      <c r="G1069" s="1" t="s">
        <v>6053</v>
      </c>
      <c r="H1069" s="1">
        <v>100005985</v>
      </c>
      <c r="I1069" s="1">
        <v>1</v>
      </c>
      <c r="J1069" s="1" t="s">
        <v>2003</v>
      </c>
      <c r="K1069" s="1" t="s">
        <v>2004</v>
      </c>
      <c r="L1069" s="1" t="s">
        <v>32</v>
      </c>
      <c r="M1069" s="1" t="s">
        <v>9</v>
      </c>
    </row>
    <row r="1070" spans="1:13">
      <c r="A1070" s="1">
        <v>100005992</v>
      </c>
      <c r="B1070" s="1" t="s">
        <v>1126</v>
      </c>
      <c r="C1070" s="1" t="s">
        <v>1702</v>
      </c>
      <c r="D1070" s="1" t="s">
        <v>12</v>
      </c>
      <c r="E1070" s="1" t="s">
        <v>11</v>
      </c>
      <c r="F1070" s="1" t="s">
        <v>12</v>
      </c>
      <c r="G1070" s="1" t="s">
        <v>6053</v>
      </c>
      <c r="H1070" s="1">
        <v>100005992</v>
      </c>
      <c r="I1070" s="1">
        <v>1</v>
      </c>
      <c r="J1070" s="1" t="s">
        <v>2005</v>
      </c>
      <c r="K1070" s="1" t="s">
        <v>2006</v>
      </c>
      <c r="L1070" s="1" t="s">
        <v>32</v>
      </c>
      <c r="M1070" s="1" t="s">
        <v>9</v>
      </c>
    </row>
    <row r="1071" spans="1:13">
      <c r="A1071" s="1">
        <v>100005996</v>
      </c>
      <c r="B1071" s="1" t="s">
        <v>1126</v>
      </c>
      <c r="C1071" s="1" t="s">
        <v>1125</v>
      </c>
      <c r="D1071" s="1" t="s">
        <v>2007</v>
      </c>
      <c r="E1071" s="1" t="s">
        <v>11</v>
      </c>
      <c r="F1071" s="1" t="s">
        <v>12</v>
      </c>
      <c r="G1071" s="1" t="s">
        <v>6053</v>
      </c>
      <c r="H1071" s="1">
        <v>100005996</v>
      </c>
      <c r="I1071" s="1">
        <v>1</v>
      </c>
      <c r="J1071" s="1" t="s">
        <v>2008</v>
      </c>
      <c r="K1071" s="1" t="s">
        <v>2009</v>
      </c>
      <c r="L1071" s="1" t="s">
        <v>32</v>
      </c>
      <c r="M1071" s="1" t="s">
        <v>9</v>
      </c>
    </row>
    <row r="1072" spans="1:13">
      <c r="A1072" s="1">
        <v>100006003</v>
      </c>
      <c r="B1072" s="1" t="s">
        <v>1126</v>
      </c>
      <c r="C1072" s="1" t="s">
        <v>1631</v>
      </c>
      <c r="D1072" s="1" t="s">
        <v>12</v>
      </c>
      <c r="E1072" s="1" t="s">
        <v>11</v>
      </c>
      <c r="F1072" s="1" t="s">
        <v>407</v>
      </c>
      <c r="G1072" s="1" t="s">
        <v>6053</v>
      </c>
      <c r="H1072" s="1">
        <v>100006003</v>
      </c>
      <c r="I1072" s="1">
        <v>1</v>
      </c>
      <c r="J1072" s="1" t="s">
        <v>2010</v>
      </c>
      <c r="K1072" s="1" t="s">
        <v>2011</v>
      </c>
      <c r="L1072" s="1" t="s">
        <v>32</v>
      </c>
      <c r="M1072" s="1" t="s">
        <v>9</v>
      </c>
    </row>
    <row r="1073" spans="1:13">
      <c r="A1073" s="1">
        <v>100006008</v>
      </c>
      <c r="B1073" s="1" t="s">
        <v>1126</v>
      </c>
      <c r="C1073" s="1" t="s">
        <v>1628</v>
      </c>
      <c r="D1073" s="1" t="s">
        <v>2012</v>
      </c>
      <c r="E1073" s="1" t="s">
        <v>11</v>
      </c>
      <c r="F1073" s="1" t="s">
        <v>12</v>
      </c>
      <c r="G1073" s="1" t="s">
        <v>6053</v>
      </c>
      <c r="H1073" s="1">
        <v>100006008</v>
      </c>
      <c r="I1073" s="1">
        <v>1</v>
      </c>
      <c r="J1073" s="1" t="s">
        <v>2013</v>
      </c>
      <c r="K1073" s="1" t="s">
        <v>2014</v>
      </c>
      <c r="L1073" s="1" t="s">
        <v>32</v>
      </c>
      <c r="M1073" s="1" t="s">
        <v>9</v>
      </c>
    </row>
    <row r="1074" spans="1:13">
      <c r="A1074" s="1">
        <v>100006018</v>
      </c>
      <c r="B1074" s="1" t="s">
        <v>1126</v>
      </c>
      <c r="C1074" s="1" t="s">
        <v>1644</v>
      </c>
      <c r="D1074" s="1" t="s">
        <v>12</v>
      </c>
      <c r="E1074" s="1" t="s">
        <v>11</v>
      </c>
      <c r="F1074" s="1" t="s">
        <v>12</v>
      </c>
      <c r="G1074" s="1" t="s">
        <v>6053</v>
      </c>
      <c r="H1074" s="1">
        <v>100006018</v>
      </c>
      <c r="I1074" s="1">
        <v>1</v>
      </c>
      <c r="J1074" s="1" t="s">
        <v>2015</v>
      </c>
      <c r="K1074" s="1" t="s">
        <v>2016</v>
      </c>
      <c r="L1074" s="1" t="s">
        <v>32</v>
      </c>
      <c r="M1074" s="1" t="s">
        <v>9</v>
      </c>
    </row>
    <row r="1075" spans="1:13">
      <c r="A1075" s="1">
        <v>100006024</v>
      </c>
      <c r="B1075" s="1" t="s">
        <v>1126</v>
      </c>
      <c r="C1075" s="1" t="s">
        <v>1644</v>
      </c>
      <c r="D1075" s="1" t="s">
        <v>12</v>
      </c>
      <c r="E1075" s="1" t="s">
        <v>11</v>
      </c>
      <c r="F1075" s="1" t="s">
        <v>12</v>
      </c>
      <c r="G1075" s="1" t="s">
        <v>6053</v>
      </c>
      <c r="H1075" s="1">
        <v>100006024</v>
      </c>
      <c r="I1075" s="1">
        <v>1</v>
      </c>
      <c r="J1075" s="1" t="s">
        <v>2017</v>
      </c>
      <c r="K1075" s="1" t="s">
        <v>2018</v>
      </c>
      <c r="L1075" s="1" t="s">
        <v>32</v>
      </c>
      <c r="M1075" s="1" t="s">
        <v>9</v>
      </c>
    </row>
    <row r="1076" spans="1:13">
      <c r="A1076" s="1">
        <v>100006027</v>
      </c>
      <c r="B1076" s="1" t="s">
        <v>1126</v>
      </c>
      <c r="C1076" s="1" t="s">
        <v>1644</v>
      </c>
      <c r="D1076" s="1" t="s">
        <v>2019</v>
      </c>
      <c r="E1076" s="1" t="s">
        <v>11</v>
      </c>
      <c r="F1076" s="1" t="s">
        <v>12</v>
      </c>
      <c r="G1076" s="1" t="s">
        <v>6053</v>
      </c>
      <c r="H1076" s="1">
        <v>100006027</v>
      </c>
      <c r="I1076" s="1">
        <v>1</v>
      </c>
      <c r="J1076" s="1" t="s">
        <v>2020</v>
      </c>
      <c r="K1076" s="1" t="s">
        <v>1837</v>
      </c>
      <c r="L1076" s="1" t="s">
        <v>39</v>
      </c>
      <c r="M1076" s="1" t="s">
        <v>16</v>
      </c>
    </row>
    <row r="1077" spans="1:13">
      <c r="A1077" s="1">
        <v>100006032</v>
      </c>
      <c r="B1077" s="1" t="s">
        <v>1126</v>
      </c>
      <c r="C1077" s="1" t="s">
        <v>1623</v>
      </c>
      <c r="D1077" s="1" t="s">
        <v>12</v>
      </c>
      <c r="E1077" s="1" t="s">
        <v>11</v>
      </c>
      <c r="F1077" s="1" t="s">
        <v>12</v>
      </c>
      <c r="G1077" s="1" t="s">
        <v>6053</v>
      </c>
      <c r="H1077" s="1">
        <v>100006032</v>
      </c>
      <c r="I1077" s="1">
        <v>1</v>
      </c>
      <c r="J1077" s="1" t="s">
        <v>2021</v>
      </c>
      <c r="K1077" s="1" t="s">
        <v>2022</v>
      </c>
      <c r="L1077" s="1" t="s">
        <v>32</v>
      </c>
      <c r="M1077" s="1" t="s">
        <v>9</v>
      </c>
    </row>
    <row r="1078" spans="1:13">
      <c r="A1078" s="1">
        <v>100006036</v>
      </c>
      <c r="B1078" s="1" t="s">
        <v>1126</v>
      </c>
      <c r="C1078" s="1" t="s">
        <v>1628</v>
      </c>
      <c r="D1078" s="1" t="s">
        <v>12</v>
      </c>
      <c r="E1078" s="1" t="s">
        <v>11</v>
      </c>
      <c r="F1078" s="1" t="s">
        <v>407</v>
      </c>
      <c r="G1078" s="1" t="s">
        <v>6053</v>
      </c>
      <c r="H1078" s="1">
        <v>100006036</v>
      </c>
      <c r="I1078" s="1">
        <v>1</v>
      </c>
      <c r="J1078" s="1" t="s">
        <v>2023</v>
      </c>
      <c r="K1078" s="1" t="s">
        <v>2024</v>
      </c>
      <c r="L1078" s="1" t="s">
        <v>32</v>
      </c>
      <c r="M1078" s="1" t="s">
        <v>9</v>
      </c>
    </row>
    <row r="1079" spans="1:13">
      <c r="A1079" s="1">
        <v>100006045</v>
      </c>
      <c r="B1079" s="1" t="s">
        <v>1126</v>
      </c>
      <c r="C1079" s="1" t="s">
        <v>1623</v>
      </c>
      <c r="D1079" s="1" t="s">
        <v>12</v>
      </c>
      <c r="E1079" s="1" t="s">
        <v>11</v>
      </c>
      <c r="F1079" s="1" t="s">
        <v>407</v>
      </c>
      <c r="G1079" s="1" t="s">
        <v>6053</v>
      </c>
      <c r="H1079" s="1">
        <v>100006045</v>
      </c>
      <c r="I1079" s="1">
        <v>1</v>
      </c>
      <c r="J1079" s="1" t="s">
        <v>2025</v>
      </c>
      <c r="K1079" s="1" t="s">
        <v>2026</v>
      </c>
      <c r="L1079" s="1" t="s">
        <v>32</v>
      </c>
      <c r="M1079" s="1" t="s">
        <v>9</v>
      </c>
    </row>
    <row r="1080" spans="1:13">
      <c r="A1080" s="1">
        <v>100006048</v>
      </c>
      <c r="B1080" s="1" t="s">
        <v>1126</v>
      </c>
      <c r="C1080" s="1" t="s">
        <v>1644</v>
      </c>
      <c r="D1080" s="1" t="s">
        <v>12</v>
      </c>
      <c r="E1080" s="1" t="s">
        <v>11</v>
      </c>
      <c r="F1080" s="1" t="s">
        <v>12</v>
      </c>
      <c r="G1080" s="1" t="s">
        <v>6053</v>
      </c>
      <c r="H1080" s="1">
        <v>100006048</v>
      </c>
      <c r="I1080" s="1">
        <v>1</v>
      </c>
      <c r="J1080" s="1" t="s">
        <v>2027</v>
      </c>
      <c r="K1080" s="1" t="s">
        <v>2028</v>
      </c>
      <c r="L1080" s="1" t="s">
        <v>32</v>
      </c>
      <c r="M1080" s="1" t="s">
        <v>9</v>
      </c>
    </row>
    <row r="1081" spans="1:13">
      <c r="A1081" s="1">
        <v>100006059</v>
      </c>
      <c r="B1081" s="1" t="s">
        <v>1126</v>
      </c>
      <c r="C1081" s="1" t="s">
        <v>1623</v>
      </c>
      <c r="D1081" s="1" t="s">
        <v>191</v>
      </c>
      <c r="E1081" s="1" t="s">
        <v>192</v>
      </c>
      <c r="F1081" s="1" t="s">
        <v>193</v>
      </c>
      <c r="G1081" s="1" t="s">
        <v>6053</v>
      </c>
      <c r="H1081" s="1">
        <v>100006059</v>
      </c>
      <c r="I1081" s="1">
        <v>2</v>
      </c>
      <c r="J1081" s="1" t="s">
        <v>2029</v>
      </c>
      <c r="K1081" s="1" t="s">
        <v>1710</v>
      </c>
      <c r="L1081" s="1" t="s">
        <v>8</v>
      </c>
      <c r="M1081" s="1" t="s">
        <v>9</v>
      </c>
    </row>
    <row r="1082" spans="1:13">
      <c r="A1082" s="1">
        <v>100006064</v>
      </c>
      <c r="B1082" s="1" t="s">
        <v>1126</v>
      </c>
      <c r="C1082" s="1" t="s">
        <v>1631</v>
      </c>
      <c r="D1082" s="1" t="s">
        <v>176</v>
      </c>
      <c r="E1082" s="1" t="s">
        <v>11</v>
      </c>
      <c r="F1082" s="1" t="s">
        <v>12</v>
      </c>
      <c r="G1082" s="1" t="s">
        <v>6053</v>
      </c>
      <c r="H1082" s="1">
        <v>100006064</v>
      </c>
      <c r="I1082" s="1">
        <v>1</v>
      </c>
      <c r="J1082" s="1" t="s">
        <v>2030</v>
      </c>
      <c r="K1082" s="1" t="s">
        <v>2031</v>
      </c>
      <c r="L1082" s="1" t="s">
        <v>32</v>
      </c>
      <c r="M1082" s="1" t="s">
        <v>9</v>
      </c>
    </row>
    <row r="1083" spans="1:13">
      <c r="A1083" s="1">
        <v>100006069</v>
      </c>
      <c r="B1083" s="1" t="s">
        <v>1126</v>
      </c>
      <c r="C1083" s="1" t="s">
        <v>1631</v>
      </c>
      <c r="D1083" s="1" t="s">
        <v>176</v>
      </c>
      <c r="E1083" s="1" t="s">
        <v>11</v>
      </c>
      <c r="F1083" s="1" t="s">
        <v>12</v>
      </c>
      <c r="G1083" s="1" t="s">
        <v>6053</v>
      </c>
      <c r="H1083" s="1">
        <v>100006069</v>
      </c>
      <c r="I1083" s="1">
        <v>1</v>
      </c>
      <c r="J1083" s="1" t="s">
        <v>2032</v>
      </c>
      <c r="K1083" s="1" t="s">
        <v>2033</v>
      </c>
      <c r="L1083" s="1" t="s">
        <v>32</v>
      </c>
      <c r="M1083" s="1" t="s">
        <v>9</v>
      </c>
    </row>
    <row r="1084" spans="1:13">
      <c r="A1084" s="1">
        <v>100006074</v>
      </c>
      <c r="B1084" s="1" t="s">
        <v>1126</v>
      </c>
      <c r="C1084" s="1" t="s">
        <v>1125</v>
      </c>
      <c r="D1084" s="1" t="s">
        <v>12</v>
      </c>
      <c r="E1084" s="1" t="s">
        <v>11</v>
      </c>
      <c r="F1084" s="1" t="s">
        <v>12</v>
      </c>
      <c r="G1084" s="1" t="s">
        <v>6053</v>
      </c>
      <c r="H1084" s="1">
        <v>100006074</v>
      </c>
      <c r="I1084" s="1">
        <v>1</v>
      </c>
      <c r="J1084" s="1" t="s">
        <v>2034</v>
      </c>
      <c r="K1084" s="1" t="s">
        <v>2035</v>
      </c>
      <c r="L1084" s="1" t="s">
        <v>32</v>
      </c>
      <c r="M1084" s="1" t="s">
        <v>9</v>
      </c>
    </row>
    <row r="1085" spans="1:13">
      <c r="A1085" s="1">
        <v>100006076</v>
      </c>
      <c r="B1085" s="1" t="s">
        <v>1126</v>
      </c>
      <c r="C1085" s="1" t="s">
        <v>1125</v>
      </c>
      <c r="D1085" s="1" t="s">
        <v>533</v>
      </c>
      <c r="E1085" s="1" t="s">
        <v>11</v>
      </c>
      <c r="F1085" s="1" t="s">
        <v>12</v>
      </c>
      <c r="G1085" s="1" t="s">
        <v>6053</v>
      </c>
      <c r="H1085" s="1">
        <v>100006076</v>
      </c>
      <c r="I1085" s="1">
        <v>1</v>
      </c>
      <c r="J1085" s="1" t="s">
        <v>2036</v>
      </c>
      <c r="K1085" s="1" t="s">
        <v>2035</v>
      </c>
      <c r="L1085" s="1" t="s">
        <v>32</v>
      </c>
      <c r="M1085" s="1" t="s">
        <v>9</v>
      </c>
    </row>
    <row r="1086" spans="1:13">
      <c r="A1086" s="1">
        <v>100006087</v>
      </c>
      <c r="B1086" s="1" t="s">
        <v>1126</v>
      </c>
      <c r="C1086" s="1" t="s">
        <v>1644</v>
      </c>
      <c r="D1086" s="1" t="s">
        <v>12</v>
      </c>
      <c r="E1086" s="1" t="s">
        <v>11</v>
      </c>
      <c r="F1086" s="1" t="s">
        <v>12</v>
      </c>
      <c r="G1086" s="1" t="s">
        <v>6053</v>
      </c>
      <c r="H1086" s="1">
        <v>100006087</v>
      </c>
      <c r="I1086" s="1">
        <v>1</v>
      </c>
      <c r="J1086" s="1" t="s">
        <v>2037</v>
      </c>
      <c r="K1086" s="1" t="s">
        <v>2038</v>
      </c>
      <c r="L1086" s="1" t="s">
        <v>32</v>
      </c>
      <c r="M1086" s="1" t="s">
        <v>9</v>
      </c>
    </row>
    <row r="1087" spans="1:13">
      <c r="A1087" s="1">
        <v>100006088</v>
      </c>
      <c r="B1087" s="1" t="s">
        <v>1126</v>
      </c>
      <c r="C1087" s="1" t="s">
        <v>1628</v>
      </c>
      <c r="D1087" s="1" t="s">
        <v>12</v>
      </c>
      <c r="E1087" s="1" t="s">
        <v>11</v>
      </c>
      <c r="F1087" s="1" t="s">
        <v>407</v>
      </c>
      <c r="G1087" s="1" t="s">
        <v>6053</v>
      </c>
      <c r="H1087" s="1">
        <v>100006088</v>
      </c>
      <c r="I1087" s="1">
        <v>1</v>
      </c>
      <c r="J1087" s="1" t="s">
        <v>2039</v>
      </c>
      <c r="K1087" s="1" t="s">
        <v>2040</v>
      </c>
      <c r="L1087" s="1" t="s">
        <v>32</v>
      </c>
      <c r="M1087" s="1" t="s">
        <v>9</v>
      </c>
    </row>
    <row r="1088" spans="1:13">
      <c r="A1088" s="1">
        <v>100006093</v>
      </c>
      <c r="B1088" s="1" t="s">
        <v>1126</v>
      </c>
      <c r="C1088" s="1" t="s">
        <v>1631</v>
      </c>
      <c r="D1088" s="1" t="s">
        <v>176</v>
      </c>
      <c r="E1088" s="1" t="s">
        <v>11</v>
      </c>
      <c r="F1088" s="1" t="s">
        <v>12</v>
      </c>
      <c r="G1088" s="1" t="s">
        <v>6053</v>
      </c>
      <c r="H1088" s="1">
        <v>100006093</v>
      </c>
      <c r="I1088" s="1">
        <v>1</v>
      </c>
      <c r="J1088" s="1" t="s">
        <v>2041</v>
      </c>
      <c r="K1088" s="1" t="s">
        <v>2042</v>
      </c>
      <c r="L1088" s="1" t="s">
        <v>32</v>
      </c>
      <c r="M1088" s="1" t="s">
        <v>9</v>
      </c>
    </row>
    <row r="1089" spans="1:13">
      <c r="A1089" s="1">
        <v>100006099</v>
      </c>
      <c r="B1089" s="1" t="s">
        <v>1126</v>
      </c>
      <c r="C1089" s="1" t="s">
        <v>1125</v>
      </c>
      <c r="D1089" s="1" t="s">
        <v>533</v>
      </c>
      <c r="E1089" s="1" t="s">
        <v>11</v>
      </c>
      <c r="F1089" s="1" t="s">
        <v>407</v>
      </c>
      <c r="G1089" s="1" t="s">
        <v>6053</v>
      </c>
      <c r="H1089" s="1">
        <v>100006099</v>
      </c>
      <c r="I1089" s="1">
        <v>1</v>
      </c>
      <c r="J1089" s="1" t="s">
        <v>2043</v>
      </c>
      <c r="K1089" s="1" t="s">
        <v>2044</v>
      </c>
      <c r="L1089" s="1" t="s">
        <v>32</v>
      </c>
      <c r="M1089" s="1" t="s">
        <v>9</v>
      </c>
    </row>
    <row r="1090" spans="1:13">
      <c r="A1090" s="1">
        <v>100006105</v>
      </c>
      <c r="B1090" s="1" t="s">
        <v>1126</v>
      </c>
      <c r="C1090" s="1" t="s">
        <v>1628</v>
      </c>
      <c r="D1090" s="1" t="s">
        <v>176</v>
      </c>
      <c r="E1090" s="1" t="s">
        <v>11</v>
      </c>
      <c r="F1090" s="1" t="s">
        <v>12</v>
      </c>
      <c r="G1090" s="1" t="s">
        <v>6053</v>
      </c>
      <c r="H1090" s="1">
        <v>100006105</v>
      </c>
      <c r="I1090" s="1">
        <v>1</v>
      </c>
      <c r="J1090" s="1" t="s">
        <v>2045</v>
      </c>
      <c r="K1090" s="1" t="s">
        <v>2046</v>
      </c>
      <c r="L1090" s="1" t="s">
        <v>32</v>
      </c>
      <c r="M1090" s="1" t="s">
        <v>9</v>
      </c>
    </row>
    <row r="1091" spans="1:13">
      <c r="A1091" s="1">
        <v>100006109</v>
      </c>
      <c r="B1091" s="1" t="s">
        <v>1126</v>
      </c>
      <c r="C1091" s="1" t="s">
        <v>1623</v>
      </c>
      <c r="D1091" s="1" t="s">
        <v>176</v>
      </c>
      <c r="E1091" s="1" t="s">
        <v>11</v>
      </c>
      <c r="F1091" s="1" t="s">
        <v>12</v>
      </c>
      <c r="G1091" s="1" t="s">
        <v>6053</v>
      </c>
      <c r="H1091" s="1">
        <v>100006109</v>
      </c>
      <c r="I1091" s="1">
        <v>1</v>
      </c>
      <c r="J1091" s="1" t="s">
        <v>2047</v>
      </c>
      <c r="K1091" s="1" t="s">
        <v>2048</v>
      </c>
      <c r="L1091" s="1" t="s">
        <v>32</v>
      </c>
      <c r="M1091" s="1" t="s">
        <v>9</v>
      </c>
    </row>
    <row r="1092" spans="1:13">
      <c r="A1092" s="1">
        <v>100006114</v>
      </c>
      <c r="B1092" s="1" t="s">
        <v>1126</v>
      </c>
      <c r="C1092" s="1" t="s">
        <v>1623</v>
      </c>
      <c r="D1092" s="1" t="s">
        <v>176</v>
      </c>
      <c r="E1092" s="1" t="s">
        <v>11</v>
      </c>
      <c r="F1092" s="1" t="s">
        <v>407</v>
      </c>
      <c r="G1092" s="1" t="s">
        <v>6053</v>
      </c>
      <c r="H1092" s="1">
        <v>100006114</v>
      </c>
      <c r="I1092" s="1">
        <v>1</v>
      </c>
      <c r="J1092" s="1" t="s">
        <v>2049</v>
      </c>
      <c r="K1092" s="1" t="s">
        <v>2050</v>
      </c>
      <c r="L1092" s="1" t="s">
        <v>32</v>
      </c>
      <c r="M1092" s="1" t="s">
        <v>9</v>
      </c>
    </row>
    <row r="1093" spans="1:13">
      <c r="A1093" s="1">
        <v>100006118</v>
      </c>
      <c r="B1093" s="1" t="s">
        <v>1126</v>
      </c>
      <c r="C1093" s="1" t="s">
        <v>1644</v>
      </c>
      <c r="D1093" s="1" t="s">
        <v>176</v>
      </c>
      <c r="E1093" s="1" t="s">
        <v>11</v>
      </c>
      <c r="F1093" s="1" t="s">
        <v>12</v>
      </c>
      <c r="G1093" s="1" t="s">
        <v>6053</v>
      </c>
      <c r="H1093" s="1">
        <v>100006118</v>
      </c>
      <c r="I1093" s="1">
        <v>1</v>
      </c>
      <c r="J1093" s="1" t="s">
        <v>2051</v>
      </c>
      <c r="K1093" s="1" t="s">
        <v>2052</v>
      </c>
      <c r="L1093" s="1" t="s">
        <v>32</v>
      </c>
      <c r="M1093" s="1" t="s">
        <v>9</v>
      </c>
    </row>
    <row r="1094" spans="1:13">
      <c r="A1094" s="1">
        <v>100006127</v>
      </c>
      <c r="B1094" s="1" t="s">
        <v>1126</v>
      </c>
      <c r="C1094" s="1" t="s">
        <v>1628</v>
      </c>
      <c r="D1094" s="1" t="s">
        <v>2053</v>
      </c>
      <c r="E1094" s="1" t="s">
        <v>11</v>
      </c>
      <c r="F1094" s="1" t="s">
        <v>12</v>
      </c>
      <c r="G1094" s="1" t="s">
        <v>6053</v>
      </c>
      <c r="H1094" s="1">
        <v>100006127</v>
      </c>
      <c r="I1094" s="1">
        <v>1</v>
      </c>
      <c r="J1094" s="1" t="s">
        <v>2054</v>
      </c>
      <c r="K1094" s="1" t="s">
        <v>2055</v>
      </c>
      <c r="L1094" s="1" t="s">
        <v>32</v>
      </c>
      <c r="M1094" s="1" t="s">
        <v>9</v>
      </c>
    </row>
    <row r="1095" spans="1:13">
      <c r="A1095" s="1">
        <v>100006132</v>
      </c>
      <c r="B1095" s="1" t="s">
        <v>1126</v>
      </c>
      <c r="C1095" s="1" t="s">
        <v>1644</v>
      </c>
      <c r="D1095" s="1" t="s">
        <v>12</v>
      </c>
      <c r="E1095" s="1" t="s">
        <v>11</v>
      </c>
      <c r="F1095" s="1" t="s">
        <v>407</v>
      </c>
      <c r="G1095" s="1" t="s">
        <v>6053</v>
      </c>
      <c r="H1095" s="1">
        <v>100006132</v>
      </c>
      <c r="I1095" s="1">
        <v>1</v>
      </c>
      <c r="J1095" s="1" t="s">
        <v>2056</v>
      </c>
      <c r="K1095" s="1" t="s">
        <v>2057</v>
      </c>
      <c r="L1095" s="1" t="s">
        <v>32</v>
      </c>
      <c r="M1095" s="1" t="s">
        <v>9</v>
      </c>
    </row>
    <row r="1096" spans="1:13">
      <c r="A1096" s="1">
        <v>100006140</v>
      </c>
      <c r="B1096" s="1" t="s">
        <v>1126</v>
      </c>
      <c r="C1096" s="1" t="s">
        <v>1662</v>
      </c>
      <c r="D1096" s="1" t="s">
        <v>176</v>
      </c>
      <c r="E1096" s="1" t="s">
        <v>11</v>
      </c>
      <c r="F1096" s="1" t="s">
        <v>12</v>
      </c>
      <c r="G1096" s="1" t="s">
        <v>6053</v>
      </c>
      <c r="H1096" s="1">
        <v>100006140</v>
      </c>
      <c r="I1096" s="1">
        <v>1</v>
      </c>
      <c r="J1096" s="1" t="s">
        <v>2058</v>
      </c>
      <c r="K1096" s="1" t="s">
        <v>2059</v>
      </c>
      <c r="L1096" s="1" t="s">
        <v>32</v>
      </c>
      <c r="M1096" s="1" t="s">
        <v>9</v>
      </c>
    </row>
    <row r="1097" spans="1:13">
      <c r="A1097" s="1">
        <v>100006141</v>
      </c>
      <c r="B1097" s="1" t="s">
        <v>1126</v>
      </c>
      <c r="C1097" s="1" t="s">
        <v>1662</v>
      </c>
      <c r="D1097" s="1" t="s">
        <v>2060</v>
      </c>
      <c r="E1097" s="1" t="s">
        <v>11</v>
      </c>
      <c r="F1097" s="1" t="s">
        <v>12</v>
      </c>
      <c r="G1097" s="1" t="s">
        <v>6053</v>
      </c>
      <c r="H1097" s="1">
        <v>100006141</v>
      </c>
      <c r="I1097" s="1">
        <v>1</v>
      </c>
      <c r="J1097" s="1" t="s">
        <v>2058</v>
      </c>
      <c r="K1097" s="1" t="s">
        <v>2059</v>
      </c>
      <c r="L1097" s="1" t="s">
        <v>32</v>
      </c>
      <c r="M1097" s="1" t="s">
        <v>9</v>
      </c>
    </row>
    <row r="1098" spans="1:13">
      <c r="A1098" s="1">
        <v>100006145</v>
      </c>
      <c r="B1098" s="1" t="s">
        <v>1126</v>
      </c>
      <c r="C1098" s="1" t="s">
        <v>1628</v>
      </c>
      <c r="D1098" s="1" t="s">
        <v>12</v>
      </c>
      <c r="E1098" s="1" t="s">
        <v>11</v>
      </c>
      <c r="F1098" s="1" t="s">
        <v>12</v>
      </c>
      <c r="G1098" s="1" t="s">
        <v>6053</v>
      </c>
      <c r="H1098" s="1">
        <v>100006145</v>
      </c>
      <c r="I1098" s="1">
        <v>1</v>
      </c>
      <c r="J1098" s="1" t="s">
        <v>2061</v>
      </c>
      <c r="K1098" s="1" t="s">
        <v>2062</v>
      </c>
      <c r="L1098" s="1" t="s">
        <v>32</v>
      </c>
      <c r="M1098" s="1" t="s">
        <v>9</v>
      </c>
    </row>
    <row r="1099" spans="1:13">
      <c r="A1099" s="1">
        <v>100006156</v>
      </c>
      <c r="B1099" s="1" t="s">
        <v>1126</v>
      </c>
      <c r="C1099" s="1" t="s">
        <v>1702</v>
      </c>
      <c r="D1099" s="1" t="s">
        <v>12</v>
      </c>
      <c r="E1099" s="1" t="s">
        <v>11</v>
      </c>
      <c r="F1099" s="1" t="s">
        <v>12</v>
      </c>
      <c r="G1099" s="1" t="s">
        <v>6053</v>
      </c>
      <c r="H1099" s="1">
        <v>100006156</v>
      </c>
      <c r="I1099" s="1">
        <v>1</v>
      </c>
      <c r="J1099" s="1" t="s">
        <v>2063</v>
      </c>
      <c r="K1099" s="1" t="s">
        <v>2064</v>
      </c>
      <c r="L1099" s="1" t="s">
        <v>32</v>
      </c>
      <c r="M1099" s="1" t="s">
        <v>9</v>
      </c>
    </row>
    <row r="1100" spans="1:13">
      <c r="A1100" s="1">
        <v>100006157</v>
      </c>
      <c r="B1100" s="1" t="s">
        <v>1126</v>
      </c>
      <c r="C1100" s="1" t="s">
        <v>1644</v>
      </c>
      <c r="D1100" s="1" t="s">
        <v>533</v>
      </c>
      <c r="E1100" s="1" t="s">
        <v>11</v>
      </c>
      <c r="F1100" s="1" t="s">
        <v>407</v>
      </c>
      <c r="G1100" s="1" t="s">
        <v>6053</v>
      </c>
      <c r="H1100" s="1">
        <v>100006157</v>
      </c>
      <c r="I1100" s="1">
        <v>1</v>
      </c>
      <c r="J1100" s="1" t="s">
        <v>2065</v>
      </c>
      <c r="K1100" s="1" t="s">
        <v>2066</v>
      </c>
      <c r="L1100" s="1" t="s">
        <v>32</v>
      </c>
      <c r="M1100" s="1" t="s">
        <v>9</v>
      </c>
    </row>
    <row r="1101" spans="1:13">
      <c r="A1101" s="1">
        <v>100006163</v>
      </c>
      <c r="B1101" s="1" t="s">
        <v>1126</v>
      </c>
      <c r="C1101" s="1" t="s">
        <v>1125</v>
      </c>
      <c r="D1101" s="1" t="s">
        <v>533</v>
      </c>
      <c r="E1101" s="1" t="s">
        <v>11</v>
      </c>
      <c r="F1101" s="1" t="s">
        <v>12</v>
      </c>
      <c r="G1101" s="1" t="s">
        <v>6053</v>
      </c>
      <c r="H1101" s="1">
        <v>100006163</v>
      </c>
      <c r="I1101" s="1">
        <v>1</v>
      </c>
      <c r="J1101" s="1" t="s">
        <v>2067</v>
      </c>
      <c r="K1101" s="1" t="s">
        <v>2068</v>
      </c>
      <c r="L1101" s="1" t="s">
        <v>32</v>
      </c>
      <c r="M1101" s="1" t="s">
        <v>9</v>
      </c>
    </row>
    <row r="1102" spans="1:13">
      <c r="A1102" s="1">
        <v>100006169</v>
      </c>
      <c r="B1102" s="1" t="s">
        <v>1126</v>
      </c>
      <c r="C1102" s="1" t="s">
        <v>1631</v>
      </c>
      <c r="D1102" s="1" t="s">
        <v>176</v>
      </c>
      <c r="E1102" s="1" t="s">
        <v>11</v>
      </c>
      <c r="F1102" s="1" t="s">
        <v>12</v>
      </c>
      <c r="G1102" s="1" t="s">
        <v>6053</v>
      </c>
      <c r="H1102" s="1">
        <v>100006169</v>
      </c>
      <c r="I1102" s="1">
        <v>1</v>
      </c>
      <c r="J1102" s="1" t="s">
        <v>2069</v>
      </c>
      <c r="K1102" s="1" t="s">
        <v>2070</v>
      </c>
      <c r="L1102" s="1" t="s">
        <v>32</v>
      </c>
      <c r="M1102" s="1" t="s">
        <v>9</v>
      </c>
    </row>
    <row r="1103" spans="1:13">
      <c r="A1103" s="1">
        <v>100006174</v>
      </c>
      <c r="B1103" s="1" t="s">
        <v>1126</v>
      </c>
      <c r="C1103" s="1" t="s">
        <v>1644</v>
      </c>
      <c r="D1103" s="1" t="s">
        <v>2071</v>
      </c>
      <c r="E1103" s="1" t="s">
        <v>11</v>
      </c>
      <c r="F1103" s="1" t="s">
        <v>12</v>
      </c>
      <c r="G1103" s="1" t="s">
        <v>6053</v>
      </c>
      <c r="H1103" s="1">
        <v>100006174</v>
      </c>
      <c r="I1103" s="1">
        <v>1</v>
      </c>
      <c r="J1103" s="1" t="s">
        <v>2072</v>
      </c>
      <c r="K1103" s="1" t="s">
        <v>2073</v>
      </c>
      <c r="L1103" s="1" t="s">
        <v>32</v>
      </c>
      <c r="M1103" s="1" t="s">
        <v>9</v>
      </c>
    </row>
    <row r="1104" spans="1:13">
      <c r="A1104" s="1">
        <v>100006181</v>
      </c>
      <c r="B1104" s="1" t="s">
        <v>1126</v>
      </c>
      <c r="C1104" s="1" t="s">
        <v>1628</v>
      </c>
      <c r="D1104" s="1" t="s">
        <v>533</v>
      </c>
      <c r="E1104" s="1" t="s">
        <v>11</v>
      </c>
      <c r="F1104" s="1" t="s">
        <v>12</v>
      </c>
      <c r="G1104" s="1" t="s">
        <v>6053</v>
      </c>
      <c r="H1104" s="1">
        <v>100006181</v>
      </c>
      <c r="I1104" s="1">
        <v>1</v>
      </c>
      <c r="J1104" s="1" t="s">
        <v>2074</v>
      </c>
      <c r="K1104" s="1" t="s">
        <v>2075</v>
      </c>
      <c r="L1104" s="1" t="s">
        <v>32</v>
      </c>
      <c r="M1104" s="1" t="s">
        <v>9</v>
      </c>
    </row>
    <row r="1105" spans="1:13">
      <c r="A1105" s="1">
        <v>100006185</v>
      </c>
      <c r="B1105" s="1" t="s">
        <v>1126</v>
      </c>
      <c r="C1105" s="1" t="s">
        <v>1628</v>
      </c>
      <c r="D1105" s="1" t="s">
        <v>12</v>
      </c>
      <c r="E1105" s="1" t="s">
        <v>11</v>
      </c>
      <c r="F1105" s="1" t="s">
        <v>12</v>
      </c>
      <c r="G1105" s="1" t="s">
        <v>6053</v>
      </c>
      <c r="H1105" s="1">
        <v>100006185</v>
      </c>
      <c r="I1105" s="1">
        <v>1</v>
      </c>
      <c r="J1105" s="1" t="s">
        <v>2076</v>
      </c>
      <c r="K1105" s="1" t="s">
        <v>2077</v>
      </c>
      <c r="L1105" s="1" t="s">
        <v>32</v>
      </c>
      <c r="M1105" s="1" t="s">
        <v>9</v>
      </c>
    </row>
    <row r="1106" spans="1:13">
      <c r="A1106" s="1">
        <v>100006187</v>
      </c>
      <c r="B1106" s="1" t="s">
        <v>1126</v>
      </c>
      <c r="C1106" s="1" t="s">
        <v>1628</v>
      </c>
      <c r="D1106" s="1" t="s">
        <v>2078</v>
      </c>
      <c r="E1106" s="1" t="s">
        <v>11</v>
      </c>
      <c r="F1106" s="1" t="s">
        <v>12</v>
      </c>
      <c r="G1106" s="1" t="s">
        <v>6053</v>
      </c>
      <c r="H1106" s="1">
        <v>100006187</v>
      </c>
      <c r="I1106" s="1">
        <v>1</v>
      </c>
      <c r="J1106" s="1" t="s">
        <v>2079</v>
      </c>
      <c r="K1106" s="1" t="s">
        <v>2077</v>
      </c>
      <c r="L1106" s="1" t="s">
        <v>32</v>
      </c>
      <c r="M1106" s="1" t="s">
        <v>9</v>
      </c>
    </row>
    <row r="1107" spans="1:13">
      <c r="A1107" s="1">
        <v>100006190</v>
      </c>
      <c r="B1107" s="1" t="s">
        <v>1126</v>
      </c>
      <c r="C1107" s="1" t="s">
        <v>1623</v>
      </c>
      <c r="D1107" s="1" t="s">
        <v>176</v>
      </c>
      <c r="E1107" s="1" t="s">
        <v>11</v>
      </c>
      <c r="F1107" s="1" t="s">
        <v>407</v>
      </c>
      <c r="G1107" s="1" t="s">
        <v>6053</v>
      </c>
      <c r="H1107" s="1">
        <v>100006190</v>
      </c>
      <c r="I1107" s="1">
        <v>1</v>
      </c>
      <c r="J1107" s="1" t="s">
        <v>2080</v>
      </c>
      <c r="K1107" s="1" t="s">
        <v>2081</v>
      </c>
      <c r="L1107" s="1" t="s">
        <v>32</v>
      </c>
      <c r="M1107" s="1" t="s">
        <v>9</v>
      </c>
    </row>
    <row r="1108" spans="1:13">
      <c r="A1108" s="1">
        <v>100006198</v>
      </c>
      <c r="B1108" s="1" t="s">
        <v>1126</v>
      </c>
      <c r="C1108" s="1" t="s">
        <v>1125</v>
      </c>
      <c r="D1108" s="1" t="s">
        <v>176</v>
      </c>
      <c r="E1108" s="1" t="s">
        <v>11</v>
      </c>
      <c r="F1108" s="1" t="s">
        <v>12</v>
      </c>
      <c r="G1108" s="1" t="s">
        <v>6053</v>
      </c>
      <c r="H1108" s="1">
        <v>100006198</v>
      </c>
      <c r="I1108" s="1">
        <v>1</v>
      </c>
      <c r="J1108" s="1" t="s">
        <v>2082</v>
      </c>
      <c r="K1108" s="1" t="s">
        <v>2083</v>
      </c>
      <c r="L1108" s="1" t="s">
        <v>32</v>
      </c>
      <c r="M1108" s="1" t="s">
        <v>9</v>
      </c>
    </row>
    <row r="1109" spans="1:13">
      <c r="A1109" s="1">
        <v>100006199</v>
      </c>
      <c r="B1109" s="1" t="s">
        <v>1126</v>
      </c>
      <c r="C1109" s="1" t="s">
        <v>1125</v>
      </c>
      <c r="D1109" s="1" t="s">
        <v>2084</v>
      </c>
      <c r="E1109" s="1" t="s">
        <v>11</v>
      </c>
      <c r="F1109" s="1" t="s">
        <v>12</v>
      </c>
      <c r="G1109" s="1" t="s">
        <v>6053</v>
      </c>
      <c r="H1109" s="1">
        <v>100006199</v>
      </c>
      <c r="I1109" s="1">
        <v>1</v>
      </c>
      <c r="J1109" s="1" t="s">
        <v>2082</v>
      </c>
      <c r="K1109" s="1" t="s">
        <v>2083</v>
      </c>
      <c r="L1109" s="1" t="s">
        <v>32</v>
      </c>
      <c r="M1109" s="1" t="s">
        <v>9</v>
      </c>
    </row>
    <row r="1110" spans="1:13">
      <c r="A1110" s="1">
        <v>100006203</v>
      </c>
      <c r="B1110" s="1" t="s">
        <v>1126</v>
      </c>
      <c r="C1110" s="1" t="s">
        <v>1702</v>
      </c>
      <c r="D1110" s="1" t="s">
        <v>12</v>
      </c>
      <c r="E1110" s="1" t="s">
        <v>11</v>
      </c>
      <c r="F1110" s="1" t="s">
        <v>12</v>
      </c>
      <c r="G1110" s="1" t="s">
        <v>6053</v>
      </c>
      <c r="H1110" s="1">
        <v>100006203</v>
      </c>
      <c r="I1110" s="1">
        <v>1</v>
      </c>
      <c r="J1110" s="1" t="s">
        <v>2085</v>
      </c>
      <c r="K1110" s="1" t="s">
        <v>2086</v>
      </c>
      <c r="L1110" s="1" t="s">
        <v>32</v>
      </c>
      <c r="M1110" s="1" t="s">
        <v>9</v>
      </c>
    </row>
    <row r="1111" spans="1:13">
      <c r="A1111" s="1">
        <v>100006213</v>
      </c>
      <c r="B1111" s="1" t="s">
        <v>1126</v>
      </c>
      <c r="C1111" s="1" t="s">
        <v>1644</v>
      </c>
      <c r="D1111" s="1" t="s">
        <v>533</v>
      </c>
      <c r="E1111" s="1" t="s">
        <v>11</v>
      </c>
      <c r="F1111" s="1" t="s">
        <v>12</v>
      </c>
      <c r="G1111" s="1" t="s">
        <v>6053</v>
      </c>
      <c r="H1111" s="1">
        <v>100006213</v>
      </c>
      <c r="I1111" s="1">
        <v>1</v>
      </c>
      <c r="J1111" s="1" t="s">
        <v>2087</v>
      </c>
      <c r="K1111" s="1" t="s">
        <v>2088</v>
      </c>
      <c r="L1111" s="1" t="s">
        <v>32</v>
      </c>
      <c r="M1111" s="1" t="s">
        <v>9</v>
      </c>
    </row>
    <row r="1112" spans="1:13">
      <c r="A1112" s="1">
        <v>100006214</v>
      </c>
      <c r="B1112" s="1" t="s">
        <v>1126</v>
      </c>
      <c r="C1112" s="1" t="s">
        <v>1644</v>
      </c>
      <c r="D1112" s="1" t="s">
        <v>12</v>
      </c>
      <c r="E1112" s="1" t="s">
        <v>11</v>
      </c>
      <c r="F1112" s="1" t="s">
        <v>12</v>
      </c>
      <c r="G1112" s="1" t="s">
        <v>6053</v>
      </c>
      <c r="H1112" s="1">
        <v>100006214</v>
      </c>
      <c r="I1112" s="1">
        <v>1</v>
      </c>
      <c r="J1112" s="1" t="s">
        <v>2087</v>
      </c>
      <c r="K1112" s="1" t="s">
        <v>2088</v>
      </c>
      <c r="L1112" s="1" t="s">
        <v>32</v>
      </c>
      <c r="M1112" s="1" t="s">
        <v>9</v>
      </c>
    </row>
    <row r="1113" spans="1:13">
      <c r="A1113" s="1">
        <v>100006219</v>
      </c>
      <c r="B1113" s="1" t="s">
        <v>1126</v>
      </c>
      <c r="C1113" s="1" t="s">
        <v>1702</v>
      </c>
      <c r="D1113" s="1" t="s">
        <v>176</v>
      </c>
      <c r="E1113" s="1" t="s">
        <v>11</v>
      </c>
      <c r="F1113" s="1" t="s">
        <v>12</v>
      </c>
      <c r="G1113" s="1" t="s">
        <v>6053</v>
      </c>
      <c r="H1113" s="1">
        <v>100006219</v>
      </c>
      <c r="I1113" s="1">
        <v>1</v>
      </c>
      <c r="J1113" s="1" t="s">
        <v>2089</v>
      </c>
      <c r="K1113" s="1" t="s">
        <v>2090</v>
      </c>
      <c r="L1113" s="1" t="s">
        <v>32</v>
      </c>
      <c r="M1113" s="1" t="s">
        <v>9</v>
      </c>
    </row>
    <row r="1114" spans="1:13">
      <c r="A1114" s="1">
        <v>100006226</v>
      </c>
      <c r="B1114" s="1" t="s">
        <v>1126</v>
      </c>
      <c r="C1114" s="1" t="s">
        <v>1631</v>
      </c>
      <c r="D1114" s="1" t="s">
        <v>12</v>
      </c>
      <c r="E1114" s="1" t="s">
        <v>11</v>
      </c>
      <c r="F1114" s="1" t="s">
        <v>407</v>
      </c>
      <c r="G1114" s="1" t="s">
        <v>6053</v>
      </c>
      <c r="H1114" s="1">
        <v>100006226</v>
      </c>
      <c r="I1114" s="1">
        <v>1</v>
      </c>
      <c r="J1114" s="1" t="s">
        <v>2091</v>
      </c>
      <c r="K1114" s="1" t="s">
        <v>2092</v>
      </c>
      <c r="L1114" s="1" t="s">
        <v>32</v>
      </c>
      <c r="M1114" s="1" t="s">
        <v>16</v>
      </c>
    </row>
    <row r="1115" spans="1:13">
      <c r="A1115" s="1">
        <v>100006230</v>
      </c>
      <c r="B1115" s="1" t="s">
        <v>1126</v>
      </c>
      <c r="C1115" s="1" t="s">
        <v>1702</v>
      </c>
      <c r="D1115" s="1" t="s">
        <v>911</v>
      </c>
      <c r="E1115" s="1" t="s">
        <v>11</v>
      </c>
      <c r="F1115" s="1" t="s">
        <v>12</v>
      </c>
      <c r="G1115" s="1" t="s">
        <v>6053</v>
      </c>
      <c r="H1115" s="1">
        <v>100006230</v>
      </c>
      <c r="I1115" s="1">
        <v>1</v>
      </c>
      <c r="J1115" s="1" t="s">
        <v>2093</v>
      </c>
      <c r="K1115" s="1" t="s">
        <v>2094</v>
      </c>
      <c r="L1115" s="1" t="s">
        <v>32</v>
      </c>
      <c r="M1115" s="1" t="s">
        <v>9</v>
      </c>
    </row>
    <row r="1116" spans="1:13">
      <c r="A1116" s="1">
        <v>100006236</v>
      </c>
      <c r="B1116" s="1" t="s">
        <v>1126</v>
      </c>
      <c r="C1116" s="1" t="s">
        <v>1662</v>
      </c>
      <c r="D1116" s="1" t="s">
        <v>12</v>
      </c>
      <c r="E1116" s="1" t="s">
        <v>11</v>
      </c>
      <c r="F1116" s="1" t="s">
        <v>12</v>
      </c>
      <c r="G1116" s="1" t="s">
        <v>6053</v>
      </c>
      <c r="H1116" s="1">
        <v>100006236</v>
      </c>
      <c r="I1116" s="1">
        <v>1</v>
      </c>
      <c r="J1116" s="1" t="s">
        <v>2095</v>
      </c>
      <c r="K1116" s="1" t="s">
        <v>2096</v>
      </c>
      <c r="L1116" s="1" t="s">
        <v>32</v>
      </c>
      <c r="M1116" s="1" t="s">
        <v>9</v>
      </c>
    </row>
    <row r="1117" spans="1:13">
      <c r="A1117" s="1">
        <v>100006237</v>
      </c>
      <c r="B1117" s="1" t="s">
        <v>1126</v>
      </c>
      <c r="C1117" s="1" t="s">
        <v>1662</v>
      </c>
      <c r="D1117" s="1" t="s">
        <v>533</v>
      </c>
      <c r="E1117" s="1" t="s">
        <v>11</v>
      </c>
      <c r="F1117" s="1" t="s">
        <v>12</v>
      </c>
      <c r="G1117" s="1" t="s">
        <v>6053</v>
      </c>
      <c r="H1117" s="1">
        <v>100006237</v>
      </c>
      <c r="I1117" s="1">
        <v>1</v>
      </c>
      <c r="J1117" s="1" t="s">
        <v>2095</v>
      </c>
      <c r="K1117" s="1" t="s">
        <v>2096</v>
      </c>
      <c r="L1117" s="1" t="s">
        <v>32</v>
      </c>
      <c r="M1117" s="1" t="s">
        <v>9</v>
      </c>
    </row>
    <row r="1118" spans="1:13">
      <c r="A1118" s="1">
        <v>100006241</v>
      </c>
      <c r="B1118" s="1" t="s">
        <v>1126</v>
      </c>
      <c r="C1118" s="1" t="s">
        <v>1644</v>
      </c>
      <c r="D1118" s="1" t="s">
        <v>390</v>
      </c>
      <c r="E1118" s="1" t="s">
        <v>20</v>
      </c>
      <c r="F1118" s="1" t="s">
        <v>72</v>
      </c>
      <c r="G1118" s="1" t="s">
        <v>6053</v>
      </c>
      <c r="H1118" s="1">
        <v>100006241</v>
      </c>
      <c r="I1118" s="1">
        <v>1</v>
      </c>
      <c r="J1118" s="1" t="s">
        <v>2097</v>
      </c>
      <c r="K1118" s="1" t="s">
        <v>1708</v>
      </c>
      <c r="L1118" s="1" t="s">
        <v>15</v>
      </c>
      <c r="M1118" s="1" t="s">
        <v>9</v>
      </c>
    </row>
    <row r="1119" spans="1:13">
      <c r="A1119" s="1">
        <v>100006248</v>
      </c>
      <c r="B1119" s="1" t="s">
        <v>1126</v>
      </c>
      <c r="C1119" s="1" t="s">
        <v>1644</v>
      </c>
      <c r="D1119" s="1" t="s">
        <v>12</v>
      </c>
      <c r="E1119" s="1" t="s">
        <v>11</v>
      </c>
      <c r="F1119" s="1" t="s">
        <v>12</v>
      </c>
      <c r="G1119" s="1" t="s">
        <v>6053</v>
      </c>
      <c r="H1119" s="1">
        <v>100006248</v>
      </c>
      <c r="I1119" s="1">
        <v>1</v>
      </c>
      <c r="J1119" s="1" t="s">
        <v>2098</v>
      </c>
      <c r="K1119" s="1" t="s">
        <v>2099</v>
      </c>
      <c r="L1119" s="1" t="s">
        <v>32</v>
      </c>
      <c r="M1119" s="1" t="s">
        <v>9</v>
      </c>
    </row>
    <row r="1120" spans="1:13">
      <c r="A1120" s="1">
        <v>100006252</v>
      </c>
      <c r="B1120" s="1" t="s">
        <v>1126</v>
      </c>
      <c r="C1120" s="1" t="s">
        <v>1631</v>
      </c>
      <c r="D1120" s="1" t="s">
        <v>2100</v>
      </c>
      <c r="E1120" s="1" t="s">
        <v>20</v>
      </c>
      <c r="F1120" s="1" t="s">
        <v>167</v>
      </c>
      <c r="G1120" s="1" t="s">
        <v>6053</v>
      </c>
      <c r="H1120" s="1">
        <v>100006252</v>
      </c>
      <c r="I1120" s="1">
        <v>1</v>
      </c>
      <c r="J1120" s="1" t="s">
        <v>2101</v>
      </c>
      <c r="K1120" s="1" t="s">
        <v>1532</v>
      </c>
      <c r="L1120" s="1" t="s">
        <v>39</v>
      </c>
      <c r="M1120" s="1" t="s">
        <v>9</v>
      </c>
    </row>
    <row r="1121" spans="1:13">
      <c r="A1121" s="1">
        <v>100006254</v>
      </c>
      <c r="B1121" s="1" t="s">
        <v>1126</v>
      </c>
      <c r="C1121" s="1" t="s">
        <v>1631</v>
      </c>
      <c r="D1121" s="1" t="s">
        <v>18</v>
      </c>
      <c r="E1121" s="1" t="s">
        <v>27</v>
      </c>
      <c r="F1121" s="1" t="s">
        <v>18</v>
      </c>
      <c r="G1121" s="1" t="s">
        <v>6053</v>
      </c>
      <c r="H1121" s="1">
        <v>100006254</v>
      </c>
      <c r="I1121" s="1">
        <v>1</v>
      </c>
      <c r="J1121" s="1" t="s">
        <v>2102</v>
      </c>
      <c r="K1121" s="1" t="s">
        <v>1708</v>
      </c>
      <c r="L1121" s="1" t="s">
        <v>15</v>
      </c>
      <c r="M1121" s="1" t="s">
        <v>9</v>
      </c>
    </row>
    <row r="1122" spans="1:13">
      <c r="A1122" s="1">
        <v>100006256</v>
      </c>
      <c r="B1122" s="1" t="s">
        <v>1126</v>
      </c>
      <c r="C1122" s="1" t="s">
        <v>1631</v>
      </c>
      <c r="D1122" s="1" t="s">
        <v>2103</v>
      </c>
      <c r="E1122" s="1" t="s">
        <v>24</v>
      </c>
      <c r="F1122" s="1" t="s">
        <v>64</v>
      </c>
      <c r="G1122" s="1" t="s">
        <v>6053</v>
      </c>
      <c r="H1122" s="1">
        <v>100006256</v>
      </c>
      <c r="I1122" s="1">
        <v>1</v>
      </c>
      <c r="J1122" s="1" t="s">
        <v>2104</v>
      </c>
      <c r="K1122" s="1" t="s">
        <v>2105</v>
      </c>
      <c r="L1122" s="1" t="s">
        <v>44</v>
      </c>
      <c r="M1122" s="1" t="s">
        <v>9</v>
      </c>
    </row>
    <row r="1123" spans="1:13">
      <c r="A1123" s="1">
        <v>100006257</v>
      </c>
      <c r="B1123" s="1" t="s">
        <v>1126</v>
      </c>
      <c r="C1123" s="1" t="s">
        <v>1631</v>
      </c>
      <c r="D1123" s="1" t="s">
        <v>1954</v>
      </c>
      <c r="E1123" s="1" t="s">
        <v>126</v>
      </c>
      <c r="F1123" s="1" t="s">
        <v>127</v>
      </c>
      <c r="G1123" s="1" t="s">
        <v>6053</v>
      </c>
      <c r="H1123" s="1">
        <v>100006257</v>
      </c>
      <c r="I1123" s="1">
        <v>1</v>
      </c>
      <c r="J1123" s="1" t="s">
        <v>2104</v>
      </c>
      <c r="K1123" s="1" t="s">
        <v>2105</v>
      </c>
      <c r="L1123" s="1" t="s">
        <v>44</v>
      </c>
      <c r="M1123" s="1" t="s">
        <v>9</v>
      </c>
    </row>
    <row r="1124" spans="1:13">
      <c r="A1124" s="1">
        <v>100006262</v>
      </c>
      <c r="B1124" s="1" t="s">
        <v>1126</v>
      </c>
      <c r="C1124" s="1" t="s">
        <v>1631</v>
      </c>
      <c r="D1124" s="1" t="s">
        <v>176</v>
      </c>
      <c r="E1124" s="1" t="s">
        <v>11</v>
      </c>
      <c r="F1124" s="1" t="s">
        <v>12</v>
      </c>
      <c r="G1124" s="1" t="s">
        <v>6053</v>
      </c>
      <c r="H1124" s="1">
        <v>100006262</v>
      </c>
      <c r="I1124" s="1">
        <v>1</v>
      </c>
      <c r="J1124" s="1" t="s">
        <v>2106</v>
      </c>
      <c r="K1124" s="1" t="s">
        <v>2107</v>
      </c>
      <c r="L1124" s="1" t="s">
        <v>32</v>
      </c>
      <c r="M1124" s="1" t="s">
        <v>9</v>
      </c>
    </row>
    <row r="1125" spans="1:13">
      <c r="A1125" s="1">
        <v>100006267</v>
      </c>
      <c r="B1125" s="1" t="s">
        <v>1126</v>
      </c>
      <c r="C1125" s="1" t="s">
        <v>1631</v>
      </c>
      <c r="D1125" s="1" t="s">
        <v>100</v>
      </c>
      <c r="E1125" s="1" t="s">
        <v>20</v>
      </c>
      <c r="F1125" s="1" t="s">
        <v>100</v>
      </c>
      <c r="G1125" s="1" t="s">
        <v>6053</v>
      </c>
      <c r="H1125" s="1">
        <v>100006267</v>
      </c>
      <c r="I1125" s="1">
        <v>1</v>
      </c>
      <c r="J1125" s="1" t="s">
        <v>2108</v>
      </c>
      <c r="K1125" s="1" t="s">
        <v>1708</v>
      </c>
      <c r="L1125" s="1" t="s">
        <v>15</v>
      </c>
      <c r="M1125" s="1" t="s">
        <v>9</v>
      </c>
    </row>
    <row r="1126" spans="1:13">
      <c r="A1126" s="1">
        <v>100006269</v>
      </c>
      <c r="B1126" s="1" t="s">
        <v>1126</v>
      </c>
      <c r="C1126" s="1" t="s">
        <v>1631</v>
      </c>
      <c r="D1126" s="1" t="s">
        <v>12</v>
      </c>
      <c r="E1126" s="1" t="s">
        <v>11</v>
      </c>
      <c r="F1126" s="1" t="s">
        <v>12</v>
      </c>
      <c r="G1126" s="1" t="s">
        <v>6053</v>
      </c>
      <c r="H1126" s="1">
        <v>100006269</v>
      </c>
      <c r="I1126" s="1">
        <v>1</v>
      </c>
      <c r="J1126" s="1" t="s">
        <v>2109</v>
      </c>
      <c r="K1126" s="1" t="s">
        <v>2107</v>
      </c>
      <c r="L1126" s="1" t="s">
        <v>32</v>
      </c>
      <c r="M1126" s="1" t="s">
        <v>16</v>
      </c>
    </row>
    <row r="1127" spans="1:13">
      <c r="A1127" s="1">
        <v>100006278</v>
      </c>
      <c r="B1127" s="1" t="s">
        <v>1126</v>
      </c>
      <c r="C1127" s="1" t="s">
        <v>1631</v>
      </c>
      <c r="D1127" s="1" t="s">
        <v>1902</v>
      </c>
      <c r="E1127" s="1" t="s">
        <v>20</v>
      </c>
      <c r="F1127" s="1" t="s">
        <v>72</v>
      </c>
      <c r="G1127" s="1" t="s">
        <v>6053</v>
      </c>
      <c r="H1127" s="1">
        <v>100006278</v>
      </c>
      <c r="I1127" s="1">
        <v>1</v>
      </c>
      <c r="J1127" s="1" t="s">
        <v>2110</v>
      </c>
      <c r="K1127" s="1" t="s">
        <v>1708</v>
      </c>
      <c r="L1127" s="1" t="s">
        <v>15</v>
      </c>
      <c r="M1127" s="1" t="s">
        <v>9</v>
      </c>
    </row>
    <row r="1128" spans="1:13">
      <c r="A1128" s="1">
        <v>100006281</v>
      </c>
      <c r="B1128" s="1" t="s">
        <v>1126</v>
      </c>
      <c r="C1128" s="1" t="s">
        <v>1631</v>
      </c>
      <c r="D1128" s="1" t="s">
        <v>2111</v>
      </c>
      <c r="E1128" s="1" t="s">
        <v>11</v>
      </c>
      <c r="F1128" s="1" t="s">
        <v>12</v>
      </c>
      <c r="G1128" s="1" t="s">
        <v>6053</v>
      </c>
      <c r="H1128" s="1">
        <v>100006281</v>
      </c>
      <c r="I1128" s="1">
        <v>1</v>
      </c>
      <c r="J1128" s="1" t="s">
        <v>2112</v>
      </c>
      <c r="K1128" s="1" t="s">
        <v>1532</v>
      </c>
      <c r="L1128" s="1" t="s">
        <v>39</v>
      </c>
      <c r="M1128" s="1" t="s">
        <v>9</v>
      </c>
    </row>
    <row r="1129" spans="1:13">
      <c r="A1129" s="1">
        <v>100006294</v>
      </c>
      <c r="B1129" s="1" t="s">
        <v>1126</v>
      </c>
      <c r="C1129" s="1" t="s">
        <v>1631</v>
      </c>
      <c r="D1129" s="1" t="s">
        <v>2113</v>
      </c>
      <c r="E1129" s="1" t="s">
        <v>2</v>
      </c>
      <c r="F1129" s="1" t="s">
        <v>2114</v>
      </c>
      <c r="G1129" s="1" t="s">
        <v>6054</v>
      </c>
      <c r="H1129" s="1">
        <v>100017441</v>
      </c>
      <c r="I1129" s="1">
        <v>4</v>
      </c>
      <c r="J1129" s="1" t="s">
        <v>2115</v>
      </c>
      <c r="K1129" s="1" t="s">
        <v>1710</v>
      </c>
      <c r="L1129" s="1" t="s">
        <v>8</v>
      </c>
      <c r="M1129" s="1" t="s">
        <v>16</v>
      </c>
    </row>
    <row r="1130" spans="1:13">
      <c r="A1130" s="1">
        <v>100006299</v>
      </c>
      <c r="B1130" s="1" t="s">
        <v>1126</v>
      </c>
      <c r="C1130" s="1" t="s">
        <v>1631</v>
      </c>
      <c r="D1130" s="1" t="s">
        <v>2116</v>
      </c>
      <c r="E1130" s="1" t="s">
        <v>20</v>
      </c>
      <c r="F1130" s="1" t="s">
        <v>72</v>
      </c>
      <c r="G1130" s="1" t="s">
        <v>6053</v>
      </c>
      <c r="H1130" s="1">
        <v>100006299</v>
      </c>
      <c r="I1130" s="1">
        <v>1</v>
      </c>
      <c r="J1130" s="1" t="s">
        <v>2117</v>
      </c>
      <c r="K1130" s="1" t="s">
        <v>1708</v>
      </c>
      <c r="L1130" s="1" t="s">
        <v>15</v>
      </c>
      <c r="M1130" s="1" t="s">
        <v>9</v>
      </c>
    </row>
    <row r="1131" spans="1:13">
      <c r="A1131" s="1">
        <v>100006303</v>
      </c>
      <c r="B1131" s="1" t="s">
        <v>1126</v>
      </c>
      <c r="C1131" s="1" t="s">
        <v>1631</v>
      </c>
      <c r="D1131" s="1" t="s">
        <v>750</v>
      </c>
      <c r="E1131" s="1" t="s">
        <v>20</v>
      </c>
      <c r="F1131" s="1" t="s">
        <v>72</v>
      </c>
      <c r="G1131" s="1" t="s">
        <v>6053</v>
      </c>
      <c r="H1131" s="1">
        <v>100006303</v>
      </c>
      <c r="I1131" s="1">
        <v>1</v>
      </c>
      <c r="J1131" s="1" t="s">
        <v>2118</v>
      </c>
      <c r="K1131" s="1" t="s">
        <v>1708</v>
      </c>
      <c r="L1131" s="1" t="s">
        <v>15</v>
      </c>
      <c r="M1131" s="1" t="s">
        <v>9</v>
      </c>
    </row>
    <row r="1132" spans="1:13">
      <c r="A1132" s="1">
        <v>100006304</v>
      </c>
      <c r="B1132" s="1" t="s">
        <v>1126</v>
      </c>
      <c r="C1132" s="1" t="s">
        <v>1631</v>
      </c>
      <c r="D1132" s="1" t="s">
        <v>1830</v>
      </c>
      <c r="E1132" s="1" t="s">
        <v>20</v>
      </c>
      <c r="F1132" s="1" t="s">
        <v>72</v>
      </c>
      <c r="G1132" s="1" t="s">
        <v>6053</v>
      </c>
      <c r="H1132" s="1">
        <v>100006304</v>
      </c>
      <c r="I1132" s="1">
        <v>1</v>
      </c>
      <c r="J1132" s="1" t="s">
        <v>2119</v>
      </c>
      <c r="K1132" s="1" t="s">
        <v>1708</v>
      </c>
      <c r="L1132" s="1" t="s">
        <v>15</v>
      </c>
      <c r="M1132" s="1" t="s">
        <v>9</v>
      </c>
    </row>
    <row r="1133" spans="1:13">
      <c r="A1133" s="1">
        <v>100006306</v>
      </c>
      <c r="B1133" s="1" t="s">
        <v>1126</v>
      </c>
      <c r="C1133" s="1" t="s">
        <v>1631</v>
      </c>
      <c r="D1133" s="1" t="s">
        <v>2120</v>
      </c>
      <c r="E1133" s="1" t="s">
        <v>20</v>
      </c>
      <c r="F1133" s="1" t="s">
        <v>72</v>
      </c>
      <c r="G1133" s="1" t="s">
        <v>6053</v>
      </c>
      <c r="H1133" s="1">
        <v>100006306</v>
      </c>
      <c r="I1133" s="1">
        <v>1</v>
      </c>
      <c r="J1133" s="1" t="s">
        <v>2121</v>
      </c>
      <c r="K1133" s="1" t="s">
        <v>1708</v>
      </c>
      <c r="L1133" s="1" t="s">
        <v>15</v>
      </c>
      <c r="M1133" s="1" t="s">
        <v>9</v>
      </c>
    </row>
    <row r="1134" spans="1:13">
      <c r="A1134" s="1">
        <v>100006307</v>
      </c>
      <c r="B1134" s="1" t="s">
        <v>1126</v>
      </c>
      <c r="C1134" s="1" t="s">
        <v>1631</v>
      </c>
      <c r="D1134" s="1" t="s">
        <v>1458</v>
      </c>
      <c r="E1134" s="1" t="s">
        <v>2</v>
      </c>
      <c r="F1134" s="1" t="s">
        <v>277</v>
      </c>
      <c r="G1134" s="1" t="s">
        <v>6054</v>
      </c>
      <c r="H1134" s="1">
        <v>100017442</v>
      </c>
      <c r="I1134" s="1">
        <v>5</v>
      </c>
      <c r="J1134" s="1" t="s">
        <v>2121</v>
      </c>
      <c r="K1134" s="1" t="s">
        <v>1710</v>
      </c>
      <c r="L1134" s="1" t="s">
        <v>8</v>
      </c>
      <c r="M1134" s="1" t="s">
        <v>9</v>
      </c>
    </row>
    <row r="1135" spans="1:13">
      <c r="A1135" s="1">
        <v>100006308</v>
      </c>
      <c r="B1135" s="1" t="s">
        <v>1126</v>
      </c>
      <c r="C1135" s="1" t="s">
        <v>1631</v>
      </c>
      <c r="D1135" s="1" t="s">
        <v>1952</v>
      </c>
      <c r="E1135" s="1" t="s">
        <v>2</v>
      </c>
      <c r="F1135" s="1" t="s">
        <v>670</v>
      </c>
      <c r="G1135" s="1" t="s">
        <v>6054</v>
      </c>
      <c r="H1135" s="1">
        <v>100017442</v>
      </c>
      <c r="I1135" s="1">
        <v>5</v>
      </c>
      <c r="J1135" s="1" t="s">
        <v>2121</v>
      </c>
      <c r="K1135" s="1" t="s">
        <v>1710</v>
      </c>
      <c r="L1135" s="1" t="s">
        <v>8</v>
      </c>
      <c r="M1135" s="1" t="s">
        <v>9</v>
      </c>
    </row>
    <row r="1136" spans="1:13">
      <c r="A1136" s="1">
        <v>100006314</v>
      </c>
      <c r="B1136" s="1" t="s">
        <v>1126</v>
      </c>
      <c r="C1136" s="1" t="s">
        <v>1631</v>
      </c>
      <c r="D1136" s="1" t="s">
        <v>87</v>
      </c>
      <c r="E1136" s="1" t="s">
        <v>20</v>
      </c>
      <c r="F1136" s="1" t="s">
        <v>72</v>
      </c>
      <c r="G1136" s="1" t="s">
        <v>6053</v>
      </c>
      <c r="H1136" s="1">
        <v>100006314</v>
      </c>
      <c r="I1136" s="1">
        <v>1</v>
      </c>
      <c r="J1136" s="1" t="s">
        <v>2104</v>
      </c>
      <c r="K1136" s="1" t="s">
        <v>2122</v>
      </c>
      <c r="L1136" s="1" t="s">
        <v>44</v>
      </c>
      <c r="M1136" s="1" t="s">
        <v>9</v>
      </c>
    </row>
    <row r="1137" spans="1:13">
      <c r="A1137" s="1">
        <v>100006316</v>
      </c>
      <c r="B1137" s="1" t="s">
        <v>1126</v>
      </c>
      <c r="C1137" s="1" t="s">
        <v>1631</v>
      </c>
      <c r="D1137" s="1" t="s">
        <v>12</v>
      </c>
      <c r="E1137" s="1" t="s">
        <v>11</v>
      </c>
      <c r="F1137" s="1" t="s">
        <v>12</v>
      </c>
      <c r="G1137" s="1" t="s">
        <v>6053</v>
      </c>
      <c r="H1137" s="1">
        <v>100006316</v>
      </c>
      <c r="I1137" s="1">
        <v>1</v>
      </c>
      <c r="J1137" s="1" t="s">
        <v>2123</v>
      </c>
      <c r="K1137" s="1" t="s">
        <v>2107</v>
      </c>
      <c r="L1137" s="1" t="s">
        <v>32</v>
      </c>
      <c r="M1137" s="1" t="s">
        <v>9</v>
      </c>
    </row>
    <row r="1138" spans="1:13">
      <c r="A1138" s="1">
        <v>100006326</v>
      </c>
      <c r="B1138" s="1" t="s">
        <v>1126</v>
      </c>
      <c r="C1138" s="1" t="s">
        <v>1631</v>
      </c>
      <c r="D1138" s="1" t="s">
        <v>2124</v>
      </c>
      <c r="E1138" s="1" t="s">
        <v>11</v>
      </c>
      <c r="F1138" s="1" t="s">
        <v>12</v>
      </c>
      <c r="G1138" s="1" t="s">
        <v>6053</v>
      </c>
      <c r="H1138" s="1">
        <v>100006326</v>
      </c>
      <c r="I1138" s="1">
        <v>1</v>
      </c>
      <c r="J1138" s="1" t="s">
        <v>2125</v>
      </c>
      <c r="K1138" s="1" t="s">
        <v>1532</v>
      </c>
      <c r="L1138" s="1" t="s">
        <v>39</v>
      </c>
      <c r="M1138" s="1" t="s">
        <v>9</v>
      </c>
    </row>
    <row r="1139" spans="1:13">
      <c r="A1139" s="1">
        <v>100006330</v>
      </c>
      <c r="B1139" s="1" t="s">
        <v>1126</v>
      </c>
      <c r="C1139" s="1" t="s">
        <v>1631</v>
      </c>
      <c r="D1139" s="1" t="s">
        <v>12</v>
      </c>
      <c r="E1139" s="1" t="s">
        <v>11</v>
      </c>
      <c r="F1139" s="1" t="s">
        <v>12</v>
      </c>
      <c r="G1139" s="1" t="s">
        <v>6053</v>
      </c>
      <c r="H1139" s="1">
        <v>100006330</v>
      </c>
      <c r="I1139" s="1">
        <v>1</v>
      </c>
      <c r="J1139" s="1" t="s">
        <v>2126</v>
      </c>
      <c r="K1139" s="1" t="s">
        <v>2107</v>
      </c>
      <c r="L1139" s="1" t="s">
        <v>32</v>
      </c>
      <c r="M1139" s="1" t="s">
        <v>9</v>
      </c>
    </row>
    <row r="1140" spans="1:13">
      <c r="A1140" s="1">
        <v>100006339</v>
      </c>
      <c r="B1140" s="1" t="s">
        <v>1126</v>
      </c>
      <c r="C1140" s="1" t="s">
        <v>1702</v>
      </c>
      <c r="D1140" s="1" t="s">
        <v>12</v>
      </c>
      <c r="E1140" s="1" t="s">
        <v>11</v>
      </c>
      <c r="F1140" s="1" t="s">
        <v>12</v>
      </c>
      <c r="G1140" s="1" t="s">
        <v>6053</v>
      </c>
      <c r="H1140" s="1">
        <v>100006339</v>
      </c>
      <c r="I1140" s="1">
        <v>1</v>
      </c>
      <c r="J1140" s="1" t="s">
        <v>2127</v>
      </c>
      <c r="K1140" s="1" t="s">
        <v>2128</v>
      </c>
      <c r="L1140" s="1" t="s">
        <v>32</v>
      </c>
      <c r="M1140" s="1" t="s">
        <v>9</v>
      </c>
    </row>
    <row r="1141" spans="1:13">
      <c r="A1141" s="1">
        <v>100006348</v>
      </c>
      <c r="B1141" s="1" t="s">
        <v>1126</v>
      </c>
      <c r="C1141" s="1" t="s">
        <v>1662</v>
      </c>
      <c r="D1141" s="1" t="s">
        <v>176</v>
      </c>
      <c r="E1141" s="1" t="s">
        <v>11</v>
      </c>
      <c r="F1141" s="1" t="s">
        <v>12</v>
      </c>
      <c r="G1141" s="1" t="s">
        <v>6053</v>
      </c>
      <c r="H1141" s="1">
        <v>100006348</v>
      </c>
      <c r="I1141" s="1">
        <v>1</v>
      </c>
      <c r="J1141" s="1" t="s">
        <v>2129</v>
      </c>
      <c r="K1141" s="1" t="s">
        <v>2130</v>
      </c>
      <c r="L1141" s="1" t="s">
        <v>32</v>
      </c>
      <c r="M1141" s="1" t="s">
        <v>9</v>
      </c>
    </row>
    <row r="1142" spans="1:13">
      <c r="A1142" s="1">
        <v>100006356</v>
      </c>
      <c r="B1142" s="1" t="s">
        <v>1126</v>
      </c>
      <c r="C1142" s="1" t="s">
        <v>1628</v>
      </c>
      <c r="D1142" s="1" t="s">
        <v>176</v>
      </c>
      <c r="E1142" s="1" t="s">
        <v>11</v>
      </c>
      <c r="F1142" s="1" t="s">
        <v>12</v>
      </c>
      <c r="G1142" s="1" t="s">
        <v>6053</v>
      </c>
      <c r="H1142" s="1">
        <v>100006356</v>
      </c>
      <c r="I1142" s="1">
        <v>1</v>
      </c>
      <c r="J1142" s="1" t="s">
        <v>2131</v>
      </c>
      <c r="K1142" s="1" t="s">
        <v>2132</v>
      </c>
      <c r="L1142" s="1" t="s">
        <v>32</v>
      </c>
      <c r="M1142" s="1" t="s">
        <v>16</v>
      </c>
    </row>
    <row r="1143" spans="1:13">
      <c r="A1143" s="1">
        <v>100006365</v>
      </c>
      <c r="B1143" s="1" t="s">
        <v>1126</v>
      </c>
      <c r="C1143" s="1" t="s">
        <v>1628</v>
      </c>
      <c r="D1143" s="1" t="s">
        <v>710</v>
      </c>
      <c r="E1143" s="1" t="s">
        <v>11</v>
      </c>
      <c r="F1143" s="1" t="s">
        <v>12</v>
      </c>
      <c r="G1143" s="1" t="s">
        <v>6053</v>
      </c>
      <c r="H1143" s="1">
        <v>100006365</v>
      </c>
      <c r="I1143" s="1">
        <v>1</v>
      </c>
      <c r="J1143" s="1" t="s">
        <v>2133</v>
      </c>
      <c r="K1143" s="1" t="s">
        <v>2134</v>
      </c>
      <c r="L1143" s="1" t="s">
        <v>32</v>
      </c>
      <c r="M1143" s="1" t="s">
        <v>9</v>
      </c>
    </row>
    <row r="1144" spans="1:13">
      <c r="A1144" s="1">
        <v>100006366</v>
      </c>
      <c r="B1144" s="1" t="s">
        <v>1126</v>
      </c>
      <c r="C1144" s="1" t="s">
        <v>1628</v>
      </c>
      <c r="D1144" s="1" t="s">
        <v>2135</v>
      </c>
      <c r="E1144" s="1" t="s">
        <v>11</v>
      </c>
      <c r="F1144" s="1" t="s">
        <v>12</v>
      </c>
      <c r="G1144" s="1" t="s">
        <v>6053</v>
      </c>
      <c r="H1144" s="1">
        <v>100006366</v>
      </c>
      <c r="I1144" s="1">
        <v>1</v>
      </c>
      <c r="J1144" s="1" t="s">
        <v>2133</v>
      </c>
      <c r="K1144" s="1" t="s">
        <v>2134</v>
      </c>
      <c r="L1144" s="1" t="s">
        <v>32</v>
      </c>
      <c r="M1144" s="1" t="s">
        <v>9</v>
      </c>
    </row>
    <row r="1145" spans="1:13">
      <c r="A1145" s="1">
        <v>100006374</v>
      </c>
      <c r="B1145" s="1" t="s">
        <v>1126</v>
      </c>
      <c r="C1145" s="1" t="s">
        <v>1125</v>
      </c>
      <c r="D1145" s="1" t="s">
        <v>533</v>
      </c>
      <c r="E1145" s="1" t="s">
        <v>11</v>
      </c>
      <c r="F1145" s="1" t="s">
        <v>407</v>
      </c>
      <c r="G1145" s="1" t="s">
        <v>6053</v>
      </c>
      <c r="H1145" s="1">
        <v>100006374</v>
      </c>
      <c r="I1145" s="1">
        <v>1</v>
      </c>
      <c r="J1145" s="1" t="s">
        <v>2136</v>
      </c>
      <c r="K1145" s="1" t="s">
        <v>2137</v>
      </c>
      <c r="L1145" s="1" t="s">
        <v>32</v>
      </c>
      <c r="M1145" s="1" t="s">
        <v>9</v>
      </c>
    </row>
    <row r="1146" spans="1:13">
      <c r="A1146" s="1">
        <v>100006377</v>
      </c>
      <c r="B1146" s="1" t="s">
        <v>1126</v>
      </c>
      <c r="C1146" s="1" t="s">
        <v>1631</v>
      </c>
      <c r="D1146" s="1" t="s">
        <v>176</v>
      </c>
      <c r="E1146" s="1" t="s">
        <v>11</v>
      </c>
      <c r="F1146" s="1" t="s">
        <v>12</v>
      </c>
      <c r="G1146" s="1" t="s">
        <v>6053</v>
      </c>
      <c r="H1146" s="1">
        <v>100006377</v>
      </c>
      <c r="I1146" s="1">
        <v>1</v>
      </c>
      <c r="J1146" s="1" t="s">
        <v>2138</v>
      </c>
      <c r="K1146" s="1" t="s">
        <v>2139</v>
      </c>
      <c r="L1146" s="1" t="s">
        <v>32</v>
      </c>
      <c r="M1146" s="1" t="s">
        <v>9</v>
      </c>
    </row>
    <row r="1147" spans="1:13">
      <c r="A1147" s="1">
        <v>100006382</v>
      </c>
      <c r="B1147" s="1" t="s">
        <v>1126</v>
      </c>
      <c r="C1147" s="1" t="s">
        <v>1702</v>
      </c>
      <c r="D1147" s="1" t="s">
        <v>12</v>
      </c>
      <c r="E1147" s="1" t="s">
        <v>11</v>
      </c>
      <c r="F1147" s="1" t="s">
        <v>407</v>
      </c>
      <c r="G1147" s="1" t="s">
        <v>6053</v>
      </c>
      <c r="H1147" s="1">
        <v>100006382</v>
      </c>
      <c r="I1147" s="1">
        <v>1</v>
      </c>
      <c r="J1147" s="1" t="s">
        <v>2140</v>
      </c>
      <c r="K1147" s="1" t="s">
        <v>2141</v>
      </c>
      <c r="L1147" s="1" t="s">
        <v>32</v>
      </c>
      <c r="M1147" s="1" t="s">
        <v>9</v>
      </c>
    </row>
    <row r="1148" spans="1:13">
      <c r="A1148" s="1">
        <v>100006390</v>
      </c>
      <c r="B1148" s="1" t="s">
        <v>1126</v>
      </c>
      <c r="C1148" s="1" t="s">
        <v>1125</v>
      </c>
      <c r="D1148" s="1" t="s">
        <v>533</v>
      </c>
      <c r="E1148" s="1" t="s">
        <v>11</v>
      </c>
      <c r="F1148" s="1" t="s">
        <v>407</v>
      </c>
      <c r="G1148" s="1" t="s">
        <v>6053</v>
      </c>
      <c r="H1148" s="1">
        <v>100006390</v>
      </c>
      <c r="I1148" s="1">
        <v>1</v>
      </c>
      <c r="J1148" s="1" t="s">
        <v>2142</v>
      </c>
      <c r="K1148" s="1" t="s">
        <v>2143</v>
      </c>
      <c r="L1148" s="1" t="s">
        <v>32</v>
      </c>
      <c r="M1148" s="1" t="s">
        <v>9</v>
      </c>
    </row>
    <row r="1149" spans="1:13">
      <c r="A1149" s="1">
        <v>100006398</v>
      </c>
      <c r="B1149" s="1" t="s">
        <v>1126</v>
      </c>
      <c r="C1149" s="1" t="s">
        <v>1628</v>
      </c>
      <c r="D1149" s="1" t="s">
        <v>176</v>
      </c>
      <c r="E1149" s="1" t="s">
        <v>11</v>
      </c>
      <c r="F1149" s="1" t="s">
        <v>12</v>
      </c>
      <c r="G1149" s="1" t="s">
        <v>6053</v>
      </c>
      <c r="H1149" s="1">
        <v>100006398</v>
      </c>
      <c r="I1149" s="1">
        <v>1</v>
      </c>
      <c r="J1149" s="1" t="s">
        <v>2144</v>
      </c>
      <c r="K1149" s="1" t="s">
        <v>2145</v>
      </c>
      <c r="L1149" s="1" t="s">
        <v>32</v>
      </c>
      <c r="M1149" s="1" t="s">
        <v>9</v>
      </c>
    </row>
    <row r="1150" spans="1:13">
      <c r="A1150" s="1">
        <v>100006402</v>
      </c>
      <c r="B1150" s="1" t="s">
        <v>1126</v>
      </c>
      <c r="C1150" s="1" t="s">
        <v>1644</v>
      </c>
      <c r="D1150" s="1" t="s">
        <v>1768</v>
      </c>
      <c r="E1150" s="1" t="s">
        <v>11</v>
      </c>
      <c r="F1150" s="1" t="s">
        <v>12</v>
      </c>
      <c r="G1150" s="1" t="s">
        <v>6053</v>
      </c>
      <c r="H1150" s="1">
        <v>100006402</v>
      </c>
      <c r="I1150" s="1">
        <v>1</v>
      </c>
      <c r="J1150" s="1" t="s">
        <v>2146</v>
      </c>
      <c r="K1150" s="1" t="s">
        <v>2147</v>
      </c>
      <c r="L1150" s="1" t="s">
        <v>32</v>
      </c>
      <c r="M1150" s="1" t="s">
        <v>9</v>
      </c>
    </row>
    <row r="1151" spans="1:13">
      <c r="A1151" s="1">
        <v>100006408</v>
      </c>
      <c r="B1151" s="1" t="s">
        <v>1126</v>
      </c>
      <c r="C1151" s="1" t="s">
        <v>1631</v>
      </c>
      <c r="D1151" s="1" t="s">
        <v>176</v>
      </c>
      <c r="E1151" s="1" t="s">
        <v>11</v>
      </c>
      <c r="F1151" s="1" t="s">
        <v>12</v>
      </c>
      <c r="G1151" s="1" t="s">
        <v>6053</v>
      </c>
      <c r="H1151" s="1">
        <v>100006408</v>
      </c>
      <c r="I1151" s="1">
        <v>1</v>
      </c>
      <c r="J1151" s="1" t="s">
        <v>2148</v>
      </c>
      <c r="K1151" s="1" t="s">
        <v>2149</v>
      </c>
      <c r="L1151" s="1" t="s">
        <v>32</v>
      </c>
      <c r="M1151" s="1" t="s">
        <v>9</v>
      </c>
    </row>
    <row r="1152" spans="1:13">
      <c r="A1152" s="1">
        <v>100006418</v>
      </c>
      <c r="B1152" s="1" t="s">
        <v>1126</v>
      </c>
      <c r="C1152" s="1" t="s">
        <v>1623</v>
      </c>
      <c r="D1152" s="1" t="s">
        <v>12</v>
      </c>
      <c r="E1152" s="1" t="s">
        <v>11</v>
      </c>
      <c r="F1152" s="1" t="s">
        <v>12</v>
      </c>
      <c r="G1152" s="1" t="s">
        <v>6053</v>
      </c>
      <c r="H1152" s="1">
        <v>100006418</v>
      </c>
      <c r="I1152" s="1">
        <v>1</v>
      </c>
      <c r="J1152" s="1" t="s">
        <v>2150</v>
      </c>
      <c r="K1152" s="1" t="s">
        <v>2151</v>
      </c>
      <c r="L1152" s="1" t="s">
        <v>32</v>
      </c>
      <c r="M1152" s="1" t="s">
        <v>9</v>
      </c>
    </row>
    <row r="1153" spans="1:13">
      <c r="A1153" s="1">
        <v>100006425</v>
      </c>
      <c r="B1153" s="1" t="s">
        <v>1126</v>
      </c>
      <c r="C1153" s="1" t="s">
        <v>1623</v>
      </c>
      <c r="D1153" s="1" t="s">
        <v>1664</v>
      </c>
      <c r="E1153" s="1" t="s">
        <v>11</v>
      </c>
      <c r="F1153" s="1" t="s">
        <v>12</v>
      </c>
      <c r="G1153" s="1" t="s">
        <v>6053</v>
      </c>
      <c r="H1153" s="1">
        <v>100006425</v>
      </c>
      <c r="I1153" s="1">
        <v>1</v>
      </c>
      <c r="J1153" s="1" t="s">
        <v>2152</v>
      </c>
      <c r="K1153" s="1" t="s">
        <v>2153</v>
      </c>
      <c r="L1153" s="1" t="s">
        <v>32</v>
      </c>
      <c r="M1153" s="1" t="s">
        <v>9</v>
      </c>
    </row>
    <row r="1154" spans="1:13">
      <c r="A1154" s="1">
        <v>100006428</v>
      </c>
      <c r="B1154" s="1" t="s">
        <v>1126</v>
      </c>
      <c r="C1154" s="1" t="s">
        <v>1628</v>
      </c>
      <c r="D1154" s="1" t="s">
        <v>1768</v>
      </c>
      <c r="E1154" s="1" t="s">
        <v>11</v>
      </c>
      <c r="F1154" s="1" t="s">
        <v>12</v>
      </c>
      <c r="G1154" s="1" t="s">
        <v>6053</v>
      </c>
      <c r="H1154" s="1">
        <v>100006428</v>
      </c>
      <c r="I1154" s="1">
        <v>1</v>
      </c>
      <c r="J1154" s="1" t="s">
        <v>2154</v>
      </c>
      <c r="K1154" s="1" t="s">
        <v>2155</v>
      </c>
      <c r="L1154" s="1" t="s">
        <v>32</v>
      </c>
      <c r="M1154" s="1" t="s">
        <v>9</v>
      </c>
    </row>
    <row r="1155" spans="1:13">
      <c r="A1155" s="1">
        <v>100006433</v>
      </c>
      <c r="B1155" s="1" t="s">
        <v>1126</v>
      </c>
      <c r="C1155" s="1" t="s">
        <v>1623</v>
      </c>
      <c r="D1155" s="1" t="s">
        <v>12</v>
      </c>
      <c r="E1155" s="1" t="s">
        <v>11</v>
      </c>
      <c r="F1155" s="1" t="s">
        <v>12</v>
      </c>
      <c r="G1155" s="1" t="s">
        <v>6053</v>
      </c>
      <c r="H1155" s="1">
        <v>100006433</v>
      </c>
      <c r="I1155" s="1">
        <v>1</v>
      </c>
      <c r="J1155" s="1" t="s">
        <v>2156</v>
      </c>
      <c r="K1155" s="1" t="s">
        <v>2157</v>
      </c>
      <c r="L1155" s="1" t="s">
        <v>32</v>
      </c>
      <c r="M1155" s="1" t="s">
        <v>9</v>
      </c>
    </row>
    <row r="1156" spans="1:13">
      <c r="A1156" s="1">
        <v>100006437</v>
      </c>
      <c r="B1156" s="1" t="s">
        <v>1126</v>
      </c>
      <c r="C1156" s="1" t="s">
        <v>1644</v>
      </c>
      <c r="D1156" s="1" t="s">
        <v>12</v>
      </c>
      <c r="E1156" s="1" t="s">
        <v>11</v>
      </c>
      <c r="F1156" s="1" t="s">
        <v>12</v>
      </c>
      <c r="G1156" s="1" t="s">
        <v>6053</v>
      </c>
      <c r="H1156" s="1">
        <v>100006437</v>
      </c>
      <c r="I1156" s="1">
        <v>1</v>
      </c>
      <c r="J1156" s="1" t="s">
        <v>2158</v>
      </c>
      <c r="K1156" s="1" t="s">
        <v>2159</v>
      </c>
      <c r="L1156" s="1" t="s">
        <v>32</v>
      </c>
      <c r="M1156" s="1" t="s">
        <v>9</v>
      </c>
    </row>
    <row r="1157" spans="1:13">
      <c r="A1157" s="1">
        <v>100006443</v>
      </c>
      <c r="B1157" s="1" t="s">
        <v>1126</v>
      </c>
      <c r="C1157" s="1" t="s">
        <v>1623</v>
      </c>
      <c r="D1157" s="1" t="s">
        <v>12</v>
      </c>
      <c r="E1157" s="1" t="s">
        <v>11</v>
      </c>
      <c r="F1157" s="1" t="s">
        <v>12</v>
      </c>
      <c r="G1157" s="1" t="s">
        <v>6053</v>
      </c>
      <c r="H1157" s="1">
        <v>100006443</v>
      </c>
      <c r="I1157" s="1">
        <v>1</v>
      </c>
      <c r="J1157" s="1" t="s">
        <v>2160</v>
      </c>
      <c r="K1157" s="1" t="s">
        <v>2161</v>
      </c>
      <c r="L1157" s="1" t="s">
        <v>32</v>
      </c>
      <c r="M1157" s="1" t="s">
        <v>9</v>
      </c>
    </row>
    <row r="1158" spans="1:13">
      <c r="A1158" s="1">
        <v>100006451</v>
      </c>
      <c r="B1158" s="1" t="s">
        <v>1126</v>
      </c>
      <c r="C1158" s="1" t="s">
        <v>1662</v>
      </c>
      <c r="D1158" s="1" t="s">
        <v>176</v>
      </c>
      <c r="E1158" s="1" t="s">
        <v>11</v>
      </c>
      <c r="F1158" s="1" t="s">
        <v>12</v>
      </c>
      <c r="G1158" s="1" t="s">
        <v>6053</v>
      </c>
      <c r="H1158" s="1">
        <v>100006451</v>
      </c>
      <c r="I1158" s="1">
        <v>1</v>
      </c>
      <c r="J1158" s="1" t="s">
        <v>2162</v>
      </c>
      <c r="K1158" s="1" t="s">
        <v>2163</v>
      </c>
      <c r="L1158" s="1" t="s">
        <v>32</v>
      </c>
      <c r="M1158" s="1" t="s">
        <v>9</v>
      </c>
    </row>
    <row r="1159" spans="1:13">
      <c r="A1159" s="1">
        <v>100006457</v>
      </c>
      <c r="B1159" s="1" t="s">
        <v>1126</v>
      </c>
      <c r="C1159" s="1" t="s">
        <v>1702</v>
      </c>
      <c r="D1159" s="1" t="s">
        <v>12</v>
      </c>
      <c r="E1159" s="1" t="s">
        <v>11</v>
      </c>
      <c r="F1159" s="1" t="s">
        <v>12</v>
      </c>
      <c r="G1159" s="1" t="s">
        <v>6053</v>
      </c>
      <c r="H1159" s="1">
        <v>100006457</v>
      </c>
      <c r="I1159" s="1">
        <v>1</v>
      </c>
      <c r="J1159" s="1" t="s">
        <v>2164</v>
      </c>
      <c r="K1159" s="1" t="s">
        <v>2165</v>
      </c>
      <c r="L1159" s="1" t="s">
        <v>32</v>
      </c>
      <c r="M1159" s="1" t="s">
        <v>9</v>
      </c>
    </row>
    <row r="1160" spans="1:13">
      <c r="A1160" s="1">
        <v>100006468</v>
      </c>
      <c r="B1160" s="1" t="s">
        <v>1126</v>
      </c>
      <c r="C1160" s="1" t="s">
        <v>1623</v>
      </c>
      <c r="D1160" s="1" t="s">
        <v>2166</v>
      </c>
      <c r="E1160" s="1" t="s">
        <v>11</v>
      </c>
      <c r="F1160" s="1" t="s">
        <v>12</v>
      </c>
      <c r="G1160" s="1" t="s">
        <v>6053</v>
      </c>
      <c r="H1160" s="1">
        <v>100006468</v>
      </c>
      <c r="I1160" s="1">
        <v>1</v>
      </c>
      <c r="J1160" s="1" t="s">
        <v>2167</v>
      </c>
      <c r="K1160" s="1" t="s">
        <v>1532</v>
      </c>
      <c r="L1160" s="1" t="s">
        <v>39</v>
      </c>
      <c r="M1160" s="1" t="s">
        <v>9</v>
      </c>
    </row>
    <row r="1161" spans="1:13">
      <c r="A1161" s="1">
        <v>100006469</v>
      </c>
      <c r="B1161" s="1" t="s">
        <v>1126</v>
      </c>
      <c r="C1161" s="1" t="s">
        <v>1623</v>
      </c>
      <c r="D1161" s="1" t="s">
        <v>12</v>
      </c>
      <c r="E1161" s="1" t="s">
        <v>11</v>
      </c>
      <c r="F1161" s="1" t="s">
        <v>12</v>
      </c>
      <c r="G1161" s="1" t="s">
        <v>6053</v>
      </c>
      <c r="H1161" s="1">
        <v>100006469</v>
      </c>
      <c r="I1161" s="1">
        <v>1</v>
      </c>
      <c r="J1161" s="1" t="s">
        <v>2167</v>
      </c>
      <c r="K1161" s="1" t="s">
        <v>2168</v>
      </c>
      <c r="L1161" s="1" t="s">
        <v>32</v>
      </c>
      <c r="M1161" s="1" t="s">
        <v>9</v>
      </c>
    </row>
    <row r="1162" spans="1:13">
      <c r="A1162" s="1">
        <v>100006474</v>
      </c>
      <c r="B1162" s="1" t="s">
        <v>1126</v>
      </c>
      <c r="C1162" s="1" t="s">
        <v>1623</v>
      </c>
      <c r="D1162" s="1" t="s">
        <v>2169</v>
      </c>
      <c r="E1162" s="1" t="s">
        <v>2</v>
      </c>
      <c r="F1162" s="1" t="s">
        <v>1113</v>
      </c>
      <c r="G1162" s="1" t="s">
        <v>6054</v>
      </c>
      <c r="H1162" s="1">
        <v>100006476</v>
      </c>
      <c r="I1162" s="1">
        <v>3</v>
      </c>
      <c r="J1162" s="1" t="s">
        <v>2170</v>
      </c>
      <c r="K1162" s="1" t="s">
        <v>1710</v>
      </c>
      <c r="L1162" s="1" t="s">
        <v>8</v>
      </c>
      <c r="M1162" s="1" t="s">
        <v>9</v>
      </c>
    </row>
    <row r="1163" spans="1:13">
      <c r="A1163" s="1">
        <v>100006476</v>
      </c>
      <c r="B1163" s="1" t="s">
        <v>1126</v>
      </c>
      <c r="C1163" s="1" t="s">
        <v>1623</v>
      </c>
      <c r="D1163" s="1" t="s">
        <v>446</v>
      </c>
      <c r="E1163" s="1" t="s">
        <v>192</v>
      </c>
      <c r="F1163" s="1" t="s">
        <v>446</v>
      </c>
      <c r="G1163" s="1" t="s">
        <v>6053</v>
      </c>
      <c r="H1163" s="1">
        <v>100006476</v>
      </c>
      <c r="I1163" s="1">
        <v>3</v>
      </c>
      <c r="J1163" s="1" t="s">
        <v>2170</v>
      </c>
      <c r="K1163" s="1" t="s">
        <v>1710</v>
      </c>
      <c r="L1163" s="1" t="s">
        <v>8</v>
      </c>
      <c r="M1163" s="1" t="s">
        <v>9</v>
      </c>
    </row>
    <row r="1164" spans="1:13">
      <c r="A1164" s="1">
        <v>100006479</v>
      </c>
      <c r="B1164" s="1" t="s">
        <v>1126</v>
      </c>
      <c r="C1164" s="1" t="s">
        <v>1623</v>
      </c>
      <c r="D1164" s="1" t="s">
        <v>176</v>
      </c>
      <c r="E1164" s="1" t="s">
        <v>11</v>
      </c>
      <c r="F1164" s="1" t="s">
        <v>12</v>
      </c>
      <c r="G1164" s="1" t="s">
        <v>6053</v>
      </c>
      <c r="H1164" s="1">
        <v>100006479</v>
      </c>
      <c r="I1164" s="1">
        <v>1</v>
      </c>
      <c r="J1164" s="1" t="s">
        <v>2171</v>
      </c>
      <c r="K1164" s="1" t="s">
        <v>2168</v>
      </c>
      <c r="L1164" s="1" t="s">
        <v>32</v>
      </c>
      <c r="M1164" s="1" t="s">
        <v>9</v>
      </c>
    </row>
    <row r="1165" spans="1:13">
      <c r="A1165" s="1">
        <v>100006484</v>
      </c>
      <c r="B1165" s="1" t="s">
        <v>1126</v>
      </c>
      <c r="C1165" s="1" t="s">
        <v>1623</v>
      </c>
      <c r="D1165" s="1" t="s">
        <v>390</v>
      </c>
      <c r="E1165" s="1" t="s">
        <v>20</v>
      </c>
      <c r="F1165" s="1" t="s">
        <v>72</v>
      </c>
      <c r="G1165" s="1" t="s">
        <v>6053</v>
      </c>
      <c r="H1165" s="1">
        <v>100006484</v>
      </c>
      <c r="I1165" s="1">
        <v>1</v>
      </c>
      <c r="J1165" s="1" t="s">
        <v>2172</v>
      </c>
      <c r="K1165" s="1" t="s">
        <v>1708</v>
      </c>
      <c r="L1165" s="1" t="s">
        <v>15</v>
      </c>
      <c r="M1165" s="1" t="s">
        <v>69</v>
      </c>
    </row>
    <row r="1166" spans="1:13">
      <c r="A1166" s="1">
        <v>100006486</v>
      </c>
      <c r="B1166" s="1" t="s">
        <v>1126</v>
      </c>
      <c r="C1166" s="1" t="s">
        <v>1623</v>
      </c>
      <c r="D1166" s="1" t="s">
        <v>18</v>
      </c>
      <c r="E1166" s="1" t="s">
        <v>27</v>
      </c>
      <c r="F1166" s="1" t="s">
        <v>18</v>
      </c>
      <c r="G1166" s="1" t="s">
        <v>6053</v>
      </c>
      <c r="H1166" s="1">
        <v>100006486</v>
      </c>
      <c r="I1166" s="1">
        <v>1</v>
      </c>
      <c r="J1166" s="1" t="s">
        <v>2173</v>
      </c>
      <c r="K1166" s="1" t="s">
        <v>1708</v>
      </c>
      <c r="L1166" s="1" t="s">
        <v>15</v>
      </c>
      <c r="M1166" s="1" t="s">
        <v>9</v>
      </c>
    </row>
    <row r="1167" spans="1:13">
      <c r="A1167" s="1">
        <v>100006491</v>
      </c>
      <c r="B1167" s="1" t="s">
        <v>1126</v>
      </c>
      <c r="C1167" s="1" t="s">
        <v>1644</v>
      </c>
      <c r="D1167" s="1" t="s">
        <v>1664</v>
      </c>
      <c r="E1167" s="1" t="s">
        <v>11</v>
      </c>
      <c r="F1167" s="1" t="s">
        <v>407</v>
      </c>
      <c r="G1167" s="1" t="s">
        <v>6053</v>
      </c>
      <c r="H1167" s="1">
        <v>100006491</v>
      </c>
      <c r="I1167" s="1">
        <v>1</v>
      </c>
      <c r="J1167" s="1" t="s">
        <v>2174</v>
      </c>
      <c r="K1167" s="1" t="s">
        <v>2175</v>
      </c>
      <c r="L1167" s="1" t="s">
        <v>32</v>
      </c>
      <c r="M1167" s="1" t="s">
        <v>9</v>
      </c>
    </row>
    <row r="1168" spans="1:13">
      <c r="A1168" s="1">
        <v>100006493</v>
      </c>
      <c r="B1168" s="1" t="s">
        <v>1126</v>
      </c>
      <c r="C1168" s="1" t="s">
        <v>1623</v>
      </c>
      <c r="D1168" s="1" t="s">
        <v>12</v>
      </c>
      <c r="E1168" s="1" t="s">
        <v>11</v>
      </c>
      <c r="F1168" s="1" t="s">
        <v>12</v>
      </c>
      <c r="G1168" s="1" t="s">
        <v>6053</v>
      </c>
      <c r="H1168" s="1">
        <v>100006493</v>
      </c>
      <c r="I1168" s="1">
        <v>1</v>
      </c>
      <c r="J1168" s="1" t="s">
        <v>2176</v>
      </c>
      <c r="K1168" s="1" t="s">
        <v>2177</v>
      </c>
      <c r="L1168" s="1" t="s">
        <v>32</v>
      </c>
      <c r="M1168" s="1" t="s">
        <v>9</v>
      </c>
    </row>
    <row r="1169" spans="1:13">
      <c r="A1169" s="1">
        <v>100006500</v>
      </c>
      <c r="B1169" s="1" t="s">
        <v>1126</v>
      </c>
      <c r="C1169" s="1" t="s">
        <v>1623</v>
      </c>
      <c r="D1169" s="1" t="s">
        <v>12</v>
      </c>
      <c r="E1169" s="1" t="s">
        <v>11</v>
      </c>
      <c r="F1169" s="1" t="s">
        <v>12</v>
      </c>
      <c r="G1169" s="1" t="s">
        <v>6053</v>
      </c>
      <c r="H1169" s="1">
        <v>100006500</v>
      </c>
      <c r="I1169" s="1">
        <v>1</v>
      </c>
      <c r="J1169" s="1" t="s">
        <v>2178</v>
      </c>
      <c r="K1169" s="1" t="s">
        <v>2179</v>
      </c>
      <c r="L1169" s="1" t="s">
        <v>32</v>
      </c>
      <c r="M1169" s="1" t="s">
        <v>9</v>
      </c>
    </row>
    <row r="1170" spans="1:13">
      <c r="A1170" s="1">
        <v>100006504</v>
      </c>
      <c r="B1170" s="1" t="s">
        <v>1126</v>
      </c>
      <c r="C1170" s="1" t="s">
        <v>1644</v>
      </c>
      <c r="D1170" s="1" t="s">
        <v>12</v>
      </c>
      <c r="E1170" s="1" t="s">
        <v>11</v>
      </c>
      <c r="F1170" s="1" t="s">
        <v>12</v>
      </c>
      <c r="G1170" s="1" t="s">
        <v>6053</v>
      </c>
      <c r="H1170" s="1">
        <v>100006504</v>
      </c>
      <c r="I1170" s="1">
        <v>1</v>
      </c>
      <c r="J1170" s="1" t="s">
        <v>2180</v>
      </c>
      <c r="K1170" s="1" t="s">
        <v>2181</v>
      </c>
      <c r="L1170" s="1" t="s">
        <v>32</v>
      </c>
      <c r="M1170" s="1" t="s">
        <v>9</v>
      </c>
    </row>
    <row r="1171" spans="1:13">
      <c r="A1171" s="1">
        <v>100006512</v>
      </c>
      <c r="B1171" s="1" t="s">
        <v>1126</v>
      </c>
      <c r="C1171" s="1" t="s">
        <v>1125</v>
      </c>
      <c r="D1171" s="1" t="s">
        <v>712</v>
      </c>
      <c r="E1171" s="1" t="s">
        <v>11</v>
      </c>
      <c r="F1171" s="1" t="s">
        <v>12</v>
      </c>
      <c r="G1171" s="1" t="s">
        <v>6053</v>
      </c>
      <c r="H1171" s="1">
        <v>100006512</v>
      </c>
      <c r="I1171" s="1">
        <v>1</v>
      </c>
      <c r="J1171" s="1" t="s">
        <v>2182</v>
      </c>
      <c r="K1171" s="1" t="s">
        <v>2183</v>
      </c>
      <c r="L1171" s="1" t="s">
        <v>32</v>
      </c>
      <c r="M1171" s="1" t="s">
        <v>9</v>
      </c>
    </row>
    <row r="1172" spans="1:13">
      <c r="A1172" s="1">
        <v>100006513</v>
      </c>
      <c r="B1172" s="1" t="s">
        <v>1126</v>
      </c>
      <c r="C1172" s="1" t="s">
        <v>1125</v>
      </c>
      <c r="D1172" s="1" t="s">
        <v>12</v>
      </c>
      <c r="E1172" s="1" t="s">
        <v>11</v>
      </c>
      <c r="F1172" s="1" t="s">
        <v>12</v>
      </c>
      <c r="G1172" s="1" t="s">
        <v>6053</v>
      </c>
      <c r="H1172" s="1">
        <v>100006513</v>
      </c>
      <c r="I1172" s="1">
        <v>1</v>
      </c>
      <c r="J1172" s="1" t="s">
        <v>2182</v>
      </c>
      <c r="K1172" s="1" t="s">
        <v>2183</v>
      </c>
      <c r="L1172" s="1" t="s">
        <v>32</v>
      </c>
      <c r="M1172" s="1" t="s">
        <v>9</v>
      </c>
    </row>
    <row r="1173" spans="1:13">
      <c r="A1173" s="1">
        <v>100006515</v>
      </c>
      <c r="B1173" s="1" t="s">
        <v>1126</v>
      </c>
      <c r="C1173" s="1" t="s">
        <v>1628</v>
      </c>
      <c r="D1173" s="1" t="s">
        <v>12</v>
      </c>
      <c r="E1173" s="1" t="s">
        <v>11</v>
      </c>
      <c r="F1173" s="1" t="s">
        <v>12</v>
      </c>
      <c r="G1173" s="1" t="s">
        <v>6053</v>
      </c>
      <c r="H1173" s="1">
        <v>100006515</v>
      </c>
      <c r="I1173" s="1">
        <v>1</v>
      </c>
      <c r="J1173" s="1" t="s">
        <v>2184</v>
      </c>
      <c r="K1173" s="1" t="s">
        <v>2185</v>
      </c>
      <c r="L1173" s="1" t="s">
        <v>32</v>
      </c>
      <c r="M1173" s="1" t="s">
        <v>9</v>
      </c>
    </row>
    <row r="1174" spans="1:13">
      <c r="A1174" s="1">
        <v>100006519</v>
      </c>
      <c r="B1174" s="1" t="s">
        <v>1126</v>
      </c>
      <c r="C1174" s="1" t="s">
        <v>1628</v>
      </c>
      <c r="D1174" s="1" t="s">
        <v>2186</v>
      </c>
      <c r="E1174" s="1" t="s">
        <v>11</v>
      </c>
      <c r="F1174" s="1" t="s">
        <v>12</v>
      </c>
      <c r="G1174" s="1" t="s">
        <v>6053</v>
      </c>
      <c r="H1174" s="1">
        <v>100006519</v>
      </c>
      <c r="I1174" s="1">
        <v>1</v>
      </c>
      <c r="J1174" s="1" t="s">
        <v>2187</v>
      </c>
      <c r="K1174" s="1" t="s">
        <v>2185</v>
      </c>
      <c r="L1174" s="1" t="s">
        <v>32</v>
      </c>
      <c r="M1174" s="1" t="s">
        <v>9</v>
      </c>
    </row>
    <row r="1175" spans="1:13">
      <c r="A1175" s="1">
        <v>100006523</v>
      </c>
      <c r="B1175" s="1" t="s">
        <v>1126</v>
      </c>
      <c r="C1175" s="1" t="s">
        <v>1125</v>
      </c>
      <c r="D1175" s="1" t="s">
        <v>2188</v>
      </c>
      <c r="E1175" s="1" t="s">
        <v>11</v>
      </c>
      <c r="F1175" s="1" t="s">
        <v>12</v>
      </c>
      <c r="G1175" s="1" t="s">
        <v>6053</v>
      </c>
      <c r="H1175" s="1">
        <v>100006523</v>
      </c>
      <c r="I1175" s="1">
        <v>1</v>
      </c>
      <c r="J1175" s="1" t="s">
        <v>2189</v>
      </c>
      <c r="K1175" s="1" t="s">
        <v>2190</v>
      </c>
      <c r="L1175" s="1" t="s">
        <v>32</v>
      </c>
      <c r="M1175" s="1" t="s">
        <v>9</v>
      </c>
    </row>
    <row r="1176" spans="1:13">
      <c r="A1176" s="1">
        <v>100006526</v>
      </c>
      <c r="B1176" s="1" t="s">
        <v>1126</v>
      </c>
      <c r="C1176" s="1" t="s">
        <v>1702</v>
      </c>
      <c r="D1176" s="1" t="s">
        <v>100</v>
      </c>
      <c r="E1176" s="1" t="s">
        <v>20</v>
      </c>
      <c r="F1176" s="1" t="s">
        <v>100</v>
      </c>
      <c r="G1176" s="1" t="s">
        <v>6053</v>
      </c>
      <c r="H1176" s="1">
        <v>100006526</v>
      </c>
      <c r="I1176" s="1">
        <v>1</v>
      </c>
      <c r="J1176" s="1" t="s">
        <v>2191</v>
      </c>
      <c r="K1176" s="1" t="s">
        <v>1708</v>
      </c>
      <c r="L1176" s="1" t="s">
        <v>15</v>
      </c>
      <c r="M1176" s="1" t="s">
        <v>9</v>
      </c>
    </row>
    <row r="1177" spans="1:13">
      <c r="A1177" s="1">
        <v>100006532</v>
      </c>
      <c r="B1177" s="1" t="s">
        <v>1126</v>
      </c>
      <c r="C1177" s="1" t="s">
        <v>1702</v>
      </c>
      <c r="D1177" s="1" t="s">
        <v>898</v>
      </c>
      <c r="E1177" s="1" t="s">
        <v>2</v>
      </c>
      <c r="F1177" s="1" t="s">
        <v>46</v>
      </c>
      <c r="G1177" s="1" t="s">
        <v>6054</v>
      </c>
      <c r="H1177" s="1">
        <v>100017443</v>
      </c>
      <c r="I1177" s="1">
        <v>3</v>
      </c>
      <c r="J1177" s="1" t="s">
        <v>2192</v>
      </c>
      <c r="K1177" s="1" t="s">
        <v>1710</v>
      </c>
      <c r="L1177" s="1" t="s">
        <v>8</v>
      </c>
      <c r="M1177" s="1" t="s">
        <v>9</v>
      </c>
    </row>
    <row r="1178" spans="1:13">
      <c r="A1178" s="1">
        <v>100006539</v>
      </c>
      <c r="B1178" s="1" t="s">
        <v>1126</v>
      </c>
      <c r="C1178" s="1" t="s">
        <v>1702</v>
      </c>
      <c r="D1178" s="1" t="s">
        <v>12</v>
      </c>
      <c r="E1178" s="1" t="s">
        <v>11</v>
      </c>
      <c r="F1178" s="1" t="s">
        <v>12</v>
      </c>
      <c r="G1178" s="1" t="s">
        <v>6053</v>
      </c>
      <c r="H1178" s="1">
        <v>100006539</v>
      </c>
      <c r="I1178" s="1">
        <v>1</v>
      </c>
      <c r="J1178" s="1" t="s">
        <v>2193</v>
      </c>
      <c r="K1178" s="1" t="s">
        <v>2194</v>
      </c>
      <c r="L1178" s="1" t="s">
        <v>32</v>
      </c>
      <c r="M1178" s="1" t="s">
        <v>9</v>
      </c>
    </row>
    <row r="1179" spans="1:13">
      <c r="A1179" s="1">
        <v>100006542</v>
      </c>
      <c r="B1179" s="1" t="s">
        <v>1126</v>
      </c>
      <c r="C1179" s="1" t="s">
        <v>1702</v>
      </c>
      <c r="D1179" s="1" t="s">
        <v>12</v>
      </c>
      <c r="E1179" s="1" t="s">
        <v>11</v>
      </c>
      <c r="F1179" s="1" t="s">
        <v>12</v>
      </c>
      <c r="G1179" s="1" t="s">
        <v>6053</v>
      </c>
      <c r="H1179" s="1">
        <v>100006542</v>
      </c>
      <c r="I1179" s="1">
        <v>1</v>
      </c>
      <c r="J1179" s="1" t="s">
        <v>2195</v>
      </c>
      <c r="K1179" s="1" t="s">
        <v>2194</v>
      </c>
      <c r="L1179" s="1" t="s">
        <v>32</v>
      </c>
      <c r="M1179" s="1" t="s">
        <v>9</v>
      </c>
    </row>
    <row r="1180" spans="1:13">
      <c r="A1180" s="1">
        <v>100006545</v>
      </c>
      <c r="B1180" s="1" t="s">
        <v>1126</v>
      </c>
      <c r="C1180" s="1" t="s">
        <v>1702</v>
      </c>
      <c r="D1180" s="1" t="s">
        <v>2196</v>
      </c>
      <c r="E1180" s="1" t="s">
        <v>2</v>
      </c>
      <c r="F1180" s="1" t="s">
        <v>189</v>
      </c>
      <c r="G1180" s="1" t="s">
        <v>6054</v>
      </c>
      <c r="H1180" s="1">
        <v>100006547</v>
      </c>
      <c r="I1180" s="1">
        <v>3</v>
      </c>
      <c r="J1180" s="1" t="s">
        <v>2197</v>
      </c>
      <c r="K1180" s="1" t="s">
        <v>1710</v>
      </c>
      <c r="L1180" s="1" t="s">
        <v>8</v>
      </c>
      <c r="M1180" s="1" t="s">
        <v>9</v>
      </c>
    </row>
    <row r="1181" spans="1:13">
      <c r="A1181" s="1">
        <v>100006546</v>
      </c>
      <c r="B1181" s="1" t="s">
        <v>1126</v>
      </c>
      <c r="C1181" s="1" t="s">
        <v>1702</v>
      </c>
      <c r="D1181" s="1" t="s">
        <v>2198</v>
      </c>
      <c r="E1181" s="1" t="s">
        <v>2</v>
      </c>
      <c r="F1181" s="1" t="s">
        <v>445</v>
      </c>
      <c r="G1181" s="1" t="s">
        <v>6054</v>
      </c>
      <c r="H1181" s="1">
        <v>100006547</v>
      </c>
      <c r="I1181" s="1">
        <v>3</v>
      </c>
      <c r="J1181" s="1" t="s">
        <v>2197</v>
      </c>
      <c r="K1181" s="1" t="s">
        <v>1710</v>
      </c>
      <c r="L1181" s="1" t="s">
        <v>8</v>
      </c>
      <c r="M1181" s="1" t="s">
        <v>9</v>
      </c>
    </row>
    <row r="1182" spans="1:13">
      <c r="A1182" s="1">
        <v>100006547</v>
      </c>
      <c r="B1182" s="1" t="s">
        <v>1126</v>
      </c>
      <c r="C1182" s="1" t="s">
        <v>1702</v>
      </c>
      <c r="D1182" s="1" t="s">
        <v>446</v>
      </c>
      <c r="E1182" s="1" t="s">
        <v>192</v>
      </c>
      <c r="F1182" s="1" t="s">
        <v>446</v>
      </c>
      <c r="G1182" s="1" t="s">
        <v>6053</v>
      </c>
      <c r="H1182" s="1">
        <v>100006547</v>
      </c>
      <c r="I1182" s="1">
        <v>3</v>
      </c>
      <c r="J1182" s="1" t="s">
        <v>2197</v>
      </c>
      <c r="K1182" s="1" t="s">
        <v>1710</v>
      </c>
      <c r="L1182" s="1" t="s">
        <v>8</v>
      </c>
      <c r="M1182" s="1" t="s">
        <v>9</v>
      </c>
    </row>
    <row r="1183" spans="1:13">
      <c r="A1183" s="1">
        <v>100006549</v>
      </c>
      <c r="B1183" s="1" t="s">
        <v>1126</v>
      </c>
      <c r="C1183" s="1" t="s">
        <v>1702</v>
      </c>
      <c r="D1183" s="1" t="s">
        <v>12</v>
      </c>
      <c r="E1183" s="1" t="s">
        <v>11</v>
      </c>
      <c r="F1183" s="1" t="s">
        <v>12</v>
      </c>
      <c r="G1183" s="1" t="s">
        <v>6053</v>
      </c>
      <c r="H1183" s="1">
        <v>100006549</v>
      </c>
      <c r="I1183" s="1">
        <v>1</v>
      </c>
      <c r="J1183" s="1" t="s">
        <v>2199</v>
      </c>
      <c r="K1183" s="1" t="s">
        <v>2194</v>
      </c>
      <c r="L1183" s="1" t="s">
        <v>32</v>
      </c>
      <c r="M1183" s="1" t="s">
        <v>9</v>
      </c>
    </row>
    <row r="1184" spans="1:13">
      <c r="A1184" s="1">
        <v>100006555</v>
      </c>
      <c r="B1184" s="1" t="s">
        <v>1126</v>
      </c>
      <c r="C1184" s="1" t="s">
        <v>1702</v>
      </c>
      <c r="D1184" s="1" t="s">
        <v>2200</v>
      </c>
      <c r="E1184" s="1" t="s">
        <v>27</v>
      </c>
      <c r="F1184" s="1" t="s">
        <v>18</v>
      </c>
      <c r="G1184" s="1" t="s">
        <v>6053</v>
      </c>
      <c r="H1184" s="1">
        <v>100006555</v>
      </c>
      <c r="I1184" s="1">
        <v>1</v>
      </c>
      <c r="J1184" s="1" t="s">
        <v>2201</v>
      </c>
      <c r="K1184" s="1" t="s">
        <v>1708</v>
      </c>
      <c r="L1184" s="1" t="s">
        <v>15</v>
      </c>
      <c r="M1184" s="1" t="s">
        <v>69</v>
      </c>
    </row>
    <row r="1185" spans="1:13">
      <c r="A1185" s="1">
        <v>100006557</v>
      </c>
      <c r="B1185" s="1" t="s">
        <v>1126</v>
      </c>
      <c r="C1185" s="1" t="s">
        <v>1702</v>
      </c>
      <c r="D1185" s="1" t="s">
        <v>750</v>
      </c>
      <c r="E1185" s="1" t="s">
        <v>20</v>
      </c>
      <c r="F1185" s="1" t="s">
        <v>72</v>
      </c>
      <c r="G1185" s="1" t="s">
        <v>6053</v>
      </c>
      <c r="H1185" s="1">
        <v>100006557</v>
      </c>
      <c r="I1185" s="1">
        <v>1</v>
      </c>
      <c r="J1185" s="1" t="s">
        <v>2202</v>
      </c>
      <c r="K1185" s="1" t="s">
        <v>1708</v>
      </c>
      <c r="L1185" s="1" t="s">
        <v>15</v>
      </c>
      <c r="M1185" s="1" t="s">
        <v>9</v>
      </c>
    </row>
    <row r="1186" spans="1:13">
      <c r="A1186" s="1">
        <v>100006559</v>
      </c>
      <c r="B1186" s="1" t="s">
        <v>1126</v>
      </c>
      <c r="C1186" s="1" t="s">
        <v>1702</v>
      </c>
      <c r="D1186" s="1" t="s">
        <v>390</v>
      </c>
      <c r="E1186" s="1" t="s">
        <v>20</v>
      </c>
      <c r="F1186" s="1" t="s">
        <v>72</v>
      </c>
      <c r="G1186" s="1" t="s">
        <v>6053</v>
      </c>
      <c r="H1186" s="1">
        <v>100006559</v>
      </c>
      <c r="I1186" s="1">
        <v>1</v>
      </c>
      <c r="J1186" s="1" t="s">
        <v>2203</v>
      </c>
      <c r="K1186" s="1" t="s">
        <v>1708</v>
      </c>
      <c r="L1186" s="1" t="s">
        <v>15</v>
      </c>
      <c r="M1186" s="1" t="s">
        <v>9</v>
      </c>
    </row>
    <row r="1187" spans="1:13">
      <c r="A1187" s="1">
        <v>100006562</v>
      </c>
      <c r="B1187" s="1" t="s">
        <v>1126</v>
      </c>
      <c r="C1187" s="1" t="s">
        <v>1702</v>
      </c>
      <c r="D1187" s="1" t="s">
        <v>2124</v>
      </c>
      <c r="E1187" s="1" t="s">
        <v>11</v>
      </c>
      <c r="F1187" s="1" t="s">
        <v>12</v>
      </c>
      <c r="G1187" s="1" t="s">
        <v>6053</v>
      </c>
      <c r="H1187" s="1">
        <v>100006562</v>
      </c>
      <c r="I1187" s="1">
        <v>1</v>
      </c>
      <c r="J1187" s="1" t="s">
        <v>2204</v>
      </c>
      <c r="K1187" s="1" t="s">
        <v>1532</v>
      </c>
      <c r="L1187" s="1" t="s">
        <v>39</v>
      </c>
      <c r="M1187" s="1" t="s">
        <v>9</v>
      </c>
    </row>
    <row r="1188" spans="1:13">
      <c r="A1188" s="1">
        <v>100006566</v>
      </c>
      <c r="B1188" s="1" t="s">
        <v>1126</v>
      </c>
      <c r="C1188" s="1" t="s">
        <v>1702</v>
      </c>
      <c r="D1188" s="1" t="s">
        <v>1456</v>
      </c>
      <c r="E1188" s="1" t="s">
        <v>20</v>
      </c>
      <c r="F1188" s="1" t="s">
        <v>72</v>
      </c>
      <c r="G1188" s="1" t="s">
        <v>6053</v>
      </c>
      <c r="H1188" s="1">
        <v>100006566</v>
      </c>
      <c r="I1188" s="1">
        <v>1</v>
      </c>
      <c r="J1188" s="1" t="s">
        <v>2205</v>
      </c>
      <c r="K1188" s="1" t="s">
        <v>1708</v>
      </c>
      <c r="L1188" s="1" t="s">
        <v>15</v>
      </c>
      <c r="M1188" s="1" t="s">
        <v>9</v>
      </c>
    </row>
    <row r="1189" spans="1:13">
      <c r="A1189" s="1">
        <v>100006584</v>
      </c>
      <c r="B1189" s="1" t="s">
        <v>1126</v>
      </c>
      <c r="C1189" s="1" t="s">
        <v>1644</v>
      </c>
      <c r="D1189" s="1" t="s">
        <v>12</v>
      </c>
      <c r="E1189" s="1" t="s">
        <v>11</v>
      </c>
      <c r="F1189" s="1" t="s">
        <v>12</v>
      </c>
      <c r="G1189" s="1" t="s">
        <v>6053</v>
      </c>
      <c r="H1189" s="1">
        <v>100006584</v>
      </c>
      <c r="I1189" s="1">
        <v>1</v>
      </c>
      <c r="J1189" s="1" t="s">
        <v>2206</v>
      </c>
      <c r="K1189" s="1" t="s">
        <v>2207</v>
      </c>
      <c r="L1189" s="1" t="s">
        <v>32</v>
      </c>
      <c r="M1189" s="1" t="s">
        <v>16</v>
      </c>
    </row>
    <row r="1190" spans="1:13">
      <c r="A1190" s="1">
        <v>100006595</v>
      </c>
      <c r="B1190" s="1" t="s">
        <v>1126</v>
      </c>
      <c r="C1190" s="1" t="s">
        <v>1644</v>
      </c>
      <c r="D1190" s="1" t="s">
        <v>686</v>
      </c>
      <c r="E1190" s="1" t="s">
        <v>2</v>
      </c>
      <c r="F1190" s="1" t="s">
        <v>46</v>
      </c>
      <c r="G1190" s="1" t="s">
        <v>6053</v>
      </c>
      <c r="H1190" s="1">
        <v>100006595</v>
      </c>
      <c r="I1190" s="1">
        <v>1</v>
      </c>
      <c r="J1190" s="1" t="s">
        <v>2208</v>
      </c>
      <c r="K1190" s="1" t="s">
        <v>1710</v>
      </c>
      <c r="L1190" s="1" t="s">
        <v>8</v>
      </c>
      <c r="M1190" s="1" t="s">
        <v>16</v>
      </c>
    </row>
    <row r="1191" spans="1:13">
      <c r="A1191" s="1">
        <v>100006598</v>
      </c>
      <c r="B1191" s="1" t="s">
        <v>1126</v>
      </c>
      <c r="C1191" s="1" t="s">
        <v>1644</v>
      </c>
      <c r="D1191" s="1" t="s">
        <v>533</v>
      </c>
      <c r="E1191" s="1" t="s">
        <v>11</v>
      </c>
      <c r="F1191" s="1" t="s">
        <v>12</v>
      </c>
      <c r="G1191" s="1" t="s">
        <v>6053</v>
      </c>
      <c r="H1191" s="1">
        <v>100006598</v>
      </c>
      <c r="I1191" s="1">
        <v>1</v>
      </c>
      <c r="J1191" s="1" t="s">
        <v>2209</v>
      </c>
      <c r="K1191" s="1" t="s">
        <v>2207</v>
      </c>
      <c r="L1191" s="1" t="s">
        <v>32</v>
      </c>
      <c r="M1191" s="1" t="s">
        <v>16</v>
      </c>
    </row>
    <row r="1192" spans="1:13">
      <c r="A1192" s="1">
        <v>100006602</v>
      </c>
      <c r="B1192" s="1" t="s">
        <v>1126</v>
      </c>
      <c r="C1192" s="1" t="s">
        <v>1644</v>
      </c>
      <c r="D1192" s="1" t="s">
        <v>2210</v>
      </c>
      <c r="E1192" s="1" t="s">
        <v>27</v>
      </c>
      <c r="F1192" s="1" t="s">
        <v>18</v>
      </c>
      <c r="G1192" s="1" t="s">
        <v>6053</v>
      </c>
      <c r="H1192" s="1">
        <v>100006602</v>
      </c>
      <c r="I1192" s="1">
        <v>1</v>
      </c>
      <c r="J1192" s="1" t="s">
        <v>2211</v>
      </c>
      <c r="K1192" s="1" t="s">
        <v>1708</v>
      </c>
      <c r="L1192" s="1" t="s">
        <v>15</v>
      </c>
      <c r="M1192" s="1" t="s">
        <v>16</v>
      </c>
    </row>
    <row r="1193" spans="1:13">
      <c r="A1193" s="1">
        <v>100006604</v>
      </c>
      <c r="B1193" s="1" t="s">
        <v>1126</v>
      </c>
      <c r="C1193" s="1" t="s">
        <v>1644</v>
      </c>
      <c r="D1193" s="1" t="s">
        <v>176</v>
      </c>
      <c r="E1193" s="1" t="s">
        <v>11</v>
      </c>
      <c r="F1193" s="1" t="s">
        <v>12</v>
      </c>
      <c r="G1193" s="1" t="s">
        <v>6053</v>
      </c>
      <c r="H1193" s="1">
        <v>100006604</v>
      </c>
      <c r="I1193" s="1">
        <v>1</v>
      </c>
      <c r="J1193" s="1" t="s">
        <v>2212</v>
      </c>
      <c r="K1193" s="1" t="s">
        <v>2213</v>
      </c>
      <c r="L1193" s="1" t="s">
        <v>32</v>
      </c>
      <c r="M1193" s="1" t="s">
        <v>9</v>
      </c>
    </row>
    <row r="1194" spans="1:13">
      <c r="A1194" s="1">
        <v>100006610</v>
      </c>
      <c r="B1194" s="1" t="s">
        <v>1126</v>
      </c>
      <c r="C1194" s="1" t="s">
        <v>1662</v>
      </c>
      <c r="D1194" s="1" t="s">
        <v>533</v>
      </c>
      <c r="E1194" s="1" t="s">
        <v>11</v>
      </c>
      <c r="F1194" s="1" t="s">
        <v>12</v>
      </c>
      <c r="G1194" s="1" t="s">
        <v>6053</v>
      </c>
      <c r="H1194" s="1">
        <v>100006610</v>
      </c>
      <c r="I1194" s="1">
        <v>1</v>
      </c>
      <c r="J1194" s="1" t="s">
        <v>2214</v>
      </c>
      <c r="K1194" s="1" t="s">
        <v>2215</v>
      </c>
      <c r="L1194" s="1" t="s">
        <v>32</v>
      </c>
      <c r="M1194" s="1" t="s">
        <v>9</v>
      </c>
    </row>
    <row r="1195" spans="1:13">
      <c r="A1195" s="1">
        <v>100006611</v>
      </c>
      <c r="B1195" s="1" t="s">
        <v>1126</v>
      </c>
      <c r="C1195" s="1" t="s">
        <v>1662</v>
      </c>
      <c r="D1195" s="1" t="s">
        <v>12</v>
      </c>
      <c r="E1195" s="1" t="s">
        <v>11</v>
      </c>
      <c r="F1195" s="1" t="s">
        <v>407</v>
      </c>
      <c r="G1195" s="1" t="s">
        <v>6053</v>
      </c>
      <c r="H1195" s="1">
        <v>100006611</v>
      </c>
      <c r="I1195" s="1">
        <v>1</v>
      </c>
      <c r="J1195" s="1" t="s">
        <v>2214</v>
      </c>
      <c r="K1195" s="1" t="s">
        <v>2215</v>
      </c>
      <c r="L1195" s="1" t="s">
        <v>32</v>
      </c>
      <c r="M1195" s="1" t="s">
        <v>9</v>
      </c>
    </row>
    <row r="1196" spans="1:13">
      <c r="A1196" s="1">
        <v>100006622</v>
      </c>
      <c r="B1196" s="1" t="s">
        <v>1126</v>
      </c>
      <c r="C1196" s="1" t="s">
        <v>1702</v>
      </c>
      <c r="D1196" s="1" t="s">
        <v>2216</v>
      </c>
      <c r="E1196" s="1" t="s">
        <v>11</v>
      </c>
      <c r="F1196" s="1" t="s">
        <v>12</v>
      </c>
      <c r="G1196" s="1" t="s">
        <v>6053</v>
      </c>
      <c r="H1196" s="1">
        <v>100006622</v>
      </c>
      <c r="I1196" s="1">
        <v>1</v>
      </c>
      <c r="J1196" s="1" t="s">
        <v>2217</v>
      </c>
      <c r="K1196" s="1" t="s">
        <v>2218</v>
      </c>
      <c r="L1196" s="1" t="s">
        <v>32</v>
      </c>
      <c r="M1196" s="1" t="s">
        <v>9</v>
      </c>
    </row>
    <row r="1197" spans="1:13">
      <c r="A1197" s="1">
        <v>100006632</v>
      </c>
      <c r="B1197" s="1" t="s">
        <v>1126</v>
      </c>
      <c r="C1197" s="1" t="s">
        <v>1644</v>
      </c>
      <c r="D1197" s="1" t="s">
        <v>176</v>
      </c>
      <c r="E1197" s="1" t="s">
        <v>11</v>
      </c>
      <c r="F1197" s="1" t="s">
        <v>12</v>
      </c>
      <c r="G1197" s="1" t="s">
        <v>6053</v>
      </c>
      <c r="H1197" s="1">
        <v>100006632</v>
      </c>
      <c r="I1197" s="1">
        <v>1</v>
      </c>
      <c r="J1197" s="1" t="s">
        <v>2219</v>
      </c>
      <c r="K1197" s="1" t="s">
        <v>2220</v>
      </c>
      <c r="L1197" s="1" t="s">
        <v>32</v>
      </c>
      <c r="M1197" s="1" t="s">
        <v>9</v>
      </c>
    </row>
    <row r="1198" spans="1:13">
      <c r="A1198" s="1">
        <v>100006636</v>
      </c>
      <c r="B1198" s="1" t="s">
        <v>1126</v>
      </c>
      <c r="C1198" s="1" t="s">
        <v>1623</v>
      </c>
      <c r="D1198" s="1" t="s">
        <v>176</v>
      </c>
      <c r="E1198" s="1" t="s">
        <v>11</v>
      </c>
      <c r="F1198" s="1" t="s">
        <v>12</v>
      </c>
      <c r="G1198" s="1" t="s">
        <v>6053</v>
      </c>
      <c r="H1198" s="1">
        <v>100006636</v>
      </c>
      <c r="I1198" s="1">
        <v>1</v>
      </c>
      <c r="J1198" s="1" t="s">
        <v>2221</v>
      </c>
      <c r="K1198" s="1" t="s">
        <v>2222</v>
      </c>
      <c r="L1198" s="1" t="s">
        <v>32</v>
      </c>
      <c r="M1198" s="1" t="s">
        <v>9</v>
      </c>
    </row>
    <row r="1199" spans="1:13">
      <c r="A1199" s="1">
        <v>100006646</v>
      </c>
      <c r="B1199" s="1" t="s">
        <v>1126</v>
      </c>
      <c r="C1199" s="1" t="s">
        <v>1702</v>
      </c>
      <c r="D1199" s="1" t="s">
        <v>12</v>
      </c>
      <c r="E1199" s="1" t="s">
        <v>11</v>
      </c>
      <c r="F1199" s="1" t="s">
        <v>407</v>
      </c>
      <c r="G1199" s="1" t="s">
        <v>6053</v>
      </c>
      <c r="H1199" s="1">
        <v>100006646</v>
      </c>
      <c r="I1199" s="1">
        <v>1</v>
      </c>
      <c r="J1199" s="1" t="s">
        <v>2223</v>
      </c>
      <c r="K1199" s="1" t="s">
        <v>2224</v>
      </c>
      <c r="L1199" s="1" t="s">
        <v>32</v>
      </c>
      <c r="M1199" s="1" t="s">
        <v>9</v>
      </c>
    </row>
    <row r="1200" spans="1:13">
      <c r="A1200" s="1">
        <v>100006650</v>
      </c>
      <c r="B1200" s="1" t="s">
        <v>1126</v>
      </c>
      <c r="C1200" s="1" t="s">
        <v>1644</v>
      </c>
      <c r="D1200" s="1" t="s">
        <v>2225</v>
      </c>
      <c r="E1200" s="1" t="s">
        <v>11</v>
      </c>
      <c r="F1200" s="1" t="s">
        <v>12</v>
      </c>
      <c r="G1200" s="1" t="s">
        <v>6053</v>
      </c>
      <c r="H1200" s="1">
        <v>100006650</v>
      </c>
      <c r="I1200" s="1">
        <v>1</v>
      </c>
      <c r="J1200" s="1" t="s">
        <v>2226</v>
      </c>
      <c r="K1200" s="1" t="s">
        <v>2227</v>
      </c>
      <c r="L1200" s="1" t="s">
        <v>32</v>
      </c>
      <c r="M1200" s="1" t="s">
        <v>9</v>
      </c>
    </row>
    <row r="1201" spans="1:13">
      <c r="A1201" s="1">
        <v>100006654</v>
      </c>
      <c r="B1201" s="1" t="s">
        <v>1126</v>
      </c>
      <c r="C1201" s="1" t="s">
        <v>1623</v>
      </c>
      <c r="D1201" s="1" t="s">
        <v>1664</v>
      </c>
      <c r="E1201" s="1" t="s">
        <v>11</v>
      </c>
      <c r="F1201" s="1" t="s">
        <v>407</v>
      </c>
      <c r="G1201" s="1" t="s">
        <v>6053</v>
      </c>
      <c r="H1201" s="1">
        <v>100006654</v>
      </c>
      <c r="I1201" s="1">
        <v>1</v>
      </c>
      <c r="J1201" s="1" t="s">
        <v>2228</v>
      </c>
      <c r="K1201" s="1" t="s">
        <v>2229</v>
      </c>
      <c r="L1201" s="1" t="s">
        <v>32</v>
      </c>
      <c r="M1201" s="1" t="s">
        <v>9</v>
      </c>
    </row>
    <row r="1202" spans="1:13">
      <c r="A1202" s="1">
        <v>100006661</v>
      </c>
      <c r="B1202" s="1" t="s">
        <v>1126</v>
      </c>
      <c r="C1202" s="1" t="s">
        <v>1702</v>
      </c>
      <c r="D1202" s="1" t="s">
        <v>176</v>
      </c>
      <c r="E1202" s="1" t="s">
        <v>11</v>
      </c>
      <c r="F1202" s="1" t="s">
        <v>12</v>
      </c>
      <c r="G1202" s="1" t="s">
        <v>6053</v>
      </c>
      <c r="H1202" s="1">
        <v>100006661</v>
      </c>
      <c r="I1202" s="1">
        <v>1</v>
      </c>
      <c r="J1202" s="1" t="s">
        <v>2230</v>
      </c>
      <c r="K1202" s="1" t="s">
        <v>2231</v>
      </c>
      <c r="L1202" s="1" t="s">
        <v>32</v>
      </c>
      <c r="M1202" s="1" t="s">
        <v>9</v>
      </c>
    </row>
    <row r="1203" spans="1:13">
      <c r="A1203" s="1">
        <v>100006665</v>
      </c>
      <c r="B1203" s="1" t="s">
        <v>1126</v>
      </c>
      <c r="C1203" s="1" t="s">
        <v>1623</v>
      </c>
      <c r="D1203" s="1" t="s">
        <v>176</v>
      </c>
      <c r="E1203" s="1" t="s">
        <v>11</v>
      </c>
      <c r="F1203" s="1" t="s">
        <v>12</v>
      </c>
      <c r="G1203" s="1" t="s">
        <v>6053</v>
      </c>
      <c r="H1203" s="1">
        <v>100006665</v>
      </c>
      <c r="I1203" s="1">
        <v>1</v>
      </c>
      <c r="J1203" s="1" t="s">
        <v>2232</v>
      </c>
      <c r="K1203" s="1" t="s">
        <v>2233</v>
      </c>
      <c r="L1203" s="1" t="s">
        <v>32</v>
      </c>
      <c r="M1203" s="1" t="s">
        <v>9</v>
      </c>
    </row>
    <row r="1204" spans="1:13">
      <c r="A1204" s="1">
        <v>100006669</v>
      </c>
      <c r="B1204" s="1" t="s">
        <v>1126</v>
      </c>
      <c r="C1204" s="1" t="s">
        <v>1631</v>
      </c>
      <c r="D1204" s="1" t="s">
        <v>176</v>
      </c>
      <c r="E1204" s="1" t="s">
        <v>11</v>
      </c>
      <c r="F1204" s="1" t="s">
        <v>407</v>
      </c>
      <c r="G1204" s="1" t="s">
        <v>6053</v>
      </c>
      <c r="H1204" s="1">
        <v>100006669</v>
      </c>
      <c r="I1204" s="1">
        <v>1</v>
      </c>
      <c r="J1204" s="1" t="s">
        <v>2234</v>
      </c>
      <c r="K1204" s="1" t="s">
        <v>2235</v>
      </c>
      <c r="L1204" s="1" t="s">
        <v>32</v>
      </c>
      <c r="M1204" s="1" t="s">
        <v>9</v>
      </c>
    </row>
    <row r="1205" spans="1:13">
      <c r="A1205" s="1">
        <v>100006674</v>
      </c>
      <c r="B1205" s="1" t="s">
        <v>1126</v>
      </c>
      <c r="C1205" s="1" t="s">
        <v>1702</v>
      </c>
      <c r="D1205" s="1" t="s">
        <v>12</v>
      </c>
      <c r="E1205" s="1" t="s">
        <v>11</v>
      </c>
      <c r="F1205" s="1" t="s">
        <v>407</v>
      </c>
      <c r="G1205" s="1" t="s">
        <v>6053</v>
      </c>
      <c r="H1205" s="1">
        <v>100006674</v>
      </c>
      <c r="I1205" s="1">
        <v>1</v>
      </c>
      <c r="J1205" s="1" t="s">
        <v>2236</v>
      </c>
      <c r="K1205" s="1" t="s">
        <v>2237</v>
      </c>
      <c r="L1205" s="1" t="s">
        <v>32</v>
      </c>
      <c r="M1205" s="1" t="s">
        <v>9</v>
      </c>
    </row>
    <row r="1206" spans="1:13">
      <c r="A1206" s="1">
        <v>100006677</v>
      </c>
      <c r="B1206" s="1" t="s">
        <v>1126</v>
      </c>
      <c r="C1206" s="1" t="s">
        <v>1623</v>
      </c>
      <c r="D1206" s="1" t="s">
        <v>12</v>
      </c>
      <c r="E1206" s="1" t="s">
        <v>11</v>
      </c>
      <c r="F1206" s="1" t="s">
        <v>407</v>
      </c>
      <c r="G1206" s="1" t="s">
        <v>6053</v>
      </c>
      <c r="H1206" s="1">
        <v>100006677</v>
      </c>
      <c r="I1206" s="1">
        <v>1</v>
      </c>
      <c r="J1206" s="1" t="s">
        <v>2238</v>
      </c>
      <c r="K1206" s="1" t="s">
        <v>2239</v>
      </c>
      <c r="L1206" s="1" t="s">
        <v>32</v>
      </c>
      <c r="M1206" s="1" t="s">
        <v>9</v>
      </c>
    </row>
    <row r="1207" spans="1:13">
      <c r="A1207" s="1">
        <v>100006681</v>
      </c>
      <c r="B1207" s="1" t="s">
        <v>1126</v>
      </c>
      <c r="C1207" s="1" t="s">
        <v>1125</v>
      </c>
      <c r="D1207" s="1" t="s">
        <v>2240</v>
      </c>
      <c r="E1207" s="1" t="s">
        <v>11</v>
      </c>
      <c r="F1207" s="1" t="s">
        <v>12</v>
      </c>
      <c r="G1207" s="1" t="s">
        <v>6053</v>
      </c>
      <c r="H1207" s="1">
        <v>100006681</v>
      </c>
      <c r="I1207" s="1">
        <v>1</v>
      </c>
      <c r="J1207" s="1" t="s">
        <v>2241</v>
      </c>
      <c r="K1207" s="1" t="s">
        <v>2242</v>
      </c>
      <c r="L1207" s="1" t="s">
        <v>32</v>
      </c>
      <c r="M1207" s="1" t="s">
        <v>9</v>
      </c>
    </row>
    <row r="1208" spans="1:13">
      <c r="A1208" s="1">
        <v>100006684</v>
      </c>
      <c r="B1208" s="1" t="s">
        <v>1126</v>
      </c>
      <c r="C1208" s="1" t="s">
        <v>1644</v>
      </c>
      <c r="D1208" s="1" t="s">
        <v>2243</v>
      </c>
      <c r="E1208" s="1" t="s">
        <v>11</v>
      </c>
      <c r="F1208" s="1" t="s">
        <v>12</v>
      </c>
      <c r="G1208" s="1" t="s">
        <v>6053</v>
      </c>
      <c r="H1208" s="1">
        <v>100006684</v>
      </c>
      <c r="I1208" s="1">
        <v>1</v>
      </c>
      <c r="J1208" s="1" t="s">
        <v>2244</v>
      </c>
      <c r="K1208" s="1" t="s">
        <v>2245</v>
      </c>
      <c r="L1208" s="1" t="s">
        <v>32</v>
      </c>
      <c r="M1208" s="1" t="s">
        <v>9</v>
      </c>
    </row>
    <row r="1209" spans="1:13">
      <c r="A1209" s="1">
        <v>100006687</v>
      </c>
      <c r="B1209" s="1" t="s">
        <v>1126</v>
      </c>
      <c r="C1209" s="1" t="s">
        <v>1644</v>
      </c>
      <c r="D1209" s="1" t="s">
        <v>2246</v>
      </c>
      <c r="E1209" s="1" t="s">
        <v>2</v>
      </c>
      <c r="F1209" s="1" t="s">
        <v>670</v>
      </c>
      <c r="G1209" s="1" t="s">
        <v>6054</v>
      </c>
      <c r="H1209" s="1">
        <v>100017427</v>
      </c>
      <c r="I1209" s="1">
        <v>4</v>
      </c>
      <c r="J1209" s="1" t="s">
        <v>2247</v>
      </c>
      <c r="K1209" s="1" t="s">
        <v>1710</v>
      </c>
      <c r="L1209" s="1" t="s">
        <v>8</v>
      </c>
      <c r="M1209" s="1" t="s">
        <v>16</v>
      </c>
    </row>
    <row r="1210" spans="1:13">
      <c r="A1210" s="1">
        <v>100006699</v>
      </c>
      <c r="B1210" s="1" t="s">
        <v>1126</v>
      </c>
      <c r="C1210" s="1" t="s">
        <v>1644</v>
      </c>
      <c r="D1210" s="1" t="s">
        <v>18</v>
      </c>
      <c r="E1210" s="1" t="s">
        <v>27</v>
      </c>
      <c r="F1210" s="1" t="s">
        <v>18</v>
      </c>
      <c r="G1210" s="1" t="s">
        <v>6053</v>
      </c>
      <c r="H1210" s="1">
        <v>100006699</v>
      </c>
      <c r="I1210" s="1">
        <v>1</v>
      </c>
      <c r="J1210" s="1" t="s">
        <v>2248</v>
      </c>
      <c r="K1210" s="1" t="s">
        <v>1708</v>
      </c>
      <c r="L1210" s="1" t="s">
        <v>15</v>
      </c>
      <c r="M1210" s="1" t="s">
        <v>9</v>
      </c>
    </row>
    <row r="1211" spans="1:13">
      <c r="A1211" s="1">
        <v>100006701</v>
      </c>
      <c r="B1211" s="1" t="s">
        <v>1126</v>
      </c>
      <c r="C1211" s="1" t="s">
        <v>1644</v>
      </c>
      <c r="D1211" s="1" t="s">
        <v>2249</v>
      </c>
      <c r="E1211" s="1" t="s">
        <v>11</v>
      </c>
      <c r="F1211" s="1" t="s">
        <v>12</v>
      </c>
      <c r="G1211" s="1" t="s">
        <v>6053</v>
      </c>
      <c r="H1211" s="1">
        <v>100006701</v>
      </c>
      <c r="I1211" s="1">
        <v>1</v>
      </c>
      <c r="J1211" s="1" t="s">
        <v>2250</v>
      </c>
      <c r="K1211" s="1" t="s">
        <v>2245</v>
      </c>
      <c r="L1211" s="1" t="s">
        <v>32</v>
      </c>
      <c r="M1211" s="1" t="s">
        <v>9</v>
      </c>
    </row>
    <row r="1212" spans="1:13">
      <c r="A1212" s="1">
        <v>100006709</v>
      </c>
      <c r="B1212" s="1" t="s">
        <v>1126</v>
      </c>
      <c r="C1212" s="1" t="s">
        <v>1644</v>
      </c>
      <c r="D1212" s="1" t="s">
        <v>2251</v>
      </c>
      <c r="E1212" s="1" t="s">
        <v>20</v>
      </c>
      <c r="F1212" s="1" t="s">
        <v>72</v>
      </c>
      <c r="G1212" s="1" t="s">
        <v>6053</v>
      </c>
      <c r="H1212" s="1">
        <v>100006709</v>
      </c>
      <c r="I1212" s="1">
        <v>1</v>
      </c>
      <c r="J1212" s="1" t="s">
        <v>2252</v>
      </c>
      <c r="K1212" s="1" t="s">
        <v>1708</v>
      </c>
      <c r="L1212" s="1" t="s">
        <v>15</v>
      </c>
      <c r="M1212" s="1" t="s">
        <v>69</v>
      </c>
    </row>
    <row r="1213" spans="1:13">
      <c r="A1213" s="1">
        <v>100006714</v>
      </c>
      <c r="B1213" s="1" t="s">
        <v>1126</v>
      </c>
      <c r="C1213" s="1" t="s">
        <v>1644</v>
      </c>
      <c r="D1213" s="1" t="s">
        <v>2253</v>
      </c>
      <c r="E1213" s="1" t="s">
        <v>27</v>
      </c>
      <c r="F1213" s="1" t="s">
        <v>18</v>
      </c>
      <c r="G1213" s="1" t="s">
        <v>6053</v>
      </c>
      <c r="H1213" s="1">
        <v>100006714</v>
      </c>
      <c r="I1213" s="1">
        <v>1</v>
      </c>
      <c r="J1213" s="1" t="s">
        <v>2248</v>
      </c>
      <c r="K1213" s="1" t="s">
        <v>1708</v>
      </c>
      <c r="L1213" s="1" t="s">
        <v>15</v>
      </c>
      <c r="M1213" s="1" t="s">
        <v>9</v>
      </c>
    </row>
    <row r="1214" spans="1:13">
      <c r="A1214" s="1">
        <v>100006715</v>
      </c>
      <c r="B1214" s="1" t="s">
        <v>1126</v>
      </c>
      <c r="C1214" s="1" t="s">
        <v>1644</v>
      </c>
      <c r="D1214" s="1" t="s">
        <v>2254</v>
      </c>
      <c r="E1214" s="1" t="s">
        <v>11</v>
      </c>
      <c r="F1214" s="1" t="s">
        <v>12</v>
      </c>
      <c r="G1214" s="1" t="s">
        <v>6053</v>
      </c>
      <c r="H1214" s="1">
        <v>100006715</v>
      </c>
      <c r="I1214" s="1">
        <v>1</v>
      </c>
      <c r="J1214" s="1" t="s">
        <v>2250</v>
      </c>
      <c r="K1214" s="1" t="s">
        <v>2245</v>
      </c>
      <c r="L1214" s="1" t="s">
        <v>32</v>
      </c>
      <c r="M1214" s="1" t="s">
        <v>9</v>
      </c>
    </row>
    <row r="1215" spans="1:13">
      <c r="A1215" s="1">
        <v>100006718</v>
      </c>
      <c r="B1215" s="1" t="s">
        <v>1126</v>
      </c>
      <c r="C1215" s="1" t="s">
        <v>1644</v>
      </c>
      <c r="D1215" s="1" t="s">
        <v>2255</v>
      </c>
      <c r="E1215" s="1" t="s">
        <v>11</v>
      </c>
      <c r="F1215" s="1" t="s">
        <v>12</v>
      </c>
      <c r="G1215" s="1" t="s">
        <v>6054</v>
      </c>
      <c r="H1215" s="1">
        <v>100017428</v>
      </c>
      <c r="I1215" s="1">
        <v>3</v>
      </c>
      <c r="J1215" s="1" t="s">
        <v>2256</v>
      </c>
      <c r="K1215" s="1" t="s">
        <v>1837</v>
      </c>
      <c r="L1215" s="1" t="s">
        <v>39</v>
      </c>
      <c r="M1215" s="1" t="s">
        <v>16</v>
      </c>
    </row>
    <row r="1216" spans="1:13">
      <c r="A1216" s="1">
        <v>100006719</v>
      </c>
      <c r="B1216" s="1" t="s">
        <v>1126</v>
      </c>
      <c r="C1216" s="1" t="s">
        <v>1644</v>
      </c>
      <c r="D1216" s="1" t="s">
        <v>2257</v>
      </c>
      <c r="E1216" s="1" t="s">
        <v>27</v>
      </c>
      <c r="F1216" s="1" t="s">
        <v>18</v>
      </c>
      <c r="G1216" s="1" t="s">
        <v>6054</v>
      </c>
      <c r="H1216" s="1">
        <v>100017428</v>
      </c>
      <c r="I1216" s="1">
        <v>3</v>
      </c>
      <c r="J1216" s="1" t="s">
        <v>2256</v>
      </c>
      <c r="K1216" s="1" t="s">
        <v>1837</v>
      </c>
      <c r="L1216" s="1" t="s">
        <v>39</v>
      </c>
      <c r="M1216" s="1" t="s">
        <v>16</v>
      </c>
    </row>
    <row r="1217" spans="1:13">
      <c r="A1217" s="1">
        <v>100006721</v>
      </c>
      <c r="B1217" s="1" t="s">
        <v>1126</v>
      </c>
      <c r="C1217" s="1" t="s">
        <v>1631</v>
      </c>
      <c r="D1217" s="1" t="s">
        <v>176</v>
      </c>
      <c r="E1217" s="1" t="s">
        <v>11</v>
      </c>
      <c r="F1217" s="1" t="s">
        <v>12</v>
      </c>
      <c r="G1217" s="1" t="s">
        <v>6053</v>
      </c>
      <c r="H1217" s="1">
        <v>100006721</v>
      </c>
      <c r="I1217" s="1">
        <v>1</v>
      </c>
      <c r="J1217" s="1" t="s">
        <v>2258</v>
      </c>
      <c r="K1217" s="1" t="s">
        <v>2259</v>
      </c>
      <c r="L1217" s="1" t="s">
        <v>32</v>
      </c>
      <c r="M1217" s="1" t="s">
        <v>9</v>
      </c>
    </row>
    <row r="1218" spans="1:13">
      <c r="A1218" s="1">
        <v>100006726</v>
      </c>
      <c r="B1218" s="1" t="s">
        <v>1126</v>
      </c>
      <c r="C1218" s="1" t="s">
        <v>1644</v>
      </c>
      <c r="D1218" s="1" t="s">
        <v>533</v>
      </c>
      <c r="E1218" s="1" t="s">
        <v>11</v>
      </c>
      <c r="F1218" s="1" t="s">
        <v>407</v>
      </c>
      <c r="G1218" s="1" t="s">
        <v>6053</v>
      </c>
      <c r="H1218" s="1">
        <v>100006726</v>
      </c>
      <c r="I1218" s="1">
        <v>1</v>
      </c>
      <c r="J1218" s="1" t="s">
        <v>2260</v>
      </c>
      <c r="K1218" s="1" t="s">
        <v>2261</v>
      </c>
      <c r="L1218" s="1" t="s">
        <v>32</v>
      </c>
      <c r="M1218" s="1" t="s">
        <v>339</v>
      </c>
    </row>
    <row r="1219" spans="1:13">
      <c r="A1219" s="1">
        <v>100006732</v>
      </c>
      <c r="B1219" s="1" t="s">
        <v>1126</v>
      </c>
      <c r="C1219" s="1" t="s">
        <v>1644</v>
      </c>
      <c r="D1219" s="1" t="s">
        <v>1768</v>
      </c>
      <c r="E1219" s="1" t="s">
        <v>11</v>
      </c>
      <c r="F1219" s="1" t="s">
        <v>12</v>
      </c>
      <c r="G1219" s="1" t="s">
        <v>6053</v>
      </c>
      <c r="H1219" s="1">
        <v>100006732</v>
      </c>
      <c r="I1219" s="1">
        <v>1</v>
      </c>
      <c r="J1219" s="1" t="s">
        <v>2262</v>
      </c>
      <c r="K1219" s="1" t="s">
        <v>2263</v>
      </c>
      <c r="L1219" s="1" t="s">
        <v>32</v>
      </c>
      <c r="M1219" s="1" t="s">
        <v>9</v>
      </c>
    </row>
    <row r="1220" spans="1:13">
      <c r="A1220" s="1">
        <v>100006737</v>
      </c>
      <c r="B1220" s="1" t="s">
        <v>1126</v>
      </c>
      <c r="C1220" s="1" t="s">
        <v>1662</v>
      </c>
      <c r="D1220" s="1" t="s">
        <v>176</v>
      </c>
      <c r="E1220" s="1" t="s">
        <v>11</v>
      </c>
      <c r="F1220" s="1" t="s">
        <v>12</v>
      </c>
      <c r="G1220" s="1" t="s">
        <v>6053</v>
      </c>
      <c r="H1220" s="1">
        <v>100006737</v>
      </c>
      <c r="I1220" s="1">
        <v>1</v>
      </c>
      <c r="J1220" s="1" t="s">
        <v>2264</v>
      </c>
      <c r="K1220" s="1" t="s">
        <v>2265</v>
      </c>
      <c r="L1220" s="1" t="s">
        <v>32</v>
      </c>
      <c r="M1220" s="1" t="s">
        <v>9</v>
      </c>
    </row>
    <row r="1221" spans="1:13">
      <c r="A1221" s="1">
        <v>100006745</v>
      </c>
      <c r="B1221" s="1" t="s">
        <v>1126</v>
      </c>
      <c r="C1221" s="1" t="s">
        <v>1662</v>
      </c>
      <c r="D1221" s="1" t="s">
        <v>919</v>
      </c>
      <c r="E1221" s="1" t="s">
        <v>11</v>
      </c>
      <c r="F1221" s="1" t="s">
        <v>12</v>
      </c>
      <c r="G1221" s="1" t="s">
        <v>6053</v>
      </c>
      <c r="H1221" s="1">
        <v>100006745</v>
      </c>
      <c r="I1221" s="1">
        <v>1</v>
      </c>
      <c r="J1221" s="1" t="s">
        <v>2266</v>
      </c>
      <c r="K1221" s="1" t="s">
        <v>2265</v>
      </c>
      <c r="L1221" s="1" t="s">
        <v>32</v>
      </c>
      <c r="M1221" s="1" t="s">
        <v>9</v>
      </c>
    </row>
    <row r="1222" spans="1:13">
      <c r="A1222" s="1">
        <v>100006751</v>
      </c>
      <c r="B1222" s="1" t="s">
        <v>1126</v>
      </c>
      <c r="C1222" s="1" t="s">
        <v>1662</v>
      </c>
      <c r="D1222" s="1" t="s">
        <v>2267</v>
      </c>
      <c r="E1222" s="1" t="s">
        <v>11</v>
      </c>
      <c r="F1222" s="1" t="s">
        <v>12</v>
      </c>
      <c r="G1222" s="1" t="s">
        <v>6053</v>
      </c>
      <c r="H1222" s="1">
        <v>100006751</v>
      </c>
      <c r="I1222" s="1">
        <v>1</v>
      </c>
      <c r="J1222" s="1" t="s">
        <v>2268</v>
      </c>
      <c r="K1222" s="1" t="s">
        <v>2265</v>
      </c>
      <c r="L1222" s="1" t="s">
        <v>32</v>
      </c>
      <c r="M1222" s="1" t="s">
        <v>9</v>
      </c>
    </row>
    <row r="1223" spans="1:13">
      <c r="A1223" s="1">
        <v>100006758</v>
      </c>
      <c r="B1223" s="1" t="s">
        <v>1126</v>
      </c>
      <c r="C1223" s="1" t="s">
        <v>1662</v>
      </c>
      <c r="D1223" s="1" t="s">
        <v>2269</v>
      </c>
      <c r="E1223" s="1" t="s">
        <v>11</v>
      </c>
      <c r="F1223" s="1" t="s">
        <v>12</v>
      </c>
      <c r="G1223" s="1" t="s">
        <v>6053</v>
      </c>
      <c r="H1223" s="1">
        <v>100006758</v>
      </c>
      <c r="I1223" s="1">
        <v>1</v>
      </c>
      <c r="J1223" s="1" t="s">
        <v>2270</v>
      </c>
      <c r="K1223" s="1" t="s">
        <v>2265</v>
      </c>
      <c r="L1223" s="1" t="s">
        <v>32</v>
      </c>
      <c r="M1223" s="1" t="s">
        <v>9</v>
      </c>
    </row>
    <row r="1224" spans="1:13">
      <c r="A1224" s="1">
        <v>100006765</v>
      </c>
      <c r="B1224" s="1" t="s">
        <v>1126</v>
      </c>
      <c r="C1224" s="1" t="s">
        <v>1662</v>
      </c>
      <c r="D1224" s="1" t="s">
        <v>2271</v>
      </c>
      <c r="E1224" s="1" t="s">
        <v>20</v>
      </c>
      <c r="F1224" s="1" t="s">
        <v>72</v>
      </c>
      <c r="G1224" s="1" t="s">
        <v>6054</v>
      </c>
      <c r="H1224" s="1">
        <v>100017440</v>
      </c>
      <c r="I1224" s="1">
        <v>4</v>
      </c>
      <c r="J1224" s="1" t="s">
        <v>2272</v>
      </c>
      <c r="K1224" s="1" t="s">
        <v>1708</v>
      </c>
      <c r="L1224" s="1" t="s">
        <v>15</v>
      </c>
      <c r="M1224" s="1" t="s">
        <v>9</v>
      </c>
    </row>
    <row r="1225" spans="1:13">
      <c r="A1225" s="1">
        <v>100006766</v>
      </c>
      <c r="B1225" s="1" t="s">
        <v>1126</v>
      </c>
      <c r="C1225" s="1" t="s">
        <v>1662</v>
      </c>
      <c r="D1225" s="1" t="s">
        <v>2273</v>
      </c>
      <c r="E1225" s="1" t="s">
        <v>20</v>
      </c>
      <c r="F1225" s="1" t="s">
        <v>21</v>
      </c>
      <c r="G1225" s="1" t="s">
        <v>6054</v>
      </c>
      <c r="H1225" s="1">
        <v>100017440</v>
      </c>
      <c r="I1225" s="1">
        <v>4</v>
      </c>
      <c r="J1225" s="1" t="s">
        <v>2272</v>
      </c>
      <c r="K1225" s="1" t="s">
        <v>1708</v>
      </c>
      <c r="L1225" s="1" t="s">
        <v>15</v>
      </c>
      <c r="M1225" s="1" t="s">
        <v>9</v>
      </c>
    </row>
    <row r="1226" spans="1:13">
      <c r="A1226" s="1">
        <v>100006767</v>
      </c>
      <c r="B1226" s="1" t="s">
        <v>1126</v>
      </c>
      <c r="C1226" s="1" t="s">
        <v>1662</v>
      </c>
      <c r="D1226" s="1" t="s">
        <v>1978</v>
      </c>
      <c r="E1226" s="1" t="s">
        <v>20</v>
      </c>
      <c r="F1226" s="1" t="s">
        <v>100</v>
      </c>
      <c r="G1226" s="1" t="s">
        <v>6054</v>
      </c>
      <c r="H1226" s="1">
        <v>100017440</v>
      </c>
      <c r="I1226" s="1">
        <v>4</v>
      </c>
      <c r="J1226" s="1" t="s">
        <v>2272</v>
      </c>
      <c r="K1226" s="1" t="s">
        <v>1708</v>
      </c>
      <c r="L1226" s="1" t="s">
        <v>15</v>
      </c>
      <c r="M1226" s="1" t="s">
        <v>9</v>
      </c>
    </row>
    <row r="1227" spans="1:13">
      <c r="A1227" s="1">
        <v>100006773</v>
      </c>
      <c r="B1227" s="1" t="s">
        <v>1126</v>
      </c>
      <c r="C1227" s="1" t="s">
        <v>1662</v>
      </c>
      <c r="D1227" s="1" t="s">
        <v>2274</v>
      </c>
      <c r="E1227" s="1" t="s">
        <v>11</v>
      </c>
      <c r="F1227" s="1" t="s">
        <v>12</v>
      </c>
      <c r="G1227" s="1" t="s">
        <v>6053</v>
      </c>
      <c r="H1227" s="1">
        <v>100006773</v>
      </c>
      <c r="I1227" s="1">
        <v>1</v>
      </c>
      <c r="J1227" s="1" t="s">
        <v>2275</v>
      </c>
      <c r="K1227" s="1" t="s">
        <v>2265</v>
      </c>
      <c r="L1227" s="1" t="s">
        <v>32</v>
      </c>
      <c r="M1227" s="1" t="s">
        <v>16</v>
      </c>
    </row>
    <row r="1228" spans="1:13">
      <c r="A1228" s="1">
        <v>100006777</v>
      </c>
      <c r="B1228" s="1" t="s">
        <v>1126</v>
      </c>
      <c r="C1228" s="1" t="s">
        <v>1662</v>
      </c>
      <c r="D1228" s="1" t="s">
        <v>485</v>
      </c>
      <c r="E1228" s="1" t="s">
        <v>11</v>
      </c>
      <c r="F1228" s="1" t="s">
        <v>12</v>
      </c>
      <c r="G1228" s="1" t="s">
        <v>6053</v>
      </c>
      <c r="H1228" s="1">
        <v>100006777</v>
      </c>
      <c r="I1228" s="1">
        <v>1</v>
      </c>
      <c r="J1228" s="1" t="s">
        <v>2276</v>
      </c>
      <c r="K1228" s="1" t="s">
        <v>2265</v>
      </c>
      <c r="L1228" s="1" t="s">
        <v>32</v>
      </c>
      <c r="M1228" s="1" t="s">
        <v>9</v>
      </c>
    </row>
    <row r="1229" spans="1:13">
      <c r="A1229" s="1">
        <v>100006780</v>
      </c>
      <c r="B1229" s="1" t="s">
        <v>1126</v>
      </c>
      <c r="C1229" s="1" t="s">
        <v>1662</v>
      </c>
      <c r="D1229" s="1" t="s">
        <v>2277</v>
      </c>
      <c r="E1229" s="1" t="s">
        <v>27</v>
      </c>
      <c r="F1229" s="1" t="s">
        <v>18</v>
      </c>
      <c r="G1229" s="1" t="s">
        <v>6053</v>
      </c>
      <c r="H1229" s="1">
        <v>100006780</v>
      </c>
      <c r="I1229" s="1">
        <v>1</v>
      </c>
      <c r="J1229" s="1" t="s">
        <v>2278</v>
      </c>
      <c r="K1229" s="1" t="s">
        <v>1708</v>
      </c>
      <c r="L1229" s="1" t="s">
        <v>15</v>
      </c>
      <c r="M1229" s="1" t="s">
        <v>9</v>
      </c>
    </row>
    <row r="1230" spans="1:13">
      <c r="A1230" s="1">
        <v>100006782</v>
      </c>
      <c r="B1230" s="1" t="s">
        <v>1126</v>
      </c>
      <c r="C1230" s="1" t="s">
        <v>1662</v>
      </c>
      <c r="D1230" s="1" t="s">
        <v>2279</v>
      </c>
      <c r="E1230" s="1" t="s">
        <v>20</v>
      </c>
      <c r="F1230" s="1" t="s">
        <v>72</v>
      </c>
      <c r="G1230" s="1" t="s">
        <v>6053</v>
      </c>
      <c r="H1230" s="1">
        <v>100006782</v>
      </c>
      <c r="I1230" s="1">
        <v>1</v>
      </c>
      <c r="J1230" s="1" t="s">
        <v>2280</v>
      </c>
      <c r="K1230" s="1" t="s">
        <v>1708</v>
      </c>
      <c r="L1230" s="1" t="s">
        <v>15</v>
      </c>
      <c r="M1230" s="1" t="s">
        <v>69</v>
      </c>
    </row>
    <row r="1231" spans="1:13">
      <c r="A1231" s="1">
        <v>100006792</v>
      </c>
      <c r="B1231" s="1" t="s">
        <v>1126</v>
      </c>
      <c r="C1231" s="1" t="s">
        <v>1628</v>
      </c>
      <c r="D1231" s="1" t="s">
        <v>12</v>
      </c>
      <c r="E1231" s="1" t="s">
        <v>11</v>
      </c>
      <c r="F1231" s="1" t="s">
        <v>12</v>
      </c>
      <c r="G1231" s="1" t="s">
        <v>6053</v>
      </c>
      <c r="H1231" s="1">
        <v>100006792</v>
      </c>
      <c r="I1231" s="1">
        <v>1</v>
      </c>
      <c r="J1231" s="1" t="s">
        <v>2281</v>
      </c>
      <c r="K1231" s="1" t="s">
        <v>2282</v>
      </c>
      <c r="L1231" s="1" t="s">
        <v>32</v>
      </c>
      <c r="M1231" s="1" t="s">
        <v>9</v>
      </c>
    </row>
    <row r="1232" spans="1:13">
      <c r="A1232" s="1">
        <v>100006794</v>
      </c>
      <c r="B1232" s="1" t="s">
        <v>1126</v>
      </c>
      <c r="C1232" s="1" t="s">
        <v>1628</v>
      </c>
      <c r="D1232" s="1" t="s">
        <v>2283</v>
      </c>
      <c r="E1232" s="1" t="s">
        <v>27</v>
      </c>
      <c r="F1232" s="1" t="s">
        <v>18</v>
      </c>
      <c r="G1232" s="1" t="s">
        <v>6053</v>
      </c>
      <c r="H1232" s="1">
        <v>100006794</v>
      </c>
      <c r="I1232" s="1">
        <v>1</v>
      </c>
      <c r="J1232" s="1" t="s">
        <v>2284</v>
      </c>
      <c r="K1232" s="1" t="s">
        <v>1708</v>
      </c>
      <c r="L1232" s="1" t="s">
        <v>15</v>
      </c>
      <c r="M1232" s="1" t="s">
        <v>16</v>
      </c>
    </row>
    <row r="1233" spans="1:13">
      <c r="A1233" s="1">
        <v>100006796</v>
      </c>
      <c r="B1233" s="1" t="s">
        <v>1126</v>
      </c>
      <c r="C1233" s="1" t="s">
        <v>1628</v>
      </c>
      <c r="D1233" s="1" t="s">
        <v>2285</v>
      </c>
      <c r="E1233" s="1" t="s">
        <v>11</v>
      </c>
      <c r="F1233" s="1" t="s">
        <v>12</v>
      </c>
      <c r="G1233" s="1" t="s">
        <v>6053</v>
      </c>
      <c r="H1233" s="1">
        <v>100006796</v>
      </c>
      <c r="I1233" s="1">
        <v>1</v>
      </c>
      <c r="J1233" s="1" t="s">
        <v>2286</v>
      </c>
      <c r="K1233" s="1" t="s">
        <v>2282</v>
      </c>
      <c r="L1233" s="1" t="s">
        <v>32</v>
      </c>
      <c r="M1233" s="1" t="s">
        <v>9</v>
      </c>
    </row>
    <row r="1234" spans="1:13">
      <c r="A1234" s="1">
        <v>100006810</v>
      </c>
      <c r="B1234" s="1" t="s">
        <v>1126</v>
      </c>
      <c r="C1234" s="1" t="s">
        <v>1628</v>
      </c>
      <c r="D1234" s="1" t="s">
        <v>686</v>
      </c>
      <c r="E1234" s="1" t="s">
        <v>2</v>
      </c>
      <c r="F1234" s="1" t="s">
        <v>46</v>
      </c>
      <c r="G1234" s="1" t="s">
        <v>6053</v>
      </c>
      <c r="H1234" s="1">
        <v>100006810</v>
      </c>
      <c r="I1234" s="1">
        <v>1</v>
      </c>
      <c r="J1234" s="1" t="s">
        <v>2287</v>
      </c>
      <c r="K1234" s="1" t="s">
        <v>1710</v>
      </c>
      <c r="L1234" s="1" t="s">
        <v>8</v>
      </c>
      <c r="M1234" s="1" t="s">
        <v>9</v>
      </c>
    </row>
    <row r="1235" spans="1:13">
      <c r="A1235" s="1">
        <v>100006814</v>
      </c>
      <c r="B1235" s="1" t="s">
        <v>1126</v>
      </c>
      <c r="C1235" s="1" t="s">
        <v>1628</v>
      </c>
      <c r="D1235" s="1" t="s">
        <v>2288</v>
      </c>
      <c r="E1235" s="1" t="s">
        <v>20</v>
      </c>
      <c r="F1235" s="1" t="s">
        <v>100</v>
      </c>
      <c r="G1235" s="1" t="s">
        <v>6054</v>
      </c>
      <c r="H1235" s="1">
        <v>100017437</v>
      </c>
      <c r="I1235" s="1">
        <v>4</v>
      </c>
      <c r="J1235" s="1" t="s">
        <v>2289</v>
      </c>
      <c r="K1235" s="1" t="s">
        <v>2290</v>
      </c>
      <c r="L1235" s="1" t="s">
        <v>44</v>
      </c>
      <c r="M1235" s="1" t="s">
        <v>9</v>
      </c>
    </row>
    <row r="1236" spans="1:13">
      <c r="A1236" s="1">
        <v>100006815</v>
      </c>
      <c r="B1236" s="1" t="s">
        <v>1126</v>
      </c>
      <c r="C1236" s="1" t="s">
        <v>1628</v>
      </c>
      <c r="D1236" s="1" t="s">
        <v>2291</v>
      </c>
      <c r="E1236" s="1" t="s">
        <v>20</v>
      </c>
      <c r="F1236" s="1" t="s">
        <v>72</v>
      </c>
      <c r="G1236" s="1" t="s">
        <v>6054</v>
      </c>
      <c r="H1236" s="1">
        <v>100017437</v>
      </c>
      <c r="I1236" s="1">
        <v>4</v>
      </c>
      <c r="J1236" s="1" t="s">
        <v>2289</v>
      </c>
      <c r="K1236" s="1" t="s">
        <v>2290</v>
      </c>
      <c r="L1236" s="1" t="s">
        <v>44</v>
      </c>
      <c r="M1236" s="1" t="s">
        <v>9</v>
      </c>
    </row>
    <row r="1237" spans="1:13">
      <c r="A1237" s="1">
        <v>100006816</v>
      </c>
      <c r="B1237" s="1" t="s">
        <v>1126</v>
      </c>
      <c r="C1237" s="1" t="s">
        <v>1628</v>
      </c>
      <c r="D1237" s="1" t="s">
        <v>2292</v>
      </c>
      <c r="E1237" s="1" t="s">
        <v>20</v>
      </c>
      <c r="F1237" s="1" t="s">
        <v>72</v>
      </c>
      <c r="G1237" s="1" t="s">
        <v>6053</v>
      </c>
      <c r="H1237" s="1">
        <v>100006816</v>
      </c>
      <c r="I1237" s="1">
        <v>1</v>
      </c>
      <c r="J1237" s="1" t="s">
        <v>2293</v>
      </c>
      <c r="K1237" s="1" t="s">
        <v>1708</v>
      </c>
      <c r="L1237" s="1" t="s">
        <v>15</v>
      </c>
      <c r="M1237" s="1" t="s">
        <v>9</v>
      </c>
    </row>
    <row r="1238" spans="1:13">
      <c r="A1238" s="1">
        <v>100006819</v>
      </c>
      <c r="B1238" s="1" t="s">
        <v>1126</v>
      </c>
      <c r="C1238" s="1" t="s">
        <v>1628</v>
      </c>
      <c r="D1238" s="1" t="s">
        <v>12</v>
      </c>
      <c r="E1238" s="1" t="s">
        <v>11</v>
      </c>
      <c r="F1238" s="1" t="s">
        <v>12</v>
      </c>
      <c r="G1238" s="1" t="s">
        <v>6053</v>
      </c>
      <c r="H1238" s="1">
        <v>100006819</v>
      </c>
      <c r="I1238" s="1">
        <v>1</v>
      </c>
      <c r="J1238" s="1" t="s">
        <v>2294</v>
      </c>
      <c r="K1238" s="1" t="s">
        <v>2295</v>
      </c>
      <c r="L1238" s="1" t="s">
        <v>32</v>
      </c>
      <c r="M1238" s="1" t="s">
        <v>9</v>
      </c>
    </row>
    <row r="1239" spans="1:13">
      <c r="A1239" s="1">
        <v>100006822</v>
      </c>
      <c r="B1239" s="1" t="s">
        <v>1126</v>
      </c>
      <c r="C1239" s="1" t="s">
        <v>1628</v>
      </c>
      <c r="D1239" s="1" t="s">
        <v>18</v>
      </c>
      <c r="E1239" s="1" t="s">
        <v>27</v>
      </c>
      <c r="F1239" s="1" t="s">
        <v>18</v>
      </c>
      <c r="G1239" s="1" t="s">
        <v>6053</v>
      </c>
      <c r="H1239" s="1">
        <v>100006822</v>
      </c>
      <c r="I1239" s="1">
        <v>1</v>
      </c>
      <c r="J1239" s="1" t="s">
        <v>2296</v>
      </c>
      <c r="K1239" s="1" t="s">
        <v>1708</v>
      </c>
      <c r="L1239" s="1" t="s">
        <v>15</v>
      </c>
      <c r="M1239" s="1" t="s">
        <v>9</v>
      </c>
    </row>
    <row r="1240" spans="1:13">
      <c r="A1240" s="1">
        <v>100006829</v>
      </c>
      <c r="B1240" s="1" t="s">
        <v>1126</v>
      </c>
      <c r="C1240" s="1" t="s">
        <v>1628</v>
      </c>
      <c r="D1240" s="1" t="s">
        <v>390</v>
      </c>
      <c r="E1240" s="1" t="s">
        <v>20</v>
      </c>
      <c r="F1240" s="1" t="s">
        <v>72</v>
      </c>
      <c r="G1240" s="1" t="s">
        <v>6053</v>
      </c>
      <c r="H1240" s="1">
        <v>100006829</v>
      </c>
      <c r="I1240" s="1">
        <v>1</v>
      </c>
      <c r="J1240" s="1" t="s">
        <v>2297</v>
      </c>
      <c r="K1240" s="1" t="s">
        <v>1708</v>
      </c>
      <c r="L1240" s="1" t="s">
        <v>15</v>
      </c>
      <c r="M1240" s="1" t="s">
        <v>9</v>
      </c>
    </row>
    <row r="1241" spans="1:13">
      <c r="A1241" s="1">
        <v>100006831</v>
      </c>
      <c r="B1241" s="1" t="s">
        <v>1126</v>
      </c>
      <c r="C1241" s="1" t="s">
        <v>1628</v>
      </c>
      <c r="D1241" s="1" t="s">
        <v>2298</v>
      </c>
      <c r="E1241" s="1" t="s">
        <v>20</v>
      </c>
      <c r="F1241" s="1" t="s">
        <v>72</v>
      </c>
      <c r="G1241" s="1" t="s">
        <v>6053</v>
      </c>
      <c r="H1241" s="1">
        <v>100006831</v>
      </c>
      <c r="I1241" s="1">
        <v>1</v>
      </c>
      <c r="J1241" s="1" t="s">
        <v>2299</v>
      </c>
      <c r="K1241" s="1" t="s">
        <v>1708</v>
      </c>
      <c r="L1241" s="1" t="s">
        <v>15</v>
      </c>
      <c r="M1241" s="1" t="s">
        <v>9</v>
      </c>
    </row>
    <row r="1242" spans="1:13">
      <c r="A1242" s="1">
        <v>100006835</v>
      </c>
      <c r="B1242" s="1" t="s">
        <v>1126</v>
      </c>
      <c r="C1242" s="1" t="s">
        <v>1628</v>
      </c>
      <c r="D1242" s="1" t="s">
        <v>2300</v>
      </c>
      <c r="E1242" s="1" t="s">
        <v>11</v>
      </c>
      <c r="F1242" s="1" t="s">
        <v>12</v>
      </c>
      <c r="G1242" s="1" t="s">
        <v>6053</v>
      </c>
      <c r="H1242" s="1">
        <v>100006835</v>
      </c>
      <c r="I1242" s="1">
        <v>1</v>
      </c>
      <c r="J1242" s="1" t="s">
        <v>2301</v>
      </c>
      <c r="K1242" s="1" t="s">
        <v>1532</v>
      </c>
      <c r="L1242" s="1" t="s">
        <v>39</v>
      </c>
      <c r="M1242" s="1" t="s">
        <v>9</v>
      </c>
    </row>
    <row r="1243" spans="1:13">
      <c r="A1243" s="1">
        <v>100006837</v>
      </c>
      <c r="B1243" s="1" t="s">
        <v>1126</v>
      </c>
      <c r="C1243" s="1" t="s">
        <v>1628</v>
      </c>
      <c r="D1243" s="1" t="s">
        <v>100</v>
      </c>
      <c r="E1243" s="1" t="s">
        <v>20</v>
      </c>
      <c r="F1243" s="1" t="s">
        <v>100</v>
      </c>
      <c r="G1243" s="1" t="s">
        <v>6053</v>
      </c>
      <c r="H1243" s="1">
        <v>100006837</v>
      </c>
      <c r="I1243" s="1">
        <v>1</v>
      </c>
      <c r="J1243" s="1" t="s">
        <v>2302</v>
      </c>
      <c r="K1243" s="1" t="s">
        <v>1708</v>
      </c>
      <c r="L1243" s="1" t="s">
        <v>15</v>
      </c>
      <c r="M1243" s="1" t="s">
        <v>9</v>
      </c>
    </row>
    <row r="1244" spans="1:13">
      <c r="A1244" s="1">
        <v>100006838</v>
      </c>
      <c r="B1244" s="1" t="s">
        <v>1126</v>
      </c>
      <c r="C1244" s="1" t="s">
        <v>1628</v>
      </c>
      <c r="D1244" s="1" t="s">
        <v>12</v>
      </c>
      <c r="E1244" s="1" t="s">
        <v>11</v>
      </c>
      <c r="F1244" s="1" t="s">
        <v>12</v>
      </c>
      <c r="G1244" s="1" t="s">
        <v>6053</v>
      </c>
      <c r="H1244" s="1">
        <v>100006838</v>
      </c>
      <c r="I1244" s="1">
        <v>1</v>
      </c>
      <c r="J1244" s="1" t="s">
        <v>2303</v>
      </c>
      <c r="K1244" s="1" t="s">
        <v>2295</v>
      </c>
      <c r="L1244" s="1" t="s">
        <v>32</v>
      </c>
      <c r="M1244" s="1" t="s">
        <v>9</v>
      </c>
    </row>
    <row r="1245" spans="1:13">
      <c r="A1245" s="1">
        <v>100006846</v>
      </c>
      <c r="B1245" s="1" t="s">
        <v>1126</v>
      </c>
      <c r="C1245" s="1" t="s">
        <v>1628</v>
      </c>
      <c r="D1245" s="1" t="s">
        <v>176</v>
      </c>
      <c r="E1245" s="1" t="s">
        <v>11</v>
      </c>
      <c r="F1245" s="1" t="s">
        <v>12</v>
      </c>
      <c r="G1245" s="1" t="s">
        <v>6053</v>
      </c>
      <c r="H1245" s="1">
        <v>100006846</v>
      </c>
      <c r="I1245" s="1">
        <v>1</v>
      </c>
      <c r="J1245" s="1" t="s">
        <v>2304</v>
      </c>
      <c r="K1245" s="1" t="s">
        <v>2305</v>
      </c>
      <c r="L1245" s="1" t="s">
        <v>32</v>
      </c>
      <c r="M1245" s="1" t="s">
        <v>9</v>
      </c>
    </row>
    <row r="1246" spans="1:13">
      <c r="A1246" s="1">
        <v>100006855</v>
      </c>
      <c r="B1246" s="1" t="s">
        <v>1126</v>
      </c>
      <c r="C1246" s="1" t="s">
        <v>1628</v>
      </c>
      <c r="D1246" s="1" t="s">
        <v>252</v>
      </c>
      <c r="E1246" s="1" t="s">
        <v>11</v>
      </c>
      <c r="F1246" s="1" t="s">
        <v>12</v>
      </c>
      <c r="G1246" s="1" t="s">
        <v>6054</v>
      </c>
      <c r="H1246" s="1">
        <v>100005910</v>
      </c>
      <c r="I1246" s="1">
        <v>2</v>
      </c>
      <c r="J1246" s="1" t="s">
        <v>2306</v>
      </c>
      <c r="K1246" s="1" t="s">
        <v>1969</v>
      </c>
      <c r="L1246" s="1" t="s">
        <v>32</v>
      </c>
      <c r="M1246" s="1" t="s">
        <v>9</v>
      </c>
    </row>
    <row r="1247" spans="1:13">
      <c r="A1247" s="1">
        <v>100006888</v>
      </c>
      <c r="B1247" s="1" t="s">
        <v>1126</v>
      </c>
      <c r="C1247" s="1" t="s">
        <v>1623</v>
      </c>
      <c r="D1247" s="1" t="s">
        <v>2307</v>
      </c>
      <c r="E1247" s="1" t="s">
        <v>11</v>
      </c>
      <c r="F1247" s="1" t="s">
        <v>12</v>
      </c>
      <c r="G1247" s="1" t="s">
        <v>6054</v>
      </c>
      <c r="H1247" s="1">
        <v>100017429</v>
      </c>
      <c r="I1247" s="1">
        <v>3</v>
      </c>
      <c r="J1247" s="1" t="s">
        <v>1943</v>
      </c>
      <c r="K1247" s="1" t="s">
        <v>1439</v>
      </c>
      <c r="L1247" s="1" t="s">
        <v>39</v>
      </c>
      <c r="M1247" s="1" t="s">
        <v>16</v>
      </c>
    </row>
    <row r="1248" spans="1:13">
      <c r="A1248" s="1">
        <v>100006897</v>
      </c>
      <c r="B1248" s="1" t="s">
        <v>1126</v>
      </c>
      <c r="C1248" s="1" t="s">
        <v>1623</v>
      </c>
      <c r="D1248" s="1" t="s">
        <v>2308</v>
      </c>
      <c r="E1248" s="1" t="s">
        <v>20</v>
      </c>
      <c r="F1248" s="1" t="s">
        <v>100</v>
      </c>
      <c r="G1248" s="1" t="s">
        <v>6054</v>
      </c>
      <c r="H1248" s="1">
        <v>100017437</v>
      </c>
      <c r="I1248" s="1">
        <v>4</v>
      </c>
      <c r="J1248" s="1" t="s">
        <v>2309</v>
      </c>
      <c r="K1248" s="1" t="s">
        <v>2290</v>
      </c>
      <c r="L1248" s="1" t="s">
        <v>44</v>
      </c>
      <c r="M1248" s="1" t="s">
        <v>9</v>
      </c>
    </row>
    <row r="1249" spans="1:13">
      <c r="A1249" s="1">
        <v>100006898</v>
      </c>
      <c r="B1249" s="1" t="s">
        <v>1126</v>
      </c>
      <c r="C1249" s="1" t="s">
        <v>1623</v>
      </c>
      <c r="D1249" s="1" t="s">
        <v>2310</v>
      </c>
      <c r="E1249" s="1" t="s">
        <v>24</v>
      </c>
      <c r="F1249" s="1" t="s">
        <v>64</v>
      </c>
      <c r="G1249" s="1" t="s">
        <v>6054</v>
      </c>
      <c r="H1249" s="1">
        <v>100005778</v>
      </c>
      <c r="I1249" s="1">
        <v>2</v>
      </c>
      <c r="J1249" s="1" t="s">
        <v>1903</v>
      </c>
      <c r="K1249" s="1" t="s">
        <v>1922</v>
      </c>
      <c r="L1249" s="1" t="s">
        <v>44</v>
      </c>
      <c r="M1249" s="1" t="s">
        <v>9</v>
      </c>
    </row>
    <row r="1250" spans="1:13">
      <c r="A1250" s="1">
        <v>100006906</v>
      </c>
      <c r="B1250" s="1" t="s">
        <v>2314</v>
      </c>
      <c r="C1250" s="1" t="s">
        <v>2313</v>
      </c>
      <c r="D1250" s="1" t="s">
        <v>2311</v>
      </c>
      <c r="E1250" s="1" t="s">
        <v>24</v>
      </c>
      <c r="F1250" s="1" t="s">
        <v>64</v>
      </c>
      <c r="G1250" s="1" t="s">
        <v>6053</v>
      </c>
      <c r="H1250" s="1">
        <v>100006906</v>
      </c>
      <c r="I1250" s="1">
        <v>1</v>
      </c>
      <c r="J1250" s="1" t="s">
        <v>2312</v>
      </c>
      <c r="K1250" s="1" t="s">
        <v>2315</v>
      </c>
      <c r="L1250" s="1" t="s">
        <v>44</v>
      </c>
      <c r="M1250" s="1" t="s">
        <v>339</v>
      </c>
    </row>
    <row r="1251" spans="1:13">
      <c r="A1251" s="1">
        <v>100006932</v>
      </c>
      <c r="B1251" s="1" t="s">
        <v>1126</v>
      </c>
      <c r="C1251" s="1" t="s">
        <v>1631</v>
      </c>
      <c r="D1251" s="1" t="s">
        <v>2316</v>
      </c>
      <c r="E1251" s="1" t="s">
        <v>2</v>
      </c>
      <c r="F1251" s="1" t="s">
        <v>670</v>
      </c>
      <c r="G1251" s="1" t="s">
        <v>6054</v>
      </c>
      <c r="H1251" s="1">
        <v>100017442</v>
      </c>
      <c r="I1251" s="1">
        <v>5</v>
      </c>
      <c r="J1251" s="1" t="s">
        <v>2317</v>
      </c>
      <c r="K1251" s="1" t="s">
        <v>1710</v>
      </c>
      <c r="L1251" s="1" t="s">
        <v>8</v>
      </c>
      <c r="M1251" s="1" t="s">
        <v>9</v>
      </c>
    </row>
    <row r="1252" spans="1:13">
      <c r="A1252" s="1">
        <v>100006935</v>
      </c>
      <c r="B1252" s="1" t="s">
        <v>1126</v>
      </c>
      <c r="C1252" s="1" t="s">
        <v>1623</v>
      </c>
      <c r="D1252" s="1" t="s">
        <v>252</v>
      </c>
      <c r="E1252" s="1" t="s">
        <v>11</v>
      </c>
      <c r="F1252" s="1" t="s">
        <v>12</v>
      </c>
      <c r="G1252" s="1" t="s">
        <v>6054</v>
      </c>
      <c r="H1252" s="1">
        <v>100005764</v>
      </c>
      <c r="I1252" s="1">
        <v>2</v>
      </c>
      <c r="J1252" s="1" t="s">
        <v>2318</v>
      </c>
      <c r="K1252" s="1" t="s">
        <v>1895</v>
      </c>
      <c r="L1252" s="1" t="s">
        <v>32</v>
      </c>
      <c r="M1252" s="1" t="s">
        <v>9</v>
      </c>
    </row>
    <row r="1253" spans="1:13">
      <c r="A1253" s="1">
        <v>100006941</v>
      </c>
      <c r="B1253" s="1" t="s">
        <v>1126</v>
      </c>
      <c r="C1253" s="1" t="s">
        <v>1631</v>
      </c>
      <c r="D1253" s="1" t="s">
        <v>2319</v>
      </c>
      <c r="E1253" s="1" t="s">
        <v>2</v>
      </c>
      <c r="F1253" s="1" t="s">
        <v>277</v>
      </c>
      <c r="G1253" s="1" t="s">
        <v>6054</v>
      </c>
      <c r="H1253" s="1">
        <v>100017442</v>
      </c>
      <c r="I1253" s="1">
        <v>5</v>
      </c>
      <c r="J1253" s="1" t="s">
        <v>2317</v>
      </c>
      <c r="K1253" s="1" t="s">
        <v>1710</v>
      </c>
      <c r="L1253" s="1" t="s">
        <v>8</v>
      </c>
      <c r="M1253" s="1" t="s">
        <v>9</v>
      </c>
    </row>
    <row r="1254" spans="1:13">
      <c r="A1254" s="1">
        <v>100006943</v>
      </c>
      <c r="B1254" s="1" t="s">
        <v>1126</v>
      </c>
      <c r="C1254" s="1" t="s">
        <v>1628</v>
      </c>
      <c r="D1254" s="1" t="s">
        <v>2320</v>
      </c>
      <c r="E1254" s="1" t="s">
        <v>2</v>
      </c>
      <c r="F1254" s="1" t="s">
        <v>46</v>
      </c>
      <c r="G1254" s="1" t="s">
        <v>6054</v>
      </c>
      <c r="H1254" s="1">
        <v>100017436</v>
      </c>
      <c r="I1254" s="1">
        <v>4</v>
      </c>
      <c r="J1254" s="1" t="s">
        <v>2321</v>
      </c>
      <c r="K1254" s="1" t="s">
        <v>1710</v>
      </c>
      <c r="L1254" s="1" t="s">
        <v>8</v>
      </c>
      <c r="M1254" s="1" t="s">
        <v>9</v>
      </c>
    </row>
    <row r="1255" spans="1:13">
      <c r="A1255" s="1">
        <v>100006945</v>
      </c>
      <c r="B1255" s="1" t="s">
        <v>1126</v>
      </c>
      <c r="C1255" s="1" t="s">
        <v>1125</v>
      </c>
      <c r="D1255" s="1" t="s">
        <v>2322</v>
      </c>
      <c r="E1255" s="1" t="s">
        <v>2</v>
      </c>
      <c r="F1255" s="1" t="s">
        <v>46</v>
      </c>
      <c r="G1255" s="1" t="s">
        <v>6054</v>
      </c>
      <c r="H1255" s="1">
        <v>100005180</v>
      </c>
      <c r="I1255" s="1">
        <v>3</v>
      </c>
      <c r="J1255" s="1" t="s">
        <v>2323</v>
      </c>
      <c r="K1255" s="1" t="s">
        <v>1710</v>
      </c>
      <c r="L1255" s="1" t="s">
        <v>8</v>
      </c>
      <c r="M1255" s="1" t="s">
        <v>9</v>
      </c>
    </row>
    <row r="1256" spans="1:13">
      <c r="A1256" s="1">
        <v>100006946</v>
      </c>
      <c r="B1256" s="1" t="s">
        <v>1126</v>
      </c>
      <c r="C1256" s="1" t="s">
        <v>1125</v>
      </c>
      <c r="D1256" s="1" t="s">
        <v>2322</v>
      </c>
      <c r="E1256" s="1" t="s">
        <v>2</v>
      </c>
      <c r="F1256" s="1" t="s">
        <v>46</v>
      </c>
      <c r="G1256" s="1" t="s">
        <v>6054</v>
      </c>
      <c r="H1256" s="1">
        <v>100005310</v>
      </c>
      <c r="I1256" s="1">
        <v>3</v>
      </c>
      <c r="J1256" s="1" t="s">
        <v>2324</v>
      </c>
      <c r="K1256" s="1" t="s">
        <v>1710</v>
      </c>
      <c r="L1256" s="1" t="s">
        <v>8</v>
      </c>
      <c r="M1256" s="1" t="s">
        <v>9</v>
      </c>
    </row>
    <row r="1257" spans="1:13">
      <c r="A1257" s="1">
        <v>100006949</v>
      </c>
      <c r="B1257" s="1" t="s">
        <v>1126</v>
      </c>
      <c r="C1257" s="1" t="s">
        <v>1623</v>
      </c>
      <c r="D1257" s="1" t="s">
        <v>2325</v>
      </c>
      <c r="E1257" s="1" t="s">
        <v>2</v>
      </c>
      <c r="F1257" s="1" t="s">
        <v>289</v>
      </c>
      <c r="G1257" s="1" t="s">
        <v>6054</v>
      </c>
      <c r="H1257" s="1">
        <v>100017431</v>
      </c>
      <c r="I1257" s="1">
        <v>5</v>
      </c>
      <c r="J1257" s="1" t="s">
        <v>2326</v>
      </c>
      <c r="K1257" s="1" t="s">
        <v>1710</v>
      </c>
      <c r="L1257" s="1" t="s">
        <v>8</v>
      </c>
      <c r="M1257" s="1" t="s">
        <v>9</v>
      </c>
    </row>
    <row r="1258" spans="1:13">
      <c r="A1258" s="1">
        <v>100006950</v>
      </c>
      <c r="B1258" s="1" t="s">
        <v>1126</v>
      </c>
      <c r="C1258" s="1" t="s">
        <v>1125</v>
      </c>
      <c r="D1258" s="1" t="s">
        <v>2322</v>
      </c>
      <c r="E1258" s="1" t="s">
        <v>2</v>
      </c>
      <c r="F1258" s="1" t="s">
        <v>46</v>
      </c>
      <c r="G1258" s="1" t="s">
        <v>6054</v>
      </c>
      <c r="H1258" s="1">
        <v>100005180</v>
      </c>
      <c r="I1258" s="1">
        <v>3</v>
      </c>
      <c r="J1258" s="1" t="s">
        <v>1861</v>
      </c>
      <c r="K1258" s="1" t="s">
        <v>1710</v>
      </c>
      <c r="L1258" s="1" t="s">
        <v>8</v>
      </c>
      <c r="M1258" s="1" t="s">
        <v>9</v>
      </c>
    </row>
    <row r="1259" spans="1:13">
      <c r="A1259" s="1">
        <v>100006951</v>
      </c>
      <c r="B1259" s="1" t="s">
        <v>1126</v>
      </c>
      <c r="C1259" s="1" t="s">
        <v>1125</v>
      </c>
      <c r="D1259" s="1" t="s">
        <v>2322</v>
      </c>
      <c r="E1259" s="1" t="s">
        <v>2</v>
      </c>
      <c r="F1259" s="1" t="s">
        <v>46</v>
      </c>
      <c r="G1259" s="1" t="s">
        <v>6054</v>
      </c>
      <c r="H1259" s="1">
        <v>100005310</v>
      </c>
      <c r="I1259" s="1">
        <v>3</v>
      </c>
      <c r="J1259" s="1" t="s">
        <v>1763</v>
      </c>
      <c r="K1259" s="1" t="s">
        <v>1710</v>
      </c>
      <c r="L1259" s="1" t="s">
        <v>8</v>
      </c>
      <c r="M1259" s="1" t="s">
        <v>9</v>
      </c>
    </row>
    <row r="1260" spans="1:13">
      <c r="A1260" s="1">
        <v>100006952</v>
      </c>
      <c r="B1260" s="1" t="s">
        <v>1126</v>
      </c>
      <c r="C1260" s="1" t="s">
        <v>1623</v>
      </c>
      <c r="D1260" s="1" t="s">
        <v>2327</v>
      </c>
      <c r="E1260" s="1" t="s">
        <v>2</v>
      </c>
      <c r="F1260" s="1" t="s">
        <v>46</v>
      </c>
      <c r="G1260" s="1" t="s">
        <v>6054</v>
      </c>
      <c r="H1260" s="1">
        <v>100017431</v>
      </c>
      <c r="I1260" s="1">
        <v>5</v>
      </c>
      <c r="J1260" s="1" t="s">
        <v>2326</v>
      </c>
      <c r="K1260" s="1" t="s">
        <v>1710</v>
      </c>
      <c r="L1260" s="1" t="s">
        <v>8</v>
      </c>
      <c r="M1260" s="1" t="s">
        <v>9</v>
      </c>
    </row>
    <row r="1261" spans="1:13">
      <c r="A1261" s="1">
        <v>100006954</v>
      </c>
      <c r="B1261" s="1" t="s">
        <v>1126</v>
      </c>
      <c r="C1261" s="1" t="s">
        <v>1631</v>
      </c>
      <c r="D1261" s="1" t="s">
        <v>494</v>
      </c>
      <c r="E1261" s="1" t="s">
        <v>2</v>
      </c>
      <c r="F1261" s="1" t="s">
        <v>2114</v>
      </c>
      <c r="G1261" s="1" t="s">
        <v>6054</v>
      </c>
      <c r="H1261" s="1">
        <v>100017441</v>
      </c>
      <c r="I1261" s="1">
        <v>4</v>
      </c>
      <c r="J1261" s="1" t="s">
        <v>2328</v>
      </c>
      <c r="K1261" s="1" t="s">
        <v>1710</v>
      </c>
      <c r="L1261" s="1" t="s">
        <v>8</v>
      </c>
      <c r="M1261" s="1" t="s">
        <v>9</v>
      </c>
    </row>
    <row r="1262" spans="1:13">
      <c r="A1262" s="1">
        <v>100006956</v>
      </c>
      <c r="B1262" s="1" t="s">
        <v>1126</v>
      </c>
      <c r="C1262" s="1" t="s">
        <v>1628</v>
      </c>
      <c r="D1262" s="1" t="s">
        <v>2329</v>
      </c>
      <c r="E1262" s="1" t="s">
        <v>2</v>
      </c>
      <c r="F1262" s="1" t="s">
        <v>673</v>
      </c>
      <c r="G1262" s="1" t="s">
        <v>6054</v>
      </c>
      <c r="H1262" s="1">
        <v>100005650</v>
      </c>
      <c r="I1262" s="1">
        <v>2</v>
      </c>
      <c r="J1262" s="1" t="s">
        <v>2330</v>
      </c>
      <c r="K1262" s="1" t="s">
        <v>1710</v>
      </c>
      <c r="L1262" s="1" t="s">
        <v>8</v>
      </c>
      <c r="M1262" s="1" t="s">
        <v>9</v>
      </c>
    </row>
    <row r="1263" spans="1:13">
      <c r="A1263" s="1">
        <v>100006959</v>
      </c>
      <c r="B1263" s="1" t="s">
        <v>1126</v>
      </c>
      <c r="C1263" s="1" t="s">
        <v>1125</v>
      </c>
      <c r="D1263" s="1" t="s">
        <v>2329</v>
      </c>
      <c r="E1263" s="1" t="s">
        <v>2</v>
      </c>
      <c r="F1263" s="1" t="s">
        <v>673</v>
      </c>
      <c r="G1263" s="1" t="s">
        <v>6054</v>
      </c>
      <c r="H1263" s="1">
        <v>100005972</v>
      </c>
      <c r="I1263" s="1">
        <v>3</v>
      </c>
      <c r="J1263" s="1" t="s">
        <v>2331</v>
      </c>
      <c r="K1263" s="1" t="s">
        <v>1710</v>
      </c>
      <c r="L1263" s="1" t="s">
        <v>8</v>
      </c>
      <c r="M1263" s="1" t="s">
        <v>9</v>
      </c>
    </row>
    <row r="1264" spans="1:13">
      <c r="A1264" s="1">
        <v>100006960</v>
      </c>
      <c r="B1264" s="1" t="s">
        <v>1126</v>
      </c>
      <c r="C1264" s="1" t="s">
        <v>1631</v>
      </c>
      <c r="D1264" s="1" t="s">
        <v>2329</v>
      </c>
      <c r="E1264" s="1" t="s">
        <v>2</v>
      </c>
      <c r="F1264" s="1" t="s">
        <v>673</v>
      </c>
      <c r="G1264" s="1" t="s">
        <v>6054</v>
      </c>
      <c r="H1264" s="1">
        <v>100005972</v>
      </c>
      <c r="I1264" s="1">
        <v>3</v>
      </c>
      <c r="J1264" s="1" t="s">
        <v>2328</v>
      </c>
      <c r="K1264" s="1" t="s">
        <v>1710</v>
      </c>
      <c r="L1264" s="1" t="s">
        <v>8</v>
      </c>
      <c r="M1264" s="1" t="s">
        <v>9</v>
      </c>
    </row>
    <row r="1265" spans="1:13">
      <c r="A1265" s="1">
        <v>100006967</v>
      </c>
      <c r="B1265" s="1" t="s">
        <v>1126</v>
      </c>
      <c r="C1265" s="1" t="s">
        <v>1125</v>
      </c>
      <c r="D1265" s="1" t="s">
        <v>1140</v>
      </c>
      <c r="E1265" s="1" t="s">
        <v>2</v>
      </c>
      <c r="F1265" s="1" t="s">
        <v>46</v>
      </c>
      <c r="G1265" s="1" t="s">
        <v>6054</v>
      </c>
      <c r="H1265" s="1">
        <v>100005188</v>
      </c>
      <c r="I1265" s="1">
        <v>2</v>
      </c>
      <c r="J1265" s="1" t="s">
        <v>1679</v>
      </c>
      <c r="K1265" s="1" t="s">
        <v>1710</v>
      </c>
      <c r="L1265" s="1" t="s">
        <v>8</v>
      </c>
      <c r="M1265" s="1" t="s">
        <v>9</v>
      </c>
    </row>
    <row r="1266" spans="1:13">
      <c r="A1266" s="1">
        <v>100006975</v>
      </c>
      <c r="B1266" s="1" t="s">
        <v>1126</v>
      </c>
      <c r="C1266" s="1" t="s">
        <v>1628</v>
      </c>
      <c r="D1266" s="1" t="s">
        <v>46</v>
      </c>
      <c r="E1266" s="1" t="s">
        <v>2</v>
      </c>
      <c r="F1266" s="1" t="s">
        <v>46</v>
      </c>
      <c r="G1266" s="1" t="s">
        <v>6053</v>
      </c>
      <c r="H1266" s="1">
        <v>100006975</v>
      </c>
      <c r="I1266" s="1">
        <v>1</v>
      </c>
      <c r="J1266" s="1" t="s">
        <v>2332</v>
      </c>
      <c r="K1266" s="1" t="s">
        <v>1710</v>
      </c>
      <c r="L1266" s="1" t="s">
        <v>8</v>
      </c>
      <c r="M1266" s="1" t="s">
        <v>9</v>
      </c>
    </row>
    <row r="1267" spans="1:13">
      <c r="A1267" s="1">
        <v>100006978</v>
      </c>
      <c r="B1267" s="1" t="s">
        <v>1126</v>
      </c>
      <c r="C1267" s="1" t="s">
        <v>1644</v>
      </c>
      <c r="D1267" s="1" t="s">
        <v>2333</v>
      </c>
      <c r="E1267" s="1" t="s">
        <v>2</v>
      </c>
      <c r="F1267" s="1" t="s">
        <v>673</v>
      </c>
      <c r="G1267" s="1" t="s">
        <v>6054</v>
      </c>
      <c r="H1267" s="1">
        <v>100017427</v>
      </c>
      <c r="I1267" s="1">
        <v>4</v>
      </c>
      <c r="J1267" s="1" t="s">
        <v>2334</v>
      </c>
      <c r="K1267" s="1" t="s">
        <v>1710</v>
      </c>
      <c r="L1267" s="1" t="s">
        <v>8</v>
      </c>
      <c r="M1267" s="1" t="s">
        <v>16</v>
      </c>
    </row>
    <row r="1268" spans="1:13">
      <c r="A1268" s="1">
        <v>100006981</v>
      </c>
      <c r="B1268" s="1" t="s">
        <v>1126</v>
      </c>
      <c r="C1268" s="1" t="s">
        <v>1631</v>
      </c>
      <c r="D1268" s="1" t="s">
        <v>2335</v>
      </c>
      <c r="E1268" s="1" t="s">
        <v>2</v>
      </c>
      <c r="F1268" s="1" t="s">
        <v>2114</v>
      </c>
      <c r="G1268" s="1" t="s">
        <v>6054</v>
      </c>
      <c r="H1268" s="1">
        <v>100017441</v>
      </c>
      <c r="I1268" s="1">
        <v>4</v>
      </c>
      <c r="J1268" s="1" t="s">
        <v>2336</v>
      </c>
      <c r="K1268" s="1" t="s">
        <v>1710</v>
      </c>
      <c r="L1268" s="1" t="s">
        <v>8</v>
      </c>
      <c r="M1268" s="1" t="s">
        <v>9</v>
      </c>
    </row>
    <row r="1269" spans="1:13">
      <c r="A1269" s="1">
        <v>100006983</v>
      </c>
      <c r="B1269" s="1" t="s">
        <v>1126</v>
      </c>
      <c r="C1269" s="1" t="s">
        <v>1623</v>
      </c>
      <c r="D1269" s="1" t="s">
        <v>2337</v>
      </c>
      <c r="E1269" s="1" t="s">
        <v>11</v>
      </c>
      <c r="F1269" s="1" t="s">
        <v>12</v>
      </c>
      <c r="G1269" s="1" t="s">
        <v>6053</v>
      </c>
      <c r="H1269" s="1">
        <v>100006983</v>
      </c>
      <c r="I1269" s="1">
        <v>1</v>
      </c>
      <c r="J1269" s="1" t="s">
        <v>2338</v>
      </c>
      <c r="K1269" s="1" t="s">
        <v>2339</v>
      </c>
      <c r="L1269" s="1" t="s">
        <v>44</v>
      </c>
      <c r="M1269" s="1" t="s">
        <v>9</v>
      </c>
    </row>
    <row r="1270" spans="1:13">
      <c r="A1270" s="1">
        <v>100006988</v>
      </c>
      <c r="B1270" s="1" t="s">
        <v>1158</v>
      </c>
      <c r="C1270" s="1" t="s">
        <v>1377</v>
      </c>
      <c r="D1270" s="1" t="s">
        <v>365</v>
      </c>
      <c r="E1270" s="1" t="s">
        <v>20</v>
      </c>
      <c r="F1270" s="1" t="s">
        <v>100</v>
      </c>
      <c r="G1270" s="1" t="s">
        <v>6053</v>
      </c>
      <c r="H1270" s="1">
        <v>100006988</v>
      </c>
      <c r="I1270" s="1">
        <v>1</v>
      </c>
      <c r="J1270" s="1" t="s">
        <v>2340</v>
      </c>
      <c r="K1270" s="1" t="s">
        <v>2341</v>
      </c>
      <c r="L1270" s="1" t="s">
        <v>44</v>
      </c>
      <c r="M1270" s="1" t="s">
        <v>339</v>
      </c>
    </row>
    <row r="1271" spans="1:13">
      <c r="A1271" s="1">
        <v>100006993</v>
      </c>
      <c r="B1271" s="1" t="s">
        <v>2344</v>
      </c>
      <c r="C1271" s="1" t="s">
        <v>2343</v>
      </c>
      <c r="D1271" s="1" t="s">
        <v>12</v>
      </c>
      <c r="E1271" s="1" t="s">
        <v>11</v>
      </c>
      <c r="F1271" s="1" t="s">
        <v>12</v>
      </c>
      <c r="G1271" s="1" t="s">
        <v>6053</v>
      </c>
      <c r="H1271" s="1">
        <v>100006993</v>
      </c>
      <c r="I1271" s="1">
        <v>1</v>
      </c>
      <c r="J1271" s="1" t="s">
        <v>2342</v>
      </c>
      <c r="K1271" s="1" t="s">
        <v>2345</v>
      </c>
      <c r="L1271" s="1" t="s">
        <v>32</v>
      </c>
      <c r="M1271" s="1" t="s">
        <v>16</v>
      </c>
    </row>
    <row r="1272" spans="1:13">
      <c r="A1272" s="1">
        <v>100007021</v>
      </c>
      <c r="B1272" s="1" t="s">
        <v>2344</v>
      </c>
      <c r="C1272" s="1" t="s">
        <v>2343</v>
      </c>
      <c r="D1272" s="1" t="s">
        <v>120</v>
      </c>
      <c r="E1272" s="1" t="s">
        <v>20</v>
      </c>
      <c r="F1272" s="1" t="s">
        <v>72</v>
      </c>
      <c r="G1272" s="1" t="s">
        <v>6053</v>
      </c>
      <c r="H1272" s="1">
        <v>100007021</v>
      </c>
      <c r="I1272" s="1">
        <v>1</v>
      </c>
      <c r="J1272" s="1" t="s">
        <v>2346</v>
      </c>
      <c r="K1272" s="1" t="s">
        <v>2347</v>
      </c>
      <c r="L1272" s="1" t="s">
        <v>44</v>
      </c>
      <c r="M1272" s="1" t="s">
        <v>9</v>
      </c>
    </row>
    <row r="1273" spans="1:13">
      <c r="A1273" s="1">
        <v>100007023</v>
      </c>
      <c r="B1273" s="1" t="s">
        <v>2344</v>
      </c>
      <c r="C1273" s="1" t="s">
        <v>2343</v>
      </c>
      <c r="D1273" s="1" t="s">
        <v>18</v>
      </c>
      <c r="E1273" s="1" t="s">
        <v>27</v>
      </c>
      <c r="F1273" s="1" t="s">
        <v>18</v>
      </c>
      <c r="G1273" s="1" t="s">
        <v>6053</v>
      </c>
      <c r="H1273" s="1">
        <v>100007023</v>
      </c>
      <c r="I1273" s="1">
        <v>1</v>
      </c>
      <c r="J1273" s="1" t="s">
        <v>2348</v>
      </c>
      <c r="K1273" s="1" t="s">
        <v>2349</v>
      </c>
      <c r="L1273" s="1" t="s">
        <v>15</v>
      </c>
      <c r="M1273" s="1" t="s">
        <v>9</v>
      </c>
    </row>
    <row r="1274" spans="1:13">
      <c r="A1274" s="1">
        <v>100007026</v>
      </c>
      <c r="B1274" s="1" t="s">
        <v>2344</v>
      </c>
      <c r="C1274" s="1" t="s">
        <v>2343</v>
      </c>
      <c r="D1274" s="1" t="s">
        <v>12</v>
      </c>
      <c r="E1274" s="1" t="s">
        <v>11</v>
      </c>
      <c r="F1274" s="1" t="s">
        <v>12</v>
      </c>
      <c r="G1274" s="1" t="s">
        <v>6053</v>
      </c>
      <c r="H1274" s="1">
        <v>100007026</v>
      </c>
      <c r="I1274" s="1">
        <v>1</v>
      </c>
      <c r="J1274" s="1" t="s">
        <v>2350</v>
      </c>
      <c r="K1274" s="1" t="s">
        <v>2345</v>
      </c>
      <c r="L1274" s="1" t="s">
        <v>32</v>
      </c>
      <c r="M1274" s="1" t="s">
        <v>9</v>
      </c>
    </row>
    <row r="1275" spans="1:13">
      <c r="A1275" s="1">
        <v>100007035</v>
      </c>
      <c r="B1275" s="1" t="s">
        <v>2344</v>
      </c>
      <c r="C1275" s="1" t="s">
        <v>2343</v>
      </c>
      <c r="D1275" s="1" t="s">
        <v>176</v>
      </c>
      <c r="E1275" s="1" t="s">
        <v>11</v>
      </c>
      <c r="F1275" s="1" t="s">
        <v>407</v>
      </c>
      <c r="G1275" s="1" t="s">
        <v>6053</v>
      </c>
      <c r="H1275" s="1">
        <v>100007035</v>
      </c>
      <c r="I1275" s="1">
        <v>1</v>
      </c>
      <c r="J1275" s="1" t="s">
        <v>2351</v>
      </c>
      <c r="K1275" s="1" t="s">
        <v>2352</v>
      </c>
      <c r="L1275" s="1" t="s">
        <v>32</v>
      </c>
      <c r="M1275" s="1" t="s">
        <v>9</v>
      </c>
    </row>
    <row r="1276" spans="1:13">
      <c r="A1276" s="1">
        <v>100007044</v>
      </c>
      <c r="B1276" s="1" t="s">
        <v>2344</v>
      </c>
      <c r="C1276" s="1" t="s">
        <v>2343</v>
      </c>
      <c r="D1276" s="1" t="s">
        <v>176</v>
      </c>
      <c r="E1276" s="1" t="s">
        <v>11</v>
      </c>
      <c r="F1276" s="1" t="s">
        <v>12</v>
      </c>
      <c r="G1276" s="1" t="s">
        <v>6053</v>
      </c>
      <c r="H1276" s="1">
        <v>100007044</v>
      </c>
      <c r="I1276" s="1">
        <v>1</v>
      </c>
      <c r="J1276" s="1" t="s">
        <v>2353</v>
      </c>
      <c r="K1276" s="1" t="s">
        <v>2354</v>
      </c>
      <c r="L1276" s="1" t="s">
        <v>32</v>
      </c>
      <c r="M1276" s="1" t="s">
        <v>9</v>
      </c>
    </row>
    <row r="1277" spans="1:13">
      <c r="A1277" s="1">
        <v>100007050</v>
      </c>
      <c r="B1277" s="1" t="s">
        <v>2344</v>
      </c>
      <c r="C1277" s="1" t="s">
        <v>2343</v>
      </c>
      <c r="D1277" s="1" t="s">
        <v>176</v>
      </c>
      <c r="E1277" s="1" t="s">
        <v>11</v>
      </c>
      <c r="F1277" s="1" t="s">
        <v>12</v>
      </c>
      <c r="G1277" s="1" t="s">
        <v>6053</v>
      </c>
      <c r="H1277" s="1">
        <v>100007050</v>
      </c>
      <c r="I1277" s="1">
        <v>1</v>
      </c>
      <c r="J1277" s="1" t="s">
        <v>2355</v>
      </c>
      <c r="K1277" s="1" t="s">
        <v>2356</v>
      </c>
      <c r="L1277" s="1" t="s">
        <v>32</v>
      </c>
      <c r="M1277" s="1" t="s">
        <v>9</v>
      </c>
    </row>
    <row r="1278" spans="1:13">
      <c r="A1278" s="1">
        <v>100007063</v>
      </c>
      <c r="B1278" s="1" t="s">
        <v>2344</v>
      </c>
      <c r="C1278" s="1" t="s">
        <v>2343</v>
      </c>
      <c r="D1278" s="1" t="s">
        <v>176</v>
      </c>
      <c r="E1278" s="1" t="s">
        <v>11</v>
      </c>
      <c r="F1278" s="1" t="s">
        <v>407</v>
      </c>
      <c r="G1278" s="1" t="s">
        <v>6053</v>
      </c>
      <c r="H1278" s="1">
        <v>100007063</v>
      </c>
      <c r="I1278" s="1">
        <v>1</v>
      </c>
      <c r="J1278" s="1" t="s">
        <v>2357</v>
      </c>
      <c r="K1278" s="1" t="s">
        <v>2358</v>
      </c>
      <c r="L1278" s="1" t="s">
        <v>32</v>
      </c>
      <c r="M1278" s="1" t="s">
        <v>9</v>
      </c>
    </row>
    <row r="1279" spans="1:13">
      <c r="A1279" s="1">
        <v>100007067</v>
      </c>
      <c r="B1279" s="1" t="s">
        <v>2344</v>
      </c>
      <c r="C1279" s="1" t="s">
        <v>2343</v>
      </c>
      <c r="D1279" s="1" t="s">
        <v>2359</v>
      </c>
      <c r="E1279" s="1" t="s">
        <v>11</v>
      </c>
      <c r="F1279" s="1" t="s">
        <v>12</v>
      </c>
      <c r="G1279" s="1" t="s">
        <v>6053</v>
      </c>
      <c r="H1279" s="1">
        <v>100007067</v>
      </c>
      <c r="I1279" s="1">
        <v>1</v>
      </c>
      <c r="J1279" s="1" t="s">
        <v>2360</v>
      </c>
      <c r="K1279" s="1" t="s">
        <v>2361</v>
      </c>
      <c r="L1279" s="1" t="s">
        <v>32</v>
      </c>
      <c r="M1279" s="1" t="s">
        <v>9</v>
      </c>
    </row>
    <row r="1280" spans="1:13">
      <c r="A1280" s="1">
        <v>100007071</v>
      </c>
      <c r="B1280" s="1" t="s">
        <v>2344</v>
      </c>
      <c r="C1280" s="1" t="s">
        <v>2343</v>
      </c>
      <c r="D1280" s="1" t="s">
        <v>176</v>
      </c>
      <c r="E1280" s="1" t="s">
        <v>11</v>
      </c>
      <c r="F1280" s="1" t="s">
        <v>12</v>
      </c>
      <c r="G1280" s="1" t="s">
        <v>6053</v>
      </c>
      <c r="H1280" s="1">
        <v>100007071</v>
      </c>
      <c r="I1280" s="1">
        <v>1</v>
      </c>
      <c r="J1280" s="1" t="s">
        <v>2362</v>
      </c>
      <c r="K1280" s="1" t="s">
        <v>2363</v>
      </c>
      <c r="L1280" s="1" t="s">
        <v>32</v>
      </c>
      <c r="M1280" s="1" t="s">
        <v>9</v>
      </c>
    </row>
    <row r="1281" spans="1:13">
      <c r="A1281" s="1">
        <v>100007078</v>
      </c>
      <c r="B1281" s="1" t="s">
        <v>2344</v>
      </c>
      <c r="C1281" s="1" t="s">
        <v>2343</v>
      </c>
      <c r="D1281" s="1" t="s">
        <v>176</v>
      </c>
      <c r="E1281" s="1" t="s">
        <v>11</v>
      </c>
      <c r="F1281" s="1" t="s">
        <v>12</v>
      </c>
      <c r="G1281" s="1" t="s">
        <v>6053</v>
      </c>
      <c r="H1281" s="1">
        <v>100007078</v>
      </c>
      <c r="I1281" s="1">
        <v>1</v>
      </c>
      <c r="J1281" s="1" t="s">
        <v>2364</v>
      </c>
      <c r="K1281" s="1" t="s">
        <v>2365</v>
      </c>
      <c r="L1281" s="1" t="s">
        <v>32</v>
      </c>
      <c r="M1281" s="1" t="s">
        <v>9</v>
      </c>
    </row>
    <row r="1282" spans="1:13">
      <c r="A1282" s="1">
        <v>100007091</v>
      </c>
      <c r="B1282" s="1" t="s">
        <v>2344</v>
      </c>
      <c r="C1282" s="1" t="s">
        <v>2343</v>
      </c>
      <c r="D1282" s="1" t="s">
        <v>2366</v>
      </c>
      <c r="E1282" s="1" t="s">
        <v>11</v>
      </c>
      <c r="F1282" s="1" t="s">
        <v>12</v>
      </c>
      <c r="G1282" s="1" t="s">
        <v>6053</v>
      </c>
      <c r="H1282" s="1">
        <v>100007091</v>
      </c>
      <c r="I1282" s="1">
        <v>1</v>
      </c>
      <c r="J1282" s="1" t="s">
        <v>2367</v>
      </c>
      <c r="K1282" s="1" t="s">
        <v>2368</v>
      </c>
      <c r="L1282" s="1" t="s">
        <v>32</v>
      </c>
      <c r="M1282" s="1" t="s">
        <v>9</v>
      </c>
    </row>
    <row r="1283" spans="1:13">
      <c r="A1283" s="1">
        <v>100007094</v>
      </c>
      <c r="B1283" s="1" t="s">
        <v>2344</v>
      </c>
      <c r="C1283" s="1" t="s">
        <v>2371</v>
      </c>
      <c r="D1283" s="1" t="s">
        <v>2369</v>
      </c>
      <c r="E1283" s="1" t="s">
        <v>27</v>
      </c>
      <c r="F1283" s="1" t="s">
        <v>18</v>
      </c>
      <c r="G1283" s="1" t="s">
        <v>6053</v>
      </c>
      <c r="H1283" s="1">
        <v>100007094</v>
      </c>
      <c r="I1283" s="1">
        <v>1</v>
      </c>
      <c r="J1283" s="1" t="s">
        <v>2370</v>
      </c>
      <c r="K1283" s="1" t="s">
        <v>2372</v>
      </c>
      <c r="L1283" s="1" t="s">
        <v>8</v>
      </c>
      <c r="M1283" s="1" t="s">
        <v>9</v>
      </c>
    </row>
    <row r="1284" spans="1:13">
      <c r="A1284" s="1">
        <v>100007097</v>
      </c>
      <c r="B1284" s="1" t="s">
        <v>2344</v>
      </c>
      <c r="C1284" s="1" t="s">
        <v>2371</v>
      </c>
      <c r="D1284" s="1" t="s">
        <v>2373</v>
      </c>
      <c r="E1284" s="1" t="s">
        <v>20</v>
      </c>
      <c r="F1284" s="1" t="s">
        <v>100</v>
      </c>
      <c r="G1284" s="1" t="s">
        <v>6053</v>
      </c>
      <c r="H1284" s="1">
        <v>100007097</v>
      </c>
      <c r="I1284" s="1">
        <v>1</v>
      </c>
      <c r="J1284" s="1" t="s">
        <v>2374</v>
      </c>
      <c r="K1284" s="1" t="s">
        <v>2349</v>
      </c>
      <c r="L1284" s="1" t="s">
        <v>15</v>
      </c>
      <c r="M1284" s="1" t="s">
        <v>9</v>
      </c>
    </row>
    <row r="1285" spans="1:13">
      <c r="A1285" s="1">
        <v>100007103</v>
      </c>
      <c r="B1285" s="1" t="s">
        <v>2344</v>
      </c>
      <c r="C1285" s="1" t="s">
        <v>2371</v>
      </c>
      <c r="D1285" s="1" t="s">
        <v>176</v>
      </c>
      <c r="E1285" s="1" t="s">
        <v>11</v>
      </c>
      <c r="F1285" s="1" t="s">
        <v>12</v>
      </c>
      <c r="G1285" s="1" t="s">
        <v>6053</v>
      </c>
      <c r="H1285" s="1">
        <v>100007103</v>
      </c>
      <c r="I1285" s="1">
        <v>1</v>
      </c>
      <c r="J1285" s="1" t="s">
        <v>2375</v>
      </c>
      <c r="K1285" s="1" t="s">
        <v>2376</v>
      </c>
      <c r="L1285" s="1" t="s">
        <v>32</v>
      </c>
      <c r="M1285" s="1" t="s">
        <v>9</v>
      </c>
    </row>
    <row r="1286" spans="1:13">
      <c r="A1286" s="1">
        <v>100007107</v>
      </c>
      <c r="B1286" s="1" t="s">
        <v>2344</v>
      </c>
      <c r="C1286" s="1" t="s">
        <v>2371</v>
      </c>
      <c r="D1286" s="1" t="s">
        <v>2377</v>
      </c>
      <c r="E1286" s="1" t="s">
        <v>20</v>
      </c>
      <c r="F1286" s="1" t="s">
        <v>72</v>
      </c>
      <c r="G1286" s="1" t="s">
        <v>6053</v>
      </c>
      <c r="H1286" s="1">
        <v>100007107</v>
      </c>
      <c r="I1286" s="1">
        <v>1</v>
      </c>
      <c r="J1286" s="1" t="s">
        <v>2378</v>
      </c>
      <c r="K1286" s="1" t="s">
        <v>1215</v>
      </c>
      <c r="L1286" s="1" t="s">
        <v>39</v>
      </c>
      <c r="M1286" s="1" t="s">
        <v>9</v>
      </c>
    </row>
    <row r="1287" spans="1:13">
      <c r="A1287" s="1">
        <v>100007109</v>
      </c>
      <c r="B1287" s="1" t="s">
        <v>2344</v>
      </c>
      <c r="C1287" s="1" t="s">
        <v>2371</v>
      </c>
      <c r="D1287" s="1" t="s">
        <v>2379</v>
      </c>
      <c r="E1287" s="1" t="s">
        <v>20</v>
      </c>
      <c r="F1287" s="1" t="s">
        <v>167</v>
      </c>
      <c r="G1287" s="1" t="s">
        <v>6053</v>
      </c>
      <c r="H1287" s="1">
        <v>100007109</v>
      </c>
      <c r="I1287" s="1">
        <v>1</v>
      </c>
      <c r="J1287" s="1" t="s">
        <v>2378</v>
      </c>
      <c r="K1287" s="1" t="s">
        <v>1215</v>
      </c>
      <c r="L1287" s="1" t="s">
        <v>39</v>
      </c>
      <c r="M1287" s="1" t="s">
        <v>9</v>
      </c>
    </row>
    <row r="1288" spans="1:13">
      <c r="A1288" s="1">
        <v>100007119</v>
      </c>
      <c r="B1288" s="1" t="s">
        <v>2344</v>
      </c>
      <c r="C1288" s="1" t="s">
        <v>2371</v>
      </c>
      <c r="D1288" s="1" t="s">
        <v>12</v>
      </c>
      <c r="E1288" s="1" t="s">
        <v>11</v>
      </c>
      <c r="F1288" s="1" t="s">
        <v>12</v>
      </c>
      <c r="G1288" s="1" t="s">
        <v>6053</v>
      </c>
      <c r="H1288" s="1">
        <v>100007119</v>
      </c>
      <c r="I1288" s="1">
        <v>1</v>
      </c>
      <c r="J1288" s="1" t="s">
        <v>2380</v>
      </c>
      <c r="K1288" s="1" t="s">
        <v>2376</v>
      </c>
      <c r="L1288" s="1" t="s">
        <v>32</v>
      </c>
      <c r="M1288" s="1" t="s">
        <v>9</v>
      </c>
    </row>
    <row r="1289" spans="1:13">
      <c r="A1289" s="1">
        <v>100007125</v>
      </c>
      <c r="B1289" s="1" t="s">
        <v>2344</v>
      </c>
      <c r="C1289" s="1" t="s">
        <v>2371</v>
      </c>
      <c r="D1289" s="1" t="s">
        <v>12</v>
      </c>
      <c r="E1289" s="1" t="s">
        <v>11</v>
      </c>
      <c r="F1289" s="1" t="s">
        <v>407</v>
      </c>
      <c r="G1289" s="1" t="s">
        <v>6053</v>
      </c>
      <c r="H1289" s="1">
        <v>100007125</v>
      </c>
      <c r="I1289" s="1">
        <v>1</v>
      </c>
      <c r="J1289" s="1" t="s">
        <v>2381</v>
      </c>
      <c r="K1289" s="1" t="s">
        <v>2376</v>
      </c>
      <c r="L1289" s="1" t="s">
        <v>32</v>
      </c>
      <c r="M1289" s="1" t="s">
        <v>9</v>
      </c>
    </row>
    <row r="1290" spans="1:13">
      <c r="A1290" s="1">
        <v>100007127</v>
      </c>
      <c r="B1290" s="1" t="s">
        <v>2344</v>
      </c>
      <c r="C1290" s="1" t="s">
        <v>2371</v>
      </c>
      <c r="D1290" s="1" t="s">
        <v>390</v>
      </c>
      <c r="E1290" s="1" t="s">
        <v>20</v>
      </c>
      <c r="F1290" s="1" t="s">
        <v>72</v>
      </c>
      <c r="G1290" s="1" t="s">
        <v>6053</v>
      </c>
      <c r="H1290" s="1">
        <v>100007127</v>
      </c>
      <c r="I1290" s="1">
        <v>1</v>
      </c>
      <c r="J1290" s="1" t="s">
        <v>2382</v>
      </c>
      <c r="K1290" s="1" t="s">
        <v>2349</v>
      </c>
      <c r="L1290" s="1" t="s">
        <v>15</v>
      </c>
      <c r="M1290" s="1" t="s">
        <v>9</v>
      </c>
    </row>
    <row r="1291" spans="1:13">
      <c r="A1291" s="1">
        <v>100007129</v>
      </c>
      <c r="B1291" s="1" t="s">
        <v>2344</v>
      </c>
      <c r="C1291" s="1" t="s">
        <v>2371</v>
      </c>
      <c r="D1291" s="1" t="s">
        <v>899</v>
      </c>
      <c r="E1291" s="1" t="s">
        <v>2</v>
      </c>
      <c r="F1291" s="1" t="s">
        <v>81</v>
      </c>
      <c r="G1291" s="1" t="s">
        <v>6054</v>
      </c>
      <c r="H1291" s="1">
        <v>100017445</v>
      </c>
      <c r="I1291" s="1">
        <v>6</v>
      </c>
      <c r="J1291" s="1" t="s">
        <v>2383</v>
      </c>
      <c r="K1291" s="1" t="s">
        <v>2372</v>
      </c>
      <c r="L1291" s="1" t="s">
        <v>8</v>
      </c>
      <c r="M1291" s="1" t="s">
        <v>339</v>
      </c>
    </row>
    <row r="1292" spans="1:13">
      <c r="A1292" s="1">
        <v>100007131</v>
      </c>
      <c r="B1292" s="1" t="s">
        <v>2344</v>
      </c>
      <c r="C1292" s="1" t="s">
        <v>2371</v>
      </c>
      <c r="D1292" s="1" t="s">
        <v>898</v>
      </c>
      <c r="E1292" s="1" t="s">
        <v>2</v>
      </c>
      <c r="F1292" s="1" t="s">
        <v>46</v>
      </c>
      <c r="G1292" s="1" t="s">
        <v>6054</v>
      </c>
      <c r="H1292" s="1">
        <v>100017445</v>
      </c>
      <c r="I1292" s="1">
        <v>6</v>
      </c>
      <c r="J1292" s="1" t="s">
        <v>2384</v>
      </c>
      <c r="K1292" s="1" t="s">
        <v>2372</v>
      </c>
      <c r="L1292" s="1" t="s">
        <v>8</v>
      </c>
      <c r="M1292" s="1" t="s">
        <v>9</v>
      </c>
    </row>
    <row r="1293" spans="1:13">
      <c r="A1293" s="1">
        <v>100007134</v>
      </c>
      <c r="B1293" s="1" t="s">
        <v>2344</v>
      </c>
      <c r="C1293" s="1" t="s">
        <v>2371</v>
      </c>
      <c r="D1293" s="1" t="s">
        <v>841</v>
      </c>
      <c r="E1293" s="1" t="s">
        <v>2</v>
      </c>
      <c r="F1293" s="1" t="s">
        <v>277</v>
      </c>
      <c r="G1293" s="1" t="s">
        <v>6054</v>
      </c>
      <c r="H1293" s="1">
        <v>100017445</v>
      </c>
      <c r="I1293" s="1">
        <v>6</v>
      </c>
      <c r="J1293" s="1" t="s">
        <v>2384</v>
      </c>
      <c r="K1293" s="1" t="s">
        <v>2372</v>
      </c>
      <c r="L1293" s="1" t="s">
        <v>8</v>
      </c>
      <c r="M1293" s="1" t="s">
        <v>9</v>
      </c>
    </row>
    <row r="1294" spans="1:13">
      <c r="A1294" s="1">
        <v>100007135</v>
      </c>
      <c r="B1294" s="1" t="s">
        <v>2344</v>
      </c>
      <c r="C1294" s="1" t="s">
        <v>2371</v>
      </c>
      <c r="D1294" s="1" t="s">
        <v>176</v>
      </c>
      <c r="E1294" s="1" t="s">
        <v>11</v>
      </c>
      <c r="F1294" s="1" t="s">
        <v>12</v>
      </c>
      <c r="G1294" s="1" t="s">
        <v>6053</v>
      </c>
      <c r="H1294" s="1">
        <v>100007135</v>
      </c>
      <c r="I1294" s="1">
        <v>1</v>
      </c>
      <c r="J1294" s="1" t="s">
        <v>2385</v>
      </c>
      <c r="K1294" s="1" t="s">
        <v>2376</v>
      </c>
      <c r="L1294" s="1" t="s">
        <v>32</v>
      </c>
      <c r="M1294" s="1" t="s">
        <v>9</v>
      </c>
    </row>
    <row r="1295" spans="1:13">
      <c r="A1295" s="1">
        <v>100007139</v>
      </c>
      <c r="B1295" s="1" t="s">
        <v>2344</v>
      </c>
      <c r="C1295" s="1" t="s">
        <v>2371</v>
      </c>
      <c r="D1295" s="1" t="s">
        <v>12</v>
      </c>
      <c r="E1295" s="1" t="s">
        <v>11</v>
      </c>
      <c r="F1295" s="1" t="s">
        <v>12</v>
      </c>
      <c r="G1295" s="1" t="s">
        <v>6053</v>
      </c>
      <c r="H1295" s="1">
        <v>100007139</v>
      </c>
      <c r="I1295" s="1">
        <v>1</v>
      </c>
      <c r="J1295" s="1" t="s">
        <v>2386</v>
      </c>
      <c r="K1295" s="1" t="s">
        <v>2376</v>
      </c>
      <c r="L1295" s="1" t="s">
        <v>32</v>
      </c>
      <c r="M1295" s="1" t="s">
        <v>9</v>
      </c>
    </row>
    <row r="1296" spans="1:13">
      <c r="A1296" s="1">
        <v>100007145</v>
      </c>
      <c r="B1296" s="1" t="s">
        <v>2344</v>
      </c>
      <c r="C1296" s="1" t="s">
        <v>2371</v>
      </c>
      <c r="D1296" s="1" t="s">
        <v>750</v>
      </c>
      <c r="E1296" s="1" t="s">
        <v>20</v>
      </c>
      <c r="F1296" s="1" t="s">
        <v>72</v>
      </c>
      <c r="G1296" s="1" t="s">
        <v>6053</v>
      </c>
      <c r="H1296" s="1">
        <v>100007145</v>
      </c>
      <c r="I1296" s="1">
        <v>1</v>
      </c>
      <c r="J1296" s="1" t="s">
        <v>2387</v>
      </c>
      <c r="K1296" s="1" t="s">
        <v>2349</v>
      </c>
      <c r="L1296" s="1" t="s">
        <v>15</v>
      </c>
      <c r="M1296" s="1" t="s">
        <v>9</v>
      </c>
    </row>
    <row r="1297" spans="1:13">
      <c r="A1297" s="1">
        <v>100007146</v>
      </c>
      <c r="B1297" s="1" t="s">
        <v>2344</v>
      </c>
      <c r="C1297" s="1" t="s">
        <v>2371</v>
      </c>
      <c r="D1297" s="1" t="s">
        <v>2388</v>
      </c>
      <c r="E1297" s="1" t="s">
        <v>2</v>
      </c>
      <c r="F1297" s="1" t="s">
        <v>41</v>
      </c>
      <c r="G1297" s="1" t="s">
        <v>6054</v>
      </c>
      <c r="H1297" s="1">
        <v>100009097</v>
      </c>
      <c r="I1297" s="1">
        <v>2</v>
      </c>
      <c r="J1297" s="1" t="s">
        <v>2389</v>
      </c>
      <c r="K1297" s="1" t="s">
        <v>2390</v>
      </c>
      <c r="L1297" s="1" t="s">
        <v>44</v>
      </c>
      <c r="M1297" s="1" t="s">
        <v>339</v>
      </c>
    </row>
    <row r="1298" spans="1:13">
      <c r="A1298" s="1">
        <v>100007149</v>
      </c>
      <c r="B1298" s="1" t="s">
        <v>2344</v>
      </c>
      <c r="C1298" s="1" t="s">
        <v>2371</v>
      </c>
      <c r="D1298" s="1" t="s">
        <v>710</v>
      </c>
      <c r="E1298" s="1" t="s">
        <v>11</v>
      </c>
      <c r="F1298" s="1" t="s">
        <v>12</v>
      </c>
      <c r="G1298" s="1" t="s">
        <v>6053</v>
      </c>
      <c r="H1298" s="1">
        <v>100007149</v>
      </c>
      <c r="I1298" s="1">
        <v>1</v>
      </c>
      <c r="J1298" s="1" t="s">
        <v>2391</v>
      </c>
      <c r="K1298" s="1" t="s">
        <v>2376</v>
      </c>
      <c r="L1298" s="1" t="s">
        <v>32</v>
      </c>
      <c r="M1298" s="1" t="s">
        <v>9</v>
      </c>
    </row>
    <row r="1299" spans="1:13">
      <c r="A1299" s="1">
        <v>100007153</v>
      </c>
      <c r="B1299" s="1" t="s">
        <v>2344</v>
      </c>
      <c r="C1299" s="1" t="s">
        <v>2371</v>
      </c>
      <c r="D1299" s="1" t="s">
        <v>12</v>
      </c>
      <c r="E1299" s="1" t="s">
        <v>11</v>
      </c>
      <c r="F1299" s="1" t="s">
        <v>12</v>
      </c>
      <c r="G1299" s="1" t="s">
        <v>6053</v>
      </c>
      <c r="H1299" s="1">
        <v>100007153</v>
      </c>
      <c r="I1299" s="1">
        <v>1</v>
      </c>
      <c r="J1299" s="1" t="s">
        <v>2392</v>
      </c>
      <c r="K1299" s="1" t="s">
        <v>2393</v>
      </c>
      <c r="L1299" s="1" t="s">
        <v>32</v>
      </c>
      <c r="M1299" s="1" t="s">
        <v>9</v>
      </c>
    </row>
    <row r="1300" spans="1:13">
      <c r="A1300" s="1">
        <v>100007161</v>
      </c>
      <c r="B1300" s="1" t="s">
        <v>2344</v>
      </c>
      <c r="C1300" s="1" t="s">
        <v>2371</v>
      </c>
      <c r="D1300" s="1" t="s">
        <v>176</v>
      </c>
      <c r="E1300" s="1" t="s">
        <v>11</v>
      </c>
      <c r="F1300" s="1" t="s">
        <v>12</v>
      </c>
      <c r="G1300" s="1" t="s">
        <v>6053</v>
      </c>
      <c r="H1300" s="1">
        <v>100007161</v>
      </c>
      <c r="I1300" s="1">
        <v>1</v>
      </c>
      <c r="J1300" s="1" t="s">
        <v>2394</v>
      </c>
      <c r="K1300" s="1" t="s">
        <v>2393</v>
      </c>
      <c r="L1300" s="1" t="s">
        <v>32</v>
      </c>
      <c r="M1300" s="1" t="s">
        <v>9</v>
      </c>
    </row>
    <row r="1301" spans="1:13">
      <c r="A1301" s="1">
        <v>100007163</v>
      </c>
      <c r="B1301" s="1" t="s">
        <v>2344</v>
      </c>
      <c r="C1301" s="1" t="s">
        <v>2371</v>
      </c>
      <c r="D1301" s="1" t="s">
        <v>176</v>
      </c>
      <c r="E1301" s="1" t="s">
        <v>11</v>
      </c>
      <c r="F1301" s="1" t="s">
        <v>407</v>
      </c>
      <c r="G1301" s="1" t="s">
        <v>6053</v>
      </c>
      <c r="H1301" s="1">
        <v>100007163</v>
      </c>
      <c r="I1301" s="1">
        <v>1</v>
      </c>
      <c r="J1301" s="1" t="s">
        <v>2395</v>
      </c>
      <c r="K1301" s="1" t="s">
        <v>2396</v>
      </c>
      <c r="L1301" s="1" t="s">
        <v>32</v>
      </c>
      <c r="M1301" s="1" t="s">
        <v>9</v>
      </c>
    </row>
    <row r="1302" spans="1:13">
      <c r="A1302" s="1">
        <v>100007168</v>
      </c>
      <c r="B1302" s="1" t="s">
        <v>2344</v>
      </c>
      <c r="C1302" s="1" t="s">
        <v>2371</v>
      </c>
      <c r="D1302" s="1" t="s">
        <v>176</v>
      </c>
      <c r="E1302" s="1" t="s">
        <v>11</v>
      </c>
      <c r="F1302" s="1" t="s">
        <v>407</v>
      </c>
      <c r="G1302" s="1" t="s">
        <v>6053</v>
      </c>
      <c r="H1302" s="1">
        <v>100007168</v>
      </c>
      <c r="I1302" s="1">
        <v>1</v>
      </c>
      <c r="J1302" s="1" t="s">
        <v>2397</v>
      </c>
      <c r="K1302" s="1" t="s">
        <v>2398</v>
      </c>
      <c r="L1302" s="1" t="s">
        <v>32</v>
      </c>
      <c r="M1302" s="1" t="s">
        <v>9</v>
      </c>
    </row>
    <row r="1303" spans="1:13">
      <c r="A1303" s="1">
        <v>100007173</v>
      </c>
      <c r="B1303" s="1" t="s">
        <v>2344</v>
      </c>
      <c r="C1303" s="1" t="s">
        <v>2371</v>
      </c>
      <c r="D1303" s="1" t="s">
        <v>12</v>
      </c>
      <c r="E1303" s="1" t="s">
        <v>11</v>
      </c>
      <c r="F1303" s="1" t="s">
        <v>12</v>
      </c>
      <c r="G1303" s="1" t="s">
        <v>6053</v>
      </c>
      <c r="H1303" s="1">
        <v>100007173</v>
      </c>
      <c r="I1303" s="1">
        <v>1</v>
      </c>
      <c r="J1303" s="1" t="s">
        <v>2399</v>
      </c>
      <c r="K1303" s="1" t="s">
        <v>2400</v>
      </c>
      <c r="L1303" s="1" t="s">
        <v>32</v>
      </c>
      <c r="M1303" s="1" t="s">
        <v>9</v>
      </c>
    </row>
    <row r="1304" spans="1:13">
      <c r="A1304" s="1">
        <v>100007178</v>
      </c>
      <c r="B1304" s="1" t="s">
        <v>2344</v>
      </c>
      <c r="C1304" s="1" t="s">
        <v>2371</v>
      </c>
      <c r="D1304" s="1" t="s">
        <v>176</v>
      </c>
      <c r="E1304" s="1" t="s">
        <v>11</v>
      </c>
      <c r="F1304" s="1" t="s">
        <v>407</v>
      </c>
      <c r="G1304" s="1" t="s">
        <v>6053</v>
      </c>
      <c r="H1304" s="1">
        <v>100007178</v>
      </c>
      <c r="I1304" s="1">
        <v>1</v>
      </c>
      <c r="J1304" s="1" t="s">
        <v>2401</v>
      </c>
      <c r="K1304" s="1" t="s">
        <v>2402</v>
      </c>
      <c r="L1304" s="1" t="s">
        <v>32</v>
      </c>
      <c r="M1304" s="1" t="s">
        <v>9</v>
      </c>
    </row>
    <row r="1305" spans="1:13">
      <c r="A1305" s="1">
        <v>100007183</v>
      </c>
      <c r="B1305" s="1" t="s">
        <v>2344</v>
      </c>
      <c r="C1305" s="1" t="s">
        <v>2371</v>
      </c>
      <c r="D1305" s="1" t="s">
        <v>12</v>
      </c>
      <c r="E1305" s="1" t="s">
        <v>11</v>
      </c>
      <c r="F1305" s="1" t="s">
        <v>12</v>
      </c>
      <c r="G1305" s="1" t="s">
        <v>6053</v>
      </c>
      <c r="H1305" s="1">
        <v>100007183</v>
      </c>
      <c r="I1305" s="1">
        <v>1</v>
      </c>
      <c r="J1305" s="1" t="s">
        <v>2403</v>
      </c>
      <c r="K1305" s="1" t="s">
        <v>2404</v>
      </c>
      <c r="L1305" s="1" t="s">
        <v>32</v>
      </c>
      <c r="M1305" s="1" t="s">
        <v>9</v>
      </c>
    </row>
    <row r="1306" spans="1:13">
      <c r="A1306" s="1">
        <v>100007189</v>
      </c>
      <c r="B1306" s="1" t="s">
        <v>2344</v>
      </c>
      <c r="C1306" s="1" t="s">
        <v>2371</v>
      </c>
      <c r="D1306" s="1" t="s">
        <v>252</v>
      </c>
      <c r="E1306" s="1" t="s">
        <v>11</v>
      </c>
      <c r="F1306" s="1" t="s">
        <v>12</v>
      </c>
      <c r="G1306" s="1" t="s">
        <v>6054</v>
      </c>
      <c r="H1306" s="1">
        <v>100007199</v>
      </c>
      <c r="I1306" s="1">
        <v>2</v>
      </c>
      <c r="J1306" s="1" t="s">
        <v>2405</v>
      </c>
      <c r="K1306" s="1" t="s">
        <v>2406</v>
      </c>
      <c r="L1306" s="1" t="s">
        <v>32</v>
      </c>
      <c r="M1306" s="1" t="s">
        <v>9</v>
      </c>
    </row>
    <row r="1307" spans="1:13">
      <c r="A1307" s="1">
        <v>100007193</v>
      </c>
      <c r="B1307" s="1" t="s">
        <v>2344</v>
      </c>
      <c r="C1307" s="1" t="s">
        <v>2371</v>
      </c>
      <c r="D1307" s="1" t="s">
        <v>2407</v>
      </c>
      <c r="E1307" s="1" t="s">
        <v>20</v>
      </c>
      <c r="F1307" s="1" t="s">
        <v>72</v>
      </c>
      <c r="G1307" s="1" t="s">
        <v>6053</v>
      </c>
      <c r="H1307" s="1">
        <v>100007193</v>
      </c>
      <c r="I1307" s="1">
        <v>1</v>
      </c>
      <c r="J1307" s="1" t="s">
        <v>2408</v>
      </c>
      <c r="K1307" s="1" t="s">
        <v>2349</v>
      </c>
      <c r="L1307" s="1" t="s">
        <v>15</v>
      </c>
      <c r="M1307" s="1" t="s">
        <v>9</v>
      </c>
    </row>
    <row r="1308" spans="1:13">
      <c r="A1308" s="1">
        <v>100007199</v>
      </c>
      <c r="B1308" s="1" t="s">
        <v>2344</v>
      </c>
      <c r="C1308" s="1" t="s">
        <v>2371</v>
      </c>
      <c r="D1308" s="1" t="s">
        <v>12</v>
      </c>
      <c r="E1308" s="1" t="s">
        <v>11</v>
      </c>
      <c r="F1308" s="1" t="s">
        <v>12</v>
      </c>
      <c r="G1308" s="1" t="s">
        <v>6053</v>
      </c>
      <c r="H1308" s="1">
        <v>100007199</v>
      </c>
      <c r="I1308" s="1">
        <v>2</v>
      </c>
      <c r="J1308" s="1" t="s">
        <v>2409</v>
      </c>
      <c r="K1308" s="1" t="s">
        <v>2406</v>
      </c>
      <c r="L1308" s="1" t="s">
        <v>32</v>
      </c>
      <c r="M1308" s="1" t="s">
        <v>9</v>
      </c>
    </row>
    <row r="1309" spans="1:13">
      <c r="A1309" s="1">
        <v>100007209</v>
      </c>
      <c r="B1309" s="1" t="s">
        <v>2344</v>
      </c>
      <c r="C1309" s="1" t="s">
        <v>2371</v>
      </c>
      <c r="D1309" s="1" t="s">
        <v>176</v>
      </c>
      <c r="E1309" s="1" t="s">
        <v>11</v>
      </c>
      <c r="F1309" s="1" t="s">
        <v>12</v>
      </c>
      <c r="G1309" s="1" t="s">
        <v>6053</v>
      </c>
      <c r="H1309" s="1">
        <v>100007209</v>
      </c>
      <c r="I1309" s="1">
        <v>1</v>
      </c>
      <c r="J1309" s="1" t="s">
        <v>2410</v>
      </c>
      <c r="K1309" s="1" t="s">
        <v>2411</v>
      </c>
      <c r="L1309" s="1" t="s">
        <v>32</v>
      </c>
      <c r="M1309" s="1" t="s">
        <v>9</v>
      </c>
    </row>
    <row r="1310" spans="1:13">
      <c r="A1310" s="1">
        <v>100007215</v>
      </c>
      <c r="B1310" s="1" t="s">
        <v>2344</v>
      </c>
      <c r="C1310" s="1" t="s">
        <v>2371</v>
      </c>
      <c r="D1310" s="1" t="s">
        <v>176</v>
      </c>
      <c r="E1310" s="1" t="s">
        <v>11</v>
      </c>
      <c r="F1310" s="1" t="s">
        <v>12</v>
      </c>
      <c r="G1310" s="1" t="s">
        <v>6053</v>
      </c>
      <c r="H1310" s="1">
        <v>100007215</v>
      </c>
      <c r="I1310" s="1">
        <v>1</v>
      </c>
      <c r="J1310" s="1" t="s">
        <v>2412</v>
      </c>
      <c r="K1310" s="1" t="s">
        <v>2413</v>
      </c>
      <c r="L1310" s="1" t="s">
        <v>32</v>
      </c>
      <c r="M1310" s="1" t="s">
        <v>9</v>
      </c>
    </row>
    <row r="1311" spans="1:13">
      <c r="A1311" s="1">
        <v>100007219</v>
      </c>
      <c r="B1311" s="1" t="s">
        <v>2344</v>
      </c>
      <c r="C1311" s="1" t="s">
        <v>2371</v>
      </c>
      <c r="D1311" s="1" t="s">
        <v>176</v>
      </c>
      <c r="E1311" s="1" t="s">
        <v>11</v>
      </c>
      <c r="F1311" s="1" t="s">
        <v>12</v>
      </c>
      <c r="G1311" s="1" t="s">
        <v>6053</v>
      </c>
      <c r="H1311" s="1">
        <v>100007219</v>
      </c>
      <c r="I1311" s="1">
        <v>1</v>
      </c>
      <c r="J1311" s="1" t="s">
        <v>2414</v>
      </c>
      <c r="K1311" s="1" t="s">
        <v>2413</v>
      </c>
      <c r="L1311" s="1" t="s">
        <v>32</v>
      </c>
      <c r="M1311" s="1" t="s">
        <v>9</v>
      </c>
    </row>
    <row r="1312" spans="1:13">
      <c r="A1312" s="1">
        <v>100007222</v>
      </c>
      <c r="B1312" s="1" t="s">
        <v>2344</v>
      </c>
      <c r="C1312" s="1" t="s">
        <v>2371</v>
      </c>
      <c r="D1312" s="1" t="s">
        <v>176</v>
      </c>
      <c r="E1312" s="1" t="s">
        <v>11</v>
      </c>
      <c r="F1312" s="1" t="s">
        <v>12</v>
      </c>
      <c r="G1312" s="1" t="s">
        <v>6053</v>
      </c>
      <c r="H1312" s="1">
        <v>100007222</v>
      </c>
      <c r="I1312" s="1">
        <v>1</v>
      </c>
      <c r="J1312" s="1" t="s">
        <v>2415</v>
      </c>
      <c r="K1312" s="1" t="s">
        <v>2416</v>
      </c>
      <c r="L1312" s="1" t="s">
        <v>32</v>
      </c>
      <c r="M1312" s="1" t="s">
        <v>9</v>
      </c>
    </row>
    <row r="1313" spans="1:13">
      <c r="A1313" s="1">
        <v>100007229</v>
      </c>
      <c r="B1313" s="1" t="s">
        <v>2344</v>
      </c>
      <c r="C1313" s="1" t="s">
        <v>2371</v>
      </c>
      <c r="D1313" s="1" t="s">
        <v>176</v>
      </c>
      <c r="E1313" s="1" t="s">
        <v>11</v>
      </c>
      <c r="F1313" s="1" t="s">
        <v>12</v>
      </c>
      <c r="G1313" s="1" t="s">
        <v>6053</v>
      </c>
      <c r="H1313" s="1">
        <v>100007229</v>
      </c>
      <c r="I1313" s="1">
        <v>1</v>
      </c>
      <c r="J1313" s="1" t="s">
        <v>2417</v>
      </c>
      <c r="K1313" s="1" t="s">
        <v>2418</v>
      </c>
      <c r="L1313" s="1" t="s">
        <v>32</v>
      </c>
      <c r="M1313" s="1" t="s">
        <v>9</v>
      </c>
    </row>
    <row r="1314" spans="1:13">
      <c r="A1314" s="1">
        <v>100007231</v>
      </c>
      <c r="B1314" s="1" t="s">
        <v>2344</v>
      </c>
      <c r="C1314" s="1" t="s">
        <v>2371</v>
      </c>
      <c r="D1314" s="1" t="s">
        <v>494</v>
      </c>
      <c r="E1314" s="1" t="s">
        <v>2</v>
      </c>
      <c r="F1314" s="1" t="s">
        <v>46</v>
      </c>
      <c r="G1314" s="1" t="s">
        <v>6054</v>
      </c>
      <c r="H1314" s="1">
        <v>100017445</v>
      </c>
      <c r="I1314" s="1">
        <v>6</v>
      </c>
      <c r="J1314" s="1" t="s">
        <v>2419</v>
      </c>
      <c r="K1314" s="1" t="s">
        <v>2372</v>
      </c>
      <c r="L1314" s="1" t="s">
        <v>8</v>
      </c>
      <c r="M1314" s="1" t="s">
        <v>339</v>
      </c>
    </row>
    <row r="1315" spans="1:13">
      <c r="A1315" s="1">
        <v>100007237</v>
      </c>
      <c r="B1315" s="1" t="s">
        <v>2344</v>
      </c>
      <c r="C1315" s="1" t="s">
        <v>2371</v>
      </c>
      <c r="D1315" s="1" t="s">
        <v>252</v>
      </c>
      <c r="E1315" s="1" t="s">
        <v>11</v>
      </c>
      <c r="F1315" s="1" t="s">
        <v>12</v>
      </c>
      <c r="G1315" s="1" t="s">
        <v>6054</v>
      </c>
      <c r="H1315" s="1">
        <v>100007242</v>
      </c>
      <c r="I1315" s="1">
        <v>2</v>
      </c>
      <c r="J1315" s="1" t="s">
        <v>2420</v>
      </c>
      <c r="K1315" s="1" t="s">
        <v>2418</v>
      </c>
      <c r="L1315" s="1" t="s">
        <v>32</v>
      </c>
      <c r="M1315" s="1" t="s">
        <v>9</v>
      </c>
    </row>
    <row r="1316" spans="1:13">
      <c r="A1316" s="1">
        <v>100007242</v>
      </c>
      <c r="B1316" s="1" t="s">
        <v>2344</v>
      </c>
      <c r="C1316" s="1" t="s">
        <v>2371</v>
      </c>
      <c r="D1316" s="1" t="s">
        <v>12</v>
      </c>
      <c r="E1316" s="1" t="s">
        <v>11</v>
      </c>
      <c r="F1316" s="1" t="s">
        <v>12</v>
      </c>
      <c r="G1316" s="1" t="s">
        <v>6053</v>
      </c>
      <c r="H1316" s="1">
        <v>100007242</v>
      </c>
      <c r="I1316" s="1">
        <v>2</v>
      </c>
      <c r="J1316" s="1" t="s">
        <v>2421</v>
      </c>
      <c r="K1316" s="1" t="s">
        <v>2418</v>
      </c>
      <c r="L1316" s="1" t="s">
        <v>32</v>
      </c>
      <c r="M1316" s="1" t="s">
        <v>9</v>
      </c>
    </row>
    <row r="1317" spans="1:13">
      <c r="A1317" s="1">
        <v>100007245</v>
      </c>
      <c r="B1317" s="1" t="s">
        <v>2344</v>
      </c>
      <c r="C1317" s="1" t="s">
        <v>2371</v>
      </c>
      <c r="D1317" s="1" t="s">
        <v>12</v>
      </c>
      <c r="E1317" s="1" t="s">
        <v>11</v>
      </c>
      <c r="F1317" s="1" t="s">
        <v>12</v>
      </c>
      <c r="G1317" s="1" t="s">
        <v>6053</v>
      </c>
      <c r="H1317" s="1">
        <v>100007245</v>
      </c>
      <c r="I1317" s="1">
        <v>1</v>
      </c>
      <c r="J1317" s="1" t="s">
        <v>2422</v>
      </c>
      <c r="K1317" s="1" t="s">
        <v>2423</v>
      </c>
      <c r="L1317" s="1" t="s">
        <v>32</v>
      </c>
      <c r="M1317" s="1" t="s">
        <v>9</v>
      </c>
    </row>
    <row r="1318" spans="1:13">
      <c r="A1318" s="1">
        <v>100007262</v>
      </c>
      <c r="B1318" s="1" t="s">
        <v>2344</v>
      </c>
      <c r="C1318" s="1" t="s">
        <v>2371</v>
      </c>
      <c r="D1318" s="1" t="s">
        <v>2424</v>
      </c>
      <c r="E1318" s="1" t="s">
        <v>11</v>
      </c>
      <c r="F1318" s="1" t="s">
        <v>12</v>
      </c>
      <c r="G1318" s="1" t="s">
        <v>6054</v>
      </c>
      <c r="H1318" s="1">
        <v>100007266</v>
      </c>
      <c r="I1318" s="1">
        <v>2</v>
      </c>
      <c r="J1318" s="1" t="s">
        <v>2425</v>
      </c>
      <c r="K1318" s="1" t="s">
        <v>1215</v>
      </c>
      <c r="L1318" s="1" t="s">
        <v>39</v>
      </c>
      <c r="M1318" s="1" t="s">
        <v>9</v>
      </c>
    </row>
    <row r="1319" spans="1:13">
      <c r="A1319" s="1">
        <v>100007266</v>
      </c>
      <c r="B1319" s="1" t="s">
        <v>2344</v>
      </c>
      <c r="C1319" s="1" t="s">
        <v>2371</v>
      </c>
      <c r="D1319" s="1" t="s">
        <v>2426</v>
      </c>
      <c r="E1319" s="1" t="s">
        <v>11</v>
      </c>
      <c r="F1319" s="1" t="s">
        <v>12</v>
      </c>
      <c r="G1319" s="1" t="s">
        <v>6053</v>
      </c>
      <c r="H1319" s="1">
        <v>100007266</v>
      </c>
      <c r="I1319" s="1">
        <v>2</v>
      </c>
      <c r="J1319" s="1" t="s">
        <v>2427</v>
      </c>
      <c r="K1319" s="1" t="s">
        <v>1215</v>
      </c>
      <c r="L1319" s="1" t="s">
        <v>39</v>
      </c>
      <c r="M1319" s="1" t="s">
        <v>9</v>
      </c>
    </row>
    <row r="1320" spans="1:13">
      <c r="A1320" s="1">
        <v>100007268</v>
      </c>
      <c r="B1320" s="1" t="s">
        <v>2344</v>
      </c>
      <c r="C1320" s="1" t="s">
        <v>2371</v>
      </c>
      <c r="D1320" s="1" t="s">
        <v>2428</v>
      </c>
      <c r="E1320" s="1" t="s">
        <v>11</v>
      </c>
      <c r="F1320" s="1" t="s">
        <v>12</v>
      </c>
      <c r="G1320" s="1" t="s">
        <v>6053</v>
      </c>
      <c r="H1320" s="1">
        <v>100007268</v>
      </c>
      <c r="I1320" s="1">
        <v>2</v>
      </c>
      <c r="J1320" s="1" t="s">
        <v>2429</v>
      </c>
      <c r="K1320" s="1" t="s">
        <v>2430</v>
      </c>
      <c r="L1320" s="1" t="s">
        <v>32</v>
      </c>
      <c r="M1320" s="1" t="s">
        <v>9</v>
      </c>
    </row>
    <row r="1321" spans="1:13">
      <c r="A1321" s="1">
        <v>100007274</v>
      </c>
      <c r="B1321" s="1" t="s">
        <v>2344</v>
      </c>
      <c r="C1321" s="1" t="s">
        <v>2371</v>
      </c>
      <c r="D1321" s="1" t="s">
        <v>2431</v>
      </c>
      <c r="E1321" s="1" t="s">
        <v>11</v>
      </c>
      <c r="F1321" s="1" t="s">
        <v>12</v>
      </c>
      <c r="G1321" s="1" t="s">
        <v>6054</v>
      </c>
      <c r="H1321" s="1">
        <v>100007268</v>
      </c>
      <c r="I1321" s="1">
        <v>2</v>
      </c>
      <c r="J1321" s="1" t="s">
        <v>2432</v>
      </c>
      <c r="K1321" s="1" t="s">
        <v>2430</v>
      </c>
      <c r="L1321" s="1" t="s">
        <v>32</v>
      </c>
      <c r="M1321" s="1" t="s">
        <v>9</v>
      </c>
    </row>
    <row r="1322" spans="1:13">
      <c r="A1322" s="1">
        <v>100007278</v>
      </c>
      <c r="B1322" s="1" t="s">
        <v>2344</v>
      </c>
      <c r="C1322" s="1" t="s">
        <v>2371</v>
      </c>
      <c r="D1322" s="1" t="s">
        <v>176</v>
      </c>
      <c r="E1322" s="1" t="s">
        <v>11</v>
      </c>
      <c r="F1322" s="1" t="s">
        <v>12</v>
      </c>
      <c r="G1322" s="1" t="s">
        <v>6053</v>
      </c>
      <c r="H1322" s="1">
        <v>100007278</v>
      </c>
      <c r="I1322" s="1">
        <v>1</v>
      </c>
      <c r="J1322" s="1" t="s">
        <v>2433</v>
      </c>
      <c r="K1322" s="1" t="s">
        <v>2434</v>
      </c>
      <c r="L1322" s="1" t="s">
        <v>32</v>
      </c>
      <c r="M1322" s="1" t="s">
        <v>9</v>
      </c>
    </row>
    <row r="1323" spans="1:13">
      <c r="A1323" s="1">
        <v>100007284</v>
      </c>
      <c r="B1323" s="1" t="s">
        <v>2344</v>
      </c>
      <c r="C1323" s="1" t="s">
        <v>2371</v>
      </c>
      <c r="D1323" s="1" t="s">
        <v>2435</v>
      </c>
      <c r="E1323" s="1" t="s">
        <v>11</v>
      </c>
      <c r="F1323" s="1" t="s">
        <v>12</v>
      </c>
      <c r="G1323" s="1" t="s">
        <v>6054</v>
      </c>
      <c r="H1323" s="1">
        <v>100007288</v>
      </c>
      <c r="I1323" s="1">
        <v>2</v>
      </c>
      <c r="J1323" s="1" t="s">
        <v>2436</v>
      </c>
      <c r="K1323" s="1" t="s">
        <v>1215</v>
      </c>
      <c r="L1323" s="1" t="s">
        <v>39</v>
      </c>
      <c r="M1323" s="1" t="s">
        <v>9</v>
      </c>
    </row>
    <row r="1324" spans="1:13">
      <c r="A1324" s="1">
        <v>100007288</v>
      </c>
      <c r="B1324" s="1" t="s">
        <v>2344</v>
      </c>
      <c r="C1324" s="1" t="s">
        <v>2371</v>
      </c>
      <c r="D1324" s="1" t="s">
        <v>2437</v>
      </c>
      <c r="E1324" s="1" t="s">
        <v>11</v>
      </c>
      <c r="F1324" s="1" t="s">
        <v>12</v>
      </c>
      <c r="G1324" s="1" t="s">
        <v>6053</v>
      </c>
      <c r="H1324" s="1">
        <v>100007288</v>
      </c>
      <c r="I1324" s="1">
        <v>2</v>
      </c>
      <c r="J1324" s="1" t="s">
        <v>2438</v>
      </c>
      <c r="K1324" s="1" t="s">
        <v>1215</v>
      </c>
      <c r="L1324" s="1" t="s">
        <v>39</v>
      </c>
      <c r="M1324" s="1" t="s">
        <v>9</v>
      </c>
    </row>
    <row r="1325" spans="1:13">
      <c r="A1325" s="1">
        <v>100007297</v>
      </c>
      <c r="B1325" s="1" t="s">
        <v>2344</v>
      </c>
      <c r="C1325" s="1" t="s">
        <v>2371</v>
      </c>
      <c r="D1325" s="1" t="s">
        <v>176</v>
      </c>
      <c r="E1325" s="1" t="s">
        <v>11</v>
      </c>
      <c r="F1325" s="1" t="s">
        <v>12</v>
      </c>
      <c r="G1325" s="1" t="s">
        <v>6053</v>
      </c>
      <c r="H1325" s="1">
        <v>100007297</v>
      </c>
      <c r="I1325" s="1">
        <v>1</v>
      </c>
      <c r="J1325" s="1" t="s">
        <v>2439</v>
      </c>
      <c r="K1325" s="1" t="s">
        <v>2440</v>
      </c>
      <c r="L1325" s="1" t="s">
        <v>32</v>
      </c>
      <c r="M1325" s="1" t="s">
        <v>9</v>
      </c>
    </row>
    <row r="1326" spans="1:13">
      <c r="A1326" s="1">
        <v>100007312</v>
      </c>
      <c r="B1326" s="1" t="s">
        <v>2344</v>
      </c>
      <c r="C1326" s="1" t="s">
        <v>2371</v>
      </c>
      <c r="D1326" s="1" t="s">
        <v>12</v>
      </c>
      <c r="E1326" s="1" t="s">
        <v>11</v>
      </c>
      <c r="F1326" s="1" t="s">
        <v>12</v>
      </c>
      <c r="G1326" s="1" t="s">
        <v>6053</v>
      </c>
      <c r="H1326" s="1">
        <v>100007312</v>
      </c>
      <c r="I1326" s="1">
        <v>1</v>
      </c>
      <c r="J1326" s="1" t="s">
        <v>2441</v>
      </c>
      <c r="K1326" s="1" t="s">
        <v>2442</v>
      </c>
      <c r="L1326" s="1" t="s">
        <v>32</v>
      </c>
      <c r="M1326" s="1" t="s">
        <v>9</v>
      </c>
    </row>
    <row r="1327" spans="1:13">
      <c r="A1327" s="1">
        <v>100007321</v>
      </c>
      <c r="B1327" s="1" t="s">
        <v>2344</v>
      </c>
      <c r="C1327" s="1" t="s">
        <v>2371</v>
      </c>
      <c r="D1327" s="1" t="s">
        <v>2443</v>
      </c>
      <c r="E1327" s="1" t="s">
        <v>2</v>
      </c>
      <c r="F1327" s="1" t="s">
        <v>277</v>
      </c>
      <c r="G1327" s="1" t="s">
        <v>6054</v>
      </c>
      <c r="H1327" s="1">
        <v>100017444</v>
      </c>
      <c r="I1327" s="1">
        <v>3</v>
      </c>
      <c r="J1327" s="1" t="s">
        <v>2444</v>
      </c>
      <c r="K1327" s="1" t="s">
        <v>2445</v>
      </c>
      <c r="L1327" s="1" t="s">
        <v>39</v>
      </c>
      <c r="M1327" s="1" t="s">
        <v>9</v>
      </c>
    </row>
    <row r="1328" spans="1:13">
      <c r="A1328" s="1">
        <v>100007325</v>
      </c>
      <c r="B1328" s="1" t="s">
        <v>2344</v>
      </c>
      <c r="C1328" s="1" t="s">
        <v>2371</v>
      </c>
      <c r="D1328" s="1" t="s">
        <v>2446</v>
      </c>
      <c r="E1328" s="1" t="s">
        <v>2</v>
      </c>
      <c r="F1328" s="1" t="s">
        <v>46</v>
      </c>
      <c r="G1328" s="1" t="s">
        <v>6054</v>
      </c>
      <c r="H1328" s="1">
        <v>100017444</v>
      </c>
      <c r="I1328" s="1">
        <v>3</v>
      </c>
      <c r="J1328" s="1" t="s">
        <v>2444</v>
      </c>
      <c r="K1328" s="1" t="s">
        <v>2445</v>
      </c>
      <c r="L1328" s="1" t="s">
        <v>39</v>
      </c>
      <c r="M1328" s="1" t="s">
        <v>9</v>
      </c>
    </row>
    <row r="1329" spans="1:13">
      <c r="A1329" s="1">
        <v>100007327</v>
      </c>
      <c r="B1329" s="1" t="s">
        <v>2344</v>
      </c>
      <c r="C1329" s="1" t="s">
        <v>2371</v>
      </c>
      <c r="D1329" s="1" t="s">
        <v>18</v>
      </c>
      <c r="E1329" s="1" t="s">
        <v>27</v>
      </c>
      <c r="F1329" s="1" t="s">
        <v>18</v>
      </c>
      <c r="G1329" s="1" t="s">
        <v>6053</v>
      </c>
      <c r="H1329" s="1">
        <v>100007327</v>
      </c>
      <c r="I1329" s="1">
        <v>1</v>
      </c>
      <c r="J1329" s="1" t="s">
        <v>2447</v>
      </c>
      <c r="K1329" s="1" t="s">
        <v>2349</v>
      </c>
      <c r="L1329" s="1" t="s">
        <v>15</v>
      </c>
      <c r="M1329" s="1" t="s">
        <v>9</v>
      </c>
    </row>
    <row r="1330" spans="1:13">
      <c r="A1330" s="1">
        <v>100007331</v>
      </c>
      <c r="B1330" s="1" t="s">
        <v>2344</v>
      </c>
      <c r="C1330" s="1" t="s">
        <v>2371</v>
      </c>
      <c r="D1330" s="1" t="s">
        <v>46</v>
      </c>
      <c r="E1330" s="1" t="s">
        <v>2</v>
      </c>
      <c r="F1330" s="1" t="s">
        <v>46</v>
      </c>
      <c r="G1330" s="1" t="s">
        <v>6053</v>
      </c>
      <c r="H1330" s="1">
        <v>100007331</v>
      </c>
      <c r="I1330" s="1">
        <v>1</v>
      </c>
      <c r="J1330" s="1" t="s">
        <v>2448</v>
      </c>
      <c r="K1330" s="1" t="s">
        <v>2372</v>
      </c>
      <c r="L1330" s="1" t="s">
        <v>8</v>
      </c>
      <c r="M1330" s="1" t="s">
        <v>16</v>
      </c>
    </row>
    <row r="1331" spans="1:13">
      <c r="A1331" s="1">
        <v>100007338</v>
      </c>
      <c r="B1331" s="1" t="s">
        <v>2344</v>
      </c>
      <c r="C1331" s="1" t="s">
        <v>2371</v>
      </c>
      <c r="D1331" s="1" t="s">
        <v>2449</v>
      </c>
      <c r="E1331" s="1" t="s">
        <v>11</v>
      </c>
      <c r="F1331" s="1" t="s">
        <v>12</v>
      </c>
      <c r="G1331" s="1" t="s">
        <v>6053</v>
      </c>
      <c r="H1331" s="1">
        <v>100007338</v>
      </c>
      <c r="I1331" s="1">
        <v>1</v>
      </c>
      <c r="J1331" s="1" t="s">
        <v>2450</v>
      </c>
      <c r="K1331" s="1" t="s">
        <v>2451</v>
      </c>
      <c r="L1331" s="1" t="s">
        <v>32</v>
      </c>
      <c r="M1331" s="1" t="s">
        <v>9</v>
      </c>
    </row>
    <row r="1332" spans="1:13">
      <c r="A1332" s="1">
        <v>100007347</v>
      </c>
      <c r="B1332" s="1" t="s">
        <v>2344</v>
      </c>
      <c r="C1332" s="1" t="s">
        <v>2371</v>
      </c>
      <c r="D1332" s="1" t="s">
        <v>12</v>
      </c>
      <c r="E1332" s="1" t="s">
        <v>11</v>
      </c>
      <c r="F1332" s="1" t="s">
        <v>12</v>
      </c>
      <c r="G1332" s="1" t="s">
        <v>6053</v>
      </c>
      <c r="H1332" s="1">
        <v>100007347</v>
      </c>
      <c r="I1332" s="1">
        <v>1</v>
      </c>
      <c r="J1332" s="1" t="s">
        <v>2452</v>
      </c>
      <c r="K1332" s="1" t="s">
        <v>2453</v>
      </c>
      <c r="L1332" s="1" t="s">
        <v>32</v>
      </c>
      <c r="M1332" s="1" t="s">
        <v>9</v>
      </c>
    </row>
    <row r="1333" spans="1:13">
      <c r="A1333" s="1">
        <v>100007353</v>
      </c>
      <c r="B1333" s="1" t="s">
        <v>2344</v>
      </c>
      <c r="C1333" s="1" t="s">
        <v>2371</v>
      </c>
      <c r="D1333" s="1" t="s">
        <v>176</v>
      </c>
      <c r="E1333" s="1" t="s">
        <v>11</v>
      </c>
      <c r="F1333" s="1" t="s">
        <v>12</v>
      </c>
      <c r="G1333" s="1" t="s">
        <v>6053</v>
      </c>
      <c r="H1333" s="1">
        <v>100007353</v>
      </c>
      <c r="I1333" s="1">
        <v>1</v>
      </c>
      <c r="J1333" s="1" t="s">
        <v>2454</v>
      </c>
      <c r="K1333" s="1" t="s">
        <v>2455</v>
      </c>
      <c r="L1333" s="1" t="s">
        <v>32</v>
      </c>
      <c r="M1333" s="1" t="s">
        <v>9</v>
      </c>
    </row>
    <row r="1334" spans="1:13">
      <c r="A1334" s="1">
        <v>100007358</v>
      </c>
      <c r="B1334" s="1" t="s">
        <v>2344</v>
      </c>
      <c r="C1334" s="1" t="s">
        <v>2457</v>
      </c>
      <c r="D1334" s="1" t="s">
        <v>176</v>
      </c>
      <c r="E1334" s="1" t="s">
        <v>11</v>
      </c>
      <c r="F1334" s="1" t="s">
        <v>12</v>
      </c>
      <c r="G1334" s="1" t="s">
        <v>6053</v>
      </c>
      <c r="H1334" s="1">
        <v>100007358</v>
      </c>
      <c r="I1334" s="1">
        <v>1</v>
      </c>
      <c r="J1334" s="1" t="s">
        <v>2456</v>
      </c>
      <c r="K1334" s="1" t="s">
        <v>2458</v>
      </c>
      <c r="L1334" s="1" t="s">
        <v>32</v>
      </c>
      <c r="M1334" s="1" t="s">
        <v>9</v>
      </c>
    </row>
    <row r="1335" spans="1:13">
      <c r="A1335" s="1">
        <v>100007363</v>
      </c>
      <c r="B1335" s="1" t="s">
        <v>2344</v>
      </c>
      <c r="C1335" s="1" t="s">
        <v>2457</v>
      </c>
      <c r="D1335" s="1" t="s">
        <v>2459</v>
      </c>
      <c r="E1335" s="1" t="s">
        <v>27</v>
      </c>
      <c r="F1335" s="1" t="s">
        <v>18</v>
      </c>
      <c r="G1335" s="1" t="s">
        <v>6053</v>
      </c>
      <c r="H1335" s="1">
        <v>100007363</v>
      </c>
      <c r="I1335" s="1">
        <v>1</v>
      </c>
      <c r="J1335" s="1" t="s">
        <v>2460</v>
      </c>
      <c r="K1335" s="1" t="s">
        <v>2349</v>
      </c>
      <c r="L1335" s="1" t="s">
        <v>15</v>
      </c>
      <c r="M1335" s="1" t="s">
        <v>16</v>
      </c>
    </row>
    <row r="1336" spans="1:13">
      <c r="A1336" s="1">
        <v>100007371</v>
      </c>
      <c r="B1336" s="1" t="s">
        <v>2344</v>
      </c>
      <c r="C1336" s="1" t="s">
        <v>2457</v>
      </c>
      <c r="D1336" s="1" t="s">
        <v>1456</v>
      </c>
      <c r="E1336" s="1" t="s">
        <v>20</v>
      </c>
      <c r="F1336" s="1" t="s">
        <v>72</v>
      </c>
      <c r="G1336" s="1" t="s">
        <v>6053</v>
      </c>
      <c r="H1336" s="1">
        <v>100007371</v>
      </c>
      <c r="I1336" s="1">
        <v>1</v>
      </c>
      <c r="J1336" s="1" t="s">
        <v>2461</v>
      </c>
      <c r="K1336" s="1" t="s">
        <v>2349</v>
      </c>
      <c r="L1336" s="1" t="s">
        <v>15</v>
      </c>
      <c r="M1336" s="1" t="s">
        <v>9</v>
      </c>
    </row>
    <row r="1337" spans="1:13">
      <c r="A1337" s="1">
        <v>100007373</v>
      </c>
      <c r="B1337" s="1" t="s">
        <v>2344</v>
      </c>
      <c r="C1337" s="1" t="s">
        <v>2457</v>
      </c>
      <c r="D1337" s="1" t="s">
        <v>2462</v>
      </c>
      <c r="E1337" s="1" t="s">
        <v>11</v>
      </c>
      <c r="F1337" s="1" t="s">
        <v>12</v>
      </c>
      <c r="G1337" s="1" t="s">
        <v>6053</v>
      </c>
      <c r="H1337" s="1">
        <v>100007373</v>
      </c>
      <c r="I1337" s="1">
        <v>1</v>
      </c>
      <c r="J1337" s="1" t="s">
        <v>2463</v>
      </c>
      <c r="K1337" s="1" t="s">
        <v>2464</v>
      </c>
      <c r="L1337" s="1" t="s">
        <v>32</v>
      </c>
      <c r="M1337" s="1" t="s">
        <v>69</v>
      </c>
    </row>
    <row r="1338" spans="1:13">
      <c r="A1338" s="1">
        <v>100007378</v>
      </c>
      <c r="B1338" s="1" t="s">
        <v>2344</v>
      </c>
      <c r="C1338" s="1" t="s">
        <v>2457</v>
      </c>
      <c r="D1338" s="1" t="s">
        <v>176</v>
      </c>
      <c r="E1338" s="1" t="s">
        <v>11</v>
      </c>
      <c r="F1338" s="1" t="s">
        <v>12</v>
      </c>
      <c r="G1338" s="1" t="s">
        <v>6053</v>
      </c>
      <c r="H1338" s="1">
        <v>100007378</v>
      </c>
      <c r="I1338" s="1">
        <v>1</v>
      </c>
      <c r="J1338" s="1" t="s">
        <v>2465</v>
      </c>
      <c r="K1338" s="1" t="s">
        <v>2464</v>
      </c>
      <c r="L1338" s="1" t="s">
        <v>32</v>
      </c>
      <c r="M1338" s="1" t="s">
        <v>9</v>
      </c>
    </row>
    <row r="1339" spans="1:13">
      <c r="A1339" s="1">
        <v>100007383</v>
      </c>
      <c r="B1339" s="1" t="s">
        <v>2344</v>
      </c>
      <c r="C1339" s="1" t="s">
        <v>2457</v>
      </c>
      <c r="D1339" s="1" t="s">
        <v>167</v>
      </c>
      <c r="E1339" s="1" t="s">
        <v>20</v>
      </c>
      <c r="F1339" s="1" t="s">
        <v>167</v>
      </c>
      <c r="G1339" s="1" t="s">
        <v>6053</v>
      </c>
      <c r="H1339" s="1">
        <v>100007383</v>
      </c>
      <c r="I1339" s="1">
        <v>1</v>
      </c>
      <c r="J1339" s="1" t="s">
        <v>2466</v>
      </c>
      <c r="K1339" s="1" t="s">
        <v>2349</v>
      </c>
      <c r="L1339" s="1" t="s">
        <v>15</v>
      </c>
      <c r="M1339" s="1" t="s">
        <v>9</v>
      </c>
    </row>
    <row r="1340" spans="1:13">
      <c r="A1340" s="1">
        <v>100007385</v>
      </c>
      <c r="B1340" s="1" t="s">
        <v>2344</v>
      </c>
      <c r="C1340" s="1" t="s">
        <v>2457</v>
      </c>
      <c r="D1340" s="1" t="s">
        <v>1929</v>
      </c>
      <c r="E1340" s="1" t="s">
        <v>2</v>
      </c>
      <c r="F1340" s="1" t="s">
        <v>289</v>
      </c>
      <c r="G1340" s="1" t="s">
        <v>6054</v>
      </c>
      <c r="H1340" s="1">
        <v>100017446</v>
      </c>
      <c r="I1340" s="1">
        <v>5</v>
      </c>
      <c r="J1340" s="1" t="s">
        <v>2467</v>
      </c>
      <c r="K1340" s="1" t="s">
        <v>2372</v>
      </c>
      <c r="L1340" s="1" t="s">
        <v>8</v>
      </c>
      <c r="M1340" s="1" t="s">
        <v>9</v>
      </c>
    </row>
    <row r="1341" spans="1:13">
      <c r="A1341" s="1">
        <v>100007388</v>
      </c>
      <c r="B1341" s="1" t="s">
        <v>2344</v>
      </c>
      <c r="C1341" s="1" t="s">
        <v>2457</v>
      </c>
      <c r="D1341" s="1" t="s">
        <v>494</v>
      </c>
      <c r="E1341" s="1" t="s">
        <v>2</v>
      </c>
      <c r="F1341" s="1" t="s">
        <v>289</v>
      </c>
      <c r="G1341" s="1" t="s">
        <v>6054</v>
      </c>
      <c r="H1341" s="1">
        <v>100017446</v>
      </c>
      <c r="I1341" s="1">
        <v>5</v>
      </c>
      <c r="J1341" s="1" t="s">
        <v>2468</v>
      </c>
      <c r="K1341" s="1" t="s">
        <v>2372</v>
      </c>
      <c r="L1341" s="1" t="s">
        <v>8</v>
      </c>
      <c r="M1341" s="1" t="s">
        <v>9</v>
      </c>
    </row>
    <row r="1342" spans="1:13">
      <c r="A1342" s="1">
        <v>100007394</v>
      </c>
      <c r="B1342" s="1" t="s">
        <v>2344</v>
      </c>
      <c r="C1342" s="1" t="s">
        <v>2457</v>
      </c>
      <c r="D1342" s="1" t="s">
        <v>2469</v>
      </c>
      <c r="E1342" s="1" t="s">
        <v>2</v>
      </c>
      <c r="F1342" s="1" t="s">
        <v>81</v>
      </c>
      <c r="G1342" s="1" t="s">
        <v>6054</v>
      </c>
      <c r="H1342" s="1">
        <v>100017446</v>
      </c>
      <c r="I1342" s="1">
        <v>5</v>
      </c>
      <c r="J1342" s="1" t="s">
        <v>2470</v>
      </c>
      <c r="K1342" s="1" t="s">
        <v>2372</v>
      </c>
      <c r="L1342" s="1" t="s">
        <v>8</v>
      </c>
      <c r="M1342" s="1" t="s">
        <v>339</v>
      </c>
    </row>
    <row r="1343" spans="1:13">
      <c r="A1343" s="1">
        <v>100007396</v>
      </c>
      <c r="B1343" s="1" t="s">
        <v>2344</v>
      </c>
      <c r="C1343" s="1" t="s">
        <v>2472</v>
      </c>
      <c r="D1343" s="1" t="s">
        <v>957</v>
      </c>
      <c r="E1343" s="1" t="s">
        <v>20</v>
      </c>
      <c r="F1343" s="1" t="s">
        <v>72</v>
      </c>
      <c r="G1343" s="1" t="s">
        <v>6053</v>
      </c>
      <c r="H1343" s="1">
        <v>100007396</v>
      </c>
      <c r="I1343" s="1">
        <v>1</v>
      </c>
      <c r="J1343" s="1" t="s">
        <v>2471</v>
      </c>
      <c r="K1343" s="1" t="s">
        <v>2473</v>
      </c>
      <c r="L1343" s="1" t="s">
        <v>44</v>
      </c>
      <c r="M1343" s="1" t="s">
        <v>9</v>
      </c>
    </row>
    <row r="1344" spans="1:13">
      <c r="A1344" s="1">
        <v>100007402</v>
      </c>
      <c r="B1344" s="1" t="s">
        <v>2344</v>
      </c>
      <c r="C1344" s="1" t="s">
        <v>2472</v>
      </c>
      <c r="D1344" s="1" t="s">
        <v>737</v>
      </c>
      <c r="E1344" s="1" t="s">
        <v>27</v>
      </c>
      <c r="F1344" s="1" t="s">
        <v>18</v>
      </c>
      <c r="G1344" s="1" t="s">
        <v>6053</v>
      </c>
      <c r="H1344" s="1">
        <v>100007402</v>
      </c>
      <c r="I1344" s="1">
        <v>1</v>
      </c>
      <c r="J1344" s="1" t="s">
        <v>2471</v>
      </c>
      <c r="K1344" s="1" t="s">
        <v>2473</v>
      </c>
      <c r="L1344" s="1" t="s">
        <v>44</v>
      </c>
      <c r="M1344" s="1" t="s">
        <v>9</v>
      </c>
    </row>
    <row r="1345" spans="1:13">
      <c r="A1345" s="1">
        <v>100007414</v>
      </c>
      <c r="B1345" s="1" t="s">
        <v>2344</v>
      </c>
      <c r="C1345" s="1" t="s">
        <v>2457</v>
      </c>
      <c r="D1345" s="1" t="s">
        <v>2474</v>
      </c>
      <c r="E1345" s="1" t="s">
        <v>27</v>
      </c>
      <c r="F1345" s="1" t="s">
        <v>18</v>
      </c>
      <c r="G1345" s="1" t="s">
        <v>6054</v>
      </c>
      <c r="H1345" s="1">
        <v>100017447</v>
      </c>
      <c r="I1345" s="1">
        <v>3</v>
      </c>
      <c r="J1345" s="1" t="s">
        <v>2475</v>
      </c>
      <c r="K1345" s="1" t="s">
        <v>2476</v>
      </c>
      <c r="L1345" s="1" t="s">
        <v>39</v>
      </c>
      <c r="M1345" s="1" t="s">
        <v>9</v>
      </c>
    </row>
    <row r="1346" spans="1:13">
      <c r="A1346" s="1">
        <v>100007420</v>
      </c>
      <c r="B1346" s="1" t="s">
        <v>2344</v>
      </c>
      <c r="C1346" s="1" t="s">
        <v>2457</v>
      </c>
      <c r="D1346" s="1" t="s">
        <v>2477</v>
      </c>
      <c r="E1346" s="1" t="s">
        <v>11</v>
      </c>
      <c r="F1346" s="1" t="s">
        <v>12</v>
      </c>
      <c r="G1346" s="1" t="s">
        <v>6054</v>
      </c>
      <c r="H1346" s="1">
        <v>100017447</v>
      </c>
      <c r="I1346" s="1">
        <v>3</v>
      </c>
      <c r="J1346" s="1" t="s">
        <v>2475</v>
      </c>
      <c r="K1346" s="1" t="s">
        <v>2476</v>
      </c>
      <c r="L1346" s="1" t="s">
        <v>39</v>
      </c>
      <c r="M1346" s="1" t="s">
        <v>9</v>
      </c>
    </row>
    <row r="1347" spans="1:13">
      <c r="A1347" s="1">
        <v>100007422</v>
      </c>
      <c r="B1347" s="1" t="s">
        <v>2344</v>
      </c>
      <c r="C1347" s="1" t="s">
        <v>2457</v>
      </c>
      <c r="D1347" s="1" t="s">
        <v>750</v>
      </c>
      <c r="E1347" s="1" t="s">
        <v>20</v>
      </c>
      <c r="F1347" s="1" t="s">
        <v>72</v>
      </c>
      <c r="G1347" s="1" t="s">
        <v>6053</v>
      </c>
      <c r="H1347" s="1">
        <v>100007422</v>
      </c>
      <c r="I1347" s="1">
        <v>1</v>
      </c>
      <c r="J1347" s="1" t="s">
        <v>2478</v>
      </c>
      <c r="K1347" s="1" t="s">
        <v>2349</v>
      </c>
      <c r="L1347" s="1" t="s">
        <v>15</v>
      </c>
      <c r="M1347" s="1" t="s">
        <v>9</v>
      </c>
    </row>
    <row r="1348" spans="1:13">
      <c r="A1348" s="1">
        <v>100007425</v>
      </c>
      <c r="B1348" s="1" t="s">
        <v>2344</v>
      </c>
      <c r="C1348" s="1" t="s">
        <v>2457</v>
      </c>
      <c r="D1348" s="1" t="s">
        <v>100</v>
      </c>
      <c r="E1348" s="1" t="s">
        <v>20</v>
      </c>
      <c r="F1348" s="1" t="s">
        <v>100</v>
      </c>
      <c r="G1348" s="1" t="s">
        <v>6053</v>
      </c>
      <c r="H1348" s="1">
        <v>100007425</v>
      </c>
      <c r="I1348" s="1">
        <v>1</v>
      </c>
      <c r="J1348" s="1" t="s">
        <v>2479</v>
      </c>
      <c r="K1348" s="1" t="s">
        <v>2349</v>
      </c>
      <c r="L1348" s="1" t="s">
        <v>15</v>
      </c>
      <c r="M1348" s="1" t="s">
        <v>9</v>
      </c>
    </row>
    <row r="1349" spans="1:13">
      <c r="A1349" s="1">
        <v>100007426</v>
      </c>
      <c r="B1349" s="1" t="s">
        <v>2344</v>
      </c>
      <c r="C1349" s="1" t="s">
        <v>2457</v>
      </c>
      <c r="D1349" s="1" t="s">
        <v>2480</v>
      </c>
      <c r="E1349" s="1" t="s">
        <v>11</v>
      </c>
      <c r="F1349" s="1" t="s">
        <v>12</v>
      </c>
      <c r="G1349" s="1" t="s">
        <v>6053</v>
      </c>
      <c r="H1349" s="1">
        <v>100007426</v>
      </c>
      <c r="I1349" s="1">
        <v>1</v>
      </c>
      <c r="J1349" s="1" t="s">
        <v>2481</v>
      </c>
      <c r="K1349" s="1" t="s">
        <v>2464</v>
      </c>
      <c r="L1349" s="1" t="s">
        <v>32</v>
      </c>
      <c r="M1349" s="1" t="s">
        <v>9</v>
      </c>
    </row>
    <row r="1350" spans="1:13">
      <c r="A1350" s="1">
        <v>100007430</v>
      </c>
      <c r="B1350" s="1" t="s">
        <v>2344</v>
      </c>
      <c r="C1350" s="1" t="s">
        <v>2457</v>
      </c>
      <c r="D1350" s="1" t="s">
        <v>120</v>
      </c>
      <c r="E1350" s="1" t="s">
        <v>20</v>
      </c>
      <c r="F1350" s="1" t="s">
        <v>72</v>
      </c>
      <c r="G1350" s="1" t="s">
        <v>6053</v>
      </c>
      <c r="H1350" s="1">
        <v>100007430</v>
      </c>
      <c r="I1350" s="1">
        <v>1</v>
      </c>
      <c r="J1350" s="1" t="s">
        <v>2482</v>
      </c>
      <c r="K1350" s="1" t="s">
        <v>2483</v>
      </c>
      <c r="L1350" s="1" t="s">
        <v>44</v>
      </c>
      <c r="M1350" s="1" t="s">
        <v>9</v>
      </c>
    </row>
    <row r="1351" spans="1:13">
      <c r="A1351" s="1">
        <v>100007436</v>
      </c>
      <c r="B1351" s="1" t="s">
        <v>2344</v>
      </c>
      <c r="C1351" s="1" t="s">
        <v>2457</v>
      </c>
      <c r="D1351" s="1" t="s">
        <v>2484</v>
      </c>
      <c r="E1351" s="1" t="s">
        <v>11</v>
      </c>
      <c r="F1351" s="1" t="s">
        <v>12</v>
      </c>
      <c r="G1351" s="1" t="s">
        <v>6053</v>
      </c>
      <c r="H1351" s="1">
        <v>100007436</v>
      </c>
      <c r="I1351" s="1">
        <v>1</v>
      </c>
      <c r="J1351" s="1" t="s">
        <v>2485</v>
      </c>
      <c r="K1351" s="1" t="s">
        <v>2464</v>
      </c>
      <c r="L1351" s="1" t="s">
        <v>32</v>
      </c>
      <c r="M1351" s="1" t="s">
        <v>9</v>
      </c>
    </row>
    <row r="1352" spans="1:13">
      <c r="A1352" s="1">
        <v>100007438</v>
      </c>
      <c r="B1352" s="1" t="s">
        <v>2344</v>
      </c>
      <c r="C1352" s="1" t="s">
        <v>2457</v>
      </c>
      <c r="D1352" s="1" t="s">
        <v>2486</v>
      </c>
      <c r="E1352" s="1" t="s">
        <v>11</v>
      </c>
      <c r="F1352" s="1" t="s">
        <v>12</v>
      </c>
      <c r="G1352" s="1" t="s">
        <v>6053</v>
      </c>
      <c r="H1352" s="1">
        <v>100007438</v>
      </c>
      <c r="I1352" s="1">
        <v>1</v>
      </c>
      <c r="J1352" s="1" t="s">
        <v>2487</v>
      </c>
      <c r="K1352" s="1" t="s">
        <v>2488</v>
      </c>
      <c r="L1352" s="1" t="s">
        <v>44</v>
      </c>
      <c r="M1352" s="1" t="s">
        <v>9</v>
      </c>
    </row>
    <row r="1353" spans="1:13">
      <c r="A1353" s="1">
        <v>100007445</v>
      </c>
      <c r="B1353" s="1" t="s">
        <v>2344</v>
      </c>
      <c r="C1353" s="1" t="s">
        <v>2457</v>
      </c>
      <c r="D1353" s="1" t="s">
        <v>2489</v>
      </c>
      <c r="E1353" s="1" t="s">
        <v>11</v>
      </c>
      <c r="F1353" s="1" t="s">
        <v>12</v>
      </c>
      <c r="G1353" s="1" t="s">
        <v>6053</v>
      </c>
      <c r="H1353" s="1">
        <v>100007445</v>
      </c>
      <c r="I1353" s="1">
        <v>1</v>
      </c>
      <c r="J1353" s="1" t="s">
        <v>2490</v>
      </c>
      <c r="K1353" s="1" t="s">
        <v>2491</v>
      </c>
      <c r="L1353" s="1" t="s">
        <v>32</v>
      </c>
      <c r="M1353" s="1" t="s">
        <v>9</v>
      </c>
    </row>
    <row r="1354" spans="1:13">
      <c r="A1354" s="1">
        <v>100007455</v>
      </c>
      <c r="B1354" s="1" t="s">
        <v>2344</v>
      </c>
      <c r="C1354" s="1" t="s">
        <v>2457</v>
      </c>
      <c r="D1354" s="1" t="s">
        <v>176</v>
      </c>
      <c r="E1354" s="1" t="s">
        <v>11</v>
      </c>
      <c r="F1354" s="1" t="s">
        <v>12</v>
      </c>
      <c r="G1354" s="1" t="s">
        <v>6053</v>
      </c>
      <c r="H1354" s="1">
        <v>100007455</v>
      </c>
      <c r="I1354" s="1">
        <v>1</v>
      </c>
      <c r="J1354" s="1" t="s">
        <v>2492</v>
      </c>
      <c r="K1354" s="1" t="s">
        <v>2493</v>
      </c>
      <c r="L1354" s="1" t="s">
        <v>32</v>
      </c>
      <c r="M1354" s="1" t="s">
        <v>16</v>
      </c>
    </row>
    <row r="1355" spans="1:13">
      <c r="A1355" s="1">
        <v>100007460</v>
      </c>
      <c r="B1355" s="1" t="s">
        <v>2344</v>
      </c>
      <c r="C1355" s="1" t="s">
        <v>2457</v>
      </c>
      <c r="D1355" s="1" t="s">
        <v>12</v>
      </c>
      <c r="E1355" s="1" t="s">
        <v>11</v>
      </c>
      <c r="F1355" s="1" t="s">
        <v>407</v>
      </c>
      <c r="G1355" s="1" t="s">
        <v>6053</v>
      </c>
      <c r="H1355" s="1">
        <v>100007460</v>
      </c>
      <c r="I1355" s="1">
        <v>1</v>
      </c>
      <c r="J1355" s="1" t="s">
        <v>2494</v>
      </c>
      <c r="K1355" s="1" t="s">
        <v>2495</v>
      </c>
      <c r="L1355" s="1" t="s">
        <v>32</v>
      </c>
      <c r="M1355" s="1" t="s">
        <v>9</v>
      </c>
    </row>
    <row r="1356" spans="1:13">
      <c r="A1356" s="1">
        <v>100007466</v>
      </c>
      <c r="B1356" s="1" t="s">
        <v>2344</v>
      </c>
      <c r="C1356" s="1" t="s">
        <v>2457</v>
      </c>
      <c r="D1356" s="1" t="s">
        <v>176</v>
      </c>
      <c r="E1356" s="1" t="s">
        <v>11</v>
      </c>
      <c r="F1356" s="1" t="s">
        <v>12</v>
      </c>
      <c r="G1356" s="1" t="s">
        <v>6053</v>
      </c>
      <c r="H1356" s="1">
        <v>100007466</v>
      </c>
      <c r="I1356" s="1">
        <v>1</v>
      </c>
      <c r="J1356" s="1" t="s">
        <v>2496</v>
      </c>
      <c r="K1356" s="1" t="s">
        <v>2497</v>
      </c>
      <c r="L1356" s="1" t="s">
        <v>32</v>
      </c>
      <c r="M1356" s="1" t="s">
        <v>16</v>
      </c>
    </row>
    <row r="1357" spans="1:13">
      <c r="A1357" s="1">
        <v>100007475</v>
      </c>
      <c r="B1357" s="1" t="s">
        <v>2344</v>
      </c>
      <c r="C1357" s="1" t="s">
        <v>2457</v>
      </c>
      <c r="D1357" s="1" t="s">
        <v>176</v>
      </c>
      <c r="E1357" s="1" t="s">
        <v>11</v>
      </c>
      <c r="F1357" s="1" t="s">
        <v>12</v>
      </c>
      <c r="G1357" s="1" t="s">
        <v>6053</v>
      </c>
      <c r="H1357" s="1">
        <v>100007475</v>
      </c>
      <c r="I1357" s="1">
        <v>1</v>
      </c>
      <c r="J1357" s="1" t="s">
        <v>2498</v>
      </c>
      <c r="K1357" s="1" t="s">
        <v>2499</v>
      </c>
      <c r="L1357" s="1" t="s">
        <v>32</v>
      </c>
      <c r="M1357" s="1" t="s">
        <v>9</v>
      </c>
    </row>
    <row r="1358" spans="1:13">
      <c r="A1358" s="1">
        <v>100007490</v>
      </c>
      <c r="B1358" s="1" t="s">
        <v>2344</v>
      </c>
      <c r="C1358" s="1" t="s">
        <v>2457</v>
      </c>
      <c r="D1358" s="1" t="s">
        <v>12</v>
      </c>
      <c r="E1358" s="1" t="s">
        <v>11</v>
      </c>
      <c r="F1358" s="1" t="s">
        <v>407</v>
      </c>
      <c r="G1358" s="1" t="s">
        <v>6053</v>
      </c>
      <c r="H1358" s="1">
        <v>100007490</v>
      </c>
      <c r="I1358" s="1">
        <v>1</v>
      </c>
      <c r="J1358" s="1" t="s">
        <v>2500</v>
      </c>
      <c r="K1358" s="1" t="s">
        <v>2501</v>
      </c>
      <c r="L1358" s="1" t="s">
        <v>32</v>
      </c>
      <c r="M1358" s="1" t="s">
        <v>9</v>
      </c>
    </row>
    <row r="1359" spans="1:13">
      <c r="A1359" s="1">
        <v>100007503</v>
      </c>
      <c r="B1359" s="1" t="s">
        <v>2344</v>
      </c>
      <c r="C1359" s="1" t="s">
        <v>2457</v>
      </c>
      <c r="D1359" s="1" t="s">
        <v>176</v>
      </c>
      <c r="E1359" s="1" t="s">
        <v>11</v>
      </c>
      <c r="F1359" s="1" t="s">
        <v>12</v>
      </c>
      <c r="G1359" s="1" t="s">
        <v>6053</v>
      </c>
      <c r="H1359" s="1">
        <v>100007503</v>
      </c>
      <c r="I1359" s="1">
        <v>1</v>
      </c>
      <c r="J1359" s="1" t="s">
        <v>2502</v>
      </c>
      <c r="K1359" s="1" t="s">
        <v>2503</v>
      </c>
      <c r="L1359" s="1" t="s">
        <v>32</v>
      </c>
      <c r="M1359" s="1" t="s">
        <v>9</v>
      </c>
    </row>
    <row r="1360" spans="1:13">
      <c r="A1360" s="1">
        <v>100007506</v>
      </c>
      <c r="B1360" s="1" t="s">
        <v>2344</v>
      </c>
      <c r="C1360" s="1" t="s">
        <v>2457</v>
      </c>
      <c r="D1360" s="1" t="s">
        <v>176</v>
      </c>
      <c r="E1360" s="1" t="s">
        <v>11</v>
      </c>
      <c r="F1360" s="1" t="s">
        <v>12</v>
      </c>
      <c r="G1360" s="1" t="s">
        <v>6053</v>
      </c>
      <c r="H1360" s="1">
        <v>100007506</v>
      </c>
      <c r="I1360" s="1">
        <v>1</v>
      </c>
      <c r="J1360" s="1" t="s">
        <v>2504</v>
      </c>
      <c r="K1360" s="1" t="s">
        <v>2505</v>
      </c>
      <c r="L1360" s="1" t="s">
        <v>32</v>
      </c>
      <c r="M1360" s="1" t="s">
        <v>9</v>
      </c>
    </row>
    <row r="1361" spans="1:13">
      <c r="A1361" s="1">
        <v>100007512</v>
      </c>
      <c r="B1361" s="1" t="s">
        <v>2344</v>
      </c>
      <c r="C1361" s="1" t="s">
        <v>2507</v>
      </c>
      <c r="D1361" s="1" t="s">
        <v>12</v>
      </c>
      <c r="E1361" s="1" t="s">
        <v>11</v>
      </c>
      <c r="F1361" s="1" t="s">
        <v>12</v>
      </c>
      <c r="G1361" s="1" t="s">
        <v>6053</v>
      </c>
      <c r="H1361" s="1">
        <v>100007512</v>
      </c>
      <c r="I1361" s="1">
        <v>1</v>
      </c>
      <c r="J1361" s="1" t="s">
        <v>2506</v>
      </c>
      <c r="K1361" s="1" t="s">
        <v>2508</v>
      </c>
      <c r="L1361" s="1" t="s">
        <v>32</v>
      </c>
      <c r="M1361" s="1" t="s">
        <v>9</v>
      </c>
    </row>
    <row r="1362" spans="1:13">
      <c r="A1362" s="1">
        <v>100007520</v>
      </c>
      <c r="B1362" s="1" t="s">
        <v>2344</v>
      </c>
      <c r="C1362" s="1" t="s">
        <v>2507</v>
      </c>
      <c r="D1362" s="1" t="s">
        <v>2509</v>
      </c>
      <c r="E1362" s="1" t="s">
        <v>2</v>
      </c>
      <c r="F1362" s="1" t="s">
        <v>46</v>
      </c>
      <c r="G1362" s="1" t="s">
        <v>6054</v>
      </c>
      <c r="H1362" s="1">
        <v>100017875</v>
      </c>
      <c r="I1362" s="1">
        <v>2</v>
      </c>
      <c r="J1362" s="1" t="s">
        <v>2510</v>
      </c>
      <c r="K1362" s="1" t="s">
        <v>2372</v>
      </c>
      <c r="L1362" s="1" t="s">
        <v>8</v>
      </c>
      <c r="M1362" s="1" t="s">
        <v>16</v>
      </c>
    </row>
    <row r="1363" spans="1:13">
      <c r="A1363" s="1">
        <v>100007525</v>
      </c>
      <c r="B1363" s="1" t="s">
        <v>2344</v>
      </c>
      <c r="C1363" s="1" t="s">
        <v>2507</v>
      </c>
      <c r="D1363" s="1" t="s">
        <v>12</v>
      </c>
      <c r="E1363" s="1" t="s">
        <v>11</v>
      </c>
      <c r="F1363" s="1" t="s">
        <v>12</v>
      </c>
      <c r="G1363" s="1" t="s">
        <v>6053</v>
      </c>
      <c r="H1363" s="1">
        <v>100007525</v>
      </c>
      <c r="I1363" s="1">
        <v>1</v>
      </c>
      <c r="J1363" s="1" t="s">
        <v>2511</v>
      </c>
      <c r="K1363" s="1" t="s">
        <v>2512</v>
      </c>
      <c r="L1363" s="1" t="s">
        <v>32</v>
      </c>
      <c r="M1363" s="1" t="s">
        <v>9</v>
      </c>
    </row>
    <row r="1364" spans="1:13">
      <c r="A1364" s="1">
        <v>100007528</v>
      </c>
      <c r="B1364" s="1" t="s">
        <v>2344</v>
      </c>
      <c r="C1364" s="1" t="s">
        <v>2507</v>
      </c>
      <c r="D1364" s="1" t="s">
        <v>12</v>
      </c>
      <c r="E1364" s="1" t="s">
        <v>11</v>
      </c>
      <c r="F1364" s="1" t="s">
        <v>12</v>
      </c>
      <c r="G1364" s="1" t="s">
        <v>6053</v>
      </c>
      <c r="H1364" s="1">
        <v>100007528</v>
      </c>
      <c r="I1364" s="1">
        <v>1</v>
      </c>
      <c r="J1364" s="1" t="s">
        <v>2513</v>
      </c>
      <c r="K1364" s="1" t="s">
        <v>2512</v>
      </c>
      <c r="L1364" s="1" t="s">
        <v>32</v>
      </c>
      <c r="M1364" s="1" t="s">
        <v>9</v>
      </c>
    </row>
    <row r="1365" spans="1:13">
      <c r="A1365" s="1">
        <v>100007532</v>
      </c>
      <c r="B1365" s="1" t="s">
        <v>2344</v>
      </c>
      <c r="C1365" s="1" t="s">
        <v>2507</v>
      </c>
      <c r="D1365" s="1" t="s">
        <v>18</v>
      </c>
      <c r="E1365" s="1" t="s">
        <v>27</v>
      </c>
      <c r="F1365" s="1" t="s">
        <v>18</v>
      </c>
      <c r="G1365" s="1" t="s">
        <v>6053</v>
      </c>
      <c r="H1365" s="1">
        <v>100007532</v>
      </c>
      <c r="I1365" s="1">
        <v>1</v>
      </c>
      <c r="J1365" s="1" t="s">
        <v>2514</v>
      </c>
      <c r="K1365" s="1" t="s">
        <v>2349</v>
      </c>
      <c r="L1365" s="1" t="s">
        <v>15</v>
      </c>
      <c r="M1365" s="1" t="s">
        <v>9</v>
      </c>
    </row>
    <row r="1366" spans="1:13">
      <c r="A1366" s="1">
        <v>100007537</v>
      </c>
      <c r="B1366" s="1" t="s">
        <v>2344</v>
      </c>
      <c r="C1366" s="1" t="s">
        <v>2507</v>
      </c>
      <c r="D1366" s="1" t="s">
        <v>252</v>
      </c>
      <c r="E1366" s="1" t="s">
        <v>11</v>
      </c>
      <c r="F1366" s="1" t="s">
        <v>12</v>
      </c>
      <c r="G1366" s="1" t="s">
        <v>6054</v>
      </c>
      <c r="H1366" s="1">
        <v>100007554</v>
      </c>
      <c r="I1366" s="1">
        <v>2</v>
      </c>
      <c r="J1366" s="1" t="s">
        <v>2515</v>
      </c>
      <c r="K1366" s="1" t="s">
        <v>2512</v>
      </c>
      <c r="L1366" s="1" t="s">
        <v>32</v>
      </c>
      <c r="M1366" s="1" t="s">
        <v>9</v>
      </c>
    </row>
    <row r="1367" spans="1:13">
      <c r="A1367" s="1">
        <v>100007546</v>
      </c>
      <c r="B1367" s="1" t="s">
        <v>2344</v>
      </c>
      <c r="C1367" s="1" t="s">
        <v>2507</v>
      </c>
      <c r="D1367" s="1" t="s">
        <v>1458</v>
      </c>
      <c r="E1367" s="1" t="s">
        <v>2</v>
      </c>
      <c r="F1367" s="1" t="s">
        <v>277</v>
      </c>
      <c r="G1367" s="1" t="s">
        <v>6054</v>
      </c>
      <c r="H1367" s="1">
        <v>100017449</v>
      </c>
      <c r="I1367" s="1">
        <v>3</v>
      </c>
      <c r="J1367" s="1" t="s">
        <v>2516</v>
      </c>
      <c r="K1367" s="1" t="s">
        <v>2372</v>
      </c>
      <c r="L1367" s="1" t="s">
        <v>8</v>
      </c>
      <c r="M1367" s="1" t="s">
        <v>16</v>
      </c>
    </row>
    <row r="1368" spans="1:13">
      <c r="A1368" s="1">
        <v>100007547</v>
      </c>
      <c r="B1368" s="1" t="s">
        <v>2344</v>
      </c>
      <c r="C1368" s="1" t="s">
        <v>2507</v>
      </c>
      <c r="D1368" s="1" t="s">
        <v>2517</v>
      </c>
      <c r="E1368" s="1" t="s">
        <v>2</v>
      </c>
      <c r="F1368" s="1" t="s">
        <v>673</v>
      </c>
      <c r="G1368" s="1" t="s">
        <v>6054</v>
      </c>
      <c r="H1368" s="1">
        <v>100017449</v>
      </c>
      <c r="I1368" s="1">
        <v>3</v>
      </c>
      <c r="J1368" s="1" t="s">
        <v>2516</v>
      </c>
      <c r="K1368" s="1" t="s">
        <v>2372</v>
      </c>
      <c r="L1368" s="1" t="s">
        <v>8</v>
      </c>
      <c r="M1368" s="1" t="s">
        <v>16</v>
      </c>
    </row>
    <row r="1369" spans="1:13">
      <c r="A1369" s="1">
        <v>100007554</v>
      </c>
      <c r="B1369" s="1" t="s">
        <v>2344</v>
      </c>
      <c r="C1369" s="1" t="s">
        <v>2507</v>
      </c>
      <c r="D1369" s="1" t="s">
        <v>12</v>
      </c>
      <c r="E1369" s="1" t="s">
        <v>11</v>
      </c>
      <c r="F1369" s="1" t="s">
        <v>12</v>
      </c>
      <c r="G1369" s="1" t="s">
        <v>6053</v>
      </c>
      <c r="H1369" s="1">
        <v>100007554</v>
      </c>
      <c r="I1369" s="1">
        <v>2</v>
      </c>
      <c r="J1369" s="1" t="s">
        <v>2518</v>
      </c>
      <c r="K1369" s="1" t="s">
        <v>2512</v>
      </c>
      <c r="L1369" s="1" t="s">
        <v>32</v>
      </c>
      <c r="M1369" s="1" t="s">
        <v>9</v>
      </c>
    </row>
    <row r="1370" spans="1:13">
      <c r="A1370" s="1">
        <v>100007556</v>
      </c>
      <c r="B1370" s="1" t="s">
        <v>2344</v>
      </c>
      <c r="C1370" s="1" t="s">
        <v>2507</v>
      </c>
      <c r="D1370" s="1" t="s">
        <v>1010</v>
      </c>
      <c r="E1370" s="1" t="s">
        <v>20</v>
      </c>
      <c r="F1370" s="1" t="s">
        <v>72</v>
      </c>
      <c r="G1370" s="1" t="s">
        <v>6053</v>
      </c>
      <c r="H1370" s="1">
        <v>100007556</v>
      </c>
      <c r="I1370" s="1">
        <v>1</v>
      </c>
      <c r="J1370" s="1" t="s">
        <v>2519</v>
      </c>
      <c r="K1370" s="1" t="s">
        <v>2349</v>
      </c>
      <c r="L1370" s="1" t="s">
        <v>15</v>
      </c>
      <c r="M1370" s="1" t="s">
        <v>9</v>
      </c>
    </row>
    <row r="1371" spans="1:13">
      <c r="A1371" s="1">
        <v>100007566</v>
      </c>
      <c r="B1371" s="1" t="s">
        <v>2344</v>
      </c>
      <c r="C1371" s="1" t="s">
        <v>2507</v>
      </c>
      <c r="D1371" s="1" t="s">
        <v>12</v>
      </c>
      <c r="E1371" s="1" t="s">
        <v>11</v>
      </c>
      <c r="F1371" s="1" t="s">
        <v>12</v>
      </c>
      <c r="G1371" s="1" t="s">
        <v>6053</v>
      </c>
      <c r="H1371" s="1">
        <v>100007566</v>
      </c>
      <c r="I1371" s="1">
        <v>1</v>
      </c>
      <c r="J1371" s="1" t="s">
        <v>2520</v>
      </c>
      <c r="K1371" s="1" t="s">
        <v>2521</v>
      </c>
      <c r="L1371" s="1" t="s">
        <v>32</v>
      </c>
      <c r="M1371" s="1" t="s">
        <v>9</v>
      </c>
    </row>
    <row r="1372" spans="1:13">
      <c r="A1372" s="1">
        <v>100007573</v>
      </c>
      <c r="B1372" s="1" t="s">
        <v>2344</v>
      </c>
      <c r="C1372" s="1" t="s">
        <v>2507</v>
      </c>
      <c r="D1372" s="1" t="s">
        <v>12</v>
      </c>
      <c r="E1372" s="1" t="s">
        <v>11</v>
      </c>
      <c r="F1372" s="1" t="s">
        <v>407</v>
      </c>
      <c r="G1372" s="1" t="s">
        <v>6053</v>
      </c>
      <c r="H1372" s="1">
        <v>100007573</v>
      </c>
      <c r="I1372" s="1">
        <v>1</v>
      </c>
      <c r="J1372" s="1" t="s">
        <v>2522</v>
      </c>
      <c r="K1372" s="1" t="s">
        <v>2523</v>
      </c>
      <c r="L1372" s="1" t="s">
        <v>32</v>
      </c>
      <c r="M1372" s="1" t="s">
        <v>9</v>
      </c>
    </row>
    <row r="1373" spans="1:13">
      <c r="A1373" s="1">
        <v>100007584</v>
      </c>
      <c r="B1373" s="1" t="s">
        <v>2344</v>
      </c>
      <c r="C1373" s="1" t="s">
        <v>2507</v>
      </c>
      <c r="D1373" s="1" t="s">
        <v>12</v>
      </c>
      <c r="E1373" s="1" t="s">
        <v>11</v>
      </c>
      <c r="F1373" s="1" t="s">
        <v>12</v>
      </c>
      <c r="G1373" s="1" t="s">
        <v>6053</v>
      </c>
      <c r="H1373" s="1">
        <v>100007584</v>
      </c>
      <c r="I1373" s="1">
        <v>1</v>
      </c>
      <c r="J1373" s="1" t="s">
        <v>2524</v>
      </c>
      <c r="K1373" s="1" t="s">
        <v>2525</v>
      </c>
      <c r="L1373" s="1" t="s">
        <v>32</v>
      </c>
      <c r="M1373" s="1" t="s">
        <v>16</v>
      </c>
    </row>
    <row r="1374" spans="1:13">
      <c r="A1374" s="1">
        <v>100007596</v>
      </c>
      <c r="B1374" s="1" t="s">
        <v>2344</v>
      </c>
      <c r="C1374" s="1" t="s">
        <v>2507</v>
      </c>
      <c r="D1374" s="1" t="s">
        <v>176</v>
      </c>
      <c r="E1374" s="1" t="s">
        <v>11</v>
      </c>
      <c r="F1374" s="1" t="s">
        <v>12</v>
      </c>
      <c r="G1374" s="1" t="s">
        <v>6053</v>
      </c>
      <c r="H1374" s="1">
        <v>100007596</v>
      </c>
      <c r="I1374" s="1">
        <v>1</v>
      </c>
      <c r="J1374" s="1" t="s">
        <v>2526</v>
      </c>
      <c r="K1374" s="1" t="s">
        <v>2527</v>
      </c>
      <c r="L1374" s="1" t="s">
        <v>32</v>
      </c>
      <c r="M1374" s="1" t="s">
        <v>9</v>
      </c>
    </row>
    <row r="1375" spans="1:13">
      <c r="A1375" s="1">
        <v>100007599</v>
      </c>
      <c r="B1375" s="1" t="s">
        <v>2344</v>
      </c>
      <c r="C1375" s="1" t="s">
        <v>2507</v>
      </c>
      <c r="D1375" s="1" t="s">
        <v>176</v>
      </c>
      <c r="E1375" s="1" t="s">
        <v>11</v>
      </c>
      <c r="F1375" s="1" t="s">
        <v>12</v>
      </c>
      <c r="G1375" s="1" t="s">
        <v>6053</v>
      </c>
      <c r="H1375" s="1">
        <v>100007599</v>
      </c>
      <c r="I1375" s="1">
        <v>1</v>
      </c>
      <c r="J1375" s="1" t="s">
        <v>2528</v>
      </c>
      <c r="K1375" s="1" t="s">
        <v>2529</v>
      </c>
      <c r="L1375" s="1" t="s">
        <v>32</v>
      </c>
      <c r="M1375" s="1" t="s">
        <v>9</v>
      </c>
    </row>
    <row r="1376" spans="1:13">
      <c r="A1376" s="1">
        <v>100007604</v>
      </c>
      <c r="B1376" s="1" t="s">
        <v>2344</v>
      </c>
      <c r="C1376" s="1" t="s">
        <v>2507</v>
      </c>
      <c r="D1376" s="1" t="s">
        <v>12</v>
      </c>
      <c r="E1376" s="1" t="s">
        <v>11</v>
      </c>
      <c r="F1376" s="1" t="s">
        <v>12</v>
      </c>
      <c r="G1376" s="1" t="s">
        <v>6053</v>
      </c>
      <c r="H1376" s="1">
        <v>100007604</v>
      </c>
      <c r="I1376" s="1">
        <v>1</v>
      </c>
      <c r="J1376" s="1" t="s">
        <v>2530</v>
      </c>
      <c r="K1376" s="1" t="s">
        <v>2531</v>
      </c>
      <c r="L1376" s="1" t="s">
        <v>32</v>
      </c>
      <c r="M1376" s="1" t="s">
        <v>9</v>
      </c>
    </row>
    <row r="1377" spans="1:13">
      <c r="A1377" s="1">
        <v>100007613</v>
      </c>
      <c r="B1377" s="1" t="s">
        <v>2344</v>
      </c>
      <c r="C1377" s="1" t="s">
        <v>2507</v>
      </c>
      <c r="D1377" s="1" t="s">
        <v>176</v>
      </c>
      <c r="E1377" s="1" t="s">
        <v>11</v>
      </c>
      <c r="F1377" s="1" t="s">
        <v>12</v>
      </c>
      <c r="G1377" s="1" t="s">
        <v>6053</v>
      </c>
      <c r="H1377" s="1">
        <v>100007613</v>
      </c>
      <c r="I1377" s="1">
        <v>1</v>
      </c>
      <c r="J1377" s="1" t="s">
        <v>2532</v>
      </c>
      <c r="K1377" s="1" t="s">
        <v>2533</v>
      </c>
      <c r="L1377" s="1" t="s">
        <v>32</v>
      </c>
      <c r="M1377" s="1" t="s">
        <v>9</v>
      </c>
    </row>
    <row r="1378" spans="1:13">
      <c r="A1378" s="1">
        <v>100007618</v>
      </c>
      <c r="B1378" s="1" t="s">
        <v>2344</v>
      </c>
      <c r="C1378" s="1" t="s">
        <v>2507</v>
      </c>
      <c r="D1378" s="1" t="s">
        <v>176</v>
      </c>
      <c r="E1378" s="1" t="s">
        <v>11</v>
      </c>
      <c r="F1378" s="1" t="s">
        <v>12</v>
      </c>
      <c r="G1378" s="1" t="s">
        <v>6053</v>
      </c>
      <c r="H1378" s="1">
        <v>100007618</v>
      </c>
      <c r="I1378" s="1">
        <v>1</v>
      </c>
      <c r="J1378" s="1" t="s">
        <v>2534</v>
      </c>
      <c r="K1378" s="1" t="s">
        <v>2535</v>
      </c>
      <c r="L1378" s="1" t="s">
        <v>32</v>
      </c>
      <c r="M1378" s="1" t="s">
        <v>9</v>
      </c>
    </row>
    <row r="1379" spans="1:13">
      <c r="A1379" s="1">
        <v>100007623</v>
      </c>
      <c r="B1379" s="1" t="s">
        <v>2344</v>
      </c>
      <c r="C1379" s="1" t="s">
        <v>2537</v>
      </c>
      <c r="D1379" s="1" t="s">
        <v>12</v>
      </c>
      <c r="E1379" s="1" t="s">
        <v>11</v>
      </c>
      <c r="F1379" s="1" t="s">
        <v>12</v>
      </c>
      <c r="G1379" s="1" t="s">
        <v>6053</v>
      </c>
      <c r="H1379" s="1">
        <v>100007623</v>
      </c>
      <c r="I1379" s="1">
        <v>1</v>
      </c>
      <c r="J1379" s="1" t="s">
        <v>2536</v>
      </c>
      <c r="K1379" s="1" t="s">
        <v>2538</v>
      </c>
      <c r="L1379" s="1" t="s">
        <v>32</v>
      </c>
      <c r="M1379" s="1" t="s">
        <v>9</v>
      </c>
    </row>
    <row r="1380" spans="1:13">
      <c r="A1380" s="1">
        <v>100007630</v>
      </c>
      <c r="B1380" s="1" t="s">
        <v>2344</v>
      </c>
      <c r="C1380" s="1" t="s">
        <v>2537</v>
      </c>
      <c r="D1380" s="1" t="s">
        <v>176</v>
      </c>
      <c r="E1380" s="1" t="s">
        <v>11</v>
      </c>
      <c r="F1380" s="1" t="s">
        <v>407</v>
      </c>
      <c r="G1380" s="1" t="s">
        <v>6053</v>
      </c>
      <c r="H1380" s="1">
        <v>100007630</v>
      </c>
      <c r="I1380" s="1">
        <v>1</v>
      </c>
      <c r="J1380" s="1" t="s">
        <v>2539</v>
      </c>
      <c r="K1380" s="1" t="s">
        <v>2540</v>
      </c>
      <c r="L1380" s="1" t="s">
        <v>32</v>
      </c>
      <c r="M1380" s="1" t="s">
        <v>9</v>
      </c>
    </row>
    <row r="1381" spans="1:13">
      <c r="A1381" s="1">
        <v>100007640</v>
      </c>
      <c r="B1381" s="1" t="s">
        <v>2344</v>
      </c>
      <c r="C1381" s="1" t="s">
        <v>2537</v>
      </c>
      <c r="D1381" s="1" t="s">
        <v>176</v>
      </c>
      <c r="E1381" s="1" t="s">
        <v>11</v>
      </c>
      <c r="F1381" s="1" t="s">
        <v>12</v>
      </c>
      <c r="G1381" s="1" t="s">
        <v>6053</v>
      </c>
      <c r="H1381" s="1">
        <v>100007640</v>
      </c>
      <c r="I1381" s="1">
        <v>1</v>
      </c>
      <c r="J1381" s="1" t="s">
        <v>2541</v>
      </c>
      <c r="K1381" s="1" t="s">
        <v>2542</v>
      </c>
      <c r="L1381" s="1" t="s">
        <v>32</v>
      </c>
      <c r="M1381" s="1" t="s">
        <v>9</v>
      </c>
    </row>
    <row r="1382" spans="1:13">
      <c r="A1382" s="1">
        <v>100007646</v>
      </c>
      <c r="B1382" s="1" t="s">
        <v>2344</v>
      </c>
      <c r="C1382" s="1" t="s">
        <v>2537</v>
      </c>
      <c r="D1382" s="1" t="s">
        <v>2543</v>
      </c>
      <c r="E1382" s="1" t="s">
        <v>2</v>
      </c>
      <c r="F1382" s="1" t="s">
        <v>183</v>
      </c>
      <c r="G1382" s="1" t="s">
        <v>6053</v>
      </c>
      <c r="H1382" s="1">
        <v>100007646</v>
      </c>
      <c r="I1382" s="1">
        <v>2</v>
      </c>
      <c r="J1382" s="1" t="s">
        <v>2544</v>
      </c>
      <c r="K1382" s="1" t="s">
        <v>2372</v>
      </c>
      <c r="L1382" s="1" t="s">
        <v>8</v>
      </c>
      <c r="M1382" s="1" t="s">
        <v>9</v>
      </c>
    </row>
    <row r="1383" spans="1:13">
      <c r="A1383" s="1">
        <v>100007655</v>
      </c>
      <c r="B1383" s="1" t="s">
        <v>2344</v>
      </c>
      <c r="C1383" s="1" t="s">
        <v>2537</v>
      </c>
      <c r="D1383" s="1" t="s">
        <v>12</v>
      </c>
      <c r="E1383" s="1" t="s">
        <v>11</v>
      </c>
      <c r="F1383" s="1" t="s">
        <v>12</v>
      </c>
      <c r="G1383" s="1" t="s">
        <v>6053</v>
      </c>
      <c r="H1383" s="1">
        <v>100007655</v>
      </c>
      <c r="I1383" s="1">
        <v>1</v>
      </c>
      <c r="J1383" s="1" t="s">
        <v>2545</v>
      </c>
      <c r="K1383" s="1" t="s">
        <v>2546</v>
      </c>
      <c r="L1383" s="1" t="s">
        <v>32</v>
      </c>
      <c r="M1383" s="1" t="s">
        <v>9</v>
      </c>
    </row>
    <row r="1384" spans="1:13">
      <c r="A1384" s="1">
        <v>100007661</v>
      </c>
      <c r="B1384" s="1" t="s">
        <v>2344</v>
      </c>
      <c r="C1384" s="1" t="s">
        <v>2537</v>
      </c>
      <c r="D1384" s="1" t="s">
        <v>176</v>
      </c>
      <c r="E1384" s="1" t="s">
        <v>11</v>
      </c>
      <c r="F1384" s="1" t="s">
        <v>407</v>
      </c>
      <c r="G1384" s="1" t="s">
        <v>6053</v>
      </c>
      <c r="H1384" s="1">
        <v>100007661</v>
      </c>
      <c r="I1384" s="1">
        <v>1</v>
      </c>
      <c r="J1384" s="1" t="s">
        <v>2547</v>
      </c>
      <c r="K1384" s="1" t="s">
        <v>2548</v>
      </c>
      <c r="L1384" s="1" t="s">
        <v>32</v>
      </c>
      <c r="M1384" s="1" t="s">
        <v>9</v>
      </c>
    </row>
    <row r="1385" spans="1:13">
      <c r="A1385" s="1">
        <v>100007675</v>
      </c>
      <c r="B1385" s="1" t="s">
        <v>2344</v>
      </c>
      <c r="C1385" s="1" t="s">
        <v>2537</v>
      </c>
      <c r="D1385" s="1" t="s">
        <v>250</v>
      </c>
      <c r="E1385" s="1" t="s">
        <v>20</v>
      </c>
      <c r="F1385" s="1" t="s">
        <v>72</v>
      </c>
      <c r="G1385" s="1" t="s">
        <v>6053</v>
      </c>
      <c r="H1385" s="1">
        <v>100007675</v>
      </c>
      <c r="I1385" s="1">
        <v>1</v>
      </c>
      <c r="J1385" s="1" t="s">
        <v>2549</v>
      </c>
      <c r="K1385" s="1" t="s">
        <v>2349</v>
      </c>
      <c r="L1385" s="1" t="s">
        <v>15</v>
      </c>
      <c r="M1385" s="1" t="s">
        <v>9</v>
      </c>
    </row>
    <row r="1386" spans="1:13">
      <c r="A1386" s="1">
        <v>100007682</v>
      </c>
      <c r="B1386" s="1" t="s">
        <v>2344</v>
      </c>
      <c r="C1386" s="1" t="s">
        <v>2537</v>
      </c>
      <c r="D1386" s="1" t="s">
        <v>18</v>
      </c>
      <c r="E1386" s="1" t="s">
        <v>27</v>
      </c>
      <c r="F1386" s="1" t="s">
        <v>18</v>
      </c>
      <c r="G1386" s="1" t="s">
        <v>6053</v>
      </c>
      <c r="H1386" s="1">
        <v>100007682</v>
      </c>
      <c r="I1386" s="1">
        <v>1</v>
      </c>
      <c r="J1386" s="1" t="s">
        <v>2550</v>
      </c>
      <c r="K1386" s="1" t="s">
        <v>2349</v>
      </c>
      <c r="L1386" s="1" t="s">
        <v>15</v>
      </c>
      <c r="M1386" s="1" t="s">
        <v>9</v>
      </c>
    </row>
    <row r="1387" spans="1:13">
      <c r="A1387" s="1">
        <v>100007691</v>
      </c>
      <c r="B1387" s="1" t="s">
        <v>2344</v>
      </c>
      <c r="C1387" s="1" t="s">
        <v>2537</v>
      </c>
      <c r="D1387" s="1" t="s">
        <v>2551</v>
      </c>
      <c r="E1387" s="1" t="s">
        <v>24</v>
      </c>
      <c r="F1387" s="1" t="s">
        <v>25</v>
      </c>
      <c r="G1387" s="1" t="s">
        <v>6053</v>
      </c>
      <c r="H1387" s="1">
        <v>100007691</v>
      </c>
      <c r="I1387" s="1">
        <v>1</v>
      </c>
      <c r="J1387" s="1" t="s">
        <v>2552</v>
      </c>
      <c r="K1387" s="1" t="s">
        <v>2553</v>
      </c>
      <c r="L1387" s="1" t="s">
        <v>44</v>
      </c>
      <c r="M1387" s="1" t="s">
        <v>339</v>
      </c>
    </row>
    <row r="1388" spans="1:13">
      <c r="A1388" s="1">
        <v>100007692</v>
      </c>
      <c r="B1388" s="1" t="s">
        <v>2344</v>
      </c>
      <c r="C1388" s="1" t="s">
        <v>2537</v>
      </c>
      <c r="D1388" s="1" t="s">
        <v>176</v>
      </c>
      <c r="E1388" s="1" t="s">
        <v>11</v>
      </c>
      <c r="F1388" s="1" t="s">
        <v>12</v>
      </c>
      <c r="G1388" s="1" t="s">
        <v>6053</v>
      </c>
      <c r="H1388" s="1">
        <v>100007692</v>
      </c>
      <c r="I1388" s="1">
        <v>1</v>
      </c>
      <c r="J1388" s="1" t="s">
        <v>2554</v>
      </c>
      <c r="K1388" s="1" t="s">
        <v>2555</v>
      </c>
      <c r="L1388" s="1" t="s">
        <v>32</v>
      </c>
      <c r="M1388" s="1" t="s">
        <v>9</v>
      </c>
    </row>
    <row r="1389" spans="1:13">
      <c r="A1389" s="1">
        <v>100007698</v>
      </c>
      <c r="B1389" s="1" t="s">
        <v>2344</v>
      </c>
      <c r="C1389" s="1" t="s">
        <v>2537</v>
      </c>
      <c r="D1389" s="1" t="s">
        <v>2556</v>
      </c>
      <c r="E1389" s="1" t="s">
        <v>20</v>
      </c>
      <c r="F1389" s="1" t="s">
        <v>72</v>
      </c>
      <c r="G1389" s="1" t="s">
        <v>6053</v>
      </c>
      <c r="H1389" s="1">
        <v>100007698</v>
      </c>
      <c r="I1389" s="1">
        <v>1</v>
      </c>
      <c r="J1389" s="1" t="s">
        <v>2557</v>
      </c>
      <c r="K1389" s="1" t="s">
        <v>2349</v>
      </c>
      <c r="L1389" s="1" t="s">
        <v>15</v>
      </c>
      <c r="M1389" s="1" t="s">
        <v>9</v>
      </c>
    </row>
    <row r="1390" spans="1:13">
      <c r="A1390" s="1">
        <v>100007703</v>
      </c>
      <c r="B1390" s="1" t="s">
        <v>2344</v>
      </c>
      <c r="C1390" s="1" t="s">
        <v>2537</v>
      </c>
      <c r="D1390" s="1" t="s">
        <v>176</v>
      </c>
      <c r="E1390" s="1" t="s">
        <v>11</v>
      </c>
      <c r="F1390" s="1" t="s">
        <v>12</v>
      </c>
      <c r="G1390" s="1" t="s">
        <v>6053</v>
      </c>
      <c r="H1390" s="1">
        <v>100007703</v>
      </c>
      <c r="I1390" s="1">
        <v>1</v>
      </c>
      <c r="J1390" s="1" t="s">
        <v>2558</v>
      </c>
      <c r="K1390" s="1" t="s">
        <v>2555</v>
      </c>
      <c r="L1390" s="1" t="s">
        <v>32</v>
      </c>
      <c r="M1390" s="1" t="s">
        <v>9</v>
      </c>
    </row>
    <row r="1391" spans="1:13">
      <c r="A1391" s="1">
        <v>100007714</v>
      </c>
      <c r="B1391" s="1" t="s">
        <v>2344</v>
      </c>
      <c r="C1391" s="1" t="s">
        <v>2537</v>
      </c>
      <c r="D1391" s="1" t="s">
        <v>2559</v>
      </c>
      <c r="E1391" s="1" t="s">
        <v>2</v>
      </c>
      <c r="F1391" s="1" t="s">
        <v>670</v>
      </c>
      <c r="G1391" s="1" t="s">
        <v>6053</v>
      </c>
      <c r="H1391" s="1">
        <v>100007714</v>
      </c>
      <c r="I1391" s="1">
        <v>1</v>
      </c>
      <c r="J1391" s="1" t="s">
        <v>2560</v>
      </c>
      <c r="K1391" s="1" t="s">
        <v>2372</v>
      </c>
      <c r="L1391" s="1" t="s">
        <v>8</v>
      </c>
      <c r="M1391" s="1" t="s">
        <v>16</v>
      </c>
    </row>
    <row r="1392" spans="1:13">
      <c r="A1392" s="1">
        <v>100007718</v>
      </c>
      <c r="B1392" s="1" t="s">
        <v>2344</v>
      </c>
      <c r="C1392" s="1" t="s">
        <v>2537</v>
      </c>
      <c r="D1392" s="1" t="s">
        <v>176</v>
      </c>
      <c r="E1392" s="1" t="s">
        <v>11</v>
      </c>
      <c r="F1392" s="1" t="s">
        <v>12</v>
      </c>
      <c r="G1392" s="1" t="s">
        <v>6053</v>
      </c>
      <c r="H1392" s="1">
        <v>100007718</v>
      </c>
      <c r="I1392" s="1">
        <v>1</v>
      </c>
      <c r="J1392" s="1" t="s">
        <v>2561</v>
      </c>
      <c r="K1392" s="1" t="s">
        <v>2562</v>
      </c>
      <c r="L1392" s="1" t="s">
        <v>32</v>
      </c>
      <c r="M1392" s="1" t="s">
        <v>9</v>
      </c>
    </row>
    <row r="1393" spans="1:13">
      <c r="A1393" s="1">
        <v>100007725</v>
      </c>
      <c r="B1393" s="1" t="s">
        <v>2344</v>
      </c>
      <c r="C1393" s="1" t="s">
        <v>2537</v>
      </c>
      <c r="D1393" s="1" t="s">
        <v>494</v>
      </c>
      <c r="E1393" s="1" t="s">
        <v>2</v>
      </c>
      <c r="F1393" s="1" t="s">
        <v>46</v>
      </c>
      <c r="G1393" s="1" t="s">
        <v>6054</v>
      </c>
      <c r="H1393" s="1">
        <v>100017451</v>
      </c>
      <c r="I1393" s="1">
        <v>6</v>
      </c>
      <c r="J1393" s="1" t="s">
        <v>2563</v>
      </c>
      <c r="K1393" s="1" t="s">
        <v>2372</v>
      </c>
      <c r="L1393" s="1" t="s">
        <v>8</v>
      </c>
      <c r="M1393" s="1" t="s">
        <v>9</v>
      </c>
    </row>
    <row r="1394" spans="1:13">
      <c r="A1394" s="1">
        <v>100007726</v>
      </c>
      <c r="B1394" s="1" t="s">
        <v>2344</v>
      </c>
      <c r="C1394" s="1" t="s">
        <v>2537</v>
      </c>
      <c r="D1394" s="1" t="s">
        <v>203</v>
      </c>
      <c r="E1394" s="1" t="s">
        <v>20</v>
      </c>
      <c r="F1394" s="1" t="s">
        <v>203</v>
      </c>
      <c r="G1394" s="1" t="s">
        <v>6053</v>
      </c>
      <c r="H1394" s="1">
        <v>100007726</v>
      </c>
      <c r="I1394" s="1">
        <v>1</v>
      </c>
      <c r="J1394" s="1" t="s">
        <v>2564</v>
      </c>
      <c r="K1394" s="1" t="s">
        <v>2349</v>
      </c>
      <c r="L1394" s="1" t="s">
        <v>15</v>
      </c>
      <c r="M1394" s="1" t="s">
        <v>9</v>
      </c>
    </row>
    <row r="1395" spans="1:13">
      <c r="A1395" s="1">
        <v>100007730</v>
      </c>
      <c r="B1395" s="1" t="s">
        <v>2344</v>
      </c>
      <c r="C1395" s="1" t="s">
        <v>2537</v>
      </c>
      <c r="D1395" s="1" t="s">
        <v>1456</v>
      </c>
      <c r="E1395" s="1" t="s">
        <v>20</v>
      </c>
      <c r="F1395" s="1" t="s">
        <v>72</v>
      </c>
      <c r="G1395" s="1" t="s">
        <v>6053</v>
      </c>
      <c r="H1395" s="1">
        <v>100007730</v>
      </c>
      <c r="I1395" s="1">
        <v>1</v>
      </c>
      <c r="J1395" s="1" t="s">
        <v>2565</v>
      </c>
      <c r="K1395" s="1" t="s">
        <v>2349</v>
      </c>
      <c r="L1395" s="1" t="s">
        <v>15</v>
      </c>
      <c r="M1395" s="1" t="s">
        <v>9</v>
      </c>
    </row>
    <row r="1396" spans="1:13">
      <c r="A1396" s="1">
        <v>100007733</v>
      </c>
      <c r="B1396" s="1" t="s">
        <v>2344</v>
      </c>
      <c r="C1396" s="1" t="s">
        <v>2537</v>
      </c>
      <c r="D1396" s="1" t="s">
        <v>176</v>
      </c>
      <c r="E1396" s="1" t="s">
        <v>11</v>
      </c>
      <c r="F1396" s="1" t="s">
        <v>12</v>
      </c>
      <c r="G1396" s="1" t="s">
        <v>6053</v>
      </c>
      <c r="H1396" s="1">
        <v>100007733</v>
      </c>
      <c r="I1396" s="1">
        <v>2</v>
      </c>
      <c r="J1396" s="1" t="s">
        <v>2566</v>
      </c>
      <c r="K1396" s="1" t="s">
        <v>2567</v>
      </c>
      <c r="L1396" s="1" t="s">
        <v>32</v>
      </c>
      <c r="M1396" s="1" t="s">
        <v>9</v>
      </c>
    </row>
    <row r="1397" spans="1:13">
      <c r="A1397" s="1">
        <v>100007736</v>
      </c>
      <c r="B1397" s="1" t="s">
        <v>2344</v>
      </c>
      <c r="C1397" s="1" t="s">
        <v>2537</v>
      </c>
      <c r="D1397" s="1" t="s">
        <v>898</v>
      </c>
      <c r="E1397" s="1" t="s">
        <v>2</v>
      </c>
      <c r="F1397" s="1" t="s">
        <v>46</v>
      </c>
      <c r="G1397" s="1" t="s">
        <v>6054</v>
      </c>
      <c r="H1397" s="1">
        <v>100017451</v>
      </c>
      <c r="I1397" s="1">
        <v>6</v>
      </c>
      <c r="J1397" s="1" t="s">
        <v>2568</v>
      </c>
      <c r="K1397" s="1" t="s">
        <v>2372</v>
      </c>
      <c r="L1397" s="1" t="s">
        <v>8</v>
      </c>
      <c r="M1397" s="1" t="s">
        <v>9</v>
      </c>
    </row>
    <row r="1398" spans="1:13">
      <c r="A1398" s="1">
        <v>100007739</v>
      </c>
      <c r="B1398" s="1" t="s">
        <v>2344</v>
      </c>
      <c r="C1398" s="1" t="s">
        <v>2537</v>
      </c>
      <c r="D1398" s="1" t="s">
        <v>673</v>
      </c>
      <c r="E1398" s="1" t="s">
        <v>2</v>
      </c>
      <c r="F1398" s="1" t="s">
        <v>673</v>
      </c>
      <c r="G1398" s="1" t="s">
        <v>6053</v>
      </c>
      <c r="H1398" s="1">
        <v>100007739</v>
      </c>
      <c r="I1398" s="1">
        <v>2</v>
      </c>
      <c r="J1398" s="1" t="s">
        <v>2569</v>
      </c>
      <c r="K1398" s="1" t="s">
        <v>2372</v>
      </c>
      <c r="L1398" s="1" t="s">
        <v>8</v>
      </c>
      <c r="M1398" s="1" t="s">
        <v>9</v>
      </c>
    </row>
    <row r="1399" spans="1:13">
      <c r="A1399" s="1">
        <v>100007740</v>
      </c>
      <c r="B1399" s="1" t="s">
        <v>2344</v>
      </c>
      <c r="C1399" s="1" t="s">
        <v>2537</v>
      </c>
      <c r="D1399" s="1" t="s">
        <v>277</v>
      </c>
      <c r="E1399" s="1" t="s">
        <v>2</v>
      </c>
      <c r="F1399" s="1" t="s">
        <v>842</v>
      </c>
      <c r="G1399" s="1" t="s">
        <v>6054</v>
      </c>
      <c r="H1399" s="1">
        <v>100007739</v>
      </c>
      <c r="I1399" s="1">
        <v>2</v>
      </c>
      <c r="J1399" s="1" t="s">
        <v>2569</v>
      </c>
      <c r="K1399" s="1" t="s">
        <v>2372</v>
      </c>
      <c r="L1399" s="1" t="s">
        <v>8</v>
      </c>
      <c r="M1399" s="1" t="s">
        <v>9</v>
      </c>
    </row>
    <row r="1400" spans="1:13">
      <c r="A1400" s="1">
        <v>100007742</v>
      </c>
      <c r="B1400" s="1" t="s">
        <v>2344</v>
      </c>
      <c r="C1400" s="1" t="s">
        <v>2537</v>
      </c>
      <c r="D1400" s="1" t="s">
        <v>2570</v>
      </c>
      <c r="E1400" s="1" t="s">
        <v>11</v>
      </c>
      <c r="F1400" s="1" t="s">
        <v>12</v>
      </c>
      <c r="G1400" s="1" t="s">
        <v>6053</v>
      </c>
      <c r="H1400" s="1">
        <v>100007742</v>
      </c>
      <c r="I1400" s="1">
        <v>1</v>
      </c>
      <c r="J1400" s="1" t="s">
        <v>2571</v>
      </c>
      <c r="K1400" s="1" t="s">
        <v>2476</v>
      </c>
      <c r="L1400" s="1" t="s">
        <v>39</v>
      </c>
      <c r="M1400" s="1" t="s">
        <v>9</v>
      </c>
    </row>
    <row r="1401" spans="1:13">
      <c r="A1401" s="1">
        <v>100007747</v>
      </c>
      <c r="B1401" s="1" t="s">
        <v>2344</v>
      </c>
      <c r="C1401" s="1" t="s">
        <v>2537</v>
      </c>
      <c r="D1401" s="1" t="s">
        <v>2572</v>
      </c>
      <c r="E1401" s="1" t="s">
        <v>27</v>
      </c>
      <c r="F1401" s="1" t="s">
        <v>18</v>
      </c>
      <c r="G1401" s="1" t="s">
        <v>6054</v>
      </c>
      <c r="H1401" s="1">
        <v>100017450</v>
      </c>
      <c r="I1401" s="1">
        <v>3</v>
      </c>
      <c r="J1401" s="1" t="s">
        <v>2573</v>
      </c>
      <c r="K1401" s="1" t="s">
        <v>2574</v>
      </c>
      <c r="L1401" s="1" t="s">
        <v>39</v>
      </c>
      <c r="M1401" s="1" t="s">
        <v>69</v>
      </c>
    </row>
    <row r="1402" spans="1:13">
      <c r="A1402" s="1">
        <v>100007749</v>
      </c>
      <c r="B1402" s="1" t="s">
        <v>2344</v>
      </c>
      <c r="C1402" s="1" t="s">
        <v>2537</v>
      </c>
      <c r="D1402" s="1" t="s">
        <v>2575</v>
      </c>
      <c r="E1402" s="1" t="s">
        <v>11</v>
      </c>
      <c r="F1402" s="1" t="s">
        <v>12</v>
      </c>
      <c r="G1402" s="1" t="s">
        <v>6054</v>
      </c>
      <c r="H1402" s="1">
        <v>100017450</v>
      </c>
      <c r="I1402" s="1">
        <v>3</v>
      </c>
      <c r="J1402" s="1" t="s">
        <v>2573</v>
      </c>
      <c r="K1402" s="1" t="s">
        <v>2574</v>
      </c>
      <c r="L1402" s="1" t="s">
        <v>39</v>
      </c>
      <c r="M1402" s="1" t="s">
        <v>69</v>
      </c>
    </row>
    <row r="1403" spans="1:13">
      <c r="A1403" s="1">
        <v>100007753</v>
      </c>
      <c r="B1403" s="1" t="s">
        <v>2344</v>
      </c>
      <c r="C1403" s="1" t="s">
        <v>2537</v>
      </c>
      <c r="D1403" s="1" t="s">
        <v>494</v>
      </c>
      <c r="E1403" s="1" t="s">
        <v>2</v>
      </c>
      <c r="F1403" s="1" t="s">
        <v>46</v>
      </c>
      <c r="G1403" s="1" t="s">
        <v>6054</v>
      </c>
      <c r="H1403" s="1">
        <v>100017451</v>
      </c>
      <c r="I1403" s="1">
        <v>6</v>
      </c>
      <c r="J1403" s="1" t="s">
        <v>2576</v>
      </c>
      <c r="K1403" s="1" t="s">
        <v>2372</v>
      </c>
      <c r="L1403" s="1" t="s">
        <v>8</v>
      </c>
      <c r="M1403" s="1" t="s">
        <v>9</v>
      </c>
    </row>
    <row r="1404" spans="1:13">
      <c r="A1404" s="1">
        <v>100007754</v>
      </c>
      <c r="B1404" s="1" t="s">
        <v>2344</v>
      </c>
      <c r="C1404" s="1" t="s">
        <v>2537</v>
      </c>
      <c r="D1404" s="1" t="s">
        <v>2577</v>
      </c>
      <c r="E1404" s="1" t="s">
        <v>27</v>
      </c>
      <c r="F1404" s="1" t="s">
        <v>18</v>
      </c>
      <c r="G1404" s="1" t="s">
        <v>6053</v>
      </c>
      <c r="H1404" s="1">
        <v>100007754</v>
      </c>
      <c r="I1404" s="1">
        <v>1</v>
      </c>
      <c r="J1404" s="1" t="s">
        <v>2578</v>
      </c>
      <c r="K1404" s="1" t="s">
        <v>2349</v>
      </c>
      <c r="L1404" s="1" t="s">
        <v>15</v>
      </c>
      <c r="M1404" s="1" t="s">
        <v>69</v>
      </c>
    </row>
    <row r="1405" spans="1:13">
      <c r="A1405" s="1">
        <v>100007760</v>
      </c>
      <c r="B1405" s="1" t="s">
        <v>2344</v>
      </c>
      <c r="C1405" s="1" t="s">
        <v>2537</v>
      </c>
      <c r="D1405" s="1" t="s">
        <v>2579</v>
      </c>
      <c r="E1405" s="1" t="s">
        <v>11</v>
      </c>
      <c r="F1405" s="1" t="s">
        <v>12</v>
      </c>
      <c r="G1405" s="1" t="s">
        <v>6053</v>
      </c>
      <c r="H1405" s="1">
        <v>100007760</v>
      </c>
      <c r="I1405" s="1">
        <v>1</v>
      </c>
      <c r="J1405" s="1" t="s">
        <v>2580</v>
      </c>
      <c r="K1405" s="1" t="s">
        <v>2567</v>
      </c>
      <c r="L1405" s="1" t="s">
        <v>32</v>
      </c>
      <c r="M1405" s="1" t="s">
        <v>9</v>
      </c>
    </row>
    <row r="1406" spans="1:13">
      <c r="A1406" s="1">
        <v>100007762</v>
      </c>
      <c r="B1406" s="1" t="s">
        <v>2344</v>
      </c>
      <c r="C1406" s="1" t="s">
        <v>2537</v>
      </c>
      <c r="D1406" s="1" t="s">
        <v>12</v>
      </c>
      <c r="E1406" s="1" t="s">
        <v>11</v>
      </c>
      <c r="F1406" s="1" t="s">
        <v>12</v>
      </c>
      <c r="G1406" s="1" t="s">
        <v>6053</v>
      </c>
      <c r="H1406" s="1">
        <v>100007762</v>
      </c>
      <c r="I1406" s="1">
        <v>1</v>
      </c>
      <c r="J1406" s="1" t="s">
        <v>2581</v>
      </c>
      <c r="K1406" s="1" t="s">
        <v>2567</v>
      </c>
      <c r="L1406" s="1" t="s">
        <v>32</v>
      </c>
      <c r="M1406" s="1" t="s">
        <v>9</v>
      </c>
    </row>
    <row r="1407" spans="1:13">
      <c r="A1407" s="1">
        <v>100007770</v>
      </c>
      <c r="B1407" s="1" t="s">
        <v>2344</v>
      </c>
      <c r="C1407" s="1" t="s">
        <v>2537</v>
      </c>
      <c r="D1407" s="1" t="s">
        <v>100</v>
      </c>
      <c r="E1407" s="1" t="s">
        <v>20</v>
      </c>
      <c r="F1407" s="1" t="s">
        <v>100</v>
      </c>
      <c r="G1407" s="1" t="s">
        <v>6053</v>
      </c>
      <c r="H1407" s="1">
        <v>100007770</v>
      </c>
      <c r="I1407" s="1">
        <v>1</v>
      </c>
      <c r="J1407" s="1" t="s">
        <v>2582</v>
      </c>
      <c r="K1407" s="1" t="s">
        <v>2349</v>
      </c>
      <c r="L1407" s="1" t="s">
        <v>15</v>
      </c>
      <c r="M1407" s="1" t="s">
        <v>9</v>
      </c>
    </row>
    <row r="1408" spans="1:13">
      <c r="A1408" s="1">
        <v>100007774</v>
      </c>
      <c r="B1408" s="1" t="s">
        <v>2344</v>
      </c>
      <c r="C1408" s="1" t="s">
        <v>2537</v>
      </c>
      <c r="D1408" s="1" t="s">
        <v>176</v>
      </c>
      <c r="E1408" s="1" t="s">
        <v>11</v>
      </c>
      <c r="F1408" s="1" t="s">
        <v>12</v>
      </c>
      <c r="G1408" s="1" t="s">
        <v>6053</v>
      </c>
      <c r="H1408" s="1">
        <v>100007774</v>
      </c>
      <c r="I1408" s="1">
        <v>1</v>
      </c>
      <c r="J1408" s="1" t="s">
        <v>2583</v>
      </c>
      <c r="K1408" s="1" t="s">
        <v>2567</v>
      </c>
      <c r="L1408" s="1" t="s">
        <v>32</v>
      </c>
      <c r="M1408" s="1" t="s">
        <v>9</v>
      </c>
    </row>
    <row r="1409" spans="1:13">
      <c r="A1409" s="1">
        <v>100007782</v>
      </c>
      <c r="B1409" s="1" t="s">
        <v>2344</v>
      </c>
      <c r="C1409" s="1" t="s">
        <v>2537</v>
      </c>
      <c r="D1409" s="1" t="s">
        <v>2584</v>
      </c>
      <c r="E1409" s="1" t="s">
        <v>2</v>
      </c>
      <c r="F1409" s="1" t="s">
        <v>81</v>
      </c>
      <c r="G1409" s="1" t="s">
        <v>6054</v>
      </c>
      <c r="H1409" s="1">
        <v>100017451</v>
      </c>
      <c r="I1409" s="1">
        <v>6</v>
      </c>
      <c r="J1409" s="1" t="s">
        <v>2585</v>
      </c>
      <c r="K1409" s="1" t="s">
        <v>2372</v>
      </c>
      <c r="L1409" s="1" t="s">
        <v>8</v>
      </c>
      <c r="M1409" s="1" t="s">
        <v>339</v>
      </c>
    </row>
    <row r="1410" spans="1:13">
      <c r="A1410" s="1">
        <v>100007785</v>
      </c>
      <c r="B1410" s="1" t="s">
        <v>2344</v>
      </c>
      <c r="C1410" s="1" t="s">
        <v>2537</v>
      </c>
      <c r="D1410" s="1" t="s">
        <v>1937</v>
      </c>
      <c r="E1410" s="1" t="s">
        <v>20</v>
      </c>
      <c r="F1410" s="1" t="s">
        <v>72</v>
      </c>
      <c r="G1410" s="1" t="s">
        <v>6053</v>
      </c>
      <c r="H1410" s="1">
        <v>100007785</v>
      </c>
      <c r="I1410" s="1">
        <v>1</v>
      </c>
      <c r="J1410" s="1" t="s">
        <v>2586</v>
      </c>
      <c r="K1410" s="1" t="s">
        <v>2349</v>
      </c>
      <c r="L1410" s="1" t="s">
        <v>15</v>
      </c>
      <c r="M1410" s="1" t="s">
        <v>16</v>
      </c>
    </row>
    <row r="1411" spans="1:13">
      <c r="A1411" s="1">
        <v>100007795</v>
      </c>
      <c r="B1411" s="1" t="s">
        <v>2344</v>
      </c>
      <c r="C1411" s="1" t="s">
        <v>2537</v>
      </c>
      <c r="D1411" s="1" t="s">
        <v>2587</v>
      </c>
      <c r="E1411" s="1" t="s">
        <v>11</v>
      </c>
      <c r="F1411" s="1" t="s">
        <v>12</v>
      </c>
      <c r="G1411" s="1" t="s">
        <v>6053</v>
      </c>
      <c r="H1411" s="1">
        <v>100007795</v>
      </c>
      <c r="I1411" s="1">
        <v>1</v>
      </c>
      <c r="J1411" s="1" t="s">
        <v>2588</v>
      </c>
      <c r="K1411" s="1" t="s">
        <v>2567</v>
      </c>
      <c r="L1411" s="1" t="s">
        <v>32</v>
      </c>
      <c r="M1411" s="1" t="s">
        <v>16</v>
      </c>
    </row>
    <row r="1412" spans="1:13">
      <c r="A1412" s="1">
        <v>100007799</v>
      </c>
      <c r="B1412" s="1" t="s">
        <v>2344</v>
      </c>
      <c r="C1412" s="1" t="s">
        <v>2537</v>
      </c>
      <c r="D1412" s="1" t="s">
        <v>473</v>
      </c>
      <c r="E1412" s="1" t="s">
        <v>11</v>
      </c>
      <c r="F1412" s="1" t="s">
        <v>12</v>
      </c>
      <c r="G1412" s="1" t="s">
        <v>6054</v>
      </c>
      <c r="H1412" s="1">
        <v>100007733</v>
      </c>
      <c r="I1412" s="1">
        <v>2</v>
      </c>
      <c r="J1412" s="1" t="s">
        <v>2589</v>
      </c>
      <c r="K1412" s="1" t="s">
        <v>2567</v>
      </c>
      <c r="L1412" s="1" t="s">
        <v>32</v>
      </c>
      <c r="M1412" s="1" t="s">
        <v>9</v>
      </c>
    </row>
    <row r="1413" spans="1:13">
      <c r="A1413" s="1">
        <v>100007806</v>
      </c>
      <c r="B1413" s="1" t="s">
        <v>2344</v>
      </c>
      <c r="C1413" s="1" t="s">
        <v>2537</v>
      </c>
      <c r="D1413" s="1" t="s">
        <v>167</v>
      </c>
      <c r="E1413" s="1" t="s">
        <v>20</v>
      </c>
      <c r="F1413" s="1" t="s">
        <v>167</v>
      </c>
      <c r="G1413" s="1" t="s">
        <v>6053</v>
      </c>
      <c r="H1413" s="1">
        <v>100007806</v>
      </c>
      <c r="I1413" s="1">
        <v>1</v>
      </c>
      <c r="J1413" s="1" t="s">
        <v>2590</v>
      </c>
      <c r="K1413" s="1" t="s">
        <v>2349</v>
      </c>
      <c r="L1413" s="1" t="s">
        <v>15</v>
      </c>
      <c r="M1413" s="1" t="s">
        <v>9</v>
      </c>
    </row>
    <row r="1414" spans="1:13">
      <c r="A1414" s="1">
        <v>100007810</v>
      </c>
      <c r="B1414" s="1" t="s">
        <v>2344</v>
      </c>
      <c r="C1414" s="1" t="s">
        <v>2537</v>
      </c>
      <c r="D1414" s="1" t="s">
        <v>2249</v>
      </c>
      <c r="E1414" s="1" t="s">
        <v>11</v>
      </c>
      <c r="F1414" s="1" t="s">
        <v>12</v>
      </c>
      <c r="G1414" s="1" t="s">
        <v>6053</v>
      </c>
      <c r="H1414" s="1">
        <v>100007810</v>
      </c>
      <c r="I1414" s="1">
        <v>1</v>
      </c>
      <c r="J1414" s="1" t="s">
        <v>2591</v>
      </c>
      <c r="K1414" s="1" t="s">
        <v>2567</v>
      </c>
      <c r="L1414" s="1" t="s">
        <v>32</v>
      </c>
      <c r="M1414" s="1" t="s">
        <v>9</v>
      </c>
    </row>
    <row r="1415" spans="1:13">
      <c r="A1415" s="1">
        <v>100007819</v>
      </c>
      <c r="B1415" s="1" t="s">
        <v>2344</v>
      </c>
      <c r="C1415" s="1" t="s">
        <v>2537</v>
      </c>
      <c r="D1415" s="1" t="s">
        <v>176</v>
      </c>
      <c r="E1415" s="1" t="s">
        <v>11</v>
      </c>
      <c r="F1415" s="1" t="s">
        <v>12</v>
      </c>
      <c r="G1415" s="1" t="s">
        <v>6053</v>
      </c>
      <c r="H1415" s="1">
        <v>100007819</v>
      </c>
      <c r="I1415" s="1">
        <v>1</v>
      </c>
      <c r="J1415" s="1" t="s">
        <v>2592</v>
      </c>
      <c r="K1415" s="1" t="s">
        <v>2593</v>
      </c>
      <c r="L1415" s="1" t="s">
        <v>32</v>
      </c>
      <c r="M1415" s="1" t="s">
        <v>9</v>
      </c>
    </row>
    <row r="1416" spans="1:13">
      <c r="A1416" s="1">
        <v>100007821</v>
      </c>
      <c r="B1416" s="1" t="s">
        <v>2344</v>
      </c>
      <c r="C1416" s="1" t="s">
        <v>2537</v>
      </c>
      <c r="D1416" s="1" t="s">
        <v>176</v>
      </c>
      <c r="E1416" s="1" t="s">
        <v>11</v>
      </c>
      <c r="F1416" s="1" t="s">
        <v>12</v>
      </c>
      <c r="G1416" s="1" t="s">
        <v>6053</v>
      </c>
      <c r="H1416" s="1">
        <v>100007821</v>
      </c>
      <c r="I1416" s="1">
        <v>1</v>
      </c>
      <c r="J1416" s="1" t="s">
        <v>2594</v>
      </c>
      <c r="K1416" s="1" t="s">
        <v>2595</v>
      </c>
      <c r="L1416" s="1" t="s">
        <v>32</v>
      </c>
      <c r="M1416" s="1" t="s">
        <v>9</v>
      </c>
    </row>
    <row r="1417" spans="1:13">
      <c r="A1417" s="1">
        <v>100007830</v>
      </c>
      <c r="B1417" s="1" t="s">
        <v>2344</v>
      </c>
      <c r="C1417" s="1" t="s">
        <v>2537</v>
      </c>
      <c r="D1417" s="1" t="s">
        <v>2596</v>
      </c>
      <c r="E1417" s="1" t="s">
        <v>11</v>
      </c>
      <c r="F1417" s="1" t="s">
        <v>12</v>
      </c>
      <c r="G1417" s="1" t="s">
        <v>6053</v>
      </c>
      <c r="H1417" s="1">
        <v>100007830</v>
      </c>
      <c r="I1417" s="1">
        <v>1</v>
      </c>
      <c r="J1417" s="1" t="s">
        <v>2597</v>
      </c>
      <c r="K1417" s="1" t="s">
        <v>2598</v>
      </c>
      <c r="L1417" s="1" t="s">
        <v>32</v>
      </c>
      <c r="M1417" s="1" t="s">
        <v>9</v>
      </c>
    </row>
    <row r="1418" spans="1:13">
      <c r="A1418" s="1">
        <v>100007839</v>
      </c>
      <c r="B1418" s="1" t="s">
        <v>2344</v>
      </c>
      <c r="C1418" s="1" t="s">
        <v>2537</v>
      </c>
      <c r="D1418" s="1" t="s">
        <v>176</v>
      </c>
      <c r="E1418" s="1" t="s">
        <v>11</v>
      </c>
      <c r="F1418" s="1" t="s">
        <v>12</v>
      </c>
      <c r="G1418" s="1" t="s">
        <v>6053</v>
      </c>
      <c r="H1418" s="1">
        <v>100007839</v>
      </c>
      <c r="I1418" s="1">
        <v>1</v>
      </c>
      <c r="J1418" s="1" t="s">
        <v>2599</v>
      </c>
      <c r="K1418" s="1" t="s">
        <v>2600</v>
      </c>
      <c r="L1418" s="1" t="s">
        <v>32</v>
      </c>
      <c r="M1418" s="1" t="s">
        <v>9</v>
      </c>
    </row>
    <row r="1419" spans="1:13">
      <c r="A1419" s="1">
        <v>100007851</v>
      </c>
      <c r="B1419" s="1" t="s">
        <v>2344</v>
      </c>
      <c r="C1419" s="1" t="s">
        <v>2537</v>
      </c>
      <c r="D1419" s="1" t="s">
        <v>176</v>
      </c>
      <c r="E1419" s="1" t="s">
        <v>11</v>
      </c>
      <c r="F1419" s="1" t="s">
        <v>12</v>
      </c>
      <c r="G1419" s="1" t="s">
        <v>6053</v>
      </c>
      <c r="H1419" s="1">
        <v>100007851</v>
      </c>
      <c r="I1419" s="1">
        <v>1</v>
      </c>
      <c r="J1419" s="1" t="s">
        <v>2601</v>
      </c>
      <c r="K1419" s="1" t="s">
        <v>2602</v>
      </c>
      <c r="L1419" s="1" t="s">
        <v>32</v>
      </c>
      <c r="M1419" s="1" t="s">
        <v>9</v>
      </c>
    </row>
    <row r="1420" spans="1:13">
      <c r="A1420" s="1">
        <v>100007856</v>
      </c>
      <c r="B1420" s="1" t="s">
        <v>2344</v>
      </c>
      <c r="C1420" s="1" t="s">
        <v>2537</v>
      </c>
      <c r="D1420" s="1" t="s">
        <v>12</v>
      </c>
      <c r="E1420" s="1" t="s">
        <v>11</v>
      </c>
      <c r="F1420" s="1" t="s">
        <v>12</v>
      </c>
      <c r="G1420" s="1" t="s">
        <v>6053</v>
      </c>
      <c r="H1420" s="1">
        <v>100007856</v>
      </c>
      <c r="I1420" s="1">
        <v>1</v>
      </c>
      <c r="J1420" s="1" t="s">
        <v>2603</v>
      </c>
      <c r="K1420" s="1" t="s">
        <v>2604</v>
      </c>
      <c r="L1420" s="1" t="s">
        <v>32</v>
      </c>
      <c r="M1420" s="1" t="s">
        <v>9</v>
      </c>
    </row>
    <row r="1421" spans="1:13">
      <c r="A1421" s="1">
        <v>100007861</v>
      </c>
      <c r="B1421" s="1" t="s">
        <v>2344</v>
      </c>
      <c r="C1421" s="1" t="s">
        <v>2537</v>
      </c>
      <c r="D1421" s="1" t="s">
        <v>2605</v>
      </c>
      <c r="E1421" s="1" t="s">
        <v>11</v>
      </c>
      <c r="F1421" s="1" t="s">
        <v>407</v>
      </c>
      <c r="G1421" s="1" t="s">
        <v>6053</v>
      </c>
      <c r="H1421" s="1">
        <v>100007861</v>
      </c>
      <c r="I1421" s="1">
        <v>1</v>
      </c>
      <c r="J1421" s="1" t="s">
        <v>2606</v>
      </c>
      <c r="K1421" s="1" t="s">
        <v>2607</v>
      </c>
      <c r="L1421" s="1" t="s">
        <v>32</v>
      </c>
      <c r="M1421" s="1" t="s">
        <v>16</v>
      </c>
    </row>
    <row r="1422" spans="1:13">
      <c r="A1422" s="1">
        <v>100007867</v>
      </c>
      <c r="B1422" s="1" t="s">
        <v>2344</v>
      </c>
      <c r="C1422" s="1" t="s">
        <v>2609</v>
      </c>
      <c r="D1422" s="1" t="s">
        <v>12</v>
      </c>
      <c r="E1422" s="1" t="s">
        <v>11</v>
      </c>
      <c r="F1422" s="1" t="s">
        <v>12</v>
      </c>
      <c r="G1422" s="1" t="s">
        <v>6053</v>
      </c>
      <c r="H1422" s="1">
        <v>100007867</v>
      </c>
      <c r="I1422" s="1">
        <v>1</v>
      </c>
      <c r="J1422" s="1" t="s">
        <v>2608</v>
      </c>
      <c r="K1422" s="1" t="s">
        <v>2610</v>
      </c>
      <c r="L1422" s="1" t="s">
        <v>32</v>
      </c>
      <c r="M1422" s="1" t="s">
        <v>9</v>
      </c>
    </row>
    <row r="1423" spans="1:13">
      <c r="A1423" s="1">
        <v>100007877</v>
      </c>
      <c r="B1423" s="1" t="s">
        <v>2344</v>
      </c>
      <c r="C1423" s="1" t="s">
        <v>2609</v>
      </c>
      <c r="D1423" s="1" t="s">
        <v>2611</v>
      </c>
      <c r="E1423" s="1" t="s">
        <v>11</v>
      </c>
      <c r="F1423" s="1" t="s">
        <v>407</v>
      </c>
      <c r="G1423" s="1" t="s">
        <v>6053</v>
      </c>
      <c r="H1423" s="1">
        <v>100007877</v>
      </c>
      <c r="I1423" s="1">
        <v>1</v>
      </c>
      <c r="J1423" s="1" t="s">
        <v>2612</v>
      </c>
      <c r="K1423" s="1" t="s">
        <v>2613</v>
      </c>
      <c r="L1423" s="1" t="s">
        <v>32</v>
      </c>
      <c r="M1423" s="1" t="s">
        <v>9</v>
      </c>
    </row>
    <row r="1424" spans="1:13">
      <c r="A1424" s="1">
        <v>100007887</v>
      </c>
      <c r="B1424" s="1" t="s">
        <v>2344</v>
      </c>
      <c r="C1424" s="1" t="s">
        <v>2609</v>
      </c>
      <c r="D1424" s="1" t="s">
        <v>2614</v>
      </c>
      <c r="E1424" s="1" t="s">
        <v>11</v>
      </c>
      <c r="F1424" s="1" t="s">
        <v>407</v>
      </c>
      <c r="G1424" s="1" t="s">
        <v>6053</v>
      </c>
      <c r="H1424" s="1">
        <v>100007887</v>
      </c>
      <c r="I1424" s="1">
        <v>1</v>
      </c>
      <c r="J1424" s="1" t="s">
        <v>2615</v>
      </c>
      <c r="K1424" s="1" t="s">
        <v>2616</v>
      </c>
      <c r="L1424" s="1" t="s">
        <v>32</v>
      </c>
      <c r="M1424" s="1" t="s">
        <v>9</v>
      </c>
    </row>
    <row r="1425" spans="1:13">
      <c r="A1425" s="1">
        <v>100007896</v>
      </c>
      <c r="B1425" s="1" t="s">
        <v>2344</v>
      </c>
      <c r="C1425" s="1" t="s">
        <v>2609</v>
      </c>
      <c r="D1425" s="1" t="s">
        <v>2611</v>
      </c>
      <c r="E1425" s="1" t="s">
        <v>11</v>
      </c>
      <c r="F1425" s="1" t="s">
        <v>407</v>
      </c>
      <c r="G1425" s="1" t="s">
        <v>6053</v>
      </c>
      <c r="H1425" s="1">
        <v>100007896</v>
      </c>
      <c r="I1425" s="1">
        <v>1</v>
      </c>
      <c r="J1425" s="1" t="s">
        <v>2617</v>
      </c>
      <c r="K1425" s="1" t="s">
        <v>2618</v>
      </c>
      <c r="L1425" s="1" t="s">
        <v>32</v>
      </c>
      <c r="M1425" s="1" t="s">
        <v>16</v>
      </c>
    </row>
    <row r="1426" spans="1:13">
      <c r="A1426" s="1">
        <v>100007900</v>
      </c>
      <c r="B1426" s="1" t="s">
        <v>2344</v>
      </c>
      <c r="C1426" s="1" t="s">
        <v>2609</v>
      </c>
      <c r="D1426" s="1" t="s">
        <v>2619</v>
      </c>
      <c r="E1426" s="1" t="s">
        <v>11</v>
      </c>
      <c r="F1426" s="1" t="s">
        <v>12</v>
      </c>
      <c r="G1426" s="1" t="s">
        <v>6053</v>
      </c>
      <c r="H1426" s="1">
        <v>100007900</v>
      </c>
      <c r="I1426" s="1">
        <v>1</v>
      </c>
      <c r="J1426" s="1" t="s">
        <v>2620</v>
      </c>
      <c r="K1426" s="1" t="s">
        <v>2621</v>
      </c>
      <c r="L1426" s="1" t="s">
        <v>32</v>
      </c>
      <c r="M1426" s="1" t="s">
        <v>16</v>
      </c>
    </row>
    <row r="1427" spans="1:13">
      <c r="A1427" s="1">
        <v>100007911</v>
      </c>
      <c r="B1427" s="1" t="s">
        <v>2344</v>
      </c>
      <c r="C1427" s="1" t="s">
        <v>2609</v>
      </c>
      <c r="D1427" s="1" t="s">
        <v>12</v>
      </c>
      <c r="E1427" s="1" t="s">
        <v>11</v>
      </c>
      <c r="F1427" s="1" t="s">
        <v>12</v>
      </c>
      <c r="G1427" s="1" t="s">
        <v>6053</v>
      </c>
      <c r="H1427" s="1">
        <v>100007911</v>
      </c>
      <c r="I1427" s="1">
        <v>1</v>
      </c>
      <c r="J1427" s="1" t="s">
        <v>2622</v>
      </c>
      <c r="K1427" s="1" t="s">
        <v>2623</v>
      </c>
      <c r="L1427" s="1" t="s">
        <v>32</v>
      </c>
      <c r="M1427" s="1" t="s">
        <v>9</v>
      </c>
    </row>
    <row r="1428" spans="1:13">
      <c r="A1428" s="1">
        <v>100007918</v>
      </c>
      <c r="B1428" s="1" t="s">
        <v>2344</v>
      </c>
      <c r="C1428" s="1" t="s">
        <v>2609</v>
      </c>
      <c r="D1428" s="1" t="s">
        <v>12</v>
      </c>
      <c r="E1428" s="1" t="s">
        <v>11</v>
      </c>
      <c r="F1428" s="1" t="s">
        <v>12</v>
      </c>
      <c r="G1428" s="1" t="s">
        <v>6053</v>
      </c>
      <c r="H1428" s="1">
        <v>100007918</v>
      </c>
      <c r="I1428" s="1">
        <v>1</v>
      </c>
      <c r="J1428" s="1" t="s">
        <v>2624</v>
      </c>
      <c r="K1428" s="1" t="s">
        <v>2625</v>
      </c>
      <c r="L1428" s="1" t="s">
        <v>32</v>
      </c>
      <c r="M1428" s="1" t="s">
        <v>9</v>
      </c>
    </row>
    <row r="1429" spans="1:13">
      <c r="A1429" s="1">
        <v>100007931</v>
      </c>
      <c r="B1429" s="1" t="s">
        <v>2344</v>
      </c>
      <c r="C1429" s="1" t="s">
        <v>2609</v>
      </c>
      <c r="D1429" s="1" t="s">
        <v>12</v>
      </c>
      <c r="E1429" s="1" t="s">
        <v>11</v>
      </c>
      <c r="F1429" s="1" t="s">
        <v>12</v>
      </c>
      <c r="G1429" s="1" t="s">
        <v>6053</v>
      </c>
      <c r="H1429" s="1">
        <v>100007931</v>
      </c>
      <c r="I1429" s="1">
        <v>1</v>
      </c>
      <c r="J1429" s="1" t="s">
        <v>2626</v>
      </c>
      <c r="K1429" s="1" t="s">
        <v>2627</v>
      </c>
      <c r="L1429" s="1" t="s">
        <v>32</v>
      </c>
      <c r="M1429" s="1" t="s">
        <v>9</v>
      </c>
    </row>
    <row r="1430" spans="1:13">
      <c r="A1430" s="1">
        <v>100007940</v>
      </c>
      <c r="B1430" s="1" t="s">
        <v>2344</v>
      </c>
      <c r="C1430" s="1" t="s">
        <v>2609</v>
      </c>
      <c r="D1430" s="1" t="s">
        <v>100</v>
      </c>
      <c r="E1430" s="1" t="s">
        <v>20</v>
      </c>
      <c r="F1430" s="1" t="s">
        <v>100</v>
      </c>
      <c r="G1430" s="1" t="s">
        <v>6053</v>
      </c>
      <c r="H1430" s="1">
        <v>100007940</v>
      </c>
      <c r="I1430" s="1">
        <v>1</v>
      </c>
      <c r="J1430" s="1" t="s">
        <v>2628</v>
      </c>
      <c r="K1430" s="1" t="s">
        <v>2349</v>
      </c>
      <c r="L1430" s="1" t="s">
        <v>15</v>
      </c>
      <c r="M1430" s="1" t="s">
        <v>69</v>
      </c>
    </row>
    <row r="1431" spans="1:13">
      <c r="A1431" s="1">
        <v>100007943</v>
      </c>
      <c r="B1431" s="1" t="s">
        <v>2344</v>
      </c>
      <c r="C1431" s="1" t="s">
        <v>2609</v>
      </c>
      <c r="D1431" s="1" t="s">
        <v>305</v>
      </c>
      <c r="E1431" s="1" t="s">
        <v>11</v>
      </c>
      <c r="F1431" s="1" t="s">
        <v>12</v>
      </c>
      <c r="G1431" s="1" t="s">
        <v>6053</v>
      </c>
      <c r="H1431" s="1">
        <v>100007943</v>
      </c>
      <c r="I1431" s="1">
        <v>1</v>
      </c>
      <c r="J1431" s="1" t="s">
        <v>2629</v>
      </c>
      <c r="K1431" s="1" t="s">
        <v>2627</v>
      </c>
      <c r="L1431" s="1" t="s">
        <v>32</v>
      </c>
      <c r="M1431" s="1" t="s">
        <v>9</v>
      </c>
    </row>
    <row r="1432" spans="1:13">
      <c r="A1432" s="1">
        <v>100007946</v>
      </c>
      <c r="B1432" s="1" t="s">
        <v>2344</v>
      </c>
      <c r="C1432" s="1" t="s">
        <v>2609</v>
      </c>
      <c r="D1432" s="1" t="s">
        <v>2630</v>
      </c>
      <c r="E1432" s="1" t="s">
        <v>20</v>
      </c>
      <c r="F1432" s="1" t="s">
        <v>72</v>
      </c>
      <c r="G1432" s="1" t="s">
        <v>6054</v>
      </c>
      <c r="H1432" s="1">
        <v>100017453</v>
      </c>
      <c r="I1432" s="1">
        <v>3</v>
      </c>
      <c r="J1432" s="1" t="s">
        <v>2631</v>
      </c>
      <c r="K1432" s="1" t="s">
        <v>2349</v>
      </c>
      <c r="L1432" s="1" t="s">
        <v>15</v>
      </c>
      <c r="M1432" s="1" t="s">
        <v>9</v>
      </c>
    </row>
    <row r="1433" spans="1:13">
      <c r="A1433" s="1">
        <v>100007953</v>
      </c>
      <c r="B1433" s="1" t="s">
        <v>2344</v>
      </c>
      <c r="C1433" s="1" t="s">
        <v>2609</v>
      </c>
      <c r="D1433" s="1" t="s">
        <v>2632</v>
      </c>
      <c r="E1433" s="1" t="s">
        <v>11</v>
      </c>
      <c r="F1433" s="1" t="s">
        <v>12</v>
      </c>
      <c r="G1433" s="1" t="s">
        <v>6054</v>
      </c>
      <c r="H1433" s="1">
        <v>100017455</v>
      </c>
      <c r="I1433" s="1">
        <v>8</v>
      </c>
      <c r="J1433" s="1" t="s">
        <v>2633</v>
      </c>
      <c r="K1433" s="1" t="s">
        <v>2574</v>
      </c>
      <c r="L1433" s="1" t="s">
        <v>39</v>
      </c>
      <c r="M1433" s="1" t="s">
        <v>9</v>
      </c>
    </row>
    <row r="1434" spans="1:13">
      <c r="A1434" s="1">
        <v>100007961</v>
      </c>
      <c r="B1434" s="1" t="s">
        <v>2344</v>
      </c>
      <c r="C1434" s="1" t="s">
        <v>2609</v>
      </c>
      <c r="D1434" s="1" t="s">
        <v>176</v>
      </c>
      <c r="E1434" s="1" t="s">
        <v>11</v>
      </c>
      <c r="F1434" s="1" t="s">
        <v>12</v>
      </c>
      <c r="G1434" s="1" t="s">
        <v>6053</v>
      </c>
      <c r="H1434" s="1">
        <v>100007961</v>
      </c>
      <c r="I1434" s="1">
        <v>1</v>
      </c>
      <c r="J1434" s="1" t="s">
        <v>2634</v>
      </c>
      <c r="K1434" s="1" t="s">
        <v>2627</v>
      </c>
      <c r="L1434" s="1" t="s">
        <v>32</v>
      </c>
      <c r="M1434" s="1" t="s">
        <v>9</v>
      </c>
    </row>
    <row r="1435" spans="1:13">
      <c r="A1435" s="1">
        <v>100007965</v>
      </c>
      <c r="B1435" s="1" t="s">
        <v>2344</v>
      </c>
      <c r="C1435" s="1" t="s">
        <v>2609</v>
      </c>
      <c r="D1435" s="1" t="s">
        <v>176</v>
      </c>
      <c r="E1435" s="1" t="s">
        <v>11</v>
      </c>
      <c r="F1435" s="1" t="s">
        <v>12</v>
      </c>
      <c r="G1435" s="1" t="s">
        <v>6053</v>
      </c>
      <c r="H1435" s="1">
        <v>100007965</v>
      </c>
      <c r="I1435" s="1">
        <v>1</v>
      </c>
      <c r="J1435" s="1" t="s">
        <v>2635</v>
      </c>
      <c r="K1435" s="1" t="s">
        <v>2627</v>
      </c>
      <c r="L1435" s="1" t="s">
        <v>32</v>
      </c>
      <c r="M1435" s="1" t="s">
        <v>9</v>
      </c>
    </row>
    <row r="1436" spans="1:13">
      <c r="A1436" s="1">
        <v>100007969</v>
      </c>
      <c r="B1436" s="1" t="s">
        <v>2344</v>
      </c>
      <c r="C1436" s="1" t="s">
        <v>2609</v>
      </c>
      <c r="D1436" s="1" t="s">
        <v>2632</v>
      </c>
      <c r="E1436" s="1" t="s">
        <v>11</v>
      </c>
      <c r="F1436" s="1" t="s">
        <v>12</v>
      </c>
      <c r="G1436" s="1" t="s">
        <v>6054</v>
      </c>
      <c r="H1436" s="1">
        <v>100017455</v>
      </c>
      <c r="I1436" s="1">
        <v>8</v>
      </c>
      <c r="J1436" s="1" t="s">
        <v>2636</v>
      </c>
      <c r="K1436" s="1" t="s">
        <v>2574</v>
      </c>
      <c r="L1436" s="1" t="s">
        <v>39</v>
      </c>
      <c r="M1436" s="1" t="s">
        <v>16</v>
      </c>
    </row>
    <row r="1437" spans="1:13">
      <c r="A1437" s="1">
        <v>100007976</v>
      </c>
      <c r="B1437" s="1" t="s">
        <v>2344</v>
      </c>
      <c r="C1437" s="1" t="s">
        <v>2609</v>
      </c>
      <c r="D1437" s="1" t="s">
        <v>2637</v>
      </c>
      <c r="E1437" s="1" t="s">
        <v>27</v>
      </c>
      <c r="F1437" s="1" t="s">
        <v>18</v>
      </c>
      <c r="G1437" s="1" t="s">
        <v>6053</v>
      </c>
      <c r="H1437" s="1">
        <v>100007976</v>
      </c>
      <c r="I1437" s="1">
        <v>1</v>
      </c>
      <c r="J1437" s="1" t="s">
        <v>2638</v>
      </c>
      <c r="K1437" s="1" t="s">
        <v>2349</v>
      </c>
      <c r="L1437" s="1" t="s">
        <v>15</v>
      </c>
      <c r="M1437" s="1" t="s">
        <v>9</v>
      </c>
    </row>
    <row r="1438" spans="1:13">
      <c r="A1438" s="1">
        <v>100007982</v>
      </c>
      <c r="B1438" s="1" t="s">
        <v>2344</v>
      </c>
      <c r="C1438" s="1" t="s">
        <v>2609</v>
      </c>
      <c r="D1438" s="1" t="s">
        <v>12</v>
      </c>
      <c r="E1438" s="1" t="s">
        <v>11</v>
      </c>
      <c r="F1438" s="1" t="s">
        <v>12</v>
      </c>
      <c r="G1438" s="1" t="s">
        <v>6053</v>
      </c>
      <c r="H1438" s="1">
        <v>100007982</v>
      </c>
      <c r="I1438" s="1">
        <v>1</v>
      </c>
      <c r="J1438" s="1" t="s">
        <v>2639</v>
      </c>
      <c r="K1438" s="1" t="s">
        <v>2627</v>
      </c>
      <c r="L1438" s="1" t="s">
        <v>32</v>
      </c>
      <c r="M1438" s="1" t="s">
        <v>9</v>
      </c>
    </row>
    <row r="1439" spans="1:13">
      <c r="A1439" s="1">
        <v>100007995</v>
      </c>
      <c r="B1439" s="1" t="s">
        <v>2344</v>
      </c>
      <c r="C1439" s="1" t="s">
        <v>2609</v>
      </c>
      <c r="D1439" s="1" t="s">
        <v>12</v>
      </c>
      <c r="E1439" s="1" t="s">
        <v>11</v>
      </c>
      <c r="F1439" s="1" t="s">
        <v>12</v>
      </c>
      <c r="G1439" s="1" t="s">
        <v>6053</v>
      </c>
      <c r="H1439" s="1">
        <v>100007995</v>
      </c>
      <c r="I1439" s="1">
        <v>1</v>
      </c>
      <c r="J1439" s="1" t="s">
        <v>2640</v>
      </c>
      <c r="K1439" s="1" t="s">
        <v>2627</v>
      </c>
      <c r="L1439" s="1" t="s">
        <v>32</v>
      </c>
      <c r="M1439" s="1" t="s">
        <v>9</v>
      </c>
    </row>
    <row r="1440" spans="1:13">
      <c r="A1440" s="1">
        <v>100007998</v>
      </c>
      <c r="B1440" s="1" t="s">
        <v>2344</v>
      </c>
      <c r="C1440" s="1" t="s">
        <v>2609</v>
      </c>
      <c r="D1440" s="1" t="s">
        <v>2641</v>
      </c>
      <c r="E1440" s="1" t="s">
        <v>2</v>
      </c>
      <c r="F1440" s="1" t="s">
        <v>81</v>
      </c>
      <c r="G1440" s="1" t="s">
        <v>6053</v>
      </c>
      <c r="H1440" s="1">
        <v>100007998</v>
      </c>
      <c r="I1440" s="1">
        <v>1</v>
      </c>
      <c r="J1440" s="1" t="s">
        <v>2642</v>
      </c>
      <c r="K1440" s="1" t="s">
        <v>2372</v>
      </c>
      <c r="L1440" s="1" t="s">
        <v>8</v>
      </c>
      <c r="M1440" s="1" t="s">
        <v>339</v>
      </c>
    </row>
    <row r="1441" spans="1:13">
      <c r="A1441" s="1">
        <v>100008000</v>
      </c>
      <c r="B1441" s="1" t="s">
        <v>2344</v>
      </c>
      <c r="C1441" s="1" t="s">
        <v>2609</v>
      </c>
      <c r="D1441" s="1" t="s">
        <v>2643</v>
      </c>
      <c r="E1441" s="1" t="s">
        <v>2</v>
      </c>
      <c r="F1441" s="1" t="s">
        <v>1452</v>
      </c>
      <c r="G1441" s="1" t="s">
        <v>6054</v>
      </c>
      <c r="H1441" s="1">
        <v>100008039</v>
      </c>
      <c r="I1441" s="1">
        <v>2</v>
      </c>
      <c r="J1441" s="1" t="s">
        <v>2644</v>
      </c>
      <c r="K1441" s="1" t="s">
        <v>2372</v>
      </c>
      <c r="L1441" s="1" t="s">
        <v>8</v>
      </c>
      <c r="M1441" s="1" t="s">
        <v>9</v>
      </c>
    </row>
    <row r="1442" spans="1:13">
      <c r="A1442" s="1">
        <v>100008004</v>
      </c>
      <c r="B1442" s="1" t="s">
        <v>2344</v>
      </c>
      <c r="C1442" s="1" t="s">
        <v>2609</v>
      </c>
      <c r="D1442" s="1" t="s">
        <v>1088</v>
      </c>
      <c r="E1442" s="1" t="s">
        <v>20</v>
      </c>
      <c r="F1442" s="1" t="s">
        <v>21</v>
      </c>
      <c r="G1442" s="1" t="s">
        <v>6053</v>
      </c>
      <c r="H1442" s="1">
        <v>100008004</v>
      </c>
      <c r="I1442" s="1">
        <v>1</v>
      </c>
      <c r="J1442" s="1" t="s">
        <v>2645</v>
      </c>
      <c r="K1442" s="1" t="s">
        <v>2349</v>
      </c>
      <c r="L1442" s="1" t="s">
        <v>15</v>
      </c>
      <c r="M1442" s="1" t="s">
        <v>9</v>
      </c>
    </row>
    <row r="1443" spans="1:13">
      <c r="A1443" s="1">
        <v>100008007</v>
      </c>
      <c r="B1443" s="1" t="s">
        <v>2344</v>
      </c>
      <c r="C1443" s="1" t="s">
        <v>2609</v>
      </c>
      <c r="D1443" s="1" t="s">
        <v>2632</v>
      </c>
      <c r="E1443" s="1" t="s">
        <v>11</v>
      </c>
      <c r="F1443" s="1" t="s">
        <v>12</v>
      </c>
      <c r="G1443" s="1" t="s">
        <v>6054</v>
      </c>
      <c r="H1443" s="1">
        <v>100017455</v>
      </c>
      <c r="I1443" s="1">
        <v>8</v>
      </c>
      <c r="J1443" s="1" t="s">
        <v>2646</v>
      </c>
      <c r="K1443" s="1" t="s">
        <v>2574</v>
      </c>
      <c r="L1443" s="1" t="s">
        <v>39</v>
      </c>
      <c r="M1443" s="1" t="s">
        <v>16</v>
      </c>
    </row>
    <row r="1444" spans="1:13">
      <c r="A1444" s="1">
        <v>100008008</v>
      </c>
      <c r="B1444" s="1" t="s">
        <v>2344</v>
      </c>
      <c r="C1444" s="1" t="s">
        <v>2609</v>
      </c>
      <c r="D1444" s="1" t="s">
        <v>2632</v>
      </c>
      <c r="E1444" s="1" t="s">
        <v>11</v>
      </c>
      <c r="F1444" s="1" t="s">
        <v>12</v>
      </c>
      <c r="G1444" s="1" t="s">
        <v>6054</v>
      </c>
      <c r="H1444" s="1">
        <v>100017455</v>
      </c>
      <c r="I1444" s="1">
        <v>8</v>
      </c>
      <c r="J1444" s="1" t="s">
        <v>2647</v>
      </c>
      <c r="K1444" s="1" t="s">
        <v>2574</v>
      </c>
      <c r="L1444" s="1" t="s">
        <v>39</v>
      </c>
      <c r="M1444" s="1" t="s">
        <v>9</v>
      </c>
    </row>
    <row r="1445" spans="1:13">
      <c r="A1445" s="1">
        <v>100008009</v>
      </c>
      <c r="B1445" s="1" t="s">
        <v>2344</v>
      </c>
      <c r="C1445" s="1" t="s">
        <v>2609</v>
      </c>
      <c r="D1445" s="1" t="s">
        <v>2648</v>
      </c>
      <c r="E1445" s="1" t="s">
        <v>27</v>
      </c>
      <c r="F1445" s="1" t="s">
        <v>18</v>
      </c>
      <c r="G1445" s="1" t="s">
        <v>6054</v>
      </c>
      <c r="H1445" s="1">
        <v>100017455</v>
      </c>
      <c r="I1445" s="1">
        <v>8</v>
      </c>
      <c r="J1445" s="1" t="s">
        <v>2649</v>
      </c>
      <c r="K1445" s="1" t="s">
        <v>2574</v>
      </c>
      <c r="L1445" s="1" t="s">
        <v>39</v>
      </c>
      <c r="M1445" s="1" t="s">
        <v>9</v>
      </c>
    </row>
    <row r="1446" spans="1:13">
      <c r="A1446" s="1">
        <v>100008011</v>
      </c>
      <c r="B1446" s="1" t="s">
        <v>2344</v>
      </c>
      <c r="C1446" s="1" t="s">
        <v>2609</v>
      </c>
      <c r="D1446" s="1" t="s">
        <v>2650</v>
      </c>
      <c r="E1446" s="1" t="s">
        <v>11</v>
      </c>
      <c r="F1446" s="1" t="s">
        <v>12</v>
      </c>
      <c r="G1446" s="1" t="s">
        <v>6054</v>
      </c>
      <c r="H1446" s="1">
        <v>100017455</v>
      </c>
      <c r="I1446" s="1">
        <v>8</v>
      </c>
      <c r="J1446" s="1" t="s">
        <v>2649</v>
      </c>
      <c r="K1446" s="1" t="s">
        <v>2574</v>
      </c>
      <c r="L1446" s="1" t="s">
        <v>39</v>
      </c>
      <c r="M1446" s="1" t="s">
        <v>9</v>
      </c>
    </row>
    <row r="1447" spans="1:13">
      <c r="A1447" s="1">
        <v>100008013</v>
      </c>
      <c r="B1447" s="1" t="s">
        <v>2344</v>
      </c>
      <c r="C1447" s="1" t="s">
        <v>2609</v>
      </c>
      <c r="D1447" s="1" t="s">
        <v>2651</v>
      </c>
      <c r="E1447" s="1" t="s">
        <v>27</v>
      </c>
      <c r="F1447" s="1" t="s">
        <v>18</v>
      </c>
      <c r="G1447" s="1" t="s">
        <v>6053</v>
      </c>
      <c r="H1447" s="1">
        <v>100008013</v>
      </c>
      <c r="I1447" s="1">
        <v>1</v>
      </c>
      <c r="J1447" s="1" t="s">
        <v>2652</v>
      </c>
      <c r="K1447" s="1" t="s">
        <v>2349</v>
      </c>
      <c r="L1447" s="1" t="s">
        <v>15</v>
      </c>
      <c r="M1447" s="1" t="s">
        <v>9</v>
      </c>
    </row>
    <row r="1448" spans="1:13">
      <c r="A1448" s="1">
        <v>100008023</v>
      </c>
      <c r="B1448" s="1" t="s">
        <v>2344</v>
      </c>
      <c r="C1448" s="1" t="s">
        <v>2609</v>
      </c>
      <c r="D1448" s="1" t="s">
        <v>12</v>
      </c>
      <c r="E1448" s="1" t="s">
        <v>11</v>
      </c>
      <c r="F1448" s="1" t="s">
        <v>12</v>
      </c>
      <c r="G1448" s="1" t="s">
        <v>6053</v>
      </c>
      <c r="H1448" s="1">
        <v>100008023</v>
      </c>
      <c r="I1448" s="1">
        <v>1</v>
      </c>
      <c r="J1448" s="1" t="s">
        <v>2653</v>
      </c>
      <c r="K1448" s="1" t="s">
        <v>2627</v>
      </c>
      <c r="L1448" s="1" t="s">
        <v>32</v>
      </c>
      <c r="M1448" s="1" t="s">
        <v>16</v>
      </c>
    </row>
    <row r="1449" spans="1:13">
      <c r="A1449" s="1">
        <v>100008026</v>
      </c>
      <c r="B1449" s="1" t="s">
        <v>2344</v>
      </c>
      <c r="C1449" s="1" t="s">
        <v>2609</v>
      </c>
      <c r="D1449" s="1" t="s">
        <v>2654</v>
      </c>
      <c r="E1449" s="1" t="s">
        <v>2</v>
      </c>
      <c r="F1449" s="1" t="s">
        <v>277</v>
      </c>
      <c r="G1449" s="1" t="s">
        <v>6054</v>
      </c>
      <c r="H1449" s="1">
        <v>100008027</v>
      </c>
      <c r="I1449" s="1">
        <v>3</v>
      </c>
      <c r="J1449" s="1" t="s">
        <v>2655</v>
      </c>
      <c r="K1449" s="1" t="s">
        <v>2372</v>
      </c>
      <c r="L1449" s="1" t="s">
        <v>8</v>
      </c>
      <c r="M1449" s="1" t="s">
        <v>9</v>
      </c>
    </row>
    <row r="1450" spans="1:13">
      <c r="A1450" s="1">
        <v>100008027</v>
      </c>
      <c r="B1450" s="1" t="s">
        <v>2344</v>
      </c>
      <c r="C1450" s="1" t="s">
        <v>2609</v>
      </c>
      <c r="D1450" s="1" t="s">
        <v>46</v>
      </c>
      <c r="E1450" s="1" t="s">
        <v>2</v>
      </c>
      <c r="F1450" s="1" t="s">
        <v>46</v>
      </c>
      <c r="G1450" s="1" t="s">
        <v>6053</v>
      </c>
      <c r="H1450" s="1">
        <v>100008027</v>
      </c>
      <c r="I1450" s="1">
        <v>3</v>
      </c>
      <c r="J1450" s="1" t="s">
        <v>2655</v>
      </c>
      <c r="K1450" s="1" t="s">
        <v>2372</v>
      </c>
      <c r="L1450" s="1" t="s">
        <v>8</v>
      </c>
      <c r="M1450" s="1" t="s">
        <v>9</v>
      </c>
    </row>
    <row r="1451" spans="1:13">
      <c r="A1451" s="1">
        <v>100008038</v>
      </c>
      <c r="B1451" s="1" t="s">
        <v>2344</v>
      </c>
      <c r="C1451" s="1" t="s">
        <v>2609</v>
      </c>
      <c r="D1451" s="1" t="s">
        <v>750</v>
      </c>
      <c r="E1451" s="1" t="s">
        <v>20</v>
      </c>
      <c r="F1451" s="1" t="s">
        <v>72</v>
      </c>
      <c r="G1451" s="1" t="s">
        <v>6053</v>
      </c>
      <c r="H1451" s="1">
        <v>100008038</v>
      </c>
      <c r="I1451" s="1">
        <v>1</v>
      </c>
      <c r="J1451" s="1" t="s">
        <v>2656</v>
      </c>
      <c r="K1451" s="1" t="s">
        <v>2349</v>
      </c>
      <c r="L1451" s="1" t="s">
        <v>15</v>
      </c>
      <c r="M1451" s="1" t="s">
        <v>9</v>
      </c>
    </row>
    <row r="1452" spans="1:13">
      <c r="A1452" s="1">
        <v>100008039</v>
      </c>
      <c r="B1452" s="1" t="s">
        <v>2344</v>
      </c>
      <c r="C1452" s="1" t="s">
        <v>2609</v>
      </c>
      <c r="D1452" s="1" t="s">
        <v>1452</v>
      </c>
      <c r="E1452" s="1" t="s">
        <v>2</v>
      </c>
      <c r="F1452" s="1" t="s">
        <v>1452</v>
      </c>
      <c r="G1452" s="1" t="s">
        <v>6053</v>
      </c>
      <c r="H1452" s="1">
        <v>100008039</v>
      </c>
      <c r="I1452" s="1">
        <v>2</v>
      </c>
      <c r="J1452" s="1" t="s">
        <v>2656</v>
      </c>
      <c r="K1452" s="1" t="s">
        <v>2372</v>
      </c>
      <c r="L1452" s="1" t="s">
        <v>8</v>
      </c>
      <c r="M1452" s="1" t="s">
        <v>9</v>
      </c>
    </row>
    <row r="1453" spans="1:13">
      <c r="A1453" s="1">
        <v>100008044</v>
      </c>
      <c r="B1453" s="1" t="s">
        <v>2344</v>
      </c>
      <c r="C1453" s="1" t="s">
        <v>2609</v>
      </c>
      <c r="D1453" s="1" t="s">
        <v>2657</v>
      </c>
      <c r="E1453" s="1" t="s">
        <v>11</v>
      </c>
      <c r="F1453" s="1" t="s">
        <v>12</v>
      </c>
      <c r="G1453" s="1" t="s">
        <v>6053</v>
      </c>
      <c r="H1453" s="1">
        <v>100008044</v>
      </c>
      <c r="I1453" s="1">
        <v>1</v>
      </c>
      <c r="J1453" s="1" t="s">
        <v>2658</v>
      </c>
      <c r="K1453" s="1" t="s">
        <v>1215</v>
      </c>
      <c r="L1453" s="1" t="s">
        <v>39</v>
      </c>
      <c r="M1453" s="1" t="s">
        <v>9</v>
      </c>
    </row>
    <row r="1454" spans="1:13">
      <c r="A1454" s="1">
        <v>100008051</v>
      </c>
      <c r="B1454" s="1" t="s">
        <v>2344</v>
      </c>
      <c r="C1454" s="1" t="s">
        <v>2609</v>
      </c>
      <c r="D1454" s="1" t="s">
        <v>2659</v>
      </c>
      <c r="E1454" s="1" t="s">
        <v>126</v>
      </c>
      <c r="F1454" s="1" t="s">
        <v>127</v>
      </c>
      <c r="G1454" s="1" t="s">
        <v>6054</v>
      </c>
      <c r="H1454" s="1">
        <v>100017454</v>
      </c>
      <c r="I1454" s="1">
        <v>3</v>
      </c>
      <c r="J1454" s="1" t="s">
        <v>2660</v>
      </c>
      <c r="K1454" s="1" t="s">
        <v>2661</v>
      </c>
      <c r="L1454" s="1" t="s">
        <v>44</v>
      </c>
      <c r="M1454" s="1" t="s">
        <v>9</v>
      </c>
    </row>
    <row r="1455" spans="1:13">
      <c r="A1455" s="1">
        <v>100008052</v>
      </c>
      <c r="B1455" s="1" t="s">
        <v>2344</v>
      </c>
      <c r="C1455" s="1" t="s">
        <v>2609</v>
      </c>
      <c r="D1455" s="1" t="s">
        <v>2662</v>
      </c>
      <c r="E1455" s="1" t="s">
        <v>24</v>
      </c>
      <c r="F1455" s="1" t="s">
        <v>64</v>
      </c>
      <c r="G1455" s="1" t="s">
        <v>6054</v>
      </c>
      <c r="H1455" s="1">
        <v>100017454</v>
      </c>
      <c r="I1455" s="1">
        <v>3</v>
      </c>
      <c r="J1455" s="1" t="s">
        <v>2660</v>
      </c>
      <c r="K1455" s="1" t="s">
        <v>2661</v>
      </c>
      <c r="L1455" s="1" t="s">
        <v>44</v>
      </c>
      <c r="M1455" s="1" t="s">
        <v>9</v>
      </c>
    </row>
    <row r="1456" spans="1:13">
      <c r="A1456" s="1">
        <v>100008062</v>
      </c>
      <c r="B1456" s="1" t="s">
        <v>2344</v>
      </c>
      <c r="C1456" s="1" t="s">
        <v>2609</v>
      </c>
      <c r="D1456" s="1" t="s">
        <v>1140</v>
      </c>
      <c r="E1456" s="1" t="s">
        <v>2</v>
      </c>
      <c r="F1456" s="1" t="s">
        <v>46</v>
      </c>
      <c r="G1456" s="1" t="s">
        <v>6054</v>
      </c>
      <c r="H1456" s="1">
        <v>100008027</v>
      </c>
      <c r="I1456" s="1">
        <v>3</v>
      </c>
      <c r="J1456" s="1" t="s">
        <v>2663</v>
      </c>
      <c r="K1456" s="1" t="s">
        <v>2372</v>
      </c>
      <c r="L1456" s="1" t="s">
        <v>8</v>
      </c>
      <c r="M1456" s="1" t="s">
        <v>9</v>
      </c>
    </row>
    <row r="1457" spans="1:13">
      <c r="A1457" s="1">
        <v>100008070</v>
      </c>
      <c r="B1457" s="1" t="s">
        <v>2344</v>
      </c>
      <c r="C1457" s="1" t="s">
        <v>2609</v>
      </c>
      <c r="D1457" s="1" t="s">
        <v>150</v>
      </c>
      <c r="E1457" s="1" t="s">
        <v>11</v>
      </c>
      <c r="F1457" s="1" t="s">
        <v>12</v>
      </c>
      <c r="G1457" s="1" t="s">
        <v>6053</v>
      </c>
      <c r="H1457" s="1">
        <v>100008070</v>
      </c>
      <c r="I1457" s="1">
        <v>1</v>
      </c>
      <c r="J1457" s="1" t="s">
        <v>2664</v>
      </c>
      <c r="K1457" s="1" t="s">
        <v>2665</v>
      </c>
      <c r="L1457" s="1" t="s">
        <v>44</v>
      </c>
      <c r="M1457" s="1" t="s">
        <v>9</v>
      </c>
    </row>
    <row r="1458" spans="1:13">
      <c r="A1458" s="1">
        <v>100008076</v>
      </c>
      <c r="B1458" s="1" t="s">
        <v>2344</v>
      </c>
      <c r="C1458" s="1" t="s">
        <v>2609</v>
      </c>
      <c r="D1458" s="1" t="s">
        <v>2666</v>
      </c>
      <c r="E1458" s="1" t="s">
        <v>11</v>
      </c>
      <c r="F1458" s="1" t="s">
        <v>12</v>
      </c>
      <c r="G1458" s="1" t="s">
        <v>6053</v>
      </c>
      <c r="H1458" s="1">
        <v>100008076</v>
      </c>
      <c r="I1458" s="1">
        <v>1</v>
      </c>
      <c r="J1458" s="1" t="s">
        <v>2667</v>
      </c>
      <c r="K1458" s="1" t="s">
        <v>2668</v>
      </c>
      <c r="L1458" s="1" t="s">
        <v>44</v>
      </c>
      <c r="M1458" s="1" t="s">
        <v>9</v>
      </c>
    </row>
    <row r="1459" spans="1:13">
      <c r="A1459" s="1">
        <v>100008080</v>
      </c>
      <c r="B1459" s="1" t="s">
        <v>2344</v>
      </c>
      <c r="C1459" s="1" t="s">
        <v>2609</v>
      </c>
      <c r="D1459" s="1" t="s">
        <v>176</v>
      </c>
      <c r="E1459" s="1" t="s">
        <v>11</v>
      </c>
      <c r="F1459" s="1" t="s">
        <v>12</v>
      </c>
      <c r="G1459" s="1" t="s">
        <v>6053</v>
      </c>
      <c r="H1459" s="1">
        <v>100008080</v>
      </c>
      <c r="I1459" s="1">
        <v>2</v>
      </c>
      <c r="J1459" s="1" t="s">
        <v>2669</v>
      </c>
      <c r="K1459" s="1" t="s">
        <v>2627</v>
      </c>
      <c r="L1459" s="1" t="s">
        <v>32</v>
      </c>
      <c r="M1459" s="1" t="s">
        <v>9</v>
      </c>
    </row>
    <row r="1460" spans="1:13">
      <c r="A1460" s="1">
        <v>100008083</v>
      </c>
      <c r="B1460" s="1" t="s">
        <v>2344</v>
      </c>
      <c r="C1460" s="1" t="s">
        <v>2609</v>
      </c>
      <c r="D1460" s="1" t="s">
        <v>176</v>
      </c>
      <c r="E1460" s="1" t="s">
        <v>11</v>
      </c>
      <c r="F1460" s="1" t="s">
        <v>12</v>
      </c>
      <c r="G1460" s="1" t="s">
        <v>6053</v>
      </c>
      <c r="H1460" s="1">
        <v>100008083</v>
      </c>
      <c r="I1460" s="1">
        <v>1</v>
      </c>
      <c r="J1460" s="1" t="s">
        <v>2670</v>
      </c>
      <c r="K1460" s="1" t="s">
        <v>2627</v>
      </c>
      <c r="L1460" s="1" t="s">
        <v>32</v>
      </c>
      <c r="M1460" s="1" t="s">
        <v>9</v>
      </c>
    </row>
    <row r="1461" spans="1:13">
      <c r="A1461" s="1">
        <v>100008085</v>
      </c>
      <c r="B1461" s="1" t="s">
        <v>2344</v>
      </c>
      <c r="C1461" s="1" t="s">
        <v>2609</v>
      </c>
      <c r="D1461" s="1" t="s">
        <v>156</v>
      </c>
      <c r="E1461" s="1" t="s">
        <v>20</v>
      </c>
      <c r="F1461" s="1" t="s">
        <v>72</v>
      </c>
      <c r="G1461" s="1" t="s">
        <v>6053</v>
      </c>
      <c r="H1461" s="1">
        <v>100008085</v>
      </c>
      <c r="I1461" s="1">
        <v>1</v>
      </c>
      <c r="J1461" s="1" t="s">
        <v>2671</v>
      </c>
      <c r="K1461" s="1" t="s">
        <v>2349</v>
      </c>
      <c r="L1461" s="1" t="s">
        <v>15</v>
      </c>
      <c r="M1461" s="1" t="s">
        <v>9</v>
      </c>
    </row>
    <row r="1462" spans="1:13">
      <c r="A1462" s="1">
        <v>100008090</v>
      </c>
      <c r="B1462" s="1" t="s">
        <v>2344</v>
      </c>
      <c r="C1462" s="1" t="s">
        <v>2609</v>
      </c>
      <c r="D1462" s="1" t="s">
        <v>12</v>
      </c>
      <c r="E1462" s="1" t="s">
        <v>11</v>
      </c>
      <c r="F1462" s="1" t="s">
        <v>407</v>
      </c>
      <c r="G1462" s="1" t="s">
        <v>6053</v>
      </c>
      <c r="H1462" s="1">
        <v>100008090</v>
      </c>
      <c r="I1462" s="1">
        <v>1</v>
      </c>
      <c r="J1462" s="1" t="s">
        <v>2672</v>
      </c>
      <c r="K1462" s="1" t="s">
        <v>2673</v>
      </c>
      <c r="L1462" s="1" t="s">
        <v>32</v>
      </c>
      <c r="M1462" s="1" t="s">
        <v>9</v>
      </c>
    </row>
    <row r="1463" spans="1:13">
      <c r="A1463" s="1">
        <v>100008109</v>
      </c>
      <c r="B1463" s="1" t="s">
        <v>2344</v>
      </c>
      <c r="C1463" s="1" t="s">
        <v>2609</v>
      </c>
      <c r="D1463" s="1" t="s">
        <v>176</v>
      </c>
      <c r="E1463" s="1" t="s">
        <v>11</v>
      </c>
      <c r="F1463" s="1" t="s">
        <v>407</v>
      </c>
      <c r="G1463" s="1" t="s">
        <v>6053</v>
      </c>
      <c r="H1463" s="1">
        <v>100008109</v>
      </c>
      <c r="I1463" s="1">
        <v>1</v>
      </c>
      <c r="J1463" s="1" t="s">
        <v>2674</v>
      </c>
      <c r="K1463" s="1" t="s">
        <v>2675</v>
      </c>
      <c r="L1463" s="1" t="s">
        <v>32</v>
      </c>
      <c r="M1463" s="1" t="s">
        <v>9</v>
      </c>
    </row>
    <row r="1464" spans="1:13">
      <c r="A1464" s="1">
        <v>100008117</v>
      </c>
      <c r="B1464" s="1" t="s">
        <v>2344</v>
      </c>
      <c r="C1464" s="1" t="s">
        <v>2609</v>
      </c>
      <c r="D1464" s="1" t="s">
        <v>2676</v>
      </c>
      <c r="E1464" s="1" t="s">
        <v>27</v>
      </c>
      <c r="F1464" s="1" t="s">
        <v>18</v>
      </c>
      <c r="G1464" s="1" t="s">
        <v>6053</v>
      </c>
      <c r="H1464" s="1">
        <v>100008117</v>
      </c>
      <c r="I1464" s="1">
        <v>1</v>
      </c>
      <c r="J1464" s="1" t="s">
        <v>2677</v>
      </c>
      <c r="K1464" s="1" t="s">
        <v>2372</v>
      </c>
      <c r="L1464" s="1" t="s">
        <v>8</v>
      </c>
      <c r="M1464" s="1" t="s">
        <v>16</v>
      </c>
    </row>
    <row r="1465" spans="1:13">
      <c r="A1465" s="1">
        <v>100008118</v>
      </c>
      <c r="B1465" s="1" t="s">
        <v>2344</v>
      </c>
      <c r="C1465" s="1" t="s">
        <v>2609</v>
      </c>
      <c r="D1465" s="1" t="s">
        <v>145</v>
      </c>
      <c r="E1465" s="1" t="s">
        <v>11</v>
      </c>
      <c r="F1465" s="1" t="s">
        <v>12</v>
      </c>
      <c r="G1465" s="1" t="s">
        <v>6053</v>
      </c>
      <c r="H1465" s="1">
        <v>100008118</v>
      </c>
      <c r="I1465" s="1">
        <v>1</v>
      </c>
      <c r="J1465" s="1" t="s">
        <v>2678</v>
      </c>
      <c r="K1465" s="1" t="s">
        <v>2679</v>
      </c>
      <c r="L1465" s="1" t="s">
        <v>32</v>
      </c>
      <c r="M1465" s="1" t="s">
        <v>9</v>
      </c>
    </row>
    <row r="1466" spans="1:13">
      <c r="A1466" s="1">
        <v>100008122</v>
      </c>
      <c r="B1466" s="1" t="s">
        <v>2344</v>
      </c>
      <c r="C1466" s="1" t="s">
        <v>2609</v>
      </c>
      <c r="D1466" s="1" t="s">
        <v>2680</v>
      </c>
      <c r="E1466" s="1" t="s">
        <v>20</v>
      </c>
      <c r="F1466" s="1" t="s">
        <v>72</v>
      </c>
      <c r="G1466" s="1" t="s">
        <v>6054</v>
      </c>
      <c r="H1466" s="1">
        <v>100017453</v>
      </c>
      <c r="I1466" s="1">
        <v>3</v>
      </c>
      <c r="J1466" s="1" t="s">
        <v>2681</v>
      </c>
      <c r="K1466" s="1" t="s">
        <v>2349</v>
      </c>
      <c r="L1466" s="1" t="s">
        <v>15</v>
      </c>
      <c r="M1466" s="1" t="s">
        <v>339</v>
      </c>
    </row>
    <row r="1467" spans="1:13">
      <c r="A1467" s="1">
        <v>100008131</v>
      </c>
      <c r="B1467" s="1" t="s">
        <v>2344</v>
      </c>
      <c r="C1467" s="1" t="s">
        <v>2609</v>
      </c>
      <c r="D1467" s="1" t="s">
        <v>12</v>
      </c>
      <c r="E1467" s="1" t="s">
        <v>11</v>
      </c>
      <c r="F1467" s="1" t="s">
        <v>12</v>
      </c>
      <c r="G1467" s="1" t="s">
        <v>6053</v>
      </c>
      <c r="H1467" s="1">
        <v>100008131</v>
      </c>
      <c r="I1467" s="1">
        <v>1</v>
      </c>
      <c r="J1467" s="1" t="s">
        <v>2682</v>
      </c>
      <c r="K1467" s="1" t="s">
        <v>2683</v>
      </c>
      <c r="L1467" s="1" t="s">
        <v>32</v>
      </c>
      <c r="M1467" s="1" t="s">
        <v>9</v>
      </c>
    </row>
    <row r="1468" spans="1:13">
      <c r="A1468" s="1">
        <v>100008144</v>
      </c>
      <c r="B1468" s="1" t="s">
        <v>2344</v>
      </c>
      <c r="C1468" s="1" t="s">
        <v>2609</v>
      </c>
      <c r="D1468" s="1" t="s">
        <v>176</v>
      </c>
      <c r="E1468" s="1" t="s">
        <v>11</v>
      </c>
      <c r="F1468" s="1" t="s">
        <v>407</v>
      </c>
      <c r="G1468" s="1" t="s">
        <v>6053</v>
      </c>
      <c r="H1468" s="1">
        <v>100008144</v>
      </c>
      <c r="I1468" s="1">
        <v>1</v>
      </c>
      <c r="J1468" s="1" t="s">
        <v>2684</v>
      </c>
      <c r="K1468" s="1" t="s">
        <v>2685</v>
      </c>
      <c r="L1468" s="1" t="s">
        <v>32</v>
      </c>
      <c r="M1468" s="1" t="s">
        <v>9</v>
      </c>
    </row>
    <row r="1469" spans="1:13">
      <c r="A1469" s="1">
        <v>100008149</v>
      </c>
      <c r="B1469" s="1" t="s">
        <v>2344</v>
      </c>
      <c r="C1469" s="1" t="s">
        <v>2609</v>
      </c>
      <c r="D1469" s="1" t="s">
        <v>12</v>
      </c>
      <c r="E1469" s="1" t="s">
        <v>11</v>
      </c>
      <c r="F1469" s="1" t="s">
        <v>12</v>
      </c>
      <c r="G1469" s="1" t="s">
        <v>6053</v>
      </c>
      <c r="H1469" s="1">
        <v>100008149</v>
      </c>
      <c r="I1469" s="1">
        <v>1</v>
      </c>
      <c r="J1469" s="1" t="s">
        <v>2686</v>
      </c>
      <c r="K1469" s="1" t="s">
        <v>2687</v>
      </c>
      <c r="L1469" s="1" t="s">
        <v>32</v>
      </c>
      <c r="M1469" s="1" t="s">
        <v>9</v>
      </c>
    </row>
    <row r="1470" spans="1:13">
      <c r="A1470" s="1">
        <v>100008155</v>
      </c>
      <c r="B1470" s="1" t="s">
        <v>2344</v>
      </c>
      <c r="C1470" s="1" t="s">
        <v>2609</v>
      </c>
      <c r="D1470" s="1" t="s">
        <v>2611</v>
      </c>
      <c r="E1470" s="1" t="s">
        <v>11</v>
      </c>
      <c r="F1470" s="1" t="s">
        <v>407</v>
      </c>
      <c r="G1470" s="1" t="s">
        <v>6053</v>
      </c>
      <c r="H1470" s="1">
        <v>100008155</v>
      </c>
      <c r="I1470" s="1">
        <v>1</v>
      </c>
      <c r="J1470" s="1" t="s">
        <v>2688</v>
      </c>
      <c r="K1470" s="1" t="s">
        <v>2689</v>
      </c>
      <c r="L1470" s="1" t="s">
        <v>32</v>
      </c>
      <c r="M1470" s="1" t="s">
        <v>9</v>
      </c>
    </row>
    <row r="1471" spans="1:13">
      <c r="A1471" s="1">
        <v>100008161</v>
      </c>
      <c r="B1471" s="1" t="s">
        <v>2344</v>
      </c>
      <c r="C1471" s="1" t="s">
        <v>2609</v>
      </c>
      <c r="D1471" s="1" t="s">
        <v>2690</v>
      </c>
      <c r="E1471" s="1" t="s">
        <v>11</v>
      </c>
      <c r="F1471" s="1" t="s">
        <v>12</v>
      </c>
      <c r="G1471" s="1" t="s">
        <v>6053</v>
      </c>
      <c r="H1471" s="1">
        <v>100008161</v>
      </c>
      <c r="I1471" s="1">
        <v>1</v>
      </c>
      <c r="J1471" s="1" t="s">
        <v>2691</v>
      </c>
      <c r="K1471" s="1" t="s">
        <v>2692</v>
      </c>
      <c r="L1471" s="1" t="s">
        <v>32</v>
      </c>
      <c r="M1471" s="1" t="s">
        <v>9</v>
      </c>
    </row>
    <row r="1472" spans="1:13">
      <c r="A1472" s="1">
        <v>100008164</v>
      </c>
      <c r="B1472" s="1" t="s">
        <v>2344</v>
      </c>
      <c r="C1472" s="1" t="s">
        <v>2609</v>
      </c>
      <c r="D1472" s="1" t="s">
        <v>2693</v>
      </c>
      <c r="E1472" s="1" t="s">
        <v>27</v>
      </c>
      <c r="F1472" s="1" t="s">
        <v>18</v>
      </c>
      <c r="G1472" s="1" t="s">
        <v>6054</v>
      </c>
      <c r="H1472" s="1">
        <v>100017452</v>
      </c>
      <c r="I1472" s="1">
        <v>3</v>
      </c>
      <c r="J1472" s="1" t="s">
        <v>2694</v>
      </c>
      <c r="K1472" s="1" t="s">
        <v>2692</v>
      </c>
      <c r="L1472" s="1" t="s">
        <v>32</v>
      </c>
      <c r="M1472" s="1" t="s">
        <v>9</v>
      </c>
    </row>
    <row r="1473" spans="1:13">
      <c r="A1473" s="1">
        <v>100008169</v>
      </c>
      <c r="B1473" s="1" t="s">
        <v>2344</v>
      </c>
      <c r="C1473" s="1" t="s">
        <v>2609</v>
      </c>
      <c r="D1473" s="1" t="s">
        <v>1272</v>
      </c>
      <c r="E1473" s="1" t="s">
        <v>11</v>
      </c>
      <c r="F1473" s="1" t="s">
        <v>12</v>
      </c>
      <c r="G1473" s="1" t="s">
        <v>6054</v>
      </c>
      <c r="H1473" s="1">
        <v>100017452</v>
      </c>
      <c r="I1473" s="1">
        <v>3</v>
      </c>
      <c r="J1473" s="1" t="s">
        <v>2694</v>
      </c>
      <c r="K1473" s="1" t="s">
        <v>2692</v>
      </c>
      <c r="L1473" s="1" t="s">
        <v>32</v>
      </c>
      <c r="M1473" s="1" t="s">
        <v>9</v>
      </c>
    </row>
    <row r="1474" spans="1:13">
      <c r="A1474" s="1">
        <v>100008184</v>
      </c>
      <c r="B1474" s="1" t="s">
        <v>2344</v>
      </c>
      <c r="C1474" s="1" t="s">
        <v>2609</v>
      </c>
      <c r="D1474" s="1" t="s">
        <v>2611</v>
      </c>
      <c r="E1474" s="1" t="s">
        <v>11</v>
      </c>
      <c r="F1474" s="1" t="s">
        <v>407</v>
      </c>
      <c r="G1474" s="1" t="s">
        <v>6053</v>
      </c>
      <c r="H1474" s="1">
        <v>100008184</v>
      </c>
      <c r="I1474" s="1">
        <v>1</v>
      </c>
      <c r="J1474" s="1" t="s">
        <v>2695</v>
      </c>
      <c r="K1474" s="1" t="s">
        <v>2696</v>
      </c>
      <c r="L1474" s="1" t="s">
        <v>32</v>
      </c>
      <c r="M1474" s="1" t="s">
        <v>9</v>
      </c>
    </row>
    <row r="1475" spans="1:13">
      <c r="A1475" s="1">
        <v>100008188</v>
      </c>
      <c r="B1475" s="1" t="s">
        <v>2344</v>
      </c>
      <c r="C1475" s="1" t="s">
        <v>2698</v>
      </c>
      <c r="D1475" s="1" t="s">
        <v>176</v>
      </c>
      <c r="E1475" s="1" t="s">
        <v>11</v>
      </c>
      <c r="F1475" s="1" t="s">
        <v>12</v>
      </c>
      <c r="G1475" s="1" t="s">
        <v>6053</v>
      </c>
      <c r="H1475" s="1">
        <v>100008188</v>
      </c>
      <c r="I1475" s="1">
        <v>1</v>
      </c>
      <c r="J1475" s="1" t="s">
        <v>2697</v>
      </c>
      <c r="K1475" s="1" t="s">
        <v>2699</v>
      </c>
      <c r="L1475" s="1" t="s">
        <v>32</v>
      </c>
      <c r="M1475" s="1" t="s">
        <v>9</v>
      </c>
    </row>
    <row r="1476" spans="1:13">
      <c r="A1476" s="1">
        <v>100008191</v>
      </c>
      <c r="B1476" s="1" t="s">
        <v>2344</v>
      </c>
      <c r="C1476" s="1" t="s">
        <v>2698</v>
      </c>
      <c r="D1476" s="1" t="s">
        <v>176</v>
      </c>
      <c r="E1476" s="1" t="s">
        <v>11</v>
      </c>
      <c r="F1476" s="1" t="s">
        <v>12</v>
      </c>
      <c r="G1476" s="1" t="s">
        <v>6053</v>
      </c>
      <c r="H1476" s="1">
        <v>100008191</v>
      </c>
      <c r="I1476" s="1">
        <v>1</v>
      </c>
      <c r="J1476" s="1" t="s">
        <v>2700</v>
      </c>
      <c r="K1476" s="1" t="s">
        <v>2701</v>
      </c>
      <c r="L1476" s="1" t="s">
        <v>32</v>
      </c>
      <c r="M1476" s="1" t="s">
        <v>69</v>
      </c>
    </row>
    <row r="1477" spans="1:13">
      <c r="A1477" s="1">
        <v>100008193</v>
      </c>
      <c r="B1477" s="1" t="s">
        <v>2344</v>
      </c>
      <c r="C1477" s="1" t="s">
        <v>2698</v>
      </c>
      <c r="D1477" s="1" t="s">
        <v>176</v>
      </c>
      <c r="E1477" s="1" t="s">
        <v>11</v>
      </c>
      <c r="F1477" s="1" t="s">
        <v>12</v>
      </c>
      <c r="G1477" s="1" t="s">
        <v>6053</v>
      </c>
      <c r="H1477" s="1">
        <v>100008193</v>
      </c>
      <c r="I1477" s="1">
        <v>1</v>
      </c>
      <c r="J1477" s="1" t="s">
        <v>2702</v>
      </c>
      <c r="K1477" s="1" t="s">
        <v>2703</v>
      </c>
      <c r="L1477" s="1" t="s">
        <v>32</v>
      </c>
      <c r="M1477" s="1" t="s">
        <v>9</v>
      </c>
    </row>
    <row r="1478" spans="1:13">
      <c r="A1478" s="1">
        <v>100008197</v>
      </c>
      <c r="B1478" s="1" t="s">
        <v>2344</v>
      </c>
      <c r="C1478" s="1" t="s">
        <v>2698</v>
      </c>
      <c r="D1478" s="1" t="s">
        <v>176</v>
      </c>
      <c r="E1478" s="1" t="s">
        <v>11</v>
      </c>
      <c r="F1478" s="1" t="s">
        <v>12</v>
      </c>
      <c r="G1478" s="1" t="s">
        <v>6053</v>
      </c>
      <c r="H1478" s="1">
        <v>100008197</v>
      </c>
      <c r="I1478" s="1">
        <v>2</v>
      </c>
      <c r="J1478" s="1" t="s">
        <v>2704</v>
      </c>
      <c r="K1478" s="1" t="s">
        <v>2705</v>
      </c>
      <c r="L1478" s="1" t="s">
        <v>32</v>
      </c>
      <c r="M1478" s="1" t="s">
        <v>9</v>
      </c>
    </row>
    <row r="1479" spans="1:13">
      <c r="A1479" s="1">
        <v>100008200</v>
      </c>
      <c r="B1479" s="1" t="s">
        <v>2344</v>
      </c>
      <c r="C1479" s="1" t="s">
        <v>2698</v>
      </c>
      <c r="D1479" s="1" t="s">
        <v>473</v>
      </c>
      <c r="E1479" s="1" t="s">
        <v>11</v>
      </c>
      <c r="F1479" s="1" t="s">
        <v>12</v>
      </c>
      <c r="G1479" s="1" t="s">
        <v>6054</v>
      </c>
      <c r="H1479" s="1">
        <v>100008197</v>
      </c>
      <c r="I1479" s="1">
        <v>2</v>
      </c>
      <c r="J1479" s="1" t="s">
        <v>2706</v>
      </c>
      <c r="K1479" s="1" t="s">
        <v>2705</v>
      </c>
      <c r="L1479" s="1" t="s">
        <v>32</v>
      </c>
      <c r="M1479" s="1" t="s">
        <v>9</v>
      </c>
    </row>
    <row r="1480" spans="1:13">
      <c r="A1480" s="1">
        <v>100008203</v>
      </c>
      <c r="B1480" s="1" t="s">
        <v>2344</v>
      </c>
      <c r="C1480" s="1" t="s">
        <v>2698</v>
      </c>
      <c r="D1480" s="1" t="s">
        <v>252</v>
      </c>
      <c r="E1480" s="1" t="s">
        <v>11</v>
      </c>
      <c r="F1480" s="1" t="s">
        <v>12</v>
      </c>
      <c r="G1480" s="1" t="s">
        <v>6054</v>
      </c>
      <c r="H1480" s="1">
        <v>100008207</v>
      </c>
      <c r="I1480" s="1">
        <v>2</v>
      </c>
      <c r="J1480" s="1" t="s">
        <v>2707</v>
      </c>
      <c r="K1480" s="1" t="s">
        <v>2708</v>
      </c>
      <c r="L1480" s="1" t="s">
        <v>32</v>
      </c>
      <c r="M1480" s="1" t="s">
        <v>9</v>
      </c>
    </row>
    <row r="1481" spans="1:13">
      <c r="A1481" s="1">
        <v>100008207</v>
      </c>
      <c r="B1481" s="1" t="s">
        <v>2344</v>
      </c>
      <c r="C1481" s="1" t="s">
        <v>2698</v>
      </c>
      <c r="D1481" s="1" t="s">
        <v>12</v>
      </c>
      <c r="E1481" s="1" t="s">
        <v>11</v>
      </c>
      <c r="F1481" s="1" t="s">
        <v>12</v>
      </c>
      <c r="G1481" s="1" t="s">
        <v>6053</v>
      </c>
      <c r="H1481" s="1">
        <v>100008207</v>
      </c>
      <c r="I1481" s="1">
        <v>2</v>
      </c>
      <c r="J1481" s="1" t="s">
        <v>2709</v>
      </c>
      <c r="K1481" s="1" t="s">
        <v>2708</v>
      </c>
      <c r="L1481" s="1" t="s">
        <v>32</v>
      </c>
      <c r="M1481" s="1" t="s">
        <v>9</v>
      </c>
    </row>
    <row r="1482" spans="1:13">
      <c r="A1482" s="1">
        <v>100008212</v>
      </c>
      <c r="B1482" s="1" t="s">
        <v>2344</v>
      </c>
      <c r="C1482" s="1" t="s">
        <v>2698</v>
      </c>
      <c r="D1482" s="1" t="s">
        <v>176</v>
      </c>
      <c r="E1482" s="1" t="s">
        <v>11</v>
      </c>
      <c r="F1482" s="1" t="s">
        <v>12</v>
      </c>
      <c r="G1482" s="1" t="s">
        <v>6053</v>
      </c>
      <c r="H1482" s="1">
        <v>100008212</v>
      </c>
      <c r="I1482" s="1">
        <v>1</v>
      </c>
      <c r="J1482" s="1" t="s">
        <v>2710</v>
      </c>
      <c r="K1482" s="1" t="s">
        <v>2711</v>
      </c>
      <c r="L1482" s="1" t="s">
        <v>32</v>
      </c>
      <c r="M1482" s="1" t="s">
        <v>9</v>
      </c>
    </row>
    <row r="1483" spans="1:13">
      <c r="A1483" s="1">
        <v>100008221</v>
      </c>
      <c r="B1483" s="1" t="s">
        <v>2344</v>
      </c>
      <c r="C1483" s="1" t="s">
        <v>2698</v>
      </c>
      <c r="D1483" s="1" t="s">
        <v>176</v>
      </c>
      <c r="E1483" s="1" t="s">
        <v>11</v>
      </c>
      <c r="F1483" s="1" t="s">
        <v>12</v>
      </c>
      <c r="G1483" s="1" t="s">
        <v>6053</v>
      </c>
      <c r="H1483" s="1">
        <v>100008221</v>
      </c>
      <c r="I1483" s="1">
        <v>1</v>
      </c>
      <c r="J1483" s="1" t="s">
        <v>2712</v>
      </c>
      <c r="K1483" s="1" t="s">
        <v>2713</v>
      </c>
      <c r="L1483" s="1" t="s">
        <v>32</v>
      </c>
      <c r="M1483" s="1" t="s">
        <v>9</v>
      </c>
    </row>
    <row r="1484" spans="1:13">
      <c r="A1484" s="1">
        <v>100008230</v>
      </c>
      <c r="B1484" s="1" t="s">
        <v>2344</v>
      </c>
      <c r="C1484" s="1" t="s">
        <v>2698</v>
      </c>
      <c r="D1484" s="1" t="s">
        <v>176</v>
      </c>
      <c r="E1484" s="1" t="s">
        <v>11</v>
      </c>
      <c r="F1484" s="1" t="s">
        <v>12</v>
      </c>
      <c r="G1484" s="1" t="s">
        <v>6053</v>
      </c>
      <c r="H1484" s="1">
        <v>100008230</v>
      </c>
      <c r="I1484" s="1">
        <v>1</v>
      </c>
      <c r="J1484" s="1" t="s">
        <v>2714</v>
      </c>
      <c r="K1484" s="1" t="s">
        <v>2715</v>
      </c>
      <c r="L1484" s="1" t="s">
        <v>32</v>
      </c>
      <c r="M1484" s="1" t="s">
        <v>9</v>
      </c>
    </row>
    <row r="1485" spans="1:13">
      <c r="A1485" s="1">
        <v>100008235</v>
      </c>
      <c r="B1485" s="1" t="s">
        <v>2344</v>
      </c>
      <c r="C1485" s="1" t="s">
        <v>2698</v>
      </c>
      <c r="D1485" s="1" t="s">
        <v>176</v>
      </c>
      <c r="E1485" s="1" t="s">
        <v>11</v>
      </c>
      <c r="F1485" s="1" t="s">
        <v>407</v>
      </c>
      <c r="G1485" s="1" t="s">
        <v>6053</v>
      </c>
      <c r="H1485" s="1">
        <v>100008235</v>
      </c>
      <c r="I1485" s="1">
        <v>1</v>
      </c>
      <c r="J1485" s="1" t="s">
        <v>2716</v>
      </c>
      <c r="K1485" s="1" t="s">
        <v>2717</v>
      </c>
      <c r="L1485" s="1" t="s">
        <v>32</v>
      </c>
      <c r="M1485" s="1" t="s">
        <v>9</v>
      </c>
    </row>
    <row r="1486" spans="1:13">
      <c r="A1486" s="1">
        <v>100008237</v>
      </c>
      <c r="B1486" s="1" t="s">
        <v>2344</v>
      </c>
      <c r="C1486" s="1" t="s">
        <v>2698</v>
      </c>
      <c r="D1486" s="1" t="s">
        <v>1617</v>
      </c>
      <c r="E1486" s="1" t="s">
        <v>2</v>
      </c>
      <c r="F1486" s="1" t="s">
        <v>670</v>
      </c>
      <c r="G1486" s="1" t="s">
        <v>6054</v>
      </c>
      <c r="H1486" s="1">
        <v>100017456</v>
      </c>
      <c r="I1486" s="1">
        <v>6</v>
      </c>
      <c r="J1486" s="1" t="s">
        <v>6055</v>
      </c>
      <c r="K1486" s="1" t="s">
        <v>2372</v>
      </c>
      <c r="L1486" s="1" t="s">
        <v>8</v>
      </c>
      <c r="M1486" s="1" t="s">
        <v>339</v>
      </c>
    </row>
    <row r="1487" spans="1:13">
      <c r="A1487" s="1">
        <v>100008241</v>
      </c>
      <c r="B1487" s="1" t="s">
        <v>2344</v>
      </c>
      <c r="C1487" s="1" t="s">
        <v>2698</v>
      </c>
      <c r="D1487" s="1" t="s">
        <v>176</v>
      </c>
      <c r="E1487" s="1" t="s">
        <v>11</v>
      </c>
      <c r="F1487" s="1" t="s">
        <v>12</v>
      </c>
      <c r="G1487" s="1" t="s">
        <v>6053</v>
      </c>
      <c r="H1487" s="1">
        <v>100008241</v>
      </c>
      <c r="I1487" s="1">
        <v>1</v>
      </c>
      <c r="J1487" s="1" t="s">
        <v>2718</v>
      </c>
      <c r="K1487" s="1" t="s">
        <v>2719</v>
      </c>
      <c r="L1487" s="1" t="s">
        <v>32</v>
      </c>
      <c r="M1487" s="1" t="s">
        <v>9</v>
      </c>
    </row>
    <row r="1488" spans="1:13">
      <c r="A1488" s="1">
        <v>100008249</v>
      </c>
      <c r="B1488" s="1" t="s">
        <v>2344</v>
      </c>
      <c r="C1488" s="1" t="s">
        <v>2698</v>
      </c>
      <c r="D1488" s="1" t="s">
        <v>500</v>
      </c>
      <c r="E1488" s="1" t="s">
        <v>20</v>
      </c>
      <c r="F1488" s="1" t="s">
        <v>72</v>
      </c>
      <c r="G1488" s="1" t="s">
        <v>6053</v>
      </c>
      <c r="H1488" s="1">
        <v>100008249</v>
      </c>
      <c r="I1488" s="1">
        <v>1</v>
      </c>
      <c r="J1488" s="1" t="s">
        <v>2720</v>
      </c>
      <c r="K1488" s="1" t="s">
        <v>2349</v>
      </c>
      <c r="L1488" s="1" t="s">
        <v>15</v>
      </c>
      <c r="M1488" s="1" t="s">
        <v>9</v>
      </c>
    </row>
    <row r="1489" spans="1:13">
      <c r="A1489" s="1">
        <v>100008255</v>
      </c>
      <c r="B1489" s="1" t="s">
        <v>2344</v>
      </c>
      <c r="C1489" s="1" t="s">
        <v>2698</v>
      </c>
      <c r="D1489" s="1" t="s">
        <v>2721</v>
      </c>
      <c r="E1489" s="1" t="s">
        <v>11</v>
      </c>
      <c r="F1489" s="1" t="s">
        <v>12</v>
      </c>
      <c r="G1489" s="1" t="s">
        <v>6053</v>
      </c>
      <c r="H1489" s="1">
        <v>100008255</v>
      </c>
      <c r="I1489" s="1">
        <v>1</v>
      </c>
      <c r="J1489" s="1" t="s">
        <v>2722</v>
      </c>
      <c r="K1489" s="1" t="s">
        <v>2476</v>
      </c>
      <c r="L1489" s="1" t="s">
        <v>39</v>
      </c>
      <c r="M1489" s="1" t="s">
        <v>9</v>
      </c>
    </row>
    <row r="1490" spans="1:13">
      <c r="A1490" s="1">
        <v>100008257</v>
      </c>
      <c r="B1490" s="1" t="s">
        <v>2344</v>
      </c>
      <c r="C1490" s="1" t="s">
        <v>2698</v>
      </c>
      <c r="D1490" s="1" t="s">
        <v>12</v>
      </c>
      <c r="E1490" s="1" t="s">
        <v>11</v>
      </c>
      <c r="F1490" s="1" t="s">
        <v>12</v>
      </c>
      <c r="G1490" s="1" t="s">
        <v>6053</v>
      </c>
      <c r="H1490" s="1">
        <v>100008257</v>
      </c>
      <c r="I1490" s="1">
        <v>1</v>
      </c>
      <c r="J1490" s="1" t="s">
        <v>2723</v>
      </c>
      <c r="K1490" s="1" t="s">
        <v>2724</v>
      </c>
      <c r="L1490" s="1" t="s">
        <v>32</v>
      </c>
      <c r="M1490" s="1" t="s">
        <v>9</v>
      </c>
    </row>
    <row r="1491" spans="1:13">
      <c r="A1491" s="1">
        <v>100008261</v>
      </c>
      <c r="B1491" s="1" t="s">
        <v>2344</v>
      </c>
      <c r="C1491" s="1" t="s">
        <v>2698</v>
      </c>
      <c r="D1491" s="1" t="s">
        <v>390</v>
      </c>
      <c r="E1491" s="1" t="s">
        <v>20</v>
      </c>
      <c r="F1491" s="1" t="s">
        <v>72</v>
      </c>
      <c r="G1491" s="1" t="s">
        <v>6053</v>
      </c>
      <c r="H1491" s="1">
        <v>100008261</v>
      </c>
      <c r="I1491" s="1">
        <v>1</v>
      </c>
      <c r="J1491" s="1" t="s">
        <v>2725</v>
      </c>
      <c r="K1491" s="1" t="s">
        <v>2349</v>
      </c>
      <c r="L1491" s="1" t="s">
        <v>15</v>
      </c>
      <c r="M1491" s="1" t="s">
        <v>9</v>
      </c>
    </row>
    <row r="1492" spans="1:13">
      <c r="A1492" s="1">
        <v>100008263</v>
      </c>
      <c r="B1492" s="1" t="s">
        <v>2344</v>
      </c>
      <c r="C1492" s="1" t="s">
        <v>2698</v>
      </c>
      <c r="D1492" s="1" t="s">
        <v>2517</v>
      </c>
      <c r="E1492" s="1" t="s">
        <v>2</v>
      </c>
      <c r="F1492" s="1" t="s">
        <v>1452</v>
      </c>
      <c r="G1492" s="1" t="s">
        <v>6054</v>
      </c>
      <c r="H1492" s="1">
        <v>100017456</v>
      </c>
      <c r="I1492" s="1">
        <v>6</v>
      </c>
      <c r="J1492" s="1" t="s">
        <v>2726</v>
      </c>
      <c r="K1492" s="1" t="s">
        <v>2372</v>
      </c>
      <c r="L1492" s="1" t="s">
        <v>8</v>
      </c>
      <c r="M1492" s="1" t="s">
        <v>9</v>
      </c>
    </row>
    <row r="1493" spans="1:13">
      <c r="A1493" s="1">
        <v>100008264</v>
      </c>
      <c r="B1493" s="1" t="s">
        <v>2344</v>
      </c>
      <c r="C1493" s="1" t="s">
        <v>2698</v>
      </c>
      <c r="D1493" s="1" t="s">
        <v>566</v>
      </c>
      <c r="E1493" s="1" t="s">
        <v>27</v>
      </c>
      <c r="F1493" s="1" t="s">
        <v>18</v>
      </c>
      <c r="G1493" s="1" t="s">
        <v>6053</v>
      </c>
      <c r="H1493" s="1">
        <v>100008264</v>
      </c>
      <c r="I1493" s="1">
        <v>1</v>
      </c>
      <c r="J1493" s="1" t="s">
        <v>2727</v>
      </c>
      <c r="K1493" s="1" t="s">
        <v>2349</v>
      </c>
      <c r="L1493" s="1" t="s">
        <v>15</v>
      </c>
      <c r="M1493" s="1" t="s">
        <v>9</v>
      </c>
    </row>
    <row r="1494" spans="1:13">
      <c r="A1494" s="1">
        <v>100008267</v>
      </c>
      <c r="B1494" s="1" t="s">
        <v>2344</v>
      </c>
      <c r="C1494" s="1" t="s">
        <v>2698</v>
      </c>
      <c r="D1494" s="1" t="s">
        <v>1460</v>
      </c>
      <c r="E1494" s="1" t="s">
        <v>2</v>
      </c>
      <c r="F1494" s="1" t="s">
        <v>670</v>
      </c>
      <c r="G1494" s="1" t="s">
        <v>6054</v>
      </c>
      <c r="H1494" s="1">
        <v>100017456</v>
      </c>
      <c r="I1494" s="1">
        <v>6</v>
      </c>
      <c r="J1494" s="1" t="s">
        <v>2726</v>
      </c>
      <c r="K1494" s="1" t="s">
        <v>2372</v>
      </c>
      <c r="L1494" s="1" t="s">
        <v>8</v>
      </c>
      <c r="M1494" s="1" t="s">
        <v>9</v>
      </c>
    </row>
    <row r="1495" spans="1:13">
      <c r="A1495" s="1">
        <v>100008268</v>
      </c>
      <c r="B1495" s="1" t="s">
        <v>2344</v>
      </c>
      <c r="C1495" s="1" t="s">
        <v>2698</v>
      </c>
      <c r="D1495" s="1" t="s">
        <v>1458</v>
      </c>
      <c r="E1495" s="1" t="s">
        <v>2</v>
      </c>
      <c r="F1495" s="1" t="s">
        <v>277</v>
      </c>
      <c r="G1495" s="1" t="s">
        <v>6054</v>
      </c>
      <c r="H1495" s="1">
        <v>100017456</v>
      </c>
      <c r="I1495" s="1">
        <v>6</v>
      </c>
      <c r="J1495" s="1" t="s">
        <v>2726</v>
      </c>
      <c r="K1495" s="1" t="s">
        <v>2372</v>
      </c>
      <c r="L1495" s="1" t="s">
        <v>8</v>
      </c>
      <c r="M1495" s="1" t="s">
        <v>9</v>
      </c>
    </row>
    <row r="1496" spans="1:13">
      <c r="A1496" s="1">
        <v>100008273</v>
      </c>
      <c r="B1496" s="1" t="s">
        <v>2344</v>
      </c>
      <c r="C1496" s="1" t="s">
        <v>2698</v>
      </c>
      <c r="D1496" s="1" t="s">
        <v>2728</v>
      </c>
      <c r="E1496" s="1" t="s">
        <v>20</v>
      </c>
      <c r="F1496" s="1" t="s">
        <v>100</v>
      </c>
      <c r="G1496" s="1" t="s">
        <v>6054</v>
      </c>
      <c r="H1496" s="1">
        <v>100017457</v>
      </c>
      <c r="I1496" s="1">
        <v>3</v>
      </c>
      <c r="J1496" s="1" t="s">
        <v>2729</v>
      </c>
      <c r="K1496" s="1" t="s">
        <v>2730</v>
      </c>
      <c r="L1496" s="1" t="s">
        <v>44</v>
      </c>
      <c r="M1496" s="1" t="s">
        <v>9</v>
      </c>
    </row>
    <row r="1497" spans="1:13">
      <c r="A1497" s="1">
        <v>100008274</v>
      </c>
      <c r="B1497" s="1" t="s">
        <v>2344</v>
      </c>
      <c r="C1497" s="1" t="s">
        <v>2698</v>
      </c>
      <c r="D1497" s="1" t="s">
        <v>2731</v>
      </c>
      <c r="E1497" s="1" t="s">
        <v>20</v>
      </c>
      <c r="F1497" s="1" t="s">
        <v>203</v>
      </c>
      <c r="G1497" s="1" t="s">
        <v>6054</v>
      </c>
      <c r="H1497" s="1">
        <v>100017457</v>
      </c>
      <c r="I1497" s="1">
        <v>3</v>
      </c>
      <c r="J1497" s="1" t="s">
        <v>2729</v>
      </c>
      <c r="K1497" s="1" t="s">
        <v>2730</v>
      </c>
      <c r="L1497" s="1" t="s">
        <v>44</v>
      </c>
      <c r="M1497" s="1" t="s">
        <v>9</v>
      </c>
    </row>
    <row r="1498" spans="1:13">
      <c r="A1498" s="1">
        <v>100008279</v>
      </c>
      <c r="B1498" s="1" t="s">
        <v>2344</v>
      </c>
      <c r="C1498" s="1" t="s">
        <v>2698</v>
      </c>
      <c r="D1498" s="1" t="s">
        <v>12</v>
      </c>
      <c r="E1498" s="1" t="s">
        <v>11</v>
      </c>
      <c r="F1498" s="1" t="s">
        <v>12</v>
      </c>
      <c r="G1498" s="1" t="s">
        <v>6053</v>
      </c>
      <c r="H1498" s="1">
        <v>100008279</v>
      </c>
      <c r="I1498" s="1">
        <v>1</v>
      </c>
      <c r="J1498" s="1" t="s">
        <v>2732</v>
      </c>
      <c r="K1498" s="1" t="s">
        <v>2724</v>
      </c>
      <c r="L1498" s="1" t="s">
        <v>32</v>
      </c>
      <c r="M1498" s="1" t="s">
        <v>9</v>
      </c>
    </row>
    <row r="1499" spans="1:13">
      <c r="A1499" s="1">
        <v>100008289</v>
      </c>
      <c r="B1499" s="1" t="s">
        <v>2344</v>
      </c>
      <c r="C1499" s="1" t="s">
        <v>2698</v>
      </c>
      <c r="D1499" s="1" t="s">
        <v>473</v>
      </c>
      <c r="E1499" s="1" t="s">
        <v>11</v>
      </c>
      <c r="F1499" s="1" t="s">
        <v>12</v>
      </c>
      <c r="G1499" s="1" t="s">
        <v>6054</v>
      </c>
      <c r="H1499" s="1">
        <v>100008291</v>
      </c>
      <c r="I1499" s="1">
        <v>4</v>
      </c>
      <c r="J1499" s="1" t="s">
        <v>2733</v>
      </c>
      <c r="K1499" s="1" t="s">
        <v>2734</v>
      </c>
      <c r="L1499" s="1" t="s">
        <v>32</v>
      </c>
      <c r="M1499" s="1" t="s">
        <v>9</v>
      </c>
    </row>
    <row r="1500" spans="1:13">
      <c r="A1500" s="1">
        <v>100008290</v>
      </c>
      <c r="B1500" s="1" t="s">
        <v>2344</v>
      </c>
      <c r="C1500" s="1" t="s">
        <v>2698</v>
      </c>
      <c r="D1500" s="1" t="s">
        <v>473</v>
      </c>
      <c r="E1500" s="1" t="s">
        <v>11</v>
      </c>
      <c r="F1500" s="1" t="s">
        <v>12</v>
      </c>
      <c r="G1500" s="1" t="s">
        <v>6054</v>
      </c>
      <c r="H1500" s="1">
        <v>100008291</v>
      </c>
      <c r="I1500" s="1">
        <v>4</v>
      </c>
      <c r="J1500" s="1" t="s">
        <v>2735</v>
      </c>
      <c r="K1500" s="1" t="s">
        <v>2734</v>
      </c>
      <c r="L1500" s="1" t="s">
        <v>32</v>
      </c>
      <c r="M1500" s="1" t="s">
        <v>9</v>
      </c>
    </row>
    <row r="1501" spans="1:13">
      <c r="A1501" s="1">
        <v>100008291</v>
      </c>
      <c r="B1501" s="1" t="s">
        <v>2344</v>
      </c>
      <c r="C1501" s="1" t="s">
        <v>2698</v>
      </c>
      <c r="D1501" s="1" t="s">
        <v>176</v>
      </c>
      <c r="E1501" s="1" t="s">
        <v>11</v>
      </c>
      <c r="F1501" s="1" t="s">
        <v>12</v>
      </c>
      <c r="G1501" s="1" t="s">
        <v>6053</v>
      </c>
      <c r="H1501" s="1">
        <v>100008291</v>
      </c>
      <c r="I1501" s="1">
        <v>4</v>
      </c>
      <c r="J1501" s="1" t="s">
        <v>2736</v>
      </c>
      <c r="K1501" s="1" t="s">
        <v>2734</v>
      </c>
      <c r="L1501" s="1" t="s">
        <v>32</v>
      </c>
      <c r="M1501" s="1" t="s">
        <v>9</v>
      </c>
    </row>
    <row r="1502" spans="1:13">
      <c r="A1502" s="1">
        <v>100008294</v>
      </c>
      <c r="B1502" s="1" t="s">
        <v>2344</v>
      </c>
      <c r="C1502" s="1" t="s">
        <v>2698</v>
      </c>
      <c r="D1502" s="1" t="s">
        <v>473</v>
      </c>
      <c r="E1502" s="1" t="s">
        <v>11</v>
      </c>
      <c r="F1502" s="1" t="s">
        <v>12</v>
      </c>
      <c r="G1502" s="1" t="s">
        <v>6054</v>
      </c>
      <c r="H1502" s="1">
        <v>100008291</v>
      </c>
      <c r="I1502" s="1">
        <v>4</v>
      </c>
      <c r="J1502" s="1" t="s">
        <v>2737</v>
      </c>
      <c r="K1502" s="1" t="s">
        <v>2734</v>
      </c>
      <c r="L1502" s="1" t="s">
        <v>32</v>
      </c>
      <c r="M1502" s="1" t="s">
        <v>9</v>
      </c>
    </row>
    <row r="1503" spans="1:13">
      <c r="A1503" s="1">
        <v>100008297</v>
      </c>
      <c r="B1503" s="1" t="s">
        <v>2344</v>
      </c>
      <c r="C1503" s="1" t="s">
        <v>2698</v>
      </c>
      <c r="D1503" s="1" t="s">
        <v>2738</v>
      </c>
      <c r="E1503" s="1" t="s">
        <v>11</v>
      </c>
      <c r="F1503" s="1" t="s">
        <v>12</v>
      </c>
      <c r="G1503" s="1" t="s">
        <v>6053</v>
      </c>
      <c r="H1503" s="1">
        <v>100008297</v>
      </c>
      <c r="I1503" s="1">
        <v>1</v>
      </c>
      <c r="J1503" s="1" t="s">
        <v>2739</v>
      </c>
      <c r="K1503" s="1" t="s">
        <v>2740</v>
      </c>
      <c r="L1503" s="1" t="s">
        <v>32</v>
      </c>
      <c r="M1503" s="1" t="s">
        <v>9</v>
      </c>
    </row>
    <row r="1504" spans="1:13">
      <c r="A1504" s="1">
        <v>100008305</v>
      </c>
      <c r="B1504" s="1" t="s">
        <v>2344</v>
      </c>
      <c r="C1504" s="1" t="s">
        <v>2698</v>
      </c>
      <c r="D1504" s="1" t="s">
        <v>176</v>
      </c>
      <c r="E1504" s="1" t="s">
        <v>11</v>
      </c>
      <c r="F1504" s="1" t="s">
        <v>12</v>
      </c>
      <c r="G1504" s="1" t="s">
        <v>6053</v>
      </c>
      <c r="H1504" s="1">
        <v>100008305</v>
      </c>
      <c r="I1504" s="1">
        <v>1</v>
      </c>
      <c r="J1504" s="1" t="s">
        <v>2741</v>
      </c>
      <c r="K1504" s="1" t="s">
        <v>2742</v>
      </c>
      <c r="L1504" s="1" t="s">
        <v>32</v>
      </c>
      <c r="M1504" s="1" t="s">
        <v>9</v>
      </c>
    </row>
    <row r="1505" spans="1:13">
      <c r="A1505" s="1">
        <v>100008310</v>
      </c>
      <c r="B1505" s="1" t="s">
        <v>2344</v>
      </c>
      <c r="C1505" s="1" t="s">
        <v>2698</v>
      </c>
      <c r="D1505" s="1" t="s">
        <v>176</v>
      </c>
      <c r="E1505" s="1" t="s">
        <v>11</v>
      </c>
      <c r="F1505" s="1" t="s">
        <v>12</v>
      </c>
      <c r="G1505" s="1" t="s">
        <v>6053</v>
      </c>
      <c r="H1505" s="1">
        <v>100008310</v>
      </c>
      <c r="I1505" s="1">
        <v>1</v>
      </c>
      <c r="J1505" s="1" t="s">
        <v>2743</v>
      </c>
      <c r="K1505" s="1" t="s">
        <v>2744</v>
      </c>
      <c r="L1505" s="1" t="s">
        <v>32</v>
      </c>
      <c r="M1505" s="1" t="s">
        <v>9</v>
      </c>
    </row>
    <row r="1506" spans="1:13">
      <c r="A1506" s="1">
        <v>100008314</v>
      </c>
      <c r="B1506" s="1" t="s">
        <v>2344</v>
      </c>
      <c r="C1506" s="1" t="s">
        <v>2698</v>
      </c>
      <c r="D1506" s="1" t="s">
        <v>176</v>
      </c>
      <c r="E1506" s="1" t="s">
        <v>11</v>
      </c>
      <c r="F1506" s="1" t="s">
        <v>407</v>
      </c>
      <c r="G1506" s="1" t="s">
        <v>6053</v>
      </c>
      <c r="H1506" s="1">
        <v>100008314</v>
      </c>
      <c r="I1506" s="1">
        <v>1</v>
      </c>
      <c r="J1506" s="1" t="s">
        <v>2745</v>
      </c>
      <c r="K1506" s="1" t="s">
        <v>2744</v>
      </c>
      <c r="L1506" s="1" t="s">
        <v>32</v>
      </c>
      <c r="M1506" s="1" t="s">
        <v>9</v>
      </c>
    </row>
    <row r="1507" spans="1:13">
      <c r="A1507" s="1">
        <v>100008322</v>
      </c>
      <c r="B1507" s="1" t="s">
        <v>2344</v>
      </c>
      <c r="C1507" s="1" t="s">
        <v>2698</v>
      </c>
      <c r="D1507" s="1" t="s">
        <v>176</v>
      </c>
      <c r="E1507" s="1" t="s">
        <v>11</v>
      </c>
      <c r="F1507" s="1" t="s">
        <v>12</v>
      </c>
      <c r="G1507" s="1" t="s">
        <v>6053</v>
      </c>
      <c r="H1507" s="1">
        <v>100008322</v>
      </c>
      <c r="I1507" s="1">
        <v>1</v>
      </c>
      <c r="J1507" s="1" t="s">
        <v>2746</v>
      </c>
      <c r="K1507" s="1" t="s">
        <v>2747</v>
      </c>
      <c r="L1507" s="1" t="s">
        <v>32</v>
      </c>
      <c r="M1507" s="1" t="s">
        <v>9</v>
      </c>
    </row>
    <row r="1508" spans="1:13">
      <c r="A1508" s="1">
        <v>100008328</v>
      </c>
      <c r="B1508" s="1" t="s">
        <v>2344</v>
      </c>
      <c r="C1508" s="1" t="s">
        <v>2698</v>
      </c>
      <c r="D1508" s="1" t="s">
        <v>176</v>
      </c>
      <c r="E1508" s="1" t="s">
        <v>11</v>
      </c>
      <c r="F1508" s="1" t="s">
        <v>12</v>
      </c>
      <c r="G1508" s="1" t="s">
        <v>6053</v>
      </c>
      <c r="H1508" s="1">
        <v>100008328</v>
      </c>
      <c r="I1508" s="1">
        <v>2</v>
      </c>
      <c r="J1508" s="1" t="s">
        <v>2748</v>
      </c>
      <c r="K1508" s="1" t="s">
        <v>2749</v>
      </c>
      <c r="L1508" s="1" t="s">
        <v>32</v>
      </c>
      <c r="M1508" s="1" t="s">
        <v>9</v>
      </c>
    </row>
    <row r="1509" spans="1:13">
      <c r="A1509" s="1">
        <v>100008331</v>
      </c>
      <c r="B1509" s="1" t="s">
        <v>2344</v>
      </c>
      <c r="C1509" s="1" t="s">
        <v>2698</v>
      </c>
      <c r="D1509" s="1" t="s">
        <v>473</v>
      </c>
      <c r="E1509" s="1" t="s">
        <v>11</v>
      </c>
      <c r="F1509" s="1" t="s">
        <v>12</v>
      </c>
      <c r="G1509" s="1" t="s">
        <v>6054</v>
      </c>
      <c r="H1509" s="1">
        <v>100008328</v>
      </c>
      <c r="I1509" s="1">
        <v>2</v>
      </c>
      <c r="J1509" s="1" t="s">
        <v>2750</v>
      </c>
      <c r="K1509" s="1" t="s">
        <v>2749</v>
      </c>
      <c r="L1509" s="1" t="s">
        <v>32</v>
      </c>
      <c r="M1509" s="1" t="s">
        <v>9</v>
      </c>
    </row>
    <row r="1510" spans="1:13">
      <c r="A1510" s="1">
        <v>100008336</v>
      </c>
      <c r="B1510" s="1" t="s">
        <v>2344</v>
      </c>
      <c r="C1510" s="1" t="s">
        <v>2698</v>
      </c>
      <c r="D1510" s="1" t="s">
        <v>473</v>
      </c>
      <c r="E1510" s="1" t="s">
        <v>11</v>
      </c>
      <c r="F1510" s="1" t="s">
        <v>12</v>
      </c>
      <c r="G1510" s="1" t="s">
        <v>6054</v>
      </c>
      <c r="H1510" s="1">
        <v>100008338</v>
      </c>
      <c r="I1510" s="1">
        <v>2</v>
      </c>
      <c r="J1510" s="1" t="s">
        <v>2751</v>
      </c>
      <c r="K1510" s="1" t="s">
        <v>2752</v>
      </c>
      <c r="L1510" s="1" t="s">
        <v>32</v>
      </c>
      <c r="M1510" s="1" t="s">
        <v>9</v>
      </c>
    </row>
    <row r="1511" spans="1:13">
      <c r="A1511" s="1">
        <v>100008338</v>
      </c>
      <c r="B1511" s="1" t="s">
        <v>2344</v>
      </c>
      <c r="C1511" s="1" t="s">
        <v>2698</v>
      </c>
      <c r="D1511" s="1" t="s">
        <v>176</v>
      </c>
      <c r="E1511" s="1" t="s">
        <v>11</v>
      </c>
      <c r="F1511" s="1" t="s">
        <v>12</v>
      </c>
      <c r="G1511" s="1" t="s">
        <v>6053</v>
      </c>
      <c r="H1511" s="1">
        <v>100008338</v>
      </c>
      <c r="I1511" s="1">
        <v>2</v>
      </c>
      <c r="J1511" s="1" t="s">
        <v>2753</v>
      </c>
      <c r="K1511" s="1" t="s">
        <v>2752</v>
      </c>
      <c r="L1511" s="1" t="s">
        <v>32</v>
      </c>
      <c r="M1511" s="1" t="s">
        <v>9</v>
      </c>
    </row>
    <row r="1512" spans="1:13">
      <c r="A1512" s="1">
        <v>100008339</v>
      </c>
      <c r="B1512" s="1" t="s">
        <v>2344</v>
      </c>
      <c r="C1512" s="1" t="s">
        <v>2698</v>
      </c>
      <c r="D1512" s="1" t="s">
        <v>2754</v>
      </c>
      <c r="E1512" s="1" t="s">
        <v>11</v>
      </c>
      <c r="F1512" s="1" t="s">
        <v>12</v>
      </c>
      <c r="G1512" s="1" t="s">
        <v>6053</v>
      </c>
      <c r="H1512" s="1">
        <v>100008339</v>
      </c>
      <c r="I1512" s="1">
        <v>1</v>
      </c>
      <c r="J1512" s="1" t="s">
        <v>2755</v>
      </c>
      <c r="K1512" s="1" t="s">
        <v>2476</v>
      </c>
      <c r="L1512" s="1" t="s">
        <v>39</v>
      </c>
      <c r="M1512" s="1" t="s">
        <v>9</v>
      </c>
    </row>
    <row r="1513" spans="1:13">
      <c r="A1513" s="1">
        <v>100008346</v>
      </c>
      <c r="B1513" s="1" t="s">
        <v>2344</v>
      </c>
      <c r="C1513" s="1" t="s">
        <v>2698</v>
      </c>
      <c r="D1513" s="1" t="s">
        <v>12</v>
      </c>
      <c r="E1513" s="1" t="s">
        <v>11</v>
      </c>
      <c r="F1513" s="1" t="s">
        <v>407</v>
      </c>
      <c r="G1513" s="1" t="s">
        <v>6053</v>
      </c>
      <c r="H1513" s="1">
        <v>100008346</v>
      </c>
      <c r="I1513" s="1">
        <v>1</v>
      </c>
      <c r="J1513" s="1" t="s">
        <v>2756</v>
      </c>
      <c r="K1513" s="1" t="s">
        <v>2757</v>
      </c>
      <c r="L1513" s="1" t="s">
        <v>32</v>
      </c>
      <c r="M1513" s="1" t="s">
        <v>9</v>
      </c>
    </row>
    <row r="1514" spans="1:13">
      <c r="A1514" s="1">
        <v>100008350</v>
      </c>
      <c r="B1514" s="1" t="s">
        <v>2344</v>
      </c>
      <c r="C1514" s="1" t="s">
        <v>2698</v>
      </c>
      <c r="D1514" s="1" t="s">
        <v>176</v>
      </c>
      <c r="E1514" s="1" t="s">
        <v>11</v>
      </c>
      <c r="F1514" s="1" t="s">
        <v>407</v>
      </c>
      <c r="G1514" s="1" t="s">
        <v>6053</v>
      </c>
      <c r="H1514" s="1">
        <v>100008350</v>
      </c>
      <c r="I1514" s="1">
        <v>1</v>
      </c>
      <c r="J1514" s="1" t="s">
        <v>2758</v>
      </c>
      <c r="K1514" s="1" t="s">
        <v>2759</v>
      </c>
      <c r="L1514" s="1" t="s">
        <v>32</v>
      </c>
      <c r="M1514" s="1" t="s">
        <v>9</v>
      </c>
    </row>
    <row r="1515" spans="1:13">
      <c r="A1515" s="1">
        <v>100008356</v>
      </c>
      <c r="B1515" s="1" t="s">
        <v>2344</v>
      </c>
      <c r="C1515" s="1" t="s">
        <v>2698</v>
      </c>
      <c r="D1515" s="1" t="s">
        <v>176</v>
      </c>
      <c r="E1515" s="1" t="s">
        <v>11</v>
      </c>
      <c r="F1515" s="1" t="s">
        <v>407</v>
      </c>
      <c r="G1515" s="1" t="s">
        <v>6053</v>
      </c>
      <c r="H1515" s="1">
        <v>100008356</v>
      </c>
      <c r="I1515" s="1">
        <v>1</v>
      </c>
      <c r="J1515" s="1" t="s">
        <v>2760</v>
      </c>
      <c r="K1515" s="1" t="s">
        <v>2761</v>
      </c>
      <c r="L1515" s="1" t="s">
        <v>32</v>
      </c>
      <c r="M1515" s="1" t="s">
        <v>16</v>
      </c>
    </row>
    <row r="1516" spans="1:13">
      <c r="A1516" s="1">
        <v>100008364</v>
      </c>
      <c r="B1516" s="1" t="s">
        <v>2344</v>
      </c>
      <c r="C1516" s="1" t="s">
        <v>2698</v>
      </c>
      <c r="D1516" s="1" t="s">
        <v>2762</v>
      </c>
      <c r="E1516" s="1" t="s">
        <v>11</v>
      </c>
      <c r="F1516" s="1" t="s">
        <v>12</v>
      </c>
      <c r="G1516" s="1" t="s">
        <v>6053</v>
      </c>
      <c r="H1516" s="1">
        <v>100008364</v>
      </c>
      <c r="I1516" s="1">
        <v>1</v>
      </c>
      <c r="J1516" s="1" t="s">
        <v>2763</v>
      </c>
      <c r="K1516" s="1" t="s">
        <v>2764</v>
      </c>
      <c r="L1516" s="1" t="s">
        <v>32</v>
      </c>
      <c r="M1516" s="1" t="s">
        <v>9</v>
      </c>
    </row>
    <row r="1517" spans="1:13">
      <c r="A1517" s="1">
        <v>100008371</v>
      </c>
      <c r="B1517" s="1" t="s">
        <v>2344</v>
      </c>
      <c r="C1517" s="1" t="s">
        <v>2698</v>
      </c>
      <c r="D1517" s="1" t="s">
        <v>176</v>
      </c>
      <c r="E1517" s="1" t="s">
        <v>11</v>
      </c>
      <c r="F1517" s="1" t="s">
        <v>12</v>
      </c>
      <c r="G1517" s="1" t="s">
        <v>6053</v>
      </c>
      <c r="H1517" s="1">
        <v>100008371</v>
      </c>
      <c r="I1517" s="1">
        <v>1</v>
      </c>
      <c r="J1517" s="1" t="s">
        <v>2765</v>
      </c>
      <c r="K1517" s="1" t="s">
        <v>2766</v>
      </c>
      <c r="L1517" s="1" t="s">
        <v>32</v>
      </c>
      <c r="M1517" s="1" t="s">
        <v>9</v>
      </c>
    </row>
    <row r="1518" spans="1:13">
      <c r="A1518" s="1">
        <v>100008381</v>
      </c>
      <c r="B1518" s="1" t="s">
        <v>2344</v>
      </c>
      <c r="C1518" s="1" t="s">
        <v>2472</v>
      </c>
      <c r="D1518" s="1" t="s">
        <v>12</v>
      </c>
      <c r="E1518" s="1" t="s">
        <v>11</v>
      </c>
      <c r="F1518" s="1" t="s">
        <v>407</v>
      </c>
      <c r="G1518" s="1" t="s">
        <v>6053</v>
      </c>
      <c r="H1518" s="1">
        <v>100008381</v>
      </c>
      <c r="I1518" s="1">
        <v>1</v>
      </c>
      <c r="J1518" s="1" t="s">
        <v>2767</v>
      </c>
      <c r="K1518" s="1" t="s">
        <v>2768</v>
      </c>
      <c r="L1518" s="1" t="s">
        <v>32</v>
      </c>
      <c r="M1518" s="1" t="s">
        <v>16</v>
      </c>
    </row>
    <row r="1519" spans="1:13">
      <c r="A1519" s="1">
        <v>100008391</v>
      </c>
      <c r="B1519" s="1" t="s">
        <v>2344</v>
      </c>
      <c r="C1519" s="1" t="s">
        <v>2472</v>
      </c>
      <c r="D1519" s="1" t="s">
        <v>176</v>
      </c>
      <c r="E1519" s="1" t="s">
        <v>11</v>
      </c>
      <c r="F1519" s="1" t="s">
        <v>12</v>
      </c>
      <c r="G1519" s="1" t="s">
        <v>6053</v>
      </c>
      <c r="H1519" s="1">
        <v>100008391</v>
      </c>
      <c r="I1519" s="1">
        <v>1</v>
      </c>
      <c r="J1519" s="1" t="s">
        <v>2769</v>
      </c>
      <c r="K1519" s="1" t="s">
        <v>2770</v>
      </c>
      <c r="L1519" s="1" t="s">
        <v>32</v>
      </c>
      <c r="M1519" s="1" t="s">
        <v>16</v>
      </c>
    </row>
    <row r="1520" spans="1:13">
      <c r="A1520" s="1">
        <v>100008401</v>
      </c>
      <c r="B1520" s="1" t="s">
        <v>2344</v>
      </c>
      <c r="C1520" s="1" t="s">
        <v>2472</v>
      </c>
      <c r="D1520" s="1" t="s">
        <v>176</v>
      </c>
      <c r="E1520" s="1" t="s">
        <v>11</v>
      </c>
      <c r="F1520" s="1" t="s">
        <v>12</v>
      </c>
      <c r="G1520" s="1" t="s">
        <v>6053</v>
      </c>
      <c r="H1520" s="1">
        <v>100008401</v>
      </c>
      <c r="I1520" s="1">
        <v>1</v>
      </c>
      <c r="J1520" s="1" t="s">
        <v>2771</v>
      </c>
      <c r="K1520" s="1" t="s">
        <v>2772</v>
      </c>
      <c r="L1520" s="1" t="s">
        <v>32</v>
      </c>
      <c r="M1520" s="1" t="s">
        <v>9</v>
      </c>
    </row>
    <row r="1521" spans="1:13">
      <c r="A1521" s="1">
        <v>100008409</v>
      </c>
      <c r="B1521" s="1" t="s">
        <v>2344</v>
      </c>
      <c r="C1521" s="1" t="s">
        <v>2472</v>
      </c>
      <c r="D1521" s="1" t="s">
        <v>176</v>
      </c>
      <c r="E1521" s="1" t="s">
        <v>11</v>
      </c>
      <c r="F1521" s="1" t="s">
        <v>12</v>
      </c>
      <c r="G1521" s="1" t="s">
        <v>6053</v>
      </c>
      <c r="H1521" s="1">
        <v>100008409</v>
      </c>
      <c r="I1521" s="1">
        <v>1</v>
      </c>
      <c r="J1521" s="1" t="s">
        <v>2773</v>
      </c>
      <c r="K1521" s="1" t="s">
        <v>2774</v>
      </c>
      <c r="L1521" s="1" t="s">
        <v>32</v>
      </c>
      <c r="M1521" s="1" t="s">
        <v>9</v>
      </c>
    </row>
    <row r="1522" spans="1:13">
      <c r="A1522" s="1">
        <v>100008414</v>
      </c>
      <c r="B1522" s="1" t="s">
        <v>2344</v>
      </c>
      <c r="C1522" s="1" t="s">
        <v>2472</v>
      </c>
      <c r="D1522" s="1" t="s">
        <v>176</v>
      </c>
      <c r="E1522" s="1" t="s">
        <v>11</v>
      </c>
      <c r="F1522" s="1" t="s">
        <v>12</v>
      </c>
      <c r="G1522" s="1" t="s">
        <v>6053</v>
      </c>
      <c r="H1522" s="1">
        <v>100008414</v>
      </c>
      <c r="I1522" s="1">
        <v>1</v>
      </c>
      <c r="J1522" s="1" t="s">
        <v>2775</v>
      </c>
      <c r="K1522" s="1" t="s">
        <v>2776</v>
      </c>
      <c r="L1522" s="1" t="s">
        <v>32</v>
      </c>
      <c r="M1522" s="1" t="s">
        <v>9</v>
      </c>
    </row>
    <row r="1523" spans="1:13">
      <c r="A1523" s="1">
        <v>100008415</v>
      </c>
      <c r="B1523" s="1" t="s">
        <v>2344</v>
      </c>
      <c r="C1523" s="1" t="s">
        <v>2472</v>
      </c>
      <c r="D1523" s="1" t="s">
        <v>12</v>
      </c>
      <c r="E1523" s="1" t="s">
        <v>11</v>
      </c>
      <c r="F1523" s="1" t="s">
        <v>407</v>
      </c>
      <c r="G1523" s="1" t="s">
        <v>6053</v>
      </c>
      <c r="H1523" s="1">
        <v>100008415</v>
      </c>
      <c r="I1523" s="1">
        <v>1</v>
      </c>
      <c r="J1523" s="1" t="s">
        <v>2777</v>
      </c>
      <c r="K1523" s="1" t="s">
        <v>2778</v>
      </c>
      <c r="L1523" s="1" t="s">
        <v>32</v>
      </c>
      <c r="M1523" s="1" t="s">
        <v>9</v>
      </c>
    </row>
    <row r="1524" spans="1:13">
      <c r="A1524" s="1">
        <v>100008423</v>
      </c>
      <c r="B1524" s="1" t="s">
        <v>2344</v>
      </c>
      <c r="C1524" s="1" t="s">
        <v>2472</v>
      </c>
      <c r="D1524" s="1" t="s">
        <v>176</v>
      </c>
      <c r="E1524" s="1" t="s">
        <v>11</v>
      </c>
      <c r="F1524" s="1" t="s">
        <v>12</v>
      </c>
      <c r="G1524" s="1" t="s">
        <v>6053</v>
      </c>
      <c r="H1524" s="1">
        <v>100008423</v>
      </c>
      <c r="I1524" s="1">
        <v>1</v>
      </c>
      <c r="J1524" s="1" t="s">
        <v>2779</v>
      </c>
      <c r="K1524" s="1" t="s">
        <v>2780</v>
      </c>
      <c r="L1524" s="1" t="s">
        <v>32</v>
      </c>
      <c r="M1524" s="1" t="s">
        <v>9</v>
      </c>
    </row>
    <row r="1525" spans="1:13">
      <c r="A1525" s="1">
        <v>100008431</v>
      </c>
      <c r="B1525" s="1" t="s">
        <v>2344</v>
      </c>
      <c r="C1525" s="1" t="s">
        <v>2472</v>
      </c>
      <c r="D1525" s="1" t="s">
        <v>176</v>
      </c>
      <c r="E1525" s="1" t="s">
        <v>11</v>
      </c>
      <c r="F1525" s="1" t="s">
        <v>12</v>
      </c>
      <c r="G1525" s="1" t="s">
        <v>6053</v>
      </c>
      <c r="H1525" s="1">
        <v>100008431</v>
      </c>
      <c r="I1525" s="1">
        <v>1</v>
      </c>
      <c r="J1525" s="1" t="s">
        <v>2781</v>
      </c>
      <c r="K1525" s="1" t="s">
        <v>2782</v>
      </c>
      <c r="L1525" s="1" t="s">
        <v>32</v>
      </c>
      <c r="M1525" s="1" t="s">
        <v>9</v>
      </c>
    </row>
    <row r="1526" spans="1:13">
      <c r="A1526" s="1">
        <v>100008448</v>
      </c>
      <c r="B1526" s="1" t="s">
        <v>2344</v>
      </c>
      <c r="C1526" s="1" t="s">
        <v>2472</v>
      </c>
      <c r="D1526" s="1" t="s">
        <v>176</v>
      </c>
      <c r="E1526" s="1" t="s">
        <v>11</v>
      </c>
      <c r="F1526" s="1" t="s">
        <v>12</v>
      </c>
      <c r="G1526" s="1" t="s">
        <v>6053</v>
      </c>
      <c r="H1526" s="1">
        <v>100008448</v>
      </c>
      <c r="I1526" s="1">
        <v>2</v>
      </c>
      <c r="J1526" s="1" t="s">
        <v>2783</v>
      </c>
      <c r="K1526" s="1" t="s">
        <v>2784</v>
      </c>
      <c r="L1526" s="1" t="s">
        <v>32</v>
      </c>
      <c r="M1526" s="1" t="s">
        <v>9</v>
      </c>
    </row>
    <row r="1527" spans="1:13">
      <c r="A1527" s="1">
        <v>100008449</v>
      </c>
      <c r="B1527" s="1" t="s">
        <v>2344</v>
      </c>
      <c r="C1527" s="1" t="s">
        <v>2472</v>
      </c>
      <c r="D1527" s="1" t="s">
        <v>473</v>
      </c>
      <c r="E1527" s="1" t="s">
        <v>11</v>
      </c>
      <c r="F1527" s="1" t="s">
        <v>12</v>
      </c>
      <c r="G1527" s="1" t="s">
        <v>6054</v>
      </c>
      <c r="H1527" s="1">
        <v>100008448</v>
      </c>
      <c r="I1527" s="1">
        <v>2</v>
      </c>
      <c r="J1527" s="1" t="s">
        <v>2785</v>
      </c>
      <c r="K1527" s="1" t="s">
        <v>2784</v>
      </c>
      <c r="L1527" s="1" t="s">
        <v>32</v>
      </c>
      <c r="M1527" s="1" t="s">
        <v>9</v>
      </c>
    </row>
    <row r="1528" spans="1:13">
      <c r="A1528" s="1">
        <v>100008456</v>
      </c>
      <c r="B1528" s="1" t="s">
        <v>2344</v>
      </c>
      <c r="C1528" s="1" t="s">
        <v>2472</v>
      </c>
      <c r="D1528" s="1" t="s">
        <v>193</v>
      </c>
      <c r="E1528" s="1" t="s">
        <v>192</v>
      </c>
      <c r="F1528" s="1" t="s">
        <v>193</v>
      </c>
      <c r="G1528" s="1" t="s">
        <v>6053</v>
      </c>
      <c r="H1528" s="1">
        <v>100008456</v>
      </c>
      <c r="I1528" s="1">
        <v>2</v>
      </c>
      <c r="J1528" s="1" t="s">
        <v>2786</v>
      </c>
      <c r="K1528" s="1" t="s">
        <v>2372</v>
      </c>
      <c r="L1528" s="1" t="s">
        <v>8</v>
      </c>
      <c r="M1528" s="1" t="s">
        <v>9</v>
      </c>
    </row>
    <row r="1529" spans="1:13">
      <c r="A1529" s="1">
        <v>100008457</v>
      </c>
      <c r="B1529" s="1" t="s">
        <v>2344</v>
      </c>
      <c r="C1529" s="1" t="s">
        <v>2472</v>
      </c>
      <c r="D1529" s="1" t="s">
        <v>188</v>
      </c>
      <c r="E1529" s="1" t="s">
        <v>2</v>
      </c>
      <c r="F1529" s="1" t="s">
        <v>189</v>
      </c>
      <c r="G1529" s="1" t="s">
        <v>6054</v>
      </c>
      <c r="H1529" s="1">
        <v>100008456</v>
      </c>
      <c r="I1529" s="1">
        <v>2</v>
      </c>
      <c r="J1529" s="1" t="s">
        <v>2786</v>
      </c>
      <c r="K1529" s="1" t="s">
        <v>2372</v>
      </c>
      <c r="L1529" s="1" t="s">
        <v>8</v>
      </c>
      <c r="M1529" s="1" t="s">
        <v>16</v>
      </c>
    </row>
    <row r="1530" spans="1:13">
      <c r="A1530" s="1">
        <v>100008459</v>
      </c>
      <c r="B1530" s="1" t="s">
        <v>2344</v>
      </c>
      <c r="C1530" s="1" t="s">
        <v>2472</v>
      </c>
      <c r="D1530" s="1" t="s">
        <v>899</v>
      </c>
      <c r="E1530" s="1" t="s">
        <v>2</v>
      </c>
      <c r="F1530" s="1" t="s">
        <v>81</v>
      </c>
      <c r="G1530" s="1" t="s">
        <v>6054</v>
      </c>
      <c r="H1530" s="1">
        <v>100017458</v>
      </c>
      <c r="I1530" s="1">
        <v>5</v>
      </c>
      <c r="J1530" s="1" t="s">
        <v>2787</v>
      </c>
      <c r="K1530" s="1" t="s">
        <v>2372</v>
      </c>
      <c r="L1530" s="1" t="s">
        <v>8</v>
      </c>
      <c r="M1530" s="1" t="s">
        <v>9</v>
      </c>
    </row>
    <row r="1531" spans="1:13">
      <c r="A1531" s="1">
        <v>100008460</v>
      </c>
      <c r="B1531" s="1" t="s">
        <v>2344</v>
      </c>
      <c r="C1531" s="1" t="s">
        <v>2472</v>
      </c>
      <c r="D1531" s="1" t="s">
        <v>176</v>
      </c>
      <c r="E1531" s="1" t="s">
        <v>11</v>
      </c>
      <c r="F1531" s="1" t="s">
        <v>12</v>
      </c>
      <c r="G1531" s="1" t="s">
        <v>6053</v>
      </c>
      <c r="H1531" s="1">
        <v>100008460</v>
      </c>
      <c r="I1531" s="1">
        <v>1</v>
      </c>
      <c r="J1531" s="1" t="s">
        <v>2788</v>
      </c>
      <c r="K1531" s="1" t="s">
        <v>2789</v>
      </c>
      <c r="L1531" s="1" t="s">
        <v>32</v>
      </c>
      <c r="M1531" s="1" t="s">
        <v>9</v>
      </c>
    </row>
    <row r="1532" spans="1:13">
      <c r="A1532" s="1">
        <v>100008474</v>
      </c>
      <c r="B1532" s="1" t="s">
        <v>2344</v>
      </c>
      <c r="C1532" s="1" t="s">
        <v>2472</v>
      </c>
      <c r="D1532" s="1" t="s">
        <v>12</v>
      </c>
      <c r="E1532" s="1" t="s">
        <v>11</v>
      </c>
      <c r="F1532" s="1" t="s">
        <v>407</v>
      </c>
      <c r="G1532" s="1" t="s">
        <v>6053</v>
      </c>
      <c r="H1532" s="1">
        <v>100008474</v>
      </c>
      <c r="I1532" s="1">
        <v>1</v>
      </c>
      <c r="J1532" s="1" t="s">
        <v>2790</v>
      </c>
      <c r="K1532" s="1" t="s">
        <v>2791</v>
      </c>
      <c r="L1532" s="1" t="s">
        <v>32</v>
      </c>
      <c r="M1532" s="1" t="s">
        <v>16</v>
      </c>
    </row>
    <row r="1533" spans="1:13">
      <c r="A1533" s="1">
        <v>100008486</v>
      </c>
      <c r="B1533" s="1" t="s">
        <v>2344</v>
      </c>
      <c r="C1533" s="1" t="s">
        <v>2472</v>
      </c>
      <c r="D1533" s="1" t="s">
        <v>12</v>
      </c>
      <c r="E1533" s="1" t="s">
        <v>11</v>
      </c>
      <c r="F1533" s="1" t="s">
        <v>12</v>
      </c>
      <c r="G1533" s="1" t="s">
        <v>6053</v>
      </c>
      <c r="H1533" s="1">
        <v>100008486</v>
      </c>
      <c r="I1533" s="1">
        <v>2</v>
      </c>
      <c r="J1533" s="1" t="s">
        <v>2792</v>
      </c>
      <c r="K1533" s="1" t="s">
        <v>2793</v>
      </c>
      <c r="L1533" s="1" t="s">
        <v>32</v>
      </c>
      <c r="M1533" s="1" t="s">
        <v>9</v>
      </c>
    </row>
    <row r="1534" spans="1:13">
      <c r="A1534" s="1">
        <v>100008507</v>
      </c>
      <c r="B1534" s="1" t="s">
        <v>2344</v>
      </c>
      <c r="C1534" s="1" t="s">
        <v>2472</v>
      </c>
      <c r="D1534" s="1" t="s">
        <v>252</v>
      </c>
      <c r="E1534" s="1" t="s">
        <v>11</v>
      </c>
      <c r="F1534" s="1" t="s">
        <v>12</v>
      </c>
      <c r="G1534" s="1" t="s">
        <v>6054</v>
      </c>
      <c r="H1534" s="1">
        <v>100008486</v>
      </c>
      <c r="I1534" s="1">
        <v>2</v>
      </c>
      <c r="J1534" s="1" t="s">
        <v>2794</v>
      </c>
      <c r="K1534" s="1" t="s">
        <v>2793</v>
      </c>
      <c r="L1534" s="1" t="s">
        <v>32</v>
      </c>
      <c r="M1534" s="1" t="s">
        <v>16</v>
      </c>
    </row>
    <row r="1535" spans="1:13">
      <c r="A1535" s="1">
        <v>100008508</v>
      </c>
      <c r="B1535" s="1" t="s">
        <v>2344</v>
      </c>
      <c r="C1535" s="1" t="s">
        <v>2472</v>
      </c>
      <c r="D1535" s="1" t="s">
        <v>2795</v>
      </c>
      <c r="E1535" s="1" t="s">
        <v>20</v>
      </c>
      <c r="F1535" s="1" t="s">
        <v>167</v>
      </c>
      <c r="G1535" s="1" t="s">
        <v>6053</v>
      </c>
      <c r="H1535" s="1">
        <v>100008508</v>
      </c>
      <c r="I1535" s="1">
        <v>1</v>
      </c>
      <c r="J1535" s="1" t="s">
        <v>2796</v>
      </c>
      <c r="K1535" s="1" t="s">
        <v>2797</v>
      </c>
      <c r="L1535" s="1" t="s">
        <v>39</v>
      </c>
      <c r="M1535" s="1" t="s">
        <v>9</v>
      </c>
    </row>
    <row r="1536" spans="1:13">
      <c r="A1536" s="1">
        <v>100008526</v>
      </c>
      <c r="B1536" s="1" t="s">
        <v>2344</v>
      </c>
      <c r="C1536" s="1" t="s">
        <v>2472</v>
      </c>
      <c r="D1536" s="1" t="s">
        <v>12</v>
      </c>
      <c r="E1536" s="1" t="s">
        <v>11</v>
      </c>
      <c r="F1536" s="1" t="s">
        <v>12</v>
      </c>
      <c r="G1536" s="1" t="s">
        <v>6053</v>
      </c>
      <c r="H1536" s="1">
        <v>100008526</v>
      </c>
      <c r="I1536" s="1">
        <v>1</v>
      </c>
      <c r="J1536" s="1" t="s">
        <v>2798</v>
      </c>
      <c r="K1536" s="1" t="s">
        <v>2793</v>
      </c>
      <c r="L1536" s="1" t="s">
        <v>32</v>
      </c>
      <c r="M1536" s="1" t="s">
        <v>9</v>
      </c>
    </row>
    <row r="1537" spans="1:13">
      <c r="A1537" s="1">
        <v>100008533</v>
      </c>
      <c r="B1537" s="1" t="s">
        <v>2344</v>
      </c>
      <c r="C1537" s="1" t="s">
        <v>2472</v>
      </c>
      <c r="D1537" s="1" t="s">
        <v>898</v>
      </c>
      <c r="E1537" s="1" t="s">
        <v>2</v>
      </c>
      <c r="F1537" s="1" t="s">
        <v>46</v>
      </c>
      <c r="G1537" s="1" t="s">
        <v>6054</v>
      </c>
      <c r="H1537" s="1">
        <v>100017458</v>
      </c>
      <c r="I1537" s="1">
        <v>5</v>
      </c>
      <c r="J1537" s="1" t="s">
        <v>2799</v>
      </c>
      <c r="K1537" s="1" t="s">
        <v>2372</v>
      </c>
      <c r="L1537" s="1" t="s">
        <v>8</v>
      </c>
      <c r="M1537" s="1" t="s">
        <v>9</v>
      </c>
    </row>
    <row r="1538" spans="1:13">
      <c r="A1538" s="1">
        <v>100008543</v>
      </c>
      <c r="B1538" s="1" t="s">
        <v>2344</v>
      </c>
      <c r="C1538" s="1" t="s">
        <v>2472</v>
      </c>
      <c r="D1538" s="1" t="s">
        <v>2800</v>
      </c>
      <c r="E1538" s="1" t="s">
        <v>11</v>
      </c>
      <c r="F1538" s="1" t="s">
        <v>12</v>
      </c>
      <c r="G1538" s="1" t="s">
        <v>6053</v>
      </c>
      <c r="H1538" s="1">
        <v>100008543</v>
      </c>
      <c r="I1538" s="1">
        <v>1</v>
      </c>
      <c r="J1538" s="1" t="s">
        <v>2801</v>
      </c>
      <c r="K1538" s="1" t="s">
        <v>2802</v>
      </c>
      <c r="L1538" s="1" t="s">
        <v>39</v>
      </c>
      <c r="M1538" s="1" t="s">
        <v>16</v>
      </c>
    </row>
    <row r="1539" spans="1:13">
      <c r="A1539" s="1">
        <v>100008544</v>
      </c>
      <c r="B1539" s="1" t="s">
        <v>2344</v>
      </c>
      <c r="C1539" s="1" t="s">
        <v>2472</v>
      </c>
      <c r="D1539" s="1" t="s">
        <v>2803</v>
      </c>
      <c r="E1539" s="1" t="s">
        <v>27</v>
      </c>
      <c r="F1539" s="1" t="s">
        <v>18</v>
      </c>
      <c r="G1539" s="1" t="s">
        <v>6053</v>
      </c>
      <c r="H1539" s="1">
        <v>100008544</v>
      </c>
      <c r="I1539" s="1">
        <v>1</v>
      </c>
      <c r="J1539" s="1" t="s">
        <v>2804</v>
      </c>
      <c r="K1539" s="1" t="s">
        <v>2476</v>
      </c>
      <c r="L1539" s="1" t="s">
        <v>39</v>
      </c>
      <c r="M1539" s="1" t="s">
        <v>16</v>
      </c>
    </row>
    <row r="1540" spans="1:13">
      <c r="A1540" s="1">
        <v>100008552</v>
      </c>
      <c r="B1540" s="1" t="s">
        <v>2344</v>
      </c>
      <c r="C1540" s="1" t="s">
        <v>2472</v>
      </c>
      <c r="D1540" s="1" t="s">
        <v>2584</v>
      </c>
      <c r="E1540" s="1" t="s">
        <v>2</v>
      </c>
      <c r="F1540" s="1" t="s">
        <v>81</v>
      </c>
      <c r="G1540" s="1" t="s">
        <v>6054</v>
      </c>
      <c r="H1540" s="1">
        <v>100017458</v>
      </c>
      <c r="I1540" s="1">
        <v>5</v>
      </c>
      <c r="J1540" s="1" t="s">
        <v>2805</v>
      </c>
      <c r="K1540" s="1" t="s">
        <v>2372</v>
      </c>
      <c r="L1540" s="1" t="s">
        <v>8</v>
      </c>
      <c r="M1540" s="1" t="s">
        <v>16</v>
      </c>
    </row>
    <row r="1541" spans="1:13">
      <c r="A1541" s="1">
        <v>100008560</v>
      </c>
      <c r="B1541" s="1" t="s">
        <v>2344</v>
      </c>
      <c r="C1541" s="1" t="s">
        <v>2472</v>
      </c>
      <c r="D1541" s="1" t="s">
        <v>100</v>
      </c>
      <c r="E1541" s="1" t="s">
        <v>20</v>
      </c>
      <c r="F1541" s="1" t="s">
        <v>100</v>
      </c>
      <c r="G1541" s="1" t="s">
        <v>6053</v>
      </c>
      <c r="H1541" s="1">
        <v>100008560</v>
      </c>
      <c r="I1541" s="1">
        <v>1</v>
      </c>
      <c r="J1541" s="1" t="s">
        <v>2806</v>
      </c>
      <c r="K1541" s="1" t="s">
        <v>2349</v>
      </c>
      <c r="L1541" s="1" t="s">
        <v>15</v>
      </c>
      <c r="M1541" s="1" t="s">
        <v>9</v>
      </c>
    </row>
    <row r="1542" spans="1:13">
      <c r="A1542" s="1">
        <v>100008561</v>
      </c>
      <c r="B1542" s="1" t="s">
        <v>2344</v>
      </c>
      <c r="C1542" s="1" t="s">
        <v>2472</v>
      </c>
      <c r="D1542" s="1" t="s">
        <v>127</v>
      </c>
      <c r="E1542" s="1" t="s">
        <v>126</v>
      </c>
      <c r="F1542" s="1" t="s">
        <v>127</v>
      </c>
      <c r="G1542" s="1" t="s">
        <v>6053</v>
      </c>
      <c r="H1542" s="1">
        <v>100008561</v>
      </c>
      <c r="I1542" s="1">
        <v>1</v>
      </c>
      <c r="J1542" s="1" t="s">
        <v>2807</v>
      </c>
      <c r="K1542" s="1" t="s">
        <v>2349</v>
      </c>
      <c r="L1542" s="1" t="s">
        <v>15</v>
      </c>
      <c r="M1542" s="1" t="s">
        <v>9</v>
      </c>
    </row>
    <row r="1543" spans="1:13">
      <c r="A1543" s="1">
        <v>100008562</v>
      </c>
      <c r="B1543" s="1" t="s">
        <v>2344</v>
      </c>
      <c r="C1543" s="1" t="s">
        <v>2472</v>
      </c>
      <c r="D1543" s="1" t="s">
        <v>2808</v>
      </c>
      <c r="E1543" s="1" t="s">
        <v>20</v>
      </c>
      <c r="F1543" s="1" t="s">
        <v>72</v>
      </c>
      <c r="G1543" s="1" t="s">
        <v>6054</v>
      </c>
      <c r="H1543" s="1">
        <v>100017459</v>
      </c>
      <c r="I1543" s="1">
        <v>3</v>
      </c>
      <c r="J1543" s="1" t="s">
        <v>2809</v>
      </c>
      <c r="K1543" s="1" t="s">
        <v>2349</v>
      </c>
      <c r="L1543" s="1" t="s">
        <v>15</v>
      </c>
      <c r="M1543" s="1" t="s">
        <v>9</v>
      </c>
    </row>
    <row r="1544" spans="1:13">
      <c r="A1544" s="1">
        <v>100008563</v>
      </c>
      <c r="B1544" s="1" t="s">
        <v>2344</v>
      </c>
      <c r="C1544" s="1" t="s">
        <v>2472</v>
      </c>
      <c r="D1544" s="1" t="s">
        <v>2810</v>
      </c>
      <c r="E1544" s="1" t="s">
        <v>2</v>
      </c>
      <c r="F1544" s="1" t="s">
        <v>1452</v>
      </c>
      <c r="G1544" s="1" t="s">
        <v>6054</v>
      </c>
      <c r="H1544" s="1">
        <v>100017459</v>
      </c>
      <c r="I1544" s="1">
        <v>3</v>
      </c>
      <c r="J1544" s="1" t="s">
        <v>2809</v>
      </c>
      <c r="K1544" s="1" t="s">
        <v>2349</v>
      </c>
      <c r="L1544" s="1" t="s">
        <v>15</v>
      </c>
      <c r="M1544" s="1" t="s">
        <v>9</v>
      </c>
    </row>
    <row r="1545" spans="1:13">
      <c r="A1545" s="1">
        <v>100008564</v>
      </c>
      <c r="B1545" s="1" t="s">
        <v>2344</v>
      </c>
      <c r="C1545" s="1" t="s">
        <v>2472</v>
      </c>
      <c r="D1545" s="1" t="s">
        <v>12</v>
      </c>
      <c r="E1545" s="1" t="s">
        <v>11</v>
      </c>
      <c r="F1545" s="1" t="s">
        <v>12</v>
      </c>
      <c r="G1545" s="1" t="s">
        <v>6053</v>
      </c>
      <c r="H1545" s="1">
        <v>100008564</v>
      </c>
      <c r="I1545" s="1">
        <v>1</v>
      </c>
      <c r="J1545" s="1" t="s">
        <v>2811</v>
      </c>
      <c r="K1545" s="1" t="s">
        <v>2793</v>
      </c>
      <c r="L1545" s="1" t="s">
        <v>32</v>
      </c>
      <c r="M1545" s="1" t="s">
        <v>9</v>
      </c>
    </row>
    <row r="1546" spans="1:13">
      <c r="A1546" s="1">
        <v>100008570</v>
      </c>
      <c r="B1546" s="1" t="s">
        <v>2344</v>
      </c>
      <c r="C1546" s="1" t="s">
        <v>2472</v>
      </c>
      <c r="D1546" s="1" t="s">
        <v>1456</v>
      </c>
      <c r="E1546" s="1" t="s">
        <v>20</v>
      </c>
      <c r="F1546" s="1" t="s">
        <v>72</v>
      </c>
      <c r="G1546" s="1" t="s">
        <v>6053</v>
      </c>
      <c r="H1546" s="1">
        <v>100008570</v>
      </c>
      <c r="I1546" s="1">
        <v>1</v>
      </c>
      <c r="J1546" s="1" t="s">
        <v>2812</v>
      </c>
      <c r="K1546" s="1" t="s">
        <v>2349</v>
      </c>
      <c r="L1546" s="1" t="s">
        <v>15</v>
      </c>
      <c r="M1546" s="1" t="s">
        <v>9</v>
      </c>
    </row>
    <row r="1547" spans="1:13">
      <c r="A1547" s="1">
        <v>100008573</v>
      </c>
      <c r="B1547" s="1" t="s">
        <v>2344</v>
      </c>
      <c r="C1547" s="1" t="s">
        <v>2472</v>
      </c>
      <c r="D1547" s="1" t="s">
        <v>18</v>
      </c>
      <c r="E1547" s="1" t="s">
        <v>27</v>
      </c>
      <c r="F1547" s="1" t="s">
        <v>18</v>
      </c>
      <c r="G1547" s="1" t="s">
        <v>6053</v>
      </c>
      <c r="H1547" s="1">
        <v>100008573</v>
      </c>
      <c r="I1547" s="1">
        <v>1</v>
      </c>
      <c r="J1547" s="1" t="s">
        <v>2813</v>
      </c>
      <c r="K1547" s="1" t="s">
        <v>2349</v>
      </c>
      <c r="L1547" s="1" t="s">
        <v>15</v>
      </c>
      <c r="M1547" s="1" t="s">
        <v>16</v>
      </c>
    </row>
    <row r="1548" spans="1:13">
      <c r="A1548" s="1">
        <v>100008580</v>
      </c>
      <c r="B1548" s="1" t="s">
        <v>2344</v>
      </c>
      <c r="C1548" s="1" t="s">
        <v>2472</v>
      </c>
      <c r="D1548" s="1" t="s">
        <v>150</v>
      </c>
      <c r="E1548" s="1" t="s">
        <v>11</v>
      </c>
      <c r="F1548" s="1" t="s">
        <v>12</v>
      </c>
      <c r="G1548" s="1" t="s">
        <v>6053</v>
      </c>
      <c r="H1548" s="1">
        <v>100008580</v>
      </c>
      <c r="I1548" s="1">
        <v>2</v>
      </c>
      <c r="J1548" s="1" t="s">
        <v>2814</v>
      </c>
      <c r="K1548" s="1" t="s">
        <v>2815</v>
      </c>
      <c r="L1548" s="1" t="s">
        <v>44</v>
      </c>
      <c r="M1548" s="1" t="s">
        <v>9</v>
      </c>
    </row>
    <row r="1549" spans="1:13">
      <c r="A1549" s="1">
        <v>100008583</v>
      </c>
      <c r="B1549" s="1" t="s">
        <v>2344</v>
      </c>
      <c r="C1549" s="1" t="s">
        <v>2472</v>
      </c>
      <c r="D1549" s="1" t="s">
        <v>494</v>
      </c>
      <c r="E1549" s="1" t="s">
        <v>2</v>
      </c>
      <c r="F1549" s="1" t="s">
        <v>46</v>
      </c>
      <c r="G1549" s="1" t="s">
        <v>6054</v>
      </c>
      <c r="H1549" s="1">
        <v>100017458</v>
      </c>
      <c r="I1549" s="1">
        <v>5</v>
      </c>
      <c r="J1549" s="1" t="s">
        <v>2816</v>
      </c>
      <c r="K1549" s="1" t="s">
        <v>2372</v>
      </c>
      <c r="L1549" s="1" t="s">
        <v>8</v>
      </c>
      <c r="M1549" s="1" t="s">
        <v>16</v>
      </c>
    </row>
    <row r="1550" spans="1:13">
      <c r="A1550" s="1">
        <v>100008590</v>
      </c>
      <c r="B1550" s="1" t="s">
        <v>2344</v>
      </c>
      <c r="C1550" s="1" t="s">
        <v>2472</v>
      </c>
      <c r="D1550" s="1" t="s">
        <v>12</v>
      </c>
      <c r="E1550" s="1" t="s">
        <v>11</v>
      </c>
      <c r="F1550" s="1" t="s">
        <v>12</v>
      </c>
      <c r="G1550" s="1" t="s">
        <v>6053</v>
      </c>
      <c r="H1550" s="1">
        <v>100008590</v>
      </c>
      <c r="I1550" s="1">
        <v>1</v>
      </c>
      <c r="J1550" s="1" t="s">
        <v>2817</v>
      </c>
      <c r="K1550" s="1" t="s">
        <v>2793</v>
      </c>
      <c r="L1550" s="1" t="s">
        <v>32</v>
      </c>
      <c r="M1550" s="1" t="s">
        <v>16</v>
      </c>
    </row>
    <row r="1551" spans="1:13">
      <c r="A1551" s="1">
        <v>100008595</v>
      </c>
      <c r="B1551" s="1" t="s">
        <v>2344</v>
      </c>
      <c r="C1551" s="1" t="s">
        <v>2472</v>
      </c>
      <c r="D1551" s="1" t="s">
        <v>2818</v>
      </c>
      <c r="E1551" s="1" t="s">
        <v>11</v>
      </c>
      <c r="F1551" s="1" t="s">
        <v>12</v>
      </c>
      <c r="G1551" s="1" t="s">
        <v>6053</v>
      </c>
      <c r="H1551" s="1">
        <v>100008595</v>
      </c>
      <c r="I1551" s="1">
        <v>1</v>
      </c>
      <c r="J1551" s="1" t="s">
        <v>2819</v>
      </c>
      <c r="K1551" s="1" t="s">
        <v>2793</v>
      </c>
      <c r="L1551" s="1" t="s">
        <v>32</v>
      </c>
      <c r="M1551" s="1" t="s">
        <v>9</v>
      </c>
    </row>
    <row r="1552" spans="1:13">
      <c r="A1552" s="1">
        <v>100008602</v>
      </c>
      <c r="B1552" s="1" t="s">
        <v>2344</v>
      </c>
      <c r="C1552" s="1" t="s">
        <v>2472</v>
      </c>
      <c r="D1552" s="1" t="s">
        <v>12</v>
      </c>
      <c r="E1552" s="1" t="s">
        <v>11</v>
      </c>
      <c r="F1552" s="1" t="s">
        <v>407</v>
      </c>
      <c r="G1552" s="1" t="s">
        <v>6053</v>
      </c>
      <c r="H1552" s="1">
        <v>100008602</v>
      </c>
      <c r="I1552" s="1">
        <v>1</v>
      </c>
      <c r="J1552" s="1" t="s">
        <v>2820</v>
      </c>
      <c r="K1552" s="1" t="s">
        <v>2793</v>
      </c>
      <c r="L1552" s="1" t="s">
        <v>32</v>
      </c>
      <c r="M1552" s="1" t="s">
        <v>16</v>
      </c>
    </row>
    <row r="1553" spans="1:13">
      <c r="A1553" s="1">
        <v>100008614</v>
      </c>
      <c r="B1553" s="1" t="s">
        <v>2344</v>
      </c>
      <c r="C1553" s="1" t="s">
        <v>2472</v>
      </c>
      <c r="D1553" s="1" t="s">
        <v>176</v>
      </c>
      <c r="E1553" s="1" t="s">
        <v>11</v>
      </c>
      <c r="F1553" s="1" t="s">
        <v>407</v>
      </c>
      <c r="G1553" s="1" t="s">
        <v>6053</v>
      </c>
      <c r="H1553" s="1">
        <v>100008614</v>
      </c>
      <c r="I1553" s="1">
        <v>1</v>
      </c>
      <c r="J1553" s="1" t="s">
        <v>2821</v>
      </c>
      <c r="K1553" s="1" t="s">
        <v>2822</v>
      </c>
      <c r="L1553" s="1" t="s">
        <v>32</v>
      </c>
      <c r="M1553" s="1" t="s">
        <v>16</v>
      </c>
    </row>
    <row r="1554" spans="1:13">
      <c r="A1554" s="1">
        <v>100008620</v>
      </c>
      <c r="B1554" s="1" t="s">
        <v>2344</v>
      </c>
      <c r="C1554" s="1" t="s">
        <v>2472</v>
      </c>
      <c r="D1554" s="1" t="s">
        <v>2823</v>
      </c>
      <c r="E1554" s="1" t="s">
        <v>11</v>
      </c>
      <c r="F1554" s="1" t="s">
        <v>407</v>
      </c>
      <c r="G1554" s="1" t="s">
        <v>6053</v>
      </c>
      <c r="H1554" s="1">
        <v>100008620</v>
      </c>
      <c r="I1554" s="1">
        <v>1</v>
      </c>
      <c r="J1554" s="1" t="s">
        <v>2824</v>
      </c>
      <c r="K1554" s="1" t="s">
        <v>2476</v>
      </c>
      <c r="L1554" s="1" t="s">
        <v>39</v>
      </c>
      <c r="M1554" s="1" t="s">
        <v>9</v>
      </c>
    </row>
    <row r="1555" spans="1:13">
      <c r="A1555" s="1">
        <v>100008636</v>
      </c>
      <c r="B1555" s="1" t="s">
        <v>2344</v>
      </c>
      <c r="C1555" s="1" t="s">
        <v>2826</v>
      </c>
      <c r="D1555" s="1" t="s">
        <v>12</v>
      </c>
      <c r="E1555" s="1" t="s">
        <v>11</v>
      </c>
      <c r="F1555" s="1" t="s">
        <v>12</v>
      </c>
      <c r="G1555" s="1" t="s">
        <v>6053</v>
      </c>
      <c r="H1555" s="1">
        <v>100008636</v>
      </c>
      <c r="I1555" s="1">
        <v>1</v>
      </c>
      <c r="J1555" s="1" t="s">
        <v>2825</v>
      </c>
      <c r="K1555" s="1" t="s">
        <v>2827</v>
      </c>
      <c r="L1555" s="1" t="s">
        <v>32</v>
      </c>
      <c r="M1555" s="1" t="s">
        <v>16</v>
      </c>
    </row>
    <row r="1556" spans="1:13">
      <c r="A1556" s="1">
        <v>100008651</v>
      </c>
      <c r="B1556" s="1" t="s">
        <v>2344</v>
      </c>
      <c r="C1556" s="1" t="s">
        <v>2826</v>
      </c>
      <c r="D1556" s="1" t="s">
        <v>176</v>
      </c>
      <c r="E1556" s="1" t="s">
        <v>11</v>
      </c>
      <c r="F1556" s="1" t="s">
        <v>407</v>
      </c>
      <c r="G1556" s="1" t="s">
        <v>6053</v>
      </c>
      <c r="H1556" s="1">
        <v>100008651</v>
      </c>
      <c r="I1556" s="1">
        <v>1</v>
      </c>
      <c r="J1556" s="1" t="s">
        <v>2828</v>
      </c>
      <c r="K1556" s="1" t="s">
        <v>2829</v>
      </c>
      <c r="L1556" s="1" t="s">
        <v>32</v>
      </c>
      <c r="M1556" s="1" t="s">
        <v>9</v>
      </c>
    </row>
    <row r="1557" spans="1:13">
      <c r="A1557" s="1">
        <v>100008666</v>
      </c>
      <c r="B1557" s="1" t="s">
        <v>2344</v>
      </c>
      <c r="C1557" s="1" t="s">
        <v>2826</v>
      </c>
      <c r="D1557" s="1" t="s">
        <v>2611</v>
      </c>
      <c r="E1557" s="1" t="s">
        <v>11</v>
      </c>
      <c r="F1557" s="1" t="s">
        <v>407</v>
      </c>
      <c r="G1557" s="1" t="s">
        <v>6053</v>
      </c>
      <c r="H1557" s="1">
        <v>100008666</v>
      </c>
      <c r="I1557" s="1">
        <v>1</v>
      </c>
      <c r="J1557" s="1" t="s">
        <v>2830</v>
      </c>
      <c r="K1557" s="1" t="s">
        <v>2831</v>
      </c>
      <c r="L1557" s="1" t="s">
        <v>32</v>
      </c>
      <c r="M1557" s="1" t="s">
        <v>9</v>
      </c>
    </row>
    <row r="1558" spans="1:13">
      <c r="A1558" s="1">
        <v>100008675</v>
      </c>
      <c r="B1558" s="1" t="s">
        <v>2344</v>
      </c>
      <c r="C1558" s="1" t="s">
        <v>2826</v>
      </c>
      <c r="D1558" s="1" t="s">
        <v>12</v>
      </c>
      <c r="E1558" s="1" t="s">
        <v>11</v>
      </c>
      <c r="F1558" s="1" t="s">
        <v>12</v>
      </c>
      <c r="G1558" s="1" t="s">
        <v>6053</v>
      </c>
      <c r="H1558" s="1">
        <v>100008675</v>
      </c>
      <c r="I1558" s="1">
        <v>1</v>
      </c>
      <c r="J1558" s="1" t="s">
        <v>2832</v>
      </c>
      <c r="K1558" s="1" t="s">
        <v>2833</v>
      </c>
      <c r="L1558" s="1" t="s">
        <v>32</v>
      </c>
      <c r="M1558" s="1" t="s">
        <v>9</v>
      </c>
    </row>
    <row r="1559" spans="1:13">
      <c r="A1559" s="1">
        <v>100008684</v>
      </c>
      <c r="B1559" s="1" t="s">
        <v>2344</v>
      </c>
      <c r="C1559" s="1" t="s">
        <v>2826</v>
      </c>
      <c r="D1559" s="1" t="s">
        <v>2834</v>
      </c>
      <c r="E1559" s="1" t="s">
        <v>27</v>
      </c>
      <c r="F1559" s="1" t="s">
        <v>18</v>
      </c>
      <c r="G1559" s="1" t="s">
        <v>6054</v>
      </c>
      <c r="H1559" s="1">
        <v>100017461</v>
      </c>
      <c r="I1559" s="1">
        <v>4</v>
      </c>
      <c r="J1559" s="1" t="s">
        <v>2835</v>
      </c>
      <c r="K1559" s="1" t="s">
        <v>2836</v>
      </c>
      <c r="L1559" s="1" t="s">
        <v>32</v>
      </c>
      <c r="M1559" s="1" t="s">
        <v>9</v>
      </c>
    </row>
    <row r="1560" spans="1:13">
      <c r="A1560" s="1">
        <v>100008690</v>
      </c>
      <c r="B1560" s="1" t="s">
        <v>2344</v>
      </c>
      <c r="C1560" s="1" t="s">
        <v>2826</v>
      </c>
      <c r="D1560" s="1" t="s">
        <v>271</v>
      </c>
      <c r="E1560" s="1" t="s">
        <v>20</v>
      </c>
      <c r="F1560" s="1" t="s">
        <v>72</v>
      </c>
      <c r="G1560" s="1" t="s">
        <v>6053</v>
      </c>
      <c r="H1560" s="1">
        <v>100008690</v>
      </c>
      <c r="I1560" s="1">
        <v>1</v>
      </c>
      <c r="J1560" s="1" t="s">
        <v>2837</v>
      </c>
      <c r="K1560" s="1" t="s">
        <v>2349</v>
      </c>
      <c r="L1560" s="1" t="s">
        <v>15</v>
      </c>
      <c r="M1560" s="1" t="s">
        <v>16</v>
      </c>
    </row>
    <row r="1561" spans="1:13">
      <c r="A1561" s="1">
        <v>100008705</v>
      </c>
      <c r="B1561" s="1" t="s">
        <v>2344</v>
      </c>
      <c r="C1561" s="1" t="s">
        <v>2826</v>
      </c>
      <c r="D1561" s="1" t="s">
        <v>176</v>
      </c>
      <c r="E1561" s="1" t="s">
        <v>11</v>
      </c>
      <c r="F1561" s="1" t="s">
        <v>407</v>
      </c>
      <c r="G1561" s="1" t="s">
        <v>6053</v>
      </c>
      <c r="H1561" s="1">
        <v>100008705</v>
      </c>
      <c r="I1561" s="1">
        <v>1</v>
      </c>
      <c r="J1561" s="1" t="s">
        <v>2838</v>
      </c>
      <c r="K1561" s="1" t="s">
        <v>2836</v>
      </c>
      <c r="L1561" s="1" t="s">
        <v>32</v>
      </c>
      <c r="M1561" s="1" t="s">
        <v>16</v>
      </c>
    </row>
    <row r="1562" spans="1:13">
      <c r="A1562" s="1">
        <v>100008709</v>
      </c>
      <c r="B1562" s="1" t="s">
        <v>2344</v>
      </c>
      <c r="C1562" s="1" t="s">
        <v>2840</v>
      </c>
      <c r="D1562" s="1" t="s">
        <v>176</v>
      </c>
      <c r="E1562" s="1" t="s">
        <v>11</v>
      </c>
      <c r="F1562" s="1" t="s">
        <v>12</v>
      </c>
      <c r="G1562" s="1" t="s">
        <v>6053</v>
      </c>
      <c r="H1562" s="1">
        <v>100008709</v>
      </c>
      <c r="I1562" s="1">
        <v>1</v>
      </c>
      <c r="J1562" s="1" t="s">
        <v>2839</v>
      </c>
      <c r="K1562" s="1" t="s">
        <v>2841</v>
      </c>
      <c r="L1562" s="1" t="s">
        <v>32</v>
      </c>
      <c r="M1562" s="1" t="s">
        <v>16</v>
      </c>
    </row>
    <row r="1563" spans="1:13">
      <c r="A1563" s="1">
        <v>100008713</v>
      </c>
      <c r="B1563" s="1" t="s">
        <v>2344</v>
      </c>
      <c r="C1563" s="1" t="s">
        <v>2840</v>
      </c>
      <c r="D1563" s="1" t="s">
        <v>176</v>
      </c>
      <c r="E1563" s="1" t="s">
        <v>11</v>
      </c>
      <c r="F1563" s="1" t="s">
        <v>407</v>
      </c>
      <c r="G1563" s="1" t="s">
        <v>6053</v>
      </c>
      <c r="H1563" s="1">
        <v>100008713</v>
      </c>
      <c r="I1563" s="1">
        <v>1</v>
      </c>
      <c r="J1563" s="1" t="s">
        <v>2842</v>
      </c>
      <c r="K1563" s="1" t="s">
        <v>2843</v>
      </c>
      <c r="L1563" s="1" t="s">
        <v>32</v>
      </c>
      <c r="M1563" s="1" t="s">
        <v>9</v>
      </c>
    </row>
    <row r="1564" spans="1:13">
      <c r="A1564" s="1">
        <v>100008722</v>
      </c>
      <c r="B1564" s="1" t="s">
        <v>2344</v>
      </c>
      <c r="C1564" s="1" t="s">
        <v>2840</v>
      </c>
      <c r="D1564" s="1" t="s">
        <v>176</v>
      </c>
      <c r="E1564" s="1" t="s">
        <v>11</v>
      </c>
      <c r="F1564" s="1" t="s">
        <v>12</v>
      </c>
      <c r="G1564" s="1" t="s">
        <v>6053</v>
      </c>
      <c r="H1564" s="1">
        <v>100008722</v>
      </c>
      <c r="I1564" s="1">
        <v>1</v>
      </c>
      <c r="J1564" s="1" t="s">
        <v>2844</v>
      </c>
      <c r="K1564" s="1" t="s">
        <v>2845</v>
      </c>
      <c r="L1564" s="1" t="s">
        <v>32</v>
      </c>
      <c r="M1564" s="1" t="s">
        <v>16</v>
      </c>
    </row>
    <row r="1565" spans="1:13">
      <c r="A1565" s="1">
        <v>100008724</v>
      </c>
      <c r="B1565" s="1" t="s">
        <v>2344</v>
      </c>
      <c r="C1565" s="1" t="s">
        <v>2840</v>
      </c>
      <c r="D1565" s="1" t="s">
        <v>176</v>
      </c>
      <c r="E1565" s="1" t="s">
        <v>11</v>
      </c>
      <c r="F1565" s="1" t="s">
        <v>12</v>
      </c>
      <c r="G1565" s="1" t="s">
        <v>6053</v>
      </c>
      <c r="H1565" s="1">
        <v>100008724</v>
      </c>
      <c r="I1565" s="1">
        <v>1</v>
      </c>
      <c r="J1565" s="1" t="s">
        <v>2846</v>
      </c>
      <c r="K1565" s="1" t="s">
        <v>2847</v>
      </c>
      <c r="L1565" s="1" t="s">
        <v>32</v>
      </c>
      <c r="M1565" s="1" t="s">
        <v>16</v>
      </c>
    </row>
    <row r="1566" spans="1:13">
      <c r="A1566" s="1">
        <v>100008731</v>
      </c>
      <c r="B1566" s="1" t="s">
        <v>2344</v>
      </c>
      <c r="C1566" s="1" t="s">
        <v>2840</v>
      </c>
      <c r="D1566" s="1" t="s">
        <v>176</v>
      </c>
      <c r="E1566" s="1" t="s">
        <v>11</v>
      </c>
      <c r="F1566" s="1" t="s">
        <v>12</v>
      </c>
      <c r="G1566" s="1" t="s">
        <v>6053</v>
      </c>
      <c r="H1566" s="1">
        <v>100008731</v>
      </c>
      <c r="I1566" s="1">
        <v>1</v>
      </c>
      <c r="J1566" s="1" t="s">
        <v>2848</v>
      </c>
      <c r="K1566" s="1" t="s">
        <v>2849</v>
      </c>
      <c r="L1566" s="1" t="s">
        <v>32</v>
      </c>
      <c r="M1566" s="1" t="s">
        <v>9</v>
      </c>
    </row>
    <row r="1567" spans="1:13">
      <c r="A1567" s="1">
        <v>100008739</v>
      </c>
      <c r="B1567" s="1" t="s">
        <v>2344</v>
      </c>
      <c r="C1567" s="1" t="s">
        <v>2840</v>
      </c>
      <c r="D1567" s="1" t="s">
        <v>2271</v>
      </c>
      <c r="E1567" s="1" t="s">
        <v>20</v>
      </c>
      <c r="F1567" s="1" t="s">
        <v>72</v>
      </c>
      <c r="G1567" s="1" t="s">
        <v>6054</v>
      </c>
      <c r="H1567" s="1">
        <v>100017462</v>
      </c>
      <c r="I1567" s="1">
        <v>3</v>
      </c>
      <c r="J1567" s="1" t="s">
        <v>2850</v>
      </c>
      <c r="K1567" s="1" t="s">
        <v>2349</v>
      </c>
      <c r="L1567" s="1" t="s">
        <v>15</v>
      </c>
      <c r="M1567" s="1" t="s">
        <v>9</v>
      </c>
    </row>
    <row r="1568" spans="1:13">
      <c r="A1568" s="1">
        <v>100008742</v>
      </c>
      <c r="B1568" s="1" t="s">
        <v>2344</v>
      </c>
      <c r="C1568" s="1" t="s">
        <v>2840</v>
      </c>
      <c r="D1568" s="1" t="s">
        <v>159</v>
      </c>
      <c r="E1568" s="1" t="s">
        <v>126</v>
      </c>
      <c r="F1568" s="1" t="s">
        <v>127</v>
      </c>
      <c r="G1568" s="1" t="s">
        <v>6054</v>
      </c>
      <c r="H1568" s="1">
        <v>100017462</v>
      </c>
      <c r="I1568" s="1">
        <v>3</v>
      </c>
      <c r="J1568" s="1" t="s">
        <v>2850</v>
      </c>
      <c r="K1568" s="1" t="s">
        <v>2349</v>
      </c>
      <c r="L1568" s="1" t="s">
        <v>15</v>
      </c>
      <c r="M1568" s="1" t="s">
        <v>9</v>
      </c>
    </row>
    <row r="1569" spans="1:13">
      <c r="A1569" s="1">
        <v>100008743</v>
      </c>
      <c r="B1569" s="1" t="s">
        <v>2344</v>
      </c>
      <c r="C1569" s="1" t="s">
        <v>2840</v>
      </c>
      <c r="D1569" s="1" t="s">
        <v>176</v>
      </c>
      <c r="E1569" s="1" t="s">
        <v>11</v>
      </c>
      <c r="F1569" s="1" t="s">
        <v>12</v>
      </c>
      <c r="G1569" s="1" t="s">
        <v>6053</v>
      </c>
      <c r="H1569" s="1">
        <v>100008743</v>
      </c>
      <c r="I1569" s="1">
        <v>1</v>
      </c>
      <c r="J1569" s="1" t="s">
        <v>2851</v>
      </c>
      <c r="K1569" s="1" t="s">
        <v>2852</v>
      </c>
      <c r="L1569" s="1" t="s">
        <v>32</v>
      </c>
      <c r="M1569" s="1" t="s">
        <v>9</v>
      </c>
    </row>
    <row r="1570" spans="1:13">
      <c r="A1570" s="1">
        <v>100008756</v>
      </c>
      <c r="B1570" s="1" t="s">
        <v>2344</v>
      </c>
      <c r="C1570" s="1" t="s">
        <v>2840</v>
      </c>
      <c r="D1570" s="1" t="s">
        <v>176</v>
      </c>
      <c r="E1570" s="1" t="s">
        <v>11</v>
      </c>
      <c r="F1570" s="1" t="s">
        <v>407</v>
      </c>
      <c r="G1570" s="1" t="s">
        <v>6053</v>
      </c>
      <c r="H1570" s="1">
        <v>100008756</v>
      </c>
      <c r="I1570" s="1">
        <v>1</v>
      </c>
      <c r="J1570" s="1" t="s">
        <v>2853</v>
      </c>
      <c r="K1570" s="1" t="s">
        <v>2854</v>
      </c>
      <c r="L1570" s="1" t="s">
        <v>32</v>
      </c>
      <c r="M1570" s="1" t="s">
        <v>9</v>
      </c>
    </row>
    <row r="1571" spans="1:13">
      <c r="A1571" s="1">
        <v>100008764</v>
      </c>
      <c r="B1571" s="1" t="s">
        <v>2344</v>
      </c>
      <c r="C1571" s="1" t="s">
        <v>2840</v>
      </c>
      <c r="D1571" s="1" t="s">
        <v>12</v>
      </c>
      <c r="E1571" s="1" t="s">
        <v>11</v>
      </c>
      <c r="F1571" s="1" t="s">
        <v>407</v>
      </c>
      <c r="G1571" s="1" t="s">
        <v>6053</v>
      </c>
      <c r="H1571" s="1">
        <v>100008764</v>
      </c>
      <c r="I1571" s="1">
        <v>1</v>
      </c>
      <c r="J1571" s="1" t="s">
        <v>2855</v>
      </c>
      <c r="K1571" s="1" t="s">
        <v>2856</v>
      </c>
      <c r="L1571" s="1" t="s">
        <v>32</v>
      </c>
      <c r="M1571" s="1" t="s">
        <v>9</v>
      </c>
    </row>
    <row r="1572" spans="1:13">
      <c r="A1572" s="1">
        <v>100008767</v>
      </c>
      <c r="B1572" s="1" t="s">
        <v>2344</v>
      </c>
      <c r="C1572" s="1" t="s">
        <v>2840</v>
      </c>
      <c r="D1572" s="1" t="s">
        <v>2857</v>
      </c>
      <c r="E1572" s="1" t="s">
        <v>11</v>
      </c>
      <c r="F1572" s="1" t="s">
        <v>12</v>
      </c>
      <c r="G1572" s="1" t="s">
        <v>6054</v>
      </c>
      <c r="H1572" s="1">
        <v>100008769</v>
      </c>
      <c r="I1572" s="1">
        <v>4</v>
      </c>
      <c r="J1572" s="1" t="s">
        <v>2858</v>
      </c>
      <c r="K1572" s="1" t="s">
        <v>2859</v>
      </c>
      <c r="L1572" s="1" t="s">
        <v>32</v>
      </c>
      <c r="M1572" s="1" t="s">
        <v>9</v>
      </c>
    </row>
    <row r="1573" spans="1:13">
      <c r="A1573" s="1">
        <v>100008769</v>
      </c>
      <c r="B1573" s="1" t="s">
        <v>2344</v>
      </c>
      <c r="C1573" s="1" t="s">
        <v>2840</v>
      </c>
      <c r="D1573" s="1" t="s">
        <v>2860</v>
      </c>
      <c r="E1573" s="1" t="s">
        <v>11</v>
      </c>
      <c r="F1573" s="1" t="s">
        <v>12</v>
      </c>
      <c r="G1573" s="1" t="s">
        <v>6053</v>
      </c>
      <c r="H1573" s="1">
        <v>100008769</v>
      </c>
      <c r="I1573" s="1">
        <v>4</v>
      </c>
      <c r="J1573" s="1" t="s">
        <v>2861</v>
      </c>
      <c r="K1573" s="1" t="s">
        <v>2859</v>
      </c>
      <c r="L1573" s="1" t="s">
        <v>32</v>
      </c>
      <c r="M1573" s="1" t="s">
        <v>9</v>
      </c>
    </row>
    <row r="1574" spans="1:13">
      <c r="A1574" s="1">
        <v>100008773</v>
      </c>
      <c r="B1574" s="1" t="s">
        <v>2344</v>
      </c>
      <c r="C1574" s="1" t="s">
        <v>2840</v>
      </c>
      <c r="D1574" s="1" t="s">
        <v>2862</v>
      </c>
      <c r="E1574" s="1" t="s">
        <v>11</v>
      </c>
      <c r="F1574" s="1" t="s">
        <v>12</v>
      </c>
      <c r="G1574" s="1" t="s">
        <v>6053</v>
      </c>
      <c r="H1574" s="1">
        <v>100008773</v>
      </c>
      <c r="I1574" s="1">
        <v>1</v>
      </c>
      <c r="J1574" s="1" t="s">
        <v>2863</v>
      </c>
      <c r="K1574" s="1" t="s">
        <v>2476</v>
      </c>
      <c r="L1574" s="1" t="s">
        <v>39</v>
      </c>
      <c r="M1574" s="1" t="s">
        <v>9</v>
      </c>
    </row>
    <row r="1575" spans="1:13">
      <c r="A1575" s="1">
        <v>100008778</v>
      </c>
      <c r="B1575" s="1" t="s">
        <v>2344</v>
      </c>
      <c r="C1575" s="1" t="s">
        <v>2840</v>
      </c>
      <c r="D1575" s="1" t="s">
        <v>2857</v>
      </c>
      <c r="E1575" s="1" t="s">
        <v>11</v>
      </c>
      <c r="F1575" s="1" t="s">
        <v>12</v>
      </c>
      <c r="G1575" s="1" t="s">
        <v>6054</v>
      </c>
      <c r="H1575" s="1">
        <v>100008769</v>
      </c>
      <c r="I1575" s="1">
        <v>4</v>
      </c>
      <c r="J1575" s="1" t="s">
        <v>2864</v>
      </c>
      <c r="K1575" s="1" t="s">
        <v>2859</v>
      </c>
      <c r="L1575" s="1" t="s">
        <v>32</v>
      </c>
      <c r="M1575" s="1" t="s">
        <v>9</v>
      </c>
    </row>
    <row r="1576" spans="1:13">
      <c r="A1576" s="1">
        <v>100008792</v>
      </c>
      <c r="B1576" s="1" t="s">
        <v>2344</v>
      </c>
      <c r="C1576" s="1" t="s">
        <v>2840</v>
      </c>
      <c r="D1576" s="1" t="s">
        <v>2584</v>
      </c>
      <c r="E1576" s="1" t="s">
        <v>2</v>
      </c>
      <c r="F1576" s="1" t="s">
        <v>81</v>
      </c>
      <c r="G1576" s="1" t="s">
        <v>6054</v>
      </c>
      <c r="H1576" s="1">
        <v>100017456</v>
      </c>
      <c r="I1576" s="1">
        <v>6</v>
      </c>
      <c r="J1576" s="1" t="s">
        <v>2865</v>
      </c>
      <c r="K1576" s="1" t="s">
        <v>2372</v>
      </c>
      <c r="L1576" s="1" t="s">
        <v>8</v>
      </c>
      <c r="M1576" s="1" t="s">
        <v>69</v>
      </c>
    </row>
    <row r="1577" spans="1:13">
      <c r="A1577" s="1">
        <v>100008795</v>
      </c>
      <c r="B1577" s="1" t="s">
        <v>2344</v>
      </c>
      <c r="C1577" s="1" t="s">
        <v>2840</v>
      </c>
      <c r="D1577" s="1" t="s">
        <v>2857</v>
      </c>
      <c r="E1577" s="1" t="s">
        <v>11</v>
      </c>
      <c r="F1577" s="1" t="s">
        <v>12</v>
      </c>
      <c r="G1577" s="1" t="s">
        <v>6054</v>
      </c>
      <c r="H1577" s="1">
        <v>100008769</v>
      </c>
      <c r="I1577" s="1">
        <v>4</v>
      </c>
      <c r="J1577" s="1" t="s">
        <v>2866</v>
      </c>
      <c r="K1577" s="1" t="s">
        <v>2859</v>
      </c>
      <c r="L1577" s="1" t="s">
        <v>32</v>
      </c>
      <c r="M1577" s="1" t="s">
        <v>9</v>
      </c>
    </row>
    <row r="1578" spans="1:13">
      <c r="A1578" s="1">
        <v>100008798</v>
      </c>
      <c r="B1578" s="1" t="s">
        <v>2344</v>
      </c>
      <c r="C1578" s="1" t="s">
        <v>2840</v>
      </c>
      <c r="D1578" s="1" t="s">
        <v>2867</v>
      </c>
      <c r="E1578" s="1" t="s">
        <v>27</v>
      </c>
      <c r="F1578" s="1" t="s">
        <v>18</v>
      </c>
      <c r="G1578" s="1" t="s">
        <v>6053</v>
      </c>
      <c r="H1578" s="1">
        <v>100008798</v>
      </c>
      <c r="I1578" s="1">
        <v>1</v>
      </c>
      <c r="J1578" s="1" t="s">
        <v>2868</v>
      </c>
      <c r="K1578" s="1" t="s">
        <v>2372</v>
      </c>
      <c r="L1578" s="1" t="s">
        <v>8</v>
      </c>
      <c r="M1578" s="1" t="s">
        <v>9</v>
      </c>
    </row>
    <row r="1579" spans="1:13">
      <c r="A1579" s="1">
        <v>100008802</v>
      </c>
      <c r="B1579" s="1" t="s">
        <v>2344</v>
      </c>
      <c r="C1579" s="1" t="s">
        <v>2840</v>
      </c>
      <c r="D1579" s="1" t="s">
        <v>2869</v>
      </c>
      <c r="E1579" s="1" t="s">
        <v>20</v>
      </c>
      <c r="F1579" s="1" t="s">
        <v>72</v>
      </c>
      <c r="G1579" s="1" t="s">
        <v>6053</v>
      </c>
      <c r="H1579" s="1">
        <v>100008802</v>
      </c>
      <c r="I1579" s="1">
        <v>1</v>
      </c>
      <c r="J1579" s="1" t="s">
        <v>2870</v>
      </c>
      <c r="K1579" s="1" t="s">
        <v>2349</v>
      </c>
      <c r="L1579" s="1" t="s">
        <v>15</v>
      </c>
      <c r="M1579" s="1" t="s">
        <v>9</v>
      </c>
    </row>
    <row r="1580" spans="1:13">
      <c r="A1580" s="1">
        <v>100008807</v>
      </c>
      <c r="B1580" s="1" t="s">
        <v>2344</v>
      </c>
      <c r="C1580" s="1" t="s">
        <v>2840</v>
      </c>
      <c r="D1580" s="1" t="s">
        <v>2871</v>
      </c>
      <c r="E1580" s="1" t="s">
        <v>11</v>
      </c>
      <c r="F1580" s="1" t="s">
        <v>12</v>
      </c>
      <c r="G1580" s="1" t="s">
        <v>6053</v>
      </c>
      <c r="H1580" s="1">
        <v>100008807</v>
      </c>
      <c r="I1580" s="1">
        <v>1</v>
      </c>
      <c r="J1580" s="1" t="s">
        <v>2872</v>
      </c>
      <c r="K1580" s="1" t="s">
        <v>2873</v>
      </c>
      <c r="L1580" s="1" t="s">
        <v>32</v>
      </c>
      <c r="M1580" s="1" t="s">
        <v>9</v>
      </c>
    </row>
    <row r="1581" spans="1:13">
      <c r="A1581" s="1">
        <v>100008818</v>
      </c>
      <c r="B1581" s="1" t="s">
        <v>2344</v>
      </c>
      <c r="C1581" s="1" t="s">
        <v>2840</v>
      </c>
      <c r="D1581" s="1" t="s">
        <v>2874</v>
      </c>
      <c r="E1581" s="1" t="s">
        <v>11</v>
      </c>
      <c r="F1581" s="1" t="s">
        <v>12</v>
      </c>
      <c r="G1581" s="1" t="s">
        <v>6053</v>
      </c>
      <c r="H1581" s="1">
        <v>100008818</v>
      </c>
      <c r="I1581" s="1">
        <v>1</v>
      </c>
      <c r="J1581" s="1" t="s">
        <v>2875</v>
      </c>
      <c r="K1581" s="1" t="s">
        <v>2476</v>
      </c>
      <c r="L1581" s="1" t="s">
        <v>39</v>
      </c>
      <c r="M1581" s="1" t="s">
        <v>16</v>
      </c>
    </row>
    <row r="1582" spans="1:13">
      <c r="A1582" s="1">
        <v>100008821</v>
      </c>
      <c r="B1582" s="1" t="s">
        <v>2344</v>
      </c>
      <c r="C1582" s="1" t="s">
        <v>2840</v>
      </c>
      <c r="D1582" s="1" t="s">
        <v>18</v>
      </c>
      <c r="E1582" s="1" t="s">
        <v>27</v>
      </c>
      <c r="F1582" s="1" t="s">
        <v>18</v>
      </c>
      <c r="G1582" s="1" t="s">
        <v>6053</v>
      </c>
      <c r="H1582" s="1">
        <v>100008821</v>
      </c>
      <c r="I1582" s="1">
        <v>1</v>
      </c>
      <c r="J1582" s="1" t="s">
        <v>2876</v>
      </c>
      <c r="K1582" s="1" t="s">
        <v>2349</v>
      </c>
      <c r="L1582" s="1" t="s">
        <v>15</v>
      </c>
      <c r="M1582" s="1" t="s">
        <v>9</v>
      </c>
    </row>
    <row r="1583" spans="1:13">
      <c r="A1583" s="1">
        <v>100008826</v>
      </c>
      <c r="B1583" s="1" t="s">
        <v>2344</v>
      </c>
      <c r="C1583" s="1" t="s">
        <v>2840</v>
      </c>
      <c r="D1583" s="1" t="s">
        <v>176</v>
      </c>
      <c r="E1583" s="1" t="s">
        <v>11</v>
      </c>
      <c r="F1583" s="1" t="s">
        <v>12</v>
      </c>
      <c r="G1583" s="1" t="s">
        <v>6053</v>
      </c>
      <c r="H1583" s="1">
        <v>100008826</v>
      </c>
      <c r="I1583" s="1">
        <v>1</v>
      </c>
      <c r="J1583" s="1" t="s">
        <v>2877</v>
      </c>
      <c r="K1583" s="1" t="s">
        <v>2878</v>
      </c>
      <c r="L1583" s="1" t="s">
        <v>32</v>
      </c>
      <c r="M1583" s="1" t="s">
        <v>9</v>
      </c>
    </row>
    <row r="1584" spans="1:13">
      <c r="A1584" s="1">
        <v>100008833</v>
      </c>
      <c r="B1584" s="1" t="s">
        <v>2344</v>
      </c>
      <c r="C1584" s="1" t="s">
        <v>2840</v>
      </c>
      <c r="D1584" s="1" t="s">
        <v>176</v>
      </c>
      <c r="E1584" s="1" t="s">
        <v>11</v>
      </c>
      <c r="F1584" s="1" t="s">
        <v>407</v>
      </c>
      <c r="G1584" s="1" t="s">
        <v>6053</v>
      </c>
      <c r="H1584" s="1">
        <v>100008833</v>
      </c>
      <c r="I1584" s="1">
        <v>1</v>
      </c>
      <c r="J1584" s="1" t="s">
        <v>2879</v>
      </c>
      <c r="K1584" s="1" t="s">
        <v>2880</v>
      </c>
      <c r="L1584" s="1" t="s">
        <v>32</v>
      </c>
      <c r="M1584" s="1" t="s">
        <v>16</v>
      </c>
    </row>
    <row r="1585" spans="1:13">
      <c r="A1585" s="1">
        <v>100008837</v>
      </c>
      <c r="B1585" s="1" t="s">
        <v>2344</v>
      </c>
      <c r="C1585" s="1" t="s">
        <v>2840</v>
      </c>
      <c r="D1585" s="1" t="s">
        <v>176</v>
      </c>
      <c r="E1585" s="1" t="s">
        <v>11</v>
      </c>
      <c r="F1585" s="1" t="s">
        <v>12</v>
      </c>
      <c r="G1585" s="1" t="s">
        <v>6053</v>
      </c>
      <c r="H1585" s="1">
        <v>100008837</v>
      </c>
      <c r="I1585" s="1">
        <v>1</v>
      </c>
      <c r="J1585" s="1" t="s">
        <v>2881</v>
      </c>
      <c r="K1585" s="1" t="s">
        <v>2882</v>
      </c>
      <c r="L1585" s="1" t="s">
        <v>32</v>
      </c>
      <c r="M1585" s="1" t="s">
        <v>9</v>
      </c>
    </row>
    <row r="1586" spans="1:13">
      <c r="A1586" s="1">
        <v>100008845</v>
      </c>
      <c r="B1586" s="1" t="s">
        <v>2344</v>
      </c>
      <c r="C1586" s="1" t="s">
        <v>2885</v>
      </c>
      <c r="D1586" s="1" t="s">
        <v>2883</v>
      </c>
      <c r="E1586" s="1" t="s">
        <v>11</v>
      </c>
      <c r="F1586" s="1" t="s">
        <v>12</v>
      </c>
      <c r="G1586" s="1" t="s">
        <v>6054</v>
      </c>
      <c r="H1586" s="1">
        <v>100017465</v>
      </c>
      <c r="I1586" s="1">
        <v>2</v>
      </c>
      <c r="J1586" s="1" t="s">
        <v>2884</v>
      </c>
      <c r="K1586" s="1" t="s">
        <v>2886</v>
      </c>
      <c r="L1586" s="1" t="s">
        <v>32</v>
      </c>
      <c r="M1586" s="1" t="s">
        <v>9</v>
      </c>
    </row>
    <row r="1587" spans="1:13">
      <c r="A1587" s="1">
        <v>100008854</v>
      </c>
      <c r="B1587" s="1" t="s">
        <v>2344</v>
      </c>
      <c r="C1587" s="1" t="s">
        <v>2885</v>
      </c>
      <c r="D1587" s="1" t="s">
        <v>176</v>
      </c>
      <c r="E1587" s="1" t="s">
        <v>11</v>
      </c>
      <c r="F1587" s="1" t="s">
        <v>12</v>
      </c>
      <c r="G1587" s="1" t="s">
        <v>6053</v>
      </c>
      <c r="H1587" s="1">
        <v>100008854</v>
      </c>
      <c r="I1587" s="1">
        <v>1</v>
      </c>
      <c r="J1587" s="1" t="s">
        <v>2887</v>
      </c>
      <c r="K1587" s="1" t="s">
        <v>2888</v>
      </c>
      <c r="L1587" s="1" t="s">
        <v>32</v>
      </c>
      <c r="M1587" s="1" t="s">
        <v>9</v>
      </c>
    </row>
    <row r="1588" spans="1:13">
      <c r="A1588" s="1">
        <v>100008859</v>
      </c>
      <c r="B1588" s="1" t="s">
        <v>2344</v>
      </c>
      <c r="C1588" s="1" t="s">
        <v>2885</v>
      </c>
      <c r="D1588" s="1" t="s">
        <v>176</v>
      </c>
      <c r="E1588" s="1" t="s">
        <v>11</v>
      </c>
      <c r="F1588" s="1" t="s">
        <v>407</v>
      </c>
      <c r="G1588" s="1" t="s">
        <v>6053</v>
      </c>
      <c r="H1588" s="1">
        <v>100008859</v>
      </c>
      <c r="I1588" s="1">
        <v>1</v>
      </c>
      <c r="J1588" s="1" t="s">
        <v>2889</v>
      </c>
      <c r="K1588" s="1" t="s">
        <v>2890</v>
      </c>
      <c r="L1588" s="1" t="s">
        <v>32</v>
      </c>
      <c r="M1588" s="1" t="s">
        <v>16</v>
      </c>
    </row>
    <row r="1589" spans="1:13">
      <c r="A1589" s="1">
        <v>100008865</v>
      </c>
      <c r="B1589" s="1" t="s">
        <v>2344</v>
      </c>
      <c r="C1589" s="1" t="s">
        <v>2885</v>
      </c>
      <c r="D1589" s="1" t="s">
        <v>176</v>
      </c>
      <c r="E1589" s="1" t="s">
        <v>11</v>
      </c>
      <c r="F1589" s="1" t="s">
        <v>12</v>
      </c>
      <c r="G1589" s="1" t="s">
        <v>6053</v>
      </c>
      <c r="H1589" s="1">
        <v>100008865</v>
      </c>
      <c r="I1589" s="1">
        <v>1</v>
      </c>
      <c r="J1589" s="1" t="s">
        <v>2891</v>
      </c>
      <c r="K1589" s="1" t="s">
        <v>2892</v>
      </c>
      <c r="L1589" s="1" t="s">
        <v>32</v>
      </c>
      <c r="M1589" s="1" t="s">
        <v>16</v>
      </c>
    </row>
    <row r="1590" spans="1:13">
      <c r="A1590" s="1">
        <v>100008871</v>
      </c>
      <c r="B1590" s="1" t="s">
        <v>2344</v>
      </c>
      <c r="C1590" s="1" t="s">
        <v>2885</v>
      </c>
      <c r="D1590" s="1" t="s">
        <v>12</v>
      </c>
      <c r="E1590" s="1" t="s">
        <v>11</v>
      </c>
      <c r="F1590" s="1" t="s">
        <v>12</v>
      </c>
      <c r="G1590" s="1" t="s">
        <v>6053</v>
      </c>
      <c r="H1590" s="1">
        <v>100008871</v>
      </c>
      <c r="I1590" s="1">
        <v>1</v>
      </c>
      <c r="J1590" s="1" t="s">
        <v>2893</v>
      </c>
      <c r="K1590" s="1" t="s">
        <v>2894</v>
      </c>
      <c r="L1590" s="1" t="s">
        <v>32</v>
      </c>
      <c r="M1590" s="1" t="s">
        <v>9</v>
      </c>
    </row>
    <row r="1591" spans="1:13">
      <c r="A1591" s="1">
        <v>100008876</v>
      </c>
      <c r="B1591" s="1" t="s">
        <v>2344</v>
      </c>
      <c r="C1591" s="1" t="s">
        <v>2885</v>
      </c>
      <c r="D1591" s="1" t="s">
        <v>2895</v>
      </c>
      <c r="E1591" s="1" t="s">
        <v>11</v>
      </c>
      <c r="F1591" s="1" t="s">
        <v>12</v>
      </c>
      <c r="G1591" s="1" t="s">
        <v>6053</v>
      </c>
      <c r="H1591" s="1">
        <v>100008876</v>
      </c>
      <c r="I1591" s="1">
        <v>1</v>
      </c>
      <c r="J1591" s="1" t="s">
        <v>2896</v>
      </c>
      <c r="K1591" s="1" t="s">
        <v>2897</v>
      </c>
      <c r="L1591" s="1" t="s">
        <v>32</v>
      </c>
      <c r="M1591" s="1" t="s">
        <v>9</v>
      </c>
    </row>
    <row r="1592" spans="1:13">
      <c r="A1592" s="1">
        <v>100008881</v>
      </c>
      <c r="B1592" s="1" t="s">
        <v>2344</v>
      </c>
      <c r="C1592" s="1" t="s">
        <v>2885</v>
      </c>
      <c r="D1592" s="1" t="s">
        <v>12</v>
      </c>
      <c r="E1592" s="1" t="s">
        <v>11</v>
      </c>
      <c r="F1592" s="1" t="s">
        <v>407</v>
      </c>
      <c r="G1592" s="1" t="s">
        <v>6053</v>
      </c>
      <c r="H1592" s="1">
        <v>100008881</v>
      </c>
      <c r="I1592" s="1">
        <v>1</v>
      </c>
      <c r="J1592" s="1" t="s">
        <v>2898</v>
      </c>
      <c r="K1592" s="1" t="s">
        <v>2899</v>
      </c>
      <c r="L1592" s="1" t="s">
        <v>32</v>
      </c>
      <c r="M1592" s="1" t="s">
        <v>16</v>
      </c>
    </row>
    <row r="1593" spans="1:13">
      <c r="A1593" s="1">
        <v>100008883</v>
      </c>
      <c r="B1593" s="1" t="s">
        <v>2344</v>
      </c>
      <c r="C1593" s="1" t="s">
        <v>2885</v>
      </c>
      <c r="D1593" s="1" t="s">
        <v>12</v>
      </c>
      <c r="E1593" s="1" t="s">
        <v>11</v>
      </c>
      <c r="F1593" s="1" t="s">
        <v>407</v>
      </c>
      <c r="G1593" s="1" t="s">
        <v>6053</v>
      </c>
      <c r="H1593" s="1">
        <v>100008883</v>
      </c>
      <c r="I1593" s="1">
        <v>1</v>
      </c>
      <c r="J1593" s="1" t="s">
        <v>2900</v>
      </c>
      <c r="K1593" s="1" t="s">
        <v>2901</v>
      </c>
      <c r="L1593" s="1" t="s">
        <v>32</v>
      </c>
      <c r="M1593" s="1" t="s">
        <v>16</v>
      </c>
    </row>
    <row r="1594" spans="1:13">
      <c r="A1594" s="1">
        <v>100008886</v>
      </c>
      <c r="B1594" s="1" t="s">
        <v>2344</v>
      </c>
      <c r="C1594" s="1" t="s">
        <v>2885</v>
      </c>
      <c r="D1594" s="1" t="s">
        <v>12</v>
      </c>
      <c r="E1594" s="1" t="s">
        <v>11</v>
      </c>
      <c r="F1594" s="1" t="s">
        <v>12</v>
      </c>
      <c r="G1594" s="1" t="s">
        <v>6053</v>
      </c>
      <c r="H1594" s="1">
        <v>100008886</v>
      </c>
      <c r="I1594" s="1">
        <v>1</v>
      </c>
      <c r="J1594" s="1" t="s">
        <v>2902</v>
      </c>
      <c r="K1594" s="1" t="s">
        <v>2903</v>
      </c>
      <c r="L1594" s="1" t="s">
        <v>32</v>
      </c>
      <c r="M1594" s="1" t="s">
        <v>16</v>
      </c>
    </row>
    <row r="1595" spans="1:13">
      <c r="A1595" s="1">
        <v>100008893</v>
      </c>
      <c r="B1595" s="1" t="s">
        <v>2344</v>
      </c>
      <c r="C1595" s="1" t="s">
        <v>2885</v>
      </c>
      <c r="D1595" s="1" t="s">
        <v>176</v>
      </c>
      <c r="E1595" s="1" t="s">
        <v>11</v>
      </c>
      <c r="F1595" s="1" t="s">
        <v>407</v>
      </c>
      <c r="G1595" s="1" t="s">
        <v>6053</v>
      </c>
      <c r="H1595" s="1">
        <v>100008893</v>
      </c>
      <c r="I1595" s="1">
        <v>1</v>
      </c>
      <c r="J1595" s="1" t="s">
        <v>2904</v>
      </c>
      <c r="K1595" s="1" t="s">
        <v>2905</v>
      </c>
      <c r="L1595" s="1" t="s">
        <v>32</v>
      </c>
      <c r="M1595" s="1" t="s">
        <v>16</v>
      </c>
    </row>
    <row r="1596" spans="1:13">
      <c r="A1596" s="1">
        <v>100008897</v>
      </c>
      <c r="B1596" s="1" t="s">
        <v>2344</v>
      </c>
      <c r="C1596" s="1" t="s">
        <v>2885</v>
      </c>
      <c r="D1596" s="1" t="s">
        <v>176</v>
      </c>
      <c r="E1596" s="1" t="s">
        <v>11</v>
      </c>
      <c r="F1596" s="1" t="s">
        <v>12</v>
      </c>
      <c r="G1596" s="1" t="s">
        <v>6053</v>
      </c>
      <c r="H1596" s="1">
        <v>100008897</v>
      </c>
      <c r="I1596" s="1">
        <v>1</v>
      </c>
      <c r="J1596" s="1" t="s">
        <v>2906</v>
      </c>
      <c r="K1596" s="1" t="s">
        <v>2907</v>
      </c>
      <c r="L1596" s="1" t="s">
        <v>32</v>
      </c>
      <c r="M1596" s="1" t="s">
        <v>16</v>
      </c>
    </row>
    <row r="1597" spans="1:13">
      <c r="A1597" s="1">
        <v>100008907</v>
      </c>
      <c r="B1597" s="1" t="s">
        <v>2344</v>
      </c>
      <c r="C1597" s="1" t="s">
        <v>2885</v>
      </c>
      <c r="D1597" s="1" t="s">
        <v>12</v>
      </c>
      <c r="E1597" s="1" t="s">
        <v>11</v>
      </c>
      <c r="F1597" s="1" t="s">
        <v>407</v>
      </c>
      <c r="G1597" s="1" t="s">
        <v>6053</v>
      </c>
      <c r="H1597" s="1">
        <v>100008907</v>
      </c>
      <c r="I1597" s="1">
        <v>1</v>
      </c>
      <c r="J1597" s="1" t="s">
        <v>2908</v>
      </c>
      <c r="K1597" s="1" t="s">
        <v>2909</v>
      </c>
      <c r="L1597" s="1" t="s">
        <v>32</v>
      </c>
      <c r="M1597" s="1" t="s">
        <v>16</v>
      </c>
    </row>
    <row r="1598" spans="1:13">
      <c r="A1598" s="1">
        <v>100008913</v>
      </c>
      <c r="B1598" s="1" t="s">
        <v>2344</v>
      </c>
      <c r="C1598" s="1" t="s">
        <v>2885</v>
      </c>
      <c r="D1598" s="1" t="s">
        <v>176</v>
      </c>
      <c r="E1598" s="1" t="s">
        <v>11</v>
      </c>
      <c r="F1598" s="1" t="s">
        <v>12</v>
      </c>
      <c r="G1598" s="1" t="s">
        <v>6053</v>
      </c>
      <c r="H1598" s="1">
        <v>100008913</v>
      </c>
      <c r="I1598" s="1">
        <v>1</v>
      </c>
      <c r="J1598" s="1" t="s">
        <v>2910</v>
      </c>
      <c r="K1598" s="1" t="s">
        <v>2911</v>
      </c>
      <c r="L1598" s="1" t="s">
        <v>32</v>
      </c>
      <c r="M1598" s="1" t="s">
        <v>9</v>
      </c>
    </row>
    <row r="1599" spans="1:13">
      <c r="A1599" s="1">
        <v>100008918</v>
      </c>
      <c r="B1599" s="1" t="s">
        <v>2344</v>
      </c>
      <c r="C1599" s="1" t="s">
        <v>2885</v>
      </c>
      <c r="D1599" s="1" t="s">
        <v>176</v>
      </c>
      <c r="E1599" s="1" t="s">
        <v>11</v>
      </c>
      <c r="F1599" s="1" t="s">
        <v>407</v>
      </c>
      <c r="G1599" s="1" t="s">
        <v>6053</v>
      </c>
      <c r="H1599" s="1">
        <v>100008918</v>
      </c>
      <c r="I1599" s="1">
        <v>1</v>
      </c>
      <c r="J1599" s="1" t="s">
        <v>2912</v>
      </c>
      <c r="K1599" s="1" t="s">
        <v>2913</v>
      </c>
      <c r="L1599" s="1" t="s">
        <v>32</v>
      </c>
      <c r="M1599" s="1" t="s">
        <v>9</v>
      </c>
    </row>
    <row r="1600" spans="1:13">
      <c r="A1600" s="1">
        <v>100008926</v>
      </c>
      <c r="B1600" s="1" t="s">
        <v>2344</v>
      </c>
      <c r="C1600" s="1" t="s">
        <v>2885</v>
      </c>
      <c r="D1600" s="1" t="s">
        <v>176</v>
      </c>
      <c r="E1600" s="1" t="s">
        <v>11</v>
      </c>
      <c r="F1600" s="1" t="s">
        <v>407</v>
      </c>
      <c r="G1600" s="1" t="s">
        <v>6053</v>
      </c>
      <c r="H1600" s="1">
        <v>100008926</v>
      </c>
      <c r="I1600" s="1">
        <v>1</v>
      </c>
      <c r="J1600" s="1" t="s">
        <v>2914</v>
      </c>
      <c r="K1600" s="1" t="s">
        <v>2915</v>
      </c>
      <c r="L1600" s="1" t="s">
        <v>32</v>
      </c>
      <c r="M1600" s="1" t="s">
        <v>9</v>
      </c>
    </row>
    <row r="1601" spans="1:13">
      <c r="A1601" s="1">
        <v>100008928</v>
      </c>
      <c r="B1601" s="1" t="s">
        <v>2344</v>
      </c>
      <c r="C1601" s="1" t="s">
        <v>2885</v>
      </c>
      <c r="D1601" s="1" t="s">
        <v>12</v>
      </c>
      <c r="E1601" s="1" t="s">
        <v>11</v>
      </c>
      <c r="F1601" s="1" t="s">
        <v>407</v>
      </c>
      <c r="G1601" s="1" t="s">
        <v>6053</v>
      </c>
      <c r="H1601" s="1">
        <v>100008928</v>
      </c>
      <c r="I1601" s="1">
        <v>1</v>
      </c>
      <c r="J1601" s="1" t="s">
        <v>2916</v>
      </c>
      <c r="K1601" s="1" t="s">
        <v>2917</v>
      </c>
      <c r="L1601" s="1" t="s">
        <v>32</v>
      </c>
      <c r="M1601" s="1" t="s">
        <v>9</v>
      </c>
    </row>
    <row r="1602" spans="1:13">
      <c r="A1602" s="1">
        <v>100008932</v>
      </c>
      <c r="B1602" s="1" t="s">
        <v>2344</v>
      </c>
      <c r="C1602" s="1" t="s">
        <v>2885</v>
      </c>
      <c r="D1602" s="1" t="s">
        <v>12</v>
      </c>
      <c r="E1602" s="1" t="s">
        <v>11</v>
      </c>
      <c r="F1602" s="1" t="s">
        <v>12</v>
      </c>
      <c r="G1602" s="1" t="s">
        <v>6053</v>
      </c>
      <c r="H1602" s="1">
        <v>100008932</v>
      </c>
      <c r="I1602" s="1">
        <v>1</v>
      </c>
      <c r="J1602" s="1" t="s">
        <v>2918</v>
      </c>
      <c r="K1602" s="1" t="s">
        <v>2919</v>
      </c>
      <c r="L1602" s="1" t="s">
        <v>32</v>
      </c>
      <c r="M1602" s="1" t="s">
        <v>9</v>
      </c>
    </row>
    <row r="1603" spans="1:13">
      <c r="A1603" s="1">
        <v>100008940</v>
      </c>
      <c r="B1603" s="1" t="s">
        <v>2344</v>
      </c>
      <c r="C1603" s="1" t="s">
        <v>2885</v>
      </c>
      <c r="D1603" s="1" t="s">
        <v>12</v>
      </c>
      <c r="E1603" s="1" t="s">
        <v>11</v>
      </c>
      <c r="F1603" s="1" t="s">
        <v>12</v>
      </c>
      <c r="G1603" s="1" t="s">
        <v>6053</v>
      </c>
      <c r="H1603" s="1">
        <v>100008940</v>
      </c>
      <c r="I1603" s="1">
        <v>1</v>
      </c>
      <c r="J1603" s="1" t="s">
        <v>2920</v>
      </c>
      <c r="K1603" s="1" t="s">
        <v>2921</v>
      </c>
      <c r="L1603" s="1" t="s">
        <v>32</v>
      </c>
      <c r="M1603" s="1" t="s">
        <v>9</v>
      </c>
    </row>
    <row r="1604" spans="1:13">
      <c r="A1604" s="1">
        <v>100008950</v>
      </c>
      <c r="B1604" s="1" t="s">
        <v>2344</v>
      </c>
      <c r="C1604" s="1" t="s">
        <v>2885</v>
      </c>
      <c r="D1604" s="1" t="s">
        <v>176</v>
      </c>
      <c r="E1604" s="1" t="s">
        <v>11</v>
      </c>
      <c r="F1604" s="1" t="s">
        <v>407</v>
      </c>
      <c r="G1604" s="1" t="s">
        <v>6053</v>
      </c>
      <c r="H1604" s="1">
        <v>100008950</v>
      </c>
      <c r="I1604" s="1">
        <v>1</v>
      </c>
      <c r="J1604" s="1" t="s">
        <v>2922</v>
      </c>
      <c r="K1604" s="1" t="s">
        <v>2923</v>
      </c>
      <c r="L1604" s="1" t="s">
        <v>32</v>
      </c>
      <c r="M1604" s="1" t="s">
        <v>9</v>
      </c>
    </row>
    <row r="1605" spans="1:13">
      <c r="A1605" s="1">
        <v>100008953</v>
      </c>
      <c r="B1605" s="1" t="s">
        <v>2344</v>
      </c>
      <c r="C1605" s="1" t="s">
        <v>2885</v>
      </c>
      <c r="D1605" s="1" t="s">
        <v>176</v>
      </c>
      <c r="E1605" s="1" t="s">
        <v>11</v>
      </c>
      <c r="F1605" s="1" t="s">
        <v>12</v>
      </c>
      <c r="G1605" s="1" t="s">
        <v>6053</v>
      </c>
      <c r="H1605" s="1">
        <v>100008953</v>
      </c>
      <c r="I1605" s="1">
        <v>1</v>
      </c>
      <c r="J1605" s="1" t="s">
        <v>2924</v>
      </c>
      <c r="K1605" s="1" t="s">
        <v>2925</v>
      </c>
      <c r="L1605" s="1" t="s">
        <v>32</v>
      </c>
      <c r="M1605" s="1" t="s">
        <v>9</v>
      </c>
    </row>
    <row r="1606" spans="1:13">
      <c r="A1606" s="1">
        <v>100008956</v>
      </c>
      <c r="B1606" s="1" t="s">
        <v>2344</v>
      </c>
      <c r="C1606" s="1" t="s">
        <v>2885</v>
      </c>
      <c r="D1606" s="1" t="s">
        <v>12</v>
      </c>
      <c r="E1606" s="1" t="s">
        <v>11</v>
      </c>
      <c r="F1606" s="1" t="s">
        <v>407</v>
      </c>
      <c r="G1606" s="1" t="s">
        <v>6053</v>
      </c>
      <c r="H1606" s="1">
        <v>100008956</v>
      </c>
      <c r="I1606" s="1">
        <v>1</v>
      </c>
      <c r="J1606" s="1" t="s">
        <v>2926</v>
      </c>
      <c r="K1606" s="1" t="s">
        <v>2927</v>
      </c>
      <c r="L1606" s="1" t="s">
        <v>32</v>
      </c>
      <c r="M1606" s="1" t="s">
        <v>9</v>
      </c>
    </row>
    <row r="1607" spans="1:13">
      <c r="A1607" s="1">
        <v>100008973</v>
      </c>
      <c r="B1607" s="1" t="s">
        <v>2344</v>
      </c>
      <c r="C1607" s="1" t="s">
        <v>2885</v>
      </c>
      <c r="D1607" s="1" t="s">
        <v>18</v>
      </c>
      <c r="E1607" s="1" t="s">
        <v>27</v>
      </c>
      <c r="F1607" s="1" t="s">
        <v>18</v>
      </c>
      <c r="G1607" s="1" t="s">
        <v>6053</v>
      </c>
      <c r="H1607" s="1">
        <v>100008973</v>
      </c>
      <c r="I1607" s="1">
        <v>1</v>
      </c>
      <c r="J1607" s="1" t="s">
        <v>2928</v>
      </c>
      <c r="K1607" s="1" t="s">
        <v>2349</v>
      </c>
      <c r="L1607" s="1" t="s">
        <v>15</v>
      </c>
      <c r="M1607" s="1" t="s">
        <v>9</v>
      </c>
    </row>
    <row r="1608" spans="1:13">
      <c r="A1608" s="1">
        <v>100008974</v>
      </c>
      <c r="B1608" s="1" t="s">
        <v>2344</v>
      </c>
      <c r="C1608" s="1" t="s">
        <v>2885</v>
      </c>
      <c r="D1608" s="1" t="s">
        <v>12</v>
      </c>
      <c r="E1608" s="1" t="s">
        <v>11</v>
      </c>
      <c r="F1608" s="1" t="s">
        <v>12</v>
      </c>
      <c r="G1608" s="1" t="s">
        <v>6053</v>
      </c>
      <c r="H1608" s="1">
        <v>100008974</v>
      </c>
      <c r="I1608" s="1">
        <v>1</v>
      </c>
      <c r="J1608" s="1" t="s">
        <v>2929</v>
      </c>
      <c r="K1608" s="1" t="s">
        <v>2930</v>
      </c>
      <c r="L1608" s="1" t="s">
        <v>32</v>
      </c>
      <c r="M1608" s="1" t="s">
        <v>9</v>
      </c>
    </row>
    <row r="1609" spans="1:13">
      <c r="A1609" s="1">
        <v>100008982</v>
      </c>
      <c r="B1609" s="1" t="s">
        <v>2344</v>
      </c>
      <c r="C1609" s="1" t="s">
        <v>2885</v>
      </c>
      <c r="D1609" s="1" t="s">
        <v>2931</v>
      </c>
      <c r="E1609" s="1" t="s">
        <v>11</v>
      </c>
      <c r="F1609" s="1" t="s">
        <v>12</v>
      </c>
      <c r="G1609" s="1" t="s">
        <v>6054</v>
      </c>
      <c r="H1609" s="1">
        <v>100017466</v>
      </c>
      <c r="I1609" s="1">
        <v>2</v>
      </c>
      <c r="J1609" s="1" t="s">
        <v>2932</v>
      </c>
      <c r="K1609" s="1" t="s">
        <v>1215</v>
      </c>
      <c r="L1609" s="1" t="s">
        <v>39</v>
      </c>
      <c r="M1609" s="1" t="s">
        <v>9</v>
      </c>
    </row>
    <row r="1610" spans="1:13">
      <c r="A1610" s="1">
        <v>100008989</v>
      </c>
      <c r="B1610" s="1" t="s">
        <v>2344</v>
      </c>
      <c r="C1610" s="1" t="s">
        <v>2885</v>
      </c>
      <c r="D1610" s="1" t="s">
        <v>12</v>
      </c>
      <c r="E1610" s="1" t="s">
        <v>11</v>
      </c>
      <c r="F1610" s="1" t="s">
        <v>12</v>
      </c>
      <c r="G1610" s="1" t="s">
        <v>6053</v>
      </c>
      <c r="H1610" s="1">
        <v>100008989</v>
      </c>
      <c r="I1610" s="1">
        <v>1</v>
      </c>
      <c r="J1610" s="1" t="s">
        <v>2933</v>
      </c>
      <c r="K1610" s="1" t="s">
        <v>2934</v>
      </c>
      <c r="L1610" s="1" t="s">
        <v>32</v>
      </c>
      <c r="M1610" s="1" t="s">
        <v>16</v>
      </c>
    </row>
    <row r="1611" spans="1:13">
      <c r="A1611" s="1">
        <v>100008997</v>
      </c>
      <c r="B1611" s="1" t="s">
        <v>2344</v>
      </c>
      <c r="C1611" s="1" t="s">
        <v>2885</v>
      </c>
      <c r="D1611" s="1" t="s">
        <v>12</v>
      </c>
      <c r="E1611" s="1" t="s">
        <v>11</v>
      </c>
      <c r="F1611" s="1" t="s">
        <v>12</v>
      </c>
      <c r="G1611" s="1" t="s">
        <v>6053</v>
      </c>
      <c r="H1611" s="1">
        <v>100008997</v>
      </c>
      <c r="I1611" s="1">
        <v>1</v>
      </c>
      <c r="J1611" s="1" t="s">
        <v>2935</v>
      </c>
      <c r="K1611" s="1" t="s">
        <v>2936</v>
      </c>
      <c r="L1611" s="1" t="s">
        <v>32</v>
      </c>
      <c r="M1611" s="1" t="s">
        <v>9</v>
      </c>
    </row>
    <row r="1612" spans="1:13">
      <c r="A1612" s="1">
        <v>100009003</v>
      </c>
      <c r="B1612" s="1" t="s">
        <v>2344</v>
      </c>
      <c r="C1612" s="1" t="s">
        <v>2885</v>
      </c>
      <c r="D1612" s="1" t="s">
        <v>176</v>
      </c>
      <c r="E1612" s="1" t="s">
        <v>11</v>
      </c>
      <c r="F1612" s="1" t="s">
        <v>12</v>
      </c>
      <c r="G1612" s="1" t="s">
        <v>6053</v>
      </c>
      <c r="H1612" s="1">
        <v>100009003</v>
      </c>
      <c r="I1612" s="1">
        <v>1</v>
      </c>
      <c r="J1612" s="1" t="s">
        <v>2937</v>
      </c>
      <c r="K1612" s="1" t="s">
        <v>2938</v>
      </c>
      <c r="L1612" s="1" t="s">
        <v>32</v>
      </c>
      <c r="M1612" s="1" t="s">
        <v>9</v>
      </c>
    </row>
    <row r="1613" spans="1:13">
      <c r="A1613" s="1">
        <v>100009007</v>
      </c>
      <c r="B1613" s="1" t="s">
        <v>2344</v>
      </c>
      <c r="C1613" s="1" t="s">
        <v>2885</v>
      </c>
      <c r="D1613" s="1" t="s">
        <v>2939</v>
      </c>
      <c r="E1613" s="1" t="s">
        <v>11</v>
      </c>
      <c r="F1613" s="1" t="s">
        <v>12</v>
      </c>
      <c r="G1613" s="1" t="s">
        <v>6053</v>
      </c>
      <c r="H1613" s="1">
        <v>100009007</v>
      </c>
      <c r="I1613" s="1">
        <v>1</v>
      </c>
      <c r="J1613" s="1" t="s">
        <v>2940</v>
      </c>
      <c r="K1613" s="1" t="s">
        <v>2941</v>
      </c>
      <c r="L1613" s="1" t="s">
        <v>32</v>
      </c>
      <c r="M1613" s="1" t="s">
        <v>9</v>
      </c>
    </row>
    <row r="1614" spans="1:13">
      <c r="A1614" s="1">
        <v>100009013</v>
      </c>
      <c r="B1614" s="1" t="s">
        <v>2344</v>
      </c>
      <c r="C1614" s="1" t="s">
        <v>2885</v>
      </c>
      <c r="D1614" s="1" t="s">
        <v>12</v>
      </c>
      <c r="E1614" s="1" t="s">
        <v>11</v>
      </c>
      <c r="F1614" s="1" t="s">
        <v>407</v>
      </c>
      <c r="G1614" s="1" t="s">
        <v>6053</v>
      </c>
      <c r="H1614" s="1">
        <v>100009013</v>
      </c>
      <c r="I1614" s="1">
        <v>1</v>
      </c>
      <c r="J1614" s="1" t="s">
        <v>2942</v>
      </c>
      <c r="K1614" s="1" t="s">
        <v>2943</v>
      </c>
      <c r="L1614" s="1" t="s">
        <v>32</v>
      </c>
      <c r="M1614" s="1" t="s">
        <v>9</v>
      </c>
    </row>
    <row r="1615" spans="1:13">
      <c r="A1615" s="1">
        <v>100009020</v>
      </c>
      <c r="B1615" s="1" t="s">
        <v>2344</v>
      </c>
      <c r="C1615" s="1" t="s">
        <v>2885</v>
      </c>
      <c r="D1615" s="1" t="s">
        <v>145</v>
      </c>
      <c r="E1615" s="1" t="s">
        <v>11</v>
      </c>
      <c r="F1615" s="1" t="s">
        <v>12</v>
      </c>
      <c r="G1615" s="1" t="s">
        <v>6053</v>
      </c>
      <c r="H1615" s="1">
        <v>100009020</v>
      </c>
      <c r="I1615" s="1">
        <v>1</v>
      </c>
      <c r="J1615" s="1" t="s">
        <v>2944</v>
      </c>
      <c r="K1615" s="1" t="s">
        <v>2945</v>
      </c>
      <c r="L1615" s="1" t="s">
        <v>32</v>
      </c>
      <c r="M1615" s="1" t="s">
        <v>9</v>
      </c>
    </row>
    <row r="1616" spans="1:13">
      <c r="A1616" s="1">
        <v>100009031</v>
      </c>
      <c r="B1616" s="1" t="s">
        <v>2344</v>
      </c>
      <c r="C1616" s="1" t="s">
        <v>2885</v>
      </c>
      <c r="D1616" s="1" t="s">
        <v>2946</v>
      </c>
      <c r="E1616" s="1" t="s">
        <v>11</v>
      </c>
      <c r="F1616" s="1" t="s">
        <v>12</v>
      </c>
      <c r="G1616" s="1" t="s">
        <v>6053</v>
      </c>
      <c r="H1616" s="1">
        <v>100009031</v>
      </c>
      <c r="I1616" s="1">
        <v>1</v>
      </c>
      <c r="J1616" s="1" t="s">
        <v>2947</v>
      </c>
      <c r="K1616" s="1" t="s">
        <v>1215</v>
      </c>
      <c r="L1616" s="1" t="s">
        <v>39</v>
      </c>
      <c r="M1616" s="1" t="s">
        <v>9</v>
      </c>
    </row>
    <row r="1617" spans="1:13">
      <c r="A1617" s="1">
        <v>100009035</v>
      </c>
      <c r="B1617" s="1" t="s">
        <v>2344</v>
      </c>
      <c r="C1617" s="1" t="s">
        <v>2885</v>
      </c>
      <c r="D1617" s="1" t="s">
        <v>176</v>
      </c>
      <c r="E1617" s="1" t="s">
        <v>11</v>
      </c>
      <c r="F1617" s="1" t="s">
        <v>12</v>
      </c>
      <c r="G1617" s="1" t="s">
        <v>6053</v>
      </c>
      <c r="H1617" s="1">
        <v>100009035</v>
      </c>
      <c r="I1617" s="1">
        <v>1</v>
      </c>
      <c r="J1617" s="1" t="s">
        <v>2948</v>
      </c>
      <c r="K1617" s="1" t="s">
        <v>2949</v>
      </c>
      <c r="L1617" s="1" t="s">
        <v>32</v>
      </c>
      <c r="M1617" s="1" t="s">
        <v>9</v>
      </c>
    </row>
    <row r="1618" spans="1:13">
      <c r="A1618" s="1">
        <v>100009045</v>
      </c>
      <c r="B1618" s="1" t="s">
        <v>2344</v>
      </c>
      <c r="C1618" s="1" t="s">
        <v>2885</v>
      </c>
      <c r="D1618" s="1" t="s">
        <v>2950</v>
      </c>
      <c r="E1618" s="1" t="s">
        <v>11</v>
      </c>
      <c r="F1618" s="1" t="s">
        <v>12</v>
      </c>
      <c r="G1618" s="1" t="s">
        <v>6054</v>
      </c>
      <c r="H1618" s="1">
        <v>100009048</v>
      </c>
      <c r="I1618" s="1">
        <v>2</v>
      </c>
      <c r="J1618" s="1" t="s">
        <v>2951</v>
      </c>
      <c r="K1618" s="1" t="s">
        <v>2952</v>
      </c>
      <c r="L1618" s="1" t="s">
        <v>32</v>
      </c>
      <c r="M1618" s="1" t="s">
        <v>9</v>
      </c>
    </row>
    <row r="1619" spans="1:13">
      <c r="A1619" s="1">
        <v>100009048</v>
      </c>
      <c r="B1619" s="1" t="s">
        <v>2344</v>
      </c>
      <c r="C1619" s="1" t="s">
        <v>2885</v>
      </c>
      <c r="D1619" s="1" t="s">
        <v>2953</v>
      </c>
      <c r="E1619" s="1" t="s">
        <v>11</v>
      </c>
      <c r="F1619" s="1" t="s">
        <v>12</v>
      </c>
      <c r="G1619" s="1" t="s">
        <v>6053</v>
      </c>
      <c r="H1619" s="1">
        <v>100009048</v>
      </c>
      <c r="I1619" s="1">
        <v>2</v>
      </c>
      <c r="J1619" s="1" t="s">
        <v>2954</v>
      </c>
      <c r="K1619" s="1" t="s">
        <v>2952</v>
      </c>
      <c r="L1619" s="1" t="s">
        <v>32</v>
      </c>
      <c r="M1619" s="1" t="s">
        <v>9</v>
      </c>
    </row>
    <row r="1620" spans="1:13">
      <c r="A1620" s="1">
        <v>100009064</v>
      </c>
      <c r="B1620" s="1" t="s">
        <v>2344</v>
      </c>
      <c r="C1620" s="1" t="s">
        <v>2885</v>
      </c>
      <c r="D1620" s="1" t="s">
        <v>2955</v>
      </c>
      <c r="E1620" s="1" t="s">
        <v>11</v>
      </c>
      <c r="F1620" s="1" t="s">
        <v>12</v>
      </c>
      <c r="G1620" s="1" t="s">
        <v>6053</v>
      </c>
      <c r="H1620" s="1">
        <v>100009064</v>
      </c>
      <c r="I1620" s="1">
        <v>1</v>
      </c>
      <c r="J1620" s="1" t="s">
        <v>2956</v>
      </c>
      <c r="K1620" s="1" t="s">
        <v>2957</v>
      </c>
      <c r="L1620" s="1" t="s">
        <v>32</v>
      </c>
      <c r="M1620" s="1" t="s">
        <v>9</v>
      </c>
    </row>
    <row r="1621" spans="1:13">
      <c r="A1621" s="1">
        <v>100009071</v>
      </c>
      <c r="B1621" s="1" t="s">
        <v>2344</v>
      </c>
      <c r="C1621" s="1" t="s">
        <v>2885</v>
      </c>
      <c r="D1621" s="1" t="s">
        <v>176</v>
      </c>
      <c r="E1621" s="1" t="s">
        <v>11</v>
      </c>
      <c r="F1621" s="1" t="s">
        <v>12</v>
      </c>
      <c r="G1621" s="1" t="s">
        <v>6053</v>
      </c>
      <c r="H1621" s="1">
        <v>100009071</v>
      </c>
      <c r="I1621" s="1">
        <v>1</v>
      </c>
      <c r="J1621" s="1" t="s">
        <v>2958</v>
      </c>
      <c r="K1621" s="1" t="s">
        <v>2959</v>
      </c>
      <c r="L1621" s="1" t="s">
        <v>32</v>
      </c>
      <c r="M1621" s="1" t="s">
        <v>9</v>
      </c>
    </row>
    <row r="1622" spans="1:13">
      <c r="A1622" s="1">
        <v>100009083</v>
      </c>
      <c r="B1622" s="1" t="s">
        <v>2344</v>
      </c>
      <c r="C1622" s="1" t="s">
        <v>2885</v>
      </c>
      <c r="D1622" s="1" t="s">
        <v>176</v>
      </c>
      <c r="E1622" s="1" t="s">
        <v>11</v>
      </c>
      <c r="F1622" s="1" t="s">
        <v>12</v>
      </c>
      <c r="G1622" s="1" t="s">
        <v>6053</v>
      </c>
      <c r="H1622" s="1">
        <v>100009083</v>
      </c>
      <c r="I1622" s="1">
        <v>1</v>
      </c>
      <c r="J1622" s="1" t="s">
        <v>2960</v>
      </c>
      <c r="K1622" s="1" t="s">
        <v>2961</v>
      </c>
      <c r="L1622" s="1" t="s">
        <v>32</v>
      </c>
      <c r="M1622" s="1" t="s">
        <v>9</v>
      </c>
    </row>
    <row r="1623" spans="1:13">
      <c r="A1623" s="1">
        <v>100009097</v>
      </c>
      <c r="B1623" s="1" t="s">
        <v>2344</v>
      </c>
      <c r="C1623" s="1" t="s">
        <v>2885</v>
      </c>
      <c r="D1623" s="1" t="s">
        <v>2962</v>
      </c>
      <c r="E1623" s="1" t="s">
        <v>2</v>
      </c>
      <c r="F1623" s="1" t="s">
        <v>41</v>
      </c>
      <c r="G1623" s="1" t="s">
        <v>6053</v>
      </c>
      <c r="H1623" s="1">
        <v>100009097</v>
      </c>
      <c r="I1623" s="1">
        <v>2</v>
      </c>
      <c r="J1623" s="1" t="s">
        <v>2963</v>
      </c>
      <c r="K1623" s="1" t="s">
        <v>2390</v>
      </c>
      <c r="L1623" s="1" t="s">
        <v>44</v>
      </c>
      <c r="M1623" s="1" t="s">
        <v>9</v>
      </c>
    </row>
    <row r="1624" spans="1:13">
      <c r="A1624" s="1">
        <v>100009099</v>
      </c>
      <c r="B1624" s="1" t="s">
        <v>2344</v>
      </c>
      <c r="C1624" s="1" t="s">
        <v>2885</v>
      </c>
      <c r="D1624" s="1" t="s">
        <v>176</v>
      </c>
      <c r="E1624" s="1" t="s">
        <v>11</v>
      </c>
      <c r="F1624" s="1" t="s">
        <v>12</v>
      </c>
      <c r="G1624" s="1" t="s">
        <v>6053</v>
      </c>
      <c r="H1624" s="1">
        <v>100009099</v>
      </c>
      <c r="I1624" s="1">
        <v>1</v>
      </c>
      <c r="J1624" s="1" t="s">
        <v>2964</v>
      </c>
      <c r="K1624" s="1" t="s">
        <v>2961</v>
      </c>
      <c r="L1624" s="1" t="s">
        <v>32</v>
      </c>
      <c r="M1624" s="1" t="s">
        <v>9</v>
      </c>
    </row>
    <row r="1625" spans="1:13">
      <c r="A1625" s="1">
        <v>100009101</v>
      </c>
      <c r="B1625" s="1" t="s">
        <v>2344</v>
      </c>
      <c r="C1625" s="1" t="s">
        <v>2885</v>
      </c>
      <c r="D1625" s="1" t="s">
        <v>2965</v>
      </c>
      <c r="E1625" s="1" t="s">
        <v>2</v>
      </c>
      <c r="F1625" s="1" t="s">
        <v>277</v>
      </c>
      <c r="G1625" s="1" t="s">
        <v>6053</v>
      </c>
      <c r="H1625" s="1">
        <v>100009101</v>
      </c>
      <c r="I1625" s="1">
        <v>1</v>
      </c>
      <c r="J1625" s="1" t="s">
        <v>2963</v>
      </c>
      <c r="K1625" s="1" t="s">
        <v>2390</v>
      </c>
      <c r="L1625" s="1" t="s">
        <v>44</v>
      </c>
      <c r="M1625" s="1" t="s">
        <v>9</v>
      </c>
    </row>
    <row r="1626" spans="1:13">
      <c r="A1626" s="1">
        <v>100009103</v>
      </c>
      <c r="B1626" s="1" t="s">
        <v>2344</v>
      </c>
      <c r="C1626" s="1" t="s">
        <v>2885</v>
      </c>
      <c r="D1626" s="1" t="s">
        <v>176</v>
      </c>
      <c r="E1626" s="1" t="s">
        <v>11</v>
      </c>
      <c r="F1626" s="1" t="s">
        <v>12</v>
      </c>
      <c r="G1626" s="1" t="s">
        <v>6053</v>
      </c>
      <c r="H1626" s="1">
        <v>100009103</v>
      </c>
      <c r="I1626" s="1">
        <v>1</v>
      </c>
      <c r="J1626" s="1" t="s">
        <v>2966</v>
      </c>
      <c r="K1626" s="1" t="s">
        <v>2961</v>
      </c>
      <c r="L1626" s="1" t="s">
        <v>32</v>
      </c>
      <c r="M1626" s="1" t="s">
        <v>9</v>
      </c>
    </row>
    <row r="1627" spans="1:13">
      <c r="A1627" s="1">
        <v>100009110</v>
      </c>
      <c r="B1627" s="1" t="s">
        <v>2344</v>
      </c>
      <c r="C1627" s="1" t="s">
        <v>2885</v>
      </c>
      <c r="D1627" s="1" t="s">
        <v>2517</v>
      </c>
      <c r="E1627" s="1" t="s">
        <v>2</v>
      </c>
      <c r="F1627" s="1" t="s">
        <v>1452</v>
      </c>
      <c r="G1627" s="1" t="s">
        <v>6054</v>
      </c>
      <c r="H1627" s="1">
        <v>100017464</v>
      </c>
      <c r="I1627" s="1">
        <v>4</v>
      </c>
      <c r="J1627" s="1" t="s">
        <v>2967</v>
      </c>
      <c r="K1627" s="1" t="s">
        <v>2372</v>
      </c>
      <c r="L1627" s="1" t="s">
        <v>8</v>
      </c>
      <c r="M1627" s="1" t="s">
        <v>9</v>
      </c>
    </row>
    <row r="1628" spans="1:13">
      <c r="A1628" s="1">
        <v>100009111</v>
      </c>
      <c r="B1628" s="1" t="s">
        <v>2344</v>
      </c>
      <c r="C1628" s="1" t="s">
        <v>2885</v>
      </c>
      <c r="D1628" s="1" t="s">
        <v>2968</v>
      </c>
      <c r="E1628" s="1" t="s">
        <v>2</v>
      </c>
      <c r="F1628" s="1" t="s">
        <v>2969</v>
      </c>
      <c r="G1628" s="1" t="s">
        <v>6054</v>
      </c>
      <c r="H1628" s="1">
        <v>100017464</v>
      </c>
      <c r="I1628" s="1">
        <v>4</v>
      </c>
      <c r="J1628" s="1" t="s">
        <v>2967</v>
      </c>
      <c r="K1628" s="1" t="s">
        <v>2372</v>
      </c>
      <c r="L1628" s="1" t="s">
        <v>8</v>
      </c>
      <c r="M1628" s="1" t="s">
        <v>9</v>
      </c>
    </row>
    <row r="1629" spans="1:13">
      <c r="A1629" s="1">
        <v>100009114</v>
      </c>
      <c r="B1629" s="1" t="s">
        <v>2344</v>
      </c>
      <c r="C1629" s="1" t="s">
        <v>2885</v>
      </c>
      <c r="D1629" s="1" t="s">
        <v>2970</v>
      </c>
      <c r="E1629" s="1" t="s">
        <v>11</v>
      </c>
      <c r="F1629" s="1" t="s">
        <v>12</v>
      </c>
      <c r="G1629" s="1" t="s">
        <v>6053</v>
      </c>
      <c r="H1629" s="1">
        <v>100009114</v>
      </c>
      <c r="I1629" s="1">
        <v>1</v>
      </c>
      <c r="J1629" s="1" t="s">
        <v>2971</v>
      </c>
      <c r="K1629" s="1" t="s">
        <v>2972</v>
      </c>
      <c r="L1629" s="1" t="s">
        <v>39</v>
      </c>
      <c r="M1629" s="1" t="s">
        <v>9</v>
      </c>
    </row>
    <row r="1630" spans="1:13">
      <c r="A1630" s="1">
        <v>100009119</v>
      </c>
      <c r="B1630" s="1" t="s">
        <v>2344</v>
      </c>
      <c r="C1630" s="1" t="s">
        <v>2885</v>
      </c>
      <c r="D1630" s="1" t="s">
        <v>176</v>
      </c>
      <c r="E1630" s="1" t="s">
        <v>11</v>
      </c>
      <c r="F1630" s="1" t="s">
        <v>12</v>
      </c>
      <c r="G1630" s="1" t="s">
        <v>6053</v>
      </c>
      <c r="H1630" s="1">
        <v>100009119</v>
      </c>
      <c r="I1630" s="1">
        <v>2</v>
      </c>
      <c r="J1630" s="1" t="s">
        <v>2973</v>
      </c>
      <c r="K1630" s="1" t="s">
        <v>2961</v>
      </c>
      <c r="L1630" s="1" t="s">
        <v>32</v>
      </c>
      <c r="M1630" s="1" t="s">
        <v>9</v>
      </c>
    </row>
    <row r="1631" spans="1:13">
      <c r="A1631" s="1">
        <v>100009125</v>
      </c>
      <c r="B1631" s="1" t="s">
        <v>2344</v>
      </c>
      <c r="C1631" s="1" t="s">
        <v>2885</v>
      </c>
      <c r="D1631" s="1" t="s">
        <v>1954</v>
      </c>
      <c r="E1631" s="1" t="s">
        <v>126</v>
      </c>
      <c r="F1631" s="1" t="s">
        <v>127</v>
      </c>
      <c r="G1631" s="1" t="s">
        <v>6053</v>
      </c>
      <c r="H1631" s="1">
        <v>100009125</v>
      </c>
      <c r="I1631" s="1">
        <v>1</v>
      </c>
      <c r="J1631" s="1" t="s">
        <v>2974</v>
      </c>
      <c r="K1631" s="1" t="s">
        <v>2975</v>
      </c>
      <c r="L1631" s="1" t="s">
        <v>44</v>
      </c>
      <c r="M1631" s="1" t="s">
        <v>9</v>
      </c>
    </row>
    <row r="1632" spans="1:13">
      <c r="A1632" s="1">
        <v>100009126</v>
      </c>
      <c r="B1632" s="1" t="s">
        <v>2344</v>
      </c>
      <c r="C1632" s="1" t="s">
        <v>2885</v>
      </c>
      <c r="D1632" s="1" t="s">
        <v>167</v>
      </c>
      <c r="E1632" s="1" t="s">
        <v>20</v>
      </c>
      <c r="F1632" s="1" t="s">
        <v>167</v>
      </c>
      <c r="G1632" s="1" t="s">
        <v>6053</v>
      </c>
      <c r="H1632" s="1">
        <v>100009126</v>
      </c>
      <c r="I1632" s="1">
        <v>1</v>
      </c>
      <c r="J1632" s="1" t="s">
        <v>2976</v>
      </c>
      <c r="K1632" s="1" t="s">
        <v>2349</v>
      </c>
      <c r="L1632" s="1" t="s">
        <v>15</v>
      </c>
      <c r="M1632" s="1" t="s">
        <v>9</v>
      </c>
    </row>
    <row r="1633" spans="1:13">
      <c r="A1633" s="1">
        <v>100009129</v>
      </c>
      <c r="B1633" s="1" t="s">
        <v>2344</v>
      </c>
      <c r="C1633" s="1" t="s">
        <v>2885</v>
      </c>
      <c r="D1633" s="1" t="s">
        <v>18</v>
      </c>
      <c r="E1633" s="1" t="s">
        <v>27</v>
      </c>
      <c r="F1633" s="1" t="s">
        <v>18</v>
      </c>
      <c r="G1633" s="1" t="s">
        <v>6053</v>
      </c>
      <c r="H1633" s="1">
        <v>100009129</v>
      </c>
      <c r="I1633" s="1">
        <v>1</v>
      </c>
      <c r="J1633" s="1" t="s">
        <v>2977</v>
      </c>
      <c r="K1633" s="1" t="s">
        <v>2349</v>
      </c>
      <c r="L1633" s="1" t="s">
        <v>15</v>
      </c>
      <c r="M1633" s="1" t="s">
        <v>9</v>
      </c>
    </row>
    <row r="1634" spans="1:13">
      <c r="A1634" s="1">
        <v>100009130</v>
      </c>
      <c r="B1634" s="1" t="s">
        <v>2344</v>
      </c>
      <c r="C1634" s="1" t="s">
        <v>2885</v>
      </c>
      <c r="D1634" s="1" t="s">
        <v>203</v>
      </c>
      <c r="E1634" s="1" t="s">
        <v>20</v>
      </c>
      <c r="F1634" s="1" t="s">
        <v>203</v>
      </c>
      <c r="G1634" s="1" t="s">
        <v>6053</v>
      </c>
      <c r="H1634" s="1">
        <v>100009130</v>
      </c>
      <c r="I1634" s="1">
        <v>1</v>
      </c>
      <c r="J1634" s="1" t="s">
        <v>2978</v>
      </c>
      <c r="K1634" s="1" t="s">
        <v>2349</v>
      </c>
      <c r="L1634" s="1" t="s">
        <v>15</v>
      </c>
      <c r="M1634" s="1" t="s">
        <v>9</v>
      </c>
    </row>
    <row r="1635" spans="1:13">
      <c r="A1635" s="1">
        <v>100009141</v>
      </c>
      <c r="B1635" s="1" t="s">
        <v>2344</v>
      </c>
      <c r="C1635" s="1" t="s">
        <v>2885</v>
      </c>
      <c r="D1635" s="1" t="s">
        <v>898</v>
      </c>
      <c r="E1635" s="1" t="s">
        <v>2</v>
      </c>
      <c r="F1635" s="1" t="s">
        <v>46</v>
      </c>
      <c r="G1635" s="1" t="s">
        <v>6054</v>
      </c>
      <c r="H1635" s="1">
        <v>100017469</v>
      </c>
      <c r="I1635" s="1">
        <v>4</v>
      </c>
      <c r="J1635" s="1" t="s">
        <v>2979</v>
      </c>
      <c r="K1635" s="1" t="s">
        <v>2372</v>
      </c>
      <c r="L1635" s="1" t="s">
        <v>8</v>
      </c>
      <c r="M1635" s="1" t="s">
        <v>16</v>
      </c>
    </row>
    <row r="1636" spans="1:13">
      <c r="A1636" s="1">
        <v>100009144</v>
      </c>
      <c r="B1636" s="1" t="s">
        <v>2344</v>
      </c>
      <c r="C1636" s="1" t="s">
        <v>2885</v>
      </c>
      <c r="D1636" s="1" t="s">
        <v>2980</v>
      </c>
      <c r="E1636" s="1" t="s">
        <v>27</v>
      </c>
      <c r="F1636" s="1" t="s">
        <v>18</v>
      </c>
      <c r="G1636" s="1" t="s">
        <v>6053</v>
      </c>
      <c r="H1636" s="1">
        <v>100009144</v>
      </c>
      <c r="I1636" s="1">
        <v>1</v>
      </c>
      <c r="J1636" s="1" t="s">
        <v>2981</v>
      </c>
      <c r="K1636" s="1" t="s">
        <v>2982</v>
      </c>
      <c r="L1636" s="1" t="s">
        <v>39</v>
      </c>
      <c r="M1636" s="1" t="s">
        <v>16</v>
      </c>
    </row>
    <row r="1637" spans="1:13">
      <c r="A1637" s="1">
        <v>100009145</v>
      </c>
      <c r="B1637" s="1" t="s">
        <v>2344</v>
      </c>
      <c r="C1637" s="1" t="s">
        <v>2885</v>
      </c>
      <c r="D1637" s="1" t="s">
        <v>63</v>
      </c>
      <c r="E1637" s="1" t="s">
        <v>24</v>
      </c>
      <c r="F1637" s="1" t="s">
        <v>64</v>
      </c>
      <c r="G1637" s="1" t="s">
        <v>6053</v>
      </c>
      <c r="H1637" s="1">
        <v>100009145</v>
      </c>
      <c r="I1637" s="1">
        <v>1</v>
      </c>
      <c r="J1637" s="1" t="s">
        <v>2983</v>
      </c>
      <c r="K1637" s="1" t="s">
        <v>2349</v>
      </c>
      <c r="L1637" s="1" t="s">
        <v>15</v>
      </c>
      <c r="M1637" s="1" t="s">
        <v>9</v>
      </c>
    </row>
    <row r="1638" spans="1:13">
      <c r="A1638" s="1">
        <v>100009151</v>
      </c>
      <c r="B1638" s="1" t="s">
        <v>2344</v>
      </c>
      <c r="C1638" s="1" t="s">
        <v>2885</v>
      </c>
      <c r="D1638" s="1" t="s">
        <v>2984</v>
      </c>
      <c r="E1638" s="1" t="s">
        <v>20</v>
      </c>
      <c r="F1638" s="1" t="s">
        <v>72</v>
      </c>
      <c r="G1638" s="1" t="s">
        <v>6053</v>
      </c>
      <c r="H1638" s="1">
        <v>100009151</v>
      </c>
      <c r="I1638" s="1">
        <v>1</v>
      </c>
      <c r="J1638" s="1" t="s">
        <v>2985</v>
      </c>
      <c r="K1638" s="1" t="s">
        <v>2986</v>
      </c>
      <c r="L1638" s="1" t="s">
        <v>44</v>
      </c>
      <c r="M1638" s="1" t="s">
        <v>9</v>
      </c>
    </row>
    <row r="1639" spans="1:13">
      <c r="A1639" s="1">
        <v>100009154</v>
      </c>
      <c r="B1639" s="1" t="s">
        <v>2344</v>
      </c>
      <c r="C1639" s="1" t="s">
        <v>2885</v>
      </c>
      <c r="D1639" s="1" t="s">
        <v>12</v>
      </c>
      <c r="E1639" s="1" t="s">
        <v>11</v>
      </c>
      <c r="F1639" s="1" t="s">
        <v>12</v>
      </c>
      <c r="G1639" s="1" t="s">
        <v>6053</v>
      </c>
      <c r="H1639" s="1">
        <v>100009154</v>
      </c>
      <c r="I1639" s="1">
        <v>1</v>
      </c>
      <c r="J1639" s="1" t="s">
        <v>2987</v>
      </c>
      <c r="K1639" s="1" t="s">
        <v>2961</v>
      </c>
      <c r="L1639" s="1" t="s">
        <v>32</v>
      </c>
      <c r="M1639" s="1" t="s">
        <v>9</v>
      </c>
    </row>
    <row r="1640" spans="1:13">
      <c r="A1640" s="1">
        <v>100009161</v>
      </c>
      <c r="B1640" s="1" t="s">
        <v>2344</v>
      </c>
      <c r="C1640" s="1" t="s">
        <v>2885</v>
      </c>
      <c r="D1640" s="1" t="s">
        <v>12</v>
      </c>
      <c r="E1640" s="1" t="s">
        <v>11</v>
      </c>
      <c r="F1640" s="1" t="s">
        <v>12</v>
      </c>
      <c r="G1640" s="1" t="s">
        <v>6053</v>
      </c>
      <c r="H1640" s="1">
        <v>100009161</v>
      </c>
      <c r="I1640" s="1">
        <v>1</v>
      </c>
      <c r="J1640" s="1" t="s">
        <v>2988</v>
      </c>
      <c r="K1640" s="1" t="s">
        <v>2961</v>
      </c>
      <c r="L1640" s="1" t="s">
        <v>32</v>
      </c>
      <c r="M1640" s="1" t="s">
        <v>9</v>
      </c>
    </row>
    <row r="1641" spans="1:13">
      <c r="A1641" s="1">
        <v>100009163</v>
      </c>
      <c r="B1641" s="1" t="s">
        <v>2344</v>
      </c>
      <c r="C1641" s="1" t="s">
        <v>2885</v>
      </c>
      <c r="D1641" s="1" t="s">
        <v>250</v>
      </c>
      <c r="E1641" s="1" t="s">
        <v>20</v>
      </c>
      <c r="F1641" s="1" t="s">
        <v>72</v>
      </c>
      <c r="G1641" s="1" t="s">
        <v>6053</v>
      </c>
      <c r="H1641" s="1">
        <v>100009163</v>
      </c>
      <c r="I1641" s="1">
        <v>1</v>
      </c>
      <c r="J1641" s="1" t="s">
        <v>2989</v>
      </c>
      <c r="K1641" s="1" t="s">
        <v>2349</v>
      </c>
      <c r="L1641" s="1" t="s">
        <v>15</v>
      </c>
      <c r="M1641" s="1" t="s">
        <v>16</v>
      </c>
    </row>
    <row r="1642" spans="1:13">
      <c r="A1642" s="1">
        <v>100009168</v>
      </c>
      <c r="B1642" s="1" t="s">
        <v>2344</v>
      </c>
      <c r="C1642" s="1" t="s">
        <v>2885</v>
      </c>
      <c r="D1642" s="1" t="s">
        <v>12</v>
      </c>
      <c r="E1642" s="1" t="s">
        <v>11</v>
      </c>
      <c r="F1642" s="1" t="s">
        <v>12</v>
      </c>
      <c r="G1642" s="1" t="s">
        <v>6053</v>
      </c>
      <c r="H1642" s="1">
        <v>100009168</v>
      </c>
      <c r="I1642" s="1">
        <v>1</v>
      </c>
      <c r="J1642" s="1" t="s">
        <v>2990</v>
      </c>
      <c r="K1642" s="1" t="s">
        <v>2961</v>
      </c>
      <c r="L1642" s="1" t="s">
        <v>32</v>
      </c>
      <c r="M1642" s="1" t="s">
        <v>9</v>
      </c>
    </row>
    <row r="1643" spans="1:13">
      <c r="A1643" s="1">
        <v>100009175</v>
      </c>
      <c r="B1643" s="1" t="s">
        <v>2344</v>
      </c>
      <c r="C1643" s="1" t="s">
        <v>2885</v>
      </c>
      <c r="D1643" s="1" t="s">
        <v>12</v>
      </c>
      <c r="E1643" s="1" t="s">
        <v>11</v>
      </c>
      <c r="F1643" s="1" t="s">
        <v>12</v>
      </c>
      <c r="G1643" s="1" t="s">
        <v>6053</v>
      </c>
      <c r="H1643" s="1">
        <v>100009175</v>
      </c>
      <c r="I1643" s="1">
        <v>1</v>
      </c>
      <c r="J1643" s="1" t="s">
        <v>2991</v>
      </c>
      <c r="K1643" s="1" t="s">
        <v>2961</v>
      </c>
      <c r="L1643" s="1" t="s">
        <v>32</v>
      </c>
      <c r="M1643" s="1" t="s">
        <v>9</v>
      </c>
    </row>
    <row r="1644" spans="1:13">
      <c r="A1644" s="1">
        <v>100009180</v>
      </c>
      <c r="B1644" s="1" t="s">
        <v>2344</v>
      </c>
      <c r="C1644" s="1" t="s">
        <v>2885</v>
      </c>
      <c r="D1644" s="1" t="s">
        <v>12</v>
      </c>
      <c r="E1644" s="1" t="s">
        <v>11</v>
      </c>
      <c r="F1644" s="1" t="s">
        <v>12</v>
      </c>
      <c r="G1644" s="1" t="s">
        <v>6053</v>
      </c>
      <c r="H1644" s="1">
        <v>100009180</v>
      </c>
      <c r="I1644" s="1">
        <v>1</v>
      </c>
      <c r="J1644" s="1" t="s">
        <v>2992</v>
      </c>
      <c r="K1644" s="1" t="s">
        <v>2961</v>
      </c>
      <c r="L1644" s="1" t="s">
        <v>32</v>
      </c>
      <c r="M1644" s="1" t="s">
        <v>9</v>
      </c>
    </row>
    <row r="1645" spans="1:13">
      <c r="A1645" s="1">
        <v>100009181</v>
      </c>
      <c r="B1645" s="1" t="s">
        <v>2344</v>
      </c>
      <c r="C1645" s="1" t="s">
        <v>2885</v>
      </c>
      <c r="D1645" s="1" t="s">
        <v>494</v>
      </c>
      <c r="E1645" s="1" t="s">
        <v>2</v>
      </c>
      <c r="F1645" s="1" t="s">
        <v>46</v>
      </c>
      <c r="G1645" s="1" t="s">
        <v>6054</v>
      </c>
      <c r="H1645" s="1">
        <v>100017469</v>
      </c>
      <c r="I1645" s="1">
        <v>4</v>
      </c>
      <c r="J1645" s="1" t="s">
        <v>2993</v>
      </c>
      <c r="K1645" s="1" t="s">
        <v>2372</v>
      </c>
      <c r="L1645" s="1" t="s">
        <v>8</v>
      </c>
      <c r="M1645" s="1" t="s">
        <v>9</v>
      </c>
    </row>
    <row r="1646" spans="1:13">
      <c r="A1646" s="1">
        <v>100009182</v>
      </c>
      <c r="B1646" s="1" t="s">
        <v>2344</v>
      </c>
      <c r="C1646" s="1" t="s">
        <v>2885</v>
      </c>
      <c r="D1646" s="1" t="s">
        <v>473</v>
      </c>
      <c r="E1646" s="1" t="s">
        <v>11</v>
      </c>
      <c r="F1646" s="1" t="s">
        <v>12</v>
      </c>
      <c r="G1646" s="1" t="s">
        <v>6054</v>
      </c>
      <c r="H1646" s="1">
        <v>100009119</v>
      </c>
      <c r="I1646" s="1">
        <v>2</v>
      </c>
      <c r="J1646" s="1" t="s">
        <v>2994</v>
      </c>
      <c r="K1646" s="1" t="s">
        <v>2961</v>
      </c>
      <c r="L1646" s="1" t="s">
        <v>32</v>
      </c>
      <c r="M1646" s="1" t="s">
        <v>9</v>
      </c>
    </row>
    <row r="1647" spans="1:13">
      <c r="A1647" s="1">
        <v>100009190</v>
      </c>
      <c r="B1647" s="1" t="s">
        <v>2344</v>
      </c>
      <c r="C1647" s="1" t="s">
        <v>2885</v>
      </c>
      <c r="D1647" s="1" t="s">
        <v>2995</v>
      </c>
      <c r="E1647" s="1" t="s">
        <v>11</v>
      </c>
      <c r="F1647" s="1" t="s">
        <v>12</v>
      </c>
      <c r="G1647" s="1" t="s">
        <v>6054</v>
      </c>
      <c r="H1647" s="1">
        <v>100017467</v>
      </c>
      <c r="I1647" s="1">
        <v>3</v>
      </c>
      <c r="J1647" s="1" t="s">
        <v>2996</v>
      </c>
      <c r="K1647" s="1" t="s">
        <v>1215</v>
      </c>
      <c r="L1647" s="1" t="s">
        <v>39</v>
      </c>
      <c r="M1647" s="1" t="s">
        <v>9</v>
      </c>
    </row>
    <row r="1648" spans="1:13">
      <c r="A1648" s="1">
        <v>100009191</v>
      </c>
      <c r="B1648" s="1" t="s">
        <v>2344</v>
      </c>
      <c r="C1648" s="1" t="s">
        <v>2885</v>
      </c>
      <c r="D1648" s="1" t="s">
        <v>2997</v>
      </c>
      <c r="E1648" s="1" t="s">
        <v>27</v>
      </c>
      <c r="F1648" s="1" t="s">
        <v>18</v>
      </c>
      <c r="G1648" s="1" t="s">
        <v>6054</v>
      </c>
      <c r="H1648" s="1">
        <v>100017467</v>
      </c>
      <c r="I1648" s="1">
        <v>3</v>
      </c>
      <c r="J1648" s="1" t="s">
        <v>2996</v>
      </c>
      <c r="K1648" s="1" t="s">
        <v>1215</v>
      </c>
      <c r="L1648" s="1" t="s">
        <v>39</v>
      </c>
      <c r="M1648" s="1" t="s">
        <v>9</v>
      </c>
    </row>
    <row r="1649" spans="1:13">
      <c r="A1649" s="1">
        <v>100009199</v>
      </c>
      <c r="B1649" s="1" t="s">
        <v>2344</v>
      </c>
      <c r="C1649" s="1" t="s">
        <v>2885</v>
      </c>
      <c r="D1649" s="1" t="s">
        <v>12</v>
      </c>
      <c r="E1649" s="1" t="s">
        <v>11</v>
      </c>
      <c r="F1649" s="1" t="s">
        <v>12</v>
      </c>
      <c r="G1649" s="1" t="s">
        <v>6053</v>
      </c>
      <c r="H1649" s="1">
        <v>100009199</v>
      </c>
      <c r="I1649" s="1">
        <v>1</v>
      </c>
      <c r="J1649" s="1" t="s">
        <v>2998</v>
      </c>
      <c r="K1649" s="1" t="s">
        <v>2961</v>
      </c>
      <c r="L1649" s="1" t="s">
        <v>32</v>
      </c>
      <c r="M1649" s="1" t="s">
        <v>9</v>
      </c>
    </row>
    <row r="1650" spans="1:13">
      <c r="A1650" s="1">
        <v>100009201</v>
      </c>
      <c r="B1650" s="1" t="s">
        <v>2344</v>
      </c>
      <c r="C1650" s="1" t="s">
        <v>2885</v>
      </c>
      <c r="D1650" s="1" t="s">
        <v>171</v>
      </c>
      <c r="E1650" s="1" t="s">
        <v>27</v>
      </c>
      <c r="F1650" s="1" t="s">
        <v>18</v>
      </c>
      <c r="G1650" s="1" t="s">
        <v>6053</v>
      </c>
      <c r="H1650" s="1">
        <v>100009201</v>
      </c>
      <c r="I1650" s="1">
        <v>1</v>
      </c>
      <c r="J1650" s="1" t="s">
        <v>2999</v>
      </c>
      <c r="K1650" s="1" t="s">
        <v>3000</v>
      </c>
      <c r="L1650" s="1" t="s">
        <v>44</v>
      </c>
      <c r="M1650" s="1" t="s">
        <v>9</v>
      </c>
    </row>
    <row r="1651" spans="1:13">
      <c r="A1651" s="1">
        <v>100009205</v>
      </c>
      <c r="B1651" s="1" t="s">
        <v>2344</v>
      </c>
      <c r="C1651" s="1" t="s">
        <v>2885</v>
      </c>
      <c r="D1651" s="1" t="s">
        <v>150</v>
      </c>
      <c r="E1651" s="1" t="s">
        <v>11</v>
      </c>
      <c r="F1651" s="1" t="s">
        <v>12</v>
      </c>
      <c r="G1651" s="1" t="s">
        <v>6053</v>
      </c>
      <c r="H1651" s="1">
        <v>100009205</v>
      </c>
      <c r="I1651" s="1">
        <v>1</v>
      </c>
      <c r="J1651" s="1" t="s">
        <v>2999</v>
      </c>
      <c r="K1651" s="1" t="s">
        <v>3001</v>
      </c>
      <c r="L1651" s="1" t="s">
        <v>44</v>
      </c>
      <c r="M1651" s="1" t="s">
        <v>9</v>
      </c>
    </row>
    <row r="1652" spans="1:13">
      <c r="A1652" s="1">
        <v>100009214</v>
      </c>
      <c r="B1652" s="1" t="s">
        <v>2344</v>
      </c>
      <c r="C1652" s="1" t="s">
        <v>2885</v>
      </c>
      <c r="D1652" s="1" t="s">
        <v>1108</v>
      </c>
      <c r="E1652" s="1" t="s">
        <v>20</v>
      </c>
      <c r="F1652" s="1" t="s">
        <v>72</v>
      </c>
      <c r="G1652" s="1" t="s">
        <v>6053</v>
      </c>
      <c r="H1652" s="1">
        <v>100009214</v>
      </c>
      <c r="I1652" s="1">
        <v>1</v>
      </c>
      <c r="J1652" s="1" t="s">
        <v>3002</v>
      </c>
      <c r="K1652" s="1" t="s">
        <v>2349</v>
      </c>
      <c r="L1652" s="1" t="s">
        <v>15</v>
      </c>
      <c r="M1652" s="1" t="s">
        <v>9</v>
      </c>
    </row>
    <row r="1653" spans="1:13">
      <c r="A1653" s="1">
        <v>100009217</v>
      </c>
      <c r="B1653" s="1" t="s">
        <v>2344</v>
      </c>
      <c r="C1653" s="1" t="s">
        <v>2885</v>
      </c>
      <c r="D1653" s="1" t="s">
        <v>3003</v>
      </c>
      <c r="E1653" s="1" t="s">
        <v>11</v>
      </c>
      <c r="F1653" s="1" t="s">
        <v>12</v>
      </c>
      <c r="G1653" s="1" t="s">
        <v>6053</v>
      </c>
      <c r="H1653" s="1">
        <v>100009217</v>
      </c>
      <c r="I1653" s="1">
        <v>1</v>
      </c>
      <c r="J1653" s="1" t="s">
        <v>3004</v>
      </c>
      <c r="K1653" s="1" t="s">
        <v>1215</v>
      </c>
      <c r="L1653" s="1" t="s">
        <v>39</v>
      </c>
      <c r="M1653" s="1" t="s">
        <v>69</v>
      </c>
    </row>
    <row r="1654" spans="1:13">
      <c r="A1654" s="1">
        <v>100009222</v>
      </c>
      <c r="B1654" s="1" t="s">
        <v>2344</v>
      </c>
      <c r="C1654" s="1" t="s">
        <v>2885</v>
      </c>
      <c r="D1654" s="1" t="s">
        <v>156</v>
      </c>
      <c r="E1654" s="1" t="s">
        <v>20</v>
      </c>
      <c r="F1654" s="1" t="s">
        <v>72</v>
      </c>
      <c r="G1654" s="1" t="s">
        <v>6053</v>
      </c>
      <c r="H1654" s="1">
        <v>100009222</v>
      </c>
      <c r="I1654" s="1">
        <v>1</v>
      </c>
      <c r="J1654" s="1" t="s">
        <v>3005</v>
      </c>
      <c r="K1654" s="1" t="s">
        <v>2349</v>
      </c>
      <c r="L1654" s="1" t="s">
        <v>15</v>
      </c>
      <c r="M1654" s="1" t="s">
        <v>9</v>
      </c>
    </row>
    <row r="1655" spans="1:13">
      <c r="A1655" s="1">
        <v>100009228</v>
      </c>
      <c r="B1655" s="1" t="s">
        <v>2344</v>
      </c>
      <c r="C1655" s="1" t="s">
        <v>2885</v>
      </c>
      <c r="D1655" s="1" t="s">
        <v>3006</v>
      </c>
      <c r="E1655" s="1" t="s">
        <v>2</v>
      </c>
      <c r="F1655" s="1" t="s">
        <v>183</v>
      </c>
      <c r="G1655" s="1" t="s">
        <v>6054</v>
      </c>
      <c r="H1655" s="1">
        <v>100007646</v>
      </c>
      <c r="I1655" s="1">
        <v>2</v>
      </c>
      <c r="J1655" s="1" t="s">
        <v>3007</v>
      </c>
      <c r="K1655" s="1" t="s">
        <v>2372</v>
      </c>
      <c r="L1655" s="1" t="s">
        <v>8</v>
      </c>
      <c r="M1655" s="1" t="s">
        <v>9</v>
      </c>
    </row>
    <row r="1656" spans="1:13">
      <c r="A1656" s="1">
        <v>100009235</v>
      </c>
      <c r="B1656" s="1" t="s">
        <v>2344</v>
      </c>
      <c r="C1656" s="1" t="s">
        <v>2885</v>
      </c>
      <c r="D1656" s="1" t="s">
        <v>3008</v>
      </c>
      <c r="E1656" s="1" t="s">
        <v>20</v>
      </c>
      <c r="F1656" s="1" t="s">
        <v>72</v>
      </c>
      <c r="G1656" s="1" t="s">
        <v>6053</v>
      </c>
      <c r="H1656" s="1">
        <v>100009235</v>
      </c>
      <c r="I1656" s="1">
        <v>1</v>
      </c>
      <c r="J1656" s="1" t="s">
        <v>3009</v>
      </c>
      <c r="K1656" s="1" t="s">
        <v>3010</v>
      </c>
      <c r="L1656" s="1" t="s">
        <v>39</v>
      </c>
      <c r="M1656" s="1" t="s">
        <v>9</v>
      </c>
    </row>
    <row r="1657" spans="1:13">
      <c r="A1657" s="1">
        <v>100009236</v>
      </c>
      <c r="B1657" s="1" t="s">
        <v>2344</v>
      </c>
      <c r="C1657" s="1" t="s">
        <v>2885</v>
      </c>
      <c r="D1657" s="1" t="s">
        <v>120</v>
      </c>
      <c r="E1657" s="1" t="s">
        <v>20</v>
      </c>
      <c r="F1657" s="1" t="s">
        <v>72</v>
      </c>
      <c r="G1657" s="1" t="s">
        <v>6053</v>
      </c>
      <c r="H1657" s="1">
        <v>100009236</v>
      </c>
      <c r="I1657" s="1">
        <v>1</v>
      </c>
      <c r="J1657" s="1" t="s">
        <v>3009</v>
      </c>
      <c r="K1657" s="1" t="s">
        <v>3011</v>
      </c>
      <c r="L1657" s="1" t="s">
        <v>44</v>
      </c>
      <c r="M1657" s="1" t="s">
        <v>9</v>
      </c>
    </row>
    <row r="1658" spans="1:13">
      <c r="A1658" s="1">
        <v>100009238</v>
      </c>
      <c r="B1658" s="1" t="s">
        <v>2344</v>
      </c>
      <c r="C1658" s="1" t="s">
        <v>2885</v>
      </c>
      <c r="D1658" s="1" t="s">
        <v>378</v>
      </c>
      <c r="E1658" s="1" t="s">
        <v>20</v>
      </c>
      <c r="F1658" s="1" t="s">
        <v>72</v>
      </c>
      <c r="G1658" s="1" t="s">
        <v>6053</v>
      </c>
      <c r="H1658" s="1">
        <v>100009238</v>
      </c>
      <c r="I1658" s="1">
        <v>1</v>
      </c>
      <c r="J1658" s="1" t="s">
        <v>3012</v>
      </c>
      <c r="K1658" s="1" t="s">
        <v>2349</v>
      </c>
      <c r="L1658" s="1" t="s">
        <v>15</v>
      </c>
      <c r="M1658" s="1" t="s">
        <v>9</v>
      </c>
    </row>
    <row r="1659" spans="1:13">
      <c r="A1659" s="1">
        <v>100009242</v>
      </c>
      <c r="B1659" s="1" t="s">
        <v>2344</v>
      </c>
      <c r="C1659" s="1" t="s">
        <v>2885</v>
      </c>
      <c r="D1659" s="1" t="s">
        <v>12</v>
      </c>
      <c r="E1659" s="1" t="s">
        <v>11</v>
      </c>
      <c r="F1659" s="1" t="s">
        <v>12</v>
      </c>
      <c r="G1659" s="1" t="s">
        <v>6053</v>
      </c>
      <c r="H1659" s="1">
        <v>100009242</v>
      </c>
      <c r="I1659" s="1">
        <v>1</v>
      </c>
      <c r="J1659" s="1" t="s">
        <v>3013</v>
      </c>
      <c r="K1659" s="1" t="s">
        <v>2961</v>
      </c>
      <c r="L1659" s="1" t="s">
        <v>32</v>
      </c>
      <c r="M1659" s="1" t="s">
        <v>9</v>
      </c>
    </row>
    <row r="1660" spans="1:13">
      <c r="A1660" s="1">
        <v>100009251</v>
      </c>
      <c r="B1660" s="1" t="s">
        <v>2344</v>
      </c>
      <c r="C1660" s="1" t="s">
        <v>2885</v>
      </c>
      <c r="D1660" s="1" t="s">
        <v>176</v>
      </c>
      <c r="E1660" s="1" t="s">
        <v>11</v>
      </c>
      <c r="F1660" s="1" t="s">
        <v>12</v>
      </c>
      <c r="G1660" s="1" t="s">
        <v>6053</v>
      </c>
      <c r="H1660" s="1">
        <v>100009251</v>
      </c>
      <c r="I1660" s="1">
        <v>1</v>
      </c>
      <c r="J1660" s="1" t="s">
        <v>3014</v>
      </c>
      <c r="K1660" s="1" t="s">
        <v>2961</v>
      </c>
      <c r="L1660" s="1" t="s">
        <v>32</v>
      </c>
      <c r="M1660" s="1" t="s">
        <v>9</v>
      </c>
    </row>
    <row r="1661" spans="1:13">
      <c r="A1661" s="1">
        <v>100009256</v>
      </c>
      <c r="B1661" s="1" t="s">
        <v>2344</v>
      </c>
      <c r="C1661" s="1" t="s">
        <v>2885</v>
      </c>
      <c r="D1661" s="1" t="s">
        <v>3015</v>
      </c>
      <c r="E1661" s="1" t="s">
        <v>27</v>
      </c>
      <c r="F1661" s="1" t="s">
        <v>18</v>
      </c>
      <c r="G1661" s="1" t="s">
        <v>6053</v>
      </c>
      <c r="H1661" s="1">
        <v>100009256</v>
      </c>
      <c r="I1661" s="1">
        <v>1</v>
      </c>
      <c r="J1661" s="1" t="s">
        <v>3016</v>
      </c>
      <c r="K1661" s="1" t="s">
        <v>2372</v>
      </c>
      <c r="L1661" s="1" t="s">
        <v>8</v>
      </c>
      <c r="M1661" s="1" t="s">
        <v>9</v>
      </c>
    </row>
    <row r="1662" spans="1:13">
      <c r="A1662" s="1">
        <v>100009260</v>
      </c>
      <c r="B1662" s="1" t="s">
        <v>2344</v>
      </c>
      <c r="C1662" s="1" t="s">
        <v>2885</v>
      </c>
      <c r="D1662" s="1" t="s">
        <v>1937</v>
      </c>
      <c r="E1662" s="1" t="s">
        <v>20</v>
      </c>
      <c r="F1662" s="1" t="s">
        <v>72</v>
      </c>
      <c r="G1662" s="1" t="s">
        <v>6053</v>
      </c>
      <c r="H1662" s="1">
        <v>100009260</v>
      </c>
      <c r="I1662" s="1">
        <v>1</v>
      </c>
      <c r="J1662" s="1" t="s">
        <v>3017</v>
      </c>
      <c r="K1662" s="1" t="s">
        <v>2349</v>
      </c>
      <c r="L1662" s="1" t="s">
        <v>15</v>
      </c>
      <c r="M1662" s="1" t="s">
        <v>9</v>
      </c>
    </row>
    <row r="1663" spans="1:13">
      <c r="A1663" s="1">
        <v>100009263</v>
      </c>
      <c r="B1663" s="1" t="s">
        <v>2344</v>
      </c>
      <c r="C1663" s="1" t="s">
        <v>2885</v>
      </c>
      <c r="D1663" s="1" t="s">
        <v>176</v>
      </c>
      <c r="E1663" s="1" t="s">
        <v>11</v>
      </c>
      <c r="F1663" s="1" t="s">
        <v>12</v>
      </c>
      <c r="G1663" s="1" t="s">
        <v>6053</v>
      </c>
      <c r="H1663" s="1">
        <v>100009263</v>
      </c>
      <c r="I1663" s="1">
        <v>1</v>
      </c>
      <c r="J1663" s="1" t="s">
        <v>3018</v>
      </c>
      <c r="K1663" s="1" t="s">
        <v>2961</v>
      </c>
      <c r="L1663" s="1" t="s">
        <v>32</v>
      </c>
      <c r="M1663" s="1" t="s">
        <v>9</v>
      </c>
    </row>
    <row r="1664" spans="1:13">
      <c r="A1664" s="1">
        <v>100009271</v>
      </c>
      <c r="B1664" s="1" t="s">
        <v>2344</v>
      </c>
      <c r="C1664" s="1" t="s">
        <v>2885</v>
      </c>
      <c r="D1664" s="1" t="s">
        <v>12</v>
      </c>
      <c r="E1664" s="1" t="s">
        <v>11</v>
      </c>
      <c r="F1664" s="1" t="s">
        <v>12</v>
      </c>
      <c r="G1664" s="1" t="s">
        <v>6053</v>
      </c>
      <c r="H1664" s="1">
        <v>100009271</v>
      </c>
      <c r="I1664" s="1">
        <v>1</v>
      </c>
      <c r="J1664" s="1" t="s">
        <v>3019</v>
      </c>
      <c r="K1664" s="1" t="s">
        <v>2961</v>
      </c>
      <c r="L1664" s="1" t="s">
        <v>32</v>
      </c>
      <c r="M1664" s="1" t="s">
        <v>16</v>
      </c>
    </row>
    <row r="1665" spans="1:13">
      <c r="A1665" s="1">
        <v>100009274</v>
      </c>
      <c r="B1665" s="1" t="s">
        <v>2344</v>
      </c>
      <c r="C1665" s="1" t="s">
        <v>2885</v>
      </c>
      <c r="D1665" s="1" t="s">
        <v>18</v>
      </c>
      <c r="E1665" s="1" t="s">
        <v>27</v>
      </c>
      <c r="F1665" s="1" t="s">
        <v>18</v>
      </c>
      <c r="G1665" s="1" t="s">
        <v>6053</v>
      </c>
      <c r="H1665" s="1">
        <v>100009274</v>
      </c>
      <c r="I1665" s="1">
        <v>1</v>
      </c>
      <c r="J1665" s="1" t="s">
        <v>3020</v>
      </c>
      <c r="K1665" s="1" t="s">
        <v>2349</v>
      </c>
      <c r="L1665" s="1" t="s">
        <v>15</v>
      </c>
      <c r="M1665" s="1" t="s">
        <v>9</v>
      </c>
    </row>
    <row r="1666" spans="1:13">
      <c r="A1666" s="1">
        <v>100009276</v>
      </c>
      <c r="B1666" s="1" t="s">
        <v>2344</v>
      </c>
      <c r="C1666" s="1" t="s">
        <v>2885</v>
      </c>
      <c r="D1666" s="1" t="s">
        <v>18</v>
      </c>
      <c r="E1666" s="1" t="s">
        <v>27</v>
      </c>
      <c r="F1666" s="1" t="s">
        <v>18</v>
      </c>
      <c r="G1666" s="1" t="s">
        <v>6053</v>
      </c>
      <c r="H1666" s="1">
        <v>100009276</v>
      </c>
      <c r="I1666" s="1">
        <v>1</v>
      </c>
      <c r="J1666" s="1" t="s">
        <v>3021</v>
      </c>
      <c r="K1666" s="1" t="s">
        <v>2349</v>
      </c>
      <c r="L1666" s="1" t="s">
        <v>15</v>
      </c>
      <c r="M1666" s="1" t="s">
        <v>9</v>
      </c>
    </row>
    <row r="1667" spans="1:13">
      <c r="A1667" s="1">
        <v>100009279</v>
      </c>
      <c r="B1667" s="1" t="s">
        <v>2344</v>
      </c>
      <c r="C1667" s="1" t="s">
        <v>2885</v>
      </c>
      <c r="D1667" s="1" t="s">
        <v>1900</v>
      </c>
      <c r="E1667" s="1" t="s">
        <v>20</v>
      </c>
      <c r="F1667" s="1" t="s">
        <v>21</v>
      </c>
      <c r="G1667" s="1" t="s">
        <v>6053</v>
      </c>
      <c r="H1667" s="1">
        <v>100009279</v>
      </c>
      <c r="I1667" s="1">
        <v>1</v>
      </c>
      <c r="J1667" s="1" t="s">
        <v>3022</v>
      </c>
      <c r="K1667" s="1" t="s">
        <v>2349</v>
      </c>
      <c r="L1667" s="1" t="s">
        <v>15</v>
      </c>
      <c r="M1667" s="1" t="s">
        <v>9</v>
      </c>
    </row>
    <row r="1668" spans="1:13">
      <c r="A1668" s="1">
        <v>100009280</v>
      </c>
      <c r="B1668" s="1" t="s">
        <v>2344</v>
      </c>
      <c r="C1668" s="1" t="s">
        <v>2885</v>
      </c>
      <c r="D1668" s="1" t="s">
        <v>100</v>
      </c>
      <c r="E1668" s="1" t="s">
        <v>20</v>
      </c>
      <c r="F1668" s="1" t="s">
        <v>100</v>
      </c>
      <c r="G1668" s="1" t="s">
        <v>6053</v>
      </c>
      <c r="H1668" s="1">
        <v>100009280</v>
      </c>
      <c r="I1668" s="1">
        <v>1</v>
      </c>
      <c r="J1668" s="1" t="s">
        <v>3023</v>
      </c>
      <c r="K1668" s="1" t="s">
        <v>2349</v>
      </c>
      <c r="L1668" s="1" t="s">
        <v>15</v>
      </c>
      <c r="M1668" s="1" t="s">
        <v>16</v>
      </c>
    </row>
    <row r="1669" spans="1:13">
      <c r="A1669" s="1">
        <v>100009281</v>
      </c>
      <c r="B1669" s="1" t="s">
        <v>2344</v>
      </c>
      <c r="C1669" s="1" t="s">
        <v>2885</v>
      </c>
      <c r="D1669" s="1" t="s">
        <v>2584</v>
      </c>
      <c r="E1669" s="1" t="s">
        <v>2</v>
      </c>
      <c r="F1669" s="1" t="s">
        <v>81</v>
      </c>
      <c r="G1669" s="1" t="s">
        <v>6054</v>
      </c>
      <c r="H1669" s="1">
        <v>100017469</v>
      </c>
      <c r="I1669" s="1">
        <v>4</v>
      </c>
      <c r="J1669" s="1" t="s">
        <v>3024</v>
      </c>
      <c r="K1669" s="1" t="s">
        <v>2372</v>
      </c>
      <c r="L1669" s="1" t="s">
        <v>8</v>
      </c>
      <c r="M1669" s="1" t="s">
        <v>16</v>
      </c>
    </row>
    <row r="1670" spans="1:13">
      <c r="A1670" s="1">
        <v>100009283</v>
      </c>
      <c r="B1670" s="1" t="s">
        <v>2344</v>
      </c>
      <c r="C1670" s="1" t="s">
        <v>2885</v>
      </c>
      <c r="D1670" s="1" t="s">
        <v>3025</v>
      </c>
      <c r="E1670" s="1" t="s">
        <v>20</v>
      </c>
      <c r="F1670" s="1" t="s">
        <v>100</v>
      </c>
      <c r="G1670" s="1" t="s">
        <v>6053</v>
      </c>
      <c r="H1670" s="1">
        <v>100009283</v>
      </c>
      <c r="I1670" s="1">
        <v>1</v>
      </c>
      <c r="J1670" s="1" t="s">
        <v>3026</v>
      </c>
      <c r="K1670" s="1" t="s">
        <v>1215</v>
      </c>
      <c r="L1670" s="1" t="s">
        <v>39</v>
      </c>
      <c r="M1670" s="1" t="s">
        <v>16</v>
      </c>
    </row>
    <row r="1671" spans="1:13">
      <c r="A1671" s="1">
        <v>100009290</v>
      </c>
      <c r="B1671" s="1" t="s">
        <v>2344</v>
      </c>
      <c r="C1671" s="1" t="s">
        <v>2885</v>
      </c>
      <c r="D1671" s="1" t="s">
        <v>120</v>
      </c>
      <c r="E1671" s="1" t="s">
        <v>20</v>
      </c>
      <c r="F1671" s="1" t="s">
        <v>72</v>
      </c>
      <c r="G1671" s="1" t="s">
        <v>6053</v>
      </c>
      <c r="H1671" s="1">
        <v>100009290</v>
      </c>
      <c r="I1671" s="1">
        <v>1</v>
      </c>
      <c r="J1671" s="1" t="s">
        <v>3027</v>
      </c>
      <c r="K1671" s="1" t="s">
        <v>3028</v>
      </c>
      <c r="L1671" s="1" t="s">
        <v>44</v>
      </c>
      <c r="M1671" s="1" t="s">
        <v>9</v>
      </c>
    </row>
    <row r="1672" spans="1:13">
      <c r="A1672" s="1">
        <v>100009292</v>
      </c>
      <c r="B1672" s="1" t="s">
        <v>2344</v>
      </c>
      <c r="C1672" s="1" t="s">
        <v>2885</v>
      </c>
      <c r="D1672" s="1" t="s">
        <v>3029</v>
      </c>
      <c r="E1672" s="1" t="s">
        <v>20</v>
      </c>
      <c r="F1672" s="1" t="s">
        <v>72</v>
      </c>
      <c r="G1672" s="1" t="s">
        <v>6054</v>
      </c>
      <c r="H1672" s="1">
        <v>100017468</v>
      </c>
      <c r="I1672" s="1">
        <v>3</v>
      </c>
      <c r="J1672" s="1" t="s">
        <v>2985</v>
      </c>
      <c r="K1672" s="1" t="s">
        <v>2349</v>
      </c>
      <c r="L1672" s="1" t="s">
        <v>15</v>
      </c>
      <c r="M1672" s="1" t="s">
        <v>9</v>
      </c>
    </row>
    <row r="1673" spans="1:13">
      <c r="A1673" s="1">
        <v>100009293</v>
      </c>
      <c r="B1673" s="1" t="s">
        <v>2344</v>
      </c>
      <c r="C1673" s="1" t="s">
        <v>2885</v>
      </c>
      <c r="D1673" s="1" t="s">
        <v>3030</v>
      </c>
      <c r="E1673" s="1" t="s">
        <v>20</v>
      </c>
      <c r="F1673" s="1" t="s">
        <v>72</v>
      </c>
      <c r="G1673" s="1" t="s">
        <v>6054</v>
      </c>
      <c r="H1673" s="1">
        <v>100017468</v>
      </c>
      <c r="I1673" s="1">
        <v>3</v>
      </c>
      <c r="J1673" s="1" t="s">
        <v>2985</v>
      </c>
      <c r="K1673" s="1" t="s">
        <v>2349</v>
      </c>
      <c r="L1673" s="1" t="s">
        <v>15</v>
      </c>
      <c r="M1673" s="1" t="s">
        <v>9</v>
      </c>
    </row>
    <row r="1674" spans="1:13">
      <c r="A1674" s="1">
        <v>100009300</v>
      </c>
      <c r="B1674" s="1" t="s">
        <v>1138</v>
      </c>
      <c r="C1674" s="1" t="s">
        <v>3032</v>
      </c>
      <c r="D1674" s="1" t="s">
        <v>176</v>
      </c>
      <c r="E1674" s="1" t="s">
        <v>11</v>
      </c>
      <c r="F1674" s="1" t="s">
        <v>12</v>
      </c>
      <c r="G1674" s="1" t="s">
        <v>6053</v>
      </c>
      <c r="H1674" s="1">
        <v>100009300</v>
      </c>
      <c r="I1674" s="1">
        <v>1</v>
      </c>
      <c r="J1674" s="1" t="s">
        <v>3031</v>
      </c>
      <c r="K1674" s="1" t="s">
        <v>3033</v>
      </c>
      <c r="L1674" s="1" t="s">
        <v>32</v>
      </c>
      <c r="M1674" s="1" t="s">
        <v>69</v>
      </c>
    </row>
    <row r="1675" spans="1:13">
      <c r="A1675" s="1">
        <v>100009315</v>
      </c>
      <c r="B1675" s="1" t="s">
        <v>1138</v>
      </c>
      <c r="C1675" s="1" t="s">
        <v>3032</v>
      </c>
      <c r="D1675" s="1" t="s">
        <v>3034</v>
      </c>
      <c r="E1675" s="1" t="s">
        <v>2</v>
      </c>
      <c r="F1675" s="1" t="s">
        <v>277</v>
      </c>
      <c r="G1675" s="1" t="s">
        <v>6054</v>
      </c>
      <c r="H1675" s="1">
        <v>100009316</v>
      </c>
      <c r="I1675" s="1">
        <v>2</v>
      </c>
      <c r="J1675" s="1" t="s">
        <v>3035</v>
      </c>
      <c r="K1675" s="1" t="s">
        <v>3036</v>
      </c>
      <c r="L1675" s="1" t="s">
        <v>8</v>
      </c>
      <c r="M1675" s="1" t="s">
        <v>9</v>
      </c>
    </row>
    <row r="1676" spans="1:13">
      <c r="A1676" s="1">
        <v>100009316</v>
      </c>
      <c r="B1676" s="1" t="s">
        <v>1138</v>
      </c>
      <c r="C1676" s="1" t="s">
        <v>3032</v>
      </c>
      <c r="D1676" s="1" t="s">
        <v>46</v>
      </c>
      <c r="E1676" s="1" t="s">
        <v>2</v>
      </c>
      <c r="F1676" s="1" t="s">
        <v>46</v>
      </c>
      <c r="G1676" s="1" t="s">
        <v>6053</v>
      </c>
      <c r="H1676" s="1">
        <v>100009316</v>
      </c>
      <c r="I1676" s="1">
        <v>2</v>
      </c>
      <c r="J1676" s="1" t="s">
        <v>3035</v>
      </c>
      <c r="K1676" s="1" t="s">
        <v>3036</v>
      </c>
      <c r="L1676" s="1" t="s">
        <v>8</v>
      </c>
      <c r="M1676" s="1" t="s">
        <v>9</v>
      </c>
    </row>
    <row r="1677" spans="1:13">
      <c r="A1677" s="1">
        <v>100009320</v>
      </c>
      <c r="B1677" s="1" t="s">
        <v>1138</v>
      </c>
      <c r="C1677" s="1" t="s">
        <v>3032</v>
      </c>
      <c r="D1677" s="1" t="s">
        <v>12</v>
      </c>
      <c r="E1677" s="1" t="s">
        <v>11</v>
      </c>
      <c r="F1677" s="1" t="s">
        <v>12</v>
      </c>
      <c r="G1677" s="1" t="s">
        <v>6053</v>
      </c>
      <c r="H1677" s="1">
        <v>100009320</v>
      </c>
      <c r="I1677" s="1">
        <v>1</v>
      </c>
      <c r="J1677" s="1" t="s">
        <v>3037</v>
      </c>
      <c r="K1677" s="1" t="s">
        <v>3038</v>
      </c>
      <c r="L1677" s="1" t="s">
        <v>32</v>
      </c>
      <c r="M1677" s="1" t="s">
        <v>16</v>
      </c>
    </row>
    <row r="1678" spans="1:13">
      <c r="A1678" s="1">
        <v>100009323</v>
      </c>
      <c r="B1678" s="1" t="s">
        <v>1138</v>
      </c>
      <c r="C1678" s="1" t="s">
        <v>3032</v>
      </c>
      <c r="D1678" s="1" t="s">
        <v>3039</v>
      </c>
      <c r="E1678" s="1" t="s">
        <v>11</v>
      </c>
      <c r="F1678" s="1" t="s">
        <v>12</v>
      </c>
      <c r="G1678" s="1" t="s">
        <v>6053</v>
      </c>
      <c r="H1678" s="1">
        <v>100009323</v>
      </c>
      <c r="I1678" s="1">
        <v>1</v>
      </c>
      <c r="J1678" s="1" t="s">
        <v>3040</v>
      </c>
      <c r="K1678" s="1" t="s">
        <v>3038</v>
      </c>
      <c r="L1678" s="1" t="s">
        <v>32</v>
      </c>
      <c r="M1678" s="1" t="s">
        <v>9</v>
      </c>
    </row>
    <row r="1679" spans="1:13">
      <c r="A1679" s="1">
        <v>100009326</v>
      </c>
      <c r="B1679" s="1" t="s">
        <v>1138</v>
      </c>
      <c r="C1679" s="1" t="s">
        <v>3032</v>
      </c>
      <c r="D1679" s="1" t="s">
        <v>12</v>
      </c>
      <c r="E1679" s="1" t="s">
        <v>11</v>
      </c>
      <c r="F1679" s="1" t="s">
        <v>12</v>
      </c>
      <c r="G1679" s="1" t="s">
        <v>6053</v>
      </c>
      <c r="H1679" s="1">
        <v>100009326</v>
      </c>
      <c r="I1679" s="1">
        <v>1</v>
      </c>
      <c r="J1679" s="1" t="s">
        <v>3041</v>
      </c>
      <c r="K1679" s="1" t="s">
        <v>3038</v>
      </c>
      <c r="L1679" s="1" t="s">
        <v>32</v>
      </c>
      <c r="M1679" s="1" t="s">
        <v>16</v>
      </c>
    </row>
    <row r="1680" spans="1:13">
      <c r="A1680" s="1">
        <v>100009338</v>
      </c>
      <c r="B1680" s="1" t="s">
        <v>1138</v>
      </c>
      <c r="C1680" s="1" t="s">
        <v>3032</v>
      </c>
      <c r="D1680" s="1" t="s">
        <v>3042</v>
      </c>
      <c r="E1680" s="1" t="s">
        <v>20</v>
      </c>
      <c r="F1680" s="1" t="s">
        <v>21</v>
      </c>
      <c r="G1680" s="1" t="s">
        <v>6053</v>
      </c>
      <c r="H1680" s="1">
        <v>100009338</v>
      </c>
      <c r="I1680" s="1">
        <v>1</v>
      </c>
      <c r="J1680" s="1" t="s">
        <v>3043</v>
      </c>
      <c r="K1680" s="1" t="s">
        <v>3044</v>
      </c>
      <c r="L1680" s="1" t="s">
        <v>15</v>
      </c>
      <c r="M1680" s="1" t="s">
        <v>9</v>
      </c>
    </row>
    <row r="1681" spans="1:13">
      <c r="A1681" s="1">
        <v>100009339</v>
      </c>
      <c r="B1681" s="1" t="s">
        <v>1138</v>
      </c>
      <c r="C1681" s="1" t="s">
        <v>3032</v>
      </c>
      <c r="D1681" s="1" t="s">
        <v>3045</v>
      </c>
      <c r="E1681" s="1" t="s">
        <v>27</v>
      </c>
      <c r="F1681" s="1" t="s">
        <v>18</v>
      </c>
      <c r="G1681" s="1" t="s">
        <v>6053</v>
      </c>
      <c r="H1681" s="1">
        <v>100009339</v>
      </c>
      <c r="I1681" s="1">
        <v>1</v>
      </c>
      <c r="J1681" s="1" t="s">
        <v>3046</v>
      </c>
      <c r="K1681" s="1" t="s">
        <v>1837</v>
      </c>
      <c r="L1681" s="1" t="s">
        <v>39</v>
      </c>
      <c r="M1681" s="1" t="s">
        <v>16</v>
      </c>
    </row>
    <row r="1682" spans="1:13">
      <c r="A1682" s="1">
        <v>100009344</v>
      </c>
      <c r="B1682" s="1" t="s">
        <v>1138</v>
      </c>
      <c r="C1682" s="1" t="s">
        <v>3032</v>
      </c>
      <c r="D1682" s="1" t="s">
        <v>3047</v>
      </c>
      <c r="E1682" s="1" t="s">
        <v>27</v>
      </c>
      <c r="F1682" s="1" t="s">
        <v>18</v>
      </c>
      <c r="G1682" s="1" t="s">
        <v>6053</v>
      </c>
      <c r="H1682" s="1">
        <v>100009344</v>
      </c>
      <c r="I1682" s="1">
        <v>1</v>
      </c>
      <c r="J1682" s="1" t="s">
        <v>3048</v>
      </c>
      <c r="K1682" s="1" t="s">
        <v>3044</v>
      </c>
      <c r="L1682" s="1" t="s">
        <v>15</v>
      </c>
      <c r="M1682" s="1" t="s">
        <v>9</v>
      </c>
    </row>
    <row r="1683" spans="1:13">
      <c r="A1683" s="1">
        <v>100009346</v>
      </c>
      <c r="B1683" s="1" t="s">
        <v>1138</v>
      </c>
      <c r="C1683" s="1" t="s">
        <v>3032</v>
      </c>
      <c r="D1683" s="1" t="s">
        <v>167</v>
      </c>
      <c r="E1683" s="1" t="s">
        <v>20</v>
      </c>
      <c r="F1683" s="1" t="s">
        <v>167</v>
      </c>
      <c r="G1683" s="1" t="s">
        <v>6053</v>
      </c>
      <c r="H1683" s="1">
        <v>100009346</v>
      </c>
      <c r="I1683" s="1">
        <v>1</v>
      </c>
      <c r="J1683" s="1" t="s">
        <v>3049</v>
      </c>
      <c r="K1683" s="1" t="s">
        <v>3044</v>
      </c>
      <c r="L1683" s="1" t="s">
        <v>15</v>
      </c>
      <c r="M1683" s="1" t="s">
        <v>69</v>
      </c>
    </row>
    <row r="1684" spans="1:13">
      <c r="A1684" s="1">
        <v>100009347</v>
      </c>
      <c r="B1684" s="1" t="s">
        <v>1138</v>
      </c>
      <c r="C1684" s="1" t="s">
        <v>3032</v>
      </c>
      <c r="D1684" s="1" t="s">
        <v>3050</v>
      </c>
      <c r="E1684" s="1" t="s">
        <v>27</v>
      </c>
      <c r="F1684" s="1" t="s">
        <v>18</v>
      </c>
      <c r="G1684" s="1" t="s">
        <v>6053</v>
      </c>
      <c r="H1684" s="1">
        <v>100009347</v>
      </c>
      <c r="I1684" s="1">
        <v>1</v>
      </c>
      <c r="J1684" s="1" t="s">
        <v>3051</v>
      </c>
      <c r="K1684" s="1" t="s">
        <v>3036</v>
      </c>
      <c r="L1684" s="1" t="s">
        <v>8</v>
      </c>
      <c r="M1684" s="1" t="s">
        <v>9</v>
      </c>
    </row>
    <row r="1685" spans="1:13">
      <c r="A1685" s="1">
        <v>100009348</v>
      </c>
      <c r="B1685" s="1" t="s">
        <v>1138</v>
      </c>
      <c r="C1685" s="1" t="s">
        <v>3032</v>
      </c>
      <c r="D1685" s="1" t="s">
        <v>3052</v>
      </c>
      <c r="E1685" s="1" t="s">
        <v>20</v>
      </c>
      <c r="F1685" s="1" t="s">
        <v>100</v>
      </c>
      <c r="G1685" s="1" t="s">
        <v>6053</v>
      </c>
      <c r="H1685" s="1">
        <v>100009348</v>
      </c>
      <c r="I1685" s="1">
        <v>1</v>
      </c>
      <c r="J1685" s="1" t="s">
        <v>3051</v>
      </c>
      <c r="K1685" s="1" t="s">
        <v>3044</v>
      </c>
      <c r="L1685" s="1" t="s">
        <v>15</v>
      </c>
      <c r="M1685" s="1" t="s">
        <v>9</v>
      </c>
    </row>
    <row r="1686" spans="1:13">
      <c r="A1686" s="1">
        <v>100009350</v>
      </c>
      <c r="B1686" s="1" t="s">
        <v>1138</v>
      </c>
      <c r="C1686" s="1" t="s">
        <v>3032</v>
      </c>
      <c r="D1686" s="1" t="s">
        <v>230</v>
      </c>
      <c r="E1686" s="1" t="s">
        <v>20</v>
      </c>
      <c r="F1686" s="1" t="s">
        <v>72</v>
      </c>
      <c r="G1686" s="1" t="s">
        <v>6053</v>
      </c>
      <c r="H1686" s="1">
        <v>100009350</v>
      </c>
      <c r="I1686" s="1">
        <v>1</v>
      </c>
      <c r="J1686" s="1" t="s">
        <v>3053</v>
      </c>
      <c r="K1686" s="1" t="s">
        <v>3044</v>
      </c>
      <c r="L1686" s="1" t="s">
        <v>15</v>
      </c>
      <c r="M1686" s="1" t="s">
        <v>9</v>
      </c>
    </row>
    <row r="1687" spans="1:13">
      <c r="A1687" s="1">
        <v>100009356</v>
      </c>
      <c r="B1687" s="1" t="s">
        <v>1138</v>
      </c>
      <c r="C1687" s="1" t="s">
        <v>3032</v>
      </c>
      <c r="D1687" s="1" t="s">
        <v>12</v>
      </c>
      <c r="E1687" s="1" t="s">
        <v>11</v>
      </c>
      <c r="F1687" s="1" t="s">
        <v>12</v>
      </c>
      <c r="G1687" s="1" t="s">
        <v>6053</v>
      </c>
      <c r="H1687" s="1">
        <v>100009356</v>
      </c>
      <c r="I1687" s="1">
        <v>1</v>
      </c>
      <c r="J1687" s="1" t="s">
        <v>3054</v>
      </c>
      <c r="K1687" s="1" t="s">
        <v>3055</v>
      </c>
      <c r="L1687" s="1" t="s">
        <v>44</v>
      </c>
      <c r="M1687" s="1" t="s">
        <v>9</v>
      </c>
    </row>
    <row r="1688" spans="1:13">
      <c r="A1688" s="1">
        <v>100009365</v>
      </c>
      <c r="B1688" s="1" t="s">
        <v>1138</v>
      </c>
      <c r="C1688" s="1" t="s">
        <v>3032</v>
      </c>
      <c r="D1688" s="1" t="s">
        <v>3056</v>
      </c>
      <c r="E1688" s="1" t="s">
        <v>20</v>
      </c>
      <c r="F1688" s="1" t="s">
        <v>72</v>
      </c>
      <c r="G1688" s="1" t="s">
        <v>6054</v>
      </c>
      <c r="H1688" s="1">
        <v>100017472</v>
      </c>
      <c r="I1688" s="1">
        <v>4</v>
      </c>
      <c r="J1688" s="1" t="s">
        <v>3057</v>
      </c>
      <c r="K1688" s="1" t="s">
        <v>3044</v>
      </c>
      <c r="L1688" s="1" t="s">
        <v>15</v>
      </c>
      <c r="M1688" s="1" t="s">
        <v>9</v>
      </c>
    </row>
    <row r="1689" spans="1:13">
      <c r="A1689" s="1">
        <v>100009366</v>
      </c>
      <c r="B1689" s="1" t="s">
        <v>1138</v>
      </c>
      <c r="C1689" s="1" t="s">
        <v>3032</v>
      </c>
      <c r="D1689" s="1" t="s">
        <v>3058</v>
      </c>
      <c r="E1689" s="1" t="s">
        <v>20</v>
      </c>
      <c r="F1689" s="1" t="s">
        <v>21</v>
      </c>
      <c r="G1689" s="1" t="s">
        <v>6054</v>
      </c>
      <c r="H1689" s="1">
        <v>100017472</v>
      </c>
      <c r="I1689" s="1">
        <v>4</v>
      </c>
      <c r="J1689" s="1" t="s">
        <v>3057</v>
      </c>
      <c r="K1689" s="1" t="s">
        <v>3044</v>
      </c>
      <c r="L1689" s="1" t="s">
        <v>15</v>
      </c>
      <c r="M1689" s="1" t="s">
        <v>9</v>
      </c>
    </row>
    <row r="1690" spans="1:13">
      <c r="A1690" s="1">
        <v>100009383</v>
      </c>
      <c r="B1690" s="1" t="s">
        <v>1138</v>
      </c>
      <c r="C1690" s="1" t="s">
        <v>3032</v>
      </c>
      <c r="D1690" s="1" t="s">
        <v>150</v>
      </c>
      <c r="E1690" s="1" t="s">
        <v>11</v>
      </c>
      <c r="F1690" s="1" t="s">
        <v>12</v>
      </c>
      <c r="G1690" s="1" t="s">
        <v>6053</v>
      </c>
      <c r="H1690" s="1">
        <v>100009383</v>
      </c>
      <c r="I1690" s="1">
        <v>1</v>
      </c>
      <c r="J1690" s="1" t="s">
        <v>3059</v>
      </c>
      <c r="K1690" s="1" t="s">
        <v>3060</v>
      </c>
      <c r="L1690" s="1" t="s">
        <v>44</v>
      </c>
      <c r="M1690" s="1" t="s">
        <v>9</v>
      </c>
    </row>
    <row r="1691" spans="1:13">
      <c r="A1691" s="1">
        <v>100009384</v>
      </c>
      <c r="B1691" s="1" t="s">
        <v>1138</v>
      </c>
      <c r="C1691" s="1" t="s">
        <v>3032</v>
      </c>
      <c r="D1691" s="1" t="s">
        <v>3061</v>
      </c>
      <c r="E1691" s="1" t="s">
        <v>27</v>
      </c>
      <c r="F1691" s="1" t="s">
        <v>18</v>
      </c>
      <c r="G1691" s="1" t="s">
        <v>6053</v>
      </c>
      <c r="H1691" s="1">
        <v>100009384</v>
      </c>
      <c r="I1691" s="1">
        <v>1</v>
      </c>
      <c r="J1691" s="1" t="s">
        <v>3059</v>
      </c>
      <c r="K1691" s="1" t="s">
        <v>3036</v>
      </c>
      <c r="L1691" s="1" t="s">
        <v>8</v>
      </c>
      <c r="M1691" s="1" t="s">
        <v>9</v>
      </c>
    </row>
    <row r="1692" spans="1:13">
      <c r="A1692" s="1">
        <v>100009388</v>
      </c>
      <c r="B1692" s="1" t="s">
        <v>1138</v>
      </c>
      <c r="C1692" s="1" t="s">
        <v>3032</v>
      </c>
      <c r="D1692" s="1" t="s">
        <v>12</v>
      </c>
      <c r="E1692" s="1" t="s">
        <v>11</v>
      </c>
      <c r="F1692" s="1" t="s">
        <v>12</v>
      </c>
      <c r="G1692" s="1" t="s">
        <v>6053</v>
      </c>
      <c r="H1692" s="1">
        <v>100009388</v>
      </c>
      <c r="I1692" s="1">
        <v>1</v>
      </c>
      <c r="J1692" s="1" t="s">
        <v>3062</v>
      </c>
      <c r="K1692" s="1" t="s">
        <v>3038</v>
      </c>
      <c r="L1692" s="1" t="s">
        <v>32</v>
      </c>
      <c r="M1692" s="1" t="s">
        <v>9</v>
      </c>
    </row>
    <row r="1693" spans="1:13">
      <c r="A1693" s="1">
        <v>100009400</v>
      </c>
      <c r="B1693" s="1" t="s">
        <v>1138</v>
      </c>
      <c r="C1693" s="1" t="s">
        <v>3032</v>
      </c>
      <c r="D1693" s="1" t="s">
        <v>199</v>
      </c>
      <c r="E1693" s="1" t="s">
        <v>2</v>
      </c>
      <c r="F1693" s="1" t="s">
        <v>81</v>
      </c>
      <c r="G1693" s="1" t="s">
        <v>6053</v>
      </c>
      <c r="H1693" s="1">
        <v>100009400</v>
      </c>
      <c r="I1693" s="1">
        <v>1</v>
      </c>
      <c r="J1693" s="1" t="s">
        <v>3063</v>
      </c>
      <c r="K1693" s="1" t="s">
        <v>3036</v>
      </c>
      <c r="L1693" s="1" t="s">
        <v>8</v>
      </c>
      <c r="M1693" s="1" t="s">
        <v>9</v>
      </c>
    </row>
    <row r="1694" spans="1:13">
      <c r="A1694" s="1">
        <v>100009401</v>
      </c>
      <c r="B1694" s="1" t="s">
        <v>1138</v>
      </c>
      <c r="C1694" s="1" t="s">
        <v>3032</v>
      </c>
      <c r="D1694" s="1" t="s">
        <v>3064</v>
      </c>
      <c r="E1694" s="1" t="s">
        <v>11</v>
      </c>
      <c r="F1694" s="1" t="s">
        <v>12</v>
      </c>
      <c r="G1694" s="1" t="s">
        <v>6053</v>
      </c>
      <c r="H1694" s="1">
        <v>100009401</v>
      </c>
      <c r="I1694" s="1">
        <v>1</v>
      </c>
      <c r="J1694" s="1" t="s">
        <v>3065</v>
      </c>
      <c r="K1694" s="1" t="s">
        <v>1837</v>
      </c>
      <c r="L1694" s="1" t="s">
        <v>39</v>
      </c>
      <c r="M1694" s="1" t="s">
        <v>16</v>
      </c>
    </row>
    <row r="1695" spans="1:13">
      <c r="A1695" s="1">
        <v>100009409</v>
      </c>
      <c r="B1695" s="1" t="s">
        <v>1138</v>
      </c>
      <c r="C1695" s="1" t="s">
        <v>3032</v>
      </c>
      <c r="D1695" s="1" t="s">
        <v>3066</v>
      </c>
      <c r="E1695" s="1" t="s">
        <v>11</v>
      </c>
      <c r="F1695" s="1" t="s">
        <v>12</v>
      </c>
      <c r="G1695" s="1" t="s">
        <v>6053</v>
      </c>
      <c r="H1695" s="1">
        <v>100009409</v>
      </c>
      <c r="I1695" s="1">
        <v>1</v>
      </c>
      <c r="J1695" s="1" t="s">
        <v>3067</v>
      </c>
      <c r="K1695" s="1" t="s">
        <v>3068</v>
      </c>
      <c r="L1695" s="1" t="s">
        <v>39</v>
      </c>
      <c r="M1695" s="1" t="s">
        <v>9</v>
      </c>
    </row>
    <row r="1696" spans="1:13">
      <c r="A1696" s="1">
        <v>100009416</v>
      </c>
      <c r="B1696" s="1" t="s">
        <v>1138</v>
      </c>
      <c r="C1696" s="1" t="s">
        <v>3032</v>
      </c>
      <c r="D1696" s="1" t="s">
        <v>12</v>
      </c>
      <c r="E1696" s="1" t="s">
        <v>11</v>
      </c>
      <c r="F1696" s="1" t="s">
        <v>12</v>
      </c>
      <c r="G1696" s="1" t="s">
        <v>6053</v>
      </c>
      <c r="H1696" s="1">
        <v>100009416</v>
      </c>
      <c r="I1696" s="1">
        <v>1</v>
      </c>
      <c r="J1696" s="1" t="s">
        <v>3069</v>
      </c>
      <c r="K1696" s="1" t="s">
        <v>3038</v>
      </c>
      <c r="L1696" s="1" t="s">
        <v>32</v>
      </c>
      <c r="M1696" s="1" t="s">
        <v>9</v>
      </c>
    </row>
    <row r="1697" spans="1:13">
      <c r="A1697" s="1">
        <v>100009419</v>
      </c>
      <c r="B1697" s="1" t="s">
        <v>1138</v>
      </c>
      <c r="C1697" s="1" t="s">
        <v>3032</v>
      </c>
      <c r="D1697" s="1" t="s">
        <v>72</v>
      </c>
      <c r="E1697" s="1" t="s">
        <v>20</v>
      </c>
      <c r="F1697" s="1" t="s">
        <v>72</v>
      </c>
      <c r="G1697" s="1" t="s">
        <v>6053</v>
      </c>
      <c r="H1697" s="1">
        <v>100009419</v>
      </c>
      <c r="I1697" s="1">
        <v>1</v>
      </c>
      <c r="J1697" s="1" t="s">
        <v>3070</v>
      </c>
      <c r="K1697" s="1" t="s">
        <v>3044</v>
      </c>
      <c r="L1697" s="1" t="s">
        <v>15</v>
      </c>
      <c r="M1697" s="1" t="s">
        <v>9</v>
      </c>
    </row>
    <row r="1698" spans="1:13">
      <c r="A1698" s="1">
        <v>100009436</v>
      </c>
      <c r="B1698" s="1" t="s">
        <v>1138</v>
      </c>
      <c r="C1698" s="1" t="s">
        <v>3032</v>
      </c>
      <c r="D1698" s="1" t="s">
        <v>12</v>
      </c>
      <c r="E1698" s="1" t="s">
        <v>11</v>
      </c>
      <c r="F1698" s="1" t="s">
        <v>12</v>
      </c>
      <c r="G1698" s="1" t="s">
        <v>6053</v>
      </c>
      <c r="H1698" s="1">
        <v>100009436</v>
      </c>
      <c r="I1698" s="1">
        <v>1</v>
      </c>
      <c r="J1698" s="1" t="s">
        <v>3071</v>
      </c>
      <c r="K1698" s="1" t="s">
        <v>3038</v>
      </c>
      <c r="L1698" s="1" t="s">
        <v>32</v>
      </c>
      <c r="M1698" s="1" t="s">
        <v>9</v>
      </c>
    </row>
    <row r="1699" spans="1:13">
      <c r="A1699" s="1">
        <v>100009439</v>
      </c>
      <c r="B1699" s="1" t="s">
        <v>1138</v>
      </c>
      <c r="C1699" s="1" t="s">
        <v>3032</v>
      </c>
      <c r="D1699" s="1" t="s">
        <v>3072</v>
      </c>
      <c r="E1699" s="1" t="s">
        <v>24</v>
      </c>
      <c r="F1699" s="1" t="s">
        <v>64</v>
      </c>
      <c r="G1699" s="1" t="s">
        <v>6053</v>
      </c>
      <c r="H1699" s="1">
        <v>100009439</v>
      </c>
      <c r="I1699" s="1">
        <v>1</v>
      </c>
      <c r="J1699" s="1" t="s">
        <v>3073</v>
      </c>
      <c r="K1699" s="1" t="s">
        <v>3044</v>
      </c>
      <c r="L1699" s="1" t="s">
        <v>15</v>
      </c>
      <c r="M1699" s="1" t="s">
        <v>9</v>
      </c>
    </row>
    <row r="1700" spans="1:13">
      <c r="A1700" s="1">
        <v>100009442</v>
      </c>
      <c r="B1700" s="1" t="s">
        <v>1138</v>
      </c>
      <c r="C1700" s="1" t="s">
        <v>3032</v>
      </c>
      <c r="D1700" s="1" t="s">
        <v>3074</v>
      </c>
      <c r="E1700" s="1" t="s">
        <v>27</v>
      </c>
      <c r="F1700" s="1" t="s">
        <v>18</v>
      </c>
      <c r="G1700" s="1" t="s">
        <v>6053</v>
      </c>
      <c r="H1700" s="1">
        <v>100009442</v>
      </c>
      <c r="I1700" s="1">
        <v>1</v>
      </c>
      <c r="J1700" s="1" t="s">
        <v>3075</v>
      </c>
      <c r="K1700" s="1" t="s">
        <v>57</v>
      </c>
      <c r="L1700" s="1" t="s">
        <v>39</v>
      </c>
      <c r="M1700" s="1" t="s">
        <v>16</v>
      </c>
    </row>
    <row r="1701" spans="1:13">
      <c r="A1701" s="1">
        <v>100009443</v>
      </c>
      <c r="B1701" s="1" t="s">
        <v>1138</v>
      </c>
      <c r="C1701" s="1" t="s">
        <v>3032</v>
      </c>
      <c r="D1701" s="1" t="s">
        <v>3076</v>
      </c>
      <c r="E1701" s="1" t="s">
        <v>11</v>
      </c>
      <c r="F1701" s="1" t="s">
        <v>12</v>
      </c>
      <c r="G1701" s="1" t="s">
        <v>6053</v>
      </c>
      <c r="H1701" s="1">
        <v>100009443</v>
      </c>
      <c r="I1701" s="1">
        <v>1</v>
      </c>
      <c r="J1701" s="1" t="s">
        <v>3077</v>
      </c>
      <c r="K1701" s="1" t="s">
        <v>3038</v>
      </c>
      <c r="L1701" s="1" t="s">
        <v>32</v>
      </c>
      <c r="M1701" s="1" t="s">
        <v>16</v>
      </c>
    </row>
    <row r="1702" spans="1:13">
      <c r="A1702" s="1">
        <v>100009450</v>
      </c>
      <c r="B1702" s="1" t="s">
        <v>1138</v>
      </c>
      <c r="C1702" s="1" t="s">
        <v>3032</v>
      </c>
      <c r="D1702" s="1" t="s">
        <v>12</v>
      </c>
      <c r="E1702" s="1" t="s">
        <v>11</v>
      </c>
      <c r="F1702" s="1" t="s">
        <v>12</v>
      </c>
      <c r="G1702" s="1" t="s">
        <v>6053</v>
      </c>
      <c r="H1702" s="1">
        <v>100009450</v>
      </c>
      <c r="I1702" s="1">
        <v>1</v>
      </c>
      <c r="J1702" s="1" t="s">
        <v>3078</v>
      </c>
      <c r="K1702" s="1" t="s">
        <v>3038</v>
      </c>
      <c r="L1702" s="1" t="s">
        <v>32</v>
      </c>
      <c r="M1702" s="1" t="s">
        <v>16</v>
      </c>
    </row>
    <row r="1703" spans="1:13">
      <c r="A1703" s="1">
        <v>100009457</v>
      </c>
      <c r="B1703" s="1" t="s">
        <v>1138</v>
      </c>
      <c r="C1703" s="1" t="s">
        <v>3032</v>
      </c>
      <c r="D1703" s="1" t="s">
        <v>238</v>
      </c>
      <c r="E1703" s="1" t="s">
        <v>20</v>
      </c>
      <c r="F1703" s="1" t="s">
        <v>72</v>
      </c>
      <c r="G1703" s="1" t="s">
        <v>6053</v>
      </c>
      <c r="H1703" s="1">
        <v>100009457</v>
      </c>
      <c r="I1703" s="1">
        <v>1</v>
      </c>
      <c r="J1703" s="1" t="s">
        <v>3079</v>
      </c>
      <c r="K1703" s="1" t="s">
        <v>3044</v>
      </c>
      <c r="L1703" s="1" t="s">
        <v>15</v>
      </c>
      <c r="M1703" s="1" t="s">
        <v>9</v>
      </c>
    </row>
    <row r="1704" spans="1:13">
      <c r="A1704" s="1">
        <v>100009458</v>
      </c>
      <c r="B1704" s="1" t="s">
        <v>1138</v>
      </c>
      <c r="C1704" s="1" t="s">
        <v>3032</v>
      </c>
      <c r="D1704" s="1" t="s">
        <v>3080</v>
      </c>
      <c r="E1704" s="1" t="s">
        <v>20</v>
      </c>
      <c r="F1704" s="1" t="s">
        <v>72</v>
      </c>
      <c r="G1704" s="1" t="s">
        <v>6054</v>
      </c>
      <c r="H1704" s="1">
        <v>100017471</v>
      </c>
      <c r="I1704" s="1">
        <v>4</v>
      </c>
      <c r="J1704" s="1" t="s">
        <v>3081</v>
      </c>
      <c r="K1704" s="1" t="s">
        <v>3044</v>
      </c>
      <c r="L1704" s="1" t="s">
        <v>15</v>
      </c>
      <c r="M1704" s="1" t="s">
        <v>9</v>
      </c>
    </row>
    <row r="1705" spans="1:13">
      <c r="A1705" s="1">
        <v>100009459</v>
      </c>
      <c r="B1705" s="1" t="s">
        <v>1138</v>
      </c>
      <c r="C1705" s="1" t="s">
        <v>3032</v>
      </c>
      <c r="D1705" s="1" t="s">
        <v>3082</v>
      </c>
      <c r="E1705" s="1" t="s">
        <v>20</v>
      </c>
      <c r="F1705" s="1" t="s">
        <v>72</v>
      </c>
      <c r="G1705" s="1" t="s">
        <v>6054</v>
      </c>
      <c r="H1705" s="1">
        <v>100017471</v>
      </c>
      <c r="I1705" s="1">
        <v>4</v>
      </c>
      <c r="J1705" s="1" t="s">
        <v>3081</v>
      </c>
      <c r="K1705" s="1" t="s">
        <v>3044</v>
      </c>
      <c r="L1705" s="1" t="s">
        <v>15</v>
      </c>
      <c r="M1705" s="1" t="s">
        <v>9</v>
      </c>
    </row>
    <row r="1706" spans="1:13">
      <c r="A1706" s="1">
        <v>100009471</v>
      </c>
      <c r="B1706" s="1" t="s">
        <v>1138</v>
      </c>
      <c r="C1706" s="1" t="s">
        <v>3032</v>
      </c>
      <c r="D1706" s="1" t="s">
        <v>145</v>
      </c>
      <c r="E1706" s="1" t="s">
        <v>11</v>
      </c>
      <c r="F1706" s="1" t="s">
        <v>12</v>
      </c>
      <c r="G1706" s="1" t="s">
        <v>6053</v>
      </c>
      <c r="H1706" s="1">
        <v>100009471</v>
      </c>
      <c r="I1706" s="1">
        <v>1</v>
      </c>
      <c r="J1706" s="1" t="s">
        <v>3083</v>
      </c>
      <c r="K1706" s="1" t="s">
        <v>3038</v>
      </c>
      <c r="L1706" s="1" t="s">
        <v>32</v>
      </c>
      <c r="M1706" s="1" t="s">
        <v>16</v>
      </c>
    </row>
    <row r="1707" spans="1:13">
      <c r="A1707" s="1">
        <v>100009475</v>
      </c>
      <c r="B1707" s="1" t="s">
        <v>1138</v>
      </c>
      <c r="C1707" s="1" t="s">
        <v>3032</v>
      </c>
      <c r="D1707" s="1" t="s">
        <v>97</v>
      </c>
      <c r="E1707" s="1" t="s">
        <v>96</v>
      </c>
      <c r="F1707" s="1" t="s">
        <v>97</v>
      </c>
      <c r="G1707" s="1" t="s">
        <v>6053</v>
      </c>
      <c r="H1707" s="1">
        <v>100009475</v>
      </c>
      <c r="I1707" s="1">
        <v>1</v>
      </c>
      <c r="J1707" s="1" t="s">
        <v>3084</v>
      </c>
      <c r="K1707" s="1" t="s">
        <v>3044</v>
      </c>
      <c r="L1707" s="1" t="s">
        <v>15</v>
      </c>
      <c r="M1707" s="1" t="s">
        <v>9</v>
      </c>
    </row>
    <row r="1708" spans="1:13">
      <c r="A1708" s="1">
        <v>100009485</v>
      </c>
      <c r="B1708" s="1" t="s">
        <v>1138</v>
      </c>
      <c r="C1708" s="1" t="s">
        <v>3032</v>
      </c>
      <c r="D1708" s="1" t="s">
        <v>3085</v>
      </c>
      <c r="E1708" s="1" t="s">
        <v>27</v>
      </c>
      <c r="F1708" s="1" t="s">
        <v>18</v>
      </c>
      <c r="G1708" s="1" t="s">
        <v>6053</v>
      </c>
      <c r="H1708" s="1">
        <v>100009485</v>
      </c>
      <c r="I1708" s="1">
        <v>1</v>
      </c>
      <c r="J1708" s="1" t="s">
        <v>3086</v>
      </c>
      <c r="K1708" s="1" t="s">
        <v>3087</v>
      </c>
      <c r="L1708" s="1" t="s">
        <v>44</v>
      </c>
      <c r="M1708" s="1" t="s">
        <v>9</v>
      </c>
    </row>
    <row r="1709" spans="1:13">
      <c r="A1709" s="1">
        <v>100009487</v>
      </c>
      <c r="B1709" s="1" t="s">
        <v>1138</v>
      </c>
      <c r="C1709" s="1" t="s">
        <v>3032</v>
      </c>
      <c r="D1709" s="1" t="s">
        <v>3088</v>
      </c>
      <c r="E1709" s="1" t="s">
        <v>20</v>
      </c>
      <c r="F1709" s="1" t="s">
        <v>72</v>
      </c>
      <c r="G1709" s="1" t="s">
        <v>6054</v>
      </c>
      <c r="H1709" s="1">
        <v>100017471</v>
      </c>
      <c r="I1709" s="1">
        <v>4</v>
      </c>
      <c r="J1709" s="1" t="s">
        <v>3089</v>
      </c>
      <c r="K1709" s="1" t="s">
        <v>3044</v>
      </c>
      <c r="L1709" s="1" t="s">
        <v>15</v>
      </c>
      <c r="M1709" s="1" t="s">
        <v>9</v>
      </c>
    </row>
    <row r="1710" spans="1:13">
      <c r="A1710" s="1">
        <v>100009494</v>
      </c>
      <c r="B1710" s="1" t="s">
        <v>1138</v>
      </c>
      <c r="C1710" s="1" t="s">
        <v>3032</v>
      </c>
      <c r="D1710" s="1" t="s">
        <v>3090</v>
      </c>
      <c r="E1710" s="1" t="s">
        <v>2</v>
      </c>
      <c r="F1710" s="1" t="s">
        <v>673</v>
      </c>
      <c r="G1710" s="1" t="s">
        <v>6053</v>
      </c>
      <c r="H1710" s="1">
        <v>100009494</v>
      </c>
      <c r="I1710" s="1">
        <v>1</v>
      </c>
      <c r="J1710" s="1" t="s">
        <v>3091</v>
      </c>
      <c r="K1710" s="1" t="s">
        <v>3036</v>
      </c>
      <c r="L1710" s="1" t="s">
        <v>8</v>
      </c>
      <c r="M1710" s="1" t="s">
        <v>9</v>
      </c>
    </row>
    <row r="1711" spans="1:13">
      <c r="A1711" s="1">
        <v>100009501</v>
      </c>
      <c r="B1711" s="1" t="s">
        <v>1138</v>
      </c>
      <c r="C1711" s="1" t="s">
        <v>3032</v>
      </c>
      <c r="D1711" s="1" t="s">
        <v>176</v>
      </c>
      <c r="E1711" s="1" t="s">
        <v>11</v>
      </c>
      <c r="F1711" s="1" t="s">
        <v>12</v>
      </c>
      <c r="G1711" s="1" t="s">
        <v>6053</v>
      </c>
      <c r="H1711" s="1">
        <v>100009501</v>
      </c>
      <c r="I1711" s="1">
        <v>1</v>
      </c>
      <c r="J1711" s="1" t="s">
        <v>3092</v>
      </c>
      <c r="K1711" s="1" t="s">
        <v>3093</v>
      </c>
      <c r="L1711" s="1" t="s">
        <v>32</v>
      </c>
      <c r="M1711" s="1" t="s">
        <v>16</v>
      </c>
    </row>
    <row r="1712" spans="1:13">
      <c r="A1712" s="1">
        <v>100009505</v>
      </c>
      <c r="B1712" s="1" t="s">
        <v>1138</v>
      </c>
      <c r="C1712" s="1" t="s">
        <v>3032</v>
      </c>
      <c r="D1712" s="1" t="s">
        <v>3094</v>
      </c>
      <c r="E1712" s="1" t="s">
        <v>11</v>
      </c>
      <c r="F1712" s="1" t="s">
        <v>407</v>
      </c>
      <c r="G1712" s="1" t="s">
        <v>6053</v>
      </c>
      <c r="H1712" s="1">
        <v>100009505</v>
      </c>
      <c r="I1712" s="1">
        <v>1</v>
      </c>
      <c r="J1712" s="1" t="s">
        <v>3095</v>
      </c>
      <c r="K1712" s="1" t="s">
        <v>3096</v>
      </c>
      <c r="L1712" s="1" t="s">
        <v>32</v>
      </c>
      <c r="M1712" s="1" t="s">
        <v>16</v>
      </c>
    </row>
    <row r="1713" spans="1:13">
      <c r="A1713" s="1">
        <v>100009517</v>
      </c>
      <c r="B1713" s="1" t="s">
        <v>1138</v>
      </c>
      <c r="C1713" s="1" t="s">
        <v>3032</v>
      </c>
      <c r="D1713" s="1" t="s">
        <v>3097</v>
      </c>
      <c r="E1713" s="1" t="s">
        <v>11</v>
      </c>
      <c r="F1713" s="1" t="s">
        <v>12</v>
      </c>
      <c r="G1713" s="1" t="s">
        <v>6053</v>
      </c>
      <c r="H1713" s="1">
        <v>100009517</v>
      </c>
      <c r="I1713" s="1">
        <v>1</v>
      </c>
      <c r="J1713" s="1" t="s">
        <v>3098</v>
      </c>
      <c r="K1713" s="1" t="s">
        <v>3099</v>
      </c>
      <c r="L1713" s="1" t="s">
        <v>32</v>
      </c>
      <c r="M1713" s="1" t="s">
        <v>9</v>
      </c>
    </row>
    <row r="1714" spans="1:13">
      <c r="A1714" s="1">
        <v>100009526</v>
      </c>
      <c r="B1714" s="1" t="s">
        <v>1138</v>
      </c>
      <c r="C1714" s="1" t="s">
        <v>3032</v>
      </c>
      <c r="D1714" s="1" t="s">
        <v>3100</v>
      </c>
      <c r="E1714" s="1" t="s">
        <v>11</v>
      </c>
      <c r="F1714" s="1" t="s">
        <v>12</v>
      </c>
      <c r="G1714" s="1" t="s">
        <v>6053</v>
      </c>
      <c r="H1714" s="1">
        <v>100009526</v>
      </c>
      <c r="I1714" s="1">
        <v>1</v>
      </c>
      <c r="J1714" s="1" t="s">
        <v>3101</v>
      </c>
      <c r="K1714" s="1" t="s">
        <v>3102</v>
      </c>
      <c r="L1714" s="1" t="s">
        <v>32</v>
      </c>
      <c r="M1714" s="1" t="s">
        <v>16</v>
      </c>
    </row>
    <row r="1715" spans="1:13">
      <c r="A1715" s="1">
        <v>100009528</v>
      </c>
      <c r="B1715" s="1" t="s">
        <v>1138</v>
      </c>
      <c r="C1715" s="1" t="s">
        <v>3032</v>
      </c>
      <c r="D1715" s="1" t="s">
        <v>12</v>
      </c>
      <c r="E1715" s="1" t="s">
        <v>11</v>
      </c>
      <c r="F1715" s="1" t="s">
        <v>407</v>
      </c>
      <c r="G1715" s="1" t="s">
        <v>6053</v>
      </c>
      <c r="H1715" s="1">
        <v>100009528</v>
      </c>
      <c r="I1715" s="1">
        <v>1</v>
      </c>
      <c r="J1715" s="1" t="s">
        <v>3103</v>
      </c>
      <c r="K1715" s="1" t="s">
        <v>3104</v>
      </c>
      <c r="L1715" s="1" t="s">
        <v>32</v>
      </c>
      <c r="M1715" s="1" t="s">
        <v>16</v>
      </c>
    </row>
    <row r="1716" spans="1:13">
      <c r="A1716" s="1">
        <v>100009532</v>
      </c>
      <c r="B1716" s="1" t="s">
        <v>1138</v>
      </c>
      <c r="C1716" s="1" t="s">
        <v>3032</v>
      </c>
      <c r="D1716" s="1" t="s">
        <v>176</v>
      </c>
      <c r="E1716" s="1" t="s">
        <v>11</v>
      </c>
      <c r="F1716" s="1" t="s">
        <v>407</v>
      </c>
      <c r="G1716" s="1" t="s">
        <v>6053</v>
      </c>
      <c r="H1716" s="1">
        <v>100009532</v>
      </c>
      <c r="I1716" s="1">
        <v>1</v>
      </c>
      <c r="J1716" s="1" t="s">
        <v>3105</v>
      </c>
      <c r="K1716" s="1" t="s">
        <v>3106</v>
      </c>
      <c r="L1716" s="1" t="s">
        <v>32</v>
      </c>
      <c r="M1716" s="1" t="s">
        <v>9</v>
      </c>
    </row>
    <row r="1717" spans="1:13">
      <c r="A1717" s="1">
        <v>100009536</v>
      </c>
      <c r="B1717" s="1" t="s">
        <v>1138</v>
      </c>
      <c r="C1717" s="1" t="s">
        <v>3032</v>
      </c>
      <c r="D1717" s="1" t="s">
        <v>176</v>
      </c>
      <c r="E1717" s="1" t="s">
        <v>11</v>
      </c>
      <c r="F1717" s="1" t="s">
        <v>407</v>
      </c>
      <c r="G1717" s="1" t="s">
        <v>6053</v>
      </c>
      <c r="H1717" s="1">
        <v>100009536</v>
      </c>
      <c r="I1717" s="1">
        <v>1</v>
      </c>
      <c r="J1717" s="1" t="s">
        <v>3107</v>
      </c>
      <c r="K1717" s="1" t="s">
        <v>3108</v>
      </c>
      <c r="L1717" s="1" t="s">
        <v>32</v>
      </c>
      <c r="M1717" s="1" t="s">
        <v>9</v>
      </c>
    </row>
    <row r="1718" spans="1:13">
      <c r="A1718" s="1">
        <v>100009543</v>
      </c>
      <c r="B1718" s="1" t="s">
        <v>1138</v>
      </c>
      <c r="C1718" s="1" t="s">
        <v>3032</v>
      </c>
      <c r="D1718" s="1" t="s">
        <v>176</v>
      </c>
      <c r="E1718" s="1" t="s">
        <v>11</v>
      </c>
      <c r="F1718" s="1" t="s">
        <v>407</v>
      </c>
      <c r="G1718" s="1" t="s">
        <v>6053</v>
      </c>
      <c r="H1718" s="1">
        <v>100009543</v>
      </c>
      <c r="I1718" s="1">
        <v>1</v>
      </c>
      <c r="J1718" s="1" t="s">
        <v>3109</v>
      </c>
      <c r="K1718" s="1" t="s">
        <v>3110</v>
      </c>
      <c r="L1718" s="1" t="s">
        <v>32</v>
      </c>
      <c r="M1718" s="1" t="s">
        <v>9</v>
      </c>
    </row>
    <row r="1719" spans="1:13">
      <c r="A1719" s="1">
        <v>100009547</v>
      </c>
      <c r="B1719" s="1" t="s">
        <v>1138</v>
      </c>
      <c r="C1719" s="1" t="s">
        <v>3032</v>
      </c>
      <c r="D1719" s="1" t="s">
        <v>3111</v>
      </c>
      <c r="E1719" s="1" t="s">
        <v>11</v>
      </c>
      <c r="F1719" s="1" t="s">
        <v>12</v>
      </c>
      <c r="G1719" s="1" t="s">
        <v>6053</v>
      </c>
      <c r="H1719" s="1">
        <v>100009547</v>
      </c>
      <c r="I1719" s="1">
        <v>1</v>
      </c>
      <c r="J1719" s="1" t="s">
        <v>3112</v>
      </c>
      <c r="K1719" s="1" t="s">
        <v>3113</v>
      </c>
      <c r="L1719" s="1" t="s">
        <v>32</v>
      </c>
      <c r="M1719" s="1" t="s">
        <v>9</v>
      </c>
    </row>
    <row r="1720" spans="1:13">
      <c r="A1720" s="1">
        <v>100009552</v>
      </c>
      <c r="B1720" s="1" t="s">
        <v>1138</v>
      </c>
      <c r="C1720" s="1" t="s">
        <v>3032</v>
      </c>
      <c r="D1720" s="1" t="s">
        <v>176</v>
      </c>
      <c r="E1720" s="1" t="s">
        <v>11</v>
      </c>
      <c r="F1720" s="1" t="s">
        <v>407</v>
      </c>
      <c r="G1720" s="1" t="s">
        <v>6053</v>
      </c>
      <c r="H1720" s="1">
        <v>100009552</v>
      </c>
      <c r="I1720" s="1">
        <v>1</v>
      </c>
      <c r="J1720" s="1" t="s">
        <v>3114</v>
      </c>
      <c r="K1720" s="1" t="s">
        <v>3115</v>
      </c>
      <c r="L1720" s="1" t="s">
        <v>32</v>
      </c>
      <c r="M1720" s="1" t="s">
        <v>9</v>
      </c>
    </row>
    <row r="1721" spans="1:13">
      <c r="A1721" s="1">
        <v>100009560</v>
      </c>
      <c r="B1721" s="1" t="s">
        <v>1138</v>
      </c>
      <c r="C1721" s="1" t="s">
        <v>3032</v>
      </c>
      <c r="D1721" s="1" t="s">
        <v>12</v>
      </c>
      <c r="E1721" s="1" t="s">
        <v>11</v>
      </c>
      <c r="F1721" s="1" t="s">
        <v>12</v>
      </c>
      <c r="G1721" s="1" t="s">
        <v>6053</v>
      </c>
      <c r="H1721" s="1">
        <v>100009560</v>
      </c>
      <c r="I1721" s="1">
        <v>1</v>
      </c>
      <c r="J1721" s="1" t="s">
        <v>3116</v>
      </c>
      <c r="K1721" s="1" t="s">
        <v>3117</v>
      </c>
      <c r="L1721" s="1" t="s">
        <v>32</v>
      </c>
      <c r="M1721" s="1" t="s">
        <v>9</v>
      </c>
    </row>
    <row r="1722" spans="1:13">
      <c r="A1722" s="1">
        <v>100009570</v>
      </c>
      <c r="B1722" s="1" t="s">
        <v>1138</v>
      </c>
      <c r="C1722" s="1" t="s">
        <v>3032</v>
      </c>
      <c r="D1722" s="1" t="s">
        <v>3118</v>
      </c>
      <c r="E1722" s="1" t="s">
        <v>11</v>
      </c>
      <c r="F1722" s="1" t="s">
        <v>12</v>
      </c>
      <c r="G1722" s="1" t="s">
        <v>6053</v>
      </c>
      <c r="H1722" s="1">
        <v>100009570</v>
      </c>
      <c r="I1722" s="1">
        <v>1</v>
      </c>
      <c r="J1722" s="1" t="s">
        <v>3119</v>
      </c>
      <c r="K1722" s="1" t="s">
        <v>3120</v>
      </c>
      <c r="L1722" s="1" t="s">
        <v>32</v>
      </c>
      <c r="M1722" s="1" t="s">
        <v>9</v>
      </c>
    </row>
    <row r="1723" spans="1:13">
      <c r="A1723" s="1">
        <v>100009575</v>
      </c>
      <c r="B1723" s="1" t="s">
        <v>1138</v>
      </c>
      <c r="C1723" s="1" t="s">
        <v>3032</v>
      </c>
      <c r="D1723" s="1" t="s">
        <v>12</v>
      </c>
      <c r="E1723" s="1" t="s">
        <v>11</v>
      </c>
      <c r="F1723" s="1" t="s">
        <v>12</v>
      </c>
      <c r="G1723" s="1" t="s">
        <v>6053</v>
      </c>
      <c r="H1723" s="1">
        <v>100009575</v>
      </c>
      <c r="I1723" s="1">
        <v>1</v>
      </c>
      <c r="J1723" s="1" t="s">
        <v>3121</v>
      </c>
      <c r="K1723" s="1" t="s">
        <v>3122</v>
      </c>
      <c r="L1723" s="1" t="s">
        <v>32</v>
      </c>
      <c r="M1723" s="1" t="s">
        <v>16</v>
      </c>
    </row>
    <row r="1724" spans="1:13">
      <c r="A1724" s="1">
        <v>100009581</v>
      </c>
      <c r="B1724" s="1" t="s">
        <v>1138</v>
      </c>
      <c r="C1724" s="1" t="s">
        <v>3032</v>
      </c>
      <c r="D1724" s="1" t="s">
        <v>176</v>
      </c>
      <c r="E1724" s="1" t="s">
        <v>11</v>
      </c>
      <c r="F1724" s="1" t="s">
        <v>407</v>
      </c>
      <c r="G1724" s="1" t="s">
        <v>6053</v>
      </c>
      <c r="H1724" s="1">
        <v>100009581</v>
      </c>
      <c r="I1724" s="1">
        <v>1</v>
      </c>
      <c r="J1724" s="1" t="s">
        <v>3123</v>
      </c>
      <c r="K1724" s="1" t="s">
        <v>3124</v>
      </c>
      <c r="L1724" s="1" t="s">
        <v>32</v>
      </c>
      <c r="M1724" s="1" t="s">
        <v>9</v>
      </c>
    </row>
    <row r="1725" spans="1:13">
      <c r="A1725" s="1">
        <v>100009588</v>
      </c>
      <c r="B1725" s="1" t="s">
        <v>1138</v>
      </c>
      <c r="C1725" s="1" t="s">
        <v>3032</v>
      </c>
      <c r="D1725" s="1" t="s">
        <v>176</v>
      </c>
      <c r="E1725" s="1" t="s">
        <v>11</v>
      </c>
      <c r="F1725" s="1" t="s">
        <v>407</v>
      </c>
      <c r="G1725" s="1" t="s">
        <v>6053</v>
      </c>
      <c r="H1725" s="1">
        <v>100009588</v>
      </c>
      <c r="I1725" s="1">
        <v>1</v>
      </c>
      <c r="J1725" s="1" t="s">
        <v>3125</v>
      </c>
      <c r="K1725" s="1" t="s">
        <v>3126</v>
      </c>
      <c r="L1725" s="1" t="s">
        <v>32</v>
      </c>
      <c r="M1725" s="1" t="s">
        <v>16</v>
      </c>
    </row>
    <row r="1726" spans="1:13">
      <c r="A1726" s="1">
        <v>100009593</v>
      </c>
      <c r="B1726" s="1" t="s">
        <v>1138</v>
      </c>
      <c r="C1726" s="1" t="s">
        <v>3128</v>
      </c>
      <c r="D1726" s="1" t="s">
        <v>176</v>
      </c>
      <c r="E1726" s="1" t="s">
        <v>11</v>
      </c>
      <c r="F1726" s="1" t="s">
        <v>12</v>
      </c>
      <c r="G1726" s="1" t="s">
        <v>6053</v>
      </c>
      <c r="H1726" s="1">
        <v>100009593</v>
      </c>
      <c r="I1726" s="1">
        <v>1</v>
      </c>
      <c r="J1726" s="1" t="s">
        <v>3127</v>
      </c>
      <c r="K1726" s="1" t="s">
        <v>3129</v>
      </c>
      <c r="L1726" s="1" t="s">
        <v>32</v>
      </c>
      <c r="M1726" s="1" t="s">
        <v>69</v>
      </c>
    </row>
    <row r="1727" spans="1:13">
      <c r="A1727" s="1">
        <v>100009598</v>
      </c>
      <c r="B1727" s="1" t="s">
        <v>1138</v>
      </c>
      <c r="C1727" s="1" t="s">
        <v>3128</v>
      </c>
      <c r="D1727" s="1" t="s">
        <v>3130</v>
      </c>
      <c r="E1727" s="1" t="s">
        <v>27</v>
      </c>
      <c r="F1727" s="1" t="s">
        <v>18</v>
      </c>
      <c r="G1727" s="1" t="s">
        <v>6053</v>
      </c>
      <c r="H1727" s="1">
        <v>100009598</v>
      </c>
      <c r="I1727" s="1">
        <v>1</v>
      </c>
      <c r="J1727" s="1" t="s">
        <v>3131</v>
      </c>
      <c r="K1727" s="1" t="s">
        <v>3044</v>
      </c>
      <c r="L1727" s="1" t="s">
        <v>15</v>
      </c>
      <c r="M1727" s="1" t="s">
        <v>9</v>
      </c>
    </row>
    <row r="1728" spans="1:13">
      <c r="A1728" s="1">
        <v>100009601</v>
      </c>
      <c r="B1728" s="1" t="s">
        <v>1138</v>
      </c>
      <c r="C1728" s="1" t="s">
        <v>3128</v>
      </c>
      <c r="D1728" s="1" t="s">
        <v>2869</v>
      </c>
      <c r="E1728" s="1" t="s">
        <v>20</v>
      </c>
      <c r="F1728" s="1" t="s">
        <v>72</v>
      </c>
      <c r="G1728" s="1" t="s">
        <v>6053</v>
      </c>
      <c r="H1728" s="1">
        <v>100009601</v>
      </c>
      <c r="I1728" s="1">
        <v>1</v>
      </c>
      <c r="J1728" s="1" t="s">
        <v>3132</v>
      </c>
      <c r="K1728" s="1" t="s">
        <v>3044</v>
      </c>
      <c r="L1728" s="1" t="s">
        <v>15</v>
      </c>
      <c r="M1728" s="1" t="s">
        <v>16</v>
      </c>
    </row>
    <row r="1729" spans="1:13">
      <c r="A1729" s="1">
        <v>100009609</v>
      </c>
      <c r="B1729" s="1" t="s">
        <v>1138</v>
      </c>
      <c r="C1729" s="1" t="s">
        <v>3128</v>
      </c>
      <c r="D1729" s="1" t="s">
        <v>1345</v>
      </c>
      <c r="E1729" s="1" t="s">
        <v>20</v>
      </c>
      <c r="F1729" s="1" t="s">
        <v>203</v>
      </c>
      <c r="G1729" s="1" t="s">
        <v>6053</v>
      </c>
      <c r="H1729" s="1">
        <v>100009609</v>
      </c>
      <c r="I1729" s="1">
        <v>1</v>
      </c>
      <c r="J1729" s="1" t="s">
        <v>3133</v>
      </c>
      <c r="K1729" s="1" t="s">
        <v>3134</v>
      </c>
      <c r="L1729" s="1" t="s">
        <v>44</v>
      </c>
      <c r="M1729" s="1" t="s">
        <v>9</v>
      </c>
    </row>
    <row r="1730" spans="1:13">
      <c r="A1730" s="1">
        <v>100009612</v>
      </c>
      <c r="B1730" s="1" t="s">
        <v>1138</v>
      </c>
      <c r="C1730" s="1" t="s">
        <v>3128</v>
      </c>
      <c r="D1730" s="1" t="s">
        <v>3135</v>
      </c>
      <c r="E1730" s="1" t="s">
        <v>11</v>
      </c>
      <c r="F1730" s="1" t="s">
        <v>12</v>
      </c>
      <c r="G1730" s="1" t="s">
        <v>6054</v>
      </c>
      <c r="H1730" s="1">
        <v>100017473</v>
      </c>
      <c r="I1730" s="1">
        <v>3</v>
      </c>
      <c r="J1730" s="1" t="s">
        <v>3136</v>
      </c>
      <c r="K1730" s="1" t="s">
        <v>1837</v>
      </c>
      <c r="L1730" s="1" t="s">
        <v>39</v>
      </c>
      <c r="M1730" s="1" t="s">
        <v>9</v>
      </c>
    </row>
    <row r="1731" spans="1:13">
      <c r="A1731" s="1">
        <v>100009617</v>
      </c>
      <c r="B1731" s="1" t="s">
        <v>1138</v>
      </c>
      <c r="C1731" s="1" t="s">
        <v>3128</v>
      </c>
      <c r="D1731" s="1" t="s">
        <v>3137</v>
      </c>
      <c r="E1731" s="1" t="s">
        <v>11</v>
      </c>
      <c r="F1731" s="1" t="s">
        <v>12</v>
      </c>
      <c r="G1731" s="1" t="s">
        <v>6053</v>
      </c>
      <c r="H1731" s="1">
        <v>100009617</v>
      </c>
      <c r="I1731" s="1">
        <v>1</v>
      </c>
      <c r="J1731" s="1" t="s">
        <v>3138</v>
      </c>
      <c r="K1731" s="1" t="s">
        <v>3139</v>
      </c>
      <c r="L1731" s="1" t="s">
        <v>44</v>
      </c>
      <c r="M1731" s="1" t="s">
        <v>9</v>
      </c>
    </row>
    <row r="1732" spans="1:13">
      <c r="A1732" s="1">
        <v>100009620</v>
      </c>
      <c r="B1732" s="1" t="s">
        <v>1138</v>
      </c>
      <c r="C1732" s="1" t="s">
        <v>3128</v>
      </c>
      <c r="D1732" s="1" t="s">
        <v>3140</v>
      </c>
      <c r="E1732" s="1" t="s">
        <v>11</v>
      </c>
      <c r="F1732" s="1" t="s">
        <v>12</v>
      </c>
      <c r="G1732" s="1" t="s">
        <v>6053</v>
      </c>
      <c r="H1732" s="1">
        <v>100009620</v>
      </c>
      <c r="I1732" s="1">
        <v>1</v>
      </c>
      <c r="J1732" s="1" t="s">
        <v>3141</v>
      </c>
      <c r="K1732" s="1" t="s">
        <v>3142</v>
      </c>
      <c r="L1732" s="1" t="s">
        <v>32</v>
      </c>
      <c r="M1732" s="1" t="s">
        <v>9</v>
      </c>
    </row>
    <row r="1733" spans="1:13">
      <c r="A1733" s="1">
        <v>100009629</v>
      </c>
      <c r="B1733" s="1" t="s">
        <v>1138</v>
      </c>
      <c r="C1733" s="1" t="s">
        <v>3128</v>
      </c>
      <c r="D1733" s="1" t="s">
        <v>46</v>
      </c>
      <c r="E1733" s="1" t="s">
        <v>2</v>
      </c>
      <c r="F1733" s="1" t="s">
        <v>46</v>
      </c>
      <c r="G1733" s="1" t="s">
        <v>6053</v>
      </c>
      <c r="H1733" s="1">
        <v>100009629</v>
      </c>
      <c r="I1733" s="1">
        <v>1</v>
      </c>
      <c r="J1733" s="1" t="s">
        <v>3143</v>
      </c>
      <c r="K1733" s="1" t="s">
        <v>3036</v>
      </c>
      <c r="L1733" s="1" t="s">
        <v>8</v>
      </c>
      <c r="M1733" s="1" t="s">
        <v>16</v>
      </c>
    </row>
    <row r="1734" spans="1:13">
      <c r="A1734" s="1">
        <v>100009631</v>
      </c>
      <c r="B1734" s="1" t="s">
        <v>1138</v>
      </c>
      <c r="C1734" s="1" t="s">
        <v>3128</v>
      </c>
      <c r="D1734" s="1" t="s">
        <v>3144</v>
      </c>
      <c r="E1734" s="1" t="s">
        <v>11</v>
      </c>
      <c r="F1734" s="1" t="s">
        <v>12</v>
      </c>
      <c r="G1734" s="1" t="s">
        <v>6053</v>
      </c>
      <c r="H1734" s="1">
        <v>100009631</v>
      </c>
      <c r="I1734" s="1">
        <v>1</v>
      </c>
      <c r="J1734" s="1" t="s">
        <v>3145</v>
      </c>
      <c r="K1734" s="1" t="s">
        <v>3142</v>
      </c>
      <c r="L1734" s="1" t="s">
        <v>32</v>
      </c>
      <c r="M1734" s="1" t="s">
        <v>9</v>
      </c>
    </row>
    <row r="1735" spans="1:13">
      <c r="A1735" s="1">
        <v>100009642</v>
      </c>
      <c r="B1735" s="1" t="s">
        <v>1138</v>
      </c>
      <c r="C1735" s="1" t="s">
        <v>3128</v>
      </c>
      <c r="D1735" s="1" t="s">
        <v>176</v>
      </c>
      <c r="E1735" s="1" t="s">
        <v>11</v>
      </c>
      <c r="F1735" s="1" t="s">
        <v>407</v>
      </c>
      <c r="G1735" s="1" t="s">
        <v>6053</v>
      </c>
      <c r="H1735" s="1">
        <v>100009642</v>
      </c>
      <c r="I1735" s="1">
        <v>1</v>
      </c>
      <c r="J1735" s="1" t="s">
        <v>3146</v>
      </c>
      <c r="K1735" s="1" t="s">
        <v>3147</v>
      </c>
      <c r="L1735" s="1" t="s">
        <v>32</v>
      </c>
      <c r="M1735" s="1" t="s">
        <v>9</v>
      </c>
    </row>
    <row r="1736" spans="1:13">
      <c r="A1736" s="1">
        <v>100009646</v>
      </c>
      <c r="B1736" s="1" t="s">
        <v>1138</v>
      </c>
      <c r="C1736" s="1" t="s">
        <v>3128</v>
      </c>
      <c r="D1736" s="1" t="s">
        <v>3148</v>
      </c>
      <c r="E1736" s="1" t="s">
        <v>11</v>
      </c>
      <c r="F1736" s="1" t="s">
        <v>12</v>
      </c>
      <c r="G1736" s="1" t="s">
        <v>6053</v>
      </c>
      <c r="H1736" s="1">
        <v>100009646</v>
      </c>
      <c r="I1736" s="1">
        <v>1</v>
      </c>
      <c r="J1736" s="1" t="s">
        <v>3149</v>
      </c>
      <c r="K1736" s="1" t="s">
        <v>3150</v>
      </c>
      <c r="L1736" s="1" t="s">
        <v>32</v>
      </c>
      <c r="M1736" s="1" t="s">
        <v>16</v>
      </c>
    </row>
    <row r="1737" spans="1:13">
      <c r="A1737" s="1">
        <v>100009652</v>
      </c>
      <c r="B1737" s="1" t="s">
        <v>1138</v>
      </c>
      <c r="C1737" s="1" t="s">
        <v>3128</v>
      </c>
      <c r="D1737" s="1" t="s">
        <v>3151</v>
      </c>
      <c r="E1737" s="1" t="s">
        <v>11</v>
      </c>
      <c r="F1737" s="1" t="s">
        <v>12</v>
      </c>
      <c r="G1737" s="1" t="s">
        <v>6053</v>
      </c>
      <c r="H1737" s="1">
        <v>100009652</v>
      </c>
      <c r="I1737" s="1">
        <v>1</v>
      </c>
      <c r="J1737" s="1" t="s">
        <v>3152</v>
      </c>
      <c r="K1737" s="1" t="s">
        <v>3153</v>
      </c>
      <c r="L1737" s="1" t="s">
        <v>32</v>
      </c>
      <c r="M1737" s="1" t="s">
        <v>9</v>
      </c>
    </row>
    <row r="1738" spans="1:13">
      <c r="A1738" s="1">
        <v>100009662</v>
      </c>
      <c r="B1738" s="1" t="s">
        <v>1138</v>
      </c>
      <c r="C1738" s="1" t="s">
        <v>3155</v>
      </c>
      <c r="D1738" s="1" t="s">
        <v>12</v>
      </c>
      <c r="E1738" s="1" t="s">
        <v>11</v>
      </c>
      <c r="F1738" s="1" t="s">
        <v>12</v>
      </c>
      <c r="G1738" s="1" t="s">
        <v>6053</v>
      </c>
      <c r="H1738" s="1">
        <v>100009662</v>
      </c>
      <c r="I1738" s="1">
        <v>1</v>
      </c>
      <c r="J1738" s="1" t="s">
        <v>3154</v>
      </c>
      <c r="K1738" s="1" t="s">
        <v>3156</v>
      </c>
      <c r="L1738" s="1" t="s">
        <v>32</v>
      </c>
      <c r="M1738" s="1" t="s">
        <v>16</v>
      </c>
    </row>
    <row r="1739" spans="1:13">
      <c r="A1739" s="1">
        <v>100009680</v>
      </c>
      <c r="B1739" s="1" t="s">
        <v>1138</v>
      </c>
      <c r="C1739" s="1" t="s">
        <v>3155</v>
      </c>
      <c r="D1739" s="1" t="s">
        <v>176</v>
      </c>
      <c r="E1739" s="1" t="s">
        <v>11</v>
      </c>
      <c r="F1739" s="1" t="s">
        <v>12</v>
      </c>
      <c r="G1739" s="1" t="s">
        <v>6053</v>
      </c>
      <c r="H1739" s="1">
        <v>100009680</v>
      </c>
      <c r="I1739" s="1">
        <v>1</v>
      </c>
      <c r="J1739" s="1" t="s">
        <v>3157</v>
      </c>
      <c r="K1739" s="1" t="s">
        <v>3158</v>
      </c>
      <c r="L1739" s="1" t="s">
        <v>32</v>
      </c>
      <c r="M1739" s="1" t="s">
        <v>9</v>
      </c>
    </row>
    <row r="1740" spans="1:13">
      <c r="A1740" s="1">
        <v>100009683</v>
      </c>
      <c r="B1740" s="1" t="s">
        <v>1138</v>
      </c>
      <c r="C1740" s="1" t="s">
        <v>3155</v>
      </c>
      <c r="D1740" s="1" t="s">
        <v>100</v>
      </c>
      <c r="E1740" s="1" t="s">
        <v>20</v>
      </c>
      <c r="F1740" s="1" t="s">
        <v>100</v>
      </c>
      <c r="G1740" s="1" t="s">
        <v>6053</v>
      </c>
      <c r="H1740" s="1">
        <v>100009683</v>
      </c>
      <c r="I1740" s="1">
        <v>1</v>
      </c>
      <c r="J1740" s="1" t="s">
        <v>3159</v>
      </c>
      <c r="K1740" s="1" t="s">
        <v>3044</v>
      </c>
      <c r="L1740" s="1" t="s">
        <v>15</v>
      </c>
      <c r="M1740" s="1" t="s">
        <v>9</v>
      </c>
    </row>
    <row r="1741" spans="1:13">
      <c r="A1741" s="1">
        <v>100009684</v>
      </c>
      <c r="B1741" s="1" t="s">
        <v>1138</v>
      </c>
      <c r="C1741" s="1" t="s">
        <v>3155</v>
      </c>
      <c r="D1741" s="1" t="s">
        <v>203</v>
      </c>
      <c r="E1741" s="1" t="s">
        <v>20</v>
      </c>
      <c r="F1741" s="1" t="s">
        <v>203</v>
      </c>
      <c r="G1741" s="1" t="s">
        <v>6053</v>
      </c>
      <c r="H1741" s="1">
        <v>100009684</v>
      </c>
      <c r="I1741" s="1">
        <v>1</v>
      </c>
      <c r="J1741" s="1" t="s">
        <v>3159</v>
      </c>
      <c r="K1741" s="1" t="s">
        <v>3044</v>
      </c>
      <c r="L1741" s="1" t="s">
        <v>15</v>
      </c>
      <c r="M1741" s="1" t="s">
        <v>9</v>
      </c>
    </row>
    <row r="1742" spans="1:13">
      <c r="A1742" s="1">
        <v>100009687</v>
      </c>
      <c r="B1742" s="1" t="s">
        <v>1138</v>
      </c>
      <c r="C1742" s="1" t="s">
        <v>3155</v>
      </c>
      <c r="D1742" s="1" t="s">
        <v>46</v>
      </c>
      <c r="E1742" s="1" t="s">
        <v>2</v>
      </c>
      <c r="F1742" s="1" t="s">
        <v>46</v>
      </c>
      <c r="G1742" s="1" t="s">
        <v>6053</v>
      </c>
      <c r="H1742" s="1">
        <v>100009687</v>
      </c>
      <c r="I1742" s="1">
        <v>1</v>
      </c>
      <c r="J1742" s="1" t="s">
        <v>3160</v>
      </c>
      <c r="K1742" s="1" t="s">
        <v>3036</v>
      </c>
      <c r="L1742" s="1" t="s">
        <v>8</v>
      </c>
      <c r="M1742" s="1" t="s">
        <v>9</v>
      </c>
    </row>
    <row r="1743" spans="1:13">
      <c r="A1743" s="1">
        <v>100009691</v>
      </c>
      <c r="B1743" s="1" t="s">
        <v>1138</v>
      </c>
      <c r="C1743" s="1" t="s">
        <v>3155</v>
      </c>
      <c r="D1743" s="1" t="s">
        <v>176</v>
      </c>
      <c r="E1743" s="1" t="s">
        <v>11</v>
      </c>
      <c r="F1743" s="1" t="s">
        <v>12</v>
      </c>
      <c r="G1743" s="1" t="s">
        <v>6053</v>
      </c>
      <c r="H1743" s="1">
        <v>100009691</v>
      </c>
      <c r="I1743" s="1">
        <v>1</v>
      </c>
      <c r="J1743" s="1" t="s">
        <v>3161</v>
      </c>
      <c r="K1743" s="1" t="s">
        <v>3158</v>
      </c>
      <c r="L1743" s="1" t="s">
        <v>32</v>
      </c>
      <c r="M1743" s="1" t="s">
        <v>69</v>
      </c>
    </row>
    <row r="1744" spans="1:13">
      <c r="A1744" s="1">
        <v>100009694</v>
      </c>
      <c r="B1744" s="1" t="s">
        <v>1138</v>
      </c>
      <c r="C1744" s="1" t="s">
        <v>3155</v>
      </c>
      <c r="D1744" s="1" t="s">
        <v>3162</v>
      </c>
      <c r="E1744" s="1" t="s">
        <v>11</v>
      </c>
      <c r="F1744" s="1" t="s">
        <v>12</v>
      </c>
      <c r="G1744" s="1" t="s">
        <v>6053</v>
      </c>
      <c r="H1744" s="1">
        <v>100009694</v>
      </c>
      <c r="I1744" s="1">
        <v>1</v>
      </c>
      <c r="J1744" s="1" t="s">
        <v>3163</v>
      </c>
      <c r="K1744" s="1" t="s">
        <v>3158</v>
      </c>
      <c r="L1744" s="1" t="s">
        <v>32</v>
      </c>
      <c r="M1744" s="1" t="s">
        <v>9</v>
      </c>
    </row>
    <row r="1745" spans="1:13">
      <c r="A1745" s="1">
        <v>100009698</v>
      </c>
      <c r="B1745" s="1" t="s">
        <v>1138</v>
      </c>
      <c r="C1745" s="1" t="s">
        <v>3155</v>
      </c>
      <c r="D1745" s="1" t="s">
        <v>3164</v>
      </c>
      <c r="E1745" s="1" t="s">
        <v>20</v>
      </c>
      <c r="F1745" s="1" t="s">
        <v>72</v>
      </c>
      <c r="G1745" s="1" t="s">
        <v>6053</v>
      </c>
      <c r="H1745" s="1">
        <v>100009698</v>
      </c>
      <c r="I1745" s="1">
        <v>2</v>
      </c>
      <c r="J1745" s="1" t="s">
        <v>3165</v>
      </c>
      <c r="K1745" s="1" t="s">
        <v>3166</v>
      </c>
      <c r="L1745" s="1" t="s">
        <v>3167</v>
      </c>
      <c r="M1745" s="1" t="s">
        <v>16</v>
      </c>
    </row>
    <row r="1746" spans="1:13">
      <c r="A1746" s="1">
        <v>100009701</v>
      </c>
      <c r="B1746" s="1" t="s">
        <v>1138</v>
      </c>
      <c r="C1746" s="1" t="s">
        <v>3155</v>
      </c>
      <c r="D1746" s="1" t="s">
        <v>3168</v>
      </c>
      <c r="E1746" s="1" t="s">
        <v>27</v>
      </c>
      <c r="F1746" s="1" t="s">
        <v>18</v>
      </c>
      <c r="G1746" s="1" t="s">
        <v>6053</v>
      </c>
      <c r="H1746" s="1">
        <v>100009701</v>
      </c>
      <c r="I1746" s="1">
        <v>1</v>
      </c>
      <c r="J1746" s="1" t="s">
        <v>3169</v>
      </c>
      <c r="K1746" s="1" t="s">
        <v>3044</v>
      </c>
      <c r="L1746" s="1" t="s">
        <v>15</v>
      </c>
      <c r="M1746" s="1" t="s">
        <v>16</v>
      </c>
    </row>
    <row r="1747" spans="1:13">
      <c r="A1747" s="1">
        <v>100009702</v>
      </c>
      <c r="B1747" s="1" t="s">
        <v>1138</v>
      </c>
      <c r="C1747" s="1" t="s">
        <v>3155</v>
      </c>
      <c r="D1747" s="1" t="s">
        <v>46</v>
      </c>
      <c r="E1747" s="1" t="s">
        <v>2</v>
      </c>
      <c r="F1747" s="1" t="s">
        <v>46</v>
      </c>
      <c r="G1747" s="1" t="s">
        <v>6053</v>
      </c>
      <c r="H1747" s="1">
        <v>100009702</v>
      </c>
      <c r="I1747" s="1">
        <v>1</v>
      </c>
      <c r="J1747" s="1" t="s">
        <v>3170</v>
      </c>
      <c r="K1747" s="1" t="s">
        <v>3036</v>
      </c>
      <c r="L1747" s="1" t="s">
        <v>8</v>
      </c>
      <c r="M1747" s="1" t="s">
        <v>16</v>
      </c>
    </row>
    <row r="1748" spans="1:13">
      <c r="A1748" s="1">
        <v>100009706</v>
      </c>
      <c r="B1748" s="1" t="s">
        <v>1138</v>
      </c>
      <c r="C1748" s="1" t="s">
        <v>3155</v>
      </c>
      <c r="D1748" s="1" t="s">
        <v>12</v>
      </c>
      <c r="E1748" s="1" t="s">
        <v>11</v>
      </c>
      <c r="F1748" s="1" t="s">
        <v>12</v>
      </c>
      <c r="G1748" s="1" t="s">
        <v>6053</v>
      </c>
      <c r="H1748" s="1">
        <v>100009706</v>
      </c>
      <c r="I1748" s="1">
        <v>1</v>
      </c>
      <c r="J1748" s="1" t="s">
        <v>3171</v>
      </c>
      <c r="K1748" s="1" t="s">
        <v>3172</v>
      </c>
      <c r="L1748" s="1" t="s">
        <v>32</v>
      </c>
      <c r="M1748" s="1" t="s">
        <v>16</v>
      </c>
    </row>
    <row r="1749" spans="1:13">
      <c r="A1749" s="1">
        <v>100009716</v>
      </c>
      <c r="B1749" s="1" t="s">
        <v>1138</v>
      </c>
      <c r="C1749" s="1" t="s">
        <v>3155</v>
      </c>
      <c r="D1749" s="1" t="s">
        <v>176</v>
      </c>
      <c r="E1749" s="1" t="s">
        <v>11</v>
      </c>
      <c r="F1749" s="1" t="s">
        <v>407</v>
      </c>
      <c r="G1749" s="1" t="s">
        <v>6053</v>
      </c>
      <c r="H1749" s="1">
        <v>100009716</v>
      </c>
      <c r="I1749" s="1">
        <v>1</v>
      </c>
      <c r="J1749" s="1" t="s">
        <v>3173</v>
      </c>
      <c r="K1749" s="1" t="s">
        <v>3174</v>
      </c>
      <c r="L1749" s="1" t="s">
        <v>32</v>
      </c>
      <c r="M1749" s="1" t="s">
        <v>9</v>
      </c>
    </row>
    <row r="1750" spans="1:13">
      <c r="A1750" s="1">
        <v>100009721</v>
      </c>
      <c r="B1750" s="1" t="s">
        <v>1138</v>
      </c>
      <c r="C1750" s="1" t="s">
        <v>3155</v>
      </c>
      <c r="D1750" s="1" t="s">
        <v>12</v>
      </c>
      <c r="E1750" s="1" t="s">
        <v>11</v>
      </c>
      <c r="F1750" s="1" t="s">
        <v>12</v>
      </c>
      <c r="G1750" s="1" t="s">
        <v>6053</v>
      </c>
      <c r="H1750" s="1">
        <v>100009721</v>
      </c>
      <c r="I1750" s="1">
        <v>1</v>
      </c>
      <c r="J1750" s="1" t="s">
        <v>3175</v>
      </c>
      <c r="K1750" s="1" t="s">
        <v>3176</v>
      </c>
      <c r="L1750" s="1" t="s">
        <v>32</v>
      </c>
      <c r="M1750" s="1" t="s">
        <v>16</v>
      </c>
    </row>
    <row r="1751" spans="1:13">
      <c r="A1751" s="1">
        <v>100009724</v>
      </c>
      <c r="B1751" s="1" t="s">
        <v>1138</v>
      </c>
      <c r="C1751" s="1" t="s">
        <v>3155</v>
      </c>
      <c r="D1751" s="1" t="s">
        <v>12</v>
      </c>
      <c r="E1751" s="1" t="s">
        <v>11</v>
      </c>
      <c r="F1751" s="1" t="s">
        <v>407</v>
      </c>
      <c r="G1751" s="1" t="s">
        <v>6053</v>
      </c>
      <c r="H1751" s="1">
        <v>100009724</v>
      </c>
      <c r="I1751" s="1">
        <v>1</v>
      </c>
      <c r="J1751" s="1" t="s">
        <v>3177</v>
      </c>
      <c r="K1751" s="1" t="s">
        <v>3178</v>
      </c>
      <c r="L1751" s="1" t="s">
        <v>32</v>
      </c>
      <c r="M1751" s="1" t="s">
        <v>16</v>
      </c>
    </row>
    <row r="1752" spans="1:13">
      <c r="A1752" s="1">
        <v>100009730</v>
      </c>
      <c r="B1752" s="1" t="s">
        <v>1138</v>
      </c>
      <c r="C1752" s="1" t="s">
        <v>3155</v>
      </c>
      <c r="D1752" s="1" t="s">
        <v>12</v>
      </c>
      <c r="E1752" s="1" t="s">
        <v>11</v>
      </c>
      <c r="F1752" s="1" t="s">
        <v>407</v>
      </c>
      <c r="G1752" s="1" t="s">
        <v>6053</v>
      </c>
      <c r="H1752" s="1">
        <v>100009730</v>
      </c>
      <c r="I1752" s="1">
        <v>1</v>
      </c>
      <c r="J1752" s="1" t="s">
        <v>3179</v>
      </c>
      <c r="K1752" s="1" t="s">
        <v>3180</v>
      </c>
      <c r="L1752" s="1" t="s">
        <v>32</v>
      </c>
      <c r="M1752" s="1" t="s">
        <v>9</v>
      </c>
    </row>
    <row r="1753" spans="1:13">
      <c r="A1753" s="1">
        <v>100009752</v>
      </c>
      <c r="B1753" s="1" t="s">
        <v>1138</v>
      </c>
      <c r="C1753" s="1" t="s">
        <v>3155</v>
      </c>
      <c r="D1753" s="1" t="s">
        <v>3181</v>
      </c>
      <c r="E1753" s="1" t="s">
        <v>11</v>
      </c>
      <c r="F1753" s="1" t="s">
        <v>12</v>
      </c>
      <c r="G1753" s="1" t="s">
        <v>6053</v>
      </c>
      <c r="H1753" s="1">
        <v>100009752</v>
      </c>
      <c r="I1753" s="1">
        <v>1</v>
      </c>
      <c r="J1753" s="1" t="s">
        <v>3182</v>
      </c>
      <c r="K1753" s="1" t="s">
        <v>3183</v>
      </c>
      <c r="L1753" s="1" t="s">
        <v>32</v>
      </c>
      <c r="M1753" s="1" t="s">
        <v>16</v>
      </c>
    </row>
    <row r="1754" spans="1:13">
      <c r="A1754" s="1">
        <v>100009758</v>
      </c>
      <c r="B1754" s="1" t="s">
        <v>1138</v>
      </c>
      <c r="C1754" s="1" t="s">
        <v>3155</v>
      </c>
      <c r="D1754" s="1" t="s">
        <v>176</v>
      </c>
      <c r="E1754" s="1" t="s">
        <v>11</v>
      </c>
      <c r="F1754" s="1" t="s">
        <v>12</v>
      </c>
      <c r="G1754" s="1" t="s">
        <v>6053</v>
      </c>
      <c r="H1754" s="1">
        <v>100009758</v>
      </c>
      <c r="I1754" s="1">
        <v>1</v>
      </c>
      <c r="J1754" s="1" t="s">
        <v>3184</v>
      </c>
      <c r="K1754" s="1" t="s">
        <v>3185</v>
      </c>
      <c r="L1754" s="1" t="s">
        <v>32</v>
      </c>
      <c r="M1754" s="1" t="s">
        <v>9</v>
      </c>
    </row>
    <row r="1755" spans="1:13">
      <c r="A1755" s="1">
        <v>100009761</v>
      </c>
      <c r="B1755" s="1" t="s">
        <v>1138</v>
      </c>
      <c r="C1755" s="1" t="s">
        <v>3155</v>
      </c>
      <c r="D1755" s="1" t="s">
        <v>1272</v>
      </c>
      <c r="E1755" s="1" t="s">
        <v>11</v>
      </c>
      <c r="F1755" s="1" t="s">
        <v>12</v>
      </c>
      <c r="G1755" s="1" t="s">
        <v>6054</v>
      </c>
      <c r="H1755" s="1">
        <v>100017474</v>
      </c>
      <c r="I1755" s="1">
        <v>2</v>
      </c>
      <c r="J1755" s="1" t="s">
        <v>3186</v>
      </c>
      <c r="K1755" s="1" t="s">
        <v>3187</v>
      </c>
      <c r="L1755" s="1" t="s">
        <v>32</v>
      </c>
      <c r="M1755" s="1" t="s">
        <v>9</v>
      </c>
    </row>
    <row r="1756" spans="1:13">
      <c r="A1756" s="1">
        <v>100009771</v>
      </c>
      <c r="B1756" s="1" t="s">
        <v>1138</v>
      </c>
      <c r="C1756" s="1" t="s">
        <v>3155</v>
      </c>
      <c r="D1756" s="1" t="s">
        <v>12</v>
      </c>
      <c r="E1756" s="1" t="s">
        <v>11</v>
      </c>
      <c r="F1756" s="1" t="s">
        <v>12</v>
      </c>
      <c r="G1756" s="1" t="s">
        <v>6053</v>
      </c>
      <c r="H1756" s="1">
        <v>100009771</v>
      </c>
      <c r="I1756" s="1">
        <v>1</v>
      </c>
      <c r="J1756" s="1" t="s">
        <v>3188</v>
      </c>
      <c r="K1756" s="1" t="s">
        <v>3189</v>
      </c>
      <c r="L1756" s="1" t="s">
        <v>32</v>
      </c>
      <c r="M1756" s="1" t="s">
        <v>16</v>
      </c>
    </row>
    <row r="1757" spans="1:13">
      <c r="A1757" s="1">
        <v>100009773</v>
      </c>
      <c r="B1757" s="1" t="s">
        <v>1138</v>
      </c>
      <c r="C1757" s="1" t="s">
        <v>3155</v>
      </c>
      <c r="D1757" s="1" t="s">
        <v>46</v>
      </c>
      <c r="E1757" s="1" t="s">
        <v>2</v>
      </c>
      <c r="F1757" s="1" t="s">
        <v>46</v>
      </c>
      <c r="G1757" s="1" t="s">
        <v>6053</v>
      </c>
      <c r="H1757" s="1">
        <v>100009773</v>
      </c>
      <c r="I1757" s="1">
        <v>1</v>
      </c>
      <c r="J1757" s="1" t="s">
        <v>3190</v>
      </c>
      <c r="K1757" s="1" t="s">
        <v>3036</v>
      </c>
      <c r="L1757" s="1" t="s">
        <v>8</v>
      </c>
      <c r="M1757" s="1" t="s">
        <v>16</v>
      </c>
    </row>
    <row r="1758" spans="1:13">
      <c r="A1758" s="1">
        <v>100009776</v>
      </c>
      <c r="B1758" s="1" t="s">
        <v>1138</v>
      </c>
      <c r="C1758" s="1" t="s">
        <v>3155</v>
      </c>
      <c r="D1758" s="1" t="s">
        <v>176</v>
      </c>
      <c r="E1758" s="1" t="s">
        <v>11</v>
      </c>
      <c r="F1758" s="1" t="s">
        <v>12</v>
      </c>
      <c r="G1758" s="1" t="s">
        <v>6053</v>
      </c>
      <c r="H1758" s="1">
        <v>100009776</v>
      </c>
      <c r="I1758" s="1">
        <v>1</v>
      </c>
      <c r="J1758" s="1" t="s">
        <v>3191</v>
      </c>
      <c r="K1758" s="1" t="s">
        <v>3192</v>
      </c>
      <c r="L1758" s="1" t="s">
        <v>32</v>
      </c>
      <c r="M1758" s="1" t="s">
        <v>9</v>
      </c>
    </row>
    <row r="1759" spans="1:13">
      <c r="A1759" s="1">
        <v>100009781</v>
      </c>
      <c r="B1759" s="1" t="s">
        <v>1138</v>
      </c>
      <c r="C1759" s="1" t="s">
        <v>3155</v>
      </c>
      <c r="D1759" s="1" t="s">
        <v>12</v>
      </c>
      <c r="E1759" s="1" t="s">
        <v>11</v>
      </c>
      <c r="F1759" s="1" t="s">
        <v>12</v>
      </c>
      <c r="G1759" s="1" t="s">
        <v>6053</v>
      </c>
      <c r="H1759" s="1">
        <v>100009781</v>
      </c>
      <c r="I1759" s="1">
        <v>1</v>
      </c>
      <c r="J1759" s="1" t="s">
        <v>3193</v>
      </c>
      <c r="K1759" s="1" t="s">
        <v>3194</v>
      </c>
      <c r="L1759" s="1" t="s">
        <v>32</v>
      </c>
      <c r="M1759" s="1" t="s">
        <v>16</v>
      </c>
    </row>
    <row r="1760" spans="1:13">
      <c r="A1760" s="1">
        <v>100009785</v>
      </c>
      <c r="B1760" s="1" t="s">
        <v>1138</v>
      </c>
      <c r="C1760" s="1" t="s">
        <v>3155</v>
      </c>
      <c r="D1760" s="1" t="s">
        <v>12</v>
      </c>
      <c r="E1760" s="1" t="s">
        <v>11</v>
      </c>
      <c r="F1760" s="1" t="s">
        <v>12</v>
      </c>
      <c r="G1760" s="1" t="s">
        <v>6053</v>
      </c>
      <c r="H1760" s="1">
        <v>100009785</v>
      </c>
      <c r="I1760" s="1">
        <v>1</v>
      </c>
      <c r="J1760" s="1" t="s">
        <v>3195</v>
      </c>
      <c r="K1760" s="1" t="s">
        <v>3196</v>
      </c>
      <c r="L1760" s="1" t="s">
        <v>32</v>
      </c>
      <c r="M1760" s="1" t="s">
        <v>16</v>
      </c>
    </row>
    <row r="1761" spans="1:13">
      <c r="A1761" s="1">
        <v>100009789</v>
      </c>
      <c r="B1761" s="1" t="s">
        <v>1138</v>
      </c>
      <c r="C1761" s="1" t="s">
        <v>3155</v>
      </c>
      <c r="D1761" s="1" t="s">
        <v>3197</v>
      </c>
      <c r="E1761" s="1" t="s">
        <v>11</v>
      </c>
      <c r="F1761" s="1" t="s">
        <v>12</v>
      </c>
      <c r="G1761" s="1" t="s">
        <v>6053</v>
      </c>
      <c r="H1761" s="1">
        <v>100009789</v>
      </c>
      <c r="I1761" s="1">
        <v>1</v>
      </c>
      <c r="J1761" s="1" t="s">
        <v>3198</v>
      </c>
      <c r="K1761" s="1" t="s">
        <v>3199</v>
      </c>
      <c r="L1761" s="1" t="s">
        <v>32</v>
      </c>
      <c r="M1761" s="1" t="s">
        <v>16</v>
      </c>
    </row>
    <row r="1762" spans="1:13">
      <c r="A1762" s="1">
        <v>100009792</v>
      </c>
      <c r="B1762" s="1" t="s">
        <v>1138</v>
      </c>
      <c r="C1762" s="1" t="s">
        <v>3155</v>
      </c>
      <c r="D1762" s="1" t="s">
        <v>842</v>
      </c>
      <c r="E1762" s="1" t="s">
        <v>2</v>
      </c>
      <c r="F1762" s="1" t="s">
        <v>842</v>
      </c>
      <c r="G1762" s="1" t="s">
        <v>6053</v>
      </c>
      <c r="H1762" s="1">
        <v>100009792</v>
      </c>
      <c r="I1762" s="1">
        <v>1</v>
      </c>
      <c r="J1762" s="1" t="s">
        <v>3200</v>
      </c>
      <c r="K1762" s="1" t="s">
        <v>3036</v>
      </c>
      <c r="L1762" s="1" t="s">
        <v>8</v>
      </c>
      <c r="M1762" s="1" t="s">
        <v>9</v>
      </c>
    </row>
    <row r="1763" spans="1:13">
      <c r="A1763" s="1">
        <v>100009794</v>
      </c>
      <c r="B1763" s="1" t="s">
        <v>1138</v>
      </c>
      <c r="C1763" s="1" t="s">
        <v>3155</v>
      </c>
      <c r="D1763" s="1" t="s">
        <v>670</v>
      </c>
      <c r="E1763" s="1" t="s">
        <v>2</v>
      </c>
      <c r="F1763" s="1" t="s">
        <v>670</v>
      </c>
      <c r="G1763" s="1" t="s">
        <v>6053</v>
      </c>
      <c r="H1763" s="1">
        <v>100009794</v>
      </c>
      <c r="I1763" s="1">
        <v>1</v>
      </c>
      <c r="J1763" s="1" t="s">
        <v>3200</v>
      </c>
      <c r="K1763" s="1" t="s">
        <v>3036</v>
      </c>
      <c r="L1763" s="1" t="s">
        <v>8</v>
      </c>
      <c r="M1763" s="1" t="s">
        <v>9</v>
      </c>
    </row>
    <row r="1764" spans="1:13">
      <c r="A1764" s="1">
        <v>100009795</v>
      </c>
      <c r="B1764" s="1" t="s">
        <v>1138</v>
      </c>
      <c r="C1764" s="1" t="s">
        <v>3155</v>
      </c>
      <c r="D1764" s="1" t="s">
        <v>673</v>
      </c>
      <c r="E1764" s="1" t="s">
        <v>2</v>
      </c>
      <c r="F1764" s="1" t="s">
        <v>673</v>
      </c>
      <c r="G1764" s="1" t="s">
        <v>6053</v>
      </c>
      <c r="H1764" s="1">
        <v>100009795</v>
      </c>
      <c r="I1764" s="1">
        <v>1</v>
      </c>
      <c r="J1764" s="1" t="s">
        <v>3200</v>
      </c>
      <c r="K1764" s="1" t="s">
        <v>3036</v>
      </c>
      <c r="L1764" s="1" t="s">
        <v>8</v>
      </c>
      <c r="M1764" s="1" t="s">
        <v>9</v>
      </c>
    </row>
    <row r="1765" spans="1:13">
      <c r="A1765" s="1">
        <v>100009804</v>
      </c>
      <c r="B1765" s="1" t="s">
        <v>1138</v>
      </c>
      <c r="C1765" s="1" t="s">
        <v>3155</v>
      </c>
      <c r="D1765" s="1" t="s">
        <v>176</v>
      </c>
      <c r="E1765" s="1" t="s">
        <v>11</v>
      </c>
      <c r="F1765" s="1" t="s">
        <v>12</v>
      </c>
      <c r="G1765" s="1" t="s">
        <v>6053</v>
      </c>
      <c r="H1765" s="1">
        <v>100009804</v>
      </c>
      <c r="I1765" s="1">
        <v>1</v>
      </c>
      <c r="J1765" s="1" t="s">
        <v>3201</v>
      </c>
      <c r="K1765" s="1" t="s">
        <v>3202</v>
      </c>
      <c r="L1765" s="1" t="s">
        <v>32</v>
      </c>
      <c r="M1765" s="1" t="s">
        <v>69</v>
      </c>
    </row>
    <row r="1766" spans="1:13">
      <c r="A1766" s="1">
        <v>100009808</v>
      </c>
      <c r="B1766" s="1" t="s">
        <v>1138</v>
      </c>
      <c r="C1766" s="1" t="s">
        <v>3205</v>
      </c>
      <c r="D1766" s="1" t="s">
        <v>3203</v>
      </c>
      <c r="E1766" s="1" t="s">
        <v>11</v>
      </c>
      <c r="F1766" s="1" t="s">
        <v>12</v>
      </c>
      <c r="G1766" s="1" t="s">
        <v>6053</v>
      </c>
      <c r="H1766" s="1">
        <v>100009808</v>
      </c>
      <c r="I1766" s="1">
        <v>1</v>
      </c>
      <c r="J1766" s="1" t="s">
        <v>3204</v>
      </c>
      <c r="K1766" s="1" t="s">
        <v>3206</v>
      </c>
      <c r="L1766" s="1" t="s">
        <v>32</v>
      </c>
      <c r="M1766" s="1" t="s">
        <v>9</v>
      </c>
    </row>
    <row r="1767" spans="1:13">
      <c r="A1767" s="1">
        <v>100009813</v>
      </c>
      <c r="B1767" s="1" t="s">
        <v>1138</v>
      </c>
      <c r="C1767" s="1" t="s">
        <v>3205</v>
      </c>
      <c r="D1767" s="1" t="s">
        <v>12</v>
      </c>
      <c r="E1767" s="1" t="s">
        <v>11</v>
      </c>
      <c r="F1767" s="1" t="s">
        <v>12</v>
      </c>
      <c r="G1767" s="1" t="s">
        <v>6053</v>
      </c>
      <c r="H1767" s="1">
        <v>100009813</v>
      </c>
      <c r="I1767" s="1">
        <v>1</v>
      </c>
      <c r="J1767" s="1" t="s">
        <v>3207</v>
      </c>
      <c r="K1767" s="1" t="s">
        <v>3206</v>
      </c>
      <c r="L1767" s="1" t="s">
        <v>32</v>
      </c>
      <c r="M1767" s="1" t="s">
        <v>69</v>
      </c>
    </row>
    <row r="1768" spans="1:13">
      <c r="A1768" s="1">
        <v>100009823</v>
      </c>
      <c r="B1768" s="1" t="s">
        <v>1138</v>
      </c>
      <c r="C1768" s="1" t="s">
        <v>3205</v>
      </c>
      <c r="D1768" s="1" t="s">
        <v>46</v>
      </c>
      <c r="E1768" s="1" t="s">
        <v>2</v>
      </c>
      <c r="F1768" s="1" t="s">
        <v>46</v>
      </c>
      <c r="G1768" s="1" t="s">
        <v>6053</v>
      </c>
      <c r="H1768" s="1">
        <v>100009823</v>
      </c>
      <c r="I1768" s="1">
        <v>1</v>
      </c>
      <c r="J1768" s="1" t="s">
        <v>3208</v>
      </c>
      <c r="K1768" s="1" t="s">
        <v>3036</v>
      </c>
      <c r="L1768" s="1" t="s">
        <v>8</v>
      </c>
      <c r="M1768" s="1" t="s">
        <v>9</v>
      </c>
    </row>
    <row r="1769" spans="1:13">
      <c r="A1769" s="1">
        <v>100009827</v>
      </c>
      <c r="B1769" s="1" t="s">
        <v>1138</v>
      </c>
      <c r="C1769" s="1" t="s">
        <v>3205</v>
      </c>
      <c r="D1769" s="1" t="s">
        <v>3209</v>
      </c>
      <c r="E1769" s="1" t="s">
        <v>2</v>
      </c>
      <c r="F1769" s="1" t="s">
        <v>289</v>
      </c>
      <c r="G1769" s="1" t="s">
        <v>6053</v>
      </c>
      <c r="H1769" s="1">
        <v>100009827</v>
      </c>
      <c r="I1769" s="1">
        <v>2</v>
      </c>
      <c r="J1769" s="1" t="s">
        <v>3210</v>
      </c>
      <c r="K1769" s="1" t="s">
        <v>3036</v>
      </c>
      <c r="L1769" s="1" t="s">
        <v>8</v>
      </c>
      <c r="M1769" s="1" t="s">
        <v>9</v>
      </c>
    </row>
    <row r="1770" spans="1:13">
      <c r="A1770" s="1">
        <v>100009831</v>
      </c>
      <c r="B1770" s="1" t="s">
        <v>1138</v>
      </c>
      <c r="C1770" s="1" t="s">
        <v>3205</v>
      </c>
      <c r="D1770" s="1" t="s">
        <v>3211</v>
      </c>
      <c r="E1770" s="1" t="s">
        <v>11</v>
      </c>
      <c r="F1770" s="1" t="s">
        <v>12</v>
      </c>
      <c r="G1770" s="1" t="s">
        <v>6053</v>
      </c>
      <c r="H1770" s="1">
        <v>100009831</v>
      </c>
      <c r="I1770" s="1">
        <v>1</v>
      </c>
      <c r="J1770" s="1" t="s">
        <v>3212</v>
      </c>
      <c r="K1770" s="1" t="s">
        <v>3206</v>
      </c>
      <c r="L1770" s="1" t="s">
        <v>32</v>
      </c>
      <c r="M1770" s="1" t="s">
        <v>9</v>
      </c>
    </row>
    <row r="1771" spans="1:13">
      <c r="A1771" s="1">
        <v>100009836</v>
      </c>
      <c r="B1771" s="1" t="s">
        <v>1138</v>
      </c>
      <c r="C1771" s="1" t="s">
        <v>3205</v>
      </c>
      <c r="D1771" s="1" t="s">
        <v>3213</v>
      </c>
      <c r="E1771" s="1" t="s">
        <v>20</v>
      </c>
      <c r="F1771" s="1" t="s">
        <v>72</v>
      </c>
      <c r="G1771" s="1" t="s">
        <v>6054</v>
      </c>
      <c r="H1771" s="1">
        <v>100017475</v>
      </c>
      <c r="I1771" s="1">
        <v>3</v>
      </c>
      <c r="J1771" s="1" t="s">
        <v>3214</v>
      </c>
      <c r="K1771" s="1" t="s">
        <v>3044</v>
      </c>
      <c r="L1771" s="1" t="s">
        <v>15</v>
      </c>
      <c r="M1771" s="1" t="s">
        <v>9</v>
      </c>
    </row>
    <row r="1772" spans="1:13">
      <c r="A1772" s="1">
        <v>100009837</v>
      </c>
      <c r="B1772" s="1" t="s">
        <v>1138</v>
      </c>
      <c r="C1772" s="1" t="s">
        <v>3205</v>
      </c>
      <c r="D1772" s="1" t="s">
        <v>3215</v>
      </c>
      <c r="E1772" s="1" t="s">
        <v>20</v>
      </c>
      <c r="F1772" s="1" t="s">
        <v>100</v>
      </c>
      <c r="G1772" s="1" t="s">
        <v>6054</v>
      </c>
      <c r="H1772" s="1">
        <v>100017475</v>
      </c>
      <c r="I1772" s="1">
        <v>3</v>
      </c>
      <c r="J1772" s="1" t="s">
        <v>3214</v>
      </c>
      <c r="K1772" s="1" t="s">
        <v>3044</v>
      </c>
      <c r="L1772" s="1" t="s">
        <v>15</v>
      </c>
      <c r="M1772" s="1" t="s">
        <v>9</v>
      </c>
    </row>
    <row r="1773" spans="1:13">
      <c r="A1773" s="1">
        <v>100009839</v>
      </c>
      <c r="B1773" s="1" t="s">
        <v>1138</v>
      </c>
      <c r="C1773" s="1" t="s">
        <v>3205</v>
      </c>
      <c r="D1773" s="1" t="s">
        <v>18</v>
      </c>
      <c r="E1773" s="1" t="s">
        <v>27</v>
      </c>
      <c r="F1773" s="1" t="s">
        <v>18</v>
      </c>
      <c r="G1773" s="1" t="s">
        <v>6053</v>
      </c>
      <c r="H1773" s="1">
        <v>100009839</v>
      </c>
      <c r="I1773" s="1">
        <v>1</v>
      </c>
      <c r="J1773" s="1" t="s">
        <v>3216</v>
      </c>
      <c r="K1773" s="1" t="s">
        <v>3044</v>
      </c>
      <c r="L1773" s="1" t="s">
        <v>15</v>
      </c>
      <c r="M1773" s="1" t="s">
        <v>9</v>
      </c>
    </row>
    <row r="1774" spans="1:13">
      <c r="A1774" s="1">
        <v>100009841</v>
      </c>
      <c r="B1774" s="1" t="s">
        <v>1138</v>
      </c>
      <c r="C1774" s="1" t="s">
        <v>3205</v>
      </c>
      <c r="D1774" s="1" t="s">
        <v>12</v>
      </c>
      <c r="E1774" s="1" t="s">
        <v>11</v>
      </c>
      <c r="F1774" s="1" t="s">
        <v>12</v>
      </c>
      <c r="G1774" s="1" t="s">
        <v>6053</v>
      </c>
      <c r="H1774" s="1">
        <v>100009841</v>
      </c>
      <c r="I1774" s="1">
        <v>1</v>
      </c>
      <c r="J1774" s="1" t="s">
        <v>3217</v>
      </c>
      <c r="K1774" s="1" t="s">
        <v>3206</v>
      </c>
      <c r="L1774" s="1" t="s">
        <v>32</v>
      </c>
      <c r="M1774" s="1" t="s">
        <v>9</v>
      </c>
    </row>
    <row r="1775" spans="1:13">
      <c r="A1775" s="1">
        <v>100009843</v>
      </c>
      <c r="B1775" s="1" t="s">
        <v>1138</v>
      </c>
      <c r="C1775" s="1" t="s">
        <v>3205</v>
      </c>
      <c r="D1775" s="1" t="s">
        <v>3218</v>
      </c>
      <c r="E1775" s="1" t="s">
        <v>11</v>
      </c>
      <c r="F1775" s="1" t="s">
        <v>12</v>
      </c>
      <c r="G1775" s="1" t="s">
        <v>6053</v>
      </c>
      <c r="H1775" s="1">
        <v>100009843</v>
      </c>
      <c r="I1775" s="1">
        <v>1</v>
      </c>
      <c r="J1775" s="1" t="s">
        <v>3219</v>
      </c>
      <c r="K1775" s="1" t="s">
        <v>3220</v>
      </c>
      <c r="L1775" s="1" t="s">
        <v>32</v>
      </c>
      <c r="M1775" s="1" t="s">
        <v>9</v>
      </c>
    </row>
    <row r="1776" spans="1:13">
      <c r="A1776" s="1">
        <v>100009852</v>
      </c>
      <c r="B1776" s="1" t="s">
        <v>1138</v>
      </c>
      <c r="C1776" s="1" t="s">
        <v>3205</v>
      </c>
      <c r="D1776" s="1" t="s">
        <v>176</v>
      </c>
      <c r="E1776" s="1" t="s">
        <v>11</v>
      </c>
      <c r="F1776" s="1" t="s">
        <v>12</v>
      </c>
      <c r="G1776" s="1" t="s">
        <v>6053</v>
      </c>
      <c r="H1776" s="1">
        <v>100009852</v>
      </c>
      <c r="I1776" s="1">
        <v>1</v>
      </c>
      <c r="J1776" s="1" t="s">
        <v>3221</v>
      </c>
      <c r="K1776" s="1" t="s">
        <v>3222</v>
      </c>
      <c r="L1776" s="1" t="s">
        <v>32</v>
      </c>
      <c r="M1776" s="1" t="s">
        <v>9</v>
      </c>
    </row>
    <row r="1777" spans="1:13">
      <c r="A1777" s="1">
        <v>100009856</v>
      </c>
      <c r="B1777" s="1" t="s">
        <v>1138</v>
      </c>
      <c r="C1777" s="1" t="s">
        <v>3205</v>
      </c>
      <c r="D1777" s="1" t="s">
        <v>176</v>
      </c>
      <c r="E1777" s="1" t="s">
        <v>11</v>
      </c>
      <c r="F1777" s="1" t="s">
        <v>12</v>
      </c>
      <c r="G1777" s="1" t="s">
        <v>6053</v>
      </c>
      <c r="H1777" s="1">
        <v>100009856</v>
      </c>
      <c r="I1777" s="1">
        <v>1</v>
      </c>
      <c r="J1777" s="1" t="s">
        <v>3223</v>
      </c>
      <c r="K1777" s="1" t="s">
        <v>3222</v>
      </c>
      <c r="L1777" s="1" t="s">
        <v>32</v>
      </c>
      <c r="M1777" s="1" t="s">
        <v>9</v>
      </c>
    </row>
    <row r="1778" spans="1:13">
      <c r="A1778" s="1">
        <v>100009866</v>
      </c>
      <c r="B1778" s="1" t="s">
        <v>1138</v>
      </c>
      <c r="C1778" s="1" t="s">
        <v>3205</v>
      </c>
      <c r="D1778" s="1" t="s">
        <v>12</v>
      </c>
      <c r="E1778" s="1" t="s">
        <v>11</v>
      </c>
      <c r="F1778" s="1" t="s">
        <v>12</v>
      </c>
      <c r="G1778" s="1" t="s">
        <v>6053</v>
      </c>
      <c r="H1778" s="1">
        <v>100009866</v>
      </c>
      <c r="I1778" s="1">
        <v>1</v>
      </c>
      <c r="J1778" s="1" t="s">
        <v>3224</v>
      </c>
      <c r="K1778" s="1" t="s">
        <v>3225</v>
      </c>
      <c r="L1778" s="1" t="s">
        <v>32</v>
      </c>
      <c r="M1778" s="1" t="s">
        <v>9</v>
      </c>
    </row>
    <row r="1779" spans="1:13">
      <c r="A1779" s="1">
        <v>100009872</v>
      </c>
      <c r="B1779" s="1" t="s">
        <v>1138</v>
      </c>
      <c r="C1779" s="1" t="s">
        <v>3205</v>
      </c>
      <c r="D1779" s="1" t="s">
        <v>12</v>
      </c>
      <c r="E1779" s="1" t="s">
        <v>11</v>
      </c>
      <c r="F1779" s="1" t="s">
        <v>407</v>
      </c>
      <c r="G1779" s="1" t="s">
        <v>6053</v>
      </c>
      <c r="H1779" s="1">
        <v>100009872</v>
      </c>
      <c r="I1779" s="1">
        <v>1</v>
      </c>
      <c r="J1779" s="1" t="s">
        <v>3226</v>
      </c>
      <c r="K1779" s="1" t="s">
        <v>3227</v>
      </c>
      <c r="L1779" s="1" t="s">
        <v>32</v>
      </c>
      <c r="M1779" s="1" t="s">
        <v>16</v>
      </c>
    </row>
    <row r="1780" spans="1:13">
      <c r="A1780" s="1">
        <v>100009878</v>
      </c>
      <c r="B1780" s="1" t="s">
        <v>1138</v>
      </c>
      <c r="C1780" s="1" t="s">
        <v>3205</v>
      </c>
      <c r="D1780" s="1" t="s">
        <v>12</v>
      </c>
      <c r="E1780" s="1" t="s">
        <v>11</v>
      </c>
      <c r="F1780" s="1" t="s">
        <v>12</v>
      </c>
      <c r="G1780" s="1" t="s">
        <v>6053</v>
      </c>
      <c r="H1780" s="1">
        <v>100009878</v>
      </c>
      <c r="I1780" s="1">
        <v>1</v>
      </c>
      <c r="J1780" s="1" t="s">
        <v>3228</v>
      </c>
      <c r="K1780" s="1" t="s">
        <v>3229</v>
      </c>
      <c r="L1780" s="1" t="s">
        <v>32</v>
      </c>
      <c r="M1780" s="1" t="s">
        <v>16</v>
      </c>
    </row>
    <row r="1781" spans="1:13">
      <c r="A1781" s="1">
        <v>100009897</v>
      </c>
      <c r="B1781" s="1" t="s">
        <v>1138</v>
      </c>
      <c r="C1781" s="1" t="s">
        <v>3231</v>
      </c>
      <c r="D1781" s="1" t="s">
        <v>176</v>
      </c>
      <c r="E1781" s="1" t="s">
        <v>11</v>
      </c>
      <c r="F1781" s="1" t="s">
        <v>12</v>
      </c>
      <c r="G1781" s="1" t="s">
        <v>6053</v>
      </c>
      <c r="H1781" s="1">
        <v>100009897</v>
      </c>
      <c r="I1781" s="1">
        <v>1</v>
      </c>
      <c r="J1781" s="1" t="s">
        <v>3230</v>
      </c>
      <c r="K1781" s="1" t="s">
        <v>3232</v>
      </c>
      <c r="L1781" s="1" t="s">
        <v>32</v>
      </c>
      <c r="M1781" s="1" t="s">
        <v>9</v>
      </c>
    </row>
    <row r="1782" spans="1:13">
      <c r="A1782" s="1">
        <v>100009900</v>
      </c>
      <c r="B1782" s="1" t="s">
        <v>1138</v>
      </c>
      <c r="C1782" s="1" t="s">
        <v>3231</v>
      </c>
      <c r="D1782" s="1" t="s">
        <v>176</v>
      </c>
      <c r="E1782" s="1" t="s">
        <v>11</v>
      </c>
      <c r="F1782" s="1" t="s">
        <v>12</v>
      </c>
      <c r="G1782" s="1" t="s">
        <v>6053</v>
      </c>
      <c r="H1782" s="1">
        <v>100009900</v>
      </c>
      <c r="I1782" s="1">
        <v>1</v>
      </c>
      <c r="J1782" s="1" t="s">
        <v>3233</v>
      </c>
      <c r="K1782" s="1" t="s">
        <v>3234</v>
      </c>
      <c r="L1782" s="1" t="s">
        <v>32</v>
      </c>
      <c r="M1782" s="1" t="s">
        <v>16</v>
      </c>
    </row>
    <row r="1783" spans="1:13">
      <c r="A1783" s="1">
        <v>100009907</v>
      </c>
      <c r="B1783" s="1" t="s">
        <v>1138</v>
      </c>
      <c r="C1783" s="1" t="s">
        <v>3231</v>
      </c>
      <c r="D1783" s="1" t="s">
        <v>12</v>
      </c>
      <c r="E1783" s="1" t="s">
        <v>11</v>
      </c>
      <c r="F1783" s="1" t="s">
        <v>407</v>
      </c>
      <c r="G1783" s="1" t="s">
        <v>6053</v>
      </c>
      <c r="H1783" s="1">
        <v>100009907</v>
      </c>
      <c r="I1783" s="1">
        <v>1</v>
      </c>
      <c r="J1783" s="1" t="s">
        <v>3235</v>
      </c>
      <c r="K1783" s="1" t="s">
        <v>3236</v>
      </c>
      <c r="L1783" s="1" t="s">
        <v>32</v>
      </c>
      <c r="M1783" s="1" t="s">
        <v>9</v>
      </c>
    </row>
    <row r="1784" spans="1:13">
      <c r="A1784" s="1">
        <v>100009910</v>
      </c>
      <c r="B1784" s="1" t="s">
        <v>1138</v>
      </c>
      <c r="C1784" s="1" t="s">
        <v>3231</v>
      </c>
      <c r="D1784" s="1" t="s">
        <v>2883</v>
      </c>
      <c r="E1784" s="1" t="s">
        <v>11</v>
      </c>
      <c r="F1784" s="1" t="s">
        <v>12</v>
      </c>
      <c r="G1784" s="1" t="s">
        <v>6054</v>
      </c>
      <c r="H1784" s="1">
        <v>100017476</v>
      </c>
      <c r="I1784" s="1">
        <v>2</v>
      </c>
      <c r="J1784" s="1" t="s">
        <v>3237</v>
      </c>
      <c r="K1784" s="1" t="s">
        <v>3238</v>
      </c>
      <c r="L1784" s="1" t="s">
        <v>32</v>
      </c>
      <c r="M1784" s="1" t="s">
        <v>9</v>
      </c>
    </row>
    <row r="1785" spans="1:13">
      <c r="A1785" s="1">
        <v>100009922</v>
      </c>
      <c r="B1785" s="1" t="s">
        <v>1138</v>
      </c>
      <c r="C1785" s="1" t="s">
        <v>3231</v>
      </c>
      <c r="D1785" s="1" t="s">
        <v>176</v>
      </c>
      <c r="E1785" s="1" t="s">
        <v>11</v>
      </c>
      <c r="F1785" s="1" t="s">
        <v>12</v>
      </c>
      <c r="G1785" s="1" t="s">
        <v>6053</v>
      </c>
      <c r="H1785" s="1">
        <v>100009922</v>
      </c>
      <c r="I1785" s="1">
        <v>1</v>
      </c>
      <c r="J1785" s="1" t="s">
        <v>3239</v>
      </c>
      <c r="K1785" s="1" t="s">
        <v>3240</v>
      </c>
      <c r="L1785" s="1" t="s">
        <v>32</v>
      </c>
      <c r="M1785" s="1" t="s">
        <v>16</v>
      </c>
    </row>
    <row r="1786" spans="1:13">
      <c r="A1786" s="1">
        <v>100009926</v>
      </c>
      <c r="B1786" s="1" t="s">
        <v>1138</v>
      </c>
      <c r="C1786" s="1" t="s">
        <v>3231</v>
      </c>
      <c r="D1786" s="1" t="s">
        <v>176</v>
      </c>
      <c r="E1786" s="1" t="s">
        <v>11</v>
      </c>
      <c r="F1786" s="1" t="s">
        <v>407</v>
      </c>
      <c r="G1786" s="1" t="s">
        <v>6053</v>
      </c>
      <c r="H1786" s="1">
        <v>100009926</v>
      </c>
      <c r="I1786" s="1">
        <v>1</v>
      </c>
      <c r="J1786" s="1" t="s">
        <v>3241</v>
      </c>
      <c r="K1786" s="1" t="s">
        <v>3242</v>
      </c>
      <c r="L1786" s="1" t="s">
        <v>32</v>
      </c>
      <c r="M1786" s="1" t="s">
        <v>16</v>
      </c>
    </row>
    <row r="1787" spans="1:13">
      <c r="A1787" s="1">
        <v>100009929</v>
      </c>
      <c r="B1787" s="1" t="s">
        <v>1138</v>
      </c>
      <c r="C1787" s="1" t="s">
        <v>3231</v>
      </c>
      <c r="D1787" s="1" t="s">
        <v>750</v>
      </c>
      <c r="E1787" s="1" t="s">
        <v>20</v>
      </c>
      <c r="F1787" s="1" t="s">
        <v>72</v>
      </c>
      <c r="G1787" s="1" t="s">
        <v>6053</v>
      </c>
      <c r="H1787" s="1">
        <v>100009929</v>
      </c>
      <c r="I1787" s="1">
        <v>1</v>
      </c>
      <c r="J1787" s="1" t="s">
        <v>3243</v>
      </c>
      <c r="K1787" s="1" t="s">
        <v>3044</v>
      </c>
      <c r="L1787" s="1" t="s">
        <v>15</v>
      </c>
      <c r="M1787" s="1" t="s">
        <v>16</v>
      </c>
    </row>
    <row r="1788" spans="1:13">
      <c r="A1788" s="1">
        <v>100009931</v>
      </c>
      <c r="B1788" s="1" t="s">
        <v>1138</v>
      </c>
      <c r="C1788" s="1" t="s">
        <v>3231</v>
      </c>
      <c r="D1788" s="1" t="s">
        <v>3244</v>
      </c>
      <c r="E1788" s="1" t="s">
        <v>11</v>
      </c>
      <c r="F1788" s="1" t="s">
        <v>12</v>
      </c>
      <c r="G1788" s="1" t="s">
        <v>6053</v>
      </c>
      <c r="H1788" s="1">
        <v>100009931</v>
      </c>
      <c r="I1788" s="1">
        <v>1</v>
      </c>
      <c r="J1788" s="1" t="s">
        <v>3245</v>
      </c>
      <c r="K1788" s="1" t="s">
        <v>3246</v>
      </c>
      <c r="L1788" s="1" t="s">
        <v>32</v>
      </c>
      <c r="M1788" s="1" t="s">
        <v>16</v>
      </c>
    </row>
    <row r="1789" spans="1:13">
      <c r="A1789" s="1">
        <v>100009934</v>
      </c>
      <c r="B1789" s="1" t="s">
        <v>1138</v>
      </c>
      <c r="C1789" s="1" t="s">
        <v>3231</v>
      </c>
      <c r="D1789" s="1" t="s">
        <v>3047</v>
      </c>
      <c r="E1789" s="1" t="s">
        <v>27</v>
      </c>
      <c r="F1789" s="1" t="s">
        <v>18</v>
      </c>
      <c r="G1789" s="1" t="s">
        <v>6053</v>
      </c>
      <c r="H1789" s="1">
        <v>100009934</v>
      </c>
      <c r="I1789" s="1">
        <v>1</v>
      </c>
      <c r="J1789" s="1" t="s">
        <v>3243</v>
      </c>
      <c r="K1789" s="1" t="s">
        <v>3044</v>
      </c>
      <c r="L1789" s="1" t="s">
        <v>15</v>
      </c>
      <c r="M1789" s="1" t="s">
        <v>16</v>
      </c>
    </row>
    <row r="1790" spans="1:13">
      <c r="A1790" s="1">
        <v>100009939</v>
      </c>
      <c r="B1790" s="1" t="s">
        <v>1138</v>
      </c>
      <c r="C1790" s="1" t="s">
        <v>3231</v>
      </c>
      <c r="D1790" s="1" t="s">
        <v>46</v>
      </c>
      <c r="E1790" s="1" t="s">
        <v>2</v>
      </c>
      <c r="F1790" s="1" t="s">
        <v>46</v>
      </c>
      <c r="G1790" s="1" t="s">
        <v>6053</v>
      </c>
      <c r="H1790" s="1">
        <v>100009939</v>
      </c>
      <c r="I1790" s="1">
        <v>1</v>
      </c>
      <c r="J1790" s="1" t="s">
        <v>3247</v>
      </c>
      <c r="K1790" s="1" t="s">
        <v>3036</v>
      </c>
      <c r="L1790" s="1" t="s">
        <v>8</v>
      </c>
      <c r="M1790" s="1" t="s">
        <v>9</v>
      </c>
    </row>
    <row r="1791" spans="1:13">
      <c r="A1791" s="1">
        <v>100009942</v>
      </c>
      <c r="B1791" s="1" t="s">
        <v>1138</v>
      </c>
      <c r="C1791" s="1" t="s">
        <v>3231</v>
      </c>
      <c r="D1791" s="1" t="s">
        <v>2269</v>
      </c>
      <c r="E1791" s="1" t="s">
        <v>11</v>
      </c>
      <c r="F1791" s="1" t="s">
        <v>12</v>
      </c>
      <c r="G1791" s="1" t="s">
        <v>6053</v>
      </c>
      <c r="H1791" s="1">
        <v>100009942</v>
      </c>
      <c r="I1791" s="1">
        <v>1</v>
      </c>
      <c r="J1791" s="1" t="s">
        <v>3248</v>
      </c>
      <c r="K1791" s="1" t="s">
        <v>3246</v>
      </c>
      <c r="L1791" s="1" t="s">
        <v>32</v>
      </c>
      <c r="M1791" s="1" t="s">
        <v>9</v>
      </c>
    </row>
    <row r="1792" spans="1:13">
      <c r="A1792" s="1">
        <v>100009953</v>
      </c>
      <c r="B1792" s="1" t="s">
        <v>1138</v>
      </c>
      <c r="C1792" s="1" t="s">
        <v>3231</v>
      </c>
      <c r="D1792" s="1" t="s">
        <v>12</v>
      </c>
      <c r="E1792" s="1" t="s">
        <v>11</v>
      </c>
      <c r="F1792" s="1" t="s">
        <v>407</v>
      </c>
      <c r="G1792" s="1" t="s">
        <v>6053</v>
      </c>
      <c r="H1792" s="1">
        <v>100009953</v>
      </c>
      <c r="I1792" s="1">
        <v>1</v>
      </c>
      <c r="J1792" s="1" t="s">
        <v>3249</v>
      </c>
      <c r="K1792" s="1" t="s">
        <v>3250</v>
      </c>
      <c r="L1792" s="1" t="s">
        <v>32</v>
      </c>
      <c r="M1792" s="1" t="s">
        <v>16</v>
      </c>
    </row>
    <row r="1793" spans="1:13">
      <c r="A1793" s="1">
        <v>100009956</v>
      </c>
      <c r="B1793" s="1" t="s">
        <v>1138</v>
      </c>
      <c r="C1793" s="1" t="s">
        <v>3231</v>
      </c>
      <c r="D1793" s="1" t="s">
        <v>3251</v>
      </c>
      <c r="E1793" s="1" t="s">
        <v>11</v>
      </c>
      <c r="F1793" s="1" t="s">
        <v>12</v>
      </c>
      <c r="G1793" s="1" t="s">
        <v>6053</v>
      </c>
      <c r="H1793" s="1">
        <v>100009956</v>
      </c>
      <c r="I1793" s="1">
        <v>1</v>
      </c>
      <c r="J1793" s="1" t="s">
        <v>3252</v>
      </c>
      <c r="K1793" s="1" t="s">
        <v>3253</v>
      </c>
      <c r="L1793" s="1" t="s">
        <v>32</v>
      </c>
      <c r="M1793" s="1" t="s">
        <v>9</v>
      </c>
    </row>
    <row r="1794" spans="1:13">
      <c r="A1794" s="1">
        <v>100009959</v>
      </c>
      <c r="B1794" s="1" t="s">
        <v>1138</v>
      </c>
      <c r="C1794" s="1" t="s">
        <v>3231</v>
      </c>
      <c r="D1794" s="1" t="s">
        <v>176</v>
      </c>
      <c r="E1794" s="1" t="s">
        <v>11</v>
      </c>
      <c r="F1794" s="1" t="s">
        <v>12</v>
      </c>
      <c r="G1794" s="1" t="s">
        <v>6053</v>
      </c>
      <c r="H1794" s="1">
        <v>100009959</v>
      </c>
      <c r="I1794" s="1">
        <v>1</v>
      </c>
      <c r="J1794" s="1" t="s">
        <v>3254</v>
      </c>
      <c r="K1794" s="1" t="s">
        <v>3255</v>
      </c>
      <c r="L1794" s="1" t="s">
        <v>32</v>
      </c>
      <c r="M1794" s="1" t="s">
        <v>16</v>
      </c>
    </row>
    <row r="1795" spans="1:13">
      <c r="A1795" s="1">
        <v>100009967</v>
      </c>
      <c r="B1795" s="1" t="s">
        <v>1138</v>
      </c>
      <c r="C1795" s="1" t="s">
        <v>3258</v>
      </c>
      <c r="D1795" s="1" t="s">
        <v>3256</v>
      </c>
      <c r="E1795" s="1" t="s">
        <v>11</v>
      </c>
      <c r="F1795" s="1" t="s">
        <v>407</v>
      </c>
      <c r="G1795" s="1" t="s">
        <v>6053</v>
      </c>
      <c r="H1795" s="1">
        <v>100009967</v>
      </c>
      <c r="I1795" s="1">
        <v>1</v>
      </c>
      <c r="J1795" s="1" t="s">
        <v>3257</v>
      </c>
      <c r="K1795" s="1" t="s">
        <v>3259</v>
      </c>
      <c r="L1795" s="1" t="s">
        <v>32</v>
      </c>
      <c r="M1795" s="1" t="s">
        <v>9</v>
      </c>
    </row>
    <row r="1796" spans="1:13">
      <c r="A1796" s="1">
        <v>100009972</v>
      </c>
      <c r="B1796" s="1" t="s">
        <v>1138</v>
      </c>
      <c r="C1796" s="1" t="s">
        <v>3258</v>
      </c>
      <c r="D1796" s="1" t="s">
        <v>533</v>
      </c>
      <c r="E1796" s="1" t="s">
        <v>11</v>
      </c>
      <c r="F1796" s="1" t="s">
        <v>407</v>
      </c>
      <c r="G1796" s="1" t="s">
        <v>6053</v>
      </c>
      <c r="H1796" s="1">
        <v>100009972</v>
      </c>
      <c r="I1796" s="1">
        <v>1</v>
      </c>
      <c r="J1796" s="1" t="s">
        <v>6056</v>
      </c>
      <c r="K1796" s="1" t="s">
        <v>6057</v>
      </c>
      <c r="L1796" s="1" t="s">
        <v>32</v>
      </c>
      <c r="M1796" s="1" t="s">
        <v>339</v>
      </c>
    </row>
    <row r="1797" spans="1:13">
      <c r="A1797" s="1">
        <v>100009976</v>
      </c>
      <c r="B1797" s="1" t="s">
        <v>1138</v>
      </c>
      <c r="C1797" s="1" t="s">
        <v>3258</v>
      </c>
      <c r="D1797" s="1" t="s">
        <v>533</v>
      </c>
      <c r="E1797" s="1" t="s">
        <v>11</v>
      </c>
      <c r="F1797" s="1" t="s">
        <v>407</v>
      </c>
      <c r="G1797" s="1" t="s">
        <v>6053</v>
      </c>
      <c r="H1797" s="1">
        <v>100009976</v>
      </c>
      <c r="I1797" s="1">
        <v>1</v>
      </c>
      <c r="J1797" s="1" t="s">
        <v>3260</v>
      </c>
      <c r="K1797" s="1" t="s">
        <v>3261</v>
      </c>
      <c r="L1797" s="1" t="s">
        <v>32</v>
      </c>
      <c r="M1797" s="1" t="s">
        <v>9</v>
      </c>
    </row>
    <row r="1798" spans="1:13">
      <c r="A1798" s="1">
        <v>100009978</v>
      </c>
      <c r="B1798" s="1" t="s">
        <v>1138</v>
      </c>
      <c r="C1798" s="1" t="s">
        <v>3258</v>
      </c>
      <c r="D1798" s="1" t="s">
        <v>12</v>
      </c>
      <c r="E1798" s="1" t="s">
        <v>11</v>
      </c>
      <c r="F1798" s="1" t="s">
        <v>407</v>
      </c>
      <c r="G1798" s="1" t="s">
        <v>6053</v>
      </c>
      <c r="H1798" s="1">
        <v>100009978</v>
      </c>
      <c r="I1798" s="1">
        <v>1</v>
      </c>
      <c r="J1798" s="1" t="s">
        <v>3262</v>
      </c>
      <c r="K1798" s="1" t="s">
        <v>3263</v>
      </c>
      <c r="L1798" s="1" t="s">
        <v>32</v>
      </c>
      <c r="M1798" s="1" t="s">
        <v>16</v>
      </c>
    </row>
    <row r="1799" spans="1:13">
      <c r="A1799" s="1">
        <v>100009983</v>
      </c>
      <c r="B1799" s="1" t="s">
        <v>1138</v>
      </c>
      <c r="C1799" s="1" t="s">
        <v>3258</v>
      </c>
      <c r="D1799" s="1" t="s">
        <v>3264</v>
      </c>
      <c r="E1799" s="1" t="s">
        <v>11</v>
      </c>
      <c r="F1799" s="1" t="s">
        <v>407</v>
      </c>
      <c r="G1799" s="1" t="s">
        <v>6053</v>
      </c>
      <c r="H1799" s="1">
        <v>100009983</v>
      </c>
      <c r="I1799" s="1">
        <v>1</v>
      </c>
      <c r="J1799" s="1" t="s">
        <v>3265</v>
      </c>
      <c r="K1799" s="1" t="s">
        <v>3266</v>
      </c>
      <c r="L1799" s="1" t="s">
        <v>32</v>
      </c>
      <c r="M1799" s="1" t="s">
        <v>9</v>
      </c>
    </row>
    <row r="1800" spans="1:13">
      <c r="A1800" s="1">
        <v>100009987</v>
      </c>
      <c r="B1800" s="1" t="s">
        <v>1138</v>
      </c>
      <c r="C1800" s="1" t="s">
        <v>3258</v>
      </c>
      <c r="D1800" s="1" t="s">
        <v>1664</v>
      </c>
      <c r="E1800" s="1" t="s">
        <v>11</v>
      </c>
      <c r="F1800" s="1" t="s">
        <v>407</v>
      </c>
      <c r="G1800" s="1" t="s">
        <v>6053</v>
      </c>
      <c r="H1800" s="1">
        <v>100009987</v>
      </c>
      <c r="I1800" s="1">
        <v>1</v>
      </c>
      <c r="J1800" s="1" t="s">
        <v>3267</v>
      </c>
      <c r="K1800" s="1" t="s">
        <v>3268</v>
      </c>
      <c r="L1800" s="1" t="s">
        <v>32</v>
      </c>
      <c r="M1800" s="1" t="s">
        <v>16</v>
      </c>
    </row>
    <row r="1801" spans="1:13">
      <c r="A1801" s="1">
        <v>100009991</v>
      </c>
      <c r="B1801" s="1" t="s">
        <v>1138</v>
      </c>
      <c r="C1801" s="1" t="s">
        <v>3258</v>
      </c>
      <c r="D1801" s="1" t="s">
        <v>12</v>
      </c>
      <c r="E1801" s="1" t="s">
        <v>11</v>
      </c>
      <c r="F1801" s="1" t="s">
        <v>12</v>
      </c>
      <c r="G1801" s="1" t="s">
        <v>6053</v>
      </c>
      <c r="H1801" s="1">
        <v>100009991</v>
      </c>
      <c r="I1801" s="1">
        <v>1</v>
      </c>
      <c r="J1801" s="1" t="s">
        <v>3269</v>
      </c>
      <c r="K1801" s="1" t="s">
        <v>3270</v>
      </c>
      <c r="L1801" s="1" t="s">
        <v>32</v>
      </c>
      <c r="M1801" s="1" t="s">
        <v>9</v>
      </c>
    </row>
    <row r="1802" spans="1:13">
      <c r="A1802" s="1">
        <v>100009995</v>
      </c>
      <c r="B1802" s="1" t="s">
        <v>1138</v>
      </c>
      <c r="C1802" s="1" t="s">
        <v>3258</v>
      </c>
      <c r="D1802" s="1" t="s">
        <v>12</v>
      </c>
      <c r="E1802" s="1" t="s">
        <v>11</v>
      </c>
      <c r="F1802" s="1" t="s">
        <v>407</v>
      </c>
      <c r="G1802" s="1" t="s">
        <v>6053</v>
      </c>
      <c r="H1802" s="1">
        <v>100009995</v>
      </c>
      <c r="I1802" s="1">
        <v>1</v>
      </c>
      <c r="J1802" s="1" t="s">
        <v>3271</v>
      </c>
      <c r="K1802" s="1" t="s">
        <v>3272</v>
      </c>
      <c r="L1802" s="1" t="s">
        <v>32</v>
      </c>
      <c r="M1802" s="1" t="s">
        <v>9</v>
      </c>
    </row>
    <row r="1803" spans="1:13">
      <c r="A1803" s="1">
        <v>100010000</v>
      </c>
      <c r="B1803" s="1" t="s">
        <v>1138</v>
      </c>
      <c r="C1803" s="1" t="s">
        <v>3258</v>
      </c>
      <c r="D1803" s="1" t="s">
        <v>12</v>
      </c>
      <c r="E1803" s="1" t="s">
        <v>11</v>
      </c>
      <c r="F1803" s="1" t="s">
        <v>12</v>
      </c>
      <c r="G1803" s="1" t="s">
        <v>6053</v>
      </c>
      <c r="H1803" s="1">
        <v>100010000</v>
      </c>
      <c r="I1803" s="1">
        <v>1</v>
      </c>
      <c r="J1803" s="1" t="s">
        <v>3273</v>
      </c>
      <c r="K1803" s="1" t="s">
        <v>3274</v>
      </c>
      <c r="L1803" s="1" t="s">
        <v>32</v>
      </c>
      <c r="M1803" s="1" t="s">
        <v>9</v>
      </c>
    </row>
    <row r="1804" spans="1:13">
      <c r="A1804" s="1">
        <v>100010005</v>
      </c>
      <c r="B1804" s="1" t="s">
        <v>1138</v>
      </c>
      <c r="C1804" s="1" t="s">
        <v>3258</v>
      </c>
      <c r="D1804" s="1" t="s">
        <v>3275</v>
      </c>
      <c r="E1804" s="1" t="s">
        <v>20</v>
      </c>
      <c r="F1804" s="1" t="s">
        <v>72</v>
      </c>
      <c r="G1804" s="1" t="s">
        <v>6053</v>
      </c>
      <c r="H1804" s="1">
        <v>100010005</v>
      </c>
      <c r="I1804" s="1">
        <v>1</v>
      </c>
      <c r="J1804" s="1" t="s">
        <v>3276</v>
      </c>
      <c r="K1804" s="1" t="s">
        <v>3044</v>
      </c>
      <c r="L1804" s="1" t="s">
        <v>15</v>
      </c>
      <c r="M1804" s="1" t="s">
        <v>9</v>
      </c>
    </row>
    <row r="1805" spans="1:13">
      <c r="A1805" s="1">
        <v>100010008</v>
      </c>
      <c r="B1805" s="1" t="s">
        <v>1138</v>
      </c>
      <c r="C1805" s="1" t="s">
        <v>3258</v>
      </c>
      <c r="D1805" s="1" t="s">
        <v>2283</v>
      </c>
      <c r="E1805" s="1" t="s">
        <v>27</v>
      </c>
      <c r="F1805" s="1" t="s">
        <v>18</v>
      </c>
      <c r="G1805" s="1" t="s">
        <v>6053</v>
      </c>
      <c r="H1805" s="1">
        <v>100010008</v>
      </c>
      <c r="I1805" s="1">
        <v>1</v>
      </c>
      <c r="J1805" s="1" t="s">
        <v>3277</v>
      </c>
      <c r="K1805" s="1" t="s">
        <v>3044</v>
      </c>
      <c r="L1805" s="1" t="s">
        <v>15</v>
      </c>
      <c r="M1805" s="1" t="s">
        <v>16</v>
      </c>
    </row>
    <row r="1806" spans="1:13">
      <c r="A1806" s="1">
        <v>100010010</v>
      </c>
      <c r="B1806" s="1" t="s">
        <v>1138</v>
      </c>
      <c r="C1806" s="1" t="s">
        <v>3258</v>
      </c>
      <c r="D1806" s="1" t="s">
        <v>12</v>
      </c>
      <c r="E1806" s="1" t="s">
        <v>11</v>
      </c>
      <c r="F1806" s="1" t="s">
        <v>12</v>
      </c>
      <c r="G1806" s="1" t="s">
        <v>6053</v>
      </c>
      <c r="H1806" s="1">
        <v>100010010</v>
      </c>
      <c r="I1806" s="1">
        <v>1</v>
      </c>
      <c r="J1806" s="1" t="s">
        <v>3278</v>
      </c>
      <c r="K1806" s="1" t="s">
        <v>3274</v>
      </c>
      <c r="L1806" s="1" t="s">
        <v>32</v>
      </c>
      <c r="M1806" s="1" t="s">
        <v>16</v>
      </c>
    </row>
    <row r="1807" spans="1:13">
      <c r="A1807" s="1">
        <v>100010015</v>
      </c>
      <c r="B1807" s="1" t="s">
        <v>1138</v>
      </c>
      <c r="C1807" s="1" t="s">
        <v>3258</v>
      </c>
      <c r="D1807" s="1" t="s">
        <v>3279</v>
      </c>
      <c r="E1807" s="1" t="s">
        <v>2</v>
      </c>
      <c r="F1807" s="1" t="s">
        <v>670</v>
      </c>
      <c r="G1807" s="1" t="s">
        <v>6053</v>
      </c>
      <c r="H1807" s="1">
        <v>100010015</v>
      </c>
      <c r="I1807" s="1">
        <v>2</v>
      </c>
      <c r="J1807" s="1" t="s">
        <v>3280</v>
      </c>
      <c r="K1807" s="1" t="s">
        <v>3036</v>
      </c>
      <c r="L1807" s="1" t="s">
        <v>8</v>
      </c>
      <c r="M1807" s="1" t="s">
        <v>9</v>
      </c>
    </row>
    <row r="1808" spans="1:13">
      <c r="A1808" s="1">
        <v>100010019</v>
      </c>
      <c r="B1808" s="1" t="s">
        <v>1138</v>
      </c>
      <c r="C1808" s="1" t="s">
        <v>3258</v>
      </c>
      <c r="D1808" s="1" t="s">
        <v>3281</v>
      </c>
      <c r="E1808" s="1" t="s">
        <v>11</v>
      </c>
      <c r="F1808" s="1" t="s">
        <v>12</v>
      </c>
      <c r="G1808" s="1" t="s">
        <v>6053</v>
      </c>
      <c r="H1808" s="1">
        <v>100010019</v>
      </c>
      <c r="I1808" s="1">
        <v>1</v>
      </c>
      <c r="J1808" s="1" t="s">
        <v>3282</v>
      </c>
      <c r="K1808" s="1" t="s">
        <v>3274</v>
      </c>
      <c r="L1808" s="1" t="s">
        <v>32</v>
      </c>
      <c r="M1808" s="1" t="s">
        <v>9</v>
      </c>
    </row>
    <row r="1809" spans="1:13">
      <c r="A1809" s="1">
        <v>100010021</v>
      </c>
      <c r="B1809" s="1" t="s">
        <v>1138</v>
      </c>
      <c r="C1809" s="1" t="s">
        <v>3258</v>
      </c>
      <c r="D1809" s="1" t="s">
        <v>3283</v>
      </c>
      <c r="E1809" s="1" t="s">
        <v>11</v>
      </c>
      <c r="F1809" s="1" t="s">
        <v>12</v>
      </c>
      <c r="G1809" s="1" t="s">
        <v>6053</v>
      </c>
      <c r="H1809" s="1">
        <v>100010021</v>
      </c>
      <c r="I1809" s="1">
        <v>1</v>
      </c>
      <c r="J1809" s="1" t="s">
        <v>3284</v>
      </c>
      <c r="K1809" s="1" t="s">
        <v>3274</v>
      </c>
      <c r="L1809" s="1" t="s">
        <v>32</v>
      </c>
      <c r="M1809" s="1" t="s">
        <v>9</v>
      </c>
    </row>
    <row r="1810" spans="1:13">
      <c r="A1810" s="1">
        <v>100010026</v>
      </c>
      <c r="B1810" s="1" t="s">
        <v>1138</v>
      </c>
      <c r="C1810" s="1" t="s">
        <v>3258</v>
      </c>
      <c r="D1810" s="1" t="s">
        <v>1664</v>
      </c>
      <c r="E1810" s="1" t="s">
        <v>11</v>
      </c>
      <c r="F1810" s="1" t="s">
        <v>407</v>
      </c>
      <c r="G1810" s="1" t="s">
        <v>6053</v>
      </c>
      <c r="H1810" s="1">
        <v>100010026</v>
      </c>
      <c r="I1810" s="1">
        <v>1</v>
      </c>
      <c r="J1810" s="1" t="s">
        <v>3285</v>
      </c>
      <c r="K1810" s="1" t="s">
        <v>3286</v>
      </c>
      <c r="L1810" s="1" t="s">
        <v>32</v>
      </c>
      <c r="M1810" s="1" t="s">
        <v>9</v>
      </c>
    </row>
    <row r="1811" spans="1:13">
      <c r="A1811" s="1">
        <v>100010030</v>
      </c>
      <c r="B1811" s="1" t="s">
        <v>1138</v>
      </c>
      <c r="C1811" s="1" t="s">
        <v>3258</v>
      </c>
      <c r="D1811" s="1" t="s">
        <v>3287</v>
      </c>
      <c r="E1811" s="1" t="s">
        <v>11</v>
      </c>
      <c r="F1811" s="1" t="s">
        <v>12</v>
      </c>
      <c r="G1811" s="1" t="s">
        <v>6053</v>
      </c>
      <c r="H1811" s="1">
        <v>100010030</v>
      </c>
      <c r="I1811" s="1">
        <v>1</v>
      </c>
      <c r="J1811" s="1" t="s">
        <v>3288</v>
      </c>
      <c r="K1811" s="1" t="s">
        <v>3289</v>
      </c>
      <c r="L1811" s="1" t="s">
        <v>32</v>
      </c>
      <c r="M1811" s="1" t="s">
        <v>16</v>
      </c>
    </row>
    <row r="1812" spans="1:13">
      <c r="A1812" s="1">
        <v>100010034</v>
      </c>
      <c r="B1812" s="1" t="s">
        <v>1138</v>
      </c>
      <c r="C1812" s="1" t="s">
        <v>3258</v>
      </c>
      <c r="D1812" s="1" t="s">
        <v>1664</v>
      </c>
      <c r="E1812" s="1" t="s">
        <v>11</v>
      </c>
      <c r="F1812" s="1" t="s">
        <v>407</v>
      </c>
      <c r="G1812" s="1" t="s">
        <v>6053</v>
      </c>
      <c r="H1812" s="1">
        <v>100010034</v>
      </c>
      <c r="I1812" s="1">
        <v>1</v>
      </c>
      <c r="J1812" s="1" t="s">
        <v>3290</v>
      </c>
      <c r="K1812" s="1" t="s">
        <v>3291</v>
      </c>
      <c r="L1812" s="1" t="s">
        <v>32</v>
      </c>
      <c r="M1812" s="1" t="s">
        <v>9</v>
      </c>
    </row>
    <row r="1813" spans="1:13">
      <c r="A1813" s="1">
        <v>100010039</v>
      </c>
      <c r="B1813" s="1" t="s">
        <v>1138</v>
      </c>
      <c r="C1813" s="1" t="s">
        <v>3258</v>
      </c>
      <c r="D1813" s="1" t="s">
        <v>12</v>
      </c>
      <c r="E1813" s="1" t="s">
        <v>11</v>
      </c>
      <c r="F1813" s="1" t="s">
        <v>12</v>
      </c>
      <c r="G1813" s="1" t="s">
        <v>6053</v>
      </c>
      <c r="H1813" s="1">
        <v>100010039</v>
      </c>
      <c r="I1813" s="1">
        <v>1</v>
      </c>
      <c r="J1813" s="1" t="s">
        <v>3292</v>
      </c>
      <c r="K1813" s="1" t="s">
        <v>3293</v>
      </c>
      <c r="L1813" s="1" t="s">
        <v>32</v>
      </c>
      <c r="M1813" s="1" t="s">
        <v>16</v>
      </c>
    </row>
    <row r="1814" spans="1:13">
      <c r="A1814" s="1">
        <v>100010042</v>
      </c>
      <c r="B1814" s="1" t="s">
        <v>1138</v>
      </c>
      <c r="C1814" s="1" t="s">
        <v>3258</v>
      </c>
      <c r="D1814" s="1" t="s">
        <v>3294</v>
      </c>
      <c r="E1814" s="1" t="s">
        <v>20</v>
      </c>
      <c r="F1814" s="1" t="s">
        <v>21</v>
      </c>
      <c r="G1814" s="1" t="s">
        <v>6053</v>
      </c>
      <c r="H1814" s="1">
        <v>100010042</v>
      </c>
      <c r="I1814" s="1">
        <v>1</v>
      </c>
      <c r="J1814" s="1" t="s">
        <v>3295</v>
      </c>
      <c r="K1814" s="1" t="s">
        <v>3044</v>
      </c>
      <c r="L1814" s="1" t="s">
        <v>15</v>
      </c>
      <c r="M1814" s="1" t="s">
        <v>69</v>
      </c>
    </row>
    <row r="1815" spans="1:13">
      <c r="A1815" s="1">
        <v>100010044</v>
      </c>
      <c r="B1815" s="1" t="s">
        <v>1138</v>
      </c>
      <c r="C1815" s="1" t="s">
        <v>3258</v>
      </c>
      <c r="D1815" s="1" t="s">
        <v>390</v>
      </c>
      <c r="E1815" s="1" t="s">
        <v>20</v>
      </c>
      <c r="F1815" s="1" t="s">
        <v>72</v>
      </c>
      <c r="G1815" s="1" t="s">
        <v>6053</v>
      </c>
      <c r="H1815" s="1">
        <v>100010044</v>
      </c>
      <c r="I1815" s="1">
        <v>1</v>
      </c>
      <c r="J1815" s="1" t="s">
        <v>3296</v>
      </c>
      <c r="K1815" s="1" t="s">
        <v>3044</v>
      </c>
      <c r="L1815" s="1" t="s">
        <v>15</v>
      </c>
      <c r="M1815" s="1" t="s">
        <v>9</v>
      </c>
    </row>
    <row r="1816" spans="1:13">
      <c r="A1816" s="1">
        <v>100010049</v>
      </c>
      <c r="B1816" s="1" t="s">
        <v>1138</v>
      </c>
      <c r="C1816" s="1" t="s">
        <v>3258</v>
      </c>
      <c r="D1816" s="1" t="s">
        <v>171</v>
      </c>
      <c r="E1816" s="1" t="s">
        <v>27</v>
      </c>
      <c r="F1816" s="1" t="s">
        <v>18</v>
      </c>
      <c r="G1816" s="1" t="s">
        <v>6053</v>
      </c>
      <c r="H1816" s="1">
        <v>100010049</v>
      </c>
      <c r="I1816" s="1">
        <v>1</v>
      </c>
      <c r="J1816" s="1" t="s">
        <v>3297</v>
      </c>
      <c r="K1816" s="1" t="s">
        <v>3298</v>
      </c>
      <c r="L1816" s="1" t="s">
        <v>44</v>
      </c>
      <c r="M1816" s="1" t="s">
        <v>16</v>
      </c>
    </row>
    <row r="1817" spans="1:13">
      <c r="A1817" s="1">
        <v>100010052</v>
      </c>
      <c r="B1817" s="1" t="s">
        <v>1138</v>
      </c>
      <c r="C1817" s="1" t="s">
        <v>3258</v>
      </c>
      <c r="D1817" s="1" t="s">
        <v>1232</v>
      </c>
      <c r="E1817" s="1" t="s">
        <v>11</v>
      </c>
      <c r="F1817" s="1" t="s">
        <v>12</v>
      </c>
      <c r="G1817" s="1" t="s">
        <v>6053</v>
      </c>
      <c r="H1817" s="1">
        <v>100010052</v>
      </c>
      <c r="I1817" s="1">
        <v>2</v>
      </c>
      <c r="J1817" s="1" t="s">
        <v>3299</v>
      </c>
      <c r="K1817" s="1" t="s">
        <v>3300</v>
      </c>
      <c r="L1817" s="1" t="s">
        <v>32</v>
      </c>
      <c r="M1817" s="1" t="s">
        <v>9</v>
      </c>
    </row>
    <row r="1818" spans="1:13">
      <c r="A1818" s="1">
        <v>100010055</v>
      </c>
      <c r="B1818" s="1" t="s">
        <v>1138</v>
      </c>
      <c r="C1818" s="1" t="s">
        <v>3258</v>
      </c>
      <c r="D1818" s="1" t="s">
        <v>12</v>
      </c>
      <c r="E1818" s="1" t="s">
        <v>11</v>
      </c>
      <c r="F1818" s="1" t="s">
        <v>12</v>
      </c>
      <c r="G1818" s="1" t="s">
        <v>6053</v>
      </c>
      <c r="H1818" s="1">
        <v>100010055</v>
      </c>
      <c r="I1818" s="1">
        <v>1</v>
      </c>
      <c r="J1818" s="1" t="s">
        <v>3301</v>
      </c>
      <c r="K1818" s="1" t="s">
        <v>3300</v>
      </c>
      <c r="L1818" s="1" t="s">
        <v>32</v>
      </c>
      <c r="M1818" s="1" t="s">
        <v>16</v>
      </c>
    </row>
    <row r="1819" spans="1:13">
      <c r="A1819" s="1">
        <v>100010059</v>
      </c>
      <c r="B1819" s="1" t="s">
        <v>1138</v>
      </c>
      <c r="C1819" s="1" t="s">
        <v>3258</v>
      </c>
      <c r="D1819" s="1" t="s">
        <v>673</v>
      </c>
      <c r="E1819" s="1" t="s">
        <v>2</v>
      </c>
      <c r="F1819" s="1" t="s">
        <v>673</v>
      </c>
      <c r="G1819" s="1" t="s">
        <v>6053</v>
      </c>
      <c r="H1819" s="1">
        <v>100010059</v>
      </c>
      <c r="I1819" s="1">
        <v>1</v>
      </c>
      <c r="J1819" s="1" t="s">
        <v>3302</v>
      </c>
      <c r="K1819" s="1" t="s">
        <v>3036</v>
      </c>
      <c r="L1819" s="1" t="s">
        <v>8</v>
      </c>
      <c r="M1819" s="1" t="s">
        <v>9</v>
      </c>
    </row>
    <row r="1820" spans="1:13">
      <c r="A1820" s="1">
        <v>100010062</v>
      </c>
      <c r="B1820" s="1" t="s">
        <v>1138</v>
      </c>
      <c r="C1820" s="1" t="s">
        <v>3258</v>
      </c>
      <c r="D1820" s="1" t="s">
        <v>3303</v>
      </c>
      <c r="E1820" s="1" t="s">
        <v>27</v>
      </c>
      <c r="F1820" s="1" t="s">
        <v>18</v>
      </c>
      <c r="G1820" s="1" t="s">
        <v>6053</v>
      </c>
      <c r="H1820" s="1">
        <v>100010062</v>
      </c>
      <c r="I1820" s="1">
        <v>1</v>
      </c>
      <c r="J1820" s="1" t="s">
        <v>3304</v>
      </c>
      <c r="K1820" s="1" t="s">
        <v>3044</v>
      </c>
      <c r="L1820" s="1" t="s">
        <v>15</v>
      </c>
      <c r="M1820" s="1" t="s">
        <v>16</v>
      </c>
    </row>
    <row r="1821" spans="1:13">
      <c r="A1821" s="1">
        <v>100010065</v>
      </c>
      <c r="B1821" s="1" t="s">
        <v>1138</v>
      </c>
      <c r="C1821" s="1" t="s">
        <v>3258</v>
      </c>
      <c r="D1821" s="1" t="s">
        <v>3305</v>
      </c>
      <c r="E1821" s="1" t="s">
        <v>20</v>
      </c>
      <c r="F1821" s="1" t="s">
        <v>72</v>
      </c>
      <c r="G1821" s="1" t="s">
        <v>6053</v>
      </c>
      <c r="H1821" s="1">
        <v>100010065</v>
      </c>
      <c r="I1821" s="1">
        <v>1</v>
      </c>
      <c r="J1821" s="1" t="s">
        <v>3306</v>
      </c>
      <c r="K1821" s="1" t="s">
        <v>3044</v>
      </c>
      <c r="L1821" s="1" t="s">
        <v>15</v>
      </c>
      <c r="M1821" s="1" t="s">
        <v>16</v>
      </c>
    </row>
    <row r="1822" spans="1:13">
      <c r="A1822" s="1">
        <v>100010078</v>
      </c>
      <c r="B1822" s="1" t="s">
        <v>1138</v>
      </c>
      <c r="C1822" s="1" t="s">
        <v>3258</v>
      </c>
      <c r="D1822" s="1" t="s">
        <v>167</v>
      </c>
      <c r="E1822" s="1" t="s">
        <v>20</v>
      </c>
      <c r="F1822" s="1" t="s">
        <v>167</v>
      </c>
      <c r="G1822" s="1" t="s">
        <v>6053</v>
      </c>
      <c r="H1822" s="1">
        <v>100010078</v>
      </c>
      <c r="I1822" s="1">
        <v>1</v>
      </c>
      <c r="J1822" s="1" t="s">
        <v>3307</v>
      </c>
      <c r="K1822" s="1" t="s">
        <v>3044</v>
      </c>
      <c r="L1822" s="1" t="s">
        <v>15</v>
      </c>
      <c r="M1822" s="1" t="s">
        <v>9</v>
      </c>
    </row>
    <row r="1823" spans="1:13">
      <c r="A1823" s="1">
        <v>100010079</v>
      </c>
      <c r="B1823" s="1" t="s">
        <v>1138</v>
      </c>
      <c r="C1823" s="1" t="s">
        <v>3258</v>
      </c>
      <c r="D1823" s="1" t="s">
        <v>100</v>
      </c>
      <c r="E1823" s="1" t="s">
        <v>20</v>
      </c>
      <c r="F1823" s="1" t="s">
        <v>100</v>
      </c>
      <c r="G1823" s="1" t="s">
        <v>6053</v>
      </c>
      <c r="H1823" s="1">
        <v>100010079</v>
      </c>
      <c r="I1823" s="1">
        <v>1</v>
      </c>
      <c r="J1823" s="1" t="s">
        <v>3308</v>
      </c>
      <c r="K1823" s="1" t="s">
        <v>3044</v>
      </c>
      <c r="L1823" s="1" t="s">
        <v>15</v>
      </c>
      <c r="M1823" s="1" t="s">
        <v>9</v>
      </c>
    </row>
    <row r="1824" spans="1:13">
      <c r="A1824" s="1">
        <v>100010083</v>
      </c>
      <c r="B1824" s="1" t="s">
        <v>1138</v>
      </c>
      <c r="C1824" s="1" t="s">
        <v>3258</v>
      </c>
      <c r="D1824" s="1" t="s">
        <v>3309</v>
      </c>
      <c r="E1824" s="1" t="s">
        <v>11</v>
      </c>
      <c r="F1824" s="1" t="s">
        <v>12</v>
      </c>
      <c r="G1824" s="1" t="s">
        <v>6053</v>
      </c>
      <c r="H1824" s="1">
        <v>100010083</v>
      </c>
      <c r="I1824" s="1">
        <v>1</v>
      </c>
      <c r="J1824" s="1" t="s">
        <v>3310</v>
      </c>
      <c r="K1824" s="1" t="s">
        <v>1092</v>
      </c>
      <c r="L1824" s="1" t="s">
        <v>44</v>
      </c>
      <c r="M1824" s="1" t="s">
        <v>16</v>
      </c>
    </row>
    <row r="1825" spans="1:13">
      <c r="A1825" s="1">
        <v>100010092</v>
      </c>
      <c r="B1825" s="1" t="s">
        <v>1138</v>
      </c>
      <c r="C1825" s="1" t="s">
        <v>3258</v>
      </c>
      <c r="D1825" s="1" t="s">
        <v>3311</v>
      </c>
      <c r="E1825" s="1" t="s">
        <v>11</v>
      </c>
      <c r="F1825" s="1" t="s">
        <v>12</v>
      </c>
      <c r="G1825" s="1" t="s">
        <v>6053</v>
      </c>
      <c r="H1825" s="1">
        <v>100010092</v>
      </c>
      <c r="I1825" s="1">
        <v>1</v>
      </c>
      <c r="J1825" s="1" t="s">
        <v>3312</v>
      </c>
      <c r="K1825" s="1" t="s">
        <v>3300</v>
      </c>
      <c r="L1825" s="1" t="s">
        <v>32</v>
      </c>
      <c r="M1825" s="1" t="s">
        <v>9</v>
      </c>
    </row>
    <row r="1826" spans="1:13">
      <c r="A1826" s="1">
        <v>100010099</v>
      </c>
      <c r="B1826" s="1" t="s">
        <v>1138</v>
      </c>
      <c r="C1826" s="1" t="s">
        <v>3258</v>
      </c>
      <c r="D1826" s="1" t="s">
        <v>3313</v>
      </c>
      <c r="E1826" s="1" t="s">
        <v>11</v>
      </c>
      <c r="F1826" s="1" t="s">
        <v>12</v>
      </c>
      <c r="G1826" s="1" t="s">
        <v>6053</v>
      </c>
      <c r="H1826" s="1">
        <v>100010099</v>
      </c>
      <c r="I1826" s="1">
        <v>1</v>
      </c>
      <c r="J1826" s="1" t="s">
        <v>3314</v>
      </c>
      <c r="K1826" s="1" t="s">
        <v>3315</v>
      </c>
      <c r="L1826" s="1" t="s">
        <v>39</v>
      </c>
      <c r="M1826" s="1" t="s">
        <v>16</v>
      </c>
    </row>
    <row r="1827" spans="1:13">
      <c r="A1827" s="1">
        <v>100010104</v>
      </c>
      <c r="B1827" s="1" t="s">
        <v>1138</v>
      </c>
      <c r="C1827" s="1" t="s">
        <v>3258</v>
      </c>
      <c r="D1827" s="1" t="s">
        <v>176</v>
      </c>
      <c r="E1827" s="1" t="s">
        <v>11</v>
      </c>
      <c r="F1827" s="1" t="s">
        <v>12</v>
      </c>
      <c r="G1827" s="1" t="s">
        <v>6053</v>
      </c>
      <c r="H1827" s="1">
        <v>100010104</v>
      </c>
      <c r="I1827" s="1">
        <v>1</v>
      </c>
      <c r="J1827" s="1" t="s">
        <v>3316</v>
      </c>
      <c r="K1827" s="1" t="s">
        <v>3300</v>
      </c>
      <c r="L1827" s="1" t="s">
        <v>32</v>
      </c>
      <c r="M1827" s="1" t="s">
        <v>9</v>
      </c>
    </row>
    <row r="1828" spans="1:13">
      <c r="A1828" s="1">
        <v>100010109</v>
      </c>
      <c r="B1828" s="1" t="s">
        <v>1138</v>
      </c>
      <c r="C1828" s="1" t="s">
        <v>3258</v>
      </c>
      <c r="D1828" s="1" t="s">
        <v>3317</v>
      </c>
      <c r="E1828" s="1" t="s">
        <v>11</v>
      </c>
      <c r="F1828" s="1" t="s">
        <v>12</v>
      </c>
      <c r="G1828" s="1" t="s">
        <v>6053</v>
      </c>
      <c r="H1828" s="1">
        <v>100010109</v>
      </c>
      <c r="I1828" s="1">
        <v>1</v>
      </c>
      <c r="J1828" s="1" t="s">
        <v>3318</v>
      </c>
      <c r="K1828" s="1" t="s">
        <v>3300</v>
      </c>
      <c r="L1828" s="1" t="s">
        <v>32</v>
      </c>
      <c r="M1828" s="1" t="s">
        <v>16</v>
      </c>
    </row>
    <row r="1829" spans="1:13">
      <c r="A1829" s="1">
        <v>100010114</v>
      </c>
      <c r="B1829" s="1" t="s">
        <v>1138</v>
      </c>
      <c r="C1829" s="1" t="s">
        <v>3258</v>
      </c>
      <c r="D1829" s="1" t="s">
        <v>12</v>
      </c>
      <c r="E1829" s="1" t="s">
        <v>11</v>
      </c>
      <c r="F1829" s="1" t="s">
        <v>12</v>
      </c>
      <c r="G1829" s="1" t="s">
        <v>6053</v>
      </c>
      <c r="H1829" s="1">
        <v>100010114</v>
      </c>
      <c r="I1829" s="1">
        <v>1</v>
      </c>
      <c r="J1829" s="1" t="s">
        <v>3319</v>
      </c>
      <c r="K1829" s="1" t="s">
        <v>3300</v>
      </c>
      <c r="L1829" s="1" t="s">
        <v>32</v>
      </c>
      <c r="M1829" s="1" t="s">
        <v>9</v>
      </c>
    </row>
    <row r="1830" spans="1:13">
      <c r="A1830" s="1">
        <v>100010117</v>
      </c>
      <c r="B1830" s="1" t="s">
        <v>1138</v>
      </c>
      <c r="C1830" s="1" t="s">
        <v>3258</v>
      </c>
      <c r="D1830" s="1" t="s">
        <v>3034</v>
      </c>
      <c r="E1830" s="1" t="s">
        <v>2</v>
      </c>
      <c r="F1830" s="1" t="s">
        <v>277</v>
      </c>
      <c r="G1830" s="1" t="s">
        <v>6054</v>
      </c>
      <c r="H1830" s="1">
        <v>100010118</v>
      </c>
      <c r="I1830" s="1">
        <v>4</v>
      </c>
      <c r="J1830" s="1" t="s">
        <v>3320</v>
      </c>
      <c r="K1830" s="1" t="s">
        <v>3036</v>
      </c>
      <c r="L1830" s="1" t="s">
        <v>8</v>
      </c>
      <c r="M1830" s="1" t="s">
        <v>9</v>
      </c>
    </row>
    <row r="1831" spans="1:13">
      <c r="A1831" s="1">
        <v>100010118</v>
      </c>
      <c r="B1831" s="1" t="s">
        <v>1138</v>
      </c>
      <c r="C1831" s="1" t="s">
        <v>3258</v>
      </c>
      <c r="D1831" s="1" t="s">
        <v>46</v>
      </c>
      <c r="E1831" s="1" t="s">
        <v>2</v>
      </c>
      <c r="F1831" s="1" t="s">
        <v>46</v>
      </c>
      <c r="G1831" s="1" t="s">
        <v>6053</v>
      </c>
      <c r="H1831" s="1">
        <v>100010118</v>
      </c>
      <c r="I1831" s="1">
        <v>4</v>
      </c>
      <c r="J1831" s="1" t="s">
        <v>3320</v>
      </c>
      <c r="K1831" s="1" t="s">
        <v>3036</v>
      </c>
      <c r="L1831" s="1" t="s">
        <v>8</v>
      </c>
      <c r="M1831" s="1" t="s">
        <v>9</v>
      </c>
    </row>
    <row r="1832" spans="1:13">
      <c r="A1832" s="1">
        <v>100010121</v>
      </c>
      <c r="B1832" s="1" t="s">
        <v>1138</v>
      </c>
      <c r="C1832" s="1" t="s">
        <v>3258</v>
      </c>
      <c r="D1832" s="1" t="s">
        <v>3321</v>
      </c>
      <c r="E1832" s="1" t="s">
        <v>20</v>
      </c>
      <c r="F1832" s="1" t="s">
        <v>72</v>
      </c>
      <c r="G1832" s="1" t="s">
        <v>6053</v>
      </c>
      <c r="H1832" s="1">
        <v>100010121</v>
      </c>
      <c r="I1832" s="1">
        <v>1</v>
      </c>
      <c r="J1832" s="1" t="s">
        <v>3322</v>
      </c>
      <c r="K1832" s="1" t="s">
        <v>3044</v>
      </c>
      <c r="L1832" s="1" t="s">
        <v>15</v>
      </c>
      <c r="M1832" s="1" t="s">
        <v>9</v>
      </c>
    </row>
    <row r="1833" spans="1:13">
      <c r="A1833" s="1">
        <v>100010123</v>
      </c>
      <c r="B1833" s="1" t="s">
        <v>1138</v>
      </c>
      <c r="C1833" s="1" t="s">
        <v>3258</v>
      </c>
      <c r="D1833" s="1" t="s">
        <v>12</v>
      </c>
      <c r="E1833" s="1" t="s">
        <v>11</v>
      </c>
      <c r="F1833" s="1" t="s">
        <v>407</v>
      </c>
      <c r="G1833" s="1" t="s">
        <v>6053</v>
      </c>
      <c r="H1833" s="1">
        <v>100010123</v>
      </c>
      <c r="I1833" s="1">
        <v>1</v>
      </c>
      <c r="J1833" s="1" t="s">
        <v>3323</v>
      </c>
      <c r="K1833" s="1" t="s">
        <v>3324</v>
      </c>
      <c r="L1833" s="1" t="s">
        <v>32</v>
      </c>
      <c r="M1833" s="1" t="s">
        <v>16</v>
      </c>
    </row>
    <row r="1834" spans="1:13">
      <c r="A1834" s="1">
        <v>100010129</v>
      </c>
      <c r="B1834" s="1" t="s">
        <v>1138</v>
      </c>
      <c r="C1834" s="1" t="s">
        <v>3258</v>
      </c>
      <c r="D1834" s="1" t="s">
        <v>12</v>
      </c>
      <c r="E1834" s="1" t="s">
        <v>11</v>
      </c>
      <c r="F1834" s="1" t="s">
        <v>407</v>
      </c>
      <c r="G1834" s="1" t="s">
        <v>6053</v>
      </c>
      <c r="H1834" s="1">
        <v>100010129</v>
      </c>
      <c r="I1834" s="1">
        <v>1</v>
      </c>
      <c r="J1834" s="1" t="s">
        <v>3325</v>
      </c>
      <c r="K1834" s="1" t="s">
        <v>3326</v>
      </c>
      <c r="L1834" s="1" t="s">
        <v>32</v>
      </c>
      <c r="M1834" s="1" t="s">
        <v>9</v>
      </c>
    </row>
    <row r="1835" spans="1:13">
      <c r="A1835" s="1">
        <v>100010139</v>
      </c>
      <c r="B1835" s="1" t="s">
        <v>1138</v>
      </c>
      <c r="C1835" s="1" t="s">
        <v>3258</v>
      </c>
      <c r="D1835" s="1" t="s">
        <v>1768</v>
      </c>
      <c r="E1835" s="1" t="s">
        <v>11</v>
      </c>
      <c r="F1835" s="1" t="s">
        <v>12</v>
      </c>
      <c r="G1835" s="1" t="s">
        <v>6053</v>
      </c>
      <c r="H1835" s="1">
        <v>100010139</v>
      </c>
      <c r="I1835" s="1">
        <v>3</v>
      </c>
      <c r="J1835" s="1" t="s">
        <v>3327</v>
      </c>
      <c r="K1835" s="1" t="s">
        <v>3328</v>
      </c>
      <c r="L1835" s="1" t="s">
        <v>32</v>
      </c>
      <c r="M1835" s="1" t="s">
        <v>9</v>
      </c>
    </row>
    <row r="1836" spans="1:13">
      <c r="A1836" s="1">
        <v>100010145</v>
      </c>
      <c r="B1836" s="1" t="s">
        <v>1138</v>
      </c>
      <c r="C1836" s="1" t="s">
        <v>3258</v>
      </c>
      <c r="D1836" s="1" t="s">
        <v>1664</v>
      </c>
      <c r="E1836" s="1" t="s">
        <v>11</v>
      </c>
      <c r="F1836" s="1" t="s">
        <v>407</v>
      </c>
      <c r="G1836" s="1" t="s">
        <v>6053</v>
      </c>
      <c r="H1836" s="1">
        <v>100010145</v>
      </c>
      <c r="I1836" s="1">
        <v>1</v>
      </c>
      <c r="J1836" s="1" t="s">
        <v>3329</v>
      </c>
      <c r="K1836" s="1" t="s">
        <v>3330</v>
      </c>
      <c r="L1836" s="1" t="s">
        <v>32</v>
      </c>
      <c r="M1836" s="1" t="s">
        <v>9</v>
      </c>
    </row>
    <row r="1837" spans="1:13">
      <c r="A1837" s="1">
        <v>100010149</v>
      </c>
      <c r="B1837" s="1" t="s">
        <v>1138</v>
      </c>
      <c r="C1837" s="1" t="s">
        <v>3258</v>
      </c>
      <c r="D1837" s="1" t="s">
        <v>12</v>
      </c>
      <c r="E1837" s="1" t="s">
        <v>11</v>
      </c>
      <c r="F1837" s="1" t="s">
        <v>407</v>
      </c>
      <c r="G1837" s="1" t="s">
        <v>6053</v>
      </c>
      <c r="H1837" s="1">
        <v>100010149</v>
      </c>
      <c r="I1837" s="1">
        <v>1</v>
      </c>
      <c r="J1837" s="1" t="s">
        <v>3331</v>
      </c>
      <c r="K1837" s="1" t="s">
        <v>3332</v>
      </c>
      <c r="L1837" s="1" t="s">
        <v>32</v>
      </c>
      <c r="M1837" s="1" t="s">
        <v>16</v>
      </c>
    </row>
    <row r="1838" spans="1:13">
      <c r="A1838" s="1">
        <v>100010155</v>
      </c>
      <c r="B1838" s="1" t="s">
        <v>1138</v>
      </c>
      <c r="C1838" s="1" t="s">
        <v>3258</v>
      </c>
      <c r="D1838" s="1" t="s">
        <v>533</v>
      </c>
      <c r="E1838" s="1" t="s">
        <v>11</v>
      </c>
      <c r="F1838" s="1" t="s">
        <v>407</v>
      </c>
      <c r="G1838" s="1" t="s">
        <v>6053</v>
      </c>
      <c r="H1838" s="1">
        <v>100010155</v>
      </c>
      <c r="I1838" s="1">
        <v>1</v>
      </c>
      <c r="J1838" s="1" t="s">
        <v>3333</v>
      </c>
      <c r="K1838" s="1" t="s">
        <v>3334</v>
      </c>
      <c r="L1838" s="1" t="s">
        <v>32</v>
      </c>
      <c r="M1838" s="1" t="s">
        <v>16</v>
      </c>
    </row>
    <row r="1839" spans="1:13">
      <c r="A1839" s="1">
        <v>100010157</v>
      </c>
      <c r="B1839" s="1" t="s">
        <v>1138</v>
      </c>
      <c r="C1839" s="1" t="s">
        <v>3258</v>
      </c>
      <c r="D1839" s="1" t="s">
        <v>10</v>
      </c>
      <c r="E1839" s="1" t="s">
        <v>11</v>
      </c>
      <c r="F1839" s="1" t="s">
        <v>407</v>
      </c>
      <c r="G1839" s="1" t="s">
        <v>6053</v>
      </c>
      <c r="H1839" s="1">
        <v>100010157</v>
      </c>
      <c r="I1839" s="1">
        <v>1</v>
      </c>
      <c r="J1839" s="1" t="s">
        <v>3335</v>
      </c>
      <c r="K1839" s="1" t="s">
        <v>3336</v>
      </c>
      <c r="L1839" s="1" t="s">
        <v>32</v>
      </c>
      <c r="M1839" s="1" t="s">
        <v>9</v>
      </c>
    </row>
    <row r="1840" spans="1:13">
      <c r="A1840" s="1">
        <v>100010162</v>
      </c>
      <c r="B1840" s="1" t="s">
        <v>1138</v>
      </c>
      <c r="C1840" s="1" t="s">
        <v>3258</v>
      </c>
      <c r="D1840" s="1" t="s">
        <v>12</v>
      </c>
      <c r="E1840" s="1" t="s">
        <v>11</v>
      </c>
      <c r="F1840" s="1" t="s">
        <v>407</v>
      </c>
      <c r="G1840" s="1" t="s">
        <v>6053</v>
      </c>
      <c r="H1840" s="1">
        <v>100010162</v>
      </c>
      <c r="I1840" s="1">
        <v>1</v>
      </c>
      <c r="J1840" s="1" t="s">
        <v>3337</v>
      </c>
      <c r="K1840" s="1" t="s">
        <v>3338</v>
      </c>
      <c r="L1840" s="1" t="s">
        <v>32</v>
      </c>
      <c r="M1840" s="1" t="s">
        <v>9</v>
      </c>
    </row>
    <row r="1841" spans="1:13">
      <c r="A1841" s="1">
        <v>100010168</v>
      </c>
      <c r="B1841" s="1" t="s">
        <v>1138</v>
      </c>
      <c r="C1841" s="1" t="s">
        <v>3258</v>
      </c>
      <c r="D1841" s="1" t="s">
        <v>12</v>
      </c>
      <c r="E1841" s="1" t="s">
        <v>11</v>
      </c>
      <c r="F1841" s="1" t="s">
        <v>407</v>
      </c>
      <c r="G1841" s="1" t="s">
        <v>6053</v>
      </c>
      <c r="H1841" s="1">
        <v>100010168</v>
      </c>
      <c r="I1841" s="1">
        <v>1</v>
      </c>
      <c r="J1841" s="1" t="s">
        <v>3339</v>
      </c>
      <c r="K1841" s="1" t="s">
        <v>3340</v>
      </c>
      <c r="L1841" s="1" t="s">
        <v>32</v>
      </c>
      <c r="M1841" s="1" t="s">
        <v>9</v>
      </c>
    </row>
    <row r="1842" spans="1:13">
      <c r="A1842" s="1">
        <v>100010170</v>
      </c>
      <c r="B1842" s="1" t="s">
        <v>1138</v>
      </c>
      <c r="C1842" s="1" t="s">
        <v>3258</v>
      </c>
      <c r="D1842" s="1" t="s">
        <v>12</v>
      </c>
      <c r="E1842" s="1" t="s">
        <v>11</v>
      </c>
      <c r="F1842" s="1" t="s">
        <v>407</v>
      </c>
      <c r="G1842" s="1" t="s">
        <v>6053</v>
      </c>
      <c r="H1842" s="1">
        <v>100010170</v>
      </c>
      <c r="I1842" s="1">
        <v>1</v>
      </c>
      <c r="J1842" s="1" t="s">
        <v>3341</v>
      </c>
      <c r="K1842" s="1" t="s">
        <v>3342</v>
      </c>
      <c r="L1842" s="1" t="s">
        <v>32</v>
      </c>
      <c r="M1842" s="1" t="s">
        <v>9</v>
      </c>
    </row>
    <row r="1843" spans="1:13">
      <c r="A1843" s="1">
        <v>100010173</v>
      </c>
      <c r="B1843" s="1" t="s">
        <v>1138</v>
      </c>
      <c r="C1843" s="1" t="s">
        <v>3258</v>
      </c>
      <c r="D1843" s="1" t="s">
        <v>1664</v>
      </c>
      <c r="E1843" s="1" t="s">
        <v>11</v>
      </c>
      <c r="F1843" s="1" t="s">
        <v>407</v>
      </c>
      <c r="G1843" s="1" t="s">
        <v>6053</v>
      </c>
      <c r="H1843" s="1">
        <v>100010173</v>
      </c>
      <c r="I1843" s="1">
        <v>1</v>
      </c>
      <c r="J1843" s="1" t="s">
        <v>3343</v>
      </c>
      <c r="K1843" s="1" t="s">
        <v>3344</v>
      </c>
      <c r="L1843" s="1" t="s">
        <v>32</v>
      </c>
      <c r="M1843" s="1" t="s">
        <v>9</v>
      </c>
    </row>
    <row r="1844" spans="1:13">
      <c r="A1844" s="1">
        <v>100010180</v>
      </c>
      <c r="B1844" s="1" t="s">
        <v>1138</v>
      </c>
      <c r="C1844" s="1" t="s">
        <v>3258</v>
      </c>
      <c r="D1844" s="1" t="s">
        <v>10</v>
      </c>
      <c r="E1844" s="1" t="s">
        <v>11</v>
      </c>
      <c r="F1844" s="1" t="s">
        <v>12</v>
      </c>
      <c r="G1844" s="1" t="s">
        <v>6053</v>
      </c>
      <c r="H1844" s="1">
        <v>100010180</v>
      </c>
      <c r="I1844" s="1">
        <v>1</v>
      </c>
      <c r="J1844" s="1" t="s">
        <v>3345</v>
      </c>
      <c r="K1844" s="1" t="s">
        <v>3346</v>
      </c>
      <c r="L1844" s="1" t="s">
        <v>32</v>
      </c>
      <c r="M1844" s="1" t="s">
        <v>9</v>
      </c>
    </row>
    <row r="1845" spans="1:13">
      <c r="A1845" s="1">
        <v>100010184</v>
      </c>
      <c r="B1845" s="1" t="s">
        <v>1138</v>
      </c>
      <c r="C1845" s="1" t="s">
        <v>3348</v>
      </c>
      <c r="D1845" s="1" t="s">
        <v>12</v>
      </c>
      <c r="E1845" s="1" t="s">
        <v>11</v>
      </c>
      <c r="F1845" s="1" t="s">
        <v>407</v>
      </c>
      <c r="G1845" s="1" t="s">
        <v>6053</v>
      </c>
      <c r="H1845" s="1">
        <v>100010184</v>
      </c>
      <c r="I1845" s="1">
        <v>1</v>
      </c>
      <c r="J1845" s="1" t="s">
        <v>3347</v>
      </c>
      <c r="K1845" s="1" t="s">
        <v>3349</v>
      </c>
      <c r="L1845" s="1" t="s">
        <v>32</v>
      </c>
      <c r="M1845" s="1" t="s">
        <v>16</v>
      </c>
    </row>
    <row r="1846" spans="1:13">
      <c r="A1846" s="1">
        <v>100010189</v>
      </c>
      <c r="B1846" s="1" t="s">
        <v>1138</v>
      </c>
      <c r="C1846" s="1" t="s">
        <v>3348</v>
      </c>
      <c r="D1846" s="1" t="s">
        <v>176</v>
      </c>
      <c r="E1846" s="1" t="s">
        <v>11</v>
      </c>
      <c r="F1846" s="1" t="s">
        <v>12</v>
      </c>
      <c r="G1846" s="1" t="s">
        <v>6053</v>
      </c>
      <c r="H1846" s="1">
        <v>100010189</v>
      </c>
      <c r="I1846" s="1">
        <v>1</v>
      </c>
      <c r="J1846" s="1" t="s">
        <v>3350</v>
      </c>
      <c r="K1846" s="1" t="s">
        <v>3351</v>
      </c>
      <c r="L1846" s="1" t="s">
        <v>32</v>
      </c>
      <c r="M1846" s="1" t="s">
        <v>16</v>
      </c>
    </row>
    <row r="1847" spans="1:13">
      <c r="A1847" s="1">
        <v>100010195</v>
      </c>
      <c r="B1847" s="1" t="s">
        <v>1138</v>
      </c>
      <c r="C1847" s="1" t="s">
        <v>3348</v>
      </c>
      <c r="D1847" s="1" t="s">
        <v>176</v>
      </c>
      <c r="E1847" s="1" t="s">
        <v>11</v>
      </c>
      <c r="F1847" s="1" t="s">
        <v>407</v>
      </c>
      <c r="G1847" s="1" t="s">
        <v>6053</v>
      </c>
      <c r="H1847" s="1">
        <v>100010195</v>
      </c>
      <c r="I1847" s="1">
        <v>1</v>
      </c>
      <c r="J1847" s="1" t="s">
        <v>3352</v>
      </c>
      <c r="K1847" s="1" t="s">
        <v>3353</v>
      </c>
      <c r="L1847" s="1" t="s">
        <v>32</v>
      </c>
      <c r="M1847" s="1" t="s">
        <v>9</v>
      </c>
    </row>
    <row r="1848" spans="1:13">
      <c r="A1848" s="1">
        <v>100010199</v>
      </c>
      <c r="B1848" s="1" t="s">
        <v>1138</v>
      </c>
      <c r="C1848" s="1" t="s">
        <v>3348</v>
      </c>
      <c r="D1848" s="1" t="s">
        <v>12</v>
      </c>
      <c r="E1848" s="1" t="s">
        <v>11</v>
      </c>
      <c r="F1848" s="1" t="s">
        <v>407</v>
      </c>
      <c r="G1848" s="1" t="s">
        <v>6053</v>
      </c>
      <c r="H1848" s="1">
        <v>100010199</v>
      </c>
      <c r="I1848" s="1">
        <v>1</v>
      </c>
      <c r="J1848" s="1" t="s">
        <v>3354</v>
      </c>
      <c r="K1848" s="1" t="s">
        <v>3355</v>
      </c>
      <c r="L1848" s="1" t="s">
        <v>32</v>
      </c>
      <c r="M1848" s="1" t="s">
        <v>9</v>
      </c>
    </row>
    <row r="1849" spans="1:13">
      <c r="A1849" s="1">
        <v>100010204</v>
      </c>
      <c r="B1849" s="1" t="s">
        <v>1138</v>
      </c>
      <c r="C1849" s="1" t="s">
        <v>3348</v>
      </c>
      <c r="D1849" s="1" t="s">
        <v>176</v>
      </c>
      <c r="E1849" s="1" t="s">
        <v>11</v>
      </c>
      <c r="F1849" s="1" t="s">
        <v>12</v>
      </c>
      <c r="G1849" s="1" t="s">
        <v>6053</v>
      </c>
      <c r="H1849" s="1">
        <v>100010204</v>
      </c>
      <c r="I1849" s="1">
        <v>1</v>
      </c>
      <c r="J1849" s="1" t="s">
        <v>3356</v>
      </c>
      <c r="K1849" s="1" t="s">
        <v>3357</v>
      </c>
      <c r="L1849" s="1" t="s">
        <v>32</v>
      </c>
      <c r="M1849" s="1" t="s">
        <v>9</v>
      </c>
    </row>
    <row r="1850" spans="1:13">
      <c r="A1850" s="1">
        <v>100010210</v>
      </c>
      <c r="B1850" s="1" t="s">
        <v>1138</v>
      </c>
      <c r="C1850" s="1" t="s">
        <v>3348</v>
      </c>
      <c r="D1850" s="1" t="s">
        <v>176</v>
      </c>
      <c r="E1850" s="1" t="s">
        <v>11</v>
      </c>
      <c r="F1850" s="1" t="s">
        <v>12</v>
      </c>
      <c r="G1850" s="1" t="s">
        <v>6053</v>
      </c>
      <c r="H1850" s="1">
        <v>100010210</v>
      </c>
      <c r="I1850" s="1">
        <v>1</v>
      </c>
      <c r="J1850" s="1" t="s">
        <v>3358</v>
      </c>
      <c r="K1850" s="1" t="s">
        <v>3359</v>
      </c>
      <c r="L1850" s="1" t="s">
        <v>32</v>
      </c>
      <c r="M1850" s="1" t="s">
        <v>9</v>
      </c>
    </row>
    <row r="1851" spans="1:13">
      <c r="A1851" s="1">
        <v>100010215</v>
      </c>
      <c r="B1851" s="1" t="s">
        <v>1138</v>
      </c>
      <c r="C1851" s="1" t="s">
        <v>3348</v>
      </c>
      <c r="D1851" s="1" t="s">
        <v>12</v>
      </c>
      <c r="E1851" s="1" t="s">
        <v>11</v>
      </c>
      <c r="F1851" s="1" t="s">
        <v>12</v>
      </c>
      <c r="G1851" s="1" t="s">
        <v>6053</v>
      </c>
      <c r="H1851" s="1">
        <v>100010215</v>
      </c>
      <c r="I1851" s="1">
        <v>1</v>
      </c>
      <c r="J1851" s="1" t="s">
        <v>3360</v>
      </c>
      <c r="K1851" s="1" t="s">
        <v>3361</v>
      </c>
      <c r="L1851" s="1" t="s">
        <v>32</v>
      </c>
      <c r="M1851" s="1" t="s">
        <v>9</v>
      </c>
    </row>
    <row r="1852" spans="1:13">
      <c r="A1852" s="1">
        <v>100010225</v>
      </c>
      <c r="B1852" s="1" t="s">
        <v>1138</v>
      </c>
      <c r="C1852" s="1" t="s">
        <v>3348</v>
      </c>
      <c r="D1852" s="1" t="s">
        <v>12</v>
      </c>
      <c r="E1852" s="1" t="s">
        <v>11</v>
      </c>
      <c r="F1852" s="1" t="s">
        <v>12</v>
      </c>
      <c r="G1852" s="1" t="s">
        <v>6053</v>
      </c>
      <c r="H1852" s="1">
        <v>100010225</v>
      </c>
      <c r="I1852" s="1">
        <v>1</v>
      </c>
      <c r="J1852" s="1" t="s">
        <v>3362</v>
      </c>
      <c r="K1852" s="1" t="s">
        <v>3363</v>
      </c>
      <c r="L1852" s="1" t="s">
        <v>32</v>
      </c>
      <c r="M1852" s="1" t="s">
        <v>16</v>
      </c>
    </row>
    <row r="1853" spans="1:13">
      <c r="A1853" s="1">
        <v>100010229</v>
      </c>
      <c r="B1853" s="1" t="s">
        <v>1138</v>
      </c>
      <c r="C1853" s="1" t="s">
        <v>3348</v>
      </c>
      <c r="D1853" s="1" t="s">
        <v>12</v>
      </c>
      <c r="E1853" s="1" t="s">
        <v>11</v>
      </c>
      <c r="F1853" s="1" t="s">
        <v>12</v>
      </c>
      <c r="G1853" s="1" t="s">
        <v>6053</v>
      </c>
      <c r="H1853" s="1">
        <v>100010229</v>
      </c>
      <c r="I1853" s="1">
        <v>1</v>
      </c>
      <c r="J1853" s="1" t="s">
        <v>3364</v>
      </c>
      <c r="K1853" s="1" t="s">
        <v>3363</v>
      </c>
      <c r="L1853" s="1" t="s">
        <v>32</v>
      </c>
      <c r="M1853" s="1" t="s">
        <v>9</v>
      </c>
    </row>
    <row r="1854" spans="1:13">
      <c r="A1854" s="1">
        <v>100010233</v>
      </c>
      <c r="B1854" s="1" t="s">
        <v>1138</v>
      </c>
      <c r="C1854" s="1" t="s">
        <v>3348</v>
      </c>
      <c r="D1854" s="1" t="s">
        <v>3213</v>
      </c>
      <c r="E1854" s="1" t="s">
        <v>20</v>
      </c>
      <c r="F1854" s="1" t="s">
        <v>72</v>
      </c>
      <c r="G1854" s="1" t="s">
        <v>6054</v>
      </c>
      <c r="H1854" s="1">
        <v>100017477</v>
      </c>
      <c r="I1854" s="1">
        <v>2</v>
      </c>
      <c r="J1854" s="1" t="s">
        <v>3365</v>
      </c>
      <c r="K1854" s="1" t="s">
        <v>3044</v>
      </c>
      <c r="L1854" s="1" t="s">
        <v>15</v>
      </c>
      <c r="M1854" s="1" t="s">
        <v>9</v>
      </c>
    </row>
    <row r="1855" spans="1:13">
      <c r="A1855" s="1">
        <v>100010242</v>
      </c>
      <c r="B1855" s="1" t="s">
        <v>1138</v>
      </c>
      <c r="C1855" s="1" t="s">
        <v>3348</v>
      </c>
      <c r="D1855" s="1" t="s">
        <v>176</v>
      </c>
      <c r="E1855" s="1" t="s">
        <v>11</v>
      </c>
      <c r="F1855" s="1" t="s">
        <v>12</v>
      </c>
      <c r="G1855" s="1" t="s">
        <v>6053</v>
      </c>
      <c r="H1855" s="1">
        <v>100010242</v>
      </c>
      <c r="I1855" s="1">
        <v>1</v>
      </c>
      <c r="J1855" s="1" t="s">
        <v>3366</v>
      </c>
      <c r="K1855" s="1" t="s">
        <v>3367</v>
      </c>
      <c r="L1855" s="1" t="s">
        <v>32</v>
      </c>
      <c r="M1855" s="1" t="s">
        <v>16</v>
      </c>
    </row>
    <row r="1856" spans="1:13">
      <c r="A1856" s="1">
        <v>100010247</v>
      </c>
      <c r="B1856" s="1" t="s">
        <v>1138</v>
      </c>
      <c r="C1856" s="1" t="s">
        <v>3369</v>
      </c>
      <c r="D1856" s="1" t="s">
        <v>10</v>
      </c>
      <c r="E1856" s="1" t="s">
        <v>11</v>
      </c>
      <c r="F1856" s="1" t="s">
        <v>12</v>
      </c>
      <c r="G1856" s="1" t="s">
        <v>6053</v>
      </c>
      <c r="H1856" s="1">
        <v>100010247</v>
      </c>
      <c r="I1856" s="1">
        <v>1</v>
      </c>
      <c r="J1856" s="1" t="s">
        <v>3368</v>
      </c>
      <c r="K1856" s="1" t="s">
        <v>3370</v>
      </c>
      <c r="L1856" s="1" t="s">
        <v>32</v>
      </c>
      <c r="M1856" s="1" t="s">
        <v>9</v>
      </c>
    </row>
    <row r="1857" spans="1:13">
      <c r="A1857" s="1">
        <v>100010249</v>
      </c>
      <c r="B1857" s="1" t="s">
        <v>1138</v>
      </c>
      <c r="C1857" s="1" t="s">
        <v>3369</v>
      </c>
      <c r="D1857" s="1" t="s">
        <v>10</v>
      </c>
      <c r="E1857" s="1" t="s">
        <v>11</v>
      </c>
      <c r="F1857" s="1" t="s">
        <v>12</v>
      </c>
      <c r="G1857" s="1" t="s">
        <v>6053</v>
      </c>
      <c r="H1857" s="1">
        <v>100010249</v>
      </c>
      <c r="I1857" s="1">
        <v>1</v>
      </c>
      <c r="J1857" s="1" t="s">
        <v>3371</v>
      </c>
      <c r="K1857" s="1" t="s">
        <v>3372</v>
      </c>
      <c r="L1857" s="1" t="s">
        <v>32</v>
      </c>
      <c r="M1857" s="1" t="s">
        <v>16</v>
      </c>
    </row>
    <row r="1858" spans="1:13">
      <c r="A1858" s="1">
        <v>100010253</v>
      </c>
      <c r="B1858" s="1" t="s">
        <v>1138</v>
      </c>
      <c r="C1858" s="1" t="s">
        <v>3369</v>
      </c>
      <c r="D1858" s="1" t="s">
        <v>1664</v>
      </c>
      <c r="E1858" s="1" t="s">
        <v>11</v>
      </c>
      <c r="F1858" s="1" t="s">
        <v>12</v>
      </c>
      <c r="G1858" s="1" t="s">
        <v>6053</v>
      </c>
      <c r="H1858" s="1">
        <v>100010253</v>
      </c>
      <c r="I1858" s="1">
        <v>1</v>
      </c>
      <c r="J1858" s="1" t="s">
        <v>3373</v>
      </c>
      <c r="K1858" s="1" t="s">
        <v>3374</v>
      </c>
      <c r="L1858" s="1" t="s">
        <v>32</v>
      </c>
      <c r="M1858" s="1" t="s">
        <v>9</v>
      </c>
    </row>
    <row r="1859" spans="1:13">
      <c r="A1859" s="1">
        <v>100010259</v>
      </c>
      <c r="B1859" s="1" t="s">
        <v>1138</v>
      </c>
      <c r="C1859" s="1" t="s">
        <v>3369</v>
      </c>
      <c r="D1859" s="1" t="s">
        <v>1664</v>
      </c>
      <c r="E1859" s="1" t="s">
        <v>11</v>
      </c>
      <c r="F1859" s="1" t="s">
        <v>407</v>
      </c>
      <c r="G1859" s="1" t="s">
        <v>6053</v>
      </c>
      <c r="H1859" s="1">
        <v>100010259</v>
      </c>
      <c r="I1859" s="1">
        <v>1</v>
      </c>
      <c r="J1859" s="1" t="s">
        <v>3375</v>
      </c>
      <c r="K1859" s="1" t="s">
        <v>3376</v>
      </c>
      <c r="L1859" s="1" t="s">
        <v>32</v>
      </c>
      <c r="M1859" s="1" t="s">
        <v>9</v>
      </c>
    </row>
    <row r="1860" spans="1:13">
      <c r="A1860" s="1">
        <v>100010262</v>
      </c>
      <c r="B1860" s="1" t="s">
        <v>1138</v>
      </c>
      <c r="C1860" s="1" t="s">
        <v>3369</v>
      </c>
      <c r="D1860" s="1" t="s">
        <v>3034</v>
      </c>
      <c r="E1860" s="1" t="s">
        <v>2</v>
      </c>
      <c r="F1860" s="1" t="s">
        <v>277</v>
      </c>
      <c r="G1860" s="1" t="s">
        <v>6054</v>
      </c>
      <c r="H1860" s="1">
        <v>100010263</v>
      </c>
      <c r="I1860" s="1">
        <v>2</v>
      </c>
      <c r="J1860" s="1" t="s">
        <v>3377</v>
      </c>
      <c r="K1860" s="1" t="s">
        <v>3036</v>
      </c>
      <c r="L1860" s="1" t="s">
        <v>8</v>
      </c>
      <c r="M1860" s="1" t="s">
        <v>16</v>
      </c>
    </row>
    <row r="1861" spans="1:13">
      <c r="A1861" s="1">
        <v>100010263</v>
      </c>
      <c r="B1861" s="1" t="s">
        <v>1138</v>
      </c>
      <c r="C1861" s="1" t="s">
        <v>3369</v>
      </c>
      <c r="D1861" s="1" t="s">
        <v>46</v>
      </c>
      <c r="E1861" s="1" t="s">
        <v>2</v>
      </c>
      <c r="F1861" s="1" t="s">
        <v>46</v>
      </c>
      <c r="G1861" s="1" t="s">
        <v>6053</v>
      </c>
      <c r="H1861" s="1">
        <v>100010263</v>
      </c>
      <c r="I1861" s="1">
        <v>2</v>
      </c>
      <c r="J1861" s="1" t="s">
        <v>3377</v>
      </c>
      <c r="K1861" s="1" t="s">
        <v>3036</v>
      </c>
      <c r="L1861" s="1" t="s">
        <v>8</v>
      </c>
      <c r="M1861" s="1" t="s">
        <v>16</v>
      </c>
    </row>
    <row r="1862" spans="1:13">
      <c r="A1862" s="1">
        <v>100010265</v>
      </c>
      <c r="B1862" s="1" t="s">
        <v>1138</v>
      </c>
      <c r="C1862" s="1" t="s">
        <v>3369</v>
      </c>
      <c r="D1862" s="1" t="s">
        <v>176</v>
      </c>
      <c r="E1862" s="1" t="s">
        <v>11</v>
      </c>
      <c r="F1862" s="1" t="s">
        <v>12</v>
      </c>
      <c r="G1862" s="1" t="s">
        <v>6053</v>
      </c>
      <c r="H1862" s="1">
        <v>100010265</v>
      </c>
      <c r="I1862" s="1">
        <v>1</v>
      </c>
      <c r="J1862" s="1" t="s">
        <v>3378</v>
      </c>
      <c r="K1862" s="1" t="s">
        <v>3379</v>
      </c>
      <c r="L1862" s="1" t="s">
        <v>32</v>
      </c>
      <c r="M1862" s="1" t="s">
        <v>9</v>
      </c>
    </row>
    <row r="1863" spans="1:13">
      <c r="A1863" s="1">
        <v>100010270</v>
      </c>
      <c r="B1863" s="1" t="s">
        <v>1138</v>
      </c>
      <c r="C1863" s="1" t="s">
        <v>3369</v>
      </c>
      <c r="D1863" s="1" t="s">
        <v>12</v>
      </c>
      <c r="E1863" s="1" t="s">
        <v>11</v>
      </c>
      <c r="F1863" s="1" t="s">
        <v>407</v>
      </c>
      <c r="G1863" s="1" t="s">
        <v>6053</v>
      </c>
      <c r="H1863" s="1">
        <v>100010270</v>
      </c>
      <c r="I1863" s="1">
        <v>1</v>
      </c>
      <c r="J1863" s="1" t="s">
        <v>3380</v>
      </c>
      <c r="K1863" s="1" t="s">
        <v>3381</v>
      </c>
      <c r="L1863" s="1" t="s">
        <v>32</v>
      </c>
      <c r="M1863" s="1" t="s">
        <v>9</v>
      </c>
    </row>
    <row r="1864" spans="1:13">
      <c r="A1864" s="1">
        <v>100010277</v>
      </c>
      <c r="B1864" s="1" t="s">
        <v>1138</v>
      </c>
      <c r="C1864" s="1" t="s">
        <v>3369</v>
      </c>
      <c r="D1864" s="1" t="s">
        <v>3382</v>
      </c>
      <c r="E1864" s="1" t="s">
        <v>11</v>
      </c>
      <c r="F1864" s="1" t="s">
        <v>12</v>
      </c>
      <c r="G1864" s="1" t="s">
        <v>6053</v>
      </c>
      <c r="H1864" s="1">
        <v>100010277</v>
      </c>
      <c r="I1864" s="1">
        <v>1</v>
      </c>
      <c r="J1864" s="1" t="s">
        <v>3383</v>
      </c>
      <c r="K1864" s="1" t="s">
        <v>3384</v>
      </c>
      <c r="L1864" s="1" t="s">
        <v>32</v>
      </c>
      <c r="M1864" s="1" t="s">
        <v>16</v>
      </c>
    </row>
    <row r="1865" spans="1:13">
      <c r="A1865" s="1">
        <v>100010283</v>
      </c>
      <c r="B1865" s="1" t="s">
        <v>1138</v>
      </c>
      <c r="C1865" s="1" t="s">
        <v>3369</v>
      </c>
      <c r="D1865" s="1" t="s">
        <v>176</v>
      </c>
      <c r="E1865" s="1" t="s">
        <v>11</v>
      </c>
      <c r="F1865" s="1" t="s">
        <v>12</v>
      </c>
      <c r="G1865" s="1" t="s">
        <v>6053</v>
      </c>
      <c r="H1865" s="1">
        <v>100010283</v>
      </c>
      <c r="I1865" s="1">
        <v>1</v>
      </c>
      <c r="J1865" s="1" t="s">
        <v>3385</v>
      </c>
      <c r="K1865" s="1" t="s">
        <v>3386</v>
      </c>
      <c r="L1865" s="1" t="s">
        <v>32</v>
      </c>
      <c r="M1865" s="1" t="s">
        <v>9</v>
      </c>
    </row>
    <row r="1866" spans="1:13">
      <c r="A1866" s="1">
        <v>100010289</v>
      </c>
      <c r="B1866" s="1" t="s">
        <v>1138</v>
      </c>
      <c r="C1866" s="1" t="s">
        <v>3369</v>
      </c>
      <c r="D1866" s="1" t="s">
        <v>12</v>
      </c>
      <c r="E1866" s="1" t="s">
        <v>11</v>
      </c>
      <c r="F1866" s="1" t="s">
        <v>407</v>
      </c>
      <c r="G1866" s="1" t="s">
        <v>6053</v>
      </c>
      <c r="H1866" s="1">
        <v>100010289</v>
      </c>
      <c r="I1866" s="1">
        <v>1</v>
      </c>
      <c r="J1866" s="1" t="s">
        <v>3387</v>
      </c>
      <c r="K1866" s="1" t="s">
        <v>3388</v>
      </c>
      <c r="L1866" s="1" t="s">
        <v>32</v>
      </c>
      <c r="M1866" s="1" t="s">
        <v>9</v>
      </c>
    </row>
    <row r="1867" spans="1:13">
      <c r="A1867" s="1">
        <v>100010293</v>
      </c>
      <c r="B1867" s="1" t="s">
        <v>1138</v>
      </c>
      <c r="C1867" s="1" t="s">
        <v>3369</v>
      </c>
      <c r="D1867" s="1" t="s">
        <v>12</v>
      </c>
      <c r="E1867" s="1" t="s">
        <v>11</v>
      </c>
      <c r="F1867" s="1" t="s">
        <v>12</v>
      </c>
      <c r="G1867" s="1" t="s">
        <v>6053</v>
      </c>
      <c r="H1867" s="1">
        <v>100010293</v>
      </c>
      <c r="I1867" s="1">
        <v>1</v>
      </c>
      <c r="J1867" s="1" t="s">
        <v>3389</v>
      </c>
      <c r="K1867" s="1" t="s">
        <v>3390</v>
      </c>
      <c r="L1867" s="1" t="s">
        <v>32</v>
      </c>
      <c r="M1867" s="1" t="s">
        <v>16</v>
      </c>
    </row>
    <row r="1868" spans="1:13">
      <c r="A1868" s="1">
        <v>100010298</v>
      </c>
      <c r="B1868" s="1" t="s">
        <v>1138</v>
      </c>
      <c r="C1868" s="1" t="s">
        <v>3369</v>
      </c>
      <c r="D1868" s="1" t="s">
        <v>72</v>
      </c>
      <c r="E1868" s="1" t="s">
        <v>20</v>
      </c>
      <c r="F1868" s="1" t="s">
        <v>72</v>
      </c>
      <c r="G1868" s="1" t="s">
        <v>6053</v>
      </c>
      <c r="H1868" s="1">
        <v>100010298</v>
      </c>
      <c r="I1868" s="1">
        <v>1</v>
      </c>
      <c r="J1868" s="1" t="s">
        <v>3391</v>
      </c>
      <c r="K1868" s="1" t="s">
        <v>3044</v>
      </c>
      <c r="L1868" s="1" t="s">
        <v>15</v>
      </c>
      <c r="M1868" s="1" t="s">
        <v>9</v>
      </c>
    </row>
    <row r="1869" spans="1:13">
      <c r="A1869" s="1">
        <v>100010301</v>
      </c>
      <c r="B1869" s="1" t="s">
        <v>1138</v>
      </c>
      <c r="C1869" s="1" t="s">
        <v>3369</v>
      </c>
      <c r="D1869" s="1" t="s">
        <v>12</v>
      </c>
      <c r="E1869" s="1" t="s">
        <v>11</v>
      </c>
      <c r="F1869" s="1" t="s">
        <v>12</v>
      </c>
      <c r="G1869" s="1" t="s">
        <v>6053</v>
      </c>
      <c r="H1869" s="1">
        <v>100010301</v>
      </c>
      <c r="I1869" s="1">
        <v>1</v>
      </c>
      <c r="J1869" s="1" t="s">
        <v>3392</v>
      </c>
      <c r="K1869" s="1" t="s">
        <v>3393</v>
      </c>
      <c r="L1869" s="1" t="s">
        <v>32</v>
      </c>
      <c r="M1869" s="1" t="s">
        <v>16</v>
      </c>
    </row>
    <row r="1870" spans="1:13">
      <c r="A1870" s="1">
        <v>100010303</v>
      </c>
      <c r="B1870" s="1" t="s">
        <v>1138</v>
      </c>
      <c r="C1870" s="1" t="s">
        <v>3369</v>
      </c>
      <c r="D1870" s="1" t="s">
        <v>3394</v>
      </c>
      <c r="E1870" s="1" t="s">
        <v>11</v>
      </c>
      <c r="F1870" s="1" t="s">
        <v>12</v>
      </c>
      <c r="G1870" s="1" t="s">
        <v>6053</v>
      </c>
      <c r="H1870" s="1">
        <v>100010303</v>
      </c>
      <c r="I1870" s="1">
        <v>1</v>
      </c>
      <c r="J1870" s="1" t="s">
        <v>3395</v>
      </c>
      <c r="K1870" s="1" t="s">
        <v>3393</v>
      </c>
      <c r="L1870" s="1" t="s">
        <v>32</v>
      </c>
      <c r="M1870" s="1" t="s">
        <v>9</v>
      </c>
    </row>
    <row r="1871" spans="1:13">
      <c r="A1871" s="1">
        <v>100010305</v>
      </c>
      <c r="B1871" s="1" t="s">
        <v>1138</v>
      </c>
      <c r="C1871" s="1" t="s">
        <v>3369</v>
      </c>
      <c r="D1871" s="1" t="s">
        <v>46</v>
      </c>
      <c r="E1871" s="1" t="s">
        <v>2</v>
      </c>
      <c r="F1871" s="1" t="s">
        <v>46</v>
      </c>
      <c r="G1871" s="1" t="s">
        <v>6053</v>
      </c>
      <c r="H1871" s="1">
        <v>100010305</v>
      </c>
      <c r="I1871" s="1">
        <v>1</v>
      </c>
      <c r="J1871" s="1" t="s">
        <v>3396</v>
      </c>
      <c r="K1871" s="1" t="s">
        <v>3036</v>
      </c>
      <c r="L1871" s="1" t="s">
        <v>8</v>
      </c>
      <c r="M1871" s="1" t="s">
        <v>16</v>
      </c>
    </row>
    <row r="1872" spans="1:13">
      <c r="A1872" s="1">
        <v>100010320</v>
      </c>
      <c r="B1872" s="1" t="s">
        <v>1138</v>
      </c>
      <c r="C1872" s="1" t="s">
        <v>3369</v>
      </c>
      <c r="D1872" s="1" t="s">
        <v>3397</v>
      </c>
      <c r="E1872" s="1" t="s">
        <v>11</v>
      </c>
      <c r="F1872" s="1" t="s">
        <v>12</v>
      </c>
      <c r="G1872" s="1" t="s">
        <v>6053</v>
      </c>
      <c r="H1872" s="1">
        <v>100010320</v>
      </c>
      <c r="I1872" s="1">
        <v>1</v>
      </c>
      <c r="J1872" s="1" t="s">
        <v>3396</v>
      </c>
      <c r="K1872" s="1" t="s">
        <v>3393</v>
      </c>
      <c r="L1872" s="1" t="s">
        <v>32</v>
      </c>
      <c r="M1872" s="1" t="s">
        <v>9</v>
      </c>
    </row>
    <row r="1873" spans="1:13">
      <c r="A1873" s="1">
        <v>100010329</v>
      </c>
      <c r="B1873" s="1" t="s">
        <v>1138</v>
      </c>
      <c r="C1873" s="1" t="s">
        <v>3369</v>
      </c>
      <c r="D1873" s="1" t="s">
        <v>3398</v>
      </c>
      <c r="E1873" s="1" t="s">
        <v>27</v>
      </c>
      <c r="F1873" s="1" t="s">
        <v>18</v>
      </c>
      <c r="G1873" s="1" t="s">
        <v>6053</v>
      </c>
      <c r="H1873" s="1">
        <v>100010329</v>
      </c>
      <c r="I1873" s="1">
        <v>1</v>
      </c>
      <c r="J1873" s="1" t="s">
        <v>3399</v>
      </c>
      <c r="K1873" s="1" t="s">
        <v>3044</v>
      </c>
      <c r="L1873" s="1" t="s">
        <v>15</v>
      </c>
      <c r="M1873" s="1" t="s">
        <v>9</v>
      </c>
    </row>
    <row r="1874" spans="1:13">
      <c r="A1874" s="1">
        <v>100010332</v>
      </c>
      <c r="B1874" s="1" t="s">
        <v>1138</v>
      </c>
      <c r="C1874" s="1" t="s">
        <v>3369</v>
      </c>
      <c r="D1874" s="1" t="s">
        <v>120</v>
      </c>
      <c r="E1874" s="1" t="s">
        <v>20</v>
      </c>
      <c r="F1874" s="1" t="s">
        <v>72</v>
      </c>
      <c r="G1874" s="1" t="s">
        <v>6053</v>
      </c>
      <c r="H1874" s="1">
        <v>100010332</v>
      </c>
      <c r="I1874" s="1">
        <v>1</v>
      </c>
      <c r="J1874" s="1" t="s">
        <v>3400</v>
      </c>
      <c r="K1874" s="1" t="s">
        <v>3401</v>
      </c>
      <c r="L1874" s="1" t="s">
        <v>44</v>
      </c>
      <c r="M1874" s="1" t="s">
        <v>16</v>
      </c>
    </row>
    <row r="1875" spans="1:13">
      <c r="A1875" s="1">
        <v>100010334</v>
      </c>
      <c r="B1875" s="1" t="s">
        <v>1138</v>
      </c>
      <c r="C1875" s="1" t="s">
        <v>3369</v>
      </c>
      <c r="D1875" s="1" t="s">
        <v>12</v>
      </c>
      <c r="E1875" s="1" t="s">
        <v>11</v>
      </c>
      <c r="F1875" s="1" t="s">
        <v>12</v>
      </c>
      <c r="G1875" s="1" t="s">
        <v>6053</v>
      </c>
      <c r="H1875" s="1">
        <v>100010334</v>
      </c>
      <c r="I1875" s="1">
        <v>1</v>
      </c>
      <c r="J1875" s="1" t="s">
        <v>3402</v>
      </c>
      <c r="K1875" s="1" t="s">
        <v>3403</v>
      </c>
      <c r="L1875" s="1" t="s">
        <v>32</v>
      </c>
      <c r="M1875" s="1" t="s">
        <v>9</v>
      </c>
    </row>
    <row r="1876" spans="1:13">
      <c r="A1876" s="1">
        <v>100010342</v>
      </c>
      <c r="B1876" s="1" t="s">
        <v>1138</v>
      </c>
      <c r="C1876" s="1" t="s">
        <v>3369</v>
      </c>
      <c r="D1876" s="1" t="s">
        <v>2198</v>
      </c>
      <c r="E1876" s="1" t="s">
        <v>2</v>
      </c>
      <c r="F1876" s="1" t="s">
        <v>445</v>
      </c>
      <c r="G1876" s="1" t="s">
        <v>6054</v>
      </c>
      <c r="H1876" s="1">
        <v>100010343</v>
      </c>
      <c r="I1876" s="1">
        <v>3</v>
      </c>
      <c r="J1876" s="1" t="s">
        <v>3404</v>
      </c>
      <c r="K1876" s="1" t="s">
        <v>3036</v>
      </c>
      <c r="L1876" s="1" t="s">
        <v>8</v>
      </c>
      <c r="M1876" s="1" t="s">
        <v>9</v>
      </c>
    </row>
    <row r="1877" spans="1:13">
      <c r="A1877" s="1">
        <v>100010343</v>
      </c>
      <c r="B1877" s="1" t="s">
        <v>1138</v>
      </c>
      <c r="C1877" s="1" t="s">
        <v>3369</v>
      </c>
      <c r="D1877" s="1" t="s">
        <v>446</v>
      </c>
      <c r="E1877" s="1" t="s">
        <v>192</v>
      </c>
      <c r="F1877" s="1" t="s">
        <v>446</v>
      </c>
      <c r="G1877" s="1" t="s">
        <v>6053</v>
      </c>
      <c r="H1877" s="1">
        <v>100010343</v>
      </c>
      <c r="I1877" s="1">
        <v>3</v>
      </c>
      <c r="J1877" s="1" t="s">
        <v>3404</v>
      </c>
      <c r="K1877" s="1" t="s">
        <v>3036</v>
      </c>
      <c r="L1877" s="1" t="s">
        <v>8</v>
      </c>
      <c r="M1877" s="1" t="s">
        <v>9</v>
      </c>
    </row>
    <row r="1878" spans="1:13">
      <c r="A1878" s="1">
        <v>100010345</v>
      </c>
      <c r="B1878" s="1" t="s">
        <v>1138</v>
      </c>
      <c r="C1878" s="1" t="s">
        <v>3369</v>
      </c>
      <c r="D1878" s="1" t="s">
        <v>3405</v>
      </c>
      <c r="E1878" s="1" t="s">
        <v>2</v>
      </c>
      <c r="F1878" s="1" t="s">
        <v>46</v>
      </c>
      <c r="G1878" s="1" t="s">
        <v>6054</v>
      </c>
      <c r="H1878" s="1">
        <v>100017478</v>
      </c>
      <c r="I1878" s="1">
        <v>3</v>
      </c>
      <c r="J1878" s="1" t="s">
        <v>3406</v>
      </c>
      <c r="K1878" s="1" t="s">
        <v>3036</v>
      </c>
      <c r="L1878" s="1" t="s">
        <v>8</v>
      </c>
      <c r="M1878" s="1" t="s">
        <v>16</v>
      </c>
    </row>
    <row r="1879" spans="1:13">
      <c r="A1879" s="1">
        <v>100010346</v>
      </c>
      <c r="B1879" s="1" t="s">
        <v>1138</v>
      </c>
      <c r="C1879" s="1" t="s">
        <v>3369</v>
      </c>
      <c r="D1879" s="1" t="s">
        <v>3407</v>
      </c>
      <c r="E1879" s="1" t="s">
        <v>11</v>
      </c>
      <c r="F1879" s="1" t="s">
        <v>12</v>
      </c>
      <c r="G1879" s="1" t="s">
        <v>6053</v>
      </c>
      <c r="H1879" s="1">
        <v>100010346</v>
      </c>
      <c r="I1879" s="1">
        <v>1</v>
      </c>
      <c r="J1879" s="1" t="s">
        <v>3408</v>
      </c>
      <c r="K1879" s="1" t="s">
        <v>3409</v>
      </c>
      <c r="L1879" s="1" t="s">
        <v>32</v>
      </c>
      <c r="M1879" s="1" t="s">
        <v>16</v>
      </c>
    </row>
    <row r="1880" spans="1:13">
      <c r="A1880" s="1">
        <v>100010347</v>
      </c>
      <c r="B1880" s="1" t="s">
        <v>1138</v>
      </c>
      <c r="C1880" s="1" t="s">
        <v>3369</v>
      </c>
      <c r="D1880" s="1" t="s">
        <v>3410</v>
      </c>
      <c r="E1880" s="1" t="s">
        <v>2</v>
      </c>
      <c r="F1880" s="1" t="s">
        <v>673</v>
      </c>
      <c r="G1880" s="1" t="s">
        <v>6054</v>
      </c>
      <c r="H1880" s="1">
        <v>100017478</v>
      </c>
      <c r="I1880" s="1">
        <v>3</v>
      </c>
      <c r="J1880" s="1" t="s">
        <v>3411</v>
      </c>
      <c r="K1880" s="1" t="s">
        <v>3036</v>
      </c>
      <c r="L1880" s="1" t="s">
        <v>8</v>
      </c>
      <c r="M1880" s="1" t="s">
        <v>9</v>
      </c>
    </row>
    <row r="1881" spans="1:13">
      <c r="A1881" s="1">
        <v>100010354</v>
      </c>
      <c r="B1881" s="1" t="s">
        <v>1138</v>
      </c>
      <c r="C1881" s="1" t="s">
        <v>3369</v>
      </c>
      <c r="D1881" s="1" t="s">
        <v>3275</v>
      </c>
      <c r="E1881" s="1" t="s">
        <v>20</v>
      </c>
      <c r="F1881" s="1" t="s">
        <v>72</v>
      </c>
      <c r="G1881" s="1" t="s">
        <v>6053</v>
      </c>
      <c r="H1881" s="1">
        <v>100010354</v>
      </c>
      <c r="I1881" s="1">
        <v>1</v>
      </c>
      <c r="J1881" s="1" t="s">
        <v>3412</v>
      </c>
      <c r="K1881" s="1" t="s">
        <v>3044</v>
      </c>
      <c r="L1881" s="1" t="s">
        <v>15</v>
      </c>
      <c r="M1881" s="1" t="s">
        <v>9</v>
      </c>
    </row>
    <row r="1882" spans="1:13">
      <c r="A1882" s="1">
        <v>100010357</v>
      </c>
      <c r="B1882" s="1" t="s">
        <v>1138</v>
      </c>
      <c r="C1882" s="1" t="s">
        <v>3369</v>
      </c>
      <c r="D1882" s="1" t="s">
        <v>3413</v>
      </c>
      <c r="E1882" s="1" t="s">
        <v>11</v>
      </c>
      <c r="F1882" s="1" t="s">
        <v>12</v>
      </c>
      <c r="G1882" s="1" t="s">
        <v>6053</v>
      </c>
      <c r="H1882" s="1">
        <v>100010357</v>
      </c>
      <c r="I1882" s="1">
        <v>1</v>
      </c>
      <c r="J1882" s="1" t="s">
        <v>3414</v>
      </c>
      <c r="K1882" s="1" t="s">
        <v>3409</v>
      </c>
      <c r="L1882" s="1" t="s">
        <v>32</v>
      </c>
      <c r="M1882" s="1" t="s">
        <v>16</v>
      </c>
    </row>
    <row r="1883" spans="1:13">
      <c r="A1883" s="1">
        <v>100010361</v>
      </c>
      <c r="B1883" s="1" t="s">
        <v>1138</v>
      </c>
      <c r="C1883" s="1" t="s">
        <v>1137</v>
      </c>
      <c r="D1883" s="1" t="s">
        <v>3415</v>
      </c>
      <c r="E1883" s="1" t="s">
        <v>11</v>
      </c>
      <c r="F1883" s="1" t="s">
        <v>407</v>
      </c>
      <c r="G1883" s="1" t="s">
        <v>6053</v>
      </c>
      <c r="H1883" s="1">
        <v>100010361</v>
      </c>
      <c r="I1883" s="1">
        <v>1</v>
      </c>
      <c r="J1883" s="1" t="s">
        <v>3416</v>
      </c>
      <c r="K1883" s="1" t="s">
        <v>3417</v>
      </c>
      <c r="L1883" s="1" t="s">
        <v>32</v>
      </c>
      <c r="M1883" s="1" t="s">
        <v>9</v>
      </c>
    </row>
    <row r="1884" spans="1:13">
      <c r="A1884" s="1">
        <v>100010365</v>
      </c>
      <c r="B1884" s="1" t="s">
        <v>1138</v>
      </c>
      <c r="C1884" s="1" t="s">
        <v>1137</v>
      </c>
      <c r="D1884" s="1" t="s">
        <v>10</v>
      </c>
      <c r="E1884" s="1" t="s">
        <v>11</v>
      </c>
      <c r="F1884" s="1" t="s">
        <v>407</v>
      </c>
      <c r="G1884" s="1" t="s">
        <v>6053</v>
      </c>
      <c r="H1884" s="1">
        <v>100010365</v>
      </c>
      <c r="I1884" s="1">
        <v>1</v>
      </c>
      <c r="J1884" s="1" t="s">
        <v>3418</v>
      </c>
      <c r="K1884" s="1" t="s">
        <v>3419</v>
      </c>
      <c r="L1884" s="1" t="s">
        <v>32</v>
      </c>
      <c r="M1884" s="1" t="s">
        <v>9</v>
      </c>
    </row>
    <row r="1885" spans="1:13">
      <c r="A1885" s="1">
        <v>100010372</v>
      </c>
      <c r="B1885" s="1" t="s">
        <v>1138</v>
      </c>
      <c r="C1885" s="1" t="s">
        <v>1137</v>
      </c>
      <c r="D1885" s="1" t="s">
        <v>3420</v>
      </c>
      <c r="E1885" s="1" t="s">
        <v>11</v>
      </c>
      <c r="F1885" s="1" t="s">
        <v>407</v>
      </c>
      <c r="G1885" s="1" t="s">
        <v>6053</v>
      </c>
      <c r="H1885" s="1">
        <v>100010372</v>
      </c>
      <c r="I1885" s="1">
        <v>1</v>
      </c>
      <c r="J1885" s="1" t="s">
        <v>3421</v>
      </c>
      <c r="K1885" s="1" t="s">
        <v>3422</v>
      </c>
      <c r="L1885" s="1" t="s">
        <v>32</v>
      </c>
      <c r="M1885" s="1" t="s">
        <v>9</v>
      </c>
    </row>
    <row r="1886" spans="1:13">
      <c r="A1886" s="1">
        <v>100010376</v>
      </c>
      <c r="B1886" s="1" t="s">
        <v>1138</v>
      </c>
      <c r="C1886" s="1" t="s">
        <v>1137</v>
      </c>
      <c r="D1886" s="1" t="s">
        <v>10</v>
      </c>
      <c r="E1886" s="1" t="s">
        <v>11</v>
      </c>
      <c r="F1886" s="1" t="s">
        <v>407</v>
      </c>
      <c r="G1886" s="1" t="s">
        <v>6053</v>
      </c>
      <c r="H1886" s="1">
        <v>100010376</v>
      </c>
      <c r="I1886" s="1">
        <v>1</v>
      </c>
      <c r="J1886" s="1" t="s">
        <v>3423</v>
      </c>
      <c r="K1886" s="1" t="s">
        <v>3424</v>
      </c>
      <c r="L1886" s="1" t="s">
        <v>32</v>
      </c>
      <c r="M1886" s="1" t="s">
        <v>9</v>
      </c>
    </row>
    <row r="1887" spans="1:13">
      <c r="A1887" s="1">
        <v>100010379</v>
      </c>
      <c r="B1887" s="1" t="s">
        <v>1138</v>
      </c>
      <c r="C1887" s="1" t="s">
        <v>1137</v>
      </c>
      <c r="D1887" s="1" t="s">
        <v>3425</v>
      </c>
      <c r="E1887" s="1" t="s">
        <v>2</v>
      </c>
      <c r="F1887" s="1" t="s">
        <v>189</v>
      </c>
      <c r="G1887" s="1" t="s">
        <v>6054</v>
      </c>
      <c r="H1887" s="1">
        <v>100010381</v>
      </c>
      <c r="I1887" s="1">
        <v>3</v>
      </c>
      <c r="J1887" s="1" t="s">
        <v>3426</v>
      </c>
      <c r="K1887" s="1" t="s">
        <v>3036</v>
      </c>
      <c r="L1887" s="1" t="s">
        <v>8</v>
      </c>
      <c r="M1887" s="1" t="s">
        <v>9</v>
      </c>
    </row>
    <row r="1888" spans="1:13">
      <c r="A1888" s="1">
        <v>100010380</v>
      </c>
      <c r="B1888" s="1" t="s">
        <v>1138</v>
      </c>
      <c r="C1888" s="1" t="s">
        <v>1137</v>
      </c>
      <c r="D1888" s="1" t="s">
        <v>2169</v>
      </c>
      <c r="E1888" s="1" t="s">
        <v>2</v>
      </c>
      <c r="F1888" s="1" t="s">
        <v>1113</v>
      </c>
      <c r="G1888" s="1" t="s">
        <v>6054</v>
      </c>
      <c r="H1888" s="1">
        <v>100010381</v>
      </c>
      <c r="I1888" s="1">
        <v>3</v>
      </c>
      <c r="J1888" s="1" t="s">
        <v>3426</v>
      </c>
      <c r="K1888" s="1" t="s">
        <v>3036</v>
      </c>
      <c r="L1888" s="1" t="s">
        <v>8</v>
      </c>
      <c r="M1888" s="1" t="s">
        <v>9</v>
      </c>
    </row>
    <row r="1889" spans="1:13">
      <c r="A1889" s="1">
        <v>100010381</v>
      </c>
      <c r="B1889" s="1" t="s">
        <v>1138</v>
      </c>
      <c r="C1889" s="1" t="s">
        <v>1137</v>
      </c>
      <c r="D1889" s="1" t="s">
        <v>446</v>
      </c>
      <c r="E1889" s="1" t="s">
        <v>192</v>
      </c>
      <c r="F1889" s="1" t="s">
        <v>446</v>
      </c>
      <c r="G1889" s="1" t="s">
        <v>6053</v>
      </c>
      <c r="H1889" s="1">
        <v>100010381</v>
      </c>
      <c r="I1889" s="1">
        <v>3</v>
      </c>
      <c r="J1889" s="1" t="s">
        <v>3427</v>
      </c>
      <c r="K1889" s="1" t="s">
        <v>3036</v>
      </c>
      <c r="L1889" s="1" t="s">
        <v>8</v>
      </c>
      <c r="M1889" s="1" t="s">
        <v>9</v>
      </c>
    </row>
    <row r="1890" spans="1:13">
      <c r="A1890" s="1">
        <v>100010387</v>
      </c>
      <c r="B1890" s="1" t="s">
        <v>1138</v>
      </c>
      <c r="C1890" s="1" t="s">
        <v>1137</v>
      </c>
      <c r="D1890" s="1" t="s">
        <v>533</v>
      </c>
      <c r="E1890" s="1" t="s">
        <v>11</v>
      </c>
      <c r="F1890" s="1" t="s">
        <v>407</v>
      </c>
      <c r="G1890" s="1" t="s">
        <v>6053</v>
      </c>
      <c r="H1890" s="1">
        <v>100010387</v>
      </c>
      <c r="I1890" s="1">
        <v>1</v>
      </c>
      <c r="J1890" s="1" t="s">
        <v>3428</v>
      </c>
      <c r="K1890" s="1" t="s">
        <v>3429</v>
      </c>
      <c r="L1890" s="1" t="s">
        <v>32</v>
      </c>
      <c r="M1890" s="1" t="s">
        <v>9</v>
      </c>
    </row>
    <row r="1891" spans="1:13">
      <c r="A1891" s="1">
        <v>100010390</v>
      </c>
      <c r="B1891" s="1" t="s">
        <v>1138</v>
      </c>
      <c r="C1891" s="1" t="s">
        <v>1137</v>
      </c>
      <c r="D1891" s="1" t="s">
        <v>1664</v>
      </c>
      <c r="E1891" s="1" t="s">
        <v>11</v>
      </c>
      <c r="F1891" s="1" t="s">
        <v>407</v>
      </c>
      <c r="G1891" s="1" t="s">
        <v>6053</v>
      </c>
      <c r="H1891" s="1">
        <v>100010390</v>
      </c>
      <c r="I1891" s="1">
        <v>1</v>
      </c>
      <c r="J1891" s="1" t="s">
        <v>3430</v>
      </c>
      <c r="K1891" s="1" t="s">
        <v>3431</v>
      </c>
      <c r="L1891" s="1" t="s">
        <v>32</v>
      </c>
      <c r="M1891" s="1" t="s">
        <v>9</v>
      </c>
    </row>
    <row r="1892" spans="1:13">
      <c r="A1892" s="1">
        <v>100010394</v>
      </c>
      <c r="B1892" s="1" t="s">
        <v>1138</v>
      </c>
      <c r="C1892" s="1" t="s">
        <v>1137</v>
      </c>
      <c r="D1892" s="1" t="s">
        <v>1664</v>
      </c>
      <c r="E1892" s="1" t="s">
        <v>11</v>
      </c>
      <c r="F1892" s="1" t="s">
        <v>407</v>
      </c>
      <c r="G1892" s="1" t="s">
        <v>6053</v>
      </c>
      <c r="H1892" s="1">
        <v>100010394</v>
      </c>
      <c r="I1892" s="1">
        <v>1</v>
      </c>
      <c r="J1892" s="1" t="s">
        <v>3432</v>
      </c>
      <c r="K1892" s="1" t="s">
        <v>3433</v>
      </c>
      <c r="L1892" s="1" t="s">
        <v>32</v>
      </c>
      <c r="M1892" s="1" t="s">
        <v>9</v>
      </c>
    </row>
    <row r="1893" spans="1:13">
      <c r="A1893" s="1">
        <v>100010403</v>
      </c>
      <c r="B1893" s="1" t="s">
        <v>1138</v>
      </c>
      <c r="C1893" s="1" t="s">
        <v>1137</v>
      </c>
      <c r="D1893" s="1" t="s">
        <v>3434</v>
      </c>
      <c r="E1893" s="1" t="s">
        <v>11</v>
      </c>
      <c r="F1893" s="1" t="s">
        <v>407</v>
      </c>
      <c r="G1893" s="1" t="s">
        <v>6053</v>
      </c>
      <c r="H1893" s="1">
        <v>100010403</v>
      </c>
      <c r="I1893" s="1">
        <v>1</v>
      </c>
      <c r="J1893" s="1" t="s">
        <v>3435</v>
      </c>
      <c r="K1893" s="1" t="s">
        <v>3436</v>
      </c>
      <c r="L1893" s="1" t="s">
        <v>32</v>
      </c>
      <c r="M1893" s="1" t="s">
        <v>9</v>
      </c>
    </row>
    <row r="1894" spans="1:13">
      <c r="A1894" s="1">
        <v>100010406</v>
      </c>
      <c r="B1894" s="1" t="s">
        <v>1138</v>
      </c>
      <c r="C1894" s="1" t="s">
        <v>1137</v>
      </c>
      <c r="D1894" s="1" t="s">
        <v>176</v>
      </c>
      <c r="E1894" s="1" t="s">
        <v>11</v>
      </c>
      <c r="F1894" s="1" t="s">
        <v>12</v>
      </c>
      <c r="G1894" s="1" t="s">
        <v>6053</v>
      </c>
      <c r="H1894" s="1">
        <v>100010406</v>
      </c>
      <c r="I1894" s="1">
        <v>1</v>
      </c>
      <c r="J1894" s="1" t="s">
        <v>3437</v>
      </c>
      <c r="K1894" s="1" t="s">
        <v>3438</v>
      </c>
      <c r="L1894" s="1" t="s">
        <v>32</v>
      </c>
      <c r="M1894" s="1" t="s">
        <v>16</v>
      </c>
    </row>
    <row r="1895" spans="1:13">
      <c r="A1895" s="1">
        <v>100010414</v>
      </c>
      <c r="B1895" s="1" t="s">
        <v>1138</v>
      </c>
      <c r="C1895" s="1" t="s">
        <v>1137</v>
      </c>
      <c r="D1895" s="1" t="s">
        <v>3439</v>
      </c>
      <c r="E1895" s="1" t="s">
        <v>11</v>
      </c>
      <c r="F1895" s="1" t="s">
        <v>407</v>
      </c>
      <c r="G1895" s="1" t="s">
        <v>6053</v>
      </c>
      <c r="H1895" s="1">
        <v>100010414</v>
      </c>
      <c r="I1895" s="1">
        <v>1</v>
      </c>
      <c r="J1895" s="1" t="s">
        <v>3440</v>
      </c>
      <c r="K1895" s="1" t="s">
        <v>3441</v>
      </c>
      <c r="L1895" s="1" t="s">
        <v>32</v>
      </c>
      <c r="M1895" s="1" t="s">
        <v>9</v>
      </c>
    </row>
    <row r="1896" spans="1:13">
      <c r="A1896" s="1">
        <v>100010417</v>
      </c>
      <c r="B1896" s="1" t="s">
        <v>1138</v>
      </c>
      <c r="C1896" s="1" t="s">
        <v>1137</v>
      </c>
      <c r="D1896" s="1" t="s">
        <v>72</v>
      </c>
      <c r="E1896" s="1" t="s">
        <v>20</v>
      </c>
      <c r="F1896" s="1" t="s">
        <v>72</v>
      </c>
      <c r="G1896" s="1" t="s">
        <v>6053</v>
      </c>
      <c r="H1896" s="1">
        <v>100010417</v>
      </c>
      <c r="I1896" s="1">
        <v>1</v>
      </c>
      <c r="J1896" s="1" t="s">
        <v>3442</v>
      </c>
      <c r="K1896" s="1" t="s">
        <v>3044</v>
      </c>
      <c r="L1896" s="1" t="s">
        <v>15</v>
      </c>
      <c r="M1896" s="1" t="s">
        <v>9</v>
      </c>
    </row>
    <row r="1897" spans="1:13">
      <c r="A1897" s="1">
        <v>100010421</v>
      </c>
      <c r="B1897" s="1" t="s">
        <v>1138</v>
      </c>
      <c r="C1897" s="1" t="s">
        <v>1137</v>
      </c>
      <c r="D1897" s="1" t="s">
        <v>12</v>
      </c>
      <c r="E1897" s="1" t="s">
        <v>11</v>
      </c>
      <c r="F1897" s="1" t="s">
        <v>12</v>
      </c>
      <c r="G1897" s="1" t="s">
        <v>6053</v>
      </c>
      <c r="H1897" s="1">
        <v>100010421</v>
      </c>
      <c r="I1897" s="1">
        <v>1</v>
      </c>
      <c r="J1897" s="1" t="s">
        <v>3443</v>
      </c>
      <c r="K1897" s="1" t="s">
        <v>3444</v>
      </c>
      <c r="L1897" s="1" t="s">
        <v>32</v>
      </c>
      <c r="M1897" s="1" t="s">
        <v>9</v>
      </c>
    </row>
    <row r="1898" spans="1:13">
      <c r="A1898" s="1">
        <v>100010426</v>
      </c>
      <c r="B1898" s="1" t="s">
        <v>1138</v>
      </c>
      <c r="C1898" s="1" t="s">
        <v>1137</v>
      </c>
      <c r="D1898" s="1" t="s">
        <v>3445</v>
      </c>
      <c r="E1898" s="1" t="s">
        <v>11</v>
      </c>
      <c r="F1898" s="1" t="s">
        <v>12</v>
      </c>
      <c r="G1898" s="1" t="s">
        <v>6053</v>
      </c>
      <c r="H1898" s="1">
        <v>100010426</v>
      </c>
      <c r="I1898" s="1">
        <v>1</v>
      </c>
      <c r="J1898" s="1" t="s">
        <v>3446</v>
      </c>
      <c r="K1898" s="1" t="s">
        <v>3444</v>
      </c>
      <c r="L1898" s="1" t="s">
        <v>32</v>
      </c>
      <c r="M1898" s="1" t="s">
        <v>16</v>
      </c>
    </row>
    <row r="1899" spans="1:13">
      <c r="A1899" s="1">
        <v>100010431</v>
      </c>
      <c r="B1899" s="1" t="s">
        <v>1138</v>
      </c>
      <c r="C1899" s="1" t="s">
        <v>1137</v>
      </c>
      <c r="D1899" s="1" t="s">
        <v>46</v>
      </c>
      <c r="E1899" s="1" t="s">
        <v>2</v>
      </c>
      <c r="F1899" s="1" t="s">
        <v>46</v>
      </c>
      <c r="G1899" s="1" t="s">
        <v>6053</v>
      </c>
      <c r="H1899" s="1">
        <v>100010431</v>
      </c>
      <c r="I1899" s="1">
        <v>1</v>
      </c>
      <c r="J1899" s="1" t="s">
        <v>3447</v>
      </c>
      <c r="K1899" s="1" t="s">
        <v>3036</v>
      </c>
      <c r="L1899" s="1" t="s">
        <v>8</v>
      </c>
      <c r="M1899" s="1" t="s">
        <v>16</v>
      </c>
    </row>
    <row r="1900" spans="1:13">
      <c r="A1900" s="1">
        <v>100010437</v>
      </c>
      <c r="B1900" s="1" t="s">
        <v>1138</v>
      </c>
      <c r="C1900" s="1" t="s">
        <v>1137</v>
      </c>
      <c r="D1900" s="1" t="s">
        <v>533</v>
      </c>
      <c r="E1900" s="1" t="s">
        <v>11</v>
      </c>
      <c r="F1900" s="1" t="s">
        <v>12</v>
      </c>
      <c r="G1900" s="1" t="s">
        <v>6053</v>
      </c>
      <c r="H1900" s="1">
        <v>100010437</v>
      </c>
      <c r="I1900" s="1">
        <v>1</v>
      </c>
      <c r="J1900" s="1" t="s">
        <v>3448</v>
      </c>
      <c r="K1900" s="1" t="s">
        <v>3449</v>
      </c>
      <c r="L1900" s="1" t="s">
        <v>32</v>
      </c>
      <c r="M1900" s="1" t="s">
        <v>9</v>
      </c>
    </row>
    <row r="1901" spans="1:13">
      <c r="A1901" s="1">
        <v>100010441</v>
      </c>
      <c r="B1901" s="1" t="s">
        <v>1138</v>
      </c>
      <c r="C1901" s="1" t="s">
        <v>1137</v>
      </c>
      <c r="D1901" s="1" t="s">
        <v>105</v>
      </c>
      <c r="E1901" s="1" t="s">
        <v>11</v>
      </c>
      <c r="F1901" s="1" t="s">
        <v>12</v>
      </c>
      <c r="G1901" s="1" t="s">
        <v>6053</v>
      </c>
      <c r="H1901" s="1">
        <v>100010441</v>
      </c>
      <c r="I1901" s="1">
        <v>1</v>
      </c>
      <c r="J1901" s="1" t="s">
        <v>3450</v>
      </c>
      <c r="K1901" s="1" t="s">
        <v>3451</v>
      </c>
      <c r="L1901" s="1" t="s">
        <v>32</v>
      </c>
      <c r="M1901" s="1" t="s">
        <v>9</v>
      </c>
    </row>
    <row r="1902" spans="1:13">
      <c r="A1902" s="1">
        <v>100010446</v>
      </c>
      <c r="B1902" s="1" t="s">
        <v>1138</v>
      </c>
      <c r="C1902" s="1" t="s">
        <v>1137</v>
      </c>
      <c r="D1902" s="1" t="s">
        <v>3452</v>
      </c>
      <c r="E1902" s="1" t="s">
        <v>11</v>
      </c>
      <c r="F1902" s="1" t="s">
        <v>12</v>
      </c>
      <c r="G1902" s="1" t="s">
        <v>6053</v>
      </c>
      <c r="H1902" s="1">
        <v>100010446</v>
      </c>
      <c r="I1902" s="1">
        <v>1</v>
      </c>
      <c r="J1902" s="1" t="s">
        <v>3453</v>
      </c>
      <c r="K1902" s="1" t="s">
        <v>3454</v>
      </c>
      <c r="L1902" s="1" t="s">
        <v>32</v>
      </c>
      <c r="M1902" s="1" t="s">
        <v>9</v>
      </c>
    </row>
    <row r="1903" spans="1:13">
      <c r="A1903" s="1">
        <v>100010449</v>
      </c>
      <c r="B1903" s="1" t="s">
        <v>1138</v>
      </c>
      <c r="C1903" s="1" t="s">
        <v>1137</v>
      </c>
      <c r="D1903" s="1" t="s">
        <v>1664</v>
      </c>
      <c r="E1903" s="1" t="s">
        <v>11</v>
      </c>
      <c r="F1903" s="1" t="s">
        <v>407</v>
      </c>
      <c r="G1903" s="1" t="s">
        <v>6053</v>
      </c>
      <c r="H1903" s="1">
        <v>100010449</v>
      </c>
      <c r="I1903" s="1">
        <v>1</v>
      </c>
      <c r="J1903" s="1" t="s">
        <v>3455</v>
      </c>
      <c r="K1903" s="1" t="s">
        <v>3456</v>
      </c>
      <c r="L1903" s="1" t="s">
        <v>32</v>
      </c>
      <c r="M1903" s="1" t="s">
        <v>9</v>
      </c>
    </row>
    <row r="1904" spans="1:13">
      <c r="A1904" s="1">
        <v>100010453</v>
      </c>
      <c r="B1904" s="1" t="s">
        <v>1138</v>
      </c>
      <c r="C1904" s="1" t="s">
        <v>1137</v>
      </c>
      <c r="D1904" s="1" t="s">
        <v>10</v>
      </c>
      <c r="E1904" s="1" t="s">
        <v>11</v>
      </c>
      <c r="F1904" s="1" t="s">
        <v>407</v>
      </c>
      <c r="G1904" s="1" t="s">
        <v>6053</v>
      </c>
      <c r="H1904" s="1">
        <v>100010453</v>
      </c>
      <c r="I1904" s="1">
        <v>1</v>
      </c>
      <c r="J1904" s="1" t="s">
        <v>3457</v>
      </c>
      <c r="K1904" s="1" t="s">
        <v>3458</v>
      </c>
      <c r="L1904" s="1" t="s">
        <v>32</v>
      </c>
      <c r="M1904" s="1" t="s">
        <v>9</v>
      </c>
    </row>
    <row r="1905" spans="1:13">
      <c r="A1905" s="1">
        <v>100010460</v>
      </c>
      <c r="B1905" s="1" t="s">
        <v>1138</v>
      </c>
      <c r="C1905" s="1" t="s">
        <v>1137</v>
      </c>
      <c r="D1905" s="1" t="s">
        <v>3459</v>
      </c>
      <c r="E1905" s="1" t="s">
        <v>11</v>
      </c>
      <c r="F1905" s="1" t="s">
        <v>12</v>
      </c>
      <c r="G1905" s="1" t="s">
        <v>6053</v>
      </c>
      <c r="H1905" s="1">
        <v>100010460</v>
      </c>
      <c r="I1905" s="1">
        <v>2</v>
      </c>
      <c r="J1905" s="1" t="s">
        <v>3460</v>
      </c>
      <c r="K1905" s="1" t="s">
        <v>3461</v>
      </c>
      <c r="L1905" s="1" t="s">
        <v>32</v>
      </c>
      <c r="M1905" s="1" t="s">
        <v>16</v>
      </c>
    </row>
    <row r="1906" spans="1:13">
      <c r="A1906" s="1">
        <v>100010464</v>
      </c>
      <c r="B1906" s="1" t="s">
        <v>1138</v>
      </c>
      <c r="C1906" s="1" t="s">
        <v>1137</v>
      </c>
      <c r="D1906" s="1" t="s">
        <v>3462</v>
      </c>
      <c r="E1906" s="1" t="s">
        <v>11</v>
      </c>
      <c r="F1906" s="1" t="s">
        <v>12</v>
      </c>
      <c r="G1906" s="1" t="s">
        <v>6053</v>
      </c>
      <c r="H1906" s="1">
        <v>100010464</v>
      </c>
      <c r="I1906" s="1">
        <v>2</v>
      </c>
      <c r="J1906" s="1" t="s">
        <v>3463</v>
      </c>
      <c r="K1906" s="1" t="s">
        <v>3461</v>
      </c>
      <c r="L1906" s="1" t="s">
        <v>32</v>
      </c>
      <c r="M1906" s="1" t="s">
        <v>69</v>
      </c>
    </row>
    <row r="1907" spans="1:13">
      <c r="A1907" s="1">
        <v>100010470</v>
      </c>
      <c r="B1907" s="1" t="s">
        <v>1138</v>
      </c>
      <c r="C1907" s="1" t="s">
        <v>1137</v>
      </c>
      <c r="D1907" s="1" t="s">
        <v>3464</v>
      </c>
      <c r="E1907" s="1" t="s">
        <v>11</v>
      </c>
      <c r="F1907" s="1" t="s">
        <v>407</v>
      </c>
      <c r="G1907" s="1" t="s">
        <v>6053</v>
      </c>
      <c r="H1907" s="1">
        <v>100010470</v>
      </c>
      <c r="I1907" s="1">
        <v>1</v>
      </c>
      <c r="J1907" s="1" t="s">
        <v>3465</v>
      </c>
      <c r="K1907" s="1" t="s">
        <v>3466</v>
      </c>
      <c r="L1907" s="1" t="s">
        <v>32</v>
      </c>
      <c r="M1907" s="1" t="s">
        <v>16</v>
      </c>
    </row>
    <row r="1908" spans="1:13">
      <c r="A1908" s="1">
        <v>100010473</v>
      </c>
      <c r="B1908" s="1" t="s">
        <v>1138</v>
      </c>
      <c r="C1908" s="1" t="s">
        <v>1137</v>
      </c>
      <c r="D1908" s="1" t="s">
        <v>3467</v>
      </c>
      <c r="E1908" s="1" t="s">
        <v>11</v>
      </c>
      <c r="F1908" s="1" t="s">
        <v>12</v>
      </c>
      <c r="G1908" s="1" t="s">
        <v>6053</v>
      </c>
      <c r="H1908" s="1">
        <v>100010473</v>
      </c>
      <c r="I1908" s="1">
        <v>1</v>
      </c>
      <c r="J1908" s="1" t="s">
        <v>3468</v>
      </c>
      <c r="K1908" s="1" t="s">
        <v>3469</v>
      </c>
      <c r="L1908" s="1" t="s">
        <v>32</v>
      </c>
      <c r="M1908" s="1" t="s">
        <v>9</v>
      </c>
    </row>
    <row r="1909" spans="1:13">
      <c r="A1909" s="1">
        <v>100010475</v>
      </c>
      <c r="B1909" s="1" t="s">
        <v>1138</v>
      </c>
      <c r="C1909" s="1" t="s">
        <v>1137</v>
      </c>
      <c r="D1909" s="1" t="s">
        <v>46</v>
      </c>
      <c r="E1909" s="1" t="s">
        <v>2</v>
      </c>
      <c r="F1909" s="1" t="s">
        <v>46</v>
      </c>
      <c r="G1909" s="1" t="s">
        <v>6053</v>
      </c>
      <c r="H1909" s="1">
        <v>100010475</v>
      </c>
      <c r="I1909" s="1">
        <v>1</v>
      </c>
      <c r="J1909" s="1" t="s">
        <v>3470</v>
      </c>
      <c r="K1909" s="1" t="s">
        <v>3036</v>
      </c>
      <c r="L1909" s="1" t="s">
        <v>8</v>
      </c>
      <c r="M1909" s="1" t="s">
        <v>16</v>
      </c>
    </row>
    <row r="1910" spans="1:13">
      <c r="A1910" s="1">
        <v>100010483</v>
      </c>
      <c r="B1910" s="1" t="s">
        <v>1138</v>
      </c>
      <c r="C1910" s="1" t="s">
        <v>1137</v>
      </c>
      <c r="D1910" s="1" t="s">
        <v>12</v>
      </c>
      <c r="E1910" s="1" t="s">
        <v>11</v>
      </c>
      <c r="F1910" s="1" t="s">
        <v>407</v>
      </c>
      <c r="G1910" s="1" t="s">
        <v>6053</v>
      </c>
      <c r="H1910" s="1">
        <v>100010483</v>
      </c>
      <c r="I1910" s="1">
        <v>1</v>
      </c>
      <c r="J1910" s="1" t="s">
        <v>3471</v>
      </c>
      <c r="K1910" s="1" t="s">
        <v>3472</v>
      </c>
      <c r="L1910" s="1" t="s">
        <v>32</v>
      </c>
      <c r="M1910" s="1" t="s">
        <v>9</v>
      </c>
    </row>
    <row r="1911" spans="1:13">
      <c r="A1911" s="1">
        <v>100010486</v>
      </c>
      <c r="B1911" s="1" t="s">
        <v>1138</v>
      </c>
      <c r="C1911" s="1" t="s">
        <v>1137</v>
      </c>
      <c r="D1911" s="1" t="s">
        <v>3473</v>
      </c>
      <c r="E1911" s="1" t="s">
        <v>11</v>
      </c>
      <c r="F1911" s="1" t="s">
        <v>407</v>
      </c>
      <c r="G1911" s="1" t="s">
        <v>6053</v>
      </c>
      <c r="H1911" s="1">
        <v>100010486</v>
      </c>
      <c r="I1911" s="1">
        <v>1</v>
      </c>
      <c r="J1911" s="1" t="s">
        <v>3474</v>
      </c>
      <c r="K1911" s="1" t="s">
        <v>3472</v>
      </c>
      <c r="L1911" s="1" t="s">
        <v>32</v>
      </c>
      <c r="M1911" s="1" t="s">
        <v>9</v>
      </c>
    </row>
    <row r="1912" spans="1:13">
      <c r="A1912" s="1">
        <v>100010491</v>
      </c>
      <c r="B1912" s="1" t="s">
        <v>1138</v>
      </c>
      <c r="C1912" s="1" t="s">
        <v>1137</v>
      </c>
      <c r="D1912" s="1" t="s">
        <v>105</v>
      </c>
      <c r="E1912" s="1" t="s">
        <v>11</v>
      </c>
      <c r="F1912" s="1" t="s">
        <v>407</v>
      </c>
      <c r="G1912" s="1" t="s">
        <v>6053</v>
      </c>
      <c r="H1912" s="1">
        <v>100010491</v>
      </c>
      <c r="I1912" s="1">
        <v>1</v>
      </c>
      <c r="J1912" s="1" t="s">
        <v>3475</v>
      </c>
      <c r="K1912" s="1" t="s">
        <v>3476</v>
      </c>
      <c r="L1912" s="1" t="s">
        <v>32</v>
      </c>
      <c r="M1912" s="1" t="s">
        <v>9</v>
      </c>
    </row>
    <row r="1913" spans="1:13">
      <c r="A1913" s="1">
        <v>100010498</v>
      </c>
      <c r="B1913" s="1" t="s">
        <v>1138</v>
      </c>
      <c r="C1913" s="1" t="s">
        <v>1137</v>
      </c>
      <c r="D1913" s="1" t="s">
        <v>105</v>
      </c>
      <c r="E1913" s="1" t="s">
        <v>11</v>
      </c>
      <c r="F1913" s="1" t="s">
        <v>407</v>
      </c>
      <c r="G1913" s="1" t="s">
        <v>6053</v>
      </c>
      <c r="H1913" s="1">
        <v>100010498</v>
      </c>
      <c r="I1913" s="1">
        <v>1</v>
      </c>
      <c r="J1913" s="1" t="s">
        <v>6058</v>
      </c>
      <c r="K1913" s="1" t="s">
        <v>6059</v>
      </c>
      <c r="L1913" s="1" t="s">
        <v>32</v>
      </c>
      <c r="M1913" s="1" t="s">
        <v>339</v>
      </c>
    </row>
    <row r="1914" spans="1:13">
      <c r="A1914" s="1">
        <v>100010502</v>
      </c>
      <c r="B1914" s="1" t="s">
        <v>1138</v>
      </c>
      <c r="C1914" s="1" t="s">
        <v>1137</v>
      </c>
      <c r="D1914" s="1" t="s">
        <v>176</v>
      </c>
      <c r="E1914" s="1" t="s">
        <v>11</v>
      </c>
      <c r="F1914" s="1" t="s">
        <v>12</v>
      </c>
      <c r="G1914" s="1" t="s">
        <v>6053</v>
      </c>
      <c r="H1914" s="1">
        <v>100010502</v>
      </c>
      <c r="I1914" s="1">
        <v>1</v>
      </c>
      <c r="J1914" s="1" t="s">
        <v>3477</v>
      </c>
      <c r="K1914" s="1" t="s">
        <v>3478</v>
      </c>
      <c r="L1914" s="1" t="s">
        <v>32</v>
      </c>
      <c r="M1914" s="1" t="s">
        <v>9</v>
      </c>
    </row>
    <row r="1915" spans="1:13">
      <c r="A1915" s="1">
        <v>100010511</v>
      </c>
      <c r="B1915" s="1" t="s">
        <v>1138</v>
      </c>
      <c r="C1915" s="1" t="s">
        <v>1137</v>
      </c>
      <c r="D1915" s="1" t="s">
        <v>10</v>
      </c>
      <c r="E1915" s="1" t="s">
        <v>11</v>
      </c>
      <c r="F1915" s="1" t="s">
        <v>407</v>
      </c>
      <c r="G1915" s="1" t="s">
        <v>6053</v>
      </c>
      <c r="H1915" s="1">
        <v>100010511</v>
      </c>
      <c r="I1915" s="1">
        <v>1</v>
      </c>
      <c r="J1915" s="1" t="s">
        <v>3479</v>
      </c>
      <c r="K1915" s="1" t="s">
        <v>3480</v>
      </c>
      <c r="L1915" s="1" t="s">
        <v>32</v>
      </c>
      <c r="M1915" s="1" t="s">
        <v>69</v>
      </c>
    </row>
    <row r="1916" spans="1:13">
      <c r="A1916" s="1">
        <v>100010515</v>
      </c>
      <c r="B1916" s="1" t="s">
        <v>1138</v>
      </c>
      <c r="C1916" s="1" t="s">
        <v>1137</v>
      </c>
      <c r="D1916" s="1" t="s">
        <v>3481</v>
      </c>
      <c r="E1916" s="1" t="s">
        <v>11</v>
      </c>
      <c r="F1916" s="1" t="s">
        <v>12</v>
      </c>
      <c r="G1916" s="1" t="s">
        <v>6053</v>
      </c>
      <c r="H1916" s="1">
        <v>100010515</v>
      </c>
      <c r="I1916" s="1">
        <v>1</v>
      </c>
      <c r="J1916" s="1" t="s">
        <v>3482</v>
      </c>
      <c r="K1916" s="1" t="s">
        <v>3483</v>
      </c>
      <c r="L1916" s="1" t="s">
        <v>32</v>
      </c>
      <c r="M1916" s="1" t="s">
        <v>16</v>
      </c>
    </row>
    <row r="1917" spans="1:13">
      <c r="A1917" s="1">
        <v>100010518</v>
      </c>
      <c r="B1917" s="1" t="s">
        <v>1138</v>
      </c>
      <c r="C1917" s="1" t="s">
        <v>1137</v>
      </c>
      <c r="D1917" s="1" t="s">
        <v>3484</v>
      </c>
      <c r="E1917" s="1" t="s">
        <v>2</v>
      </c>
      <c r="F1917" s="1" t="s">
        <v>46</v>
      </c>
      <c r="G1917" s="1" t="s">
        <v>6053</v>
      </c>
      <c r="H1917" s="1">
        <v>100010518</v>
      </c>
      <c r="I1917" s="1">
        <v>1</v>
      </c>
      <c r="J1917" s="1" t="s">
        <v>3485</v>
      </c>
      <c r="K1917" s="1" t="s">
        <v>3036</v>
      </c>
      <c r="L1917" s="1" t="s">
        <v>8</v>
      </c>
      <c r="M1917" s="1" t="s">
        <v>16</v>
      </c>
    </row>
    <row r="1918" spans="1:13">
      <c r="A1918" s="1">
        <v>100010521</v>
      </c>
      <c r="B1918" s="1" t="s">
        <v>1138</v>
      </c>
      <c r="C1918" s="1" t="s">
        <v>1137</v>
      </c>
      <c r="D1918" s="1" t="s">
        <v>1664</v>
      </c>
      <c r="E1918" s="1" t="s">
        <v>11</v>
      </c>
      <c r="F1918" s="1" t="s">
        <v>12</v>
      </c>
      <c r="G1918" s="1" t="s">
        <v>6053</v>
      </c>
      <c r="H1918" s="1">
        <v>100010521</v>
      </c>
      <c r="I1918" s="1">
        <v>1</v>
      </c>
      <c r="J1918" s="1" t="s">
        <v>3486</v>
      </c>
      <c r="K1918" s="1" t="s">
        <v>3487</v>
      </c>
      <c r="L1918" s="1" t="s">
        <v>32</v>
      </c>
      <c r="M1918" s="1" t="s">
        <v>9</v>
      </c>
    </row>
    <row r="1919" spans="1:13">
      <c r="A1919" s="1">
        <v>100010524</v>
      </c>
      <c r="B1919" s="1" t="s">
        <v>1138</v>
      </c>
      <c r="C1919" s="1" t="s">
        <v>1137</v>
      </c>
      <c r="D1919" s="1" t="s">
        <v>3034</v>
      </c>
      <c r="E1919" s="1" t="s">
        <v>2</v>
      </c>
      <c r="F1919" s="1" t="s">
        <v>277</v>
      </c>
      <c r="G1919" s="1" t="s">
        <v>6054</v>
      </c>
      <c r="H1919" s="1">
        <v>100010525</v>
      </c>
      <c r="I1919" s="1">
        <v>2</v>
      </c>
      <c r="J1919" s="1" t="s">
        <v>3488</v>
      </c>
      <c r="K1919" s="1" t="s">
        <v>3036</v>
      </c>
      <c r="L1919" s="1" t="s">
        <v>8</v>
      </c>
      <c r="M1919" s="1" t="s">
        <v>16</v>
      </c>
    </row>
    <row r="1920" spans="1:13">
      <c r="A1920" s="1">
        <v>100010525</v>
      </c>
      <c r="B1920" s="1" t="s">
        <v>1138</v>
      </c>
      <c r="C1920" s="1" t="s">
        <v>1137</v>
      </c>
      <c r="D1920" s="1" t="s">
        <v>46</v>
      </c>
      <c r="E1920" s="1" t="s">
        <v>2</v>
      </c>
      <c r="F1920" s="1" t="s">
        <v>46</v>
      </c>
      <c r="G1920" s="1" t="s">
        <v>6053</v>
      </c>
      <c r="H1920" s="1">
        <v>100010525</v>
      </c>
      <c r="I1920" s="1">
        <v>2</v>
      </c>
      <c r="J1920" s="1" t="s">
        <v>3488</v>
      </c>
      <c r="K1920" s="1" t="s">
        <v>3036</v>
      </c>
      <c r="L1920" s="1" t="s">
        <v>8</v>
      </c>
      <c r="M1920" s="1" t="s">
        <v>16</v>
      </c>
    </row>
    <row r="1921" spans="1:13">
      <c r="A1921" s="1">
        <v>100010531</v>
      </c>
      <c r="B1921" s="1" t="s">
        <v>1138</v>
      </c>
      <c r="C1921" s="1" t="s">
        <v>1137</v>
      </c>
      <c r="D1921" s="1" t="s">
        <v>3489</v>
      </c>
      <c r="E1921" s="1" t="s">
        <v>11</v>
      </c>
      <c r="F1921" s="1" t="s">
        <v>12</v>
      </c>
      <c r="G1921" s="1" t="s">
        <v>6053</v>
      </c>
      <c r="H1921" s="1">
        <v>100010531</v>
      </c>
      <c r="I1921" s="1">
        <v>1</v>
      </c>
      <c r="J1921" s="1" t="s">
        <v>3490</v>
      </c>
      <c r="K1921" s="1" t="s">
        <v>3491</v>
      </c>
      <c r="L1921" s="1" t="s">
        <v>39</v>
      </c>
      <c r="M1921" s="1" t="s">
        <v>16</v>
      </c>
    </row>
    <row r="1922" spans="1:13">
      <c r="A1922" s="1">
        <v>100010536</v>
      </c>
      <c r="B1922" s="1" t="s">
        <v>1138</v>
      </c>
      <c r="C1922" s="1" t="s">
        <v>1137</v>
      </c>
      <c r="D1922" s="1" t="s">
        <v>3492</v>
      </c>
      <c r="E1922" s="1" t="s">
        <v>11</v>
      </c>
      <c r="F1922" s="1" t="s">
        <v>12</v>
      </c>
      <c r="G1922" s="1" t="s">
        <v>6053</v>
      </c>
      <c r="H1922" s="1">
        <v>100010536</v>
      </c>
      <c r="I1922" s="1">
        <v>1</v>
      </c>
      <c r="J1922" s="1" t="s">
        <v>3493</v>
      </c>
      <c r="K1922" s="1" t="s">
        <v>3494</v>
      </c>
      <c r="L1922" s="1" t="s">
        <v>32</v>
      </c>
      <c r="M1922" s="1" t="s">
        <v>9</v>
      </c>
    </row>
    <row r="1923" spans="1:13">
      <c r="A1923" s="1">
        <v>100010539</v>
      </c>
      <c r="B1923" s="1" t="s">
        <v>1138</v>
      </c>
      <c r="C1923" s="1" t="s">
        <v>1137</v>
      </c>
      <c r="D1923" s="1" t="s">
        <v>3495</v>
      </c>
      <c r="E1923" s="1" t="s">
        <v>11</v>
      </c>
      <c r="F1923" s="1" t="s">
        <v>12</v>
      </c>
      <c r="G1923" s="1" t="s">
        <v>6053</v>
      </c>
      <c r="H1923" s="1">
        <v>100010539</v>
      </c>
      <c r="I1923" s="1">
        <v>1</v>
      </c>
      <c r="J1923" s="1" t="s">
        <v>3496</v>
      </c>
      <c r="K1923" s="1" t="s">
        <v>3494</v>
      </c>
      <c r="L1923" s="1" t="s">
        <v>32</v>
      </c>
      <c r="M1923" s="1" t="s">
        <v>9</v>
      </c>
    </row>
    <row r="1924" spans="1:13">
      <c r="A1924" s="1">
        <v>100010542</v>
      </c>
      <c r="B1924" s="1" t="s">
        <v>1138</v>
      </c>
      <c r="C1924" s="1" t="s">
        <v>1137</v>
      </c>
      <c r="D1924" s="1" t="s">
        <v>3497</v>
      </c>
      <c r="E1924" s="1" t="s">
        <v>11</v>
      </c>
      <c r="F1924" s="1" t="s">
        <v>407</v>
      </c>
      <c r="G1924" s="1" t="s">
        <v>6053</v>
      </c>
      <c r="H1924" s="1">
        <v>100010542</v>
      </c>
      <c r="I1924" s="1">
        <v>1</v>
      </c>
      <c r="J1924" s="1" t="s">
        <v>3498</v>
      </c>
      <c r="K1924" s="1" t="s">
        <v>3494</v>
      </c>
      <c r="L1924" s="1" t="s">
        <v>32</v>
      </c>
      <c r="M1924" s="1" t="s">
        <v>9</v>
      </c>
    </row>
    <row r="1925" spans="1:13">
      <c r="A1925" s="1">
        <v>100010547</v>
      </c>
      <c r="B1925" s="1" t="s">
        <v>1138</v>
      </c>
      <c r="C1925" s="1" t="s">
        <v>1137</v>
      </c>
      <c r="D1925" s="1" t="s">
        <v>3499</v>
      </c>
      <c r="E1925" s="1" t="s">
        <v>2</v>
      </c>
      <c r="F1925" s="1" t="s">
        <v>277</v>
      </c>
      <c r="G1925" s="1" t="s">
        <v>6054</v>
      </c>
      <c r="H1925" s="1">
        <v>100010548</v>
      </c>
      <c r="I1925" s="1">
        <v>2</v>
      </c>
      <c r="J1925" s="1" t="s">
        <v>3500</v>
      </c>
      <c r="K1925" s="1" t="s">
        <v>3036</v>
      </c>
      <c r="L1925" s="1" t="s">
        <v>8</v>
      </c>
      <c r="M1925" s="1" t="s">
        <v>16</v>
      </c>
    </row>
    <row r="1926" spans="1:13">
      <c r="A1926" s="1">
        <v>100010548</v>
      </c>
      <c r="B1926" s="1" t="s">
        <v>1138</v>
      </c>
      <c r="C1926" s="1" t="s">
        <v>1137</v>
      </c>
      <c r="D1926" s="1" t="s">
        <v>622</v>
      </c>
      <c r="E1926" s="1" t="s">
        <v>2</v>
      </c>
      <c r="F1926" s="1" t="s">
        <v>46</v>
      </c>
      <c r="G1926" s="1" t="s">
        <v>6053</v>
      </c>
      <c r="H1926" s="1">
        <v>100010548</v>
      </c>
      <c r="I1926" s="1">
        <v>2</v>
      </c>
      <c r="J1926" s="1" t="s">
        <v>3500</v>
      </c>
      <c r="K1926" s="1" t="s">
        <v>3036</v>
      </c>
      <c r="L1926" s="1" t="s">
        <v>8</v>
      </c>
      <c r="M1926" s="1" t="s">
        <v>16</v>
      </c>
    </row>
    <row r="1927" spans="1:13">
      <c r="A1927" s="1">
        <v>100010554</v>
      </c>
      <c r="B1927" s="1" t="s">
        <v>1138</v>
      </c>
      <c r="C1927" s="1" t="s">
        <v>1137</v>
      </c>
      <c r="D1927" s="1" t="s">
        <v>706</v>
      </c>
      <c r="E1927" s="1" t="s">
        <v>20</v>
      </c>
      <c r="F1927" s="1" t="s">
        <v>100</v>
      </c>
      <c r="G1927" s="1" t="s">
        <v>6053</v>
      </c>
      <c r="H1927" s="1">
        <v>100010554</v>
      </c>
      <c r="I1927" s="1">
        <v>1</v>
      </c>
      <c r="J1927" s="1" t="s">
        <v>3501</v>
      </c>
      <c r="K1927" s="1" t="s">
        <v>3044</v>
      </c>
      <c r="L1927" s="1" t="s">
        <v>15</v>
      </c>
      <c r="M1927" s="1" t="s">
        <v>9</v>
      </c>
    </row>
    <row r="1928" spans="1:13">
      <c r="A1928" s="1">
        <v>100010564</v>
      </c>
      <c r="B1928" s="1" t="s">
        <v>1138</v>
      </c>
      <c r="C1928" s="1" t="s">
        <v>1137</v>
      </c>
      <c r="D1928" s="1" t="s">
        <v>3502</v>
      </c>
      <c r="E1928" s="1" t="s">
        <v>11</v>
      </c>
      <c r="F1928" s="1" t="s">
        <v>12</v>
      </c>
      <c r="G1928" s="1" t="s">
        <v>6053</v>
      </c>
      <c r="H1928" s="1">
        <v>100010564</v>
      </c>
      <c r="I1928" s="1">
        <v>1</v>
      </c>
      <c r="J1928" s="1" t="s">
        <v>3503</v>
      </c>
      <c r="K1928" s="1" t="s">
        <v>3494</v>
      </c>
      <c r="L1928" s="1" t="s">
        <v>32</v>
      </c>
      <c r="M1928" s="1" t="s">
        <v>9</v>
      </c>
    </row>
    <row r="1929" spans="1:13">
      <c r="A1929" s="1">
        <v>100010566</v>
      </c>
      <c r="B1929" s="1" t="s">
        <v>1138</v>
      </c>
      <c r="C1929" s="1" t="s">
        <v>1137</v>
      </c>
      <c r="D1929" s="1" t="s">
        <v>3504</v>
      </c>
      <c r="E1929" s="1" t="s">
        <v>27</v>
      </c>
      <c r="F1929" s="1" t="s">
        <v>18</v>
      </c>
      <c r="G1929" s="1" t="s">
        <v>6053</v>
      </c>
      <c r="H1929" s="1">
        <v>100010566</v>
      </c>
      <c r="I1929" s="1">
        <v>1</v>
      </c>
      <c r="J1929" s="1" t="s">
        <v>3505</v>
      </c>
      <c r="K1929" s="1" t="s">
        <v>3044</v>
      </c>
      <c r="L1929" s="1" t="s">
        <v>15</v>
      </c>
      <c r="M1929" s="1" t="s">
        <v>9</v>
      </c>
    </row>
    <row r="1930" spans="1:13">
      <c r="A1930" s="1">
        <v>100010576</v>
      </c>
      <c r="B1930" s="1" t="s">
        <v>1138</v>
      </c>
      <c r="C1930" s="1" t="s">
        <v>1137</v>
      </c>
      <c r="D1930" s="1" t="s">
        <v>750</v>
      </c>
      <c r="E1930" s="1" t="s">
        <v>20</v>
      </c>
      <c r="F1930" s="1" t="s">
        <v>72</v>
      </c>
      <c r="G1930" s="1" t="s">
        <v>6053</v>
      </c>
      <c r="H1930" s="1">
        <v>100010576</v>
      </c>
      <c r="I1930" s="1">
        <v>1</v>
      </c>
      <c r="J1930" s="1" t="s">
        <v>3506</v>
      </c>
      <c r="K1930" s="1" t="s">
        <v>3044</v>
      </c>
      <c r="L1930" s="1" t="s">
        <v>15</v>
      </c>
      <c r="M1930" s="1" t="s">
        <v>9</v>
      </c>
    </row>
    <row r="1931" spans="1:13">
      <c r="A1931" s="1">
        <v>100010577</v>
      </c>
      <c r="B1931" s="1" t="s">
        <v>1138</v>
      </c>
      <c r="C1931" s="1" t="s">
        <v>1137</v>
      </c>
      <c r="D1931" s="1" t="s">
        <v>3507</v>
      </c>
      <c r="E1931" s="1" t="s">
        <v>11</v>
      </c>
      <c r="F1931" s="1" t="s">
        <v>12</v>
      </c>
      <c r="G1931" s="1" t="s">
        <v>6053</v>
      </c>
      <c r="H1931" s="1">
        <v>100010577</v>
      </c>
      <c r="I1931" s="1">
        <v>2</v>
      </c>
      <c r="J1931" s="1" t="s">
        <v>3508</v>
      </c>
      <c r="K1931" s="1" t="s">
        <v>3494</v>
      </c>
      <c r="L1931" s="1" t="s">
        <v>32</v>
      </c>
      <c r="M1931" s="1" t="s">
        <v>16</v>
      </c>
    </row>
    <row r="1932" spans="1:13">
      <c r="A1932" s="1">
        <v>100010586</v>
      </c>
      <c r="B1932" s="1" t="s">
        <v>1138</v>
      </c>
      <c r="C1932" s="1" t="s">
        <v>1137</v>
      </c>
      <c r="D1932" s="1" t="s">
        <v>533</v>
      </c>
      <c r="E1932" s="1" t="s">
        <v>11</v>
      </c>
      <c r="F1932" s="1" t="s">
        <v>407</v>
      </c>
      <c r="G1932" s="1" t="s">
        <v>6053</v>
      </c>
      <c r="H1932" s="1">
        <v>100010586</v>
      </c>
      <c r="I1932" s="1">
        <v>1</v>
      </c>
      <c r="J1932" s="1" t="s">
        <v>3509</v>
      </c>
      <c r="K1932" s="1" t="s">
        <v>3510</v>
      </c>
      <c r="L1932" s="1" t="s">
        <v>32</v>
      </c>
      <c r="M1932" s="1" t="s">
        <v>16</v>
      </c>
    </row>
    <row r="1933" spans="1:13">
      <c r="A1933" s="1">
        <v>100010592</v>
      </c>
      <c r="B1933" s="1" t="s">
        <v>1138</v>
      </c>
      <c r="C1933" s="1" t="s">
        <v>1137</v>
      </c>
      <c r="D1933" s="1" t="s">
        <v>533</v>
      </c>
      <c r="E1933" s="1" t="s">
        <v>11</v>
      </c>
      <c r="F1933" s="1" t="s">
        <v>407</v>
      </c>
      <c r="G1933" s="1" t="s">
        <v>6053</v>
      </c>
      <c r="H1933" s="1">
        <v>100010592</v>
      </c>
      <c r="I1933" s="1">
        <v>1</v>
      </c>
      <c r="J1933" s="1" t="s">
        <v>3511</v>
      </c>
      <c r="K1933" s="1" t="s">
        <v>3512</v>
      </c>
      <c r="L1933" s="1" t="s">
        <v>32</v>
      </c>
      <c r="M1933" s="1" t="s">
        <v>9</v>
      </c>
    </row>
    <row r="1934" spans="1:13">
      <c r="A1934" s="1">
        <v>100010595</v>
      </c>
      <c r="B1934" s="1" t="s">
        <v>1138</v>
      </c>
      <c r="C1934" s="1" t="s">
        <v>1137</v>
      </c>
      <c r="D1934" s="1" t="s">
        <v>10</v>
      </c>
      <c r="E1934" s="1" t="s">
        <v>11</v>
      </c>
      <c r="F1934" s="1" t="s">
        <v>407</v>
      </c>
      <c r="G1934" s="1" t="s">
        <v>6053</v>
      </c>
      <c r="H1934" s="1">
        <v>100010595</v>
      </c>
      <c r="I1934" s="1">
        <v>1</v>
      </c>
      <c r="J1934" s="1" t="s">
        <v>3513</v>
      </c>
      <c r="K1934" s="1" t="s">
        <v>3514</v>
      </c>
      <c r="L1934" s="1" t="s">
        <v>32</v>
      </c>
      <c r="M1934" s="1" t="s">
        <v>9</v>
      </c>
    </row>
    <row r="1935" spans="1:13">
      <c r="A1935" s="1">
        <v>100010597</v>
      </c>
      <c r="B1935" s="1" t="s">
        <v>1138</v>
      </c>
      <c r="C1935" s="1" t="s">
        <v>1137</v>
      </c>
      <c r="D1935" s="1" t="s">
        <v>3515</v>
      </c>
      <c r="E1935" s="1" t="s">
        <v>11</v>
      </c>
      <c r="F1935" s="1" t="s">
        <v>407</v>
      </c>
      <c r="G1935" s="1" t="s">
        <v>6053</v>
      </c>
      <c r="H1935" s="1">
        <v>100010597</v>
      </c>
      <c r="I1935" s="1">
        <v>1</v>
      </c>
      <c r="J1935" s="1" t="s">
        <v>3516</v>
      </c>
      <c r="K1935" s="1" t="s">
        <v>3517</v>
      </c>
      <c r="L1935" s="1" t="s">
        <v>32</v>
      </c>
      <c r="M1935" s="1" t="s">
        <v>16</v>
      </c>
    </row>
    <row r="1936" spans="1:13">
      <c r="A1936" s="1">
        <v>100010603</v>
      </c>
      <c r="B1936" s="1" t="s">
        <v>1138</v>
      </c>
      <c r="C1936" s="1" t="s">
        <v>1137</v>
      </c>
      <c r="D1936" s="1" t="s">
        <v>10</v>
      </c>
      <c r="E1936" s="1" t="s">
        <v>11</v>
      </c>
      <c r="F1936" s="1" t="s">
        <v>407</v>
      </c>
      <c r="G1936" s="1" t="s">
        <v>6053</v>
      </c>
      <c r="H1936" s="1">
        <v>100010603</v>
      </c>
      <c r="I1936" s="1">
        <v>1</v>
      </c>
      <c r="J1936" s="1" t="s">
        <v>3518</v>
      </c>
      <c r="K1936" s="1" t="s">
        <v>3519</v>
      </c>
      <c r="L1936" s="1" t="s">
        <v>32</v>
      </c>
      <c r="M1936" s="1" t="s">
        <v>9</v>
      </c>
    </row>
    <row r="1937" spans="1:13">
      <c r="A1937" s="1">
        <v>100010608</v>
      </c>
      <c r="B1937" s="1" t="s">
        <v>1138</v>
      </c>
      <c r="C1937" s="1" t="s">
        <v>1137</v>
      </c>
      <c r="D1937" s="1" t="s">
        <v>105</v>
      </c>
      <c r="E1937" s="1" t="s">
        <v>11</v>
      </c>
      <c r="F1937" s="1" t="s">
        <v>407</v>
      </c>
      <c r="G1937" s="1" t="s">
        <v>6053</v>
      </c>
      <c r="H1937" s="1">
        <v>100010608</v>
      </c>
      <c r="I1937" s="1">
        <v>1</v>
      </c>
      <c r="J1937" s="1" t="s">
        <v>3520</v>
      </c>
      <c r="K1937" s="1" t="s">
        <v>3521</v>
      </c>
      <c r="L1937" s="1" t="s">
        <v>32</v>
      </c>
      <c r="M1937" s="1" t="s">
        <v>16</v>
      </c>
    </row>
    <row r="1938" spans="1:13">
      <c r="A1938" s="1">
        <v>100010611</v>
      </c>
      <c r="B1938" s="1" t="s">
        <v>1138</v>
      </c>
      <c r="C1938" s="1" t="s">
        <v>1137</v>
      </c>
      <c r="D1938" s="1" t="s">
        <v>3522</v>
      </c>
      <c r="E1938" s="1" t="s">
        <v>11</v>
      </c>
      <c r="F1938" s="1" t="s">
        <v>12</v>
      </c>
      <c r="G1938" s="1" t="s">
        <v>6053</v>
      </c>
      <c r="H1938" s="1">
        <v>100010611</v>
      </c>
      <c r="I1938" s="1">
        <v>1</v>
      </c>
      <c r="J1938" s="1" t="s">
        <v>3523</v>
      </c>
      <c r="K1938" s="1" t="s">
        <v>3524</v>
      </c>
      <c r="L1938" s="1" t="s">
        <v>32</v>
      </c>
      <c r="M1938" s="1" t="s">
        <v>9</v>
      </c>
    </row>
    <row r="1939" spans="1:13">
      <c r="A1939" s="1">
        <v>100010616</v>
      </c>
      <c r="B1939" s="1" t="s">
        <v>1138</v>
      </c>
      <c r="C1939" s="1" t="s">
        <v>1137</v>
      </c>
      <c r="D1939" s="1" t="s">
        <v>3525</v>
      </c>
      <c r="E1939" s="1" t="s">
        <v>11</v>
      </c>
      <c r="F1939" s="1" t="s">
        <v>12</v>
      </c>
      <c r="G1939" s="1" t="s">
        <v>6053</v>
      </c>
      <c r="H1939" s="1">
        <v>100010616</v>
      </c>
      <c r="I1939" s="1">
        <v>1</v>
      </c>
      <c r="J1939" s="1" t="s">
        <v>3526</v>
      </c>
      <c r="K1939" s="1" t="s">
        <v>3527</v>
      </c>
      <c r="L1939" s="1" t="s">
        <v>32</v>
      </c>
      <c r="M1939" s="1" t="s">
        <v>16</v>
      </c>
    </row>
    <row r="1940" spans="1:13">
      <c r="A1940" s="1">
        <v>100010620</v>
      </c>
      <c r="B1940" s="1" t="s">
        <v>1138</v>
      </c>
      <c r="C1940" s="1" t="s">
        <v>1137</v>
      </c>
      <c r="D1940" s="1" t="s">
        <v>3074</v>
      </c>
      <c r="E1940" s="1" t="s">
        <v>27</v>
      </c>
      <c r="F1940" s="1" t="s">
        <v>18</v>
      </c>
      <c r="G1940" s="1" t="s">
        <v>6053</v>
      </c>
      <c r="H1940" s="1">
        <v>100010620</v>
      </c>
      <c r="I1940" s="1">
        <v>1</v>
      </c>
      <c r="J1940" s="1" t="s">
        <v>3528</v>
      </c>
      <c r="K1940" s="1" t="s">
        <v>57</v>
      </c>
      <c r="L1940" s="1" t="s">
        <v>39</v>
      </c>
      <c r="M1940" s="1" t="s">
        <v>16</v>
      </c>
    </row>
    <row r="1941" spans="1:13">
      <c r="A1941" s="1">
        <v>100010622</v>
      </c>
      <c r="B1941" s="1" t="s">
        <v>1138</v>
      </c>
      <c r="C1941" s="1" t="s">
        <v>1137</v>
      </c>
      <c r="D1941" s="1" t="s">
        <v>72</v>
      </c>
      <c r="E1941" s="1" t="s">
        <v>20</v>
      </c>
      <c r="F1941" s="1" t="s">
        <v>72</v>
      </c>
      <c r="G1941" s="1" t="s">
        <v>6053</v>
      </c>
      <c r="H1941" s="1">
        <v>100010622</v>
      </c>
      <c r="I1941" s="1">
        <v>1</v>
      </c>
      <c r="J1941" s="1" t="s">
        <v>3529</v>
      </c>
      <c r="K1941" s="1" t="s">
        <v>3044</v>
      </c>
      <c r="L1941" s="1" t="s">
        <v>15</v>
      </c>
      <c r="M1941" s="1" t="s">
        <v>9</v>
      </c>
    </row>
    <row r="1942" spans="1:13">
      <c r="A1942" s="1">
        <v>100010626</v>
      </c>
      <c r="B1942" s="1" t="s">
        <v>1138</v>
      </c>
      <c r="C1942" s="1" t="s">
        <v>1137</v>
      </c>
      <c r="D1942" s="1" t="s">
        <v>533</v>
      </c>
      <c r="E1942" s="1" t="s">
        <v>11</v>
      </c>
      <c r="F1942" s="1" t="s">
        <v>407</v>
      </c>
      <c r="G1942" s="1" t="s">
        <v>6053</v>
      </c>
      <c r="H1942" s="1">
        <v>100010626</v>
      </c>
      <c r="I1942" s="1">
        <v>1</v>
      </c>
      <c r="J1942" s="1" t="s">
        <v>3530</v>
      </c>
      <c r="K1942" s="1" t="s">
        <v>3531</v>
      </c>
      <c r="L1942" s="1" t="s">
        <v>32</v>
      </c>
      <c r="M1942" s="1" t="s">
        <v>9</v>
      </c>
    </row>
    <row r="1943" spans="1:13">
      <c r="A1943" s="1">
        <v>100010635</v>
      </c>
      <c r="B1943" s="1" t="s">
        <v>1138</v>
      </c>
      <c r="C1943" s="1" t="s">
        <v>1137</v>
      </c>
      <c r="D1943" s="1" t="s">
        <v>10</v>
      </c>
      <c r="E1943" s="1" t="s">
        <v>11</v>
      </c>
      <c r="F1943" s="1" t="s">
        <v>407</v>
      </c>
      <c r="G1943" s="1" t="s">
        <v>6053</v>
      </c>
      <c r="H1943" s="1">
        <v>100010635</v>
      </c>
      <c r="I1943" s="1">
        <v>1</v>
      </c>
      <c r="J1943" s="1" t="s">
        <v>3532</v>
      </c>
      <c r="K1943" s="1" t="s">
        <v>3533</v>
      </c>
      <c r="L1943" s="1" t="s">
        <v>32</v>
      </c>
      <c r="M1943" s="1" t="s">
        <v>16</v>
      </c>
    </row>
    <row r="1944" spans="1:13">
      <c r="A1944" s="1">
        <v>100010640</v>
      </c>
      <c r="B1944" s="1" t="s">
        <v>1138</v>
      </c>
      <c r="C1944" s="1" t="s">
        <v>1137</v>
      </c>
      <c r="D1944" s="1" t="s">
        <v>533</v>
      </c>
      <c r="E1944" s="1" t="s">
        <v>11</v>
      </c>
      <c r="F1944" s="1" t="s">
        <v>407</v>
      </c>
      <c r="G1944" s="1" t="s">
        <v>6053</v>
      </c>
      <c r="H1944" s="1">
        <v>100010640</v>
      </c>
      <c r="I1944" s="1">
        <v>1</v>
      </c>
      <c r="J1944" s="1" t="s">
        <v>3534</v>
      </c>
      <c r="K1944" s="1" t="s">
        <v>3535</v>
      </c>
      <c r="L1944" s="1" t="s">
        <v>32</v>
      </c>
      <c r="M1944" s="1" t="s">
        <v>9</v>
      </c>
    </row>
    <row r="1945" spans="1:13">
      <c r="A1945" s="1">
        <v>100010646</v>
      </c>
      <c r="B1945" s="1" t="s">
        <v>1138</v>
      </c>
      <c r="C1945" s="1" t="s">
        <v>3538</v>
      </c>
      <c r="D1945" s="1" t="s">
        <v>3536</v>
      </c>
      <c r="E1945" s="1" t="s">
        <v>11</v>
      </c>
      <c r="F1945" s="1" t="s">
        <v>12</v>
      </c>
      <c r="G1945" s="1" t="s">
        <v>6053</v>
      </c>
      <c r="H1945" s="1">
        <v>100010646</v>
      </c>
      <c r="I1945" s="1">
        <v>1</v>
      </c>
      <c r="J1945" s="1" t="s">
        <v>3537</v>
      </c>
      <c r="K1945" s="1" t="s">
        <v>3539</v>
      </c>
      <c r="L1945" s="1" t="s">
        <v>32</v>
      </c>
      <c r="M1945" s="1" t="s">
        <v>9</v>
      </c>
    </row>
    <row r="1946" spans="1:13">
      <c r="A1946" s="1">
        <v>100010656</v>
      </c>
      <c r="B1946" s="1" t="s">
        <v>1138</v>
      </c>
      <c r="C1946" s="1" t="s">
        <v>3538</v>
      </c>
      <c r="D1946" s="1" t="s">
        <v>176</v>
      </c>
      <c r="E1946" s="1" t="s">
        <v>11</v>
      </c>
      <c r="F1946" s="1" t="s">
        <v>12</v>
      </c>
      <c r="G1946" s="1" t="s">
        <v>6053</v>
      </c>
      <c r="H1946" s="1">
        <v>100010656</v>
      </c>
      <c r="I1946" s="1">
        <v>1</v>
      </c>
      <c r="J1946" s="1" t="s">
        <v>3540</v>
      </c>
      <c r="K1946" s="1" t="s">
        <v>3541</v>
      </c>
      <c r="L1946" s="1" t="s">
        <v>32</v>
      </c>
      <c r="M1946" s="1" t="s">
        <v>16</v>
      </c>
    </row>
    <row r="1947" spans="1:13">
      <c r="A1947" s="1">
        <v>100010662</v>
      </c>
      <c r="B1947" s="1" t="s">
        <v>1138</v>
      </c>
      <c r="C1947" s="1" t="s">
        <v>3538</v>
      </c>
      <c r="D1947" s="1" t="s">
        <v>3542</v>
      </c>
      <c r="E1947" s="1" t="s">
        <v>11</v>
      </c>
      <c r="F1947" s="1" t="s">
        <v>12</v>
      </c>
      <c r="G1947" s="1" t="s">
        <v>6053</v>
      </c>
      <c r="H1947" s="1">
        <v>100010662</v>
      </c>
      <c r="I1947" s="1">
        <v>1</v>
      </c>
      <c r="J1947" s="1" t="s">
        <v>3543</v>
      </c>
      <c r="K1947" s="1" t="s">
        <v>3544</v>
      </c>
      <c r="L1947" s="1" t="s">
        <v>32</v>
      </c>
      <c r="M1947" s="1" t="s">
        <v>9</v>
      </c>
    </row>
    <row r="1948" spans="1:13">
      <c r="A1948" s="1">
        <v>100010670</v>
      </c>
      <c r="B1948" s="1" t="s">
        <v>1138</v>
      </c>
      <c r="C1948" s="1" t="s">
        <v>3538</v>
      </c>
      <c r="D1948" s="1" t="s">
        <v>176</v>
      </c>
      <c r="E1948" s="1" t="s">
        <v>11</v>
      </c>
      <c r="F1948" s="1" t="s">
        <v>12</v>
      </c>
      <c r="G1948" s="1" t="s">
        <v>6053</v>
      </c>
      <c r="H1948" s="1">
        <v>100010670</v>
      </c>
      <c r="I1948" s="1">
        <v>1</v>
      </c>
      <c r="J1948" s="1" t="s">
        <v>3545</v>
      </c>
      <c r="K1948" s="1" t="s">
        <v>3546</v>
      </c>
      <c r="L1948" s="1" t="s">
        <v>32</v>
      </c>
      <c r="M1948" s="1" t="s">
        <v>16</v>
      </c>
    </row>
    <row r="1949" spans="1:13">
      <c r="A1949" s="1">
        <v>100010680</v>
      </c>
      <c r="B1949" s="1" t="s">
        <v>1138</v>
      </c>
      <c r="C1949" s="1" t="s">
        <v>3538</v>
      </c>
      <c r="D1949" s="1" t="s">
        <v>176</v>
      </c>
      <c r="E1949" s="1" t="s">
        <v>11</v>
      </c>
      <c r="F1949" s="1" t="s">
        <v>12</v>
      </c>
      <c r="G1949" s="1" t="s">
        <v>6053</v>
      </c>
      <c r="H1949" s="1">
        <v>100010680</v>
      </c>
      <c r="I1949" s="1">
        <v>1</v>
      </c>
      <c r="J1949" s="1" t="s">
        <v>3547</v>
      </c>
      <c r="K1949" s="1" t="s">
        <v>3548</v>
      </c>
      <c r="L1949" s="1" t="s">
        <v>32</v>
      </c>
      <c r="M1949" s="1" t="s">
        <v>9</v>
      </c>
    </row>
    <row r="1950" spans="1:13">
      <c r="A1950" s="1">
        <v>100010698</v>
      </c>
      <c r="B1950" s="1" t="s">
        <v>1138</v>
      </c>
      <c r="C1950" s="1" t="s">
        <v>3538</v>
      </c>
      <c r="D1950" s="1" t="s">
        <v>2808</v>
      </c>
      <c r="E1950" s="1" t="s">
        <v>20</v>
      </c>
      <c r="F1950" s="1" t="s">
        <v>72</v>
      </c>
      <c r="G1950" s="1" t="s">
        <v>6054</v>
      </c>
      <c r="H1950" s="1">
        <v>100017479</v>
      </c>
      <c r="I1950" s="1">
        <v>3</v>
      </c>
      <c r="J1950" s="1" t="s">
        <v>3549</v>
      </c>
      <c r="K1950" s="1" t="s">
        <v>3044</v>
      </c>
      <c r="L1950" s="1" t="s">
        <v>15</v>
      </c>
      <c r="M1950" s="1" t="s">
        <v>9</v>
      </c>
    </row>
    <row r="1951" spans="1:13">
      <c r="A1951" s="1">
        <v>100010699</v>
      </c>
      <c r="B1951" s="1" t="s">
        <v>1138</v>
      </c>
      <c r="C1951" s="1" t="s">
        <v>3538</v>
      </c>
      <c r="D1951" s="1" t="s">
        <v>3215</v>
      </c>
      <c r="E1951" s="1" t="s">
        <v>20</v>
      </c>
      <c r="F1951" s="1" t="s">
        <v>100</v>
      </c>
      <c r="G1951" s="1" t="s">
        <v>6054</v>
      </c>
      <c r="H1951" s="1">
        <v>100017479</v>
      </c>
      <c r="I1951" s="1">
        <v>3</v>
      </c>
      <c r="J1951" s="1" t="s">
        <v>3549</v>
      </c>
      <c r="K1951" s="1" t="s">
        <v>3044</v>
      </c>
      <c r="L1951" s="1" t="s">
        <v>15</v>
      </c>
      <c r="M1951" s="1" t="s">
        <v>9</v>
      </c>
    </row>
    <row r="1952" spans="1:13">
      <c r="A1952" s="1">
        <v>100010701</v>
      </c>
      <c r="B1952" s="1" t="s">
        <v>1138</v>
      </c>
      <c r="C1952" s="1" t="s">
        <v>3538</v>
      </c>
      <c r="D1952" s="1" t="s">
        <v>176</v>
      </c>
      <c r="E1952" s="1" t="s">
        <v>11</v>
      </c>
      <c r="F1952" s="1" t="s">
        <v>12</v>
      </c>
      <c r="G1952" s="1" t="s">
        <v>6053</v>
      </c>
      <c r="H1952" s="1">
        <v>100010701</v>
      </c>
      <c r="I1952" s="1">
        <v>1</v>
      </c>
      <c r="J1952" s="1" t="s">
        <v>3550</v>
      </c>
      <c r="K1952" s="1" t="s">
        <v>3551</v>
      </c>
      <c r="L1952" s="1" t="s">
        <v>32</v>
      </c>
      <c r="M1952" s="1" t="s">
        <v>9</v>
      </c>
    </row>
    <row r="1953" spans="1:13">
      <c r="A1953" s="1">
        <v>100010705</v>
      </c>
      <c r="B1953" s="1" t="s">
        <v>1138</v>
      </c>
      <c r="C1953" s="1" t="s">
        <v>3538</v>
      </c>
      <c r="D1953" s="1" t="s">
        <v>12</v>
      </c>
      <c r="E1953" s="1" t="s">
        <v>11</v>
      </c>
      <c r="F1953" s="1" t="s">
        <v>407</v>
      </c>
      <c r="G1953" s="1" t="s">
        <v>6053</v>
      </c>
      <c r="H1953" s="1">
        <v>100010705</v>
      </c>
      <c r="I1953" s="1">
        <v>1</v>
      </c>
      <c r="J1953" s="1" t="s">
        <v>3552</v>
      </c>
      <c r="K1953" s="1" t="s">
        <v>3553</v>
      </c>
      <c r="L1953" s="1" t="s">
        <v>32</v>
      </c>
      <c r="M1953" s="1" t="s">
        <v>9</v>
      </c>
    </row>
    <row r="1954" spans="1:13">
      <c r="A1954" s="1">
        <v>100010710</v>
      </c>
      <c r="B1954" s="1" t="s">
        <v>1138</v>
      </c>
      <c r="C1954" s="1" t="s">
        <v>3538</v>
      </c>
      <c r="D1954" s="1" t="s">
        <v>3554</v>
      </c>
      <c r="E1954" s="1" t="s">
        <v>11</v>
      </c>
      <c r="F1954" s="1" t="s">
        <v>12</v>
      </c>
      <c r="G1954" s="1" t="s">
        <v>6053</v>
      </c>
      <c r="H1954" s="1">
        <v>100010710</v>
      </c>
      <c r="I1954" s="1">
        <v>1</v>
      </c>
      <c r="J1954" s="1" t="s">
        <v>3555</v>
      </c>
      <c r="K1954" s="1" t="s">
        <v>3556</v>
      </c>
      <c r="L1954" s="1" t="s">
        <v>32</v>
      </c>
      <c r="M1954" s="1" t="s">
        <v>16</v>
      </c>
    </row>
    <row r="1955" spans="1:13">
      <c r="A1955" s="1">
        <v>100010731</v>
      </c>
      <c r="B1955" s="1" t="s">
        <v>1138</v>
      </c>
      <c r="C1955" s="1" t="s">
        <v>3538</v>
      </c>
      <c r="D1955" s="1" t="s">
        <v>12</v>
      </c>
      <c r="E1955" s="1" t="s">
        <v>11</v>
      </c>
      <c r="F1955" s="1" t="s">
        <v>407</v>
      </c>
      <c r="G1955" s="1" t="s">
        <v>6053</v>
      </c>
      <c r="H1955" s="1">
        <v>100010731</v>
      </c>
      <c r="I1955" s="1">
        <v>1</v>
      </c>
      <c r="J1955" s="1" t="s">
        <v>3557</v>
      </c>
      <c r="K1955" s="1" t="s">
        <v>3558</v>
      </c>
      <c r="L1955" s="1" t="s">
        <v>32</v>
      </c>
      <c r="M1955" s="1" t="s">
        <v>16</v>
      </c>
    </row>
    <row r="1956" spans="1:13">
      <c r="A1956" s="1">
        <v>100010736</v>
      </c>
      <c r="B1956" s="1" t="s">
        <v>1138</v>
      </c>
      <c r="C1956" s="1" t="s">
        <v>3538</v>
      </c>
      <c r="D1956" s="1" t="s">
        <v>12</v>
      </c>
      <c r="E1956" s="1" t="s">
        <v>11</v>
      </c>
      <c r="F1956" s="1" t="s">
        <v>407</v>
      </c>
      <c r="G1956" s="1" t="s">
        <v>6053</v>
      </c>
      <c r="H1956" s="1">
        <v>100010736</v>
      </c>
      <c r="I1956" s="1">
        <v>1</v>
      </c>
      <c r="J1956" s="1" t="s">
        <v>3559</v>
      </c>
      <c r="K1956" s="1" t="s">
        <v>3560</v>
      </c>
      <c r="L1956" s="1" t="s">
        <v>32</v>
      </c>
      <c r="M1956" s="1" t="s">
        <v>16</v>
      </c>
    </row>
    <row r="1957" spans="1:13">
      <c r="A1957" s="1">
        <v>100010747</v>
      </c>
      <c r="B1957" s="1" t="s">
        <v>1138</v>
      </c>
      <c r="C1957" s="1" t="s">
        <v>3538</v>
      </c>
      <c r="D1957" s="1" t="s">
        <v>3561</v>
      </c>
      <c r="E1957" s="1" t="s">
        <v>11</v>
      </c>
      <c r="F1957" s="1" t="s">
        <v>3562</v>
      </c>
      <c r="G1957" s="1" t="s">
        <v>6053</v>
      </c>
      <c r="H1957" s="1">
        <v>100010747</v>
      </c>
      <c r="I1957" s="1">
        <v>2</v>
      </c>
      <c r="J1957" s="1" t="s">
        <v>3563</v>
      </c>
      <c r="K1957" s="1" t="s">
        <v>3564</v>
      </c>
      <c r="L1957" s="1" t="s">
        <v>32</v>
      </c>
      <c r="M1957" s="1" t="s">
        <v>16</v>
      </c>
    </row>
    <row r="1958" spans="1:13">
      <c r="A1958" s="1">
        <v>100010752</v>
      </c>
      <c r="B1958" s="1" t="s">
        <v>1138</v>
      </c>
      <c r="C1958" s="1" t="s">
        <v>3538</v>
      </c>
      <c r="D1958" s="1" t="s">
        <v>12</v>
      </c>
      <c r="E1958" s="1" t="s">
        <v>11</v>
      </c>
      <c r="F1958" s="1" t="s">
        <v>12</v>
      </c>
      <c r="G1958" s="1" t="s">
        <v>6053</v>
      </c>
      <c r="H1958" s="1">
        <v>100010752</v>
      </c>
      <c r="I1958" s="1">
        <v>1</v>
      </c>
      <c r="J1958" s="1" t="s">
        <v>3565</v>
      </c>
      <c r="K1958" s="1" t="s">
        <v>3566</v>
      </c>
      <c r="L1958" s="1" t="s">
        <v>32</v>
      </c>
      <c r="M1958" s="1" t="s">
        <v>9</v>
      </c>
    </row>
    <row r="1959" spans="1:13">
      <c r="A1959" s="1">
        <v>100010756</v>
      </c>
      <c r="B1959" s="1" t="s">
        <v>1138</v>
      </c>
      <c r="C1959" s="1" t="s">
        <v>3538</v>
      </c>
      <c r="D1959" s="1" t="s">
        <v>3567</v>
      </c>
      <c r="E1959" s="1" t="s">
        <v>11</v>
      </c>
      <c r="F1959" s="1" t="s">
        <v>12</v>
      </c>
      <c r="G1959" s="1" t="s">
        <v>6053</v>
      </c>
      <c r="H1959" s="1">
        <v>100010756</v>
      </c>
      <c r="I1959" s="1">
        <v>1</v>
      </c>
      <c r="J1959" s="1" t="s">
        <v>3568</v>
      </c>
      <c r="K1959" s="1" t="s">
        <v>3569</v>
      </c>
      <c r="L1959" s="1" t="s">
        <v>32</v>
      </c>
      <c r="M1959" s="1" t="s">
        <v>9</v>
      </c>
    </row>
    <row r="1960" spans="1:13">
      <c r="A1960" s="1">
        <v>100010759</v>
      </c>
      <c r="B1960" s="1" t="s">
        <v>1138</v>
      </c>
      <c r="C1960" s="1" t="s">
        <v>3538</v>
      </c>
      <c r="D1960" s="1" t="s">
        <v>12</v>
      </c>
      <c r="E1960" s="1" t="s">
        <v>11</v>
      </c>
      <c r="F1960" s="1" t="s">
        <v>12</v>
      </c>
      <c r="G1960" s="1" t="s">
        <v>6053</v>
      </c>
      <c r="H1960" s="1">
        <v>100010759</v>
      </c>
      <c r="I1960" s="1">
        <v>1</v>
      </c>
      <c r="J1960" s="1" t="s">
        <v>3570</v>
      </c>
      <c r="K1960" s="1" t="s">
        <v>3569</v>
      </c>
      <c r="L1960" s="1" t="s">
        <v>32</v>
      </c>
      <c r="M1960" s="1" t="s">
        <v>9</v>
      </c>
    </row>
    <row r="1961" spans="1:13">
      <c r="A1961" s="1">
        <v>100010766</v>
      </c>
      <c r="B1961" s="1" t="s">
        <v>1138</v>
      </c>
      <c r="C1961" s="1" t="s">
        <v>3538</v>
      </c>
      <c r="D1961" s="1" t="s">
        <v>12</v>
      </c>
      <c r="E1961" s="1" t="s">
        <v>11</v>
      </c>
      <c r="F1961" s="1" t="s">
        <v>12</v>
      </c>
      <c r="G1961" s="1" t="s">
        <v>6053</v>
      </c>
      <c r="H1961" s="1">
        <v>100010766</v>
      </c>
      <c r="I1961" s="1">
        <v>1</v>
      </c>
      <c r="J1961" s="1" t="s">
        <v>3571</v>
      </c>
      <c r="K1961" s="1" t="s">
        <v>3569</v>
      </c>
      <c r="L1961" s="1" t="s">
        <v>32</v>
      </c>
      <c r="M1961" s="1" t="s">
        <v>9</v>
      </c>
    </row>
    <row r="1962" spans="1:13">
      <c r="A1962" s="1">
        <v>100010770</v>
      </c>
      <c r="B1962" s="1" t="s">
        <v>1138</v>
      </c>
      <c r="C1962" s="1" t="s">
        <v>3538</v>
      </c>
      <c r="D1962" s="1" t="s">
        <v>72</v>
      </c>
      <c r="E1962" s="1" t="s">
        <v>20</v>
      </c>
      <c r="F1962" s="1" t="s">
        <v>72</v>
      </c>
      <c r="G1962" s="1" t="s">
        <v>6053</v>
      </c>
      <c r="H1962" s="1">
        <v>100010770</v>
      </c>
      <c r="I1962" s="1">
        <v>1</v>
      </c>
      <c r="J1962" s="1" t="s">
        <v>3572</v>
      </c>
      <c r="K1962" s="1" t="s">
        <v>3044</v>
      </c>
      <c r="L1962" s="1" t="s">
        <v>15</v>
      </c>
      <c r="M1962" s="1" t="s">
        <v>9</v>
      </c>
    </row>
    <row r="1963" spans="1:13">
      <c r="A1963" s="1">
        <v>100010774</v>
      </c>
      <c r="B1963" s="1" t="s">
        <v>1138</v>
      </c>
      <c r="C1963" s="1" t="s">
        <v>3538</v>
      </c>
      <c r="D1963" s="1" t="s">
        <v>3573</v>
      </c>
      <c r="E1963" s="1" t="s">
        <v>27</v>
      </c>
      <c r="F1963" s="1" t="s">
        <v>18</v>
      </c>
      <c r="G1963" s="1" t="s">
        <v>6053</v>
      </c>
      <c r="H1963" s="1">
        <v>100010774</v>
      </c>
      <c r="I1963" s="1">
        <v>1</v>
      </c>
      <c r="J1963" s="1" t="s">
        <v>3574</v>
      </c>
      <c r="K1963" s="1" t="s">
        <v>3044</v>
      </c>
      <c r="L1963" s="1" t="s">
        <v>15</v>
      </c>
      <c r="M1963" s="1" t="s">
        <v>16</v>
      </c>
    </row>
    <row r="1964" spans="1:13">
      <c r="A1964" s="1">
        <v>100010781</v>
      </c>
      <c r="B1964" s="1" t="s">
        <v>1138</v>
      </c>
      <c r="C1964" s="1" t="s">
        <v>3538</v>
      </c>
      <c r="D1964" s="1" t="s">
        <v>46</v>
      </c>
      <c r="E1964" s="1" t="s">
        <v>2</v>
      </c>
      <c r="F1964" s="1" t="s">
        <v>46</v>
      </c>
      <c r="G1964" s="1" t="s">
        <v>6053</v>
      </c>
      <c r="H1964" s="1">
        <v>100010781</v>
      </c>
      <c r="I1964" s="1">
        <v>1</v>
      </c>
      <c r="J1964" s="1" t="s">
        <v>3575</v>
      </c>
      <c r="K1964" s="1" t="s">
        <v>3036</v>
      </c>
      <c r="L1964" s="1" t="s">
        <v>8</v>
      </c>
      <c r="M1964" s="1" t="s">
        <v>9</v>
      </c>
    </row>
    <row r="1965" spans="1:13">
      <c r="A1965" s="1">
        <v>100010786</v>
      </c>
      <c r="B1965" s="1" t="s">
        <v>1138</v>
      </c>
      <c r="C1965" s="1" t="s">
        <v>3538</v>
      </c>
      <c r="D1965" s="1" t="s">
        <v>3576</v>
      </c>
      <c r="E1965" s="1" t="s">
        <v>11</v>
      </c>
      <c r="F1965" s="1" t="s">
        <v>12</v>
      </c>
      <c r="G1965" s="1" t="s">
        <v>6053</v>
      </c>
      <c r="H1965" s="1">
        <v>100010786</v>
      </c>
      <c r="I1965" s="1">
        <v>1</v>
      </c>
      <c r="J1965" s="1" t="s">
        <v>3577</v>
      </c>
      <c r="K1965" s="1" t="s">
        <v>3578</v>
      </c>
      <c r="L1965" s="1" t="s">
        <v>32</v>
      </c>
      <c r="M1965" s="1" t="s">
        <v>16</v>
      </c>
    </row>
    <row r="1966" spans="1:13">
      <c r="A1966" s="1">
        <v>100010790</v>
      </c>
      <c r="B1966" s="1" t="s">
        <v>1138</v>
      </c>
      <c r="C1966" s="1" t="s">
        <v>3538</v>
      </c>
      <c r="D1966" s="1" t="s">
        <v>3579</v>
      </c>
      <c r="E1966" s="1" t="s">
        <v>11</v>
      </c>
      <c r="F1966" s="1" t="s">
        <v>12</v>
      </c>
      <c r="G1966" s="1" t="s">
        <v>6053</v>
      </c>
      <c r="H1966" s="1">
        <v>100010790</v>
      </c>
      <c r="I1966" s="1">
        <v>1</v>
      </c>
      <c r="J1966" s="1" t="s">
        <v>3580</v>
      </c>
      <c r="K1966" s="1" t="s">
        <v>3581</v>
      </c>
      <c r="L1966" s="1" t="s">
        <v>32</v>
      </c>
      <c r="M1966" s="1" t="s">
        <v>9</v>
      </c>
    </row>
    <row r="1967" spans="1:13">
      <c r="A1967" s="1">
        <v>100010799</v>
      </c>
      <c r="B1967" s="1" t="s">
        <v>1138</v>
      </c>
      <c r="C1967" s="1" t="s">
        <v>3538</v>
      </c>
      <c r="D1967" s="1" t="s">
        <v>72</v>
      </c>
      <c r="E1967" s="1" t="s">
        <v>20</v>
      </c>
      <c r="F1967" s="1" t="s">
        <v>72</v>
      </c>
      <c r="G1967" s="1" t="s">
        <v>6053</v>
      </c>
      <c r="H1967" s="1">
        <v>100010799</v>
      </c>
      <c r="I1967" s="1">
        <v>1</v>
      </c>
      <c r="J1967" s="1" t="s">
        <v>3582</v>
      </c>
      <c r="K1967" s="1" t="s">
        <v>3044</v>
      </c>
      <c r="L1967" s="1" t="s">
        <v>15</v>
      </c>
      <c r="M1967" s="1" t="s">
        <v>9</v>
      </c>
    </row>
    <row r="1968" spans="1:13">
      <c r="A1968" s="1">
        <v>100010800</v>
      </c>
      <c r="B1968" s="1" t="s">
        <v>1138</v>
      </c>
      <c r="C1968" s="1" t="s">
        <v>3538</v>
      </c>
      <c r="D1968" s="1" t="s">
        <v>673</v>
      </c>
      <c r="E1968" s="1" t="s">
        <v>2</v>
      </c>
      <c r="F1968" s="1" t="s">
        <v>673</v>
      </c>
      <c r="G1968" s="1" t="s">
        <v>6053</v>
      </c>
      <c r="H1968" s="1">
        <v>100010800</v>
      </c>
      <c r="I1968" s="1">
        <v>1</v>
      </c>
      <c r="J1968" s="1" t="s">
        <v>3582</v>
      </c>
      <c r="K1968" s="1" t="s">
        <v>3036</v>
      </c>
      <c r="L1968" s="1" t="s">
        <v>8</v>
      </c>
      <c r="M1968" s="1" t="s">
        <v>9</v>
      </c>
    </row>
    <row r="1969" spans="1:13">
      <c r="A1969" s="1">
        <v>100010804</v>
      </c>
      <c r="B1969" s="1" t="s">
        <v>1138</v>
      </c>
      <c r="C1969" s="1" t="s">
        <v>3538</v>
      </c>
      <c r="D1969" s="1" t="s">
        <v>176</v>
      </c>
      <c r="E1969" s="1" t="s">
        <v>11</v>
      </c>
      <c r="F1969" s="1" t="s">
        <v>12</v>
      </c>
      <c r="G1969" s="1" t="s">
        <v>6053</v>
      </c>
      <c r="H1969" s="1">
        <v>100010804</v>
      </c>
      <c r="I1969" s="1">
        <v>1</v>
      </c>
      <c r="J1969" s="1" t="s">
        <v>3583</v>
      </c>
      <c r="K1969" s="1" t="s">
        <v>3584</v>
      </c>
      <c r="L1969" s="1" t="s">
        <v>32</v>
      </c>
      <c r="M1969" s="1" t="s">
        <v>9</v>
      </c>
    </row>
    <row r="1970" spans="1:13">
      <c r="A1970" s="1">
        <v>100010817</v>
      </c>
      <c r="B1970" s="1" t="s">
        <v>1138</v>
      </c>
      <c r="C1970" s="1" t="s">
        <v>3587</v>
      </c>
      <c r="D1970" s="1" t="s">
        <v>3585</v>
      </c>
      <c r="E1970" s="1" t="s">
        <v>11</v>
      </c>
      <c r="F1970" s="1" t="s">
        <v>12</v>
      </c>
      <c r="G1970" s="1" t="s">
        <v>6053</v>
      </c>
      <c r="H1970" s="1">
        <v>100010817</v>
      </c>
      <c r="I1970" s="1">
        <v>1</v>
      </c>
      <c r="J1970" s="1" t="s">
        <v>3586</v>
      </c>
      <c r="K1970" s="1" t="s">
        <v>3588</v>
      </c>
      <c r="L1970" s="1" t="s">
        <v>32</v>
      </c>
      <c r="M1970" s="1" t="s">
        <v>9</v>
      </c>
    </row>
    <row r="1971" spans="1:13">
      <c r="A1971" s="1">
        <v>100010822</v>
      </c>
      <c r="B1971" s="1" t="s">
        <v>1138</v>
      </c>
      <c r="C1971" s="1" t="s">
        <v>3587</v>
      </c>
      <c r="D1971" s="1" t="s">
        <v>3589</v>
      </c>
      <c r="E1971" s="1" t="s">
        <v>11</v>
      </c>
      <c r="F1971" s="1" t="s">
        <v>12</v>
      </c>
      <c r="G1971" s="1" t="s">
        <v>6053</v>
      </c>
      <c r="H1971" s="1">
        <v>100010822</v>
      </c>
      <c r="I1971" s="1">
        <v>1</v>
      </c>
      <c r="J1971" s="1" t="s">
        <v>3590</v>
      </c>
      <c r="K1971" s="1" t="s">
        <v>3591</v>
      </c>
      <c r="L1971" s="1" t="s">
        <v>32</v>
      </c>
      <c r="M1971" s="1" t="s">
        <v>9</v>
      </c>
    </row>
    <row r="1972" spans="1:13">
      <c r="A1972" s="1">
        <v>100010826</v>
      </c>
      <c r="B1972" s="1" t="s">
        <v>1138</v>
      </c>
      <c r="C1972" s="1" t="s">
        <v>3587</v>
      </c>
      <c r="D1972" s="1" t="s">
        <v>199</v>
      </c>
      <c r="E1972" s="1" t="s">
        <v>2</v>
      </c>
      <c r="F1972" s="1" t="s">
        <v>81</v>
      </c>
      <c r="G1972" s="1" t="s">
        <v>6053</v>
      </c>
      <c r="H1972" s="1">
        <v>100010826</v>
      </c>
      <c r="I1972" s="1">
        <v>1</v>
      </c>
      <c r="J1972" s="1" t="s">
        <v>3592</v>
      </c>
      <c r="K1972" s="1" t="s">
        <v>3036</v>
      </c>
      <c r="L1972" s="1" t="s">
        <v>8</v>
      </c>
      <c r="M1972" s="1" t="s">
        <v>9</v>
      </c>
    </row>
    <row r="1973" spans="1:13">
      <c r="A1973" s="1">
        <v>100010829</v>
      </c>
      <c r="B1973" s="1" t="s">
        <v>1138</v>
      </c>
      <c r="C1973" s="1" t="s">
        <v>3587</v>
      </c>
      <c r="D1973" s="1" t="s">
        <v>176</v>
      </c>
      <c r="E1973" s="1" t="s">
        <v>11</v>
      </c>
      <c r="F1973" s="1" t="s">
        <v>407</v>
      </c>
      <c r="G1973" s="1" t="s">
        <v>6053</v>
      </c>
      <c r="H1973" s="1">
        <v>100010829</v>
      </c>
      <c r="I1973" s="1">
        <v>1</v>
      </c>
      <c r="J1973" s="1" t="s">
        <v>3593</v>
      </c>
      <c r="K1973" s="1" t="s">
        <v>3594</v>
      </c>
      <c r="L1973" s="1" t="s">
        <v>32</v>
      </c>
      <c r="M1973" s="1" t="s">
        <v>9</v>
      </c>
    </row>
    <row r="1974" spans="1:13">
      <c r="A1974" s="1">
        <v>100010835</v>
      </c>
      <c r="B1974" s="1" t="s">
        <v>1138</v>
      </c>
      <c r="C1974" s="1" t="s">
        <v>3587</v>
      </c>
      <c r="D1974" s="1" t="s">
        <v>12</v>
      </c>
      <c r="E1974" s="1" t="s">
        <v>11</v>
      </c>
      <c r="F1974" s="1" t="s">
        <v>407</v>
      </c>
      <c r="G1974" s="1" t="s">
        <v>6053</v>
      </c>
      <c r="H1974" s="1">
        <v>100010835</v>
      </c>
      <c r="I1974" s="1">
        <v>1</v>
      </c>
      <c r="J1974" s="1" t="s">
        <v>3595</v>
      </c>
      <c r="K1974" s="1" t="s">
        <v>3596</v>
      </c>
      <c r="L1974" s="1" t="s">
        <v>32</v>
      </c>
      <c r="M1974" s="1" t="s">
        <v>16</v>
      </c>
    </row>
    <row r="1975" spans="1:13">
      <c r="A1975" s="1">
        <v>100010838</v>
      </c>
      <c r="B1975" s="1" t="s">
        <v>1138</v>
      </c>
      <c r="C1975" s="1" t="s">
        <v>3587</v>
      </c>
      <c r="D1975" s="1" t="s">
        <v>3597</v>
      </c>
      <c r="E1975" s="1" t="s">
        <v>11</v>
      </c>
      <c r="F1975" s="1" t="s">
        <v>12</v>
      </c>
      <c r="G1975" s="1" t="s">
        <v>6053</v>
      </c>
      <c r="H1975" s="1">
        <v>100010838</v>
      </c>
      <c r="I1975" s="1">
        <v>1</v>
      </c>
      <c r="J1975" s="1" t="s">
        <v>3598</v>
      </c>
      <c r="K1975" s="1" t="s">
        <v>3599</v>
      </c>
      <c r="L1975" s="1" t="s">
        <v>32</v>
      </c>
      <c r="M1975" s="1" t="s">
        <v>9</v>
      </c>
    </row>
    <row r="1976" spans="1:13">
      <c r="A1976" s="1">
        <v>100010843</v>
      </c>
      <c r="B1976" s="1" t="s">
        <v>1138</v>
      </c>
      <c r="C1976" s="1" t="s">
        <v>3587</v>
      </c>
      <c r="D1976" s="1" t="s">
        <v>3600</v>
      </c>
      <c r="E1976" s="1" t="s">
        <v>20</v>
      </c>
      <c r="F1976" s="1" t="s">
        <v>72</v>
      </c>
      <c r="G1976" s="1" t="s">
        <v>6053</v>
      </c>
      <c r="H1976" s="1">
        <v>100010843</v>
      </c>
      <c r="I1976" s="1">
        <v>2</v>
      </c>
      <c r="J1976" s="1" t="s">
        <v>3601</v>
      </c>
      <c r="K1976" s="1" t="s">
        <v>3602</v>
      </c>
      <c r="L1976" s="1" t="s">
        <v>44</v>
      </c>
      <c r="M1976" s="1" t="s">
        <v>9</v>
      </c>
    </row>
    <row r="1977" spans="1:13">
      <c r="A1977" s="1">
        <v>100010848</v>
      </c>
      <c r="B1977" s="1" t="s">
        <v>1138</v>
      </c>
      <c r="C1977" s="1" t="s">
        <v>3587</v>
      </c>
      <c r="D1977" s="1" t="s">
        <v>176</v>
      </c>
      <c r="E1977" s="1" t="s">
        <v>11</v>
      </c>
      <c r="F1977" s="1" t="s">
        <v>12</v>
      </c>
      <c r="G1977" s="1" t="s">
        <v>6053</v>
      </c>
      <c r="H1977" s="1">
        <v>100010848</v>
      </c>
      <c r="I1977" s="1">
        <v>1</v>
      </c>
      <c r="J1977" s="1" t="s">
        <v>3603</v>
      </c>
      <c r="K1977" s="1" t="s">
        <v>3604</v>
      </c>
      <c r="L1977" s="1" t="s">
        <v>32</v>
      </c>
      <c r="M1977" s="1" t="s">
        <v>9</v>
      </c>
    </row>
    <row r="1978" spans="1:13">
      <c r="A1978" s="1">
        <v>100010851</v>
      </c>
      <c r="B1978" s="1" t="s">
        <v>1138</v>
      </c>
      <c r="C1978" s="1" t="s">
        <v>3587</v>
      </c>
      <c r="D1978" s="1" t="s">
        <v>150</v>
      </c>
      <c r="E1978" s="1" t="s">
        <v>11</v>
      </c>
      <c r="F1978" s="1" t="s">
        <v>12</v>
      </c>
      <c r="G1978" s="1" t="s">
        <v>6053</v>
      </c>
      <c r="H1978" s="1">
        <v>100010851</v>
      </c>
      <c r="I1978" s="1">
        <v>1</v>
      </c>
      <c r="J1978" s="1" t="s">
        <v>3605</v>
      </c>
      <c r="K1978" s="1" t="s">
        <v>3606</v>
      </c>
      <c r="L1978" s="1" t="s">
        <v>44</v>
      </c>
      <c r="M1978" s="1" t="s">
        <v>16</v>
      </c>
    </row>
    <row r="1979" spans="1:13">
      <c r="A1979" s="1">
        <v>100010854</v>
      </c>
      <c r="B1979" s="1" t="s">
        <v>1138</v>
      </c>
      <c r="C1979" s="1" t="s">
        <v>3587</v>
      </c>
      <c r="D1979" s="1" t="s">
        <v>176</v>
      </c>
      <c r="E1979" s="1" t="s">
        <v>11</v>
      </c>
      <c r="F1979" s="1" t="s">
        <v>407</v>
      </c>
      <c r="G1979" s="1" t="s">
        <v>6053</v>
      </c>
      <c r="H1979" s="1">
        <v>100010854</v>
      </c>
      <c r="I1979" s="1">
        <v>1</v>
      </c>
      <c r="J1979" s="1" t="s">
        <v>3607</v>
      </c>
      <c r="K1979" s="1" t="s">
        <v>3608</v>
      </c>
      <c r="L1979" s="1" t="s">
        <v>32</v>
      </c>
      <c r="M1979" s="1" t="s">
        <v>16</v>
      </c>
    </row>
    <row r="1980" spans="1:13">
      <c r="A1980" s="1">
        <v>100010861</v>
      </c>
      <c r="B1980" s="1" t="s">
        <v>1138</v>
      </c>
      <c r="C1980" s="1" t="s">
        <v>3587</v>
      </c>
      <c r="D1980" s="1" t="s">
        <v>3609</v>
      </c>
      <c r="E1980" s="1" t="s">
        <v>11</v>
      </c>
      <c r="F1980" s="1" t="s">
        <v>12</v>
      </c>
      <c r="G1980" s="1" t="s">
        <v>6053</v>
      </c>
      <c r="H1980" s="1">
        <v>100010861</v>
      </c>
      <c r="I1980" s="1">
        <v>1</v>
      </c>
      <c r="J1980" s="1" t="s">
        <v>3610</v>
      </c>
      <c r="K1980" s="1" t="s">
        <v>3611</v>
      </c>
      <c r="L1980" s="1" t="s">
        <v>32</v>
      </c>
      <c r="M1980" s="1" t="s">
        <v>9</v>
      </c>
    </row>
    <row r="1981" spans="1:13">
      <c r="A1981" s="1">
        <v>100010889</v>
      </c>
      <c r="B1981" s="1" t="s">
        <v>1138</v>
      </c>
      <c r="C1981" s="1" t="s">
        <v>3587</v>
      </c>
      <c r="D1981" s="1" t="s">
        <v>3612</v>
      </c>
      <c r="E1981" s="1" t="s">
        <v>11</v>
      </c>
      <c r="F1981" s="1" t="s">
        <v>12</v>
      </c>
      <c r="G1981" s="1" t="s">
        <v>6053</v>
      </c>
      <c r="H1981" s="1">
        <v>100010889</v>
      </c>
      <c r="I1981" s="1">
        <v>1</v>
      </c>
      <c r="J1981" s="1" t="s">
        <v>3613</v>
      </c>
      <c r="K1981" s="1" t="s">
        <v>1837</v>
      </c>
      <c r="L1981" s="1" t="s">
        <v>39</v>
      </c>
      <c r="M1981" s="1" t="s">
        <v>16</v>
      </c>
    </row>
    <row r="1982" spans="1:13">
      <c r="A1982" s="1">
        <v>100010891</v>
      </c>
      <c r="B1982" s="1" t="s">
        <v>1138</v>
      </c>
      <c r="C1982" s="1" t="s">
        <v>3587</v>
      </c>
      <c r="D1982" s="1" t="s">
        <v>12</v>
      </c>
      <c r="E1982" s="1" t="s">
        <v>11</v>
      </c>
      <c r="F1982" s="1" t="s">
        <v>12</v>
      </c>
      <c r="G1982" s="1" t="s">
        <v>6053</v>
      </c>
      <c r="H1982" s="1">
        <v>100010891</v>
      </c>
      <c r="I1982" s="1">
        <v>1</v>
      </c>
      <c r="J1982" s="1" t="s">
        <v>3614</v>
      </c>
      <c r="K1982" s="1" t="s">
        <v>3615</v>
      </c>
      <c r="L1982" s="1" t="s">
        <v>32</v>
      </c>
      <c r="M1982" s="1" t="s">
        <v>9</v>
      </c>
    </row>
    <row r="1983" spans="1:13">
      <c r="A1983" s="1">
        <v>100010896</v>
      </c>
      <c r="B1983" s="1" t="s">
        <v>1138</v>
      </c>
      <c r="C1983" s="1" t="s">
        <v>3587</v>
      </c>
      <c r="D1983" s="1" t="s">
        <v>1562</v>
      </c>
      <c r="E1983" s="1" t="s">
        <v>27</v>
      </c>
      <c r="F1983" s="1" t="s">
        <v>18</v>
      </c>
      <c r="G1983" s="1" t="s">
        <v>6053</v>
      </c>
      <c r="H1983" s="1">
        <v>100010896</v>
      </c>
      <c r="I1983" s="1">
        <v>1</v>
      </c>
      <c r="J1983" s="1" t="s">
        <v>3616</v>
      </c>
      <c r="K1983" s="1" t="s">
        <v>3044</v>
      </c>
      <c r="L1983" s="1" t="s">
        <v>15</v>
      </c>
      <c r="M1983" s="1" t="s">
        <v>9</v>
      </c>
    </row>
    <row r="1984" spans="1:13">
      <c r="A1984" s="1">
        <v>100010903</v>
      </c>
      <c r="B1984" s="1" t="s">
        <v>1138</v>
      </c>
      <c r="C1984" s="1" t="s">
        <v>3587</v>
      </c>
      <c r="D1984" s="1" t="s">
        <v>12</v>
      </c>
      <c r="E1984" s="1" t="s">
        <v>11</v>
      </c>
      <c r="F1984" s="1" t="s">
        <v>12</v>
      </c>
      <c r="G1984" s="1" t="s">
        <v>6053</v>
      </c>
      <c r="H1984" s="1">
        <v>100010903</v>
      </c>
      <c r="I1984" s="1">
        <v>1</v>
      </c>
      <c r="J1984" s="1" t="s">
        <v>3617</v>
      </c>
      <c r="K1984" s="1" t="s">
        <v>3615</v>
      </c>
      <c r="L1984" s="1" t="s">
        <v>32</v>
      </c>
      <c r="M1984" s="1" t="s">
        <v>9</v>
      </c>
    </row>
    <row r="1985" spans="1:13">
      <c r="A1985" s="1">
        <v>100010905</v>
      </c>
      <c r="B1985" s="1" t="s">
        <v>1138</v>
      </c>
      <c r="C1985" s="1" t="s">
        <v>3587</v>
      </c>
      <c r="D1985" s="1" t="s">
        <v>167</v>
      </c>
      <c r="E1985" s="1" t="s">
        <v>20</v>
      </c>
      <c r="F1985" s="1" t="s">
        <v>167</v>
      </c>
      <c r="G1985" s="1" t="s">
        <v>6053</v>
      </c>
      <c r="H1985" s="1">
        <v>100010905</v>
      </c>
      <c r="I1985" s="1">
        <v>1</v>
      </c>
      <c r="J1985" s="1" t="s">
        <v>3618</v>
      </c>
      <c r="K1985" s="1" t="s">
        <v>3044</v>
      </c>
      <c r="L1985" s="1" t="s">
        <v>15</v>
      </c>
      <c r="M1985" s="1" t="s">
        <v>16</v>
      </c>
    </row>
    <row r="1986" spans="1:13">
      <c r="A1986" s="1">
        <v>100010908</v>
      </c>
      <c r="B1986" s="1" t="s">
        <v>1138</v>
      </c>
      <c r="C1986" s="1" t="s">
        <v>3587</v>
      </c>
      <c r="D1986" s="1" t="s">
        <v>390</v>
      </c>
      <c r="E1986" s="1" t="s">
        <v>20</v>
      </c>
      <c r="F1986" s="1" t="s">
        <v>72</v>
      </c>
      <c r="G1986" s="1" t="s">
        <v>6053</v>
      </c>
      <c r="H1986" s="1">
        <v>100010908</v>
      </c>
      <c r="I1986" s="1">
        <v>1</v>
      </c>
      <c r="J1986" s="1" t="s">
        <v>3619</v>
      </c>
      <c r="K1986" s="1" t="s">
        <v>3044</v>
      </c>
      <c r="L1986" s="1" t="s">
        <v>15</v>
      </c>
      <c r="M1986" s="1" t="s">
        <v>9</v>
      </c>
    </row>
    <row r="1987" spans="1:13">
      <c r="A1987" s="1">
        <v>100010913</v>
      </c>
      <c r="B1987" s="1" t="s">
        <v>1138</v>
      </c>
      <c r="C1987" s="1" t="s">
        <v>3587</v>
      </c>
      <c r="D1987" s="1" t="s">
        <v>238</v>
      </c>
      <c r="E1987" s="1" t="s">
        <v>20</v>
      </c>
      <c r="F1987" s="1" t="s">
        <v>72</v>
      </c>
      <c r="G1987" s="1" t="s">
        <v>6053</v>
      </c>
      <c r="H1987" s="1">
        <v>100010913</v>
      </c>
      <c r="I1987" s="1">
        <v>1</v>
      </c>
      <c r="J1987" s="1" t="s">
        <v>3620</v>
      </c>
      <c r="K1987" s="1" t="s">
        <v>3044</v>
      </c>
      <c r="L1987" s="1" t="s">
        <v>15</v>
      </c>
      <c r="M1987" s="1" t="s">
        <v>9</v>
      </c>
    </row>
    <row r="1988" spans="1:13">
      <c r="A1988" s="1">
        <v>100010918</v>
      </c>
      <c r="B1988" s="1" t="s">
        <v>1138</v>
      </c>
      <c r="C1988" s="1" t="s">
        <v>3587</v>
      </c>
      <c r="D1988" s="1" t="s">
        <v>372</v>
      </c>
      <c r="E1988" s="1" t="s">
        <v>96</v>
      </c>
      <c r="F1988" s="1" t="s">
        <v>97</v>
      </c>
      <c r="G1988" s="1" t="s">
        <v>6053</v>
      </c>
      <c r="H1988" s="1">
        <v>100010918</v>
      </c>
      <c r="I1988" s="1">
        <v>1</v>
      </c>
      <c r="J1988" s="1" t="s">
        <v>3621</v>
      </c>
      <c r="K1988" s="1" t="s">
        <v>3622</v>
      </c>
      <c r="L1988" s="1" t="s">
        <v>44</v>
      </c>
      <c r="M1988" s="1" t="s">
        <v>16</v>
      </c>
    </row>
    <row r="1989" spans="1:13">
      <c r="A1989" s="1">
        <v>100010919</v>
      </c>
      <c r="B1989" s="1" t="s">
        <v>1138</v>
      </c>
      <c r="C1989" s="1" t="s">
        <v>3587</v>
      </c>
      <c r="D1989" s="1" t="s">
        <v>1921</v>
      </c>
      <c r="E1989" s="1" t="s">
        <v>24</v>
      </c>
      <c r="F1989" s="1" t="s">
        <v>64</v>
      </c>
      <c r="G1989" s="1" t="s">
        <v>6053</v>
      </c>
      <c r="H1989" s="1">
        <v>100010919</v>
      </c>
      <c r="I1989" s="1">
        <v>2</v>
      </c>
      <c r="J1989" s="1" t="s">
        <v>3621</v>
      </c>
      <c r="K1989" s="1" t="s">
        <v>3622</v>
      </c>
      <c r="L1989" s="1" t="s">
        <v>44</v>
      </c>
      <c r="M1989" s="1" t="s">
        <v>16</v>
      </c>
    </row>
    <row r="1990" spans="1:13">
      <c r="A1990" s="1">
        <v>100010920</v>
      </c>
      <c r="B1990" s="1" t="s">
        <v>1138</v>
      </c>
      <c r="C1990" s="1" t="s">
        <v>3587</v>
      </c>
      <c r="D1990" s="1" t="s">
        <v>1954</v>
      </c>
      <c r="E1990" s="1" t="s">
        <v>126</v>
      </c>
      <c r="F1990" s="1" t="s">
        <v>127</v>
      </c>
      <c r="G1990" s="1" t="s">
        <v>6053</v>
      </c>
      <c r="H1990" s="1">
        <v>100010920</v>
      </c>
      <c r="I1990" s="1">
        <v>1</v>
      </c>
      <c r="J1990" s="1" t="s">
        <v>3621</v>
      </c>
      <c r="K1990" s="1" t="s">
        <v>3622</v>
      </c>
      <c r="L1990" s="1" t="s">
        <v>44</v>
      </c>
      <c r="M1990" s="1" t="s">
        <v>16</v>
      </c>
    </row>
    <row r="1991" spans="1:13">
      <c r="A1991" s="1">
        <v>100010922</v>
      </c>
      <c r="B1991" s="1" t="s">
        <v>1138</v>
      </c>
      <c r="C1991" s="1" t="s">
        <v>3587</v>
      </c>
      <c r="D1991" s="1" t="s">
        <v>199</v>
      </c>
      <c r="E1991" s="1" t="s">
        <v>2</v>
      </c>
      <c r="F1991" s="1" t="s">
        <v>81</v>
      </c>
      <c r="G1991" s="1" t="s">
        <v>6053</v>
      </c>
      <c r="H1991" s="1">
        <v>100010922</v>
      </c>
      <c r="I1991" s="1">
        <v>1</v>
      </c>
      <c r="J1991" s="1" t="s">
        <v>3623</v>
      </c>
      <c r="K1991" s="1" t="s">
        <v>3036</v>
      </c>
      <c r="L1991" s="1" t="s">
        <v>8</v>
      </c>
      <c r="M1991" s="1" t="s">
        <v>9</v>
      </c>
    </row>
    <row r="1992" spans="1:13">
      <c r="A1992" s="1">
        <v>100010928</v>
      </c>
      <c r="B1992" s="1" t="s">
        <v>1138</v>
      </c>
      <c r="C1992" s="1" t="s">
        <v>3587</v>
      </c>
      <c r="D1992" s="1" t="s">
        <v>2116</v>
      </c>
      <c r="E1992" s="1" t="s">
        <v>20</v>
      </c>
      <c r="F1992" s="1" t="s">
        <v>72</v>
      </c>
      <c r="G1992" s="1" t="s">
        <v>6053</v>
      </c>
      <c r="H1992" s="1">
        <v>100010928</v>
      </c>
      <c r="I1992" s="1">
        <v>1</v>
      </c>
      <c r="J1992" s="1" t="s">
        <v>3624</v>
      </c>
      <c r="K1992" s="1" t="s">
        <v>3044</v>
      </c>
      <c r="L1992" s="1" t="s">
        <v>15</v>
      </c>
      <c r="M1992" s="1" t="s">
        <v>9</v>
      </c>
    </row>
    <row r="1993" spans="1:13">
      <c r="A1993" s="1">
        <v>100010935</v>
      </c>
      <c r="B1993" s="1" t="s">
        <v>1138</v>
      </c>
      <c r="C1993" s="1" t="s">
        <v>3587</v>
      </c>
      <c r="D1993" s="1" t="s">
        <v>12</v>
      </c>
      <c r="E1993" s="1" t="s">
        <v>11</v>
      </c>
      <c r="F1993" s="1" t="s">
        <v>12</v>
      </c>
      <c r="G1993" s="1" t="s">
        <v>6053</v>
      </c>
      <c r="H1993" s="1">
        <v>100010935</v>
      </c>
      <c r="I1993" s="1">
        <v>1</v>
      </c>
      <c r="J1993" s="1" t="s">
        <v>3625</v>
      </c>
      <c r="K1993" s="1" t="s">
        <v>3615</v>
      </c>
      <c r="L1993" s="1" t="s">
        <v>32</v>
      </c>
      <c r="M1993" s="1" t="s">
        <v>9</v>
      </c>
    </row>
    <row r="1994" spans="1:13">
      <c r="A1994" s="1">
        <v>100010940</v>
      </c>
      <c r="B1994" s="1" t="s">
        <v>1138</v>
      </c>
      <c r="C1994" s="1" t="s">
        <v>3587</v>
      </c>
      <c r="D1994" s="1" t="s">
        <v>1954</v>
      </c>
      <c r="E1994" s="1" t="s">
        <v>126</v>
      </c>
      <c r="F1994" s="1" t="s">
        <v>127</v>
      </c>
      <c r="G1994" s="1" t="s">
        <v>6053</v>
      </c>
      <c r="H1994" s="1">
        <v>100010940</v>
      </c>
      <c r="I1994" s="1">
        <v>1</v>
      </c>
      <c r="J1994" s="1" t="s">
        <v>3626</v>
      </c>
      <c r="K1994" s="1" t="s">
        <v>3627</v>
      </c>
      <c r="L1994" s="1" t="s">
        <v>44</v>
      </c>
      <c r="M1994" s="1" t="s">
        <v>9</v>
      </c>
    </row>
    <row r="1995" spans="1:13">
      <c r="A1995" s="1">
        <v>100010942</v>
      </c>
      <c r="B1995" s="1" t="s">
        <v>1138</v>
      </c>
      <c r="C1995" s="1" t="s">
        <v>3587</v>
      </c>
      <c r="D1995" s="1" t="s">
        <v>957</v>
      </c>
      <c r="E1995" s="1" t="s">
        <v>20</v>
      </c>
      <c r="F1995" s="1" t="s">
        <v>72</v>
      </c>
      <c r="G1995" s="1" t="s">
        <v>6053</v>
      </c>
      <c r="H1995" s="1">
        <v>100010942</v>
      </c>
      <c r="I1995" s="1">
        <v>1</v>
      </c>
      <c r="J1995" s="1" t="s">
        <v>3628</v>
      </c>
      <c r="K1995" s="1" t="s">
        <v>3629</v>
      </c>
      <c r="L1995" s="1" t="s">
        <v>44</v>
      </c>
      <c r="M1995" s="1" t="s">
        <v>9</v>
      </c>
    </row>
    <row r="1996" spans="1:13">
      <c r="A1996" s="1">
        <v>100010943</v>
      </c>
      <c r="B1996" s="1" t="s">
        <v>1138</v>
      </c>
      <c r="C1996" s="1" t="s">
        <v>3587</v>
      </c>
      <c r="D1996" s="1" t="s">
        <v>12</v>
      </c>
      <c r="E1996" s="1" t="s">
        <v>11</v>
      </c>
      <c r="F1996" s="1" t="s">
        <v>12</v>
      </c>
      <c r="G1996" s="1" t="s">
        <v>6053</v>
      </c>
      <c r="H1996" s="1">
        <v>100010943</v>
      </c>
      <c r="I1996" s="1">
        <v>1</v>
      </c>
      <c r="J1996" s="1" t="s">
        <v>3630</v>
      </c>
      <c r="K1996" s="1" t="s">
        <v>3615</v>
      </c>
      <c r="L1996" s="1" t="s">
        <v>32</v>
      </c>
      <c r="M1996" s="1" t="s">
        <v>9</v>
      </c>
    </row>
    <row r="1997" spans="1:13">
      <c r="A1997" s="1">
        <v>100010951</v>
      </c>
      <c r="B1997" s="1" t="s">
        <v>1138</v>
      </c>
      <c r="C1997" s="1" t="s">
        <v>3587</v>
      </c>
      <c r="D1997" s="1" t="s">
        <v>12</v>
      </c>
      <c r="E1997" s="1" t="s">
        <v>11</v>
      </c>
      <c r="F1997" s="1" t="s">
        <v>12</v>
      </c>
      <c r="G1997" s="1" t="s">
        <v>6053</v>
      </c>
      <c r="H1997" s="1">
        <v>100010951</v>
      </c>
      <c r="I1997" s="1">
        <v>1</v>
      </c>
      <c r="J1997" s="1" t="s">
        <v>3631</v>
      </c>
      <c r="K1997" s="1" t="s">
        <v>3615</v>
      </c>
      <c r="L1997" s="1" t="s">
        <v>32</v>
      </c>
      <c r="M1997" s="1" t="s">
        <v>16</v>
      </c>
    </row>
    <row r="1998" spans="1:13">
      <c r="A1998" s="1">
        <v>100010954</v>
      </c>
      <c r="B1998" s="1" t="s">
        <v>1138</v>
      </c>
      <c r="C1998" s="1" t="s">
        <v>3587</v>
      </c>
      <c r="D1998" s="1" t="s">
        <v>12</v>
      </c>
      <c r="E1998" s="1" t="s">
        <v>11</v>
      </c>
      <c r="F1998" s="1" t="s">
        <v>12</v>
      </c>
      <c r="G1998" s="1" t="s">
        <v>6053</v>
      </c>
      <c r="H1998" s="1">
        <v>100010954</v>
      </c>
      <c r="I1998" s="1">
        <v>1</v>
      </c>
      <c r="J1998" s="1" t="s">
        <v>3632</v>
      </c>
      <c r="K1998" s="1" t="s">
        <v>3615</v>
      </c>
      <c r="L1998" s="1" t="s">
        <v>32</v>
      </c>
      <c r="M1998" s="1" t="s">
        <v>16</v>
      </c>
    </row>
    <row r="1999" spans="1:13">
      <c r="A1999" s="1">
        <v>100010960</v>
      </c>
      <c r="B1999" s="1" t="s">
        <v>1138</v>
      </c>
      <c r="C1999" s="1" t="s">
        <v>3587</v>
      </c>
      <c r="D1999" s="1" t="s">
        <v>3633</v>
      </c>
      <c r="E1999" s="1" t="s">
        <v>2</v>
      </c>
      <c r="F1999" s="1" t="s">
        <v>1355</v>
      </c>
      <c r="G1999" s="1" t="s">
        <v>6053</v>
      </c>
      <c r="H1999" s="1">
        <v>100010960</v>
      </c>
      <c r="I1999" s="1">
        <v>2</v>
      </c>
      <c r="J1999" s="1" t="s">
        <v>3634</v>
      </c>
      <c r="K1999" s="1" t="s">
        <v>3635</v>
      </c>
      <c r="L1999" s="1" t="s">
        <v>44</v>
      </c>
      <c r="M1999" s="1" t="s">
        <v>16</v>
      </c>
    </row>
    <row r="2000" spans="1:13">
      <c r="A2000" s="1">
        <v>100010964</v>
      </c>
      <c r="B2000" s="1" t="s">
        <v>1138</v>
      </c>
      <c r="C2000" s="1" t="s">
        <v>3587</v>
      </c>
      <c r="D2000" s="1" t="s">
        <v>46</v>
      </c>
      <c r="E2000" s="1" t="s">
        <v>2</v>
      </c>
      <c r="F2000" s="1" t="s">
        <v>46</v>
      </c>
      <c r="G2000" s="1" t="s">
        <v>6053</v>
      </c>
      <c r="H2000" s="1">
        <v>100010964</v>
      </c>
      <c r="I2000" s="1">
        <v>1</v>
      </c>
      <c r="J2000" s="1" t="s">
        <v>3636</v>
      </c>
      <c r="K2000" s="1" t="s">
        <v>3036</v>
      </c>
      <c r="L2000" s="1" t="s">
        <v>8</v>
      </c>
      <c r="M2000" s="1" t="s">
        <v>9</v>
      </c>
    </row>
    <row r="2001" spans="1:13">
      <c r="A2001" s="1">
        <v>100010965</v>
      </c>
      <c r="B2001" s="1" t="s">
        <v>1138</v>
      </c>
      <c r="C2001" s="1" t="s">
        <v>3587</v>
      </c>
      <c r="D2001" s="1" t="s">
        <v>134</v>
      </c>
      <c r="E2001" s="1" t="s">
        <v>20</v>
      </c>
      <c r="F2001" s="1" t="s">
        <v>21</v>
      </c>
      <c r="G2001" s="1" t="s">
        <v>6053</v>
      </c>
      <c r="H2001" s="1">
        <v>100010965</v>
      </c>
      <c r="I2001" s="1">
        <v>1</v>
      </c>
      <c r="J2001" s="1" t="s">
        <v>3637</v>
      </c>
      <c r="K2001" s="1" t="s">
        <v>3044</v>
      </c>
      <c r="L2001" s="1" t="s">
        <v>15</v>
      </c>
      <c r="M2001" s="1" t="s">
        <v>9</v>
      </c>
    </row>
    <row r="2002" spans="1:13">
      <c r="A2002" s="1">
        <v>100010974</v>
      </c>
      <c r="B2002" s="1" t="s">
        <v>1138</v>
      </c>
      <c r="C2002" s="1" t="s">
        <v>3587</v>
      </c>
      <c r="D2002" s="1" t="s">
        <v>3638</v>
      </c>
      <c r="E2002" s="1" t="s">
        <v>11</v>
      </c>
      <c r="F2002" s="1" t="s">
        <v>12</v>
      </c>
      <c r="G2002" s="1" t="s">
        <v>6053</v>
      </c>
      <c r="H2002" s="1">
        <v>100010974</v>
      </c>
      <c r="I2002" s="1">
        <v>1</v>
      </c>
      <c r="J2002" s="1" t="s">
        <v>3639</v>
      </c>
      <c r="K2002" s="1" t="s">
        <v>3640</v>
      </c>
      <c r="L2002" s="1" t="s">
        <v>32</v>
      </c>
      <c r="M2002" s="1" t="s">
        <v>16</v>
      </c>
    </row>
    <row r="2003" spans="1:13">
      <c r="A2003" s="1">
        <v>100010981</v>
      </c>
      <c r="B2003" s="1" t="s">
        <v>1138</v>
      </c>
      <c r="C2003" s="1" t="s">
        <v>3642</v>
      </c>
      <c r="D2003" s="1" t="s">
        <v>176</v>
      </c>
      <c r="E2003" s="1" t="s">
        <v>11</v>
      </c>
      <c r="F2003" s="1" t="s">
        <v>12</v>
      </c>
      <c r="G2003" s="1" t="s">
        <v>6053</v>
      </c>
      <c r="H2003" s="1">
        <v>100010981</v>
      </c>
      <c r="I2003" s="1">
        <v>1</v>
      </c>
      <c r="J2003" s="1" t="s">
        <v>3641</v>
      </c>
      <c r="K2003" s="1" t="s">
        <v>3643</v>
      </c>
      <c r="L2003" s="1" t="s">
        <v>32</v>
      </c>
      <c r="M2003" s="1" t="s">
        <v>9</v>
      </c>
    </row>
    <row r="2004" spans="1:13">
      <c r="A2004" s="1">
        <v>100010985</v>
      </c>
      <c r="B2004" s="1" t="s">
        <v>1138</v>
      </c>
      <c r="C2004" s="1" t="s">
        <v>3642</v>
      </c>
      <c r="D2004" s="1" t="s">
        <v>12</v>
      </c>
      <c r="E2004" s="1" t="s">
        <v>11</v>
      </c>
      <c r="F2004" s="1" t="s">
        <v>12</v>
      </c>
      <c r="G2004" s="1" t="s">
        <v>6053</v>
      </c>
      <c r="H2004" s="1">
        <v>100010985</v>
      </c>
      <c r="I2004" s="1">
        <v>1</v>
      </c>
      <c r="J2004" s="1" t="s">
        <v>3644</v>
      </c>
      <c r="K2004" s="1" t="s">
        <v>3645</v>
      </c>
      <c r="L2004" s="1" t="s">
        <v>32</v>
      </c>
      <c r="M2004" s="1" t="s">
        <v>16</v>
      </c>
    </row>
    <row r="2005" spans="1:13">
      <c r="A2005" s="1">
        <v>100010987</v>
      </c>
      <c r="B2005" s="1" t="s">
        <v>1138</v>
      </c>
      <c r="C2005" s="1" t="s">
        <v>3642</v>
      </c>
      <c r="D2005" s="1" t="s">
        <v>1954</v>
      </c>
      <c r="E2005" s="1" t="s">
        <v>126</v>
      </c>
      <c r="F2005" s="1" t="s">
        <v>127</v>
      </c>
      <c r="G2005" s="1" t="s">
        <v>6053</v>
      </c>
      <c r="H2005" s="1">
        <v>100010987</v>
      </c>
      <c r="I2005" s="1">
        <v>1</v>
      </c>
      <c r="J2005" s="1" t="s">
        <v>3646</v>
      </c>
      <c r="K2005" s="1" t="s">
        <v>2975</v>
      </c>
      <c r="L2005" s="1" t="s">
        <v>44</v>
      </c>
      <c r="M2005" s="1" t="s">
        <v>9</v>
      </c>
    </row>
    <row r="2006" spans="1:13">
      <c r="A2006" s="1">
        <v>100010995</v>
      </c>
      <c r="B2006" s="1" t="s">
        <v>1138</v>
      </c>
      <c r="C2006" s="1" t="s">
        <v>3642</v>
      </c>
      <c r="D2006" s="1" t="s">
        <v>176</v>
      </c>
      <c r="E2006" s="1" t="s">
        <v>11</v>
      </c>
      <c r="F2006" s="1" t="s">
        <v>12</v>
      </c>
      <c r="G2006" s="1" t="s">
        <v>6053</v>
      </c>
      <c r="H2006" s="1">
        <v>100010995</v>
      </c>
      <c r="I2006" s="1">
        <v>1</v>
      </c>
      <c r="J2006" s="1" t="s">
        <v>3647</v>
      </c>
      <c r="K2006" s="1" t="s">
        <v>3648</v>
      </c>
      <c r="L2006" s="1" t="s">
        <v>32</v>
      </c>
      <c r="M2006" s="1" t="s">
        <v>16</v>
      </c>
    </row>
    <row r="2007" spans="1:13">
      <c r="A2007" s="1">
        <v>100010999</v>
      </c>
      <c r="B2007" s="1" t="s">
        <v>1138</v>
      </c>
      <c r="C2007" s="1" t="s">
        <v>3642</v>
      </c>
      <c r="D2007" s="1" t="s">
        <v>176</v>
      </c>
      <c r="E2007" s="1" t="s">
        <v>11</v>
      </c>
      <c r="F2007" s="1" t="s">
        <v>12</v>
      </c>
      <c r="G2007" s="1" t="s">
        <v>6053</v>
      </c>
      <c r="H2007" s="1">
        <v>100010999</v>
      </c>
      <c r="I2007" s="1">
        <v>1</v>
      </c>
      <c r="J2007" s="1" t="s">
        <v>3649</v>
      </c>
      <c r="K2007" s="1" t="s">
        <v>3650</v>
      </c>
      <c r="L2007" s="1" t="s">
        <v>32</v>
      </c>
      <c r="M2007" s="1" t="s">
        <v>9</v>
      </c>
    </row>
    <row r="2008" spans="1:13">
      <c r="A2008" s="1">
        <v>100011004</v>
      </c>
      <c r="B2008" s="1" t="s">
        <v>1138</v>
      </c>
      <c r="C2008" s="1" t="s">
        <v>3642</v>
      </c>
      <c r="D2008" s="1" t="s">
        <v>3651</v>
      </c>
      <c r="E2008" s="1" t="s">
        <v>27</v>
      </c>
      <c r="F2008" s="1" t="s">
        <v>18</v>
      </c>
      <c r="G2008" s="1" t="s">
        <v>6053</v>
      </c>
      <c r="H2008" s="1">
        <v>100011004</v>
      </c>
      <c r="I2008" s="1">
        <v>1</v>
      </c>
      <c r="J2008" s="1" t="s">
        <v>3652</v>
      </c>
      <c r="K2008" s="1" t="s">
        <v>3044</v>
      </c>
      <c r="L2008" s="1" t="s">
        <v>15</v>
      </c>
      <c r="M2008" s="1" t="s">
        <v>16</v>
      </c>
    </row>
    <row r="2009" spans="1:13">
      <c r="A2009" s="1">
        <v>100011010</v>
      </c>
      <c r="B2009" s="1" t="s">
        <v>1138</v>
      </c>
      <c r="C2009" s="1" t="s">
        <v>3642</v>
      </c>
      <c r="D2009" s="1" t="s">
        <v>750</v>
      </c>
      <c r="E2009" s="1" t="s">
        <v>20</v>
      </c>
      <c r="F2009" s="1" t="s">
        <v>72</v>
      </c>
      <c r="G2009" s="1" t="s">
        <v>6053</v>
      </c>
      <c r="H2009" s="1">
        <v>100011010</v>
      </c>
      <c r="I2009" s="1">
        <v>1</v>
      </c>
      <c r="J2009" s="1" t="s">
        <v>3653</v>
      </c>
      <c r="K2009" s="1" t="s">
        <v>3044</v>
      </c>
      <c r="L2009" s="1" t="s">
        <v>15</v>
      </c>
      <c r="M2009" s="1" t="s">
        <v>16</v>
      </c>
    </row>
    <row r="2010" spans="1:13">
      <c r="A2010" s="1">
        <v>100011012</v>
      </c>
      <c r="B2010" s="1" t="s">
        <v>1138</v>
      </c>
      <c r="C2010" s="1" t="s">
        <v>3642</v>
      </c>
      <c r="D2010" s="1" t="s">
        <v>841</v>
      </c>
      <c r="E2010" s="1" t="s">
        <v>2</v>
      </c>
      <c r="F2010" s="1" t="s">
        <v>277</v>
      </c>
      <c r="G2010" s="1" t="s">
        <v>6054</v>
      </c>
      <c r="H2010" s="1">
        <v>100017480</v>
      </c>
      <c r="I2010" s="1">
        <v>8</v>
      </c>
      <c r="J2010" s="1" t="s">
        <v>3654</v>
      </c>
      <c r="K2010" s="1" t="s">
        <v>3036</v>
      </c>
      <c r="L2010" s="1" t="s">
        <v>8</v>
      </c>
      <c r="M2010" s="1" t="s">
        <v>9</v>
      </c>
    </row>
    <row r="2011" spans="1:13">
      <c r="A2011" s="1">
        <v>100011014</v>
      </c>
      <c r="B2011" s="1" t="s">
        <v>1138</v>
      </c>
      <c r="C2011" s="1" t="s">
        <v>3642</v>
      </c>
      <c r="D2011" s="1" t="s">
        <v>1929</v>
      </c>
      <c r="E2011" s="1" t="s">
        <v>2</v>
      </c>
      <c r="F2011" s="1" t="s">
        <v>289</v>
      </c>
      <c r="G2011" s="1" t="s">
        <v>6054</v>
      </c>
      <c r="H2011" s="1">
        <v>100017480</v>
      </c>
      <c r="I2011" s="1">
        <v>8</v>
      </c>
      <c r="J2011" s="1" t="s">
        <v>3654</v>
      </c>
      <c r="K2011" s="1" t="s">
        <v>3036</v>
      </c>
      <c r="L2011" s="1" t="s">
        <v>8</v>
      </c>
      <c r="M2011" s="1" t="s">
        <v>9</v>
      </c>
    </row>
    <row r="2012" spans="1:13">
      <c r="A2012" s="1">
        <v>100011015</v>
      </c>
      <c r="B2012" s="1" t="s">
        <v>1138</v>
      </c>
      <c r="C2012" s="1" t="s">
        <v>3642</v>
      </c>
      <c r="D2012" s="1" t="s">
        <v>3655</v>
      </c>
      <c r="E2012" s="1" t="s">
        <v>2</v>
      </c>
      <c r="F2012" s="1" t="s">
        <v>3656</v>
      </c>
      <c r="G2012" s="1" t="s">
        <v>6054</v>
      </c>
      <c r="H2012" s="1">
        <v>100017480</v>
      </c>
      <c r="I2012" s="1">
        <v>8</v>
      </c>
      <c r="J2012" s="1" t="s">
        <v>3654</v>
      </c>
      <c r="K2012" s="1" t="s">
        <v>3036</v>
      </c>
      <c r="L2012" s="1" t="s">
        <v>8</v>
      </c>
      <c r="M2012" s="1" t="s">
        <v>9</v>
      </c>
    </row>
    <row r="2013" spans="1:13">
      <c r="A2013" s="1">
        <v>100011019</v>
      </c>
      <c r="B2013" s="1" t="s">
        <v>1138</v>
      </c>
      <c r="C2013" s="1" t="s">
        <v>3642</v>
      </c>
      <c r="D2013" s="1" t="s">
        <v>3657</v>
      </c>
      <c r="E2013" s="1" t="s">
        <v>11</v>
      </c>
      <c r="F2013" s="1" t="s">
        <v>12</v>
      </c>
      <c r="G2013" s="1" t="s">
        <v>6053</v>
      </c>
      <c r="H2013" s="1">
        <v>100011019</v>
      </c>
      <c r="I2013" s="1">
        <v>1</v>
      </c>
      <c r="J2013" s="1" t="s">
        <v>3658</v>
      </c>
      <c r="K2013" s="1" t="s">
        <v>1837</v>
      </c>
      <c r="L2013" s="1" t="s">
        <v>39</v>
      </c>
      <c r="M2013" s="1" t="s">
        <v>16</v>
      </c>
    </row>
    <row r="2014" spans="1:13">
      <c r="A2014" s="1">
        <v>100011022</v>
      </c>
      <c r="B2014" s="1" t="s">
        <v>1138</v>
      </c>
      <c r="C2014" s="1" t="s">
        <v>3642</v>
      </c>
      <c r="D2014" s="1" t="s">
        <v>3659</v>
      </c>
      <c r="E2014" s="1" t="s">
        <v>11</v>
      </c>
      <c r="F2014" s="1" t="s">
        <v>12</v>
      </c>
      <c r="G2014" s="1" t="s">
        <v>6053</v>
      </c>
      <c r="H2014" s="1">
        <v>100011022</v>
      </c>
      <c r="I2014" s="1">
        <v>1</v>
      </c>
      <c r="J2014" s="1" t="s">
        <v>3660</v>
      </c>
      <c r="K2014" s="1" t="s">
        <v>3661</v>
      </c>
      <c r="L2014" s="1" t="s">
        <v>32</v>
      </c>
      <c r="M2014" s="1" t="s">
        <v>16</v>
      </c>
    </row>
    <row r="2015" spans="1:13">
      <c r="A2015" s="1">
        <v>100011033</v>
      </c>
      <c r="B2015" s="1" t="s">
        <v>1138</v>
      </c>
      <c r="C2015" s="1" t="s">
        <v>3642</v>
      </c>
      <c r="D2015" s="1" t="s">
        <v>176</v>
      </c>
      <c r="E2015" s="1" t="s">
        <v>11</v>
      </c>
      <c r="F2015" s="1" t="s">
        <v>12</v>
      </c>
      <c r="G2015" s="1" t="s">
        <v>6053</v>
      </c>
      <c r="H2015" s="1">
        <v>100011033</v>
      </c>
      <c r="I2015" s="1">
        <v>1</v>
      </c>
      <c r="J2015" s="1" t="s">
        <v>3662</v>
      </c>
      <c r="K2015" s="1" t="s">
        <v>3663</v>
      </c>
      <c r="L2015" s="1" t="s">
        <v>32</v>
      </c>
      <c r="M2015" s="1" t="s">
        <v>9</v>
      </c>
    </row>
    <row r="2016" spans="1:13">
      <c r="A2016" s="1">
        <v>100011038</v>
      </c>
      <c r="B2016" s="1" t="s">
        <v>1138</v>
      </c>
      <c r="C2016" s="1" t="s">
        <v>3642</v>
      </c>
      <c r="D2016" s="1" t="s">
        <v>176</v>
      </c>
      <c r="E2016" s="1" t="s">
        <v>11</v>
      </c>
      <c r="F2016" s="1" t="s">
        <v>12</v>
      </c>
      <c r="G2016" s="1" t="s">
        <v>6053</v>
      </c>
      <c r="H2016" s="1">
        <v>100011038</v>
      </c>
      <c r="I2016" s="1">
        <v>1</v>
      </c>
      <c r="J2016" s="1" t="s">
        <v>3664</v>
      </c>
      <c r="K2016" s="1" t="s">
        <v>3665</v>
      </c>
      <c r="L2016" s="1" t="s">
        <v>32</v>
      </c>
      <c r="M2016" s="1" t="s">
        <v>16</v>
      </c>
    </row>
    <row r="2017" spans="1:13">
      <c r="A2017" s="1">
        <v>100011051</v>
      </c>
      <c r="B2017" s="1" t="s">
        <v>1138</v>
      </c>
      <c r="C2017" s="1" t="s">
        <v>3642</v>
      </c>
      <c r="D2017" s="1" t="s">
        <v>72</v>
      </c>
      <c r="E2017" s="1" t="s">
        <v>20</v>
      </c>
      <c r="F2017" s="1" t="s">
        <v>72</v>
      </c>
      <c r="G2017" s="1" t="s">
        <v>6053</v>
      </c>
      <c r="H2017" s="1">
        <v>100011051</v>
      </c>
      <c r="I2017" s="1">
        <v>1</v>
      </c>
      <c r="J2017" s="1" t="s">
        <v>3666</v>
      </c>
      <c r="K2017" s="1" t="s">
        <v>3044</v>
      </c>
      <c r="L2017" s="1" t="s">
        <v>15</v>
      </c>
      <c r="M2017" s="1" t="s">
        <v>9</v>
      </c>
    </row>
    <row r="2018" spans="1:13">
      <c r="A2018" s="1">
        <v>100011056</v>
      </c>
      <c r="B2018" s="1" t="s">
        <v>1138</v>
      </c>
      <c r="C2018" s="1" t="s">
        <v>3642</v>
      </c>
      <c r="D2018" s="1" t="s">
        <v>12</v>
      </c>
      <c r="E2018" s="1" t="s">
        <v>11</v>
      </c>
      <c r="F2018" s="1" t="s">
        <v>12</v>
      </c>
      <c r="G2018" s="1" t="s">
        <v>6053</v>
      </c>
      <c r="H2018" s="1">
        <v>100011056</v>
      </c>
      <c r="I2018" s="1">
        <v>1</v>
      </c>
      <c r="J2018" s="1" t="s">
        <v>3667</v>
      </c>
      <c r="K2018" s="1" t="s">
        <v>3668</v>
      </c>
      <c r="L2018" s="1" t="s">
        <v>32</v>
      </c>
      <c r="M2018" s="1" t="s">
        <v>9</v>
      </c>
    </row>
    <row r="2019" spans="1:13">
      <c r="A2019" s="1">
        <v>100011062</v>
      </c>
      <c r="B2019" s="1" t="s">
        <v>1138</v>
      </c>
      <c r="C2019" s="1" t="s">
        <v>3642</v>
      </c>
      <c r="D2019" s="1" t="s">
        <v>46</v>
      </c>
      <c r="E2019" s="1" t="s">
        <v>2</v>
      </c>
      <c r="F2019" s="1" t="s">
        <v>46</v>
      </c>
      <c r="G2019" s="1" t="s">
        <v>6053</v>
      </c>
      <c r="H2019" s="1">
        <v>100011062</v>
      </c>
      <c r="I2019" s="1">
        <v>1</v>
      </c>
      <c r="J2019" s="1" t="s">
        <v>3669</v>
      </c>
      <c r="K2019" s="1" t="s">
        <v>3036</v>
      </c>
      <c r="L2019" s="1" t="s">
        <v>8</v>
      </c>
      <c r="M2019" s="1" t="s">
        <v>9</v>
      </c>
    </row>
    <row r="2020" spans="1:13">
      <c r="A2020" s="1">
        <v>100011064</v>
      </c>
      <c r="B2020" s="1" t="s">
        <v>1138</v>
      </c>
      <c r="C2020" s="1" t="s">
        <v>3642</v>
      </c>
      <c r="D2020" s="1" t="s">
        <v>1824</v>
      </c>
      <c r="E2020" s="1" t="s">
        <v>11</v>
      </c>
      <c r="F2020" s="1" t="s">
        <v>12</v>
      </c>
      <c r="G2020" s="1" t="s">
        <v>6053</v>
      </c>
      <c r="H2020" s="1">
        <v>100011064</v>
      </c>
      <c r="I2020" s="1">
        <v>1</v>
      </c>
      <c r="J2020" s="1" t="s">
        <v>3670</v>
      </c>
      <c r="K2020" s="1" t="s">
        <v>1837</v>
      </c>
      <c r="L2020" s="1" t="s">
        <v>39</v>
      </c>
      <c r="M2020" s="1" t="s">
        <v>16</v>
      </c>
    </row>
    <row r="2021" spans="1:13">
      <c r="A2021" s="1">
        <v>100011067</v>
      </c>
      <c r="B2021" s="1" t="s">
        <v>1138</v>
      </c>
      <c r="C2021" s="1" t="s">
        <v>3642</v>
      </c>
      <c r="D2021" s="1" t="s">
        <v>3671</v>
      </c>
      <c r="E2021" s="1" t="s">
        <v>11</v>
      </c>
      <c r="F2021" s="1" t="s">
        <v>12</v>
      </c>
      <c r="G2021" s="1" t="s">
        <v>6053</v>
      </c>
      <c r="H2021" s="1">
        <v>100011067</v>
      </c>
      <c r="I2021" s="1">
        <v>1</v>
      </c>
      <c r="J2021" s="1" t="s">
        <v>3672</v>
      </c>
      <c r="K2021" s="1" t="s">
        <v>3673</v>
      </c>
      <c r="L2021" s="1" t="s">
        <v>32</v>
      </c>
      <c r="M2021" s="1" t="s">
        <v>9</v>
      </c>
    </row>
    <row r="2022" spans="1:13">
      <c r="A2022" s="1">
        <v>100011076</v>
      </c>
      <c r="B2022" s="1" t="s">
        <v>1138</v>
      </c>
      <c r="C2022" s="1" t="s">
        <v>3675</v>
      </c>
      <c r="D2022" s="1" t="s">
        <v>120</v>
      </c>
      <c r="E2022" s="1" t="s">
        <v>20</v>
      </c>
      <c r="F2022" s="1" t="s">
        <v>72</v>
      </c>
      <c r="G2022" s="1" t="s">
        <v>6053</v>
      </c>
      <c r="H2022" s="1">
        <v>100011076</v>
      </c>
      <c r="I2022" s="1">
        <v>1</v>
      </c>
      <c r="J2022" s="1" t="s">
        <v>3674</v>
      </c>
      <c r="K2022" s="1" t="s">
        <v>3676</v>
      </c>
      <c r="L2022" s="1" t="s">
        <v>44</v>
      </c>
      <c r="M2022" s="1" t="s">
        <v>9</v>
      </c>
    </row>
    <row r="2023" spans="1:13">
      <c r="A2023" s="1">
        <v>100011081</v>
      </c>
      <c r="B2023" s="1" t="s">
        <v>1138</v>
      </c>
      <c r="C2023" s="1" t="s">
        <v>3675</v>
      </c>
      <c r="D2023" s="1" t="s">
        <v>12</v>
      </c>
      <c r="E2023" s="1" t="s">
        <v>11</v>
      </c>
      <c r="F2023" s="1" t="s">
        <v>12</v>
      </c>
      <c r="G2023" s="1" t="s">
        <v>6053</v>
      </c>
      <c r="H2023" s="1">
        <v>100011081</v>
      </c>
      <c r="I2023" s="1">
        <v>1</v>
      </c>
      <c r="J2023" s="1" t="s">
        <v>3677</v>
      </c>
      <c r="K2023" s="1" t="s">
        <v>3678</v>
      </c>
      <c r="L2023" s="1" t="s">
        <v>32</v>
      </c>
      <c r="M2023" s="1" t="s">
        <v>16</v>
      </c>
    </row>
    <row r="2024" spans="1:13">
      <c r="A2024" s="1">
        <v>100011096</v>
      </c>
      <c r="B2024" s="1" t="s">
        <v>1138</v>
      </c>
      <c r="C2024" s="1" t="s">
        <v>3675</v>
      </c>
      <c r="D2024" s="1" t="s">
        <v>12</v>
      </c>
      <c r="E2024" s="1" t="s">
        <v>11</v>
      </c>
      <c r="F2024" s="1" t="s">
        <v>12</v>
      </c>
      <c r="G2024" s="1" t="s">
        <v>6053</v>
      </c>
      <c r="H2024" s="1">
        <v>100011096</v>
      </c>
      <c r="I2024" s="1">
        <v>1</v>
      </c>
      <c r="J2024" s="1" t="s">
        <v>3679</v>
      </c>
      <c r="K2024" s="1" t="s">
        <v>3680</v>
      </c>
      <c r="L2024" s="1" t="s">
        <v>32</v>
      </c>
      <c r="M2024" s="1" t="s">
        <v>16</v>
      </c>
    </row>
    <row r="2025" spans="1:13">
      <c r="A2025" s="1">
        <v>100011100</v>
      </c>
      <c r="B2025" s="1" t="s">
        <v>1138</v>
      </c>
      <c r="C2025" s="1" t="s">
        <v>3675</v>
      </c>
      <c r="D2025" s="1" t="s">
        <v>176</v>
      </c>
      <c r="E2025" s="1" t="s">
        <v>11</v>
      </c>
      <c r="F2025" s="1" t="s">
        <v>12</v>
      </c>
      <c r="G2025" s="1" t="s">
        <v>6053</v>
      </c>
      <c r="H2025" s="1">
        <v>100011100</v>
      </c>
      <c r="I2025" s="1">
        <v>1</v>
      </c>
      <c r="J2025" s="1" t="s">
        <v>3681</v>
      </c>
      <c r="K2025" s="1" t="s">
        <v>3682</v>
      </c>
      <c r="L2025" s="1" t="s">
        <v>32</v>
      </c>
      <c r="M2025" s="1" t="s">
        <v>9</v>
      </c>
    </row>
    <row r="2026" spans="1:13">
      <c r="A2026" s="1">
        <v>100011108</v>
      </c>
      <c r="B2026" s="1" t="s">
        <v>1138</v>
      </c>
      <c r="C2026" s="1" t="s">
        <v>3675</v>
      </c>
      <c r="D2026" s="1" t="s">
        <v>12</v>
      </c>
      <c r="E2026" s="1" t="s">
        <v>11</v>
      </c>
      <c r="F2026" s="1" t="s">
        <v>12</v>
      </c>
      <c r="G2026" s="1" t="s">
        <v>6053</v>
      </c>
      <c r="H2026" s="1">
        <v>100011108</v>
      </c>
      <c r="I2026" s="1">
        <v>1</v>
      </c>
      <c r="J2026" s="1" t="s">
        <v>3683</v>
      </c>
      <c r="K2026" s="1" t="s">
        <v>3684</v>
      </c>
      <c r="L2026" s="1" t="s">
        <v>32</v>
      </c>
      <c r="M2026" s="1" t="s">
        <v>9</v>
      </c>
    </row>
    <row r="2027" spans="1:13">
      <c r="A2027" s="1">
        <v>100011112</v>
      </c>
      <c r="B2027" s="1" t="s">
        <v>1138</v>
      </c>
      <c r="C2027" s="1" t="s">
        <v>3675</v>
      </c>
      <c r="D2027" s="1" t="s">
        <v>3685</v>
      </c>
      <c r="E2027" s="1" t="s">
        <v>11</v>
      </c>
      <c r="F2027" s="1" t="s">
        <v>12</v>
      </c>
      <c r="G2027" s="1" t="s">
        <v>6054</v>
      </c>
      <c r="H2027" s="1">
        <v>100017351</v>
      </c>
      <c r="I2027" s="1">
        <v>2</v>
      </c>
      <c r="J2027" s="1" t="s">
        <v>3686</v>
      </c>
      <c r="K2027" s="1" t="s">
        <v>3687</v>
      </c>
      <c r="L2027" s="1" t="s">
        <v>44</v>
      </c>
      <c r="M2027" s="1" t="s">
        <v>16</v>
      </c>
    </row>
    <row r="2028" spans="1:13">
      <c r="A2028" s="1">
        <v>100011119</v>
      </c>
      <c r="B2028" s="1" t="s">
        <v>1138</v>
      </c>
      <c r="C2028" s="1" t="s">
        <v>3675</v>
      </c>
      <c r="D2028" s="1" t="s">
        <v>3688</v>
      </c>
      <c r="E2028" s="1" t="s">
        <v>2</v>
      </c>
      <c r="F2028" s="1" t="s">
        <v>81</v>
      </c>
      <c r="G2028" s="1" t="s">
        <v>6054</v>
      </c>
      <c r="H2028" s="1">
        <v>100017481</v>
      </c>
      <c r="I2028" s="1">
        <v>4</v>
      </c>
      <c r="J2028" s="1" t="s">
        <v>3689</v>
      </c>
      <c r="K2028" s="1" t="s">
        <v>3036</v>
      </c>
      <c r="L2028" s="1" t="s">
        <v>8</v>
      </c>
      <c r="M2028" s="1" t="s">
        <v>9</v>
      </c>
    </row>
    <row r="2029" spans="1:13">
      <c r="A2029" s="1">
        <v>100011121</v>
      </c>
      <c r="B2029" s="1" t="s">
        <v>1138</v>
      </c>
      <c r="C2029" s="1" t="s">
        <v>3675</v>
      </c>
      <c r="D2029" s="1" t="s">
        <v>171</v>
      </c>
      <c r="E2029" s="1" t="s">
        <v>27</v>
      </c>
      <c r="F2029" s="1" t="s">
        <v>18</v>
      </c>
      <c r="G2029" s="1" t="s">
        <v>6053</v>
      </c>
      <c r="H2029" s="1">
        <v>100011121</v>
      </c>
      <c r="I2029" s="1">
        <v>1</v>
      </c>
      <c r="J2029" s="1" t="s">
        <v>3690</v>
      </c>
      <c r="K2029" s="1" t="s">
        <v>3687</v>
      </c>
      <c r="L2029" s="1" t="s">
        <v>44</v>
      </c>
      <c r="M2029" s="1" t="s">
        <v>16</v>
      </c>
    </row>
    <row r="2030" spans="1:13">
      <c r="A2030" s="1">
        <v>100011128</v>
      </c>
      <c r="B2030" s="1" t="s">
        <v>1138</v>
      </c>
      <c r="C2030" s="1" t="s">
        <v>3675</v>
      </c>
      <c r="D2030" s="1" t="s">
        <v>673</v>
      </c>
      <c r="E2030" s="1" t="s">
        <v>2</v>
      </c>
      <c r="F2030" s="1" t="s">
        <v>673</v>
      </c>
      <c r="G2030" s="1" t="s">
        <v>6054</v>
      </c>
      <c r="H2030" s="1">
        <v>100011131</v>
      </c>
      <c r="I2030" s="1">
        <v>3</v>
      </c>
      <c r="J2030" s="1" t="s">
        <v>3691</v>
      </c>
      <c r="K2030" s="1" t="s">
        <v>3036</v>
      </c>
      <c r="L2030" s="1" t="s">
        <v>8</v>
      </c>
      <c r="M2030" s="1" t="s">
        <v>9</v>
      </c>
    </row>
    <row r="2031" spans="1:13">
      <c r="A2031" s="1">
        <v>100011129</v>
      </c>
      <c r="B2031" s="1" t="s">
        <v>1138</v>
      </c>
      <c r="C2031" s="1" t="s">
        <v>3675</v>
      </c>
      <c r="D2031" s="1" t="s">
        <v>3692</v>
      </c>
      <c r="E2031" s="1" t="s">
        <v>2</v>
      </c>
      <c r="F2031" s="1" t="s">
        <v>3693</v>
      </c>
      <c r="G2031" s="1" t="s">
        <v>6054</v>
      </c>
      <c r="H2031" s="1">
        <v>100011131</v>
      </c>
      <c r="I2031" s="1">
        <v>3</v>
      </c>
      <c r="J2031" s="1" t="s">
        <v>3691</v>
      </c>
      <c r="K2031" s="1" t="s">
        <v>3036</v>
      </c>
      <c r="L2031" s="1" t="s">
        <v>8</v>
      </c>
      <c r="M2031" s="1" t="s">
        <v>9</v>
      </c>
    </row>
    <row r="2032" spans="1:13">
      <c r="A2032" s="1">
        <v>100011131</v>
      </c>
      <c r="B2032" s="1" t="s">
        <v>1138</v>
      </c>
      <c r="C2032" s="1" t="s">
        <v>3675</v>
      </c>
      <c r="D2032" s="1" t="s">
        <v>3694</v>
      </c>
      <c r="E2032" s="1" t="s">
        <v>2</v>
      </c>
      <c r="F2032" s="1" t="s">
        <v>3695</v>
      </c>
      <c r="G2032" s="1" t="s">
        <v>6053</v>
      </c>
      <c r="H2032" s="1">
        <v>100011131</v>
      </c>
      <c r="I2032" s="1">
        <v>3</v>
      </c>
      <c r="J2032" s="1" t="s">
        <v>3691</v>
      </c>
      <c r="K2032" s="1" t="s">
        <v>3036</v>
      </c>
      <c r="L2032" s="1" t="s">
        <v>8</v>
      </c>
      <c r="M2032" s="1" t="s">
        <v>9</v>
      </c>
    </row>
    <row r="2033" spans="1:13">
      <c r="A2033" s="1">
        <v>100011136</v>
      </c>
      <c r="B2033" s="1" t="s">
        <v>1138</v>
      </c>
      <c r="C2033" s="1" t="s">
        <v>3675</v>
      </c>
      <c r="D2033" s="1" t="s">
        <v>3696</v>
      </c>
      <c r="E2033" s="1" t="s">
        <v>11</v>
      </c>
      <c r="F2033" s="1" t="s">
        <v>12</v>
      </c>
      <c r="G2033" s="1" t="s">
        <v>6053</v>
      </c>
      <c r="H2033" s="1">
        <v>100011136</v>
      </c>
      <c r="I2033" s="1">
        <v>1</v>
      </c>
      <c r="J2033" s="1" t="s">
        <v>3697</v>
      </c>
      <c r="K2033" s="1" t="s">
        <v>3684</v>
      </c>
      <c r="L2033" s="1" t="s">
        <v>32</v>
      </c>
      <c r="M2033" s="1" t="s">
        <v>16</v>
      </c>
    </row>
    <row r="2034" spans="1:13">
      <c r="A2034" s="1">
        <v>100011148</v>
      </c>
      <c r="B2034" s="1" t="s">
        <v>1138</v>
      </c>
      <c r="C2034" s="1" t="s">
        <v>3675</v>
      </c>
      <c r="D2034" s="1" t="s">
        <v>1952</v>
      </c>
      <c r="E2034" s="1" t="s">
        <v>2</v>
      </c>
      <c r="F2034" s="1" t="s">
        <v>670</v>
      </c>
      <c r="G2034" s="1" t="s">
        <v>6054</v>
      </c>
      <c r="H2034" s="1">
        <v>100017481</v>
      </c>
      <c r="I2034" s="1">
        <v>4</v>
      </c>
      <c r="J2034" s="1" t="s">
        <v>3698</v>
      </c>
      <c r="K2034" s="1" t="s">
        <v>3036</v>
      </c>
      <c r="L2034" s="1" t="s">
        <v>8</v>
      </c>
      <c r="M2034" s="1" t="s">
        <v>9</v>
      </c>
    </row>
    <row r="2035" spans="1:13">
      <c r="A2035" s="1">
        <v>100011158</v>
      </c>
      <c r="B2035" s="1" t="s">
        <v>1138</v>
      </c>
      <c r="C2035" s="1" t="s">
        <v>3675</v>
      </c>
      <c r="D2035" s="1" t="s">
        <v>12</v>
      </c>
      <c r="E2035" s="1" t="s">
        <v>11</v>
      </c>
      <c r="F2035" s="1" t="s">
        <v>407</v>
      </c>
      <c r="G2035" s="1" t="s">
        <v>6053</v>
      </c>
      <c r="H2035" s="1">
        <v>100011158</v>
      </c>
      <c r="I2035" s="1">
        <v>1</v>
      </c>
      <c r="J2035" s="1" t="s">
        <v>3699</v>
      </c>
      <c r="K2035" s="1" t="s">
        <v>3700</v>
      </c>
      <c r="L2035" s="1" t="s">
        <v>32</v>
      </c>
      <c r="M2035" s="1" t="s">
        <v>9</v>
      </c>
    </row>
    <row r="2036" spans="1:13">
      <c r="A2036" s="1">
        <v>100011161</v>
      </c>
      <c r="B2036" s="1" t="s">
        <v>1138</v>
      </c>
      <c r="C2036" s="1" t="s">
        <v>3675</v>
      </c>
      <c r="D2036" s="1" t="s">
        <v>3701</v>
      </c>
      <c r="E2036" s="1" t="s">
        <v>11</v>
      </c>
      <c r="F2036" s="1" t="s">
        <v>407</v>
      </c>
      <c r="G2036" s="1" t="s">
        <v>6053</v>
      </c>
      <c r="H2036" s="1">
        <v>100011161</v>
      </c>
      <c r="I2036" s="1">
        <v>1</v>
      </c>
      <c r="J2036" s="1" t="s">
        <v>3702</v>
      </c>
      <c r="K2036" s="1" t="s">
        <v>3703</v>
      </c>
      <c r="L2036" s="1" t="s">
        <v>32</v>
      </c>
      <c r="M2036" s="1" t="s">
        <v>9</v>
      </c>
    </row>
    <row r="2037" spans="1:13">
      <c r="A2037" s="1">
        <v>100011166</v>
      </c>
      <c r="B2037" s="1" t="s">
        <v>1138</v>
      </c>
      <c r="C2037" s="1" t="s">
        <v>3675</v>
      </c>
      <c r="D2037" s="1" t="s">
        <v>176</v>
      </c>
      <c r="E2037" s="1" t="s">
        <v>11</v>
      </c>
      <c r="F2037" s="1" t="s">
        <v>407</v>
      </c>
      <c r="G2037" s="1" t="s">
        <v>6053</v>
      </c>
      <c r="H2037" s="1">
        <v>100011166</v>
      </c>
      <c r="I2037" s="1">
        <v>1</v>
      </c>
      <c r="J2037" s="1" t="s">
        <v>3704</v>
      </c>
      <c r="K2037" s="1" t="s">
        <v>3705</v>
      </c>
      <c r="L2037" s="1" t="s">
        <v>32</v>
      </c>
      <c r="M2037" s="1" t="s">
        <v>9</v>
      </c>
    </row>
    <row r="2038" spans="1:13">
      <c r="A2038" s="1">
        <v>100011177</v>
      </c>
      <c r="B2038" s="1" t="s">
        <v>1138</v>
      </c>
      <c r="C2038" s="1" t="s">
        <v>3675</v>
      </c>
      <c r="D2038" s="1" t="s">
        <v>12</v>
      </c>
      <c r="E2038" s="1" t="s">
        <v>11</v>
      </c>
      <c r="F2038" s="1" t="s">
        <v>407</v>
      </c>
      <c r="G2038" s="1" t="s">
        <v>6053</v>
      </c>
      <c r="H2038" s="1">
        <v>100011177</v>
      </c>
      <c r="I2038" s="1">
        <v>1</v>
      </c>
      <c r="J2038" s="1" t="s">
        <v>3706</v>
      </c>
      <c r="K2038" s="1" t="s">
        <v>3707</v>
      </c>
      <c r="L2038" s="1" t="s">
        <v>32</v>
      </c>
      <c r="M2038" s="1" t="s">
        <v>9</v>
      </c>
    </row>
    <row r="2039" spans="1:13">
      <c r="A2039" s="1">
        <v>100011180</v>
      </c>
      <c r="B2039" s="1" t="s">
        <v>1138</v>
      </c>
      <c r="C2039" s="1" t="s">
        <v>3675</v>
      </c>
      <c r="D2039" s="1" t="s">
        <v>176</v>
      </c>
      <c r="E2039" s="1" t="s">
        <v>11</v>
      </c>
      <c r="F2039" s="1" t="s">
        <v>407</v>
      </c>
      <c r="G2039" s="1" t="s">
        <v>6053</v>
      </c>
      <c r="H2039" s="1">
        <v>100011180</v>
      </c>
      <c r="I2039" s="1">
        <v>1</v>
      </c>
      <c r="J2039" s="1" t="s">
        <v>3708</v>
      </c>
      <c r="K2039" s="1" t="s">
        <v>3709</v>
      </c>
      <c r="L2039" s="1" t="s">
        <v>32</v>
      </c>
      <c r="M2039" s="1" t="s">
        <v>9</v>
      </c>
    </row>
    <row r="2040" spans="1:13">
      <c r="A2040" s="1">
        <v>100011185</v>
      </c>
      <c r="B2040" s="1" t="s">
        <v>1138</v>
      </c>
      <c r="C2040" s="1" t="s">
        <v>3675</v>
      </c>
      <c r="D2040" s="1" t="s">
        <v>12</v>
      </c>
      <c r="E2040" s="1" t="s">
        <v>11</v>
      </c>
      <c r="F2040" s="1" t="s">
        <v>12</v>
      </c>
      <c r="G2040" s="1" t="s">
        <v>6053</v>
      </c>
      <c r="H2040" s="1">
        <v>100011185</v>
      </c>
      <c r="I2040" s="1">
        <v>1</v>
      </c>
      <c r="J2040" s="1" t="s">
        <v>3710</v>
      </c>
      <c r="K2040" s="1" t="s">
        <v>3711</v>
      </c>
      <c r="L2040" s="1" t="s">
        <v>32</v>
      </c>
      <c r="M2040" s="1" t="s">
        <v>9</v>
      </c>
    </row>
    <row r="2041" spans="1:13">
      <c r="A2041" s="1">
        <v>100011188</v>
      </c>
      <c r="B2041" s="1" t="s">
        <v>1138</v>
      </c>
      <c r="C2041" s="1" t="s">
        <v>3675</v>
      </c>
      <c r="D2041" s="1" t="s">
        <v>12</v>
      </c>
      <c r="E2041" s="1" t="s">
        <v>11</v>
      </c>
      <c r="F2041" s="1" t="s">
        <v>12</v>
      </c>
      <c r="G2041" s="1" t="s">
        <v>6053</v>
      </c>
      <c r="H2041" s="1">
        <v>100011188</v>
      </c>
      <c r="I2041" s="1">
        <v>1</v>
      </c>
      <c r="J2041" s="1" t="s">
        <v>3712</v>
      </c>
      <c r="K2041" s="1" t="s">
        <v>3713</v>
      </c>
      <c r="L2041" s="1" t="s">
        <v>32</v>
      </c>
      <c r="M2041" s="1" t="s">
        <v>69</v>
      </c>
    </row>
    <row r="2042" spans="1:13">
      <c r="A2042" s="1">
        <v>100011193</v>
      </c>
      <c r="B2042" s="1" t="s">
        <v>1138</v>
      </c>
      <c r="C2042" s="1" t="s">
        <v>3675</v>
      </c>
      <c r="D2042" s="1" t="s">
        <v>3064</v>
      </c>
      <c r="E2042" s="1" t="s">
        <v>11</v>
      </c>
      <c r="F2042" s="1" t="s">
        <v>12</v>
      </c>
      <c r="G2042" s="1" t="s">
        <v>6053</v>
      </c>
      <c r="H2042" s="1">
        <v>100011193</v>
      </c>
      <c r="I2042" s="1">
        <v>1</v>
      </c>
      <c r="J2042" s="1" t="s">
        <v>3714</v>
      </c>
      <c r="K2042" s="1" t="s">
        <v>1837</v>
      </c>
      <c r="L2042" s="1" t="s">
        <v>39</v>
      </c>
      <c r="M2042" s="1" t="s">
        <v>9</v>
      </c>
    </row>
    <row r="2043" spans="1:13">
      <c r="A2043" s="1">
        <v>100011199</v>
      </c>
      <c r="B2043" s="1" t="s">
        <v>1138</v>
      </c>
      <c r="C2043" s="1" t="s">
        <v>3675</v>
      </c>
      <c r="D2043" s="1" t="s">
        <v>3715</v>
      </c>
      <c r="E2043" s="1" t="s">
        <v>20</v>
      </c>
      <c r="F2043" s="1" t="s">
        <v>72</v>
      </c>
      <c r="G2043" s="1" t="s">
        <v>6053</v>
      </c>
      <c r="H2043" s="1">
        <v>100011199</v>
      </c>
      <c r="I2043" s="1">
        <v>1</v>
      </c>
      <c r="J2043" s="1" t="s">
        <v>3716</v>
      </c>
      <c r="K2043" s="1" t="s">
        <v>3717</v>
      </c>
      <c r="L2043" s="1" t="s">
        <v>44</v>
      </c>
      <c r="M2043" s="1" t="s">
        <v>9</v>
      </c>
    </row>
    <row r="2044" spans="1:13">
      <c r="A2044" s="1">
        <v>100011200</v>
      </c>
      <c r="B2044" s="1" t="s">
        <v>1138</v>
      </c>
      <c r="C2044" s="1" t="s">
        <v>3675</v>
      </c>
      <c r="D2044" s="1" t="s">
        <v>12</v>
      </c>
      <c r="E2044" s="1" t="s">
        <v>11</v>
      </c>
      <c r="F2044" s="1" t="s">
        <v>12</v>
      </c>
      <c r="G2044" s="1" t="s">
        <v>6053</v>
      </c>
      <c r="H2044" s="1">
        <v>100011200</v>
      </c>
      <c r="I2044" s="1">
        <v>1</v>
      </c>
      <c r="J2044" s="1" t="s">
        <v>3718</v>
      </c>
      <c r="K2044" s="1" t="s">
        <v>3719</v>
      </c>
      <c r="L2044" s="1" t="s">
        <v>32</v>
      </c>
      <c r="M2044" s="1" t="s">
        <v>16</v>
      </c>
    </row>
    <row r="2045" spans="1:13">
      <c r="A2045" s="1">
        <v>100011205</v>
      </c>
      <c r="B2045" s="1" t="s">
        <v>1138</v>
      </c>
      <c r="C2045" s="1" t="s">
        <v>3675</v>
      </c>
      <c r="D2045" s="1" t="s">
        <v>46</v>
      </c>
      <c r="E2045" s="1" t="s">
        <v>2</v>
      </c>
      <c r="F2045" s="1" t="s">
        <v>46</v>
      </c>
      <c r="G2045" s="1" t="s">
        <v>6053</v>
      </c>
      <c r="H2045" s="1">
        <v>100011205</v>
      </c>
      <c r="I2045" s="1">
        <v>2</v>
      </c>
      <c r="J2045" s="1" t="s">
        <v>3720</v>
      </c>
      <c r="K2045" s="1" t="s">
        <v>3036</v>
      </c>
      <c r="L2045" s="1" t="s">
        <v>8</v>
      </c>
      <c r="M2045" s="1" t="s">
        <v>9</v>
      </c>
    </row>
    <row r="2046" spans="1:13">
      <c r="A2046" s="1">
        <v>100011209</v>
      </c>
      <c r="B2046" s="1" t="s">
        <v>1138</v>
      </c>
      <c r="C2046" s="1" t="s">
        <v>3675</v>
      </c>
      <c r="D2046" s="1" t="s">
        <v>750</v>
      </c>
      <c r="E2046" s="1" t="s">
        <v>20</v>
      </c>
      <c r="F2046" s="1" t="s">
        <v>72</v>
      </c>
      <c r="G2046" s="1" t="s">
        <v>6053</v>
      </c>
      <c r="H2046" s="1">
        <v>100011209</v>
      </c>
      <c r="I2046" s="1">
        <v>1</v>
      </c>
      <c r="J2046" s="1" t="s">
        <v>3721</v>
      </c>
      <c r="K2046" s="1" t="s">
        <v>3044</v>
      </c>
      <c r="L2046" s="1" t="s">
        <v>15</v>
      </c>
      <c r="M2046" s="1" t="s">
        <v>9</v>
      </c>
    </row>
    <row r="2047" spans="1:13">
      <c r="A2047" s="1">
        <v>100011211</v>
      </c>
      <c r="B2047" s="1" t="s">
        <v>1138</v>
      </c>
      <c r="C2047" s="1" t="s">
        <v>3675</v>
      </c>
      <c r="D2047" s="1" t="s">
        <v>12</v>
      </c>
      <c r="E2047" s="1" t="s">
        <v>11</v>
      </c>
      <c r="F2047" s="1" t="s">
        <v>12</v>
      </c>
      <c r="G2047" s="1" t="s">
        <v>6053</v>
      </c>
      <c r="H2047" s="1">
        <v>100011211</v>
      </c>
      <c r="I2047" s="1">
        <v>1</v>
      </c>
      <c r="J2047" s="1" t="s">
        <v>3721</v>
      </c>
      <c r="K2047" s="1" t="s">
        <v>3719</v>
      </c>
      <c r="L2047" s="1" t="s">
        <v>32</v>
      </c>
      <c r="M2047" s="1" t="s">
        <v>9</v>
      </c>
    </row>
    <row r="2048" spans="1:13">
      <c r="A2048" s="1">
        <v>100011224</v>
      </c>
      <c r="B2048" s="1" t="s">
        <v>1138</v>
      </c>
      <c r="C2048" s="1" t="s">
        <v>3675</v>
      </c>
      <c r="D2048" s="1" t="s">
        <v>3722</v>
      </c>
      <c r="E2048" s="1" t="s">
        <v>27</v>
      </c>
      <c r="F2048" s="1" t="s">
        <v>18</v>
      </c>
      <c r="G2048" s="1" t="s">
        <v>6053</v>
      </c>
      <c r="H2048" s="1">
        <v>100011224</v>
      </c>
      <c r="I2048" s="1">
        <v>1</v>
      </c>
      <c r="J2048" s="1" t="s">
        <v>3723</v>
      </c>
      <c r="K2048" s="1" t="s">
        <v>3044</v>
      </c>
      <c r="L2048" s="1" t="s">
        <v>15</v>
      </c>
      <c r="M2048" s="1" t="s">
        <v>9</v>
      </c>
    </row>
    <row r="2049" spans="1:13">
      <c r="A2049" s="1">
        <v>100011225</v>
      </c>
      <c r="B2049" s="1" t="s">
        <v>1138</v>
      </c>
      <c r="C2049" s="1" t="s">
        <v>3675</v>
      </c>
      <c r="D2049" s="1" t="s">
        <v>12</v>
      </c>
      <c r="E2049" s="1" t="s">
        <v>11</v>
      </c>
      <c r="F2049" s="1" t="s">
        <v>12</v>
      </c>
      <c r="G2049" s="1" t="s">
        <v>6053</v>
      </c>
      <c r="H2049" s="1">
        <v>100011225</v>
      </c>
      <c r="I2049" s="1">
        <v>1</v>
      </c>
      <c r="J2049" s="1" t="s">
        <v>3724</v>
      </c>
      <c r="K2049" s="1" t="s">
        <v>3719</v>
      </c>
      <c r="L2049" s="1" t="s">
        <v>32</v>
      </c>
      <c r="M2049" s="1" t="s">
        <v>9</v>
      </c>
    </row>
    <row r="2050" spans="1:13">
      <c r="A2050" s="1">
        <v>100011226</v>
      </c>
      <c r="B2050" s="1" t="s">
        <v>1138</v>
      </c>
      <c r="C2050" s="1" t="s">
        <v>3675</v>
      </c>
      <c r="D2050" s="1" t="s">
        <v>3725</v>
      </c>
      <c r="E2050" s="1" t="s">
        <v>20</v>
      </c>
      <c r="F2050" s="1" t="s">
        <v>100</v>
      </c>
      <c r="G2050" s="1" t="s">
        <v>6053</v>
      </c>
      <c r="H2050" s="1">
        <v>100011226</v>
      </c>
      <c r="I2050" s="1">
        <v>1</v>
      </c>
      <c r="J2050" s="1" t="s">
        <v>3726</v>
      </c>
      <c r="K2050" s="1" t="s">
        <v>1092</v>
      </c>
      <c r="L2050" s="1" t="s">
        <v>44</v>
      </c>
      <c r="M2050" s="1" t="s">
        <v>16</v>
      </c>
    </row>
    <row r="2051" spans="1:13">
      <c r="A2051" s="1">
        <v>100011277</v>
      </c>
      <c r="B2051" s="1" t="s">
        <v>1138</v>
      </c>
      <c r="C2051" s="1" t="s">
        <v>3675</v>
      </c>
      <c r="D2051" s="1" t="s">
        <v>3727</v>
      </c>
      <c r="E2051" s="1" t="s">
        <v>20</v>
      </c>
      <c r="F2051" s="1" t="s">
        <v>72</v>
      </c>
      <c r="G2051" s="1" t="s">
        <v>6054</v>
      </c>
      <c r="H2051" s="1">
        <v>100009698</v>
      </c>
      <c r="I2051" s="1">
        <v>2</v>
      </c>
      <c r="J2051" s="1" t="s">
        <v>3728</v>
      </c>
      <c r="K2051" s="1" t="s">
        <v>3166</v>
      </c>
      <c r="L2051" s="1" t="s">
        <v>3167</v>
      </c>
      <c r="M2051" s="1" t="s">
        <v>16</v>
      </c>
    </row>
    <row r="2052" spans="1:13">
      <c r="A2052" s="1">
        <v>100011321</v>
      </c>
      <c r="B2052" s="1" t="s">
        <v>1138</v>
      </c>
      <c r="C2052" s="1" t="s">
        <v>3587</v>
      </c>
      <c r="D2052" s="1" t="s">
        <v>2310</v>
      </c>
      <c r="E2052" s="1" t="s">
        <v>24</v>
      </c>
      <c r="F2052" s="1" t="s">
        <v>64</v>
      </c>
      <c r="G2052" s="1" t="s">
        <v>6054</v>
      </c>
      <c r="H2052" s="1">
        <v>100010919</v>
      </c>
      <c r="I2052" s="1">
        <v>2</v>
      </c>
      <c r="J2052" s="1" t="s">
        <v>3729</v>
      </c>
      <c r="K2052" s="1" t="s">
        <v>3622</v>
      </c>
      <c r="L2052" s="1" t="s">
        <v>44</v>
      </c>
      <c r="M2052" s="1" t="s">
        <v>9</v>
      </c>
    </row>
    <row r="2053" spans="1:13">
      <c r="A2053" s="1">
        <v>100011343</v>
      </c>
      <c r="B2053" s="1" t="s">
        <v>1138</v>
      </c>
      <c r="C2053" s="1" t="s">
        <v>3258</v>
      </c>
      <c r="D2053" s="1" t="s">
        <v>3730</v>
      </c>
      <c r="E2053" s="1" t="s">
        <v>11</v>
      </c>
      <c r="F2053" s="1" t="s">
        <v>12</v>
      </c>
      <c r="G2053" s="1" t="s">
        <v>6054</v>
      </c>
      <c r="H2053" s="1">
        <v>100010052</v>
      </c>
      <c r="I2053" s="1">
        <v>2</v>
      </c>
      <c r="J2053" s="1" t="s">
        <v>3731</v>
      </c>
      <c r="K2053" s="1" t="s">
        <v>3300</v>
      </c>
      <c r="L2053" s="1" t="s">
        <v>32</v>
      </c>
      <c r="M2053" s="1" t="s">
        <v>16</v>
      </c>
    </row>
    <row r="2054" spans="1:13">
      <c r="A2054" s="1">
        <v>100011347</v>
      </c>
      <c r="B2054" s="1" t="s">
        <v>1138</v>
      </c>
      <c r="C2054" s="1" t="s">
        <v>3258</v>
      </c>
      <c r="D2054" s="1" t="s">
        <v>3732</v>
      </c>
      <c r="E2054" s="1" t="s">
        <v>11</v>
      </c>
      <c r="F2054" s="1" t="s">
        <v>12</v>
      </c>
      <c r="G2054" s="1" t="s">
        <v>6054</v>
      </c>
      <c r="H2054" s="1">
        <v>100010139</v>
      </c>
      <c r="I2054" s="1">
        <v>3</v>
      </c>
      <c r="J2054" s="1" t="s">
        <v>3733</v>
      </c>
      <c r="K2054" s="1" t="s">
        <v>3328</v>
      </c>
      <c r="L2054" s="1" t="s">
        <v>32</v>
      </c>
      <c r="M2054" s="1" t="s">
        <v>9</v>
      </c>
    </row>
    <row r="2055" spans="1:13">
      <c r="A2055" s="1">
        <v>100011348</v>
      </c>
      <c r="B2055" s="1" t="s">
        <v>1138</v>
      </c>
      <c r="C2055" s="1" t="s">
        <v>3258</v>
      </c>
      <c r="D2055" s="1" t="s">
        <v>3732</v>
      </c>
      <c r="E2055" s="1" t="s">
        <v>11</v>
      </c>
      <c r="F2055" s="1" t="s">
        <v>12</v>
      </c>
      <c r="G2055" s="1" t="s">
        <v>6054</v>
      </c>
      <c r="H2055" s="1">
        <v>100010139</v>
      </c>
      <c r="I2055" s="1">
        <v>3</v>
      </c>
      <c r="J2055" s="1" t="s">
        <v>3734</v>
      </c>
      <c r="K2055" s="1" t="s">
        <v>3328</v>
      </c>
      <c r="L2055" s="1" t="s">
        <v>32</v>
      </c>
      <c r="M2055" s="1" t="s">
        <v>9</v>
      </c>
    </row>
    <row r="2056" spans="1:13">
      <c r="A2056" s="1">
        <v>100011356</v>
      </c>
      <c r="B2056" s="1" t="s">
        <v>1138</v>
      </c>
      <c r="C2056" s="1" t="s">
        <v>1137</v>
      </c>
      <c r="D2056" s="1" t="s">
        <v>3735</v>
      </c>
      <c r="E2056" s="1" t="s">
        <v>11</v>
      </c>
      <c r="F2056" s="1" t="s">
        <v>12</v>
      </c>
      <c r="G2056" s="1" t="s">
        <v>6054</v>
      </c>
      <c r="H2056" s="1">
        <v>100010577</v>
      </c>
      <c r="I2056" s="1">
        <v>2</v>
      </c>
      <c r="J2056" s="1" t="s">
        <v>1136</v>
      </c>
      <c r="K2056" s="1" t="s">
        <v>3494</v>
      </c>
      <c r="L2056" s="1" t="s">
        <v>32</v>
      </c>
      <c r="M2056" s="1" t="s">
        <v>9</v>
      </c>
    </row>
    <row r="2057" spans="1:13">
      <c r="A2057" s="1">
        <v>100011364</v>
      </c>
      <c r="B2057" s="1" t="s">
        <v>2314</v>
      </c>
      <c r="C2057" s="1" t="s">
        <v>3737</v>
      </c>
      <c r="D2057" s="1" t="s">
        <v>3164</v>
      </c>
      <c r="E2057" s="1" t="s">
        <v>20</v>
      </c>
      <c r="F2057" s="1" t="s">
        <v>72</v>
      </c>
      <c r="G2057" s="1" t="s">
        <v>6053</v>
      </c>
      <c r="H2057" s="1">
        <v>100011364</v>
      </c>
      <c r="I2057" s="1">
        <v>1</v>
      </c>
      <c r="J2057" s="1" t="s">
        <v>3736</v>
      </c>
      <c r="K2057" s="1" t="s">
        <v>3166</v>
      </c>
      <c r="L2057" s="1" t="s">
        <v>3167</v>
      </c>
      <c r="M2057" s="1" t="s">
        <v>9</v>
      </c>
    </row>
    <row r="2058" spans="1:13">
      <c r="A2058" s="1">
        <v>100011370</v>
      </c>
      <c r="B2058" s="1" t="s">
        <v>1138</v>
      </c>
      <c r="C2058" s="1" t="s">
        <v>1137</v>
      </c>
      <c r="D2058" s="1" t="s">
        <v>3738</v>
      </c>
      <c r="E2058" s="1" t="s">
        <v>11</v>
      </c>
      <c r="F2058" s="1" t="s">
        <v>12</v>
      </c>
      <c r="G2058" s="1" t="s">
        <v>6054</v>
      </c>
      <c r="H2058" s="1">
        <v>100010460</v>
      </c>
      <c r="I2058" s="1">
        <v>2</v>
      </c>
      <c r="J2058" s="1" t="s">
        <v>3739</v>
      </c>
      <c r="K2058" s="1" t="s">
        <v>3461</v>
      </c>
      <c r="L2058" s="1" t="s">
        <v>32</v>
      </c>
      <c r="M2058" s="1" t="s">
        <v>16</v>
      </c>
    </row>
    <row r="2059" spans="1:13">
      <c r="A2059" s="1">
        <v>100011371</v>
      </c>
      <c r="B2059" s="1" t="s">
        <v>1138</v>
      </c>
      <c r="C2059" s="1" t="s">
        <v>1137</v>
      </c>
      <c r="D2059" s="1" t="s">
        <v>3740</v>
      </c>
      <c r="E2059" s="1" t="s">
        <v>11</v>
      </c>
      <c r="F2059" s="1" t="s">
        <v>12</v>
      </c>
      <c r="G2059" s="1" t="s">
        <v>6054</v>
      </c>
      <c r="H2059" s="1">
        <v>100010464</v>
      </c>
      <c r="I2059" s="1">
        <v>2</v>
      </c>
      <c r="J2059" s="1" t="s">
        <v>3741</v>
      </c>
      <c r="K2059" s="1" t="s">
        <v>3461</v>
      </c>
      <c r="L2059" s="1" t="s">
        <v>32</v>
      </c>
      <c r="M2059" s="1" t="s">
        <v>9</v>
      </c>
    </row>
    <row r="2060" spans="1:13">
      <c r="A2060" s="1">
        <v>100011389</v>
      </c>
      <c r="B2060" s="1" t="s">
        <v>6</v>
      </c>
      <c r="C2060" s="1" t="s">
        <v>242</v>
      </c>
      <c r="D2060" s="1" t="s">
        <v>3742</v>
      </c>
      <c r="E2060" s="1" t="s">
        <v>11</v>
      </c>
      <c r="F2060" s="1" t="s">
        <v>12</v>
      </c>
      <c r="G2060" s="1" t="s">
        <v>6053</v>
      </c>
      <c r="H2060" s="1">
        <v>100011389</v>
      </c>
      <c r="I2060" s="1">
        <v>5</v>
      </c>
      <c r="J2060" s="1" t="s">
        <v>241</v>
      </c>
      <c r="K2060" s="1" t="s">
        <v>243</v>
      </c>
      <c r="L2060" s="1" t="s">
        <v>44</v>
      </c>
      <c r="M2060" s="1" t="s">
        <v>9</v>
      </c>
    </row>
    <row r="2061" spans="1:13">
      <c r="A2061" s="1">
        <v>100011403</v>
      </c>
      <c r="B2061" s="1" t="s">
        <v>1138</v>
      </c>
      <c r="C2061" s="1" t="s">
        <v>3155</v>
      </c>
      <c r="D2061" s="1" t="s">
        <v>1830</v>
      </c>
      <c r="E2061" s="1" t="s">
        <v>20</v>
      </c>
      <c r="F2061" s="1" t="s">
        <v>72</v>
      </c>
      <c r="G2061" s="1" t="s">
        <v>6053</v>
      </c>
      <c r="H2061" s="1">
        <v>100011403</v>
      </c>
      <c r="I2061" s="1">
        <v>1</v>
      </c>
      <c r="J2061" s="1" t="s">
        <v>3743</v>
      </c>
      <c r="K2061" s="1" t="s">
        <v>3044</v>
      </c>
      <c r="L2061" s="1" t="s">
        <v>15</v>
      </c>
      <c r="M2061" s="1" t="s">
        <v>16</v>
      </c>
    </row>
    <row r="2062" spans="1:13">
      <c r="A2062" s="1">
        <v>100011407</v>
      </c>
      <c r="B2062" s="1" t="s">
        <v>1138</v>
      </c>
      <c r="C2062" s="1" t="s">
        <v>1137</v>
      </c>
      <c r="D2062" s="1" t="s">
        <v>3744</v>
      </c>
      <c r="E2062" s="1" t="s">
        <v>20</v>
      </c>
      <c r="F2062" s="1" t="s">
        <v>72</v>
      </c>
      <c r="G2062" s="1" t="s">
        <v>6053</v>
      </c>
      <c r="H2062" s="1">
        <v>100011407</v>
      </c>
      <c r="I2062" s="1">
        <v>1</v>
      </c>
      <c r="J2062" s="1" t="s">
        <v>3745</v>
      </c>
      <c r="K2062" s="1" t="s">
        <v>3044</v>
      </c>
      <c r="L2062" s="1" t="s">
        <v>15</v>
      </c>
      <c r="M2062" s="1" t="s">
        <v>9</v>
      </c>
    </row>
    <row r="2063" spans="1:13">
      <c r="A2063" s="1">
        <v>100011410</v>
      </c>
      <c r="B2063" s="1" t="s">
        <v>1138</v>
      </c>
      <c r="C2063" s="1" t="s">
        <v>3128</v>
      </c>
      <c r="D2063" s="1" t="s">
        <v>3746</v>
      </c>
      <c r="E2063" s="1" t="s">
        <v>20</v>
      </c>
      <c r="F2063" s="1" t="s">
        <v>72</v>
      </c>
      <c r="G2063" s="1" t="s">
        <v>6053</v>
      </c>
      <c r="H2063" s="1">
        <v>100011410</v>
      </c>
      <c r="I2063" s="1">
        <v>1</v>
      </c>
      <c r="J2063" s="1" t="s">
        <v>3747</v>
      </c>
      <c r="K2063" s="1" t="s">
        <v>3044</v>
      </c>
      <c r="L2063" s="1" t="s">
        <v>15</v>
      </c>
      <c r="M2063" s="1" t="s">
        <v>9</v>
      </c>
    </row>
    <row r="2064" spans="1:13">
      <c r="A2064" s="1">
        <v>100011428</v>
      </c>
      <c r="B2064" s="1" t="s">
        <v>2314</v>
      </c>
      <c r="C2064" s="1" t="s">
        <v>3749</v>
      </c>
      <c r="D2064" s="1" t="s">
        <v>2641</v>
      </c>
      <c r="E2064" s="1" t="s">
        <v>2</v>
      </c>
      <c r="F2064" s="1" t="s">
        <v>81</v>
      </c>
      <c r="G2064" s="1" t="s">
        <v>6053</v>
      </c>
      <c r="H2064" s="1">
        <v>100011428</v>
      </c>
      <c r="I2064" s="1">
        <v>2</v>
      </c>
      <c r="J2064" s="1" t="s">
        <v>3748</v>
      </c>
      <c r="K2064" s="1" t="s">
        <v>3750</v>
      </c>
      <c r="L2064" s="1" t="s">
        <v>8</v>
      </c>
      <c r="M2064" s="1" t="s">
        <v>9</v>
      </c>
    </row>
    <row r="2065" spans="1:13">
      <c r="A2065" s="1">
        <v>100011434</v>
      </c>
      <c r="B2065" s="1" t="s">
        <v>2314</v>
      </c>
      <c r="C2065" s="1" t="s">
        <v>3749</v>
      </c>
      <c r="D2065" s="1" t="s">
        <v>3751</v>
      </c>
      <c r="E2065" s="1" t="s">
        <v>20</v>
      </c>
      <c r="F2065" s="1" t="s">
        <v>72</v>
      </c>
      <c r="G2065" s="1" t="s">
        <v>6053</v>
      </c>
      <c r="H2065" s="1">
        <v>100011434</v>
      </c>
      <c r="I2065" s="1">
        <v>1</v>
      </c>
      <c r="J2065" s="1" t="s">
        <v>3752</v>
      </c>
      <c r="K2065" s="1" t="s">
        <v>3753</v>
      </c>
      <c r="L2065" s="1" t="s">
        <v>44</v>
      </c>
      <c r="M2065" s="1" t="s">
        <v>16</v>
      </c>
    </row>
    <row r="2066" spans="1:13">
      <c r="A2066" s="1">
        <v>100011435</v>
      </c>
      <c r="B2066" s="1" t="s">
        <v>2314</v>
      </c>
      <c r="C2066" s="1" t="s">
        <v>3749</v>
      </c>
      <c r="D2066" s="1" t="s">
        <v>3754</v>
      </c>
      <c r="E2066" s="1" t="s">
        <v>27</v>
      </c>
      <c r="F2066" s="1" t="s">
        <v>18</v>
      </c>
      <c r="G2066" s="1" t="s">
        <v>6053</v>
      </c>
      <c r="H2066" s="1">
        <v>100011435</v>
      </c>
      <c r="I2066" s="1">
        <v>1</v>
      </c>
      <c r="J2066" s="1" t="s">
        <v>3755</v>
      </c>
      <c r="K2066" s="1" t="s">
        <v>3756</v>
      </c>
      <c r="L2066" s="1" t="s">
        <v>15</v>
      </c>
      <c r="M2066" s="1" t="s">
        <v>16</v>
      </c>
    </row>
    <row r="2067" spans="1:13">
      <c r="A2067" s="1">
        <v>100011438</v>
      </c>
      <c r="B2067" s="1" t="s">
        <v>2314</v>
      </c>
      <c r="C2067" s="1" t="s">
        <v>3749</v>
      </c>
      <c r="D2067" s="1" t="s">
        <v>3757</v>
      </c>
      <c r="E2067" s="1" t="s">
        <v>11</v>
      </c>
      <c r="F2067" s="1" t="s">
        <v>12</v>
      </c>
      <c r="G2067" s="1" t="s">
        <v>6054</v>
      </c>
      <c r="H2067" s="1">
        <v>100017484</v>
      </c>
      <c r="I2067" s="1">
        <v>3</v>
      </c>
      <c r="J2067" s="1" t="s">
        <v>3758</v>
      </c>
      <c r="K2067" s="1" t="s">
        <v>3759</v>
      </c>
      <c r="L2067" s="1" t="s">
        <v>39</v>
      </c>
      <c r="M2067" s="1" t="s">
        <v>16</v>
      </c>
    </row>
    <row r="2068" spans="1:13">
      <c r="A2068" s="1">
        <v>100011442</v>
      </c>
      <c r="B2068" s="1" t="s">
        <v>2314</v>
      </c>
      <c r="C2068" s="1" t="s">
        <v>3749</v>
      </c>
      <c r="D2068" s="1" t="s">
        <v>12</v>
      </c>
      <c r="E2068" s="1" t="s">
        <v>11</v>
      </c>
      <c r="F2068" s="1" t="s">
        <v>12</v>
      </c>
      <c r="G2068" s="1" t="s">
        <v>6053</v>
      </c>
      <c r="H2068" s="1">
        <v>100011442</v>
      </c>
      <c r="I2068" s="1">
        <v>1</v>
      </c>
      <c r="J2068" s="1" t="s">
        <v>3760</v>
      </c>
      <c r="K2068" s="1" t="s">
        <v>3761</v>
      </c>
      <c r="L2068" s="1" t="s">
        <v>32</v>
      </c>
      <c r="M2068" s="1" t="s">
        <v>16</v>
      </c>
    </row>
    <row r="2069" spans="1:13">
      <c r="A2069" s="1">
        <v>100011452</v>
      </c>
      <c r="B2069" s="1" t="s">
        <v>2314</v>
      </c>
      <c r="C2069" s="1" t="s">
        <v>3749</v>
      </c>
      <c r="D2069" s="1" t="s">
        <v>1088</v>
      </c>
      <c r="E2069" s="1" t="s">
        <v>20</v>
      </c>
      <c r="F2069" s="1" t="s">
        <v>21</v>
      </c>
      <c r="G2069" s="1" t="s">
        <v>6053</v>
      </c>
      <c r="H2069" s="1">
        <v>100011452</v>
      </c>
      <c r="I2069" s="1">
        <v>1</v>
      </c>
      <c r="J2069" s="1" t="s">
        <v>3762</v>
      </c>
      <c r="K2069" s="1" t="s">
        <v>3756</v>
      </c>
      <c r="L2069" s="1" t="s">
        <v>15</v>
      </c>
      <c r="M2069" s="1" t="s">
        <v>9</v>
      </c>
    </row>
    <row r="2070" spans="1:13">
      <c r="A2070" s="1">
        <v>100011457</v>
      </c>
      <c r="B2070" s="1" t="s">
        <v>2314</v>
      </c>
      <c r="C2070" s="1" t="s">
        <v>3749</v>
      </c>
      <c r="D2070" s="1" t="s">
        <v>3763</v>
      </c>
      <c r="E2070" s="1" t="s">
        <v>11</v>
      </c>
      <c r="F2070" s="1" t="s">
        <v>12</v>
      </c>
      <c r="G2070" s="1" t="s">
        <v>6053</v>
      </c>
      <c r="H2070" s="1">
        <v>100011457</v>
      </c>
      <c r="I2070" s="1">
        <v>1</v>
      </c>
      <c r="J2070" s="1" t="s">
        <v>3764</v>
      </c>
      <c r="K2070" s="1" t="s">
        <v>3759</v>
      </c>
      <c r="L2070" s="1" t="s">
        <v>39</v>
      </c>
      <c r="M2070" s="1" t="s">
        <v>9</v>
      </c>
    </row>
    <row r="2071" spans="1:13">
      <c r="A2071" s="1">
        <v>100011463</v>
      </c>
      <c r="B2071" s="1" t="s">
        <v>2314</v>
      </c>
      <c r="C2071" s="1" t="s">
        <v>3749</v>
      </c>
      <c r="D2071" s="1" t="s">
        <v>12</v>
      </c>
      <c r="E2071" s="1" t="s">
        <v>11</v>
      </c>
      <c r="F2071" s="1" t="s">
        <v>12</v>
      </c>
      <c r="G2071" s="1" t="s">
        <v>6053</v>
      </c>
      <c r="H2071" s="1">
        <v>100011463</v>
      </c>
      <c r="I2071" s="1">
        <v>1</v>
      </c>
      <c r="J2071" s="1" t="s">
        <v>3765</v>
      </c>
      <c r="K2071" s="1" t="s">
        <v>3761</v>
      </c>
      <c r="L2071" s="1" t="s">
        <v>32</v>
      </c>
      <c r="M2071" s="1" t="s">
        <v>16</v>
      </c>
    </row>
    <row r="2072" spans="1:13">
      <c r="A2072" s="1">
        <v>100011470</v>
      </c>
      <c r="B2072" s="1" t="s">
        <v>2314</v>
      </c>
      <c r="C2072" s="1" t="s">
        <v>3749</v>
      </c>
      <c r="D2072" s="1" t="s">
        <v>841</v>
      </c>
      <c r="E2072" s="1" t="s">
        <v>2</v>
      </c>
      <c r="F2072" s="1" t="s">
        <v>277</v>
      </c>
      <c r="G2072" s="1" t="s">
        <v>6054</v>
      </c>
      <c r="H2072" s="1">
        <v>100017485</v>
      </c>
      <c r="I2072" s="1">
        <v>4</v>
      </c>
      <c r="J2072" s="1" t="s">
        <v>3766</v>
      </c>
      <c r="K2072" s="1" t="s">
        <v>3750</v>
      </c>
      <c r="L2072" s="1" t="s">
        <v>8</v>
      </c>
      <c r="M2072" s="1" t="s">
        <v>9</v>
      </c>
    </row>
    <row r="2073" spans="1:13">
      <c r="A2073" s="1">
        <v>100011471</v>
      </c>
      <c r="B2073" s="1" t="s">
        <v>2314</v>
      </c>
      <c r="C2073" s="1" t="s">
        <v>3749</v>
      </c>
      <c r="D2073" s="1" t="s">
        <v>898</v>
      </c>
      <c r="E2073" s="1" t="s">
        <v>2</v>
      </c>
      <c r="F2073" s="1" t="s">
        <v>46</v>
      </c>
      <c r="G2073" s="1" t="s">
        <v>6054</v>
      </c>
      <c r="H2073" s="1">
        <v>100017485</v>
      </c>
      <c r="I2073" s="1">
        <v>4</v>
      </c>
      <c r="J2073" s="1" t="s">
        <v>3766</v>
      </c>
      <c r="K2073" s="1" t="s">
        <v>3750</v>
      </c>
      <c r="L2073" s="1" t="s">
        <v>8</v>
      </c>
      <c r="M2073" s="1" t="s">
        <v>9</v>
      </c>
    </row>
    <row r="2074" spans="1:13">
      <c r="A2074" s="1">
        <v>100011476</v>
      </c>
      <c r="B2074" s="1" t="s">
        <v>2314</v>
      </c>
      <c r="C2074" s="1" t="s">
        <v>3749</v>
      </c>
      <c r="D2074" s="1" t="s">
        <v>176</v>
      </c>
      <c r="E2074" s="1" t="s">
        <v>11</v>
      </c>
      <c r="F2074" s="1" t="s">
        <v>12</v>
      </c>
      <c r="G2074" s="1" t="s">
        <v>6053</v>
      </c>
      <c r="H2074" s="1">
        <v>100011476</v>
      </c>
      <c r="I2074" s="1">
        <v>1</v>
      </c>
      <c r="J2074" s="1" t="s">
        <v>3767</v>
      </c>
      <c r="K2074" s="1" t="s">
        <v>3761</v>
      </c>
      <c r="L2074" s="1" t="s">
        <v>32</v>
      </c>
      <c r="M2074" s="1" t="s">
        <v>9</v>
      </c>
    </row>
    <row r="2075" spans="1:13">
      <c r="A2075" s="1">
        <v>100011481</v>
      </c>
      <c r="B2075" s="1" t="s">
        <v>2314</v>
      </c>
      <c r="C2075" s="1" t="s">
        <v>3749</v>
      </c>
      <c r="D2075" s="1" t="s">
        <v>176</v>
      </c>
      <c r="E2075" s="1" t="s">
        <v>11</v>
      </c>
      <c r="F2075" s="1" t="s">
        <v>12</v>
      </c>
      <c r="G2075" s="1" t="s">
        <v>6053</v>
      </c>
      <c r="H2075" s="1">
        <v>100011481</v>
      </c>
      <c r="I2075" s="1">
        <v>1</v>
      </c>
      <c r="J2075" s="1" t="s">
        <v>3768</v>
      </c>
      <c r="K2075" s="1" t="s">
        <v>3761</v>
      </c>
      <c r="L2075" s="1" t="s">
        <v>32</v>
      </c>
      <c r="M2075" s="1" t="s">
        <v>69</v>
      </c>
    </row>
    <row r="2076" spans="1:13">
      <c r="A2076" s="1">
        <v>100011488</v>
      </c>
      <c r="B2076" s="1" t="s">
        <v>2314</v>
      </c>
      <c r="C2076" s="1" t="s">
        <v>3749</v>
      </c>
      <c r="D2076" s="1" t="s">
        <v>3769</v>
      </c>
      <c r="E2076" s="1" t="s">
        <v>20</v>
      </c>
      <c r="F2076" s="1" t="s">
        <v>72</v>
      </c>
      <c r="G2076" s="1" t="s">
        <v>6053</v>
      </c>
      <c r="H2076" s="1">
        <v>100011488</v>
      </c>
      <c r="I2076" s="1">
        <v>1</v>
      </c>
      <c r="J2076" s="1" t="s">
        <v>3770</v>
      </c>
      <c r="K2076" s="1" t="s">
        <v>3756</v>
      </c>
      <c r="L2076" s="1" t="s">
        <v>15</v>
      </c>
      <c r="M2076" s="1" t="s">
        <v>9</v>
      </c>
    </row>
    <row r="2077" spans="1:13">
      <c r="A2077" s="1">
        <v>100011490</v>
      </c>
      <c r="B2077" s="1" t="s">
        <v>2314</v>
      </c>
      <c r="C2077" s="1" t="s">
        <v>3749</v>
      </c>
      <c r="D2077" s="1" t="s">
        <v>3771</v>
      </c>
      <c r="E2077" s="1" t="s">
        <v>11</v>
      </c>
      <c r="F2077" s="1" t="s">
        <v>12</v>
      </c>
      <c r="G2077" s="1" t="s">
        <v>6053</v>
      </c>
      <c r="H2077" s="1">
        <v>100011490</v>
      </c>
      <c r="I2077" s="1">
        <v>1</v>
      </c>
      <c r="J2077" s="1" t="s">
        <v>3772</v>
      </c>
      <c r="K2077" s="1" t="s">
        <v>3010</v>
      </c>
      <c r="L2077" s="1" t="s">
        <v>39</v>
      </c>
      <c r="M2077" s="1" t="s">
        <v>9</v>
      </c>
    </row>
    <row r="2078" spans="1:13">
      <c r="A2078" s="1">
        <v>100011493</v>
      </c>
      <c r="B2078" s="1" t="s">
        <v>2314</v>
      </c>
      <c r="C2078" s="1" t="s">
        <v>3749</v>
      </c>
      <c r="D2078" s="1" t="s">
        <v>3773</v>
      </c>
      <c r="E2078" s="1" t="s">
        <v>27</v>
      </c>
      <c r="F2078" s="1" t="s">
        <v>18</v>
      </c>
      <c r="G2078" s="1" t="s">
        <v>6054</v>
      </c>
      <c r="H2078" s="1">
        <v>100017486</v>
      </c>
      <c r="I2078" s="1">
        <v>3</v>
      </c>
      <c r="J2078" s="1" t="s">
        <v>3774</v>
      </c>
      <c r="K2078" s="1" t="s">
        <v>3756</v>
      </c>
      <c r="L2078" s="1" t="s">
        <v>15</v>
      </c>
      <c r="M2078" s="1" t="s">
        <v>9</v>
      </c>
    </row>
    <row r="2079" spans="1:13">
      <c r="A2079" s="1">
        <v>100011494</v>
      </c>
      <c r="B2079" s="1" t="s">
        <v>2314</v>
      </c>
      <c r="C2079" s="1" t="s">
        <v>3749</v>
      </c>
      <c r="D2079" s="1" t="s">
        <v>3775</v>
      </c>
      <c r="E2079" s="1" t="s">
        <v>20</v>
      </c>
      <c r="F2079" s="1" t="s">
        <v>72</v>
      </c>
      <c r="G2079" s="1" t="s">
        <v>6054</v>
      </c>
      <c r="H2079" s="1">
        <v>100017486</v>
      </c>
      <c r="I2079" s="1">
        <v>3</v>
      </c>
      <c r="J2079" s="1" t="s">
        <v>3774</v>
      </c>
      <c r="K2079" s="1" t="s">
        <v>3756</v>
      </c>
      <c r="L2079" s="1" t="s">
        <v>15</v>
      </c>
      <c r="M2079" s="1" t="s">
        <v>9</v>
      </c>
    </row>
    <row r="2080" spans="1:13">
      <c r="A2080" s="1">
        <v>100011500</v>
      </c>
      <c r="B2080" s="1" t="s">
        <v>2314</v>
      </c>
      <c r="C2080" s="1" t="s">
        <v>3749</v>
      </c>
      <c r="D2080" s="1" t="s">
        <v>3776</v>
      </c>
      <c r="E2080" s="1" t="s">
        <v>20</v>
      </c>
      <c r="F2080" s="1" t="s">
        <v>72</v>
      </c>
      <c r="G2080" s="1" t="s">
        <v>6054</v>
      </c>
      <c r="H2080" s="1">
        <v>100017483</v>
      </c>
      <c r="I2080" s="1">
        <v>3</v>
      </c>
      <c r="J2080" s="1" t="s">
        <v>3777</v>
      </c>
      <c r="K2080" s="1" t="s">
        <v>3756</v>
      </c>
      <c r="L2080" s="1" t="s">
        <v>15</v>
      </c>
      <c r="M2080" s="1" t="s">
        <v>9</v>
      </c>
    </row>
    <row r="2081" spans="1:13">
      <c r="A2081" s="1">
        <v>100011501</v>
      </c>
      <c r="B2081" s="1" t="s">
        <v>2314</v>
      </c>
      <c r="C2081" s="1" t="s">
        <v>3749</v>
      </c>
      <c r="D2081" s="1" t="s">
        <v>2808</v>
      </c>
      <c r="E2081" s="1" t="s">
        <v>20</v>
      </c>
      <c r="F2081" s="1" t="s">
        <v>72</v>
      </c>
      <c r="G2081" s="1" t="s">
        <v>6054</v>
      </c>
      <c r="H2081" s="1">
        <v>100017483</v>
      </c>
      <c r="I2081" s="1">
        <v>3</v>
      </c>
      <c r="J2081" s="1" t="s">
        <v>3777</v>
      </c>
      <c r="K2081" s="1" t="s">
        <v>3756</v>
      </c>
      <c r="L2081" s="1" t="s">
        <v>15</v>
      </c>
      <c r="M2081" s="1" t="s">
        <v>9</v>
      </c>
    </row>
    <row r="2082" spans="1:13">
      <c r="A2082" s="1">
        <v>100011504</v>
      </c>
      <c r="B2082" s="1" t="s">
        <v>2314</v>
      </c>
      <c r="C2082" s="1" t="s">
        <v>3749</v>
      </c>
      <c r="D2082" s="1" t="s">
        <v>3778</v>
      </c>
      <c r="E2082" s="1" t="s">
        <v>11</v>
      </c>
      <c r="F2082" s="1" t="s">
        <v>12</v>
      </c>
      <c r="G2082" s="1" t="s">
        <v>6053</v>
      </c>
      <c r="H2082" s="1">
        <v>100011504</v>
      </c>
      <c r="I2082" s="1">
        <v>1</v>
      </c>
      <c r="J2082" s="1" t="s">
        <v>3779</v>
      </c>
      <c r="K2082" s="1" t="s">
        <v>3761</v>
      </c>
      <c r="L2082" s="1" t="s">
        <v>32</v>
      </c>
      <c r="M2082" s="1" t="s">
        <v>9</v>
      </c>
    </row>
    <row r="2083" spans="1:13">
      <c r="A2083" s="1">
        <v>100011508</v>
      </c>
      <c r="B2083" s="1" t="s">
        <v>2314</v>
      </c>
      <c r="C2083" s="1" t="s">
        <v>3749</v>
      </c>
      <c r="D2083" s="1" t="s">
        <v>3780</v>
      </c>
      <c r="E2083" s="1" t="s">
        <v>27</v>
      </c>
      <c r="F2083" s="1" t="s">
        <v>18</v>
      </c>
      <c r="G2083" s="1" t="s">
        <v>6053</v>
      </c>
      <c r="H2083" s="1">
        <v>100011508</v>
      </c>
      <c r="I2083" s="1">
        <v>1</v>
      </c>
      <c r="J2083" s="1" t="s">
        <v>3765</v>
      </c>
      <c r="K2083" s="1" t="s">
        <v>1092</v>
      </c>
      <c r="L2083" s="1" t="s">
        <v>44</v>
      </c>
      <c r="M2083" s="1" t="s">
        <v>16</v>
      </c>
    </row>
    <row r="2084" spans="1:13">
      <c r="A2084" s="1">
        <v>100011511</v>
      </c>
      <c r="B2084" s="1" t="s">
        <v>2314</v>
      </c>
      <c r="C2084" s="1" t="s">
        <v>3749</v>
      </c>
      <c r="D2084" s="1" t="s">
        <v>12</v>
      </c>
      <c r="E2084" s="1" t="s">
        <v>11</v>
      </c>
      <c r="F2084" s="1" t="s">
        <v>12</v>
      </c>
      <c r="G2084" s="1" t="s">
        <v>6053</v>
      </c>
      <c r="H2084" s="1">
        <v>100011511</v>
      </c>
      <c r="I2084" s="1">
        <v>1</v>
      </c>
      <c r="J2084" s="1" t="s">
        <v>3781</v>
      </c>
      <c r="K2084" s="1" t="s">
        <v>3761</v>
      </c>
      <c r="L2084" s="1" t="s">
        <v>32</v>
      </c>
      <c r="M2084" s="1" t="s">
        <v>16</v>
      </c>
    </row>
    <row r="2085" spans="1:13">
      <c r="A2085" s="1">
        <v>100011517</v>
      </c>
      <c r="B2085" s="1" t="s">
        <v>2314</v>
      </c>
      <c r="C2085" s="1" t="s">
        <v>3749</v>
      </c>
      <c r="D2085" s="1" t="s">
        <v>12</v>
      </c>
      <c r="E2085" s="1" t="s">
        <v>11</v>
      </c>
      <c r="F2085" s="1" t="s">
        <v>407</v>
      </c>
      <c r="G2085" s="1" t="s">
        <v>6053</v>
      </c>
      <c r="H2085" s="1">
        <v>100011517</v>
      </c>
      <c r="I2085" s="1">
        <v>1</v>
      </c>
      <c r="J2085" s="1" t="s">
        <v>3782</v>
      </c>
      <c r="K2085" s="1" t="s">
        <v>3783</v>
      </c>
      <c r="L2085" s="1" t="s">
        <v>32</v>
      </c>
      <c r="M2085" s="1" t="s">
        <v>9</v>
      </c>
    </row>
    <row r="2086" spans="1:13">
      <c r="A2086" s="1">
        <v>100011523</v>
      </c>
      <c r="B2086" s="1" t="s">
        <v>2314</v>
      </c>
      <c r="C2086" s="1" t="s">
        <v>3749</v>
      </c>
      <c r="D2086" s="1" t="s">
        <v>12</v>
      </c>
      <c r="E2086" s="1" t="s">
        <v>11</v>
      </c>
      <c r="F2086" s="1" t="s">
        <v>407</v>
      </c>
      <c r="G2086" s="1" t="s">
        <v>6053</v>
      </c>
      <c r="H2086" s="1">
        <v>100011523</v>
      </c>
      <c r="I2086" s="1">
        <v>1</v>
      </c>
      <c r="J2086" s="1" t="s">
        <v>3784</v>
      </c>
      <c r="K2086" s="1" t="s">
        <v>3785</v>
      </c>
      <c r="L2086" s="1" t="s">
        <v>32</v>
      </c>
      <c r="M2086" s="1" t="s">
        <v>16</v>
      </c>
    </row>
    <row r="2087" spans="1:13">
      <c r="A2087" s="1">
        <v>100011528</v>
      </c>
      <c r="B2087" s="1" t="s">
        <v>2314</v>
      </c>
      <c r="C2087" s="1" t="s">
        <v>3749</v>
      </c>
      <c r="D2087" s="1" t="s">
        <v>12</v>
      </c>
      <c r="E2087" s="1" t="s">
        <v>11</v>
      </c>
      <c r="F2087" s="1" t="s">
        <v>407</v>
      </c>
      <c r="G2087" s="1" t="s">
        <v>6053</v>
      </c>
      <c r="H2087" s="1">
        <v>100011528</v>
      </c>
      <c r="I2087" s="1">
        <v>1</v>
      </c>
      <c r="J2087" s="1" t="s">
        <v>3786</v>
      </c>
      <c r="K2087" s="1" t="s">
        <v>3787</v>
      </c>
      <c r="L2087" s="1" t="s">
        <v>32</v>
      </c>
      <c r="M2087" s="1" t="s">
        <v>16</v>
      </c>
    </row>
    <row r="2088" spans="1:13">
      <c r="A2088" s="1">
        <v>100011533</v>
      </c>
      <c r="B2088" s="1" t="s">
        <v>2314</v>
      </c>
      <c r="C2088" s="1" t="s">
        <v>3749</v>
      </c>
      <c r="D2088" s="1" t="s">
        <v>12</v>
      </c>
      <c r="E2088" s="1" t="s">
        <v>11</v>
      </c>
      <c r="F2088" s="1" t="s">
        <v>407</v>
      </c>
      <c r="G2088" s="1" t="s">
        <v>6053</v>
      </c>
      <c r="H2088" s="1">
        <v>100011533</v>
      </c>
      <c r="I2088" s="1">
        <v>1</v>
      </c>
      <c r="J2088" s="1" t="s">
        <v>3788</v>
      </c>
      <c r="K2088" s="1" t="s">
        <v>3789</v>
      </c>
      <c r="L2088" s="1" t="s">
        <v>32</v>
      </c>
      <c r="M2088" s="1" t="s">
        <v>16</v>
      </c>
    </row>
    <row r="2089" spans="1:13">
      <c r="A2089" s="1">
        <v>100011536</v>
      </c>
      <c r="B2089" s="1" t="s">
        <v>2314</v>
      </c>
      <c r="C2089" s="1" t="s">
        <v>3749</v>
      </c>
      <c r="D2089" s="1" t="s">
        <v>176</v>
      </c>
      <c r="E2089" s="1" t="s">
        <v>11</v>
      </c>
      <c r="F2089" s="1" t="s">
        <v>12</v>
      </c>
      <c r="G2089" s="1" t="s">
        <v>6053</v>
      </c>
      <c r="H2089" s="1">
        <v>100011536</v>
      </c>
      <c r="I2089" s="1">
        <v>1</v>
      </c>
      <c r="J2089" s="1" t="s">
        <v>3790</v>
      </c>
      <c r="K2089" s="1" t="s">
        <v>3791</v>
      </c>
      <c r="L2089" s="1" t="s">
        <v>32</v>
      </c>
      <c r="M2089" s="1" t="s">
        <v>69</v>
      </c>
    </row>
    <row r="2090" spans="1:13">
      <c r="A2090" s="1">
        <v>100011542</v>
      </c>
      <c r="B2090" s="1" t="s">
        <v>2314</v>
      </c>
      <c r="C2090" s="1" t="s">
        <v>3749</v>
      </c>
      <c r="D2090" s="1" t="s">
        <v>12</v>
      </c>
      <c r="E2090" s="1" t="s">
        <v>11</v>
      </c>
      <c r="F2090" s="1" t="s">
        <v>407</v>
      </c>
      <c r="G2090" s="1" t="s">
        <v>6053</v>
      </c>
      <c r="H2090" s="1">
        <v>100011542</v>
      </c>
      <c r="I2090" s="1">
        <v>1</v>
      </c>
      <c r="J2090" s="1" t="s">
        <v>3792</v>
      </c>
      <c r="K2090" s="1" t="s">
        <v>3793</v>
      </c>
      <c r="L2090" s="1" t="s">
        <v>32</v>
      </c>
      <c r="M2090" s="1" t="s">
        <v>16</v>
      </c>
    </row>
    <row r="2091" spans="1:13">
      <c r="A2091" s="1">
        <v>100011547</v>
      </c>
      <c r="B2091" s="1" t="s">
        <v>2314</v>
      </c>
      <c r="C2091" s="1" t="s">
        <v>3749</v>
      </c>
      <c r="D2091" s="1" t="s">
        <v>12</v>
      </c>
      <c r="E2091" s="1" t="s">
        <v>11</v>
      </c>
      <c r="F2091" s="1" t="s">
        <v>407</v>
      </c>
      <c r="G2091" s="1" t="s">
        <v>6053</v>
      </c>
      <c r="H2091" s="1">
        <v>100011547</v>
      </c>
      <c r="I2091" s="1">
        <v>1</v>
      </c>
      <c r="J2091" s="1" t="s">
        <v>3794</v>
      </c>
      <c r="K2091" s="1" t="s">
        <v>3795</v>
      </c>
      <c r="L2091" s="1" t="s">
        <v>32</v>
      </c>
      <c r="M2091" s="1" t="s">
        <v>16</v>
      </c>
    </row>
    <row r="2092" spans="1:13">
      <c r="A2092" s="1">
        <v>100011549</v>
      </c>
      <c r="B2092" s="1" t="s">
        <v>2314</v>
      </c>
      <c r="C2092" s="1" t="s">
        <v>3749</v>
      </c>
      <c r="D2092" s="1" t="s">
        <v>12</v>
      </c>
      <c r="E2092" s="1" t="s">
        <v>11</v>
      </c>
      <c r="F2092" s="1" t="s">
        <v>407</v>
      </c>
      <c r="G2092" s="1" t="s">
        <v>6053</v>
      </c>
      <c r="H2092" s="1">
        <v>100011549</v>
      </c>
      <c r="I2092" s="1">
        <v>1</v>
      </c>
      <c r="J2092" s="1" t="s">
        <v>6060</v>
      </c>
      <c r="K2092" s="1" t="s">
        <v>6061</v>
      </c>
      <c r="L2092" s="1" t="s">
        <v>32</v>
      </c>
      <c r="M2092" s="1" t="s">
        <v>339</v>
      </c>
    </row>
    <row r="2093" spans="1:13">
      <c r="A2093" s="1">
        <v>100011558</v>
      </c>
      <c r="B2093" s="1" t="s">
        <v>2314</v>
      </c>
      <c r="C2093" s="1" t="s">
        <v>3749</v>
      </c>
      <c r="D2093" s="1" t="s">
        <v>176</v>
      </c>
      <c r="E2093" s="1" t="s">
        <v>11</v>
      </c>
      <c r="F2093" s="1" t="s">
        <v>12</v>
      </c>
      <c r="G2093" s="1" t="s">
        <v>6053</v>
      </c>
      <c r="H2093" s="1">
        <v>100011558</v>
      </c>
      <c r="I2093" s="1">
        <v>1</v>
      </c>
      <c r="J2093" s="1" t="s">
        <v>3796</v>
      </c>
      <c r="K2093" s="1" t="s">
        <v>3797</v>
      </c>
      <c r="L2093" s="1" t="s">
        <v>32</v>
      </c>
      <c r="M2093" s="1" t="s">
        <v>16</v>
      </c>
    </row>
    <row r="2094" spans="1:13">
      <c r="A2094" s="1">
        <v>100011562</v>
      </c>
      <c r="B2094" s="1" t="s">
        <v>2314</v>
      </c>
      <c r="C2094" s="1" t="s">
        <v>3749</v>
      </c>
      <c r="D2094" s="1" t="s">
        <v>12</v>
      </c>
      <c r="E2094" s="1" t="s">
        <v>11</v>
      </c>
      <c r="F2094" s="1" t="s">
        <v>407</v>
      </c>
      <c r="G2094" s="1" t="s">
        <v>6053</v>
      </c>
      <c r="H2094" s="1">
        <v>100011562</v>
      </c>
      <c r="I2094" s="1">
        <v>1</v>
      </c>
      <c r="J2094" s="1" t="s">
        <v>3798</v>
      </c>
      <c r="K2094" s="1" t="s">
        <v>3799</v>
      </c>
      <c r="L2094" s="1" t="s">
        <v>32</v>
      </c>
      <c r="M2094" s="1" t="s">
        <v>16</v>
      </c>
    </row>
    <row r="2095" spans="1:13">
      <c r="A2095" s="1">
        <v>100011567</v>
      </c>
      <c r="B2095" s="1" t="s">
        <v>2314</v>
      </c>
      <c r="C2095" s="1" t="s">
        <v>3749</v>
      </c>
      <c r="D2095" s="1" t="s">
        <v>12</v>
      </c>
      <c r="E2095" s="1" t="s">
        <v>11</v>
      </c>
      <c r="F2095" s="1" t="s">
        <v>407</v>
      </c>
      <c r="G2095" s="1" t="s">
        <v>6053</v>
      </c>
      <c r="H2095" s="1">
        <v>100011567</v>
      </c>
      <c r="I2095" s="1">
        <v>1</v>
      </c>
      <c r="J2095" s="1" t="s">
        <v>3800</v>
      </c>
      <c r="K2095" s="1" t="s">
        <v>3801</v>
      </c>
      <c r="L2095" s="1" t="s">
        <v>32</v>
      </c>
      <c r="M2095" s="1" t="s">
        <v>16</v>
      </c>
    </row>
    <row r="2096" spans="1:13">
      <c r="A2096" s="1">
        <v>100011568</v>
      </c>
      <c r="B2096" s="1" t="s">
        <v>2314</v>
      </c>
      <c r="C2096" s="1" t="s">
        <v>3749</v>
      </c>
      <c r="D2096" s="1" t="s">
        <v>12</v>
      </c>
      <c r="E2096" s="1" t="s">
        <v>11</v>
      </c>
      <c r="F2096" s="1" t="s">
        <v>407</v>
      </c>
      <c r="G2096" s="1" t="s">
        <v>6053</v>
      </c>
      <c r="H2096" s="1">
        <v>100011568</v>
      </c>
      <c r="I2096" s="1">
        <v>1</v>
      </c>
      <c r="J2096" s="1" t="s">
        <v>3802</v>
      </c>
      <c r="K2096" s="1" t="s">
        <v>3803</v>
      </c>
      <c r="L2096" s="1" t="s">
        <v>32</v>
      </c>
      <c r="M2096" s="1" t="s">
        <v>16</v>
      </c>
    </row>
    <row r="2097" spans="1:13">
      <c r="A2097" s="1">
        <v>100011577</v>
      </c>
      <c r="B2097" s="1" t="s">
        <v>2314</v>
      </c>
      <c r="C2097" s="1" t="s">
        <v>3749</v>
      </c>
      <c r="D2097" s="1" t="s">
        <v>12</v>
      </c>
      <c r="E2097" s="1" t="s">
        <v>11</v>
      </c>
      <c r="F2097" s="1" t="s">
        <v>407</v>
      </c>
      <c r="G2097" s="1" t="s">
        <v>6053</v>
      </c>
      <c r="H2097" s="1">
        <v>100011577</v>
      </c>
      <c r="I2097" s="1">
        <v>1</v>
      </c>
      <c r="J2097" s="1" t="s">
        <v>3804</v>
      </c>
      <c r="K2097" s="1" t="s">
        <v>3805</v>
      </c>
      <c r="L2097" s="1" t="s">
        <v>32</v>
      </c>
      <c r="M2097" s="1" t="s">
        <v>16</v>
      </c>
    </row>
    <row r="2098" spans="1:13">
      <c r="A2098" s="1">
        <v>100011581</v>
      </c>
      <c r="B2098" s="1" t="s">
        <v>2314</v>
      </c>
      <c r="C2098" s="1" t="s">
        <v>3749</v>
      </c>
      <c r="D2098" s="1" t="s">
        <v>176</v>
      </c>
      <c r="E2098" s="1" t="s">
        <v>11</v>
      </c>
      <c r="F2098" s="1" t="s">
        <v>407</v>
      </c>
      <c r="G2098" s="1" t="s">
        <v>6053</v>
      </c>
      <c r="H2098" s="1">
        <v>100011581</v>
      </c>
      <c r="I2098" s="1">
        <v>1</v>
      </c>
      <c r="J2098" s="1" t="s">
        <v>3806</v>
      </c>
      <c r="K2098" s="1" t="s">
        <v>3807</v>
      </c>
      <c r="L2098" s="1" t="s">
        <v>32</v>
      </c>
      <c r="M2098" s="1" t="s">
        <v>9</v>
      </c>
    </row>
    <row r="2099" spans="1:13">
      <c r="A2099" s="1">
        <v>100011585</v>
      </c>
      <c r="B2099" s="1" t="s">
        <v>2314</v>
      </c>
      <c r="C2099" s="1" t="s">
        <v>3749</v>
      </c>
      <c r="D2099" s="1" t="s">
        <v>12</v>
      </c>
      <c r="E2099" s="1" t="s">
        <v>11</v>
      </c>
      <c r="F2099" s="1" t="s">
        <v>407</v>
      </c>
      <c r="G2099" s="1" t="s">
        <v>6053</v>
      </c>
      <c r="H2099" s="1">
        <v>100011585</v>
      </c>
      <c r="I2099" s="1">
        <v>1</v>
      </c>
      <c r="J2099" s="1" t="s">
        <v>3808</v>
      </c>
      <c r="K2099" s="1" t="s">
        <v>3809</v>
      </c>
      <c r="L2099" s="1" t="s">
        <v>32</v>
      </c>
      <c r="M2099" s="1" t="s">
        <v>9</v>
      </c>
    </row>
    <row r="2100" spans="1:13">
      <c r="A2100" s="1">
        <v>100011592</v>
      </c>
      <c r="B2100" s="1" t="s">
        <v>2314</v>
      </c>
      <c r="C2100" s="1" t="s">
        <v>3749</v>
      </c>
      <c r="D2100" s="1" t="s">
        <v>12</v>
      </c>
      <c r="E2100" s="1" t="s">
        <v>11</v>
      </c>
      <c r="F2100" s="1" t="s">
        <v>407</v>
      </c>
      <c r="G2100" s="1" t="s">
        <v>6053</v>
      </c>
      <c r="H2100" s="1">
        <v>100011592</v>
      </c>
      <c r="I2100" s="1">
        <v>1</v>
      </c>
      <c r="J2100" s="1" t="s">
        <v>3810</v>
      </c>
      <c r="K2100" s="1" t="s">
        <v>3811</v>
      </c>
      <c r="L2100" s="1" t="s">
        <v>32</v>
      </c>
      <c r="M2100" s="1" t="s">
        <v>9</v>
      </c>
    </row>
    <row r="2101" spans="1:13">
      <c r="A2101" s="1">
        <v>100011596</v>
      </c>
      <c r="B2101" s="1" t="s">
        <v>2314</v>
      </c>
      <c r="C2101" s="1" t="s">
        <v>3749</v>
      </c>
      <c r="D2101" s="1" t="s">
        <v>12</v>
      </c>
      <c r="E2101" s="1" t="s">
        <v>11</v>
      </c>
      <c r="F2101" s="1" t="s">
        <v>12</v>
      </c>
      <c r="G2101" s="1" t="s">
        <v>6053</v>
      </c>
      <c r="H2101" s="1">
        <v>100011596</v>
      </c>
      <c r="I2101" s="1">
        <v>1</v>
      </c>
      <c r="J2101" s="1" t="s">
        <v>3812</v>
      </c>
      <c r="K2101" s="1" t="s">
        <v>3813</v>
      </c>
      <c r="L2101" s="1" t="s">
        <v>32</v>
      </c>
      <c r="M2101" s="1" t="s">
        <v>9</v>
      </c>
    </row>
    <row r="2102" spans="1:13">
      <c r="A2102" s="1">
        <v>100011603</v>
      </c>
      <c r="B2102" s="1" t="s">
        <v>2314</v>
      </c>
      <c r="C2102" s="1" t="s">
        <v>3749</v>
      </c>
      <c r="D2102" s="1" t="s">
        <v>12</v>
      </c>
      <c r="E2102" s="1" t="s">
        <v>11</v>
      </c>
      <c r="F2102" s="1" t="s">
        <v>12</v>
      </c>
      <c r="G2102" s="1" t="s">
        <v>6053</v>
      </c>
      <c r="H2102" s="1">
        <v>100011603</v>
      </c>
      <c r="I2102" s="1">
        <v>1</v>
      </c>
      <c r="J2102" s="1" t="s">
        <v>3814</v>
      </c>
      <c r="K2102" s="1" t="s">
        <v>3815</v>
      </c>
      <c r="L2102" s="1" t="s">
        <v>32</v>
      </c>
      <c r="M2102" s="1" t="s">
        <v>9</v>
      </c>
    </row>
    <row r="2103" spans="1:13">
      <c r="A2103" s="1">
        <v>100011609</v>
      </c>
      <c r="B2103" s="1" t="s">
        <v>2314</v>
      </c>
      <c r="C2103" s="1" t="s">
        <v>3749</v>
      </c>
      <c r="D2103" s="1" t="s">
        <v>12</v>
      </c>
      <c r="E2103" s="1" t="s">
        <v>11</v>
      </c>
      <c r="F2103" s="1" t="s">
        <v>407</v>
      </c>
      <c r="G2103" s="1" t="s">
        <v>6053</v>
      </c>
      <c r="H2103" s="1">
        <v>100011609</v>
      </c>
      <c r="I2103" s="1">
        <v>1</v>
      </c>
      <c r="J2103" s="1" t="s">
        <v>3816</v>
      </c>
      <c r="K2103" s="1" t="s">
        <v>3817</v>
      </c>
      <c r="L2103" s="1" t="s">
        <v>32</v>
      </c>
      <c r="M2103" s="1" t="s">
        <v>16</v>
      </c>
    </row>
    <row r="2104" spans="1:13">
      <c r="A2104" s="1">
        <v>100011613</v>
      </c>
      <c r="B2104" s="1" t="s">
        <v>2314</v>
      </c>
      <c r="C2104" s="1" t="s">
        <v>3749</v>
      </c>
      <c r="D2104" s="1" t="s">
        <v>12</v>
      </c>
      <c r="E2104" s="1" t="s">
        <v>11</v>
      </c>
      <c r="F2104" s="1" t="s">
        <v>407</v>
      </c>
      <c r="G2104" s="1" t="s">
        <v>6053</v>
      </c>
      <c r="H2104" s="1">
        <v>100011613</v>
      </c>
      <c r="I2104" s="1">
        <v>1</v>
      </c>
      <c r="J2104" s="1" t="s">
        <v>3818</v>
      </c>
      <c r="K2104" s="1" t="s">
        <v>3819</v>
      </c>
      <c r="L2104" s="1" t="s">
        <v>32</v>
      </c>
      <c r="M2104" s="1" t="s">
        <v>16</v>
      </c>
    </row>
    <row r="2105" spans="1:13">
      <c r="A2105" s="1">
        <v>100011618</v>
      </c>
      <c r="B2105" s="1" t="s">
        <v>2314</v>
      </c>
      <c r="C2105" s="1" t="s">
        <v>3749</v>
      </c>
      <c r="D2105" s="1" t="s">
        <v>12</v>
      </c>
      <c r="E2105" s="1" t="s">
        <v>11</v>
      </c>
      <c r="F2105" s="1" t="s">
        <v>407</v>
      </c>
      <c r="G2105" s="1" t="s">
        <v>6053</v>
      </c>
      <c r="H2105" s="1">
        <v>100011618</v>
      </c>
      <c r="I2105" s="1">
        <v>1</v>
      </c>
      <c r="J2105" s="1" t="s">
        <v>3820</v>
      </c>
      <c r="K2105" s="1" t="s">
        <v>3821</v>
      </c>
      <c r="L2105" s="1" t="s">
        <v>32</v>
      </c>
      <c r="M2105" s="1" t="s">
        <v>9</v>
      </c>
    </row>
    <row r="2106" spans="1:13">
      <c r="A2106" s="1">
        <v>100011624</v>
      </c>
      <c r="B2106" s="1" t="s">
        <v>2314</v>
      </c>
      <c r="C2106" s="1" t="s">
        <v>3749</v>
      </c>
      <c r="D2106" s="1" t="s">
        <v>12</v>
      </c>
      <c r="E2106" s="1" t="s">
        <v>11</v>
      </c>
      <c r="F2106" s="1" t="s">
        <v>407</v>
      </c>
      <c r="G2106" s="1" t="s">
        <v>6053</v>
      </c>
      <c r="H2106" s="1">
        <v>100011624</v>
      </c>
      <c r="I2106" s="1">
        <v>1</v>
      </c>
      <c r="J2106" s="1" t="s">
        <v>3822</v>
      </c>
      <c r="K2106" s="1" t="s">
        <v>3823</v>
      </c>
      <c r="L2106" s="1" t="s">
        <v>32</v>
      </c>
      <c r="M2106" s="1" t="s">
        <v>16</v>
      </c>
    </row>
    <row r="2107" spans="1:13">
      <c r="A2107" s="1">
        <v>100011626</v>
      </c>
      <c r="B2107" s="1" t="s">
        <v>2314</v>
      </c>
      <c r="C2107" s="1" t="s">
        <v>3749</v>
      </c>
      <c r="D2107" s="1" t="s">
        <v>12</v>
      </c>
      <c r="E2107" s="1" t="s">
        <v>11</v>
      </c>
      <c r="F2107" s="1" t="s">
        <v>407</v>
      </c>
      <c r="G2107" s="1" t="s">
        <v>6053</v>
      </c>
      <c r="H2107" s="1">
        <v>100011626</v>
      </c>
      <c r="I2107" s="1">
        <v>1</v>
      </c>
      <c r="J2107" s="1" t="s">
        <v>3824</v>
      </c>
      <c r="K2107" s="1" t="s">
        <v>3825</v>
      </c>
      <c r="L2107" s="1" t="s">
        <v>32</v>
      </c>
      <c r="M2107" s="1" t="s">
        <v>16</v>
      </c>
    </row>
    <row r="2108" spans="1:13">
      <c r="A2108" s="1">
        <v>100011631</v>
      </c>
      <c r="B2108" s="1" t="s">
        <v>2314</v>
      </c>
      <c r="C2108" s="1" t="s">
        <v>3749</v>
      </c>
      <c r="D2108" s="1" t="s">
        <v>12</v>
      </c>
      <c r="E2108" s="1" t="s">
        <v>11</v>
      </c>
      <c r="F2108" s="1" t="s">
        <v>12</v>
      </c>
      <c r="G2108" s="1" t="s">
        <v>6053</v>
      </c>
      <c r="H2108" s="1">
        <v>100011631</v>
      </c>
      <c r="I2108" s="1">
        <v>1</v>
      </c>
      <c r="J2108" s="1" t="s">
        <v>3826</v>
      </c>
      <c r="K2108" s="1" t="s">
        <v>3827</v>
      </c>
      <c r="L2108" s="1" t="s">
        <v>32</v>
      </c>
      <c r="M2108" s="1" t="s">
        <v>9</v>
      </c>
    </row>
    <row r="2109" spans="1:13">
      <c r="A2109" s="1">
        <v>100011634</v>
      </c>
      <c r="B2109" s="1" t="s">
        <v>2314</v>
      </c>
      <c r="C2109" s="1" t="s">
        <v>3749</v>
      </c>
      <c r="D2109" s="1" t="s">
        <v>12</v>
      </c>
      <c r="E2109" s="1" t="s">
        <v>11</v>
      </c>
      <c r="F2109" s="1" t="s">
        <v>12</v>
      </c>
      <c r="G2109" s="1" t="s">
        <v>6053</v>
      </c>
      <c r="H2109" s="1">
        <v>100011634</v>
      </c>
      <c r="I2109" s="1">
        <v>2</v>
      </c>
      <c r="J2109" s="1" t="s">
        <v>3828</v>
      </c>
      <c r="K2109" s="1" t="s">
        <v>3829</v>
      </c>
      <c r="L2109" s="1" t="s">
        <v>32</v>
      </c>
      <c r="M2109" s="1" t="s">
        <v>9</v>
      </c>
    </row>
    <row r="2110" spans="1:13">
      <c r="A2110" s="1">
        <v>100011640</v>
      </c>
      <c r="B2110" s="1" t="s">
        <v>2314</v>
      </c>
      <c r="C2110" s="1" t="s">
        <v>3749</v>
      </c>
      <c r="D2110" s="1" t="s">
        <v>176</v>
      </c>
      <c r="E2110" s="1" t="s">
        <v>11</v>
      </c>
      <c r="F2110" s="1" t="s">
        <v>407</v>
      </c>
      <c r="G2110" s="1" t="s">
        <v>6053</v>
      </c>
      <c r="H2110" s="1">
        <v>100011640</v>
      </c>
      <c r="I2110" s="1">
        <v>1</v>
      </c>
      <c r="J2110" s="1" t="s">
        <v>3830</v>
      </c>
      <c r="K2110" s="1" t="s">
        <v>3831</v>
      </c>
      <c r="L2110" s="1" t="s">
        <v>32</v>
      </c>
      <c r="M2110" s="1" t="s">
        <v>9</v>
      </c>
    </row>
    <row r="2111" spans="1:13">
      <c r="A2111" s="1">
        <v>100011646</v>
      </c>
      <c r="B2111" s="1" t="s">
        <v>2314</v>
      </c>
      <c r="C2111" s="1" t="s">
        <v>3749</v>
      </c>
      <c r="D2111" s="1" t="s">
        <v>176</v>
      </c>
      <c r="E2111" s="1" t="s">
        <v>11</v>
      </c>
      <c r="F2111" s="1" t="s">
        <v>12</v>
      </c>
      <c r="G2111" s="1" t="s">
        <v>6053</v>
      </c>
      <c r="H2111" s="1">
        <v>100011646</v>
      </c>
      <c r="I2111" s="1">
        <v>1</v>
      </c>
      <c r="J2111" s="1" t="s">
        <v>3832</v>
      </c>
      <c r="K2111" s="1" t="s">
        <v>3833</v>
      </c>
      <c r="L2111" s="1" t="s">
        <v>32</v>
      </c>
      <c r="M2111" s="1" t="s">
        <v>9</v>
      </c>
    </row>
    <row r="2112" spans="1:13">
      <c r="A2112" s="1">
        <v>100011649</v>
      </c>
      <c r="B2112" s="1" t="s">
        <v>2314</v>
      </c>
      <c r="C2112" s="1" t="s">
        <v>3749</v>
      </c>
      <c r="D2112" s="1" t="s">
        <v>12</v>
      </c>
      <c r="E2112" s="1" t="s">
        <v>11</v>
      </c>
      <c r="F2112" s="1" t="s">
        <v>407</v>
      </c>
      <c r="G2112" s="1" t="s">
        <v>6053</v>
      </c>
      <c r="H2112" s="1">
        <v>100011649</v>
      </c>
      <c r="I2112" s="1">
        <v>1</v>
      </c>
      <c r="J2112" s="1" t="s">
        <v>3834</v>
      </c>
      <c r="K2112" s="1" t="s">
        <v>3835</v>
      </c>
      <c r="L2112" s="1" t="s">
        <v>32</v>
      </c>
      <c r="M2112" s="1" t="s">
        <v>9</v>
      </c>
    </row>
    <row r="2113" spans="1:13">
      <c r="A2113" s="1">
        <v>100011652</v>
      </c>
      <c r="B2113" s="1" t="s">
        <v>2314</v>
      </c>
      <c r="C2113" s="1" t="s">
        <v>3749</v>
      </c>
      <c r="D2113" s="1" t="s">
        <v>12</v>
      </c>
      <c r="E2113" s="1" t="s">
        <v>11</v>
      </c>
      <c r="F2113" s="1" t="s">
        <v>407</v>
      </c>
      <c r="G2113" s="1" t="s">
        <v>6053</v>
      </c>
      <c r="H2113" s="1">
        <v>100011652</v>
      </c>
      <c r="I2113" s="1">
        <v>1</v>
      </c>
      <c r="J2113" s="1" t="s">
        <v>3836</v>
      </c>
      <c r="K2113" s="1" t="s">
        <v>3837</v>
      </c>
      <c r="L2113" s="1" t="s">
        <v>32</v>
      </c>
      <c r="M2113" s="1" t="s">
        <v>9</v>
      </c>
    </row>
    <row r="2114" spans="1:13">
      <c r="A2114" s="1">
        <v>100011654</v>
      </c>
      <c r="B2114" s="1" t="s">
        <v>2314</v>
      </c>
      <c r="C2114" s="1" t="s">
        <v>3749</v>
      </c>
      <c r="D2114" s="1" t="s">
        <v>12</v>
      </c>
      <c r="E2114" s="1" t="s">
        <v>11</v>
      </c>
      <c r="F2114" s="1" t="s">
        <v>407</v>
      </c>
      <c r="G2114" s="1" t="s">
        <v>6053</v>
      </c>
      <c r="H2114" s="1">
        <v>100011654</v>
      </c>
      <c r="I2114" s="1">
        <v>1</v>
      </c>
      <c r="J2114" s="1" t="s">
        <v>3838</v>
      </c>
      <c r="K2114" s="1" t="s">
        <v>3839</v>
      </c>
      <c r="L2114" s="1" t="s">
        <v>32</v>
      </c>
      <c r="M2114" s="1" t="s">
        <v>9</v>
      </c>
    </row>
    <row r="2115" spans="1:13">
      <c r="A2115" s="1">
        <v>100011659</v>
      </c>
      <c r="B2115" s="1" t="s">
        <v>2314</v>
      </c>
      <c r="C2115" s="1" t="s">
        <v>3749</v>
      </c>
      <c r="D2115" s="1" t="s">
        <v>12</v>
      </c>
      <c r="E2115" s="1" t="s">
        <v>11</v>
      </c>
      <c r="F2115" s="1" t="s">
        <v>407</v>
      </c>
      <c r="G2115" s="1" t="s">
        <v>6053</v>
      </c>
      <c r="H2115" s="1">
        <v>100011659</v>
      </c>
      <c r="I2115" s="1">
        <v>1</v>
      </c>
      <c r="J2115" s="1" t="s">
        <v>3840</v>
      </c>
      <c r="K2115" s="1" t="s">
        <v>3841</v>
      </c>
      <c r="L2115" s="1" t="s">
        <v>32</v>
      </c>
      <c r="M2115" s="1" t="s">
        <v>9</v>
      </c>
    </row>
    <row r="2116" spans="1:13">
      <c r="A2116" s="1">
        <v>100011661</v>
      </c>
      <c r="B2116" s="1" t="s">
        <v>2314</v>
      </c>
      <c r="C2116" s="1" t="s">
        <v>3749</v>
      </c>
      <c r="D2116" s="1" t="s">
        <v>12</v>
      </c>
      <c r="E2116" s="1" t="s">
        <v>11</v>
      </c>
      <c r="F2116" s="1" t="s">
        <v>407</v>
      </c>
      <c r="G2116" s="1" t="s">
        <v>6053</v>
      </c>
      <c r="H2116" s="1">
        <v>100011661</v>
      </c>
      <c r="I2116" s="1">
        <v>1</v>
      </c>
      <c r="J2116" s="1" t="s">
        <v>3842</v>
      </c>
      <c r="K2116" s="1" t="s">
        <v>3843</v>
      </c>
      <c r="L2116" s="1" t="s">
        <v>32</v>
      </c>
      <c r="M2116" s="1" t="s">
        <v>9</v>
      </c>
    </row>
    <row r="2117" spans="1:13">
      <c r="A2117" s="1">
        <v>100011667</v>
      </c>
      <c r="B2117" s="1" t="s">
        <v>2314</v>
      </c>
      <c r="C2117" s="1" t="s">
        <v>3749</v>
      </c>
      <c r="D2117" s="1" t="s">
        <v>12</v>
      </c>
      <c r="E2117" s="1" t="s">
        <v>11</v>
      </c>
      <c r="F2117" s="1" t="s">
        <v>12</v>
      </c>
      <c r="G2117" s="1" t="s">
        <v>6053</v>
      </c>
      <c r="H2117" s="1">
        <v>100011667</v>
      </c>
      <c r="I2117" s="1">
        <v>1</v>
      </c>
      <c r="J2117" s="1" t="s">
        <v>3844</v>
      </c>
      <c r="K2117" s="1" t="s">
        <v>3845</v>
      </c>
      <c r="L2117" s="1" t="s">
        <v>32</v>
      </c>
      <c r="M2117" s="1" t="s">
        <v>69</v>
      </c>
    </row>
    <row r="2118" spans="1:13">
      <c r="A2118" s="1">
        <v>100011676</v>
      </c>
      <c r="B2118" s="1" t="s">
        <v>2314</v>
      </c>
      <c r="C2118" s="1" t="s">
        <v>3749</v>
      </c>
      <c r="D2118" s="1" t="s">
        <v>176</v>
      </c>
      <c r="E2118" s="1" t="s">
        <v>11</v>
      </c>
      <c r="F2118" s="1" t="s">
        <v>407</v>
      </c>
      <c r="G2118" s="1" t="s">
        <v>6053</v>
      </c>
      <c r="H2118" s="1">
        <v>100011676</v>
      </c>
      <c r="I2118" s="1">
        <v>1</v>
      </c>
      <c r="J2118" s="1" t="s">
        <v>3846</v>
      </c>
      <c r="K2118" s="1" t="s">
        <v>3847</v>
      </c>
      <c r="L2118" s="1" t="s">
        <v>32</v>
      </c>
      <c r="M2118" s="1" t="s">
        <v>16</v>
      </c>
    </row>
    <row r="2119" spans="1:13">
      <c r="A2119" s="1">
        <v>100011680</v>
      </c>
      <c r="B2119" s="1" t="s">
        <v>2314</v>
      </c>
      <c r="C2119" s="1" t="s">
        <v>3749</v>
      </c>
      <c r="D2119" s="1" t="s">
        <v>176</v>
      </c>
      <c r="E2119" s="1" t="s">
        <v>11</v>
      </c>
      <c r="F2119" s="1" t="s">
        <v>407</v>
      </c>
      <c r="G2119" s="1" t="s">
        <v>6053</v>
      </c>
      <c r="H2119" s="1">
        <v>100011680</v>
      </c>
      <c r="I2119" s="1">
        <v>1</v>
      </c>
      <c r="J2119" s="1" t="s">
        <v>3848</v>
      </c>
      <c r="K2119" s="1" t="s">
        <v>3849</v>
      </c>
      <c r="L2119" s="1" t="s">
        <v>32</v>
      </c>
      <c r="M2119" s="1" t="s">
        <v>9</v>
      </c>
    </row>
    <row r="2120" spans="1:13">
      <c r="A2120" s="1">
        <v>100011682</v>
      </c>
      <c r="B2120" s="1" t="s">
        <v>2314</v>
      </c>
      <c r="C2120" s="1" t="s">
        <v>3749</v>
      </c>
      <c r="D2120" s="1" t="s">
        <v>176</v>
      </c>
      <c r="E2120" s="1" t="s">
        <v>11</v>
      </c>
      <c r="F2120" s="1" t="s">
        <v>407</v>
      </c>
      <c r="G2120" s="1" t="s">
        <v>6053</v>
      </c>
      <c r="H2120" s="1">
        <v>100011682</v>
      </c>
      <c r="I2120" s="1">
        <v>1</v>
      </c>
      <c r="J2120" s="1" t="s">
        <v>3850</v>
      </c>
      <c r="K2120" s="1" t="s">
        <v>3851</v>
      </c>
      <c r="L2120" s="1" t="s">
        <v>32</v>
      </c>
      <c r="M2120" s="1" t="s">
        <v>16</v>
      </c>
    </row>
    <row r="2121" spans="1:13">
      <c r="A2121" s="1">
        <v>100011688</v>
      </c>
      <c r="B2121" s="1" t="s">
        <v>2314</v>
      </c>
      <c r="C2121" s="1" t="s">
        <v>3749</v>
      </c>
      <c r="D2121" s="1" t="s">
        <v>6062</v>
      </c>
      <c r="E2121" s="1" t="s">
        <v>11</v>
      </c>
      <c r="F2121" s="1" t="s">
        <v>407</v>
      </c>
      <c r="G2121" s="1" t="s">
        <v>6053</v>
      </c>
      <c r="H2121" s="1">
        <v>100011688</v>
      </c>
      <c r="I2121" s="1">
        <v>1</v>
      </c>
      <c r="J2121" s="1" t="s">
        <v>6063</v>
      </c>
      <c r="K2121" s="1" t="s">
        <v>6064</v>
      </c>
      <c r="L2121" s="1" t="s">
        <v>32</v>
      </c>
      <c r="M2121" s="1" t="s">
        <v>339</v>
      </c>
    </row>
    <row r="2122" spans="1:13">
      <c r="A2122" s="1">
        <v>100011692</v>
      </c>
      <c r="B2122" s="1" t="s">
        <v>2314</v>
      </c>
      <c r="C2122" s="1" t="s">
        <v>3749</v>
      </c>
      <c r="D2122" s="1" t="s">
        <v>12</v>
      </c>
      <c r="E2122" s="1" t="s">
        <v>11</v>
      </c>
      <c r="F2122" s="1" t="s">
        <v>407</v>
      </c>
      <c r="G2122" s="1" t="s">
        <v>6053</v>
      </c>
      <c r="H2122" s="1">
        <v>100011692</v>
      </c>
      <c r="I2122" s="1">
        <v>1</v>
      </c>
      <c r="J2122" s="1" t="s">
        <v>3852</v>
      </c>
      <c r="K2122" s="1" t="s">
        <v>3853</v>
      </c>
      <c r="L2122" s="1" t="s">
        <v>32</v>
      </c>
      <c r="M2122" s="1" t="s">
        <v>16</v>
      </c>
    </row>
    <row r="2123" spans="1:13">
      <c r="A2123" s="1">
        <v>100011697</v>
      </c>
      <c r="B2123" s="1" t="s">
        <v>2314</v>
      </c>
      <c r="C2123" s="1" t="s">
        <v>3749</v>
      </c>
      <c r="D2123" s="1" t="s">
        <v>12</v>
      </c>
      <c r="E2123" s="1" t="s">
        <v>11</v>
      </c>
      <c r="F2123" s="1" t="s">
        <v>407</v>
      </c>
      <c r="G2123" s="1" t="s">
        <v>6053</v>
      </c>
      <c r="H2123" s="1">
        <v>100011697</v>
      </c>
      <c r="I2123" s="1">
        <v>1</v>
      </c>
      <c r="J2123" s="1" t="s">
        <v>3854</v>
      </c>
      <c r="K2123" s="1" t="s">
        <v>3855</v>
      </c>
      <c r="L2123" s="1" t="s">
        <v>32</v>
      </c>
      <c r="M2123" s="1" t="s">
        <v>9</v>
      </c>
    </row>
    <row r="2124" spans="1:13">
      <c r="A2124" s="1">
        <v>100011704</v>
      </c>
      <c r="B2124" s="1" t="s">
        <v>2314</v>
      </c>
      <c r="C2124" s="1" t="s">
        <v>3749</v>
      </c>
      <c r="D2124" s="1" t="s">
        <v>12</v>
      </c>
      <c r="E2124" s="1" t="s">
        <v>11</v>
      </c>
      <c r="F2124" s="1" t="s">
        <v>407</v>
      </c>
      <c r="G2124" s="1" t="s">
        <v>6053</v>
      </c>
      <c r="H2124" s="1">
        <v>100011704</v>
      </c>
      <c r="I2124" s="1">
        <v>1</v>
      </c>
      <c r="J2124" s="1" t="s">
        <v>3856</v>
      </c>
      <c r="K2124" s="1" t="s">
        <v>3857</v>
      </c>
      <c r="L2124" s="1" t="s">
        <v>32</v>
      </c>
      <c r="M2124" s="1" t="s">
        <v>16</v>
      </c>
    </row>
    <row r="2125" spans="1:13">
      <c r="A2125" s="1">
        <v>100011707</v>
      </c>
      <c r="B2125" s="1" t="s">
        <v>2314</v>
      </c>
      <c r="C2125" s="1" t="s">
        <v>3749</v>
      </c>
      <c r="D2125" s="1" t="s">
        <v>12</v>
      </c>
      <c r="E2125" s="1" t="s">
        <v>11</v>
      </c>
      <c r="F2125" s="1" t="s">
        <v>407</v>
      </c>
      <c r="G2125" s="1" t="s">
        <v>6053</v>
      </c>
      <c r="H2125" s="1">
        <v>100011707</v>
      </c>
      <c r="I2125" s="1">
        <v>1</v>
      </c>
      <c r="J2125" s="1" t="s">
        <v>3858</v>
      </c>
      <c r="K2125" s="1" t="s">
        <v>3859</v>
      </c>
      <c r="L2125" s="1" t="s">
        <v>32</v>
      </c>
      <c r="M2125" s="1" t="s">
        <v>9</v>
      </c>
    </row>
    <row r="2126" spans="1:13">
      <c r="A2126" s="1">
        <v>100011720</v>
      </c>
      <c r="B2126" s="1" t="s">
        <v>2314</v>
      </c>
      <c r="C2126" s="1" t="s">
        <v>3749</v>
      </c>
      <c r="D2126" s="1" t="s">
        <v>2883</v>
      </c>
      <c r="E2126" s="1" t="s">
        <v>11</v>
      </c>
      <c r="F2126" s="1" t="s">
        <v>12</v>
      </c>
      <c r="G2126" s="1" t="s">
        <v>6054</v>
      </c>
      <c r="H2126" s="1">
        <v>100017482</v>
      </c>
      <c r="I2126" s="1">
        <v>2</v>
      </c>
      <c r="J2126" s="1" t="s">
        <v>3860</v>
      </c>
      <c r="K2126" s="1" t="s">
        <v>3861</v>
      </c>
      <c r="L2126" s="1" t="s">
        <v>32</v>
      </c>
      <c r="M2126" s="1" t="s">
        <v>9</v>
      </c>
    </row>
    <row r="2127" spans="1:13">
      <c r="A2127" s="1">
        <v>100011721</v>
      </c>
      <c r="B2127" s="1" t="s">
        <v>2314</v>
      </c>
      <c r="C2127" s="1" t="s">
        <v>3749</v>
      </c>
      <c r="D2127" s="1" t="s">
        <v>46</v>
      </c>
      <c r="E2127" s="1" t="s">
        <v>2</v>
      </c>
      <c r="F2127" s="1" t="s">
        <v>46</v>
      </c>
      <c r="G2127" s="1" t="s">
        <v>6053</v>
      </c>
      <c r="H2127" s="1">
        <v>100011721</v>
      </c>
      <c r="I2127" s="1">
        <v>1</v>
      </c>
      <c r="J2127" s="1" t="s">
        <v>3860</v>
      </c>
      <c r="K2127" s="1" t="s">
        <v>3750</v>
      </c>
      <c r="L2127" s="1" t="s">
        <v>8</v>
      </c>
      <c r="M2127" s="1" t="s">
        <v>9</v>
      </c>
    </row>
    <row r="2128" spans="1:13">
      <c r="A2128" s="1">
        <v>100011726</v>
      </c>
      <c r="B2128" s="1" t="s">
        <v>2314</v>
      </c>
      <c r="C2128" s="1" t="s">
        <v>3749</v>
      </c>
      <c r="D2128" s="1" t="s">
        <v>176</v>
      </c>
      <c r="E2128" s="1" t="s">
        <v>11</v>
      </c>
      <c r="F2128" s="1" t="s">
        <v>407</v>
      </c>
      <c r="G2128" s="1" t="s">
        <v>6053</v>
      </c>
      <c r="H2128" s="1">
        <v>100011726</v>
      </c>
      <c r="I2128" s="1">
        <v>1</v>
      </c>
      <c r="J2128" s="1" t="s">
        <v>3862</v>
      </c>
      <c r="K2128" s="1" t="s">
        <v>3863</v>
      </c>
      <c r="L2128" s="1" t="s">
        <v>32</v>
      </c>
      <c r="M2128" s="1" t="s">
        <v>9</v>
      </c>
    </row>
    <row r="2129" spans="1:13">
      <c r="A2129" s="1">
        <v>100011734</v>
      </c>
      <c r="B2129" s="1" t="s">
        <v>2314</v>
      </c>
      <c r="C2129" s="1" t="s">
        <v>3737</v>
      </c>
      <c r="D2129" s="1" t="s">
        <v>12</v>
      </c>
      <c r="E2129" s="1" t="s">
        <v>11</v>
      </c>
      <c r="F2129" s="1" t="s">
        <v>407</v>
      </c>
      <c r="G2129" s="1" t="s">
        <v>6053</v>
      </c>
      <c r="H2129" s="1">
        <v>100011734</v>
      </c>
      <c r="I2129" s="1">
        <v>1</v>
      </c>
      <c r="J2129" s="1" t="s">
        <v>3864</v>
      </c>
      <c r="K2129" s="1" t="s">
        <v>3865</v>
      </c>
      <c r="L2129" s="1" t="s">
        <v>32</v>
      </c>
      <c r="M2129" s="1" t="s">
        <v>16</v>
      </c>
    </row>
    <row r="2130" spans="1:13">
      <c r="A2130" s="1">
        <v>100011748</v>
      </c>
      <c r="B2130" s="1" t="s">
        <v>2314</v>
      </c>
      <c r="C2130" s="1" t="s">
        <v>3737</v>
      </c>
      <c r="D2130" s="1" t="s">
        <v>176</v>
      </c>
      <c r="E2130" s="1" t="s">
        <v>11</v>
      </c>
      <c r="F2130" s="1" t="s">
        <v>407</v>
      </c>
      <c r="G2130" s="1" t="s">
        <v>6053</v>
      </c>
      <c r="H2130" s="1">
        <v>100011748</v>
      </c>
      <c r="I2130" s="1">
        <v>1</v>
      </c>
      <c r="J2130" s="1" t="s">
        <v>6065</v>
      </c>
      <c r="K2130" s="1" t="s">
        <v>6066</v>
      </c>
      <c r="L2130" s="1" t="s">
        <v>32</v>
      </c>
      <c r="M2130" s="1" t="s">
        <v>339</v>
      </c>
    </row>
    <row r="2131" spans="1:13">
      <c r="A2131" s="1">
        <v>100011763</v>
      </c>
      <c r="B2131" s="1" t="s">
        <v>2314</v>
      </c>
      <c r="C2131" s="1" t="s">
        <v>3737</v>
      </c>
      <c r="D2131" s="1" t="s">
        <v>12</v>
      </c>
      <c r="E2131" s="1" t="s">
        <v>11</v>
      </c>
      <c r="F2131" s="1" t="s">
        <v>12</v>
      </c>
      <c r="G2131" s="1" t="s">
        <v>6053</v>
      </c>
      <c r="H2131" s="1">
        <v>100011763</v>
      </c>
      <c r="I2131" s="1">
        <v>1</v>
      </c>
      <c r="J2131" s="1" t="s">
        <v>3866</v>
      </c>
      <c r="K2131" s="1" t="s">
        <v>3867</v>
      </c>
      <c r="L2131" s="1" t="s">
        <v>32</v>
      </c>
      <c r="M2131" s="1" t="s">
        <v>16</v>
      </c>
    </row>
    <row r="2132" spans="1:13">
      <c r="A2132" s="1">
        <v>100011768</v>
      </c>
      <c r="B2132" s="1" t="s">
        <v>2314</v>
      </c>
      <c r="C2132" s="1" t="s">
        <v>3737</v>
      </c>
      <c r="D2132" s="1" t="s">
        <v>390</v>
      </c>
      <c r="E2132" s="1" t="s">
        <v>20</v>
      </c>
      <c r="F2132" s="1" t="s">
        <v>72</v>
      </c>
      <c r="G2132" s="1" t="s">
        <v>6053</v>
      </c>
      <c r="H2132" s="1">
        <v>100011768</v>
      </c>
      <c r="I2132" s="1">
        <v>1</v>
      </c>
      <c r="J2132" s="1" t="s">
        <v>3868</v>
      </c>
      <c r="K2132" s="1" t="s">
        <v>3756</v>
      </c>
      <c r="L2132" s="1" t="s">
        <v>15</v>
      </c>
      <c r="M2132" s="1" t="s">
        <v>9</v>
      </c>
    </row>
    <row r="2133" spans="1:13">
      <c r="A2133" s="1">
        <v>100011770</v>
      </c>
      <c r="B2133" s="1" t="s">
        <v>2314</v>
      </c>
      <c r="C2133" s="1" t="s">
        <v>3737</v>
      </c>
      <c r="D2133" s="1" t="s">
        <v>3869</v>
      </c>
      <c r="E2133" s="1" t="s">
        <v>11</v>
      </c>
      <c r="F2133" s="1" t="s">
        <v>12</v>
      </c>
      <c r="G2133" s="1" t="s">
        <v>6054</v>
      </c>
      <c r="H2133" s="1">
        <v>100017488</v>
      </c>
      <c r="I2133" s="1">
        <v>3</v>
      </c>
      <c r="J2133" s="1" t="s">
        <v>3870</v>
      </c>
      <c r="K2133" s="1" t="s">
        <v>3759</v>
      </c>
      <c r="L2133" s="1" t="s">
        <v>39</v>
      </c>
      <c r="M2133" s="1" t="s">
        <v>9</v>
      </c>
    </row>
    <row r="2134" spans="1:13">
      <c r="A2134" s="1">
        <v>100011771</v>
      </c>
      <c r="B2134" s="1" t="s">
        <v>2314</v>
      </c>
      <c r="C2134" s="1" t="s">
        <v>3737</v>
      </c>
      <c r="D2134" s="1" t="s">
        <v>3871</v>
      </c>
      <c r="E2134" s="1" t="s">
        <v>27</v>
      </c>
      <c r="F2134" s="1" t="s">
        <v>18</v>
      </c>
      <c r="G2134" s="1" t="s">
        <v>6054</v>
      </c>
      <c r="H2134" s="1">
        <v>100017488</v>
      </c>
      <c r="I2134" s="1">
        <v>3</v>
      </c>
      <c r="J2134" s="1" t="s">
        <v>3870</v>
      </c>
      <c r="K2134" s="1" t="s">
        <v>3759</v>
      </c>
      <c r="L2134" s="1" t="s">
        <v>39</v>
      </c>
      <c r="M2134" s="1" t="s">
        <v>9</v>
      </c>
    </row>
    <row r="2135" spans="1:13">
      <c r="A2135" s="1">
        <v>100011776</v>
      </c>
      <c r="B2135" s="1" t="s">
        <v>2314</v>
      </c>
      <c r="C2135" s="1" t="s">
        <v>3737</v>
      </c>
      <c r="D2135" s="1" t="s">
        <v>12</v>
      </c>
      <c r="E2135" s="1" t="s">
        <v>11</v>
      </c>
      <c r="F2135" s="1" t="s">
        <v>12</v>
      </c>
      <c r="G2135" s="1" t="s">
        <v>6053</v>
      </c>
      <c r="H2135" s="1">
        <v>100011776</v>
      </c>
      <c r="I2135" s="1">
        <v>1</v>
      </c>
      <c r="J2135" s="1" t="s">
        <v>3872</v>
      </c>
      <c r="K2135" s="1" t="s">
        <v>3867</v>
      </c>
      <c r="L2135" s="1" t="s">
        <v>32</v>
      </c>
      <c r="M2135" s="1" t="s">
        <v>16</v>
      </c>
    </row>
    <row r="2136" spans="1:13">
      <c r="A2136" s="1">
        <v>100011781</v>
      </c>
      <c r="B2136" s="1" t="s">
        <v>2314</v>
      </c>
      <c r="C2136" s="1" t="s">
        <v>3737</v>
      </c>
      <c r="D2136" s="1" t="s">
        <v>100</v>
      </c>
      <c r="E2136" s="1" t="s">
        <v>20</v>
      </c>
      <c r="F2136" s="1" t="s">
        <v>100</v>
      </c>
      <c r="G2136" s="1" t="s">
        <v>6053</v>
      </c>
      <c r="H2136" s="1">
        <v>100011781</v>
      </c>
      <c r="I2136" s="1">
        <v>1</v>
      </c>
      <c r="J2136" s="1" t="s">
        <v>3873</v>
      </c>
      <c r="K2136" s="1" t="s">
        <v>3756</v>
      </c>
      <c r="L2136" s="1" t="s">
        <v>15</v>
      </c>
      <c r="M2136" s="1" t="s">
        <v>9</v>
      </c>
    </row>
    <row r="2137" spans="1:13">
      <c r="A2137" s="1">
        <v>100011785</v>
      </c>
      <c r="B2137" s="1" t="s">
        <v>2314</v>
      </c>
      <c r="C2137" s="1" t="s">
        <v>3737</v>
      </c>
      <c r="D2137" s="1" t="s">
        <v>3874</v>
      </c>
      <c r="E2137" s="1" t="s">
        <v>2</v>
      </c>
      <c r="F2137" s="1" t="s">
        <v>842</v>
      </c>
      <c r="G2137" s="1" t="s">
        <v>6054</v>
      </c>
      <c r="H2137" s="1">
        <v>100017487</v>
      </c>
      <c r="I2137" s="1">
        <v>6</v>
      </c>
      <c r="J2137" s="1" t="s">
        <v>3875</v>
      </c>
      <c r="K2137" s="1" t="s">
        <v>3750</v>
      </c>
      <c r="L2137" s="1" t="s">
        <v>8</v>
      </c>
      <c r="M2137" s="1" t="s">
        <v>9</v>
      </c>
    </row>
    <row r="2138" spans="1:13">
      <c r="A2138" s="1">
        <v>100011787</v>
      </c>
      <c r="B2138" s="1" t="s">
        <v>2314</v>
      </c>
      <c r="C2138" s="1" t="s">
        <v>3737</v>
      </c>
      <c r="D2138" s="1" t="s">
        <v>3876</v>
      </c>
      <c r="E2138" s="1" t="s">
        <v>2</v>
      </c>
      <c r="F2138" s="1" t="s">
        <v>3877</v>
      </c>
      <c r="G2138" s="1" t="s">
        <v>6054</v>
      </c>
      <c r="H2138" s="1">
        <v>100017487</v>
      </c>
      <c r="I2138" s="1">
        <v>6</v>
      </c>
      <c r="J2138" s="1" t="s">
        <v>3875</v>
      </c>
      <c r="K2138" s="1" t="s">
        <v>3750</v>
      </c>
      <c r="L2138" s="1" t="s">
        <v>8</v>
      </c>
      <c r="M2138" s="1" t="s">
        <v>9</v>
      </c>
    </row>
    <row r="2139" spans="1:13">
      <c r="A2139" s="1">
        <v>100011791</v>
      </c>
      <c r="B2139" s="1" t="s">
        <v>2314</v>
      </c>
      <c r="C2139" s="1" t="s">
        <v>3737</v>
      </c>
      <c r="D2139" s="1" t="s">
        <v>3878</v>
      </c>
      <c r="E2139" s="1" t="s">
        <v>27</v>
      </c>
      <c r="F2139" s="1" t="s">
        <v>18</v>
      </c>
      <c r="G2139" s="1" t="s">
        <v>6053</v>
      </c>
      <c r="H2139" s="1">
        <v>100011791</v>
      </c>
      <c r="I2139" s="1">
        <v>1</v>
      </c>
      <c r="J2139" s="1" t="s">
        <v>3879</v>
      </c>
      <c r="K2139" s="1" t="s">
        <v>3756</v>
      </c>
      <c r="L2139" s="1" t="s">
        <v>15</v>
      </c>
      <c r="M2139" s="1" t="s">
        <v>9</v>
      </c>
    </row>
    <row r="2140" spans="1:13">
      <c r="A2140" s="1">
        <v>100011792</v>
      </c>
      <c r="B2140" s="1" t="s">
        <v>2314</v>
      </c>
      <c r="C2140" s="1" t="s">
        <v>3737</v>
      </c>
      <c r="D2140" s="1" t="s">
        <v>12</v>
      </c>
      <c r="E2140" s="1" t="s">
        <v>11</v>
      </c>
      <c r="F2140" s="1" t="s">
        <v>12</v>
      </c>
      <c r="G2140" s="1" t="s">
        <v>6053</v>
      </c>
      <c r="H2140" s="1">
        <v>100011792</v>
      </c>
      <c r="I2140" s="1">
        <v>1</v>
      </c>
      <c r="J2140" s="1" t="s">
        <v>3880</v>
      </c>
      <c r="K2140" s="1" t="s">
        <v>3867</v>
      </c>
      <c r="L2140" s="1" t="s">
        <v>32</v>
      </c>
      <c r="M2140" s="1" t="s">
        <v>16</v>
      </c>
    </row>
    <row r="2141" spans="1:13">
      <c r="A2141" s="1">
        <v>100011797</v>
      </c>
      <c r="B2141" s="1" t="s">
        <v>2314</v>
      </c>
      <c r="C2141" s="1" t="s">
        <v>3737</v>
      </c>
      <c r="D2141" s="1" t="s">
        <v>12</v>
      </c>
      <c r="E2141" s="1" t="s">
        <v>11</v>
      </c>
      <c r="F2141" s="1" t="s">
        <v>12</v>
      </c>
      <c r="G2141" s="1" t="s">
        <v>6053</v>
      </c>
      <c r="H2141" s="1">
        <v>100011797</v>
      </c>
      <c r="I2141" s="1">
        <v>1</v>
      </c>
      <c r="J2141" s="1" t="s">
        <v>3881</v>
      </c>
      <c r="K2141" s="1" t="s">
        <v>3867</v>
      </c>
      <c r="L2141" s="1" t="s">
        <v>32</v>
      </c>
      <c r="M2141" s="1" t="s">
        <v>16</v>
      </c>
    </row>
    <row r="2142" spans="1:13">
      <c r="A2142" s="1">
        <v>100011803</v>
      </c>
      <c r="B2142" s="1" t="s">
        <v>2314</v>
      </c>
      <c r="C2142" s="1" t="s">
        <v>3737</v>
      </c>
      <c r="D2142" s="1" t="s">
        <v>3882</v>
      </c>
      <c r="E2142" s="1" t="s">
        <v>27</v>
      </c>
      <c r="F2142" s="1" t="s">
        <v>18</v>
      </c>
      <c r="G2142" s="1" t="s">
        <v>6053</v>
      </c>
      <c r="H2142" s="1">
        <v>100011803</v>
      </c>
      <c r="I2142" s="1">
        <v>1</v>
      </c>
      <c r="J2142" s="1" t="s">
        <v>3736</v>
      </c>
      <c r="K2142" s="1" t="s">
        <v>3883</v>
      </c>
      <c r="L2142" s="1" t="s">
        <v>39</v>
      </c>
      <c r="M2142" s="1" t="s">
        <v>9</v>
      </c>
    </row>
    <row r="2143" spans="1:13">
      <c r="A2143" s="1">
        <v>100011811</v>
      </c>
      <c r="B2143" s="1" t="s">
        <v>2314</v>
      </c>
      <c r="C2143" s="1" t="s">
        <v>3737</v>
      </c>
      <c r="D2143" s="1" t="s">
        <v>167</v>
      </c>
      <c r="E2143" s="1" t="s">
        <v>20</v>
      </c>
      <c r="F2143" s="1" t="s">
        <v>167</v>
      </c>
      <c r="G2143" s="1" t="s">
        <v>6053</v>
      </c>
      <c r="H2143" s="1">
        <v>100011811</v>
      </c>
      <c r="I2143" s="1">
        <v>1</v>
      </c>
      <c r="J2143" s="1" t="s">
        <v>3884</v>
      </c>
      <c r="K2143" s="1" t="s">
        <v>3756</v>
      </c>
      <c r="L2143" s="1" t="s">
        <v>15</v>
      </c>
      <c r="M2143" s="1" t="s">
        <v>69</v>
      </c>
    </row>
    <row r="2144" spans="1:13">
      <c r="A2144" s="1">
        <v>100011814</v>
      </c>
      <c r="B2144" s="1" t="s">
        <v>2314</v>
      </c>
      <c r="C2144" s="1" t="s">
        <v>3737</v>
      </c>
      <c r="D2144" s="1" t="s">
        <v>750</v>
      </c>
      <c r="E2144" s="1" t="s">
        <v>20</v>
      </c>
      <c r="F2144" s="1" t="s">
        <v>72</v>
      </c>
      <c r="G2144" s="1" t="s">
        <v>6053</v>
      </c>
      <c r="H2144" s="1">
        <v>100011814</v>
      </c>
      <c r="I2144" s="1">
        <v>1</v>
      </c>
      <c r="J2144" s="1" t="s">
        <v>3885</v>
      </c>
      <c r="K2144" s="1" t="s">
        <v>3756</v>
      </c>
      <c r="L2144" s="1" t="s">
        <v>15</v>
      </c>
      <c r="M2144" s="1" t="s">
        <v>9</v>
      </c>
    </row>
    <row r="2145" spans="1:13">
      <c r="A2145" s="1">
        <v>100011828</v>
      </c>
      <c r="B2145" s="1" t="s">
        <v>2314</v>
      </c>
      <c r="C2145" s="1" t="s">
        <v>3737</v>
      </c>
      <c r="D2145" s="1" t="s">
        <v>176</v>
      </c>
      <c r="E2145" s="1" t="s">
        <v>11</v>
      </c>
      <c r="F2145" s="1" t="s">
        <v>407</v>
      </c>
      <c r="G2145" s="1" t="s">
        <v>6053</v>
      </c>
      <c r="H2145" s="1">
        <v>100011828</v>
      </c>
      <c r="I2145" s="1">
        <v>1</v>
      </c>
      <c r="J2145" s="1" t="s">
        <v>3886</v>
      </c>
      <c r="K2145" s="1" t="s">
        <v>3867</v>
      </c>
      <c r="L2145" s="1" t="s">
        <v>32</v>
      </c>
      <c r="M2145" s="1" t="s">
        <v>9</v>
      </c>
    </row>
    <row r="2146" spans="1:13">
      <c r="A2146" s="1">
        <v>100011831</v>
      </c>
      <c r="B2146" s="1" t="s">
        <v>2314</v>
      </c>
      <c r="C2146" s="1" t="s">
        <v>3737</v>
      </c>
      <c r="D2146" s="1" t="s">
        <v>12</v>
      </c>
      <c r="E2146" s="1" t="s">
        <v>11</v>
      </c>
      <c r="F2146" s="1" t="s">
        <v>12</v>
      </c>
      <c r="G2146" s="1" t="s">
        <v>6053</v>
      </c>
      <c r="H2146" s="1">
        <v>100011831</v>
      </c>
      <c r="I2146" s="1">
        <v>1</v>
      </c>
      <c r="J2146" s="1" t="s">
        <v>3887</v>
      </c>
      <c r="K2146" s="1" t="s">
        <v>3867</v>
      </c>
      <c r="L2146" s="1" t="s">
        <v>32</v>
      </c>
      <c r="M2146" s="1" t="s">
        <v>16</v>
      </c>
    </row>
    <row r="2147" spans="1:13">
      <c r="A2147" s="1">
        <v>100011835</v>
      </c>
      <c r="B2147" s="1" t="s">
        <v>2314</v>
      </c>
      <c r="C2147" s="1" t="s">
        <v>3737</v>
      </c>
      <c r="D2147" s="1" t="s">
        <v>12</v>
      </c>
      <c r="E2147" s="1" t="s">
        <v>11</v>
      </c>
      <c r="F2147" s="1" t="s">
        <v>12</v>
      </c>
      <c r="G2147" s="1" t="s">
        <v>6053</v>
      </c>
      <c r="H2147" s="1">
        <v>100011835</v>
      </c>
      <c r="I2147" s="1">
        <v>1</v>
      </c>
      <c r="J2147" s="1" t="s">
        <v>3888</v>
      </c>
      <c r="K2147" s="1" t="s">
        <v>3867</v>
      </c>
      <c r="L2147" s="1" t="s">
        <v>32</v>
      </c>
      <c r="M2147" s="1" t="s">
        <v>9</v>
      </c>
    </row>
    <row r="2148" spans="1:13">
      <c r="A2148" s="1">
        <v>100011838</v>
      </c>
      <c r="B2148" s="1" t="s">
        <v>2314</v>
      </c>
      <c r="C2148" s="1" t="s">
        <v>3737</v>
      </c>
      <c r="D2148" s="1" t="s">
        <v>1456</v>
      </c>
      <c r="E2148" s="1" t="s">
        <v>20</v>
      </c>
      <c r="F2148" s="1" t="s">
        <v>72</v>
      </c>
      <c r="G2148" s="1" t="s">
        <v>6053</v>
      </c>
      <c r="H2148" s="1">
        <v>100011838</v>
      </c>
      <c r="I2148" s="1">
        <v>1</v>
      </c>
      <c r="J2148" s="1" t="s">
        <v>3889</v>
      </c>
      <c r="K2148" s="1" t="s">
        <v>3756</v>
      </c>
      <c r="L2148" s="1" t="s">
        <v>15</v>
      </c>
      <c r="M2148" s="1" t="s">
        <v>9</v>
      </c>
    </row>
    <row r="2149" spans="1:13">
      <c r="A2149" s="1">
        <v>100011842</v>
      </c>
      <c r="B2149" s="1" t="s">
        <v>2314</v>
      </c>
      <c r="C2149" s="1" t="s">
        <v>3737</v>
      </c>
      <c r="D2149" s="1" t="s">
        <v>203</v>
      </c>
      <c r="E2149" s="1" t="s">
        <v>20</v>
      </c>
      <c r="F2149" s="1" t="s">
        <v>203</v>
      </c>
      <c r="G2149" s="1" t="s">
        <v>6053</v>
      </c>
      <c r="H2149" s="1">
        <v>100011842</v>
      </c>
      <c r="I2149" s="1">
        <v>1</v>
      </c>
      <c r="J2149" s="1" t="s">
        <v>3890</v>
      </c>
      <c r="K2149" s="1" t="s">
        <v>3756</v>
      </c>
      <c r="L2149" s="1" t="s">
        <v>15</v>
      </c>
      <c r="M2149" s="1" t="s">
        <v>9</v>
      </c>
    </row>
    <row r="2150" spans="1:13">
      <c r="A2150" s="1">
        <v>100011845</v>
      </c>
      <c r="B2150" s="1" t="s">
        <v>2314</v>
      </c>
      <c r="C2150" s="1" t="s">
        <v>3737</v>
      </c>
      <c r="D2150" s="1" t="s">
        <v>3891</v>
      </c>
      <c r="E2150" s="1" t="s">
        <v>11</v>
      </c>
      <c r="F2150" s="1" t="s">
        <v>12</v>
      </c>
      <c r="G2150" s="1" t="s">
        <v>6053</v>
      </c>
      <c r="H2150" s="1">
        <v>100011845</v>
      </c>
      <c r="I2150" s="1">
        <v>1</v>
      </c>
      <c r="J2150" s="1" t="s">
        <v>3892</v>
      </c>
      <c r="K2150" s="1" t="s">
        <v>3867</v>
      </c>
      <c r="L2150" s="1" t="s">
        <v>32</v>
      </c>
      <c r="M2150" s="1" t="s">
        <v>16</v>
      </c>
    </row>
    <row r="2151" spans="1:13">
      <c r="A2151" s="1">
        <v>100011871</v>
      </c>
      <c r="B2151" s="1" t="s">
        <v>2314</v>
      </c>
      <c r="C2151" s="1" t="s">
        <v>3737</v>
      </c>
      <c r="D2151" s="1" t="s">
        <v>176</v>
      </c>
      <c r="E2151" s="1" t="s">
        <v>11</v>
      </c>
      <c r="F2151" s="1" t="s">
        <v>12</v>
      </c>
      <c r="G2151" s="1" t="s">
        <v>6053</v>
      </c>
      <c r="H2151" s="1">
        <v>100011871</v>
      </c>
      <c r="I2151" s="1">
        <v>1</v>
      </c>
      <c r="J2151" s="1" t="s">
        <v>3893</v>
      </c>
      <c r="K2151" s="1" t="s">
        <v>3894</v>
      </c>
      <c r="L2151" s="1" t="s">
        <v>32</v>
      </c>
      <c r="M2151" s="1" t="s">
        <v>9</v>
      </c>
    </row>
    <row r="2152" spans="1:13">
      <c r="A2152" s="1">
        <v>100011880</v>
      </c>
      <c r="B2152" s="1" t="s">
        <v>2314</v>
      </c>
      <c r="C2152" s="1" t="s">
        <v>3737</v>
      </c>
      <c r="D2152" s="1" t="s">
        <v>176</v>
      </c>
      <c r="E2152" s="1" t="s">
        <v>11</v>
      </c>
      <c r="F2152" s="1" t="s">
        <v>12</v>
      </c>
      <c r="G2152" s="1" t="s">
        <v>6053</v>
      </c>
      <c r="H2152" s="1">
        <v>100011880</v>
      </c>
      <c r="I2152" s="1">
        <v>1</v>
      </c>
      <c r="J2152" s="1" t="s">
        <v>3895</v>
      </c>
      <c r="K2152" s="1" t="s">
        <v>3896</v>
      </c>
      <c r="L2152" s="1" t="s">
        <v>32</v>
      </c>
      <c r="M2152" s="1" t="s">
        <v>9</v>
      </c>
    </row>
    <row r="2153" spans="1:13">
      <c r="A2153" s="1">
        <v>100011884</v>
      </c>
      <c r="B2153" s="1" t="s">
        <v>2314</v>
      </c>
      <c r="C2153" s="1" t="s">
        <v>3737</v>
      </c>
      <c r="D2153" s="1" t="s">
        <v>176</v>
      </c>
      <c r="E2153" s="1" t="s">
        <v>11</v>
      </c>
      <c r="F2153" s="1" t="s">
        <v>12</v>
      </c>
      <c r="G2153" s="1" t="s">
        <v>6053</v>
      </c>
      <c r="H2153" s="1">
        <v>100011884</v>
      </c>
      <c r="I2153" s="1">
        <v>1</v>
      </c>
      <c r="J2153" s="1" t="s">
        <v>3897</v>
      </c>
      <c r="K2153" s="1" t="s">
        <v>3898</v>
      </c>
      <c r="L2153" s="1" t="s">
        <v>32</v>
      </c>
      <c r="M2153" s="1" t="s">
        <v>9</v>
      </c>
    </row>
    <row r="2154" spans="1:13">
      <c r="A2154" s="1">
        <v>100011901</v>
      </c>
      <c r="B2154" s="1" t="s">
        <v>2314</v>
      </c>
      <c r="C2154" s="1" t="s">
        <v>3737</v>
      </c>
      <c r="D2154" s="1" t="s">
        <v>176</v>
      </c>
      <c r="E2154" s="1" t="s">
        <v>11</v>
      </c>
      <c r="F2154" s="1" t="s">
        <v>12</v>
      </c>
      <c r="G2154" s="1" t="s">
        <v>6053</v>
      </c>
      <c r="H2154" s="1">
        <v>100011901</v>
      </c>
      <c r="I2154" s="1">
        <v>2</v>
      </c>
      <c r="J2154" s="1" t="s">
        <v>3899</v>
      </c>
      <c r="K2154" s="1" t="s">
        <v>3900</v>
      </c>
      <c r="L2154" s="1" t="s">
        <v>32</v>
      </c>
      <c r="M2154" s="1" t="s">
        <v>9</v>
      </c>
    </row>
    <row r="2155" spans="1:13">
      <c r="A2155" s="1">
        <v>100011915</v>
      </c>
      <c r="B2155" s="1" t="s">
        <v>2314</v>
      </c>
      <c r="C2155" s="1" t="s">
        <v>3737</v>
      </c>
      <c r="D2155" s="1" t="s">
        <v>12</v>
      </c>
      <c r="E2155" s="1" t="s">
        <v>11</v>
      </c>
      <c r="F2155" s="1" t="s">
        <v>12</v>
      </c>
      <c r="G2155" s="1" t="s">
        <v>6053</v>
      </c>
      <c r="H2155" s="1">
        <v>100011915</v>
      </c>
      <c r="I2155" s="1">
        <v>1</v>
      </c>
      <c r="J2155" s="1" t="s">
        <v>3901</v>
      </c>
      <c r="K2155" s="1" t="s">
        <v>3902</v>
      </c>
      <c r="L2155" s="1" t="s">
        <v>32</v>
      </c>
      <c r="M2155" s="1" t="s">
        <v>9</v>
      </c>
    </row>
    <row r="2156" spans="1:13">
      <c r="A2156" s="1">
        <v>100011919</v>
      </c>
      <c r="B2156" s="1" t="s">
        <v>2314</v>
      </c>
      <c r="C2156" s="1" t="s">
        <v>3737</v>
      </c>
      <c r="D2156" s="1" t="s">
        <v>12</v>
      </c>
      <c r="E2156" s="1" t="s">
        <v>11</v>
      </c>
      <c r="F2156" s="1" t="s">
        <v>407</v>
      </c>
      <c r="G2156" s="1" t="s">
        <v>6053</v>
      </c>
      <c r="H2156" s="1">
        <v>100011919</v>
      </c>
      <c r="I2156" s="1">
        <v>1</v>
      </c>
      <c r="J2156" s="1" t="s">
        <v>3903</v>
      </c>
      <c r="K2156" s="1" t="s">
        <v>3904</v>
      </c>
      <c r="L2156" s="1" t="s">
        <v>32</v>
      </c>
      <c r="M2156" s="1" t="s">
        <v>16</v>
      </c>
    </row>
    <row r="2157" spans="1:13">
      <c r="A2157" s="1">
        <v>100011924</v>
      </c>
      <c r="B2157" s="1" t="s">
        <v>2314</v>
      </c>
      <c r="C2157" s="1" t="s">
        <v>3737</v>
      </c>
      <c r="D2157" s="1" t="s">
        <v>176</v>
      </c>
      <c r="E2157" s="1" t="s">
        <v>11</v>
      </c>
      <c r="F2157" s="1" t="s">
        <v>12</v>
      </c>
      <c r="G2157" s="1" t="s">
        <v>6053</v>
      </c>
      <c r="H2157" s="1">
        <v>100011924</v>
      </c>
      <c r="I2157" s="1">
        <v>1</v>
      </c>
      <c r="J2157" s="1" t="s">
        <v>3905</v>
      </c>
      <c r="K2157" s="1" t="s">
        <v>3906</v>
      </c>
      <c r="L2157" s="1" t="s">
        <v>32</v>
      </c>
      <c r="M2157" s="1" t="s">
        <v>9</v>
      </c>
    </row>
    <row r="2158" spans="1:13">
      <c r="A2158" s="1">
        <v>100011945</v>
      </c>
      <c r="B2158" s="1" t="s">
        <v>2314</v>
      </c>
      <c r="C2158" s="1" t="s">
        <v>3737</v>
      </c>
      <c r="D2158" s="1" t="s">
        <v>176</v>
      </c>
      <c r="E2158" s="1" t="s">
        <v>11</v>
      </c>
      <c r="F2158" s="1" t="s">
        <v>12</v>
      </c>
      <c r="G2158" s="1" t="s">
        <v>6053</v>
      </c>
      <c r="H2158" s="1">
        <v>100011945</v>
      </c>
      <c r="I2158" s="1">
        <v>1</v>
      </c>
      <c r="J2158" s="1" t="s">
        <v>3907</v>
      </c>
      <c r="K2158" s="1" t="s">
        <v>3908</v>
      </c>
      <c r="L2158" s="1" t="s">
        <v>32</v>
      </c>
      <c r="M2158" s="1" t="s">
        <v>9</v>
      </c>
    </row>
    <row r="2159" spans="1:13">
      <c r="A2159" s="1">
        <v>100011954</v>
      </c>
      <c r="B2159" s="1" t="s">
        <v>2314</v>
      </c>
      <c r="C2159" s="1" t="s">
        <v>3737</v>
      </c>
      <c r="D2159" s="1" t="s">
        <v>176</v>
      </c>
      <c r="E2159" s="1" t="s">
        <v>11</v>
      </c>
      <c r="F2159" s="1" t="s">
        <v>12</v>
      </c>
      <c r="G2159" s="1" t="s">
        <v>6053</v>
      </c>
      <c r="H2159" s="1">
        <v>100011954</v>
      </c>
      <c r="I2159" s="1">
        <v>1</v>
      </c>
      <c r="J2159" s="1" t="s">
        <v>3909</v>
      </c>
      <c r="K2159" s="1" t="s">
        <v>3910</v>
      </c>
      <c r="L2159" s="1" t="s">
        <v>32</v>
      </c>
      <c r="M2159" s="1" t="s">
        <v>16</v>
      </c>
    </row>
    <row r="2160" spans="1:13">
      <c r="A2160" s="1">
        <v>100011960</v>
      </c>
      <c r="B2160" s="1" t="s">
        <v>2314</v>
      </c>
      <c r="C2160" s="1" t="s">
        <v>3737</v>
      </c>
      <c r="D2160" s="1" t="s">
        <v>12</v>
      </c>
      <c r="E2160" s="1" t="s">
        <v>11</v>
      </c>
      <c r="F2160" s="1" t="s">
        <v>407</v>
      </c>
      <c r="G2160" s="1" t="s">
        <v>6053</v>
      </c>
      <c r="H2160" s="1">
        <v>100011960</v>
      </c>
      <c r="I2160" s="1">
        <v>1</v>
      </c>
      <c r="J2160" s="1" t="s">
        <v>3911</v>
      </c>
      <c r="K2160" s="1" t="s">
        <v>3912</v>
      </c>
      <c r="L2160" s="1" t="s">
        <v>32</v>
      </c>
      <c r="M2160" s="1" t="s">
        <v>9</v>
      </c>
    </row>
    <row r="2161" spans="1:13">
      <c r="A2161" s="1">
        <v>100011974</v>
      </c>
      <c r="B2161" s="1" t="s">
        <v>2314</v>
      </c>
      <c r="C2161" s="1" t="s">
        <v>3737</v>
      </c>
      <c r="D2161" s="1" t="s">
        <v>12</v>
      </c>
      <c r="E2161" s="1" t="s">
        <v>11</v>
      </c>
      <c r="F2161" s="1" t="s">
        <v>407</v>
      </c>
      <c r="G2161" s="1" t="s">
        <v>6053</v>
      </c>
      <c r="H2161" s="1">
        <v>100011974</v>
      </c>
      <c r="I2161" s="1">
        <v>1</v>
      </c>
      <c r="J2161" s="1" t="s">
        <v>3913</v>
      </c>
      <c r="K2161" s="1" t="s">
        <v>3914</v>
      </c>
      <c r="L2161" s="1" t="s">
        <v>32</v>
      </c>
      <c r="M2161" s="1" t="s">
        <v>9</v>
      </c>
    </row>
    <row r="2162" spans="1:13">
      <c r="A2162" s="1">
        <v>100011984</v>
      </c>
      <c r="B2162" s="1" t="s">
        <v>2314</v>
      </c>
      <c r="C2162" s="1" t="s">
        <v>3916</v>
      </c>
      <c r="D2162" s="1" t="s">
        <v>176</v>
      </c>
      <c r="E2162" s="1" t="s">
        <v>11</v>
      </c>
      <c r="F2162" s="1" t="s">
        <v>12</v>
      </c>
      <c r="G2162" s="1" t="s">
        <v>6053</v>
      </c>
      <c r="H2162" s="1">
        <v>100011984</v>
      </c>
      <c r="I2162" s="1">
        <v>1</v>
      </c>
      <c r="J2162" s="1" t="s">
        <v>3915</v>
      </c>
      <c r="K2162" s="1" t="s">
        <v>3917</v>
      </c>
      <c r="L2162" s="1" t="s">
        <v>32</v>
      </c>
      <c r="M2162" s="1" t="s">
        <v>16</v>
      </c>
    </row>
    <row r="2163" spans="1:13">
      <c r="A2163" s="1">
        <v>100011992</v>
      </c>
      <c r="B2163" s="1" t="s">
        <v>2314</v>
      </c>
      <c r="C2163" s="1" t="s">
        <v>3916</v>
      </c>
      <c r="D2163" s="1" t="s">
        <v>12</v>
      </c>
      <c r="E2163" s="1" t="s">
        <v>11</v>
      </c>
      <c r="F2163" s="1" t="s">
        <v>12</v>
      </c>
      <c r="G2163" s="1" t="s">
        <v>6053</v>
      </c>
      <c r="H2163" s="1">
        <v>100011992</v>
      </c>
      <c r="I2163" s="1">
        <v>1</v>
      </c>
      <c r="J2163" s="1" t="s">
        <v>3918</v>
      </c>
      <c r="K2163" s="1" t="s">
        <v>3919</v>
      </c>
      <c r="L2163" s="1" t="s">
        <v>32</v>
      </c>
      <c r="M2163" s="1" t="s">
        <v>16</v>
      </c>
    </row>
    <row r="2164" spans="1:13">
      <c r="A2164" s="1">
        <v>100011996</v>
      </c>
      <c r="B2164" s="1" t="s">
        <v>2314</v>
      </c>
      <c r="C2164" s="1" t="s">
        <v>3916</v>
      </c>
      <c r="D2164" s="1" t="s">
        <v>12</v>
      </c>
      <c r="E2164" s="1" t="s">
        <v>11</v>
      </c>
      <c r="F2164" s="1" t="s">
        <v>407</v>
      </c>
      <c r="G2164" s="1" t="s">
        <v>6053</v>
      </c>
      <c r="H2164" s="1">
        <v>100011996</v>
      </c>
      <c r="I2164" s="1">
        <v>1</v>
      </c>
      <c r="J2164" s="1" t="s">
        <v>3920</v>
      </c>
      <c r="K2164" s="1" t="s">
        <v>3921</v>
      </c>
      <c r="L2164" s="1" t="s">
        <v>32</v>
      </c>
      <c r="M2164" s="1" t="s">
        <v>16</v>
      </c>
    </row>
    <row r="2165" spans="1:13">
      <c r="A2165" s="1">
        <v>100012000</v>
      </c>
      <c r="B2165" s="1" t="s">
        <v>2314</v>
      </c>
      <c r="C2165" s="1" t="s">
        <v>3916</v>
      </c>
      <c r="D2165" s="1" t="s">
        <v>176</v>
      </c>
      <c r="E2165" s="1" t="s">
        <v>11</v>
      </c>
      <c r="F2165" s="1" t="s">
        <v>12</v>
      </c>
      <c r="G2165" s="1" t="s">
        <v>6053</v>
      </c>
      <c r="H2165" s="1">
        <v>100012000</v>
      </c>
      <c r="I2165" s="1">
        <v>1</v>
      </c>
      <c r="J2165" s="1" t="s">
        <v>3922</v>
      </c>
      <c r="K2165" s="1" t="s">
        <v>3923</v>
      </c>
      <c r="L2165" s="1" t="s">
        <v>32</v>
      </c>
      <c r="M2165" s="1" t="s">
        <v>9</v>
      </c>
    </row>
    <row r="2166" spans="1:13">
      <c r="A2166" s="1">
        <v>100012006</v>
      </c>
      <c r="B2166" s="1" t="s">
        <v>2314</v>
      </c>
      <c r="C2166" s="1" t="s">
        <v>3916</v>
      </c>
      <c r="D2166" s="1" t="s">
        <v>12</v>
      </c>
      <c r="E2166" s="1" t="s">
        <v>11</v>
      </c>
      <c r="F2166" s="1" t="s">
        <v>12</v>
      </c>
      <c r="G2166" s="1" t="s">
        <v>6053</v>
      </c>
      <c r="H2166" s="1">
        <v>100012006</v>
      </c>
      <c r="I2166" s="1">
        <v>1</v>
      </c>
      <c r="J2166" s="1" t="s">
        <v>3924</v>
      </c>
      <c r="K2166" s="1" t="s">
        <v>3925</v>
      </c>
      <c r="L2166" s="1" t="s">
        <v>32</v>
      </c>
      <c r="M2166" s="1" t="s">
        <v>9</v>
      </c>
    </row>
    <row r="2167" spans="1:13">
      <c r="A2167" s="1">
        <v>100012009</v>
      </c>
      <c r="B2167" s="1" t="s">
        <v>2314</v>
      </c>
      <c r="C2167" s="1" t="s">
        <v>3916</v>
      </c>
      <c r="D2167" s="1" t="s">
        <v>72</v>
      </c>
      <c r="E2167" s="1" t="s">
        <v>20</v>
      </c>
      <c r="F2167" s="1" t="s">
        <v>72</v>
      </c>
      <c r="G2167" s="1" t="s">
        <v>6053</v>
      </c>
      <c r="H2167" s="1">
        <v>100012009</v>
      </c>
      <c r="I2167" s="1">
        <v>1</v>
      </c>
      <c r="J2167" s="1" t="s">
        <v>3926</v>
      </c>
      <c r="K2167" s="1" t="s">
        <v>3756</v>
      </c>
      <c r="L2167" s="1" t="s">
        <v>15</v>
      </c>
      <c r="M2167" s="1" t="s">
        <v>69</v>
      </c>
    </row>
    <row r="2168" spans="1:13">
      <c r="A2168" s="1">
        <v>100012013</v>
      </c>
      <c r="B2168" s="1" t="s">
        <v>2314</v>
      </c>
      <c r="C2168" s="1" t="s">
        <v>3916</v>
      </c>
      <c r="D2168" s="1" t="s">
        <v>3927</v>
      </c>
      <c r="E2168" s="1" t="s">
        <v>11</v>
      </c>
      <c r="F2168" s="1" t="s">
        <v>12</v>
      </c>
      <c r="G2168" s="1" t="s">
        <v>6053</v>
      </c>
      <c r="H2168" s="1">
        <v>100012013</v>
      </c>
      <c r="I2168" s="1">
        <v>1</v>
      </c>
      <c r="J2168" s="1" t="s">
        <v>3928</v>
      </c>
      <c r="K2168" s="1" t="s">
        <v>3925</v>
      </c>
      <c r="L2168" s="1" t="s">
        <v>32</v>
      </c>
      <c r="M2168" s="1" t="s">
        <v>16</v>
      </c>
    </row>
    <row r="2169" spans="1:13">
      <c r="A2169" s="1">
        <v>100012018</v>
      </c>
      <c r="B2169" s="1" t="s">
        <v>2314</v>
      </c>
      <c r="C2169" s="1" t="s">
        <v>3916</v>
      </c>
      <c r="D2169" s="1" t="s">
        <v>2459</v>
      </c>
      <c r="E2169" s="1" t="s">
        <v>27</v>
      </c>
      <c r="F2169" s="1" t="s">
        <v>18</v>
      </c>
      <c r="G2169" s="1" t="s">
        <v>6053</v>
      </c>
      <c r="H2169" s="1">
        <v>100012018</v>
      </c>
      <c r="I2169" s="1">
        <v>1</v>
      </c>
      <c r="J2169" s="1" t="s">
        <v>3929</v>
      </c>
      <c r="K2169" s="1" t="s">
        <v>3756</v>
      </c>
      <c r="L2169" s="1" t="s">
        <v>15</v>
      </c>
      <c r="M2169" s="1" t="s">
        <v>16</v>
      </c>
    </row>
    <row r="2170" spans="1:13">
      <c r="A2170" s="1">
        <v>100012027</v>
      </c>
      <c r="B2170" s="1" t="s">
        <v>2314</v>
      </c>
      <c r="C2170" s="1" t="s">
        <v>3916</v>
      </c>
      <c r="D2170" s="1" t="s">
        <v>3930</v>
      </c>
      <c r="E2170" s="1" t="s">
        <v>20</v>
      </c>
      <c r="F2170" s="1" t="s">
        <v>72</v>
      </c>
      <c r="G2170" s="1" t="s">
        <v>6053</v>
      </c>
      <c r="H2170" s="1">
        <v>100012027</v>
      </c>
      <c r="I2170" s="1">
        <v>7</v>
      </c>
      <c r="J2170" s="1" t="s">
        <v>3931</v>
      </c>
      <c r="K2170" s="1" t="s">
        <v>3756</v>
      </c>
      <c r="L2170" s="1" t="s">
        <v>15</v>
      </c>
      <c r="M2170" s="1" t="s">
        <v>16</v>
      </c>
    </row>
    <row r="2171" spans="1:13">
      <c r="A2171" s="1">
        <v>100012031</v>
      </c>
      <c r="B2171" s="1" t="s">
        <v>2314</v>
      </c>
      <c r="C2171" s="1" t="s">
        <v>3916</v>
      </c>
      <c r="D2171" s="1" t="s">
        <v>3932</v>
      </c>
      <c r="E2171" s="1" t="s">
        <v>20</v>
      </c>
      <c r="F2171" s="1" t="s">
        <v>203</v>
      </c>
      <c r="G2171" s="1" t="s">
        <v>6053</v>
      </c>
      <c r="H2171" s="1">
        <v>100012031</v>
      </c>
      <c r="I2171" s="1">
        <v>1</v>
      </c>
      <c r="J2171" s="1" t="s">
        <v>3933</v>
      </c>
      <c r="K2171" s="1" t="s">
        <v>3756</v>
      </c>
      <c r="L2171" s="1" t="s">
        <v>15</v>
      </c>
      <c r="M2171" s="1" t="s">
        <v>16</v>
      </c>
    </row>
    <row r="2172" spans="1:13">
      <c r="A2172" s="1">
        <v>100012037</v>
      </c>
      <c r="B2172" s="1" t="s">
        <v>2314</v>
      </c>
      <c r="C2172" s="1" t="s">
        <v>3916</v>
      </c>
      <c r="D2172" s="1" t="s">
        <v>3934</v>
      </c>
      <c r="E2172" s="1" t="s">
        <v>11</v>
      </c>
      <c r="F2172" s="1" t="s">
        <v>12</v>
      </c>
      <c r="G2172" s="1" t="s">
        <v>6053</v>
      </c>
      <c r="H2172" s="1">
        <v>100012037</v>
      </c>
      <c r="I2172" s="1">
        <v>1</v>
      </c>
      <c r="J2172" s="1" t="s">
        <v>3935</v>
      </c>
      <c r="K2172" s="1" t="s">
        <v>2476</v>
      </c>
      <c r="L2172" s="1" t="s">
        <v>39</v>
      </c>
      <c r="M2172" s="1" t="s">
        <v>9</v>
      </c>
    </row>
    <row r="2173" spans="1:13">
      <c r="A2173" s="1">
        <v>100012044</v>
      </c>
      <c r="B2173" s="1" t="s">
        <v>2314</v>
      </c>
      <c r="C2173" s="1" t="s">
        <v>3916</v>
      </c>
      <c r="D2173" s="1" t="s">
        <v>127</v>
      </c>
      <c r="E2173" s="1" t="s">
        <v>126</v>
      </c>
      <c r="F2173" s="1" t="s">
        <v>127</v>
      </c>
      <c r="G2173" s="1" t="s">
        <v>6053</v>
      </c>
      <c r="H2173" s="1">
        <v>100012044</v>
      </c>
      <c r="I2173" s="1">
        <v>1</v>
      </c>
      <c r="J2173" s="1" t="s">
        <v>3936</v>
      </c>
      <c r="K2173" s="1" t="s">
        <v>3756</v>
      </c>
      <c r="L2173" s="1" t="s">
        <v>15</v>
      </c>
      <c r="M2173" s="1" t="s">
        <v>9</v>
      </c>
    </row>
    <row r="2174" spans="1:13">
      <c r="A2174" s="1">
        <v>100012047</v>
      </c>
      <c r="B2174" s="1" t="s">
        <v>2314</v>
      </c>
      <c r="C2174" s="1" t="s">
        <v>3916</v>
      </c>
      <c r="D2174" s="1" t="s">
        <v>12</v>
      </c>
      <c r="E2174" s="1" t="s">
        <v>11</v>
      </c>
      <c r="F2174" s="1" t="s">
        <v>12</v>
      </c>
      <c r="G2174" s="1" t="s">
        <v>6053</v>
      </c>
      <c r="H2174" s="1">
        <v>100012047</v>
      </c>
      <c r="I2174" s="1">
        <v>2</v>
      </c>
      <c r="J2174" s="1" t="s">
        <v>3937</v>
      </c>
      <c r="K2174" s="1" t="s">
        <v>3938</v>
      </c>
      <c r="L2174" s="1" t="s">
        <v>32</v>
      </c>
      <c r="M2174" s="1" t="s">
        <v>16</v>
      </c>
    </row>
    <row r="2175" spans="1:13">
      <c r="A2175" s="1">
        <v>100012054</v>
      </c>
      <c r="B2175" s="1" t="s">
        <v>2314</v>
      </c>
      <c r="C2175" s="1" t="s">
        <v>3916</v>
      </c>
      <c r="D2175" s="1" t="s">
        <v>1272</v>
      </c>
      <c r="E2175" s="1" t="s">
        <v>11</v>
      </c>
      <c r="F2175" s="1" t="s">
        <v>12</v>
      </c>
      <c r="G2175" s="1" t="s">
        <v>6054</v>
      </c>
      <c r="H2175" s="1">
        <v>100017489</v>
      </c>
      <c r="I2175" s="1">
        <v>2</v>
      </c>
      <c r="J2175" s="1" t="s">
        <v>3939</v>
      </c>
      <c r="K2175" s="1" t="s">
        <v>3940</v>
      </c>
      <c r="L2175" s="1" t="s">
        <v>32</v>
      </c>
      <c r="M2175" s="1" t="s">
        <v>9</v>
      </c>
    </row>
    <row r="2176" spans="1:13">
      <c r="A2176" s="1">
        <v>100012061</v>
      </c>
      <c r="B2176" s="1" t="s">
        <v>2314</v>
      </c>
      <c r="C2176" s="1" t="s">
        <v>3916</v>
      </c>
      <c r="D2176" s="1" t="s">
        <v>12</v>
      </c>
      <c r="E2176" s="1" t="s">
        <v>11</v>
      </c>
      <c r="F2176" s="1" t="s">
        <v>12</v>
      </c>
      <c r="G2176" s="1" t="s">
        <v>6053</v>
      </c>
      <c r="H2176" s="1">
        <v>100012061</v>
      </c>
      <c r="I2176" s="1">
        <v>1</v>
      </c>
      <c r="J2176" s="1" t="s">
        <v>3941</v>
      </c>
      <c r="K2176" s="1" t="s">
        <v>3942</v>
      </c>
      <c r="L2176" s="1" t="s">
        <v>32</v>
      </c>
      <c r="M2176" s="1" t="s">
        <v>9</v>
      </c>
    </row>
    <row r="2177" spans="1:13">
      <c r="A2177" s="1">
        <v>100012070</v>
      </c>
      <c r="B2177" s="1" t="s">
        <v>2314</v>
      </c>
      <c r="C2177" s="1" t="s">
        <v>3916</v>
      </c>
      <c r="D2177" s="1" t="s">
        <v>12</v>
      </c>
      <c r="E2177" s="1" t="s">
        <v>11</v>
      </c>
      <c r="F2177" s="1" t="s">
        <v>407</v>
      </c>
      <c r="G2177" s="1" t="s">
        <v>6053</v>
      </c>
      <c r="H2177" s="1">
        <v>100012070</v>
      </c>
      <c r="I2177" s="1">
        <v>1</v>
      </c>
      <c r="J2177" s="1" t="s">
        <v>3943</v>
      </c>
      <c r="K2177" s="1" t="s">
        <v>3944</v>
      </c>
      <c r="L2177" s="1" t="s">
        <v>32</v>
      </c>
      <c r="M2177" s="1" t="s">
        <v>16</v>
      </c>
    </row>
    <row r="2178" spans="1:13">
      <c r="A2178" s="1">
        <v>100012077</v>
      </c>
      <c r="B2178" s="1" t="s">
        <v>2314</v>
      </c>
      <c r="C2178" s="1" t="s">
        <v>3916</v>
      </c>
      <c r="D2178" s="1" t="s">
        <v>12</v>
      </c>
      <c r="E2178" s="1" t="s">
        <v>11</v>
      </c>
      <c r="F2178" s="1" t="s">
        <v>12</v>
      </c>
      <c r="G2178" s="1" t="s">
        <v>6053</v>
      </c>
      <c r="H2178" s="1">
        <v>100012077</v>
      </c>
      <c r="I2178" s="1">
        <v>1</v>
      </c>
      <c r="J2178" s="1" t="s">
        <v>3945</v>
      </c>
      <c r="K2178" s="1" t="s">
        <v>2022</v>
      </c>
      <c r="L2178" s="1" t="s">
        <v>32</v>
      </c>
      <c r="M2178" s="1" t="s">
        <v>69</v>
      </c>
    </row>
    <row r="2179" spans="1:13">
      <c r="A2179" s="1">
        <v>100012081</v>
      </c>
      <c r="B2179" s="1" t="s">
        <v>2314</v>
      </c>
      <c r="C2179" s="1" t="s">
        <v>3916</v>
      </c>
      <c r="D2179" s="1" t="s">
        <v>176</v>
      </c>
      <c r="E2179" s="1" t="s">
        <v>11</v>
      </c>
      <c r="F2179" s="1" t="s">
        <v>12</v>
      </c>
      <c r="G2179" s="1" t="s">
        <v>6053</v>
      </c>
      <c r="H2179" s="1">
        <v>100012081</v>
      </c>
      <c r="I2179" s="1">
        <v>3</v>
      </c>
      <c r="J2179" s="1" t="s">
        <v>3946</v>
      </c>
      <c r="K2179" s="1" t="s">
        <v>3947</v>
      </c>
      <c r="L2179" s="1" t="s">
        <v>32</v>
      </c>
      <c r="M2179" s="1" t="s">
        <v>9</v>
      </c>
    </row>
    <row r="2180" spans="1:13">
      <c r="A2180" s="1">
        <v>100012085</v>
      </c>
      <c r="B2180" s="1" t="s">
        <v>2314</v>
      </c>
      <c r="C2180" s="1" t="s">
        <v>3916</v>
      </c>
      <c r="D2180" s="1" t="s">
        <v>176</v>
      </c>
      <c r="E2180" s="1" t="s">
        <v>11</v>
      </c>
      <c r="F2180" s="1" t="s">
        <v>12</v>
      </c>
      <c r="G2180" s="1" t="s">
        <v>6053</v>
      </c>
      <c r="H2180" s="1">
        <v>100012085</v>
      </c>
      <c r="I2180" s="1">
        <v>1</v>
      </c>
      <c r="J2180" s="1" t="s">
        <v>3948</v>
      </c>
      <c r="K2180" s="1" t="s">
        <v>3949</v>
      </c>
      <c r="L2180" s="1" t="s">
        <v>32</v>
      </c>
      <c r="M2180" s="1" t="s">
        <v>9</v>
      </c>
    </row>
    <row r="2181" spans="1:13">
      <c r="A2181" s="1">
        <v>100012091</v>
      </c>
      <c r="B2181" s="1" t="s">
        <v>2314</v>
      </c>
      <c r="C2181" s="1" t="s">
        <v>3916</v>
      </c>
      <c r="D2181" s="1" t="s">
        <v>3950</v>
      </c>
      <c r="E2181" s="1" t="s">
        <v>11</v>
      </c>
      <c r="F2181" s="1" t="s">
        <v>12</v>
      </c>
      <c r="G2181" s="1" t="s">
        <v>6053</v>
      </c>
      <c r="H2181" s="1">
        <v>100012091</v>
      </c>
      <c r="I2181" s="1">
        <v>1</v>
      </c>
      <c r="J2181" s="1" t="s">
        <v>3951</v>
      </c>
      <c r="K2181" s="1" t="s">
        <v>3952</v>
      </c>
      <c r="L2181" s="1" t="s">
        <v>32</v>
      </c>
      <c r="M2181" s="1" t="s">
        <v>9</v>
      </c>
    </row>
    <row r="2182" spans="1:13">
      <c r="A2182" s="1">
        <v>100012095</v>
      </c>
      <c r="B2182" s="1" t="s">
        <v>2314</v>
      </c>
      <c r="C2182" s="1" t="s">
        <v>3916</v>
      </c>
      <c r="D2182" s="1" t="s">
        <v>1232</v>
      </c>
      <c r="E2182" s="1" t="s">
        <v>11</v>
      </c>
      <c r="F2182" s="1" t="s">
        <v>12</v>
      </c>
      <c r="G2182" s="1" t="s">
        <v>6053</v>
      </c>
      <c r="H2182" s="1">
        <v>100012095</v>
      </c>
      <c r="I2182" s="1">
        <v>2</v>
      </c>
      <c r="J2182" s="1" t="s">
        <v>3953</v>
      </c>
      <c r="K2182" s="1" t="s">
        <v>3952</v>
      </c>
      <c r="L2182" s="1" t="s">
        <v>32</v>
      </c>
      <c r="M2182" s="1" t="s">
        <v>16</v>
      </c>
    </row>
    <row r="2183" spans="1:13">
      <c r="A2183" s="1">
        <v>100012100</v>
      </c>
      <c r="B2183" s="1" t="s">
        <v>2314</v>
      </c>
      <c r="C2183" s="1" t="s">
        <v>3916</v>
      </c>
      <c r="D2183" s="1" t="s">
        <v>46</v>
      </c>
      <c r="E2183" s="1" t="s">
        <v>2</v>
      </c>
      <c r="F2183" s="1" t="s">
        <v>46</v>
      </c>
      <c r="G2183" s="1" t="s">
        <v>6053</v>
      </c>
      <c r="H2183" s="1">
        <v>100012100</v>
      </c>
      <c r="I2183" s="1">
        <v>3</v>
      </c>
      <c r="J2183" s="1" t="s">
        <v>3954</v>
      </c>
      <c r="K2183" s="1" t="s">
        <v>3750</v>
      </c>
      <c r="L2183" s="1" t="s">
        <v>8</v>
      </c>
      <c r="M2183" s="1" t="s">
        <v>16</v>
      </c>
    </row>
    <row r="2184" spans="1:13">
      <c r="A2184" s="1">
        <v>100012102</v>
      </c>
      <c r="B2184" s="1" t="s">
        <v>2314</v>
      </c>
      <c r="C2184" s="1" t="s">
        <v>3916</v>
      </c>
      <c r="D2184" s="1" t="s">
        <v>3955</v>
      </c>
      <c r="E2184" s="1" t="s">
        <v>27</v>
      </c>
      <c r="F2184" s="1" t="s">
        <v>18</v>
      </c>
      <c r="G2184" s="1" t="s">
        <v>6054</v>
      </c>
      <c r="H2184" s="1">
        <v>100017490</v>
      </c>
      <c r="I2184" s="1">
        <v>3</v>
      </c>
      <c r="J2184" s="1" t="s">
        <v>3956</v>
      </c>
      <c r="K2184" s="1" t="s">
        <v>3957</v>
      </c>
      <c r="L2184" s="1" t="s">
        <v>32</v>
      </c>
      <c r="M2184" s="1" t="s">
        <v>16</v>
      </c>
    </row>
    <row r="2185" spans="1:13">
      <c r="A2185" s="1">
        <v>100012106</v>
      </c>
      <c r="B2185" s="1" t="s">
        <v>2314</v>
      </c>
      <c r="C2185" s="1" t="s">
        <v>3916</v>
      </c>
      <c r="D2185" s="1" t="s">
        <v>1272</v>
      </c>
      <c r="E2185" s="1" t="s">
        <v>11</v>
      </c>
      <c r="F2185" s="1" t="s">
        <v>12</v>
      </c>
      <c r="G2185" s="1" t="s">
        <v>6054</v>
      </c>
      <c r="H2185" s="1">
        <v>100017490</v>
      </c>
      <c r="I2185" s="1">
        <v>3</v>
      </c>
      <c r="J2185" s="1" t="s">
        <v>3958</v>
      </c>
      <c r="K2185" s="1" t="s">
        <v>3957</v>
      </c>
      <c r="L2185" s="1" t="s">
        <v>32</v>
      </c>
      <c r="M2185" s="1" t="s">
        <v>9</v>
      </c>
    </row>
    <row r="2186" spans="1:13">
      <c r="A2186" s="1">
        <v>100012109</v>
      </c>
      <c r="B2186" s="1" t="s">
        <v>2314</v>
      </c>
      <c r="C2186" s="1" t="s">
        <v>3916</v>
      </c>
      <c r="D2186" s="1" t="s">
        <v>176</v>
      </c>
      <c r="E2186" s="1" t="s">
        <v>11</v>
      </c>
      <c r="F2186" s="1" t="s">
        <v>12</v>
      </c>
      <c r="G2186" s="1" t="s">
        <v>6053</v>
      </c>
      <c r="H2186" s="1">
        <v>100012109</v>
      </c>
      <c r="I2186" s="1">
        <v>1</v>
      </c>
      <c r="J2186" s="1" t="s">
        <v>3959</v>
      </c>
      <c r="K2186" s="1" t="s">
        <v>3960</v>
      </c>
      <c r="L2186" s="1" t="s">
        <v>32</v>
      </c>
      <c r="M2186" s="1" t="s">
        <v>16</v>
      </c>
    </row>
    <row r="2187" spans="1:13">
      <c r="A2187" s="1">
        <v>100012113</v>
      </c>
      <c r="B2187" s="1" t="s">
        <v>2314</v>
      </c>
      <c r="C2187" s="1" t="s">
        <v>3916</v>
      </c>
      <c r="D2187" s="1" t="s">
        <v>12</v>
      </c>
      <c r="E2187" s="1" t="s">
        <v>11</v>
      </c>
      <c r="F2187" s="1" t="s">
        <v>407</v>
      </c>
      <c r="G2187" s="1" t="s">
        <v>6053</v>
      </c>
      <c r="H2187" s="1">
        <v>100012113</v>
      </c>
      <c r="I2187" s="1">
        <v>1</v>
      </c>
      <c r="J2187" s="1" t="s">
        <v>3961</v>
      </c>
      <c r="K2187" s="1" t="s">
        <v>3962</v>
      </c>
      <c r="L2187" s="1" t="s">
        <v>32</v>
      </c>
      <c r="M2187" s="1" t="s">
        <v>16</v>
      </c>
    </row>
    <row r="2188" spans="1:13">
      <c r="A2188" s="1">
        <v>100012119</v>
      </c>
      <c r="B2188" s="1" t="s">
        <v>2314</v>
      </c>
      <c r="C2188" s="1" t="s">
        <v>3916</v>
      </c>
      <c r="D2188" s="1" t="s">
        <v>176</v>
      </c>
      <c r="E2188" s="1" t="s">
        <v>11</v>
      </c>
      <c r="F2188" s="1" t="s">
        <v>12</v>
      </c>
      <c r="G2188" s="1" t="s">
        <v>6053</v>
      </c>
      <c r="H2188" s="1">
        <v>100012119</v>
      </c>
      <c r="I2188" s="1">
        <v>3</v>
      </c>
      <c r="J2188" s="1" t="s">
        <v>3963</v>
      </c>
      <c r="K2188" s="1" t="s">
        <v>3964</v>
      </c>
      <c r="L2188" s="1" t="s">
        <v>32</v>
      </c>
      <c r="M2188" s="1" t="s">
        <v>16</v>
      </c>
    </row>
    <row r="2189" spans="1:13">
      <c r="A2189" s="1">
        <v>100012123</v>
      </c>
      <c r="B2189" s="1" t="s">
        <v>2314</v>
      </c>
      <c r="C2189" s="1" t="s">
        <v>3916</v>
      </c>
      <c r="D2189" s="1" t="s">
        <v>12</v>
      </c>
      <c r="E2189" s="1" t="s">
        <v>11</v>
      </c>
      <c r="F2189" s="1" t="s">
        <v>12</v>
      </c>
      <c r="G2189" s="1" t="s">
        <v>6053</v>
      </c>
      <c r="H2189" s="1">
        <v>100012123</v>
      </c>
      <c r="I2189" s="1">
        <v>1</v>
      </c>
      <c r="J2189" s="1" t="s">
        <v>3965</v>
      </c>
      <c r="K2189" s="1" t="s">
        <v>3966</v>
      </c>
      <c r="L2189" s="1" t="s">
        <v>32</v>
      </c>
      <c r="M2189" s="1" t="s">
        <v>9</v>
      </c>
    </row>
    <row r="2190" spans="1:13">
      <c r="A2190" s="1">
        <v>100012125</v>
      </c>
      <c r="B2190" s="1" t="s">
        <v>2314</v>
      </c>
      <c r="C2190" s="1" t="s">
        <v>3916</v>
      </c>
      <c r="D2190" s="1" t="s">
        <v>46</v>
      </c>
      <c r="E2190" s="1" t="s">
        <v>2</v>
      </c>
      <c r="F2190" s="1" t="s">
        <v>46</v>
      </c>
      <c r="G2190" s="1" t="s">
        <v>6053</v>
      </c>
      <c r="H2190" s="1">
        <v>100012125</v>
      </c>
      <c r="I2190" s="1">
        <v>3</v>
      </c>
      <c r="J2190" s="1" t="s">
        <v>3967</v>
      </c>
      <c r="K2190" s="1" t="s">
        <v>3750</v>
      </c>
      <c r="L2190" s="1" t="s">
        <v>8</v>
      </c>
      <c r="M2190" s="1" t="s">
        <v>16</v>
      </c>
    </row>
    <row r="2191" spans="1:13">
      <c r="A2191" s="1">
        <v>100012127</v>
      </c>
      <c r="B2191" s="1" t="s">
        <v>2314</v>
      </c>
      <c r="C2191" s="1" t="s">
        <v>3916</v>
      </c>
      <c r="D2191" s="1" t="s">
        <v>12</v>
      </c>
      <c r="E2191" s="1" t="s">
        <v>11</v>
      </c>
      <c r="F2191" s="1" t="s">
        <v>407</v>
      </c>
      <c r="G2191" s="1" t="s">
        <v>6053</v>
      </c>
      <c r="H2191" s="1">
        <v>100012127</v>
      </c>
      <c r="I2191" s="1">
        <v>1</v>
      </c>
      <c r="J2191" s="1" t="s">
        <v>3968</v>
      </c>
      <c r="K2191" s="1" t="s">
        <v>3969</v>
      </c>
      <c r="L2191" s="1" t="s">
        <v>32</v>
      </c>
      <c r="M2191" s="1" t="s">
        <v>9</v>
      </c>
    </row>
    <row r="2192" spans="1:13">
      <c r="A2192" s="1">
        <v>100012131</v>
      </c>
      <c r="B2192" s="1" t="s">
        <v>2314</v>
      </c>
      <c r="C2192" s="1" t="s">
        <v>3916</v>
      </c>
      <c r="D2192" s="1" t="s">
        <v>12</v>
      </c>
      <c r="E2192" s="1" t="s">
        <v>11</v>
      </c>
      <c r="F2192" s="1" t="s">
        <v>407</v>
      </c>
      <c r="G2192" s="1" t="s">
        <v>6053</v>
      </c>
      <c r="H2192" s="1">
        <v>100012131</v>
      </c>
      <c r="I2192" s="1">
        <v>1</v>
      </c>
      <c r="J2192" s="1" t="s">
        <v>3970</v>
      </c>
      <c r="K2192" s="1" t="s">
        <v>3971</v>
      </c>
      <c r="L2192" s="1" t="s">
        <v>32</v>
      </c>
      <c r="M2192" s="1" t="s">
        <v>9</v>
      </c>
    </row>
    <row r="2193" spans="1:13">
      <c r="A2193" s="1">
        <v>100012134</v>
      </c>
      <c r="B2193" s="1" t="s">
        <v>2314</v>
      </c>
      <c r="C2193" s="1" t="s">
        <v>3916</v>
      </c>
      <c r="D2193" s="1" t="s">
        <v>176</v>
      </c>
      <c r="E2193" s="1" t="s">
        <v>11</v>
      </c>
      <c r="F2193" s="1" t="s">
        <v>12</v>
      </c>
      <c r="G2193" s="1" t="s">
        <v>6053</v>
      </c>
      <c r="H2193" s="1">
        <v>100012134</v>
      </c>
      <c r="I2193" s="1">
        <v>1</v>
      </c>
      <c r="J2193" s="1" t="s">
        <v>3972</v>
      </c>
      <c r="K2193" s="1" t="s">
        <v>3973</v>
      </c>
      <c r="L2193" s="1" t="s">
        <v>32</v>
      </c>
      <c r="M2193" s="1" t="s">
        <v>16</v>
      </c>
    </row>
    <row r="2194" spans="1:13">
      <c r="A2194" s="1">
        <v>100012138</v>
      </c>
      <c r="B2194" s="1" t="s">
        <v>2314</v>
      </c>
      <c r="C2194" s="1" t="s">
        <v>3916</v>
      </c>
      <c r="D2194" s="1" t="s">
        <v>898</v>
      </c>
      <c r="E2194" s="1" t="s">
        <v>2</v>
      </c>
      <c r="F2194" s="1" t="s">
        <v>46</v>
      </c>
      <c r="G2194" s="1" t="s">
        <v>6054</v>
      </c>
      <c r="H2194" s="1">
        <v>100017491</v>
      </c>
      <c r="I2194" s="1">
        <v>4</v>
      </c>
      <c r="J2194" s="1" t="s">
        <v>3974</v>
      </c>
      <c r="K2194" s="1" t="s">
        <v>3750</v>
      </c>
      <c r="L2194" s="1" t="s">
        <v>8</v>
      </c>
      <c r="M2194" s="1" t="s">
        <v>9</v>
      </c>
    </row>
    <row r="2195" spans="1:13">
      <c r="A2195" s="1">
        <v>100012139</v>
      </c>
      <c r="B2195" s="1" t="s">
        <v>2314</v>
      </c>
      <c r="C2195" s="1" t="s">
        <v>3916</v>
      </c>
      <c r="D2195" s="1" t="s">
        <v>1451</v>
      </c>
      <c r="E2195" s="1" t="s">
        <v>2</v>
      </c>
      <c r="F2195" s="1" t="s">
        <v>1452</v>
      </c>
      <c r="G2195" s="1" t="s">
        <v>6054</v>
      </c>
      <c r="H2195" s="1">
        <v>100017491</v>
      </c>
      <c r="I2195" s="1">
        <v>4</v>
      </c>
      <c r="J2195" s="1" t="s">
        <v>3974</v>
      </c>
      <c r="K2195" s="1" t="s">
        <v>3750</v>
      </c>
      <c r="L2195" s="1" t="s">
        <v>8</v>
      </c>
      <c r="M2195" s="1" t="s">
        <v>9</v>
      </c>
    </row>
    <row r="2196" spans="1:13">
      <c r="A2196" s="1">
        <v>100012141</v>
      </c>
      <c r="B2196" s="1" t="s">
        <v>2314</v>
      </c>
      <c r="C2196" s="1" t="s">
        <v>3916</v>
      </c>
      <c r="D2196" s="1" t="s">
        <v>176</v>
      </c>
      <c r="E2196" s="1" t="s">
        <v>11</v>
      </c>
      <c r="F2196" s="1" t="s">
        <v>407</v>
      </c>
      <c r="G2196" s="1" t="s">
        <v>6053</v>
      </c>
      <c r="H2196" s="1">
        <v>100012141</v>
      </c>
      <c r="I2196" s="1">
        <v>1</v>
      </c>
      <c r="J2196" s="1" t="s">
        <v>3975</v>
      </c>
      <c r="K2196" s="1" t="s">
        <v>3976</v>
      </c>
      <c r="L2196" s="1" t="s">
        <v>32</v>
      </c>
      <c r="M2196" s="1" t="s">
        <v>9</v>
      </c>
    </row>
    <row r="2197" spans="1:13">
      <c r="A2197" s="1">
        <v>100012145</v>
      </c>
      <c r="B2197" s="1" t="s">
        <v>2314</v>
      </c>
      <c r="C2197" s="1" t="s">
        <v>3916</v>
      </c>
      <c r="D2197" s="1" t="s">
        <v>176</v>
      </c>
      <c r="E2197" s="1" t="s">
        <v>11</v>
      </c>
      <c r="F2197" s="1" t="s">
        <v>407</v>
      </c>
      <c r="G2197" s="1" t="s">
        <v>6053</v>
      </c>
      <c r="H2197" s="1">
        <v>100012145</v>
      </c>
      <c r="I2197" s="1">
        <v>1</v>
      </c>
      <c r="J2197" s="1" t="s">
        <v>3977</v>
      </c>
      <c r="K2197" s="1" t="s">
        <v>3978</v>
      </c>
      <c r="L2197" s="1" t="s">
        <v>32</v>
      </c>
      <c r="M2197" s="1" t="s">
        <v>9</v>
      </c>
    </row>
    <row r="2198" spans="1:13">
      <c r="A2198" s="1">
        <v>100012153</v>
      </c>
      <c r="B2198" s="1" t="s">
        <v>2314</v>
      </c>
      <c r="C2198" s="1" t="s">
        <v>3916</v>
      </c>
      <c r="D2198" s="1" t="s">
        <v>12</v>
      </c>
      <c r="E2198" s="1" t="s">
        <v>11</v>
      </c>
      <c r="F2198" s="1" t="s">
        <v>12</v>
      </c>
      <c r="G2198" s="1" t="s">
        <v>6053</v>
      </c>
      <c r="H2198" s="1">
        <v>100012153</v>
      </c>
      <c r="I2198" s="1">
        <v>1</v>
      </c>
      <c r="J2198" s="1" t="s">
        <v>3979</v>
      </c>
      <c r="K2198" s="1" t="s">
        <v>3980</v>
      </c>
      <c r="L2198" s="1" t="s">
        <v>32</v>
      </c>
      <c r="M2198" s="1" t="s">
        <v>9</v>
      </c>
    </row>
    <row r="2199" spans="1:13">
      <c r="A2199" s="1">
        <v>100012157</v>
      </c>
      <c r="B2199" s="1" t="s">
        <v>2314</v>
      </c>
      <c r="C2199" s="1" t="s">
        <v>3916</v>
      </c>
      <c r="D2199" s="1" t="s">
        <v>12</v>
      </c>
      <c r="E2199" s="1" t="s">
        <v>11</v>
      </c>
      <c r="F2199" s="1" t="s">
        <v>407</v>
      </c>
      <c r="G2199" s="1" t="s">
        <v>6053</v>
      </c>
      <c r="H2199" s="1">
        <v>100012157</v>
      </c>
      <c r="I2199" s="1">
        <v>1</v>
      </c>
      <c r="J2199" s="1" t="s">
        <v>3981</v>
      </c>
      <c r="K2199" s="1" t="s">
        <v>3982</v>
      </c>
      <c r="L2199" s="1" t="s">
        <v>32</v>
      </c>
      <c r="M2199" s="1" t="s">
        <v>9</v>
      </c>
    </row>
    <row r="2200" spans="1:13">
      <c r="A2200" s="1">
        <v>100012165</v>
      </c>
      <c r="B2200" s="1" t="s">
        <v>2314</v>
      </c>
      <c r="C2200" s="1" t="s">
        <v>3984</v>
      </c>
      <c r="D2200" s="1" t="s">
        <v>176</v>
      </c>
      <c r="E2200" s="1" t="s">
        <v>11</v>
      </c>
      <c r="F2200" s="1" t="s">
        <v>407</v>
      </c>
      <c r="G2200" s="1" t="s">
        <v>6053</v>
      </c>
      <c r="H2200" s="1">
        <v>100012165</v>
      </c>
      <c r="I2200" s="1">
        <v>1</v>
      </c>
      <c r="J2200" s="1" t="s">
        <v>3983</v>
      </c>
      <c r="K2200" s="1" t="s">
        <v>3985</v>
      </c>
      <c r="L2200" s="1" t="s">
        <v>32</v>
      </c>
      <c r="M2200" s="1" t="s">
        <v>16</v>
      </c>
    </row>
    <row r="2201" spans="1:13">
      <c r="A2201" s="1">
        <v>100012172</v>
      </c>
      <c r="B2201" s="1" t="s">
        <v>2314</v>
      </c>
      <c r="C2201" s="1" t="s">
        <v>3984</v>
      </c>
      <c r="D2201" s="1" t="s">
        <v>12</v>
      </c>
      <c r="E2201" s="1" t="s">
        <v>11</v>
      </c>
      <c r="F2201" s="1" t="s">
        <v>407</v>
      </c>
      <c r="G2201" s="1" t="s">
        <v>6053</v>
      </c>
      <c r="H2201" s="1">
        <v>100012172</v>
      </c>
      <c r="I2201" s="1">
        <v>1</v>
      </c>
      <c r="J2201" s="1" t="s">
        <v>3986</v>
      </c>
      <c r="K2201" s="1" t="s">
        <v>3987</v>
      </c>
      <c r="L2201" s="1" t="s">
        <v>32</v>
      </c>
      <c r="M2201" s="1" t="s">
        <v>16</v>
      </c>
    </row>
    <row r="2202" spans="1:13">
      <c r="A2202" s="1">
        <v>100012178</v>
      </c>
      <c r="B2202" s="1" t="s">
        <v>2314</v>
      </c>
      <c r="C2202" s="1" t="s">
        <v>3984</v>
      </c>
      <c r="D2202" s="1" t="s">
        <v>176</v>
      </c>
      <c r="E2202" s="1" t="s">
        <v>11</v>
      </c>
      <c r="F2202" s="1" t="s">
        <v>12</v>
      </c>
      <c r="G2202" s="1" t="s">
        <v>6053</v>
      </c>
      <c r="H2202" s="1">
        <v>100012178</v>
      </c>
      <c r="I2202" s="1">
        <v>1</v>
      </c>
      <c r="J2202" s="1" t="s">
        <v>3988</v>
      </c>
      <c r="K2202" s="1" t="s">
        <v>3989</v>
      </c>
      <c r="L2202" s="1" t="s">
        <v>32</v>
      </c>
      <c r="M2202" s="1" t="s">
        <v>16</v>
      </c>
    </row>
    <row r="2203" spans="1:13">
      <c r="A2203" s="1">
        <v>100012185</v>
      </c>
      <c r="B2203" s="1" t="s">
        <v>2314</v>
      </c>
      <c r="C2203" s="1" t="s">
        <v>3984</v>
      </c>
      <c r="D2203" s="1" t="s">
        <v>12</v>
      </c>
      <c r="E2203" s="1" t="s">
        <v>11</v>
      </c>
      <c r="F2203" s="1" t="s">
        <v>407</v>
      </c>
      <c r="G2203" s="1" t="s">
        <v>6053</v>
      </c>
      <c r="H2203" s="1">
        <v>100012185</v>
      </c>
      <c r="I2203" s="1">
        <v>1</v>
      </c>
      <c r="J2203" s="1" t="s">
        <v>3990</v>
      </c>
      <c r="K2203" s="1" t="s">
        <v>3991</v>
      </c>
      <c r="L2203" s="1" t="s">
        <v>32</v>
      </c>
      <c r="M2203" s="1" t="s">
        <v>16</v>
      </c>
    </row>
    <row r="2204" spans="1:13">
      <c r="A2204" s="1">
        <v>100012191</v>
      </c>
      <c r="B2204" s="1" t="s">
        <v>2314</v>
      </c>
      <c r="C2204" s="1" t="s">
        <v>3984</v>
      </c>
      <c r="D2204" s="1" t="s">
        <v>12</v>
      </c>
      <c r="E2204" s="1" t="s">
        <v>11</v>
      </c>
      <c r="F2204" s="1" t="s">
        <v>12</v>
      </c>
      <c r="G2204" s="1" t="s">
        <v>6053</v>
      </c>
      <c r="H2204" s="1">
        <v>100012191</v>
      </c>
      <c r="I2204" s="1">
        <v>1</v>
      </c>
      <c r="J2204" s="1" t="s">
        <v>3992</v>
      </c>
      <c r="K2204" s="1" t="s">
        <v>3993</v>
      </c>
      <c r="L2204" s="1" t="s">
        <v>32</v>
      </c>
      <c r="M2204" s="1" t="s">
        <v>16</v>
      </c>
    </row>
    <row r="2205" spans="1:13">
      <c r="A2205" s="1">
        <v>100012198</v>
      </c>
      <c r="B2205" s="1" t="s">
        <v>2314</v>
      </c>
      <c r="C2205" s="1" t="s">
        <v>3984</v>
      </c>
      <c r="D2205" s="1" t="s">
        <v>176</v>
      </c>
      <c r="E2205" s="1" t="s">
        <v>11</v>
      </c>
      <c r="F2205" s="1" t="s">
        <v>12</v>
      </c>
      <c r="G2205" s="1" t="s">
        <v>6053</v>
      </c>
      <c r="H2205" s="1">
        <v>100012198</v>
      </c>
      <c r="I2205" s="1">
        <v>1</v>
      </c>
      <c r="J2205" s="1" t="s">
        <v>3994</v>
      </c>
      <c r="K2205" s="1" t="s">
        <v>3995</v>
      </c>
      <c r="L2205" s="1" t="s">
        <v>32</v>
      </c>
      <c r="M2205" s="1" t="s">
        <v>9</v>
      </c>
    </row>
    <row r="2206" spans="1:13">
      <c r="A2206" s="1">
        <v>100012203</v>
      </c>
      <c r="B2206" s="1" t="s">
        <v>2314</v>
      </c>
      <c r="C2206" s="1" t="s">
        <v>3984</v>
      </c>
      <c r="D2206" s="1" t="s">
        <v>3996</v>
      </c>
      <c r="E2206" s="1" t="s">
        <v>11</v>
      </c>
      <c r="F2206" s="1" t="s">
        <v>12</v>
      </c>
      <c r="G2206" s="1" t="s">
        <v>6053</v>
      </c>
      <c r="H2206" s="1">
        <v>100012203</v>
      </c>
      <c r="I2206" s="1">
        <v>1</v>
      </c>
      <c r="J2206" s="1" t="s">
        <v>3997</v>
      </c>
      <c r="K2206" s="1" t="s">
        <v>2476</v>
      </c>
      <c r="L2206" s="1" t="s">
        <v>39</v>
      </c>
      <c r="M2206" s="1" t="s">
        <v>16</v>
      </c>
    </row>
    <row r="2207" spans="1:13">
      <c r="A2207" s="1">
        <v>100012208</v>
      </c>
      <c r="B2207" s="1" t="s">
        <v>2314</v>
      </c>
      <c r="C2207" s="1" t="s">
        <v>3984</v>
      </c>
      <c r="D2207" s="1" t="s">
        <v>271</v>
      </c>
      <c r="E2207" s="1" t="s">
        <v>20</v>
      </c>
      <c r="F2207" s="1" t="s">
        <v>72</v>
      </c>
      <c r="G2207" s="1" t="s">
        <v>6053</v>
      </c>
      <c r="H2207" s="1">
        <v>100012208</v>
      </c>
      <c r="I2207" s="1">
        <v>1</v>
      </c>
      <c r="J2207" s="1" t="s">
        <v>3998</v>
      </c>
      <c r="K2207" s="1" t="s">
        <v>3756</v>
      </c>
      <c r="L2207" s="1" t="s">
        <v>15</v>
      </c>
      <c r="M2207" s="1" t="s">
        <v>69</v>
      </c>
    </row>
    <row r="2208" spans="1:13">
      <c r="A2208" s="1">
        <v>100012209</v>
      </c>
      <c r="B2208" s="1" t="s">
        <v>2314</v>
      </c>
      <c r="C2208" s="1" t="s">
        <v>3984</v>
      </c>
      <c r="D2208" s="1" t="s">
        <v>46</v>
      </c>
      <c r="E2208" s="1" t="s">
        <v>2</v>
      </c>
      <c r="F2208" s="1" t="s">
        <v>46</v>
      </c>
      <c r="G2208" s="1" t="s">
        <v>6053</v>
      </c>
      <c r="H2208" s="1">
        <v>100012209</v>
      </c>
      <c r="I2208" s="1">
        <v>1</v>
      </c>
      <c r="J2208" s="1" t="s">
        <v>3999</v>
      </c>
      <c r="K2208" s="1" t="s">
        <v>3750</v>
      </c>
      <c r="L2208" s="1" t="s">
        <v>8</v>
      </c>
      <c r="M2208" s="1" t="s">
        <v>16</v>
      </c>
    </row>
    <row r="2209" spans="1:13">
      <c r="A2209" s="1">
        <v>100012212</v>
      </c>
      <c r="B2209" s="1" t="s">
        <v>2314</v>
      </c>
      <c r="C2209" s="1" t="s">
        <v>3984</v>
      </c>
      <c r="D2209" s="1" t="s">
        <v>12</v>
      </c>
      <c r="E2209" s="1" t="s">
        <v>11</v>
      </c>
      <c r="F2209" s="1" t="s">
        <v>12</v>
      </c>
      <c r="G2209" s="1" t="s">
        <v>6053</v>
      </c>
      <c r="H2209" s="1">
        <v>100012212</v>
      </c>
      <c r="I2209" s="1">
        <v>1</v>
      </c>
      <c r="J2209" s="1" t="s">
        <v>4000</v>
      </c>
      <c r="K2209" s="1" t="s">
        <v>4001</v>
      </c>
      <c r="L2209" s="1" t="s">
        <v>32</v>
      </c>
      <c r="M2209" s="1" t="s">
        <v>9</v>
      </c>
    </row>
    <row r="2210" spans="1:13">
      <c r="A2210" s="1">
        <v>100012217</v>
      </c>
      <c r="B2210" s="1" t="s">
        <v>2314</v>
      </c>
      <c r="C2210" s="1" t="s">
        <v>3984</v>
      </c>
      <c r="D2210" s="1" t="s">
        <v>12</v>
      </c>
      <c r="E2210" s="1" t="s">
        <v>11</v>
      </c>
      <c r="F2210" s="1" t="s">
        <v>12</v>
      </c>
      <c r="G2210" s="1" t="s">
        <v>6053</v>
      </c>
      <c r="H2210" s="1">
        <v>100012217</v>
      </c>
      <c r="I2210" s="1">
        <v>1</v>
      </c>
      <c r="J2210" s="1" t="s">
        <v>4002</v>
      </c>
      <c r="K2210" s="1" t="s">
        <v>4001</v>
      </c>
      <c r="L2210" s="1" t="s">
        <v>32</v>
      </c>
      <c r="M2210" s="1" t="s">
        <v>9</v>
      </c>
    </row>
    <row r="2211" spans="1:13">
      <c r="A2211" s="1">
        <v>100012223</v>
      </c>
      <c r="B2211" s="1" t="s">
        <v>2314</v>
      </c>
      <c r="C2211" s="1" t="s">
        <v>3984</v>
      </c>
      <c r="D2211" s="1" t="s">
        <v>4003</v>
      </c>
      <c r="E2211" s="1" t="s">
        <v>27</v>
      </c>
      <c r="F2211" s="1" t="s">
        <v>18</v>
      </c>
      <c r="G2211" s="1" t="s">
        <v>6053</v>
      </c>
      <c r="H2211" s="1">
        <v>100012223</v>
      </c>
      <c r="I2211" s="1">
        <v>1</v>
      </c>
      <c r="J2211" s="1" t="s">
        <v>4004</v>
      </c>
      <c r="K2211" s="1" t="s">
        <v>2476</v>
      </c>
      <c r="L2211" s="1" t="s">
        <v>39</v>
      </c>
      <c r="M2211" s="1" t="s">
        <v>16</v>
      </c>
    </row>
    <row r="2212" spans="1:13">
      <c r="A2212" s="1">
        <v>100012226</v>
      </c>
      <c r="B2212" s="1" t="s">
        <v>2314</v>
      </c>
      <c r="C2212" s="1" t="s">
        <v>3984</v>
      </c>
      <c r="D2212" s="1" t="s">
        <v>4005</v>
      </c>
      <c r="E2212" s="1" t="s">
        <v>2</v>
      </c>
      <c r="F2212" s="1" t="s">
        <v>842</v>
      </c>
      <c r="G2212" s="1" t="s">
        <v>6054</v>
      </c>
      <c r="H2212" s="1">
        <v>100017493</v>
      </c>
      <c r="I2212" s="1">
        <v>7</v>
      </c>
      <c r="J2212" s="1" t="s">
        <v>4004</v>
      </c>
      <c r="K2212" s="1" t="s">
        <v>2476</v>
      </c>
      <c r="L2212" s="1" t="s">
        <v>39</v>
      </c>
      <c r="M2212" s="1" t="s">
        <v>16</v>
      </c>
    </row>
    <row r="2213" spans="1:13">
      <c r="A2213" s="1">
        <v>100012228</v>
      </c>
      <c r="B2213" s="1" t="s">
        <v>2314</v>
      </c>
      <c r="C2213" s="1" t="s">
        <v>3984</v>
      </c>
      <c r="D2213" s="1" t="s">
        <v>4006</v>
      </c>
      <c r="E2213" s="1" t="s">
        <v>2</v>
      </c>
      <c r="F2213" s="1" t="s">
        <v>3</v>
      </c>
      <c r="G2213" s="1" t="s">
        <v>6054</v>
      </c>
      <c r="H2213" s="1">
        <v>100017493</v>
      </c>
      <c r="I2213" s="1">
        <v>7</v>
      </c>
      <c r="J2213" s="1" t="s">
        <v>4004</v>
      </c>
      <c r="K2213" s="1" t="s">
        <v>2476</v>
      </c>
      <c r="L2213" s="1" t="s">
        <v>39</v>
      </c>
      <c r="M2213" s="1" t="s">
        <v>16</v>
      </c>
    </row>
    <row r="2214" spans="1:13">
      <c r="A2214" s="1">
        <v>100012229</v>
      </c>
      <c r="B2214" s="1" t="s">
        <v>2314</v>
      </c>
      <c r="C2214" s="1" t="s">
        <v>3984</v>
      </c>
      <c r="D2214" s="1" t="s">
        <v>4007</v>
      </c>
      <c r="E2214" s="1" t="s">
        <v>2</v>
      </c>
      <c r="F2214" s="1" t="s">
        <v>183</v>
      </c>
      <c r="G2214" s="1" t="s">
        <v>6054</v>
      </c>
      <c r="H2214" s="1">
        <v>100017493</v>
      </c>
      <c r="I2214" s="1">
        <v>7</v>
      </c>
      <c r="J2214" s="1" t="s">
        <v>4004</v>
      </c>
      <c r="K2214" s="1" t="s">
        <v>2476</v>
      </c>
      <c r="L2214" s="1" t="s">
        <v>39</v>
      </c>
      <c r="M2214" s="1" t="s">
        <v>16</v>
      </c>
    </row>
    <row r="2215" spans="1:13">
      <c r="A2215" s="1">
        <v>100012230</v>
      </c>
      <c r="B2215" s="1" t="s">
        <v>2314</v>
      </c>
      <c r="C2215" s="1" t="s">
        <v>3984</v>
      </c>
      <c r="D2215" s="1" t="s">
        <v>4008</v>
      </c>
      <c r="E2215" s="1" t="s">
        <v>2</v>
      </c>
      <c r="F2215" s="1" t="s">
        <v>4009</v>
      </c>
      <c r="G2215" s="1" t="s">
        <v>6054</v>
      </c>
      <c r="H2215" s="1">
        <v>100017493</v>
      </c>
      <c r="I2215" s="1">
        <v>7</v>
      </c>
      <c r="J2215" s="1" t="s">
        <v>4004</v>
      </c>
      <c r="K2215" s="1" t="s">
        <v>2476</v>
      </c>
      <c r="L2215" s="1" t="s">
        <v>39</v>
      </c>
      <c r="M2215" s="1" t="s">
        <v>16</v>
      </c>
    </row>
    <row r="2216" spans="1:13">
      <c r="A2216" s="1">
        <v>100012231</v>
      </c>
      <c r="B2216" s="1" t="s">
        <v>2314</v>
      </c>
      <c r="C2216" s="1" t="s">
        <v>3984</v>
      </c>
      <c r="D2216" s="1" t="s">
        <v>4010</v>
      </c>
      <c r="E2216" s="1" t="s">
        <v>2</v>
      </c>
      <c r="F2216" s="1" t="s">
        <v>4011</v>
      </c>
      <c r="G2216" s="1" t="s">
        <v>6054</v>
      </c>
      <c r="H2216" s="1">
        <v>100017493</v>
      </c>
      <c r="I2216" s="1">
        <v>7</v>
      </c>
      <c r="J2216" s="1" t="s">
        <v>4004</v>
      </c>
      <c r="K2216" s="1" t="s">
        <v>2476</v>
      </c>
      <c r="L2216" s="1" t="s">
        <v>39</v>
      </c>
      <c r="M2216" s="1" t="s">
        <v>16</v>
      </c>
    </row>
    <row r="2217" spans="1:13">
      <c r="A2217" s="1">
        <v>100012232</v>
      </c>
      <c r="B2217" s="1" t="s">
        <v>2314</v>
      </c>
      <c r="C2217" s="1" t="s">
        <v>3984</v>
      </c>
      <c r="D2217" s="1" t="s">
        <v>4012</v>
      </c>
      <c r="E2217" s="1" t="s">
        <v>2</v>
      </c>
      <c r="F2217" s="1" t="s">
        <v>670</v>
      </c>
      <c r="G2217" s="1" t="s">
        <v>6054</v>
      </c>
      <c r="H2217" s="1">
        <v>100017493</v>
      </c>
      <c r="I2217" s="1">
        <v>7</v>
      </c>
      <c r="J2217" s="1" t="s">
        <v>4004</v>
      </c>
      <c r="K2217" s="1" t="s">
        <v>2476</v>
      </c>
      <c r="L2217" s="1" t="s">
        <v>39</v>
      </c>
      <c r="M2217" s="1" t="s">
        <v>16</v>
      </c>
    </row>
    <row r="2218" spans="1:13">
      <c r="A2218" s="1">
        <v>100012237</v>
      </c>
      <c r="B2218" s="1" t="s">
        <v>2314</v>
      </c>
      <c r="C2218" s="1" t="s">
        <v>3984</v>
      </c>
      <c r="D2218" s="1" t="s">
        <v>4013</v>
      </c>
      <c r="E2218" s="1" t="s">
        <v>20</v>
      </c>
      <c r="F2218" s="1" t="s">
        <v>167</v>
      </c>
      <c r="G2218" s="1" t="s">
        <v>6053</v>
      </c>
      <c r="H2218" s="1">
        <v>100012237</v>
      </c>
      <c r="I2218" s="1">
        <v>1</v>
      </c>
      <c r="J2218" s="1" t="s">
        <v>4004</v>
      </c>
      <c r="K2218" s="1" t="s">
        <v>2476</v>
      </c>
      <c r="L2218" s="1" t="s">
        <v>39</v>
      </c>
      <c r="M2218" s="1" t="s">
        <v>9</v>
      </c>
    </row>
    <row r="2219" spans="1:13">
      <c r="A2219" s="1">
        <v>100012238</v>
      </c>
      <c r="B2219" s="1" t="s">
        <v>2314</v>
      </c>
      <c r="C2219" s="1" t="s">
        <v>3984</v>
      </c>
      <c r="D2219" s="1" t="s">
        <v>4014</v>
      </c>
      <c r="E2219" s="1" t="s">
        <v>27</v>
      </c>
      <c r="F2219" s="1" t="s">
        <v>18</v>
      </c>
      <c r="G2219" s="1" t="s">
        <v>6053</v>
      </c>
      <c r="H2219" s="1">
        <v>100012238</v>
      </c>
      <c r="I2219" s="1">
        <v>1</v>
      </c>
      <c r="J2219" s="1" t="s">
        <v>4015</v>
      </c>
      <c r="K2219" s="1" t="s">
        <v>3756</v>
      </c>
      <c r="L2219" s="1" t="s">
        <v>15</v>
      </c>
      <c r="M2219" s="1" t="s">
        <v>16</v>
      </c>
    </row>
    <row r="2220" spans="1:13">
      <c r="A2220" s="1">
        <v>100012241</v>
      </c>
      <c r="B2220" s="1" t="s">
        <v>2314</v>
      </c>
      <c r="C2220" s="1" t="s">
        <v>3984</v>
      </c>
      <c r="D2220" s="1" t="s">
        <v>4016</v>
      </c>
      <c r="E2220" s="1" t="s">
        <v>20</v>
      </c>
      <c r="F2220" s="1" t="s">
        <v>72</v>
      </c>
      <c r="G2220" s="1" t="s">
        <v>6053</v>
      </c>
      <c r="H2220" s="1">
        <v>100012241</v>
      </c>
      <c r="I2220" s="1">
        <v>2</v>
      </c>
      <c r="J2220" s="1" t="s">
        <v>4017</v>
      </c>
      <c r="K2220" s="1" t="s">
        <v>3756</v>
      </c>
      <c r="L2220" s="1" t="s">
        <v>15</v>
      </c>
      <c r="M2220" s="1" t="s">
        <v>16</v>
      </c>
    </row>
    <row r="2221" spans="1:13">
      <c r="A2221" s="1">
        <v>100012251</v>
      </c>
      <c r="B2221" s="1" t="s">
        <v>2314</v>
      </c>
      <c r="C2221" s="1" t="s">
        <v>3984</v>
      </c>
      <c r="D2221" s="1" t="s">
        <v>4018</v>
      </c>
      <c r="E2221" s="1" t="s">
        <v>2</v>
      </c>
      <c r="F2221" s="1" t="s">
        <v>4019</v>
      </c>
      <c r="G2221" s="1" t="s">
        <v>6054</v>
      </c>
      <c r="H2221" s="1">
        <v>100017492</v>
      </c>
      <c r="I2221" s="1">
        <v>4</v>
      </c>
      <c r="J2221" s="1" t="s">
        <v>4020</v>
      </c>
      <c r="K2221" s="1" t="s">
        <v>3750</v>
      </c>
      <c r="L2221" s="1" t="s">
        <v>8</v>
      </c>
      <c r="M2221" s="1" t="s">
        <v>9</v>
      </c>
    </row>
    <row r="2222" spans="1:13">
      <c r="A2222" s="1">
        <v>100012252</v>
      </c>
      <c r="B2222" s="1" t="s">
        <v>2314</v>
      </c>
      <c r="C2222" s="1" t="s">
        <v>3984</v>
      </c>
      <c r="D2222" s="1" t="s">
        <v>4021</v>
      </c>
      <c r="E2222" s="1" t="s">
        <v>2</v>
      </c>
      <c r="F2222" s="1" t="s">
        <v>4022</v>
      </c>
      <c r="G2222" s="1" t="s">
        <v>6054</v>
      </c>
      <c r="H2222" s="1">
        <v>100017492</v>
      </c>
      <c r="I2222" s="1">
        <v>4</v>
      </c>
      <c r="J2222" s="1" t="s">
        <v>4020</v>
      </c>
      <c r="K2222" s="1" t="s">
        <v>3750</v>
      </c>
      <c r="L2222" s="1" t="s">
        <v>8</v>
      </c>
      <c r="M2222" s="1" t="s">
        <v>9</v>
      </c>
    </row>
    <row r="2223" spans="1:13">
      <c r="A2223" s="1">
        <v>100012253</v>
      </c>
      <c r="B2223" s="1" t="s">
        <v>2314</v>
      </c>
      <c r="C2223" s="1" t="s">
        <v>3984</v>
      </c>
      <c r="D2223" s="1" t="s">
        <v>4023</v>
      </c>
      <c r="E2223" s="1" t="s">
        <v>2</v>
      </c>
      <c r="F2223" s="1" t="s">
        <v>2969</v>
      </c>
      <c r="G2223" s="1" t="s">
        <v>6054</v>
      </c>
      <c r="H2223" s="1">
        <v>100017492</v>
      </c>
      <c r="I2223" s="1">
        <v>4</v>
      </c>
      <c r="J2223" s="1" t="s">
        <v>4020</v>
      </c>
      <c r="K2223" s="1" t="s">
        <v>3750</v>
      </c>
      <c r="L2223" s="1" t="s">
        <v>8</v>
      </c>
      <c r="M2223" s="1" t="s">
        <v>9</v>
      </c>
    </row>
    <row r="2224" spans="1:13">
      <c r="A2224" s="1">
        <v>100012256</v>
      </c>
      <c r="B2224" s="1" t="s">
        <v>2314</v>
      </c>
      <c r="C2224" s="1" t="s">
        <v>3984</v>
      </c>
      <c r="D2224" s="1" t="s">
        <v>12</v>
      </c>
      <c r="E2224" s="1" t="s">
        <v>11</v>
      </c>
      <c r="F2224" s="1" t="s">
        <v>12</v>
      </c>
      <c r="G2224" s="1" t="s">
        <v>6053</v>
      </c>
      <c r="H2224" s="1">
        <v>100012256</v>
      </c>
      <c r="I2224" s="1">
        <v>1</v>
      </c>
      <c r="J2224" s="1" t="s">
        <v>4024</v>
      </c>
      <c r="K2224" s="1" t="s">
        <v>4001</v>
      </c>
      <c r="L2224" s="1" t="s">
        <v>32</v>
      </c>
      <c r="M2224" s="1" t="s">
        <v>16</v>
      </c>
    </row>
    <row r="2225" spans="1:13">
      <c r="A2225" s="1">
        <v>100012259</v>
      </c>
      <c r="B2225" s="1" t="s">
        <v>2314</v>
      </c>
      <c r="C2225" s="1" t="s">
        <v>3984</v>
      </c>
      <c r="D2225" s="1" t="s">
        <v>3874</v>
      </c>
      <c r="E2225" s="1" t="s">
        <v>2</v>
      </c>
      <c r="F2225" s="1" t="s">
        <v>842</v>
      </c>
      <c r="G2225" s="1" t="s">
        <v>6054</v>
      </c>
      <c r="H2225" s="1">
        <v>100017494</v>
      </c>
      <c r="I2225" s="1">
        <v>6</v>
      </c>
      <c r="J2225" s="1" t="s">
        <v>4025</v>
      </c>
      <c r="K2225" s="1" t="s">
        <v>3750</v>
      </c>
      <c r="L2225" s="1" t="s">
        <v>8</v>
      </c>
      <c r="M2225" s="1" t="s">
        <v>16</v>
      </c>
    </row>
    <row r="2226" spans="1:13">
      <c r="A2226" s="1">
        <v>100012261</v>
      </c>
      <c r="B2226" s="1" t="s">
        <v>2314</v>
      </c>
      <c r="C2226" s="1" t="s">
        <v>3984</v>
      </c>
      <c r="D2226" s="1" t="s">
        <v>4026</v>
      </c>
      <c r="E2226" s="1" t="s">
        <v>2</v>
      </c>
      <c r="F2226" s="1" t="s">
        <v>325</v>
      </c>
      <c r="G2226" s="1" t="s">
        <v>6054</v>
      </c>
      <c r="H2226" s="1">
        <v>100017494</v>
      </c>
      <c r="I2226" s="1">
        <v>6</v>
      </c>
      <c r="J2226" s="1" t="s">
        <v>4025</v>
      </c>
      <c r="K2226" s="1" t="s">
        <v>3750</v>
      </c>
      <c r="L2226" s="1" t="s">
        <v>8</v>
      </c>
      <c r="M2226" s="1" t="s">
        <v>16</v>
      </c>
    </row>
    <row r="2227" spans="1:13">
      <c r="A2227" s="1">
        <v>100012262</v>
      </c>
      <c r="B2227" s="1" t="s">
        <v>2314</v>
      </c>
      <c r="C2227" s="1" t="s">
        <v>3984</v>
      </c>
      <c r="D2227" s="1" t="s">
        <v>4027</v>
      </c>
      <c r="E2227" s="1" t="s">
        <v>2</v>
      </c>
      <c r="F2227" s="1" t="s">
        <v>183</v>
      </c>
      <c r="G2227" s="1" t="s">
        <v>6054</v>
      </c>
      <c r="H2227" s="1">
        <v>100017494</v>
      </c>
      <c r="I2227" s="1">
        <v>6</v>
      </c>
      <c r="J2227" s="1" t="s">
        <v>4025</v>
      </c>
      <c r="K2227" s="1" t="s">
        <v>3750</v>
      </c>
      <c r="L2227" s="1" t="s">
        <v>8</v>
      </c>
      <c r="M2227" s="1" t="s">
        <v>16</v>
      </c>
    </row>
    <row r="2228" spans="1:13">
      <c r="A2228" s="1">
        <v>100012263</v>
      </c>
      <c r="B2228" s="1" t="s">
        <v>2314</v>
      </c>
      <c r="C2228" s="1" t="s">
        <v>3984</v>
      </c>
      <c r="D2228" s="1" t="s">
        <v>4028</v>
      </c>
      <c r="E2228" s="1" t="s">
        <v>2</v>
      </c>
      <c r="F2228" s="1" t="s">
        <v>322</v>
      </c>
      <c r="G2228" s="1" t="s">
        <v>6054</v>
      </c>
      <c r="H2228" s="1">
        <v>100017494</v>
      </c>
      <c r="I2228" s="1">
        <v>6</v>
      </c>
      <c r="J2228" s="1" t="s">
        <v>4025</v>
      </c>
      <c r="K2228" s="1" t="s">
        <v>3750</v>
      </c>
      <c r="L2228" s="1" t="s">
        <v>8</v>
      </c>
      <c r="M2228" s="1" t="s">
        <v>16</v>
      </c>
    </row>
    <row r="2229" spans="1:13">
      <c r="A2229" s="1">
        <v>100012282</v>
      </c>
      <c r="B2229" s="1" t="s">
        <v>2314</v>
      </c>
      <c r="C2229" s="1" t="s">
        <v>3984</v>
      </c>
      <c r="D2229" s="1" t="s">
        <v>12</v>
      </c>
      <c r="E2229" s="1" t="s">
        <v>11</v>
      </c>
      <c r="F2229" s="1" t="s">
        <v>12</v>
      </c>
      <c r="G2229" s="1" t="s">
        <v>6053</v>
      </c>
      <c r="H2229" s="1">
        <v>100012282</v>
      </c>
      <c r="I2229" s="1">
        <v>1</v>
      </c>
      <c r="J2229" s="1" t="s">
        <v>4029</v>
      </c>
      <c r="K2229" s="1" t="s">
        <v>4030</v>
      </c>
      <c r="L2229" s="1" t="s">
        <v>32</v>
      </c>
      <c r="M2229" s="1" t="s">
        <v>16</v>
      </c>
    </row>
    <row r="2230" spans="1:13">
      <c r="A2230" s="1">
        <v>100012287</v>
      </c>
      <c r="B2230" s="1" t="s">
        <v>2314</v>
      </c>
      <c r="C2230" s="1" t="s">
        <v>3984</v>
      </c>
      <c r="D2230" s="1" t="s">
        <v>12</v>
      </c>
      <c r="E2230" s="1" t="s">
        <v>11</v>
      </c>
      <c r="F2230" s="1" t="s">
        <v>12</v>
      </c>
      <c r="G2230" s="1" t="s">
        <v>6053</v>
      </c>
      <c r="H2230" s="1">
        <v>100012287</v>
      </c>
      <c r="I2230" s="1">
        <v>1</v>
      </c>
      <c r="J2230" s="1" t="s">
        <v>4031</v>
      </c>
      <c r="K2230" s="1" t="s">
        <v>4030</v>
      </c>
      <c r="L2230" s="1" t="s">
        <v>32</v>
      </c>
      <c r="M2230" s="1" t="s">
        <v>16</v>
      </c>
    </row>
    <row r="2231" spans="1:13">
      <c r="A2231" s="1">
        <v>100012293</v>
      </c>
      <c r="B2231" s="1" t="s">
        <v>2314</v>
      </c>
      <c r="C2231" s="1" t="s">
        <v>3984</v>
      </c>
      <c r="D2231" s="1" t="s">
        <v>176</v>
      </c>
      <c r="E2231" s="1" t="s">
        <v>11</v>
      </c>
      <c r="F2231" s="1" t="s">
        <v>12</v>
      </c>
      <c r="G2231" s="1" t="s">
        <v>6053</v>
      </c>
      <c r="H2231" s="1">
        <v>100012293</v>
      </c>
      <c r="I2231" s="1">
        <v>2</v>
      </c>
      <c r="J2231" s="1" t="s">
        <v>4032</v>
      </c>
      <c r="K2231" s="1" t="s">
        <v>4033</v>
      </c>
      <c r="L2231" s="1" t="s">
        <v>32</v>
      </c>
      <c r="M2231" s="1" t="s">
        <v>9</v>
      </c>
    </row>
    <row r="2232" spans="1:13">
      <c r="A2232" s="1">
        <v>100012299</v>
      </c>
      <c r="B2232" s="1" t="s">
        <v>2314</v>
      </c>
      <c r="C2232" s="1" t="s">
        <v>3984</v>
      </c>
      <c r="D2232" s="1" t="s">
        <v>4034</v>
      </c>
      <c r="E2232" s="1" t="s">
        <v>2</v>
      </c>
      <c r="F2232" s="1" t="s">
        <v>443</v>
      </c>
      <c r="G2232" s="1" t="s">
        <v>6054</v>
      </c>
      <c r="H2232" s="1">
        <v>100012301</v>
      </c>
      <c r="I2232" s="1">
        <v>3</v>
      </c>
      <c r="J2232" s="1" t="s">
        <v>4035</v>
      </c>
      <c r="K2232" s="1" t="s">
        <v>3750</v>
      </c>
      <c r="L2232" s="1" t="s">
        <v>8</v>
      </c>
      <c r="M2232" s="1" t="s">
        <v>9</v>
      </c>
    </row>
    <row r="2233" spans="1:13">
      <c r="A2233" s="1">
        <v>100012300</v>
      </c>
      <c r="B2233" s="1" t="s">
        <v>2314</v>
      </c>
      <c r="C2233" s="1" t="s">
        <v>3984</v>
      </c>
      <c r="D2233" s="1" t="s">
        <v>4036</v>
      </c>
      <c r="E2233" s="1" t="s">
        <v>2</v>
      </c>
      <c r="F2233" s="1" t="s">
        <v>445</v>
      </c>
      <c r="G2233" s="1" t="s">
        <v>6054</v>
      </c>
      <c r="H2233" s="1">
        <v>100012301</v>
      </c>
      <c r="I2233" s="1">
        <v>3</v>
      </c>
      <c r="J2233" s="1" t="s">
        <v>4035</v>
      </c>
      <c r="K2233" s="1" t="s">
        <v>3750</v>
      </c>
      <c r="L2233" s="1" t="s">
        <v>8</v>
      </c>
      <c r="M2233" s="1" t="s">
        <v>9</v>
      </c>
    </row>
    <row r="2234" spans="1:13">
      <c r="A2234" s="1">
        <v>100012301</v>
      </c>
      <c r="B2234" s="1" t="s">
        <v>2314</v>
      </c>
      <c r="C2234" s="1" t="s">
        <v>3984</v>
      </c>
      <c r="D2234" s="1" t="s">
        <v>446</v>
      </c>
      <c r="E2234" s="1" t="s">
        <v>192</v>
      </c>
      <c r="F2234" s="1" t="s">
        <v>446</v>
      </c>
      <c r="G2234" s="1" t="s">
        <v>6053</v>
      </c>
      <c r="H2234" s="1">
        <v>100012301</v>
      </c>
      <c r="I2234" s="1">
        <v>3</v>
      </c>
      <c r="J2234" s="1" t="s">
        <v>4035</v>
      </c>
      <c r="K2234" s="1" t="s">
        <v>3750</v>
      </c>
      <c r="L2234" s="1" t="s">
        <v>8</v>
      </c>
      <c r="M2234" s="1" t="s">
        <v>9</v>
      </c>
    </row>
    <row r="2235" spans="1:13">
      <c r="A2235" s="1">
        <v>100012305</v>
      </c>
      <c r="B2235" s="1" t="s">
        <v>2314</v>
      </c>
      <c r="C2235" s="1" t="s">
        <v>3984</v>
      </c>
      <c r="D2235" s="1" t="s">
        <v>12</v>
      </c>
      <c r="E2235" s="1" t="s">
        <v>11</v>
      </c>
      <c r="F2235" s="1" t="s">
        <v>12</v>
      </c>
      <c r="G2235" s="1" t="s">
        <v>6053</v>
      </c>
      <c r="H2235" s="1">
        <v>100012305</v>
      </c>
      <c r="I2235" s="1">
        <v>1</v>
      </c>
      <c r="J2235" s="1" t="s">
        <v>4037</v>
      </c>
      <c r="K2235" s="1" t="s">
        <v>4038</v>
      </c>
      <c r="L2235" s="1" t="s">
        <v>32</v>
      </c>
      <c r="M2235" s="1" t="s">
        <v>9</v>
      </c>
    </row>
    <row r="2236" spans="1:13">
      <c r="A2236" s="1">
        <v>100012334</v>
      </c>
      <c r="B2236" s="1" t="s">
        <v>2314</v>
      </c>
      <c r="C2236" s="1" t="s">
        <v>4040</v>
      </c>
      <c r="D2236" s="1" t="s">
        <v>12</v>
      </c>
      <c r="E2236" s="1" t="s">
        <v>11</v>
      </c>
      <c r="F2236" s="1" t="s">
        <v>12</v>
      </c>
      <c r="G2236" s="1" t="s">
        <v>6053</v>
      </c>
      <c r="H2236" s="1">
        <v>100012334</v>
      </c>
      <c r="I2236" s="1">
        <v>1</v>
      </c>
      <c r="J2236" s="1" t="s">
        <v>4039</v>
      </c>
      <c r="K2236" s="1" t="s">
        <v>4041</v>
      </c>
      <c r="L2236" s="1" t="s">
        <v>32</v>
      </c>
      <c r="M2236" s="1" t="s">
        <v>9</v>
      </c>
    </row>
    <row r="2237" spans="1:13">
      <c r="A2237" s="1">
        <v>100012345</v>
      </c>
      <c r="B2237" s="1" t="s">
        <v>2314</v>
      </c>
      <c r="C2237" s="1" t="s">
        <v>4040</v>
      </c>
      <c r="D2237" s="1" t="s">
        <v>12</v>
      </c>
      <c r="E2237" s="1" t="s">
        <v>11</v>
      </c>
      <c r="F2237" s="1" t="s">
        <v>12</v>
      </c>
      <c r="G2237" s="1" t="s">
        <v>6053</v>
      </c>
      <c r="H2237" s="1">
        <v>100012345</v>
      </c>
      <c r="I2237" s="1">
        <v>1</v>
      </c>
      <c r="J2237" s="1" t="s">
        <v>4042</v>
      </c>
      <c r="K2237" s="1" t="s">
        <v>4041</v>
      </c>
      <c r="L2237" s="1" t="s">
        <v>32</v>
      </c>
      <c r="M2237" s="1" t="s">
        <v>9</v>
      </c>
    </row>
    <row r="2238" spans="1:13">
      <c r="A2238" s="1">
        <v>100012352</v>
      </c>
      <c r="B2238" s="1" t="s">
        <v>2314</v>
      </c>
      <c r="C2238" s="1" t="s">
        <v>4040</v>
      </c>
      <c r="D2238" s="1" t="s">
        <v>4043</v>
      </c>
      <c r="E2238" s="1" t="s">
        <v>11</v>
      </c>
      <c r="F2238" s="1" t="s">
        <v>12</v>
      </c>
      <c r="G2238" s="1" t="s">
        <v>6053</v>
      </c>
      <c r="H2238" s="1">
        <v>100012352</v>
      </c>
      <c r="I2238" s="1">
        <v>1</v>
      </c>
      <c r="J2238" s="1" t="s">
        <v>4044</v>
      </c>
      <c r="K2238" s="1" t="s">
        <v>4045</v>
      </c>
      <c r="L2238" s="1" t="s">
        <v>32</v>
      </c>
      <c r="M2238" s="1" t="s">
        <v>16</v>
      </c>
    </row>
    <row r="2239" spans="1:13">
      <c r="A2239" s="1">
        <v>100012358</v>
      </c>
      <c r="B2239" s="1" t="s">
        <v>2314</v>
      </c>
      <c r="C2239" s="1" t="s">
        <v>4047</v>
      </c>
      <c r="D2239" s="1" t="s">
        <v>12</v>
      </c>
      <c r="E2239" s="1" t="s">
        <v>11</v>
      </c>
      <c r="F2239" s="1" t="s">
        <v>407</v>
      </c>
      <c r="G2239" s="1" t="s">
        <v>6053</v>
      </c>
      <c r="H2239" s="1">
        <v>100012358</v>
      </c>
      <c r="I2239" s="1">
        <v>1</v>
      </c>
      <c r="J2239" s="1" t="s">
        <v>4046</v>
      </c>
      <c r="K2239" s="1" t="s">
        <v>4048</v>
      </c>
      <c r="L2239" s="1" t="s">
        <v>32</v>
      </c>
      <c r="M2239" s="1" t="s">
        <v>16</v>
      </c>
    </row>
    <row r="2240" spans="1:13">
      <c r="A2240" s="1">
        <v>100012365</v>
      </c>
      <c r="B2240" s="1" t="s">
        <v>2314</v>
      </c>
      <c r="C2240" s="1" t="s">
        <v>4047</v>
      </c>
      <c r="D2240" s="1" t="s">
        <v>176</v>
      </c>
      <c r="E2240" s="1" t="s">
        <v>11</v>
      </c>
      <c r="F2240" s="1" t="s">
        <v>407</v>
      </c>
      <c r="G2240" s="1" t="s">
        <v>6053</v>
      </c>
      <c r="H2240" s="1">
        <v>100012365</v>
      </c>
      <c r="I2240" s="1">
        <v>1</v>
      </c>
      <c r="J2240" s="1" t="s">
        <v>4049</v>
      </c>
      <c r="K2240" s="1" t="s">
        <v>3793</v>
      </c>
      <c r="L2240" s="1" t="s">
        <v>32</v>
      </c>
      <c r="M2240" s="1" t="s">
        <v>16</v>
      </c>
    </row>
    <row r="2241" spans="1:13">
      <c r="A2241" s="1">
        <v>100012372</v>
      </c>
      <c r="B2241" s="1" t="s">
        <v>2314</v>
      </c>
      <c r="C2241" s="1" t="s">
        <v>4047</v>
      </c>
      <c r="D2241" s="1" t="s">
        <v>12</v>
      </c>
      <c r="E2241" s="1" t="s">
        <v>11</v>
      </c>
      <c r="F2241" s="1" t="s">
        <v>407</v>
      </c>
      <c r="G2241" s="1" t="s">
        <v>6053</v>
      </c>
      <c r="H2241" s="1">
        <v>100012372</v>
      </c>
      <c r="I2241" s="1">
        <v>1</v>
      </c>
      <c r="J2241" s="1" t="s">
        <v>4050</v>
      </c>
      <c r="K2241" s="1" t="s">
        <v>4051</v>
      </c>
      <c r="L2241" s="1" t="s">
        <v>32</v>
      </c>
      <c r="M2241" s="1" t="s">
        <v>16</v>
      </c>
    </row>
    <row r="2242" spans="1:13">
      <c r="A2242" s="1">
        <v>100012378</v>
      </c>
      <c r="B2242" s="1" t="s">
        <v>2314</v>
      </c>
      <c r="C2242" s="1" t="s">
        <v>4047</v>
      </c>
      <c r="D2242" s="1" t="s">
        <v>12</v>
      </c>
      <c r="E2242" s="1" t="s">
        <v>11</v>
      </c>
      <c r="F2242" s="1" t="s">
        <v>12</v>
      </c>
      <c r="G2242" s="1" t="s">
        <v>6053</v>
      </c>
      <c r="H2242" s="1">
        <v>100012378</v>
      </c>
      <c r="I2242" s="1">
        <v>1</v>
      </c>
      <c r="J2242" s="1" t="s">
        <v>4052</v>
      </c>
      <c r="K2242" s="1" t="s">
        <v>4053</v>
      </c>
      <c r="L2242" s="1" t="s">
        <v>32</v>
      </c>
      <c r="M2242" s="1" t="s">
        <v>9</v>
      </c>
    </row>
    <row r="2243" spans="1:13">
      <c r="A2243" s="1">
        <v>100012382</v>
      </c>
      <c r="B2243" s="1" t="s">
        <v>2314</v>
      </c>
      <c r="C2243" s="1" t="s">
        <v>4047</v>
      </c>
      <c r="D2243" s="1" t="s">
        <v>12</v>
      </c>
      <c r="E2243" s="1" t="s">
        <v>11</v>
      </c>
      <c r="F2243" s="1" t="s">
        <v>12</v>
      </c>
      <c r="G2243" s="1" t="s">
        <v>6053</v>
      </c>
      <c r="H2243" s="1">
        <v>100012382</v>
      </c>
      <c r="I2243" s="1">
        <v>1</v>
      </c>
      <c r="J2243" s="1" t="s">
        <v>4054</v>
      </c>
      <c r="K2243" s="1" t="s">
        <v>4055</v>
      </c>
      <c r="L2243" s="1" t="s">
        <v>32</v>
      </c>
      <c r="M2243" s="1" t="s">
        <v>9</v>
      </c>
    </row>
    <row r="2244" spans="1:13">
      <c r="A2244" s="1">
        <v>100012386</v>
      </c>
      <c r="B2244" s="1" t="s">
        <v>2314</v>
      </c>
      <c r="C2244" s="1" t="s">
        <v>4047</v>
      </c>
      <c r="D2244" s="1" t="s">
        <v>176</v>
      </c>
      <c r="E2244" s="1" t="s">
        <v>11</v>
      </c>
      <c r="F2244" s="1" t="s">
        <v>407</v>
      </c>
      <c r="G2244" s="1" t="s">
        <v>6053</v>
      </c>
      <c r="H2244" s="1">
        <v>100012386</v>
      </c>
      <c r="I2244" s="1">
        <v>1</v>
      </c>
      <c r="J2244" s="1" t="s">
        <v>4056</v>
      </c>
      <c r="K2244" s="1" t="s">
        <v>4057</v>
      </c>
      <c r="L2244" s="1" t="s">
        <v>32</v>
      </c>
      <c r="M2244" s="1" t="s">
        <v>9</v>
      </c>
    </row>
    <row r="2245" spans="1:13">
      <c r="A2245" s="1">
        <v>100012392</v>
      </c>
      <c r="B2245" s="1" t="s">
        <v>2314</v>
      </c>
      <c r="C2245" s="1" t="s">
        <v>4047</v>
      </c>
      <c r="D2245" s="1" t="s">
        <v>4058</v>
      </c>
      <c r="E2245" s="1" t="s">
        <v>11</v>
      </c>
      <c r="F2245" s="1" t="s">
        <v>12</v>
      </c>
      <c r="G2245" s="1" t="s">
        <v>6053</v>
      </c>
      <c r="H2245" s="1">
        <v>100012392</v>
      </c>
      <c r="I2245" s="1">
        <v>2</v>
      </c>
      <c r="J2245" s="1" t="s">
        <v>4059</v>
      </c>
      <c r="K2245" s="1" t="s">
        <v>4060</v>
      </c>
      <c r="L2245" s="1" t="s">
        <v>32</v>
      </c>
      <c r="M2245" s="1" t="s">
        <v>16</v>
      </c>
    </row>
    <row r="2246" spans="1:13">
      <c r="A2246" s="1">
        <v>100012394</v>
      </c>
      <c r="B2246" s="1" t="s">
        <v>2314</v>
      </c>
      <c r="C2246" s="1" t="s">
        <v>4047</v>
      </c>
      <c r="D2246" s="1" t="s">
        <v>150</v>
      </c>
      <c r="E2246" s="1" t="s">
        <v>2</v>
      </c>
      <c r="F2246" s="1" t="s">
        <v>81</v>
      </c>
      <c r="G2246" s="1" t="s">
        <v>6053</v>
      </c>
      <c r="H2246" s="1">
        <v>100012394</v>
      </c>
      <c r="I2246" s="1">
        <v>1</v>
      </c>
      <c r="J2246" s="1" t="s">
        <v>4061</v>
      </c>
      <c r="K2246" s="1" t="s">
        <v>4062</v>
      </c>
      <c r="L2246" s="1" t="s">
        <v>44</v>
      </c>
      <c r="M2246" s="1" t="s">
        <v>9</v>
      </c>
    </row>
    <row r="2247" spans="1:13">
      <c r="A2247" s="1">
        <v>100012396</v>
      </c>
      <c r="B2247" s="1" t="s">
        <v>2314</v>
      </c>
      <c r="C2247" s="1" t="s">
        <v>4047</v>
      </c>
      <c r="D2247" s="1" t="s">
        <v>176</v>
      </c>
      <c r="E2247" s="1" t="s">
        <v>11</v>
      </c>
      <c r="F2247" s="1" t="s">
        <v>407</v>
      </c>
      <c r="G2247" s="1" t="s">
        <v>6053</v>
      </c>
      <c r="H2247" s="1">
        <v>100012396</v>
      </c>
      <c r="I2247" s="1">
        <v>1</v>
      </c>
      <c r="J2247" s="1" t="s">
        <v>4063</v>
      </c>
      <c r="K2247" s="1" t="s">
        <v>4064</v>
      </c>
      <c r="L2247" s="1" t="s">
        <v>32</v>
      </c>
      <c r="M2247" s="1" t="s">
        <v>9</v>
      </c>
    </row>
    <row r="2248" spans="1:13">
      <c r="A2248" s="1">
        <v>100012406</v>
      </c>
      <c r="B2248" s="1" t="s">
        <v>2314</v>
      </c>
      <c r="C2248" s="1" t="s">
        <v>4047</v>
      </c>
      <c r="D2248" s="1" t="s">
        <v>4065</v>
      </c>
      <c r="E2248" s="1" t="s">
        <v>11</v>
      </c>
      <c r="F2248" s="1" t="s">
        <v>12</v>
      </c>
      <c r="G2248" s="1" t="s">
        <v>6054</v>
      </c>
      <c r="H2248" s="1">
        <v>100017497</v>
      </c>
      <c r="I2248" s="1">
        <v>3</v>
      </c>
      <c r="J2248" s="1" t="s">
        <v>4066</v>
      </c>
      <c r="K2248" s="1" t="s">
        <v>2476</v>
      </c>
      <c r="L2248" s="1" t="s">
        <v>39</v>
      </c>
      <c r="M2248" s="1" t="s">
        <v>9</v>
      </c>
    </row>
    <row r="2249" spans="1:13">
      <c r="A2249" s="1">
        <v>100012408</v>
      </c>
      <c r="B2249" s="1" t="s">
        <v>2314</v>
      </c>
      <c r="C2249" s="1" t="s">
        <v>4047</v>
      </c>
      <c r="D2249" s="1" t="s">
        <v>4067</v>
      </c>
      <c r="E2249" s="1" t="s">
        <v>27</v>
      </c>
      <c r="F2249" s="1" t="s">
        <v>18</v>
      </c>
      <c r="G2249" s="1" t="s">
        <v>6054</v>
      </c>
      <c r="H2249" s="1">
        <v>100017497</v>
      </c>
      <c r="I2249" s="1">
        <v>3</v>
      </c>
      <c r="J2249" s="1" t="s">
        <v>4066</v>
      </c>
      <c r="K2249" s="1" t="s">
        <v>2476</v>
      </c>
      <c r="L2249" s="1" t="s">
        <v>39</v>
      </c>
      <c r="M2249" s="1" t="s">
        <v>9</v>
      </c>
    </row>
    <row r="2250" spans="1:13">
      <c r="A2250" s="1">
        <v>100012412</v>
      </c>
      <c r="B2250" s="1" t="s">
        <v>2314</v>
      </c>
      <c r="C2250" s="1" t="s">
        <v>4047</v>
      </c>
      <c r="D2250" s="1" t="s">
        <v>3955</v>
      </c>
      <c r="E2250" s="1" t="s">
        <v>27</v>
      </c>
      <c r="F2250" s="1" t="s">
        <v>18</v>
      </c>
      <c r="G2250" s="1" t="s">
        <v>6054</v>
      </c>
      <c r="H2250" s="1">
        <v>100017495</v>
      </c>
      <c r="I2250" s="1">
        <v>3</v>
      </c>
      <c r="J2250" s="1" t="s">
        <v>4068</v>
      </c>
      <c r="K2250" s="1" t="s">
        <v>3750</v>
      </c>
      <c r="L2250" s="1" t="s">
        <v>8</v>
      </c>
      <c r="M2250" s="1" t="s">
        <v>9</v>
      </c>
    </row>
    <row r="2251" spans="1:13">
      <c r="A2251" s="1">
        <v>100012416</v>
      </c>
      <c r="B2251" s="1" t="s">
        <v>2314</v>
      </c>
      <c r="C2251" s="1" t="s">
        <v>4047</v>
      </c>
      <c r="D2251" s="1" t="s">
        <v>176</v>
      </c>
      <c r="E2251" s="1" t="s">
        <v>11</v>
      </c>
      <c r="F2251" s="1" t="s">
        <v>12</v>
      </c>
      <c r="G2251" s="1" t="s">
        <v>6053</v>
      </c>
      <c r="H2251" s="1">
        <v>100012416</v>
      </c>
      <c r="I2251" s="1">
        <v>1</v>
      </c>
      <c r="J2251" s="1" t="s">
        <v>4069</v>
      </c>
      <c r="K2251" s="1" t="s">
        <v>4070</v>
      </c>
      <c r="L2251" s="1" t="s">
        <v>32</v>
      </c>
      <c r="M2251" s="1" t="s">
        <v>9</v>
      </c>
    </row>
    <row r="2252" spans="1:13">
      <c r="A2252" s="1">
        <v>100012419</v>
      </c>
      <c r="B2252" s="1" t="s">
        <v>2314</v>
      </c>
      <c r="C2252" s="1" t="s">
        <v>4047</v>
      </c>
      <c r="D2252" s="1" t="s">
        <v>176</v>
      </c>
      <c r="E2252" s="1" t="s">
        <v>11</v>
      </c>
      <c r="F2252" s="1" t="s">
        <v>12</v>
      </c>
      <c r="G2252" s="1" t="s">
        <v>6053</v>
      </c>
      <c r="H2252" s="1">
        <v>100012419</v>
      </c>
      <c r="I2252" s="1">
        <v>1</v>
      </c>
      <c r="J2252" s="1" t="s">
        <v>4071</v>
      </c>
      <c r="K2252" s="1" t="s">
        <v>4070</v>
      </c>
      <c r="L2252" s="1" t="s">
        <v>32</v>
      </c>
      <c r="M2252" s="1" t="s">
        <v>16</v>
      </c>
    </row>
    <row r="2253" spans="1:13">
      <c r="A2253" s="1">
        <v>100012424</v>
      </c>
      <c r="B2253" s="1" t="s">
        <v>2314</v>
      </c>
      <c r="C2253" s="1" t="s">
        <v>4047</v>
      </c>
      <c r="D2253" s="1" t="s">
        <v>176</v>
      </c>
      <c r="E2253" s="1" t="s">
        <v>11</v>
      </c>
      <c r="F2253" s="1" t="s">
        <v>12</v>
      </c>
      <c r="G2253" s="1" t="s">
        <v>6053</v>
      </c>
      <c r="H2253" s="1">
        <v>100012424</v>
      </c>
      <c r="I2253" s="1">
        <v>1</v>
      </c>
      <c r="J2253" s="1" t="s">
        <v>4072</v>
      </c>
      <c r="K2253" s="1" t="s">
        <v>4070</v>
      </c>
      <c r="L2253" s="1" t="s">
        <v>32</v>
      </c>
      <c r="M2253" s="1" t="s">
        <v>9</v>
      </c>
    </row>
    <row r="2254" spans="1:13">
      <c r="A2254" s="1">
        <v>100012431</v>
      </c>
      <c r="B2254" s="1" t="s">
        <v>2314</v>
      </c>
      <c r="C2254" s="1" t="s">
        <v>4047</v>
      </c>
      <c r="D2254" s="1" t="s">
        <v>176</v>
      </c>
      <c r="E2254" s="1" t="s">
        <v>11</v>
      </c>
      <c r="F2254" s="1" t="s">
        <v>12</v>
      </c>
      <c r="G2254" s="1" t="s">
        <v>6053</v>
      </c>
      <c r="H2254" s="1">
        <v>100012431</v>
      </c>
      <c r="I2254" s="1">
        <v>1</v>
      </c>
      <c r="J2254" s="1" t="s">
        <v>4073</v>
      </c>
      <c r="K2254" s="1" t="s">
        <v>4070</v>
      </c>
      <c r="L2254" s="1" t="s">
        <v>32</v>
      </c>
      <c r="M2254" s="1" t="s">
        <v>9</v>
      </c>
    </row>
    <row r="2255" spans="1:13">
      <c r="A2255" s="1">
        <v>100012434</v>
      </c>
      <c r="B2255" s="1" t="s">
        <v>2314</v>
      </c>
      <c r="C2255" s="1" t="s">
        <v>4047</v>
      </c>
      <c r="D2255" s="1" t="s">
        <v>18</v>
      </c>
      <c r="E2255" s="1" t="s">
        <v>27</v>
      </c>
      <c r="F2255" s="1" t="s">
        <v>18</v>
      </c>
      <c r="G2255" s="1" t="s">
        <v>6053</v>
      </c>
      <c r="H2255" s="1">
        <v>100012434</v>
      </c>
      <c r="I2255" s="1">
        <v>1</v>
      </c>
      <c r="J2255" s="1" t="s">
        <v>4074</v>
      </c>
      <c r="K2255" s="1" t="s">
        <v>3756</v>
      </c>
      <c r="L2255" s="1" t="s">
        <v>15</v>
      </c>
      <c r="M2255" s="1" t="s">
        <v>16</v>
      </c>
    </row>
    <row r="2256" spans="1:13">
      <c r="A2256" s="1">
        <v>100012436</v>
      </c>
      <c r="B2256" s="1" t="s">
        <v>2314</v>
      </c>
      <c r="C2256" s="1" t="s">
        <v>4047</v>
      </c>
      <c r="D2256" s="1" t="s">
        <v>390</v>
      </c>
      <c r="E2256" s="1" t="s">
        <v>20</v>
      </c>
      <c r="F2256" s="1" t="s">
        <v>72</v>
      </c>
      <c r="G2256" s="1" t="s">
        <v>6053</v>
      </c>
      <c r="H2256" s="1">
        <v>100012436</v>
      </c>
      <c r="I2256" s="1">
        <v>1</v>
      </c>
      <c r="J2256" s="1" t="s">
        <v>4075</v>
      </c>
      <c r="K2256" s="1" t="s">
        <v>3756</v>
      </c>
      <c r="L2256" s="1" t="s">
        <v>15</v>
      </c>
      <c r="M2256" s="1" t="s">
        <v>9</v>
      </c>
    </row>
    <row r="2257" spans="1:13">
      <c r="A2257" s="1">
        <v>100012438</v>
      </c>
      <c r="B2257" s="1" t="s">
        <v>2314</v>
      </c>
      <c r="C2257" s="1" t="s">
        <v>4047</v>
      </c>
      <c r="D2257" s="1" t="s">
        <v>2883</v>
      </c>
      <c r="E2257" s="1" t="s">
        <v>11</v>
      </c>
      <c r="F2257" s="1" t="s">
        <v>12</v>
      </c>
      <c r="G2257" s="1" t="s">
        <v>6054</v>
      </c>
      <c r="H2257" s="1">
        <v>100017498</v>
      </c>
      <c r="I2257" s="1">
        <v>2</v>
      </c>
      <c r="J2257" s="1" t="s">
        <v>4076</v>
      </c>
      <c r="K2257" s="1" t="s">
        <v>4070</v>
      </c>
      <c r="L2257" s="1" t="s">
        <v>32</v>
      </c>
      <c r="M2257" s="1" t="s">
        <v>9</v>
      </c>
    </row>
    <row r="2258" spans="1:13">
      <c r="A2258" s="1">
        <v>100012442</v>
      </c>
      <c r="B2258" s="1" t="s">
        <v>2314</v>
      </c>
      <c r="C2258" s="1" t="s">
        <v>4047</v>
      </c>
      <c r="D2258" s="1" t="s">
        <v>167</v>
      </c>
      <c r="E2258" s="1" t="s">
        <v>20</v>
      </c>
      <c r="F2258" s="1" t="s">
        <v>167</v>
      </c>
      <c r="G2258" s="1" t="s">
        <v>6053</v>
      </c>
      <c r="H2258" s="1">
        <v>100012442</v>
      </c>
      <c r="I2258" s="1">
        <v>1</v>
      </c>
      <c r="J2258" s="1" t="s">
        <v>4077</v>
      </c>
      <c r="K2258" s="1" t="s">
        <v>3756</v>
      </c>
      <c r="L2258" s="1" t="s">
        <v>15</v>
      </c>
      <c r="M2258" s="1" t="s">
        <v>9</v>
      </c>
    </row>
    <row r="2259" spans="1:13">
      <c r="A2259" s="1">
        <v>100012443</v>
      </c>
      <c r="B2259" s="1" t="s">
        <v>2314</v>
      </c>
      <c r="C2259" s="1" t="s">
        <v>4047</v>
      </c>
      <c r="D2259" s="1" t="s">
        <v>4078</v>
      </c>
      <c r="E2259" s="1" t="s">
        <v>20</v>
      </c>
      <c r="F2259" s="1" t="s">
        <v>21</v>
      </c>
      <c r="G2259" s="1" t="s">
        <v>6053</v>
      </c>
      <c r="H2259" s="1">
        <v>100012443</v>
      </c>
      <c r="I2259" s="1">
        <v>1</v>
      </c>
      <c r="J2259" s="1" t="s">
        <v>4079</v>
      </c>
      <c r="K2259" s="1" t="s">
        <v>3756</v>
      </c>
      <c r="L2259" s="1" t="s">
        <v>15</v>
      </c>
      <c r="M2259" s="1" t="s">
        <v>9</v>
      </c>
    </row>
    <row r="2260" spans="1:13">
      <c r="A2260" s="1">
        <v>100012445</v>
      </c>
      <c r="B2260" s="1" t="s">
        <v>2314</v>
      </c>
      <c r="C2260" s="1" t="s">
        <v>4047</v>
      </c>
      <c r="D2260" s="1" t="s">
        <v>100</v>
      </c>
      <c r="E2260" s="1" t="s">
        <v>20</v>
      </c>
      <c r="F2260" s="1" t="s">
        <v>100</v>
      </c>
      <c r="G2260" s="1" t="s">
        <v>6053</v>
      </c>
      <c r="H2260" s="1">
        <v>100012445</v>
      </c>
      <c r="I2260" s="1">
        <v>1</v>
      </c>
      <c r="J2260" s="1" t="s">
        <v>4080</v>
      </c>
      <c r="K2260" s="1" t="s">
        <v>3756</v>
      </c>
      <c r="L2260" s="1" t="s">
        <v>15</v>
      </c>
      <c r="M2260" s="1" t="s">
        <v>9</v>
      </c>
    </row>
    <row r="2261" spans="1:13">
      <c r="A2261" s="1">
        <v>100012447</v>
      </c>
      <c r="B2261" s="1" t="s">
        <v>2314</v>
      </c>
      <c r="C2261" s="1" t="s">
        <v>4047</v>
      </c>
      <c r="D2261" s="1" t="s">
        <v>4081</v>
      </c>
      <c r="E2261" s="1" t="s">
        <v>20</v>
      </c>
      <c r="F2261" s="1" t="s">
        <v>72</v>
      </c>
      <c r="G2261" s="1" t="s">
        <v>6053</v>
      </c>
      <c r="H2261" s="1">
        <v>100012447</v>
      </c>
      <c r="I2261" s="1">
        <v>1</v>
      </c>
      <c r="J2261" s="1" t="s">
        <v>4082</v>
      </c>
      <c r="K2261" s="1" t="s">
        <v>3756</v>
      </c>
      <c r="L2261" s="1" t="s">
        <v>15</v>
      </c>
      <c r="M2261" s="1" t="s">
        <v>9</v>
      </c>
    </row>
    <row r="2262" spans="1:13">
      <c r="A2262" s="1">
        <v>100012452</v>
      </c>
      <c r="B2262" s="1" t="s">
        <v>2314</v>
      </c>
      <c r="C2262" s="1" t="s">
        <v>4047</v>
      </c>
      <c r="D2262" s="1" t="s">
        <v>841</v>
      </c>
      <c r="E2262" s="1" t="s">
        <v>2</v>
      </c>
      <c r="F2262" s="1" t="s">
        <v>277</v>
      </c>
      <c r="G2262" s="1" t="s">
        <v>6054</v>
      </c>
      <c r="H2262" s="1">
        <v>100017496</v>
      </c>
      <c r="I2262" s="1">
        <v>4</v>
      </c>
      <c r="J2262" s="1" t="s">
        <v>4083</v>
      </c>
      <c r="K2262" s="1" t="s">
        <v>3750</v>
      </c>
      <c r="L2262" s="1" t="s">
        <v>8</v>
      </c>
      <c r="M2262" s="1" t="s">
        <v>9</v>
      </c>
    </row>
    <row r="2263" spans="1:13">
      <c r="A2263" s="1">
        <v>100012454</v>
      </c>
      <c r="B2263" s="1" t="s">
        <v>2314</v>
      </c>
      <c r="C2263" s="1" t="s">
        <v>4047</v>
      </c>
      <c r="D2263" s="1" t="s">
        <v>898</v>
      </c>
      <c r="E2263" s="1" t="s">
        <v>2</v>
      </c>
      <c r="F2263" s="1" t="s">
        <v>46</v>
      </c>
      <c r="G2263" s="1" t="s">
        <v>6054</v>
      </c>
      <c r="H2263" s="1">
        <v>100017496</v>
      </c>
      <c r="I2263" s="1">
        <v>4</v>
      </c>
      <c r="J2263" s="1" t="s">
        <v>4083</v>
      </c>
      <c r="K2263" s="1" t="s">
        <v>3750</v>
      </c>
      <c r="L2263" s="1" t="s">
        <v>8</v>
      </c>
      <c r="M2263" s="1" t="s">
        <v>9</v>
      </c>
    </row>
    <row r="2264" spans="1:13">
      <c r="A2264" s="1">
        <v>100012463</v>
      </c>
      <c r="B2264" s="1" t="s">
        <v>2314</v>
      </c>
      <c r="C2264" s="1" t="s">
        <v>4047</v>
      </c>
      <c r="D2264" s="1" t="s">
        <v>673</v>
      </c>
      <c r="E2264" s="1" t="s">
        <v>2</v>
      </c>
      <c r="F2264" s="1" t="s">
        <v>673</v>
      </c>
      <c r="G2264" s="1" t="s">
        <v>6053</v>
      </c>
      <c r="H2264" s="1">
        <v>100012463</v>
      </c>
      <c r="I2264" s="1">
        <v>1</v>
      </c>
      <c r="J2264" s="1" t="s">
        <v>4084</v>
      </c>
      <c r="K2264" s="1" t="s">
        <v>3750</v>
      </c>
      <c r="L2264" s="1" t="s">
        <v>8</v>
      </c>
      <c r="M2264" s="1" t="s">
        <v>9</v>
      </c>
    </row>
    <row r="2265" spans="1:13">
      <c r="A2265" s="1">
        <v>100012467</v>
      </c>
      <c r="B2265" s="1" t="s">
        <v>2314</v>
      </c>
      <c r="C2265" s="1" t="s">
        <v>4047</v>
      </c>
      <c r="D2265" s="1" t="s">
        <v>176</v>
      </c>
      <c r="E2265" s="1" t="s">
        <v>11</v>
      </c>
      <c r="F2265" s="1" t="s">
        <v>12</v>
      </c>
      <c r="G2265" s="1" t="s">
        <v>6053</v>
      </c>
      <c r="H2265" s="1">
        <v>100012467</v>
      </c>
      <c r="I2265" s="1">
        <v>1</v>
      </c>
      <c r="J2265" s="1" t="s">
        <v>4085</v>
      </c>
      <c r="K2265" s="1" t="s">
        <v>4070</v>
      </c>
      <c r="L2265" s="1" t="s">
        <v>32</v>
      </c>
      <c r="M2265" s="1" t="s">
        <v>9</v>
      </c>
    </row>
    <row r="2266" spans="1:13">
      <c r="A2266" s="1">
        <v>100012473</v>
      </c>
      <c r="B2266" s="1" t="s">
        <v>2314</v>
      </c>
      <c r="C2266" s="1" t="s">
        <v>4047</v>
      </c>
      <c r="D2266" s="1" t="s">
        <v>120</v>
      </c>
      <c r="E2266" s="1" t="s">
        <v>20</v>
      </c>
      <c r="F2266" s="1" t="s">
        <v>72</v>
      </c>
      <c r="G2266" s="1" t="s">
        <v>6053</v>
      </c>
      <c r="H2266" s="1">
        <v>100012473</v>
      </c>
      <c r="I2266" s="1">
        <v>1</v>
      </c>
      <c r="J2266" s="1" t="s">
        <v>4086</v>
      </c>
      <c r="K2266" s="1" t="s">
        <v>4087</v>
      </c>
      <c r="L2266" s="1" t="s">
        <v>44</v>
      </c>
      <c r="M2266" s="1" t="s">
        <v>9</v>
      </c>
    </row>
    <row r="2267" spans="1:13">
      <c r="A2267" s="1">
        <v>100012477</v>
      </c>
      <c r="B2267" s="1" t="s">
        <v>2314</v>
      </c>
      <c r="C2267" s="1" t="s">
        <v>4047</v>
      </c>
      <c r="D2267" s="1" t="s">
        <v>1272</v>
      </c>
      <c r="E2267" s="1" t="s">
        <v>11</v>
      </c>
      <c r="F2267" s="1" t="s">
        <v>12</v>
      </c>
      <c r="G2267" s="1" t="s">
        <v>6054</v>
      </c>
      <c r="H2267" s="1">
        <v>100017495</v>
      </c>
      <c r="I2267" s="1">
        <v>3</v>
      </c>
      <c r="J2267" s="1" t="s">
        <v>4088</v>
      </c>
      <c r="K2267" s="1" t="s">
        <v>3750</v>
      </c>
      <c r="L2267" s="1" t="s">
        <v>8</v>
      </c>
      <c r="M2267" s="1" t="s">
        <v>9</v>
      </c>
    </row>
    <row r="2268" spans="1:13">
      <c r="A2268" s="1">
        <v>100012483</v>
      </c>
      <c r="B2268" s="1" t="s">
        <v>2314</v>
      </c>
      <c r="C2268" s="1" t="s">
        <v>4047</v>
      </c>
      <c r="D2268" s="1" t="s">
        <v>3751</v>
      </c>
      <c r="E2268" s="1" t="s">
        <v>20</v>
      </c>
      <c r="F2268" s="1" t="s">
        <v>72</v>
      </c>
      <c r="G2268" s="1" t="s">
        <v>6053</v>
      </c>
      <c r="H2268" s="1">
        <v>100012483</v>
      </c>
      <c r="I2268" s="1">
        <v>1</v>
      </c>
      <c r="J2268" s="1" t="s">
        <v>4089</v>
      </c>
      <c r="K2268" s="1" t="s">
        <v>3753</v>
      </c>
      <c r="L2268" s="1" t="s">
        <v>44</v>
      </c>
      <c r="M2268" s="1" t="s">
        <v>9</v>
      </c>
    </row>
    <row r="2269" spans="1:13">
      <c r="A2269" s="1">
        <v>100012488</v>
      </c>
      <c r="B2269" s="1" t="s">
        <v>2314</v>
      </c>
      <c r="C2269" s="1" t="s">
        <v>4047</v>
      </c>
      <c r="D2269" s="1" t="s">
        <v>250</v>
      </c>
      <c r="E2269" s="1" t="s">
        <v>20</v>
      </c>
      <c r="F2269" s="1" t="s">
        <v>72</v>
      </c>
      <c r="G2269" s="1" t="s">
        <v>6053</v>
      </c>
      <c r="H2269" s="1">
        <v>100012488</v>
      </c>
      <c r="I2269" s="1">
        <v>1</v>
      </c>
      <c r="J2269" s="1" t="s">
        <v>4090</v>
      </c>
      <c r="K2269" s="1" t="s">
        <v>3756</v>
      </c>
      <c r="L2269" s="1" t="s">
        <v>15</v>
      </c>
      <c r="M2269" s="1" t="s">
        <v>9</v>
      </c>
    </row>
    <row r="2270" spans="1:13">
      <c r="A2270" s="1">
        <v>100012491</v>
      </c>
      <c r="B2270" s="1" t="s">
        <v>2314</v>
      </c>
      <c r="C2270" s="1" t="s">
        <v>4047</v>
      </c>
      <c r="D2270" s="1" t="s">
        <v>4091</v>
      </c>
      <c r="E2270" s="1" t="s">
        <v>11</v>
      </c>
      <c r="F2270" s="1" t="s">
        <v>12</v>
      </c>
      <c r="G2270" s="1" t="s">
        <v>6053</v>
      </c>
      <c r="H2270" s="1">
        <v>100012491</v>
      </c>
      <c r="I2270" s="1">
        <v>1</v>
      </c>
      <c r="J2270" s="1" t="s">
        <v>4092</v>
      </c>
      <c r="K2270" s="1" t="s">
        <v>4070</v>
      </c>
      <c r="L2270" s="1" t="s">
        <v>32</v>
      </c>
      <c r="M2270" s="1" t="s">
        <v>9</v>
      </c>
    </row>
    <row r="2271" spans="1:13">
      <c r="A2271" s="1">
        <v>100012496</v>
      </c>
      <c r="B2271" s="1" t="s">
        <v>2314</v>
      </c>
      <c r="C2271" s="1" t="s">
        <v>4047</v>
      </c>
      <c r="D2271" s="1" t="s">
        <v>176</v>
      </c>
      <c r="E2271" s="1" t="s">
        <v>11</v>
      </c>
      <c r="F2271" s="1" t="s">
        <v>12</v>
      </c>
      <c r="G2271" s="1" t="s">
        <v>6053</v>
      </c>
      <c r="H2271" s="1">
        <v>100012496</v>
      </c>
      <c r="I2271" s="1">
        <v>1</v>
      </c>
      <c r="J2271" s="1" t="s">
        <v>4093</v>
      </c>
      <c r="K2271" s="1" t="s">
        <v>4070</v>
      </c>
      <c r="L2271" s="1" t="s">
        <v>32</v>
      </c>
      <c r="M2271" s="1" t="s">
        <v>9</v>
      </c>
    </row>
    <row r="2272" spans="1:13">
      <c r="A2272" s="1">
        <v>100012502</v>
      </c>
      <c r="B2272" s="1" t="s">
        <v>2314</v>
      </c>
      <c r="C2272" s="1" t="s">
        <v>4047</v>
      </c>
      <c r="D2272" s="1" t="s">
        <v>176</v>
      </c>
      <c r="E2272" s="1" t="s">
        <v>11</v>
      </c>
      <c r="F2272" s="1" t="s">
        <v>12</v>
      </c>
      <c r="G2272" s="1" t="s">
        <v>6053</v>
      </c>
      <c r="H2272" s="1">
        <v>100012502</v>
      </c>
      <c r="I2272" s="1">
        <v>1</v>
      </c>
      <c r="J2272" s="1" t="s">
        <v>4094</v>
      </c>
      <c r="K2272" s="1" t="s">
        <v>4070</v>
      </c>
      <c r="L2272" s="1" t="s">
        <v>32</v>
      </c>
      <c r="M2272" s="1" t="s">
        <v>9</v>
      </c>
    </row>
    <row r="2273" spans="1:13">
      <c r="A2273" s="1">
        <v>100012509</v>
      </c>
      <c r="B2273" s="1" t="s">
        <v>2314</v>
      </c>
      <c r="C2273" s="1" t="s">
        <v>4047</v>
      </c>
      <c r="D2273" s="1" t="s">
        <v>176</v>
      </c>
      <c r="E2273" s="1" t="s">
        <v>11</v>
      </c>
      <c r="F2273" s="1" t="s">
        <v>12</v>
      </c>
      <c r="G2273" s="1" t="s">
        <v>6053</v>
      </c>
      <c r="H2273" s="1">
        <v>100012509</v>
      </c>
      <c r="I2273" s="1">
        <v>1</v>
      </c>
      <c r="J2273" s="1" t="s">
        <v>4095</v>
      </c>
      <c r="K2273" s="1" t="s">
        <v>4096</v>
      </c>
      <c r="L2273" s="1" t="s">
        <v>32</v>
      </c>
      <c r="M2273" s="1" t="s">
        <v>9</v>
      </c>
    </row>
    <row r="2274" spans="1:13">
      <c r="A2274" s="1">
        <v>100012517</v>
      </c>
      <c r="B2274" s="1" t="s">
        <v>2314</v>
      </c>
      <c r="C2274" s="1" t="s">
        <v>4047</v>
      </c>
      <c r="D2274" s="1" t="s">
        <v>176</v>
      </c>
      <c r="E2274" s="1" t="s">
        <v>11</v>
      </c>
      <c r="F2274" s="1" t="s">
        <v>12</v>
      </c>
      <c r="G2274" s="1" t="s">
        <v>6053</v>
      </c>
      <c r="H2274" s="1">
        <v>100012517</v>
      </c>
      <c r="I2274" s="1">
        <v>1</v>
      </c>
      <c r="J2274" s="1" t="s">
        <v>4097</v>
      </c>
      <c r="K2274" s="1" t="s">
        <v>4098</v>
      </c>
      <c r="L2274" s="1" t="s">
        <v>32</v>
      </c>
      <c r="M2274" s="1" t="s">
        <v>9</v>
      </c>
    </row>
    <row r="2275" spans="1:13">
      <c r="A2275" s="1">
        <v>100012523</v>
      </c>
      <c r="B2275" s="1" t="s">
        <v>2314</v>
      </c>
      <c r="C2275" s="1" t="s">
        <v>4047</v>
      </c>
      <c r="D2275" s="1" t="s">
        <v>12</v>
      </c>
      <c r="E2275" s="1" t="s">
        <v>11</v>
      </c>
      <c r="F2275" s="1" t="s">
        <v>12</v>
      </c>
      <c r="G2275" s="1" t="s">
        <v>6053</v>
      </c>
      <c r="H2275" s="1">
        <v>100012523</v>
      </c>
      <c r="I2275" s="1">
        <v>1</v>
      </c>
      <c r="J2275" s="1" t="s">
        <v>4099</v>
      </c>
      <c r="K2275" s="1" t="s">
        <v>4100</v>
      </c>
      <c r="L2275" s="1" t="s">
        <v>32</v>
      </c>
      <c r="M2275" s="1" t="s">
        <v>9</v>
      </c>
    </row>
    <row r="2276" spans="1:13">
      <c r="A2276" s="1">
        <v>100012525</v>
      </c>
      <c r="B2276" s="1" t="s">
        <v>2314</v>
      </c>
      <c r="C2276" s="1" t="s">
        <v>4047</v>
      </c>
      <c r="D2276" s="1" t="s">
        <v>12</v>
      </c>
      <c r="E2276" s="1" t="s">
        <v>11</v>
      </c>
      <c r="F2276" s="1" t="s">
        <v>12</v>
      </c>
      <c r="G2276" s="1" t="s">
        <v>6053</v>
      </c>
      <c r="H2276" s="1">
        <v>100012525</v>
      </c>
      <c r="I2276" s="1">
        <v>1</v>
      </c>
      <c r="J2276" s="1" t="s">
        <v>4101</v>
      </c>
      <c r="K2276" s="1" t="s">
        <v>4102</v>
      </c>
      <c r="L2276" s="1" t="s">
        <v>32</v>
      </c>
      <c r="M2276" s="1" t="s">
        <v>9</v>
      </c>
    </row>
    <row r="2277" spans="1:13">
      <c r="A2277" s="1">
        <v>100012535</v>
      </c>
      <c r="B2277" s="1" t="s">
        <v>2314</v>
      </c>
      <c r="C2277" s="1" t="s">
        <v>4047</v>
      </c>
      <c r="D2277" s="1" t="s">
        <v>46</v>
      </c>
      <c r="E2277" s="1" t="s">
        <v>2</v>
      </c>
      <c r="F2277" s="1" t="s">
        <v>46</v>
      </c>
      <c r="G2277" s="1" t="s">
        <v>6053</v>
      </c>
      <c r="H2277" s="1">
        <v>100012535</v>
      </c>
      <c r="I2277" s="1">
        <v>3</v>
      </c>
      <c r="J2277" s="1" t="s">
        <v>4103</v>
      </c>
      <c r="K2277" s="1" t="s">
        <v>3750</v>
      </c>
      <c r="L2277" s="1" t="s">
        <v>8</v>
      </c>
      <c r="M2277" s="1" t="s">
        <v>9</v>
      </c>
    </row>
    <row r="2278" spans="1:13">
      <c r="A2278" s="1">
        <v>100012536</v>
      </c>
      <c r="B2278" s="1" t="s">
        <v>2314</v>
      </c>
      <c r="C2278" s="1" t="s">
        <v>4047</v>
      </c>
      <c r="D2278" s="1" t="s">
        <v>4104</v>
      </c>
      <c r="E2278" s="1" t="s">
        <v>20</v>
      </c>
      <c r="F2278" s="1" t="s">
        <v>72</v>
      </c>
      <c r="G2278" s="1" t="s">
        <v>6053</v>
      </c>
      <c r="H2278" s="1">
        <v>100012536</v>
      </c>
      <c r="I2278" s="1">
        <v>1</v>
      </c>
      <c r="J2278" s="1" t="s">
        <v>4105</v>
      </c>
      <c r="K2278" s="1" t="s">
        <v>3756</v>
      </c>
      <c r="L2278" s="1" t="s">
        <v>15</v>
      </c>
      <c r="M2278" s="1" t="s">
        <v>9</v>
      </c>
    </row>
    <row r="2279" spans="1:13">
      <c r="A2279" s="1">
        <v>100012545</v>
      </c>
      <c r="B2279" s="1" t="s">
        <v>2314</v>
      </c>
      <c r="C2279" s="1" t="s">
        <v>4047</v>
      </c>
      <c r="D2279" s="1" t="s">
        <v>12</v>
      </c>
      <c r="E2279" s="1" t="s">
        <v>11</v>
      </c>
      <c r="F2279" s="1" t="s">
        <v>12</v>
      </c>
      <c r="G2279" s="1" t="s">
        <v>6053</v>
      </c>
      <c r="H2279" s="1">
        <v>100012545</v>
      </c>
      <c r="I2279" s="1">
        <v>1</v>
      </c>
      <c r="J2279" s="1" t="s">
        <v>4106</v>
      </c>
      <c r="K2279" s="1" t="s">
        <v>4107</v>
      </c>
      <c r="L2279" s="1" t="s">
        <v>32</v>
      </c>
      <c r="M2279" s="1" t="s">
        <v>9</v>
      </c>
    </row>
    <row r="2280" spans="1:13">
      <c r="A2280" s="1">
        <v>100012552</v>
      </c>
      <c r="B2280" s="1" t="s">
        <v>2314</v>
      </c>
      <c r="C2280" s="1" t="s">
        <v>4047</v>
      </c>
      <c r="D2280" s="1" t="s">
        <v>176</v>
      </c>
      <c r="E2280" s="1" t="s">
        <v>11</v>
      </c>
      <c r="F2280" s="1" t="s">
        <v>12</v>
      </c>
      <c r="G2280" s="1" t="s">
        <v>6053</v>
      </c>
      <c r="H2280" s="1">
        <v>100012552</v>
      </c>
      <c r="I2280" s="1">
        <v>1</v>
      </c>
      <c r="J2280" s="1" t="s">
        <v>4108</v>
      </c>
      <c r="K2280" s="1" t="s">
        <v>4109</v>
      </c>
      <c r="L2280" s="1" t="s">
        <v>32</v>
      </c>
      <c r="M2280" s="1" t="s">
        <v>16</v>
      </c>
    </row>
    <row r="2281" spans="1:13">
      <c r="A2281" s="1">
        <v>100012555</v>
      </c>
      <c r="B2281" s="1" t="s">
        <v>2314</v>
      </c>
      <c r="C2281" s="1" t="s">
        <v>4047</v>
      </c>
      <c r="D2281" s="1" t="s">
        <v>176</v>
      </c>
      <c r="E2281" s="1" t="s">
        <v>11</v>
      </c>
      <c r="F2281" s="1" t="s">
        <v>12</v>
      </c>
      <c r="G2281" s="1" t="s">
        <v>6053</v>
      </c>
      <c r="H2281" s="1">
        <v>100012555</v>
      </c>
      <c r="I2281" s="1">
        <v>1</v>
      </c>
      <c r="J2281" s="1" t="s">
        <v>4110</v>
      </c>
      <c r="K2281" s="1" t="s">
        <v>4111</v>
      </c>
      <c r="L2281" s="1" t="s">
        <v>32</v>
      </c>
      <c r="M2281" s="1" t="s">
        <v>16</v>
      </c>
    </row>
    <row r="2282" spans="1:13">
      <c r="A2282" s="1">
        <v>100012562</v>
      </c>
      <c r="B2282" s="1" t="s">
        <v>2314</v>
      </c>
      <c r="C2282" s="1" t="s">
        <v>4047</v>
      </c>
      <c r="D2282" s="1" t="s">
        <v>176</v>
      </c>
      <c r="E2282" s="1" t="s">
        <v>11</v>
      </c>
      <c r="F2282" s="1" t="s">
        <v>12</v>
      </c>
      <c r="G2282" s="1" t="s">
        <v>6053</v>
      </c>
      <c r="H2282" s="1">
        <v>100012562</v>
      </c>
      <c r="I2282" s="1">
        <v>1</v>
      </c>
      <c r="J2282" s="1" t="s">
        <v>4112</v>
      </c>
      <c r="K2282" s="1" t="s">
        <v>4113</v>
      </c>
      <c r="L2282" s="1" t="s">
        <v>32</v>
      </c>
      <c r="M2282" s="1" t="s">
        <v>9</v>
      </c>
    </row>
    <row r="2283" spans="1:13">
      <c r="A2283" s="1">
        <v>100012566</v>
      </c>
      <c r="B2283" s="1" t="s">
        <v>2314</v>
      </c>
      <c r="C2283" s="1" t="s">
        <v>4047</v>
      </c>
      <c r="D2283" s="1" t="s">
        <v>176</v>
      </c>
      <c r="E2283" s="1" t="s">
        <v>11</v>
      </c>
      <c r="F2283" s="1" t="s">
        <v>12</v>
      </c>
      <c r="G2283" s="1" t="s">
        <v>6053</v>
      </c>
      <c r="H2283" s="1">
        <v>100012566</v>
      </c>
      <c r="I2283" s="1">
        <v>2</v>
      </c>
      <c r="J2283" s="1" t="s">
        <v>4114</v>
      </c>
      <c r="K2283" s="1" t="s">
        <v>4115</v>
      </c>
      <c r="L2283" s="1" t="s">
        <v>32</v>
      </c>
      <c r="M2283" s="1" t="s">
        <v>9</v>
      </c>
    </row>
    <row r="2284" spans="1:13">
      <c r="A2284" s="1">
        <v>100012569</v>
      </c>
      <c r="B2284" s="1" t="s">
        <v>2314</v>
      </c>
      <c r="C2284" s="1" t="s">
        <v>4047</v>
      </c>
      <c r="D2284" s="1" t="s">
        <v>176</v>
      </c>
      <c r="E2284" s="1" t="s">
        <v>11</v>
      </c>
      <c r="F2284" s="1" t="s">
        <v>407</v>
      </c>
      <c r="G2284" s="1" t="s">
        <v>6053</v>
      </c>
      <c r="H2284" s="1">
        <v>100012569</v>
      </c>
      <c r="I2284" s="1">
        <v>1</v>
      </c>
      <c r="J2284" s="1" t="s">
        <v>4116</v>
      </c>
      <c r="K2284" s="1" t="s">
        <v>4117</v>
      </c>
      <c r="L2284" s="1" t="s">
        <v>32</v>
      </c>
      <c r="M2284" s="1" t="s">
        <v>16</v>
      </c>
    </row>
    <row r="2285" spans="1:13">
      <c r="A2285" s="1">
        <v>100012574</v>
      </c>
      <c r="B2285" s="1" t="s">
        <v>2314</v>
      </c>
      <c r="C2285" s="1" t="s">
        <v>4047</v>
      </c>
      <c r="D2285" s="1" t="s">
        <v>176</v>
      </c>
      <c r="E2285" s="1" t="s">
        <v>11</v>
      </c>
      <c r="F2285" s="1" t="s">
        <v>12</v>
      </c>
      <c r="G2285" s="1" t="s">
        <v>6053</v>
      </c>
      <c r="H2285" s="1">
        <v>100012574</v>
      </c>
      <c r="I2285" s="1">
        <v>1</v>
      </c>
      <c r="J2285" s="1" t="s">
        <v>4118</v>
      </c>
      <c r="K2285" s="1" t="s">
        <v>4119</v>
      </c>
      <c r="L2285" s="1" t="s">
        <v>32</v>
      </c>
      <c r="M2285" s="1" t="s">
        <v>9</v>
      </c>
    </row>
    <row r="2286" spans="1:13">
      <c r="A2286" s="1">
        <v>100012581</v>
      </c>
      <c r="B2286" s="1" t="s">
        <v>2314</v>
      </c>
      <c r="C2286" s="1" t="s">
        <v>4047</v>
      </c>
      <c r="D2286" s="1" t="s">
        <v>2641</v>
      </c>
      <c r="E2286" s="1" t="s">
        <v>2</v>
      </c>
      <c r="F2286" s="1" t="s">
        <v>81</v>
      </c>
      <c r="G2286" s="1" t="s">
        <v>6053</v>
      </c>
      <c r="H2286" s="1">
        <v>100012581</v>
      </c>
      <c r="I2286" s="1">
        <v>3</v>
      </c>
      <c r="J2286" s="1" t="s">
        <v>4120</v>
      </c>
      <c r="K2286" s="1" t="s">
        <v>3750</v>
      </c>
      <c r="L2286" s="1" t="s">
        <v>8</v>
      </c>
      <c r="M2286" s="1" t="s">
        <v>9</v>
      </c>
    </row>
    <row r="2287" spans="1:13">
      <c r="A2287" s="1">
        <v>100012583</v>
      </c>
      <c r="B2287" s="1" t="s">
        <v>2314</v>
      </c>
      <c r="C2287" s="1" t="s">
        <v>4047</v>
      </c>
      <c r="D2287" s="1" t="s">
        <v>4121</v>
      </c>
      <c r="E2287" s="1" t="s">
        <v>20</v>
      </c>
      <c r="F2287" s="1" t="s">
        <v>72</v>
      </c>
      <c r="G2287" s="1" t="s">
        <v>6053</v>
      </c>
      <c r="H2287" s="1">
        <v>100012583</v>
      </c>
      <c r="I2287" s="1">
        <v>1</v>
      </c>
      <c r="J2287" s="1" t="s">
        <v>4122</v>
      </c>
      <c r="K2287" s="1" t="s">
        <v>3756</v>
      </c>
      <c r="L2287" s="1" t="s">
        <v>15</v>
      </c>
      <c r="M2287" s="1" t="s">
        <v>9</v>
      </c>
    </row>
    <row r="2288" spans="1:13">
      <c r="A2288" s="1">
        <v>100012589</v>
      </c>
      <c r="B2288" s="1" t="s">
        <v>2314</v>
      </c>
      <c r="C2288" s="1" t="s">
        <v>4047</v>
      </c>
      <c r="D2288" s="1" t="s">
        <v>12</v>
      </c>
      <c r="E2288" s="1" t="s">
        <v>11</v>
      </c>
      <c r="F2288" s="1" t="s">
        <v>12</v>
      </c>
      <c r="G2288" s="1" t="s">
        <v>6053</v>
      </c>
      <c r="H2288" s="1">
        <v>100012589</v>
      </c>
      <c r="I2288" s="1">
        <v>1</v>
      </c>
      <c r="J2288" s="1" t="s">
        <v>4123</v>
      </c>
      <c r="K2288" s="1" t="s">
        <v>4119</v>
      </c>
      <c r="L2288" s="1" t="s">
        <v>32</v>
      </c>
      <c r="M2288" s="1" t="s">
        <v>16</v>
      </c>
    </row>
    <row r="2289" spans="1:13">
      <c r="A2289" s="1">
        <v>100012596</v>
      </c>
      <c r="B2289" s="1" t="s">
        <v>2314</v>
      </c>
      <c r="C2289" s="1" t="s">
        <v>4047</v>
      </c>
      <c r="D2289" s="1" t="s">
        <v>12</v>
      </c>
      <c r="E2289" s="1" t="s">
        <v>11</v>
      </c>
      <c r="F2289" s="1" t="s">
        <v>407</v>
      </c>
      <c r="G2289" s="1" t="s">
        <v>6053</v>
      </c>
      <c r="H2289" s="1">
        <v>100012596</v>
      </c>
      <c r="I2289" s="1">
        <v>1</v>
      </c>
      <c r="J2289" s="1" t="s">
        <v>4124</v>
      </c>
      <c r="K2289" s="1" t="s">
        <v>4119</v>
      </c>
      <c r="L2289" s="1" t="s">
        <v>32</v>
      </c>
      <c r="M2289" s="1" t="s">
        <v>9</v>
      </c>
    </row>
    <row r="2290" spans="1:13">
      <c r="A2290" s="1">
        <v>100012602</v>
      </c>
      <c r="B2290" s="1" t="s">
        <v>2314</v>
      </c>
      <c r="C2290" s="1" t="s">
        <v>4047</v>
      </c>
      <c r="D2290" s="1" t="s">
        <v>176</v>
      </c>
      <c r="E2290" s="1" t="s">
        <v>11</v>
      </c>
      <c r="F2290" s="1" t="s">
        <v>12</v>
      </c>
      <c r="G2290" s="1" t="s">
        <v>6053</v>
      </c>
      <c r="H2290" s="1">
        <v>100012602</v>
      </c>
      <c r="I2290" s="1">
        <v>1</v>
      </c>
      <c r="J2290" s="1" t="s">
        <v>4125</v>
      </c>
      <c r="K2290" s="1" t="s">
        <v>4126</v>
      </c>
      <c r="L2290" s="1" t="s">
        <v>32</v>
      </c>
      <c r="M2290" s="1" t="s">
        <v>9</v>
      </c>
    </row>
    <row r="2291" spans="1:13">
      <c r="A2291" s="1">
        <v>100012609</v>
      </c>
      <c r="B2291" s="1" t="s">
        <v>2314</v>
      </c>
      <c r="C2291" s="1" t="s">
        <v>2313</v>
      </c>
      <c r="D2291" s="1" t="s">
        <v>12</v>
      </c>
      <c r="E2291" s="1" t="s">
        <v>11</v>
      </c>
      <c r="F2291" s="1" t="s">
        <v>407</v>
      </c>
      <c r="G2291" s="1" t="s">
        <v>6053</v>
      </c>
      <c r="H2291" s="1">
        <v>100012609</v>
      </c>
      <c r="I2291" s="1">
        <v>1</v>
      </c>
      <c r="J2291" s="1" t="s">
        <v>4127</v>
      </c>
      <c r="K2291" s="1" t="s">
        <v>4128</v>
      </c>
      <c r="L2291" s="1" t="s">
        <v>32</v>
      </c>
      <c r="M2291" s="1" t="s">
        <v>9</v>
      </c>
    </row>
    <row r="2292" spans="1:13">
      <c r="A2292" s="1">
        <v>100012612</v>
      </c>
      <c r="B2292" s="1" t="s">
        <v>2314</v>
      </c>
      <c r="C2292" s="1" t="s">
        <v>2313</v>
      </c>
      <c r="D2292" s="1" t="s">
        <v>176</v>
      </c>
      <c r="E2292" s="1" t="s">
        <v>11</v>
      </c>
      <c r="F2292" s="1" t="s">
        <v>12</v>
      </c>
      <c r="G2292" s="1" t="s">
        <v>6053</v>
      </c>
      <c r="H2292" s="1">
        <v>100012612</v>
      </c>
      <c r="I2292" s="1">
        <v>1</v>
      </c>
      <c r="J2292" s="1" t="s">
        <v>4129</v>
      </c>
      <c r="K2292" s="1" t="s">
        <v>4130</v>
      </c>
      <c r="L2292" s="1" t="s">
        <v>32</v>
      </c>
      <c r="M2292" s="1" t="s">
        <v>69</v>
      </c>
    </row>
    <row r="2293" spans="1:13">
      <c r="A2293" s="1">
        <v>100012618</v>
      </c>
      <c r="B2293" s="1" t="s">
        <v>2314</v>
      </c>
      <c r="C2293" s="1" t="s">
        <v>2313</v>
      </c>
      <c r="D2293" s="1" t="s">
        <v>12</v>
      </c>
      <c r="E2293" s="1" t="s">
        <v>11</v>
      </c>
      <c r="F2293" s="1" t="s">
        <v>407</v>
      </c>
      <c r="G2293" s="1" t="s">
        <v>6053</v>
      </c>
      <c r="H2293" s="1">
        <v>100012618</v>
      </c>
      <c r="I2293" s="1">
        <v>1</v>
      </c>
      <c r="J2293" s="1" t="s">
        <v>4131</v>
      </c>
      <c r="K2293" s="1" t="s">
        <v>4132</v>
      </c>
      <c r="L2293" s="1" t="s">
        <v>32</v>
      </c>
      <c r="M2293" s="1" t="s">
        <v>16</v>
      </c>
    </row>
    <row r="2294" spans="1:13">
      <c r="A2294" s="1">
        <v>100012623</v>
      </c>
      <c r="B2294" s="1" t="s">
        <v>2314</v>
      </c>
      <c r="C2294" s="1" t="s">
        <v>2313</v>
      </c>
      <c r="D2294" s="1" t="s">
        <v>176</v>
      </c>
      <c r="E2294" s="1" t="s">
        <v>11</v>
      </c>
      <c r="F2294" s="1" t="s">
        <v>12</v>
      </c>
      <c r="G2294" s="1" t="s">
        <v>6053</v>
      </c>
      <c r="H2294" s="1">
        <v>100012623</v>
      </c>
      <c r="I2294" s="1">
        <v>1</v>
      </c>
      <c r="J2294" s="1" t="s">
        <v>4133</v>
      </c>
      <c r="K2294" s="1" t="s">
        <v>4134</v>
      </c>
      <c r="L2294" s="1" t="s">
        <v>32</v>
      </c>
      <c r="M2294" s="1" t="s">
        <v>9</v>
      </c>
    </row>
    <row r="2295" spans="1:13">
      <c r="A2295" s="1">
        <v>100012628</v>
      </c>
      <c r="B2295" s="1" t="s">
        <v>2314</v>
      </c>
      <c r="C2295" s="1" t="s">
        <v>2313</v>
      </c>
      <c r="D2295" s="1" t="s">
        <v>4135</v>
      </c>
      <c r="E2295" s="1" t="s">
        <v>2</v>
      </c>
      <c r="F2295" s="1" t="s">
        <v>842</v>
      </c>
      <c r="G2295" s="1" t="s">
        <v>6054</v>
      </c>
      <c r="H2295" s="1">
        <v>100017502</v>
      </c>
      <c r="I2295" s="1">
        <v>3</v>
      </c>
      <c r="J2295" s="1" t="s">
        <v>4136</v>
      </c>
      <c r="K2295" s="1" t="s">
        <v>2574</v>
      </c>
      <c r="L2295" s="1" t="s">
        <v>39</v>
      </c>
      <c r="M2295" s="1" t="s">
        <v>16</v>
      </c>
    </row>
    <row r="2296" spans="1:13">
      <c r="A2296" s="1">
        <v>100012630</v>
      </c>
      <c r="B2296" s="1" t="s">
        <v>2314</v>
      </c>
      <c r="C2296" s="1" t="s">
        <v>2313</v>
      </c>
      <c r="D2296" s="1" t="s">
        <v>4137</v>
      </c>
      <c r="E2296" s="1" t="s">
        <v>2</v>
      </c>
      <c r="F2296" s="1" t="s">
        <v>4138</v>
      </c>
      <c r="G2296" s="1" t="s">
        <v>6054</v>
      </c>
      <c r="H2296" s="1">
        <v>100017502</v>
      </c>
      <c r="I2296" s="1">
        <v>3</v>
      </c>
      <c r="J2296" s="1" t="s">
        <v>4136</v>
      </c>
      <c r="K2296" s="1" t="s">
        <v>2574</v>
      </c>
      <c r="L2296" s="1" t="s">
        <v>39</v>
      </c>
      <c r="M2296" s="1" t="s">
        <v>16</v>
      </c>
    </row>
    <row r="2297" spans="1:13">
      <c r="A2297" s="1">
        <v>100012633</v>
      </c>
      <c r="B2297" s="1" t="s">
        <v>2314</v>
      </c>
      <c r="C2297" s="1" t="s">
        <v>2313</v>
      </c>
      <c r="D2297" s="1" t="s">
        <v>12</v>
      </c>
      <c r="E2297" s="1" t="s">
        <v>11</v>
      </c>
      <c r="F2297" s="1" t="s">
        <v>12</v>
      </c>
      <c r="G2297" s="1" t="s">
        <v>6053</v>
      </c>
      <c r="H2297" s="1">
        <v>100012633</v>
      </c>
      <c r="I2297" s="1">
        <v>1</v>
      </c>
      <c r="J2297" s="1" t="s">
        <v>4139</v>
      </c>
      <c r="K2297" s="1" t="s">
        <v>4140</v>
      </c>
      <c r="L2297" s="1" t="s">
        <v>32</v>
      </c>
      <c r="M2297" s="1" t="s">
        <v>16</v>
      </c>
    </row>
    <row r="2298" spans="1:13">
      <c r="A2298" s="1">
        <v>100012636</v>
      </c>
      <c r="B2298" s="1" t="s">
        <v>2314</v>
      </c>
      <c r="C2298" s="1" t="s">
        <v>2313</v>
      </c>
      <c r="D2298" s="1" t="s">
        <v>12</v>
      </c>
      <c r="E2298" s="1" t="s">
        <v>11</v>
      </c>
      <c r="F2298" s="1" t="s">
        <v>407</v>
      </c>
      <c r="G2298" s="1" t="s">
        <v>6053</v>
      </c>
      <c r="H2298" s="1">
        <v>100012636</v>
      </c>
      <c r="I2298" s="1">
        <v>1</v>
      </c>
      <c r="J2298" s="1" t="s">
        <v>4141</v>
      </c>
      <c r="K2298" s="1" t="s">
        <v>4142</v>
      </c>
      <c r="L2298" s="1" t="s">
        <v>32</v>
      </c>
      <c r="M2298" s="1" t="s">
        <v>16</v>
      </c>
    </row>
    <row r="2299" spans="1:13">
      <c r="A2299" s="1">
        <v>100012638</v>
      </c>
      <c r="B2299" s="1" t="s">
        <v>2314</v>
      </c>
      <c r="C2299" s="1" t="s">
        <v>2313</v>
      </c>
      <c r="D2299" s="1" t="s">
        <v>12</v>
      </c>
      <c r="E2299" s="1" t="s">
        <v>11</v>
      </c>
      <c r="F2299" s="1" t="s">
        <v>12</v>
      </c>
      <c r="G2299" s="1" t="s">
        <v>6053</v>
      </c>
      <c r="H2299" s="1">
        <v>100012638</v>
      </c>
      <c r="I2299" s="1">
        <v>1</v>
      </c>
      <c r="J2299" s="1" t="s">
        <v>4143</v>
      </c>
      <c r="K2299" s="1" t="s">
        <v>4144</v>
      </c>
      <c r="L2299" s="1" t="s">
        <v>32</v>
      </c>
      <c r="M2299" s="1" t="s">
        <v>16</v>
      </c>
    </row>
    <row r="2300" spans="1:13">
      <c r="A2300" s="1">
        <v>100012645</v>
      </c>
      <c r="B2300" s="1" t="s">
        <v>2314</v>
      </c>
      <c r="C2300" s="1" t="s">
        <v>2313</v>
      </c>
      <c r="D2300" s="1" t="s">
        <v>12</v>
      </c>
      <c r="E2300" s="1" t="s">
        <v>11</v>
      </c>
      <c r="F2300" s="1" t="s">
        <v>407</v>
      </c>
      <c r="G2300" s="1" t="s">
        <v>6053</v>
      </c>
      <c r="H2300" s="1">
        <v>100012645</v>
      </c>
      <c r="I2300" s="1">
        <v>1</v>
      </c>
      <c r="J2300" s="1" t="s">
        <v>4145</v>
      </c>
      <c r="K2300" s="1" t="s">
        <v>4146</v>
      </c>
      <c r="L2300" s="1" t="s">
        <v>32</v>
      </c>
      <c r="M2300" s="1" t="s">
        <v>16</v>
      </c>
    </row>
    <row r="2301" spans="1:13">
      <c r="A2301" s="1">
        <v>100012656</v>
      </c>
      <c r="B2301" s="1" t="s">
        <v>2314</v>
      </c>
      <c r="C2301" s="1" t="s">
        <v>2313</v>
      </c>
      <c r="D2301" s="1" t="s">
        <v>12</v>
      </c>
      <c r="E2301" s="1" t="s">
        <v>11</v>
      </c>
      <c r="F2301" s="1" t="s">
        <v>407</v>
      </c>
      <c r="G2301" s="1" t="s">
        <v>6053</v>
      </c>
      <c r="H2301" s="1">
        <v>100012656</v>
      </c>
      <c r="I2301" s="1">
        <v>1</v>
      </c>
      <c r="J2301" s="1" t="s">
        <v>4147</v>
      </c>
      <c r="K2301" s="1" t="s">
        <v>4148</v>
      </c>
      <c r="L2301" s="1" t="s">
        <v>32</v>
      </c>
      <c r="M2301" s="1" t="s">
        <v>16</v>
      </c>
    </row>
    <row r="2302" spans="1:13">
      <c r="A2302" s="1">
        <v>100012659</v>
      </c>
      <c r="B2302" s="1" t="s">
        <v>2314</v>
      </c>
      <c r="C2302" s="1" t="s">
        <v>2313</v>
      </c>
      <c r="D2302" s="1" t="s">
        <v>12</v>
      </c>
      <c r="E2302" s="1" t="s">
        <v>11</v>
      </c>
      <c r="F2302" s="1" t="s">
        <v>407</v>
      </c>
      <c r="G2302" s="1" t="s">
        <v>6053</v>
      </c>
      <c r="H2302" s="1">
        <v>100012659</v>
      </c>
      <c r="I2302" s="1">
        <v>1</v>
      </c>
      <c r="J2302" s="1" t="s">
        <v>4149</v>
      </c>
      <c r="K2302" s="1" t="s">
        <v>4150</v>
      </c>
      <c r="L2302" s="1" t="s">
        <v>32</v>
      </c>
      <c r="M2302" s="1" t="s">
        <v>16</v>
      </c>
    </row>
    <row r="2303" spans="1:13">
      <c r="A2303" s="1">
        <v>100012668</v>
      </c>
      <c r="B2303" s="1" t="s">
        <v>2314</v>
      </c>
      <c r="C2303" s="1" t="s">
        <v>2313</v>
      </c>
      <c r="D2303" s="1" t="s">
        <v>176</v>
      </c>
      <c r="E2303" s="1" t="s">
        <v>11</v>
      </c>
      <c r="F2303" s="1" t="s">
        <v>12</v>
      </c>
      <c r="G2303" s="1" t="s">
        <v>6053</v>
      </c>
      <c r="H2303" s="1">
        <v>100012668</v>
      </c>
      <c r="I2303" s="1">
        <v>3</v>
      </c>
      <c r="J2303" s="1" t="s">
        <v>4151</v>
      </c>
      <c r="K2303" s="1" t="s">
        <v>4152</v>
      </c>
      <c r="L2303" s="1" t="s">
        <v>32</v>
      </c>
      <c r="M2303" s="1" t="s">
        <v>69</v>
      </c>
    </row>
    <row r="2304" spans="1:13">
      <c r="A2304" s="1">
        <v>100012672</v>
      </c>
      <c r="B2304" s="1" t="s">
        <v>2314</v>
      </c>
      <c r="C2304" s="1" t="s">
        <v>2313</v>
      </c>
      <c r="D2304" s="1" t="s">
        <v>176</v>
      </c>
      <c r="E2304" s="1" t="s">
        <v>11</v>
      </c>
      <c r="F2304" s="1" t="s">
        <v>12</v>
      </c>
      <c r="G2304" s="1" t="s">
        <v>6053</v>
      </c>
      <c r="H2304" s="1">
        <v>100012672</v>
      </c>
      <c r="I2304" s="1">
        <v>1</v>
      </c>
      <c r="J2304" s="1" t="s">
        <v>4153</v>
      </c>
      <c r="K2304" s="1" t="s">
        <v>4154</v>
      </c>
      <c r="L2304" s="1" t="s">
        <v>32</v>
      </c>
      <c r="M2304" s="1" t="s">
        <v>9</v>
      </c>
    </row>
    <row r="2305" spans="1:13">
      <c r="A2305" s="1">
        <v>100012676</v>
      </c>
      <c r="B2305" s="1" t="s">
        <v>2314</v>
      </c>
      <c r="C2305" s="1" t="s">
        <v>2313</v>
      </c>
      <c r="D2305" s="1" t="s">
        <v>12</v>
      </c>
      <c r="E2305" s="1" t="s">
        <v>11</v>
      </c>
      <c r="F2305" s="1" t="s">
        <v>12</v>
      </c>
      <c r="G2305" s="1" t="s">
        <v>6053</v>
      </c>
      <c r="H2305" s="1">
        <v>100012676</v>
      </c>
      <c r="I2305" s="1">
        <v>1</v>
      </c>
      <c r="J2305" s="1" t="s">
        <v>4155</v>
      </c>
      <c r="K2305" s="1" t="s">
        <v>4156</v>
      </c>
      <c r="L2305" s="1" t="s">
        <v>32</v>
      </c>
      <c r="M2305" s="1" t="s">
        <v>16</v>
      </c>
    </row>
    <row r="2306" spans="1:13">
      <c r="A2306" s="1">
        <v>100012686</v>
      </c>
      <c r="B2306" s="1" t="s">
        <v>2314</v>
      </c>
      <c r="C2306" s="1" t="s">
        <v>2313</v>
      </c>
      <c r="D2306" s="1" t="s">
        <v>176</v>
      </c>
      <c r="E2306" s="1" t="s">
        <v>11</v>
      </c>
      <c r="F2306" s="1" t="s">
        <v>12</v>
      </c>
      <c r="G2306" s="1" t="s">
        <v>6053</v>
      </c>
      <c r="H2306" s="1">
        <v>100012686</v>
      </c>
      <c r="I2306" s="1">
        <v>1</v>
      </c>
      <c r="J2306" s="1" t="s">
        <v>4157</v>
      </c>
      <c r="K2306" s="1" t="s">
        <v>4158</v>
      </c>
      <c r="L2306" s="1" t="s">
        <v>32</v>
      </c>
      <c r="M2306" s="1" t="s">
        <v>9</v>
      </c>
    </row>
    <row r="2307" spans="1:13">
      <c r="A2307" s="1">
        <v>100012690</v>
      </c>
      <c r="B2307" s="1" t="s">
        <v>2314</v>
      </c>
      <c r="C2307" s="1" t="s">
        <v>2313</v>
      </c>
      <c r="D2307" s="1" t="s">
        <v>841</v>
      </c>
      <c r="E2307" s="1" t="s">
        <v>2</v>
      </c>
      <c r="F2307" s="1" t="s">
        <v>277</v>
      </c>
      <c r="G2307" s="1" t="s">
        <v>6054</v>
      </c>
      <c r="H2307" s="1">
        <v>100017503</v>
      </c>
      <c r="I2307" s="1">
        <v>7</v>
      </c>
      <c r="J2307" s="1" t="s">
        <v>4159</v>
      </c>
      <c r="K2307" s="1" t="s">
        <v>3750</v>
      </c>
      <c r="L2307" s="1" t="s">
        <v>8</v>
      </c>
      <c r="M2307" s="1" t="s">
        <v>9</v>
      </c>
    </row>
    <row r="2308" spans="1:13">
      <c r="A2308" s="1">
        <v>100012691</v>
      </c>
      <c r="B2308" s="1" t="s">
        <v>2314</v>
      </c>
      <c r="C2308" s="1" t="s">
        <v>2313</v>
      </c>
      <c r="D2308" s="1" t="s">
        <v>898</v>
      </c>
      <c r="E2308" s="1" t="s">
        <v>2</v>
      </c>
      <c r="F2308" s="1" t="s">
        <v>46</v>
      </c>
      <c r="G2308" s="1" t="s">
        <v>6054</v>
      </c>
      <c r="H2308" s="1">
        <v>100017503</v>
      </c>
      <c r="I2308" s="1">
        <v>7</v>
      </c>
      <c r="J2308" s="1" t="s">
        <v>4159</v>
      </c>
      <c r="K2308" s="1" t="s">
        <v>3750</v>
      </c>
      <c r="L2308" s="1" t="s">
        <v>8</v>
      </c>
      <c r="M2308" s="1" t="s">
        <v>9</v>
      </c>
    </row>
    <row r="2309" spans="1:13">
      <c r="A2309" s="1">
        <v>100012696</v>
      </c>
      <c r="B2309" s="1" t="s">
        <v>2314</v>
      </c>
      <c r="C2309" s="1" t="s">
        <v>2313</v>
      </c>
      <c r="D2309" s="1" t="s">
        <v>176</v>
      </c>
      <c r="E2309" s="1" t="s">
        <v>11</v>
      </c>
      <c r="F2309" s="1" t="s">
        <v>12</v>
      </c>
      <c r="G2309" s="1" t="s">
        <v>6053</v>
      </c>
      <c r="H2309" s="1">
        <v>100012696</v>
      </c>
      <c r="I2309" s="1">
        <v>1</v>
      </c>
      <c r="J2309" s="1" t="s">
        <v>4160</v>
      </c>
      <c r="K2309" s="1" t="s">
        <v>4161</v>
      </c>
      <c r="L2309" s="1" t="s">
        <v>32</v>
      </c>
      <c r="M2309" s="1" t="s">
        <v>9</v>
      </c>
    </row>
    <row r="2310" spans="1:13">
      <c r="A2310" s="1">
        <v>100012701</v>
      </c>
      <c r="B2310" s="1" t="s">
        <v>2314</v>
      </c>
      <c r="C2310" s="1" t="s">
        <v>2313</v>
      </c>
      <c r="D2310" s="1" t="s">
        <v>4162</v>
      </c>
      <c r="E2310" s="1" t="s">
        <v>11</v>
      </c>
      <c r="F2310" s="1" t="s">
        <v>12</v>
      </c>
      <c r="G2310" s="1" t="s">
        <v>6053</v>
      </c>
      <c r="H2310" s="1">
        <v>100012701</v>
      </c>
      <c r="I2310" s="1">
        <v>2</v>
      </c>
      <c r="J2310" s="1" t="s">
        <v>4163</v>
      </c>
      <c r="K2310" s="1" t="s">
        <v>3759</v>
      </c>
      <c r="L2310" s="1" t="s">
        <v>39</v>
      </c>
      <c r="M2310" s="1" t="s">
        <v>9</v>
      </c>
    </row>
    <row r="2311" spans="1:13">
      <c r="A2311" s="1">
        <v>100012705</v>
      </c>
      <c r="B2311" s="1" t="s">
        <v>2314</v>
      </c>
      <c r="C2311" s="1" t="s">
        <v>2313</v>
      </c>
      <c r="D2311" s="1" t="s">
        <v>12</v>
      </c>
      <c r="E2311" s="1" t="s">
        <v>11</v>
      </c>
      <c r="F2311" s="1" t="s">
        <v>407</v>
      </c>
      <c r="G2311" s="1" t="s">
        <v>6053</v>
      </c>
      <c r="H2311" s="1">
        <v>100012705</v>
      </c>
      <c r="I2311" s="1">
        <v>2</v>
      </c>
      <c r="J2311" s="1" t="s">
        <v>4164</v>
      </c>
      <c r="K2311" s="1" t="s">
        <v>4165</v>
      </c>
      <c r="L2311" s="1" t="s">
        <v>32</v>
      </c>
      <c r="M2311" s="1" t="s">
        <v>69</v>
      </c>
    </row>
    <row r="2312" spans="1:13">
      <c r="A2312" s="1">
        <v>100012709</v>
      </c>
      <c r="B2312" s="1" t="s">
        <v>2314</v>
      </c>
      <c r="C2312" s="1" t="s">
        <v>2313</v>
      </c>
      <c r="D2312" s="1" t="s">
        <v>12</v>
      </c>
      <c r="E2312" s="1" t="s">
        <v>11</v>
      </c>
      <c r="F2312" s="1" t="s">
        <v>407</v>
      </c>
      <c r="G2312" s="1" t="s">
        <v>6053</v>
      </c>
      <c r="H2312" s="1">
        <v>100012709</v>
      </c>
      <c r="I2312" s="1">
        <v>1</v>
      </c>
      <c r="J2312" s="1" t="s">
        <v>4166</v>
      </c>
      <c r="K2312" s="1" t="s">
        <v>4167</v>
      </c>
      <c r="L2312" s="1" t="s">
        <v>32</v>
      </c>
      <c r="M2312" s="1" t="s">
        <v>16</v>
      </c>
    </row>
    <row r="2313" spans="1:13">
      <c r="A2313" s="1">
        <v>100012716</v>
      </c>
      <c r="B2313" s="1" t="s">
        <v>2314</v>
      </c>
      <c r="C2313" s="1" t="s">
        <v>2313</v>
      </c>
      <c r="D2313" s="1" t="s">
        <v>176</v>
      </c>
      <c r="E2313" s="1" t="s">
        <v>11</v>
      </c>
      <c r="F2313" s="1" t="s">
        <v>12</v>
      </c>
      <c r="G2313" s="1" t="s">
        <v>6053</v>
      </c>
      <c r="H2313" s="1">
        <v>100012716</v>
      </c>
      <c r="I2313" s="1">
        <v>1</v>
      </c>
      <c r="J2313" s="1" t="s">
        <v>4168</v>
      </c>
      <c r="K2313" s="1" t="s">
        <v>4169</v>
      </c>
      <c r="L2313" s="1" t="s">
        <v>32</v>
      </c>
      <c r="M2313" s="1" t="s">
        <v>9</v>
      </c>
    </row>
    <row r="2314" spans="1:13">
      <c r="A2314" s="1">
        <v>100012722</v>
      </c>
      <c r="B2314" s="1" t="s">
        <v>2314</v>
      </c>
      <c r="C2314" s="1" t="s">
        <v>2313</v>
      </c>
      <c r="D2314" s="1" t="s">
        <v>12</v>
      </c>
      <c r="E2314" s="1" t="s">
        <v>11</v>
      </c>
      <c r="F2314" s="1" t="s">
        <v>407</v>
      </c>
      <c r="G2314" s="1" t="s">
        <v>6053</v>
      </c>
      <c r="H2314" s="1">
        <v>100012722</v>
      </c>
      <c r="I2314" s="1">
        <v>1</v>
      </c>
      <c r="J2314" s="1" t="s">
        <v>4170</v>
      </c>
      <c r="K2314" s="1" t="s">
        <v>4171</v>
      </c>
      <c r="L2314" s="1" t="s">
        <v>32</v>
      </c>
      <c r="M2314" s="1" t="s">
        <v>9</v>
      </c>
    </row>
    <row r="2315" spans="1:13">
      <c r="A2315" s="1">
        <v>100012725</v>
      </c>
      <c r="B2315" s="1" t="s">
        <v>2314</v>
      </c>
      <c r="C2315" s="1" t="s">
        <v>2313</v>
      </c>
      <c r="D2315" s="1" t="s">
        <v>12</v>
      </c>
      <c r="E2315" s="1" t="s">
        <v>11</v>
      </c>
      <c r="F2315" s="1" t="s">
        <v>407</v>
      </c>
      <c r="G2315" s="1" t="s">
        <v>6053</v>
      </c>
      <c r="H2315" s="1">
        <v>100012725</v>
      </c>
      <c r="I2315" s="1">
        <v>1</v>
      </c>
      <c r="J2315" s="1" t="s">
        <v>4172</v>
      </c>
      <c r="K2315" s="1" t="s">
        <v>4173</v>
      </c>
      <c r="L2315" s="1" t="s">
        <v>32</v>
      </c>
      <c r="M2315" s="1" t="s">
        <v>16</v>
      </c>
    </row>
    <row r="2316" spans="1:13">
      <c r="A2316" s="1">
        <v>100012732</v>
      </c>
      <c r="B2316" s="1" t="s">
        <v>2314</v>
      </c>
      <c r="C2316" s="1" t="s">
        <v>2313</v>
      </c>
      <c r="D2316" s="1" t="s">
        <v>176</v>
      </c>
      <c r="E2316" s="1" t="s">
        <v>11</v>
      </c>
      <c r="F2316" s="1" t="s">
        <v>12</v>
      </c>
      <c r="G2316" s="1" t="s">
        <v>6053</v>
      </c>
      <c r="H2316" s="1">
        <v>100012732</v>
      </c>
      <c r="I2316" s="1">
        <v>1</v>
      </c>
      <c r="J2316" s="1" t="s">
        <v>4174</v>
      </c>
      <c r="K2316" s="1" t="s">
        <v>4175</v>
      </c>
      <c r="L2316" s="1" t="s">
        <v>32</v>
      </c>
      <c r="M2316" s="1" t="s">
        <v>9</v>
      </c>
    </row>
    <row r="2317" spans="1:13">
      <c r="A2317" s="1">
        <v>100012736</v>
      </c>
      <c r="B2317" s="1" t="s">
        <v>2314</v>
      </c>
      <c r="C2317" s="1" t="s">
        <v>2313</v>
      </c>
      <c r="D2317" s="1" t="s">
        <v>12</v>
      </c>
      <c r="E2317" s="1" t="s">
        <v>11</v>
      </c>
      <c r="F2317" s="1" t="s">
        <v>12</v>
      </c>
      <c r="G2317" s="1" t="s">
        <v>6053</v>
      </c>
      <c r="H2317" s="1">
        <v>100012736</v>
      </c>
      <c r="I2317" s="1">
        <v>1</v>
      </c>
      <c r="J2317" s="1" t="s">
        <v>4176</v>
      </c>
      <c r="K2317" s="1" t="s">
        <v>4177</v>
      </c>
      <c r="L2317" s="1" t="s">
        <v>32</v>
      </c>
      <c r="M2317" s="1" t="s">
        <v>9</v>
      </c>
    </row>
    <row r="2318" spans="1:13">
      <c r="A2318" s="1">
        <v>100012741</v>
      </c>
      <c r="B2318" s="1" t="s">
        <v>2314</v>
      </c>
      <c r="C2318" s="1" t="s">
        <v>2313</v>
      </c>
      <c r="D2318" s="1" t="s">
        <v>176</v>
      </c>
      <c r="E2318" s="1" t="s">
        <v>11</v>
      </c>
      <c r="F2318" s="1" t="s">
        <v>12</v>
      </c>
      <c r="G2318" s="1" t="s">
        <v>6053</v>
      </c>
      <c r="H2318" s="1">
        <v>100012741</v>
      </c>
      <c r="I2318" s="1">
        <v>1</v>
      </c>
      <c r="J2318" s="1" t="s">
        <v>4178</v>
      </c>
      <c r="K2318" s="1" t="s">
        <v>4179</v>
      </c>
      <c r="L2318" s="1" t="s">
        <v>32</v>
      </c>
      <c r="M2318" s="1" t="s">
        <v>9</v>
      </c>
    </row>
    <row r="2319" spans="1:13">
      <c r="A2319" s="1">
        <v>100012743</v>
      </c>
      <c r="B2319" s="1" t="s">
        <v>2314</v>
      </c>
      <c r="C2319" s="1" t="s">
        <v>2313</v>
      </c>
      <c r="D2319" s="1" t="s">
        <v>46</v>
      </c>
      <c r="E2319" s="1" t="s">
        <v>2</v>
      </c>
      <c r="F2319" s="1" t="s">
        <v>46</v>
      </c>
      <c r="G2319" s="1" t="s">
        <v>6053</v>
      </c>
      <c r="H2319" s="1">
        <v>100012743</v>
      </c>
      <c r="I2319" s="1">
        <v>1</v>
      </c>
      <c r="J2319" s="1" t="s">
        <v>4180</v>
      </c>
      <c r="K2319" s="1" t="s">
        <v>3750</v>
      </c>
      <c r="L2319" s="1" t="s">
        <v>8</v>
      </c>
      <c r="M2319" s="1" t="s">
        <v>9</v>
      </c>
    </row>
    <row r="2320" spans="1:13">
      <c r="A2320" s="1">
        <v>100012748</v>
      </c>
      <c r="B2320" s="1" t="s">
        <v>2314</v>
      </c>
      <c r="C2320" s="1" t="s">
        <v>2313</v>
      </c>
      <c r="D2320" s="1" t="s">
        <v>12</v>
      </c>
      <c r="E2320" s="1" t="s">
        <v>11</v>
      </c>
      <c r="F2320" s="1" t="s">
        <v>12</v>
      </c>
      <c r="G2320" s="1" t="s">
        <v>6053</v>
      </c>
      <c r="H2320" s="1">
        <v>100012748</v>
      </c>
      <c r="I2320" s="1">
        <v>1</v>
      </c>
      <c r="J2320" s="1" t="s">
        <v>4181</v>
      </c>
      <c r="K2320" s="1" t="s">
        <v>4182</v>
      </c>
      <c r="L2320" s="1" t="s">
        <v>32</v>
      </c>
      <c r="M2320" s="1" t="s">
        <v>69</v>
      </c>
    </row>
    <row r="2321" spans="1:13">
      <c r="A2321" s="1">
        <v>100012752</v>
      </c>
      <c r="B2321" s="1" t="s">
        <v>2314</v>
      </c>
      <c r="C2321" s="1" t="s">
        <v>2313</v>
      </c>
      <c r="D2321" s="1" t="s">
        <v>12</v>
      </c>
      <c r="E2321" s="1" t="s">
        <v>11</v>
      </c>
      <c r="F2321" s="1" t="s">
        <v>407</v>
      </c>
      <c r="G2321" s="1" t="s">
        <v>6053</v>
      </c>
      <c r="H2321" s="1">
        <v>100012752</v>
      </c>
      <c r="I2321" s="1">
        <v>2</v>
      </c>
      <c r="J2321" s="1" t="s">
        <v>4183</v>
      </c>
      <c r="K2321" s="1" t="s">
        <v>4184</v>
      </c>
      <c r="L2321" s="1" t="s">
        <v>32</v>
      </c>
      <c r="M2321" s="1" t="s">
        <v>16</v>
      </c>
    </row>
    <row r="2322" spans="1:13">
      <c r="A2322" s="1">
        <v>100012755</v>
      </c>
      <c r="B2322" s="1" t="s">
        <v>2314</v>
      </c>
      <c r="C2322" s="1" t="s">
        <v>2313</v>
      </c>
      <c r="D2322" s="1" t="s">
        <v>12</v>
      </c>
      <c r="E2322" s="1" t="s">
        <v>11</v>
      </c>
      <c r="F2322" s="1" t="s">
        <v>407</v>
      </c>
      <c r="G2322" s="1" t="s">
        <v>6053</v>
      </c>
      <c r="H2322" s="1">
        <v>100012755</v>
      </c>
      <c r="I2322" s="1">
        <v>1</v>
      </c>
      <c r="J2322" s="1" t="s">
        <v>4185</v>
      </c>
      <c r="K2322" s="1" t="s">
        <v>4186</v>
      </c>
      <c r="L2322" s="1" t="s">
        <v>32</v>
      </c>
      <c r="M2322" s="1" t="s">
        <v>16</v>
      </c>
    </row>
    <row r="2323" spans="1:13">
      <c r="A2323" s="1">
        <v>100012757</v>
      </c>
      <c r="B2323" s="1" t="s">
        <v>2314</v>
      </c>
      <c r="C2323" s="1" t="s">
        <v>2313</v>
      </c>
      <c r="D2323" s="1" t="s">
        <v>12</v>
      </c>
      <c r="E2323" s="1" t="s">
        <v>11</v>
      </c>
      <c r="F2323" s="1" t="s">
        <v>407</v>
      </c>
      <c r="G2323" s="1" t="s">
        <v>6053</v>
      </c>
      <c r="H2323" s="1">
        <v>100012757</v>
      </c>
      <c r="I2323" s="1">
        <v>1</v>
      </c>
      <c r="J2323" s="1" t="s">
        <v>4187</v>
      </c>
      <c r="K2323" s="1" t="s">
        <v>4188</v>
      </c>
      <c r="L2323" s="1" t="s">
        <v>32</v>
      </c>
      <c r="M2323" s="1" t="s">
        <v>9</v>
      </c>
    </row>
    <row r="2324" spans="1:13">
      <c r="A2324" s="1">
        <v>100012760</v>
      </c>
      <c r="B2324" s="1" t="s">
        <v>2314</v>
      </c>
      <c r="C2324" s="1" t="s">
        <v>2313</v>
      </c>
      <c r="D2324" s="1" t="s">
        <v>12</v>
      </c>
      <c r="E2324" s="1" t="s">
        <v>11</v>
      </c>
      <c r="F2324" s="1" t="s">
        <v>407</v>
      </c>
      <c r="G2324" s="1" t="s">
        <v>6053</v>
      </c>
      <c r="H2324" s="1">
        <v>100012760</v>
      </c>
      <c r="I2324" s="1">
        <v>1</v>
      </c>
      <c r="J2324" s="1" t="s">
        <v>4189</v>
      </c>
      <c r="K2324" s="1" t="s">
        <v>4190</v>
      </c>
      <c r="L2324" s="1" t="s">
        <v>32</v>
      </c>
      <c r="M2324" s="1" t="s">
        <v>9</v>
      </c>
    </row>
    <row r="2325" spans="1:13">
      <c r="A2325" s="1">
        <v>100012762</v>
      </c>
      <c r="B2325" s="1" t="s">
        <v>2314</v>
      </c>
      <c r="C2325" s="1" t="s">
        <v>2313</v>
      </c>
      <c r="D2325" s="1" t="s">
        <v>12</v>
      </c>
      <c r="E2325" s="1" t="s">
        <v>11</v>
      </c>
      <c r="F2325" s="1" t="s">
        <v>12</v>
      </c>
      <c r="G2325" s="1" t="s">
        <v>6053</v>
      </c>
      <c r="H2325" s="1">
        <v>100012762</v>
      </c>
      <c r="I2325" s="1">
        <v>1</v>
      </c>
      <c r="J2325" s="1" t="s">
        <v>4191</v>
      </c>
      <c r="K2325" s="1" t="s">
        <v>4192</v>
      </c>
      <c r="L2325" s="1" t="s">
        <v>32</v>
      </c>
      <c r="M2325" s="1" t="s">
        <v>16</v>
      </c>
    </row>
    <row r="2326" spans="1:13">
      <c r="A2326" s="1">
        <v>100012768</v>
      </c>
      <c r="B2326" s="1" t="s">
        <v>2314</v>
      </c>
      <c r="C2326" s="1" t="s">
        <v>2313</v>
      </c>
      <c r="D2326" s="1" t="s">
        <v>12</v>
      </c>
      <c r="E2326" s="1" t="s">
        <v>11</v>
      </c>
      <c r="F2326" s="1" t="s">
        <v>407</v>
      </c>
      <c r="G2326" s="1" t="s">
        <v>6053</v>
      </c>
      <c r="H2326" s="1">
        <v>100012768</v>
      </c>
      <c r="I2326" s="1">
        <v>1</v>
      </c>
      <c r="J2326" s="1" t="s">
        <v>6067</v>
      </c>
      <c r="K2326" s="1" t="s">
        <v>2022</v>
      </c>
      <c r="L2326" s="1" t="s">
        <v>32</v>
      </c>
      <c r="M2326" s="1" t="s">
        <v>339</v>
      </c>
    </row>
    <row r="2327" spans="1:13">
      <c r="A2327" s="1">
        <v>100012776</v>
      </c>
      <c r="B2327" s="1" t="s">
        <v>2314</v>
      </c>
      <c r="C2327" s="1" t="s">
        <v>2313</v>
      </c>
      <c r="D2327" s="1" t="s">
        <v>12</v>
      </c>
      <c r="E2327" s="1" t="s">
        <v>11</v>
      </c>
      <c r="F2327" s="1" t="s">
        <v>12</v>
      </c>
      <c r="G2327" s="1" t="s">
        <v>6053</v>
      </c>
      <c r="H2327" s="1">
        <v>100012776</v>
      </c>
      <c r="I2327" s="1">
        <v>1</v>
      </c>
      <c r="J2327" s="1" t="s">
        <v>4193</v>
      </c>
      <c r="K2327" s="1" t="s">
        <v>4194</v>
      </c>
      <c r="L2327" s="1" t="s">
        <v>32</v>
      </c>
      <c r="M2327" s="1" t="s">
        <v>16</v>
      </c>
    </row>
    <row r="2328" spans="1:13">
      <c r="A2328" s="1">
        <v>100012787</v>
      </c>
      <c r="B2328" s="1" t="s">
        <v>2314</v>
      </c>
      <c r="C2328" s="1" t="s">
        <v>2313</v>
      </c>
      <c r="D2328" s="1" t="s">
        <v>203</v>
      </c>
      <c r="E2328" s="1" t="s">
        <v>20</v>
      </c>
      <c r="F2328" s="1" t="s">
        <v>203</v>
      </c>
      <c r="G2328" s="1" t="s">
        <v>6053</v>
      </c>
      <c r="H2328" s="1">
        <v>100012787</v>
      </c>
      <c r="I2328" s="1">
        <v>1</v>
      </c>
      <c r="J2328" s="1" t="s">
        <v>4195</v>
      </c>
      <c r="K2328" s="1" t="s">
        <v>3756</v>
      </c>
      <c r="L2328" s="1" t="s">
        <v>15</v>
      </c>
      <c r="M2328" s="1" t="s">
        <v>16</v>
      </c>
    </row>
    <row r="2329" spans="1:13">
      <c r="A2329" s="1">
        <v>100012807</v>
      </c>
      <c r="B2329" s="1" t="s">
        <v>2314</v>
      </c>
      <c r="C2329" s="1" t="s">
        <v>2313</v>
      </c>
      <c r="D2329" s="1" t="s">
        <v>12</v>
      </c>
      <c r="E2329" s="1" t="s">
        <v>11</v>
      </c>
      <c r="F2329" s="1" t="s">
        <v>12</v>
      </c>
      <c r="G2329" s="1" t="s">
        <v>6053</v>
      </c>
      <c r="H2329" s="1">
        <v>100012807</v>
      </c>
      <c r="I2329" s="1">
        <v>2</v>
      </c>
      <c r="J2329" s="1" t="s">
        <v>4196</v>
      </c>
      <c r="K2329" s="1" t="s">
        <v>4194</v>
      </c>
      <c r="L2329" s="1" t="s">
        <v>32</v>
      </c>
      <c r="M2329" s="1" t="s">
        <v>9</v>
      </c>
    </row>
    <row r="2330" spans="1:13">
      <c r="A2330" s="1">
        <v>100012813</v>
      </c>
      <c r="B2330" s="1" t="s">
        <v>2314</v>
      </c>
      <c r="C2330" s="1" t="s">
        <v>2313</v>
      </c>
      <c r="D2330" s="1" t="s">
        <v>19</v>
      </c>
      <c r="E2330" s="1" t="s">
        <v>20</v>
      </c>
      <c r="F2330" s="1" t="s">
        <v>21</v>
      </c>
      <c r="G2330" s="1" t="s">
        <v>6053</v>
      </c>
      <c r="H2330" s="1">
        <v>100012813</v>
      </c>
      <c r="I2330" s="1">
        <v>1</v>
      </c>
      <c r="J2330" s="1" t="s">
        <v>4197</v>
      </c>
      <c r="K2330" s="1" t="s">
        <v>3756</v>
      </c>
      <c r="L2330" s="1" t="s">
        <v>15</v>
      </c>
      <c r="M2330" s="1" t="s">
        <v>9</v>
      </c>
    </row>
    <row r="2331" spans="1:13">
      <c r="A2331" s="1">
        <v>100012814</v>
      </c>
      <c r="B2331" s="1" t="s">
        <v>2314</v>
      </c>
      <c r="C2331" s="1" t="s">
        <v>2313</v>
      </c>
      <c r="D2331" s="1" t="s">
        <v>4198</v>
      </c>
      <c r="E2331" s="1" t="s">
        <v>11</v>
      </c>
      <c r="F2331" s="1" t="s">
        <v>12</v>
      </c>
      <c r="G2331" s="1" t="s">
        <v>6054</v>
      </c>
      <c r="H2331" s="1">
        <v>100018055</v>
      </c>
      <c r="I2331" s="1">
        <v>3</v>
      </c>
      <c r="J2331" s="1" t="s">
        <v>4199</v>
      </c>
      <c r="K2331" s="1" t="s">
        <v>3759</v>
      </c>
      <c r="L2331" s="1" t="s">
        <v>39</v>
      </c>
      <c r="M2331" s="1" t="s">
        <v>9</v>
      </c>
    </row>
    <row r="2332" spans="1:13">
      <c r="A2332" s="1">
        <v>100012816</v>
      </c>
      <c r="B2332" s="1" t="s">
        <v>2314</v>
      </c>
      <c r="C2332" s="1" t="s">
        <v>2313</v>
      </c>
      <c r="D2332" s="1" t="s">
        <v>4200</v>
      </c>
      <c r="E2332" s="1" t="s">
        <v>27</v>
      </c>
      <c r="F2332" s="1" t="s">
        <v>18</v>
      </c>
      <c r="G2332" s="1" t="s">
        <v>6054</v>
      </c>
      <c r="H2332" s="1">
        <v>100018055</v>
      </c>
      <c r="I2332" s="1">
        <v>3</v>
      </c>
      <c r="J2332" s="1" t="s">
        <v>4199</v>
      </c>
      <c r="K2332" s="1" t="s">
        <v>3759</v>
      </c>
      <c r="L2332" s="1" t="s">
        <v>39</v>
      </c>
      <c r="M2332" s="1" t="s">
        <v>9</v>
      </c>
    </row>
    <row r="2333" spans="1:13">
      <c r="A2333" s="1">
        <v>100012821</v>
      </c>
      <c r="B2333" s="1" t="s">
        <v>2314</v>
      </c>
      <c r="C2333" s="1" t="s">
        <v>2313</v>
      </c>
      <c r="D2333" s="1" t="s">
        <v>4201</v>
      </c>
      <c r="E2333" s="1" t="s">
        <v>2</v>
      </c>
      <c r="F2333" s="1" t="s">
        <v>3</v>
      </c>
      <c r="G2333" s="1" t="s">
        <v>6054</v>
      </c>
      <c r="H2333" s="1">
        <v>100017506</v>
      </c>
      <c r="I2333" s="1">
        <v>7</v>
      </c>
      <c r="J2333" s="1" t="s">
        <v>4202</v>
      </c>
      <c r="K2333" s="1" t="s">
        <v>3750</v>
      </c>
      <c r="L2333" s="1" t="s">
        <v>8</v>
      </c>
      <c r="M2333" s="1" t="s">
        <v>9</v>
      </c>
    </row>
    <row r="2334" spans="1:13">
      <c r="A2334" s="1">
        <v>100012822</v>
      </c>
      <c r="B2334" s="1" t="s">
        <v>2314</v>
      </c>
      <c r="C2334" s="1" t="s">
        <v>2313</v>
      </c>
      <c r="D2334" s="1" t="s">
        <v>4203</v>
      </c>
      <c r="E2334" s="1" t="s">
        <v>2</v>
      </c>
      <c r="F2334" s="1" t="s">
        <v>183</v>
      </c>
      <c r="G2334" s="1" t="s">
        <v>6054</v>
      </c>
      <c r="H2334" s="1">
        <v>100017506</v>
      </c>
      <c r="I2334" s="1">
        <v>7</v>
      </c>
      <c r="J2334" s="1" t="s">
        <v>4202</v>
      </c>
      <c r="K2334" s="1" t="s">
        <v>3750</v>
      </c>
      <c r="L2334" s="1" t="s">
        <v>8</v>
      </c>
      <c r="M2334" s="1" t="s">
        <v>9</v>
      </c>
    </row>
    <row r="2335" spans="1:13">
      <c r="A2335" s="1">
        <v>100012823</v>
      </c>
      <c r="B2335" s="1" t="s">
        <v>2314</v>
      </c>
      <c r="C2335" s="1" t="s">
        <v>2313</v>
      </c>
      <c r="D2335" s="1" t="s">
        <v>4204</v>
      </c>
      <c r="E2335" s="1" t="s">
        <v>2</v>
      </c>
      <c r="F2335" s="1" t="s">
        <v>186</v>
      </c>
      <c r="G2335" s="1" t="s">
        <v>6054</v>
      </c>
      <c r="H2335" s="1">
        <v>100017506</v>
      </c>
      <c r="I2335" s="1">
        <v>7</v>
      </c>
      <c r="J2335" s="1" t="s">
        <v>4202</v>
      </c>
      <c r="K2335" s="1" t="s">
        <v>3750</v>
      </c>
      <c r="L2335" s="1" t="s">
        <v>8</v>
      </c>
      <c r="M2335" s="1" t="s">
        <v>9</v>
      </c>
    </row>
    <row r="2336" spans="1:13">
      <c r="A2336" s="1">
        <v>100012824</v>
      </c>
      <c r="B2336" s="1" t="s">
        <v>2314</v>
      </c>
      <c r="C2336" s="1" t="s">
        <v>2313</v>
      </c>
      <c r="D2336" s="1" t="s">
        <v>4205</v>
      </c>
      <c r="E2336" s="1" t="s">
        <v>2</v>
      </c>
      <c r="F2336" s="1" t="s">
        <v>2114</v>
      </c>
      <c r="G2336" s="1" t="s">
        <v>6054</v>
      </c>
      <c r="H2336" s="1">
        <v>100017506</v>
      </c>
      <c r="I2336" s="1">
        <v>7</v>
      </c>
      <c r="J2336" s="1" t="s">
        <v>4202</v>
      </c>
      <c r="K2336" s="1" t="s">
        <v>3750</v>
      </c>
      <c r="L2336" s="1" t="s">
        <v>8</v>
      </c>
      <c r="M2336" s="1" t="s">
        <v>9</v>
      </c>
    </row>
    <row r="2337" spans="1:13">
      <c r="A2337" s="1">
        <v>100012825</v>
      </c>
      <c r="B2337" s="1" t="s">
        <v>2314</v>
      </c>
      <c r="C2337" s="1" t="s">
        <v>2313</v>
      </c>
      <c r="D2337" s="1" t="s">
        <v>4206</v>
      </c>
      <c r="E2337" s="1" t="s">
        <v>2</v>
      </c>
      <c r="F2337" s="1" t="s">
        <v>4207</v>
      </c>
      <c r="G2337" s="1" t="s">
        <v>6054</v>
      </c>
      <c r="H2337" s="1">
        <v>100017506</v>
      </c>
      <c r="I2337" s="1">
        <v>7</v>
      </c>
      <c r="J2337" s="1" t="s">
        <v>4202</v>
      </c>
      <c r="K2337" s="1" t="s">
        <v>3750</v>
      </c>
      <c r="L2337" s="1" t="s">
        <v>8</v>
      </c>
      <c r="M2337" s="1" t="s">
        <v>9</v>
      </c>
    </row>
    <row r="2338" spans="1:13">
      <c r="A2338" s="1">
        <v>100012826</v>
      </c>
      <c r="B2338" s="1" t="s">
        <v>2314</v>
      </c>
      <c r="C2338" s="1" t="s">
        <v>2313</v>
      </c>
      <c r="D2338" s="1" t="s">
        <v>4208</v>
      </c>
      <c r="E2338" s="1" t="s">
        <v>2</v>
      </c>
      <c r="F2338" s="1" t="s">
        <v>3695</v>
      </c>
      <c r="G2338" s="1" t="s">
        <v>6054</v>
      </c>
      <c r="H2338" s="1">
        <v>100017506</v>
      </c>
      <c r="I2338" s="1">
        <v>7</v>
      </c>
      <c r="J2338" s="1" t="s">
        <v>4202</v>
      </c>
      <c r="K2338" s="1" t="s">
        <v>3750</v>
      </c>
      <c r="L2338" s="1" t="s">
        <v>8</v>
      </c>
      <c r="M2338" s="1" t="s">
        <v>9</v>
      </c>
    </row>
    <row r="2339" spans="1:13">
      <c r="A2339" s="1">
        <v>100012834</v>
      </c>
      <c r="B2339" s="1" t="s">
        <v>2314</v>
      </c>
      <c r="C2339" s="1" t="s">
        <v>2313</v>
      </c>
      <c r="D2339" s="1" t="s">
        <v>4209</v>
      </c>
      <c r="E2339" s="1" t="s">
        <v>2</v>
      </c>
      <c r="F2339" s="1" t="s">
        <v>81</v>
      </c>
      <c r="G2339" s="1" t="s">
        <v>6053</v>
      </c>
      <c r="H2339" s="1">
        <v>100012834</v>
      </c>
      <c r="I2339" s="1">
        <v>1</v>
      </c>
      <c r="J2339" s="1" t="s">
        <v>4210</v>
      </c>
      <c r="K2339" s="1" t="s">
        <v>4211</v>
      </c>
      <c r="L2339" s="1" t="s">
        <v>44</v>
      </c>
      <c r="M2339" s="1" t="s">
        <v>16</v>
      </c>
    </row>
    <row r="2340" spans="1:13">
      <c r="A2340" s="1">
        <v>100012842</v>
      </c>
      <c r="B2340" s="1" t="s">
        <v>2314</v>
      </c>
      <c r="C2340" s="1" t="s">
        <v>2313</v>
      </c>
      <c r="D2340" s="1" t="s">
        <v>4212</v>
      </c>
      <c r="E2340" s="1" t="s">
        <v>20</v>
      </c>
      <c r="F2340" s="1" t="s">
        <v>167</v>
      </c>
      <c r="G2340" s="1" t="s">
        <v>6053</v>
      </c>
      <c r="H2340" s="1">
        <v>100012842</v>
      </c>
      <c r="I2340" s="1">
        <v>1</v>
      </c>
      <c r="J2340" s="1" t="s">
        <v>4213</v>
      </c>
      <c r="K2340" s="1" t="s">
        <v>4214</v>
      </c>
      <c r="L2340" s="1" t="s">
        <v>39</v>
      </c>
      <c r="M2340" s="1" t="s">
        <v>69</v>
      </c>
    </row>
    <row r="2341" spans="1:13">
      <c r="A2341" s="1">
        <v>100012846</v>
      </c>
      <c r="B2341" s="1" t="s">
        <v>2314</v>
      </c>
      <c r="C2341" s="1" t="s">
        <v>2313</v>
      </c>
      <c r="D2341" s="1" t="s">
        <v>271</v>
      </c>
      <c r="E2341" s="1" t="s">
        <v>20</v>
      </c>
      <c r="F2341" s="1" t="s">
        <v>72</v>
      </c>
      <c r="G2341" s="1" t="s">
        <v>6053</v>
      </c>
      <c r="H2341" s="1">
        <v>100012846</v>
      </c>
      <c r="I2341" s="1">
        <v>1</v>
      </c>
      <c r="J2341" s="1" t="s">
        <v>4215</v>
      </c>
      <c r="K2341" s="1" t="s">
        <v>3756</v>
      </c>
      <c r="L2341" s="1" t="s">
        <v>15</v>
      </c>
      <c r="M2341" s="1" t="s">
        <v>16</v>
      </c>
    </row>
    <row r="2342" spans="1:13">
      <c r="A2342" s="1">
        <v>100012852</v>
      </c>
      <c r="B2342" s="1" t="s">
        <v>2314</v>
      </c>
      <c r="C2342" s="1" t="s">
        <v>2313</v>
      </c>
      <c r="D2342" s="1" t="s">
        <v>18</v>
      </c>
      <c r="E2342" s="1" t="s">
        <v>27</v>
      </c>
      <c r="F2342" s="1" t="s">
        <v>18</v>
      </c>
      <c r="G2342" s="1" t="s">
        <v>6053</v>
      </c>
      <c r="H2342" s="1">
        <v>100012852</v>
      </c>
      <c r="I2342" s="1">
        <v>1</v>
      </c>
      <c r="J2342" s="1" t="s">
        <v>4216</v>
      </c>
      <c r="K2342" s="1" t="s">
        <v>3756</v>
      </c>
      <c r="L2342" s="1" t="s">
        <v>15</v>
      </c>
      <c r="M2342" s="1" t="s">
        <v>16</v>
      </c>
    </row>
    <row r="2343" spans="1:13">
      <c r="A2343" s="1">
        <v>100012853</v>
      </c>
      <c r="B2343" s="1" t="s">
        <v>2314</v>
      </c>
      <c r="C2343" s="1" t="s">
        <v>2313</v>
      </c>
      <c r="D2343" s="1" t="s">
        <v>156</v>
      </c>
      <c r="E2343" s="1" t="s">
        <v>20</v>
      </c>
      <c r="F2343" s="1" t="s">
        <v>72</v>
      </c>
      <c r="G2343" s="1" t="s">
        <v>6053</v>
      </c>
      <c r="H2343" s="1">
        <v>100012853</v>
      </c>
      <c r="I2343" s="1">
        <v>1</v>
      </c>
      <c r="J2343" s="1" t="s">
        <v>4217</v>
      </c>
      <c r="K2343" s="1" t="s">
        <v>3756</v>
      </c>
      <c r="L2343" s="1" t="s">
        <v>15</v>
      </c>
      <c r="M2343" s="1" t="s">
        <v>9</v>
      </c>
    </row>
    <row r="2344" spans="1:13">
      <c r="A2344" s="1">
        <v>100012855</v>
      </c>
      <c r="B2344" s="1" t="s">
        <v>2314</v>
      </c>
      <c r="C2344" s="1" t="s">
        <v>2313</v>
      </c>
      <c r="D2344" s="1" t="s">
        <v>1839</v>
      </c>
      <c r="E2344" s="1" t="s">
        <v>20</v>
      </c>
      <c r="F2344" s="1" t="s">
        <v>72</v>
      </c>
      <c r="G2344" s="1" t="s">
        <v>6053</v>
      </c>
      <c r="H2344" s="1">
        <v>100012855</v>
      </c>
      <c r="I2344" s="1">
        <v>1</v>
      </c>
      <c r="J2344" s="1" t="s">
        <v>4218</v>
      </c>
      <c r="K2344" s="1" t="s">
        <v>3756</v>
      </c>
      <c r="L2344" s="1" t="s">
        <v>15</v>
      </c>
      <c r="M2344" s="1" t="s">
        <v>9</v>
      </c>
    </row>
    <row r="2345" spans="1:13">
      <c r="A2345" s="1">
        <v>100012857</v>
      </c>
      <c r="B2345" s="1" t="s">
        <v>2314</v>
      </c>
      <c r="C2345" s="1" t="s">
        <v>2313</v>
      </c>
      <c r="D2345" s="1" t="s">
        <v>12</v>
      </c>
      <c r="E2345" s="1" t="s">
        <v>11</v>
      </c>
      <c r="F2345" s="1" t="s">
        <v>12</v>
      </c>
      <c r="G2345" s="1" t="s">
        <v>6053</v>
      </c>
      <c r="H2345" s="1">
        <v>100012857</v>
      </c>
      <c r="I2345" s="1">
        <v>1</v>
      </c>
      <c r="J2345" s="1" t="s">
        <v>4219</v>
      </c>
      <c r="K2345" s="1" t="s">
        <v>4194</v>
      </c>
      <c r="L2345" s="1" t="s">
        <v>32</v>
      </c>
      <c r="M2345" s="1" t="s">
        <v>16</v>
      </c>
    </row>
    <row r="2346" spans="1:13">
      <c r="A2346" s="1">
        <v>100012862</v>
      </c>
      <c r="B2346" s="1" t="s">
        <v>2314</v>
      </c>
      <c r="C2346" s="1" t="s">
        <v>2313</v>
      </c>
      <c r="D2346" s="1" t="s">
        <v>2271</v>
      </c>
      <c r="E2346" s="1" t="s">
        <v>20</v>
      </c>
      <c r="F2346" s="1" t="s">
        <v>72</v>
      </c>
      <c r="G2346" s="1" t="s">
        <v>6054</v>
      </c>
      <c r="H2346" s="1">
        <v>100017505</v>
      </c>
      <c r="I2346" s="1">
        <v>2</v>
      </c>
      <c r="J2346" s="1" t="s">
        <v>4220</v>
      </c>
      <c r="K2346" s="1" t="s">
        <v>3756</v>
      </c>
      <c r="L2346" s="1" t="s">
        <v>15</v>
      </c>
      <c r="M2346" s="1" t="s">
        <v>9</v>
      </c>
    </row>
    <row r="2347" spans="1:13">
      <c r="A2347" s="1">
        <v>100012865</v>
      </c>
      <c r="B2347" s="1" t="s">
        <v>2314</v>
      </c>
      <c r="C2347" s="1" t="s">
        <v>2313</v>
      </c>
      <c r="D2347" s="1" t="s">
        <v>12</v>
      </c>
      <c r="E2347" s="1" t="s">
        <v>11</v>
      </c>
      <c r="F2347" s="1" t="s">
        <v>12</v>
      </c>
      <c r="G2347" s="1" t="s">
        <v>6053</v>
      </c>
      <c r="H2347" s="1">
        <v>100012865</v>
      </c>
      <c r="I2347" s="1">
        <v>1</v>
      </c>
      <c r="J2347" s="1" t="s">
        <v>4221</v>
      </c>
      <c r="K2347" s="1" t="s">
        <v>4194</v>
      </c>
      <c r="L2347" s="1" t="s">
        <v>32</v>
      </c>
      <c r="M2347" s="1" t="s">
        <v>16</v>
      </c>
    </row>
    <row r="2348" spans="1:13">
      <c r="A2348" s="1">
        <v>100012869</v>
      </c>
      <c r="B2348" s="1" t="s">
        <v>2314</v>
      </c>
      <c r="C2348" s="1" t="s">
        <v>2313</v>
      </c>
      <c r="D2348" s="1" t="s">
        <v>12</v>
      </c>
      <c r="E2348" s="1" t="s">
        <v>11</v>
      </c>
      <c r="F2348" s="1" t="s">
        <v>12</v>
      </c>
      <c r="G2348" s="1" t="s">
        <v>6053</v>
      </c>
      <c r="H2348" s="1">
        <v>100012869</v>
      </c>
      <c r="I2348" s="1">
        <v>1</v>
      </c>
      <c r="J2348" s="1" t="s">
        <v>4222</v>
      </c>
      <c r="K2348" s="1" t="s">
        <v>4194</v>
      </c>
      <c r="L2348" s="1" t="s">
        <v>32</v>
      </c>
      <c r="M2348" s="1" t="s">
        <v>9</v>
      </c>
    </row>
    <row r="2349" spans="1:13">
      <c r="A2349" s="1">
        <v>100012873</v>
      </c>
      <c r="B2349" s="1" t="s">
        <v>2314</v>
      </c>
      <c r="C2349" s="1" t="s">
        <v>2313</v>
      </c>
      <c r="D2349" s="1" t="s">
        <v>673</v>
      </c>
      <c r="E2349" s="1" t="s">
        <v>2</v>
      </c>
      <c r="F2349" s="1" t="s">
        <v>673</v>
      </c>
      <c r="G2349" s="1" t="s">
        <v>6053</v>
      </c>
      <c r="H2349" s="1">
        <v>100012873</v>
      </c>
      <c r="I2349" s="1">
        <v>1</v>
      </c>
      <c r="J2349" s="1" t="s">
        <v>4223</v>
      </c>
      <c r="K2349" s="1" t="s">
        <v>3750</v>
      </c>
      <c r="L2349" s="1" t="s">
        <v>8</v>
      </c>
      <c r="M2349" s="1" t="s">
        <v>69</v>
      </c>
    </row>
    <row r="2350" spans="1:13">
      <c r="A2350" s="1">
        <v>100012875</v>
      </c>
      <c r="B2350" s="1" t="s">
        <v>2314</v>
      </c>
      <c r="C2350" s="1" t="s">
        <v>2313</v>
      </c>
      <c r="D2350" s="1" t="s">
        <v>3874</v>
      </c>
      <c r="E2350" s="1" t="s">
        <v>2</v>
      </c>
      <c r="F2350" s="1" t="s">
        <v>842</v>
      </c>
      <c r="G2350" s="1" t="s">
        <v>6054</v>
      </c>
      <c r="H2350" s="1">
        <v>100017500</v>
      </c>
      <c r="I2350" s="1">
        <v>5</v>
      </c>
      <c r="J2350" s="1" t="s">
        <v>4224</v>
      </c>
      <c r="K2350" s="1" t="s">
        <v>3750</v>
      </c>
      <c r="L2350" s="1" t="s">
        <v>8</v>
      </c>
      <c r="M2350" s="1" t="s">
        <v>16</v>
      </c>
    </row>
    <row r="2351" spans="1:13">
      <c r="A2351" s="1">
        <v>100012889</v>
      </c>
      <c r="B2351" s="1" t="s">
        <v>2314</v>
      </c>
      <c r="C2351" s="1" t="s">
        <v>2313</v>
      </c>
      <c r="D2351" s="1" t="s">
        <v>841</v>
      </c>
      <c r="E2351" s="1" t="s">
        <v>2</v>
      </c>
      <c r="F2351" s="1" t="s">
        <v>277</v>
      </c>
      <c r="G2351" s="1" t="s">
        <v>6054</v>
      </c>
      <c r="H2351" s="1">
        <v>100017507</v>
      </c>
      <c r="I2351" s="1">
        <v>6</v>
      </c>
      <c r="J2351" s="1" t="s">
        <v>4225</v>
      </c>
      <c r="K2351" s="1" t="s">
        <v>3750</v>
      </c>
      <c r="L2351" s="1" t="s">
        <v>8</v>
      </c>
      <c r="M2351" s="1" t="s">
        <v>9</v>
      </c>
    </row>
    <row r="2352" spans="1:13">
      <c r="A2352" s="1">
        <v>100012890</v>
      </c>
      <c r="B2352" s="1" t="s">
        <v>2314</v>
      </c>
      <c r="C2352" s="1" t="s">
        <v>2313</v>
      </c>
      <c r="D2352" s="1" t="s">
        <v>898</v>
      </c>
      <c r="E2352" s="1" t="s">
        <v>2</v>
      </c>
      <c r="F2352" s="1" t="s">
        <v>46</v>
      </c>
      <c r="G2352" s="1" t="s">
        <v>6054</v>
      </c>
      <c r="H2352" s="1">
        <v>100017507</v>
      </c>
      <c r="I2352" s="1">
        <v>6</v>
      </c>
      <c r="J2352" s="1" t="s">
        <v>4225</v>
      </c>
      <c r="K2352" s="1" t="s">
        <v>3750</v>
      </c>
      <c r="L2352" s="1" t="s">
        <v>8</v>
      </c>
      <c r="M2352" s="1" t="s">
        <v>9</v>
      </c>
    </row>
    <row r="2353" spans="1:13">
      <c r="A2353" s="1">
        <v>100012899</v>
      </c>
      <c r="B2353" s="1" t="s">
        <v>2314</v>
      </c>
      <c r="C2353" s="1" t="s">
        <v>2313</v>
      </c>
      <c r="D2353" s="1" t="s">
        <v>12</v>
      </c>
      <c r="E2353" s="1" t="s">
        <v>11</v>
      </c>
      <c r="F2353" s="1" t="s">
        <v>12</v>
      </c>
      <c r="G2353" s="1" t="s">
        <v>6053</v>
      </c>
      <c r="H2353" s="1">
        <v>100012899</v>
      </c>
      <c r="I2353" s="1">
        <v>1</v>
      </c>
      <c r="J2353" s="1" t="s">
        <v>4226</v>
      </c>
      <c r="K2353" s="1" t="s">
        <v>4194</v>
      </c>
      <c r="L2353" s="1" t="s">
        <v>32</v>
      </c>
      <c r="M2353" s="1" t="s">
        <v>9</v>
      </c>
    </row>
    <row r="2354" spans="1:13">
      <c r="A2354" s="1">
        <v>100012905</v>
      </c>
      <c r="B2354" s="1" t="s">
        <v>2314</v>
      </c>
      <c r="C2354" s="1" t="s">
        <v>2313</v>
      </c>
      <c r="D2354" s="1" t="s">
        <v>4227</v>
      </c>
      <c r="E2354" s="1" t="s">
        <v>27</v>
      </c>
      <c r="F2354" s="1" t="s">
        <v>18</v>
      </c>
      <c r="G2354" s="1" t="s">
        <v>6053</v>
      </c>
      <c r="H2354" s="1">
        <v>100012905</v>
      </c>
      <c r="I2354" s="1">
        <v>1</v>
      </c>
      <c r="J2354" s="1" t="s">
        <v>4228</v>
      </c>
      <c r="K2354" s="1" t="s">
        <v>3756</v>
      </c>
      <c r="L2354" s="1" t="s">
        <v>15</v>
      </c>
      <c r="M2354" s="1" t="s">
        <v>16</v>
      </c>
    </row>
    <row r="2355" spans="1:13">
      <c r="A2355" s="1">
        <v>100012908</v>
      </c>
      <c r="B2355" s="1" t="s">
        <v>2314</v>
      </c>
      <c r="C2355" s="1" t="s">
        <v>2313</v>
      </c>
      <c r="D2355" s="1" t="s">
        <v>1351</v>
      </c>
      <c r="E2355" s="1" t="s">
        <v>11</v>
      </c>
      <c r="F2355" s="1" t="s">
        <v>12</v>
      </c>
      <c r="G2355" s="1" t="s">
        <v>6053</v>
      </c>
      <c r="H2355" s="1">
        <v>100012908</v>
      </c>
      <c r="I2355" s="1">
        <v>1</v>
      </c>
      <c r="J2355" s="1" t="s">
        <v>4229</v>
      </c>
      <c r="K2355" s="1" t="s">
        <v>1092</v>
      </c>
      <c r="L2355" s="1" t="s">
        <v>44</v>
      </c>
      <c r="M2355" s="1" t="s">
        <v>9</v>
      </c>
    </row>
    <row r="2356" spans="1:13">
      <c r="A2356" s="1">
        <v>100012918</v>
      </c>
      <c r="B2356" s="1" t="s">
        <v>2314</v>
      </c>
      <c r="C2356" s="1" t="s">
        <v>2313</v>
      </c>
      <c r="D2356" s="1" t="s">
        <v>4230</v>
      </c>
      <c r="E2356" s="1" t="s">
        <v>11</v>
      </c>
      <c r="F2356" s="1" t="s">
        <v>12</v>
      </c>
      <c r="G2356" s="1" t="s">
        <v>6054</v>
      </c>
      <c r="H2356" s="1">
        <v>100017501</v>
      </c>
      <c r="I2356" s="1">
        <v>3</v>
      </c>
      <c r="J2356" s="1" t="s">
        <v>4231</v>
      </c>
      <c r="K2356" s="1" t="s">
        <v>2574</v>
      </c>
      <c r="L2356" s="1" t="s">
        <v>39</v>
      </c>
      <c r="M2356" s="1" t="s">
        <v>16</v>
      </c>
    </row>
    <row r="2357" spans="1:13">
      <c r="A2357" s="1">
        <v>100012919</v>
      </c>
      <c r="B2357" s="1" t="s">
        <v>2314</v>
      </c>
      <c r="C2357" s="1" t="s">
        <v>2313</v>
      </c>
      <c r="D2357" s="1" t="s">
        <v>4232</v>
      </c>
      <c r="E2357" s="1" t="s">
        <v>27</v>
      </c>
      <c r="F2357" s="1" t="s">
        <v>18</v>
      </c>
      <c r="G2357" s="1" t="s">
        <v>6054</v>
      </c>
      <c r="H2357" s="1">
        <v>100017501</v>
      </c>
      <c r="I2357" s="1">
        <v>3</v>
      </c>
      <c r="J2357" s="1" t="s">
        <v>4231</v>
      </c>
      <c r="K2357" s="1" t="s">
        <v>2574</v>
      </c>
      <c r="L2357" s="1" t="s">
        <v>39</v>
      </c>
      <c r="M2357" s="1" t="s">
        <v>16</v>
      </c>
    </row>
    <row r="2358" spans="1:13">
      <c r="A2358" s="1">
        <v>100012924</v>
      </c>
      <c r="B2358" s="1" t="s">
        <v>2314</v>
      </c>
      <c r="C2358" s="1" t="s">
        <v>2313</v>
      </c>
      <c r="D2358" s="1" t="s">
        <v>365</v>
      </c>
      <c r="E2358" s="1" t="s">
        <v>20</v>
      </c>
      <c r="F2358" s="1" t="s">
        <v>100</v>
      </c>
      <c r="G2358" s="1" t="s">
        <v>6053</v>
      </c>
      <c r="H2358" s="1">
        <v>100012924</v>
      </c>
      <c r="I2358" s="1">
        <v>1</v>
      </c>
      <c r="J2358" s="1" t="s">
        <v>4233</v>
      </c>
      <c r="K2358" s="1" t="s">
        <v>4234</v>
      </c>
      <c r="L2358" s="1" t="s">
        <v>44</v>
      </c>
      <c r="M2358" s="1" t="s">
        <v>9</v>
      </c>
    </row>
    <row r="2359" spans="1:13">
      <c r="A2359" s="1">
        <v>100012925</v>
      </c>
      <c r="B2359" s="1" t="s">
        <v>2314</v>
      </c>
      <c r="C2359" s="1" t="s">
        <v>2313</v>
      </c>
      <c r="D2359" s="1" t="s">
        <v>78</v>
      </c>
      <c r="E2359" s="1" t="s">
        <v>20</v>
      </c>
      <c r="F2359" s="1" t="s">
        <v>21</v>
      </c>
      <c r="G2359" s="1" t="s">
        <v>6053</v>
      </c>
      <c r="H2359" s="1">
        <v>100012925</v>
      </c>
      <c r="I2359" s="1">
        <v>1</v>
      </c>
      <c r="J2359" s="1" t="s">
        <v>4235</v>
      </c>
      <c r="K2359" s="1" t="s">
        <v>3756</v>
      </c>
      <c r="L2359" s="1" t="s">
        <v>15</v>
      </c>
      <c r="M2359" s="1" t="s">
        <v>9</v>
      </c>
    </row>
    <row r="2360" spans="1:13">
      <c r="A2360" s="1">
        <v>100012926</v>
      </c>
      <c r="B2360" s="1" t="s">
        <v>2314</v>
      </c>
      <c r="C2360" s="1" t="s">
        <v>2313</v>
      </c>
      <c r="D2360" s="1" t="s">
        <v>1900</v>
      </c>
      <c r="E2360" s="1" t="s">
        <v>20</v>
      </c>
      <c r="F2360" s="1" t="s">
        <v>21</v>
      </c>
      <c r="G2360" s="1" t="s">
        <v>6053</v>
      </c>
      <c r="H2360" s="1">
        <v>100012926</v>
      </c>
      <c r="I2360" s="1">
        <v>1</v>
      </c>
      <c r="J2360" s="1" t="s">
        <v>4236</v>
      </c>
      <c r="K2360" s="1" t="s">
        <v>3756</v>
      </c>
      <c r="L2360" s="1" t="s">
        <v>15</v>
      </c>
      <c r="M2360" s="1" t="s">
        <v>16</v>
      </c>
    </row>
    <row r="2361" spans="1:13">
      <c r="A2361" s="1">
        <v>100012929</v>
      </c>
      <c r="B2361" s="1" t="s">
        <v>2314</v>
      </c>
      <c r="C2361" s="1" t="s">
        <v>2313</v>
      </c>
      <c r="D2361" s="1" t="s">
        <v>4237</v>
      </c>
      <c r="E2361" s="1" t="s">
        <v>20</v>
      </c>
      <c r="F2361" s="1" t="s">
        <v>72</v>
      </c>
      <c r="G2361" s="1" t="s">
        <v>6053</v>
      </c>
      <c r="H2361" s="1">
        <v>100012929</v>
      </c>
      <c r="I2361" s="1">
        <v>1</v>
      </c>
      <c r="J2361" s="1" t="s">
        <v>4238</v>
      </c>
      <c r="K2361" s="1" t="s">
        <v>4239</v>
      </c>
      <c r="L2361" s="1" t="s">
        <v>44</v>
      </c>
      <c r="M2361" s="1" t="s">
        <v>9</v>
      </c>
    </row>
    <row r="2362" spans="1:13">
      <c r="A2362" s="1">
        <v>100012933</v>
      </c>
      <c r="B2362" s="1" t="s">
        <v>2314</v>
      </c>
      <c r="C2362" s="1" t="s">
        <v>2313</v>
      </c>
      <c r="D2362" s="1" t="s">
        <v>12</v>
      </c>
      <c r="E2362" s="1" t="s">
        <v>11</v>
      </c>
      <c r="F2362" s="1" t="s">
        <v>12</v>
      </c>
      <c r="G2362" s="1" t="s">
        <v>6053</v>
      </c>
      <c r="H2362" s="1">
        <v>100012933</v>
      </c>
      <c r="I2362" s="1">
        <v>1</v>
      </c>
      <c r="J2362" s="1" t="s">
        <v>4240</v>
      </c>
      <c r="K2362" s="1" t="s">
        <v>4194</v>
      </c>
      <c r="L2362" s="1" t="s">
        <v>32</v>
      </c>
      <c r="M2362" s="1" t="s">
        <v>16</v>
      </c>
    </row>
    <row r="2363" spans="1:13">
      <c r="A2363" s="1">
        <v>100012941</v>
      </c>
      <c r="B2363" s="1" t="s">
        <v>2314</v>
      </c>
      <c r="C2363" s="1" t="s">
        <v>2313</v>
      </c>
      <c r="D2363" s="1" t="s">
        <v>12</v>
      </c>
      <c r="E2363" s="1" t="s">
        <v>11</v>
      </c>
      <c r="F2363" s="1" t="s">
        <v>12</v>
      </c>
      <c r="G2363" s="1" t="s">
        <v>6053</v>
      </c>
      <c r="H2363" s="1">
        <v>100012941</v>
      </c>
      <c r="I2363" s="1">
        <v>1</v>
      </c>
      <c r="J2363" s="1" t="s">
        <v>4241</v>
      </c>
      <c r="K2363" s="1" t="s">
        <v>4194</v>
      </c>
      <c r="L2363" s="1" t="s">
        <v>32</v>
      </c>
      <c r="M2363" s="1" t="s">
        <v>9</v>
      </c>
    </row>
    <row r="2364" spans="1:13">
      <c r="A2364" s="1">
        <v>100012945</v>
      </c>
      <c r="B2364" s="1" t="s">
        <v>2314</v>
      </c>
      <c r="C2364" s="1" t="s">
        <v>2313</v>
      </c>
      <c r="D2364" s="1" t="s">
        <v>2298</v>
      </c>
      <c r="E2364" s="1" t="s">
        <v>20</v>
      </c>
      <c r="F2364" s="1" t="s">
        <v>72</v>
      </c>
      <c r="G2364" s="1" t="s">
        <v>6053</v>
      </c>
      <c r="H2364" s="1">
        <v>100012945</v>
      </c>
      <c r="I2364" s="1">
        <v>1</v>
      </c>
      <c r="J2364" s="1" t="s">
        <v>4242</v>
      </c>
      <c r="K2364" s="1" t="s">
        <v>3756</v>
      </c>
      <c r="L2364" s="1" t="s">
        <v>15</v>
      </c>
      <c r="M2364" s="1" t="s">
        <v>9</v>
      </c>
    </row>
    <row r="2365" spans="1:13">
      <c r="A2365" s="1">
        <v>100012949</v>
      </c>
      <c r="B2365" s="1" t="s">
        <v>2314</v>
      </c>
      <c r="C2365" s="1" t="s">
        <v>2313</v>
      </c>
      <c r="D2365" s="1" t="s">
        <v>167</v>
      </c>
      <c r="E2365" s="1" t="s">
        <v>20</v>
      </c>
      <c r="F2365" s="1" t="s">
        <v>167</v>
      </c>
      <c r="G2365" s="1" t="s">
        <v>6053</v>
      </c>
      <c r="H2365" s="1">
        <v>100012949</v>
      </c>
      <c r="I2365" s="1">
        <v>1</v>
      </c>
      <c r="J2365" s="1" t="s">
        <v>4243</v>
      </c>
      <c r="K2365" s="1" t="s">
        <v>3756</v>
      </c>
      <c r="L2365" s="1" t="s">
        <v>15</v>
      </c>
      <c r="M2365" s="1" t="s">
        <v>9</v>
      </c>
    </row>
    <row r="2366" spans="1:13">
      <c r="A2366" s="1">
        <v>100012951</v>
      </c>
      <c r="B2366" s="1" t="s">
        <v>2314</v>
      </c>
      <c r="C2366" s="1" t="s">
        <v>2313</v>
      </c>
      <c r="D2366" s="1" t="s">
        <v>4244</v>
      </c>
      <c r="E2366" s="1" t="s">
        <v>11</v>
      </c>
      <c r="F2366" s="1" t="s">
        <v>12</v>
      </c>
      <c r="G2366" s="1" t="s">
        <v>6054</v>
      </c>
      <c r="H2366" s="1">
        <v>100017499</v>
      </c>
      <c r="I2366" s="1">
        <v>3</v>
      </c>
      <c r="J2366" s="1" t="s">
        <v>4245</v>
      </c>
      <c r="K2366" s="1" t="s">
        <v>3756</v>
      </c>
      <c r="L2366" s="1" t="s">
        <v>15</v>
      </c>
      <c r="M2366" s="1" t="s">
        <v>9</v>
      </c>
    </row>
    <row r="2367" spans="1:13">
      <c r="A2367" s="1">
        <v>100012952</v>
      </c>
      <c r="B2367" s="1" t="s">
        <v>2314</v>
      </c>
      <c r="C2367" s="1" t="s">
        <v>2313</v>
      </c>
      <c r="D2367" s="1" t="s">
        <v>4246</v>
      </c>
      <c r="E2367" s="1" t="s">
        <v>27</v>
      </c>
      <c r="F2367" s="1" t="s">
        <v>18</v>
      </c>
      <c r="G2367" s="1" t="s">
        <v>6054</v>
      </c>
      <c r="H2367" s="1">
        <v>100017499</v>
      </c>
      <c r="I2367" s="1">
        <v>3</v>
      </c>
      <c r="J2367" s="1" t="s">
        <v>4245</v>
      </c>
      <c r="K2367" s="1" t="s">
        <v>3756</v>
      </c>
      <c r="L2367" s="1" t="s">
        <v>15</v>
      </c>
      <c r="M2367" s="1" t="s">
        <v>9</v>
      </c>
    </row>
    <row r="2368" spans="1:13">
      <c r="A2368" s="1">
        <v>100012959</v>
      </c>
      <c r="B2368" s="1" t="s">
        <v>2314</v>
      </c>
      <c r="C2368" s="1" t="s">
        <v>2313</v>
      </c>
      <c r="D2368" s="1" t="s">
        <v>4247</v>
      </c>
      <c r="E2368" s="1" t="s">
        <v>96</v>
      </c>
      <c r="F2368" s="1" t="s">
        <v>97</v>
      </c>
      <c r="G2368" s="1" t="s">
        <v>6053</v>
      </c>
      <c r="H2368" s="1">
        <v>100012959</v>
      </c>
      <c r="I2368" s="1">
        <v>2</v>
      </c>
      <c r="J2368" s="1" t="s">
        <v>4248</v>
      </c>
      <c r="K2368" s="1" t="s">
        <v>4249</v>
      </c>
      <c r="L2368" s="1" t="s">
        <v>44</v>
      </c>
      <c r="M2368" s="1" t="s">
        <v>9</v>
      </c>
    </row>
    <row r="2369" spans="1:13">
      <c r="A2369" s="1">
        <v>100012960</v>
      </c>
      <c r="B2369" s="1" t="s">
        <v>2314</v>
      </c>
      <c r="C2369" s="1" t="s">
        <v>2313</v>
      </c>
      <c r="D2369" s="1" t="s">
        <v>4250</v>
      </c>
      <c r="E2369" s="1" t="s">
        <v>20</v>
      </c>
      <c r="F2369" s="1" t="s">
        <v>72</v>
      </c>
      <c r="G2369" s="1" t="s">
        <v>6053</v>
      </c>
      <c r="H2369" s="1">
        <v>100012960</v>
      </c>
      <c r="I2369" s="1">
        <v>5</v>
      </c>
      <c r="J2369" s="1" t="s">
        <v>4248</v>
      </c>
      <c r="K2369" s="1" t="s">
        <v>4249</v>
      </c>
      <c r="L2369" s="1" t="s">
        <v>44</v>
      </c>
      <c r="M2369" s="1" t="s">
        <v>9</v>
      </c>
    </row>
    <row r="2370" spans="1:13">
      <c r="A2370" s="1">
        <v>100012977</v>
      </c>
      <c r="B2370" s="1" t="s">
        <v>2314</v>
      </c>
      <c r="C2370" s="1" t="s">
        <v>2313</v>
      </c>
      <c r="D2370" s="1" t="s">
        <v>12</v>
      </c>
      <c r="E2370" s="1" t="s">
        <v>11</v>
      </c>
      <c r="F2370" s="1" t="s">
        <v>12</v>
      </c>
      <c r="G2370" s="1" t="s">
        <v>6053</v>
      </c>
      <c r="H2370" s="1">
        <v>100012977</v>
      </c>
      <c r="I2370" s="1">
        <v>1</v>
      </c>
      <c r="J2370" s="1" t="s">
        <v>4251</v>
      </c>
      <c r="K2370" s="1" t="s">
        <v>4194</v>
      </c>
      <c r="L2370" s="1" t="s">
        <v>32</v>
      </c>
      <c r="M2370" s="1" t="s">
        <v>9</v>
      </c>
    </row>
    <row r="2371" spans="1:13">
      <c r="A2371" s="1">
        <v>100012981</v>
      </c>
      <c r="B2371" s="1" t="s">
        <v>2314</v>
      </c>
      <c r="C2371" s="1" t="s">
        <v>2313</v>
      </c>
      <c r="D2371" s="1" t="s">
        <v>12</v>
      </c>
      <c r="E2371" s="1" t="s">
        <v>11</v>
      </c>
      <c r="F2371" s="1" t="s">
        <v>12</v>
      </c>
      <c r="G2371" s="1" t="s">
        <v>6053</v>
      </c>
      <c r="H2371" s="1">
        <v>100012981</v>
      </c>
      <c r="I2371" s="1">
        <v>1</v>
      </c>
      <c r="J2371" s="1" t="s">
        <v>4252</v>
      </c>
      <c r="K2371" s="1" t="s">
        <v>4194</v>
      </c>
      <c r="L2371" s="1" t="s">
        <v>32</v>
      </c>
      <c r="M2371" s="1" t="s">
        <v>9</v>
      </c>
    </row>
    <row r="2372" spans="1:13">
      <c r="A2372" s="1">
        <v>100012985</v>
      </c>
      <c r="B2372" s="1" t="s">
        <v>2314</v>
      </c>
      <c r="C2372" s="1" t="s">
        <v>2313</v>
      </c>
      <c r="D2372" s="1" t="s">
        <v>4253</v>
      </c>
      <c r="E2372" s="1" t="s">
        <v>27</v>
      </c>
      <c r="F2372" s="1" t="s">
        <v>18</v>
      </c>
      <c r="G2372" s="1" t="s">
        <v>6053</v>
      </c>
      <c r="H2372" s="1">
        <v>100012985</v>
      </c>
      <c r="I2372" s="1">
        <v>1</v>
      </c>
      <c r="J2372" s="1" t="s">
        <v>4254</v>
      </c>
      <c r="K2372" s="1" t="s">
        <v>3759</v>
      </c>
      <c r="L2372" s="1" t="s">
        <v>39</v>
      </c>
      <c r="M2372" s="1" t="s">
        <v>9</v>
      </c>
    </row>
    <row r="2373" spans="1:13">
      <c r="A2373" s="1">
        <v>100012989</v>
      </c>
      <c r="B2373" s="1" t="s">
        <v>2314</v>
      </c>
      <c r="C2373" s="1" t="s">
        <v>2313</v>
      </c>
      <c r="D2373" s="1" t="s">
        <v>12</v>
      </c>
      <c r="E2373" s="1" t="s">
        <v>11</v>
      </c>
      <c r="F2373" s="1" t="s">
        <v>12</v>
      </c>
      <c r="G2373" s="1" t="s">
        <v>6053</v>
      </c>
      <c r="H2373" s="1">
        <v>100012989</v>
      </c>
      <c r="I2373" s="1">
        <v>1</v>
      </c>
      <c r="J2373" s="1" t="s">
        <v>4255</v>
      </c>
      <c r="K2373" s="1" t="s">
        <v>4194</v>
      </c>
      <c r="L2373" s="1" t="s">
        <v>32</v>
      </c>
      <c r="M2373" s="1" t="s">
        <v>9</v>
      </c>
    </row>
    <row r="2374" spans="1:13">
      <c r="A2374" s="1">
        <v>100012995</v>
      </c>
      <c r="B2374" s="1" t="s">
        <v>2314</v>
      </c>
      <c r="C2374" s="1" t="s">
        <v>2313</v>
      </c>
      <c r="D2374" s="1" t="s">
        <v>127</v>
      </c>
      <c r="E2374" s="1" t="s">
        <v>126</v>
      </c>
      <c r="F2374" s="1" t="s">
        <v>127</v>
      </c>
      <c r="G2374" s="1" t="s">
        <v>6053</v>
      </c>
      <c r="H2374" s="1">
        <v>100012995</v>
      </c>
      <c r="I2374" s="1">
        <v>1</v>
      </c>
      <c r="J2374" s="1" t="s">
        <v>4256</v>
      </c>
      <c r="K2374" s="1" t="s">
        <v>3756</v>
      </c>
      <c r="L2374" s="1" t="s">
        <v>15</v>
      </c>
      <c r="M2374" s="1" t="s">
        <v>9</v>
      </c>
    </row>
    <row r="2375" spans="1:13">
      <c r="A2375" s="1">
        <v>100013001</v>
      </c>
      <c r="B2375" s="1" t="s">
        <v>2314</v>
      </c>
      <c r="C2375" s="1" t="s">
        <v>2313</v>
      </c>
      <c r="D2375" s="1" t="s">
        <v>390</v>
      </c>
      <c r="E2375" s="1" t="s">
        <v>20</v>
      </c>
      <c r="F2375" s="1" t="s">
        <v>72</v>
      </c>
      <c r="G2375" s="1" t="s">
        <v>6053</v>
      </c>
      <c r="H2375" s="1">
        <v>100013001</v>
      </c>
      <c r="I2375" s="1">
        <v>1</v>
      </c>
      <c r="J2375" s="1" t="s">
        <v>4257</v>
      </c>
      <c r="K2375" s="1" t="s">
        <v>3756</v>
      </c>
      <c r="L2375" s="1" t="s">
        <v>15</v>
      </c>
      <c r="M2375" s="1" t="s">
        <v>9</v>
      </c>
    </row>
    <row r="2376" spans="1:13">
      <c r="A2376" s="1">
        <v>100013015</v>
      </c>
      <c r="B2376" s="1" t="s">
        <v>2314</v>
      </c>
      <c r="C2376" s="1" t="s">
        <v>2313</v>
      </c>
      <c r="D2376" s="1" t="s">
        <v>12</v>
      </c>
      <c r="E2376" s="1" t="s">
        <v>11</v>
      </c>
      <c r="F2376" s="1" t="s">
        <v>407</v>
      </c>
      <c r="G2376" s="1" t="s">
        <v>6053</v>
      </c>
      <c r="H2376" s="1">
        <v>100013015</v>
      </c>
      <c r="I2376" s="1">
        <v>1</v>
      </c>
      <c r="J2376" s="1" t="s">
        <v>4258</v>
      </c>
      <c r="K2376" s="1" t="s">
        <v>4259</v>
      </c>
      <c r="L2376" s="1" t="s">
        <v>32</v>
      </c>
      <c r="M2376" s="1" t="s">
        <v>9</v>
      </c>
    </row>
    <row r="2377" spans="1:13">
      <c r="A2377" s="1">
        <v>100013016</v>
      </c>
      <c r="B2377" s="1" t="s">
        <v>2314</v>
      </c>
      <c r="C2377" s="1" t="s">
        <v>2313</v>
      </c>
      <c r="D2377" s="1" t="s">
        <v>12</v>
      </c>
      <c r="E2377" s="1" t="s">
        <v>11</v>
      </c>
      <c r="F2377" s="1" t="s">
        <v>407</v>
      </c>
      <c r="G2377" s="1" t="s">
        <v>6053</v>
      </c>
      <c r="H2377" s="1">
        <v>100013016</v>
      </c>
      <c r="I2377" s="1">
        <v>2</v>
      </c>
      <c r="J2377" s="1" t="s">
        <v>4260</v>
      </c>
      <c r="K2377" s="1" t="s">
        <v>4261</v>
      </c>
      <c r="L2377" s="1" t="s">
        <v>32</v>
      </c>
      <c r="M2377" s="1" t="s">
        <v>16</v>
      </c>
    </row>
    <row r="2378" spans="1:13">
      <c r="A2378" s="1">
        <v>100013019</v>
      </c>
      <c r="B2378" s="1" t="s">
        <v>2314</v>
      </c>
      <c r="C2378" s="1" t="s">
        <v>2313</v>
      </c>
      <c r="D2378" s="1" t="s">
        <v>4262</v>
      </c>
      <c r="E2378" s="1" t="s">
        <v>11</v>
      </c>
      <c r="F2378" s="1" t="s">
        <v>12</v>
      </c>
      <c r="G2378" s="1" t="s">
        <v>6053</v>
      </c>
      <c r="H2378" s="1">
        <v>100013019</v>
      </c>
      <c r="I2378" s="1">
        <v>1</v>
      </c>
      <c r="J2378" s="1" t="s">
        <v>4263</v>
      </c>
      <c r="K2378" s="1" t="s">
        <v>3759</v>
      </c>
      <c r="L2378" s="1" t="s">
        <v>39</v>
      </c>
      <c r="M2378" s="1" t="s">
        <v>9</v>
      </c>
    </row>
    <row r="2379" spans="1:13">
      <c r="A2379" s="1">
        <v>100013028</v>
      </c>
      <c r="B2379" s="1" t="s">
        <v>2314</v>
      </c>
      <c r="C2379" s="1" t="s">
        <v>2313</v>
      </c>
      <c r="D2379" s="1" t="s">
        <v>12</v>
      </c>
      <c r="E2379" s="1" t="s">
        <v>11</v>
      </c>
      <c r="F2379" s="1" t="s">
        <v>407</v>
      </c>
      <c r="G2379" s="1" t="s">
        <v>6053</v>
      </c>
      <c r="H2379" s="1">
        <v>100013028</v>
      </c>
      <c r="I2379" s="1">
        <v>1</v>
      </c>
      <c r="J2379" s="1" t="s">
        <v>4264</v>
      </c>
      <c r="K2379" s="1" t="s">
        <v>4265</v>
      </c>
      <c r="L2379" s="1" t="s">
        <v>32</v>
      </c>
      <c r="M2379" s="1" t="s">
        <v>16</v>
      </c>
    </row>
    <row r="2380" spans="1:13">
      <c r="A2380" s="1">
        <v>100013031</v>
      </c>
      <c r="B2380" s="1" t="s">
        <v>2314</v>
      </c>
      <c r="C2380" s="1" t="s">
        <v>2313</v>
      </c>
      <c r="D2380" s="1" t="s">
        <v>176</v>
      </c>
      <c r="E2380" s="1" t="s">
        <v>11</v>
      </c>
      <c r="F2380" s="1" t="s">
        <v>12</v>
      </c>
      <c r="G2380" s="1" t="s">
        <v>6053</v>
      </c>
      <c r="H2380" s="1">
        <v>100013031</v>
      </c>
      <c r="I2380" s="1">
        <v>1</v>
      </c>
      <c r="J2380" s="1" t="s">
        <v>4266</v>
      </c>
      <c r="K2380" s="1" t="s">
        <v>4267</v>
      </c>
      <c r="L2380" s="1" t="s">
        <v>32</v>
      </c>
      <c r="M2380" s="1" t="s">
        <v>16</v>
      </c>
    </row>
    <row r="2381" spans="1:13">
      <c r="A2381" s="1">
        <v>100013039</v>
      </c>
      <c r="B2381" s="1" t="s">
        <v>2314</v>
      </c>
      <c r="C2381" s="1" t="s">
        <v>2313</v>
      </c>
      <c r="D2381" s="1" t="s">
        <v>176</v>
      </c>
      <c r="E2381" s="1" t="s">
        <v>11</v>
      </c>
      <c r="F2381" s="1" t="s">
        <v>12</v>
      </c>
      <c r="G2381" s="1" t="s">
        <v>6053</v>
      </c>
      <c r="H2381" s="1">
        <v>100013039</v>
      </c>
      <c r="I2381" s="1">
        <v>4</v>
      </c>
      <c r="J2381" s="1" t="s">
        <v>4268</v>
      </c>
      <c r="K2381" s="1" t="s">
        <v>4269</v>
      </c>
      <c r="L2381" s="1" t="s">
        <v>32</v>
      </c>
      <c r="M2381" s="1" t="s">
        <v>9</v>
      </c>
    </row>
    <row r="2382" spans="1:13">
      <c r="A2382" s="1">
        <v>100013045</v>
      </c>
      <c r="B2382" s="1" t="s">
        <v>2314</v>
      </c>
      <c r="C2382" s="1" t="s">
        <v>2313</v>
      </c>
      <c r="D2382" s="1" t="s">
        <v>12</v>
      </c>
      <c r="E2382" s="1" t="s">
        <v>11</v>
      </c>
      <c r="F2382" s="1" t="s">
        <v>407</v>
      </c>
      <c r="G2382" s="1" t="s">
        <v>6053</v>
      </c>
      <c r="H2382" s="1">
        <v>100013045</v>
      </c>
      <c r="I2382" s="1">
        <v>1</v>
      </c>
      <c r="J2382" s="1" t="s">
        <v>4270</v>
      </c>
      <c r="K2382" s="1" t="s">
        <v>4271</v>
      </c>
      <c r="L2382" s="1" t="s">
        <v>32</v>
      </c>
      <c r="M2382" s="1" t="s">
        <v>16</v>
      </c>
    </row>
    <row r="2383" spans="1:13">
      <c r="A2383" s="1">
        <v>100013047</v>
      </c>
      <c r="B2383" s="1" t="s">
        <v>2314</v>
      </c>
      <c r="C2383" s="1" t="s">
        <v>2313</v>
      </c>
      <c r="D2383" s="1" t="s">
        <v>176</v>
      </c>
      <c r="E2383" s="1" t="s">
        <v>11</v>
      </c>
      <c r="F2383" s="1" t="s">
        <v>12</v>
      </c>
      <c r="G2383" s="1" t="s">
        <v>6053</v>
      </c>
      <c r="H2383" s="1">
        <v>100013047</v>
      </c>
      <c r="I2383" s="1">
        <v>1</v>
      </c>
      <c r="J2383" s="1" t="s">
        <v>4272</v>
      </c>
      <c r="K2383" s="1" t="s">
        <v>4273</v>
      </c>
      <c r="L2383" s="1" t="s">
        <v>32</v>
      </c>
      <c r="M2383" s="1" t="s">
        <v>9</v>
      </c>
    </row>
    <row r="2384" spans="1:13">
      <c r="A2384" s="1">
        <v>100013055</v>
      </c>
      <c r="B2384" s="1" t="s">
        <v>2314</v>
      </c>
      <c r="C2384" s="1" t="s">
        <v>2313</v>
      </c>
      <c r="D2384" s="1" t="s">
        <v>12</v>
      </c>
      <c r="E2384" s="1" t="s">
        <v>11</v>
      </c>
      <c r="F2384" s="1" t="s">
        <v>12</v>
      </c>
      <c r="G2384" s="1" t="s">
        <v>6053</v>
      </c>
      <c r="H2384" s="1">
        <v>100013055</v>
      </c>
      <c r="I2384" s="1">
        <v>1</v>
      </c>
      <c r="J2384" s="1" t="s">
        <v>4274</v>
      </c>
      <c r="K2384" s="1" t="s">
        <v>4275</v>
      </c>
      <c r="L2384" s="1" t="s">
        <v>32</v>
      </c>
      <c r="M2384" s="1" t="s">
        <v>9</v>
      </c>
    </row>
    <row r="2385" spans="1:13">
      <c r="A2385" s="1">
        <v>100013060</v>
      </c>
      <c r="B2385" s="1" t="s">
        <v>2314</v>
      </c>
      <c r="C2385" s="1" t="s">
        <v>2313</v>
      </c>
      <c r="D2385" s="1" t="s">
        <v>176</v>
      </c>
      <c r="E2385" s="1" t="s">
        <v>11</v>
      </c>
      <c r="F2385" s="1" t="s">
        <v>12</v>
      </c>
      <c r="G2385" s="1" t="s">
        <v>6053</v>
      </c>
      <c r="H2385" s="1">
        <v>100013060</v>
      </c>
      <c r="I2385" s="1">
        <v>1</v>
      </c>
      <c r="J2385" s="1" t="s">
        <v>4276</v>
      </c>
      <c r="K2385" s="1" t="s">
        <v>4277</v>
      </c>
      <c r="L2385" s="1" t="s">
        <v>32</v>
      </c>
      <c r="M2385" s="1" t="s">
        <v>16</v>
      </c>
    </row>
    <row r="2386" spans="1:13">
      <c r="A2386" s="1">
        <v>100013065</v>
      </c>
      <c r="B2386" s="1" t="s">
        <v>2314</v>
      </c>
      <c r="C2386" s="1" t="s">
        <v>2313</v>
      </c>
      <c r="D2386" s="1" t="s">
        <v>176</v>
      </c>
      <c r="E2386" s="1" t="s">
        <v>11</v>
      </c>
      <c r="F2386" s="1" t="s">
        <v>12</v>
      </c>
      <c r="G2386" s="1" t="s">
        <v>6053</v>
      </c>
      <c r="H2386" s="1">
        <v>100013065</v>
      </c>
      <c r="I2386" s="1">
        <v>2</v>
      </c>
      <c r="J2386" s="1" t="s">
        <v>4278</v>
      </c>
      <c r="K2386" s="1" t="s">
        <v>4279</v>
      </c>
      <c r="L2386" s="1" t="s">
        <v>32</v>
      </c>
      <c r="M2386" s="1" t="s">
        <v>9</v>
      </c>
    </row>
    <row r="2387" spans="1:13">
      <c r="A2387" s="1">
        <v>100013066</v>
      </c>
      <c r="B2387" s="1" t="s">
        <v>2314</v>
      </c>
      <c r="C2387" s="1" t="s">
        <v>2313</v>
      </c>
      <c r="D2387" s="1" t="s">
        <v>176</v>
      </c>
      <c r="E2387" s="1" t="s">
        <v>11</v>
      </c>
      <c r="F2387" s="1" t="s">
        <v>12</v>
      </c>
      <c r="G2387" s="1" t="s">
        <v>6053</v>
      </c>
      <c r="H2387" s="1">
        <v>100013066</v>
      </c>
      <c r="I2387" s="1">
        <v>1</v>
      </c>
      <c r="J2387" s="1" t="s">
        <v>4280</v>
      </c>
      <c r="K2387" s="1" t="s">
        <v>4281</v>
      </c>
      <c r="L2387" s="1" t="s">
        <v>32</v>
      </c>
      <c r="M2387" s="1" t="s">
        <v>9</v>
      </c>
    </row>
    <row r="2388" spans="1:13">
      <c r="A2388" s="1">
        <v>100013080</v>
      </c>
      <c r="B2388" s="1" t="s">
        <v>2314</v>
      </c>
      <c r="C2388" s="1" t="s">
        <v>2313</v>
      </c>
      <c r="D2388" s="1" t="s">
        <v>12</v>
      </c>
      <c r="E2388" s="1" t="s">
        <v>11</v>
      </c>
      <c r="F2388" s="1" t="s">
        <v>12</v>
      </c>
      <c r="G2388" s="1" t="s">
        <v>6053</v>
      </c>
      <c r="H2388" s="1">
        <v>100013080</v>
      </c>
      <c r="I2388" s="1">
        <v>2</v>
      </c>
      <c r="J2388" s="1" t="s">
        <v>4282</v>
      </c>
      <c r="K2388" s="1" t="s">
        <v>4283</v>
      </c>
      <c r="L2388" s="1" t="s">
        <v>32</v>
      </c>
      <c r="M2388" s="1" t="s">
        <v>16</v>
      </c>
    </row>
    <row r="2389" spans="1:13">
      <c r="A2389" s="1">
        <v>100013085</v>
      </c>
      <c r="B2389" s="1" t="s">
        <v>2314</v>
      </c>
      <c r="C2389" s="1" t="s">
        <v>2313</v>
      </c>
      <c r="D2389" s="1" t="s">
        <v>12</v>
      </c>
      <c r="E2389" s="1" t="s">
        <v>11</v>
      </c>
      <c r="F2389" s="1" t="s">
        <v>407</v>
      </c>
      <c r="G2389" s="1" t="s">
        <v>6053</v>
      </c>
      <c r="H2389" s="1">
        <v>100013085</v>
      </c>
      <c r="I2389" s="1">
        <v>1</v>
      </c>
      <c r="J2389" s="1" t="s">
        <v>4284</v>
      </c>
      <c r="K2389" s="1" t="s">
        <v>4285</v>
      </c>
      <c r="L2389" s="1" t="s">
        <v>32</v>
      </c>
      <c r="M2389" s="1" t="s">
        <v>9</v>
      </c>
    </row>
    <row r="2390" spans="1:13">
      <c r="A2390" s="1">
        <v>100013091</v>
      </c>
      <c r="B2390" s="1" t="s">
        <v>2314</v>
      </c>
      <c r="C2390" s="1" t="s">
        <v>2313</v>
      </c>
      <c r="D2390" s="1" t="s">
        <v>12</v>
      </c>
      <c r="E2390" s="1" t="s">
        <v>11</v>
      </c>
      <c r="F2390" s="1" t="s">
        <v>407</v>
      </c>
      <c r="G2390" s="1" t="s">
        <v>6053</v>
      </c>
      <c r="H2390" s="1">
        <v>100013091</v>
      </c>
      <c r="I2390" s="1">
        <v>1</v>
      </c>
      <c r="J2390" s="1" t="s">
        <v>4286</v>
      </c>
      <c r="K2390" s="1" t="s">
        <v>4287</v>
      </c>
      <c r="L2390" s="1" t="s">
        <v>32</v>
      </c>
      <c r="M2390" s="1" t="s">
        <v>9</v>
      </c>
    </row>
    <row r="2391" spans="1:13">
      <c r="A2391" s="1">
        <v>100013099</v>
      </c>
      <c r="B2391" s="1" t="s">
        <v>2314</v>
      </c>
      <c r="C2391" s="1" t="s">
        <v>2313</v>
      </c>
      <c r="D2391" s="1" t="s">
        <v>12</v>
      </c>
      <c r="E2391" s="1" t="s">
        <v>11</v>
      </c>
      <c r="F2391" s="1" t="s">
        <v>407</v>
      </c>
      <c r="G2391" s="1" t="s">
        <v>6053</v>
      </c>
      <c r="H2391" s="1">
        <v>100013099</v>
      </c>
      <c r="I2391" s="1">
        <v>2</v>
      </c>
      <c r="J2391" s="1" t="s">
        <v>4288</v>
      </c>
      <c r="K2391" s="1" t="s">
        <v>4289</v>
      </c>
      <c r="L2391" s="1" t="s">
        <v>32</v>
      </c>
      <c r="M2391" s="1" t="s">
        <v>9</v>
      </c>
    </row>
    <row r="2392" spans="1:13">
      <c r="A2392" s="1">
        <v>100013104</v>
      </c>
      <c r="B2392" s="1" t="s">
        <v>2314</v>
      </c>
      <c r="C2392" s="1" t="s">
        <v>2313</v>
      </c>
      <c r="D2392" s="1" t="s">
        <v>176</v>
      </c>
      <c r="E2392" s="1" t="s">
        <v>11</v>
      </c>
      <c r="F2392" s="1" t="s">
        <v>407</v>
      </c>
      <c r="G2392" s="1" t="s">
        <v>6053</v>
      </c>
      <c r="H2392" s="1">
        <v>100013104</v>
      </c>
      <c r="I2392" s="1">
        <v>1</v>
      </c>
      <c r="J2392" s="1" t="s">
        <v>4290</v>
      </c>
      <c r="K2392" s="1" t="s">
        <v>4291</v>
      </c>
      <c r="L2392" s="1" t="s">
        <v>32</v>
      </c>
      <c r="M2392" s="1" t="s">
        <v>16</v>
      </c>
    </row>
    <row r="2393" spans="1:13">
      <c r="A2393" s="1">
        <v>100013112</v>
      </c>
      <c r="B2393" s="1" t="s">
        <v>2314</v>
      </c>
      <c r="C2393" s="1" t="s">
        <v>4293</v>
      </c>
      <c r="D2393" s="1" t="s">
        <v>12</v>
      </c>
      <c r="E2393" s="1" t="s">
        <v>11</v>
      </c>
      <c r="F2393" s="1" t="s">
        <v>407</v>
      </c>
      <c r="G2393" s="1" t="s">
        <v>6053</v>
      </c>
      <c r="H2393" s="1">
        <v>100013112</v>
      </c>
      <c r="I2393" s="1">
        <v>1</v>
      </c>
      <c r="J2393" s="1" t="s">
        <v>4292</v>
      </c>
      <c r="K2393" s="1" t="s">
        <v>4294</v>
      </c>
      <c r="L2393" s="1" t="s">
        <v>32</v>
      </c>
      <c r="M2393" s="1" t="s">
        <v>16</v>
      </c>
    </row>
    <row r="2394" spans="1:13">
      <c r="A2394" s="1">
        <v>100013117</v>
      </c>
      <c r="B2394" s="1" t="s">
        <v>2314</v>
      </c>
      <c r="C2394" s="1" t="s">
        <v>4293</v>
      </c>
      <c r="D2394" s="1" t="s">
        <v>176</v>
      </c>
      <c r="E2394" s="1" t="s">
        <v>11</v>
      </c>
      <c r="F2394" s="1" t="s">
        <v>12</v>
      </c>
      <c r="G2394" s="1" t="s">
        <v>6053</v>
      </c>
      <c r="H2394" s="1">
        <v>100013117</v>
      </c>
      <c r="I2394" s="1">
        <v>1</v>
      </c>
      <c r="J2394" s="1" t="s">
        <v>4295</v>
      </c>
      <c r="K2394" s="1" t="s">
        <v>2841</v>
      </c>
      <c r="L2394" s="1" t="s">
        <v>32</v>
      </c>
      <c r="M2394" s="1" t="s">
        <v>16</v>
      </c>
    </row>
    <row r="2395" spans="1:13">
      <c r="A2395" s="1">
        <v>100013128</v>
      </c>
      <c r="B2395" s="1" t="s">
        <v>2314</v>
      </c>
      <c r="C2395" s="1" t="s">
        <v>4293</v>
      </c>
      <c r="D2395" s="1" t="s">
        <v>12</v>
      </c>
      <c r="E2395" s="1" t="s">
        <v>11</v>
      </c>
      <c r="F2395" s="1" t="s">
        <v>407</v>
      </c>
      <c r="G2395" s="1" t="s">
        <v>6053</v>
      </c>
      <c r="H2395" s="1">
        <v>100013128</v>
      </c>
      <c r="I2395" s="1">
        <v>1</v>
      </c>
      <c r="J2395" s="1" t="s">
        <v>4296</v>
      </c>
      <c r="K2395" s="1" t="s">
        <v>4297</v>
      </c>
      <c r="L2395" s="1" t="s">
        <v>32</v>
      </c>
      <c r="M2395" s="1" t="s">
        <v>16</v>
      </c>
    </row>
    <row r="2396" spans="1:13">
      <c r="A2396" s="1">
        <v>100013129</v>
      </c>
      <c r="B2396" s="1" t="s">
        <v>2314</v>
      </c>
      <c r="C2396" s="1" t="s">
        <v>4293</v>
      </c>
      <c r="D2396" s="1" t="s">
        <v>176</v>
      </c>
      <c r="E2396" s="1" t="s">
        <v>11</v>
      </c>
      <c r="F2396" s="1" t="s">
        <v>407</v>
      </c>
      <c r="G2396" s="1" t="s">
        <v>6053</v>
      </c>
      <c r="H2396" s="1">
        <v>100013129</v>
      </c>
      <c r="I2396" s="1">
        <v>1</v>
      </c>
      <c r="J2396" s="1" t="s">
        <v>4298</v>
      </c>
      <c r="K2396" s="1" t="s">
        <v>4299</v>
      </c>
      <c r="L2396" s="1" t="s">
        <v>32</v>
      </c>
      <c r="M2396" s="1" t="s">
        <v>16</v>
      </c>
    </row>
    <row r="2397" spans="1:13">
      <c r="A2397" s="1">
        <v>100013136</v>
      </c>
      <c r="B2397" s="1" t="s">
        <v>2314</v>
      </c>
      <c r="C2397" s="1" t="s">
        <v>4293</v>
      </c>
      <c r="D2397" s="1" t="s">
        <v>12</v>
      </c>
      <c r="E2397" s="1" t="s">
        <v>11</v>
      </c>
      <c r="F2397" s="1" t="s">
        <v>407</v>
      </c>
      <c r="G2397" s="1" t="s">
        <v>6053</v>
      </c>
      <c r="H2397" s="1">
        <v>100013136</v>
      </c>
      <c r="I2397" s="1">
        <v>1</v>
      </c>
      <c r="J2397" s="1" t="s">
        <v>4300</v>
      </c>
      <c r="K2397" s="1" t="s">
        <v>4301</v>
      </c>
      <c r="L2397" s="1" t="s">
        <v>32</v>
      </c>
      <c r="M2397" s="1" t="s">
        <v>16</v>
      </c>
    </row>
    <row r="2398" spans="1:13">
      <c r="A2398" s="1">
        <v>100013142</v>
      </c>
      <c r="B2398" s="1" t="s">
        <v>2314</v>
      </c>
      <c r="C2398" s="1" t="s">
        <v>4293</v>
      </c>
      <c r="D2398" s="1" t="s">
        <v>12</v>
      </c>
      <c r="E2398" s="1" t="s">
        <v>11</v>
      </c>
      <c r="F2398" s="1" t="s">
        <v>407</v>
      </c>
      <c r="G2398" s="1" t="s">
        <v>6053</v>
      </c>
      <c r="H2398" s="1">
        <v>100013142</v>
      </c>
      <c r="I2398" s="1">
        <v>1</v>
      </c>
      <c r="J2398" s="1" t="s">
        <v>4302</v>
      </c>
      <c r="K2398" s="1" t="s">
        <v>4303</v>
      </c>
      <c r="L2398" s="1" t="s">
        <v>32</v>
      </c>
      <c r="M2398" s="1" t="s">
        <v>16</v>
      </c>
    </row>
    <row r="2399" spans="1:13">
      <c r="A2399" s="1">
        <v>100013152</v>
      </c>
      <c r="B2399" s="1" t="s">
        <v>2314</v>
      </c>
      <c r="C2399" s="1" t="s">
        <v>4293</v>
      </c>
      <c r="D2399" s="1" t="s">
        <v>12</v>
      </c>
      <c r="E2399" s="1" t="s">
        <v>11</v>
      </c>
      <c r="F2399" s="1" t="s">
        <v>407</v>
      </c>
      <c r="G2399" s="1" t="s">
        <v>6053</v>
      </c>
      <c r="H2399" s="1">
        <v>100013152</v>
      </c>
      <c r="I2399" s="1">
        <v>1</v>
      </c>
      <c r="J2399" s="1" t="s">
        <v>4304</v>
      </c>
      <c r="K2399" s="1" t="s">
        <v>4305</v>
      </c>
      <c r="L2399" s="1" t="s">
        <v>32</v>
      </c>
      <c r="M2399" s="1" t="s">
        <v>16</v>
      </c>
    </row>
    <row r="2400" spans="1:13">
      <c r="A2400" s="1">
        <v>100013154</v>
      </c>
      <c r="B2400" s="1" t="s">
        <v>2314</v>
      </c>
      <c r="C2400" s="1" t="s">
        <v>4293</v>
      </c>
      <c r="D2400" s="1" t="s">
        <v>12</v>
      </c>
      <c r="E2400" s="1" t="s">
        <v>11</v>
      </c>
      <c r="F2400" s="1" t="s">
        <v>12</v>
      </c>
      <c r="G2400" s="1" t="s">
        <v>6053</v>
      </c>
      <c r="H2400" s="1">
        <v>100013154</v>
      </c>
      <c r="I2400" s="1">
        <v>1</v>
      </c>
      <c r="J2400" s="1" t="s">
        <v>4306</v>
      </c>
      <c r="K2400" s="1" t="s">
        <v>4307</v>
      </c>
      <c r="L2400" s="1" t="s">
        <v>32</v>
      </c>
      <c r="M2400" s="1" t="s">
        <v>69</v>
      </c>
    </row>
    <row r="2401" spans="1:13">
      <c r="A2401" s="1">
        <v>100013161</v>
      </c>
      <c r="B2401" s="1" t="s">
        <v>2314</v>
      </c>
      <c r="C2401" s="1" t="s">
        <v>4293</v>
      </c>
      <c r="D2401" s="1" t="s">
        <v>46</v>
      </c>
      <c r="E2401" s="1" t="s">
        <v>2</v>
      </c>
      <c r="F2401" s="1" t="s">
        <v>46</v>
      </c>
      <c r="G2401" s="1" t="s">
        <v>6053</v>
      </c>
      <c r="H2401" s="1">
        <v>100013161</v>
      </c>
      <c r="I2401" s="1">
        <v>2</v>
      </c>
      <c r="J2401" s="1" t="s">
        <v>4308</v>
      </c>
      <c r="K2401" s="1" t="s">
        <v>3750</v>
      </c>
      <c r="L2401" s="1" t="s">
        <v>8</v>
      </c>
      <c r="M2401" s="1" t="s">
        <v>9</v>
      </c>
    </row>
    <row r="2402" spans="1:13">
      <c r="A2402" s="1">
        <v>100013164</v>
      </c>
      <c r="B2402" s="1" t="s">
        <v>2314</v>
      </c>
      <c r="C2402" s="1" t="s">
        <v>4293</v>
      </c>
      <c r="D2402" s="1" t="s">
        <v>176</v>
      </c>
      <c r="E2402" s="1" t="s">
        <v>11</v>
      </c>
      <c r="F2402" s="1" t="s">
        <v>407</v>
      </c>
      <c r="G2402" s="1" t="s">
        <v>6053</v>
      </c>
      <c r="H2402" s="1">
        <v>100013164</v>
      </c>
      <c r="I2402" s="1">
        <v>1</v>
      </c>
      <c r="J2402" s="1" t="s">
        <v>4309</v>
      </c>
      <c r="K2402" s="1" t="s">
        <v>4310</v>
      </c>
      <c r="L2402" s="1" t="s">
        <v>32</v>
      </c>
      <c r="M2402" s="1" t="s">
        <v>9</v>
      </c>
    </row>
    <row r="2403" spans="1:13">
      <c r="A2403" s="1">
        <v>100013168</v>
      </c>
      <c r="B2403" s="1" t="s">
        <v>2314</v>
      </c>
      <c r="C2403" s="1" t="s">
        <v>4293</v>
      </c>
      <c r="D2403" s="1" t="s">
        <v>176</v>
      </c>
      <c r="E2403" s="1" t="s">
        <v>11</v>
      </c>
      <c r="F2403" s="1" t="s">
        <v>407</v>
      </c>
      <c r="G2403" s="1" t="s">
        <v>6053</v>
      </c>
      <c r="H2403" s="1">
        <v>100013168</v>
      </c>
      <c r="I2403" s="1">
        <v>1</v>
      </c>
      <c r="J2403" s="1" t="s">
        <v>4311</v>
      </c>
      <c r="K2403" s="1" t="s">
        <v>4312</v>
      </c>
      <c r="L2403" s="1" t="s">
        <v>32</v>
      </c>
      <c r="M2403" s="1" t="s">
        <v>9</v>
      </c>
    </row>
    <row r="2404" spans="1:13">
      <c r="A2404" s="1">
        <v>100013172</v>
      </c>
      <c r="B2404" s="1" t="s">
        <v>2314</v>
      </c>
      <c r="C2404" s="1" t="s">
        <v>4293</v>
      </c>
      <c r="D2404" s="1" t="s">
        <v>176</v>
      </c>
      <c r="E2404" s="1" t="s">
        <v>11</v>
      </c>
      <c r="F2404" s="1" t="s">
        <v>12</v>
      </c>
      <c r="G2404" s="1" t="s">
        <v>6053</v>
      </c>
      <c r="H2404" s="1">
        <v>100013172</v>
      </c>
      <c r="I2404" s="1">
        <v>1</v>
      </c>
      <c r="J2404" s="1" t="s">
        <v>4313</v>
      </c>
      <c r="K2404" s="1" t="s">
        <v>4314</v>
      </c>
      <c r="L2404" s="1" t="s">
        <v>32</v>
      </c>
      <c r="M2404" s="1" t="s">
        <v>9</v>
      </c>
    </row>
    <row r="2405" spans="1:13">
      <c r="A2405" s="1">
        <v>100013177</v>
      </c>
      <c r="B2405" s="1" t="s">
        <v>2314</v>
      </c>
      <c r="C2405" s="1" t="s">
        <v>4293</v>
      </c>
      <c r="D2405" s="1" t="s">
        <v>12</v>
      </c>
      <c r="E2405" s="1" t="s">
        <v>11</v>
      </c>
      <c r="F2405" s="1" t="s">
        <v>12</v>
      </c>
      <c r="G2405" s="1" t="s">
        <v>6053</v>
      </c>
      <c r="H2405" s="1">
        <v>100013177</v>
      </c>
      <c r="I2405" s="1">
        <v>1</v>
      </c>
      <c r="J2405" s="1" t="s">
        <v>4315</v>
      </c>
      <c r="K2405" s="1" t="s">
        <v>4316</v>
      </c>
      <c r="L2405" s="1" t="s">
        <v>32</v>
      </c>
      <c r="M2405" s="1" t="s">
        <v>9</v>
      </c>
    </row>
    <row r="2406" spans="1:13">
      <c r="A2406" s="1">
        <v>100013181</v>
      </c>
      <c r="B2406" s="1" t="s">
        <v>2314</v>
      </c>
      <c r="C2406" s="1" t="s">
        <v>4293</v>
      </c>
      <c r="D2406" s="1" t="s">
        <v>12</v>
      </c>
      <c r="E2406" s="1" t="s">
        <v>11</v>
      </c>
      <c r="F2406" s="1" t="s">
        <v>12</v>
      </c>
      <c r="G2406" s="1" t="s">
        <v>6053</v>
      </c>
      <c r="H2406" s="1">
        <v>100013181</v>
      </c>
      <c r="I2406" s="1">
        <v>2</v>
      </c>
      <c r="J2406" s="1" t="s">
        <v>4317</v>
      </c>
      <c r="K2406" s="1" t="s">
        <v>4316</v>
      </c>
      <c r="L2406" s="1" t="s">
        <v>32</v>
      </c>
      <c r="M2406" s="1" t="s">
        <v>9</v>
      </c>
    </row>
    <row r="2407" spans="1:13">
      <c r="A2407" s="1">
        <v>100013185</v>
      </c>
      <c r="B2407" s="1" t="s">
        <v>2314</v>
      </c>
      <c r="C2407" s="1" t="s">
        <v>4293</v>
      </c>
      <c r="D2407" s="1" t="s">
        <v>18</v>
      </c>
      <c r="E2407" s="1" t="s">
        <v>27</v>
      </c>
      <c r="F2407" s="1" t="s">
        <v>18</v>
      </c>
      <c r="G2407" s="1" t="s">
        <v>6053</v>
      </c>
      <c r="H2407" s="1">
        <v>100013185</v>
      </c>
      <c r="I2407" s="1">
        <v>1</v>
      </c>
      <c r="J2407" s="1" t="s">
        <v>4318</v>
      </c>
      <c r="K2407" s="1" t="s">
        <v>3756</v>
      </c>
      <c r="L2407" s="1" t="s">
        <v>15</v>
      </c>
      <c r="M2407" s="1" t="s">
        <v>9</v>
      </c>
    </row>
    <row r="2408" spans="1:13">
      <c r="A2408" s="1">
        <v>100013188</v>
      </c>
      <c r="B2408" s="1" t="s">
        <v>2314</v>
      </c>
      <c r="C2408" s="1" t="s">
        <v>4293</v>
      </c>
      <c r="D2408" s="1" t="s">
        <v>500</v>
      </c>
      <c r="E2408" s="1" t="s">
        <v>20</v>
      </c>
      <c r="F2408" s="1" t="s">
        <v>72</v>
      </c>
      <c r="G2408" s="1" t="s">
        <v>6053</v>
      </c>
      <c r="H2408" s="1">
        <v>100013188</v>
      </c>
      <c r="I2408" s="1">
        <v>3</v>
      </c>
      <c r="J2408" s="1" t="s">
        <v>4319</v>
      </c>
      <c r="K2408" s="1" t="s">
        <v>3756</v>
      </c>
      <c r="L2408" s="1" t="s">
        <v>15</v>
      </c>
      <c r="M2408" s="1" t="s">
        <v>9</v>
      </c>
    </row>
    <row r="2409" spans="1:13">
      <c r="A2409" s="1">
        <v>100013196</v>
      </c>
      <c r="B2409" s="1" t="s">
        <v>2314</v>
      </c>
      <c r="C2409" s="1" t="s">
        <v>4293</v>
      </c>
      <c r="D2409" s="1" t="s">
        <v>841</v>
      </c>
      <c r="E2409" s="1" t="s">
        <v>2</v>
      </c>
      <c r="F2409" s="1" t="s">
        <v>277</v>
      </c>
      <c r="G2409" s="1" t="s">
        <v>6054</v>
      </c>
      <c r="H2409" s="1">
        <v>100017511</v>
      </c>
      <c r="I2409" s="1">
        <v>4</v>
      </c>
      <c r="J2409" s="1" t="s">
        <v>4320</v>
      </c>
      <c r="K2409" s="1" t="s">
        <v>3750</v>
      </c>
      <c r="L2409" s="1" t="s">
        <v>8</v>
      </c>
      <c r="M2409" s="1" t="s">
        <v>9</v>
      </c>
    </row>
    <row r="2410" spans="1:13">
      <c r="A2410" s="1">
        <v>100013197</v>
      </c>
      <c r="B2410" s="1" t="s">
        <v>2314</v>
      </c>
      <c r="C2410" s="1" t="s">
        <v>4293</v>
      </c>
      <c r="D2410" s="1" t="s">
        <v>898</v>
      </c>
      <c r="E2410" s="1" t="s">
        <v>2</v>
      </c>
      <c r="F2410" s="1" t="s">
        <v>46</v>
      </c>
      <c r="G2410" s="1" t="s">
        <v>6054</v>
      </c>
      <c r="H2410" s="1">
        <v>100017511</v>
      </c>
      <c r="I2410" s="1">
        <v>4</v>
      </c>
      <c r="J2410" s="1" t="s">
        <v>4320</v>
      </c>
      <c r="K2410" s="1" t="s">
        <v>3750</v>
      </c>
      <c r="L2410" s="1" t="s">
        <v>8</v>
      </c>
      <c r="M2410" s="1" t="s">
        <v>9</v>
      </c>
    </row>
    <row r="2411" spans="1:13">
      <c r="A2411" s="1">
        <v>100013200</v>
      </c>
      <c r="B2411" s="1" t="s">
        <v>2314</v>
      </c>
      <c r="C2411" s="1" t="s">
        <v>4293</v>
      </c>
      <c r="D2411" s="1" t="s">
        <v>12</v>
      </c>
      <c r="E2411" s="1" t="s">
        <v>11</v>
      </c>
      <c r="F2411" s="1" t="s">
        <v>407</v>
      </c>
      <c r="G2411" s="1" t="s">
        <v>6053</v>
      </c>
      <c r="H2411" s="1">
        <v>100013200</v>
      </c>
      <c r="I2411" s="1">
        <v>1</v>
      </c>
      <c r="J2411" s="1" t="s">
        <v>6068</v>
      </c>
      <c r="K2411" s="1" t="s">
        <v>6069</v>
      </c>
      <c r="L2411" s="1" t="s">
        <v>32</v>
      </c>
      <c r="M2411" s="1" t="s">
        <v>339</v>
      </c>
    </row>
    <row r="2412" spans="1:13">
      <c r="A2412" s="1">
        <v>100013206</v>
      </c>
      <c r="B2412" s="1" t="s">
        <v>2314</v>
      </c>
      <c r="C2412" s="1" t="s">
        <v>4293</v>
      </c>
      <c r="D2412" s="1" t="s">
        <v>4321</v>
      </c>
      <c r="E2412" s="1" t="s">
        <v>11</v>
      </c>
      <c r="F2412" s="1" t="s">
        <v>12</v>
      </c>
      <c r="G2412" s="1" t="s">
        <v>6053</v>
      </c>
      <c r="H2412" s="1">
        <v>100013206</v>
      </c>
      <c r="I2412" s="1">
        <v>1</v>
      </c>
      <c r="J2412" s="1" t="s">
        <v>4322</v>
      </c>
      <c r="K2412" s="1" t="s">
        <v>4323</v>
      </c>
      <c r="L2412" s="1" t="s">
        <v>32</v>
      </c>
      <c r="M2412" s="1" t="s">
        <v>9</v>
      </c>
    </row>
    <row r="2413" spans="1:13">
      <c r="A2413" s="1">
        <v>100013209</v>
      </c>
      <c r="B2413" s="1" t="s">
        <v>2314</v>
      </c>
      <c r="C2413" s="1" t="s">
        <v>4293</v>
      </c>
      <c r="D2413" s="1" t="s">
        <v>12</v>
      </c>
      <c r="E2413" s="1" t="s">
        <v>11</v>
      </c>
      <c r="F2413" s="1" t="s">
        <v>407</v>
      </c>
      <c r="G2413" s="1" t="s">
        <v>6053</v>
      </c>
      <c r="H2413" s="1">
        <v>100013209</v>
      </c>
      <c r="I2413" s="1">
        <v>1</v>
      </c>
      <c r="J2413" s="1" t="s">
        <v>4324</v>
      </c>
      <c r="K2413" s="1" t="s">
        <v>4325</v>
      </c>
      <c r="L2413" s="1" t="s">
        <v>32</v>
      </c>
      <c r="M2413" s="1" t="s">
        <v>16</v>
      </c>
    </row>
    <row r="2414" spans="1:13">
      <c r="A2414" s="1">
        <v>100013212</v>
      </c>
      <c r="B2414" s="1" t="s">
        <v>2314</v>
      </c>
      <c r="C2414" s="1" t="s">
        <v>4293</v>
      </c>
      <c r="D2414" s="1" t="s">
        <v>176</v>
      </c>
      <c r="E2414" s="1" t="s">
        <v>11</v>
      </c>
      <c r="F2414" s="1" t="s">
        <v>12</v>
      </c>
      <c r="G2414" s="1" t="s">
        <v>6053</v>
      </c>
      <c r="H2414" s="1">
        <v>100013212</v>
      </c>
      <c r="I2414" s="1">
        <v>1</v>
      </c>
      <c r="J2414" s="1" t="s">
        <v>4326</v>
      </c>
      <c r="K2414" s="1" t="s">
        <v>4327</v>
      </c>
      <c r="L2414" s="1" t="s">
        <v>32</v>
      </c>
      <c r="M2414" s="1" t="s">
        <v>9</v>
      </c>
    </row>
    <row r="2415" spans="1:13">
      <c r="A2415" s="1">
        <v>100013216</v>
      </c>
      <c r="B2415" s="1" t="s">
        <v>2314</v>
      </c>
      <c r="C2415" s="1" t="s">
        <v>4293</v>
      </c>
      <c r="D2415" s="1" t="s">
        <v>12</v>
      </c>
      <c r="E2415" s="1" t="s">
        <v>11</v>
      </c>
      <c r="F2415" s="1" t="s">
        <v>407</v>
      </c>
      <c r="G2415" s="1" t="s">
        <v>6053</v>
      </c>
      <c r="H2415" s="1">
        <v>100013216</v>
      </c>
      <c r="I2415" s="1">
        <v>1</v>
      </c>
      <c r="J2415" s="1" t="s">
        <v>4328</v>
      </c>
      <c r="K2415" s="1" t="s">
        <v>4329</v>
      </c>
      <c r="L2415" s="1" t="s">
        <v>32</v>
      </c>
      <c r="M2415" s="1" t="s">
        <v>9</v>
      </c>
    </row>
    <row r="2416" spans="1:13">
      <c r="A2416" s="1">
        <v>100013218</v>
      </c>
      <c r="B2416" s="1" t="s">
        <v>2314</v>
      </c>
      <c r="C2416" s="1" t="s">
        <v>4293</v>
      </c>
      <c r="D2416" s="1" t="s">
        <v>46</v>
      </c>
      <c r="E2416" s="1" t="s">
        <v>2</v>
      </c>
      <c r="F2416" s="1" t="s">
        <v>46</v>
      </c>
      <c r="G2416" s="1" t="s">
        <v>6053</v>
      </c>
      <c r="H2416" s="1">
        <v>100013218</v>
      </c>
      <c r="I2416" s="1">
        <v>1</v>
      </c>
      <c r="J2416" s="1" t="s">
        <v>4330</v>
      </c>
      <c r="K2416" s="1" t="s">
        <v>3750</v>
      </c>
      <c r="L2416" s="1" t="s">
        <v>8</v>
      </c>
      <c r="M2416" s="1" t="s">
        <v>9</v>
      </c>
    </row>
    <row r="2417" spans="1:13">
      <c r="A2417" s="1">
        <v>100013223</v>
      </c>
      <c r="B2417" s="1" t="s">
        <v>2314</v>
      </c>
      <c r="C2417" s="1" t="s">
        <v>4293</v>
      </c>
      <c r="D2417" s="1" t="s">
        <v>176</v>
      </c>
      <c r="E2417" s="1" t="s">
        <v>11</v>
      </c>
      <c r="F2417" s="1" t="s">
        <v>12</v>
      </c>
      <c r="G2417" s="1" t="s">
        <v>6053</v>
      </c>
      <c r="H2417" s="1">
        <v>100013223</v>
      </c>
      <c r="I2417" s="1">
        <v>1</v>
      </c>
      <c r="J2417" s="1" t="s">
        <v>4331</v>
      </c>
      <c r="K2417" s="1" t="s">
        <v>4332</v>
      </c>
      <c r="L2417" s="1" t="s">
        <v>32</v>
      </c>
      <c r="M2417" s="1" t="s">
        <v>9</v>
      </c>
    </row>
    <row r="2418" spans="1:13">
      <c r="A2418" s="1">
        <v>100013229</v>
      </c>
      <c r="B2418" s="1" t="s">
        <v>2314</v>
      </c>
      <c r="C2418" s="1" t="s">
        <v>4293</v>
      </c>
      <c r="D2418" s="1" t="s">
        <v>176</v>
      </c>
      <c r="E2418" s="1" t="s">
        <v>11</v>
      </c>
      <c r="F2418" s="1" t="s">
        <v>407</v>
      </c>
      <c r="G2418" s="1" t="s">
        <v>6053</v>
      </c>
      <c r="H2418" s="1">
        <v>100013229</v>
      </c>
      <c r="I2418" s="1">
        <v>1</v>
      </c>
      <c r="J2418" s="1" t="s">
        <v>4333</v>
      </c>
      <c r="K2418" s="1" t="s">
        <v>4334</v>
      </c>
      <c r="L2418" s="1" t="s">
        <v>32</v>
      </c>
      <c r="M2418" s="1" t="s">
        <v>9</v>
      </c>
    </row>
    <row r="2419" spans="1:13">
      <c r="A2419" s="1">
        <v>100013232</v>
      </c>
      <c r="B2419" s="1" t="s">
        <v>2314</v>
      </c>
      <c r="C2419" s="1" t="s">
        <v>4293</v>
      </c>
      <c r="D2419" s="1" t="s">
        <v>4335</v>
      </c>
      <c r="E2419" s="1" t="s">
        <v>11</v>
      </c>
      <c r="F2419" s="1" t="s">
        <v>407</v>
      </c>
      <c r="G2419" s="1" t="s">
        <v>6053</v>
      </c>
      <c r="H2419" s="1">
        <v>100013232</v>
      </c>
      <c r="I2419" s="1">
        <v>1</v>
      </c>
      <c r="J2419" s="1" t="s">
        <v>4336</v>
      </c>
      <c r="K2419" s="1" t="s">
        <v>3759</v>
      </c>
      <c r="L2419" s="1" t="s">
        <v>39</v>
      </c>
      <c r="M2419" s="1" t="s">
        <v>16</v>
      </c>
    </row>
    <row r="2420" spans="1:13">
      <c r="A2420" s="1">
        <v>100013237</v>
      </c>
      <c r="B2420" s="1" t="s">
        <v>2314</v>
      </c>
      <c r="C2420" s="1" t="s">
        <v>4293</v>
      </c>
      <c r="D2420" s="1" t="s">
        <v>176</v>
      </c>
      <c r="E2420" s="1" t="s">
        <v>11</v>
      </c>
      <c r="F2420" s="1" t="s">
        <v>407</v>
      </c>
      <c r="G2420" s="1" t="s">
        <v>6053</v>
      </c>
      <c r="H2420" s="1">
        <v>100013237</v>
      </c>
      <c r="I2420" s="1">
        <v>1</v>
      </c>
      <c r="J2420" s="1" t="s">
        <v>4337</v>
      </c>
      <c r="K2420" s="1" t="s">
        <v>4338</v>
      </c>
      <c r="L2420" s="1" t="s">
        <v>32</v>
      </c>
      <c r="M2420" s="1" t="s">
        <v>9</v>
      </c>
    </row>
    <row r="2421" spans="1:13">
      <c r="A2421" s="1">
        <v>100013242</v>
      </c>
      <c r="B2421" s="1" t="s">
        <v>2314</v>
      </c>
      <c r="C2421" s="1" t="s">
        <v>4293</v>
      </c>
      <c r="D2421" s="1" t="s">
        <v>4339</v>
      </c>
      <c r="E2421" s="1" t="s">
        <v>11</v>
      </c>
      <c r="F2421" s="1" t="s">
        <v>12</v>
      </c>
      <c r="G2421" s="1" t="s">
        <v>6053</v>
      </c>
      <c r="H2421" s="1">
        <v>100013242</v>
      </c>
      <c r="I2421" s="1">
        <v>1</v>
      </c>
      <c r="J2421" s="1" t="s">
        <v>4340</v>
      </c>
      <c r="K2421" s="1" t="s">
        <v>3759</v>
      </c>
      <c r="L2421" s="1" t="s">
        <v>39</v>
      </c>
      <c r="M2421" s="1" t="s">
        <v>16</v>
      </c>
    </row>
    <row r="2422" spans="1:13">
      <c r="A2422" s="1">
        <v>100013247</v>
      </c>
      <c r="B2422" s="1" t="s">
        <v>2314</v>
      </c>
      <c r="C2422" s="1" t="s">
        <v>4293</v>
      </c>
      <c r="D2422" s="1" t="s">
        <v>12</v>
      </c>
      <c r="E2422" s="1" t="s">
        <v>11</v>
      </c>
      <c r="F2422" s="1" t="s">
        <v>12</v>
      </c>
      <c r="G2422" s="1" t="s">
        <v>6053</v>
      </c>
      <c r="H2422" s="1">
        <v>100013247</v>
      </c>
      <c r="I2422" s="1">
        <v>1</v>
      </c>
      <c r="J2422" s="1" t="s">
        <v>4341</v>
      </c>
      <c r="K2422" s="1" t="s">
        <v>4342</v>
      </c>
      <c r="L2422" s="1" t="s">
        <v>32</v>
      </c>
      <c r="M2422" s="1" t="s">
        <v>9</v>
      </c>
    </row>
    <row r="2423" spans="1:13">
      <c r="A2423" s="1">
        <v>100013251</v>
      </c>
      <c r="B2423" s="1" t="s">
        <v>2314</v>
      </c>
      <c r="C2423" s="1" t="s">
        <v>4293</v>
      </c>
      <c r="D2423" s="1" t="s">
        <v>4343</v>
      </c>
      <c r="E2423" s="1" t="s">
        <v>27</v>
      </c>
      <c r="F2423" s="1" t="s">
        <v>18</v>
      </c>
      <c r="G2423" s="1" t="s">
        <v>6053</v>
      </c>
      <c r="H2423" s="1">
        <v>100013251</v>
      </c>
      <c r="I2423" s="1">
        <v>1</v>
      </c>
      <c r="J2423" s="1" t="s">
        <v>4344</v>
      </c>
      <c r="K2423" s="1" t="s">
        <v>1092</v>
      </c>
      <c r="L2423" s="1" t="s">
        <v>44</v>
      </c>
      <c r="M2423" s="1" t="s">
        <v>9</v>
      </c>
    </row>
    <row r="2424" spans="1:13">
      <c r="A2424" s="1">
        <v>100013266</v>
      </c>
      <c r="B2424" s="1" t="s">
        <v>2314</v>
      </c>
      <c r="C2424" s="1" t="s">
        <v>4293</v>
      </c>
      <c r="D2424" s="1" t="s">
        <v>4321</v>
      </c>
      <c r="E2424" s="1" t="s">
        <v>11</v>
      </c>
      <c r="F2424" s="1" t="s">
        <v>12</v>
      </c>
      <c r="G2424" s="1" t="s">
        <v>6053</v>
      </c>
      <c r="H2424" s="1">
        <v>100013266</v>
      </c>
      <c r="I2424" s="1">
        <v>1</v>
      </c>
      <c r="J2424" s="1" t="s">
        <v>4345</v>
      </c>
      <c r="K2424" s="1" t="s">
        <v>4342</v>
      </c>
      <c r="L2424" s="1" t="s">
        <v>32</v>
      </c>
      <c r="M2424" s="1" t="s">
        <v>9</v>
      </c>
    </row>
    <row r="2425" spans="1:13">
      <c r="A2425" s="1">
        <v>100013273</v>
      </c>
      <c r="B2425" s="1" t="s">
        <v>2314</v>
      </c>
      <c r="C2425" s="1" t="s">
        <v>4293</v>
      </c>
      <c r="D2425" s="1" t="s">
        <v>176</v>
      </c>
      <c r="E2425" s="1" t="s">
        <v>11</v>
      </c>
      <c r="F2425" s="1" t="s">
        <v>12</v>
      </c>
      <c r="G2425" s="1" t="s">
        <v>6053</v>
      </c>
      <c r="H2425" s="1">
        <v>100013273</v>
      </c>
      <c r="I2425" s="1">
        <v>1</v>
      </c>
      <c r="J2425" s="1" t="s">
        <v>4346</v>
      </c>
      <c r="K2425" s="1" t="s">
        <v>4347</v>
      </c>
      <c r="L2425" s="1" t="s">
        <v>32</v>
      </c>
      <c r="M2425" s="1" t="s">
        <v>16</v>
      </c>
    </row>
    <row r="2426" spans="1:13">
      <c r="A2426" s="1">
        <v>100013278</v>
      </c>
      <c r="B2426" s="1" t="s">
        <v>2314</v>
      </c>
      <c r="C2426" s="1" t="s">
        <v>4293</v>
      </c>
      <c r="D2426" s="1" t="s">
        <v>176</v>
      </c>
      <c r="E2426" s="1" t="s">
        <v>11</v>
      </c>
      <c r="F2426" s="1" t="s">
        <v>12</v>
      </c>
      <c r="G2426" s="1" t="s">
        <v>6053</v>
      </c>
      <c r="H2426" s="1">
        <v>100013278</v>
      </c>
      <c r="I2426" s="1">
        <v>1</v>
      </c>
      <c r="J2426" s="1" t="s">
        <v>4348</v>
      </c>
      <c r="K2426" s="1" t="s">
        <v>4349</v>
      </c>
      <c r="L2426" s="1" t="s">
        <v>32</v>
      </c>
      <c r="M2426" s="1" t="s">
        <v>16</v>
      </c>
    </row>
    <row r="2427" spans="1:13">
      <c r="A2427" s="1">
        <v>100013287</v>
      </c>
      <c r="B2427" s="1" t="s">
        <v>2314</v>
      </c>
      <c r="C2427" s="1" t="s">
        <v>4293</v>
      </c>
      <c r="D2427" s="1" t="s">
        <v>176</v>
      </c>
      <c r="E2427" s="1" t="s">
        <v>11</v>
      </c>
      <c r="F2427" s="1" t="s">
        <v>12</v>
      </c>
      <c r="G2427" s="1" t="s">
        <v>6053</v>
      </c>
      <c r="H2427" s="1">
        <v>100013287</v>
      </c>
      <c r="I2427" s="1">
        <v>1</v>
      </c>
      <c r="J2427" s="1" t="s">
        <v>4350</v>
      </c>
      <c r="K2427" s="1" t="s">
        <v>4351</v>
      </c>
      <c r="L2427" s="1" t="s">
        <v>32</v>
      </c>
      <c r="M2427" s="1" t="s">
        <v>9</v>
      </c>
    </row>
    <row r="2428" spans="1:13">
      <c r="A2428" s="1">
        <v>100013292</v>
      </c>
      <c r="B2428" s="1" t="s">
        <v>2314</v>
      </c>
      <c r="C2428" s="1" t="s">
        <v>4293</v>
      </c>
      <c r="D2428" s="1" t="s">
        <v>12</v>
      </c>
      <c r="E2428" s="1" t="s">
        <v>11</v>
      </c>
      <c r="F2428" s="1" t="s">
        <v>407</v>
      </c>
      <c r="G2428" s="1" t="s">
        <v>6053</v>
      </c>
      <c r="H2428" s="1">
        <v>100013292</v>
      </c>
      <c r="I2428" s="1">
        <v>1</v>
      </c>
      <c r="J2428" s="1" t="s">
        <v>4352</v>
      </c>
      <c r="K2428" s="1" t="s">
        <v>4353</v>
      </c>
      <c r="L2428" s="1" t="s">
        <v>32</v>
      </c>
      <c r="M2428" s="1" t="s">
        <v>16</v>
      </c>
    </row>
    <row r="2429" spans="1:13">
      <c r="A2429" s="1">
        <v>100013294</v>
      </c>
      <c r="B2429" s="1" t="s">
        <v>2314</v>
      </c>
      <c r="C2429" s="1" t="s">
        <v>4293</v>
      </c>
      <c r="D2429" s="1" t="s">
        <v>12</v>
      </c>
      <c r="E2429" s="1" t="s">
        <v>11</v>
      </c>
      <c r="F2429" s="1" t="s">
        <v>12</v>
      </c>
      <c r="G2429" s="1" t="s">
        <v>6053</v>
      </c>
      <c r="H2429" s="1">
        <v>100013294</v>
      </c>
      <c r="I2429" s="1">
        <v>1</v>
      </c>
      <c r="J2429" s="1" t="s">
        <v>4354</v>
      </c>
      <c r="K2429" s="1" t="s">
        <v>4355</v>
      </c>
      <c r="L2429" s="1" t="s">
        <v>32</v>
      </c>
      <c r="M2429" s="1" t="s">
        <v>9</v>
      </c>
    </row>
    <row r="2430" spans="1:13">
      <c r="A2430" s="1">
        <v>100013298</v>
      </c>
      <c r="B2430" s="1" t="s">
        <v>2314</v>
      </c>
      <c r="C2430" s="1" t="s">
        <v>4293</v>
      </c>
      <c r="D2430" s="1" t="s">
        <v>12</v>
      </c>
      <c r="E2430" s="1" t="s">
        <v>11</v>
      </c>
      <c r="F2430" s="1" t="s">
        <v>407</v>
      </c>
      <c r="G2430" s="1" t="s">
        <v>6053</v>
      </c>
      <c r="H2430" s="1">
        <v>100013298</v>
      </c>
      <c r="I2430" s="1">
        <v>1</v>
      </c>
      <c r="J2430" s="1" t="s">
        <v>4356</v>
      </c>
      <c r="K2430" s="1" t="s">
        <v>4357</v>
      </c>
      <c r="L2430" s="1" t="s">
        <v>32</v>
      </c>
      <c r="M2430" s="1" t="s">
        <v>9</v>
      </c>
    </row>
    <row r="2431" spans="1:13">
      <c r="A2431" s="1">
        <v>100013300</v>
      </c>
      <c r="B2431" s="1" t="s">
        <v>2314</v>
      </c>
      <c r="C2431" s="1" t="s">
        <v>4360</v>
      </c>
      <c r="D2431" s="1" t="s">
        <v>4358</v>
      </c>
      <c r="E2431" s="1" t="s">
        <v>11</v>
      </c>
      <c r="F2431" s="1" t="s">
        <v>12</v>
      </c>
      <c r="G2431" s="1" t="s">
        <v>6053</v>
      </c>
      <c r="H2431" s="1">
        <v>100013300</v>
      </c>
      <c r="I2431" s="1">
        <v>1</v>
      </c>
      <c r="J2431" s="1" t="s">
        <v>4359</v>
      </c>
      <c r="K2431" s="1" t="s">
        <v>3759</v>
      </c>
      <c r="L2431" s="1" t="s">
        <v>39</v>
      </c>
      <c r="M2431" s="1" t="s">
        <v>16</v>
      </c>
    </row>
    <row r="2432" spans="1:13">
      <c r="A2432" s="1">
        <v>100013303</v>
      </c>
      <c r="B2432" s="1" t="s">
        <v>2314</v>
      </c>
      <c r="C2432" s="1" t="s">
        <v>4360</v>
      </c>
      <c r="D2432" s="1" t="s">
        <v>176</v>
      </c>
      <c r="E2432" s="1" t="s">
        <v>11</v>
      </c>
      <c r="F2432" s="1" t="s">
        <v>12</v>
      </c>
      <c r="G2432" s="1" t="s">
        <v>6053</v>
      </c>
      <c r="H2432" s="1">
        <v>100013303</v>
      </c>
      <c r="I2432" s="1">
        <v>1</v>
      </c>
      <c r="J2432" s="1" t="s">
        <v>4361</v>
      </c>
      <c r="K2432" s="1" t="s">
        <v>4362</v>
      </c>
      <c r="L2432" s="1" t="s">
        <v>32</v>
      </c>
      <c r="M2432" s="1" t="s">
        <v>16</v>
      </c>
    </row>
    <row r="2433" spans="1:13">
      <c r="A2433" s="1">
        <v>100013309</v>
      </c>
      <c r="B2433" s="1" t="s">
        <v>2314</v>
      </c>
      <c r="C2433" s="1" t="s">
        <v>4360</v>
      </c>
      <c r="D2433" s="1" t="s">
        <v>4363</v>
      </c>
      <c r="E2433" s="1" t="s">
        <v>11</v>
      </c>
      <c r="F2433" s="1" t="s">
        <v>407</v>
      </c>
      <c r="G2433" s="1" t="s">
        <v>6053</v>
      </c>
      <c r="H2433" s="1">
        <v>100013309</v>
      </c>
      <c r="I2433" s="1">
        <v>1</v>
      </c>
      <c r="J2433" s="1" t="s">
        <v>4364</v>
      </c>
      <c r="K2433" s="1" t="s">
        <v>4365</v>
      </c>
      <c r="L2433" s="1" t="s">
        <v>32</v>
      </c>
      <c r="M2433" s="1" t="s">
        <v>9</v>
      </c>
    </row>
    <row r="2434" spans="1:13">
      <c r="A2434" s="1">
        <v>100013312</v>
      </c>
      <c r="B2434" s="1" t="s">
        <v>2314</v>
      </c>
      <c r="C2434" s="1" t="s">
        <v>4360</v>
      </c>
      <c r="D2434" s="1" t="s">
        <v>4366</v>
      </c>
      <c r="E2434" s="1" t="s">
        <v>11</v>
      </c>
      <c r="F2434" s="1" t="s">
        <v>12</v>
      </c>
      <c r="G2434" s="1" t="s">
        <v>6053</v>
      </c>
      <c r="H2434" s="1">
        <v>100013312</v>
      </c>
      <c r="I2434" s="1">
        <v>1</v>
      </c>
      <c r="J2434" s="1" t="s">
        <v>4367</v>
      </c>
      <c r="K2434" s="1" t="s">
        <v>4368</v>
      </c>
      <c r="L2434" s="1" t="s">
        <v>32</v>
      </c>
      <c r="M2434" s="1" t="s">
        <v>9</v>
      </c>
    </row>
    <row r="2435" spans="1:13">
      <c r="A2435" s="1">
        <v>100013330</v>
      </c>
      <c r="B2435" s="1" t="s">
        <v>2314</v>
      </c>
      <c r="C2435" s="1" t="s">
        <v>4360</v>
      </c>
      <c r="D2435" s="1" t="s">
        <v>12</v>
      </c>
      <c r="E2435" s="1" t="s">
        <v>11</v>
      </c>
      <c r="F2435" s="1" t="s">
        <v>12</v>
      </c>
      <c r="G2435" s="1" t="s">
        <v>6053</v>
      </c>
      <c r="H2435" s="1">
        <v>100013330</v>
      </c>
      <c r="I2435" s="1">
        <v>1</v>
      </c>
      <c r="J2435" s="1" t="s">
        <v>4369</v>
      </c>
      <c r="K2435" s="1" t="s">
        <v>4370</v>
      </c>
      <c r="L2435" s="1" t="s">
        <v>32</v>
      </c>
      <c r="M2435" s="1" t="s">
        <v>9</v>
      </c>
    </row>
    <row r="2436" spans="1:13">
      <c r="A2436" s="1">
        <v>100013342</v>
      </c>
      <c r="B2436" s="1" t="s">
        <v>2314</v>
      </c>
      <c r="C2436" s="1" t="s">
        <v>4360</v>
      </c>
      <c r="D2436" s="1" t="s">
        <v>2860</v>
      </c>
      <c r="E2436" s="1" t="s">
        <v>11</v>
      </c>
      <c r="F2436" s="1" t="s">
        <v>12</v>
      </c>
      <c r="G2436" s="1" t="s">
        <v>6053</v>
      </c>
      <c r="H2436" s="1">
        <v>100013342</v>
      </c>
      <c r="I2436" s="1">
        <v>1</v>
      </c>
      <c r="J2436" s="1" t="s">
        <v>4371</v>
      </c>
      <c r="K2436" s="1" t="s">
        <v>4370</v>
      </c>
      <c r="L2436" s="1" t="s">
        <v>32</v>
      </c>
      <c r="M2436" s="1" t="s">
        <v>9</v>
      </c>
    </row>
    <row r="2437" spans="1:13">
      <c r="A2437" s="1">
        <v>100013345</v>
      </c>
      <c r="B2437" s="1" t="s">
        <v>2314</v>
      </c>
      <c r="C2437" s="1" t="s">
        <v>4360</v>
      </c>
      <c r="D2437" s="1" t="s">
        <v>12</v>
      </c>
      <c r="E2437" s="1" t="s">
        <v>11</v>
      </c>
      <c r="F2437" s="1" t="s">
        <v>12</v>
      </c>
      <c r="G2437" s="1" t="s">
        <v>6053</v>
      </c>
      <c r="H2437" s="1">
        <v>100013345</v>
      </c>
      <c r="I2437" s="1">
        <v>1</v>
      </c>
      <c r="J2437" s="1" t="s">
        <v>4372</v>
      </c>
      <c r="K2437" s="1" t="s">
        <v>4370</v>
      </c>
      <c r="L2437" s="1" t="s">
        <v>32</v>
      </c>
      <c r="M2437" s="1" t="s">
        <v>9</v>
      </c>
    </row>
    <row r="2438" spans="1:13">
      <c r="A2438" s="1">
        <v>100013363</v>
      </c>
      <c r="B2438" s="1" t="s">
        <v>2314</v>
      </c>
      <c r="C2438" s="1" t="s">
        <v>4360</v>
      </c>
      <c r="D2438" s="1" t="s">
        <v>21</v>
      </c>
      <c r="E2438" s="1" t="s">
        <v>20</v>
      </c>
      <c r="F2438" s="1" t="s">
        <v>21</v>
      </c>
      <c r="G2438" s="1" t="s">
        <v>6053</v>
      </c>
      <c r="H2438" s="1">
        <v>100013363</v>
      </c>
      <c r="I2438" s="1">
        <v>1</v>
      </c>
      <c r="J2438" s="1" t="s">
        <v>4373</v>
      </c>
      <c r="K2438" s="1" t="s">
        <v>3756</v>
      </c>
      <c r="L2438" s="1" t="s">
        <v>15</v>
      </c>
      <c r="M2438" s="1" t="s">
        <v>9</v>
      </c>
    </row>
    <row r="2439" spans="1:13">
      <c r="A2439" s="1">
        <v>100013366</v>
      </c>
      <c r="B2439" s="1" t="s">
        <v>2314</v>
      </c>
      <c r="C2439" s="1" t="s">
        <v>4360</v>
      </c>
      <c r="D2439" s="1" t="s">
        <v>72</v>
      </c>
      <c r="E2439" s="1" t="s">
        <v>20</v>
      </c>
      <c r="F2439" s="1" t="s">
        <v>72</v>
      </c>
      <c r="G2439" s="1" t="s">
        <v>6053</v>
      </c>
      <c r="H2439" s="1">
        <v>100013366</v>
      </c>
      <c r="I2439" s="1">
        <v>1</v>
      </c>
      <c r="J2439" s="1" t="s">
        <v>4374</v>
      </c>
      <c r="K2439" s="1" t="s">
        <v>3756</v>
      </c>
      <c r="L2439" s="1" t="s">
        <v>15</v>
      </c>
      <c r="M2439" s="1" t="s">
        <v>9</v>
      </c>
    </row>
    <row r="2440" spans="1:13">
      <c r="A2440" s="1">
        <v>100013370</v>
      </c>
      <c r="B2440" s="1" t="s">
        <v>2314</v>
      </c>
      <c r="C2440" s="1" t="s">
        <v>4360</v>
      </c>
      <c r="D2440" s="1" t="s">
        <v>12</v>
      </c>
      <c r="E2440" s="1" t="s">
        <v>11</v>
      </c>
      <c r="F2440" s="1" t="s">
        <v>12</v>
      </c>
      <c r="G2440" s="1" t="s">
        <v>6053</v>
      </c>
      <c r="H2440" s="1">
        <v>100013370</v>
      </c>
      <c r="I2440" s="1">
        <v>1</v>
      </c>
      <c r="J2440" s="1" t="s">
        <v>4375</v>
      </c>
      <c r="K2440" s="1" t="s">
        <v>4370</v>
      </c>
      <c r="L2440" s="1" t="s">
        <v>32</v>
      </c>
      <c r="M2440" s="1" t="s">
        <v>16</v>
      </c>
    </row>
    <row r="2441" spans="1:13">
      <c r="A2441" s="1">
        <v>100013374</v>
      </c>
      <c r="B2441" s="1" t="s">
        <v>2314</v>
      </c>
      <c r="C2441" s="1" t="s">
        <v>4360</v>
      </c>
      <c r="D2441" s="1" t="s">
        <v>18</v>
      </c>
      <c r="E2441" s="1" t="s">
        <v>27</v>
      </c>
      <c r="F2441" s="1" t="s">
        <v>18</v>
      </c>
      <c r="G2441" s="1" t="s">
        <v>6053</v>
      </c>
      <c r="H2441" s="1">
        <v>100013374</v>
      </c>
      <c r="I2441" s="1">
        <v>1</v>
      </c>
      <c r="J2441" s="1" t="s">
        <v>4376</v>
      </c>
      <c r="K2441" s="1" t="s">
        <v>3756</v>
      </c>
      <c r="L2441" s="1" t="s">
        <v>15</v>
      </c>
      <c r="M2441" s="1" t="s">
        <v>16</v>
      </c>
    </row>
    <row r="2442" spans="1:13">
      <c r="A2442" s="1">
        <v>100013375</v>
      </c>
      <c r="B2442" s="1" t="s">
        <v>2314</v>
      </c>
      <c r="C2442" s="1" t="s">
        <v>4360</v>
      </c>
      <c r="D2442" s="1" t="s">
        <v>4377</v>
      </c>
      <c r="E2442" s="1" t="s">
        <v>11</v>
      </c>
      <c r="F2442" s="1" t="s">
        <v>12</v>
      </c>
      <c r="G2442" s="1" t="s">
        <v>6054</v>
      </c>
      <c r="H2442" s="1">
        <v>100017513</v>
      </c>
      <c r="I2442" s="1">
        <v>3</v>
      </c>
      <c r="J2442" s="1" t="s">
        <v>4378</v>
      </c>
      <c r="K2442" s="1" t="s">
        <v>3759</v>
      </c>
      <c r="L2442" s="1" t="s">
        <v>39</v>
      </c>
      <c r="M2442" s="1" t="s">
        <v>9</v>
      </c>
    </row>
    <row r="2443" spans="1:13">
      <c r="A2443" s="1">
        <v>100013376</v>
      </c>
      <c r="B2443" s="1" t="s">
        <v>2314</v>
      </c>
      <c r="C2443" s="1" t="s">
        <v>4360</v>
      </c>
      <c r="D2443" s="1" t="s">
        <v>3871</v>
      </c>
      <c r="E2443" s="1" t="s">
        <v>27</v>
      </c>
      <c r="F2443" s="1" t="s">
        <v>18</v>
      </c>
      <c r="G2443" s="1" t="s">
        <v>6054</v>
      </c>
      <c r="H2443" s="1">
        <v>100017513</v>
      </c>
      <c r="I2443" s="1">
        <v>3</v>
      </c>
      <c r="J2443" s="1" t="s">
        <v>4378</v>
      </c>
      <c r="K2443" s="1" t="s">
        <v>3759</v>
      </c>
      <c r="L2443" s="1" t="s">
        <v>39</v>
      </c>
      <c r="M2443" s="1" t="s">
        <v>9</v>
      </c>
    </row>
    <row r="2444" spans="1:13">
      <c r="A2444" s="1">
        <v>100013386</v>
      </c>
      <c r="B2444" s="1" t="s">
        <v>2314</v>
      </c>
      <c r="C2444" s="1" t="s">
        <v>4360</v>
      </c>
      <c r="D2444" s="1" t="s">
        <v>176</v>
      </c>
      <c r="E2444" s="1" t="s">
        <v>11</v>
      </c>
      <c r="F2444" s="1" t="s">
        <v>12</v>
      </c>
      <c r="G2444" s="1" t="s">
        <v>6053</v>
      </c>
      <c r="H2444" s="1">
        <v>100013386</v>
      </c>
      <c r="I2444" s="1">
        <v>1</v>
      </c>
      <c r="J2444" s="1" t="s">
        <v>4379</v>
      </c>
      <c r="K2444" s="1" t="s">
        <v>4380</v>
      </c>
      <c r="L2444" s="1" t="s">
        <v>32</v>
      </c>
      <c r="M2444" s="1" t="s">
        <v>9</v>
      </c>
    </row>
    <row r="2445" spans="1:13">
      <c r="A2445" s="1">
        <v>100013394</v>
      </c>
      <c r="B2445" s="1" t="s">
        <v>2314</v>
      </c>
      <c r="C2445" s="1" t="s">
        <v>4360</v>
      </c>
      <c r="D2445" s="1" t="s">
        <v>176</v>
      </c>
      <c r="E2445" s="1" t="s">
        <v>11</v>
      </c>
      <c r="F2445" s="1" t="s">
        <v>12</v>
      </c>
      <c r="G2445" s="1" t="s">
        <v>6053</v>
      </c>
      <c r="H2445" s="1">
        <v>100013394</v>
      </c>
      <c r="I2445" s="1">
        <v>1</v>
      </c>
      <c r="J2445" s="1" t="s">
        <v>4381</v>
      </c>
      <c r="K2445" s="1" t="s">
        <v>4382</v>
      </c>
      <c r="L2445" s="1" t="s">
        <v>32</v>
      </c>
      <c r="M2445" s="1" t="s">
        <v>9</v>
      </c>
    </row>
    <row r="2446" spans="1:13">
      <c r="A2446" s="1">
        <v>100013399</v>
      </c>
      <c r="B2446" s="1" t="s">
        <v>2314</v>
      </c>
      <c r="C2446" s="1" t="s">
        <v>4360</v>
      </c>
      <c r="D2446" s="1" t="s">
        <v>4383</v>
      </c>
      <c r="E2446" s="1" t="s">
        <v>11</v>
      </c>
      <c r="F2446" s="1" t="s">
        <v>12</v>
      </c>
      <c r="G2446" s="1" t="s">
        <v>6053</v>
      </c>
      <c r="H2446" s="1">
        <v>100013399</v>
      </c>
      <c r="I2446" s="1">
        <v>1</v>
      </c>
      <c r="J2446" s="1" t="s">
        <v>4384</v>
      </c>
      <c r="K2446" s="1" t="s">
        <v>4385</v>
      </c>
      <c r="L2446" s="1" t="s">
        <v>32</v>
      </c>
      <c r="M2446" s="1" t="s">
        <v>9</v>
      </c>
    </row>
    <row r="2447" spans="1:13">
      <c r="A2447" s="1">
        <v>100013405</v>
      </c>
      <c r="B2447" s="1" t="s">
        <v>2314</v>
      </c>
      <c r="C2447" s="1" t="s">
        <v>4360</v>
      </c>
      <c r="D2447" s="1" t="s">
        <v>176</v>
      </c>
      <c r="E2447" s="1" t="s">
        <v>11</v>
      </c>
      <c r="F2447" s="1" t="s">
        <v>12</v>
      </c>
      <c r="G2447" s="1" t="s">
        <v>6053</v>
      </c>
      <c r="H2447" s="1">
        <v>100013405</v>
      </c>
      <c r="I2447" s="1">
        <v>1</v>
      </c>
      <c r="J2447" s="1" t="s">
        <v>4386</v>
      </c>
      <c r="K2447" s="1" t="s">
        <v>4387</v>
      </c>
      <c r="L2447" s="1" t="s">
        <v>32</v>
      </c>
      <c r="M2447" s="1" t="s">
        <v>69</v>
      </c>
    </row>
    <row r="2448" spans="1:13">
      <c r="A2448" s="1">
        <v>100013410</v>
      </c>
      <c r="B2448" s="1" t="s">
        <v>2314</v>
      </c>
      <c r="C2448" s="1" t="s">
        <v>4389</v>
      </c>
      <c r="D2448" s="1" t="s">
        <v>176</v>
      </c>
      <c r="E2448" s="1" t="s">
        <v>11</v>
      </c>
      <c r="F2448" s="1" t="s">
        <v>12</v>
      </c>
      <c r="G2448" s="1" t="s">
        <v>6053</v>
      </c>
      <c r="H2448" s="1">
        <v>100013410</v>
      </c>
      <c r="I2448" s="1">
        <v>1</v>
      </c>
      <c r="J2448" s="1" t="s">
        <v>4388</v>
      </c>
      <c r="K2448" s="1" t="s">
        <v>4390</v>
      </c>
      <c r="L2448" s="1" t="s">
        <v>32</v>
      </c>
      <c r="M2448" s="1" t="s">
        <v>16</v>
      </c>
    </row>
    <row r="2449" spans="1:13">
      <c r="A2449" s="1">
        <v>100013415</v>
      </c>
      <c r="B2449" s="1" t="s">
        <v>2314</v>
      </c>
      <c r="C2449" s="1" t="s">
        <v>4389</v>
      </c>
      <c r="D2449" s="1" t="s">
        <v>4391</v>
      </c>
      <c r="E2449" s="1" t="s">
        <v>11</v>
      </c>
      <c r="F2449" s="1" t="s">
        <v>12</v>
      </c>
      <c r="G2449" s="1" t="s">
        <v>6053</v>
      </c>
      <c r="H2449" s="1">
        <v>100013415</v>
      </c>
      <c r="I2449" s="1">
        <v>1</v>
      </c>
      <c r="J2449" s="1" t="s">
        <v>4392</v>
      </c>
      <c r="K2449" s="1" t="s">
        <v>2476</v>
      </c>
      <c r="L2449" s="1" t="s">
        <v>39</v>
      </c>
      <c r="M2449" s="1" t="s">
        <v>9</v>
      </c>
    </row>
    <row r="2450" spans="1:13">
      <c r="A2450" s="1">
        <v>100013420</v>
      </c>
      <c r="B2450" s="1" t="s">
        <v>2314</v>
      </c>
      <c r="C2450" s="1" t="s">
        <v>4389</v>
      </c>
      <c r="D2450" s="1" t="s">
        <v>176</v>
      </c>
      <c r="E2450" s="1" t="s">
        <v>11</v>
      </c>
      <c r="F2450" s="1" t="s">
        <v>12</v>
      </c>
      <c r="G2450" s="1" t="s">
        <v>6053</v>
      </c>
      <c r="H2450" s="1">
        <v>100013420</v>
      </c>
      <c r="I2450" s="1">
        <v>1</v>
      </c>
      <c r="J2450" s="1" t="s">
        <v>4393</v>
      </c>
      <c r="K2450" s="1" t="s">
        <v>4394</v>
      </c>
      <c r="L2450" s="1" t="s">
        <v>32</v>
      </c>
      <c r="M2450" s="1" t="s">
        <v>69</v>
      </c>
    </row>
    <row r="2451" spans="1:13">
      <c r="A2451" s="1">
        <v>100013423</v>
      </c>
      <c r="B2451" s="1" t="s">
        <v>2314</v>
      </c>
      <c r="C2451" s="1" t="s">
        <v>4389</v>
      </c>
      <c r="D2451" s="1" t="s">
        <v>176</v>
      </c>
      <c r="E2451" s="1" t="s">
        <v>11</v>
      </c>
      <c r="F2451" s="1" t="s">
        <v>407</v>
      </c>
      <c r="G2451" s="1" t="s">
        <v>6053</v>
      </c>
      <c r="H2451" s="1">
        <v>100013423</v>
      </c>
      <c r="I2451" s="1">
        <v>1</v>
      </c>
      <c r="J2451" s="1" t="s">
        <v>4395</v>
      </c>
      <c r="K2451" s="1" t="s">
        <v>4396</v>
      </c>
      <c r="L2451" s="1" t="s">
        <v>32</v>
      </c>
      <c r="M2451" s="1" t="s">
        <v>9</v>
      </c>
    </row>
    <row r="2452" spans="1:13">
      <c r="A2452" s="1">
        <v>100013426</v>
      </c>
      <c r="B2452" s="1" t="s">
        <v>2314</v>
      </c>
      <c r="C2452" s="1" t="s">
        <v>4389</v>
      </c>
      <c r="D2452" s="1" t="s">
        <v>4397</v>
      </c>
      <c r="E2452" s="1" t="s">
        <v>11</v>
      </c>
      <c r="F2452" s="1" t="s">
        <v>407</v>
      </c>
      <c r="G2452" s="1" t="s">
        <v>6053</v>
      </c>
      <c r="H2452" s="1">
        <v>100013426</v>
      </c>
      <c r="I2452" s="1">
        <v>1</v>
      </c>
      <c r="J2452" s="1" t="s">
        <v>4398</v>
      </c>
      <c r="K2452" s="1" t="s">
        <v>4399</v>
      </c>
      <c r="L2452" s="1" t="s">
        <v>32</v>
      </c>
      <c r="M2452" s="1" t="s">
        <v>16</v>
      </c>
    </row>
    <row r="2453" spans="1:13">
      <c r="A2453" s="1">
        <v>100013429</v>
      </c>
      <c r="B2453" s="1" t="s">
        <v>2314</v>
      </c>
      <c r="C2453" s="1" t="s">
        <v>4389</v>
      </c>
      <c r="D2453" s="1" t="s">
        <v>176</v>
      </c>
      <c r="E2453" s="1" t="s">
        <v>11</v>
      </c>
      <c r="F2453" s="1" t="s">
        <v>12</v>
      </c>
      <c r="G2453" s="1" t="s">
        <v>6053</v>
      </c>
      <c r="H2453" s="1">
        <v>100013429</v>
      </c>
      <c r="I2453" s="1">
        <v>1</v>
      </c>
      <c r="J2453" s="1" t="s">
        <v>4400</v>
      </c>
      <c r="K2453" s="1" t="s">
        <v>4401</v>
      </c>
      <c r="L2453" s="1" t="s">
        <v>32</v>
      </c>
      <c r="M2453" s="1" t="s">
        <v>9</v>
      </c>
    </row>
    <row r="2454" spans="1:13">
      <c r="A2454" s="1">
        <v>100013435</v>
      </c>
      <c r="B2454" s="1" t="s">
        <v>2314</v>
      </c>
      <c r="C2454" s="1" t="s">
        <v>4389</v>
      </c>
      <c r="D2454" s="1" t="s">
        <v>176</v>
      </c>
      <c r="E2454" s="1" t="s">
        <v>11</v>
      </c>
      <c r="F2454" s="1" t="s">
        <v>12</v>
      </c>
      <c r="G2454" s="1" t="s">
        <v>6053</v>
      </c>
      <c r="H2454" s="1">
        <v>100013435</v>
      </c>
      <c r="I2454" s="1">
        <v>1</v>
      </c>
      <c r="J2454" s="1" t="s">
        <v>4402</v>
      </c>
      <c r="K2454" s="1" t="s">
        <v>4403</v>
      </c>
      <c r="L2454" s="1" t="s">
        <v>32</v>
      </c>
      <c r="M2454" s="1" t="s">
        <v>9</v>
      </c>
    </row>
    <row r="2455" spans="1:13">
      <c r="A2455" s="1">
        <v>100013438</v>
      </c>
      <c r="B2455" s="1" t="s">
        <v>2314</v>
      </c>
      <c r="C2455" s="1" t="s">
        <v>4389</v>
      </c>
      <c r="D2455" s="1" t="s">
        <v>176</v>
      </c>
      <c r="E2455" s="1" t="s">
        <v>11</v>
      </c>
      <c r="F2455" s="1" t="s">
        <v>12</v>
      </c>
      <c r="G2455" s="1" t="s">
        <v>6053</v>
      </c>
      <c r="H2455" s="1">
        <v>100013438</v>
      </c>
      <c r="I2455" s="1">
        <v>1</v>
      </c>
      <c r="J2455" s="1" t="s">
        <v>4404</v>
      </c>
      <c r="K2455" s="1" t="s">
        <v>4405</v>
      </c>
      <c r="L2455" s="1" t="s">
        <v>32</v>
      </c>
      <c r="M2455" s="1" t="s">
        <v>9</v>
      </c>
    </row>
    <row r="2456" spans="1:13">
      <c r="A2456" s="1">
        <v>100013444</v>
      </c>
      <c r="B2456" s="1" t="s">
        <v>2314</v>
      </c>
      <c r="C2456" s="1" t="s">
        <v>4389</v>
      </c>
      <c r="D2456" s="1" t="s">
        <v>176</v>
      </c>
      <c r="E2456" s="1" t="s">
        <v>11</v>
      </c>
      <c r="F2456" s="1" t="s">
        <v>12</v>
      </c>
      <c r="G2456" s="1" t="s">
        <v>6053</v>
      </c>
      <c r="H2456" s="1">
        <v>100013444</v>
      </c>
      <c r="I2456" s="1">
        <v>1</v>
      </c>
      <c r="J2456" s="1" t="s">
        <v>4406</v>
      </c>
      <c r="K2456" s="1" t="s">
        <v>4407</v>
      </c>
      <c r="L2456" s="1" t="s">
        <v>32</v>
      </c>
      <c r="M2456" s="1" t="s">
        <v>9</v>
      </c>
    </row>
    <row r="2457" spans="1:13">
      <c r="A2457" s="1">
        <v>100013447</v>
      </c>
      <c r="B2457" s="1" t="s">
        <v>2314</v>
      </c>
      <c r="C2457" s="1" t="s">
        <v>4389</v>
      </c>
      <c r="D2457" s="1" t="s">
        <v>176</v>
      </c>
      <c r="E2457" s="1" t="s">
        <v>11</v>
      </c>
      <c r="F2457" s="1" t="s">
        <v>12</v>
      </c>
      <c r="G2457" s="1" t="s">
        <v>6053</v>
      </c>
      <c r="H2457" s="1">
        <v>100013447</v>
      </c>
      <c r="I2457" s="1">
        <v>1</v>
      </c>
      <c r="J2457" s="1" t="s">
        <v>4408</v>
      </c>
      <c r="K2457" s="1" t="s">
        <v>4409</v>
      </c>
      <c r="L2457" s="1" t="s">
        <v>32</v>
      </c>
      <c r="M2457" s="1" t="s">
        <v>9</v>
      </c>
    </row>
    <row r="2458" spans="1:13">
      <c r="A2458" s="1">
        <v>100013451</v>
      </c>
      <c r="B2458" s="1" t="s">
        <v>2314</v>
      </c>
      <c r="C2458" s="1" t="s">
        <v>4389</v>
      </c>
      <c r="D2458" s="1" t="s">
        <v>176</v>
      </c>
      <c r="E2458" s="1" t="s">
        <v>11</v>
      </c>
      <c r="F2458" s="1" t="s">
        <v>407</v>
      </c>
      <c r="G2458" s="1" t="s">
        <v>6053</v>
      </c>
      <c r="H2458" s="1">
        <v>100013451</v>
      </c>
      <c r="I2458" s="1">
        <v>1</v>
      </c>
      <c r="J2458" s="1" t="s">
        <v>4410</v>
      </c>
      <c r="K2458" s="1" t="s">
        <v>4411</v>
      </c>
      <c r="L2458" s="1" t="s">
        <v>32</v>
      </c>
      <c r="M2458" s="1" t="s">
        <v>9</v>
      </c>
    </row>
    <row r="2459" spans="1:13">
      <c r="A2459" s="1">
        <v>100013455</v>
      </c>
      <c r="B2459" s="1" t="s">
        <v>2314</v>
      </c>
      <c r="C2459" s="1" t="s">
        <v>4389</v>
      </c>
      <c r="D2459" s="1" t="s">
        <v>176</v>
      </c>
      <c r="E2459" s="1" t="s">
        <v>11</v>
      </c>
      <c r="F2459" s="1" t="s">
        <v>12</v>
      </c>
      <c r="G2459" s="1" t="s">
        <v>6053</v>
      </c>
      <c r="H2459" s="1">
        <v>100013455</v>
      </c>
      <c r="I2459" s="1">
        <v>4</v>
      </c>
      <c r="J2459" s="1" t="s">
        <v>4412</v>
      </c>
      <c r="K2459" s="1" t="s">
        <v>4413</v>
      </c>
      <c r="L2459" s="1" t="s">
        <v>32</v>
      </c>
      <c r="M2459" s="1" t="s">
        <v>16</v>
      </c>
    </row>
    <row r="2460" spans="1:13">
      <c r="A2460" s="1">
        <v>100013462</v>
      </c>
      <c r="B2460" s="1" t="s">
        <v>2314</v>
      </c>
      <c r="C2460" s="1" t="s">
        <v>4389</v>
      </c>
      <c r="D2460" s="1" t="s">
        <v>176</v>
      </c>
      <c r="E2460" s="1" t="s">
        <v>11</v>
      </c>
      <c r="F2460" s="1" t="s">
        <v>12</v>
      </c>
      <c r="G2460" s="1" t="s">
        <v>6053</v>
      </c>
      <c r="H2460" s="1">
        <v>100013462</v>
      </c>
      <c r="I2460" s="1">
        <v>1</v>
      </c>
      <c r="J2460" s="1" t="s">
        <v>4414</v>
      </c>
      <c r="K2460" s="1" t="s">
        <v>4415</v>
      </c>
      <c r="L2460" s="1" t="s">
        <v>32</v>
      </c>
      <c r="M2460" s="1" t="s">
        <v>9</v>
      </c>
    </row>
    <row r="2461" spans="1:13">
      <c r="A2461" s="1">
        <v>100013466</v>
      </c>
      <c r="B2461" s="1" t="s">
        <v>2314</v>
      </c>
      <c r="C2461" s="1" t="s">
        <v>4389</v>
      </c>
      <c r="D2461" s="1" t="s">
        <v>176</v>
      </c>
      <c r="E2461" s="1" t="s">
        <v>11</v>
      </c>
      <c r="F2461" s="1" t="s">
        <v>407</v>
      </c>
      <c r="G2461" s="1" t="s">
        <v>6053</v>
      </c>
      <c r="H2461" s="1">
        <v>100013466</v>
      </c>
      <c r="I2461" s="1">
        <v>1</v>
      </c>
      <c r="J2461" s="1" t="s">
        <v>4416</v>
      </c>
      <c r="K2461" s="1" t="s">
        <v>4417</v>
      </c>
      <c r="L2461" s="1" t="s">
        <v>32</v>
      </c>
      <c r="M2461" s="1" t="s">
        <v>9</v>
      </c>
    </row>
    <row r="2462" spans="1:13">
      <c r="A2462" s="1">
        <v>100013473</v>
      </c>
      <c r="B2462" s="1" t="s">
        <v>2314</v>
      </c>
      <c r="C2462" s="1" t="s">
        <v>4389</v>
      </c>
      <c r="D2462" s="1" t="s">
        <v>176</v>
      </c>
      <c r="E2462" s="1" t="s">
        <v>11</v>
      </c>
      <c r="F2462" s="1" t="s">
        <v>407</v>
      </c>
      <c r="G2462" s="1" t="s">
        <v>6053</v>
      </c>
      <c r="H2462" s="1">
        <v>100013473</v>
      </c>
      <c r="I2462" s="1">
        <v>1</v>
      </c>
      <c r="J2462" s="1" t="s">
        <v>4418</v>
      </c>
      <c r="K2462" s="1" t="s">
        <v>4419</v>
      </c>
      <c r="L2462" s="1" t="s">
        <v>32</v>
      </c>
      <c r="M2462" s="1" t="s">
        <v>9</v>
      </c>
    </row>
    <row r="2463" spans="1:13">
      <c r="A2463" s="1">
        <v>100013477</v>
      </c>
      <c r="B2463" s="1" t="s">
        <v>2314</v>
      </c>
      <c r="C2463" s="1" t="s">
        <v>4389</v>
      </c>
      <c r="D2463" s="1" t="s">
        <v>176</v>
      </c>
      <c r="E2463" s="1" t="s">
        <v>11</v>
      </c>
      <c r="F2463" s="1" t="s">
        <v>12</v>
      </c>
      <c r="G2463" s="1" t="s">
        <v>6053</v>
      </c>
      <c r="H2463" s="1">
        <v>100013477</v>
      </c>
      <c r="I2463" s="1">
        <v>1</v>
      </c>
      <c r="J2463" s="1" t="s">
        <v>4420</v>
      </c>
      <c r="K2463" s="1" t="s">
        <v>4421</v>
      </c>
      <c r="L2463" s="1" t="s">
        <v>32</v>
      </c>
      <c r="M2463" s="1" t="s">
        <v>9</v>
      </c>
    </row>
    <row r="2464" spans="1:13">
      <c r="A2464" s="1">
        <v>100013481</v>
      </c>
      <c r="B2464" s="1" t="s">
        <v>2314</v>
      </c>
      <c r="C2464" s="1" t="s">
        <v>4389</v>
      </c>
      <c r="D2464" s="1" t="s">
        <v>176</v>
      </c>
      <c r="E2464" s="1" t="s">
        <v>11</v>
      </c>
      <c r="F2464" s="1" t="s">
        <v>12</v>
      </c>
      <c r="G2464" s="1" t="s">
        <v>6053</v>
      </c>
      <c r="H2464" s="1">
        <v>100013481</v>
      </c>
      <c r="I2464" s="1">
        <v>1</v>
      </c>
      <c r="J2464" s="1" t="s">
        <v>4422</v>
      </c>
      <c r="K2464" s="1" t="s">
        <v>4423</v>
      </c>
      <c r="L2464" s="1" t="s">
        <v>32</v>
      </c>
      <c r="M2464" s="1" t="s">
        <v>9</v>
      </c>
    </row>
    <row r="2465" spans="1:13">
      <c r="A2465" s="1">
        <v>100013486</v>
      </c>
      <c r="B2465" s="1" t="s">
        <v>2314</v>
      </c>
      <c r="C2465" s="1" t="s">
        <v>4389</v>
      </c>
      <c r="D2465" s="1" t="s">
        <v>176</v>
      </c>
      <c r="E2465" s="1" t="s">
        <v>11</v>
      </c>
      <c r="F2465" s="1" t="s">
        <v>12</v>
      </c>
      <c r="G2465" s="1" t="s">
        <v>6053</v>
      </c>
      <c r="H2465" s="1">
        <v>100013486</v>
      </c>
      <c r="I2465" s="1">
        <v>1</v>
      </c>
      <c r="J2465" s="1" t="s">
        <v>4424</v>
      </c>
      <c r="K2465" s="1" t="s">
        <v>4425</v>
      </c>
      <c r="L2465" s="1" t="s">
        <v>32</v>
      </c>
      <c r="M2465" s="1" t="s">
        <v>9</v>
      </c>
    </row>
    <row r="2466" spans="1:13">
      <c r="A2466" s="1">
        <v>100013489</v>
      </c>
      <c r="B2466" s="1" t="s">
        <v>2314</v>
      </c>
      <c r="C2466" s="1" t="s">
        <v>4389</v>
      </c>
      <c r="D2466" s="1" t="s">
        <v>176</v>
      </c>
      <c r="E2466" s="1" t="s">
        <v>11</v>
      </c>
      <c r="F2466" s="1" t="s">
        <v>12</v>
      </c>
      <c r="G2466" s="1" t="s">
        <v>6053</v>
      </c>
      <c r="H2466" s="1">
        <v>100013489</v>
      </c>
      <c r="I2466" s="1">
        <v>1</v>
      </c>
      <c r="J2466" s="1" t="s">
        <v>4426</v>
      </c>
      <c r="K2466" s="1" t="s">
        <v>4427</v>
      </c>
      <c r="L2466" s="1" t="s">
        <v>32</v>
      </c>
      <c r="M2466" s="1" t="s">
        <v>9</v>
      </c>
    </row>
    <row r="2467" spans="1:13">
      <c r="A2467" s="1">
        <v>100013494</v>
      </c>
      <c r="B2467" s="1" t="s">
        <v>2314</v>
      </c>
      <c r="C2467" s="1" t="s">
        <v>4389</v>
      </c>
      <c r="D2467" s="1" t="s">
        <v>4428</v>
      </c>
      <c r="E2467" s="1" t="s">
        <v>20</v>
      </c>
      <c r="F2467" s="1" t="s">
        <v>72</v>
      </c>
      <c r="G2467" s="1" t="s">
        <v>6053</v>
      </c>
      <c r="H2467" s="1">
        <v>100013494</v>
      </c>
      <c r="I2467" s="1">
        <v>1</v>
      </c>
      <c r="J2467" s="1" t="s">
        <v>4429</v>
      </c>
      <c r="K2467" s="1" t="s">
        <v>2476</v>
      </c>
      <c r="L2467" s="1" t="s">
        <v>39</v>
      </c>
      <c r="M2467" s="1" t="s">
        <v>9</v>
      </c>
    </row>
    <row r="2468" spans="1:13">
      <c r="A2468" s="1">
        <v>100013501</v>
      </c>
      <c r="B2468" s="1" t="s">
        <v>2314</v>
      </c>
      <c r="C2468" s="1" t="s">
        <v>4389</v>
      </c>
      <c r="D2468" s="1" t="s">
        <v>176</v>
      </c>
      <c r="E2468" s="1" t="s">
        <v>11</v>
      </c>
      <c r="F2468" s="1" t="s">
        <v>12</v>
      </c>
      <c r="G2468" s="1" t="s">
        <v>6053</v>
      </c>
      <c r="H2468" s="1">
        <v>100013501</v>
      </c>
      <c r="I2468" s="1">
        <v>2</v>
      </c>
      <c r="J2468" s="1" t="s">
        <v>4430</v>
      </c>
      <c r="K2468" s="1" t="s">
        <v>4431</v>
      </c>
      <c r="L2468" s="1" t="s">
        <v>32</v>
      </c>
      <c r="M2468" s="1" t="s">
        <v>9</v>
      </c>
    </row>
    <row r="2469" spans="1:13">
      <c r="A2469" s="1">
        <v>100013509</v>
      </c>
      <c r="B2469" s="1" t="s">
        <v>2314</v>
      </c>
      <c r="C2469" s="1" t="s">
        <v>4389</v>
      </c>
      <c r="D2469" s="1" t="s">
        <v>4432</v>
      </c>
      <c r="E2469" s="1" t="s">
        <v>27</v>
      </c>
      <c r="F2469" s="1" t="s">
        <v>18</v>
      </c>
      <c r="G2469" s="1" t="s">
        <v>6053</v>
      </c>
      <c r="H2469" s="1">
        <v>100013509</v>
      </c>
      <c r="I2469" s="1">
        <v>1</v>
      </c>
      <c r="J2469" s="1" t="s">
        <v>4433</v>
      </c>
      <c r="K2469" s="1" t="s">
        <v>3756</v>
      </c>
      <c r="L2469" s="1" t="s">
        <v>15</v>
      </c>
      <c r="M2469" s="1" t="s">
        <v>9</v>
      </c>
    </row>
    <row r="2470" spans="1:13">
      <c r="A2470" s="1">
        <v>100013514</v>
      </c>
      <c r="B2470" s="1" t="s">
        <v>2314</v>
      </c>
      <c r="C2470" s="1" t="s">
        <v>4389</v>
      </c>
      <c r="D2470" s="1" t="s">
        <v>12</v>
      </c>
      <c r="E2470" s="1" t="s">
        <v>11</v>
      </c>
      <c r="F2470" s="1" t="s">
        <v>12</v>
      </c>
      <c r="G2470" s="1" t="s">
        <v>6053</v>
      </c>
      <c r="H2470" s="1">
        <v>100013514</v>
      </c>
      <c r="I2470" s="1">
        <v>1</v>
      </c>
      <c r="J2470" s="1" t="s">
        <v>4434</v>
      </c>
      <c r="K2470" s="1" t="s">
        <v>4435</v>
      </c>
      <c r="L2470" s="1" t="s">
        <v>32</v>
      </c>
      <c r="M2470" s="1" t="s">
        <v>9</v>
      </c>
    </row>
    <row r="2471" spans="1:13">
      <c r="A2471" s="1">
        <v>100013518</v>
      </c>
      <c r="B2471" s="1" t="s">
        <v>2314</v>
      </c>
      <c r="C2471" s="1" t="s">
        <v>4389</v>
      </c>
      <c r="D2471" s="1" t="s">
        <v>1458</v>
      </c>
      <c r="E2471" s="1" t="s">
        <v>2</v>
      </c>
      <c r="F2471" s="1" t="s">
        <v>277</v>
      </c>
      <c r="G2471" s="1" t="s">
        <v>6054</v>
      </c>
      <c r="H2471" s="1">
        <v>100017514</v>
      </c>
      <c r="I2471" s="1">
        <v>3</v>
      </c>
      <c r="J2471" s="1" t="s">
        <v>4436</v>
      </c>
      <c r="K2471" s="1" t="s">
        <v>3750</v>
      </c>
      <c r="L2471" s="1" t="s">
        <v>8</v>
      </c>
      <c r="M2471" s="1" t="s">
        <v>9</v>
      </c>
    </row>
    <row r="2472" spans="1:13">
      <c r="A2472" s="1">
        <v>100013521</v>
      </c>
      <c r="B2472" s="1" t="s">
        <v>2314</v>
      </c>
      <c r="C2472" s="1" t="s">
        <v>4389</v>
      </c>
      <c r="D2472" s="1" t="s">
        <v>3410</v>
      </c>
      <c r="E2472" s="1" t="s">
        <v>2</v>
      </c>
      <c r="F2472" s="1" t="s">
        <v>673</v>
      </c>
      <c r="G2472" s="1" t="s">
        <v>6054</v>
      </c>
      <c r="H2472" s="1">
        <v>100017514</v>
      </c>
      <c r="I2472" s="1">
        <v>3</v>
      </c>
      <c r="J2472" s="1" t="s">
        <v>4436</v>
      </c>
      <c r="K2472" s="1" t="s">
        <v>3750</v>
      </c>
      <c r="L2472" s="1" t="s">
        <v>8</v>
      </c>
      <c r="M2472" s="1" t="s">
        <v>9</v>
      </c>
    </row>
    <row r="2473" spans="1:13">
      <c r="A2473" s="1">
        <v>100013524</v>
      </c>
      <c r="B2473" s="1" t="s">
        <v>2314</v>
      </c>
      <c r="C2473" s="1" t="s">
        <v>4389</v>
      </c>
      <c r="D2473" s="1" t="s">
        <v>390</v>
      </c>
      <c r="E2473" s="1" t="s">
        <v>20</v>
      </c>
      <c r="F2473" s="1" t="s">
        <v>72</v>
      </c>
      <c r="G2473" s="1" t="s">
        <v>6053</v>
      </c>
      <c r="H2473" s="1">
        <v>100013524</v>
      </c>
      <c r="I2473" s="1">
        <v>1</v>
      </c>
      <c r="J2473" s="1" t="s">
        <v>4437</v>
      </c>
      <c r="K2473" s="1" t="s">
        <v>3756</v>
      </c>
      <c r="L2473" s="1" t="s">
        <v>15</v>
      </c>
      <c r="M2473" s="1" t="s">
        <v>9</v>
      </c>
    </row>
    <row r="2474" spans="1:13">
      <c r="A2474" s="1">
        <v>100013525</v>
      </c>
      <c r="B2474" s="1" t="s">
        <v>2314</v>
      </c>
      <c r="C2474" s="1" t="s">
        <v>4389</v>
      </c>
      <c r="D2474" s="1" t="s">
        <v>12</v>
      </c>
      <c r="E2474" s="1" t="s">
        <v>11</v>
      </c>
      <c r="F2474" s="1" t="s">
        <v>12</v>
      </c>
      <c r="G2474" s="1" t="s">
        <v>6053</v>
      </c>
      <c r="H2474" s="1">
        <v>100013525</v>
      </c>
      <c r="I2474" s="1">
        <v>1</v>
      </c>
      <c r="J2474" s="1" t="s">
        <v>4438</v>
      </c>
      <c r="K2474" s="1" t="s">
        <v>4435</v>
      </c>
      <c r="L2474" s="1" t="s">
        <v>32</v>
      </c>
      <c r="M2474" s="1" t="s">
        <v>9</v>
      </c>
    </row>
    <row r="2475" spans="1:13">
      <c r="A2475" s="1">
        <v>100013530</v>
      </c>
      <c r="B2475" s="1" t="s">
        <v>2314</v>
      </c>
      <c r="C2475" s="1" t="s">
        <v>4389</v>
      </c>
      <c r="D2475" s="1" t="s">
        <v>12</v>
      </c>
      <c r="E2475" s="1" t="s">
        <v>11</v>
      </c>
      <c r="F2475" s="1" t="s">
        <v>12</v>
      </c>
      <c r="G2475" s="1" t="s">
        <v>6053</v>
      </c>
      <c r="H2475" s="1">
        <v>100013530</v>
      </c>
      <c r="I2475" s="1">
        <v>2</v>
      </c>
      <c r="J2475" s="1" t="s">
        <v>4439</v>
      </c>
      <c r="K2475" s="1" t="s">
        <v>4435</v>
      </c>
      <c r="L2475" s="1" t="s">
        <v>32</v>
      </c>
      <c r="M2475" s="1" t="s">
        <v>69</v>
      </c>
    </row>
    <row r="2476" spans="1:13">
      <c r="A2476" s="1">
        <v>100013532</v>
      </c>
      <c r="B2476" s="1" t="s">
        <v>2314</v>
      </c>
      <c r="C2476" s="1" t="s">
        <v>4389</v>
      </c>
      <c r="D2476" s="1" t="s">
        <v>4440</v>
      </c>
      <c r="E2476" s="1" t="s">
        <v>11</v>
      </c>
      <c r="F2476" s="1" t="s">
        <v>12</v>
      </c>
      <c r="G2476" s="1" t="s">
        <v>6053</v>
      </c>
      <c r="H2476" s="1">
        <v>100013532</v>
      </c>
      <c r="I2476" s="1">
        <v>1</v>
      </c>
      <c r="J2476" s="1" t="s">
        <v>4441</v>
      </c>
      <c r="K2476" s="1" t="s">
        <v>2476</v>
      </c>
      <c r="L2476" s="1" t="s">
        <v>39</v>
      </c>
      <c r="M2476" s="1" t="s">
        <v>9</v>
      </c>
    </row>
    <row r="2477" spans="1:13">
      <c r="A2477" s="1">
        <v>100013534</v>
      </c>
      <c r="B2477" s="1" t="s">
        <v>2314</v>
      </c>
      <c r="C2477" s="1" t="s">
        <v>4389</v>
      </c>
      <c r="D2477" s="1" t="s">
        <v>4442</v>
      </c>
      <c r="E2477" s="1" t="s">
        <v>27</v>
      </c>
      <c r="F2477" s="1" t="s">
        <v>18</v>
      </c>
      <c r="G2477" s="1" t="s">
        <v>6053</v>
      </c>
      <c r="H2477" s="1">
        <v>100013534</v>
      </c>
      <c r="I2477" s="1">
        <v>1</v>
      </c>
      <c r="J2477" s="1" t="s">
        <v>4441</v>
      </c>
      <c r="K2477" s="1" t="s">
        <v>2476</v>
      </c>
      <c r="L2477" s="1" t="s">
        <v>39</v>
      </c>
      <c r="M2477" s="1" t="s">
        <v>9</v>
      </c>
    </row>
    <row r="2478" spans="1:13">
      <c r="A2478" s="1">
        <v>100013541</v>
      </c>
      <c r="B2478" s="1" t="s">
        <v>2314</v>
      </c>
      <c r="C2478" s="1" t="s">
        <v>4389</v>
      </c>
      <c r="D2478" s="1" t="s">
        <v>12</v>
      </c>
      <c r="E2478" s="1" t="s">
        <v>11</v>
      </c>
      <c r="F2478" s="1" t="s">
        <v>12</v>
      </c>
      <c r="G2478" s="1" t="s">
        <v>6053</v>
      </c>
      <c r="H2478" s="1">
        <v>100013541</v>
      </c>
      <c r="I2478" s="1">
        <v>1</v>
      </c>
      <c r="J2478" s="1" t="s">
        <v>4443</v>
      </c>
      <c r="K2478" s="1" t="s">
        <v>4435</v>
      </c>
      <c r="L2478" s="1" t="s">
        <v>32</v>
      </c>
      <c r="M2478" s="1" t="s">
        <v>9</v>
      </c>
    </row>
    <row r="2479" spans="1:13">
      <c r="A2479" s="1">
        <v>100013551</v>
      </c>
      <c r="B2479" s="1" t="s">
        <v>2314</v>
      </c>
      <c r="C2479" s="1" t="s">
        <v>4389</v>
      </c>
      <c r="D2479" s="1" t="s">
        <v>176</v>
      </c>
      <c r="E2479" s="1" t="s">
        <v>11</v>
      </c>
      <c r="F2479" s="1" t="s">
        <v>12</v>
      </c>
      <c r="G2479" s="1" t="s">
        <v>6053</v>
      </c>
      <c r="H2479" s="1">
        <v>100013551</v>
      </c>
      <c r="I2479" s="1">
        <v>1</v>
      </c>
      <c r="J2479" s="1" t="s">
        <v>4444</v>
      </c>
      <c r="K2479" s="1" t="s">
        <v>4445</v>
      </c>
      <c r="L2479" s="1" t="s">
        <v>32</v>
      </c>
      <c r="M2479" s="1" t="s">
        <v>9</v>
      </c>
    </row>
    <row r="2480" spans="1:13">
      <c r="A2480" s="1">
        <v>100013562</v>
      </c>
      <c r="B2480" s="1" t="s">
        <v>2314</v>
      </c>
      <c r="C2480" s="1" t="s">
        <v>4389</v>
      </c>
      <c r="D2480" s="1" t="s">
        <v>4446</v>
      </c>
      <c r="E2480" s="1" t="s">
        <v>11</v>
      </c>
      <c r="F2480" s="1" t="s">
        <v>407</v>
      </c>
      <c r="G2480" s="1" t="s">
        <v>6053</v>
      </c>
      <c r="H2480" s="1">
        <v>100013562</v>
      </c>
      <c r="I2480" s="1">
        <v>1</v>
      </c>
      <c r="J2480" s="1" t="s">
        <v>4447</v>
      </c>
      <c r="K2480" s="1" t="s">
        <v>2476</v>
      </c>
      <c r="L2480" s="1" t="s">
        <v>39</v>
      </c>
      <c r="M2480" s="1" t="s">
        <v>16</v>
      </c>
    </row>
    <row r="2481" spans="1:13">
      <c r="A2481" s="1">
        <v>100013566</v>
      </c>
      <c r="B2481" s="1" t="s">
        <v>2314</v>
      </c>
      <c r="C2481" s="1" t="s">
        <v>4389</v>
      </c>
      <c r="D2481" s="1" t="s">
        <v>176</v>
      </c>
      <c r="E2481" s="1" t="s">
        <v>11</v>
      </c>
      <c r="F2481" s="1" t="s">
        <v>12</v>
      </c>
      <c r="G2481" s="1" t="s">
        <v>6053</v>
      </c>
      <c r="H2481" s="1">
        <v>100013566</v>
      </c>
      <c r="I2481" s="1">
        <v>1</v>
      </c>
      <c r="J2481" s="1" t="s">
        <v>4448</v>
      </c>
      <c r="K2481" s="1" t="s">
        <v>4449</v>
      </c>
      <c r="L2481" s="1" t="s">
        <v>32</v>
      </c>
      <c r="M2481" s="1" t="s">
        <v>9</v>
      </c>
    </row>
    <row r="2482" spans="1:13">
      <c r="A2482" s="1">
        <v>100013573</v>
      </c>
      <c r="B2482" s="1" t="s">
        <v>2314</v>
      </c>
      <c r="C2482" s="1" t="s">
        <v>4389</v>
      </c>
      <c r="D2482" s="1" t="s">
        <v>176</v>
      </c>
      <c r="E2482" s="1" t="s">
        <v>11</v>
      </c>
      <c r="F2482" s="1" t="s">
        <v>12</v>
      </c>
      <c r="G2482" s="1" t="s">
        <v>6053</v>
      </c>
      <c r="H2482" s="1">
        <v>100013573</v>
      </c>
      <c r="I2482" s="1">
        <v>1</v>
      </c>
      <c r="J2482" s="1" t="s">
        <v>4450</v>
      </c>
      <c r="K2482" s="1" t="s">
        <v>4451</v>
      </c>
      <c r="L2482" s="1" t="s">
        <v>32</v>
      </c>
      <c r="M2482" s="1" t="s">
        <v>9</v>
      </c>
    </row>
    <row r="2483" spans="1:13">
      <c r="A2483" s="1">
        <v>100013578</v>
      </c>
      <c r="B2483" s="1" t="s">
        <v>2314</v>
      </c>
      <c r="C2483" s="1" t="s">
        <v>4453</v>
      </c>
      <c r="D2483" s="1" t="s">
        <v>12</v>
      </c>
      <c r="E2483" s="1" t="s">
        <v>11</v>
      </c>
      <c r="F2483" s="1" t="s">
        <v>407</v>
      </c>
      <c r="G2483" s="1" t="s">
        <v>6053</v>
      </c>
      <c r="H2483" s="1">
        <v>100013578</v>
      </c>
      <c r="I2483" s="1">
        <v>1</v>
      </c>
      <c r="J2483" s="1" t="s">
        <v>6070</v>
      </c>
      <c r="K2483" s="1" t="s">
        <v>6071</v>
      </c>
      <c r="L2483" s="1" t="s">
        <v>32</v>
      </c>
      <c r="M2483" s="1" t="s">
        <v>339</v>
      </c>
    </row>
    <row r="2484" spans="1:13">
      <c r="A2484" s="1">
        <v>100013586</v>
      </c>
      <c r="B2484" s="1" t="s">
        <v>2314</v>
      </c>
      <c r="C2484" s="1" t="s">
        <v>4453</v>
      </c>
      <c r="D2484" s="1" t="s">
        <v>176</v>
      </c>
      <c r="E2484" s="1" t="s">
        <v>11</v>
      </c>
      <c r="F2484" s="1" t="s">
        <v>12</v>
      </c>
      <c r="G2484" s="1" t="s">
        <v>6053</v>
      </c>
      <c r="H2484" s="1">
        <v>100013586</v>
      </c>
      <c r="I2484" s="1">
        <v>1</v>
      </c>
      <c r="J2484" s="1" t="s">
        <v>4452</v>
      </c>
      <c r="K2484" s="1" t="s">
        <v>4454</v>
      </c>
      <c r="L2484" s="1" t="s">
        <v>32</v>
      </c>
      <c r="M2484" s="1" t="s">
        <v>9</v>
      </c>
    </row>
    <row r="2485" spans="1:13">
      <c r="A2485" s="1">
        <v>100013594</v>
      </c>
      <c r="B2485" s="1" t="s">
        <v>2314</v>
      </c>
      <c r="C2485" s="1" t="s">
        <v>4453</v>
      </c>
      <c r="D2485" s="1" t="s">
        <v>176</v>
      </c>
      <c r="E2485" s="1" t="s">
        <v>11</v>
      </c>
      <c r="F2485" s="1" t="s">
        <v>12</v>
      </c>
      <c r="G2485" s="1" t="s">
        <v>6053</v>
      </c>
      <c r="H2485" s="1">
        <v>100013594</v>
      </c>
      <c r="I2485" s="1">
        <v>1</v>
      </c>
      <c r="J2485" s="1" t="s">
        <v>4455</v>
      </c>
      <c r="K2485" s="1" t="s">
        <v>4456</v>
      </c>
      <c r="L2485" s="1" t="s">
        <v>32</v>
      </c>
      <c r="M2485" s="1" t="s">
        <v>9</v>
      </c>
    </row>
    <row r="2486" spans="1:13">
      <c r="A2486" s="1">
        <v>100013601</v>
      </c>
      <c r="B2486" s="1" t="s">
        <v>2314</v>
      </c>
      <c r="C2486" s="1" t="s">
        <v>4453</v>
      </c>
      <c r="D2486" s="1" t="s">
        <v>12</v>
      </c>
      <c r="E2486" s="1" t="s">
        <v>11</v>
      </c>
      <c r="F2486" s="1" t="s">
        <v>407</v>
      </c>
      <c r="G2486" s="1" t="s">
        <v>6053</v>
      </c>
      <c r="H2486" s="1">
        <v>100013601</v>
      </c>
      <c r="I2486" s="1">
        <v>1</v>
      </c>
      <c r="J2486" s="1" t="s">
        <v>4457</v>
      </c>
      <c r="K2486" s="1" t="s">
        <v>4458</v>
      </c>
      <c r="L2486" s="1" t="s">
        <v>32</v>
      </c>
      <c r="M2486" s="1" t="s">
        <v>9</v>
      </c>
    </row>
    <row r="2487" spans="1:13">
      <c r="A2487" s="1">
        <v>100013603</v>
      </c>
      <c r="B2487" s="1" t="s">
        <v>2314</v>
      </c>
      <c r="C2487" s="1" t="s">
        <v>4453</v>
      </c>
      <c r="D2487" s="1" t="s">
        <v>176</v>
      </c>
      <c r="E2487" s="1" t="s">
        <v>11</v>
      </c>
      <c r="F2487" s="1" t="s">
        <v>12</v>
      </c>
      <c r="G2487" s="1" t="s">
        <v>6053</v>
      </c>
      <c r="H2487" s="1">
        <v>100013603</v>
      </c>
      <c r="I2487" s="1">
        <v>1</v>
      </c>
      <c r="J2487" s="1" t="s">
        <v>4459</v>
      </c>
      <c r="K2487" s="1" t="s">
        <v>4460</v>
      </c>
      <c r="L2487" s="1" t="s">
        <v>32</v>
      </c>
      <c r="M2487" s="1" t="s">
        <v>9</v>
      </c>
    </row>
    <row r="2488" spans="1:13">
      <c r="A2488" s="1">
        <v>100013617</v>
      </c>
      <c r="B2488" s="1" t="s">
        <v>2314</v>
      </c>
      <c r="C2488" s="1" t="s">
        <v>4453</v>
      </c>
      <c r="D2488" s="1" t="s">
        <v>12</v>
      </c>
      <c r="E2488" s="1" t="s">
        <v>11</v>
      </c>
      <c r="F2488" s="1" t="s">
        <v>407</v>
      </c>
      <c r="G2488" s="1" t="s">
        <v>6053</v>
      </c>
      <c r="H2488" s="1">
        <v>100013617</v>
      </c>
      <c r="I2488" s="1">
        <v>1</v>
      </c>
      <c r="J2488" s="1" t="s">
        <v>4461</v>
      </c>
      <c r="K2488" s="1" t="s">
        <v>4462</v>
      </c>
      <c r="L2488" s="1" t="s">
        <v>32</v>
      </c>
      <c r="M2488" s="1" t="s">
        <v>9</v>
      </c>
    </row>
    <row r="2489" spans="1:13">
      <c r="A2489" s="1">
        <v>100013626</v>
      </c>
      <c r="B2489" s="1" t="s">
        <v>2314</v>
      </c>
      <c r="C2489" s="1" t="s">
        <v>4453</v>
      </c>
      <c r="D2489" s="1" t="s">
        <v>4463</v>
      </c>
      <c r="E2489" s="1" t="s">
        <v>2</v>
      </c>
      <c r="F2489" s="1" t="s">
        <v>1452</v>
      </c>
      <c r="G2489" s="1" t="s">
        <v>6053</v>
      </c>
      <c r="H2489" s="1">
        <v>100013626</v>
      </c>
      <c r="I2489" s="1">
        <v>1</v>
      </c>
      <c r="J2489" s="1" t="s">
        <v>4464</v>
      </c>
      <c r="K2489" s="1" t="s">
        <v>4465</v>
      </c>
      <c r="L2489" s="1" t="s">
        <v>44</v>
      </c>
      <c r="M2489" s="1" t="s">
        <v>9</v>
      </c>
    </row>
    <row r="2490" spans="1:13">
      <c r="A2490" s="1">
        <v>100013629</v>
      </c>
      <c r="B2490" s="1" t="s">
        <v>2314</v>
      </c>
      <c r="C2490" s="1" t="s">
        <v>4453</v>
      </c>
      <c r="D2490" s="1" t="s">
        <v>12</v>
      </c>
      <c r="E2490" s="1" t="s">
        <v>11</v>
      </c>
      <c r="F2490" s="1" t="s">
        <v>12</v>
      </c>
      <c r="G2490" s="1" t="s">
        <v>6053</v>
      </c>
      <c r="H2490" s="1">
        <v>100013629</v>
      </c>
      <c r="I2490" s="1">
        <v>1</v>
      </c>
      <c r="J2490" s="1" t="s">
        <v>4466</v>
      </c>
      <c r="K2490" s="1" t="s">
        <v>4467</v>
      </c>
      <c r="L2490" s="1" t="s">
        <v>32</v>
      </c>
      <c r="M2490" s="1" t="s">
        <v>9</v>
      </c>
    </row>
    <row r="2491" spans="1:13">
      <c r="A2491" s="1">
        <v>100013630</v>
      </c>
      <c r="B2491" s="1" t="s">
        <v>2314</v>
      </c>
      <c r="C2491" s="1" t="s">
        <v>4453</v>
      </c>
      <c r="D2491" s="1" t="s">
        <v>4468</v>
      </c>
      <c r="E2491" s="1" t="s">
        <v>11</v>
      </c>
      <c r="F2491" s="1" t="s">
        <v>12</v>
      </c>
      <c r="G2491" s="1" t="s">
        <v>6053</v>
      </c>
      <c r="H2491" s="1">
        <v>100013630</v>
      </c>
      <c r="I2491" s="1">
        <v>1</v>
      </c>
      <c r="J2491" s="1" t="s">
        <v>4466</v>
      </c>
      <c r="K2491" s="1" t="s">
        <v>3759</v>
      </c>
      <c r="L2491" s="1" t="s">
        <v>39</v>
      </c>
      <c r="M2491" s="1" t="s">
        <v>9</v>
      </c>
    </row>
    <row r="2492" spans="1:13">
      <c r="A2492" s="1">
        <v>100013636</v>
      </c>
      <c r="B2492" s="1" t="s">
        <v>2314</v>
      </c>
      <c r="C2492" s="1" t="s">
        <v>4453</v>
      </c>
      <c r="D2492" s="1" t="s">
        <v>250</v>
      </c>
      <c r="E2492" s="1" t="s">
        <v>20</v>
      </c>
      <c r="F2492" s="1" t="s">
        <v>72</v>
      </c>
      <c r="G2492" s="1" t="s">
        <v>6053</v>
      </c>
      <c r="H2492" s="1">
        <v>100013636</v>
      </c>
      <c r="I2492" s="1">
        <v>2</v>
      </c>
      <c r="J2492" s="1" t="s">
        <v>4469</v>
      </c>
      <c r="K2492" s="1" t="s">
        <v>3756</v>
      </c>
      <c r="L2492" s="1" t="s">
        <v>15</v>
      </c>
      <c r="M2492" s="1" t="s">
        <v>9</v>
      </c>
    </row>
    <row r="2493" spans="1:13">
      <c r="A2493" s="1">
        <v>100013639</v>
      </c>
      <c r="B2493" s="1" t="s">
        <v>2314</v>
      </c>
      <c r="C2493" s="1" t="s">
        <v>4453</v>
      </c>
      <c r="D2493" s="1" t="s">
        <v>12</v>
      </c>
      <c r="E2493" s="1" t="s">
        <v>11</v>
      </c>
      <c r="F2493" s="1" t="s">
        <v>12</v>
      </c>
      <c r="G2493" s="1" t="s">
        <v>6053</v>
      </c>
      <c r="H2493" s="1">
        <v>100013639</v>
      </c>
      <c r="I2493" s="1">
        <v>1</v>
      </c>
      <c r="J2493" s="1" t="s">
        <v>4470</v>
      </c>
      <c r="K2493" s="1" t="s">
        <v>4467</v>
      </c>
      <c r="L2493" s="1" t="s">
        <v>32</v>
      </c>
      <c r="M2493" s="1" t="s">
        <v>9</v>
      </c>
    </row>
    <row r="2494" spans="1:13">
      <c r="A2494" s="1">
        <v>100013644</v>
      </c>
      <c r="B2494" s="1" t="s">
        <v>2314</v>
      </c>
      <c r="C2494" s="1" t="s">
        <v>4453</v>
      </c>
      <c r="D2494" s="1" t="s">
        <v>18</v>
      </c>
      <c r="E2494" s="1" t="s">
        <v>27</v>
      </c>
      <c r="F2494" s="1" t="s">
        <v>18</v>
      </c>
      <c r="G2494" s="1" t="s">
        <v>6053</v>
      </c>
      <c r="H2494" s="1">
        <v>100013644</v>
      </c>
      <c r="I2494" s="1">
        <v>1</v>
      </c>
      <c r="J2494" s="1" t="s">
        <v>4470</v>
      </c>
      <c r="K2494" s="1" t="s">
        <v>3756</v>
      </c>
      <c r="L2494" s="1" t="s">
        <v>15</v>
      </c>
      <c r="M2494" s="1" t="s">
        <v>9</v>
      </c>
    </row>
    <row r="2495" spans="1:13">
      <c r="A2495" s="1">
        <v>100013648</v>
      </c>
      <c r="B2495" s="1" t="s">
        <v>2314</v>
      </c>
      <c r="C2495" s="1" t="s">
        <v>4453</v>
      </c>
      <c r="D2495" s="1" t="s">
        <v>12</v>
      </c>
      <c r="E2495" s="1" t="s">
        <v>11</v>
      </c>
      <c r="F2495" s="1" t="s">
        <v>12</v>
      </c>
      <c r="G2495" s="1" t="s">
        <v>6053</v>
      </c>
      <c r="H2495" s="1">
        <v>100013648</v>
      </c>
      <c r="I2495" s="1">
        <v>1</v>
      </c>
      <c r="J2495" s="1" t="s">
        <v>4471</v>
      </c>
      <c r="K2495" s="1" t="s">
        <v>4467</v>
      </c>
      <c r="L2495" s="1" t="s">
        <v>32</v>
      </c>
      <c r="M2495" s="1" t="s">
        <v>9</v>
      </c>
    </row>
    <row r="2496" spans="1:13">
      <c r="A2496" s="1">
        <v>100013662</v>
      </c>
      <c r="B2496" s="1" t="s">
        <v>2314</v>
      </c>
      <c r="C2496" s="1" t="s">
        <v>4453</v>
      </c>
      <c r="D2496" s="1" t="s">
        <v>12</v>
      </c>
      <c r="E2496" s="1" t="s">
        <v>11</v>
      </c>
      <c r="F2496" s="1" t="s">
        <v>407</v>
      </c>
      <c r="G2496" s="1" t="s">
        <v>6053</v>
      </c>
      <c r="H2496" s="1">
        <v>100013662</v>
      </c>
      <c r="I2496" s="1">
        <v>1</v>
      </c>
      <c r="J2496" s="1" t="s">
        <v>4472</v>
      </c>
      <c r="K2496" s="1" t="s">
        <v>4473</v>
      </c>
      <c r="L2496" s="1" t="s">
        <v>32</v>
      </c>
      <c r="M2496" s="1" t="s">
        <v>9</v>
      </c>
    </row>
    <row r="2497" spans="1:13">
      <c r="A2497" s="1">
        <v>100013669</v>
      </c>
      <c r="B2497" s="1" t="s">
        <v>2314</v>
      </c>
      <c r="C2497" s="1" t="s">
        <v>4475</v>
      </c>
      <c r="D2497" s="1" t="s">
        <v>12</v>
      </c>
      <c r="E2497" s="1" t="s">
        <v>11</v>
      </c>
      <c r="F2497" s="1" t="s">
        <v>12</v>
      </c>
      <c r="G2497" s="1" t="s">
        <v>6053</v>
      </c>
      <c r="H2497" s="1">
        <v>100013669</v>
      </c>
      <c r="I2497" s="1">
        <v>1</v>
      </c>
      <c r="J2497" s="1" t="s">
        <v>4474</v>
      </c>
      <c r="K2497" s="1" t="s">
        <v>4476</v>
      </c>
      <c r="L2497" s="1" t="s">
        <v>32</v>
      </c>
      <c r="M2497" s="1" t="s">
        <v>9</v>
      </c>
    </row>
    <row r="2498" spans="1:13">
      <c r="A2498" s="1">
        <v>100013678</v>
      </c>
      <c r="B2498" s="1" t="s">
        <v>2314</v>
      </c>
      <c r="C2498" s="1" t="s">
        <v>4475</v>
      </c>
      <c r="D2498" s="1" t="s">
        <v>150</v>
      </c>
      <c r="E2498" s="1" t="s">
        <v>11</v>
      </c>
      <c r="F2498" s="1" t="s">
        <v>12</v>
      </c>
      <c r="G2498" s="1" t="s">
        <v>6053</v>
      </c>
      <c r="H2498" s="1">
        <v>100013678</v>
      </c>
      <c r="I2498" s="1">
        <v>2</v>
      </c>
      <c r="J2498" s="1" t="s">
        <v>4477</v>
      </c>
      <c r="K2498" s="1" t="s">
        <v>4478</v>
      </c>
      <c r="L2498" s="1" t="s">
        <v>44</v>
      </c>
      <c r="M2498" s="1" t="s">
        <v>9</v>
      </c>
    </row>
    <row r="2499" spans="1:13">
      <c r="A2499" s="1">
        <v>100013679</v>
      </c>
      <c r="B2499" s="1" t="s">
        <v>2314</v>
      </c>
      <c r="C2499" s="1" t="s">
        <v>4475</v>
      </c>
      <c r="D2499" s="1" t="s">
        <v>120</v>
      </c>
      <c r="E2499" s="1" t="s">
        <v>20</v>
      </c>
      <c r="F2499" s="1" t="s">
        <v>72</v>
      </c>
      <c r="G2499" s="1" t="s">
        <v>6053</v>
      </c>
      <c r="H2499" s="1">
        <v>100013679</v>
      </c>
      <c r="I2499" s="1">
        <v>6</v>
      </c>
      <c r="J2499" s="1" t="s">
        <v>4477</v>
      </c>
      <c r="K2499" s="1" t="s">
        <v>4478</v>
      </c>
      <c r="L2499" s="1" t="s">
        <v>44</v>
      </c>
      <c r="M2499" s="1" t="s">
        <v>9</v>
      </c>
    </row>
    <row r="2500" spans="1:13">
      <c r="A2500" s="1">
        <v>100013703</v>
      </c>
      <c r="B2500" s="1" t="s">
        <v>2314</v>
      </c>
      <c r="C2500" s="1" t="s">
        <v>4475</v>
      </c>
      <c r="D2500" s="1" t="s">
        <v>12</v>
      </c>
      <c r="E2500" s="1" t="s">
        <v>11</v>
      </c>
      <c r="F2500" s="1" t="s">
        <v>12</v>
      </c>
      <c r="G2500" s="1" t="s">
        <v>6053</v>
      </c>
      <c r="H2500" s="1">
        <v>100013703</v>
      </c>
      <c r="I2500" s="1">
        <v>1</v>
      </c>
      <c r="J2500" s="1" t="s">
        <v>4479</v>
      </c>
      <c r="K2500" s="1" t="s">
        <v>4480</v>
      </c>
      <c r="L2500" s="1" t="s">
        <v>32</v>
      </c>
      <c r="M2500" s="1" t="s">
        <v>9</v>
      </c>
    </row>
    <row r="2501" spans="1:13">
      <c r="A2501" s="1">
        <v>100013708</v>
      </c>
      <c r="B2501" s="1" t="s">
        <v>2314</v>
      </c>
      <c r="C2501" s="1" t="s">
        <v>4475</v>
      </c>
      <c r="D2501" s="1" t="s">
        <v>12</v>
      </c>
      <c r="E2501" s="1" t="s">
        <v>11</v>
      </c>
      <c r="F2501" s="1" t="s">
        <v>12</v>
      </c>
      <c r="G2501" s="1" t="s">
        <v>6053</v>
      </c>
      <c r="H2501" s="1">
        <v>100013708</v>
      </c>
      <c r="I2501" s="1">
        <v>1</v>
      </c>
      <c r="J2501" s="1" t="s">
        <v>4481</v>
      </c>
      <c r="K2501" s="1" t="s">
        <v>4482</v>
      </c>
      <c r="L2501" s="1" t="s">
        <v>32</v>
      </c>
      <c r="M2501" s="1" t="s">
        <v>9</v>
      </c>
    </row>
    <row r="2502" spans="1:13">
      <c r="A2502" s="1">
        <v>100013712</v>
      </c>
      <c r="B2502" s="1" t="s">
        <v>2314</v>
      </c>
      <c r="C2502" s="1" t="s">
        <v>4475</v>
      </c>
      <c r="D2502" s="1" t="s">
        <v>12</v>
      </c>
      <c r="E2502" s="1" t="s">
        <v>11</v>
      </c>
      <c r="F2502" s="1" t="s">
        <v>12</v>
      </c>
      <c r="G2502" s="1" t="s">
        <v>6053</v>
      </c>
      <c r="H2502" s="1">
        <v>100013712</v>
      </c>
      <c r="I2502" s="1">
        <v>1</v>
      </c>
      <c r="J2502" s="1" t="s">
        <v>4483</v>
      </c>
      <c r="K2502" s="1" t="s">
        <v>4484</v>
      </c>
      <c r="L2502" s="1" t="s">
        <v>32</v>
      </c>
      <c r="M2502" s="1" t="s">
        <v>9</v>
      </c>
    </row>
    <row r="2503" spans="1:13">
      <c r="A2503" s="1">
        <v>100013716</v>
      </c>
      <c r="B2503" s="1" t="s">
        <v>2314</v>
      </c>
      <c r="C2503" s="1" t="s">
        <v>4475</v>
      </c>
      <c r="D2503" s="1" t="s">
        <v>12</v>
      </c>
      <c r="E2503" s="1" t="s">
        <v>11</v>
      </c>
      <c r="F2503" s="1" t="s">
        <v>407</v>
      </c>
      <c r="G2503" s="1" t="s">
        <v>6053</v>
      </c>
      <c r="H2503" s="1">
        <v>100013716</v>
      </c>
      <c r="I2503" s="1">
        <v>1</v>
      </c>
      <c r="J2503" s="1" t="s">
        <v>4485</v>
      </c>
      <c r="K2503" s="1" t="s">
        <v>4486</v>
      </c>
      <c r="L2503" s="1" t="s">
        <v>32</v>
      </c>
      <c r="M2503" s="1" t="s">
        <v>9</v>
      </c>
    </row>
    <row r="2504" spans="1:13">
      <c r="A2504" s="1">
        <v>100013721</v>
      </c>
      <c r="B2504" s="1" t="s">
        <v>2314</v>
      </c>
      <c r="C2504" s="1" t="s">
        <v>4475</v>
      </c>
      <c r="D2504" s="1" t="s">
        <v>12</v>
      </c>
      <c r="E2504" s="1" t="s">
        <v>11</v>
      </c>
      <c r="F2504" s="1" t="s">
        <v>407</v>
      </c>
      <c r="G2504" s="1" t="s">
        <v>6053</v>
      </c>
      <c r="H2504" s="1">
        <v>100013721</v>
      </c>
      <c r="I2504" s="1">
        <v>1</v>
      </c>
      <c r="J2504" s="1" t="s">
        <v>4487</v>
      </c>
      <c r="K2504" s="1" t="s">
        <v>4488</v>
      </c>
      <c r="L2504" s="1" t="s">
        <v>32</v>
      </c>
      <c r="M2504" s="1" t="s">
        <v>9</v>
      </c>
    </row>
    <row r="2505" spans="1:13">
      <c r="A2505" s="1">
        <v>100013733</v>
      </c>
      <c r="B2505" s="1" t="s">
        <v>2314</v>
      </c>
      <c r="C2505" s="1" t="s">
        <v>4475</v>
      </c>
      <c r="D2505" s="1" t="s">
        <v>12</v>
      </c>
      <c r="E2505" s="1" t="s">
        <v>11</v>
      </c>
      <c r="F2505" s="1" t="s">
        <v>12</v>
      </c>
      <c r="G2505" s="1" t="s">
        <v>6053</v>
      </c>
      <c r="H2505" s="1">
        <v>100013733</v>
      </c>
      <c r="I2505" s="1">
        <v>1</v>
      </c>
      <c r="J2505" s="1" t="s">
        <v>4489</v>
      </c>
      <c r="K2505" s="1" t="s">
        <v>4490</v>
      </c>
      <c r="L2505" s="1" t="s">
        <v>32</v>
      </c>
      <c r="M2505" s="1" t="s">
        <v>9</v>
      </c>
    </row>
    <row r="2506" spans="1:13">
      <c r="A2506" s="1">
        <v>100013738</v>
      </c>
      <c r="B2506" s="1" t="s">
        <v>2314</v>
      </c>
      <c r="C2506" s="1" t="s">
        <v>4475</v>
      </c>
      <c r="D2506" s="1" t="s">
        <v>12</v>
      </c>
      <c r="E2506" s="1" t="s">
        <v>11</v>
      </c>
      <c r="F2506" s="1" t="s">
        <v>12</v>
      </c>
      <c r="G2506" s="1" t="s">
        <v>6053</v>
      </c>
      <c r="H2506" s="1">
        <v>100013738</v>
      </c>
      <c r="I2506" s="1">
        <v>1</v>
      </c>
      <c r="J2506" s="1" t="s">
        <v>4491</v>
      </c>
      <c r="K2506" s="1" t="s">
        <v>4492</v>
      </c>
      <c r="L2506" s="1" t="s">
        <v>32</v>
      </c>
      <c r="M2506" s="1" t="s">
        <v>9</v>
      </c>
    </row>
    <row r="2507" spans="1:13">
      <c r="A2507" s="1">
        <v>100013748</v>
      </c>
      <c r="B2507" s="1" t="s">
        <v>2314</v>
      </c>
      <c r="C2507" s="1" t="s">
        <v>4475</v>
      </c>
      <c r="D2507" s="1" t="s">
        <v>12</v>
      </c>
      <c r="E2507" s="1" t="s">
        <v>11</v>
      </c>
      <c r="F2507" s="1" t="s">
        <v>407</v>
      </c>
      <c r="G2507" s="1" t="s">
        <v>6053</v>
      </c>
      <c r="H2507" s="1">
        <v>100013748</v>
      </c>
      <c r="I2507" s="1">
        <v>1</v>
      </c>
      <c r="J2507" s="1" t="s">
        <v>4493</v>
      </c>
      <c r="K2507" s="1" t="s">
        <v>4494</v>
      </c>
      <c r="L2507" s="1" t="s">
        <v>32</v>
      </c>
      <c r="M2507" s="1" t="s">
        <v>9</v>
      </c>
    </row>
    <row r="2508" spans="1:13">
      <c r="A2508" s="1">
        <v>100013755</v>
      </c>
      <c r="B2508" s="1" t="s">
        <v>2314</v>
      </c>
      <c r="C2508" s="1" t="s">
        <v>4475</v>
      </c>
      <c r="D2508" s="1" t="s">
        <v>12</v>
      </c>
      <c r="E2508" s="1" t="s">
        <v>11</v>
      </c>
      <c r="F2508" s="1" t="s">
        <v>12</v>
      </c>
      <c r="G2508" s="1" t="s">
        <v>6053</v>
      </c>
      <c r="H2508" s="1">
        <v>100013755</v>
      </c>
      <c r="I2508" s="1">
        <v>1</v>
      </c>
      <c r="J2508" s="1" t="s">
        <v>4495</v>
      </c>
      <c r="K2508" s="1" t="s">
        <v>4496</v>
      </c>
      <c r="L2508" s="1" t="s">
        <v>32</v>
      </c>
      <c r="M2508" s="1" t="s">
        <v>9</v>
      </c>
    </row>
    <row r="2509" spans="1:13">
      <c r="A2509" s="1">
        <v>100013759</v>
      </c>
      <c r="B2509" s="1" t="s">
        <v>2314</v>
      </c>
      <c r="C2509" s="1" t="s">
        <v>4475</v>
      </c>
      <c r="D2509" s="1" t="s">
        <v>4497</v>
      </c>
      <c r="E2509" s="1" t="s">
        <v>20</v>
      </c>
      <c r="F2509" s="1" t="s">
        <v>72</v>
      </c>
      <c r="G2509" s="1" t="s">
        <v>6053</v>
      </c>
      <c r="H2509" s="1">
        <v>100013759</v>
      </c>
      <c r="I2509" s="1">
        <v>1</v>
      </c>
      <c r="J2509" s="1" t="s">
        <v>4498</v>
      </c>
      <c r="K2509" s="1" t="s">
        <v>3756</v>
      </c>
      <c r="L2509" s="1" t="s">
        <v>15</v>
      </c>
      <c r="M2509" s="1" t="s">
        <v>9</v>
      </c>
    </row>
    <row r="2510" spans="1:13">
      <c r="A2510" s="1">
        <v>100013763</v>
      </c>
      <c r="B2510" s="1" t="s">
        <v>2314</v>
      </c>
      <c r="C2510" s="1" t="s">
        <v>4475</v>
      </c>
      <c r="D2510" s="1" t="s">
        <v>3215</v>
      </c>
      <c r="E2510" s="1" t="s">
        <v>20</v>
      </c>
      <c r="F2510" s="1" t="s">
        <v>100</v>
      </c>
      <c r="G2510" s="1" t="s">
        <v>6054</v>
      </c>
      <c r="H2510" s="1">
        <v>100017517</v>
      </c>
      <c r="I2510" s="1">
        <v>3</v>
      </c>
      <c r="J2510" s="1" t="s">
        <v>4499</v>
      </c>
      <c r="K2510" s="1" t="s">
        <v>3756</v>
      </c>
      <c r="L2510" s="1" t="s">
        <v>15</v>
      </c>
      <c r="M2510" s="1" t="s">
        <v>9</v>
      </c>
    </row>
    <row r="2511" spans="1:13">
      <c r="A2511" s="1">
        <v>100013766</v>
      </c>
      <c r="B2511" s="1" t="s">
        <v>2314</v>
      </c>
      <c r="C2511" s="1" t="s">
        <v>4475</v>
      </c>
      <c r="D2511" s="1" t="s">
        <v>1272</v>
      </c>
      <c r="E2511" s="1" t="s">
        <v>11</v>
      </c>
      <c r="F2511" s="1" t="s">
        <v>12</v>
      </c>
      <c r="G2511" s="1" t="s">
        <v>6054</v>
      </c>
      <c r="H2511" s="1">
        <v>100017517</v>
      </c>
      <c r="I2511" s="1">
        <v>3</v>
      </c>
      <c r="J2511" s="1" t="s">
        <v>4499</v>
      </c>
      <c r="K2511" s="1" t="s">
        <v>3756</v>
      </c>
      <c r="L2511" s="1" t="s">
        <v>15</v>
      </c>
      <c r="M2511" s="1" t="s">
        <v>9</v>
      </c>
    </row>
    <row r="2512" spans="1:13">
      <c r="A2512" s="1">
        <v>100013767</v>
      </c>
      <c r="B2512" s="1" t="s">
        <v>2314</v>
      </c>
      <c r="C2512" s="1" t="s">
        <v>4475</v>
      </c>
      <c r="D2512" s="1" t="s">
        <v>4500</v>
      </c>
      <c r="E2512" s="1" t="s">
        <v>2</v>
      </c>
      <c r="F2512" s="1" t="s">
        <v>46</v>
      </c>
      <c r="G2512" s="1" t="s">
        <v>6053</v>
      </c>
      <c r="H2512" s="1">
        <v>100013767</v>
      </c>
      <c r="I2512" s="1">
        <v>1</v>
      </c>
      <c r="J2512" s="1" t="s">
        <v>4501</v>
      </c>
      <c r="K2512" s="1" t="s">
        <v>4502</v>
      </c>
      <c r="L2512" s="1" t="s">
        <v>44</v>
      </c>
      <c r="M2512" s="1" t="s">
        <v>9</v>
      </c>
    </row>
    <row r="2513" spans="1:13">
      <c r="A2513" s="1">
        <v>100013771</v>
      </c>
      <c r="B2513" s="1" t="s">
        <v>2314</v>
      </c>
      <c r="C2513" s="1" t="s">
        <v>4475</v>
      </c>
      <c r="D2513" s="1" t="s">
        <v>12</v>
      </c>
      <c r="E2513" s="1" t="s">
        <v>11</v>
      </c>
      <c r="F2513" s="1" t="s">
        <v>12</v>
      </c>
      <c r="G2513" s="1" t="s">
        <v>6053</v>
      </c>
      <c r="H2513" s="1">
        <v>100013771</v>
      </c>
      <c r="I2513" s="1">
        <v>1</v>
      </c>
      <c r="J2513" s="1" t="s">
        <v>4503</v>
      </c>
      <c r="K2513" s="1" t="s">
        <v>4496</v>
      </c>
      <c r="L2513" s="1" t="s">
        <v>32</v>
      </c>
      <c r="M2513" s="1" t="s">
        <v>9</v>
      </c>
    </row>
    <row r="2514" spans="1:13">
      <c r="A2514" s="1">
        <v>100013776</v>
      </c>
      <c r="B2514" s="1" t="s">
        <v>2314</v>
      </c>
      <c r="C2514" s="1" t="s">
        <v>4475</v>
      </c>
      <c r="D2514" s="1" t="s">
        <v>4504</v>
      </c>
      <c r="E2514" s="1" t="s">
        <v>27</v>
      </c>
      <c r="F2514" s="1" t="s">
        <v>18</v>
      </c>
      <c r="G2514" s="1" t="s">
        <v>6053</v>
      </c>
      <c r="H2514" s="1">
        <v>100013776</v>
      </c>
      <c r="I2514" s="1">
        <v>1</v>
      </c>
      <c r="J2514" s="1" t="s">
        <v>4505</v>
      </c>
      <c r="K2514" s="1" t="s">
        <v>3756</v>
      </c>
      <c r="L2514" s="1" t="s">
        <v>15</v>
      </c>
      <c r="M2514" s="1" t="s">
        <v>9</v>
      </c>
    </row>
    <row r="2515" spans="1:13">
      <c r="A2515" s="1">
        <v>100013778</v>
      </c>
      <c r="B2515" s="1" t="s">
        <v>2314</v>
      </c>
      <c r="C2515" s="1" t="s">
        <v>4475</v>
      </c>
      <c r="D2515" s="1" t="s">
        <v>4506</v>
      </c>
      <c r="E2515" s="1" t="s">
        <v>11</v>
      </c>
      <c r="F2515" s="1" t="s">
        <v>12</v>
      </c>
      <c r="G2515" s="1" t="s">
        <v>6053</v>
      </c>
      <c r="H2515" s="1">
        <v>100013778</v>
      </c>
      <c r="I2515" s="1">
        <v>1</v>
      </c>
      <c r="J2515" s="1" t="s">
        <v>4507</v>
      </c>
      <c r="K2515" s="1" t="s">
        <v>4496</v>
      </c>
      <c r="L2515" s="1" t="s">
        <v>32</v>
      </c>
      <c r="M2515" s="1" t="s">
        <v>9</v>
      </c>
    </row>
    <row r="2516" spans="1:13">
      <c r="A2516" s="1">
        <v>100013785</v>
      </c>
      <c r="B2516" s="1" t="s">
        <v>2314</v>
      </c>
      <c r="C2516" s="1" t="s">
        <v>4475</v>
      </c>
      <c r="D2516" s="1" t="s">
        <v>3874</v>
      </c>
      <c r="E2516" s="1" t="s">
        <v>2</v>
      </c>
      <c r="F2516" s="1" t="s">
        <v>842</v>
      </c>
      <c r="G2516" s="1" t="s">
        <v>6054</v>
      </c>
      <c r="H2516" s="1">
        <v>100017515</v>
      </c>
      <c r="I2516" s="1">
        <v>6</v>
      </c>
      <c r="J2516" s="1" t="s">
        <v>4508</v>
      </c>
      <c r="K2516" s="1" t="s">
        <v>3750</v>
      </c>
      <c r="L2516" s="1" t="s">
        <v>8</v>
      </c>
      <c r="M2516" s="1" t="s">
        <v>9</v>
      </c>
    </row>
    <row r="2517" spans="1:13">
      <c r="A2517" s="1">
        <v>100013787</v>
      </c>
      <c r="B2517" s="1" t="s">
        <v>2314</v>
      </c>
      <c r="C2517" s="1" t="s">
        <v>4475</v>
      </c>
      <c r="D2517" s="1" t="s">
        <v>1952</v>
      </c>
      <c r="E2517" s="1" t="s">
        <v>2</v>
      </c>
      <c r="F2517" s="1" t="s">
        <v>670</v>
      </c>
      <c r="G2517" s="1" t="s">
        <v>6054</v>
      </c>
      <c r="H2517" s="1">
        <v>100017515</v>
      </c>
      <c r="I2517" s="1">
        <v>6</v>
      </c>
      <c r="J2517" s="1" t="s">
        <v>4508</v>
      </c>
      <c r="K2517" s="1" t="s">
        <v>3750</v>
      </c>
      <c r="L2517" s="1" t="s">
        <v>8</v>
      </c>
      <c r="M2517" s="1" t="s">
        <v>9</v>
      </c>
    </row>
    <row r="2518" spans="1:13">
      <c r="A2518" s="1">
        <v>100013788</v>
      </c>
      <c r="B2518" s="1" t="s">
        <v>2314</v>
      </c>
      <c r="C2518" s="1" t="s">
        <v>4475</v>
      </c>
      <c r="D2518" s="1" t="s">
        <v>3410</v>
      </c>
      <c r="E2518" s="1" t="s">
        <v>2</v>
      </c>
      <c r="F2518" s="1" t="s">
        <v>673</v>
      </c>
      <c r="G2518" s="1" t="s">
        <v>6054</v>
      </c>
      <c r="H2518" s="1">
        <v>100017515</v>
      </c>
      <c r="I2518" s="1">
        <v>6</v>
      </c>
      <c r="J2518" s="1" t="s">
        <v>4508</v>
      </c>
      <c r="K2518" s="1" t="s">
        <v>3750</v>
      </c>
      <c r="L2518" s="1" t="s">
        <v>8</v>
      </c>
      <c r="M2518" s="1" t="s">
        <v>9</v>
      </c>
    </row>
    <row r="2519" spans="1:13">
      <c r="A2519" s="1">
        <v>100013798</v>
      </c>
      <c r="B2519" s="1" t="s">
        <v>2314</v>
      </c>
      <c r="C2519" s="1" t="s">
        <v>4475</v>
      </c>
      <c r="D2519" s="1" t="s">
        <v>4509</v>
      </c>
      <c r="E2519" s="1" t="s">
        <v>11</v>
      </c>
      <c r="F2519" s="1" t="s">
        <v>12</v>
      </c>
      <c r="G2519" s="1" t="s">
        <v>6053</v>
      </c>
      <c r="H2519" s="1">
        <v>100013798</v>
      </c>
      <c r="I2519" s="1">
        <v>1</v>
      </c>
      <c r="J2519" s="1" t="s">
        <v>4510</v>
      </c>
      <c r="K2519" s="1" t="s">
        <v>3883</v>
      </c>
      <c r="L2519" s="1" t="s">
        <v>39</v>
      </c>
      <c r="M2519" s="1" t="s">
        <v>9</v>
      </c>
    </row>
    <row r="2520" spans="1:13">
      <c r="A2520" s="1">
        <v>100013803</v>
      </c>
      <c r="B2520" s="1" t="s">
        <v>2314</v>
      </c>
      <c r="C2520" s="1" t="s">
        <v>4475</v>
      </c>
      <c r="D2520" s="1" t="s">
        <v>4511</v>
      </c>
      <c r="E2520" s="1" t="s">
        <v>20</v>
      </c>
      <c r="F2520" s="1" t="s">
        <v>167</v>
      </c>
      <c r="G2520" s="1" t="s">
        <v>6053</v>
      </c>
      <c r="H2520" s="1">
        <v>100013803</v>
      </c>
      <c r="I2520" s="1">
        <v>1</v>
      </c>
      <c r="J2520" s="1" t="s">
        <v>4512</v>
      </c>
      <c r="K2520" s="1" t="s">
        <v>3759</v>
      </c>
      <c r="L2520" s="1" t="s">
        <v>39</v>
      </c>
      <c r="M2520" s="1" t="s">
        <v>9</v>
      </c>
    </row>
    <row r="2521" spans="1:13">
      <c r="A2521" s="1">
        <v>100013811</v>
      </c>
      <c r="B2521" s="1" t="s">
        <v>2314</v>
      </c>
      <c r="C2521" s="1" t="s">
        <v>4475</v>
      </c>
      <c r="D2521" s="1" t="s">
        <v>12</v>
      </c>
      <c r="E2521" s="1" t="s">
        <v>11</v>
      </c>
      <c r="F2521" s="1" t="s">
        <v>407</v>
      </c>
      <c r="G2521" s="1" t="s">
        <v>6053</v>
      </c>
      <c r="H2521" s="1">
        <v>100013811</v>
      </c>
      <c r="I2521" s="1">
        <v>1</v>
      </c>
      <c r="J2521" s="1" t="s">
        <v>4513</v>
      </c>
      <c r="K2521" s="1" t="s">
        <v>4514</v>
      </c>
      <c r="L2521" s="1" t="s">
        <v>32</v>
      </c>
      <c r="M2521" s="1" t="s">
        <v>9</v>
      </c>
    </row>
    <row r="2522" spans="1:13">
      <c r="A2522" s="1">
        <v>100013815</v>
      </c>
      <c r="B2522" s="1" t="s">
        <v>2314</v>
      </c>
      <c r="C2522" s="1" t="s">
        <v>4475</v>
      </c>
      <c r="D2522" s="1" t="s">
        <v>12</v>
      </c>
      <c r="E2522" s="1" t="s">
        <v>11</v>
      </c>
      <c r="F2522" s="1" t="s">
        <v>407</v>
      </c>
      <c r="G2522" s="1" t="s">
        <v>6053</v>
      </c>
      <c r="H2522" s="1">
        <v>100013815</v>
      </c>
      <c r="I2522" s="1">
        <v>1</v>
      </c>
      <c r="J2522" s="1" t="s">
        <v>4515</v>
      </c>
      <c r="K2522" s="1" t="s">
        <v>4516</v>
      </c>
      <c r="L2522" s="1" t="s">
        <v>32</v>
      </c>
      <c r="M2522" s="1" t="s">
        <v>9</v>
      </c>
    </row>
    <row r="2523" spans="1:13">
      <c r="A2523" s="1">
        <v>100013822</v>
      </c>
      <c r="B2523" s="1" t="s">
        <v>2314</v>
      </c>
      <c r="C2523" s="1" t="s">
        <v>4475</v>
      </c>
      <c r="D2523" s="1" t="s">
        <v>12</v>
      </c>
      <c r="E2523" s="1" t="s">
        <v>11</v>
      </c>
      <c r="F2523" s="1" t="s">
        <v>407</v>
      </c>
      <c r="G2523" s="1" t="s">
        <v>6053</v>
      </c>
      <c r="H2523" s="1">
        <v>100013822</v>
      </c>
      <c r="I2523" s="1">
        <v>1</v>
      </c>
      <c r="J2523" s="1" t="s">
        <v>4517</v>
      </c>
      <c r="K2523" s="1" t="s">
        <v>4518</v>
      </c>
      <c r="L2523" s="1" t="s">
        <v>32</v>
      </c>
      <c r="M2523" s="1" t="s">
        <v>9</v>
      </c>
    </row>
    <row r="2524" spans="1:13">
      <c r="A2524" s="1">
        <v>100013828</v>
      </c>
      <c r="B2524" s="1" t="s">
        <v>2314</v>
      </c>
      <c r="C2524" s="1" t="s">
        <v>4520</v>
      </c>
      <c r="D2524" s="1" t="s">
        <v>12</v>
      </c>
      <c r="E2524" s="1" t="s">
        <v>11</v>
      </c>
      <c r="F2524" s="1" t="s">
        <v>407</v>
      </c>
      <c r="G2524" s="1" t="s">
        <v>6053</v>
      </c>
      <c r="H2524" s="1">
        <v>100013828</v>
      </c>
      <c r="I2524" s="1">
        <v>1</v>
      </c>
      <c r="J2524" s="1" t="s">
        <v>4519</v>
      </c>
      <c r="K2524" s="1" t="s">
        <v>4521</v>
      </c>
      <c r="L2524" s="1" t="s">
        <v>32</v>
      </c>
      <c r="M2524" s="1" t="s">
        <v>9</v>
      </c>
    </row>
    <row r="2525" spans="1:13">
      <c r="A2525" s="1">
        <v>100013839</v>
      </c>
      <c r="B2525" s="1" t="s">
        <v>2314</v>
      </c>
      <c r="C2525" s="1" t="s">
        <v>4520</v>
      </c>
      <c r="D2525" s="1" t="s">
        <v>12</v>
      </c>
      <c r="E2525" s="1" t="s">
        <v>11</v>
      </c>
      <c r="F2525" s="1" t="s">
        <v>12</v>
      </c>
      <c r="G2525" s="1" t="s">
        <v>6053</v>
      </c>
      <c r="H2525" s="1">
        <v>100013839</v>
      </c>
      <c r="I2525" s="1">
        <v>1</v>
      </c>
      <c r="J2525" s="1" t="s">
        <v>4522</v>
      </c>
      <c r="K2525" s="1" t="s">
        <v>4523</v>
      </c>
      <c r="L2525" s="1" t="s">
        <v>32</v>
      </c>
      <c r="M2525" s="1" t="s">
        <v>9</v>
      </c>
    </row>
    <row r="2526" spans="1:13">
      <c r="A2526" s="1">
        <v>100013847</v>
      </c>
      <c r="B2526" s="1" t="s">
        <v>2314</v>
      </c>
      <c r="C2526" s="1" t="s">
        <v>4520</v>
      </c>
      <c r="D2526" s="1" t="s">
        <v>3213</v>
      </c>
      <c r="E2526" s="1" t="s">
        <v>20</v>
      </c>
      <c r="F2526" s="1" t="s">
        <v>72</v>
      </c>
      <c r="G2526" s="1" t="s">
        <v>6054</v>
      </c>
      <c r="H2526" s="1">
        <v>100017518</v>
      </c>
      <c r="I2526" s="1">
        <v>3</v>
      </c>
      <c r="J2526" s="1" t="s">
        <v>4524</v>
      </c>
      <c r="K2526" s="1" t="s">
        <v>3756</v>
      </c>
      <c r="L2526" s="1" t="s">
        <v>15</v>
      </c>
      <c r="M2526" s="1" t="s">
        <v>9</v>
      </c>
    </row>
    <row r="2527" spans="1:13">
      <c r="A2527" s="1">
        <v>100013848</v>
      </c>
      <c r="B2527" s="1" t="s">
        <v>2314</v>
      </c>
      <c r="C2527" s="1" t="s">
        <v>4520</v>
      </c>
      <c r="D2527" s="1" t="s">
        <v>3213</v>
      </c>
      <c r="E2527" s="1" t="s">
        <v>20</v>
      </c>
      <c r="F2527" s="1" t="s">
        <v>72</v>
      </c>
      <c r="G2527" s="1" t="s">
        <v>6054</v>
      </c>
      <c r="H2527" s="1">
        <v>100017518</v>
      </c>
      <c r="I2527" s="1">
        <v>3</v>
      </c>
      <c r="J2527" s="1" t="s">
        <v>4524</v>
      </c>
      <c r="K2527" s="1" t="s">
        <v>3756</v>
      </c>
      <c r="L2527" s="1" t="s">
        <v>15</v>
      </c>
      <c r="M2527" s="1" t="s">
        <v>9</v>
      </c>
    </row>
    <row r="2528" spans="1:13">
      <c r="A2528" s="1">
        <v>100013853</v>
      </c>
      <c r="B2528" s="1" t="s">
        <v>2314</v>
      </c>
      <c r="C2528" s="1" t="s">
        <v>4520</v>
      </c>
      <c r="D2528" s="1" t="s">
        <v>12</v>
      </c>
      <c r="E2528" s="1" t="s">
        <v>11</v>
      </c>
      <c r="F2528" s="1" t="s">
        <v>12</v>
      </c>
      <c r="G2528" s="1" t="s">
        <v>6053</v>
      </c>
      <c r="H2528" s="1">
        <v>100013853</v>
      </c>
      <c r="I2528" s="1">
        <v>1</v>
      </c>
      <c r="J2528" s="1" t="s">
        <v>4525</v>
      </c>
      <c r="K2528" s="1" t="s">
        <v>4526</v>
      </c>
      <c r="L2528" s="1" t="s">
        <v>32</v>
      </c>
      <c r="M2528" s="1" t="s">
        <v>9</v>
      </c>
    </row>
    <row r="2529" spans="1:13">
      <c r="A2529" s="1">
        <v>100013856</v>
      </c>
      <c r="B2529" s="1" t="s">
        <v>2314</v>
      </c>
      <c r="C2529" s="1" t="s">
        <v>4520</v>
      </c>
      <c r="D2529" s="1" t="s">
        <v>12</v>
      </c>
      <c r="E2529" s="1" t="s">
        <v>11</v>
      </c>
      <c r="F2529" s="1" t="s">
        <v>407</v>
      </c>
      <c r="G2529" s="1" t="s">
        <v>6053</v>
      </c>
      <c r="H2529" s="1">
        <v>100013856</v>
      </c>
      <c r="I2529" s="1">
        <v>1</v>
      </c>
      <c r="J2529" s="1" t="s">
        <v>4527</v>
      </c>
      <c r="K2529" s="1" t="s">
        <v>4528</v>
      </c>
      <c r="L2529" s="1" t="s">
        <v>32</v>
      </c>
      <c r="M2529" s="1" t="s">
        <v>9</v>
      </c>
    </row>
    <row r="2530" spans="1:13">
      <c r="A2530" s="1">
        <v>100013860</v>
      </c>
      <c r="B2530" s="1" t="s">
        <v>2314</v>
      </c>
      <c r="C2530" s="1" t="s">
        <v>4520</v>
      </c>
      <c r="D2530" s="1" t="s">
        <v>12</v>
      </c>
      <c r="E2530" s="1" t="s">
        <v>11</v>
      </c>
      <c r="F2530" s="1" t="s">
        <v>407</v>
      </c>
      <c r="G2530" s="1" t="s">
        <v>6053</v>
      </c>
      <c r="H2530" s="1">
        <v>100013860</v>
      </c>
      <c r="I2530" s="1">
        <v>1</v>
      </c>
      <c r="J2530" s="1" t="s">
        <v>4529</v>
      </c>
      <c r="K2530" s="1" t="s">
        <v>4530</v>
      </c>
      <c r="L2530" s="1" t="s">
        <v>32</v>
      </c>
      <c r="M2530" s="1" t="s">
        <v>9</v>
      </c>
    </row>
    <row r="2531" spans="1:13">
      <c r="A2531" s="1">
        <v>100013864</v>
      </c>
      <c r="B2531" s="1" t="s">
        <v>2314</v>
      </c>
      <c r="C2531" s="1" t="s">
        <v>4520</v>
      </c>
      <c r="D2531" s="1" t="s">
        <v>12</v>
      </c>
      <c r="E2531" s="1" t="s">
        <v>11</v>
      </c>
      <c r="F2531" s="1" t="s">
        <v>407</v>
      </c>
      <c r="G2531" s="1" t="s">
        <v>6053</v>
      </c>
      <c r="H2531" s="1">
        <v>100013864</v>
      </c>
      <c r="I2531" s="1">
        <v>1</v>
      </c>
      <c r="J2531" s="1" t="s">
        <v>4531</v>
      </c>
      <c r="K2531" s="1" t="s">
        <v>4532</v>
      </c>
      <c r="L2531" s="1" t="s">
        <v>32</v>
      </c>
      <c r="M2531" s="1" t="s">
        <v>9</v>
      </c>
    </row>
    <row r="2532" spans="1:13">
      <c r="A2532" s="1">
        <v>100013870</v>
      </c>
      <c r="B2532" s="1" t="s">
        <v>2314</v>
      </c>
      <c r="C2532" s="1" t="s">
        <v>4520</v>
      </c>
      <c r="D2532" s="1" t="s">
        <v>12</v>
      </c>
      <c r="E2532" s="1" t="s">
        <v>11</v>
      </c>
      <c r="F2532" s="1" t="s">
        <v>407</v>
      </c>
      <c r="G2532" s="1" t="s">
        <v>6053</v>
      </c>
      <c r="H2532" s="1">
        <v>100013870</v>
      </c>
      <c r="I2532" s="1">
        <v>1</v>
      </c>
      <c r="J2532" s="1" t="s">
        <v>4533</v>
      </c>
      <c r="K2532" s="1" t="s">
        <v>4534</v>
      </c>
      <c r="L2532" s="1" t="s">
        <v>32</v>
      </c>
      <c r="M2532" s="1" t="s">
        <v>9</v>
      </c>
    </row>
    <row r="2533" spans="1:13">
      <c r="A2533" s="1">
        <v>100013873</v>
      </c>
      <c r="B2533" s="1" t="s">
        <v>2314</v>
      </c>
      <c r="C2533" s="1" t="s">
        <v>4520</v>
      </c>
      <c r="D2533" s="1" t="s">
        <v>12</v>
      </c>
      <c r="E2533" s="1" t="s">
        <v>11</v>
      </c>
      <c r="F2533" s="1" t="s">
        <v>407</v>
      </c>
      <c r="G2533" s="1" t="s">
        <v>6053</v>
      </c>
      <c r="H2533" s="1">
        <v>100013873</v>
      </c>
      <c r="I2533" s="1">
        <v>1</v>
      </c>
      <c r="J2533" s="1" t="s">
        <v>4535</v>
      </c>
      <c r="K2533" s="1" t="s">
        <v>4536</v>
      </c>
      <c r="L2533" s="1" t="s">
        <v>32</v>
      </c>
      <c r="M2533" s="1" t="s">
        <v>9</v>
      </c>
    </row>
    <row r="2534" spans="1:13">
      <c r="A2534" s="1">
        <v>100013884</v>
      </c>
      <c r="B2534" s="1" t="s">
        <v>2314</v>
      </c>
      <c r="C2534" s="1" t="s">
        <v>4520</v>
      </c>
      <c r="D2534" s="1" t="s">
        <v>12</v>
      </c>
      <c r="E2534" s="1" t="s">
        <v>11</v>
      </c>
      <c r="F2534" s="1" t="s">
        <v>12</v>
      </c>
      <c r="G2534" s="1" t="s">
        <v>6053</v>
      </c>
      <c r="H2534" s="1">
        <v>100013884</v>
      </c>
      <c r="I2534" s="1">
        <v>2</v>
      </c>
      <c r="J2534" s="1" t="s">
        <v>4537</v>
      </c>
      <c r="K2534" s="1" t="s">
        <v>4538</v>
      </c>
      <c r="L2534" s="1" t="s">
        <v>32</v>
      </c>
      <c r="M2534" s="1" t="s">
        <v>9</v>
      </c>
    </row>
    <row r="2535" spans="1:13">
      <c r="A2535" s="1">
        <v>100013890</v>
      </c>
      <c r="B2535" s="1" t="s">
        <v>2314</v>
      </c>
      <c r="C2535" s="1" t="s">
        <v>4520</v>
      </c>
      <c r="D2535" s="1" t="s">
        <v>4539</v>
      </c>
      <c r="E2535" s="1" t="s">
        <v>11</v>
      </c>
      <c r="F2535" s="1" t="s">
        <v>407</v>
      </c>
      <c r="G2535" s="1" t="s">
        <v>6053</v>
      </c>
      <c r="H2535" s="1">
        <v>100013890</v>
      </c>
      <c r="I2535" s="1">
        <v>1</v>
      </c>
      <c r="J2535" s="1" t="s">
        <v>4540</v>
      </c>
      <c r="K2535" s="1" t="s">
        <v>3759</v>
      </c>
      <c r="L2535" s="1" t="s">
        <v>39</v>
      </c>
      <c r="M2535" s="1" t="s">
        <v>9</v>
      </c>
    </row>
    <row r="2536" spans="1:13">
      <c r="A2536" s="1">
        <v>100013893</v>
      </c>
      <c r="B2536" s="1" t="s">
        <v>2314</v>
      </c>
      <c r="C2536" s="1" t="s">
        <v>4520</v>
      </c>
      <c r="D2536" s="1" t="s">
        <v>12</v>
      </c>
      <c r="E2536" s="1" t="s">
        <v>11</v>
      </c>
      <c r="F2536" s="1" t="s">
        <v>407</v>
      </c>
      <c r="G2536" s="1" t="s">
        <v>6053</v>
      </c>
      <c r="H2536" s="1">
        <v>100013893</v>
      </c>
      <c r="I2536" s="1">
        <v>1</v>
      </c>
      <c r="J2536" s="1" t="s">
        <v>4541</v>
      </c>
      <c r="K2536" s="1" t="s">
        <v>4542</v>
      </c>
      <c r="L2536" s="1" t="s">
        <v>32</v>
      </c>
      <c r="M2536" s="1" t="s">
        <v>9</v>
      </c>
    </row>
    <row r="2537" spans="1:13">
      <c r="A2537" s="1">
        <v>100013896</v>
      </c>
      <c r="B2537" s="1" t="s">
        <v>2314</v>
      </c>
      <c r="C2537" s="1" t="s">
        <v>4520</v>
      </c>
      <c r="D2537" s="1" t="s">
        <v>12</v>
      </c>
      <c r="E2537" s="1" t="s">
        <v>11</v>
      </c>
      <c r="F2537" s="1" t="s">
        <v>407</v>
      </c>
      <c r="G2537" s="1" t="s">
        <v>6053</v>
      </c>
      <c r="H2537" s="1">
        <v>100013896</v>
      </c>
      <c r="I2537" s="1">
        <v>1</v>
      </c>
      <c r="J2537" s="1" t="s">
        <v>4543</v>
      </c>
      <c r="K2537" s="1" t="s">
        <v>4544</v>
      </c>
      <c r="L2537" s="1" t="s">
        <v>32</v>
      </c>
      <c r="M2537" s="1" t="s">
        <v>9</v>
      </c>
    </row>
    <row r="2538" spans="1:13">
      <c r="A2538" s="1">
        <v>100013901</v>
      </c>
      <c r="B2538" s="1" t="s">
        <v>2314</v>
      </c>
      <c r="C2538" s="1" t="s">
        <v>4520</v>
      </c>
      <c r="D2538" s="1" t="s">
        <v>12</v>
      </c>
      <c r="E2538" s="1" t="s">
        <v>11</v>
      </c>
      <c r="F2538" s="1" t="s">
        <v>12</v>
      </c>
      <c r="G2538" s="1" t="s">
        <v>6053</v>
      </c>
      <c r="H2538" s="1">
        <v>100013901</v>
      </c>
      <c r="I2538" s="1">
        <v>1</v>
      </c>
      <c r="J2538" s="1" t="s">
        <v>4545</v>
      </c>
      <c r="K2538" s="1" t="s">
        <v>4546</v>
      </c>
      <c r="L2538" s="1" t="s">
        <v>32</v>
      </c>
      <c r="M2538" s="1" t="s">
        <v>9</v>
      </c>
    </row>
    <row r="2539" spans="1:13">
      <c r="A2539" s="1">
        <v>100013906</v>
      </c>
      <c r="B2539" s="1" t="s">
        <v>2314</v>
      </c>
      <c r="C2539" s="1" t="s">
        <v>4520</v>
      </c>
      <c r="D2539" s="1" t="s">
        <v>12</v>
      </c>
      <c r="E2539" s="1" t="s">
        <v>11</v>
      </c>
      <c r="F2539" s="1" t="s">
        <v>407</v>
      </c>
      <c r="G2539" s="1" t="s">
        <v>6053</v>
      </c>
      <c r="H2539" s="1">
        <v>100013906</v>
      </c>
      <c r="I2539" s="1">
        <v>1</v>
      </c>
      <c r="J2539" s="1" t="s">
        <v>4547</v>
      </c>
      <c r="K2539" s="1" t="s">
        <v>4548</v>
      </c>
      <c r="L2539" s="1" t="s">
        <v>32</v>
      </c>
      <c r="M2539" s="1" t="s">
        <v>9</v>
      </c>
    </row>
    <row r="2540" spans="1:13">
      <c r="A2540" s="1">
        <v>100013920</v>
      </c>
      <c r="B2540" s="1" t="s">
        <v>2314</v>
      </c>
      <c r="C2540" s="1" t="s">
        <v>4520</v>
      </c>
      <c r="D2540" s="1" t="s">
        <v>12</v>
      </c>
      <c r="E2540" s="1" t="s">
        <v>11</v>
      </c>
      <c r="F2540" s="1" t="s">
        <v>407</v>
      </c>
      <c r="G2540" s="1" t="s">
        <v>6053</v>
      </c>
      <c r="H2540" s="1">
        <v>100013920</v>
      </c>
      <c r="I2540" s="1">
        <v>1</v>
      </c>
      <c r="J2540" s="1" t="s">
        <v>4549</v>
      </c>
      <c r="K2540" s="1" t="s">
        <v>2911</v>
      </c>
      <c r="L2540" s="1" t="s">
        <v>32</v>
      </c>
      <c r="M2540" s="1" t="s">
        <v>9</v>
      </c>
    </row>
    <row r="2541" spans="1:13">
      <c r="A2541" s="1">
        <v>100013923</v>
      </c>
      <c r="B2541" s="1" t="s">
        <v>2314</v>
      </c>
      <c r="C2541" s="1" t="s">
        <v>4520</v>
      </c>
      <c r="D2541" s="1" t="s">
        <v>12</v>
      </c>
      <c r="E2541" s="1" t="s">
        <v>11</v>
      </c>
      <c r="F2541" s="1" t="s">
        <v>407</v>
      </c>
      <c r="G2541" s="1" t="s">
        <v>6053</v>
      </c>
      <c r="H2541" s="1">
        <v>100013923</v>
      </c>
      <c r="I2541" s="1">
        <v>1</v>
      </c>
      <c r="J2541" s="1" t="s">
        <v>4550</v>
      </c>
      <c r="K2541" s="1" t="s">
        <v>4551</v>
      </c>
      <c r="L2541" s="1" t="s">
        <v>32</v>
      </c>
      <c r="M2541" s="1" t="s">
        <v>9</v>
      </c>
    </row>
    <row r="2542" spans="1:13">
      <c r="A2542" s="1">
        <v>100013935</v>
      </c>
      <c r="B2542" s="1" t="s">
        <v>2314</v>
      </c>
      <c r="C2542" s="1" t="s">
        <v>4520</v>
      </c>
      <c r="D2542" s="1" t="s">
        <v>12</v>
      </c>
      <c r="E2542" s="1" t="s">
        <v>11</v>
      </c>
      <c r="F2542" s="1" t="s">
        <v>407</v>
      </c>
      <c r="G2542" s="1" t="s">
        <v>6053</v>
      </c>
      <c r="H2542" s="1">
        <v>100013935</v>
      </c>
      <c r="I2542" s="1">
        <v>1</v>
      </c>
      <c r="J2542" s="1" t="s">
        <v>4552</v>
      </c>
      <c r="K2542" s="1" t="s">
        <v>4553</v>
      </c>
      <c r="L2542" s="1" t="s">
        <v>32</v>
      </c>
      <c r="M2542" s="1" t="s">
        <v>9</v>
      </c>
    </row>
    <row r="2543" spans="1:13">
      <c r="A2543" s="1">
        <v>100013944</v>
      </c>
      <c r="B2543" s="1" t="s">
        <v>2314</v>
      </c>
      <c r="C2543" s="1" t="s">
        <v>4520</v>
      </c>
      <c r="D2543" s="1" t="s">
        <v>12</v>
      </c>
      <c r="E2543" s="1" t="s">
        <v>11</v>
      </c>
      <c r="F2543" s="1" t="s">
        <v>12</v>
      </c>
      <c r="G2543" s="1" t="s">
        <v>6053</v>
      </c>
      <c r="H2543" s="1">
        <v>100013944</v>
      </c>
      <c r="I2543" s="1">
        <v>1</v>
      </c>
      <c r="J2543" s="1" t="s">
        <v>4554</v>
      </c>
      <c r="K2543" s="1" t="s">
        <v>4555</v>
      </c>
      <c r="L2543" s="1" t="s">
        <v>32</v>
      </c>
      <c r="M2543" s="1" t="s">
        <v>9</v>
      </c>
    </row>
    <row r="2544" spans="1:13">
      <c r="A2544" s="1">
        <v>100013947</v>
      </c>
      <c r="B2544" s="1" t="s">
        <v>2314</v>
      </c>
      <c r="C2544" s="1" t="s">
        <v>4520</v>
      </c>
      <c r="D2544" s="1" t="s">
        <v>12</v>
      </c>
      <c r="E2544" s="1" t="s">
        <v>11</v>
      </c>
      <c r="F2544" s="1" t="s">
        <v>407</v>
      </c>
      <c r="G2544" s="1" t="s">
        <v>6053</v>
      </c>
      <c r="H2544" s="1">
        <v>100013947</v>
      </c>
      <c r="I2544" s="1">
        <v>1</v>
      </c>
      <c r="J2544" s="1" t="s">
        <v>4556</v>
      </c>
      <c r="K2544" s="1" t="s">
        <v>4557</v>
      </c>
      <c r="L2544" s="1" t="s">
        <v>32</v>
      </c>
      <c r="M2544" s="1" t="s">
        <v>9</v>
      </c>
    </row>
    <row r="2545" spans="1:13">
      <c r="A2545" s="1">
        <v>100013954</v>
      </c>
      <c r="B2545" s="1" t="s">
        <v>2314</v>
      </c>
      <c r="C2545" s="1" t="s">
        <v>4520</v>
      </c>
      <c r="D2545" s="1" t="s">
        <v>12</v>
      </c>
      <c r="E2545" s="1" t="s">
        <v>11</v>
      </c>
      <c r="F2545" s="1" t="s">
        <v>407</v>
      </c>
      <c r="G2545" s="1" t="s">
        <v>6053</v>
      </c>
      <c r="H2545" s="1">
        <v>100013954</v>
      </c>
      <c r="I2545" s="1">
        <v>1</v>
      </c>
      <c r="J2545" s="1" t="s">
        <v>4558</v>
      </c>
      <c r="K2545" s="1" t="s">
        <v>4559</v>
      </c>
      <c r="L2545" s="1" t="s">
        <v>32</v>
      </c>
      <c r="M2545" s="1" t="s">
        <v>9</v>
      </c>
    </row>
    <row r="2546" spans="1:13">
      <c r="A2546" s="1">
        <v>100013957</v>
      </c>
      <c r="B2546" s="1" t="s">
        <v>2314</v>
      </c>
      <c r="C2546" s="1" t="s">
        <v>4520</v>
      </c>
      <c r="D2546" s="1" t="s">
        <v>12</v>
      </c>
      <c r="E2546" s="1" t="s">
        <v>11</v>
      </c>
      <c r="F2546" s="1" t="s">
        <v>407</v>
      </c>
      <c r="G2546" s="1" t="s">
        <v>6053</v>
      </c>
      <c r="H2546" s="1">
        <v>100013957</v>
      </c>
      <c r="I2546" s="1">
        <v>1</v>
      </c>
      <c r="J2546" s="1" t="s">
        <v>4560</v>
      </c>
      <c r="K2546" s="1" t="s">
        <v>4561</v>
      </c>
      <c r="L2546" s="1" t="s">
        <v>32</v>
      </c>
      <c r="M2546" s="1" t="s">
        <v>9</v>
      </c>
    </row>
    <row r="2547" spans="1:13">
      <c r="A2547" s="1">
        <v>100013962</v>
      </c>
      <c r="B2547" s="1" t="s">
        <v>2314</v>
      </c>
      <c r="C2547" s="1" t="s">
        <v>4520</v>
      </c>
      <c r="D2547" s="1" t="s">
        <v>12</v>
      </c>
      <c r="E2547" s="1" t="s">
        <v>11</v>
      </c>
      <c r="F2547" s="1" t="s">
        <v>407</v>
      </c>
      <c r="G2547" s="1" t="s">
        <v>6053</v>
      </c>
      <c r="H2547" s="1">
        <v>100013962</v>
      </c>
      <c r="I2547" s="1">
        <v>1</v>
      </c>
      <c r="J2547" s="1" t="s">
        <v>4562</v>
      </c>
      <c r="K2547" s="1" t="s">
        <v>4563</v>
      </c>
      <c r="L2547" s="1" t="s">
        <v>32</v>
      </c>
      <c r="M2547" s="1" t="s">
        <v>9</v>
      </c>
    </row>
    <row r="2548" spans="1:13">
      <c r="A2548" s="1">
        <v>100013966</v>
      </c>
      <c r="B2548" s="1" t="s">
        <v>2314</v>
      </c>
      <c r="C2548" s="1" t="s">
        <v>4520</v>
      </c>
      <c r="D2548" s="1" t="s">
        <v>12</v>
      </c>
      <c r="E2548" s="1" t="s">
        <v>11</v>
      </c>
      <c r="F2548" s="1" t="s">
        <v>407</v>
      </c>
      <c r="G2548" s="1" t="s">
        <v>6053</v>
      </c>
      <c r="H2548" s="1">
        <v>100013966</v>
      </c>
      <c r="I2548" s="1">
        <v>1</v>
      </c>
      <c r="J2548" s="1" t="s">
        <v>4564</v>
      </c>
      <c r="K2548" s="1" t="s">
        <v>4565</v>
      </c>
      <c r="L2548" s="1" t="s">
        <v>32</v>
      </c>
      <c r="M2548" s="1" t="s">
        <v>9</v>
      </c>
    </row>
    <row r="2549" spans="1:13">
      <c r="A2549" s="1">
        <v>100013977</v>
      </c>
      <c r="B2549" s="1" t="s">
        <v>2314</v>
      </c>
      <c r="C2549" s="1" t="s">
        <v>4520</v>
      </c>
      <c r="D2549" s="1" t="s">
        <v>12</v>
      </c>
      <c r="E2549" s="1" t="s">
        <v>11</v>
      </c>
      <c r="F2549" s="1" t="s">
        <v>407</v>
      </c>
      <c r="G2549" s="1" t="s">
        <v>6053</v>
      </c>
      <c r="H2549" s="1">
        <v>100013977</v>
      </c>
      <c r="I2549" s="1">
        <v>1</v>
      </c>
      <c r="J2549" s="1" t="s">
        <v>4566</v>
      </c>
      <c r="K2549" s="1" t="s">
        <v>4567</v>
      </c>
      <c r="L2549" s="1" t="s">
        <v>32</v>
      </c>
      <c r="M2549" s="1" t="s">
        <v>9</v>
      </c>
    </row>
    <row r="2550" spans="1:13">
      <c r="A2550" s="1">
        <v>100013979</v>
      </c>
      <c r="B2550" s="1" t="s">
        <v>2314</v>
      </c>
      <c r="C2550" s="1" t="s">
        <v>4520</v>
      </c>
      <c r="D2550" s="1" t="s">
        <v>12</v>
      </c>
      <c r="E2550" s="1" t="s">
        <v>11</v>
      </c>
      <c r="F2550" s="1" t="s">
        <v>407</v>
      </c>
      <c r="G2550" s="1" t="s">
        <v>6053</v>
      </c>
      <c r="H2550" s="1">
        <v>100013979</v>
      </c>
      <c r="I2550" s="1">
        <v>1</v>
      </c>
      <c r="J2550" s="1" t="s">
        <v>4568</v>
      </c>
      <c r="K2550" s="1" t="s">
        <v>4569</v>
      </c>
      <c r="L2550" s="1" t="s">
        <v>32</v>
      </c>
      <c r="M2550" s="1" t="s">
        <v>9</v>
      </c>
    </row>
    <row r="2551" spans="1:13">
      <c r="A2551" s="1">
        <v>100013984</v>
      </c>
      <c r="B2551" s="1" t="s">
        <v>2314</v>
      </c>
      <c r="C2551" s="1" t="s">
        <v>4520</v>
      </c>
      <c r="D2551" s="1" t="s">
        <v>12</v>
      </c>
      <c r="E2551" s="1" t="s">
        <v>11</v>
      </c>
      <c r="F2551" s="1" t="s">
        <v>12</v>
      </c>
      <c r="G2551" s="1" t="s">
        <v>6053</v>
      </c>
      <c r="H2551" s="1">
        <v>100013984</v>
      </c>
      <c r="I2551" s="1">
        <v>1</v>
      </c>
      <c r="J2551" s="1" t="s">
        <v>4570</v>
      </c>
      <c r="K2551" s="1" t="s">
        <v>4571</v>
      </c>
      <c r="L2551" s="1" t="s">
        <v>32</v>
      </c>
      <c r="M2551" s="1" t="s">
        <v>9</v>
      </c>
    </row>
    <row r="2552" spans="1:13">
      <c r="A2552" s="1">
        <v>100013988</v>
      </c>
      <c r="B2552" s="1" t="s">
        <v>2314</v>
      </c>
      <c r="C2552" s="1" t="s">
        <v>4520</v>
      </c>
      <c r="D2552" s="1" t="s">
        <v>12</v>
      </c>
      <c r="E2552" s="1" t="s">
        <v>11</v>
      </c>
      <c r="F2552" s="1" t="s">
        <v>12</v>
      </c>
      <c r="G2552" s="1" t="s">
        <v>6053</v>
      </c>
      <c r="H2552" s="1">
        <v>100013988</v>
      </c>
      <c r="I2552" s="1">
        <v>1</v>
      </c>
      <c r="J2552" s="1" t="s">
        <v>4572</v>
      </c>
      <c r="K2552" s="1" t="s">
        <v>4573</v>
      </c>
      <c r="L2552" s="1" t="s">
        <v>32</v>
      </c>
      <c r="M2552" s="1" t="s">
        <v>9</v>
      </c>
    </row>
    <row r="2553" spans="1:13">
      <c r="A2553" s="1">
        <v>100013991</v>
      </c>
      <c r="B2553" s="1" t="s">
        <v>2314</v>
      </c>
      <c r="C2553" s="1" t="s">
        <v>4520</v>
      </c>
      <c r="D2553" s="1" t="s">
        <v>176</v>
      </c>
      <c r="E2553" s="1" t="s">
        <v>11</v>
      </c>
      <c r="F2553" s="1" t="s">
        <v>407</v>
      </c>
      <c r="G2553" s="1" t="s">
        <v>6053</v>
      </c>
      <c r="H2553" s="1">
        <v>100013991</v>
      </c>
      <c r="I2553" s="1">
        <v>1</v>
      </c>
      <c r="J2553" s="1" t="s">
        <v>4574</v>
      </c>
      <c r="K2553" s="1" t="s">
        <v>4575</v>
      </c>
      <c r="L2553" s="1" t="s">
        <v>32</v>
      </c>
      <c r="M2553" s="1" t="s">
        <v>9</v>
      </c>
    </row>
    <row r="2554" spans="1:13">
      <c r="A2554" s="1">
        <v>100013997</v>
      </c>
      <c r="B2554" s="1" t="s">
        <v>2314</v>
      </c>
      <c r="C2554" s="1" t="s">
        <v>4520</v>
      </c>
      <c r="D2554" s="1" t="s">
        <v>12</v>
      </c>
      <c r="E2554" s="1" t="s">
        <v>11</v>
      </c>
      <c r="F2554" s="1" t="s">
        <v>407</v>
      </c>
      <c r="G2554" s="1" t="s">
        <v>6053</v>
      </c>
      <c r="H2554" s="1">
        <v>100013997</v>
      </c>
      <c r="I2554" s="1">
        <v>1</v>
      </c>
      <c r="J2554" s="1" t="s">
        <v>4576</v>
      </c>
      <c r="K2554" s="1" t="s">
        <v>4577</v>
      </c>
      <c r="L2554" s="1" t="s">
        <v>32</v>
      </c>
      <c r="M2554" s="1" t="s">
        <v>9</v>
      </c>
    </row>
    <row r="2555" spans="1:13">
      <c r="A2555" s="1">
        <v>100014000</v>
      </c>
      <c r="B2555" s="1" t="s">
        <v>2314</v>
      </c>
      <c r="C2555" s="1" t="s">
        <v>4520</v>
      </c>
      <c r="D2555" s="1" t="s">
        <v>12</v>
      </c>
      <c r="E2555" s="1" t="s">
        <v>11</v>
      </c>
      <c r="F2555" s="1" t="s">
        <v>12</v>
      </c>
      <c r="G2555" s="1" t="s">
        <v>6053</v>
      </c>
      <c r="H2555" s="1">
        <v>100014000</v>
      </c>
      <c r="I2555" s="1">
        <v>1</v>
      </c>
      <c r="J2555" s="1" t="s">
        <v>4578</v>
      </c>
      <c r="K2555" s="1" t="s">
        <v>4579</v>
      </c>
      <c r="L2555" s="1" t="s">
        <v>32</v>
      </c>
      <c r="M2555" s="1" t="s">
        <v>9</v>
      </c>
    </row>
    <row r="2556" spans="1:13">
      <c r="A2556" s="1">
        <v>100014005</v>
      </c>
      <c r="B2556" s="1" t="s">
        <v>2314</v>
      </c>
      <c r="C2556" s="1" t="s">
        <v>4520</v>
      </c>
      <c r="D2556" s="1" t="s">
        <v>12</v>
      </c>
      <c r="E2556" s="1" t="s">
        <v>11</v>
      </c>
      <c r="F2556" s="1" t="s">
        <v>12</v>
      </c>
      <c r="G2556" s="1" t="s">
        <v>6053</v>
      </c>
      <c r="H2556" s="1">
        <v>100014005</v>
      </c>
      <c r="I2556" s="1">
        <v>1</v>
      </c>
      <c r="J2556" s="1" t="s">
        <v>4580</v>
      </c>
      <c r="K2556" s="1" t="s">
        <v>4581</v>
      </c>
      <c r="L2556" s="1" t="s">
        <v>32</v>
      </c>
      <c r="M2556" s="1" t="s">
        <v>9</v>
      </c>
    </row>
    <row r="2557" spans="1:13">
      <c r="A2557" s="1">
        <v>100014010</v>
      </c>
      <c r="B2557" s="1" t="s">
        <v>2314</v>
      </c>
      <c r="C2557" s="1" t="s">
        <v>4520</v>
      </c>
      <c r="D2557" s="1" t="s">
        <v>176</v>
      </c>
      <c r="E2557" s="1" t="s">
        <v>11</v>
      </c>
      <c r="F2557" s="1" t="s">
        <v>12</v>
      </c>
      <c r="G2557" s="1" t="s">
        <v>6053</v>
      </c>
      <c r="H2557" s="1">
        <v>100014010</v>
      </c>
      <c r="I2557" s="1">
        <v>1</v>
      </c>
      <c r="J2557" s="1" t="s">
        <v>4582</v>
      </c>
      <c r="K2557" s="1" t="s">
        <v>4583</v>
      </c>
      <c r="L2557" s="1" t="s">
        <v>32</v>
      </c>
      <c r="M2557" s="1" t="s">
        <v>9</v>
      </c>
    </row>
    <row r="2558" spans="1:13">
      <c r="A2558" s="1">
        <v>100014013</v>
      </c>
      <c r="B2558" s="1" t="s">
        <v>2314</v>
      </c>
      <c r="C2558" s="1" t="s">
        <v>4520</v>
      </c>
      <c r="D2558" s="1" t="s">
        <v>12</v>
      </c>
      <c r="E2558" s="1" t="s">
        <v>11</v>
      </c>
      <c r="F2558" s="1" t="s">
        <v>407</v>
      </c>
      <c r="G2558" s="1" t="s">
        <v>6053</v>
      </c>
      <c r="H2558" s="1">
        <v>100014013</v>
      </c>
      <c r="I2558" s="1">
        <v>1</v>
      </c>
      <c r="J2558" s="1" t="s">
        <v>4584</v>
      </c>
      <c r="K2558" s="1" t="s">
        <v>4585</v>
      </c>
      <c r="L2558" s="1" t="s">
        <v>32</v>
      </c>
      <c r="M2558" s="1" t="s">
        <v>9</v>
      </c>
    </row>
    <row r="2559" spans="1:13">
      <c r="A2559" s="1">
        <v>100014020</v>
      </c>
      <c r="B2559" s="1" t="s">
        <v>2314</v>
      </c>
      <c r="C2559" s="1" t="s">
        <v>4520</v>
      </c>
      <c r="D2559" s="1" t="s">
        <v>72</v>
      </c>
      <c r="E2559" s="1" t="s">
        <v>20</v>
      </c>
      <c r="F2559" s="1" t="s">
        <v>72</v>
      </c>
      <c r="G2559" s="1" t="s">
        <v>6053</v>
      </c>
      <c r="H2559" s="1">
        <v>100014020</v>
      </c>
      <c r="I2559" s="1">
        <v>1</v>
      </c>
      <c r="J2559" s="1" t="s">
        <v>4586</v>
      </c>
      <c r="K2559" s="1" t="s">
        <v>3756</v>
      </c>
      <c r="L2559" s="1" t="s">
        <v>15</v>
      </c>
      <c r="M2559" s="1" t="s">
        <v>9</v>
      </c>
    </row>
    <row r="2560" spans="1:13">
      <c r="A2560" s="1">
        <v>100014021</v>
      </c>
      <c r="B2560" s="1" t="s">
        <v>2314</v>
      </c>
      <c r="C2560" s="1" t="s">
        <v>4520</v>
      </c>
      <c r="D2560" s="1" t="s">
        <v>12</v>
      </c>
      <c r="E2560" s="1" t="s">
        <v>11</v>
      </c>
      <c r="F2560" s="1" t="s">
        <v>12</v>
      </c>
      <c r="G2560" s="1" t="s">
        <v>6053</v>
      </c>
      <c r="H2560" s="1">
        <v>100014021</v>
      </c>
      <c r="I2560" s="1">
        <v>1</v>
      </c>
      <c r="J2560" s="1" t="s">
        <v>4587</v>
      </c>
      <c r="K2560" s="1" t="s">
        <v>4588</v>
      </c>
      <c r="L2560" s="1" t="s">
        <v>32</v>
      </c>
      <c r="M2560" s="1" t="s">
        <v>9</v>
      </c>
    </row>
    <row r="2561" spans="1:13">
      <c r="A2561" s="1">
        <v>100014027</v>
      </c>
      <c r="B2561" s="1" t="s">
        <v>2314</v>
      </c>
      <c r="C2561" s="1" t="s">
        <v>4520</v>
      </c>
      <c r="D2561" s="1" t="s">
        <v>4589</v>
      </c>
      <c r="E2561" s="1" t="s">
        <v>11</v>
      </c>
      <c r="F2561" s="1" t="s">
        <v>12</v>
      </c>
      <c r="G2561" s="1" t="s">
        <v>6054</v>
      </c>
      <c r="H2561" s="1">
        <v>100017522</v>
      </c>
      <c r="I2561" s="1">
        <v>3</v>
      </c>
      <c r="J2561" s="1" t="s">
        <v>4590</v>
      </c>
      <c r="K2561" s="1" t="s">
        <v>3759</v>
      </c>
      <c r="L2561" s="1" t="s">
        <v>39</v>
      </c>
      <c r="M2561" s="1" t="s">
        <v>9</v>
      </c>
    </row>
    <row r="2562" spans="1:13">
      <c r="A2562" s="1">
        <v>100014030</v>
      </c>
      <c r="B2562" s="1" t="s">
        <v>2314</v>
      </c>
      <c r="C2562" s="1" t="s">
        <v>4520</v>
      </c>
      <c r="D2562" s="1" t="s">
        <v>841</v>
      </c>
      <c r="E2562" s="1" t="s">
        <v>2</v>
      </c>
      <c r="F2562" s="1" t="s">
        <v>277</v>
      </c>
      <c r="G2562" s="1" t="s">
        <v>6054</v>
      </c>
      <c r="H2562" s="1">
        <v>100017520</v>
      </c>
      <c r="I2562" s="1">
        <v>6</v>
      </c>
      <c r="J2562" s="1" t="s">
        <v>4591</v>
      </c>
      <c r="K2562" s="1" t="s">
        <v>3750</v>
      </c>
      <c r="L2562" s="1" t="s">
        <v>8</v>
      </c>
      <c r="M2562" s="1" t="s">
        <v>9</v>
      </c>
    </row>
    <row r="2563" spans="1:13">
      <c r="A2563" s="1">
        <v>100014031</v>
      </c>
      <c r="B2563" s="1" t="s">
        <v>2314</v>
      </c>
      <c r="C2563" s="1" t="s">
        <v>4520</v>
      </c>
      <c r="D2563" s="1" t="s">
        <v>4592</v>
      </c>
      <c r="E2563" s="1" t="s">
        <v>2</v>
      </c>
      <c r="F2563" s="1" t="s">
        <v>318</v>
      </c>
      <c r="G2563" s="1" t="s">
        <v>6054</v>
      </c>
      <c r="H2563" s="1">
        <v>100017520</v>
      </c>
      <c r="I2563" s="1">
        <v>6</v>
      </c>
      <c r="J2563" s="1" t="s">
        <v>4591</v>
      </c>
      <c r="K2563" s="1" t="s">
        <v>3750</v>
      </c>
      <c r="L2563" s="1" t="s">
        <v>8</v>
      </c>
      <c r="M2563" s="1" t="s">
        <v>9</v>
      </c>
    </row>
    <row r="2564" spans="1:13">
      <c r="A2564" s="1">
        <v>100014032</v>
      </c>
      <c r="B2564" s="1" t="s">
        <v>2314</v>
      </c>
      <c r="C2564" s="1" t="s">
        <v>4520</v>
      </c>
      <c r="D2564" s="1" t="s">
        <v>1929</v>
      </c>
      <c r="E2564" s="1" t="s">
        <v>2</v>
      </c>
      <c r="F2564" s="1" t="s">
        <v>289</v>
      </c>
      <c r="G2564" s="1" t="s">
        <v>6054</v>
      </c>
      <c r="H2564" s="1">
        <v>100017520</v>
      </c>
      <c r="I2564" s="1">
        <v>6</v>
      </c>
      <c r="J2564" s="1" t="s">
        <v>4591</v>
      </c>
      <c r="K2564" s="1" t="s">
        <v>3750</v>
      </c>
      <c r="L2564" s="1" t="s">
        <v>8</v>
      </c>
      <c r="M2564" s="1" t="s">
        <v>9</v>
      </c>
    </row>
    <row r="2565" spans="1:13">
      <c r="A2565" s="1">
        <v>100014041</v>
      </c>
      <c r="B2565" s="1" t="s">
        <v>2314</v>
      </c>
      <c r="C2565" s="1" t="s">
        <v>4520</v>
      </c>
      <c r="D2565" s="1" t="s">
        <v>4593</v>
      </c>
      <c r="E2565" s="1" t="s">
        <v>27</v>
      </c>
      <c r="F2565" s="1" t="s">
        <v>18</v>
      </c>
      <c r="G2565" s="1" t="s">
        <v>6053</v>
      </c>
      <c r="H2565" s="1">
        <v>100014041</v>
      </c>
      <c r="I2565" s="1">
        <v>1</v>
      </c>
      <c r="J2565" s="1" t="s">
        <v>4594</v>
      </c>
      <c r="K2565" s="1" t="s">
        <v>3756</v>
      </c>
      <c r="L2565" s="1" t="s">
        <v>15</v>
      </c>
      <c r="M2565" s="1" t="s">
        <v>9</v>
      </c>
    </row>
    <row r="2566" spans="1:13">
      <c r="A2566" s="1">
        <v>100014043</v>
      </c>
      <c r="B2566" s="1" t="s">
        <v>2314</v>
      </c>
      <c r="C2566" s="1" t="s">
        <v>4520</v>
      </c>
      <c r="D2566" s="1" t="s">
        <v>100</v>
      </c>
      <c r="E2566" s="1" t="s">
        <v>20</v>
      </c>
      <c r="F2566" s="1" t="s">
        <v>100</v>
      </c>
      <c r="G2566" s="1" t="s">
        <v>6053</v>
      </c>
      <c r="H2566" s="1">
        <v>100014043</v>
      </c>
      <c r="I2566" s="1">
        <v>1</v>
      </c>
      <c r="J2566" s="1" t="s">
        <v>4594</v>
      </c>
      <c r="K2566" s="1" t="s">
        <v>3756</v>
      </c>
      <c r="L2566" s="1" t="s">
        <v>15</v>
      </c>
      <c r="M2566" s="1" t="s">
        <v>9</v>
      </c>
    </row>
    <row r="2567" spans="1:13">
      <c r="A2567" s="1">
        <v>100014047</v>
      </c>
      <c r="B2567" s="1" t="s">
        <v>2314</v>
      </c>
      <c r="C2567" s="1" t="s">
        <v>4520</v>
      </c>
      <c r="D2567" s="1" t="s">
        <v>12</v>
      </c>
      <c r="E2567" s="1" t="s">
        <v>11</v>
      </c>
      <c r="F2567" s="1" t="s">
        <v>12</v>
      </c>
      <c r="G2567" s="1" t="s">
        <v>6053</v>
      </c>
      <c r="H2567" s="1">
        <v>100014047</v>
      </c>
      <c r="I2567" s="1">
        <v>1</v>
      </c>
      <c r="J2567" s="1" t="s">
        <v>4595</v>
      </c>
      <c r="K2567" s="1" t="s">
        <v>4588</v>
      </c>
      <c r="L2567" s="1" t="s">
        <v>32</v>
      </c>
      <c r="M2567" s="1" t="s">
        <v>9</v>
      </c>
    </row>
    <row r="2568" spans="1:13">
      <c r="A2568" s="1">
        <v>100014051</v>
      </c>
      <c r="B2568" s="1" t="s">
        <v>2314</v>
      </c>
      <c r="C2568" s="1" t="s">
        <v>4520</v>
      </c>
      <c r="D2568" s="1" t="s">
        <v>12</v>
      </c>
      <c r="E2568" s="1" t="s">
        <v>11</v>
      </c>
      <c r="F2568" s="1" t="s">
        <v>407</v>
      </c>
      <c r="G2568" s="1" t="s">
        <v>6053</v>
      </c>
      <c r="H2568" s="1">
        <v>100014051</v>
      </c>
      <c r="I2568" s="1">
        <v>1</v>
      </c>
      <c r="J2568" s="1" t="s">
        <v>4596</v>
      </c>
      <c r="K2568" s="1" t="s">
        <v>4588</v>
      </c>
      <c r="L2568" s="1" t="s">
        <v>32</v>
      </c>
      <c r="M2568" s="1" t="s">
        <v>9</v>
      </c>
    </row>
    <row r="2569" spans="1:13">
      <c r="A2569" s="1">
        <v>100014054</v>
      </c>
      <c r="B2569" s="1" t="s">
        <v>2314</v>
      </c>
      <c r="C2569" s="1" t="s">
        <v>4520</v>
      </c>
      <c r="D2569" s="1" t="s">
        <v>2116</v>
      </c>
      <c r="E2569" s="1" t="s">
        <v>20</v>
      </c>
      <c r="F2569" s="1" t="s">
        <v>72</v>
      </c>
      <c r="G2569" s="1" t="s">
        <v>6053</v>
      </c>
      <c r="H2569" s="1">
        <v>100014054</v>
      </c>
      <c r="I2569" s="1">
        <v>1</v>
      </c>
      <c r="J2569" s="1" t="s">
        <v>4597</v>
      </c>
      <c r="K2569" s="1" t="s">
        <v>3756</v>
      </c>
      <c r="L2569" s="1" t="s">
        <v>15</v>
      </c>
      <c r="M2569" s="1" t="s">
        <v>9</v>
      </c>
    </row>
    <row r="2570" spans="1:13">
      <c r="A2570" s="1">
        <v>100014057</v>
      </c>
      <c r="B2570" s="1" t="s">
        <v>2314</v>
      </c>
      <c r="C2570" s="1" t="s">
        <v>4520</v>
      </c>
      <c r="D2570" s="1" t="s">
        <v>3874</v>
      </c>
      <c r="E2570" s="1" t="s">
        <v>2</v>
      </c>
      <c r="F2570" s="1" t="s">
        <v>842</v>
      </c>
      <c r="G2570" s="1" t="s">
        <v>6054</v>
      </c>
      <c r="H2570" s="1">
        <v>100017521</v>
      </c>
      <c r="I2570" s="1">
        <v>5</v>
      </c>
      <c r="J2570" s="1" t="s">
        <v>4598</v>
      </c>
      <c r="K2570" s="1" t="s">
        <v>3750</v>
      </c>
      <c r="L2570" s="1" t="s">
        <v>8</v>
      </c>
      <c r="M2570" s="1" t="s">
        <v>9</v>
      </c>
    </row>
    <row r="2571" spans="1:13">
      <c r="A2571" s="1">
        <v>100014058</v>
      </c>
      <c r="B2571" s="1" t="s">
        <v>2314</v>
      </c>
      <c r="C2571" s="1" t="s">
        <v>4520</v>
      </c>
      <c r="D2571" s="1" t="s">
        <v>1952</v>
      </c>
      <c r="E2571" s="1" t="s">
        <v>2</v>
      </c>
      <c r="F2571" s="1" t="s">
        <v>670</v>
      </c>
      <c r="G2571" s="1" t="s">
        <v>6054</v>
      </c>
      <c r="H2571" s="1">
        <v>100017521</v>
      </c>
      <c r="I2571" s="1">
        <v>5</v>
      </c>
      <c r="J2571" s="1" t="s">
        <v>4598</v>
      </c>
      <c r="K2571" s="1" t="s">
        <v>3750</v>
      </c>
      <c r="L2571" s="1" t="s">
        <v>8</v>
      </c>
      <c r="M2571" s="1" t="s">
        <v>9</v>
      </c>
    </row>
    <row r="2572" spans="1:13">
      <c r="A2572" s="1">
        <v>100014065</v>
      </c>
      <c r="B2572" s="1" t="s">
        <v>2314</v>
      </c>
      <c r="C2572" s="1" t="s">
        <v>4520</v>
      </c>
      <c r="D2572" s="1" t="s">
        <v>12</v>
      </c>
      <c r="E2572" s="1" t="s">
        <v>11</v>
      </c>
      <c r="F2572" s="1" t="s">
        <v>12</v>
      </c>
      <c r="G2572" s="1" t="s">
        <v>6053</v>
      </c>
      <c r="H2572" s="1">
        <v>100014065</v>
      </c>
      <c r="I2572" s="1">
        <v>1</v>
      </c>
      <c r="J2572" s="1" t="s">
        <v>4599</v>
      </c>
      <c r="K2572" s="1" t="s">
        <v>4588</v>
      </c>
      <c r="L2572" s="1" t="s">
        <v>32</v>
      </c>
      <c r="M2572" s="1" t="s">
        <v>9</v>
      </c>
    </row>
    <row r="2573" spans="1:13">
      <c r="A2573" s="1">
        <v>100014072</v>
      </c>
      <c r="B2573" s="1" t="s">
        <v>2314</v>
      </c>
      <c r="C2573" s="1" t="s">
        <v>4520</v>
      </c>
      <c r="D2573" s="1" t="s">
        <v>12</v>
      </c>
      <c r="E2573" s="1" t="s">
        <v>11</v>
      </c>
      <c r="F2573" s="1" t="s">
        <v>12</v>
      </c>
      <c r="G2573" s="1" t="s">
        <v>6053</v>
      </c>
      <c r="H2573" s="1">
        <v>100014072</v>
      </c>
      <c r="I2573" s="1">
        <v>1</v>
      </c>
      <c r="J2573" s="1" t="s">
        <v>4600</v>
      </c>
      <c r="K2573" s="1" t="s">
        <v>4588</v>
      </c>
      <c r="L2573" s="1" t="s">
        <v>32</v>
      </c>
      <c r="M2573" s="1" t="s">
        <v>9</v>
      </c>
    </row>
    <row r="2574" spans="1:13">
      <c r="A2574" s="1">
        <v>100014077</v>
      </c>
      <c r="B2574" s="1" t="s">
        <v>2314</v>
      </c>
      <c r="C2574" s="1" t="s">
        <v>4520</v>
      </c>
      <c r="D2574" s="1" t="s">
        <v>12</v>
      </c>
      <c r="E2574" s="1" t="s">
        <v>11</v>
      </c>
      <c r="F2574" s="1" t="s">
        <v>12</v>
      </c>
      <c r="G2574" s="1" t="s">
        <v>6053</v>
      </c>
      <c r="H2574" s="1">
        <v>100014077</v>
      </c>
      <c r="I2574" s="1">
        <v>1</v>
      </c>
      <c r="J2574" s="1" t="s">
        <v>4601</v>
      </c>
      <c r="K2574" s="1" t="s">
        <v>4588</v>
      </c>
      <c r="L2574" s="1" t="s">
        <v>32</v>
      </c>
      <c r="M2574" s="1" t="s">
        <v>9</v>
      </c>
    </row>
    <row r="2575" spans="1:13">
      <c r="A2575" s="1">
        <v>100014083</v>
      </c>
      <c r="B2575" s="1" t="s">
        <v>2314</v>
      </c>
      <c r="C2575" s="1" t="s">
        <v>4520</v>
      </c>
      <c r="D2575" s="1" t="s">
        <v>4602</v>
      </c>
      <c r="E2575" s="1" t="s">
        <v>27</v>
      </c>
      <c r="F2575" s="1" t="s">
        <v>18</v>
      </c>
      <c r="G2575" s="1" t="s">
        <v>6054</v>
      </c>
      <c r="H2575" s="1">
        <v>100017522</v>
      </c>
      <c r="I2575" s="1">
        <v>3</v>
      </c>
      <c r="J2575" s="1" t="s">
        <v>4590</v>
      </c>
      <c r="K2575" s="1" t="s">
        <v>3759</v>
      </c>
      <c r="L2575" s="1" t="s">
        <v>39</v>
      </c>
      <c r="M2575" s="1" t="s">
        <v>9</v>
      </c>
    </row>
    <row r="2576" spans="1:13">
      <c r="A2576" s="1">
        <v>100014086</v>
      </c>
      <c r="B2576" s="1" t="s">
        <v>2314</v>
      </c>
      <c r="C2576" s="1" t="s">
        <v>4520</v>
      </c>
      <c r="D2576" s="1" t="s">
        <v>12</v>
      </c>
      <c r="E2576" s="1" t="s">
        <v>11</v>
      </c>
      <c r="F2576" s="1" t="s">
        <v>12</v>
      </c>
      <c r="G2576" s="1" t="s">
        <v>6053</v>
      </c>
      <c r="H2576" s="1">
        <v>100014086</v>
      </c>
      <c r="I2576" s="1">
        <v>1</v>
      </c>
      <c r="J2576" s="1" t="s">
        <v>4603</v>
      </c>
      <c r="K2576" s="1" t="s">
        <v>4604</v>
      </c>
      <c r="L2576" s="1" t="s">
        <v>32</v>
      </c>
      <c r="M2576" s="1" t="s">
        <v>9</v>
      </c>
    </row>
    <row r="2577" spans="1:13">
      <c r="A2577" s="1">
        <v>100014094</v>
      </c>
      <c r="B2577" s="1" t="s">
        <v>2314</v>
      </c>
      <c r="C2577" s="1" t="s">
        <v>4520</v>
      </c>
      <c r="D2577" s="1" t="s">
        <v>12</v>
      </c>
      <c r="E2577" s="1" t="s">
        <v>11</v>
      </c>
      <c r="F2577" s="1" t="s">
        <v>12</v>
      </c>
      <c r="G2577" s="1" t="s">
        <v>6053</v>
      </c>
      <c r="H2577" s="1">
        <v>100014094</v>
      </c>
      <c r="I2577" s="1">
        <v>1</v>
      </c>
      <c r="J2577" s="1" t="s">
        <v>4605</v>
      </c>
      <c r="K2577" s="1" t="s">
        <v>4606</v>
      </c>
      <c r="L2577" s="1" t="s">
        <v>32</v>
      </c>
      <c r="M2577" s="1" t="s">
        <v>9</v>
      </c>
    </row>
    <row r="2578" spans="1:13">
      <c r="A2578" s="1">
        <v>100014097</v>
      </c>
      <c r="B2578" s="1" t="s">
        <v>2314</v>
      </c>
      <c r="C2578" s="1" t="s">
        <v>4520</v>
      </c>
      <c r="D2578" s="1" t="s">
        <v>12</v>
      </c>
      <c r="E2578" s="1" t="s">
        <v>11</v>
      </c>
      <c r="F2578" s="1" t="s">
        <v>407</v>
      </c>
      <c r="G2578" s="1" t="s">
        <v>6053</v>
      </c>
      <c r="H2578" s="1">
        <v>100014097</v>
      </c>
      <c r="I2578" s="1">
        <v>1</v>
      </c>
      <c r="J2578" s="1" t="s">
        <v>4607</v>
      </c>
      <c r="K2578" s="1" t="s">
        <v>4608</v>
      </c>
      <c r="L2578" s="1" t="s">
        <v>32</v>
      </c>
      <c r="M2578" s="1" t="s">
        <v>9</v>
      </c>
    </row>
    <row r="2579" spans="1:13">
      <c r="A2579" s="1">
        <v>100014102</v>
      </c>
      <c r="B2579" s="1" t="s">
        <v>2314</v>
      </c>
      <c r="C2579" s="1" t="s">
        <v>4475</v>
      </c>
      <c r="D2579" s="1" t="s">
        <v>4609</v>
      </c>
      <c r="E2579" s="1" t="s">
        <v>20</v>
      </c>
      <c r="F2579" s="1" t="s">
        <v>72</v>
      </c>
      <c r="G2579" s="1" t="s">
        <v>6054</v>
      </c>
      <c r="H2579" s="1">
        <v>100013679</v>
      </c>
      <c r="I2579" s="1">
        <v>6</v>
      </c>
      <c r="J2579" s="1" t="s">
        <v>4610</v>
      </c>
      <c r="K2579" s="1" t="s">
        <v>4478</v>
      </c>
      <c r="L2579" s="1" t="s">
        <v>44</v>
      </c>
      <c r="M2579" s="1" t="s">
        <v>9</v>
      </c>
    </row>
    <row r="2580" spans="1:13">
      <c r="A2580" s="1">
        <v>100014103</v>
      </c>
      <c r="B2580" s="1" t="s">
        <v>2314</v>
      </c>
      <c r="C2580" s="1" t="s">
        <v>2313</v>
      </c>
      <c r="D2580" s="1" t="s">
        <v>12</v>
      </c>
      <c r="E2580" s="1" t="s">
        <v>11</v>
      </c>
      <c r="F2580" s="1" t="s">
        <v>12</v>
      </c>
      <c r="G2580" s="1" t="s">
        <v>6053</v>
      </c>
      <c r="H2580" s="1">
        <v>100014103</v>
      </c>
      <c r="I2580" s="1">
        <v>3</v>
      </c>
      <c r="J2580" s="1" t="s">
        <v>4611</v>
      </c>
      <c r="K2580" s="1" t="s">
        <v>4612</v>
      </c>
      <c r="L2580" s="1" t="s">
        <v>32</v>
      </c>
      <c r="M2580" s="1" t="s">
        <v>9</v>
      </c>
    </row>
    <row r="2581" spans="1:13">
      <c r="A2581" s="1">
        <v>100014123</v>
      </c>
      <c r="B2581" s="1" t="s">
        <v>2314</v>
      </c>
      <c r="C2581" s="1" t="s">
        <v>3749</v>
      </c>
      <c r="D2581" s="1" t="s">
        <v>4613</v>
      </c>
      <c r="E2581" s="1" t="s">
        <v>27</v>
      </c>
      <c r="F2581" s="1" t="s">
        <v>18</v>
      </c>
      <c r="G2581" s="1" t="s">
        <v>6054</v>
      </c>
      <c r="H2581" s="1">
        <v>100017484</v>
      </c>
      <c r="I2581" s="1">
        <v>3</v>
      </c>
      <c r="J2581" s="1" t="s">
        <v>3758</v>
      </c>
      <c r="K2581" s="1" t="s">
        <v>3759</v>
      </c>
      <c r="L2581" s="1" t="s">
        <v>39</v>
      </c>
      <c r="M2581" s="1" t="s">
        <v>16</v>
      </c>
    </row>
    <row r="2582" spans="1:13">
      <c r="A2582" s="1">
        <v>100014185</v>
      </c>
      <c r="B2582" s="1" t="s">
        <v>2314</v>
      </c>
      <c r="C2582" s="1" t="s">
        <v>3916</v>
      </c>
      <c r="D2582" s="1" t="s">
        <v>4614</v>
      </c>
      <c r="E2582" s="1" t="s">
        <v>20</v>
      </c>
      <c r="F2582" s="1" t="s">
        <v>72</v>
      </c>
      <c r="G2582" s="1" t="s">
        <v>6054</v>
      </c>
      <c r="H2582" s="1">
        <v>100012027</v>
      </c>
      <c r="I2582" s="1">
        <v>7</v>
      </c>
      <c r="J2582" s="1" t="s">
        <v>4615</v>
      </c>
      <c r="K2582" s="1" t="s">
        <v>3756</v>
      </c>
      <c r="L2582" s="1" t="s">
        <v>15</v>
      </c>
      <c r="M2582" s="1" t="s">
        <v>9</v>
      </c>
    </row>
    <row r="2583" spans="1:13">
      <c r="A2583" s="1">
        <v>100014186</v>
      </c>
      <c r="B2583" s="1" t="s">
        <v>2314</v>
      </c>
      <c r="C2583" s="1" t="s">
        <v>3916</v>
      </c>
      <c r="D2583" s="1" t="s">
        <v>4614</v>
      </c>
      <c r="E2583" s="1" t="s">
        <v>20</v>
      </c>
      <c r="F2583" s="1" t="s">
        <v>72</v>
      </c>
      <c r="G2583" s="1" t="s">
        <v>6054</v>
      </c>
      <c r="H2583" s="1">
        <v>100012027</v>
      </c>
      <c r="I2583" s="1">
        <v>7</v>
      </c>
      <c r="J2583" s="1" t="s">
        <v>4616</v>
      </c>
      <c r="K2583" s="1" t="s">
        <v>3756</v>
      </c>
      <c r="L2583" s="1" t="s">
        <v>15</v>
      </c>
      <c r="M2583" s="1" t="s">
        <v>9</v>
      </c>
    </row>
    <row r="2584" spans="1:13">
      <c r="A2584" s="1">
        <v>100014188</v>
      </c>
      <c r="B2584" s="1" t="s">
        <v>2314</v>
      </c>
      <c r="C2584" s="1" t="s">
        <v>3916</v>
      </c>
      <c r="D2584" s="1" t="s">
        <v>4614</v>
      </c>
      <c r="E2584" s="1" t="s">
        <v>20</v>
      </c>
      <c r="F2584" s="1" t="s">
        <v>72</v>
      </c>
      <c r="G2584" s="1" t="s">
        <v>6054</v>
      </c>
      <c r="H2584" s="1">
        <v>100012027</v>
      </c>
      <c r="I2584" s="1">
        <v>7</v>
      </c>
      <c r="J2584" s="1" t="s">
        <v>4617</v>
      </c>
      <c r="K2584" s="1" t="s">
        <v>3756</v>
      </c>
      <c r="L2584" s="1" t="s">
        <v>15</v>
      </c>
      <c r="M2584" s="1" t="s">
        <v>9</v>
      </c>
    </row>
    <row r="2585" spans="1:13">
      <c r="A2585" s="1">
        <v>100014189</v>
      </c>
      <c r="B2585" s="1" t="s">
        <v>2314</v>
      </c>
      <c r="C2585" s="1" t="s">
        <v>3916</v>
      </c>
      <c r="D2585" s="1" t="s">
        <v>4614</v>
      </c>
      <c r="E2585" s="1" t="s">
        <v>20</v>
      </c>
      <c r="F2585" s="1" t="s">
        <v>72</v>
      </c>
      <c r="G2585" s="1" t="s">
        <v>6054</v>
      </c>
      <c r="H2585" s="1">
        <v>100012027</v>
      </c>
      <c r="I2585" s="1">
        <v>7</v>
      </c>
      <c r="J2585" s="1" t="s">
        <v>4618</v>
      </c>
      <c r="K2585" s="1" t="s">
        <v>3756</v>
      </c>
      <c r="L2585" s="1" t="s">
        <v>15</v>
      </c>
      <c r="M2585" s="1" t="s">
        <v>16</v>
      </c>
    </row>
    <row r="2586" spans="1:13">
      <c r="A2586" s="1">
        <v>100014190</v>
      </c>
      <c r="B2586" s="1" t="s">
        <v>2314</v>
      </c>
      <c r="C2586" s="1" t="s">
        <v>3916</v>
      </c>
      <c r="D2586" s="1" t="s">
        <v>4614</v>
      </c>
      <c r="E2586" s="1" t="s">
        <v>20</v>
      </c>
      <c r="F2586" s="1" t="s">
        <v>72</v>
      </c>
      <c r="G2586" s="1" t="s">
        <v>6054</v>
      </c>
      <c r="H2586" s="1">
        <v>100012027</v>
      </c>
      <c r="I2586" s="1">
        <v>7</v>
      </c>
      <c r="J2586" s="1" t="s">
        <v>4619</v>
      </c>
      <c r="K2586" s="1" t="s">
        <v>3756</v>
      </c>
      <c r="L2586" s="1" t="s">
        <v>15</v>
      </c>
      <c r="M2586" s="1" t="s">
        <v>9</v>
      </c>
    </row>
    <row r="2587" spans="1:13">
      <c r="A2587" s="1">
        <v>100014191</v>
      </c>
      <c r="B2587" s="1" t="s">
        <v>2314</v>
      </c>
      <c r="C2587" s="1" t="s">
        <v>3916</v>
      </c>
      <c r="D2587" s="1" t="s">
        <v>4614</v>
      </c>
      <c r="E2587" s="1" t="s">
        <v>20</v>
      </c>
      <c r="F2587" s="1" t="s">
        <v>72</v>
      </c>
      <c r="G2587" s="1" t="s">
        <v>6054</v>
      </c>
      <c r="H2587" s="1">
        <v>100012027</v>
      </c>
      <c r="I2587" s="1">
        <v>7</v>
      </c>
      <c r="J2587" s="1" t="s">
        <v>4620</v>
      </c>
      <c r="K2587" s="1" t="s">
        <v>3756</v>
      </c>
      <c r="L2587" s="1" t="s">
        <v>15</v>
      </c>
      <c r="M2587" s="1" t="s">
        <v>9</v>
      </c>
    </row>
    <row r="2588" spans="1:13">
      <c r="A2588" s="1">
        <v>100014193</v>
      </c>
      <c r="B2588" s="1" t="s">
        <v>2314</v>
      </c>
      <c r="C2588" s="1" t="s">
        <v>2313</v>
      </c>
      <c r="D2588" s="1" t="s">
        <v>4621</v>
      </c>
      <c r="E2588" s="1" t="s">
        <v>20</v>
      </c>
      <c r="F2588" s="1" t="s">
        <v>72</v>
      </c>
      <c r="G2588" s="1" t="s">
        <v>6054</v>
      </c>
      <c r="H2588" s="1">
        <v>100013188</v>
      </c>
      <c r="I2588" s="1">
        <v>3</v>
      </c>
      <c r="J2588" s="1" t="s">
        <v>4622</v>
      </c>
      <c r="K2588" s="1" t="s">
        <v>3756</v>
      </c>
      <c r="L2588" s="1" t="s">
        <v>15</v>
      </c>
      <c r="M2588" s="1" t="s">
        <v>9</v>
      </c>
    </row>
    <row r="2589" spans="1:13">
      <c r="A2589" s="1">
        <v>100014198</v>
      </c>
      <c r="B2589" s="1" t="s">
        <v>2314</v>
      </c>
      <c r="C2589" s="1" t="s">
        <v>4293</v>
      </c>
      <c r="D2589" s="1" t="s">
        <v>4621</v>
      </c>
      <c r="E2589" s="1" t="s">
        <v>20</v>
      </c>
      <c r="F2589" s="1" t="s">
        <v>72</v>
      </c>
      <c r="G2589" s="1" t="s">
        <v>6054</v>
      </c>
      <c r="H2589" s="1">
        <v>100013188</v>
      </c>
      <c r="I2589" s="1">
        <v>3</v>
      </c>
      <c r="J2589" s="1" t="s">
        <v>4623</v>
      </c>
      <c r="K2589" s="1" t="s">
        <v>3756</v>
      </c>
      <c r="L2589" s="1" t="s">
        <v>15</v>
      </c>
      <c r="M2589" s="1" t="s">
        <v>9</v>
      </c>
    </row>
    <row r="2590" spans="1:13">
      <c r="A2590" s="1">
        <v>100014222</v>
      </c>
      <c r="B2590" s="1" t="s">
        <v>2314</v>
      </c>
      <c r="C2590" s="1" t="s">
        <v>2313</v>
      </c>
      <c r="D2590" s="1" t="s">
        <v>4624</v>
      </c>
      <c r="E2590" s="1" t="s">
        <v>11</v>
      </c>
      <c r="F2590" s="1" t="s">
        <v>12</v>
      </c>
      <c r="G2590" s="1" t="s">
        <v>6054</v>
      </c>
      <c r="H2590" s="1">
        <v>100012701</v>
      </c>
      <c r="I2590" s="1">
        <v>2</v>
      </c>
      <c r="J2590" s="1" t="s">
        <v>4625</v>
      </c>
      <c r="K2590" s="1" t="s">
        <v>3759</v>
      </c>
      <c r="L2590" s="1" t="s">
        <v>39</v>
      </c>
      <c r="M2590" s="1" t="s">
        <v>9</v>
      </c>
    </row>
    <row r="2591" spans="1:13">
      <c r="A2591" s="1">
        <v>100014266</v>
      </c>
      <c r="B2591" s="1" t="s">
        <v>2314</v>
      </c>
      <c r="C2591" s="1" t="s">
        <v>4047</v>
      </c>
      <c r="D2591" s="1" t="s">
        <v>4626</v>
      </c>
      <c r="E2591" s="1" t="s">
        <v>96</v>
      </c>
      <c r="F2591" s="1" t="s">
        <v>97</v>
      </c>
      <c r="G2591" s="1" t="s">
        <v>6054</v>
      </c>
      <c r="H2591" s="1">
        <v>100012959</v>
      </c>
      <c r="I2591" s="1">
        <v>2</v>
      </c>
      <c r="J2591" s="1" t="s">
        <v>4106</v>
      </c>
      <c r="K2591" s="1" t="s">
        <v>4249</v>
      </c>
      <c r="L2591" s="1" t="s">
        <v>44</v>
      </c>
      <c r="M2591" s="1" t="s">
        <v>9</v>
      </c>
    </row>
    <row r="2592" spans="1:13">
      <c r="A2592" s="1">
        <v>100014268</v>
      </c>
      <c r="B2592" s="1" t="s">
        <v>2314</v>
      </c>
      <c r="C2592" s="1" t="s">
        <v>2313</v>
      </c>
      <c r="D2592" s="1" t="s">
        <v>4627</v>
      </c>
      <c r="E2592" s="1" t="s">
        <v>20</v>
      </c>
      <c r="F2592" s="1" t="s">
        <v>72</v>
      </c>
      <c r="G2592" s="1" t="s">
        <v>6054</v>
      </c>
      <c r="H2592" s="1">
        <v>100012960</v>
      </c>
      <c r="I2592" s="1">
        <v>5</v>
      </c>
      <c r="J2592" s="1" t="s">
        <v>4276</v>
      </c>
      <c r="K2592" s="1" t="s">
        <v>4249</v>
      </c>
      <c r="L2592" s="1" t="s">
        <v>44</v>
      </c>
      <c r="M2592" s="1" t="s">
        <v>16</v>
      </c>
    </row>
    <row r="2593" spans="1:13">
      <c r="A2593" s="1">
        <v>100014270</v>
      </c>
      <c r="B2593" s="1" t="s">
        <v>2314</v>
      </c>
      <c r="C2593" s="1" t="s">
        <v>2313</v>
      </c>
      <c r="D2593" s="1" t="s">
        <v>4627</v>
      </c>
      <c r="E2593" s="1" t="s">
        <v>20</v>
      </c>
      <c r="F2593" s="1" t="s">
        <v>72</v>
      </c>
      <c r="G2593" s="1" t="s">
        <v>6054</v>
      </c>
      <c r="H2593" s="1">
        <v>100012960</v>
      </c>
      <c r="I2593" s="1">
        <v>5</v>
      </c>
      <c r="J2593" s="1" t="s">
        <v>4268</v>
      </c>
      <c r="K2593" s="1" t="s">
        <v>4249</v>
      </c>
      <c r="L2593" s="1" t="s">
        <v>44</v>
      </c>
      <c r="M2593" s="1" t="s">
        <v>9</v>
      </c>
    </row>
    <row r="2594" spans="1:13">
      <c r="A2594" s="1">
        <v>100014279</v>
      </c>
      <c r="B2594" s="1" t="s">
        <v>2314</v>
      </c>
      <c r="C2594" s="1" t="s">
        <v>4293</v>
      </c>
      <c r="D2594" s="1" t="s">
        <v>252</v>
      </c>
      <c r="E2594" s="1" t="s">
        <v>11</v>
      </c>
      <c r="F2594" s="1" t="s">
        <v>12</v>
      </c>
      <c r="G2594" s="1" t="s">
        <v>6054</v>
      </c>
      <c r="H2594" s="1">
        <v>100013181</v>
      </c>
      <c r="I2594" s="1">
        <v>2</v>
      </c>
      <c r="J2594" s="1" t="s">
        <v>4628</v>
      </c>
      <c r="K2594" s="1" t="s">
        <v>4316</v>
      </c>
      <c r="L2594" s="1" t="s">
        <v>32</v>
      </c>
      <c r="M2594" s="1" t="s">
        <v>9</v>
      </c>
    </row>
    <row r="2595" spans="1:13">
      <c r="A2595" s="1">
        <v>100014288</v>
      </c>
      <c r="B2595" s="1" t="s">
        <v>587</v>
      </c>
      <c r="C2595" s="1" t="s">
        <v>4630</v>
      </c>
      <c r="D2595" s="1" t="s">
        <v>120</v>
      </c>
      <c r="E2595" s="1" t="s">
        <v>20</v>
      </c>
      <c r="F2595" s="1" t="s">
        <v>72</v>
      </c>
      <c r="G2595" s="1" t="s">
        <v>6053</v>
      </c>
      <c r="H2595" s="1">
        <v>100014288</v>
      </c>
      <c r="I2595" s="1">
        <v>1</v>
      </c>
      <c r="J2595" s="1" t="s">
        <v>4629</v>
      </c>
      <c r="K2595" s="1" t="s">
        <v>4631</v>
      </c>
      <c r="L2595" s="1" t="s">
        <v>44</v>
      </c>
      <c r="M2595" s="1" t="s">
        <v>9</v>
      </c>
    </row>
    <row r="2596" spans="1:13">
      <c r="A2596" s="1">
        <v>100014291</v>
      </c>
      <c r="B2596" s="1" t="s">
        <v>2314</v>
      </c>
      <c r="C2596" s="1" t="s">
        <v>4475</v>
      </c>
      <c r="D2596" s="1" t="s">
        <v>4609</v>
      </c>
      <c r="E2596" s="1" t="s">
        <v>20</v>
      </c>
      <c r="F2596" s="1" t="s">
        <v>72</v>
      </c>
      <c r="G2596" s="1" t="s">
        <v>6054</v>
      </c>
      <c r="H2596" s="1">
        <v>100013679</v>
      </c>
      <c r="I2596" s="1">
        <v>6</v>
      </c>
      <c r="J2596" s="1" t="s">
        <v>4632</v>
      </c>
      <c r="K2596" s="1" t="s">
        <v>4478</v>
      </c>
      <c r="L2596" s="1" t="s">
        <v>44</v>
      </c>
      <c r="M2596" s="1" t="s">
        <v>9</v>
      </c>
    </row>
    <row r="2597" spans="1:13">
      <c r="A2597" s="1">
        <v>100014292</v>
      </c>
      <c r="B2597" s="1" t="s">
        <v>2314</v>
      </c>
      <c r="C2597" s="1" t="s">
        <v>4475</v>
      </c>
      <c r="D2597" s="1" t="s">
        <v>4609</v>
      </c>
      <c r="E2597" s="1" t="s">
        <v>20</v>
      </c>
      <c r="F2597" s="1" t="s">
        <v>72</v>
      </c>
      <c r="G2597" s="1" t="s">
        <v>6054</v>
      </c>
      <c r="H2597" s="1">
        <v>100013679</v>
      </c>
      <c r="I2597" s="1">
        <v>6</v>
      </c>
      <c r="J2597" s="1" t="s">
        <v>4633</v>
      </c>
      <c r="K2597" s="1" t="s">
        <v>4478</v>
      </c>
      <c r="L2597" s="1" t="s">
        <v>44</v>
      </c>
      <c r="M2597" s="1" t="s">
        <v>9</v>
      </c>
    </row>
    <row r="2598" spans="1:13">
      <c r="A2598" s="1">
        <v>100014293</v>
      </c>
      <c r="B2598" s="1" t="s">
        <v>2314</v>
      </c>
      <c r="C2598" s="1" t="s">
        <v>4475</v>
      </c>
      <c r="D2598" s="1" t="s">
        <v>4609</v>
      </c>
      <c r="E2598" s="1" t="s">
        <v>20</v>
      </c>
      <c r="F2598" s="1" t="s">
        <v>72</v>
      </c>
      <c r="G2598" s="1" t="s">
        <v>6054</v>
      </c>
      <c r="H2598" s="1">
        <v>100013679</v>
      </c>
      <c r="I2598" s="1">
        <v>6</v>
      </c>
      <c r="J2598" s="1" t="s">
        <v>4634</v>
      </c>
      <c r="K2598" s="1" t="s">
        <v>4478</v>
      </c>
      <c r="L2598" s="1" t="s">
        <v>44</v>
      </c>
      <c r="M2598" s="1" t="s">
        <v>9</v>
      </c>
    </row>
    <row r="2599" spans="1:13">
      <c r="A2599" s="1">
        <v>100014294</v>
      </c>
      <c r="B2599" s="1" t="s">
        <v>2314</v>
      </c>
      <c r="C2599" s="1" t="s">
        <v>4475</v>
      </c>
      <c r="D2599" s="1" t="s">
        <v>4609</v>
      </c>
      <c r="E2599" s="1" t="s">
        <v>20</v>
      </c>
      <c r="F2599" s="1" t="s">
        <v>72</v>
      </c>
      <c r="G2599" s="1" t="s">
        <v>6054</v>
      </c>
      <c r="H2599" s="1">
        <v>100013679</v>
      </c>
      <c r="I2599" s="1">
        <v>6</v>
      </c>
      <c r="J2599" s="1" t="s">
        <v>4635</v>
      </c>
      <c r="K2599" s="1" t="s">
        <v>4478</v>
      </c>
      <c r="L2599" s="1" t="s">
        <v>44</v>
      </c>
      <c r="M2599" s="1" t="s">
        <v>9</v>
      </c>
    </row>
    <row r="2600" spans="1:13">
      <c r="A2600" s="1">
        <v>100014295</v>
      </c>
      <c r="B2600" s="1" t="s">
        <v>1138</v>
      </c>
      <c r="C2600" s="1" t="s">
        <v>3032</v>
      </c>
      <c r="D2600" s="1" t="s">
        <v>150</v>
      </c>
      <c r="E2600" s="1" t="s">
        <v>11</v>
      </c>
      <c r="F2600" s="1" t="s">
        <v>12</v>
      </c>
      <c r="G2600" s="1" t="s">
        <v>6053</v>
      </c>
      <c r="H2600" s="1">
        <v>100014295</v>
      </c>
      <c r="I2600" s="1">
        <v>1</v>
      </c>
      <c r="J2600" s="1" t="s">
        <v>4636</v>
      </c>
      <c r="K2600" s="1" t="s">
        <v>4637</v>
      </c>
      <c r="L2600" s="1" t="s">
        <v>44</v>
      </c>
      <c r="M2600" s="1" t="s">
        <v>16</v>
      </c>
    </row>
    <row r="2601" spans="1:13">
      <c r="A2601" s="1">
        <v>100014308</v>
      </c>
      <c r="B2601" s="1" t="s">
        <v>2314</v>
      </c>
      <c r="C2601" s="1" t="s">
        <v>2313</v>
      </c>
      <c r="D2601" s="1" t="s">
        <v>252</v>
      </c>
      <c r="E2601" s="1" t="s">
        <v>11</v>
      </c>
      <c r="F2601" s="1" t="s">
        <v>12</v>
      </c>
      <c r="G2601" s="1" t="s">
        <v>6054</v>
      </c>
      <c r="H2601" s="1">
        <v>100012807</v>
      </c>
      <c r="I2601" s="1">
        <v>2</v>
      </c>
      <c r="J2601" s="1" t="s">
        <v>4638</v>
      </c>
      <c r="K2601" s="1" t="s">
        <v>4194</v>
      </c>
      <c r="L2601" s="1" t="s">
        <v>32</v>
      </c>
      <c r="M2601" s="1" t="s">
        <v>9</v>
      </c>
    </row>
    <row r="2602" spans="1:13">
      <c r="A2602" s="1">
        <v>100014317</v>
      </c>
      <c r="B2602" s="1" t="s">
        <v>2314</v>
      </c>
      <c r="C2602" s="1" t="s">
        <v>2313</v>
      </c>
      <c r="D2602" s="1" t="s">
        <v>252</v>
      </c>
      <c r="E2602" s="1" t="s">
        <v>11</v>
      </c>
      <c r="F2602" s="1" t="s">
        <v>407</v>
      </c>
      <c r="G2602" s="1" t="s">
        <v>6054</v>
      </c>
      <c r="H2602" s="1">
        <v>100012752</v>
      </c>
      <c r="I2602" s="1">
        <v>2</v>
      </c>
      <c r="J2602" s="1" t="s">
        <v>4639</v>
      </c>
      <c r="K2602" s="1" t="s">
        <v>4184</v>
      </c>
      <c r="L2602" s="1" t="s">
        <v>32</v>
      </c>
      <c r="M2602" s="1" t="s">
        <v>9</v>
      </c>
    </row>
    <row r="2603" spans="1:13">
      <c r="A2603" s="1">
        <v>100014318</v>
      </c>
      <c r="B2603" s="1" t="s">
        <v>2314</v>
      </c>
      <c r="C2603" s="1" t="s">
        <v>2313</v>
      </c>
      <c r="D2603" s="1" t="s">
        <v>252</v>
      </c>
      <c r="E2603" s="1" t="s">
        <v>11</v>
      </c>
      <c r="F2603" s="1" t="s">
        <v>407</v>
      </c>
      <c r="G2603" s="1" t="s">
        <v>6054</v>
      </c>
      <c r="H2603" s="1">
        <v>100013016</v>
      </c>
      <c r="I2603" s="1">
        <v>2</v>
      </c>
      <c r="J2603" s="1" t="s">
        <v>4640</v>
      </c>
      <c r="K2603" s="1" t="s">
        <v>4261</v>
      </c>
      <c r="L2603" s="1" t="s">
        <v>32</v>
      </c>
      <c r="M2603" s="1" t="s">
        <v>9</v>
      </c>
    </row>
    <row r="2604" spans="1:13">
      <c r="A2604" s="1">
        <v>100014319</v>
      </c>
      <c r="B2604" s="1" t="s">
        <v>2314</v>
      </c>
      <c r="C2604" s="1" t="s">
        <v>2313</v>
      </c>
      <c r="D2604" s="1" t="s">
        <v>252</v>
      </c>
      <c r="E2604" s="1" t="s">
        <v>11</v>
      </c>
      <c r="F2604" s="1" t="s">
        <v>407</v>
      </c>
      <c r="G2604" s="1" t="s">
        <v>6054</v>
      </c>
      <c r="H2604" s="1">
        <v>100013099</v>
      </c>
      <c r="I2604" s="1">
        <v>2</v>
      </c>
      <c r="J2604" s="1" t="s">
        <v>4641</v>
      </c>
      <c r="K2604" s="1" t="s">
        <v>4289</v>
      </c>
      <c r="L2604" s="1" t="s">
        <v>32</v>
      </c>
      <c r="M2604" s="1" t="s">
        <v>9</v>
      </c>
    </row>
    <row r="2605" spans="1:13">
      <c r="A2605" s="1">
        <v>100014329</v>
      </c>
      <c r="B2605" s="1" t="s">
        <v>2314</v>
      </c>
      <c r="C2605" s="1" t="s">
        <v>2313</v>
      </c>
      <c r="D2605" s="1" t="s">
        <v>473</v>
      </c>
      <c r="E2605" s="1" t="s">
        <v>11</v>
      </c>
      <c r="F2605" s="1" t="s">
        <v>12</v>
      </c>
      <c r="G2605" s="1" t="s">
        <v>6054</v>
      </c>
      <c r="H2605" s="1">
        <v>100013039</v>
      </c>
      <c r="I2605" s="1">
        <v>4</v>
      </c>
      <c r="J2605" s="1" t="s">
        <v>4642</v>
      </c>
      <c r="K2605" s="1" t="s">
        <v>4269</v>
      </c>
      <c r="L2605" s="1" t="s">
        <v>32</v>
      </c>
      <c r="M2605" s="1" t="s">
        <v>9</v>
      </c>
    </row>
    <row r="2606" spans="1:13">
      <c r="A2606" s="1">
        <v>100014330</v>
      </c>
      <c r="B2606" s="1" t="s">
        <v>2314</v>
      </c>
      <c r="C2606" s="1" t="s">
        <v>2313</v>
      </c>
      <c r="D2606" s="1" t="s">
        <v>473</v>
      </c>
      <c r="E2606" s="1" t="s">
        <v>11</v>
      </c>
      <c r="F2606" s="1" t="s">
        <v>12</v>
      </c>
      <c r="G2606" s="1" t="s">
        <v>6054</v>
      </c>
      <c r="H2606" s="1">
        <v>100013039</v>
      </c>
      <c r="I2606" s="1">
        <v>4</v>
      </c>
      <c r="J2606" s="1" t="s">
        <v>4643</v>
      </c>
      <c r="K2606" s="1" t="s">
        <v>4269</v>
      </c>
      <c r="L2606" s="1" t="s">
        <v>32</v>
      </c>
      <c r="M2606" s="1" t="s">
        <v>9</v>
      </c>
    </row>
    <row r="2607" spans="1:13">
      <c r="A2607" s="1">
        <v>100014331</v>
      </c>
      <c r="B2607" s="1" t="s">
        <v>2314</v>
      </c>
      <c r="C2607" s="1" t="s">
        <v>2313</v>
      </c>
      <c r="D2607" s="1" t="s">
        <v>473</v>
      </c>
      <c r="E2607" s="1" t="s">
        <v>11</v>
      </c>
      <c r="F2607" s="1" t="s">
        <v>12</v>
      </c>
      <c r="G2607" s="1" t="s">
        <v>6054</v>
      </c>
      <c r="H2607" s="1">
        <v>100013039</v>
      </c>
      <c r="I2607" s="1">
        <v>4</v>
      </c>
      <c r="J2607" s="1" t="s">
        <v>4644</v>
      </c>
      <c r="K2607" s="1" t="s">
        <v>4269</v>
      </c>
      <c r="L2607" s="1" t="s">
        <v>32</v>
      </c>
      <c r="M2607" s="1" t="s">
        <v>9</v>
      </c>
    </row>
    <row r="2608" spans="1:13">
      <c r="A2608" s="1">
        <v>100014338</v>
      </c>
      <c r="B2608" s="1" t="s">
        <v>2314</v>
      </c>
      <c r="C2608" s="1" t="s">
        <v>4389</v>
      </c>
      <c r="D2608" s="1" t="s">
        <v>473</v>
      </c>
      <c r="E2608" s="1" t="s">
        <v>11</v>
      </c>
      <c r="F2608" s="1" t="s">
        <v>12</v>
      </c>
      <c r="G2608" s="1" t="s">
        <v>6054</v>
      </c>
      <c r="H2608" s="1">
        <v>100013501</v>
      </c>
      <c r="I2608" s="1">
        <v>2</v>
      </c>
      <c r="J2608" s="1" t="s">
        <v>4645</v>
      </c>
      <c r="K2608" s="1" t="s">
        <v>4431</v>
      </c>
      <c r="L2608" s="1" t="s">
        <v>32</v>
      </c>
      <c r="M2608" s="1" t="s">
        <v>9</v>
      </c>
    </row>
    <row r="2609" spans="1:13">
      <c r="A2609" s="1">
        <v>100014342</v>
      </c>
      <c r="B2609" s="1" t="s">
        <v>2314</v>
      </c>
      <c r="C2609" s="1" t="s">
        <v>3749</v>
      </c>
      <c r="D2609" s="1" t="s">
        <v>4646</v>
      </c>
      <c r="E2609" s="1" t="s">
        <v>2</v>
      </c>
      <c r="F2609" s="1" t="s">
        <v>81</v>
      </c>
      <c r="G2609" s="1" t="s">
        <v>6054</v>
      </c>
      <c r="H2609" s="1">
        <v>100011428</v>
      </c>
      <c r="I2609" s="1">
        <v>2</v>
      </c>
      <c r="J2609" s="1" t="s">
        <v>4647</v>
      </c>
      <c r="K2609" s="1" t="s">
        <v>3750</v>
      </c>
      <c r="L2609" s="1" t="s">
        <v>8</v>
      </c>
      <c r="M2609" s="1" t="s">
        <v>9</v>
      </c>
    </row>
    <row r="2610" spans="1:13">
      <c r="A2610" s="1">
        <v>100014344</v>
      </c>
      <c r="B2610" s="1" t="s">
        <v>2314</v>
      </c>
      <c r="C2610" s="1" t="s">
        <v>4520</v>
      </c>
      <c r="D2610" s="1" t="s">
        <v>1617</v>
      </c>
      <c r="E2610" s="1" t="s">
        <v>2</v>
      </c>
      <c r="F2610" s="1" t="s">
        <v>670</v>
      </c>
      <c r="G2610" s="1" t="s">
        <v>6054</v>
      </c>
      <c r="H2610" s="1">
        <v>100017521</v>
      </c>
      <c r="I2610" s="1">
        <v>5</v>
      </c>
      <c r="J2610" s="1" t="s">
        <v>4648</v>
      </c>
      <c r="K2610" s="1" t="s">
        <v>3750</v>
      </c>
      <c r="L2610" s="1" t="s">
        <v>8</v>
      </c>
      <c r="M2610" s="1" t="s">
        <v>9</v>
      </c>
    </row>
    <row r="2611" spans="1:13">
      <c r="A2611" s="1">
        <v>100014349</v>
      </c>
      <c r="B2611" s="1" t="s">
        <v>2314</v>
      </c>
      <c r="C2611" s="1" t="s">
        <v>2313</v>
      </c>
      <c r="D2611" s="1" t="s">
        <v>494</v>
      </c>
      <c r="E2611" s="1" t="s">
        <v>2</v>
      </c>
      <c r="F2611" s="1" t="s">
        <v>277</v>
      </c>
      <c r="G2611" s="1" t="s">
        <v>6054</v>
      </c>
      <c r="H2611" s="1">
        <v>100017503</v>
      </c>
      <c r="I2611" s="1">
        <v>7</v>
      </c>
      <c r="J2611" s="1" t="s">
        <v>4649</v>
      </c>
      <c r="K2611" s="1" t="s">
        <v>3750</v>
      </c>
      <c r="L2611" s="1" t="s">
        <v>8</v>
      </c>
      <c r="M2611" s="1" t="s">
        <v>9</v>
      </c>
    </row>
    <row r="2612" spans="1:13">
      <c r="A2612" s="1">
        <v>100014350</v>
      </c>
      <c r="B2612" s="1" t="s">
        <v>2314</v>
      </c>
      <c r="C2612" s="1" t="s">
        <v>2313</v>
      </c>
      <c r="D2612" s="1" t="s">
        <v>494</v>
      </c>
      <c r="E2612" s="1" t="s">
        <v>2</v>
      </c>
      <c r="F2612" s="1" t="s">
        <v>46</v>
      </c>
      <c r="G2612" s="1" t="s">
        <v>6054</v>
      </c>
      <c r="H2612" s="1">
        <v>100017503</v>
      </c>
      <c r="I2612" s="1">
        <v>7</v>
      </c>
      <c r="J2612" s="1" t="s">
        <v>4649</v>
      </c>
      <c r="K2612" s="1" t="s">
        <v>3750</v>
      </c>
      <c r="L2612" s="1" t="s">
        <v>8</v>
      </c>
      <c r="M2612" s="1" t="s">
        <v>9</v>
      </c>
    </row>
    <row r="2613" spans="1:13">
      <c r="A2613" s="1">
        <v>100014352</v>
      </c>
      <c r="B2613" s="1" t="s">
        <v>2314</v>
      </c>
      <c r="C2613" s="1" t="s">
        <v>2313</v>
      </c>
      <c r="D2613" s="1" t="s">
        <v>494</v>
      </c>
      <c r="E2613" s="1" t="s">
        <v>2</v>
      </c>
      <c r="F2613" s="1" t="s">
        <v>46</v>
      </c>
      <c r="G2613" s="1" t="s">
        <v>6054</v>
      </c>
      <c r="H2613" s="1">
        <v>100017503</v>
      </c>
      <c r="I2613" s="1">
        <v>7</v>
      </c>
      <c r="J2613" s="1" t="s">
        <v>4650</v>
      </c>
      <c r="K2613" s="1" t="s">
        <v>3750</v>
      </c>
      <c r="L2613" s="1" t="s">
        <v>8</v>
      </c>
      <c r="M2613" s="1" t="s">
        <v>9</v>
      </c>
    </row>
    <row r="2614" spans="1:13">
      <c r="A2614" s="1">
        <v>100014354</v>
      </c>
      <c r="B2614" s="1" t="s">
        <v>2314</v>
      </c>
      <c r="C2614" s="1" t="s">
        <v>4047</v>
      </c>
      <c r="D2614" s="1" t="s">
        <v>4646</v>
      </c>
      <c r="E2614" s="1" t="s">
        <v>2</v>
      </c>
      <c r="F2614" s="1" t="s">
        <v>81</v>
      </c>
      <c r="G2614" s="1" t="s">
        <v>6054</v>
      </c>
      <c r="H2614" s="1">
        <v>100012581</v>
      </c>
      <c r="I2614" s="1">
        <v>3</v>
      </c>
      <c r="J2614" s="1" t="s">
        <v>6072</v>
      </c>
      <c r="K2614" s="1" t="s">
        <v>3750</v>
      </c>
      <c r="L2614" s="1" t="s">
        <v>8</v>
      </c>
      <c r="M2614" s="1" t="s">
        <v>339</v>
      </c>
    </row>
    <row r="2615" spans="1:13">
      <c r="A2615" s="1">
        <v>100014356</v>
      </c>
      <c r="B2615" s="1" t="s">
        <v>2314</v>
      </c>
      <c r="C2615" s="1" t="s">
        <v>4293</v>
      </c>
      <c r="D2615" s="1" t="s">
        <v>1140</v>
      </c>
      <c r="E2615" s="1" t="s">
        <v>2</v>
      </c>
      <c r="F2615" s="1" t="s">
        <v>46</v>
      </c>
      <c r="G2615" s="1" t="s">
        <v>6054</v>
      </c>
      <c r="H2615" s="1">
        <v>100013161</v>
      </c>
      <c r="I2615" s="1">
        <v>2</v>
      </c>
      <c r="J2615" s="1" t="s">
        <v>4651</v>
      </c>
      <c r="K2615" s="1" t="s">
        <v>3750</v>
      </c>
      <c r="L2615" s="1" t="s">
        <v>8</v>
      </c>
      <c r="M2615" s="1" t="s">
        <v>9</v>
      </c>
    </row>
    <row r="2616" spans="1:13">
      <c r="A2616" s="1">
        <v>100014361</v>
      </c>
      <c r="B2616" s="1" t="s">
        <v>2314</v>
      </c>
      <c r="C2616" s="1" t="s">
        <v>2313</v>
      </c>
      <c r="D2616" s="1" t="s">
        <v>473</v>
      </c>
      <c r="E2616" s="1" t="s">
        <v>11</v>
      </c>
      <c r="F2616" s="1" t="s">
        <v>12</v>
      </c>
      <c r="G2616" s="1" t="s">
        <v>6054</v>
      </c>
      <c r="H2616" s="1">
        <v>100013065</v>
      </c>
      <c r="I2616" s="1">
        <v>2</v>
      </c>
      <c r="J2616" s="1" t="s">
        <v>4652</v>
      </c>
      <c r="K2616" s="1" t="s">
        <v>4279</v>
      </c>
      <c r="L2616" s="1" t="s">
        <v>32</v>
      </c>
      <c r="M2616" s="1" t="s">
        <v>9</v>
      </c>
    </row>
    <row r="2617" spans="1:13">
      <c r="A2617" s="1">
        <v>100014372</v>
      </c>
      <c r="B2617" s="1" t="s">
        <v>2314</v>
      </c>
      <c r="C2617" s="1" t="s">
        <v>4047</v>
      </c>
      <c r="D2617" s="1" t="s">
        <v>4653</v>
      </c>
      <c r="E2617" s="1" t="s">
        <v>11</v>
      </c>
      <c r="F2617" s="1" t="s">
        <v>12</v>
      </c>
      <c r="G2617" s="1" t="s">
        <v>6054</v>
      </c>
      <c r="H2617" s="1">
        <v>100012392</v>
      </c>
      <c r="I2617" s="1">
        <v>2</v>
      </c>
      <c r="J2617" s="1" t="s">
        <v>4654</v>
      </c>
      <c r="K2617" s="1" t="s">
        <v>4060</v>
      </c>
      <c r="L2617" s="1" t="s">
        <v>32</v>
      </c>
      <c r="M2617" s="1" t="s">
        <v>16</v>
      </c>
    </row>
    <row r="2618" spans="1:13">
      <c r="A2618" s="1">
        <v>100014392</v>
      </c>
      <c r="B2618" s="1" t="s">
        <v>2314</v>
      </c>
      <c r="C2618" s="1" t="s">
        <v>4047</v>
      </c>
      <c r="D2618" s="1" t="s">
        <v>1140</v>
      </c>
      <c r="E2618" s="1" t="s">
        <v>2</v>
      </c>
      <c r="F2618" s="1" t="s">
        <v>46</v>
      </c>
      <c r="G2618" s="1" t="s">
        <v>6054</v>
      </c>
      <c r="H2618" s="1">
        <v>100012535</v>
      </c>
      <c r="I2618" s="1">
        <v>3</v>
      </c>
      <c r="J2618" s="1" t="s">
        <v>4655</v>
      </c>
      <c r="K2618" s="1" t="s">
        <v>3750</v>
      </c>
      <c r="L2618" s="1" t="s">
        <v>8</v>
      </c>
      <c r="M2618" s="1" t="s">
        <v>9</v>
      </c>
    </row>
    <row r="2619" spans="1:13">
      <c r="A2619" s="1">
        <v>100014393</v>
      </c>
      <c r="B2619" s="1" t="s">
        <v>2314</v>
      </c>
      <c r="C2619" s="1" t="s">
        <v>3916</v>
      </c>
      <c r="D2619" s="1" t="s">
        <v>1140</v>
      </c>
      <c r="E2619" s="1" t="s">
        <v>2</v>
      </c>
      <c r="F2619" s="1" t="s">
        <v>46</v>
      </c>
      <c r="G2619" s="1" t="s">
        <v>6054</v>
      </c>
      <c r="H2619" s="1">
        <v>100012125</v>
      </c>
      <c r="I2619" s="1">
        <v>3</v>
      </c>
      <c r="J2619" s="1" t="s">
        <v>4656</v>
      </c>
      <c r="K2619" s="1" t="s">
        <v>3750</v>
      </c>
      <c r="L2619" s="1" t="s">
        <v>8</v>
      </c>
      <c r="M2619" s="1" t="s">
        <v>9</v>
      </c>
    </row>
    <row r="2620" spans="1:13">
      <c r="A2620" s="1">
        <v>100014394</v>
      </c>
      <c r="B2620" s="1" t="s">
        <v>2314</v>
      </c>
      <c r="C2620" s="1" t="s">
        <v>3916</v>
      </c>
      <c r="D2620" s="1" t="s">
        <v>1140</v>
      </c>
      <c r="E2620" s="1" t="s">
        <v>2</v>
      </c>
      <c r="F2620" s="1" t="s">
        <v>46</v>
      </c>
      <c r="G2620" s="1" t="s">
        <v>6054</v>
      </c>
      <c r="H2620" s="1">
        <v>100012125</v>
      </c>
      <c r="I2620" s="1">
        <v>3</v>
      </c>
      <c r="J2620" s="1" t="s">
        <v>4657</v>
      </c>
      <c r="K2620" s="1" t="s">
        <v>3750</v>
      </c>
      <c r="L2620" s="1" t="s">
        <v>8</v>
      </c>
      <c r="M2620" s="1" t="s">
        <v>9</v>
      </c>
    </row>
    <row r="2621" spans="1:13">
      <c r="A2621" s="1">
        <v>100014395</v>
      </c>
      <c r="B2621" s="1" t="s">
        <v>2314</v>
      </c>
      <c r="C2621" s="1" t="s">
        <v>3916</v>
      </c>
      <c r="D2621" s="1" t="s">
        <v>1140</v>
      </c>
      <c r="E2621" s="1" t="s">
        <v>2</v>
      </c>
      <c r="F2621" s="1" t="s">
        <v>46</v>
      </c>
      <c r="G2621" s="1" t="s">
        <v>6054</v>
      </c>
      <c r="H2621" s="1">
        <v>100012100</v>
      </c>
      <c r="I2621" s="1">
        <v>3</v>
      </c>
      <c r="J2621" s="1" t="s">
        <v>4658</v>
      </c>
      <c r="K2621" s="1" t="s">
        <v>3750</v>
      </c>
      <c r="L2621" s="1" t="s">
        <v>8</v>
      </c>
      <c r="M2621" s="1" t="s">
        <v>9</v>
      </c>
    </row>
    <row r="2622" spans="1:13">
      <c r="A2622" s="1">
        <v>100014396</v>
      </c>
      <c r="B2622" s="1" t="s">
        <v>2314</v>
      </c>
      <c r="C2622" s="1" t="s">
        <v>4047</v>
      </c>
      <c r="D2622" s="1" t="s">
        <v>1140</v>
      </c>
      <c r="E2622" s="1" t="s">
        <v>2</v>
      </c>
      <c r="F2622" s="1" t="s">
        <v>46</v>
      </c>
      <c r="G2622" s="1" t="s">
        <v>6054</v>
      </c>
      <c r="H2622" s="1">
        <v>100012535</v>
      </c>
      <c r="I2622" s="1">
        <v>3</v>
      </c>
      <c r="J2622" s="1" t="s">
        <v>6073</v>
      </c>
      <c r="K2622" s="1" t="s">
        <v>3750</v>
      </c>
      <c r="L2622" s="1" t="s">
        <v>8</v>
      </c>
      <c r="M2622" s="1" t="s">
        <v>339</v>
      </c>
    </row>
    <row r="2623" spans="1:13">
      <c r="A2623" s="1">
        <v>100014398</v>
      </c>
      <c r="B2623" s="1" t="s">
        <v>2314</v>
      </c>
      <c r="C2623" s="1" t="s">
        <v>3916</v>
      </c>
      <c r="D2623" s="1" t="s">
        <v>494</v>
      </c>
      <c r="E2623" s="1" t="s">
        <v>2</v>
      </c>
      <c r="F2623" s="1" t="s">
        <v>46</v>
      </c>
      <c r="G2623" s="1" t="s">
        <v>6054</v>
      </c>
      <c r="H2623" s="1">
        <v>100017491</v>
      </c>
      <c r="I2623" s="1">
        <v>4</v>
      </c>
      <c r="J2623" s="1" t="s">
        <v>4659</v>
      </c>
      <c r="K2623" s="1" t="s">
        <v>3750</v>
      </c>
      <c r="L2623" s="1" t="s">
        <v>8</v>
      </c>
      <c r="M2623" s="1" t="s">
        <v>9</v>
      </c>
    </row>
    <row r="2624" spans="1:13">
      <c r="A2624" s="1">
        <v>100014399</v>
      </c>
      <c r="B2624" s="1" t="s">
        <v>2314</v>
      </c>
      <c r="C2624" s="1" t="s">
        <v>2313</v>
      </c>
      <c r="D2624" s="1" t="s">
        <v>1617</v>
      </c>
      <c r="E2624" s="1" t="s">
        <v>2</v>
      </c>
      <c r="F2624" s="1" t="s">
        <v>670</v>
      </c>
      <c r="G2624" s="1" t="s">
        <v>6054</v>
      </c>
      <c r="H2624" s="1">
        <v>100017500</v>
      </c>
      <c r="I2624" s="1">
        <v>5</v>
      </c>
      <c r="J2624" s="1" t="s">
        <v>4660</v>
      </c>
      <c r="K2624" s="1" t="s">
        <v>3750</v>
      </c>
      <c r="L2624" s="1" t="s">
        <v>8</v>
      </c>
      <c r="M2624" s="1" t="s">
        <v>9</v>
      </c>
    </row>
    <row r="2625" spans="1:13">
      <c r="A2625" s="1">
        <v>100014404</v>
      </c>
      <c r="B2625" s="1" t="s">
        <v>2314</v>
      </c>
      <c r="C2625" s="1" t="s">
        <v>2313</v>
      </c>
      <c r="D2625" s="1" t="s">
        <v>252</v>
      </c>
      <c r="E2625" s="1" t="s">
        <v>11</v>
      </c>
      <c r="F2625" s="1" t="s">
        <v>407</v>
      </c>
      <c r="G2625" s="1" t="s">
        <v>6054</v>
      </c>
      <c r="H2625" s="1">
        <v>100012705</v>
      </c>
      <c r="I2625" s="1">
        <v>2</v>
      </c>
      <c r="J2625" s="1" t="s">
        <v>4661</v>
      </c>
      <c r="K2625" s="1" t="s">
        <v>4165</v>
      </c>
      <c r="L2625" s="1" t="s">
        <v>32</v>
      </c>
      <c r="M2625" s="1" t="s">
        <v>9</v>
      </c>
    </row>
    <row r="2626" spans="1:13">
      <c r="A2626" s="1">
        <v>100014410</v>
      </c>
      <c r="B2626" s="1" t="s">
        <v>2314</v>
      </c>
      <c r="C2626" s="1" t="s">
        <v>2313</v>
      </c>
      <c r="D2626" s="1" t="s">
        <v>494</v>
      </c>
      <c r="E2626" s="1" t="s">
        <v>2</v>
      </c>
      <c r="F2626" s="1" t="s">
        <v>46</v>
      </c>
      <c r="G2626" s="1" t="s">
        <v>6054</v>
      </c>
      <c r="H2626" s="1">
        <v>100017507</v>
      </c>
      <c r="I2626" s="1">
        <v>6</v>
      </c>
      <c r="J2626" s="1" t="s">
        <v>4662</v>
      </c>
      <c r="K2626" s="1" t="s">
        <v>3750</v>
      </c>
      <c r="L2626" s="1" t="s">
        <v>8</v>
      </c>
      <c r="M2626" s="1" t="s">
        <v>9</v>
      </c>
    </row>
    <row r="2627" spans="1:13">
      <c r="A2627" s="1">
        <v>100014413</v>
      </c>
      <c r="B2627" s="1" t="s">
        <v>2314</v>
      </c>
      <c r="C2627" s="1" t="s">
        <v>4047</v>
      </c>
      <c r="D2627" s="1" t="s">
        <v>4646</v>
      </c>
      <c r="E2627" s="1" t="s">
        <v>2</v>
      </c>
      <c r="F2627" s="1" t="s">
        <v>81</v>
      </c>
      <c r="G2627" s="1" t="s">
        <v>6054</v>
      </c>
      <c r="H2627" s="1">
        <v>100012581</v>
      </c>
      <c r="I2627" s="1">
        <v>3</v>
      </c>
      <c r="J2627" s="1" t="s">
        <v>4663</v>
      </c>
      <c r="K2627" s="1" t="s">
        <v>3750</v>
      </c>
      <c r="L2627" s="1" t="s">
        <v>8</v>
      </c>
      <c r="M2627" s="1" t="s">
        <v>9</v>
      </c>
    </row>
    <row r="2628" spans="1:13">
      <c r="A2628" s="1">
        <v>100014414</v>
      </c>
      <c r="B2628" s="1" t="s">
        <v>2314</v>
      </c>
      <c r="C2628" s="1" t="s">
        <v>3916</v>
      </c>
      <c r="D2628" s="1" t="s">
        <v>1140</v>
      </c>
      <c r="E2628" s="1" t="s">
        <v>2</v>
      </c>
      <c r="F2628" s="1" t="s">
        <v>46</v>
      </c>
      <c r="G2628" s="1" t="s">
        <v>6054</v>
      </c>
      <c r="H2628" s="1">
        <v>100012100</v>
      </c>
      <c r="I2628" s="1">
        <v>3</v>
      </c>
      <c r="J2628" s="1" t="s">
        <v>4664</v>
      </c>
      <c r="K2628" s="1" t="s">
        <v>3750</v>
      </c>
      <c r="L2628" s="1" t="s">
        <v>8</v>
      </c>
      <c r="M2628" s="1" t="s">
        <v>9</v>
      </c>
    </row>
    <row r="2629" spans="1:13">
      <c r="A2629" s="1">
        <v>100014417</v>
      </c>
      <c r="B2629" s="1" t="s">
        <v>2314</v>
      </c>
      <c r="C2629" s="1" t="s">
        <v>4047</v>
      </c>
      <c r="D2629" s="1" t="s">
        <v>494</v>
      </c>
      <c r="E2629" s="1" t="s">
        <v>2</v>
      </c>
      <c r="F2629" s="1" t="s">
        <v>46</v>
      </c>
      <c r="G2629" s="1" t="s">
        <v>6054</v>
      </c>
      <c r="H2629" s="1">
        <v>100017496</v>
      </c>
      <c r="I2629" s="1">
        <v>4</v>
      </c>
      <c r="J2629" s="1" t="s">
        <v>4665</v>
      </c>
      <c r="K2629" s="1" t="s">
        <v>3750</v>
      </c>
      <c r="L2629" s="1" t="s">
        <v>8</v>
      </c>
      <c r="M2629" s="1" t="s">
        <v>9</v>
      </c>
    </row>
    <row r="2630" spans="1:13">
      <c r="A2630" s="1">
        <v>100014426</v>
      </c>
      <c r="B2630" s="1" t="s">
        <v>2314</v>
      </c>
      <c r="C2630" s="1" t="s">
        <v>3916</v>
      </c>
      <c r="D2630" s="1" t="s">
        <v>4666</v>
      </c>
      <c r="E2630" s="1" t="s">
        <v>11</v>
      </c>
      <c r="F2630" s="1" t="s">
        <v>12</v>
      </c>
      <c r="G2630" s="1" t="s">
        <v>6054</v>
      </c>
      <c r="H2630" s="1">
        <v>100012095</v>
      </c>
      <c r="I2630" s="1">
        <v>2</v>
      </c>
      <c r="J2630" s="1" t="s">
        <v>4667</v>
      </c>
      <c r="K2630" s="1" t="s">
        <v>3952</v>
      </c>
      <c r="L2630" s="1" t="s">
        <v>32</v>
      </c>
      <c r="M2630" s="1" t="s">
        <v>9</v>
      </c>
    </row>
    <row r="2631" spans="1:13">
      <c r="A2631" s="1">
        <v>100014431</v>
      </c>
      <c r="B2631" s="1" t="s">
        <v>2314</v>
      </c>
      <c r="C2631" s="1" t="s">
        <v>3737</v>
      </c>
      <c r="D2631" s="1" t="s">
        <v>473</v>
      </c>
      <c r="E2631" s="1" t="s">
        <v>11</v>
      </c>
      <c r="F2631" s="1" t="s">
        <v>12</v>
      </c>
      <c r="G2631" s="1" t="s">
        <v>6054</v>
      </c>
      <c r="H2631" s="1">
        <v>100011901</v>
      </c>
      <c r="I2631" s="1">
        <v>2</v>
      </c>
      <c r="J2631" s="1" t="s">
        <v>4668</v>
      </c>
      <c r="K2631" s="1" t="s">
        <v>3900</v>
      </c>
      <c r="L2631" s="1" t="s">
        <v>32</v>
      </c>
      <c r="M2631" s="1" t="s">
        <v>9</v>
      </c>
    </row>
    <row r="2632" spans="1:13">
      <c r="A2632" s="1">
        <v>100014432</v>
      </c>
      <c r="B2632" s="1" t="s">
        <v>2314</v>
      </c>
      <c r="C2632" s="1" t="s">
        <v>2313</v>
      </c>
      <c r="D2632" s="1" t="s">
        <v>473</v>
      </c>
      <c r="E2632" s="1" t="s">
        <v>11</v>
      </c>
      <c r="F2632" s="1" t="s">
        <v>12</v>
      </c>
      <c r="G2632" s="1" t="s">
        <v>6054</v>
      </c>
      <c r="H2632" s="1">
        <v>100012668</v>
      </c>
      <c r="I2632" s="1">
        <v>3</v>
      </c>
      <c r="J2632" s="1" t="s">
        <v>4669</v>
      </c>
      <c r="K2632" s="1" t="s">
        <v>4152</v>
      </c>
      <c r="L2632" s="1" t="s">
        <v>32</v>
      </c>
      <c r="M2632" s="1" t="s">
        <v>9</v>
      </c>
    </row>
    <row r="2633" spans="1:13">
      <c r="A2633" s="1">
        <v>100014435</v>
      </c>
      <c r="B2633" s="1" t="s">
        <v>2314</v>
      </c>
      <c r="C2633" s="1" t="s">
        <v>4389</v>
      </c>
      <c r="D2633" s="1" t="s">
        <v>473</v>
      </c>
      <c r="E2633" s="1" t="s">
        <v>11</v>
      </c>
      <c r="F2633" s="1" t="s">
        <v>12</v>
      </c>
      <c r="G2633" s="1" t="s">
        <v>6054</v>
      </c>
      <c r="H2633" s="1">
        <v>100013455</v>
      </c>
      <c r="I2633" s="1">
        <v>4</v>
      </c>
      <c r="J2633" s="1" t="s">
        <v>4670</v>
      </c>
      <c r="K2633" s="1" t="s">
        <v>4413</v>
      </c>
      <c r="L2633" s="1" t="s">
        <v>32</v>
      </c>
      <c r="M2633" s="1" t="s">
        <v>9</v>
      </c>
    </row>
    <row r="2634" spans="1:13">
      <c r="A2634" s="1">
        <v>100014436</v>
      </c>
      <c r="B2634" s="1" t="s">
        <v>2314</v>
      </c>
      <c r="C2634" s="1" t="s">
        <v>4389</v>
      </c>
      <c r="D2634" s="1" t="s">
        <v>473</v>
      </c>
      <c r="E2634" s="1" t="s">
        <v>11</v>
      </c>
      <c r="F2634" s="1" t="s">
        <v>12</v>
      </c>
      <c r="G2634" s="1" t="s">
        <v>6054</v>
      </c>
      <c r="H2634" s="1">
        <v>100013455</v>
      </c>
      <c r="I2634" s="1">
        <v>4</v>
      </c>
      <c r="J2634" s="1" t="s">
        <v>4671</v>
      </c>
      <c r="K2634" s="1" t="s">
        <v>4413</v>
      </c>
      <c r="L2634" s="1" t="s">
        <v>32</v>
      </c>
      <c r="M2634" s="1" t="s">
        <v>9</v>
      </c>
    </row>
    <row r="2635" spans="1:13">
      <c r="A2635" s="1">
        <v>100014437</v>
      </c>
      <c r="B2635" s="1" t="s">
        <v>2314</v>
      </c>
      <c r="C2635" s="1" t="s">
        <v>4389</v>
      </c>
      <c r="D2635" s="1" t="s">
        <v>473</v>
      </c>
      <c r="E2635" s="1" t="s">
        <v>11</v>
      </c>
      <c r="F2635" s="1" t="s">
        <v>12</v>
      </c>
      <c r="G2635" s="1" t="s">
        <v>6054</v>
      </c>
      <c r="H2635" s="1">
        <v>100013455</v>
      </c>
      <c r="I2635" s="1">
        <v>4</v>
      </c>
      <c r="J2635" s="1" t="s">
        <v>4672</v>
      </c>
      <c r="K2635" s="1" t="s">
        <v>4413</v>
      </c>
      <c r="L2635" s="1" t="s">
        <v>32</v>
      </c>
      <c r="M2635" s="1" t="s">
        <v>9</v>
      </c>
    </row>
    <row r="2636" spans="1:13">
      <c r="A2636" s="1">
        <v>100014438</v>
      </c>
      <c r="B2636" s="1" t="s">
        <v>2314</v>
      </c>
      <c r="C2636" s="1" t="s">
        <v>2313</v>
      </c>
      <c r="D2636" s="1" t="s">
        <v>252</v>
      </c>
      <c r="E2636" s="1" t="s">
        <v>11</v>
      </c>
      <c r="F2636" s="1" t="s">
        <v>12</v>
      </c>
      <c r="G2636" s="1" t="s">
        <v>6054</v>
      </c>
      <c r="H2636" s="1">
        <v>100013080</v>
      </c>
      <c r="I2636" s="1">
        <v>2</v>
      </c>
      <c r="J2636" s="1" t="s">
        <v>4673</v>
      </c>
      <c r="K2636" s="1" t="s">
        <v>4283</v>
      </c>
      <c r="L2636" s="1" t="s">
        <v>32</v>
      </c>
      <c r="M2636" s="1" t="s">
        <v>9</v>
      </c>
    </row>
    <row r="2637" spans="1:13">
      <c r="A2637" s="1">
        <v>100014440</v>
      </c>
      <c r="B2637" s="1" t="s">
        <v>2314</v>
      </c>
      <c r="C2637" s="1" t="s">
        <v>4293</v>
      </c>
      <c r="D2637" s="1" t="s">
        <v>898</v>
      </c>
      <c r="E2637" s="1" t="s">
        <v>2</v>
      </c>
      <c r="F2637" s="1" t="s">
        <v>46</v>
      </c>
      <c r="G2637" s="1" t="s">
        <v>6054</v>
      </c>
      <c r="H2637" s="1">
        <v>100017510</v>
      </c>
      <c r="I2637" s="1">
        <v>4</v>
      </c>
      <c r="J2637" s="1" t="s">
        <v>4674</v>
      </c>
      <c r="K2637" s="1" t="s">
        <v>3750</v>
      </c>
      <c r="L2637" s="1" t="s">
        <v>8</v>
      </c>
      <c r="M2637" s="1" t="s">
        <v>9</v>
      </c>
    </row>
    <row r="2638" spans="1:13">
      <c r="A2638" s="1">
        <v>100014441</v>
      </c>
      <c r="B2638" s="1" t="s">
        <v>2314</v>
      </c>
      <c r="C2638" s="1" t="s">
        <v>4293</v>
      </c>
      <c r="D2638" s="1" t="s">
        <v>841</v>
      </c>
      <c r="E2638" s="1" t="s">
        <v>2</v>
      </c>
      <c r="F2638" s="1" t="s">
        <v>277</v>
      </c>
      <c r="G2638" s="1" t="s">
        <v>6054</v>
      </c>
      <c r="H2638" s="1">
        <v>100017510</v>
      </c>
      <c r="I2638" s="1">
        <v>4</v>
      </c>
      <c r="J2638" s="1" t="s">
        <v>4674</v>
      </c>
      <c r="K2638" s="1" t="s">
        <v>3750</v>
      </c>
      <c r="L2638" s="1" t="s">
        <v>8</v>
      </c>
      <c r="M2638" s="1" t="s">
        <v>9</v>
      </c>
    </row>
    <row r="2639" spans="1:13">
      <c r="A2639" s="1">
        <v>100014445</v>
      </c>
      <c r="B2639" s="1" t="s">
        <v>2314</v>
      </c>
      <c r="C2639" s="1" t="s">
        <v>3916</v>
      </c>
      <c r="D2639" s="1" t="s">
        <v>473</v>
      </c>
      <c r="E2639" s="1" t="s">
        <v>11</v>
      </c>
      <c r="F2639" s="1" t="s">
        <v>12</v>
      </c>
      <c r="G2639" s="1" t="s">
        <v>6054</v>
      </c>
      <c r="H2639" s="1">
        <v>100012081</v>
      </c>
      <c r="I2639" s="1">
        <v>3</v>
      </c>
      <c r="J2639" s="1" t="s">
        <v>4675</v>
      </c>
      <c r="K2639" s="1" t="s">
        <v>3947</v>
      </c>
      <c r="L2639" s="1" t="s">
        <v>32</v>
      </c>
      <c r="M2639" s="1" t="s">
        <v>9</v>
      </c>
    </row>
    <row r="2640" spans="1:13">
      <c r="A2640" s="1">
        <v>100014451</v>
      </c>
      <c r="B2640" s="1" t="s">
        <v>2314</v>
      </c>
      <c r="C2640" s="1" t="s">
        <v>4475</v>
      </c>
      <c r="D2640" s="1" t="s">
        <v>256</v>
      </c>
      <c r="E2640" s="1" t="s">
        <v>11</v>
      </c>
      <c r="F2640" s="1" t="s">
        <v>12</v>
      </c>
      <c r="G2640" s="1" t="s">
        <v>6054</v>
      </c>
      <c r="H2640" s="1">
        <v>100013678</v>
      </c>
      <c r="I2640" s="1">
        <v>2</v>
      </c>
      <c r="J2640" s="1" t="s">
        <v>4635</v>
      </c>
      <c r="K2640" s="1" t="s">
        <v>4478</v>
      </c>
      <c r="L2640" s="1" t="s">
        <v>44</v>
      </c>
      <c r="M2640" s="1" t="s">
        <v>9</v>
      </c>
    </row>
    <row r="2641" spans="1:13">
      <c r="A2641" s="1">
        <v>100014468</v>
      </c>
      <c r="B2641" s="1" t="s">
        <v>2314</v>
      </c>
      <c r="C2641" s="1" t="s">
        <v>4520</v>
      </c>
      <c r="D2641" s="1" t="s">
        <v>4676</v>
      </c>
      <c r="E2641" s="1" t="s">
        <v>11</v>
      </c>
      <c r="F2641" s="1" t="s">
        <v>12</v>
      </c>
      <c r="G2641" s="1" t="s">
        <v>6053</v>
      </c>
      <c r="H2641" s="1">
        <v>100014468</v>
      </c>
      <c r="I2641" s="1">
        <v>1</v>
      </c>
      <c r="J2641" s="1" t="s">
        <v>4677</v>
      </c>
      <c r="K2641" s="1" t="s">
        <v>4678</v>
      </c>
      <c r="L2641" s="1" t="s">
        <v>32</v>
      </c>
      <c r="M2641" s="1" t="s">
        <v>9</v>
      </c>
    </row>
    <row r="2642" spans="1:13">
      <c r="A2642" s="1">
        <v>100014475</v>
      </c>
      <c r="B2642" s="1" t="s">
        <v>2314</v>
      </c>
      <c r="C2642" s="1" t="s">
        <v>2313</v>
      </c>
      <c r="D2642" s="1" t="s">
        <v>4679</v>
      </c>
      <c r="E2642" s="1" t="s">
        <v>27</v>
      </c>
      <c r="F2642" s="1" t="s">
        <v>18</v>
      </c>
      <c r="G2642" s="1" t="s">
        <v>6054</v>
      </c>
      <c r="H2642" s="1">
        <v>100017508</v>
      </c>
      <c r="I2642" s="1">
        <v>3</v>
      </c>
      <c r="J2642" s="1" t="s">
        <v>4680</v>
      </c>
      <c r="K2642" s="1" t="s">
        <v>4681</v>
      </c>
      <c r="L2642" s="1" t="s">
        <v>44</v>
      </c>
      <c r="M2642" s="1" t="s">
        <v>9</v>
      </c>
    </row>
    <row r="2643" spans="1:13">
      <c r="A2643" s="1">
        <v>100014476</v>
      </c>
      <c r="B2643" s="1" t="s">
        <v>2314</v>
      </c>
      <c r="C2643" s="1" t="s">
        <v>2313</v>
      </c>
      <c r="D2643" s="1" t="s">
        <v>4682</v>
      </c>
      <c r="E2643" s="1" t="s">
        <v>11</v>
      </c>
      <c r="F2643" s="1" t="s">
        <v>12</v>
      </c>
      <c r="G2643" s="1" t="s">
        <v>6054</v>
      </c>
      <c r="H2643" s="1">
        <v>100017508</v>
      </c>
      <c r="I2643" s="1">
        <v>3</v>
      </c>
      <c r="J2643" s="1" t="s">
        <v>4680</v>
      </c>
      <c r="K2643" s="1" t="s">
        <v>4681</v>
      </c>
      <c r="L2643" s="1" t="s">
        <v>44</v>
      </c>
      <c r="M2643" s="1" t="s">
        <v>9</v>
      </c>
    </row>
    <row r="2644" spans="1:13">
      <c r="A2644" s="1">
        <v>100014485</v>
      </c>
      <c r="B2644" s="1" t="s">
        <v>2314</v>
      </c>
      <c r="C2644" s="1" t="s">
        <v>3984</v>
      </c>
      <c r="D2644" s="1" t="s">
        <v>150</v>
      </c>
      <c r="E2644" s="1" t="s">
        <v>11</v>
      </c>
      <c r="F2644" s="1" t="s">
        <v>12</v>
      </c>
      <c r="G2644" s="1" t="s">
        <v>6053</v>
      </c>
      <c r="H2644" s="1">
        <v>100014485</v>
      </c>
      <c r="I2644" s="1">
        <v>1</v>
      </c>
      <c r="J2644" s="1" t="s">
        <v>4015</v>
      </c>
      <c r="K2644" s="1" t="s">
        <v>4683</v>
      </c>
      <c r="L2644" s="1" t="s">
        <v>44</v>
      </c>
      <c r="M2644" s="1" t="s">
        <v>16</v>
      </c>
    </row>
    <row r="2645" spans="1:13">
      <c r="A2645" s="1">
        <v>100014487</v>
      </c>
      <c r="B2645" s="1" t="s">
        <v>2314</v>
      </c>
      <c r="C2645" s="1" t="s">
        <v>3916</v>
      </c>
      <c r="D2645" s="1" t="s">
        <v>473</v>
      </c>
      <c r="E2645" s="1" t="s">
        <v>11</v>
      </c>
      <c r="F2645" s="1" t="s">
        <v>12</v>
      </c>
      <c r="G2645" s="1" t="s">
        <v>6054</v>
      </c>
      <c r="H2645" s="1">
        <v>100012119</v>
      </c>
      <c r="I2645" s="1">
        <v>3</v>
      </c>
      <c r="J2645" s="1" t="s">
        <v>4684</v>
      </c>
      <c r="K2645" s="1" t="s">
        <v>3964</v>
      </c>
      <c r="L2645" s="1" t="s">
        <v>32</v>
      </c>
      <c r="M2645" s="1" t="s">
        <v>9</v>
      </c>
    </row>
    <row r="2646" spans="1:13">
      <c r="A2646" s="1">
        <v>100014488</v>
      </c>
      <c r="B2646" s="1" t="s">
        <v>2314</v>
      </c>
      <c r="C2646" s="1" t="s">
        <v>3916</v>
      </c>
      <c r="D2646" s="1" t="s">
        <v>473</v>
      </c>
      <c r="E2646" s="1" t="s">
        <v>11</v>
      </c>
      <c r="F2646" s="1" t="s">
        <v>12</v>
      </c>
      <c r="G2646" s="1" t="s">
        <v>6054</v>
      </c>
      <c r="H2646" s="1">
        <v>100012119</v>
      </c>
      <c r="I2646" s="1">
        <v>3</v>
      </c>
      <c r="J2646" s="1" t="s">
        <v>4685</v>
      </c>
      <c r="K2646" s="1" t="s">
        <v>3964</v>
      </c>
      <c r="L2646" s="1" t="s">
        <v>32</v>
      </c>
      <c r="M2646" s="1" t="s">
        <v>9</v>
      </c>
    </row>
    <row r="2647" spans="1:13">
      <c r="A2647" s="1">
        <v>100014495</v>
      </c>
      <c r="B2647" s="1" t="s">
        <v>2314</v>
      </c>
      <c r="C2647" s="1" t="s">
        <v>2313</v>
      </c>
      <c r="D2647" s="1" t="s">
        <v>176</v>
      </c>
      <c r="E2647" s="1" t="s">
        <v>11</v>
      </c>
      <c r="F2647" s="1" t="s">
        <v>12</v>
      </c>
      <c r="G2647" s="1" t="s">
        <v>6053</v>
      </c>
      <c r="H2647" s="1">
        <v>100014495</v>
      </c>
      <c r="I2647" s="1">
        <v>1</v>
      </c>
      <c r="J2647" s="1" t="s">
        <v>4686</v>
      </c>
      <c r="K2647" s="1" t="s">
        <v>4687</v>
      </c>
      <c r="L2647" s="1" t="s">
        <v>32</v>
      </c>
      <c r="M2647" s="1" t="s">
        <v>9</v>
      </c>
    </row>
    <row r="2648" spans="1:13">
      <c r="A2648" s="1">
        <v>100014496</v>
      </c>
      <c r="B2648" s="1" t="s">
        <v>2314</v>
      </c>
      <c r="C2648" s="1" t="s">
        <v>4293</v>
      </c>
      <c r="D2648" s="1" t="s">
        <v>4688</v>
      </c>
      <c r="E2648" s="1" t="s">
        <v>20</v>
      </c>
      <c r="F2648" s="1" t="s">
        <v>72</v>
      </c>
      <c r="G2648" s="1" t="s">
        <v>6054</v>
      </c>
      <c r="H2648" s="1">
        <v>100017509</v>
      </c>
      <c r="I2648" s="1">
        <v>3</v>
      </c>
      <c r="J2648" s="1" t="s">
        <v>4689</v>
      </c>
      <c r="K2648" s="1" t="s">
        <v>3756</v>
      </c>
      <c r="L2648" s="1" t="s">
        <v>15</v>
      </c>
      <c r="M2648" s="1" t="s">
        <v>9</v>
      </c>
    </row>
    <row r="2649" spans="1:13">
      <c r="A2649" s="1">
        <v>100014505</v>
      </c>
      <c r="B2649" s="1" t="s">
        <v>2314</v>
      </c>
      <c r="C2649" s="1" t="s">
        <v>4360</v>
      </c>
      <c r="D2649" s="1" t="s">
        <v>3410</v>
      </c>
      <c r="E2649" s="1" t="s">
        <v>2</v>
      </c>
      <c r="F2649" s="1" t="s">
        <v>673</v>
      </c>
      <c r="G2649" s="1" t="s">
        <v>6054</v>
      </c>
      <c r="H2649" s="1">
        <v>100017512</v>
      </c>
      <c r="I2649" s="1">
        <v>5</v>
      </c>
      <c r="J2649" s="1" t="s">
        <v>4690</v>
      </c>
      <c r="K2649" s="1" t="s">
        <v>3750</v>
      </c>
      <c r="L2649" s="1" t="s">
        <v>8</v>
      </c>
      <c r="M2649" s="1" t="s">
        <v>9</v>
      </c>
    </row>
    <row r="2650" spans="1:13">
      <c r="A2650" s="1">
        <v>100014507</v>
      </c>
      <c r="B2650" s="1" t="s">
        <v>2314</v>
      </c>
      <c r="C2650" s="1" t="s">
        <v>4360</v>
      </c>
      <c r="D2650" s="1" t="s">
        <v>1458</v>
      </c>
      <c r="E2650" s="1" t="s">
        <v>2</v>
      </c>
      <c r="F2650" s="1" t="s">
        <v>277</v>
      </c>
      <c r="G2650" s="1" t="s">
        <v>6054</v>
      </c>
      <c r="H2650" s="1">
        <v>100017512</v>
      </c>
      <c r="I2650" s="1">
        <v>5</v>
      </c>
      <c r="J2650" s="1" t="s">
        <v>4690</v>
      </c>
      <c r="K2650" s="1" t="s">
        <v>3750</v>
      </c>
      <c r="L2650" s="1" t="s">
        <v>8</v>
      </c>
      <c r="M2650" s="1" t="s">
        <v>9</v>
      </c>
    </row>
    <row r="2651" spans="1:13">
      <c r="A2651" s="1">
        <v>100014515</v>
      </c>
      <c r="B2651" s="1" t="s">
        <v>2314</v>
      </c>
      <c r="C2651" s="1" t="s">
        <v>2313</v>
      </c>
      <c r="D2651" s="1" t="s">
        <v>4691</v>
      </c>
      <c r="E2651" s="1" t="s">
        <v>2</v>
      </c>
      <c r="F2651" s="1" t="s">
        <v>4692</v>
      </c>
      <c r="G2651" s="1" t="s">
        <v>6053</v>
      </c>
      <c r="H2651" s="1">
        <v>100014515</v>
      </c>
      <c r="I2651" s="1">
        <v>1</v>
      </c>
      <c r="J2651" s="1" t="s">
        <v>4693</v>
      </c>
      <c r="K2651" s="1" t="s">
        <v>4694</v>
      </c>
      <c r="L2651" s="1" t="s">
        <v>44</v>
      </c>
      <c r="M2651" s="1" t="s">
        <v>9</v>
      </c>
    </row>
    <row r="2652" spans="1:13">
      <c r="A2652" s="1">
        <v>100014518</v>
      </c>
      <c r="B2652" s="1" t="s">
        <v>587</v>
      </c>
      <c r="C2652" s="1" t="s">
        <v>4696</v>
      </c>
      <c r="D2652" s="1" t="s">
        <v>12</v>
      </c>
      <c r="E2652" s="1" t="s">
        <v>11</v>
      </c>
      <c r="F2652" s="1" t="s">
        <v>12</v>
      </c>
      <c r="G2652" s="1" t="s">
        <v>6053</v>
      </c>
      <c r="H2652" s="1">
        <v>100014518</v>
      </c>
      <c r="I2652" s="1">
        <v>1</v>
      </c>
      <c r="J2652" s="1" t="s">
        <v>4695</v>
      </c>
      <c r="K2652" s="1" t="s">
        <v>4697</v>
      </c>
      <c r="L2652" s="1" t="s">
        <v>32</v>
      </c>
      <c r="M2652" s="1" t="s">
        <v>9</v>
      </c>
    </row>
    <row r="2653" spans="1:13">
      <c r="A2653" s="1">
        <v>100014521</v>
      </c>
      <c r="B2653" s="1" t="s">
        <v>587</v>
      </c>
      <c r="C2653" s="1" t="s">
        <v>4696</v>
      </c>
      <c r="D2653" s="1" t="s">
        <v>4698</v>
      </c>
      <c r="E2653" s="1" t="s">
        <v>2</v>
      </c>
      <c r="F2653" s="1" t="s">
        <v>46</v>
      </c>
      <c r="G2653" s="1" t="s">
        <v>6054</v>
      </c>
      <c r="H2653" s="1">
        <v>100017523</v>
      </c>
      <c r="I2653" s="1">
        <v>9</v>
      </c>
      <c r="J2653" s="1" t="s">
        <v>4699</v>
      </c>
      <c r="K2653" s="1" t="s">
        <v>4700</v>
      </c>
      <c r="L2653" s="1" t="s">
        <v>8</v>
      </c>
      <c r="M2653" s="1" t="s">
        <v>9</v>
      </c>
    </row>
    <row r="2654" spans="1:13">
      <c r="A2654" s="1">
        <v>100014526</v>
      </c>
      <c r="B2654" s="1" t="s">
        <v>587</v>
      </c>
      <c r="C2654" s="1" t="s">
        <v>4696</v>
      </c>
      <c r="D2654" s="1" t="s">
        <v>18</v>
      </c>
      <c r="E2654" s="1" t="s">
        <v>27</v>
      </c>
      <c r="F2654" s="1" t="s">
        <v>18</v>
      </c>
      <c r="G2654" s="1" t="s">
        <v>6053</v>
      </c>
      <c r="H2654" s="1">
        <v>100014526</v>
      </c>
      <c r="I2654" s="1">
        <v>1</v>
      </c>
      <c r="J2654" s="1" t="s">
        <v>4701</v>
      </c>
      <c r="K2654" s="1" t="s">
        <v>4702</v>
      </c>
      <c r="L2654" s="1" t="s">
        <v>15</v>
      </c>
      <c r="M2654" s="1" t="s">
        <v>9</v>
      </c>
    </row>
    <row r="2655" spans="1:13">
      <c r="A2655" s="1">
        <v>100014530</v>
      </c>
      <c r="B2655" s="1" t="s">
        <v>587</v>
      </c>
      <c r="C2655" s="1" t="s">
        <v>4696</v>
      </c>
      <c r="D2655" s="1" t="s">
        <v>176</v>
      </c>
      <c r="E2655" s="1" t="s">
        <v>11</v>
      </c>
      <c r="F2655" s="1" t="s">
        <v>12</v>
      </c>
      <c r="G2655" s="1" t="s">
        <v>6053</v>
      </c>
      <c r="H2655" s="1">
        <v>100014530</v>
      </c>
      <c r="I2655" s="1">
        <v>1</v>
      </c>
      <c r="J2655" s="1" t="s">
        <v>4703</v>
      </c>
      <c r="K2655" s="1" t="s">
        <v>4704</v>
      </c>
      <c r="L2655" s="1" t="s">
        <v>32</v>
      </c>
      <c r="M2655" s="1" t="s">
        <v>9</v>
      </c>
    </row>
    <row r="2656" spans="1:13">
      <c r="A2656" s="1">
        <v>100014535</v>
      </c>
      <c r="B2656" s="1" t="s">
        <v>587</v>
      </c>
      <c r="C2656" s="1" t="s">
        <v>4696</v>
      </c>
      <c r="D2656" s="1" t="s">
        <v>12</v>
      </c>
      <c r="E2656" s="1" t="s">
        <v>11</v>
      </c>
      <c r="F2656" s="1" t="s">
        <v>12</v>
      </c>
      <c r="G2656" s="1" t="s">
        <v>6053</v>
      </c>
      <c r="H2656" s="1">
        <v>100014535</v>
      </c>
      <c r="I2656" s="1">
        <v>1</v>
      </c>
      <c r="J2656" s="1" t="s">
        <v>4705</v>
      </c>
      <c r="K2656" s="1" t="s">
        <v>4706</v>
      </c>
      <c r="L2656" s="1" t="s">
        <v>32</v>
      </c>
      <c r="M2656" s="1" t="s">
        <v>9</v>
      </c>
    </row>
    <row r="2657" spans="1:13">
      <c r="A2657" s="1">
        <v>100014540</v>
      </c>
      <c r="B2657" s="1" t="s">
        <v>587</v>
      </c>
      <c r="C2657" s="1" t="s">
        <v>4696</v>
      </c>
      <c r="D2657" s="1" t="s">
        <v>12</v>
      </c>
      <c r="E2657" s="1" t="s">
        <v>11</v>
      </c>
      <c r="F2657" s="1" t="s">
        <v>12</v>
      </c>
      <c r="G2657" s="1" t="s">
        <v>6053</v>
      </c>
      <c r="H2657" s="1">
        <v>100014540</v>
      </c>
      <c r="I2657" s="1">
        <v>1</v>
      </c>
      <c r="J2657" s="1" t="s">
        <v>4707</v>
      </c>
      <c r="K2657" s="1" t="s">
        <v>4708</v>
      </c>
      <c r="L2657" s="1" t="s">
        <v>32</v>
      </c>
      <c r="M2657" s="1" t="s">
        <v>9</v>
      </c>
    </row>
    <row r="2658" spans="1:13">
      <c r="A2658" s="1">
        <v>100014547</v>
      </c>
      <c r="B2658" s="1" t="s">
        <v>587</v>
      </c>
      <c r="C2658" s="1" t="s">
        <v>4696</v>
      </c>
      <c r="D2658" s="1" t="s">
        <v>176</v>
      </c>
      <c r="E2658" s="1" t="s">
        <v>11</v>
      </c>
      <c r="F2658" s="1" t="s">
        <v>12</v>
      </c>
      <c r="G2658" s="1" t="s">
        <v>6053</v>
      </c>
      <c r="H2658" s="1">
        <v>100014547</v>
      </c>
      <c r="I2658" s="1">
        <v>1</v>
      </c>
      <c r="J2658" s="1" t="s">
        <v>4709</v>
      </c>
      <c r="K2658" s="1" t="s">
        <v>4710</v>
      </c>
      <c r="L2658" s="1" t="s">
        <v>32</v>
      </c>
      <c r="M2658" s="1" t="s">
        <v>9</v>
      </c>
    </row>
    <row r="2659" spans="1:13">
      <c r="A2659" s="1">
        <v>100014552</v>
      </c>
      <c r="B2659" s="1" t="s">
        <v>587</v>
      </c>
      <c r="C2659" s="1" t="s">
        <v>4696</v>
      </c>
      <c r="D2659" s="1" t="s">
        <v>12</v>
      </c>
      <c r="E2659" s="1" t="s">
        <v>11</v>
      </c>
      <c r="F2659" s="1" t="s">
        <v>12</v>
      </c>
      <c r="G2659" s="1" t="s">
        <v>6053</v>
      </c>
      <c r="H2659" s="1">
        <v>100014552</v>
      </c>
      <c r="I2659" s="1">
        <v>1</v>
      </c>
      <c r="J2659" s="1" t="s">
        <v>4711</v>
      </c>
      <c r="K2659" s="1" t="s">
        <v>4712</v>
      </c>
      <c r="L2659" s="1" t="s">
        <v>32</v>
      </c>
      <c r="M2659" s="1" t="s">
        <v>9</v>
      </c>
    </row>
    <row r="2660" spans="1:13">
      <c r="A2660" s="1">
        <v>100014557</v>
      </c>
      <c r="B2660" s="1" t="s">
        <v>587</v>
      </c>
      <c r="C2660" s="1" t="s">
        <v>4696</v>
      </c>
      <c r="D2660" s="1" t="s">
        <v>176</v>
      </c>
      <c r="E2660" s="1" t="s">
        <v>11</v>
      </c>
      <c r="F2660" s="1" t="s">
        <v>12</v>
      </c>
      <c r="G2660" s="1" t="s">
        <v>6053</v>
      </c>
      <c r="H2660" s="1">
        <v>100014557</v>
      </c>
      <c r="I2660" s="1">
        <v>1</v>
      </c>
      <c r="J2660" s="1" t="s">
        <v>4713</v>
      </c>
      <c r="K2660" s="1" t="s">
        <v>4714</v>
      </c>
      <c r="L2660" s="1" t="s">
        <v>32</v>
      </c>
      <c r="M2660" s="1" t="s">
        <v>9</v>
      </c>
    </row>
    <row r="2661" spans="1:13">
      <c r="A2661" s="1">
        <v>100014560</v>
      </c>
      <c r="B2661" s="1" t="s">
        <v>587</v>
      </c>
      <c r="C2661" s="1" t="s">
        <v>4696</v>
      </c>
      <c r="D2661" s="1" t="s">
        <v>3874</v>
      </c>
      <c r="E2661" s="1" t="s">
        <v>2</v>
      </c>
      <c r="F2661" s="1" t="s">
        <v>842</v>
      </c>
      <c r="G2661" s="1" t="s">
        <v>6054</v>
      </c>
      <c r="H2661" s="1">
        <v>100017523</v>
      </c>
      <c r="I2661" s="1">
        <v>9</v>
      </c>
      <c r="J2661" s="1" t="s">
        <v>4715</v>
      </c>
      <c r="K2661" s="1" t="s">
        <v>4700</v>
      </c>
      <c r="L2661" s="1" t="s">
        <v>8</v>
      </c>
      <c r="M2661" s="1" t="s">
        <v>9</v>
      </c>
    </row>
    <row r="2662" spans="1:13">
      <c r="A2662" s="1">
        <v>100014561</v>
      </c>
      <c r="B2662" s="1" t="s">
        <v>587</v>
      </c>
      <c r="C2662" s="1" t="s">
        <v>4696</v>
      </c>
      <c r="D2662" s="1" t="s">
        <v>3410</v>
      </c>
      <c r="E2662" s="1" t="s">
        <v>2</v>
      </c>
      <c r="F2662" s="1" t="s">
        <v>673</v>
      </c>
      <c r="G2662" s="1" t="s">
        <v>6054</v>
      </c>
      <c r="H2662" s="1">
        <v>100017523</v>
      </c>
      <c r="I2662" s="1">
        <v>9</v>
      </c>
      <c r="J2662" s="1" t="s">
        <v>4715</v>
      </c>
      <c r="K2662" s="1" t="s">
        <v>4700</v>
      </c>
      <c r="L2662" s="1" t="s">
        <v>8</v>
      </c>
      <c r="M2662" s="1" t="s">
        <v>9</v>
      </c>
    </row>
    <row r="2663" spans="1:13">
      <c r="A2663" s="1">
        <v>100014565</v>
      </c>
      <c r="B2663" s="1" t="s">
        <v>587</v>
      </c>
      <c r="C2663" s="1" t="s">
        <v>4696</v>
      </c>
      <c r="D2663" s="1" t="s">
        <v>1830</v>
      </c>
      <c r="E2663" s="1" t="s">
        <v>20</v>
      </c>
      <c r="F2663" s="1" t="s">
        <v>72</v>
      </c>
      <c r="G2663" s="1" t="s">
        <v>6053</v>
      </c>
      <c r="H2663" s="1">
        <v>100014565</v>
      </c>
      <c r="I2663" s="1">
        <v>3</v>
      </c>
      <c r="J2663" s="1" t="s">
        <v>4716</v>
      </c>
      <c r="K2663" s="1" t="s">
        <v>4702</v>
      </c>
      <c r="L2663" s="1" t="s">
        <v>15</v>
      </c>
      <c r="M2663" s="1" t="s">
        <v>9</v>
      </c>
    </row>
    <row r="2664" spans="1:13">
      <c r="A2664" s="1">
        <v>100014566</v>
      </c>
      <c r="B2664" s="1" t="s">
        <v>587</v>
      </c>
      <c r="C2664" s="1" t="s">
        <v>4696</v>
      </c>
      <c r="D2664" s="1" t="s">
        <v>176</v>
      </c>
      <c r="E2664" s="1" t="s">
        <v>11</v>
      </c>
      <c r="F2664" s="1" t="s">
        <v>12</v>
      </c>
      <c r="G2664" s="1" t="s">
        <v>6053</v>
      </c>
      <c r="H2664" s="1">
        <v>100014566</v>
      </c>
      <c r="I2664" s="1">
        <v>1</v>
      </c>
      <c r="J2664" s="1" t="s">
        <v>4717</v>
      </c>
      <c r="K2664" s="1" t="s">
        <v>4718</v>
      </c>
      <c r="L2664" s="1" t="s">
        <v>32</v>
      </c>
      <c r="M2664" s="1" t="s">
        <v>9</v>
      </c>
    </row>
    <row r="2665" spans="1:13">
      <c r="A2665" s="1">
        <v>100014574</v>
      </c>
      <c r="B2665" s="1" t="s">
        <v>587</v>
      </c>
      <c r="C2665" s="1" t="s">
        <v>4696</v>
      </c>
      <c r="D2665" s="1" t="s">
        <v>46</v>
      </c>
      <c r="E2665" s="1" t="s">
        <v>2</v>
      </c>
      <c r="F2665" s="1" t="s">
        <v>46</v>
      </c>
      <c r="G2665" s="1" t="s">
        <v>6053</v>
      </c>
      <c r="H2665" s="1">
        <v>100014574</v>
      </c>
      <c r="I2665" s="1">
        <v>1</v>
      </c>
      <c r="J2665" s="1" t="s">
        <v>4719</v>
      </c>
      <c r="K2665" s="1" t="s">
        <v>4700</v>
      </c>
      <c r="L2665" s="1" t="s">
        <v>8</v>
      </c>
      <c r="M2665" s="1" t="s">
        <v>9</v>
      </c>
    </row>
    <row r="2666" spans="1:13">
      <c r="A2666" s="1">
        <v>100014582</v>
      </c>
      <c r="B2666" s="1" t="s">
        <v>587</v>
      </c>
      <c r="C2666" s="1" t="s">
        <v>4696</v>
      </c>
      <c r="D2666" s="1" t="s">
        <v>176</v>
      </c>
      <c r="E2666" s="1" t="s">
        <v>11</v>
      </c>
      <c r="F2666" s="1" t="s">
        <v>12</v>
      </c>
      <c r="G2666" s="1" t="s">
        <v>6053</v>
      </c>
      <c r="H2666" s="1">
        <v>100014582</v>
      </c>
      <c r="I2666" s="1">
        <v>1</v>
      </c>
      <c r="J2666" s="1" t="s">
        <v>4720</v>
      </c>
      <c r="K2666" s="1" t="s">
        <v>4721</v>
      </c>
      <c r="L2666" s="1" t="s">
        <v>32</v>
      </c>
      <c r="M2666" s="1" t="s">
        <v>9</v>
      </c>
    </row>
    <row r="2667" spans="1:13">
      <c r="A2667" s="1">
        <v>100014587</v>
      </c>
      <c r="B2667" s="1" t="s">
        <v>587</v>
      </c>
      <c r="C2667" s="1" t="s">
        <v>4696</v>
      </c>
      <c r="D2667" s="1" t="s">
        <v>12</v>
      </c>
      <c r="E2667" s="1" t="s">
        <v>11</v>
      </c>
      <c r="F2667" s="1" t="s">
        <v>12</v>
      </c>
      <c r="G2667" s="1" t="s">
        <v>6053</v>
      </c>
      <c r="H2667" s="1">
        <v>100014587</v>
      </c>
      <c r="I2667" s="1">
        <v>1</v>
      </c>
      <c r="J2667" s="1" t="s">
        <v>4722</v>
      </c>
      <c r="K2667" s="1" t="s">
        <v>4723</v>
      </c>
      <c r="L2667" s="1" t="s">
        <v>32</v>
      </c>
      <c r="M2667" s="1" t="s">
        <v>9</v>
      </c>
    </row>
    <row r="2668" spans="1:13">
      <c r="A2668" s="1">
        <v>100014593</v>
      </c>
      <c r="B2668" s="1" t="s">
        <v>587</v>
      </c>
      <c r="C2668" s="1" t="s">
        <v>4696</v>
      </c>
      <c r="D2668" s="1" t="s">
        <v>176</v>
      </c>
      <c r="E2668" s="1" t="s">
        <v>11</v>
      </c>
      <c r="F2668" s="1" t="s">
        <v>12</v>
      </c>
      <c r="G2668" s="1" t="s">
        <v>6053</v>
      </c>
      <c r="H2668" s="1">
        <v>100014593</v>
      </c>
      <c r="I2668" s="1">
        <v>1</v>
      </c>
      <c r="J2668" s="1" t="s">
        <v>4724</v>
      </c>
      <c r="K2668" s="1" t="s">
        <v>4725</v>
      </c>
      <c r="L2668" s="1" t="s">
        <v>32</v>
      </c>
      <c r="M2668" s="1" t="s">
        <v>9</v>
      </c>
    </row>
    <row r="2669" spans="1:13">
      <c r="A2669" s="1">
        <v>100014596</v>
      </c>
      <c r="B2669" s="1" t="s">
        <v>587</v>
      </c>
      <c r="C2669" s="1" t="s">
        <v>4696</v>
      </c>
      <c r="D2669" s="1" t="s">
        <v>12</v>
      </c>
      <c r="E2669" s="1" t="s">
        <v>11</v>
      </c>
      <c r="F2669" s="1" t="s">
        <v>407</v>
      </c>
      <c r="G2669" s="1" t="s">
        <v>6053</v>
      </c>
      <c r="H2669" s="1">
        <v>100014596</v>
      </c>
      <c r="I2669" s="1">
        <v>1</v>
      </c>
      <c r="J2669" s="1" t="s">
        <v>4726</v>
      </c>
      <c r="K2669" s="1" t="s">
        <v>4727</v>
      </c>
      <c r="L2669" s="1" t="s">
        <v>32</v>
      </c>
      <c r="M2669" s="1" t="s">
        <v>9</v>
      </c>
    </row>
    <row r="2670" spans="1:13">
      <c r="A2670" s="1">
        <v>100014601</v>
      </c>
      <c r="B2670" s="1" t="s">
        <v>587</v>
      </c>
      <c r="C2670" s="1" t="s">
        <v>1612</v>
      </c>
      <c r="D2670" s="1" t="s">
        <v>2196</v>
      </c>
      <c r="E2670" s="1" t="s">
        <v>2</v>
      </c>
      <c r="F2670" s="1" t="s">
        <v>189</v>
      </c>
      <c r="G2670" s="1" t="s">
        <v>6054</v>
      </c>
      <c r="H2670" s="1">
        <v>100014604</v>
      </c>
      <c r="I2670" s="1">
        <v>3</v>
      </c>
      <c r="J2670" s="1" t="s">
        <v>4728</v>
      </c>
      <c r="K2670" s="1" t="s">
        <v>4700</v>
      </c>
      <c r="L2670" s="1" t="s">
        <v>8</v>
      </c>
      <c r="M2670" s="1" t="s">
        <v>9</v>
      </c>
    </row>
    <row r="2671" spans="1:13">
      <c r="A2671" s="1">
        <v>100014602</v>
      </c>
      <c r="B2671" s="1" t="s">
        <v>587</v>
      </c>
      <c r="C2671" s="1" t="s">
        <v>1612</v>
      </c>
      <c r="D2671" s="1" t="s">
        <v>1379</v>
      </c>
      <c r="E2671" s="1" t="s">
        <v>2</v>
      </c>
      <c r="F2671" s="1" t="s">
        <v>443</v>
      </c>
      <c r="G2671" s="1" t="s">
        <v>6054</v>
      </c>
      <c r="H2671" s="1">
        <v>100014604</v>
      </c>
      <c r="I2671" s="1">
        <v>3</v>
      </c>
      <c r="J2671" s="1" t="s">
        <v>4728</v>
      </c>
      <c r="K2671" s="1" t="s">
        <v>4700</v>
      </c>
      <c r="L2671" s="1" t="s">
        <v>8</v>
      </c>
      <c r="M2671" s="1" t="s">
        <v>9</v>
      </c>
    </row>
    <row r="2672" spans="1:13">
      <c r="A2672" s="1">
        <v>100014604</v>
      </c>
      <c r="B2672" s="1" t="s">
        <v>587</v>
      </c>
      <c r="C2672" s="1" t="s">
        <v>1612</v>
      </c>
      <c r="D2672" s="1" t="s">
        <v>446</v>
      </c>
      <c r="E2672" s="1" t="s">
        <v>192</v>
      </c>
      <c r="F2672" s="1" t="s">
        <v>446</v>
      </c>
      <c r="G2672" s="1" t="s">
        <v>6053</v>
      </c>
      <c r="H2672" s="1">
        <v>100014604</v>
      </c>
      <c r="I2672" s="1">
        <v>3</v>
      </c>
      <c r="J2672" s="1" t="s">
        <v>4728</v>
      </c>
      <c r="K2672" s="1" t="s">
        <v>4700</v>
      </c>
      <c r="L2672" s="1" t="s">
        <v>8</v>
      </c>
      <c r="M2672" s="1" t="s">
        <v>9</v>
      </c>
    </row>
    <row r="2673" spans="1:13">
      <c r="A2673" s="1">
        <v>100014605</v>
      </c>
      <c r="B2673" s="1" t="s">
        <v>587</v>
      </c>
      <c r="C2673" s="1" t="s">
        <v>1612</v>
      </c>
      <c r="D2673" s="1" t="s">
        <v>12</v>
      </c>
      <c r="E2673" s="1" t="s">
        <v>11</v>
      </c>
      <c r="F2673" s="1" t="s">
        <v>12</v>
      </c>
      <c r="G2673" s="1" t="s">
        <v>6053</v>
      </c>
      <c r="H2673" s="1">
        <v>100014605</v>
      </c>
      <c r="I2673" s="1">
        <v>1</v>
      </c>
      <c r="J2673" s="1" t="s">
        <v>4729</v>
      </c>
      <c r="K2673" s="1" t="s">
        <v>4730</v>
      </c>
      <c r="L2673" s="1" t="s">
        <v>32</v>
      </c>
      <c r="M2673" s="1" t="s">
        <v>9</v>
      </c>
    </row>
    <row r="2674" spans="1:13">
      <c r="A2674" s="1">
        <v>100014610</v>
      </c>
      <c r="B2674" s="1" t="s">
        <v>587</v>
      </c>
      <c r="C2674" s="1" t="s">
        <v>1612</v>
      </c>
      <c r="D2674" s="1" t="s">
        <v>78</v>
      </c>
      <c r="E2674" s="1" t="s">
        <v>20</v>
      </c>
      <c r="F2674" s="1" t="s">
        <v>21</v>
      </c>
      <c r="G2674" s="1" t="s">
        <v>6053</v>
      </c>
      <c r="H2674" s="1">
        <v>100014610</v>
      </c>
      <c r="I2674" s="1">
        <v>1</v>
      </c>
      <c r="J2674" s="1" t="s">
        <v>4731</v>
      </c>
      <c r="K2674" s="1" t="s">
        <v>4702</v>
      </c>
      <c r="L2674" s="1" t="s">
        <v>15</v>
      </c>
      <c r="M2674" s="1" t="s">
        <v>16</v>
      </c>
    </row>
    <row r="2675" spans="1:13">
      <c r="A2675" s="1">
        <v>100014623</v>
      </c>
      <c r="B2675" s="1" t="s">
        <v>587</v>
      </c>
      <c r="C2675" s="1" t="s">
        <v>1612</v>
      </c>
      <c r="D2675" s="1" t="s">
        <v>18</v>
      </c>
      <c r="E2675" s="1" t="s">
        <v>27</v>
      </c>
      <c r="F2675" s="1" t="s">
        <v>18</v>
      </c>
      <c r="G2675" s="1" t="s">
        <v>6053</v>
      </c>
      <c r="H2675" s="1">
        <v>100014623</v>
      </c>
      <c r="I2675" s="1">
        <v>1</v>
      </c>
      <c r="J2675" s="1" t="s">
        <v>4732</v>
      </c>
      <c r="K2675" s="1" t="s">
        <v>4700</v>
      </c>
      <c r="L2675" s="1" t="s">
        <v>8</v>
      </c>
      <c r="M2675" s="1" t="s">
        <v>9</v>
      </c>
    </row>
    <row r="2676" spans="1:13">
      <c r="A2676" s="1">
        <v>100014625</v>
      </c>
      <c r="B2676" s="1" t="s">
        <v>587</v>
      </c>
      <c r="C2676" s="1" t="s">
        <v>1612</v>
      </c>
      <c r="D2676" s="1" t="s">
        <v>12</v>
      </c>
      <c r="E2676" s="1" t="s">
        <v>11</v>
      </c>
      <c r="F2676" s="1" t="s">
        <v>12</v>
      </c>
      <c r="G2676" s="1" t="s">
        <v>6053</v>
      </c>
      <c r="H2676" s="1">
        <v>100014625</v>
      </c>
      <c r="I2676" s="1">
        <v>1</v>
      </c>
      <c r="J2676" s="1" t="s">
        <v>4733</v>
      </c>
      <c r="K2676" s="1" t="s">
        <v>4730</v>
      </c>
      <c r="L2676" s="1" t="s">
        <v>32</v>
      </c>
      <c r="M2676" s="1" t="s">
        <v>9</v>
      </c>
    </row>
    <row r="2677" spans="1:13">
      <c r="A2677" s="1">
        <v>100014634</v>
      </c>
      <c r="B2677" s="1" t="s">
        <v>587</v>
      </c>
      <c r="C2677" s="1" t="s">
        <v>1612</v>
      </c>
      <c r="D2677" s="1" t="s">
        <v>12</v>
      </c>
      <c r="E2677" s="1" t="s">
        <v>11</v>
      </c>
      <c r="F2677" s="1" t="s">
        <v>12</v>
      </c>
      <c r="G2677" s="1" t="s">
        <v>6053</v>
      </c>
      <c r="H2677" s="1">
        <v>100014634</v>
      </c>
      <c r="I2677" s="1">
        <v>1</v>
      </c>
      <c r="J2677" s="1" t="s">
        <v>4734</v>
      </c>
      <c r="K2677" s="1" t="s">
        <v>4730</v>
      </c>
      <c r="L2677" s="1" t="s">
        <v>32</v>
      </c>
      <c r="M2677" s="1" t="s">
        <v>9</v>
      </c>
    </row>
    <row r="2678" spans="1:13">
      <c r="A2678" s="1">
        <v>100014641</v>
      </c>
      <c r="B2678" s="1" t="s">
        <v>587</v>
      </c>
      <c r="C2678" s="1" t="s">
        <v>1612</v>
      </c>
      <c r="D2678" s="1" t="s">
        <v>100</v>
      </c>
      <c r="E2678" s="1" t="s">
        <v>20</v>
      </c>
      <c r="F2678" s="1" t="s">
        <v>100</v>
      </c>
      <c r="G2678" s="1" t="s">
        <v>6053</v>
      </c>
      <c r="H2678" s="1">
        <v>100014641</v>
      </c>
      <c r="I2678" s="1">
        <v>1</v>
      </c>
      <c r="J2678" s="1" t="s">
        <v>4735</v>
      </c>
      <c r="K2678" s="1" t="s">
        <v>4702</v>
      </c>
      <c r="L2678" s="1" t="s">
        <v>15</v>
      </c>
      <c r="M2678" s="1" t="s">
        <v>9</v>
      </c>
    </row>
    <row r="2679" spans="1:13">
      <c r="A2679" s="1">
        <v>100014643</v>
      </c>
      <c r="B2679" s="1" t="s">
        <v>587</v>
      </c>
      <c r="C2679" s="1" t="s">
        <v>1612</v>
      </c>
      <c r="D2679" s="1" t="s">
        <v>12</v>
      </c>
      <c r="E2679" s="1" t="s">
        <v>11</v>
      </c>
      <c r="F2679" s="1" t="s">
        <v>12</v>
      </c>
      <c r="G2679" s="1" t="s">
        <v>6053</v>
      </c>
      <c r="H2679" s="1">
        <v>100014643</v>
      </c>
      <c r="I2679" s="1">
        <v>1</v>
      </c>
      <c r="J2679" s="1" t="s">
        <v>4736</v>
      </c>
      <c r="K2679" s="1" t="s">
        <v>4730</v>
      </c>
      <c r="L2679" s="1" t="s">
        <v>32</v>
      </c>
      <c r="M2679" s="1" t="s">
        <v>9</v>
      </c>
    </row>
    <row r="2680" spans="1:13">
      <c r="A2680" s="1">
        <v>100014648</v>
      </c>
      <c r="B2680" s="1" t="s">
        <v>587</v>
      </c>
      <c r="C2680" s="1" t="s">
        <v>1612</v>
      </c>
      <c r="D2680" s="1" t="s">
        <v>12</v>
      </c>
      <c r="E2680" s="1" t="s">
        <v>11</v>
      </c>
      <c r="F2680" s="1" t="s">
        <v>12</v>
      </c>
      <c r="G2680" s="1" t="s">
        <v>6053</v>
      </c>
      <c r="H2680" s="1">
        <v>100014648</v>
      </c>
      <c r="I2680" s="1">
        <v>1</v>
      </c>
      <c r="J2680" s="1" t="s">
        <v>4737</v>
      </c>
      <c r="K2680" s="1" t="s">
        <v>4730</v>
      </c>
      <c r="L2680" s="1" t="s">
        <v>32</v>
      </c>
      <c r="M2680" s="1" t="s">
        <v>9</v>
      </c>
    </row>
    <row r="2681" spans="1:13">
      <c r="A2681" s="1">
        <v>100014662</v>
      </c>
      <c r="B2681" s="1" t="s">
        <v>587</v>
      </c>
      <c r="C2681" s="1" t="s">
        <v>1612</v>
      </c>
      <c r="D2681" s="1" t="s">
        <v>4738</v>
      </c>
      <c r="E2681" s="1" t="s">
        <v>11</v>
      </c>
      <c r="F2681" s="1" t="s">
        <v>12</v>
      </c>
      <c r="G2681" s="1" t="s">
        <v>6053</v>
      </c>
      <c r="H2681" s="1">
        <v>100014662</v>
      </c>
      <c r="I2681" s="1">
        <v>1</v>
      </c>
      <c r="J2681" s="1" t="s">
        <v>4739</v>
      </c>
      <c r="K2681" s="1" t="s">
        <v>4740</v>
      </c>
      <c r="L2681" s="1" t="s">
        <v>39</v>
      </c>
      <c r="M2681" s="1" t="s">
        <v>9</v>
      </c>
    </row>
    <row r="2682" spans="1:13">
      <c r="A2682" s="1">
        <v>100014668</v>
      </c>
      <c r="B2682" s="1" t="s">
        <v>587</v>
      </c>
      <c r="C2682" s="1" t="s">
        <v>1612</v>
      </c>
      <c r="D2682" s="1" t="s">
        <v>4741</v>
      </c>
      <c r="E2682" s="1" t="s">
        <v>20</v>
      </c>
      <c r="F2682" s="1" t="s">
        <v>72</v>
      </c>
      <c r="G2682" s="1" t="s">
        <v>6053</v>
      </c>
      <c r="H2682" s="1">
        <v>100014668</v>
      </c>
      <c r="I2682" s="1">
        <v>2</v>
      </c>
      <c r="J2682" s="1" t="s">
        <v>4742</v>
      </c>
      <c r="K2682" s="1" t="s">
        <v>4702</v>
      </c>
      <c r="L2682" s="1" t="s">
        <v>15</v>
      </c>
      <c r="M2682" s="1" t="s">
        <v>9</v>
      </c>
    </row>
    <row r="2683" spans="1:13">
      <c r="A2683" s="1">
        <v>100014672</v>
      </c>
      <c r="B2683" s="1" t="s">
        <v>587</v>
      </c>
      <c r="C2683" s="1" t="s">
        <v>1612</v>
      </c>
      <c r="D2683" s="1" t="s">
        <v>4743</v>
      </c>
      <c r="E2683" s="1" t="s">
        <v>20</v>
      </c>
      <c r="F2683" s="1" t="s">
        <v>72</v>
      </c>
      <c r="G2683" s="1" t="s">
        <v>6053</v>
      </c>
      <c r="H2683" s="1">
        <v>100014672</v>
      </c>
      <c r="I2683" s="1">
        <v>1</v>
      </c>
      <c r="J2683" s="1" t="s">
        <v>1611</v>
      </c>
      <c r="K2683" s="1" t="s">
        <v>4702</v>
      </c>
      <c r="L2683" s="1" t="s">
        <v>15</v>
      </c>
      <c r="M2683" s="1" t="s">
        <v>9</v>
      </c>
    </row>
    <row r="2684" spans="1:13">
      <c r="A2684" s="1">
        <v>100014673</v>
      </c>
      <c r="B2684" s="1" t="s">
        <v>587</v>
      </c>
      <c r="C2684" s="1" t="s">
        <v>1612</v>
      </c>
      <c r="D2684" s="1" t="s">
        <v>134</v>
      </c>
      <c r="E2684" s="1" t="s">
        <v>20</v>
      </c>
      <c r="F2684" s="1" t="s">
        <v>21</v>
      </c>
      <c r="G2684" s="1" t="s">
        <v>6053</v>
      </c>
      <c r="H2684" s="1">
        <v>100014673</v>
      </c>
      <c r="I2684" s="1">
        <v>1</v>
      </c>
      <c r="J2684" s="1" t="s">
        <v>4744</v>
      </c>
      <c r="K2684" s="1" t="s">
        <v>4702</v>
      </c>
      <c r="L2684" s="1" t="s">
        <v>15</v>
      </c>
      <c r="M2684" s="1" t="s">
        <v>16</v>
      </c>
    </row>
    <row r="2685" spans="1:13">
      <c r="A2685" s="1">
        <v>100014680</v>
      </c>
      <c r="B2685" s="1" t="s">
        <v>587</v>
      </c>
      <c r="C2685" s="1" t="s">
        <v>1612</v>
      </c>
      <c r="D2685" s="1" t="s">
        <v>127</v>
      </c>
      <c r="E2685" s="1" t="s">
        <v>126</v>
      </c>
      <c r="F2685" s="1" t="s">
        <v>127</v>
      </c>
      <c r="G2685" s="1" t="s">
        <v>6053</v>
      </c>
      <c r="H2685" s="1">
        <v>100014680</v>
      </c>
      <c r="I2685" s="1">
        <v>1</v>
      </c>
      <c r="J2685" s="1" t="s">
        <v>4745</v>
      </c>
      <c r="K2685" s="1" t="s">
        <v>4702</v>
      </c>
      <c r="L2685" s="1" t="s">
        <v>15</v>
      </c>
      <c r="M2685" s="1" t="s">
        <v>9</v>
      </c>
    </row>
    <row r="2686" spans="1:13">
      <c r="A2686" s="1">
        <v>100014685</v>
      </c>
      <c r="B2686" s="1" t="s">
        <v>587</v>
      </c>
      <c r="C2686" s="1" t="s">
        <v>1612</v>
      </c>
      <c r="D2686" s="1" t="s">
        <v>1921</v>
      </c>
      <c r="E2686" s="1" t="s">
        <v>24</v>
      </c>
      <c r="F2686" s="1" t="s">
        <v>64</v>
      </c>
      <c r="G2686" s="1" t="s">
        <v>6053</v>
      </c>
      <c r="H2686" s="1">
        <v>100014685</v>
      </c>
      <c r="I2686" s="1">
        <v>1</v>
      </c>
      <c r="J2686" s="1" t="s">
        <v>4746</v>
      </c>
      <c r="K2686" s="1" t="s">
        <v>4747</v>
      </c>
      <c r="L2686" s="1" t="s">
        <v>44</v>
      </c>
      <c r="M2686" s="1" t="s">
        <v>9</v>
      </c>
    </row>
    <row r="2687" spans="1:13">
      <c r="A2687" s="1">
        <v>100014686</v>
      </c>
      <c r="B2687" s="1" t="s">
        <v>587</v>
      </c>
      <c r="C2687" s="1" t="s">
        <v>1612</v>
      </c>
      <c r="D2687" s="1" t="s">
        <v>19</v>
      </c>
      <c r="E2687" s="1" t="s">
        <v>20</v>
      </c>
      <c r="F2687" s="1" t="s">
        <v>21</v>
      </c>
      <c r="G2687" s="1" t="s">
        <v>6053</v>
      </c>
      <c r="H2687" s="1">
        <v>100014686</v>
      </c>
      <c r="I2687" s="1">
        <v>1</v>
      </c>
      <c r="J2687" s="1" t="s">
        <v>4748</v>
      </c>
      <c r="K2687" s="1" t="s">
        <v>4702</v>
      </c>
      <c r="L2687" s="1" t="s">
        <v>15</v>
      </c>
      <c r="M2687" s="1" t="s">
        <v>16</v>
      </c>
    </row>
    <row r="2688" spans="1:13">
      <c r="A2688" s="1">
        <v>100014688</v>
      </c>
      <c r="B2688" s="1" t="s">
        <v>587</v>
      </c>
      <c r="C2688" s="1" t="s">
        <v>1612</v>
      </c>
      <c r="D2688" s="1" t="s">
        <v>4749</v>
      </c>
      <c r="E2688" s="1" t="s">
        <v>11</v>
      </c>
      <c r="F2688" s="1" t="s">
        <v>12</v>
      </c>
      <c r="G2688" s="1" t="s">
        <v>6054</v>
      </c>
      <c r="H2688" s="1">
        <v>100014689</v>
      </c>
      <c r="I2688" s="1">
        <v>2</v>
      </c>
      <c r="J2688" s="1" t="s">
        <v>4750</v>
      </c>
      <c r="K2688" s="1" t="s">
        <v>4702</v>
      </c>
      <c r="L2688" s="1" t="s">
        <v>15</v>
      </c>
      <c r="M2688" s="1" t="s">
        <v>16</v>
      </c>
    </row>
    <row r="2689" spans="1:13">
      <c r="A2689" s="1">
        <v>100014689</v>
      </c>
      <c r="B2689" s="1" t="s">
        <v>587</v>
      </c>
      <c r="C2689" s="1" t="s">
        <v>1612</v>
      </c>
      <c r="D2689" s="1" t="s">
        <v>4751</v>
      </c>
      <c r="E2689" s="1" t="s">
        <v>27</v>
      </c>
      <c r="F2689" s="1" t="s">
        <v>18</v>
      </c>
      <c r="G2689" s="1" t="s">
        <v>6053</v>
      </c>
      <c r="H2689" s="1">
        <v>100014689</v>
      </c>
      <c r="I2689" s="1">
        <v>2</v>
      </c>
      <c r="J2689" s="1" t="s">
        <v>4750</v>
      </c>
      <c r="K2689" s="1" t="s">
        <v>4702</v>
      </c>
      <c r="L2689" s="1" t="s">
        <v>15</v>
      </c>
      <c r="M2689" s="1" t="s">
        <v>16</v>
      </c>
    </row>
    <row r="2690" spans="1:13">
      <c r="A2690" s="1">
        <v>100014692</v>
      </c>
      <c r="B2690" s="1" t="s">
        <v>587</v>
      </c>
      <c r="C2690" s="1" t="s">
        <v>1612</v>
      </c>
      <c r="D2690" s="1" t="s">
        <v>118</v>
      </c>
      <c r="E2690" s="1" t="s">
        <v>20</v>
      </c>
      <c r="F2690" s="1" t="s">
        <v>21</v>
      </c>
      <c r="G2690" s="1" t="s">
        <v>6053</v>
      </c>
      <c r="H2690" s="1">
        <v>100014692</v>
      </c>
      <c r="I2690" s="1">
        <v>1</v>
      </c>
      <c r="J2690" s="1" t="s">
        <v>4752</v>
      </c>
      <c r="K2690" s="1" t="s">
        <v>4702</v>
      </c>
      <c r="L2690" s="1" t="s">
        <v>15</v>
      </c>
      <c r="M2690" s="1" t="s">
        <v>69</v>
      </c>
    </row>
    <row r="2691" spans="1:13">
      <c r="A2691" s="1">
        <v>100014693</v>
      </c>
      <c r="B2691" s="1" t="s">
        <v>587</v>
      </c>
      <c r="C2691" s="1" t="s">
        <v>1612</v>
      </c>
      <c r="D2691" s="1" t="s">
        <v>4753</v>
      </c>
      <c r="E2691" s="1" t="s">
        <v>20</v>
      </c>
      <c r="F2691" s="1" t="s">
        <v>100</v>
      </c>
      <c r="G2691" s="1" t="s">
        <v>6053</v>
      </c>
      <c r="H2691" s="1">
        <v>100014693</v>
      </c>
      <c r="I2691" s="1">
        <v>1</v>
      </c>
      <c r="J2691" s="1" t="s">
        <v>4754</v>
      </c>
      <c r="K2691" s="1" t="s">
        <v>4755</v>
      </c>
      <c r="L2691" s="1" t="s">
        <v>44</v>
      </c>
      <c r="M2691" s="1" t="s">
        <v>16</v>
      </c>
    </row>
    <row r="2692" spans="1:13">
      <c r="A2692" s="1">
        <v>100014697</v>
      </c>
      <c r="B2692" s="1" t="s">
        <v>587</v>
      </c>
      <c r="C2692" s="1" t="s">
        <v>1612</v>
      </c>
      <c r="D2692" s="1" t="s">
        <v>150</v>
      </c>
      <c r="E2692" s="1" t="s">
        <v>11</v>
      </c>
      <c r="F2692" s="1" t="s">
        <v>12</v>
      </c>
      <c r="G2692" s="1" t="s">
        <v>6053</v>
      </c>
      <c r="H2692" s="1">
        <v>100014697</v>
      </c>
      <c r="I2692" s="1">
        <v>1</v>
      </c>
      <c r="J2692" s="1" t="s">
        <v>4752</v>
      </c>
      <c r="K2692" s="1" t="s">
        <v>4756</v>
      </c>
      <c r="L2692" s="1" t="s">
        <v>44</v>
      </c>
      <c r="M2692" s="1" t="s">
        <v>69</v>
      </c>
    </row>
    <row r="2693" spans="1:13">
      <c r="A2693" s="1">
        <v>100014702</v>
      </c>
      <c r="B2693" s="1" t="s">
        <v>587</v>
      </c>
      <c r="C2693" s="1" t="s">
        <v>1612</v>
      </c>
      <c r="D2693" s="1" t="s">
        <v>4757</v>
      </c>
      <c r="E2693" s="1" t="s">
        <v>20</v>
      </c>
      <c r="F2693" s="1" t="s">
        <v>167</v>
      </c>
      <c r="G2693" s="1" t="s">
        <v>6053</v>
      </c>
      <c r="H2693" s="1">
        <v>100014702</v>
      </c>
      <c r="I2693" s="1">
        <v>1</v>
      </c>
      <c r="J2693" s="1" t="s">
        <v>4758</v>
      </c>
      <c r="K2693" s="1" t="s">
        <v>3759</v>
      </c>
      <c r="L2693" s="1" t="s">
        <v>39</v>
      </c>
      <c r="M2693" s="1" t="s">
        <v>16</v>
      </c>
    </row>
    <row r="2694" spans="1:13">
      <c r="A2694" s="1">
        <v>100014703</v>
      </c>
      <c r="B2694" s="1" t="s">
        <v>587</v>
      </c>
      <c r="C2694" s="1" t="s">
        <v>1612</v>
      </c>
      <c r="D2694" s="1" t="s">
        <v>167</v>
      </c>
      <c r="E2694" s="1" t="s">
        <v>20</v>
      </c>
      <c r="F2694" s="1" t="s">
        <v>167</v>
      </c>
      <c r="G2694" s="1" t="s">
        <v>6053</v>
      </c>
      <c r="H2694" s="1">
        <v>100014703</v>
      </c>
      <c r="I2694" s="1">
        <v>1</v>
      </c>
      <c r="J2694" s="1" t="s">
        <v>4759</v>
      </c>
      <c r="K2694" s="1" t="s">
        <v>4702</v>
      </c>
      <c r="L2694" s="1" t="s">
        <v>15</v>
      </c>
      <c r="M2694" s="1" t="s">
        <v>16</v>
      </c>
    </row>
    <row r="2695" spans="1:13">
      <c r="A2695" s="1">
        <v>100014705</v>
      </c>
      <c r="B2695" s="1" t="s">
        <v>587</v>
      </c>
      <c r="C2695" s="1" t="s">
        <v>1612</v>
      </c>
      <c r="D2695" s="1" t="s">
        <v>12</v>
      </c>
      <c r="E2695" s="1" t="s">
        <v>11</v>
      </c>
      <c r="F2695" s="1" t="s">
        <v>12</v>
      </c>
      <c r="G2695" s="1" t="s">
        <v>6053</v>
      </c>
      <c r="H2695" s="1">
        <v>100014705</v>
      </c>
      <c r="I2695" s="1">
        <v>1</v>
      </c>
      <c r="J2695" s="1" t="s">
        <v>4760</v>
      </c>
      <c r="K2695" s="1" t="s">
        <v>4730</v>
      </c>
      <c r="L2695" s="1" t="s">
        <v>32</v>
      </c>
      <c r="M2695" s="1" t="s">
        <v>9</v>
      </c>
    </row>
    <row r="2696" spans="1:13">
      <c r="A2696" s="1">
        <v>100014710</v>
      </c>
      <c r="B2696" s="1" t="s">
        <v>587</v>
      </c>
      <c r="C2696" s="1" t="s">
        <v>1612</v>
      </c>
      <c r="D2696" s="1" t="s">
        <v>4761</v>
      </c>
      <c r="E2696" s="1" t="s">
        <v>27</v>
      </c>
      <c r="F2696" s="1" t="s">
        <v>18</v>
      </c>
      <c r="G2696" s="1" t="s">
        <v>6053</v>
      </c>
      <c r="H2696" s="1">
        <v>100014710</v>
      </c>
      <c r="I2696" s="1">
        <v>1</v>
      </c>
      <c r="J2696" s="1" t="s">
        <v>4762</v>
      </c>
      <c r="K2696" s="1" t="s">
        <v>4700</v>
      </c>
      <c r="L2696" s="1" t="s">
        <v>8</v>
      </c>
      <c r="M2696" s="1" t="s">
        <v>9</v>
      </c>
    </row>
    <row r="2697" spans="1:13">
      <c r="A2697" s="1">
        <v>100014714</v>
      </c>
      <c r="B2697" s="1" t="s">
        <v>587</v>
      </c>
      <c r="C2697" s="1" t="s">
        <v>1612</v>
      </c>
      <c r="D2697" s="1" t="s">
        <v>4763</v>
      </c>
      <c r="E2697" s="1" t="s">
        <v>20</v>
      </c>
      <c r="F2697" s="1" t="s">
        <v>72</v>
      </c>
      <c r="G2697" s="1" t="s">
        <v>6053</v>
      </c>
      <c r="H2697" s="1">
        <v>100014714</v>
      </c>
      <c r="I2697" s="1">
        <v>1</v>
      </c>
      <c r="J2697" s="1" t="s">
        <v>4764</v>
      </c>
      <c r="K2697" s="1" t="s">
        <v>4700</v>
      </c>
      <c r="L2697" s="1" t="s">
        <v>8</v>
      </c>
      <c r="M2697" s="1" t="s">
        <v>9</v>
      </c>
    </row>
    <row r="2698" spans="1:13">
      <c r="A2698" s="1">
        <v>100014719</v>
      </c>
      <c r="B2698" s="1" t="s">
        <v>587</v>
      </c>
      <c r="C2698" s="1" t="s">
        <v>1612</v>
      </c>
      <c r="D2698" s="1" t="s">
        <v>12</v>
      </c>
      <c r="E2698" s="1" t="s">
        <v>11</v>
      </c>
      <c r="F2698" s="1" t="s">
        <v>12</v>
      </c>
      <c r="G2698" s="1" t="s">
        <v>6053</v>
      </c>
      <c r="H2698" s="1">
        <v>100014719</v>
      </c>
      <c r="I2698" s="1">
        <v>1</v>
      </c>
      <c r="J2698" s="1" t="s">
        <v>4765</v>
      </c>
      <c r="K2698" s="1" t="s">
        <v>4730</v>
      </c>
      <c r="L2698" s="1" t="s">
        <v>32</v>
      </c>
      <c r="M2698" s="1" t="s">
        <v>16</v>
      </c>
    </row>
    <row r="2699" spans="1:13">
      <c r="A2699" s="1">
        <v>100014722</v>
      </c>
      <c r="B2699" s="1" t="s">
        <v>587</v>
      </c>
      <c r="C2699" s="1" t="s">
        <v>1612</v>
      </c>
      <c r="D2699" s="1" t="s">
        <v>18</v>
      </c>
      <c r="E2699" s="1" t="s">
        <v>27</v>
      </c>
      <c r="F2699" s="1" t="s">
        <v>18</v>
      </c>
      <c r="G2699" s="1" t="s">
        <v>6053</v>
      </c>
      <c r="H2699" s="1">
        <v>100014722</v>
      </c>
      <c r="I2699" s="1">
        <v>1</v>
      </c>
      <c r="J2699" s="1" t="s">
        <v>4766</v>
      </c>
      <c r="K2699" s="1" t="s">
        <v>4702</v>
      </c>
      <c r="L2699" s="1" t="s">
        <v>15</v>
      </c>
      <c r="M2699" s="1" t="s">
        <v>16</v>
      </c>
    </row>
    <row r="2700" spans="1:13">
      <c r="A2700" s="1">
        <v>100014725</v>
      </c>
      <c r="B2700" s="1" t="s">
        <v>587</v>
      </c>
      <c r="C2700" s="1" t="s">
        <v>1612</v>
      </c>
      <c r="D2700" s="1" t="s">
        <v>150</v>
      </c>
      <c r="E2700" s="1" t="s">
        <v>11</v>
      </c>
      <c r="F2700" s="1" t="s">
        <v>12</v>
      </c>
      <c r="G2700" s="1" t="s">
        <v>6053</v>
      </c>
      <c r="H2700" s="1">
        <v>100014725</v>
      </c>
      <c r="I2700" s="1">
        <v>1</v>
      </c>
      <c r="J2700" s="1" t="s">
        <v>4764</v>
      </c>
      <c r="K2700" s="1" t="s">
        <v>4767</v>
      </c>
      <c r="L2700" s="1" t="s">
        <v>44</v>
      </c>
      <c r="M2700" s="1" t="s">
        <v>9</v>
      </c>
    </row>
    <row r="2701" spans="1:13">
      <c r="A2701" s="1">
        <v>100014729</v>
      </c>
      <c r="B2701" s="1" t="s">
        <v>587</v>
      </c>
      <c r="C2701" s="1" t="s">
        <v>1612</v>
      </c>
      <c r="D2701" s="1" t="s">
        <v>4768</v>
      </c>
      <c r="E2701" s="1" t="s">
        <v>27</v>
      </c>
      <c r="F2701" s="1" t="s">
        <v>18</v>
      </c>
      <c r="G2701" s="1" t="s">
        <v>6053</v>
      </c>
      <c r="H2701" s="1">
        <v>100014729</v>
      </c>
      <c r="I2701" s="1">
        <v>1</v>
      </c>
      <c r="J2701" s="1" t="s">
        <v>4769</v>
      </c>
      <c r="K2701" s="1" t="s">
        <v>2574</v>
      </c>
      <c r="L2701" s="1" t="s">
        <v>39</v>
      </c>
      <c r="M2701" s="1" t="s">
        <v>9</v>
      </c>
    </row>
    <row r="2702" spans="1:13">
      <c r="A2702" s="1">
        <v>100014731</v>
      </c>
      <c r="B2702" s="1" t="s">
        <v>587</v>
      </c>
      <c r="C2702" s="1" t="s">
        <v>1612</v>
      </c>
      <c r="D2702" s="1" t="s">
        <v>18</v>
      </c>
      <c r="E2702" s="1" t="s">
        <v>27</v>
      </c>
      <c r="F2702" s="1" t="s">
        <v>18</v>
      </c>
      <c r="G2702" s="1" t="s">
        <v>6053</v>
      </c>
      <c r="H2702" s="1">
        <v>100014731</v>
      </c>
      <c r="I2702" s="1">
        <v>1</v>
      </c>
      <c r="J2702" s="1" t="s">
        <v>4770</v>
      </c>
      <c r="K2702" s="1" t="s">
        <v>4702</v>
      </c>
      <c r="L2702" s="1" t="s">
        <v>15</v>
      </c>
      <c r="M2702" s="1" t="s">
        <v>16</v>
      </c>
    </row>
    <row r="2703" spans="1:13">
      <c r="A2703" s="1">
        <v>100014737</v>
      </c>
      <c r="B2703" s="1" t="s">
        <v>587</v>
      </c>
      <c r="C2703" s="1" t="s">
        <v>1612</v>
      </c>
      <c r="D2703" s="1" t="s">
        <v>63</v>
      </c>
      <c r="E2703" s="1" t="s">
        <v>24</v>
      </c>
      <c r="F2703" s="1" t="s">
        <v>64</v>
      </c>
      <c r="G2703" s="1" t="s">
        <v>6053</v>
      </c>
      <c r="H2703" s="1">
        <v>100014737</v>
      </c>
      <c r="I2703" s="1">
        <v>1</v>
      </c>
      <c r="J2703" s="1" t="s">
        <v>4771</v>
      </c>
      <c r="K2703" s="1" t="s">
        <v>4702</v>
      </c>
      <c r="L2703" s="1" t="s">
        <v>15</v>
      </c>
      <c r="M2703" s="1" t="s">
        <v>16</v>
      </c>
    </row>
    <row r="2704" spans="1:13">
      <c r="A2704" s="1">
        <v>100014740</v>
      </c>
      <c r="B2704" s="1" t="s">
        <v>587</v>
      </c>
      <c r="C2704" s="1" t="s">
        <v>1612</v>
      </c>
      <c r="D2704" s="1" t="s">
        <v>1354</v>
      </c>
      <c r="E2704" s="1" t="s">
        <v>2</v>
      </c>
      <c r="F2704" s="1" t="s">
        <v>41</v>
      </c>
      <c r="G2704" s="1" t="s">
        <v>6054</v>
      </c>
      <c r="H2704" s="1">
        <v>100017524</v>
      </c>
      <c r="I2704" s="1">
        <v>5</v>
      </c>
      <c r="J2704" s="1" t="s">
        <v>4772</v>
      </c>
      <c r="K2704" s="1" t="s">
        <v>4700</v>
      </c>
      <c r="L2704" s="1" t="s">
        <v>8</v>
      </c>
      <c r="M2704" s="1" t="s">
        <v>9</v>
      </c>
    </row>
    <row r="2705" spans="1:13">
      <c r="A2705" s="1">
        <v>100014741</v>
      </c>
      <c r="B2705" s="1" t="s">
        <v>587</v>
      </c>
      <c r="C2705" s="1" t="s">
        <v>1612</v>
      </c>
      <c r="D2705" s="1" t="s">
        <v>898</v>
      </c>
      <c r="E2705" s="1" t="s">
        <v>2</v>
      </c>
      <c r="F2705" s="1" t="s">
        <v>46</v>
      </c>
      <c r="G2705" s="1" t="s">
        <v>6054</v>
      </c>
      <c r="H2705" s="1">
        <v>100017524</v>
      </c>
      <c r="I2705" s="1">
        <v>5</v>
      </c>
      <c r="J2705" s="1" t="s">
        <v>4772</v>
      </c>
      <c r="K2705" s="1" t="s">
        <v>4700</v>
      </c>
      <c r="L2705" s="1" t="s">
        <v>8</v>
      </c>
      <c r="M2705" s="1" t="s">
        <v>9</v>
      </c>
    </row>
    <row r="2706" spans="1:13">
      <c r="A2706" s="1">
        <v>100014745</v>
      </c>
      <c r="B2706" s="1" t="s">
        <v>587</v>
      </c>
      <c r="C2706" s="1" t="s">
        <v>1612</v>
      </c>
      <c r="D2706" s="1" t="s">
        <v>4773</v>
      </c>
      <c r="E2706" s="1" t="s">
        <v>27</v>
      </c>
      <c r="F2706" s="1" t="s">
        <v>18</v>
      </c>
      <c r="G2706" s="1" t="s">
        <v>6053</v>
      </c>
      <c r="H2706" s="1">
        <v>100014745</v>
      </c>
      <c r="I2706" s="1">
        <v>1</v>
      </c>
      <c r="J2706" s="1" t="s">
        <v>4774</v>
      </c>
      <c r="K2706" s="1" t="s">
        <v>4775</v>
      </c>
      <c r="L2706" s="1" t="s">
        <v>39</v>
      </c>
      <c r="M2706" s="1" t="s">
        <v>16</v>
      </c>
    </row>
    <row r="2707" spans="1:13">
      <c r="A2707" s="1">
        <v>100014751</v>
      </c>
      <c r="B2707" s="1" t="s">
        <v>587</v>
      </c>
      <c r="C2707" s="1" t="s">
        <v>1612</v>
      </c>
      <c r="D2707" s="1" t="s">
        <v>176</v>
      </c>
      <c r="E2707" s="1" t="s">
        <v>11</v>
      </c>
      <c r="F2707" s="1" t="s">
        <v>12</v>
      </c>
      <c r="G2707" s="1" t="s">
        <v>6053</v>
      </c>
      <c r="H2707" s="1">
        <v>100014751</v>
      </c>
      <c r="I2707" s="1">
        <v>1</v>
      </c>
      <c r="J2707" s="1" t="s">
        <v>4776</v>
      </c>
      <c r="K2707" s="1" t="s">
        <v>4730</v>
      </c>
      <c r="L2707" s="1" t="s">
        <v>32</v>
      </c>
      <c r="M2707" s="1" t="s">
        <v>9</v>
      </c>
    </row>
    <row r="2708" spans="1:13">
      <c r="A2708" s="1">
        <v>100014759</v>
      </c>
      <c r="B2708" s="1" t="s">
        <v>587</v>
      </c>
      <c r="C2708" s="1" t="s">
        <v>4778</v>
      </c>
      <c r="D2708" s="1" t="s">
        <v>12</v>
      </c>
      <c r="E2708" s="1" t="s">
        <v>11</v>
      </c>
      <c r="F2708" s="1" t="s">
        <v>12</v>
      </c>
      <c r="G2708" s="1" t="s">
        <v>6053</v>
      </c>
      <c r="H2708" s="1">
        <v>100014759</v>
      </c>
      <c r="I2708" s="1">
        <v>1</v>
      </c>
      <c r="J2708" s="1" t="s">
        <v>4777</v>
      </c>
      <c r="K2708" s="1" t="s">
        <v>4730</v>
      </c>
      <c r="L2708" s="1" t="s">
        <v>32</v>
      </c>
      <c r="M2708" s="1" t="s">
        <v>9</v>
      </c>
    </row>
    <row r="2709" spans="1:13">
      <c r="A2709" s="1">
        <v>100014763</v>
      </c>
      <c r="B2709" s="1" t="s">
        <v>587</v>
      </c>
      <c r="C2709" s="1" t="s">
        <v>4778</v>
      </c>
      <c r="D2709" s="1" t="s">
        <v>2965</v>
      </c>
      <c r="E2709" s="1" t="s">
        <v>2</v>
      </c>
      <c r="F2709" s="1" t="s">
        <v>277</v>
      </c>
      <c r="G2709" s="1" t="s">
        <v>6053</v>
      </c>
      <c r="H2709" s="1">
        <v>100014763</v>
      </c>
      <c r="I2709" s="1">
        <v>1</v>
      </c>
      <c r="J2709" s="1" t="s">
        <v>4779</v>
      </c>
      <c r="K2709" s="1" t="s">
        <v>4780</v>
      </c>
      <c r="L2709" s="1" t="s">
        <v>44</v>
      </c>
      <c r="M2709" s="1" t="s">
        <v>9</v>
      </c>
    </row>
    <row r="2710" spans="1:13">
      <c r="A2710" s="1">
        <v>100014765</v>
      </c>
      <c r="B2710" s="1" t="s">
        <v>587</v>
      </c>
      <c r="C2710" s="1" t="s">
        <v>4778</v>
      </c>
      <c r="D2710" s="1" t="s">
        <v>4781</v>
      </c>
      <c r="E2710" s="1" t="s">
        <v>2</v>
      </c>
      <c r="F2710" s="1" t="s">
        <v>41</v>
      </c>
      <c r="G2710" s="1" t="s">
        <v>6053</v>
      </c>
      <c r="H2710" s="1">
        <v>100014765</v>
      </c>
      <c r="I2710" s="1">
        <v>1</v>
      </c>
      <c r="J2710" s="1" t="s">
        <v>4779</v>
      </c>
      <c r="K2710" s="1" t="s">
        <v>4780</v>
      </c>
      <c r="L2710" s="1" t="s">
        <v>44</v>
      </c>
      <c r="M2710" s="1" t="s">
        <v>9</v>
      </c>
    </row>
    <row r="2711" spans="1:13">
      <c r="A2711" s="1">
        <v>100014782</v>
      </c>
      <c r="B2711" s="1" t="s">
        <v>587</v>
      </c>
      <c r="C2711" s="1" t="s">
        <v>4778</v>
      </c>
      <c r="D2711" s="1" t="s">
        <v>4782</v>
      </c>
      <c r="E2711" s="1" t="s">
        <v>11</v>
      </c>
      <c r="F2711" s="1" t="s">
        <v>12</v>
      </c>
      <c r="G2711" s="1" t="s">
        <v>6054</v>
      </c>
      <c r="H2711" s="1">
        <v>100017525</v>
      </c>
      <c r="I2711" s="1">
        <v>3</v>
      </c>
      <c r="J2711" s="1" t="s">
        <v>4783</v>
      </c>
      <c r="K2711" s="1" t="s">
        <v>3759</v>
      </c>
      <c r="L2711" s="1" t="s">
        <v>39</v>
      </c>
      <c r="M2711" s="1" t="s">
        <v>9</v>
      </c>
    </row>
    <row r="2712" spans="1:13">
      <c r="A2712" s="1">
        <v>100014783</v>
      </c>
      <c r="B2712" s="1" t="s">
        <v>587</v>
      </c>
      <c r="C2712" s="1" t="s">
        <v>4778</v>
      </c>
      <c r="D2712" s="1" t="s">
        <v>4784</v>
      </c>
      <c r="E2712" s="1" t="s">
        <v>27</v>
      </c>
      <c r="F2712" s="1" t="s">
        <v>18</v>
      </c>
      <c r="G2712" s="1" t="s">
        <v>6054</v>
      </c>
      <c r="H2712" s="1">
        <v>100017525</v>
      </c>
      <c r="I2712" s="1">
        <v>3</v>
      </c>
      <c r="J2712" s="1" t="s">
        <v>4783</v>
      </c>
      <c r="K2712" s="1" t="s">
        <v>3759</v>
      </c>
      <c r="L2712" s="1" t="s">
        <v>39</v>
      </c>
      <c r="M2712" s="1" t="s">
        <v>9</v>
      </c>
    </row>
    <row r="2713" spans="1:13">
      <c r="A2713" s="1">
        <v>100014790</v>
      </c>
      <c r="B2713" s="1" t="s">
        <v>587</v>
      </c>
      <c r="C2713" s="1" t="s">
        <v>4778</v>
      </c>
      <c r="D2713" s="1" t="s">
        <v>12</v>
      </c>
      <c r="E2713" s="1" t="s">
        <v>11</v>
      </c>
      <c r="F2713" s="1" t="s">
        <v>12</v>
      </c>
      <c r="G2713" s="1" t="s">
        <v>6053</v>
      </c>
      <c r="H2713" s="1">
        <v>100014790</v>
      </c>
      <c r="I2713" s="1">
        <v>1</v>
      </c>
      <c r="J2713" s="1" t="s">
        <v>4785</v>
      </c>
      <c r="K2713" s="1" t="s">
        <v>4730</v>
      </c>
      <c r="L2713" s="1" t="s">
        <v>32</v>
      </c>
      <c r="M2713" s="1" t="s">
        <v>9</v>
      </c>
    </row>
    <row r="2714" spans="1:13">
      <c r="A2714" s="1">
        <v>100014796</v>
      </c>
      <c r="B2714" s="1" t="s">
        <v>587</v>
      </c>
      <c r="C2714" s="1" t="s">
        <v>4778</v>
      </c>
      <c r="D2714" s="1" t="s">
        <v>4786</v>
      </c>
      <c r="E2714" s="1" t="s">
        <v>11</v>
      </c>
      <c r="F2714" s="1" t="s">
        <v>12</v>
      </c>
      <c r="G2714" s="1" t="s">
        <v>6053</v>
      </c>
      <c r="H2714" s="1">
        <v>100014796</v>
      </c>
      <c r="I2714" s="1">
        <v>1</v>
      </c>
      <c r="J2714" s="1" t="s">
        <v>4787</v>
      </c>
      <c r="K2714" s="1" t="s">
        <v>4730</v>
      </c>
      <c r="L2714" s="1" t="s">
        <v>32</v>
      </c>
      <c r="M2714" s="1" t="s">
        <v>9</v>
      </c>
    </row>
    <row r="2715" spans="1:13">
      <c r="A2715" s="1">
        <v>100014799</v>
      </c>
      <c r="B2715" s="1" t="s">
        <v>587</v>
      </c>
      <c r="C2715" s="1" t="s">
        <v>4778</v>
      </c>
      <c r="D2715" s="1" t="s">
        <v>12</v>
      </c>
      <c r="E2715" s="1" t="s">
        <v>11</v>
      </c>
      <c r="F2715" s="1" t="s">
        <v>12</v>
      </c>
      <c r="G2715" s="1" t="s">
        <v>6053</v>
      </c>
      <c r="H2715" s="1">
        <v>100014799</v>
      </c>
      <c r="I2715" s="1">
        <v>1</v>
      </c>
      <c r="J2715" s="1" t="s">
        <v>4788</v>
      </c>
      <c r="K2715" s="1" t="s">
        <v>4730</v>
      </c>
      <c r="L2715" s="1" t="s">
        <v>32</v>
      </c>
      <c r="M2715" s="1" t="s">
        <v>9</v>
      </c>
    </row>
    <row r="2716" spans="1:13">
      <c r="A2716" s="1">
        <v>100014803</v>
      </c>
      <c r="B2716" s="1" t="s">
        <v>587</v>
      </c>
      <c r="C2716" s="1" t="s">
        <v>4778</v>
      </c>
      <c r="D2716" s="1" t="s">
        <v>12</v>
      </c>
      <c r="E2716" s="1" t="s">
        <v>11</v>
      </c>
      <c r="F2716" s="1" t="s">
        <v>12</v>
      </c>
      <c r="G2716" s="1" t="s">
        <v>6053</v>
      </c>
      <c r="H2716" s="1">
        <v>100014803</v>
      </c>
      <c r="I2716" s="1">
        <v>1</v>
      </c>
      <c r="J2716" s="1" t="s">
        <v>4789</v>
      </c>
      <c r="K2716" s="1" t="s">
        <v>4730</v>
      </c>
      <c r="L2716" s="1" t="s">
        <v>32</v>
      </c>
      <c r="M2716" s="1" t="s">
        <v>9</v>
      </c>
    </row>
    <row r="2717" spans="1:13">
      <c r="A2717" s="1">
        <v>100014813</v>
      </c>
      <c r="B2717" s="1" t="s">
        <v>587</v>
      </c>
      <c r="C2717" s="1" t="s">
        <v>4778</v>
      </c>
      <c r="D2717" s="1" t="s">
        <v>12</v>
      </c>
      <c r="E2717" s="1" t="s">
        <v>11</v>
      </c>
      <c r="F2717" s="1" t="s">
        <v>12</v>
      </c>
      <c r="G2717" s="1" t="s">
        <v>6053</v>
      </c>
      <c r="H2717" s="1">
        <v>100014813</v>
      </c>
      <c r="I2717" s="1">
        <v>1</v>
      </c>
      <c r="J2717" s="1" t="s">
        <v>4790</v>
      </c>
      <c r="K2717" s="1" t="s">
        <v>4730</v>
      </c>
      <c r="L2717" s="1" t="s">
        <v>32</v>
      </c>
      <c r="M2717" s="1" t="s">
        <v>9</v>
      </c>
    </row>
    <row r="2718" spans="1:13">
      <c r="A2718" s="1">
        <v>100014817</v>
      </c>
      <c r="B2718" s="1" t="s">
        <v>587</v>
      </c>
      <c r="C2718" s="1" t="s">
        <v>4778</v>
      </c>
      <c r="D2718" s="1" t="s">
        <v>4791</v>
      </c>
      <c r="E2718" s="1" t="s">
        <v>20</v>
      </c>
      <c r="F2718" s="1" t="s">
        <v>72</v>
      </c>
      <c r="G2718" s="1" t="s">
        <v>6053</v>
      </c>
      <c r="H2718" s="1">
        <v>100014817</v>
      </c>
      <c r="I2718" s="1">
        <v>3</v>
      </c>
      <c r="J2718" s="1" t="s">
        <v>4792</v>
      </c>
      <c r="K2718" s="1" t="s">
        <v>4702</v>
      </c>
      <c r="L2718" s="1" t="s">
        <v>15</v>
      </c>
      <c r="M2718" s="1" t="s">
        <v>9</v>
      </c>
    </row>
    <row r="2719" spans="1:13">
      <c r="A2719" s="1">
        <v>100014821</v>
      </c>
      <c r="B2719" s="1" t="s">
        <v>587</v>
      </c>
      <c r="C2719" s="1" t="s">
        <v>4778</v>
      </c>
      <c r="D2719" s="1" t="s">
        <v>12</v>
      </c>
      <c r="E2719" s="1" t="s">
        <v>11</v>
      </c>
      <c r="F2719" s="1" t="s">
        <v>12</v>
      </c>
      <c r="G2719" s="1" t="s">
        <v>6053</v>
      </c>
      <c r="H2719" s="1">
        <v>100014821</v>
      </c>
      <c r="I2719" s="1">
        <v>2</v>
      </c>
      <c r="J2719" s="1" t="s">
        <v>4793</v>
      </c>
      <c r="K2719" s="1" t="s">
        <v>4730</v>
      </c>
      <c r="L2719" s="1" t="s">
        <v>32</v>
      </c>
      <c r="M2719" s="1" t="s">
        <v>9</v>
      </c>
    </row>
    <row r="2720" spans="1:13">
      <c r="A2720" s="1">
        <v>100014824</v>
      </c>
      <c r="B2720" s="1" t="s">
        <v>587</v>
      </c>
      <c r="C2720" s="1" t="s">
        <v>4778</v>
      </c>
      <c r="D2720" s="1" t="s">
        <v>4794</v>
      </c>
      <c r="E2720" s="1" t="s">
        <v>11</v>
      </c>
      <c r="F2720" s="1" t="s">
        <v>12</v>
      </c>
      <c r="G2720" s="1" t="s">
        <v>6053</v>
      </c>
      <c r="H2720" s="1">
        <v>100014824</v>
      </c>
      <c r="I2720" s="1">
        <v>1</v>
      </c>
      <c r="J2720" s="1" t="s">
        <v>4795</v>
      </c>
      <c r="K2720" s="1" t="s">
        <v>3759</v>
      </c>
      <c r="L2720" s="1" t="s">
        <v>39</v>
      </c>
      <c r="M2720" s="1" t="s">
        <v>9</v>
      </c>
    </row>
    <row r="2721" spans="1:13">
      <c r="A2721" s="1">
        <v>100014831</v>
      </c>
      <c r="B2721" s="1" t="s">
        <v>587</v>
      </c>
      <c r="C2721" s="1" t="s">
        <v>4778</v>
      </c>
      <c r="D2721" s="1" t="s">
        <v>46</v>
      </c>
      <c r="E2721" s="1" t="s">
        <v>2</v>
      </c>
      <c r="F2721" s="1" t="s">
        <v>46</v>
      </c>
      <c r="G2721" s="1" t="s">
        <v>6053</v>
      </c>
      <c r="H2721" s="1">
        <v>100014831</v>
      </c>
      <c r="I2721" s="1">
        <v>1</v>
      </c>
      <c r="J2721" s="1" t="s">
        <v>4796</v>
      </c>
      <c r="K2721" s="1" t="s">
        <v>4700</v>
      </c>
      <c r="L2721" s="1" t="s">
        <v>8</v>
      </c>
      <c r="M2721" s="1" t="s">
        <v>9</v>
      </c>
    </row>
    <row r="2722" spans="1:13">
      <c r="A2722" s="1">
        <v>100014838</v>
      </c>
      <c r="B2722" s="1" t="s">
        <v>587</v>
      </c>
      <c r="C2722" s="1" t="s">
        <v>4778</v>
      </c>
      <c r="D2722" s="1" t="s">
        <v>171</v>
      </c>
      <c r="E2722" s="1" t="s">
        <v>27</v>
      </c>
      <c r="F2722" s="1" t="s">
        <v>18</v>
      </c>
      <c r="G2722" s="1" t="s">
        <v>6053</v>
      </c>
      <c r="H2722" s="1">
        <v>100014838</v>
      </c>
      <c r="I2722" s="1">
        <v>1</v>
      </c>
      <c r="J2722" s="1" t="s">
        <v>4797</v>
      </c>
      <c r="K2722" s="1" t="s">
        <v>4798</v>
      </c>
      <c r="L2722" s="1" t="s">
        <v>44</v>
      </c>
      <c r="M2722" s="1" t="s">
        <v>9</v>
      </c>
    </row>
    <row r="2723" spans="1:13">
      <c r="A2723" s="1">
        <v>100014840</v>
      </c>
      <c r="B2723" s="1" t="s">
        <v>587</v>
      </c>
      <c r="C2723" s="1" t="s">
        <v>4778</v>
      </c>
      <c r="D2723" s="1" t="s">
        <v>12</v>
      </c>
      <c r="E2723" s="1" t="s">
        <v>11</v>
      </c>
      <c r="F2723" s="1" t="s">
        <v>12</v>
      </c>
      <c r="G2723" s="1" t="s">
        <v>6053</v>
      </c>
      <c r="H2723" s="1">
        <v>100014840</v>
      </c>
      <c r="I2723" s="1">
        <v>1</v>
      </c>
      <c r="J2723" s="1" t="s">
        <v>4799</v>
      </c>
      <c r="K2723" s="1" t="s">
        <v>4730</v>
      </c>
      <c r="L2723" s="1" t="s">
        <v>32</v>
      </c>
      <c r="M2723" s="1" t="s">
        <v>9</v>
      </c>
    </row>
    <row r="2724" spans="1:13">
      <c r="A2724" s="1">
        <v>100014844</v>
      </c>
      <c r="B2724" s="1" t="s">
        <v>587</v>
      </c>
      <c r="C2724" s="1" t="s">
        <v>4778</v>
      </c>
      <c r="D2724" s="1" t="s">
        <v>12</v>
      </c>
      <c r="E2724" s="1" t="s">
        <v>11</v>
      </c>
      <c r="F2724" s="1" t="s">
        <v>12</v>
      </c>
      <c r="G2724" s="1" t="s">
        <v>6053</v>
      </c>
      <c r="H2724" s="1">
        <v>100014844</v>
      </c>
      <c r="I2724" s="1">
        <v>1</v>
      </c>
      <c r="J2724" s="1" t="s">
        <v>4800</v>
      </c>
      <c r="K2724" s="1" t="s">
        <v>4730</v>
      </c>
      <c r="L2724" s="1" t="s">
        <v>32</v>
      </c>
      <c r="M2724" s="1" t="s">
        <v>9</v>
      </c>
    </row>
    <row r="2725" spans="1:13">
      <c r="A2725" s="1">
        <v>100014863</v>
      </c>
      <c r="B2725" s="1" t="s">
        <v>587</v>
      </c>
      <c r="C2725" s="1" t="s">
        <v>4778</v>
      </c>
      <c r="D2725" s="1" t="s">
        <v>4801</v>
      </c>
      <c r="E2725" s="1" t="s">
        <v>126</v>
      </c>
      <c r="F2725" s="1" t="s">
        <v>127</v>
      </c>
      <c r="G2725" s="1" t="s">
        <v>6053</v>
      </c>
      <c r="H2725" s="1">
        <v>100014863</v>
      </c>
      <c r="I2725" s="1">
        <v>1</v>
      </c>
      <c r="J2725" s="1" t="s">
        <v>4802</v>
      </c>
      <c r="K2725" s="1" t="s">
        <v>4803</v>
      </c>
      <c r="L2725" s="1" t="s">
        <v>44</v>
      </c>
      <c r="M2725" s="1" t="s">
        <v>9</v>
      </c>
    </row>
    <row r="2726" spans="1:13">
      <c r="A2726" s="1">
        <v>100014867</v>
      </c>
      <c r="B2726" s="1" t="s">
        <v>587</v>
      </c>
      <c r="C2726" s="1" t="s">
        <v>4778</v>
      </c>
      <c r="D2726" s="1" t="s">
        <v>12</v>
      </c>
      <c r="E2726" s="1" t="s">
        <v>11</v>
      </c>
      <c r="F2726" s="1" t="s">
        <v>12</v>
      </c>
      <c r="G2726" s="1" t="s">
        <v>6053</v>
      </c>
      <c r="H2726" s="1">
        <v>100014867</v>
      </c>
      <c r="I2726" s="1">
        <v>1</v>
      </c>
      <c r="J2726" s="1" t="s">
        <v>4804</v>
      </c>
      <c r="K2726" s="1" t="s">
        <v>4730</v>
      </c>
      <c r="L2726" s="1" t="s">
        <v>32</v>
      </c>
      <c r="M2726" s="1" t="s">
        <v>9</v>
      </c>
    </row>
    <row r="2727" spans="1:13">
      <c r="A2727" s="1">
        <v>100014879</v>
      </c>
      <c r="B2727" s="1" t="s">
        <v>587</v>
      </c>
      <c r="C2727" s="1" t="s">
        <v>4778</v>
      </c>
      <c r="D2727" s="1" t="s">
        <v>150</v>
      </c>
      <c r="E2727" s="1" t="s">
        <v>11</v>
      </c>
      <c r="F2727" s="1" t="s">
        <v>12</v>
      </c>
      <c r="G2727" s="1" t="s">
        <v>6053</v>
      </c>
      <c r="H2727" s="1">
        <v>100014879</v>
      </c>
      <c r="I2727" s="1">
        <v>2</v>
      </c>
      <c r="J2727" s="1" t="s">
        <v>4805</v>
      </c>
      <c r="K2727" s="1" t="s">
        <v>4806</v>
      </c>
      <c r="L2727" s="1" t="s">
        <v>44</v>
      </c>
      <c r="M2727" s="1" t="s">
        <v>9</v>
      </c>
    </row>
    <row r="2728" spans="1:13">
      <c r="A2728" s="1">
        <v>100014881</v>
      </c>
      <c r="B2728" s="1" t="s">
        <v>587</v>
      </c>
      <c r="C2728" s="1" t="s">
        <v>4778</v>
      </c>
      <c r="D2728" s="1" t="s">
        <v>12</v>
      </c>
      <c r="E2728" s="1" t="s">
        <v>11</v>
      </c>
      <c r="F2728" s="1" t="s">
        <v>12</v>
      </c>
      <c r="G2728" s="1" t="s">
        <v>6053</v>
      </c>
      <c r="H2728" s="1">
        <v>100014881</v>
      </c>
      <c r="I2728" s="1">
        <v>1</v>
      </c>
      <c r="J2728" s="1" t="s">
        <v>4807</v>
      </c>
      <c r="K2728" s="1" t="s">
        <v>4730</v>
      </c>
      <c r="L2728" s="1" t="s">
        <v>32</v>
      </c>
      <c r="M2728" s="1" t="s">
        <v>9</v>
      </c>
    </row>
    <row r="2729" spans="1:13">
      <c r="A2729" s="1">
        <v>100014886</v>
      </c>
      <c r="B2729" s="1" t="s">
        <v>587</v>
      </c>
      <c r="C2729" s="1" t="s">
        <v>4778</v>
      </c>
      <c r="D2729" s="1" t="s">
        <v>18</v>
      </c>
      <c r="E2729" s="1" t="s">
        <v>27</v>
      </c>
      <c r="F2729" s="1" t="s">
        <v>18</v>
      </c>
      <c r="G2729" s="1" t="s">
        <v>6053</v>
      </c>
      <c r="H2729" s="1">
        <v>100014886</v>
      </c>
      <c r="I2729" s="1">
        <v>1</v>
      </c>
      <c r="J2729" s="1" t="s">
        <v>4808</v>
      </c>
      <c r="K2729" s="1" t="s">
        <v>4702</v>
      </c>
      <c r="L2729" s="1" t="s">
        <v>15</v>
      </c>
      <c r="M2729" s="1" t="s">
        <v>9</v>
      </c>
    </row>
    <row r="2730" spans="1:13">
      <c r="A2730" s="1">
        <v>100014889</v>
      </c>
      <c r="B2730" s="1" t="s">
        <v>587</v>
      </c>
      <c r="C2730" s="1" t="s">
        <v>4778</v>
      </c>
      <c r="D2730" s="1" t="s">
        <v>2641</v>
      </c>
      <c r="E2730" s="1" t="s">
        <v>2</v>
      </c>
      <c r="F2730" s="1" t="s">
        <v>81</v>
      </c>
      <c r="G2730" s="1" t="s">
        <v>6053</v>
      </c>
      <c r="H2730" s="1">
        <v>100014889</v>
      </c>
      <c r="I2730" s="1">
        <v>2</v>
      </c>
      <c r="J2730" s="1" t="s">
        <v>4809</v>
      </c>
      <c r="K2730" s="1" t="s">
        <v>4700</v>
      </c>
      <c r="L2730" s="1" t="s">
        <v>8</v>
      </c>
      <c r="M2730" s="1" t="s">
        <v>339</v>
      </c>
    </row>
    <row r="2731" spans="1:13">
      <c r="A2731" s="1">
        <v>100014891</v>
      </c>
      <c r="B2731" s="1" t="s">
        <v>587</v>
      </c>
      <c r="C2731" s="1" t="s">
        <v>4778</v>
      </c>
      <c r="D2731" s="1" t="s">
        <v>97</v>
      </c>
      <c r="E2731" s="1" t="s">
        <v>96</v>
      </c>
      <c r="F2731" s="1" t="s">
        <v>97</v>
      </c>
      <c r="G2731" s="1" t="s">
        <v>6053</v>
      </c>
      <c r="H2731" s="1">
        <v>100014891</v>
      </c>
      <c r="I2731" s="1">
        <v>1</v>
      </c>
      <c r="J2731" s="1" t="s">
        <v>4805</v>
      </c>
      <c r="K2731" s="1" t="s">
        <v>4702</v>
      </c>
      <c r="L2731" s="1" t="s">
        <v>15</v>
      </c>
      <c r="M2731" s="1" t="s">
        <v>9</v>
      </c>
    </row>
    <row r="2732" spans="1:13">
      <c r="A2732" s="1">
        <v>100014896</v>
      </c>
      <c r="B2732" s="1" t="s">
        <v>587</v>
      </c>
      <c r="C2732" s="1" t="s">
        <v>4778</v>
      </c>
      <c r="D2732" s="1" t="s">
        <v>150</v>
      </c>
      <c r="E2732" s="1" t="s">
        <v>11</v>
      </c>
      <c r="F2732" s="1" t="s">
        <v>12</v>
      </c>
      <c r="G2732" s="1" t="s">
        <v>6053</v>
      </c>
      <c r="H2732" s="1">
        <v>100014896</v>
      </c>
      <c r="I2732" s="1">
        <v>1</v>
      </c>
      <c r="J2732" s="1" t="s">
        <v>4810</v>
      </c>
      <c r="K2732" s="1" t="s">
        <v>4811</v>
      </c>
      <c r="L2732" s="1" t="s">
        <v>44</v>
      </c>
      <c r="M2732" s="1" t="s">
        <v>9</v>
      </c>
    </row>
    <row r="2733" spans="1:13">
      <c r="A2733" s="1">
        <v>100014897</v>
      </c>
      <c r="B2733" s="1" t="s">
        <v>587</v>
      </c>
      <c r="C2733" s="1" t="s">
        <v>4778</v>
      </c>
      <c r="D2733" s="1" t="s">
        <v>12</v>
      </c>
      <c r="E2733" s="1" t="s">
        <v>11</v>
      </c>
      <c r="F2733" s="1" t="s">
        <v>12</v>
      </c>
      <c r="G2733" s="1" t="s">
        <v>6053</v>
      </c>
      <c r="H2733" s="1">
        <v>100014897</v>
      </c>
      <c r="I2733" s="1">
        <v>1</v>
      </c>
      <c r="J2733" s="1" t="s">
        <v>4810</v>
      </c>
      <c r="K2733" s="1" t="s">
        <v>4730</v>
      </c>
      <c r="L2733" s="1" t="s">
        <v>32</v>
      </c>
      <c r="M2733" s="1" t="s">
        <v>9</v>
      </c>
    </row>
    <row r="2734" spans="1:13">
      <c r="A2734" s="1">
        <v>100014904</v>
      </c>
      <c r="B2734" s="1" t="s">
        <v>587</v>
      </c>
      <c r="C2734" s="1" t="s">
        <v>4814</v>
      </c>
      <c r="D2734" s="1" t="s">
        <v>4812</v>
      </c>
      <c r="E2734" s="1" t="s">
        <v>24</v>
      </c>
      <c r="F2734" s="1" t="s">
        <v>64</v>
      </c>
      <c r="G2734" s="1" t="s">
        <v>6053</v>
      </c>
      <c r="H2734" s="1">
        <v>100014904</v>
      </c>
      <c r="I2734" s="1">
        <v>1</v>
      </c>
      <c r="J2734" s="1" t="s">
        <v>4813</v>
      </c>
      <c r="K2734" s="1" t="s">
        <v>4702</v>
      </c>
      <c r="L2734" s="1" t="s">
        <v>15</v>
      </c>
      <c r="M2734" s="1" t="s">
        <v>9</v>
      </c>
    </row>
    <row r="2735" spans="1:13">
      <c r="A2735" s="1">
        <v>100014909</v>
      </c>
      <c r="B2735" s="1" t="s">
        <v>587</v>
      </c>
      <c r="C2735" s="1" t="s">
        <v>4814</v>
      </c>
      <c r="D2735" s="1" t="s">
        <v>12</v>
      </c>
      <c r="E2735" s="1" t="s">
        <v>11</v>
      </c>
      <c r="F2735" s="1" t="s">
        <v>12</v>
      </c>
      <c r="G2735" s="1" t="s">
        <v>6053</v>
      </c>
      <c r="H2735" s="1">
        <v>100014909</v>
      </c>
      <c r="I2735" s="1">
        <v>1</v>
      </c>
      <c r="J2735" s="1" t="s">
        <v>4815</v>
      </c>
      <c r="K2735" s="1" t="s">
        <v>4730</v>
      </c>
      <c r="L2735" s="1" t="s">
        <v>32</v>
      </c>
      <c r="M2735" s="1" t="s">
        <v>9</v>
      </c>
    </row>
    <row r="2736" spans="1:13">
      <c r="A2736" s="1">
        <v>100014912</v>
      </c>
      <c r="B2736" s="1" t="s">
        <v>587</v>
      </c>
      <c r="C2736" s="1" t="s">
        <v>4814</v>
      </c>
      <c r="D2736" s="1" t="s">
        <v>4816</v>
      </c>
      <c r="E2736" s="1" t="s">
        <v>27</v>
      </c>
      <c r="F2736" s="1" t="s">
        <v>18</v>
      </c>
      <c r="G2736" s="1" t="s">
        <v>6053</v>
      </c>
      <c r="H2736" s="1">
        <v>100014912</v>
      </c>
      <c r="I2736" s="1">
        <v>1</v>
      </c>
      <c r="J2736" s="1" t="s">
        <v>4817</v>
      </c>
      <c r="K2736" s="1" t="s">
        <v>3759</v>
      </c>
      <c r="L2736" s="1" t="s">
        <v>39</v>
      </c>
      <c r="M2736" s="1" t="s">
        <v>9</v>
      </c>
    </row>
    <row r="2737" spans="1:13">
      <c r="A2737" s="1">
        <v>100014917</v>
      </c>
      <c r="B2737" s="1" t="s">
        <v>587</v>
      </c>
      <c r="C2737" s="1" t="s">
        <v>586</v>
      </c>
      <c r="D2737" s="1" t="s">
        <v>153</v>
      </c>
      <c r="E2737" s="1" t="s">
        <v>20</v>
      </c>
      <c r="F2737" s="1" t="s">
        <v>72</v>
      </c>
      <c r="G2737" s="1" t="s">
        <v>6053</v>
      </c>
      <c r="H2737" s="1">
        <v>100014917</v>
      </c>
      <c r="I2737" s="1">
        <v>2</v>
      </c>
      <c r="J2737" s="1" t="s">
        <v>4818</v>
      </c>
      <c r="K2737" s="1" t="s">
        <v>4819</v>
      </c>
      <c r="L2737" s="1" t="s">
        <v>44</v>
      </c>
      <c r="M2737" s="1" t="s">
        <v>16</v>
      </c>
    </row>
    <row r="2738" spans="1:13">
      <c r="A2738" s="1">
        <v>100014920</v>
      </c>
      <c r="B2738" s="1" t="s">
        <v>587</v>
      </c>
      <c r="C2738" s="1" t="s">
        <v>4814</v>
      </c>
      <c r="D2738" s="1" t="s">
        <v>12</v>
      </c>
      <c r="E2738" s="1" t="s">
        <v>11</v>
      </c>
      <c r="F2738" s="1" t="s">
        <v>12</v>
      </c>
      <c r="G2738" s="1" t="s">
        <v>6053</v>
      </c>
      <c r="H2738" s="1">
        <v>100014920</v>
      </c>
      <c r="I2738" s="1">
        <v>1</v>
      </c>
      <c r="J2738" s="1" t="s">
        <v>4820</v>
      </c>
      <c r="K2738" s="1" t="s">
        <v>4730</v>
      </c>
      <c r="L2738" s="1" t="s">
        <v>32</v>
      </c>
      <c r="M2738" s="1" t="s">
        <v>9</v>
      </c>
    </row>
    <row r="2739" spans="1:13">
      <c r="A2739" s="1">
        <v>100014923</v>
      </c>
      <c r="B2739" s="1" t="s">
        <v>587</v>
      </c>
      <c r="C2739" s="1" t="s">
        <v>4814</v>
      </c>
      <c r="D2739" s="1" t="s">
        <v>12</v>
      </c>
      <c r="E2739" s="1" t="s">
        <v>11</v>
      </c>
      <c r="F2739" s="1" t="s">
        <v>12</v>
      </c>
      <c r="G2739" s="1" t="s">
        <v>6053</v>
      </c>
      <c r="H2739" s="1">
        <v>100014923</v>
      </c>
      <c r="I2739" s="1">
        <v>1</v>
      </c>
      <c r="J2739" s="1" t="s">
        <v>4821</v>
      </c>
      <c r="K2739" s="1" t="s">
        <v>4730</v>
      </c>
      <c r="L2739" s="1" t="s">
        <v>32</v>
      </c>
      <c r="M2739" s="1" t="s">
        <v>9</v>
      </c>
    </row>
    <row r="2740" spans="1:13">
      <c r="A2740" s="1">
        <v>100014932</v>
      </c>
      <c r="B2740" s="1" t="s">
        <v>587</v>
      </c>
      <c r="C2740" s="1" t="s">
        <v>4814</v>
      </c>
      <c r="D2740" s="1" t="s">
        <v>4822</v>
      </c>
      <c r="E2740" s="1" t="s">
        <v>11</v>
      </c>
      <c r="F2740" s="1" t="s">
        <v>12</v>
      </c>
      <c r="G2740" s="1" t="s">
        <v>6053</v>
      </c>
      <c r="H2740" s="1">
        <v>100014932</v>
      </c>
      <c r="I2740" s="1">
        <v>1</v>
      </c>
      <c r="J2740" s="1" t="s">
        <v>4823</v>
      </c>
      <c r="K2740" s="1" t="s">
        <v>4730</v>
      </c>
      <c r="L2740" s="1" t="s">
        <v>32</v>
      </c>
      <c r="M2740" s="1" t="s">
        <v>9</v>
      </c>
    </row>
    <row r="2741" spans="1:13">
      <c r="A2741" s="1">
        <v>100014938</v>
      </c>
      <c r="B2741" s="1" t="s">
        <v>587</v>
      </c>
      <c r="C2741" s="1" t="s">
        <v>4814</v>
      </c>
      <c r="D2741" s="1" t="s">
        <v>12</v>
      </c>
      <c r="E2741" s="1" t="s">
        <v>11</v>
      </c>
      <c r="F2741" s="1" t="s">
        <v>12</v>
      </c>
      <c r="G2741" s="1" t="s">
        <v>6053</v>
      </c>
      <c r="H2741" s="1">
        <v>100014938</v>
      </c>
      <c r="I2741" s="1">
        <v>1</v>
      </c>
      <c r="J2741" s="1" t="s">
        <v>4824</v>
      </c>
      <c r="K2741" s="1" t="s">
        <v>4730</v>
      </c>
      <c r="L2741" s="1" t="s">
        <v>32</v>
      </c>
      <c r="M2741" s="1" t="s">
        <v>9</v>
      </c>
    </row>
    <row r="2742" spans="1:13">
      <c r="A2742" s="1">
        <v>100014940</v>
      </c>
      <c r="B2742" s="1" t="s">
        <v>587</v>
      </c>
      <c r="C2742" s="1" t="s">
        <v>4814</v>
      </c>
      <c r="D2742" s="1" t="s">
        <v>4825</v>
      </c>
      <c r="E2742" s="1" t="s">
        <v>20</v>
      </c>
      <c r="F2742" s="1" t="s">
        <v>72</v>
      </c>
      <c r="G2742" s="1" t="s">
        <v>6053</v>
      </c>
      <c r="H2742" s="1">
        <v>100014940</v>
      </c>
      <c r="I2742" s="1">
        <v>1</v>
      </c>
      <c r="J2742" s="1" t="s">
        <v>4824</v>
      </c>
      <c r="K2742" s="1" t="s">
        <v>4826</v>
      </c>
      <c r="L2742" s="1" t="s">
        <v>44</v>
      </c>
      <c r="M2742" s="1" t="s">
        <v>9</v>
      </c>
    </row>
    <row r="2743" spans="1:13">
      <c r="A2743" s="1">
        <v>100014955</v>
      </c>
      <c r="B2743" s="1" t="s">
        <v>587</v>
      </c>
      <c r="C2743" s="1" t="s">
        <v>586</v>
      </c>
      <c r="D2743" s="1" t="s">
        <v>12</v>
      </c>
      <c r="E2743" s="1" t="s">
        <v>11</v>
      </c>
      <c r="F2743" s="1" t="s">
        <v>12</v>
      </c>
      <c r="G2743" s="1" t="s">
        <v>6053</v>
      </c>
      <c r="H2743" s="1">
        <v>100014955</v>
      </c>
      <c r="I2743" s="1">
        <v>1</v>
      </c>
      <c r="J2743" s="1" t="s">
        <v>4827</v>
      </c>
      <c r="K2743" s="1" t="s">
        <v>4730</v>
      </c>
      <c r="L2743" s="1" t="s">
        <v>32</v>
      </c>
      <c r="M2743" s="1" t="s">
        <v>9</v>
      </c>
    </row>
    <row r="2744" spans="1:13">
      <c r="A2744" s="1">
        <v>100014960</v>
      </c>
      <c r="B2744" s="1" t="s">
        <v>587</v>
      </c>
      <c r="C2744" s="1" t="s">
        <v>586</v>
      </c>
      <c r="D2744" s="1" t="s">
        <v>1910</v>
      </c>
      <c r="E2744" s="1" t="s">
        <v>20</v>
      </c>
      <c r="F2744" s="1" t="s">
        <v>72</v>
      </c>
      <c r="G2744" s="1" t="s">
        <v>6053</v>
      </c>
      <c r="H2744" s="1">
        <v>100014960</v>
      </c>
      <c r="I2744" s="1">
        <v>1</v>
      </c>
      <c r="J2744" s="1" t="s">
        <v>4828</v>
      </c>
      <c r="K2744" s="1" t="s">
        <v>4702</v>
      </c>
      <c r="L2744" s="1" t="s">
        <v>15</v>
      </c>
      <c r="M2744" s="1" t="s">
        <v>9</v>
      </c>
    </row>
    <row r="2745" spans="1:13">
      <c r="A2745" s="1">
        <v>100014961</v>
      </c>
      <c r="B2745" s="1" t="s">
        <v>587</v>
      </c>
      <c r="C2745" s="1" t="s">
        <v>586</v>
      </c>
      <c r="D2745" s="1" t="s">
        <v>4829</v>
      </c>
      <c r="E2745" s="1" t="s">
        <v>2</v>
      </c>
      <c r="F2745" s="1" t="s">
        <v>189</v>
      </c>
      <c r="G2745" s="1" t="s">
        <v>6054</v>
      </c>
      <c r="H2745" s="1">
        <v>100014962</v>
      </c>
      <c r="I2745" s="1">
        <v>2</v>
      </c>
      <c r="J2745" s="1" t="s">
        <v>4830</v>
      </c>
      <c r="K2745" s="1" t="s">
        <v>4700</v>
      </c>
      <c r="L2745" s="1" t="s">
        <v>8</v>
      </c>
      <c r="M2745" s="1" t="s">
        <v>339</v>
      </c>
    </row>
    <row r="2746" spans="1:13">
      <c r="A2746" s="1">
        <v>100014962</v>
      </c>
      <c r="B2746" s="1" t="s">
        <v>587</v>
      </c>
      <c r="C2746" s="1" t="s">
        <v>586</v>
      </c>
      <c r="D2746" s="1" t="s">
        <v>191</v>
      </c>
      <c r="E2746" s="1" t="s">
        <v>192</v>
      </c>
      <c r="F2746" s="1" t="s">
        <v>193</v>
      </c>
      <c r="G2746" s="1" t="s">
        <v>6053</v>
      </c>
      <c r="H2746" s="1">
        <v>100014962</v>
      </c>
      <c r="I2746" s="1">
        <v>2</v>
      </c>
      <c r="J2746" s="1" t="s">
        <v>4830</v>
      </c>
      <c r="K2746" s="1" t="s">
        <v>4700</v>
      </c>
      <c r="L2746" s="1" t="s">
        <v>8</v>
      </c>
      <c r="M2746" s="1" t="s">
        <v>9</v>
      </c>
    </row>
    <row r="2747" spans="1:13">
      <c r="A2747" s="1">
        <v>100014964</v>
      </c>
      <c r="B2747" s="1" t="s">
        <v>587</v>
      </c>
      <c r="C2747" s="1" t="s">
        <v>586</v>
      </c>
      <c r="D2747" s="1" t="s">
        <v>18</v>
      </c>
      <c r="E2747" s="1" t="s">
        <v>27</v>
      </c>
      <c r="F2747" s="1" t="s">
        <v>18</v>
      </c>
      <c r="G2747" s="1" t="s">
        <v>6053</v>
      </c>
      <c r="H2747" s="1">
        <v>100014964</v>
      </c>
      <c r="I2747" s="1">
        <v>1</v>
      </c>
      <c r="J2747" s="1" t="s">
        <v>4831</v>
      </c>
      <c r="K2747" s="1" t="s">
        <v>4702</v>
      </c>
      <c r="L2747" s="1" t="s">
        <v>15</v>
      </c>
      <c r="M2747" s="1" t="s">
        <v>9</v>
      </c>
    </row>
    <row r="2748" spans="1:13">
      <c r="A2748" s="1">
        <v>100014966</v>
      </c>
      <c r="B2748" s="1" t="s">
        <v>587</v>
      </c>
      <c r="C2748" s="1" t="s">
        <v>586</v>
      </c>
      <c r="D2748" s="1" t="s">
        <v>841</v>
      </c>
      <c r="E2748" s="1" t="s">
        <v>2</v>
      </c>
      <c r="F2748" s="1" t="s">
        <v>277</v>
      </c>
      <c r="G2748" s="1" t="s">
        <v>6054</v>
      </c>
      <c r="H2748" s="1">
        <v>100017528</v>
      </c>
      <c r="I2748" s="1">
        <v>4</v>
      </c>
      <c r="J2748" s="1" t="s">
        <v>4832</v>
      </c>
      <c r="K2748" s="1" t="s">
        <v>4700</v>
      </c>
      <c r="L2748" s="1" t="s">
        <v>8</v>
      </c>
      <c r="M2748" s="1" t="s">
        <v>9</v>
      </c>
    </row>
    <row r="2749" spans="1:13">
      <c r="A2749" s="1">
        <v>100014967</v>
      </c>
      <c r="B2749" s="1" t="s">
        <v>587</v>
      </c>
      <c r="C2749" s="1" t="s">
        <v>586</v>
      </c>
      <c r="D2749" s="1" t="s">
        <v>1451</v>
      </c>
      <c r="E2749" s="1" t="s">
        <v>2</v>
      </c>
      <c r="F2749" s="1" t="s">
        <v>1452</v>
      </c>
      <c r="G2749" s="1" t="s">
        <v>6054</v>
      </c>
      <c r="H2749" s="1">
        <v>100017528</v>
      </c>
      <c r="I2749" s="1">
        <v>4</v>
      </c>
      <c r="J2749" s="1" t="s">
        <v>4832</v>
      </c>
      <c r="K2749" s="1" t="s">
        <v>4700</v>
      </c>
      <c r="L2749" s="1" t="s">
        <v>8</v>
      </c>
      <c r="M2749" s="1" t="s">
        <v>9</v>
      </c>
    </row>
    <row r="2750" spans="1:13">
      <c r="A2750" s="1">
        <v>100014969</v>
      </c>
      <c r="B2750" s="1" t="s">
        <v>587</v>
      </c>
      <c r="C2750" s="1" t="s">
        <v>586</v>
      </c>
      <c r="D2750" s="1" t="s">
        <v>206</v>
      </c>
      <c r="E2750" s="1" t="s">
        <v>20</v>
      </c>
      <c r="F2750" s="1" t="s">
        <v>72</v>
      </c>
      <c r="G2750" s="1" t="s">
        <v>6053</v>
      </c>
      <c r="H2750" s="1">
        <v>100014969</v>
      </c>
      <c r="I2750" s="1">
        <v>1</v>
      </c>
      <c r="J2750" s="1" t="s">
        <v>4833</v>
      </c>
      <c r="K2750" s="1" t="s">
        <v>4702</v>
      </c>
      <c r="L2750" s="1" t="s">
        <v>15</v>
      </c>
      <c r="M2750" s="1" t="s">
        <v>9</v>
      </c>
    </row>
    <row r="2751" spans="1:13">
      <c r="A2751" s="1">
        <v>100014971</v>
      </c>
      <c r="B2751" s="1" t="s">
        <v>587</v>
      </c>
      <c r="C2751" s="1" t="s">
        <v>586</v>
      </c>
      <c r="D2751" s="1" t="s">
        <v>12</v>
      </c>
      <c r="E2751" s="1" t="s">
        <v>11</v>
      </c>
      <c r="F2751" s="1" t="s">
        <v>12</v>
      </c>
      <c r="G2751" s="1" t="s">
        <v>6053</v>
      </c>
      <c r="H2751" s="1">
        <v>100014971</v>
      </c>
      <c r="I2751" s="1">
        <v>1</v>
      </c>
      <c r="J2751" s="1" t="s">
        <v>4834</v>
      </c>
      <c r="K2751" s="1" t="s">
        <v>4730</v>
      </c>
      <c r="L2751" s="1" t="s">
        <v>32</v>
      </c>
      <c r="M2751" s="1" t="s">
        <v>9</v>
      </c>
    </row>
    <row r="2752" spans="1:13">
      <c r="A2752" s="1">
        <v>100014975</v>
      </c>
      <c r="B2752" s="1" t="s">
        <v>587</v>
      </c>
      <c r="C2752" s="1" t="s">
        <v>586</v>
      </c>
      <c r="D2752" s="1" t="s">
        <v>203</v>
      </c>
      <c r="E2752" s="1" t="s">
        <v>20</v>
      </c>
      <c r="F2752" s="1" t="s">
        <v>203</v>
      </c>
      <c r="G2752" s="1" t="s">
        <v>6053</v>
      </c>
      <c r="H2752" s="1">
        <v>100014975</v>
      </c>
      <c r="I2752" s="1">
        <v>1</v>
      </c>
      <c r="J2752" s="1" t="s">
        <v>4835</v>
      </c>
      <c r="K2752" s="1" t="s">
        <v>4702</v>
      </c>
      <c r="L2752" s="1" t="s">
        <v>15</v>
      </c>
      <c r="M2752" s="1" t="s">
        <v>9</v>
      </c>
    </row>
    <row r="2753" spans="1:13">
      <c r="A2753" s="1">
        <v>100014976</v>
      </c>
      <c r="B2753" s="1" t="s">
        <v>587</v>
      </c>
      <c r="C2753" s="1" t="s">
        <v>586</v>
      </c>
      <c r="D2753" s="1" t="s">
        <v>4836</v>
      </c>
      <c r="E2753" s="1" t="s">
        <v>20</v>
      </c>
      <c r="F2753" s="1" t="s">
        <v>72</v>
      </c>
      <c r="G2753" s="1" t="s">
        <v>6053</v>
      </c>
      <c r="H2753" s="1">
        <v>100014976</v>
      </c>
      <c r="I2753" s="1">
        <v>1</v>
      </c>
      <c r="J2753" s="1" t="s">
        <v>4837</v>
      </c>
      <c r="K2753" s="1" t="s">
        <v>4740</v>
      </c>
      <c r="L2753" s="1" t="s">
        <v>39</v>
      </c>
      <c r="M2753" s="1" t="s">
        <v>16</v>
      </c>
    </row>
    <row r="2754" spans="1:13">
      <c r="A2754" s="1">
        <v>100014977</v>
      </c>
      <c r="B2754" s="1" t="s">
        <v>587</v>
      </c>
      <c r="C2754" s="1" t="s">
        <v>586</v>
      </c>
      <c r="D2754" s="1" t="s">
        <v>4838</v>
      </c>
      <c r="E2754" s="1" t="s">
        <v>20</v>
      </c>
      <c r="F2754" s="1" t="s">
        <v>72</v>
      </c>
      <c r="G2754" s="1" t="s">
        <v>6053</v>
      </c>
      <c r="H2754" s="1">
        <v>100014977</v>
      </c>
      <c r="I2754" s="1">
        <v>1</v>
      </c>
      <c r="J2754" s="1" t="s">
        <v>4839</v>
      </c>
      <c r="K2754" s="1" t="s">
        <v>4840</v>
      </c>
      <c r="L2754" s="1" t="s">
        <v>44</v>
      </c>
      <c r="M2754" s="1" t="s">
        <v>9</v>
      </c>
    </row>
    <row r="2755" spans="1:13">
      <c r="A2755" s="1">
        <v>100014978</v>
      </c>
      <c r="B2755" s="1" t="s">
        <v>587</v>
      </c>
      <c r="C2755" s="1" t="s">
        <v>586</v>
      </c>
      <c r="D2755" s="1" t="s">
        <v>1108</v>
      </c>
      <c r="E2755" s="1" t="s">
        <v>20</v>
      </c>
      <c r="F2755" s="1" t="s">
        <v>72</v>
      </c>
      <c r="G2755" s="1" t="s">
        <v>6053</v>
      </c>
      <c r="H2755" s="1">
        <v>100014978</v>
      </c>
      <c r="I2755" s="1">
        <v>4</v>
      </c>
      <c r="J2755" s="1" t="s">
        <v>4839</v>
      </c>
      <c r="K2755" s="1" t="s">
        <v>4702</v>
      </c>
      <c r="L2755" s="1" t="s">
        <v>15</v>
      </c>
      <c r="M2755" s="1" t="s">
        <v>9</v>
      </c>
    </row>
    <row r="2756" spans="1:13">
      <c r="A2756" s="1">
        <v>100014979</v>
      </c>
      <c r="B2756" s="1" t="s">
        <v>587</v>
      </c>
      <c r="C2756" s="1" t="s">
        <v>586</v>
      </c>
      <c r="D2756" s="1" t="s">
        <v>390</v>
      </c>
      <c r="E2756" s="1" t="s">
        <v>20</v>
      </c>
      <c r="F2756" s="1" t="s">
        <v>72</v>
      </c>
      <c r="G2756" s="1" t="s">
        <v>6053</v>
      </c>
      <c r="H2756" s="1">
        <v>100014979</v>
      </c>
      <c r="I2756" s="1">
        <v>13</v>
      </c>
      <c r="J2756" s="1" t="s">
        <v>4839</v>
      </c>
      <c r="K2756" s="1" t="s">
        <v>4702</v>
      </c>
      <c r="L2756" s="1" t="s">
        <v>15</v>
      </c>
      <c r="M2756" s="1" t="s">
        <v>9</v>
      </c>
    </row>
    <row r="2757" spans="1:13">
      <c r="A2757" s="1">
        <v>100014982</v>
      </c>
      <c r="B2757" s="1" t="s">
        <v>587</v>
      </c>
      <c r="C2757" s="1" t="s">
        <v>586</v>
      </c>
      <c r="D2757" s="1" t="s">
        <v>167</v>
      </c>
      <c r="E2757" s="1" t="s">
        <v>20</v>
      </c>
      <c r="F2757" s="1" t="s">
        <v>167</v>
      </c>
      <c r="G2757" s="1" t="s">
        <v>6053</v>
      </c>
      <c r="H2757" s="1">
        <v>100014982</v>
      </c>
      <c r="I2757" s="1">
        <v>1</v>
      </c>
      <c r="J2757" s="1" t="s">
        <v>4841</v>
      </c>
      <c r="K2757" s="1" t="s">
        <v>4702</v>
      </c>
      <c r="L2757" s="1" t="s">
        <v>15</v>
      </c>
      <c r="M2757" s="1" t="s">
        <v>16</v>
      </c>
    </row>
    <row r="2758" spans="1:13">
      <c r="A2758" s="1">
        <v>100014986</v>
      </c>
      <c r="B2758" s="1" t="s">
        <v>587</v>
      </c>
      <c r="C2758" s="1" t="s">
        <v>586</v>
      </c>
      <c r="D2758" s="1" t="s">
        <v>1069</v>
      </c>
      <c r="E2758" s="1" t="s">
        <v>20</v>
      </c>
      <c r="F2758" s="1" t="s">
        <v>72</v>
      </c>
      <c r="G2758" s="1" t="s">
        <v>6053</v>
      </c>
      <c r="H2758" s="1">
        <v>100014986</v>
      </c>
      <c r="I2758" s="1">
        <v>1</v>
      </c>
      <c r="J2758" s="1" t="s">
        <v>4842</v>
      </c>
      <c r="K2758" s="1" t="s">
        <v>4702</v>
      </c>
      <c r="L2758" s="1" t="s">
        <v>15</v>
      </c>
      <c r="M2758" s="1" t="s">
        <v>9</v>
      </c>
    </row>
    <row r="2759" spans="1:13">
      <c r="A2759" s="1">
        <v>100014987</v>
      </c>
      <c r="B2759" s="1" t="s">
        <v>587</v>
      </c>
      <c r="C2759" s="1" t="s">
        <v>586</v>
      </c>
      <c r="D2759" s="1" t="s">
        <v>230</v>
      </c>
      <c r="E2759" s="1" t="s">
        <v>20</v>
      </c>
      <c r="F2759" s="1" t="s">
        <v>72</v>
      </c>
      <c r="G2759" s="1" t="s">
        <v>6053</v>
      </c>
      <c r="H2759" s="1">
        <v>100014987</v>
      </c>
      <c r="I2759" s="1">
        <v>1</v>
      </c>
      <c r="J2759" s="1" t="s">
        <v>4843</v>
      </c>
      <c r="K2759" s="1" t="s">
        <v>4702</v>
      </c>
      <c r="L2759" s="1" t="s">
        <v>15</v>
      </c>
      <c r="M2759" s="1" t="s">
        <v>9</v>
      </c>
    </row>
    <row r="2760" spans="1:13">
      <c r="A2760" s="1">
        <v>100014996</v>
      </c>
      <c r="B2760" s="1" t="s">
        <v>587</v>
      </c>
      <c r="C2760" s="1" t="s">
        <v>586</v>
      </c>
      <c r="D2760" s="1" t="s">
        <v>4844</v>
      </c>
      <c r="E2760" s="1" t="s">
        <v>24</v>
      </c>
      <c r="F2760" s="1" t="s">
        <v>64</v>
      </c>
      <c r="G2760" s="1" t="s">
        <v>6053</v>
      </c>
      <c r="H2760" s="1">
        <v>100014996</v>
      </c>
      <c r="I2760" s="1">
        <v>1</v>
      </c>
      <c r="J2760" s="1" t="s">
        <v>4818</v>
      </c>
      <c r="K2760" s="1" t="s">
        <v>4819</v>
      </c>
      <c r="L2760" s="1" t="s">
        <v>44</v>
      </c>
      <c r="M2760" s="1" t="s">
        <v>16</v>
      </c>
    </row>
    <row r="2761" spans="1:13">
      <c r="A2761" s="1">
        <v>100014999</v>
      </c>
      <c r="B2761" s="1" t="s">
        <v>587</v>
      </c>
      <c r="C2761" s="1" t="s">
        <v>586</v>
      </c>
      <c r="D2761" s="1" t="s">
        <v>12</v>
      </c>
      <c r="E2761" s="1" t="s">
        <v>11</v>
      </c>
      <c r="F2761" s="1" t="s">
        <v>12</v>
      </c>
      <c r="G2761" s="1" t="s">
        <v>6053</v>
      </c>
      <c r="H2761" s="1">
        <v>100014999</v>
      </c>
      <c r="I2761" s="1">
        <v>1</v>
      </c>
      <c r="J2761" s="1" t="s">
        <v>4845</v>
      </c>
      <c r="K2761" s="1" t="s">
        <v>4730</v>
      </c>
      <c r="L2761" s="1" t="s">
        <v>32</v>
      </c>
      <c r="M2761" s="1" t="s">
        <v>9</v>
      </c>
    </row>
    <row r="2762" spans="1:13">
      <c r="A2762" s="1">
        <v>100015005</v>
      </c>
      <c r="B2762" s="1" t="s">
        <v>587</v>
      </c>
      <c r="C2762" s="1" t="s">
        <v>586</v>
      </c>
      <c r="D2762" s="1" t="s">
        <v>12</v>
      </c>
      <c r="E2762" s="1" t="s">
        <v>11</v>
      </c>
      <c r="F2762" s="1" t="s">
        <v>12</v>
      </c>
      <c r="G2762" s="1" t="s">
        <v>6053</v>
      </c>
      <c r="H2762" s="1">
        <v>100015005</v>
      </c>
      <c r="I2762" s="1">
        <v>1</v>
      </c>
      <c r="J2762" s="1" t="s">
        <v>4846</v>
      </c>
      <c r="K2762" s="1" t="s">
        <v>4730</v>
      </c>
      <c r="L2762" s="1" t="s">
        <v>32</v>
      </c>
      <c r="M2762" s="1" t="s">
        <v>9</v>
      </c>
    </row>
    <row r="2763" spans="1:13">
      <c r="A2763" s="1">
        <v>100015014</v>
      </c>
      <c r="B2763" s="1" t="s">
        <v>587</v>
      </c>
      <c r="C2763" s="1" t="s">
        <v>586</v>
      </c>
      <c r="D2763" s="1" t="s">
        <v>12</v>
      </c>
      <c r="E2763" s="1" t="s">
        <v>11</v>
      </c>
      <c r="F2763" s="1" t="s">
        <v>12</v>
      </c>
      <c r="G2763" s="1" t="s">
        <v>6053</v>
      </c>
      <c r="H2763" s="1">
        <v>100015014</v>
      </c>
      <c r="I2763" s="1">
        <v>1</v>
      </c>
      <c r="J2763" s="1" t="s">
        <v>4847</v>
      </c>
      <c r="K2763" s="1" t="s">
        <v>4730</v>
      </c>
      <c r="L2763" s="1" t="s">
        <v>32</v>
      </c>
      <c r="M2763" s="1" t="s">
        <v>9</v>
      </c>
    </row>
    <row r="2764" spans="1:13">
      <c r="A2764" s="1">
        <v>100015015</v>
      </c>
      <c r="B2764" s="1" t="s">
        <v>587</v>
      </c>
      <c r="C2764" s="1" t="s">
        <v>586</v>
      </c>
      <c r="D2764" s="1" t="s">
        <v>372</v>
      </c>
      <c r="E2764" s="1" t="s">
        <v>96</v>
      </c>
      <c r="F2764" s="1" t="s">
        <v>97</v>
      </c>
      <c r="G2764" s="1" t="s">
        <v>6053</v>
      </c>
      <c r="H2764" s="1">
        <v>100015015</v>
      </c>
      <c r="I2764" s="1">
        <v>1</v>
      </c>
      <c r="J2764" s="1" t="s">
        <v>4847</v>
      </c>
      <c r="K2764" s="1" t="s">
        <v>4848</v>
      </c>
      <c r="L2764" s="1" t="s">
        <v>44</v>
      </c>
      <c r="M2764" s="1" t="s">
        <v>9</v>
      </c>
    </row>
    <row r="2765" spans="1:13">
      <c r="A2765" s="1">
        <v>100015026</v>
      </c>
      <c r="B2765" s="1" t="s">
        <v>587</v>
      </c>
      <c r="C2765" s="1" t="s">
        <v>586</v>
      </c>
      <c r="D2765" s="1" t="s">
        <v>4849</v>
      </c>
      <c r="E2765" s="1" t="s">
        <v>11</v>
      </c>
      <c r="F2765" s="1" t="s">
        <v>12</v>
      </c>
      <c r="G2765" s="1" t="s">
        <v>6053</v>
      </c>
      <c r="H2765" s="1">
        <v>100015026</v>
      </c>
      <c r="I2765" s="1">
        <v>1</v>
      </c>
      <c r="J2765" s="1" t="s">
        <v>4850</v>
      </c>
      <c r="K2765" s="1" t="s">
        <v>3759</v>
      </c>
      <c r="L2765" s="1" t="s">
        <v>39</v>
      </c>
      <c r="M2765" s="1" t="s">
        <v>9</v>
      </c>
    </row>
    <row r="2766" spans="1:13">
      <c r="A2766" s="1">
        <v>100015034</v>
      </c>
      <c r="B2766" s="1" t="s">
        <v>587</v>
      </c>
      <c r="C2766" s="1" t="s">
        <v>586</v>
      </c>
      <c r="D2766" s="1" t="s">
        <v>12</v>
      </c>
      <c r="E2766" s="1" t="s">
        <v>11</v>
      </c>
      <c r="F2766" s="1" t="s">
        <v>12</v>
      </c>
      <c r="G2766" s="1" t="s">
        <v>6053</v>
      </c>
      <c r="H2766" s="1">
        <v>100015034</v>
      </c>
      <c r="I2766" s="1">
        <v>1</v>
      </c>
      <c r="J2766" s="1" t="s">
        <v>4851</v>
      </c>
      <c r="K2766" s="1" t="s">
        <v>4730</v>
      </c>
      <c r="L2766" s="1" t="s">
        <v>32</v>
      </c>
      <c r="M2766" s="1" t="s">
        <v>9</v>
      </c>
    </row>
    <row r="2767" spans="1:13">
      <c r="A2767" s="1">
        <v>100015035</v>
      </c>
      <c r="B2767" s="1" t="s">
        <v>587</v>
      </c>
      <c r="C2767" s="1" t="s">
        <v>586</v>
      </c>
      <c r="D2767" s="1" t="s">
        <v>120</v>
      </c>
      <c r="E2767" s="1" t="s">
        <v>20</v>
      </c>
      <c r="F2767" s="1" t="s">
        <v>72</v>
      </c>
      <c r="G2767" s="1" t="s">
        <v>6053</v>
      </c>
      <c r="H2767" s="1">
        <v>100015035</v>
      </c>
      <c r="I2767" s="1">
        <v>1</v>
      </c>
      <c r="J2767" s="1" t="s">
        <v>4851</v>
      </c>
      <c r="K2767" s="1" t="s">
        <v>4852</v>
      </c>
      <c r="L2767" s="1" t="s">
        <v>44</v>
      </c>
      <c r="M2767" s="1" t="s">
        <v>9</v>
      </c>
    </row>
    <row r="2768" spans="1:13">
      <c r="A2768" s="1">
        <v>100015038</v>
      </c>
      <c r="B2768" s="1" t="s">
        <v>587</v>
      </c>
      <c r="C2768" s="1" t="s">
        <v>586</v>
      </c>
      <c r="D2768" s="1" t="s">
        <v>150</v>
      </c>
      <c r="E2768" s="1" t="s">
        <v>11</v>
      </c>
      <c r="F2768" s="1" t="s">
        <v>12</v>
      </c>
      <c r="G2768" s="1" t="s">
        <v>6053</v>
      </c>
      <c r="H2768" s="1">
        <v>100015038</v>
      </c>
      <c r="I2768" s="1">
        <v>1</v>
      </c>
      <c r="J2768" s="1" t="s">
        <v>4853</v>
      </c>
      <c r="K2768" s="1" t="s">
        <v>4854</v>
      </c>
      <c r="L2768" s="1" t="s">
        <v>44</v>
      </c>
      <c r="M2768" s="1" t="s">
        <v>9</v>
      </c>
    </row>
    <row r="2769" spans="1:13">
      <c r="A2769" s="1">
        <v>100015039</v>
      </c>
      <c r="B2769" s="1" t="s">
        <v>587</v>
      </c>
      <c r="C2769" s="1" t="s">
        <v>586</v>
      </c>
      <c r="D2769" s="1" t="s">
        <v>171</v>
      </c>
      <c r="E2769" s="1" t="s">
        <v>27</v>
      </c>
      <c r="F2769" s="1" t="s">
        <v>18</v>
      </c>
      <c r="G2769" s="1" t="s">
        <v>6053</v>
      </c>
      <c r="H2769" s="1">
        <v>100015039</v>
      </c>
      <c r="I2769" s="1">
        <v>1</v>
      </c>
      <c r="J2769" s="1" t="s">
        <v>4853</v>
      </c>
      <c r="K2769" s="1" t="s">
        <v>4854</v>
      </c>
      <c r="L2769" s="1" t="s">
        <v>44</v>
      </c>
      <c r="M2769" s="1" t="s">
        <v>9</v>
      </c>
    </row>
    <row r="2770" spans="1:13">
      <c r="A2770" s="1">
        <v>100015040</v>
      </c>
      <c r="B2770" s="1" t="s">
        <v>587</v>
      </c>
      <c r="C2770" s="1" t="s">
        <v>586</v>
      </c>
      <c r="D2770" s="1" t="s">
        <v>120</v>
      </c>
      <c r="E2770" s="1" t="s">
        <v>20</v>
      </c>
      <c r="F2770" s="1" t="s">
        <v>72</v>
      </c>
      <c r="G2770" s="1" t="s">
        <v>6053</v>
      </c>
      <c r="H2770" s="1">
        <v>100015040</v>
      </c>
      <c r="I2770" s="1">
        <v>1</v>
      </c>
      <c r="J2770" s="1" t="s">
        <v>4853</v>
      </c>
      <c r="K2770" s="1" t="s">
        <v>4854</v>
      </c>
      <c r="L2770" s="1" t="s">
        <v>44</v>
      </c>
      <c r="M2770" s="1" t="s">
        <v>9</v>
      </c>
    </row>
    <row r="2771" spans="1:13">
      <c r="A2771" s="1">
        <v>100015045</v>
      </c>
      <c r="B2771" s="1" t="s">
        <v>587</v>
      </c>
      <c r="C2771" s="1" t="s">
        <v>586</v>
      </c>
      <c r="D2771" s="1" t="s">
        <v>12</v>
      </c>
      <c r="E2771" s="1" t="s">
        <v>11</v>
      </c>
      <c r="F2771" s="1" t="s">
        <v>12</v>
      </c>
      <c r="G2771" s="1" t="s">
        <v>6053</v>
      </c>
      <c r="H2771" s="1">
        <v>100015045</v>
      </c>
      <c r="I2771" s="1">
        <v>1</v>
      </c>
      <c r="J2771" s="1" t="s">
        <v>4855</v>
      </c>
      <c r="K2771" s="1" t="s">
        <v>4730</v>
      </c>
      <c r="L2771" s="1" t="s">
        <v>32</v>
      </c>
      <c r="M2771" s="1" t="s">
        <v>9</v>
      </c>
    </row>
    <row r="2772" spans="1:13">
      <c r="A2772" s="1">
        <v>100015052</v>
      </c>
      <c r="B2772" s="1" t="s">
        <v>587</v>
      </c>
      <c r="C2772" s="1" t="s">
        <v>586</v>
      </c>
      <c r="D2772" s="1" t="s">
        <v>150</v>
      </c>
      <c r="E2772" s="1" t="s">
        <v>11</v>
      </c>
      <c r="F2772" s="1" t="s">
        <v>12</v>
      </c>
      <c r="G2772" s="1" t="s">
        <v>6053</v>
      </c>
      <c r="H2772" s="1">
        <v>100015052</v>
      </c>
      <c r="I2772" s="1">
        <v>1</v>
      </c>
      <c r="J2772" s="1" t="s">
        <v>4856</v>
      </c>
      <c r="K2772" s="1" t="s">
        <v>4857</v>
      </c>
      <c r="L2772" s="1" t="s">
        <v>44</v>
      </c>
      <c r="M2772" s="1" t="s">
        <v>9</v>
      </c>
    </row>
    <row r="2773" spans="1:13">
      <c r="A2773" s="1">
        <v>100015059</v>
      </c>
      <c r="B2773" s="1" t="s">
        <v>587</v>
      </c>
      <c r="C2773" s="1" t="s">
        <v>586</v>
      </c>
      <c r="D2773" s="1" t="s">
        <v>4858</v>
      </c>
      <c r="E2773" s="1" t="s">
        <v>11</v>
      </c>
      <c r="F2773" s="1" t="s">
        <v>12</v>
      </c>
      <c r="G2773" s="1" t="s">
        <v>6053</v>
      </c>
      <c r="H2773" s="1">
        <v>100015059</v>
      </c>
      <c r="I2773" s="1">
        <v>1</v>
      </c>
      <c r="J2773" s="1" t="s">
        <v>4859</v>
      </c>
      <c r="K2773" s="1" t="s">
        <v>4730</v>
      </c>
      <c r="L2773" s="1" t="s">
        <v>32</v>
      </c>
      <c r="M2773" s="1" t="s">
        <v>9</v>
      </c>
    </row>
    <row r="2774" spans="1:13">
      <c r="A2774" s="1">
        <v>100015064</v>
      </c>
      <c r="B2774" s="1" t="s">
        <v>587</v>
      </c>
      <c r="C2774" s="1" t="s">
        <v>586</v>
      </c>
      <c r="D2774" s="1" t="s">
        <v>100</v>
      </c>
      <c r="E2774" s="1" t="s">
        <v>20</v>
      </c>
      <c r="F2774" s="1" t="s">
        <v>100</v>
      </c>
      <c r="G2774" s="1" t="s">
        <v>6053</v>
      </c>
      <c r="H2774" s="1">
        <v>100015064</v>
      </c>
      <c r="I2774" s="1">
        <v>1</v>
      </c>
      <c r="J2774" s="1" t="s">
        <v>585</v>
      </c>
      <c r="K2774" s="1" t="s">
        <v>4702</v>
      </c>
      <c r="L2774" s="1" t="s">
        <v>15</v>
      </c>
      <c r="M2774" s="1" t="s">
        <v>9</v>
      </c>
    </row>
    <row r="2775" spans="1:13">
      <c r="A2775" s="1">
        <v>100015071</v>
      </c>
      <c r="B2775" s="1" t="s">
        <v>587</v>
      </c>
      <c r="C2775" s="1" t="s">
        <v>586</v>
      </c>
      <c r="D2775" s="1" t="s">
        <v>18</v>
      </c>
      <c r="E2775" s="1" t="s">
        <v>27</v>
      </c>
      <c r="F2775" s="1" t="s">
        <v>18</v>
      </c>
      <c r="G2775" s="1" t="s">
        <v>6053</v>
      </c>
      <c r="H2775" s="1">
        <v>100015071</v>
      </c>
      <c r="I2775" s="1">
        <v>1</v>
      </c>
      <c r="J2775" s="1" t="s">
        <v>4860</v>
      </c>
      <c r="K2775" s="1" t="s">
        <v>4702</v>
      </c>
      <c r="L2775" s="1" t="s">
        <v>15</v>
      </c>
      <c r="M2775" s="1" t="s">
        <v>9</v>
      </c>
    </row>
    <row r="2776" spans="1:13">
      <c r="A2776" s="1">
        <v>100015074</v>
      </c>
      <c r="B2776" s="1" t="s">
        <v>587</v>
      </c>
      <c r="C2776" s="1" t="s">
        <v>586</v>
      </c>
      <c r="D2776" s="1" t="s">
        <v>841</v>
      </c>
      <c r="E2776" s="1" t="s">
        <v>2</v>
      </c>
      <c r="F2776" s="1" t="s">
        <v>4861</v>
      </c>
      <c r="G2776" s="1" t="s">
        <v>6054</v>
      </c>
      <c r="H2776" s="1">
        <v>100017527</v>
      </c>
      <c r="I2776" s="1">
        <v>6</v>
      </c>
      <c r="J2776" s="1" t="s">
        <v>4862</v>
      </c>
      <c r="K2776" s="1" t="s">
        <v>4700</v>
      </c>
      <c r="L2776" s="1" t="s">
        <v>8</v>
      </c>
      <c r="M2776" s="1" t="s">
        <v>9</v>
      </c>
    </row>
    <row r="2777" spans="1:13">
      <c r="A2777" s="1">
        <v>100015076</v>
      </c>
      <c r="B2777" s="1" t="s">
        <v>587</v>
      </c>
      <c r="C2777" s="1" t="s">
        <v>586</v>
      </c>
      <c r="D2777" s="1" t="s">
        <v>4863</v>
      </c>
      <c r="E2777" s="1" t="s">
        <v>2</v>
      </c>
      <c r="F2777" s="1" t="s">
        <v>318</v>
      </c>
      <c r="G2777" s="1" t="s">
        <v>6054</v>
      </c>
      <c r="H2777" s="1">
        <v>100017527</v>
      </c>
      <c r="I2777" s="1">
        <v>6</v>
      </c>
      <c r="J2777" s="1" t="s">
        <v>4862</v>
      </c>
      <c r="K2777" s="1" t="s">
        <v>4700</v>
      </c>
      <c r="L2777" s="1" t="s">
        <v>8</v>
      </c>
      <c r="M2777" s="1" t="s">
        <v>9</v>
      </c>
    </row>
    <row r="2778" spans="1:13">
      <c r="A2778" s="1">
        <v>100015078</v>
      </c>
      <c r="B2778" s="1" t="s">
        <v>587</v>
      </c>
      <c r="C2778" s="1" t="s">
        <v>586</v>
      </c>
      <c r="D2778" s="1" t="s">
        <v>4864</v>
      </c>
      <c r="E2778" s="1" t="s">
        <v>2</v>
      </c>
      <c r="F2778" s="1" t="s">
        <v>311</v>
      </c>
      <c r="G2778" s="1" t="s">
        <v>6054</v>
      </c>
      <c r="H2778" s="1">
        <v>100017527</v>
      </c>
      <c r="I2778" s="1">
        <v>6</v>
      </c>
      <c r="J2778" s="1" t="s">
        <v>4862</v>
      </c>
      <c r="K2778" s="1" t="s">
        <v>4700</v>
      </c>
      <c r="L2778" s="1" t="s">
        <v>8</v>
      </c>
      <c r="M2778" s="1" t="s">
        <v>9</v>
      </c>
    </row>
    <row r="2779" spans="1:13">
      <c r="A2779" s="1">
        <v>100015079</v>
      </c>
      <c r="B2779" s="1" t="s">
        <v>587</v>
      </c>
      <c r="C2779" s="1" t="s">
        <v>586</v>
      </c>
      <c r="D2779" s="1" t="s">
        <v>1929</v>
      </c>
      <c r="E2779" s="1" t="s">
        <v>2</v>
      </c>
      <c r="F2779" s="1" t="s">
        <v>289</v>
      </c>
      <c r="G2779" s="1" t="s">
        <v>6054</v>
      </c>
      <c r="H2779" s="1">
        <v>100017527</v>
      </c>
      <c r="I2779" s="1">
        <v>6</v>
      </c>
      <c r="J2779" s="1" t="s">
        <v>4862</v>
      </c>
      <c r="K2779" s="1" t="s">
        <v>4700</v>
      </c>
      <c r="L2779" s="1" t="s">
        <v>8</v>
      </c>
      <c r="M2779" s="1" t="s">
        <v>9</v>
      </c>
    </row>
    <row r="2780" spans="1:13">
      <c r="A2780" s="1">
        <v>100015083</v>
      </c>
      <c r="B2780" s="1" t="s">
        <v>587</v>
      </c>
      <c r="C2780" s="1" t="s">
        <v>4866</v>
      </c>
      <c r="D2780" s="1" t="s">
        <v>12</v>
      </c>
      <c r="E2780" s="1" t="s">
        <v>11</v>
      </c>
      <c r="F2780" s="1" t="s">
        <v>407</v>
      </c>
      <c r="G2780" s="1" t="s">
        <v>6053</v>
      </c>
      <c r="H2780" s="1">
        <v>100015083</v>
      </c>
      <c r="I2780" s="1">
        <v>1</v>
      </c>
      <c r="J2780" s="1" t="s">
        <v>4865</v>
      </c>
      <c r="K2780" s="1" t="s">
        <v>4867</v>
      </c>
      <c r="L2780" s="1" t="s">
        <v>32</v>
      </c>
      <c r="M2780" s="1" t="s">
        <v>9</v>
      </c>
    </row>
    <row r="2781" spans="1:13">
      <c r="A2781" s="1">
        <v>100015096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 t="s">
        <v>6053</v>
      </c>
      <c r="H2781" s="1">
        <v>100015096</v>
      </c>
      <c r="I2781" s="1">
        <v>1</v>
      </c>
      <c r="J2781" s="1" t="s">
        <v>4868</v>
      </c>
      <c r="K2781" s="1" t="s">
        <v>4869</v>
      </c>
      <c r="L2781" s="1" t="s">
        <v>32</v>
      </c>
      <c r="M2781" s="1" t="s">
        <v>9</v>
      </c>
    </row>
    <row r="2782" spans="1:13">
      <c r="A2782" s="1">
        <v>100015101</v>
      </c>
      <c r="B2782" s="1" t="s">
        <v>587</v>
      </c>
      <c r="C2782" s="1" t="s">
        <v>4866</v>
      </c>
      <c r="D2782" s="1" t="s">
        <v>12</v>
      </c>
      <c r="E2782" s="1" t="s">
        <v>11</v>
      </c>
      <c r="F2782" s="1" t="s">
        <v>407</v>
      </c>
      <c r="G2782" s="1" t="s">
        <v>6053</v>
      </c>
      <c r="H2782" s="1">
        <v>100015101</v>
      </c>
      <c r="I2782" s="1">
        <v>1</v>
      </c>
      <c r="J2782" s="1" t="s">
        <v>4870</v>
      </c>
      <c r="K2782" s="1" t="s">
        <v>4871</v>
      </c>
      <c r="L2782" s="1" t="s">
        <v>32</v>
      </c>
      <c r="M2782" s="1" t="s">
        <v>9</v>
      </c>
    </row>
    <row r="2783" spans="1:13">
      <c r="A2783" s="1">
        <v>100015104</v>
      </c>
      <c r="B2783" s="1" t="s">
        <v>587</v>
      </c>
      <c r="C2783" s="1" t="s">
        <v>4866</v>
      </c>
      <c r="D2783" s="1" t="s">
        <v>4872</v>
      </c>
      <c r="E2783" s="1" t="s">
        <v>11</v>
      </c>
      <c r="F2783" s="1" t="s">
        <v>12</v>
      </c>
      <c r="G2783" s="1" t="s">
        <v>6053</v>
      </c>
      <c r="H2783" s="1">
        <v>100015104</v>
      </c>
      <c r="I2783" s="1">
        <v>1</v>
      </c>
      <c r="J2783" s="1" t="s">
        <v>4873</v>
      </c>
      <c r="K2783" s="1" t="s">
        <v>4874</v>
      </c>
      <c r="L2783" s="1" t="s">
        <v>32</v>
      </c>
      <c r="M2783" s="1" t="s">
        <v>9</v>
      </c>
    </row>
    <row r="2784" spans="1:13">
      <c r="A2784" s="1">
        <v>100015111</v>
      </c>
      <c r="B2784" s="1" t="s">
        <v>587</v>
      </c>
      <c r="C2784" s="1" t="s">
        <v>4866</v>
      </c>
      <c r="D2784" s="1" t="s">
        <v>533</v>
      </c>
      <c r="E2784" s="1" t="s">
        <v>11</v>
      </c>
      <c r="F2784" s="1" t="s">
        <v>12</v>
      </c>
      <c r="G2784" s="1" t="s">
        <v>6053</v>
      </c>
      <c r="H2784" s="1">
        <v>100015111</v>
      </c>
      <c r="I2784" s="1">
        <v>1</v>
      </c>
      <c r="J2784" s="1" t="s">
        <v>4875</v>
      </c>
      <c r="K2784" s="1" t="s">
        <v>4876</v>
      </c>
      <c r="L2784" s="1" t="s">
        <v>32</v>
      </c>
      <c r="M2784" s="1" t="s">
        <v>9</v>
      </c>
    </row>
    <row r="2785" spans="1:13">
      <c r="A2785" s="1">
        <v>100015115</v>
      </c>
      <c r="B2785" s="1" t="s">
        <v>587</v>
      </c>
      <c r="C2785" s="1" t="s">
        <v>4866</v>
      </c>
      <c r="D2785" s="1" t="s">
        <v>1664</v>
      </c>
      <c r="E2785" s="1" t="s">
        <v>11</v>
      </c>
      <c r="F2785" s="1" t="s">
        <v>407</v>
      </c>
      <c r="G2785" s="1" t="s">
        <v>6053</v>
      </c>
      <c r="H2785" s="1">
        <v>100015115</v>
      </c>
      <c r="I2785" s="1">
        <v>1</v>
      </c>
      <c r="J2785" s="1" t="s">
        <v>4877</v>
      </c>
      <c r="K2785" s="1" t="s">
        <v>4878</v>
      </c>
      <c r="L2785" s="1" t="s">
        <v>32</v>
      </c>
      <c r="M2785" s="1" t="s">
        <v>9</v>
      </c>
    </row>
    <row r="2786" spans="1:13">
      <c r="A2786" s="1">
        <v>100015119</v>
      </c>
      <c r="B2786" s="1" t="s">
        <v>587</v>
      </c>
      <c r="C2786" s="1" t="s">
        <v>4866</v>
      </c>
      <c r="D2786" s="1" t="s">
        <v>12</v>
      </c>
      <c r="E2786" s="1" t="s">
        <v>11</v>
      </c>
      <c r="F2786" s="1" t="s">
        <v>407</v>
      </c>
      <c r="G2786" s="1" t="s">
        <v>6053</v>
      </c>
      <c r="H2786" s="1">
        <v>100015119</v>
      </c>
      <c r="I2786" s="1">
        <v>1</v>
      </c>
      <c r="J2786" s="1" t="s">
        <v>4879</v>
      </c>
      <c r="K2786" s="1" t="s">
        <v>3266</v>
      </c>
      <c r="L2786" s="1" t="s">
        <v>32</v>
      </c>
      <c r="M2786" s="1" t="s">
        <v>9</v>
      </c>
    </row>
    <row r="2787" spans="1:13">
      <c r="A2787" s="1">
        <v>100015121</v>
      </c>
      <c r="B2787" s="1" t="s">
        <v>587</v>
      </c>
      <c r="C2787" s="1" t="s">
        <v>4866</v>
      </c>
      <c r="D2787" s="1" t="s">
        <v>12</v>
      </c>
      <c r="E2787" s="1" t="s">
        <v>11</v>
      </c>
      <c r="F2787" s="1" t="s">
        <v>12</v>
      </c>
      <c r="G2787" s="1" t="s">
        <v>6053</v>
      </c>
      <c r="H2787" s="1">
        <v>100015121</v>
      </c>
      <c r="I2787" s="1">
        <v>1</v>
      </c>
      <c r="J2787" s="1" t="s">
        <v>4880</v>
      </c>
      <c r="K2787" s="1" t="s">
        <v>4881</v>
      </c>
      <c r="L2787" s="1" t="s">
        <v>32</v>
      </c>
      <c r="M2787" s="1" t="s">
        <v>9</v>
      </c>
    </row>
    <row r="2788" spans="1:13">
      <c r="A2788" s="1">
        <v>100015130</v>
      </c>
      <c r="B2788" s="1" t="s">
        <v>587</v>
      </c>
      <c r="C2788" s="1" t="s">
        <v>4866</v>
      </c>
      <c r="D2788" s="1" t="s">
        <v>176</v>
      </c>
      <c r="E2788" s="1" t="s">
        <v>11</v>
      </c>
      <c r="F2788" s="1" t="s">
        <v>12</v>
      </c>
      <c r="G2788" s="1" t="s">
        <v>6053</v>
      </c>
      <c r="H2788" s="1">
        <v>100015130</v>
      </c>
      <c r="I2788" s="1">
        <v>1</v>
      </c>
      <c r="J2788" s="1" t="s">
        <v>4882</v>
      </c>
      <c r="K2788" s="1" t="s">
        <v>4883</v>
      </c>
      <c r="L2788" s="1" t="s">
        <v>32</v>
      </c>
      <c r="M2788" s="1" t="s">
        <v>9</v>
      </c>
    </row>
    <row r="2789" spans="1:13">
      <c r="A2789" s="1">
        <v>100015136</v>
      </c>
      <c r="B2789" s="1" t="s">
        <v>587</v>
      </c>
      <c r="C2789" s="1" t="s">
        <v>4866</v>
      </c>
      <c r="D2789" s="1" t="s">
        <v>12</v>
      </c>
      <c r="E2789" s="1" t="s">
        <v>11</v>
      </c>
      <c r="F2789" s="1" t="s">
        <v>12</v>
      </c>
      <c r="G2789" s="1" t="s">
        <v>6053</v>
      </c>
      <c r="H2789" s="1">
        <v>100015136</v>
      </c>
      <c r="I2789" s="1">
        <v>3</v>
      </c>
      <c r="J2789" s="1" t="s">
        <v>4884</v>
      </c>
      <c r="K2789" s="1" t="s">
        <v>4885</v>
      </c>
      <c r="L2789" s="1" t="s">
        <v>32</v>
      </c>
      <c r="M2789" s="1" t="s">
        <v>9</v>
      </c>
    </row>
    <row r="2790" spans="1:13">
      <c r="A2790" s="1">
        <v>100015138</v>
      </c>
      <c r="B2790" s="1" t="s">
        <v>587</v>
      </c>
      <c r="C2790" s="1" t="s">
        <v>4866</v>
      </c>
      <c r="D2790" s="1" t="s">
        <v>12</v>
      </c>
      <c r="E2790" s="1" t="s">
        <v>11</v>
      </c>
      <c r="F2790" s="1" t="s">
        <v>12</v>
      </c>
      <c r="G2790" s="1" t="s">
        <v>6053</v>
      </c>
      <c r="H2790" s="1">
        <v>100015138</v>
      </c>
      <c r="I2790" s="1">
        <v>1</v>
      </c>
      <c r="J2790" s="1" t="s">
        <v>4886</v>
      </c>
      <c r="K2790" s="1" t="s">
        <v>4887</v>
      </c>
      <c r="L2790" s="1" t="s">
        <v>32</v>
      </c>
      <c r="M2790" s="1" t="s">
        <v>9</v>
      </c>
    </row>
    <row r="2791" spans="1:13">
      <c r="A2791" s="1">
        <v>100015147</v>
      </c>
      <c r="B2791" s="1" t="s">
        <v>587</v>
      </c>
      <c r="C2791" s="1" t="s">
        <v>4866</v>
      </c>
      <c r="D2791" s="1" t="s">
        <v>12</v>
      </c>
      <c r="E2791" s="1" t="s">
        <v>11</v>
      </c>
      <c r="F2791" s="1" t="s">
        <v>12</v>
      </c>
      <c r="G2791" s="1" t="s">
        <v>6053</v>
      </c>
      <c r="H2791" s="1">
        <v>100015147</v>
      </c>
      <c r="I2791" s="1">
        <v>1</v>
      </c>
      <c r="J2791" s="1" t="s">
        <v>4888</v>
      </c>
      <c r="K2791" s="1" t="s">
        <v>4889</v>
      </c>
      <c r="L2791" s="1" t="s">
        <v>32</v>
      </c>
      <c r="M2791" s="1" t="s">
        <v>9</v>
      </c>
    </row>
    <row r="2792" spans="1:13">
      <c r="A2792" s="1">
        <v>100015154</v>
      </c>
      <c r="B2792" s="1" t="s">
        <v>587</v>
      </c>
      <c r="C2792" s="1" t="s">
        <v>4866</v>
      </c>
      <c r="D2792" s="1" t="s">
        <v>4890</v>
      </c>
      <c r="E2792" s="1" t="s">
        <v>11</v>
      </c>
      <c r="F2792" s="1" t="s">
        <v>407</v>
      </c>
      <c r="G2792" s="1" t="s">
        <v>6053</v>
      </c>
      <c r="H2792" s="1">
        <v>100015154</v>
      </c>
      <c r="I2792" s="1">
        <v>1</v>
      </c>
      <c r="J2792" s="1" t="s">
        <v>4891</v>
      </c>
      <c r="K2792" s="1" t="s">
        <v>3315</v>
      </c>
      <c r="L2792" s="1" t="s">
        <v>39</v>
      </c>
      <c r="M2792" s="1" t="s">
        <v>16</v>
      </c>
    </row>
    <row r="2793" spans="1:13">
      <c r="A2793" s="1">
        <v>100015160</v>
      </c>
      <c r="B2793" s="1" t="s">
        <v>587</v>
      </c>
      <c r="C2793" s="1" t="s">
        <v>4866</v>
      </c>
      <c r="D2793" s="1" t="s">
        <v>12</v>
      </c>
      <c r="E2793" s="1" t="s">
        <v>11</v>
      </c>
      <c r="F2793" s="1" t="s">
        <v>12</v>
      </c>
      <c r="G2793" s="1" t="s">
        <v>6053</v>
      </c>
      <c r="H2793" s="1">
        <v>100015160</v>
      </c>
      <c r="I2793" s="1">
        <v>1</v>
      </c>
      <c r="J2793" s="1" t="s">
        <v>4892</v>
      </c>
      <c r="K2793" s="1" t="s">
        <v>4893</v>
      </c>
      <c r="L2793" s="1" t="s">
        <v>32</v>
      </c>
      <c r="M2793" s="1" t="s">
        <v>9</v>
      </c>
    </row>
    <row r="2794" spans="1:13">
      <c r="A2794" s="1">
        <v>100015165</v>
      </c>
      <c r="B2794" s="1" t="s">
        <v>587</v>
      </c>
      <c r="C2794" s="1" t="s">
        <v>4866</v>
      </c>
      <c r="D2794" s="1" t="s">
        <v>12</v>
      </c>
      <c r="E2794" s="1" t="s">
        <v>11</v>
      </c>
      <c r="F2794" s="1" t="s">
        <v>407</v>
      </c>
      <c r="G2794" s="1" t="s">
        <v>6053</v>
      </c>
      <c r="H2794" s="1">
        <v>100015165</v>
      </c>
      <c r="I2794" s="1">
        <v>1</v>
      </c>
      <c r="J2794" s="1" t="s">
        <v>4894</v>
      </c>
      <c r="K2794" s="1" t="s">
        <v>4895</v>
      </c>
      <c r="L2794" s="1" t="s">
        <v>32</v>
      </c>
      <c r="M2794" s="1" t="s">
        <v>9</v>
      </c>
    </row>
    <row r="2795" spans="1:13">
      <c r="A2795" s="1">
        <v>100015172</v>
      </c>
      <c r="B2795" s="1" t="s">
        <v>587</v>
      </c>
      <c r="C2795" s="1" t="s">
        <v>4866</v>
      </c>
      <c r="D2795" s="1" t="s">
        <v>12</v>
      </c>
      <c r="E2795" s="1" t="s">
        <v>11</v>
      </c>
      <c r="F2795" s="1" t="s">
        <v>407</v>
      </c>
      <c r="G2795" s="1" t="s">
        <v>6053</v>
      </c>
      <c r="H2795" s="1">
        <v>100015172</v>
      </c>
      <c r="I2795" s="1">
        <v>1</v>
      </c>
      <c r="J2795" s="1" t="s">
        <v>4896</v>
      </c>
      <c r="K2795" s="1" t="s">
        <v>4897</v>
      </c>
      <c r="L2795" s="1" t="s">
        <v>32</v>
      </c>
      <c r="M2795" s="1" t="s">
        <v>9</v>
      </c>
    </row>
    <row r="2796" spans="1:13">
      <c r="A2796" s="1">
        <v>100015174</v>
      </c>
      <c r="B2796" s="1" t="s">
        <v>587</v>
      </c>
      <c r="C2796" s="1" t="s">
        <v>4866</v>
      </c>
      <c r="D2796" s="1" t="s">
        <v>12</v>
      </c>
      <c r="E2796" s="1" t="s">
        <v>11</v>
      </c>
      <c r="F2796" s="1" t="s">
        <v>407</v>
      </c>
      <c r="G2796" s="1" t="s">
        <v>6053</v>
      </c>
      <c r="H2796" s="1">
        <v>100015174</v>
      </c>
      <c r="I2796" s="1">
        <v>1</v>
      </c>
      <c r="J2796" s="1" t="s">
        <v>4898</v>
      </c>
      <c r="K2796" s="1" t="s">
        <v>4899</v>
      </c>
      <c r="L2796" s="1" t="s">
        <v>32</v>
      </c>
      <c r="M2796" s="1" t="s">
        <v>9</v>
      </c>
    </row>
    <row r="2797" spans="1:13">
      <c r="A2797" s="1">
        <v>100015178</v>
      </c>
      <c r="B2797" s="1" t="s">
        <v>587</v>
      </c>
      <c r="C2797" s="1" t="s">
        <v>4866</v>
      </c>
      <c r="D2797" s="1" t="s">
        <v>12</v>
      </c>
      <c r="E2797" s="1" t="s">
        <v>11</v>
      </c>
      <c r="F2797" s="1" t="s">
        <v>12</v>
      </c>
      <c r="G2797" s="1" t="s">
        <v>6053</v>
      </c>
      <c r="H2797" s="1">
        <v>100015178</v>
      </c>
      <c r="I2797" s="1">
        <v>1</v>
      </c>
      <c r="J2797" s="1" t="s">
        <v>4900</v>
      </c>
      <c r="K2797" s="1" t="s">
        <v>4901</v>
      </c>
      <c r="L2797" s="1" t="s">
        <v>32</v>
      </c>
      <c r="M2797" s="1" t="s">
        <v>9</v>
      </c>
    </row>
    <row r="2798" spans="1:13">
      <c r="A2798" s="1">
        <v>100015184</v>
      </c>
      <c r="B2798" s="1" t="s">
        <v>587</v>
      </c>
      <c r="C2798" s="1" t="s">
        <v>4866</v>
      </c>
      <c r="D2798" s="1" t="s">
        <v>176</v>
      </c>
      <c r="E2798" s="1" t="s">
        <v>11</v>
      </c>
      <c r="F2798" s="1" t="s">
        <v>407</v>
      </c>
      <c r="G2798" s="1" t="s">
        <v>6053</v>
      </c>
      <c r="H2798" s="1">
        <v>100015184</v>
      </c>
      <c r="I2798" s="1">
        <v>1</v>
      </c>
      <c r="J2798" s="1" t="s">
        <v>4902</v>
      </c>
      <c r="K2798" s="1" t="s">
        <v>4903</v>
      </c>
      <c r="L2798" s="1" t="s">
        <v>32</v>
      </c>
      <c r="M2798" s="1" t="s">
        <v>9</v>
      </c>
    </row>
    <row r="2799" spans="1:13">
      <c r="A2799" s="1">
        <v>100015189</v>
      </c>
      <c r="B2799" s="1" t="s">
        <v>587</v>
      </c>
      <c r="C2799" s="1" t="s">
        <v>4866</v>
      </c>
      <c r="D2799" s="1" t="s">
        <v>12</v>
      </c>
      <c r="E2799" s="1" t="s">
        <v>11</v>
      </c>
      <c r="F2799" s="1" t="s">
        <v>12</v>
      </c>
      <c r="G2799" s="1" t="s">
        <v>6053</v>
      </c>
      <c r="H2799" s="1">
        <v>100015189</v>
      </c>
      <c r="I2799" s="1">
        <v>1</v>
      </c>
      <c r="J2799" s="1" t="s">
        <v>4904</v>
      </c>
      <c r="K2799" s="1" t="s">
        <v>4905</v>
      </c>
      <c r="L2799" s="1" t="s">
        <v>32</v>
      </c>
      <c r="M2799" s="1" t="s">
        <v>9</v>
      </c>
    </row>
    <row r="2800" spans="1:13">
      <c r="A2800" s="1">
        <v>100015191</v>
      </c>
      <c r="B2800" s="1" t="s">
        <v>587</v>
      </c>
      <c r="C2800" s="1" t="s">
        <v>4866</v>
      </c>
      <c r="D2800" s="1" t="s">
        <v>150</v>
      </c>
      <c r="E2800" s="1" t="s">
        <v>11</v>
      </c>
      <c r="F2800" s="1" t="s">
        <v>12</v>
      </c>
      <c r="G2800" s="1" t="s">
        <v>6053</v>
      </c>
      <c r="H2800" s="1">
        <v>100015191</v>
      </c>
      <c r="I2800" s="1">
        <v>1</v>
      </c>
      <c r="J2800" s="1" t="s">
        <v>4906</v>
      </c>
      <c r="K2800" s="1" t="s">
        <v>4907</v>
      </c>
      <c r="L2800" s="1" t="s">
        <v>44</v>
      </c>
      <c r="M2800" s="1" t="s">
        <v>9</v>
      </c>
    </row>
    <row r="2801" spans="1:13">
      <c r="A2801" s="1">
        <v>100015194</v>
      </c>
      <c r="B2801" s="1" t="s">
        <v>587</v>
      </c>
      <c r="C2801" s="1" t="s">
        <v>4866</v>
      </c>
      <c r="D2801" s="1" t="s">
        <v>12</v>
      </c>
      <c r="E2801" s="1" t="s">
        <v>11</v>
      </c>
      <c r="F2801" s="1" t="s">
        <v>407</v>
      </c>
      <c r="G2801" s="1" t="s">
        <v>6053</v>
      </c>
      <c r="H2801" s="1">
        <v>100015194</v>
      </c>
      <c r="I2801" s="1">
        <v>1</v>
      </c>
      <c r="J2801" s="1" t="s">
        <v>4908</v>
      </c>
      <c r="K2801" s="1" t="s">
        <v>4909</v>
      </c>
      <c r="L2801" s="1" t="s">
        <v>32</v>
      </c>
      <c r="M2801" s="1" t="s">
        <v>9</v>
      </c>
    </row>
    <row r="2802" spans="1:13">
      <c r="A2802" s="1">
        <v>100015197</v>
      </c>
      <c r="B2802" s="1" t="s">
        <v>587</v>
      </c>
      <c r="C2802" s="1" t="s">
        <v>4866</v>
      </c>
      <c r="D2802" s="1" t="s">
        <v>12</v>
      </c>
      <c r="E2802" s="1" t="s">
        <v>11</v>
      </c>
      <c r="F2802" s="1" t="s">
        <v>407</v>
      </c>
      <c r="G2802" s="1" t="s">
        <v>6053</v>
      </c>
      <c r="H2802" s="1">
        <v>100015197</v>
      </c>
      <c r="I2802" s="1">
        <v>1</v>
      </c>
      <c r="J2802" s="1" t="s">
        <v>4910</v>
      </c>
      <c r="K2802" s="1" t="s">
        <v>4911</v>
      </c>
      <c r="L2802" s="1" t="s">
        <v>32</v>
      </c>
      <c r="M2802" s="1" t="s">
        <v>9</v>
      </c>
    </row>
    <row r="2803" spans="1:13">
      <c r="A2803" s="1">
        <v>100015200</v>
      </c>
      <c r="B2803" s="1" t="s">
        <v>587</v>
      </c>
      <c r="C2803" s="1" t="s">
        <v>4866</v>
      </c>
      <c r="D2803" s="1" t="s">
        <v>12</v>
      </c>
      <c r="E2803" s="1" t="s">
        <v>11</v>
      </c>
      <c r="F2803" s="1" t="s">
        <v>12</v>
      </c>
      <c r="G2803" s="1" t="s">
        <v>6053</v>
      </c>
      <c r="H2803" s="1">
        <v>100015200</v>
      </c>
      <c r="I2803" s="1">
        <v>1</v>
      </c>
      <c r="J2803" s="1" t="s">
        <v>4912</v>
      </c>
      <c r="K2803" s="1" t="s">
        <v>4913</v>
      </c>
      <c r="L2803" s="1" t="s">
        <v>32</v>
      </c>
      <c r="M2803" s="1" t="s">
        <v>9</v>
      </c>
    </row>
    <row r="2804" spans="1:13">
      <c r="A2804" s="1">
        <v>100015211</v>
      </c>
      <c r="B2804" s="1" t="s">
        <v>587</v>
      </c>
      <c r="C2804" s="1" t="s">
        <v>4866</v>
      </c>
      <c r="D2804" s="1" t="s">
        <v>12</v>
      </c>
      <c r="E2804" s="1" t="s">
        <v>11</v>
      </c>
      <c r="F2804" s="1" t="s">
        <v>407</v>
      </c>
      <c r="G2804" s="1" t="s">
        <v>6053</v>
      </c>
      <c r="H2804" s="1">
        <v>100015211</v>
      </c>
      <c r="I2804" s="1">
        <v>1</v>
      </c>
      <c r="J2804" s="1" t="s">
        <v>4914</v>
      </c>
      <c r="K2804" s="1" t="s">
        <v>4915</v>
      </c>
      <c r="L2804" s="1" t="s">
        <v>32</v>
      </c>
      <c r="M2804" s="1" t="s">
        <v>9</v>
      </c>
    </row>
    <row r="2805" spans="1:13">
      <c r="A2805" s="1">
        <v>100015216</v>
      </c>
      <c r="B2805" s="1" t="s">
        <v>587</v>
      </c>
      <c r="C2805" s="1" t="s">
        <v>4866</v>
      </c>
      <c r="D2805" s="1" t="s">
        <v>12</v>
      </c>
      <c r="E2805" s="1" t="s">
        <v>11</v>
      </c>
      <c r="F2805" s="1" t="s">
        <v>12</v>
      </c>
      <c r="G2805" s="1" t="s">
        <v>6053</v>
      </c>
      <c r="H2805" s="1">
        <v>100015216</v>
      </c>
      <c r="I2805" s="1">
        <v>1</v>
      </c>
      <c r="J2805" s="1" t="s">
        <v>4916</v>
      </c>
      <c r="K2805" s="1" t="s">
        <v>4917</v>
      </c>
      <c r="L2805" s="1" t="s">
        <v>32</v>
      </c>
      <c r="M2805" s="1" t="s">
        <v>9</v>
      </c>
    </row>
    <row r="2806" spans="1:13">
      <c r="A2806" s="1">
        <v>100015218</v>
      </c>
      <c r="B2806" s="1" t="s">
        <v>587</v>
      </c>
      <c r="C2806" s="1" t="s">
        <v>4866</v>
      </c>
      <c r="D2806" s="1" t="s">
        <v>12</v>
      </c>
      <c r="E2806" s="1" t="s">
        <v>11</v>
      </c>
      <c r="F2806" s="1" t="s">
        <v>12</v>
      </c>
      <c r="G2806" s="1" t="s">
        <v>6053</v>
      </c>
      <c r="H2806" s="1">
        <v>100015218</v>
      </c>
      <c r="I2806" s="1">
        <v>1</v>
      </c>
      <c r="J2806" s="1" t="s">
        <v>4918</v>
      </c>
      <c r="K2806" s="1" t="s">
        <v>4919</v>
      </c>
      <c r="L2806" s="1" t="s">
        <v>32</v>
      </c>
      <c r="M2806" s="1" t="s">
        <v>9</v>
      </c>
    </row>
    <row r="2807" spans="1:13">
      <c r="A2807" s="1">
        <v>100015227</v>
      </c>
      <c r="B2807" s="1" t="s">
        <v>587</v>
      </c>
      <c r="C2807" s="1" t="s">
        <v>4866</v>
      </c>
      <c r="D2807" s="1" t="s">
        <v>12</v>
      </c>
      <c r="E2807" s="1" t="s">
        <v>11</v>
      </c>
      <c r="F2807" s="1" t="s">
        <v>12</v>
      </c>
      <c r="G2807" s="1" t="s">
        <v>6053</v>
      </c>
      <c r="H2807" s="1">
        <v>100015227</v>
      </c>
      <c r="I2807" s="1">
        <v>1</v>
      </c>
      <c r="J2807" s="1" t="s">
        <v>4920</v>
      </c>
      <c r="K2807" s="1" t="s">
        <v>4921</v>
      </c>
      <c r="L2807" s="1" t="s">
        <v>32</v>
      </c>
      <c r="M2807" s="1" t="s">
        <v>9</v>
      </c>
    </row>
    <row r="2808" spans="1:13">
      <c r="A2808" s="1">
        <v>100015234</v>
      </c>
      <c r="B2808" s="1" t="s">
        <v>587</v>
      </c>
      <c r="C2808" s="1" t="s">
        <v>4866</v>
      </c>
      <c r="D2808" s="1" t="s">
        <v>3927</v>
      </c>
      <c r="E2808" s="1" t="s">
        <v>11</v>
      </c>
      <c r="F2808" s="1" t="s">
        <v>12</v>
      </c>
      <c r="G2808" s="1" t="s">
        <v>6053</v>
      </c>
      <c r="H2808" s="1">
        <v>100015234</v>
      </c>
      <c r="I2808" s="1">
        <v>1</v>
      </c>
      <c r="J2808" s="1" t="s">
        <v>4922</v>
      </c>
      <c r="K2808" s="1" t="s">
        <v>4923</v>
      </c>
      <c r="L2808" s="1" t="s">
        <v>32</v>
      </c>
      <c r="M2808" s="1" t="s">
        <v>9</v>
      </c>
    </row>
    <row r="2809" spans="1:13">
      <c r="A2809" s="1">
        <v>100015242</v>
      </c>
      <c r="B2809" s="1" t="s">
        <v>587</v>
      </c>
      <c r="C2809" s="1" t="s">
        <v>4866</v>
      </c>
      <c r="D2809" s="1" t="s">
        <v>12</v>
      </c>
      <c r="E2809" s="1" t="s">
        <v>11</v>
      </c>
      <c r="F2809" s="1" t="s">
        <v>407</v>
      </c>
      <c r="G2809" s="1" t="s">
        <v>6053</v>
      </c>
      <c r="H2809" s="1">
        <v>100015242</v>
      </c>
      <c r="I2809" s="1">
        <v>1</v>
      </c>
      <c r="J2809" s="1" t="s">
        <v>4924</v>
      </c>
      <c r="K2809" s="1" t="s">
        <v>4925</v>
      </c>
      <c r="L2809" s="1" t="s">
        <v>32</v>
      </c>
      <c r="M2809" s="1" t="s">
        <v>9</v>
      </c>
    </row>
    <row r="2810" spans="1:13">
      <c r="A2810" s="1">
        <v>100015243</v>
      </c>
      <c r="B2810" s="1" t="s">
        <v>587</v>
      </c>
      <c r="C2810" s="1" t="s">
        <v>4866</v>
      </c>
      <c r="D2810" s="1" t="s">
        <v>12</v>
      </c>
      <c r="E2810" s="1" t="s">
        <v>11</v>
      </c>
      <c r="F2810" s="1" t="s">
        <v>12</v>
      </c>
      <c r="G2810" s="1" t="s">
        <v>6053</v>
      </c>
      <c r="H2810" s="1">
        <v>100015243</v>
      </c>
      <c r="I2810" s="1">
        <v>1</v>
      </c>
      <c r="J2810" s="1" t="s">
        <v>4926</v>
      </c>
      <c r="K2810" s="1" t="s">
        <v>4927</v>
      </c>
      <c r="L2810" s="1" t="s">
        <v>32</v>
      </c>
      <c r="M2810" s="1" t="s">
        <v>9</v>
      </c>
    </row>
    <row r="2811" spans="1:13">
      <c r="A2811" s="1">
        <v>100015251</v>
      </c>
      <c r="B2811" s="1" t="s">
        <v>587</v>
      </c>
      <c r="C2811" s="1" t="s">
        <v>4866</v>
      </c>
      <c r="D2811" s="1" t="s">
        <v>841</v>
      </c>
      <c r="E2811" s="1" t="s">
        <v>2</v>
      </c>
      <c r="F2811" s="1" t="s">
        <v>277</v>
      </c>
      <c r="G2811" s="1" t="s">
        <v>6054</v>
      </c>
      <c r="H2811" s="1">
        <v>100017530</v>
      </c>
      <c r="I2811" s="1">
        <v>3</v>
      </c>
      <c r="J2811" s="1" t="s">
        <v>4928</v>
      </c>
      <c r="K2811" s="1" t="s">
        <v>4700</v>
      </c>
      <c r="L2811" s="1" t="s">
        <v>8</v>
      </c>
      <c r="M2811" s="1" t="s">
        <v>16</v>
      </c>
    </row>
    <row r="2812" spans="1:13">
      <c r="A2812" s="1">
        <v>100015252</v>
      </c>
      <c r="B2812" s="1" t="s">
        <v>587</v>
      </c>
      <c r="C2812" s="1" t="s">
        <v>4866</v>
      </c>
      <c r="D2812" s="1" t="s">
        <v>798</v>
      </c>
      <c r="E2812" s="1" t="s">
        <v>2</v>
      </c>
      <c r="F2812" s="1" t="s">
        <v>46</v>
      </c>
      <c r="G2812" s="1" t="s">
        <v>6054</v>
      </c>
      <c r="H2812" s="1">
        <v>100017530</v>
      </c>
      <c r="I2812" s="1">
        <v>3</v>
      </c>
      <c r="J2812" s="1" t="s">
        <v>4928</v>
      </c>
      <c r="K2812" s="1" t="s">
        <v>4700</v>
      </c>
      <c r="L2812" s="1" t="s">
        <v>8</v>
      </c>
      <c r="M2812" s="1" t="s">
        <v>16</v>
      </c>
    </row>
    <row r="2813" spans="1:13">
      <c r="A2813" s="1">
        <v>100015253</v>
      </c>
      <c r="B2813" s="1" t="s">
        <v>587</v>
      </c>
      <c r="C2813" s="1" t="s">
        <v>4866</v>
      </c>
      <c r="D2813" s="1" t="s">
        <v>4929</v>
      </c>
      <c r="E2813" s="1" t="s">
        <v>20</v>
      </c>
      <c r="F2813" s="1" t="s">
        <v>72</v>
      </c>
      <c r="G2813" s="1" t="s">
        <v>6053</v>
      </c>
      <c r="H2813" s="1">
        <v>100015253</v>
      </c>
      <c r="I2813" s="1">
        <v>3</v>
      </c>
      <c r="J2813" s="1" t="s">
        <v>4930</v>
      </c>
      <c r="K2813" s="1" t="s">
        <v>4702</v>
      </c>
      <c r="L2813" s="1" t="s">
        <v>15</v>
      </c>
      <c r="M2813" s="1" t="s">
        <v>16</v>
      </c>
    </row>
    <row r="2814" spans="1:13">
      <c r="A2814" s="1">
        <v>100015265</v>
      </c>
      <c r="B2814" s="1" t="s">
        <v>587</v>
      </c>
      <c r="C2814" s="1" t="s">
        <v>4866</v>
      </c>
      <c r="D2814" s="1" t="s">
        <v>12</v>
      </c>
      <c r="E2814" s="1" t="s">
        <v>11</v>
      </c>
      <c r="F2814" s="1" t="s">
        <v>12</v>
      </c>
      <c r="G2814" s="1" t="s">
        <v>6053</v>
      </c>
      <c r="H2814" s="1">
        <v>100015265</v>
      </c>
      <c r="I2814" s="1">
        <v>1</v>
      </c>
      <c r="J2814" s="1" t="s">
        <v>4931</v>
      </c>
      <c r="K2814" s="1" t="s">
        <v>4927</v>
      </c>
      <c r="L2814" s="1" t="s">
        <v>32</v>
      </c>
      <c r="M2814" s="1" t="s">
        <v>9</v>
      </c>
    </row>
    <row r="2815" spans="1:13">
      <c r="A2815" s="1">
        <v>100015268</v>
      </c>
      <c r="B2815" s="1" t="s">
        <v>587</v>
      </c>
      <c r="C2815" s="1" t="s">
        <v>4866</v>
      </c>
      <c r="D2815" s="1" t="s">
        <v>4932</v>
      </c>
      <c r="E2815" s="1" t="s">
        <v>27</v>
      </c>
      <c r="F2815" s="1" t="s">
        <v>18</v>
      </c>
      <c r="G2815" s="1" t="s">
        <v>6053</v>
      </c>
      <c r="H2815" s="1">
        <v>100015268</v>
      </c>
      <c r="I2815" s="1">
        <v>1</v>
      </c>
      <c r="J2815" s="1" t="s">
        <v>4933</v>
      </c>
      <c r="K2815" s="1" t="s">
        <v>4702</v>
      </c>
      <c r="L2815" s="1" t="s">
        <v>15</v>
      </c>
      <c r="M2815" s="1" t="s">
        <v>16</v>
      </c>
    </row>
    <row r="2816" spans="1:13">
      <c r="A2816" s="1">
        <v>100015274</v>
      </c>
      <c r="B2816" s="1" t="s">
        <v>587</v>
      </c>
      <c r="C2816" s="1" t="s">
        <v>4866</v>
      </c>
      <c r="D2816" s="1" t="s">
        <v>12</v>
      </c>
      <c r="E2816" s="1" t="s">
        <v>11</v>
      </c>
      <c r="F2816" s="1" t="s">
        <v>407</v>
      </c>
      <c r="G2816" s="1" t="s">
        <v>6053</v>
      </c>
      <c r="H2816" s="1">
        <v>100015274</v>
      </c>
      <c r="I2816" s="1">
        <v>1</v>
      </c>
      <c r="J2816" s="1" t="s">
        <v>4934</v>
      </c>
      <c r="K2816" s="1" t="s">
        <v>4935</v>
      </c>
      <c r="L2816" s="1" t="s">
        <v>32</v>
      </c>
      <c r="M2816" s="1" t="s">
        <v>9</v>
      </c>
    </row>
    <row r="2817" spans="1:13">
      <c r="A2817" s="1">
        <v>100015278</v>
      </c>
      <c r="B2817" s="1" t="s">
        <v>587</v>
      </c>
      <c r="C2817" s="1" t="s">
        <v>4866</v>
      </c>
      <c r="D2817" s="1" t="s">
        <v>12</v>
      </c>
      <c r="E2817" s="1" t="s">
        <v>11</v>
      </c>
      <c r="F2817" s="1" t="s">
        <v>407</v>
      </c>
      <c r="G2817" s="1" t="s">
        <v>6053</v>
      </c>
      <c r="H2817" s="1">
        <v>100015278</v>
      </c>
      <c r="I2817" s="1">
        <v>1</v>
      </c>
      <c r="J2817" s="1" t="s">
        <v>4936</v>
      </c>
      <c r="K2817" s="1" t="s">
        <v>4937</v>
      </c>
      <c r="L2817" s="1" t="s">
        <v>32</v>
      </c>
      <c r="M2817" s="1" t="s">
        <v>9</v>
      </c>
    </row>
    <row r="2818" spans="1:13">
      <c r="A2818" s="1">
        <v>100015287</v>
      </c>
      <c r="B2818" s="1" t="s">
        <v>587</v>
      </c>
      <c r="C2818" s="1" t="s">
        <v>4866</v>
      </c>
      <c r="D2818" s="1" t="s">
        <v>12</v>
      </c>
      <c r="E2818" s="1" t="s">
        <v>11</v>
      </c>
      <c r="F2818" s="1" t="s">
        <v>12</v>
      </c>
      <c r="G2818" s="1" t="s">
        <v>6053</v>
      </c>
      <c r="H2818" s="1">
        <v>100015287</v>
      </c>
      <c r="I2818" s="1">
        <v>1</v>
      </c>
      <c r="J2818" s="1" t="s">
        <v>4938</v>
      </c>
      <c r="K2818" s="1" t="s">
        <v>4939</v>
      </c>
      <c r="L2818" s="1" t="s">
        <v>32</v>
      </c>
      <c r="M2818" s="1" t="s">
        <v>9</v>
      </c>
    </row>
    <row r="2819" spans="1:13">
      <c r="A2819" s="1">
        <v>100015291</v>
      </c>
      <c r="B2819" s="1" t="s">
        <v>587</v>
      </c>
      <c r="C2819" s="1" t="s">
        <v>4866</v>
      </c>
      <c r="D2819" s="1" t="s">
        <v>4940</v>
      </c>
      <c r="E2819" s="1" t="s">
        <v>11</v>
      </c>
      <c r="F2819" s="1" t="s">
        <v>12</v>
      </c>
      <c r="G2819" s="1" t="s">
        <v>6053</v>
      </c>
      <c r="H2819" s="1">
        <v>100015291</v>
      </c>
      <c r="I2819" s="1">
        <v>1</v>
      </c>
      <c r="J2819" s="1" t="s">
        <v>4941</v>
      </c>
      <c r="K2819" s="1" t="s">
        <v>4942</v>
      </c>
      <c r="L2819" s="1" t="s">
        <v>32</v>
      </c>
      <c r="M2819" s="1" t="s">
        <v>16</v>
      </c>
    </row>
    <row r="2820" spans="1:13">
      <c r="A2820" s="1">
        <v>100015300</v>
      </c>
      <c r="B2820" s="1" t="s">
        <v>587</v>
      </c>
      <c r="C2820" s="1" t="s">
        <v>4866</v>
      </c>
      <c r="D2820" s="1" t="s">
        <v>12</v>
      </c>
      <c r="E2820" s="1" t="s">
        <v>11</v>
      </c>
      <c r="F2820" s="1" t="s">
        <v>407</v>
      </c>
      <c r="G2820" s="1" t="s">
        <v>6053</v>
      </c>
      <c r="H2820" s="1">
        <v>100015300</v>
      </c>
      <c r="I2820" s="1">
        <v>1</v>
      </c>
      <c r="J2820" s="1" t="s">
        <v>4943</v>
      </c>
      <c r="K2820" s="1" t="s">
        <v>4944</v>
      </c>
      <c r="L2820" s="1" t="s">
        <v>32</v>
      </c>
      <c r="M2820" s="1" t="s">
        <v>9</v>
      </c>
    </row>
    <row r="2821" spans="1:13">
      <c r="A2821" s="1">
        <v>100015304</v>
      </c>
      <c r="B2821" s="1" t="s">
        <v>587</v>
      </c>
      <c r="C2821" s="1" t="s">
        <v>4866</v>
      </c>
      <c r="D2821" s="1" t="s">
        <v>533</v>
      </c>
      <c r="E2821" s="1" t="s">
        <v>11</v>
      </c>
      <c r="F2821" s="1" t="s">
        <v>407</v>
      </c>
      <c r="G2821" s="1" t="s">
        <v>6053</v>
      </c>
      <c r="H2821" s="1">
        <v>100015304</v>
      </c>
      <c r="I2821" s="1">
        <v>1</v>
      </c>
      <c r="J2821" s="1" t="s">
        <v>4945</v>
      </c>
      <c r="K2821" s="1" t="s">
        <v>4946</v>
      </c>
      <c r="L2821" s="1" t="s">
        <v>32</v>
      </c>
      <c r="M2821" s="1" t="s">
        <v>9</v>
      </c>
    </row>
    <row r="2822" spans="1:13">
      <c r="A2822" s="1">
        <v>100015309</v>
      </c>
      <c r="B2822" s="1" t="s">
        <v>587</v>
      </c>
      <c r="C2822" s="1" t="s">
        <v>4866</v>
      </c>
      <c r="D2822" s="1" t="s">
        <v>12</v>
      </c>
      <c r="E2822" s="1" t="s">
        <v>11</v>
      </c>
      <c r="F2822" s="1" t="s">
        <v>407</v>
      </c>
      <c r="G2822" s="1" t="s">
        <v>6053</v>
      </c>
      <c r="H2822" s="1">
        <v>100015309</v>
      </c>
      <c r="I2822" s="1">
        <v>1</v>
      </c>
      <c r="J2822" s="1" t="s">
        <v>4947</v>
      </c>
      <c r="K2822" s="1" t="s">
        <v>4948</v>
      </c>
      <c r="L2822" s="1" t="s">
        <v>32</v>
      </c>
      <c r="M2822" s="1" t="s">
        <v>9</v>
      </c>
    </row>
    <row r="2823" spans="1:13">
      <c r="A2823" s="1">
        <v>100015316</v>
      </c>
      <c r="B2823" s="1" t="s">
        <v>587</v>
      </c>
      <c r="C2823" s="1" t="s">
        <v>4866</v>
      </c>
      <c r="D2823" s="1" t="s">
        <v>176</v>
      </c>
      <c r="E2823" s="1" t="s">
        <v>11</v>
      </c>
      <c r="F2823" s="1" t="s">
        <v>12</v>
      </c>
      <c r="G2823" s="1" t="s">
        <v>6053</v>
      </c>
      <c r="H2823" s="1">
        <v>100015316</v>
      </c>
      <c r="I2823" s="1">
        <v>1</v>
      </c>
      <c r="J2823" s="1" t="s">
        <v>4949</v>
      </c>
      <c r="K2823" s="1" t="s">
        <v>4950</v>
      </c>
      <c r="L2823" s="1" t="s">
        <v>32</v>
      </c>
      <c r="M2823" s="1" t="s">
        <v>9</v>
      </c>
    </row>
    <row r="2824" spans="1:13">
      <c r="A2824" s="1">
        <v>100015333</v>
      </c>
      <c r="B2824" s="1" t="s">
        <v>587</v>
      </c>
      <c r="C2824" s="1" t="s">
        <v>4866</v>
      </c>
      <c r="D2824" s="1" t="s">
        <v>12</v>
      </c>
      <c r="E2824" s="1" t="s">
        <v>11</v>
      </c>
      <c r="F2824" s="1" t="s">
        <v>12</v>
      </c>
      <c r="G2824" s="1" t="s">
        <v>6053</v>
      </c>
      <c r="H2824" s="1">
        <v>100015333</v>
      </c>
      <c r="I2824" s="1">
        <v>1</v>
      </c>
      <c r="J2824" s="1" t="s">
        <v>4951</v>
      </c>
      <c r="K2824" s="1" t="s">
        <v>4952</v>
      </c>
      <c r="L2824" s="1" t="s">
        <v>32</v>
      </c>
      <c r="M2824" s="1" t="s">
        <v>9</v>
      </c>
    </row>
    <row r="2825" spans="1:13">
      <c r="A2825" s="1">
        <v>100015339</v>
      </c>
      <c r="B2825" s="1" t="s">
        <v>587</v>
      </c>
      <c r="C2825" s="1" t="s">
        <v>4866</v>
      </c>
      <c r="D2825" s="1" t="s">
        <v>12</v>
      </c>
      <c r="E2825" s="1" t="s">
        <v>11</v>
      </c>
      <c r="F2825" s="1" t="s">
        <v>12</v>
      </c>
      <c r="G2825" s="1" t="s">
        <v>6053</v>
      </c>
      <c r="H2825" s="1">
        <v>100015339</v>
      </c>
      <c r="I2825" s="1">
        <v>1</v>
      </c>
      <c r="J2825" s="1" t="s">
        <v>4953</v>
      </c>
      <c r="K2825" s="1" t="s">
        <v>4954</v>
      </c>
      <c r="L2825" s="1" t="s">
        <v>32</v>
      </c>
      <c r="M2825" s="1" t="s">
        <v>9</v>
      </c>
    </row>
    <row r="2826" spans="1:13">
      <c r="A2826" s="1">
        <v>100015343</v>
      </c>
      <c r="B2826" s="1" t="s">
        <v>587</v>
      </c>
      <c r="C2826" s="1" t="s">
        <v>4866</v>
      </c>
      <c r="D2826" s="1" t="s">
        <v>12</v>
      </c>
      <c r="E2826" s="1" t="s">
        <v>11</v>
      </c>
      <c r="F2826" s="1" t="s">
        <v>12</v>
      </c>
      <c r="G2826" s="1" t="s">
        <v>6053</v>
      </c>
      <c r="H2826" s="1">
        <v>100015343</v>
      </c>
      <c r="I2826" s="1">
        <v>1</v>
      </c>
      <c r="J2826" s="1" t="s">
        <v>4955</v>
      </c>
      <c r="K2826" s="1" t="s">
        <v>4956</v>
      </c>
      <c r="L2826" s="1" t="s">
        <v>32</v>
      </c>
      <c r="M2826" s="1" t="s">
        <v>9</v>
      </c>
    </row>
    <row r="2827" spans="1:13">
      <c r="A2827" s="1">
        <v>100015349</v>
      </c>
      <c r="B2827" s="1" t="s">
        <v>587</v>
      </c>
      <c r="C2827" s="1" t="s">
        <v>4866</v>
      </c>
      <c r="D2827" s="1" t="s">
        <v>12</v>
      </c>
      <c r="E2827" s="1" t="s">
        <v>11</v>
      </c>
      <c r="F2827" s="1" t="s">
        <v>407</v>
      </c>
      <c r="G2827" s="1" t="s">
        <v>6053</v>
      </c>
      <c r="H2827" s="1">
        <v>100015349</v>
      </c>
      <c r="I2827" s="1">
        <v>1</v>
      </c>
      <c r="J2827" s="1" t="s">
        <v>4957</v>
      </c>
      <c r="K2827" s="1" t="s">
        <v>4958</v>
      </c>
      <c r="L2827" s="1" t="s">
        <v>32</v>
      </c>
      <c r="M2827" s="1" t="s">
        <v>9</v>
      </c>
    </row>
    <row r="2828" spans="1:13">
      <c r="A2828" s="1">
        <v>100015352</v>
      </c>
      <c r="B2828" s="1" t="s">
        <v>587</v>
      </c>
      <c r="C2828" s="1" t="s">
        <v>4866</v>
      </c>
      <c r="D2828" s="1" t="s">
        <v>176</v>
      </c>
      <c r="E2828" s="1" t="s">
        <v>11</v>
      </c>
      <c r="F2828" s="1" t="s">
        <v>12</v>
      </c>
      <c r="G2828" s="1" t="s">
        <v>6053</v>
      </c>
      <c r="H2828" s="1">
        <v>100015352</v>
      </c>
      <c r="I2828" s="1">
        <v>1</v>
      </c>
      <c r="J2828" s="1" t="s">
        <v>4959</v>
      </c>
      <c r="K2828" s="1" t="s">
        <v>4960</v>
      </c>
      <c r="L2828" s="1" t="s">
        <v>32</v>
      </c>
      <c r="M2828" s="1" t="s">
        <v>9</v>
      </c>
    </row>
    <row r="2829" spans="1:13">
      <c r="A2829" s="1">
        <v>100015362</v>
      </c>
      <c r="B2829" s="1" t="s">
        <v>587</v>
      </c>
      <c r="C2829" s="1" t="s">
        <v>4866</v>
      </c>
      <c r="D2829" s="1" t="s">
        <v>12</v>
      </c>
      <c r="E2829" s="1" t="s">
        <v>11</v>
      </c>
      <c r="F2829" s="1" t="s">
        <v>407</v>
      </c>
      <c r="G2829" s="1" t="s">
        <v>6053</v>
      </c>
      <c r="H2829" s="1">
        <v>100015362</v>
      </c>
      <c r="I2829" s="1">
        <v>1</v>
      </c>
      <c r="J2829" s="1" t="s">
        <v>4961</v>
      </c>
      <c r="K2829" s="1" t="s">
        <v>4962</v>
      </c>
      <c r="L2829" s="1" t="s">
        <v>32</v>
      </c>
      <c r="M2829" s="1" t="s">
        <v>9</v>
      </c>
    </row>
    <row r="2830" spans="1:13">
      <c r="A2830" s="1">
        <v>100015367</v>
      </c>
      <c r="B2830" s="1" t="s">
        <v>587</v>
      </c>
      <c r="C2830" s="1" t="s">
        <v>4866</v>
      </c>
      <c r="D2830" s="1" t="s">
        <v>12</v>
      </c>
      <c r="E2830" s="1" t="s">
        <v>11</v>
      </c>
      <c r="F2830" s="1" t="s">
        <v>407</v>
      </c>
      <c r="G2830" s="1" t="s">
        <v>6053</v>
      </c>
      <c r="H2830" s="1">
        <v>100015367</v>
      </c>
      <c r="I2830" s="1">
        <v>1</v>
      </c>
      <c r="J2830" s="1" t="s">
        <v>4963</v>
      </c>
      <c r="K2830" s="1" t="s">
        <v>4964</v>
      </c>
      <c r="L2830" s="1" t="s">
        <v>32</v>
      </c>
      <c r="M2830" s="1" t="s">
        <v>9</v>
      </c>
    </row>
    <row r="2831" spans="1:13">
      <c r="A2831" s="1">
        <v>100015374</v>
      </c>
      <c r="B2831" s="1" t="s">
        <v>587</v>
      </c>
      <c r="C2831" s="1" t="s">
        <v>4866</v>
      </c>
      <c r="D2831" s="1" t="s">
        <v>4965</v>
      </c>
      <c r="E2831" s="1" t="s">
        <v>2</v>
      </c>
      <c r="F2831" s="1" t="s">
        <v>81</v>
      </c>
      <c r="G2831" s="1" t="s">
        <v>6053</v>
      </c>
      <c r="H2831" s="1">
        <v>100015374</v>
      </c>
      <c r="I2831" s="1">
        <v>1</v>
      </c>
      <c r="J2831" s="1" t="s">
        <v>4966</v>
      </c>
      <c r="K2831" s="1" t="s">
        <v>4967</v>
      </c>
      <c r="L2831" s="1" t="s">
        <v>44</v>
      </c>
      <c r="M2831" s="1" t="s">
        <v>339</v>
      </c>
    </row>
    <row r="2832" spans="1:13">
      <c r="A2832" s="1">
        <v>100015375</v>
      </c>
      <c r="B2832" s="1" t="s">
        <v>587</v>
      </c>
      <c r="C2832" s="1" t="s">
        <v>4866</v>
      </c>
      <c r="D2832" s="1" t="s">
        <v>12</v>
      </c>
      <c r="E2832" s="1" t="s">
        <v>11</v>
      </c>
      <c r="F2832" s="1" t="s">
        <v>407</v>
      </c>
      <c r="G2832" s="1" t="s">
        <v>6053</v>
      </c>
      <c r="H2832" s="1">
        <v>100015375</v>
      </c>
      <c r="I2832" s="1">
        <v>1</v>
      </c>
      <c r="J2832" s="1" t="s">
        <v>4968</v>
      </c>
      <c r="K2832" s="1" t="s">
        <v>4969</v>
      </c>
      <c r="L2832" s="1" t="s">
        <v>32</v>
      </c>
      <c r="M2832" s="1" t="s">
        <v>9</v>
      </c>
    </row>
    <row r="2833" spans="1:13">
      <c r="A2833" s="1">
        <v>100015381</v>
      </c>
      <c r="B2833" s="1" t="s">
        <v>587</v>
      </c>
      <c r="C2833" s="1" t="s">
        <v>4866</v>
      </c>
      <c r="D2833" s="1" t="s">
        <v>12</v>
      </c>
      <c r="E2833" s="1" t="s">
        <v>11</v>
      </c>
      <c r="F2833" s="1" t="s">
        <v>12</v>
      </c>
      <c r="G2833" s="1" t="s">
        <v>6053</v>
      </c>
      <c r="H2833" s="1">
        <v>100015381</v>
      </c>
      <c r="I2833" s="1">
        <v>1</v>
      </c>
      <c r="J2833" s="1" t="s">
        <v>4970</v>
      </c>
      <c r="K2833" s="1" t="s">
        <v>4971</v>
      </c>
      <c r="L2833" s="1" t="s">
        <v>32</v>
      </c>
      <c r="M2833" s="1" t="s">
        <v>9</v>
      </c>
    </row>
    <row r="2834" spans="1:13">
      <c r="A2834" s="1">
        <v>100015389</v>
      </c>
      <c r="B2834" s="1" t="s">
        <v>587</v>
      </c>
      <c r="C2834" s="1" t="s">
        <v>4866</v>
      </c>
      <c r="D2834" s="1" t="s">
        <v>533</v>
      </c>
      <c r="E2834" s="1" t="s">
        <v>11</v>
      </c>
      <c r="F2834" s="1" t="s">
        <v>12</v>
      </c>
      <c r="G2834" s="1" t="s">
        <v>6053</v>
      </c>
      <c r="H2834" s="1">
        <v>100015389</v>
      </c>
      <c r="I2834" s="1">
        <v>1</v>
      </c>
      <c r="J2834" s="1" t="s">
        <v>4972</v>
      </c>
      <c r="K2834" s="1" t="s">
        <v>4973</v>
      </c>
      <c r="L2834" s="1" t="s">
        <v>32</v>
      </c>
      <c r="M2834" s="1" t="s">
        <v>9</v>
      </c>
    </row>
    <row r="2835" spans="1:13">
      <c r="A2835" s="1">
        <v>100015397</v>
      </c>
      <c r="B2835" s="1" t="s">
        <v>587</v>
      </c>
      <c r="C2835" s="1" t="s">
        <v>4866</v>
      </c>
      <c r="D2835" s="1" t="s">
        <v>12</v>
      </c>
      <c r="E2835" s="1" t="s">
        <v>11</v>
      </c>
      <c r="F2835" s="1" t="s">
        <v>12</v>
      </c>
      <c r="G2835" s="1" t="s">
        <v>6053</v>
      </c>
      <c r="H2835" s="1">
        <v>100015397</v>
      </c>
      <c r="I2835" s="1">
        <v>1</v>
      </c>
      <c r="J2835" s="1" t="s">
        <v>4974</v>
      </c>
      <c r="K2835" s="1" t="s">
        <v>4975</v>
      </c>
      <c r="L2835" s="1" t="s">
        <v>32</v>
      </c>
      <c r="M2835" s="1" t="s">
        <v>9</v>
      </c>
    </row>
    <row r="2836" spans="1:13">
      <c r="A2836" s="1">
        <v>100015405</v>
      </c>
      <c r="B2836" s="1" t="s">
        <v>587</v>
      </c>
      <c r="C2836" s="1" t="s">
        <v>4866</v>
      </c>
      <c r="D2836" s="1" t="s">
        <v>12</v>
      </c>
      <c r="E2836" s="1" t="s">
        <v>11</v>
      </c>
      <c r="F2836" s="1" t="s">
        <v>12</v>
      </c>
      <c r="G2836" s="1" t="s">
        <v>6053</v>
      </c>
      <c r="H2836" s="1">
        <v>100015405</v>
      </c>
      <c r="I2836" s="1">
        <v>1</v>
      </c>
      <c r="J2836" s="1" t="s">
        <v>4976</v>
      </c>
      <c r="K2836" s="1" t="s">
        <v>4977</v>
      </c>
      <c r="L2836" s="1" t="s">
        <v>32</v>
      </c>
      <c r="M2836" s="1" t="s">
        <v>9</v>
      </c>
    </row>
    <row r="2837" spans="1:13">
      <c r="A2837" s="1">
        <v>100015410</v>
      </c>
      <c r="B2837" s="1" t="s">
        <v>587</v>
      </c>
      <c r="C2837" s="1" t="s">
        <v>4866</v>
      </c>
      <c r="D2837" s="1" t="s">
        <v>12</v>
      </c>
      <c r="E2837" s="1" t="s">
        <v>11</v>
      </c>
      <c r="F2837" s="1" t="s">
        <v>407</v>
      </c>
      <c r="G2837" s="1" t="s">
        <v>6053</v>
      </c>
      <c r="H2837" s="1">
        <v>100015410</v>
      </c>
      <c r="I2837" s="1">
        <v>1</v>
      </c>
      <c r="J2837" s="1" t="s">
        <v>4978</v>
      </c>
      <c r="K2837" s="1" t="s">
        <v>4979</v>
      </c>
      <c r="L2837" s="1" t="s">
        <v>32</v>
      </c>
      <c r="M2837" s="1" t="s">
        <v>9</v>
      </c>
    </row>
    <row r="2838" spans="1:13">
      <c r="A2838" s="1">
        <v>100015411</v>
      </c>
      <c r="B2838" s="1" t="s">
        <v>587</v>
      </c>
      <c r="C2838" s="1" t="s">
        <v>4866</v>
      </c>
      <c r="D2838" s="1" t="s">
        <v>46</v>
      </c>
      <c r="E2838" s="1" t="s">
        <v>2</v>
      </c>
      <c r="F2838" s="1" t="s">
        <v>46</v>
      </c>
      <c r="G2838" s="1" t="s">
        <v>6053</v>
      </c>
      <c r="H2838" s="1">
        <v>100015411</v>
      </c>
      <c r="I2838" s="1">
        <v>1</v>
      </c>
      <c r="J2838" s="1" t="s">
        <v>4980</v>
      </c>
      <c r="K2838" s="1" t="s">
        <v>4700</v>
      </c>
      <c r="L2838" s="1" t="s">
        <v>8</v>
      </c>
      <c r="M2838" s="1" t="s">
        <v>9</v>
      </c>
    </row>
    <row r="2839" spans="1:13">
      <c r="A2839" s="1">
        <v>100015417</v>
      </c>
      <c r="B2839" s="1" t="s">
        <v>587</v>
      </c>
      <c r="C2839" s="1" t="s">
        <v>4866</v>
      </c>
      <c r="D2839" s="1" t="s">
        <v>3874</v>
      </c>
      <c r="E2839" s="1" t="s">
        <v>2</v>
      </c>
      <c r="F2839" s="1" t="s">
        <v>842</v>
      </c>
      <c r="G2839" s="1" t="s">
        <v>6054</v>
      </c>
      <c r="H2839" s="1">
        <v>100017529</v>
      </c>
      <c r="I2839" s="1">
        <v>4</v>
      </c>
      <c r="J2839" s="1" t="s">
        <v>4981</v>
      </c>
      <c r="K2839" s="1" t="s">
        <v>4700</v>
      </c>
      <c r="L2839" s="1" t="s">
        <v>8</v>
      </c>
      <c r="M2839" s="1" t="s">
        <v>9</v>
      </c>
    </row>
    <row r="2840" spans="1:13">
      <c r="A2840" s="1">
        <v>100015419</v>
      </c>
      <c r="B2840" s="1" t="s">
        <v>587</v>
      </c>
      <c r="C2840" s="1" t="s">
        <v>4866</v>
      </c>
      <c r="D2840" s="1" t="s">
        <v>1952</v>
      </c>
      <c r="E2840" s="1" t="s">
        <v>2</v>
      </c>
      <c r="F2840" s="1" t="s">
        <v>670</v>
      </c>
      <c r="G2840" s="1" t="s">
        <v>6054</v>
      </c>
      <c r="H2840" s="1">
        <v>100017529</v>
      </c>
      <c r="I2840" s="1">
        <v>4</v>
      </c>
      <c r="J2840" s="1" t="s">
        <v>4981</v>
      </c>
      <c r="K2840" s="1" t="s">
        <v>4700</v>
      </c>
      <c r="L2840" s="1" t="s">
        <v>8</v>
      </c>
      <c r="M2840" s="1" t="s">
        <v>9</v>
      </c>
    </row>
    <row r="2841" spans="1:13">
      <c r="A2841" s="1">
        <v>100015423</v>
      </c>
      <c r="B2841" s="1" t="s">
        <v>587</v>
      </c>
      <c r="C2841" s="1" t="s">
        <v>4866</v>
      </c>
      <c r="D2841" s="1" t="s">
        <v>12</v>
      </c>
      <c r="E2841" s="1" t="s">
        <v>11</v>
      </c>
      <c r="F2841" s="1" t="s">
        <v>12</v>
      </c>
      <c r="G2841" s="1" t="s">
        <v>6053</v>
      </c>
      <c r="H2841" s="1">
        <v>100015423</v>
      </c>
      <c r="I2841" s="1">
        <v>1</v>
      </c>
      <c r="J2841" s="1" t="s">
        <v>4982</v>
      </c>
      <c r="K2841" s="1" t="s">
        <v>4983</v>
      </c>
      <c r="L2841" s="1" t="s">
        <v>32</v>
      </c>
      <c r="M2841" s="1" t="s">
        <v>9</v>
      </c>
    </row>
    <row r="2842" spans="1:13">
      <c r="A2842" s="1">
        <v>100015437</v>
      </c>
      <c r="B2842" s="1" t="s">
        <v>587</v>
      </c>
      <c r="C2842" s="1" t="s">
        <v>4985</v>
      </c>
      <c r="D2842" s="1" t="s">
        <v>176</v>
      </c>
      <c r="E2842" s="1" t="s">
        <v>11</v>
      </c>
      <c r="F2842" s="1" t="s">
        <v>12</v>
      </c>
      <c r="G2842" s="1" t="s">
        <v>6053</v>
      </c>
      <c r="H2842" s="1">
        <v>100015437</v>
      </c>
      <c r="I2842" s="1">
        <v>1</v>
      </c>
      <c r="J2842" s="1" t="s">
        <v>4984</v>
      </c>
      <c r="K2842" s="1" t="s">
        <v>4986</v>
      </c>
      <c r="L2842" s="1" t="s">
        <v>32</v>
      </c>
      <c r="M2842" s="1" t="s">
        <v>9</v>
      </c>
    </row>
    <row r="2843" spans="1:13">
      <c r="A2843" s="1">
        <v>100015444</v>
      </c>
      <c r="B2843" s="1" t="s">
        <v>587</v>
      </c>
      <c r="C2843" s="1" t="s">
        <v>4985</v>
      </c>
      <c r="D2843" s="1" t="s">
        <v>4987</v>
      </c>
      <c r="E2843" s="1" t="s">
        <v>11</v>
      </c>
      <c r="F2843" s="1" t="s">
        <v>12</v>
      </c>
      <c r="G2843" s="1" t="s">
        <v>6053</v>
      </c>
      <c r="H2843" s="1">
        <v>100015444</v>
      </c>
      <c r="I2843" s="1">
        <v>1</v>
      </c>
      <c r="J2843" s="1" t="s">
        <v>4988</v>
      </c>
      <c r="K2843" s="1" t="s">
        <v>4989</v>
      </c>
      <c r="L2843" s="1" t="s">
        <v>32</v>
      </c>
      <c r="M2843" s="1" t="s">
        <v>9</v>
      </c>
    </row>
    <row r="2844" spans="1:13">
      <c r="A2844" s="1">
        <v>100015447</v>
      </c>
      <c r="B2844" s="1" t="s">
        <v>587</v>
      </c>
      <c r="C2844" s="1" t="s">
        <v>4985</v>
      </c>
      <c r="D2844" s="1" t="s">
        <v>4940</v>
      </c>
      <c r="E2844" s="1" t="s">
        <v>11</v>
      </c>
      <c r="F2844" s="1" t="s">
        <v>407</v>
      </c>
      <c r="G2844" s="1" t="s">
        <v>6053</v>
      </c>
      <c r="H2844" s="1">
        <v>100015447</v>
      </c>
      <c r="I2844" s="1">
        <v>1</v>
      </c>
      <c r="J2844" s="1" t="s">
        <v>4990</v>
      </c>
      <c r="K2844" s="1" t="s">
        <v>4991</v>
      </c>
      <c r="L2844" s="1" t="s">
        <v>32</v>
      </c>
      <c r="M2844" s="1" t="s">
        <v>16</v>
      </c>
    </row>
    <row r="2845" spans="1:13">
      <c r="A2845" s="1">
        <v>100015453</v>
      </c>
      <c r="B2845" s="1" t="s">
        <v>587</v>
      </c>
      <c r="C2845" s="1" t="s">
        <v>4985</v>
      </c>
      <c r="D2845" s="1" t="s">
        <v>1664</v>
      </c>
      <c r="E2845" s="1" t="s">
        <v>11</v>
      </c>
      <c r="F2845" s="1" t="s">
        <v>12</v>
      </c>
      <c r="G2845" s="1" t="s">
        <v>6053</v>
      </c>
      <c r="H2845" s="1">
        <v>100015453</v>
      </c>
      <c r="I2845" s="1">
        <v>1</v>
      </c>
      <c r="J2845" s="1" t="s">
        <v>4992</v>
      </c>
      <c r="K2845" s="1" t="s">
        <v>4993</v>
      </c>
      <c r="L2845" s="1" t="s">
        <v>32</v>
      </c>
      <c r="M2845" s="1" t="s">
        <v>16</v>
      </c>
    </row>
    <row r="2846" spans="1:13">
      <c r="A2846" s="1">
        <v>100015463</v>
      </c>
      <c r="B2846" s="1" t="s">
        <v>587</v>
      </c>
      <c r="C2846" s="1" t="s">
        <v>4985</v>
      </c>
      <c r="D2846" s="1" t="s">
        <v>12</v>
      </c>
      <c r="E2846" s="1" t="s">
        <v>11</v>
      </c>
      <c r="F2846" s="1" t="s">
        <v>407</v>
      </c>
      <c r="G2846" s="1" t="s">
        <v>6053</v>
      </c>
      <c r="H2846" s="1">
        <v>100015463</v>
      </c>
      <c r="I2846" s="1">
        <v>1</v>
      </c>
      <c r="J2846" s="1" t="s">
        <v>4994</v>
      </c>
      <c r="K2846" s="1" t="s">
        <v>4995</v>
      </c>
      <c r="L2846" s="1" t="s">
        <v>32</v>
      </c>
      <c r="M2846" s="1" t="s">
        <v>9</v>
      </c>
    </row>
    <row r="2847" spans="1:13">
      <c r="A2847" s="1">
        <v>100015468</v>
      </c>
      <c r="B2847" s="1" t="s">
        <v>587</v>
      </c>
      <c r="C2847" s="1" t="s">
        <v>4985</v>
      </c>
      <c r="D2847" s="1" t="s">
        <v>12</v>
      </c>
      <c r="E2847" s="1" t="s">
        <v>11</v>
      </c>
      <c r="F2847" s="1" t="s">
        <v>407</v>
      </c>
      <c r="G2847" s="1" t="s">
        <v>6053</v>
      </c>
      <c r="H2847" s="1">
        <v>100015468</v>
      </c>
      <c r="I2847" s="1">
        <v>1</v>
      </c>
      <c r="J2847" s="1" t="s">
        <v>4996</v>
      </c>
      <c r="K2847" s="1" t="s">
        <v>4997</v>
      </c>
      <c r="L2847" s="1" t="s">
        <v>32</v>
      </c>
      <c r="M2847" s="1" t="s">
        <v>9</v>
      </c>
    </row>
    <row r="2848" spans="1:13">
      <c r="A2848" s="1">
        <v>100015471</v>
      </c>
      <c r="B2848" s="1" t="s">
        <v>587</v>
      </c>
      <c r="C2848" s="1" t="s">
        <v>4985</v>
      </c>
      <c r="D2848" s="1" t="s">
        <v>12</v>
      </c>
      <c r="E2848" s="1" t="s">
        <v>11</v>
      </c>
      <c r="F2848" s="1" t="s">
        <v>12</v>
      </c>
      <c r="G2848" s="1" t="s">
        <v>6053</v>
      </c>
      <c r="H2848" s="1">
        <v>100015471</v>
      </c>
      <c r="I2848" s="1">
        <v>1</v>
      </c>
      <c r="J2848" s="1" t="s">
        <v>4998</v>
      </c>
      <c r="K2848" s="1" t="s">
        <v>4999</v>
      </c>
      <c r="L2848" s="1" t="s">
        <v>32</v>
      </c>
      <c r="M2848" s="1" t="s">
        <v>9</v>
      </c>
    </row>
    <row r="2849" spans="1:13">
      <c r="A2849" s="1">
        <v>100015477</v>
      </c>
      <c r="B2849" s="1" t="s">
        <v>587</v>
      </c>
      <c r="C2849" s="1" t="s">
        <v>4985</v>
      </c>
      <c r="D2849" s="1" t="s">
        <v>533</v>
      </c>
      <c r="E2849" s="1" t="s">
        <v>11</v>
      </c>
      <c r="F2849" s="1" t="s">
        <v>407</v>
      </c>
      <c r="G2849" s="1" t="s">
        <v>6053</v>
      </c>
      <c r="H2849" s="1">
        <v>100015477</v>
      </c>
      <c r="I2849" s="1">
        <v>1</v>
      </c>
      <c r="J2849" s="1" t="s">
        <v>5000</v>
      </c>
      <c r="K2849" s="1" t="s">
        <v>5001</v>
      </c>
      <c r="L2849" s="1" t="s">
        <v>32</v>
      </c>
      <c r="M2849" s="1" t="s">
        <v>9</v>
      </c>
    </row>
    <row r="2850" spans="1:13">
      <c r="A2850" s="1">
        <v>100015487</v>
      </c>
      <c r="B2850" s="1" t="s">
        <v>587</v>
      </c>
      <c r="C2850" s="1" t="s">
        <v>4985</v>
      </c>
      <c r="D2850" s="1" t="s">
        <v>533</v>
      </c>
      <c r="E2850" s="1" t="s">
        <v>11</v>
      </c>
      <c r="F2850" s="1" t="s">
        <v>407</v>
      </c>
      <c r="G2850" s="1" t="s">
        <v>6053</v>
      </c>
      <c r="H2850" s="1">
        <v>100015487</v>
      </c>
      <c r="I2850" s="1">
        <v>1</v>
      </c>
      <c r="J2850" s="1" t="s">
        <v>5002</v>
      </c>
      <c r="K2850" s="1" t="s">
        <v>5003</v>
      </c>
      <c r="L2850" s="1" t="s">
        <v>32</v>
      </c>
      <c r="M2850" s="1" t="s">
        <v>9</v>
      </c>
    </row>
    <row r="2851" spans="1:13">
      <c r="A2851" s="1">
        <v>100015488</v>
      </c>
      <c r="B2851" s="1" t="s">
        <v>587</v>
      </c>
      <c r="C2851" s="1" t="s">
        <v>4985</v>
      </c>
      <c r="D2851" s="1" t="s">
        <v>12</v>
      </c>
      <c r="E2851" s="1" t="s">
        <v>11</v>
      </c>
      <c r="F2851" s="1" t="s">
        <v>407</v>
      </c>
      <c r="G2851" s="1" t="s">
        <v>6053</v>
      </c>
      <c r="H2851" s="1">
        <v>100015488</v>
      </c>
      <c r="I2851" s="1">
        <v>1</v>
      </c>
      <c r="J2851" s="1" t="s">
        <v>5004</v>
      </c>
      <c r="K2851" s="1" t="s">
        <v>5005</v>
      </c>
      <c r="L2851" s="1" t="s">
        <v>32</v>
      </c>
      <c r="M2851" s="1" t="s">
        <v>9</v>
      </c>
    </row>
    <row r="2852" spans="1:13">
      <c r="A2852" s="1">
        <v>100015492</v>
      </c>
      <c r="B2852" s="1" t="s">
        <v>587</v>
      </c>
      <c r="C2852" s="1" t="s">
        <v>4985</v>
      </c>
      <c r="D2852" s="1" t="s">
        <v>12</v>
      </c>
      <c r="E2852" s="1" t="s">
        <v>11</v>
      </c>
      <c r="F2852" s="1" t="s">
        <v>407</v>
      </c>
      <c r="G2852" s="1" t="s">
        <v>6053</v>
      </c>
      <c r="H2852" s="1">
        <v>100015492</v>
      </c>
      <c r="I2852" s="1">
        <v>1</v>
      </c>
      <c r="J2852" s="1" t="s">
        <v>5006</v>
      </c>
      <c r="K2852" s="1" t="s">
        <v>5007</v>
      </c>
      <c r="L2852" s="1" t="s">
        <v>32</v>
      </c>
      <c r="M2852" s="1" t="s">
        <v>16</v>
      </c>
    </row>
    <row r="2853" spans="1:13">
      <c r="A2853" s="1">
        <v>100015504</v>
      </c>
      <c r="B2853" s="1" t="s">
        <v>587</v>
      </c>
      <c r="C2853" s="1" t="s">
        <v>4985</v>
      </c>
      <c r="D2853" s="1" t="s">
        <v>12</v>
      </c>
      <c r="E2853" s="1" t="s">
        <v>11</v>
      </c>
      <c r="F2853" s="1" t="s">
        <v>407</v>
      </c>
      <c r="G2853" s="1" t="s">
        <v>6053</v>
      </c>
      <c r="H2853" s="1">
        <v>100015504</v>
      </c>
      <c r="I2853" s="1">
        <v>1</v>
      </c>
      <c r="J2853" s="1" t="s">
        <v>5008</v>
      </c>
      <c r="K2853" s="1" t="s">
        <v>5009</v>
      </c>
      <c r="L2853" s="1" t="s">
        <v>32</v>
      </c>
      <c r="M2853" s="1" t="s">
        <v>9</v>
      </c>
    </row>
    <row r="2854" spans="1:13">
      <c r="A2854" s="1">
        <v>100015515</v>
      </c>
      <c r="B2854" s="1" t="s">
        <v>587</v>
      </c>
      <c r="C2854" s="1" t="s">
        <v>4985</v>
      </c>
      <c r="D2854" s="1" t="s">
        <v>12</v>
      </c>
      <c r="E2854" s="1" t="s">
        <v>11</v>
      </c>
      <c r="F2854" s="1" t="s">
        <v>12</v>
      </c>
      <c r="G2854" s="1" t="s">
        <v>6053</v>
      </c>
      <c r="H2854" s="1">
        <v>100015515</v>
      </c>
      <c r="I2854" s="1">
        <v>1</v>
      </c>
      <c r="J2854" s="1" t="s">
        <v>5010</v>
      </c>
      <c r="K2854" s="1" t="s">
        <v>5011</v>
      </c>
      <c r="L2854" s="1" t="s">
        <v>32</v>
      </c>
      <c r="M2854" s="1" t="s">
        <v>9</v>
      </c>
    </row>
    <row r="2855" spans="1:13">
      <c r="A2855" s="1">
        <v>100015520</v>
      </c>
      <c r="B2855" s="1" t="s">
        <v>587</v>
      </c>
      <c r="C2855" s="1" t="s">
        <v>4985</v>
      </c>
      <c r="D2855" s="1" t="s">
        <v>12</v>
      </c>
      <c r="E2855" s="1" t="s">
        <v>11</v>
      </c>
      <c r="F2855" s="1" t="s">
        <v>12</v>
      </c>
      <c r="G2855" s="1" t="s">
        <v>6053</v>
      </c>
      <c r="H2855" s="1">
        <v>100015520</v>
      </c>
      <c r="I2855" s="1">
        <v>1</v>
      </c>
      <c r="J2855" s="1" t="s">
        <v>5012</v>
      </c>
      <c r="K2855" s="1" t="s">
        <v>5011</v>
      </c>
      <c r="L2855" s="1" t="s">
        <v>32</v>
      </c>
      <c r="M2855" s="1" t="s">
        <v>9</v>
      </c>
    </row>
    <row r="2856" spans="1:13">
      <c r="A2856" s="1">
        <v>100015526</v>
      </c>
      <c r="B2856" s="1" t="s">
        <v>587</v>
      </c>
      <c r="C2856" s="1" t="s">
        <v>4985</v>
      </c>
      <c r="D2856" s="1" t="s">
        <v>100</v>
      </c>
      <c r="E2856" s="1" t="s">
        <v>20</v>
      </c>
      <c r="F2856" s="1" t="s">
        <v>100</v>
      </c>
      <c r="G2856" s="1" t="s">
        <v>6053</v>
      </c>
      <c r="H2856" s="1">
        <v>100015526</v>
      </c>
      <c r="I2856" s="1">
        <v>1</v>
      </c>
      <c r="J2856" s="1" t="s">
        <v>5013</v>
      </c>
      <c r="K2856" s="1" t="s">
        <v>4702</v>
      </c>
      <c r="L2856" s="1" t="s">
        <v>15</v>
      </c>
      <c r="M2856" s="1" t="s">
        <v>9</v>
      </c>
    </row>
    <row r="2857" spans="1:13">
      <c r="A2857" s="1">
        <v>100015531</v>
      </c>
      <c r="B2857" s="1" t="s">
        <v>587</v>
      </c>
      <c r="C2857" s="1" t="s">
        <v>4985</v>
      </c>
      <c r="D2857" s="1" t="s">
        <v>5014</v>
      </c>
      <c r="E2857" s="1" t="s">
        <v>20</v>
      </c>
      <c r="F2857" s="1" t="s">
        <v>203</v>
      </c>
      <c r="G2857" s="1" t="s">
        <v>6053</v>
      </c>
      <c r="H2857" s="1">
        <v>100015531</v>
      </c>
      <c r="I2857" s="1">
        <v>1</v>
      </c>
      <c r="J2857" s="1" t="s">
        <v>5015</v>
      </c>
      <c r="K2857" s="1" t="s">
        <v>5016</v>
      </c>
      <c r="L2857" s="1" t="s">
        <v>44</v>
      </c>
      <c r="M2857" s="1" t="s">
        <v>9</v>
      </c>
    </row>
    <row r="2858" spans="1:13">
      <c r="A2858" s="1">
        <v>100015532</v>
      </c>
      <c r="B2858" s="1" t="s">
        <v>587</v>
      </c>
      <c r="C2858" s="1" t="s">
        <v>4985</v>
      </c>
      <c r="D2858" s="1" t="s">
        <v>5017</v>
      </c>
      <c r="E2858" s="1" t="s">
        <v>11</v>
      </c>
      <c r="F2858" s="1" t="s">
        <v>12</v>
      </c>
      <c r="G2858" s="1" t="s">
        <v>6053</v>
      </c>
      <c r="H2858" s="1">
        <v>100015532</v>
      </c>
      <c r="I2858" s="1">
        <v>1</v>
      </c>
      <c r="J2858" s="1" t="s">
        <v>5018</v>
      </c>
      <c r="K2858" s="1" t="s">
        <v>5011</v>
      </c>
      <c r="L2858" s="1" t="s">
        <v>32</v>
      </c>
      <c r="M2858" s="1" t="s">
        <v>16</v>
      </c>
    </row>
    <row r="2859" spans="1:13">
      <c r="A2859" s="1">
        <v>100015536</v>
      </c>
      <c r="B2859" s="1" t="s">
        <v>587</v>
      </c>
      <c r="C2859" s="1" t="s">
        <v>4985</v>
      </c>
      <c r="D2859" s="1" t="s">
        <v>12</v>
      </c>
      <c r="E2859" s="1" t="s">
        <v>11</v>
      </c>
      <c r="F2859" s="1" t="s">
        <v>12</v>
      </c>
      <c r="G2859" s="1" t="s">
        <v>6053</v>
      </c>
      <c r="H2859" s="1">
        <v>100015536</v>
      </c>
      <c r="I2859" s="1">
        <v>1</v>
      </c>
      <c r="J2859" s="1" t="s">
        <v>5019</v>
      </c>
      <c r="K2859" s="1" t="s">
        <v>5011</v>
      </c>
      <c r="L2859" s="1" t="s">
        <v>32</v>
      </c>
      <c r="M2859" s="1" t="s">
        <v>9</v>
      </c>
    </row>
    <row r="2860" spans="1:13">
      <c r="A2860" s="1">
        <v>100015539</v>
      </c>
      <c r="B2860" s="1" t="s">
        <v>587</v>
      </c>
      <c r="C2860" s="1" t="s">
        <v>4985</v>
      </c>
      <c r="D2860" s="1" t="s">
        <v>18</v>
      </c>
      <c r="E2860" s="1" t="s">
        <v>27</v>
      </c>
      <c r="F2860" s="1" t="s">
        <v>18</v>
      </c>
      <c r="G2860" s="1" t="s">
        <v>6053</v>
      </c>
      <c r="H2860" s="1">
        <v>100015539</v>
      </c>
      <c r="I2860" s="1">
        <v>1</v>
      </c>
      <c r="J2860" s="1" t="s">
        <v>5020</v>
      </c>
      <c r="K2860" s="1" t="s">
        <v>4702</v>
      </c>
      <c r="L2860" s="1" t="s">
        <v>15</v>
      </c>
      <c r="M2860" s="1" t="s">
        <v>9</v>
      </c>
    </row>
    <row r="2861" spans="1:13">
      <c r="A2861" s="1">
        <v>100015543</v>
      </c>
      <c r="B2861" s="1" t="s">
        <v>587</v>
      </c>
      <c r="C2861" s="1" t="s">
        <v>4985</v>
      </c>
      <c r="D2861" s="1" t="s">
        <v>5021</v>
      </c>
      <c r="E2861" s="1" t="s">
        <v>27</v>
      </c>
      <c r="F2861" s="1" t="s">
        <v>18</v>
      </c>
      <c r="G2861" s="1" t="s">
        <v>6053</v>
      </c>
      <c r="H2861" s="1">
        <v>100015543</v>
      </c>
      <c r="I2861" s="1">
        <v>1</v>
      </c>
      <c r="J2861" s="1" t="s">
        <v>5022</v>
      </c>
      <c r="K2861" s="1" t="s">
        <v>4702</v>
      </c>
      <c r="L2861" s="1" t="s">
        <v>15</v>
      </c>
      <c r="M2861" s="1" t="s">
        <v>16</v>
      </c>
    </row>
    <row r="2862" spans="1:13">
      <c r="A2862" s="1">
        <v>100015545</v>
      </c>
      <c r="B2862" s="1" t="s">
        <v>587</v>
      </c>
      <c r="C2862" s="1" t="s">
        <v>4985</v>
      </c>
      <c r="D2862" s="1" t="s">
        <v>167</v>
      </c>
      <c r="E2862" s="1" t="s">
        <v>20</v>
      </c>
      <c r="F2862" s="1" t="s">
        <v>167</v>
      </c>
      <c r="G2862" s="1" t="s">
        <v>6053</v>
      </c>
      <c r="H2862" s="1">
        <v>100015545</v>
      </c>
      <c r="I2862" s="1">
        <v>1</v>
      </c>
      <c r="J2862" s="1" t="s">
        <v>5023</v>
      </c>
      <c r="K2862" s="1" t="s">
        <v>4702</v>
      </c>
      <c r="L2862" s="1" t="s">
        <v>15</v>
      </c>
      <c r="M2862" s="1" t="s">
        <v>9</v>
      </c>
    </row>
    <row r="2863" spans="1:13">
      <c r="A2863" s="1">
        <v>100015550</v>
      </c>
      <c r="B2863" s="1" t="s">
        <v>587</v>
      </c>
      <c r="C2863" s="1" t="s">
        <v>4985</v>
      </c>
      <c r="D2863" s="1" t="s">
        <v>12</v>
      </c>
      <c r="E2863" s="1" t="s">
        <v>11</v>
      </c>
      <c r="F2863" s="1" t="s">
        <v>12</v>
      </c>
      <c r="G2863" s="1" t="s">
        <v>6053</v>
      </c>
      <c r="H2863" s="1">
        <v>100015550</v>
      </c>
      <c r="I2863" s="1">
        <v>2</v>
      </c>
      <c r="J2863" s="1" t="s">
        <v>5024</v>
      </c>
      <c r="K2863" s="1" t="s">
        <v>5011</v>
      </c>
      <c r="L2863" s="1" t="s">
        <v>32</v>
      </c>
      <c r="M2863" s="1" t="s">
        <v>9</v>
      </c>
    </row>
    <row r="2864" spans="1:13">
      <c r="A2864" s="1">
        <v>100015554</v>
      </c>
      <c r="B2864" s="1" t="s">
        <v>587</v>
      </c>
      <c r="C2864" s="1" t="s">
        <v>4985</v>
      </c>
      <c r="D2864" s="1" t="s">
        <v>12</v>
      </c>
      <c r="E2864" s="1" t="s">
        <v>11</v>
      </c>
      <c r="F2864" s="1" t="s">
        <v>12</v>
      </c>
      <c r="G2864" s="1" t="s">
        <v>6053</v>
      </c>
      <c r="H2864" s="1">
        <v>100015554</v>
      </c>
      <c r="I2864" s="1">
        <v>1</v>
      </c>
      <c r="J2864" s="1" t="s">
        <v>5025</v>
      </c>
      <c r="K2864" s="1" t="s">
        <v>5011</v>
      </c>
      <c r="L2864" s="1" t="s">
        <v>32</v>
      </c>
      <c r="M2864" s="1" t="s">
        <v>9</v>
      </c>
    </row>
    <row r="2865" spans="1:13">
      <c r="A2865" s="1">
        <v>100015563</v>
      </c>
      <c r="B2865" s="1" t="s">
        <v>587</v>
      </c>
      <c r="C2865" s="1" t="s">
        <v>4985</v>
      </c>
      <c r="D2865" s="1" t="s">
        <v>390</v>
      </c>
      <c r="E2865" s="1" t="s">
        <v>20</v>
      </c>
      <c r="F2865" s="1" t="s">
        <v>72</v>
      </c>
      <c r="G2865" s="1" t="s">
        <v>6053</v>
      </c>
      <c r="H2865" s="1">
        <v>100015563</v>
      </c>
      <c r="I2865" s="1">
        <v>1</v>
      </c>
      <c r="J2865" s="1" t="s">
        <v>5026</v>
      </c>
      <c r="K2865" s="1" t="s">
        <v>4702</v>
      </c>
      <c r="L2865" s="1" t="s">
        <v>15</v>
      </c>
      <c r="M2865" s="1" t="s">
        <v>9</v>
      </c>
    </row>
    <row r="2866" spans="1:13">
      <c r="A2866" s="1">
        <v>100015568</v>
      </c>
      <c r="B2866" s="1" t="s">
        <v>587</v>
      </c>
      <c r="C2866" s="1" t="s">
        <v>4985</v>
      </c>
      <c r="D2866" s="1" t="s">
        <v>1952</v>
      </c>
      <c r="E2866" s="1" t="s">
        <v>2</v>
      </c>
      <c r="F2866" s="1" t="s">
        <v>670</v>
      </c>
      <c r="G2866" s="1" t="s">
        <v>6054</v>
      </c>
      <c r="H2866" s="1">
        <v>100017534</v>
      </c>
      <c r="I2866" s="1">
        <v>6</v>
      </c>
      <c r="J2866" s="1" t="s">
        <v>5027</v>
      </c>
      <c r="K2866" s="1" t="s">
        <v>4700</v>
      </c>
      <c r="L2866" s="1" t="s">
        <v>8</v>
      </c>
      <c r="M2866" s="1" t="s">
        <v>9</v>
      </c>
    </row>
    <row r="2867" spans="1:13">
      <c r="A2867" s="1">
        <v>100015572</v>
      </c>
      <c r="B2867" s="1" t="s">
        <v>587</v>
      </c>
      <c r="C2867" s="1" t="s">
        <v>4985</v>
      </c>
      <c r="D2867" s="1" t="s">
        <v>3874</v>
      </c>
      <c r="E2867" s="1" t="s">
        <v>2</v>
      </c>
      <c r="F2867" s="1" t="s">
        <v>842</v>
      </c>
      <c r="G2867" s="1" t="s">
        <v>6054</v>
      </c>
      <c r="H2867" s="1">
        <v>100017531</v>
      </c>
      <c r="I2867" s="1">
        <v>5</v>
      </c>
      <c r="J2867" s="1" t="s">
        <v>5028</v>
      </c>
      <c r="K2867" s="1" t="s">
        <v>4700</v>
      </c>
      <c r="L2867" s="1" t="s">
        <v>8</v>
      </c>
      <c r="M2867" s="1" t="s">
        <v>9</v>
      </c>
    </row>
    <row r="2868" spans="1:13">
      <c r="A2868" s="1">
        <v>100015573</v>
      </c>
      <c r="B2868" s="1" t="s">
        <v>587</v>
      </c>
      <c r="C2868" s="1" t="s">
        <v>4985</v>
      </c>
      <c r="D2868" s="1" t="s">
        <v>5029</v>
      </c>
      <c r="E2868" s="1" t="s">
        <v>2</v>
      </c>
      <c r="F2868" s="1" t="s">
        <v>673</v>
      </c>
      <c r="G2868" s="1" t="s">
        <v>6054</v>
      </c>
      <c r="H2868" s="1">
        <v>100017531</v>
      </c>
      <c r="I2868" s="1">
        <v>5</v>
      </c>
      <c r="J2868" s="1" t="s">
        <v>5028</v>
      </c>
      <c r="K2868" s="1" t="s">
        <v>4700</v>
      </c>
      <c r="L2868" s="1" t="s">
        <v>8</v>
      </c>
      <c r="M2868" s="1" t="s">
        <v>9</v>
      </c>
    </row>
    <row r="2869" spans="1:13">
      <c r="A2869" s="1">
        <v>100015576</v>
      </c>
      <c r="B2869" s="1" t="s">
        <v>587</v>
      </c>
      <c r="C2869" s="1" t="s">
        <v>4985</v>
      </c>
      <c r="D2869" s="1" t="s">
        <v>12</v>
      </c>
      <c r="E2869" s="1" t="s">
        <v>11</v>
      </c>
      <c r="F2869" s="1" t="s">
        <v>12</v>
      </c>
      <c r="G2869" s="1" t="s">
        <v>6053</v>
      </c>
      <c r="H2869" s="1">
        <v>100015576</v>
      </c>
      <c r="I2869" s="1">
        <v>1</v>
      </c>
      <c r="J2869" s="1" t="s">
        <v>5030</v>
      </c>
      <c r="K2869" s="1" t="s">
        <v>5011</v>
      </c>
      <c r="L2869" s="1" t="s">
        <v>32</v>
      </c>
      <c r="M2869" s="1" t="s">
        <v>9</v>
      </c>
    </row>
    <row r="2870" spans="1:13">
      <c r="A2870" s="1">
        <v>100015580</v>
      </c>
      <c r="B2870" s="1" t="s">
        <v>587</v>
      </c>
      <c r="C2870" s="1" t="s">
        <v>4985</v>
      </c>
      <c r="D2870" s="1" t="s">
        <v>750</v>
      </c>
      <c r="E2870" s="1" t="s">
        <v>20</v>
      </c>
      <c r="F2870" s="1" t="s">
        <v>72</v>
      </c>
      <c r="G2870" s="1" t="s">
        <v>6053</v>
      </c>
      <c r="H2870" s="1">
        <v>100015580</v>
      </c>
      <c r="I2870" s="1">
        <v>1</v>
      </c>
      <c r="J2870" s="1" t="s">
        <v>5031</v>
      </c>
      <c r="K2870" s="1" t="s">
        <v>4702</v>
      </c>
      <c r="L2870" s="1" t="s">
        <v>15</v>
      </c>
      <c r="M2870" s="1" t="s">
        <v>9</v>
      </c>
    </row>
    <row r="2871" spans="1:13">
      <c r="A2871" s="1">
        <v>100015584</v>
      </c>
      <c r="B2871" s="1" t="s">
        <v>587</v>
      </c>
      <c r="C2871" s="1" t="s">
        <v>4985</v>
      </c>
      <c r="D2871" s="1" t="s">
        <v>3688</v>
      </c>
      <c r="E2871" s="1" t="s">
        <v>2</v>
      </c>
      <c r="F2871" s="1" t="s">
        <v>81</v>
      </c>
      <c r="G2871" s="1" t="s">
        <v>6054</v>
      </c>
      <c r="H2871" s="1">
        <v>100017534</v>
      </c>
      <c r="I2871" s="1">
        <v>6</v>
      </c>
      <c r="J2871" s="1" t="s">
        <v>5032</v>
      </c>
      <c r="K2871" s="1" t="s">
        <v>4700</v>
      </c>
      <c r="L2871" s="1" t="s">
        <v>8</v>
      </c>
      <c r="M2871" s="1" t="s">
        <v>339</v>
      </c>
    </row>
    <row r="2872" spans="1:13">
      <c r="A2872" s="1">
        <v>100015588</v>
      </c>
      <c r="B2872" s="1" t="s">
        <v>587</v>
      </c>
      <c r="C2872" s="1" t="s">
        <v>4985</v>
      </c>
      <c r="D2872" s="1" t="s">
        <v>5033</v>
      </c>
      <c r="E2872" s="1" t="s">
        <v>11</v>
      </c>
      <c r="F2872" s="1" t="s">
        <v>12</v>
      </c>
      <c r="G2872" s="1" t="s">
        <v>6053</v>
      </c>
      <c r="H2872" s="1">
        <v>100015588</v>
      </c>
      <c r="I2872" s="1">
        <v>1</v>
      </c>
      <c r="J2872" s="1" t="s">
        <v>5034</v>
      </c>
      <c r="K2872" s="1" t="s">
        <v>5011</v>
      </c>
      <c r="L2872" s="1" t="s">
        <v>32</v>
      </c>
      <c r="M2872" s="1" t="s">
        <v>9</v>
      </c>
    </row>
    <row r="2873" spans="1:13">
      <c r="A2873" s="1">
        <v>100015592</v>
      </c>
      <c r="B2873" s="1" t="s">
        <v>587</v>
      </c>
      <c r="C2873" s="1" t="s">
        <v>4985</v>
      </c>
      <c r="D2873" s="1" t="s">
        <v>5035</v>
      </c>
      <c r="E2873" s="1" t="s">
        <v>20</v>
      </c>
      <c r="F2873" s="1" t="s">
        <v>72</v>
      </c>
      <c r="G2873" s="1" t="s">
        <v>6053</v>
      </c>
      <c r="H2873" s="1">
        <v>100015592</v>
      </c>
      <c r="I2873" s="1">
        <v>1</v>
      </c>
      <c r="J2873" s="1" t="s">
        <v>5036</v>
      </c>
      <c r="K2873" s="1" t="s">
        <v>5037</v>
      </c>
      <c r="L2873" s="1" t="s">
        <v>39</v>
      </c>
      <c r="M2873" s="1" t="s">
        <v>9</v>
      </c>
    </row>
    <row r="2874" spans="1:13">
      <c r="A2874" s="1">
        <v>100015598</v>
      </c>
      <c r="B2874" s="1" t="s">
        <v>587</v>
      </c>
      <c r="C2874" s="1" t="s">
        <v>4985</v>
      </c>
      <c r="D2874" s="1" t="s">
        <v>4162</v>
      </c>
      <c r="E2874" s="1" t="s">
        <v>11</v>
      </c>
      <c r="F2874" s="1" t="s">
        <v>12</v>
      </c>
      <c r="G2874" s="1" t="s">
        <v>6053</v>
      </c>
      <c r="H2874" s="1">
        <v>100015598</v>
      </c>
      <c r="I2874" s="1">
        <v>1</v>
      </c>
      <c r="J2874" s="1" t="s">
        <v>5038</v>
      </c>
      <c r="K2874" s="1" t="s">
        <v>3759</v>
      </c>
      <c r="L2874" s="1" t="s">
        <v>39</v>
      </c>
      <c r="M2874" s="1" t="s">
        <v>9</v>
      </c>
    </row>
    <row r="2875" spans="1:13">
      <c r="A2875" s="1">
        <v>100015605</v>
      </c>
      <c r="B2875" s="1" t="s">
        <v>587</v>
      </c>
      <c r="C2875" s="1" t="s">
        <v>4985</v>
      </c>
      <c r="D2875" s="1" t="s">
        <v>12</v>
      </c>
      <c r="E2875" s="1" t="s">
        <v>11</v>
      </c>
      <c r="F2875" s="1" t="s">
        <v>12</v>
      </c>
      <c r="G2875" s="1" t="s">
        <v>6053</v>
      </c>
      <c r="H2875" s="1">
        <v>100015605</v>
      </c>
      <c r="I2875" s="1">
        <v>1</v>
      </c>
      <c r="J2875" s="1" t="s">
        <v>5039</v>
      </c>
      <c r="K2875" s="1" t="s">
        <v>5040</v>
      </c>
      <c r="L2875" s="1" t="s">
        <v>32</v>
      </c>
      <c r="M2875" s="1" t="s">
        <v>9</v>
      </c>
    </row>
    <row r="2876" spans="1:13">
      <c r="A2876" s="1">
        <v>100015611</v>
      </c>
      <c r="B2876" s="1" t="s">
        <v>587</v>
      </c>
      <c r="C2876" s="1" t="s">
        <v>4985</v>
      </c>
      <c r="D2876" s="1" t="s">
        <v>5041</v>
      </c>
      <c r="E2876" s="1" t="s">
        <v>11</v>
      </c>
      <c r="F2876" s="1" t="s">
        <v>12</v>
      </c>
      <c r="G2876" s="1" t="s">
        <v>6053</v>
      </c>
      <c r="H2876" s="1">
        <v>100015611</v>
      </c>
      <c r="I2876" s="1">
        <v>1</v>
      </c>
      <c r="J2876" s="1" t="s">
        <v>5042</v>
      </c>
      <c r="K2876" s="1" t="s">
        <v>5043</v>
      </c>
      <c r="L2876" s="1" t="s">
        <v>32</v>
      </c>
      <c r="M2876" s="1" t="s">
        <v>9</v>
      </c>
    </row>
    <row r="2877" spans="1:13">
      <c r="A2877" s="1">
        <v>100015616</v>
      </c>
      <c r="B2877" s="1" t="s">
        <v>587</v>
      </c>
      <c r="C2877" s="1" t="s">
        <v>4985</v>
      </c>
      <c r="D2877" s="1" t="s">
        <v>898</v>
      </c>
      <c r="E2877" s="1" t="s">
        <v>2</v>
      </c>
      <c r="F2877" s="1" t="s">
        <v>46</v>
      </c>
      <c r="G2877" s="1" t="s">
        <v>6054</v>
      </c>
      <c r="H2877" s="1">
        <v>100017532</v>
      </c>
      <c r="I2877" s="1">
        <v>3</v>
      </c>
      <c r="J2877" s="1" t="s">
        <v>5044</v>
      </c>
      <c r="K2877" s="1" t="s">
        <v>4700</v>
      </c>
      <c r="L2877" s="1" t="s">
        <v>8</v>
      </c>
      <c r="M2877" s="1" t="s">
        <v>9</v>
      </c>
    </row>
    <row r="2878" spans="1:13">
      <c r="A2878" s="1">
        <v>100015618</v>
      </c>
      <c r="B2878" s="1" t="s">
        <v>587</v>
      </c>
      <c r="C2878" s="1" t="s">
        <v>4985</v>
      </c>
      <c r="D2878" s="1" t="s">
        <v>176</v>
      </c>
      <c r="E2878" s="1" t="s">
        <v>11</v>
      </c>
      <c r="F2878" s="1" t="s">
        <v>12</v>
      </c>
      <c r="G2878" s="1" t="s">
        <v>6053</v>
      </c>
      <c r="H2878" s="1">
        <v>100015618</v>
      </c>
      <c r="I2878" s="1">
        <v>1</v>
      </c>
      <c r="J2878" s="1" t="s">
        <v>5045</v>
      </c>
      <c r="K2878" s="1" t="s">
        <v>5046</v>
      </c>
      <c r="L2878" s="1" t="s">
        <v>32</v>
      </c>
      <c r="M2878" s="1" t="s">
        <v>9</v>
      </c>
    </row>
    <row r="2879" spans="1:13">
      <c r="A2879" s="1">
        <v>100015621</v>
      </c>
      <c r="B2879" s="1" t="s">
        <v>587</v>
      </c>
      <c r="C2879" s="1" t="s">
        <v>4985</v>
      </c>
      <c r="D2879" s="1" t="s">
        <v>12</v>
      </c>
      <c r="E2879" s="1" t="s">
        <v>11</v>
      </c>
      <c r="F2879" s="1" t="s">
        <v>407</v>
      </c>
      <c r="G2879" s="1" t="s">
        <v>6053</v>
      </c>
      <c r="H2879" s="1">
        <v>100015621</v>
      </c>
      <c r="I2879" s="1">
        <v>1</v>
      </c>
      <c r="J2879" s="1" t="s">
        <v>5047</v>
      </c>
      <c r="K2879" s="1" t="s">
        <v>5048</v>
      </c>
      <c r="L2879" s="1" t="s">
        <v>32</v>
      </c>
      <c r="M2879" s="1" t="s">
        <v>9</v>
      </c>
    </row>
    <row r="2880" spans="1:13">
      <c r="A2880" s="1">
        <v>100015629</v>
      </c>
      <c r="B2880" s="1" t="s">
        <v>587</v>
      </c>
      <c r="C2880" s="1" t="s">
        <v>4985</v>
      </c>
      <c r="D2880" s="1" t="s">
        <v>12</v>
      </c>
      <c r="E2880" s="1" t="s">
        <v>11</v>
      </c>
      <c r="F2880" s="1" t="s">
        <v>407</v>
      </c>
      <c r="G2880" s="1" t="s">
        <v>6053</v>
      </c>
      <c r="H2880" s="1">
        <v>100015629</v>
      </c>
      <c r="I2880" s="1">
        <v>1</v>
      </c>
      <c r="J2880" s="1" t="s">
        <v>5049</v>
      </c>
      <c r="K2880" s="1" t="s">
        <v>5050</v>
      </c>
      <c r="L2880" s="1" t="s">
        <v>32</v>
      </c>
      <c r="M2880" s="1" t="s">
        <v>9</v>
      </c>
    </row>
    <row r="2881" spans="1:13">
      <c r="A2881" s="1">
        <v>100015635</v>
      </c>
      <c r="B2881" s="1" t="s">
        <v>587</v>
      </c>
      <c r="C2881" s="1" t="s">
        <v>4985</v>
      </c>
      <c r="D2881" s="1" t="s">
        <v>176</v>
      </c>
      <c r="E2881" s="1" t="s">
        <v>11</v>
      </c>
      <c r="F2881" s="1" t="s">
        <v>12</v>
      </c>
      <c r="G2881" s="1" t="s">
        <v>6053</v>
      </c>
      <c r="H2881" s="1">
        <v>100015635</v>
      </c>
      <c r="I2881" s="1">
        <v>1</v>
      </c>
      <c r="J2881" s="1" t="s">
        <v>5051</v>
      </c>
      <c r="K2881" s="1" t="s">
        <v>5052</v>
      </c>
      <c r="L2881" s="1" t="s">
        <v>32</v>
      </c>
      <c r="M2881" s="1" t="s">
        <v>9</v>
      </c>
    </row>
    <row r="2882" spans="1:13">
      <c r="A2882" s="1">
        <v>100015645</v>
      </c>
      <c r="B2882" s="1" t="s">
        <v>587</v>
      </c>
      <c r="C2882" s="1" t="s">
        <v>4985</v>
      </c>
      <c r="D2882" s="1" t="s">
        <v>12</v>
      </c>
      <c r="E2882" s="1" t="s">
        <v>11</v>
      </c>
      <c r="F2882" s="1" t="s">
        <v>407</v>
      </c>
      <c r="G2882" s="1" t="s">
        <v>6053</v>
      </c>
      <c r="H2882" s="1">
        <v>100015645</v>
      </c>
      <c r="I2882" s="1">
        <v>1</v>
      </c>
      <c r="J2882" s="1" t="s">
        <v>5053</v>
      </c>
      <c r="K2882" s="1" t="s">
        <v>5054</v>
      </c>
      <c r="L2882" s="1" t="s">
        <v>32</v>
      </c>
      <c r="M2882" s="1" t="s">
        <v>9</v>
      </c>
    </row>
    <row r="2883" spans="1:13">
      <c r="A2883" s="1">
        <v>100015653</v>
      </c>
      <c r="B2883" s="1" t="s">
        <v>587</v>
      </c>
      <c r="C2883" s="1" t="s">
        <v>4985</v>
      </c>
      <c r="D2883" s="1" t="s">
        <v>12</v>
      </c>
      <c r="E2883" s="1" t="s">
        <v>11</v>
      </c>
      <c r="F2883" s="1" t="s">
        <v>12</v>
      </c>
      <c r="G2883" s="1" t="s">
        <v>6053</v>
      </c>
      <c r="H2883" s="1">
        <v>100015653</v>
      </c>
      <c r="I2883" s="1">
        <v>1</v>
      </c>
      <c r="J2883" s="1" t="s">
        <v>5055</v>
      </c>
      <c r="K2883" s="1" t="s">
        <v>5056</v>
      </c>
      <c r="L2883" s="1" t="s">
        <v>32</v>
      </c>
      <c r="M2883" s="1" t="s">
        <v>16</v>
      </c>
    </row>
    <row r="2884" spans="1:13">
      <c r="A2884" s="1">
        <v>100015655</v>
      </c>
      <c r="B2884" s="1" t="s">
        <v>587</v>
      </c>
      <c r="C2884" s="1" t="s">
        <v>4985</v>
      </c>
      <c r="D2884" s="1" t="s">
        <v>1974</v>
      </c>
      <c r="E2884" s="1" t="s">
        <v>20</v>
      </c>
      <c r="F2884" s="1" t="s">
        <v>72</v>
      </c>
      <c r="G2884" s="1" t="s">
        <v>6053</v>
      </c>
      <c r="H2884" s="1">
        <v>100015655</v>
      </c>
      <c r="I2884" s="1">
        <v>1</v>
      </c>
      <c r="J2884" s="1" t="s">
        <v>5057</v>
      </c>
      <c r="K2884" s="1" t="s">
        <v>4702</v>
      </c>
      <c r="L2884" s="1" t="s">
        <v>15</v>
      </c>
      <c r="M2884" s="1" t="s">
        <v>9</v>
      </c>
    </row>
    <row r="2885" spans="1:13">
      <c r="A2885" s="1">
        <v>100015660</v>
      </c>
      <c r="B2885" s="1" t="s">
        <v>587</v>
      </c>
      <c r="C2885" s="1" t="s">
        <v>4985</v>
      </c>
      <c r="D2885" s="1" t="s">
        <v>12</v>
      </c>
      <c r="E2885" s="1" t="s">
        <v>11</v>
      </c>
      <c r="F2885" s="1" t="s">
        <v>407</v>
      </c>
      <c r="G2885" s="1" t="s">
        <v>6053</v>
      </c>
      <c r="H2885" s="1">
        <v>100015660</v>
      </c>
      <c r="I2885" s="1">
        <v>1</v>
      </c>
      <c r="J2885" s="1" t="s">
        <v>5058</v>
      </c>
      <c r="K2885" s="1" t="s">
        <v>5059</v>
      </c>
      <c r="L2885" s="1" t="s">
        <v>32</v>
      </c>
      <c r="M2885" s="1" t="s">
        <v>9</v>
      </c>
    </row>
    <row r="2886" spans="1:13">
      <c r="A2886" s="1">
        <v>100015662</v>
      </c>
      <c r="B2886" s="1" t="s">
        <v>587</v>
      </c>
      <c r="C2886" s="1" t="s">
        <v>4985</v>
      </c>
      <c r="D2886" s="1" t="s">
        <v>46</v>
      </c>
      <c r="E2886" s="1" t="s">
        <v>2</v>
      </c>
      <c r="F2886" s="1" t="s">
        <v>46</v>
      </c>
      <c r="G2886" s="1" t="s">
        <v>6053</v>
      </c>
      <c r="H2886" s="1">
        <v>100015662</v>
      </c>
      <c r="I2886" s="1">
        <v>2</v>
      </c>
      <c r="J2886" s="1" t="s">
        <v>5060</v>
      </c>
      <c r="K2886" s="1" t="s">
        <v>4700</v>
      </c>
      <c r="L2886" s="1" t="s">
        <v>8</v>
      </c>
      <c r="M2886" s="1" t="s">
        <v>339</v>
      </c>
    </row>
    <row r="2887" spans="1:13">
      <c r="A2887" s="1">
        <v>100015663</v>
      </c>
      <c r="B2887" s="1" t="s">
        <v>587</v>
      </c>
      <c r="C2887" s="1" t="s">
        <v>4985</v>
      </c>
      <c r="D2887" s="1" t="s">
        <v>176</v>
      </c>
      <c r="E2887" s="1" t="s">
        <v>11</v>
      </c>
      <c r="F2887" s="1" t="s">
        <v>12</v>
      </c>
      <c r="G2887" s="1" t="s">
        <v>6053</v>
      </c>
      <c r="H2887" s="1">
        <v>100015663</v>
      </c>
      <c r="I2887" s="1">
        <v>1</v>
      </c>
      <c r="J2887" s="1" t="s">
        <v>5060</v>
      </c>
      <c r="K2887" s="1" t="s">
        <v>5061</v>
      </c>
      <c r="L2887" s="1" t="s">
        <v>32</v>
      </c>
      <c r="M2887" s="1" t="s">
        <v>9</v>
      </c>
    </row>
    <row r="2888" spans="1:13">
      <c r="A2888" s="1">
        <v>100015668</v>
      </c>
      <c r="B2888" s="1" t="s">
        <v>587</v>
      </c>
      <c r="C2888" s="1" t="s">
        <v>4985</v>
      </c>
      <c r="D2888" s="1" t="s">
        <v>176</v>
      </c>
      <c r="E2888" s="1" t="s">
        <v>11</v>
      </c>
      <c r="F2888" s="1" t="s">
        <v>12</v>
      </c>
      <c r="G2888" s="1" t="s">
        <v>6053</v>
      </c>
      <c r="H2888" s="1">
        <v>100015668</v>
      </c>
      <c r="I2888" s="1">
        <v>1</v>
      </c>
      <c r="J2888" s="1" t="s">
        <v>5062</v>
      </c>
      <c r="K2888" s="1" t="s">
        <v>5063</v>
      </c>
      <c r="L2888" s="1" t="s">
        <v>32</v>
      </c>
      <c r="M2888" s="1" t="s">
        <v>9</v>
      </c>
    </row>
    <row r="2889" spans="1:13">
      <c r="A2889" s="1">
        <v>100015674</v>
      </c>
      <c r="B2889" s="1" t="s">
        <v>587</v>
      </c>
      <c r="C2889" s="1" t="s">
        <v>4985</v>
      </c>
      <c r="D2889" s="1" t="s">
        <v>5064</v>
      </c>
      <c r="E2889" s="1" t="s">
        <v>2</v>
      </c>
      <c r="F2889" s="1" t="s">
        <v>46</v>
      </c>
      <c r="G2889" s="1" t="s">
        <v>6054</v>
      </c>
      <c r="H2889" s="1">
        <v>100017533</v>
      </c>
      <c r="I2889" s="1">
        <v>4</v>
      </c>
      <c r="J2889" s="1" t="s">
        <v>5065</v>
      </c>
      <c r="K2889" s="1" t="s">
        <v>4700</v>
      </c>
      <c r="L2889" s="1" t="s">
        <v>8</v>
      </c>
      <c r="M2889" s="1" t="s">
        <v>9</v>
      </c>
    </row>
    <row r="2890" spans="1:13">
      <c r="A2890" s="1">
        <v>100015675</v>
      </c>
      <c r="B2890" s="1" t="s">
        <v>587</v>
      </c>
      <c r="C2890" s="1" t="s">
        <v>4985</v>
      </c>
      <c r="D2890" s="1" t="s">
        <v>5066</v>
      </c>
      <c r="E2890" s="1" t="s">
        <v>20</v>
      </c>
      <c r="F2890" s="1" t="s">
        <v>72</v>
      </c>
      <c r="G2890" s="1" t="s">
        <v>6053</v>
      </c>
      <c r="H2890" s="1">
        <v>100015675</v>
      </c>
      <c r="I2890" s="1">
        <v>1</v>
      </c>
      <c r="J2890" s="1" t="s">
        <v>5067</v>
      </c>
      <c r="K2890" s="1" t="s">
        <v>4702</v>
      </c>
      <c r="L2890" s="1" t="s">
        <v>15</v>
      </c>
      <c r="M2890" s="1" t="s">
        <v>9</v>
      </c>
    </row>
    <row r="2891" spans="1:13">
      <c r="A2891" s="1">
        <v>100015678</v>
      </c>
      <c r="B2891" s="1" t="s">
        <v>587</v>
      </c>
      <c r="C2891" s="1" t="s">
        <v>4985</v>
      </c>
      <c r="D2891" s="1" t="s">
        <v>2860</v>
      </c>
      <c r="E2891" s="1" t="s">
        <v>11</v>
      </c>
      <c r="F2891" s="1" t="s">
        <v>12</v>
      </c>
      <c r="G2891" s="1" t="s">
        <v>6053</v>
      </c>
      <c r="H2891" s="1">
        <v>100015678</v>
      </c>
      <c r="I2891" s="1">
        <v>1</v>
      </c>
      <c r="J2891" s="1" t="s">
        <v>5068</v>
      </c>
      <c r="K2891" s="1" t="s">
        <v>5069</v>
      </c>
      <c r="L2891" s="1" t="s">
        <v>32</v>
      </c>
      <c r="M2891" s="1" t="s">
        <v>9</v>
      </c>
    </row>
    <row r="2892" spans="1:13">
      <c r="A2892" s="1">
        <v>100015687</v>
      </c>
      <c r="B2892" s="1" t="s">
        <v>587</v>
      </c>
      <c r="C2892" s="1" t="s">
        <v>4985</v>
      </c>
      <c r="D2892" s="1" t="s">
        <v>5070</v>
      </c>
      <c r="E2892" s="1" t="s">
        <v>11</v>
      </c>
      <c r="F2892" s="1" t="s">
        <v>12</v>
      </c>
      <c r="G2892" s="1" t="s">
        <v>6053</v>
      </c>
      <c r="H2892" s="1">
        <v>100015687</v>
      </c>
      <c r="I2892" s="1">
        <v>2</v>
      </c>
      <c r="J2892" s="1" t="s">
        <v>5071</v>
      </c>
      <c r="K2892" s="1" t="s">
        <v>5069</v>
      </c>
      <c r="L2892" s="1" t="s">
        <v>32</v>
      </c>
      <c r="M2892" s="1" t="s">
        <v>9</v>
      </c>
    </row>
    <row r="2893" spans="1:13">
      <c r="A2893" s="1">
        <v>100015690</v>
      </c>
      <c r="B2893" s="1" t="s">
        <v>587</v>
      </c>
      <c r="C2893" s="1" t="s">
        <v>4985</v>
      </c>
      <c r="D2893" s="1" t="s">
        <v>2283</v>
      </c>
      <c r="E2893" s="1" t="s">
        <v>27</v>
      </c>
      <c r="F2893" s="1" t="s">
        <v>18</v>
      </c>
      <c r="G2893" s="1" t="s">
        <v>6053</v>
      </c>
      <c r="H2893" s="1">
        <v>100015690</v>
      </c>
      <c r="I2893" s="1">
        <v>1</v>
      </c>
      <c r="J2893" s="1" t="s">
        <v>5072</v>
      </c>
      <c r="K2893" s="1" t="s">
        <v>4702</v>
      </c>
      <c r="L2893" s="1" t="s">
        <v>15</v>
      </c>
      <c r="M2893" s="1" t="s">
        <v>9</v>
      </c>
    </row>
    <row r="2894" spans="1:13">
      <c r="A2894" s="1">
        <v>100015695</v>
      </c>
      <c r="B2894" s="1" t="s">
        <v>587</v>
      </c>
      <c r="C2894" s="1" t="s">
        <v>4985</v>
      </c>
      <c r="D2894" s="1" t="s">
        <v>5073</v>
      </c>
      <c r="E2894" s="1" t="s">
        <v>11</v>
      </c>
      <c r="F2894" s="1" t="s">
        <v>12</v>
      </c>
      <c r="G2894" s="1" t="s">
        <v>6053</v>
      </c>
      <c r="H2894" s="1">
        <v>100015695</v>
      </c>
      <c r="I2894" s="1">
        <v>1</v>
      </c>
      <c r="J2894" s="1" t="s">
        <v>5074</v>
      </c>
      <c r="K2894" s="1" t="s">
        <v>5075</v>
      </c>
      <c r="L2894" s="1" t="s">
        <v>32</v>
      </c>
      <c r="M2894" s="1" t="s">
        <v>16</v>
      </c>
    </row>
    <row r="2895" spans="1:13">
      <c r="A2895" s="1">
        <v>100015699</v>
      </c>
      <c r="B2895" s="1" t="s">
        <v>587</v>
      </c>
      <c r="C2895" s="1" t="s">
        <v>4985</v>
      </c>
      <c r="D2895" s="1" t="s">
        <v>5076</v>
      </c>
      <c r="E2895" s="1" t="s">
        <v>11</v>
      </c>
      <c r="F2895" s="1" t="s">
        <v>12</v>
      </c>
      <c r="G2895" s="1" t="s">
        <v>6053</v>
      </c>
      <c r="H2895" s="1">
        <v>100015699</v>
      </c>
      <c r="I2895" s="1">
        <v>1</v>
      </c>
      <c r="J2895" s="1" t="s">
        <v>5077</v>
      </c>
      <c r="K2895" s="1" t="s">
        <v>5078</v>
      </c>
      <c r="L2895" s="1" t="s">
        <v>32</v>
      </c>
      <c r="M2895" s="1" t="s">
        <v>9</v>
      </c>
    </row>
    <row r="2896" spans="1:13">
      <c r="A2896" s="1">
        <v>100015702</v>
      </c>
      <c r="B2896" s="1" t="s">
        <v>587</v>
      </c>
      <c r="C2896" s="1" t="s">
        <v>4985</v>
      </c>
      <c r="D2896" s="1" t="s">
        <v>5079</v>
      </c>
      <c r="E2896" s="1" t="s">
        <v>11</v>
      </c>
      <c r="F2896" s="1" t="s">
        <v>12</v>
      </c>
      <c r="G2896" s="1" t="s">
        <v>6053</v>
      </c>
      <c r="H2896" s="1">
        <v>100015702</v>
      </c>
      <c r="I2896" s="1">
        <v>1</v>
      </c>
      <c r="J2896" s="1" t="s">
        <v>5080</v>
      </c>
      <c r="K2896" s="1" t="s">
        <v>5081</v>
      </c>
      <c r="L2896" s="1" t="s">
        <v>39</v>
      </c>
      <c r="M2896" s="1" t="s">
        <v>16</v>
      </c>
    </row>
    <row r="2897" spans="1:13">
      <c r="A2897" s="1">
        <v>100015706</v>
      </c>
      <c r="B2897" s="1" t="s">
        <v>587</v>
      </c>
      <c r="C2897" s="1" t="s">
        <v>4985</v>
      </c>
      <c r="D2897" s="1" t="s">
        <v>12</v>
      </c>
      <c r="E2897" s="1" t="s">
        <v>11</v>
      </c>
      <c r="F2897" s="1" t="s">
        <v>407</v>
      </c>
      <c r="G2897" s="1" t="s">
        <v>6053</v>
      </c>
      <c r="H2897" s="1">
        <v>100015706</v>
      </c>
      <c r="I2897" s="1">
        <v>1</v>
      </c>
      <c r="J2897" s="1" t="s">
        <v>5082</v>
      </c>
      <c r="K2897" s="1" t="s">
        <v>5083</v>
      </c>
      <c r="L2897" s="1" t="s">
        <v>32</v>
      </c>
      <c r="M2897" s="1" t="s">
        <v>9</v>
      </c>
    </row>
    <row r="2898" spans="1:13">
      <c r="A2898" s="1">
        <v>100015708</v>
      </c>
      <c r="B2898" s="1" t="s">
        <v>587</v>
      </c>
      <c r="C2898" s="1" t="s">
        <v>4985</v>
      </c>
      <c r="D2898" s="1" t="s">
        <v>12</v>
      </c>
      <c r="E2898" s="1" t="s">
        <v>11</v>
      </c>
      <c r="F2898" s="1" t="s">
        <v>407</v>
      </c>
      <c r="G2898" s="1" t="s">
        <v>6053</v>
      </c>
      <c r="H2898" s="1">
        <v>100015708</v>
      </c>
      <c r="I2898" s="1">
        <v>1</v>
      </c>
      <c r="J2898" s="1" t="s">
        <v>5084</v>
      </c>
      <c r="K2898" s="1" t="s">
        <v>5085</v>
      </c>
      <c r="L2898" s="1" t="s">
        <v>32</v>
      </c>
      <c r="M2898" s="1" t="s">
        <v>9</v>
      </c>
    </row>
    <row r="2899" spans="1:13">
      <c r="A2899" s="1">
        <v>100015712</v>
      </c>
      <c r="B2899" s="1" t="s">
        <v>587</v>
      </c>
      <c r="C2899" s="1" t="s">
        <v>4985</v>
      </c>
      <c r="D2899" s="1" t="s">
        <v>176</v>
      </c>
      <c r="E2899" s="1" t="s">
        <v>11</v>
      </c>
      <c r="F2899" s="1" t="s">
        <v>12</v>
      </c>
      <c r="G2899" s="1" t="s">
        <v>6053</v>
      </c>
      <c r="H2899" s="1">
        <v>100015712</v>
      </c>
      <c r="I2899" s="1">
        <v>1</v>
      </c>
      <c r="J2899" s="1" t="s">
        <v>5086</v>
      </c>
      <c r="K2899" s="1" t="s">
        <v>5087</v>
      </c>
      <c r="L2899" s="1" t="s">
        <v>32</v>
      </c>
      <c r="M2899" s="1" t="s">
        <v>9</v>
      </c>
    </row>
    <row r="2900" spans="1:13">
      <c r="A2900" s="1">
        <v>100015720</v>
      </c>
      <c r="B2900" s="1" t="s">
        <v>587</v>
      </c>
      <c r="C2900" s="1" t="s">
        <v>4985</v>
      </c>
      <c r="D2900" s="1" t="s">
        <v>12</v>
      </c>
      <c r="E2900" s="1" t="s">
        <v>11</v>
      </c>
      <c r="F2900" s="1" t="s">
        <v>407</v>
      </c>
      <c r="G2900" s="1" t="s">
        <v>6053</v>
      </c>
      <c r="H2900" s="1">
        <v>100015720</v>
      </c>
      <c r="I2900" s="1">
        <v>1</v>
      </c>
      <c r="J2900" s="1" t="s">
        <v>5088</v>
      </c>
      <c r="K2900" s="1" t="s">
        <v>5089</v>
      </c>
      <c r="L2900" s="1" t="s">
        <v>32</v>
      </c>
      <c r="M2900" s="1" t="s">
        <v>9</v>
      </c>
    </row>
    <row r="2901" spans="1:13">
      <c r="A2901" s="1">
        <v>100015723</v>
      </c>
      <c r="B2901" s="1" t="s">
        <v>587</v>
      </c>
      <c r="C2901" s="1" t="s">
        <v>4985</v>
      </c>
      <c r="D2901" s="1" t="s">
        <v>176</v>
      </c>
      <c r="E2901" s="1" t="s">
        <v>11</v>
      </c>
      <c r="F2901" s="1" t="s">
        <v>12</v>
      </c>
      <c r="G2901" s="1" t="s">
        <v>6053</v>
      </c>
      <c r="H2901" s="1">
        <v>100015723</v>
      </c>
      <c r="I2901" s="1">
        <v>1</v>
      </c>
      <c r="J2901" s="1" t="s">
        <v>5090</v>
      </c>
      <c r="K2901" s="1" t="s">
        <v>5091</v>
      </c>
      <c r="L2901" s="1" t="s">
        <v>32</v>
      </c>
      <c r="M2901" s="1" t="s">
        <v>9</v>
      </c>
    </row>
    <row r="2902" spans="1:13">
      <c r="A2902" s="1">
        <v>100015735</v>
      </c>
      <c r="B2902" s="1" t="s">
        <v>587</v>
      </c>
      <c r="C2902" s="1" t="s">
        <v>5093</v>
      </c>
      <c r="D2902" s="1" t="s">
        <v>533</v>
      </c>
      <c r="E2902" s="1" t="s">
        <v>11</v>
      </c>
      <c r="F2902" s="1" t="s">
        <v>407</v>
      </c>
      <c r="G2902" s="1" t="s">
        <v>6053</v>
      </c>
      <c r="H2902" s="1">
        <v>100015735</v>
      </c>
      <c r="I2902" s="1">
        <v>1</v>
      </c>
      <c r="J2902" s="1" t="s">
        <v>5092</v>
      </c>
      <c r="K2902" s="1" t="s">
        <v>5094</v>
      </c>
      <c r="L2902" s="1" t="s">
        <v>32</v>
      </c>
      <c r="M2902" s="1" t="s">
        <v>16</v>
      </c>
    </row>
    <row r="2903" spans="1:13">
      <c r="A2903" s="1">
        <v>100015738</v>
      </c>
      <c r="B2903" s="1" t="s">
        <v>587</v>
      </c>
      <c r="C2903" s="1" t="s">
        <v>5093</v>
      </c>
      <c r="D2903" s="1" t="s">
        <v>176</v>
      </c>
      <c r="E2903" s="1" t="s">
        <v>11</v>
      </c>
      <c r="F2903" s="1" t="s">
        <v>12</v>
      </c>
      <c r="G2903" s="1" t="s">
        <v>6053</v>
      </c>
      <c r="H2903" s="1">
        <v>100015738</v>
      </c>
      <c r="I2903" s="1">
        <v>1</v>
      </c>
      <c r="J2903" s="1" t="s">
        <v>5095</v>
      </c>
      <c r="K2903" s="1" t="s">
        <v>5096</v>
      </c>
      <c r="L2903" s="1" t="s">
        <v>32</v>
      </c>
      <c r="M2903" s="1" t="s">
        <v>9</v>
      </c>
    </row>
    <row r="2904" spans="1:13">
      <c r="A2904" s="1">
        <v>100015745</v>
      </c>
      <c r="B2904" s="1" t="s">
        <v>587</v>
      </c>
      <c r="C2904" s="1" t="s">
        <v>5093</v>
      </c>
      <c r="D2904" s="1" t="s">
        <v>5097</v>
      </c>
      <c r="E2904" s="1" t="s">
        <v>11</v>
      </c>
      <c r="F2904" s="1" t="s">
        <v>407</v>
      </c>
      <c r="G2904" s="1" t="s">
        <v>6053</v>
      </c>
      <c r="H2904" s="1">
        <v>100015745</v>
      </c>
      <c r="I2904" s="1">
        <v>1</v>
      </c>
      <c r="J2904" s="1" t="s">
        <v>5098</v>
      </c>
      <c r="K2904" s="1" t="s">
        <v>5099</v>
      </c>
      <c r="L2904" s="1" t="s">
        <v>32</v>
      </c>
      <c r="M2904" s="1" t="s">
        <v>9</v>
      </c>
    </row>
    <row r="2905" spans="1:13">
      <c r="A2905" s="1">
        <v>100015751</v>
      </c>
      <c r="B2905" s="1" t="s">
        <v>587</v>
      </c>
      <c r="C2905" s="1" t="s">
        <v>5093</v>
      </c>
      <c r="D2905" s="1" t="s">
        <v>1664</v>
      </c>
      <c r="E2905" s="1" t="s">
        <v>11</v>
      </c>
      <c r="F2905" s="1" t="s">
        <v>407</v>
      </c>
      <c r="G2905" s="1" t="s">
        <v>6053</v>
      </c>
      <c r="H2905" s="1">
        <v>100015751</v>
      </c>
      <c r="I2905" s="1">
        <v>1</v>
      </c>
      <c r="J2905" s="1" t="s">
        <v>5100</v>
      </c>
      <c r="K2905" s="1" t="s">
        <v>5101</v>
      </c>
      <c r="L2905" s="1" t="s">
        <v>32</v>
      </c>
      <c r="M2905" s="1" t="s">
        <v>9</v>
      </c>
    </row>
    <row r="2906" spans="1:13">
      <c r="A2906" s="1">
        <v>100015756</v>
      </c>
      <c r="B2906" s="1" t="s">
        <v>587</v>
      </c>
      <c r="C2906" s="1" t="s">
        <v>5093</v>
      </c>
      <c r="D2906" s="1" t="s">
        <v>898</v>
      </c>
      <c r="E2906" s="1" t="s">
        <v>2</v>
      </c>
      <c r="F2906" s="1" t="s">
        <v>46</v>
      </c>
      <c r="G2906" s="1" t="s">
        <v>6054</v>
      </c>
      <c r="H2906" s="1">
        <v>100017538</v>
      </c>
      <c r="I2906" s="1">
        <v>4</v>
      </c>
      <c r="J2906" s="1" t="s">
        <v>5102</v>
      </c>
      <c r="K2906" s="1" t="s">
        <v>4700</v>
      </c>
      <c r="L2906" s="1" t="s">
        <v>8</v>
      </c>
      <c r="M2906" s="1" t="s">
        <v>9</v>
      </c>
    </row>
    <row r="2907" spans="1:13">
      <c r="A2907" s="1">
        <v>100015757</v>
      </c>
      <c r="B2907" s="1" t="s">
        <v>587</v>
      </c>
      <c r="C2907" s="1" t="s">
        <v>5093</v>
      </c>
      <c r="D2907" s="1" t="s">
        <v>1451</v>
      </c>
      <c r="E2907" s="1" t="s">
        <v>2</v>
      </c>
      <c r="F2907" s="1" t="s">
        <v>1452</v>
      </c>
      <c r="G2907" s="1" t="s">
        <v>6054</v>
      </c>
      <c r="H2907" s="1">
        <v>100017538</v>
      </c>
      <c r="I2907" s="1">
        <v>4</v>
      </c>
      <c r="J2907" s="1" t="s">
        <v>5102</v>
      </c>
      <c r="K2907" s="1" t="s">
        <v>4700</v>
      </c>
      <c r="L2907" s="1" t="s">
        <v>8</v>
      </c>
      <c r="M2907" s="1" t="s">
        <v>9</v>
      </c>
    </row>
    <row r="2908" spans="1:13">
      <c r="A2908" s="1">
        <v>100015767</v>
      </c>
      <c r="B2908" s="1" t="s">
        <v>587</v>
      </c>
      <c r="C2908" s="1" t="s">
        <v>5093</v>
      </c>
      <c r="D2908" s="1" t="s">
        <v>5103</v>
      </c>
      <c r="E2908" s="1" t="s">
        <v>11</v>
      </c>
      <c r="F2908" s="1" t="s">
        <v>12</v>
      </c>
      <c r="G2908" s="1" t="s">
        <v>6053</v>
      </c>
      <c r="H2908" s="1">
        <v>100015767</v>
      </c>
      <c r="I2908" s="1">
        <v>1</v>
      </c>
      <c r="J2908" s="1" t="s">
        <v>5104</v>
      </c>
      <c r="K2908" s="1" t="s">
        <v>5105</v>
      </c>
      <c r="L2908" s="1" t="s">
        <v>32</v>
      </c>
      <c r="M2908" s="1" t="s">
        <v>9</v>
      </c>
    </row>
    <row r="2909" spans="1:13">
      <c r="A2909" s="1">
        <v>100015772</v>
      </c>
      <c r="B2909" s="1" t="s">
        <v>587</v>
      </c>
      <c r="C2909" s="1" t="s">
        <v>5093</v>
      </c>
      <c r="D2909" s="1" t="s">
        <v>533</v>
      </c>
      <c r="E2909" s="1" t="s">
        <v>11</v>
      </c>
      <c r="F2909" s="1" t="s">
        <v>12</v>
      </c>
      <c r="G2909" s="1" t="s">
        <v>6053</v>
      </c>
      <c r="H2909" s="1">
        <v>100015772</v>
      </c>
      <c r="I2909" s="1">
        <v>1</v>
      </c>
      <c r="J2909" s="1" t="s">
        <v>5106</v>
      </c>
      <c r="K2909" s="1" t="s">
        <v>5107</v>
      </c>
      <c r="L2909" s="1" t="s">
        <v>32</v>
      </c>
      <c r="M2909" s="1" t="s">
        <v>9</v>
      </c>
    </row>
    <row r="2910" spans="1:13">
      <c r="A2910" s="1">
        <v>100015778</v>
      </c>
      <c r="B2910" s="1" t="s">
        <v>587</v>
      </c>
      <c r="C2910" s="1" t="s">
        <v>5093</v>
      </c>
      <c r="D2910" s="1" t="s">
        <v>533</v>
      </c>
      <c r="E2910" s="1" t="s">
        <v>11</v>
      </c>
      <c r="F2910" s="1" t="s">
        <v>407</v>
      </c>
      <c r="G2910" s="1" t="s">
        <v>6053</v>
      </c>
      <c r="H2910" s="1">
        <v>100015778</v>
      </c>
      <c r="I2910" s="1">
        <v>1</v>
      </c>
      <c r="J2910" s="1" t="s">
        <v>5108</v>
      </c>
      <c r="K2910" s="1" t="s">
        <v>5109</v>
      </c>
      <c r="L2910" s="1" t="s">
        <v>32</v>
      </c>
      <c r="M2910" s="1" t="s">
        <v>9</v>
      </c>
    </row>
    <row r="2911" spans="1:13">
      <c r="A2911" s="1">
        <v>100015783</v>
      </c>
      <c r="B2911" s="1" t="s">
        <v>587</v>
      </c>
      <c r="C2911" s="1" t="s">
        <v>5093</v>
      </c>
      <c r="D2911" s="1" t="s">
        <v>12</v>
      </c>
      <c r="E2911" s="1" t="s">
        <v>11</v>
      </c>
      <c r="F2911" s="1" t="s">
        <v>407</v>
      </c>
      <c r="G2911" s="1" t="s">
        <v>6053</v>
      </c>
      <c r="H2911" s="1">
        <v>100015783</v>
      </c>
      <c r="I2911" s="1">
        <v>1</v>
      </c>
      <c r="J2911" s="1" t="s">
        <v>5110</v>
      </c>
      <c r="K2911" s="1" t="s">
        <v>5109</v>
      </c>
      <c r="L2911" s="1" t="s">
        <v>32</v>
      </c>
      <c r="M2911" s="1" t="s">
        <v>9</v>
      </c>
    </row>
    <row r="2912" spans="1:13">
      <c r="A2912" s="1">
        <v>100015786</v>
      </c>
      <c r="B2912" s="1" t="s">
        <v>587</v>
      </c>
      <c r="C2912" s="1" t="s">
        <v>5093</v>
      </c>
      <c r="D2912" s="1" t="s">
        <v>12</v>
      </c>
      <c r="E2912" s="1" t="s">
        <v>11</v>
      </c>
      <c r="F2912" s="1" t="s">
        <v>407</v>
      </c>
      <c r="G2912" s="1" t="s">
        <v>6053</v>
      </c>
      <c r="H2912" s="1">
        <v>100015786</v>
      </c>
      <c r="I2912" s="1">
        <v>1</v>
      </c>
      <c r="J2912" s="1" t="s">
        <v>5111</v>
      </c>
      <c r="K2912" s="1" t="s">
        <v>5112</v>
      </c>
      <c r="L2912" s="1" t="s">
        <v>32</v>
      </c>
      <c r="M2912" s="1" t="s">
        <v>9</v>
      </c>
    </row>
    <row r="2913" spans="1:13">
      <c r="A2913" s="1">
        <v>100015792</v>
      </c>
      <c r="B2913" s="1" t="s">
        <v>587</v>
      </c>
      <c r="C2913" s="1" t="s">
        <v>5093</v>
      </c>
      <c r="D2913" s="1" t="s">
        <v>12</v>
      </c>
      <c r="E2913" s="1" t="s">
        <v>11</v>
      </c>
      <c r="F2913" s="1" t="s">
        <v>12</v>
      </c>
      <c r="G2913" s="1" t="s">
        <v>6053</v>
      </c>
      <c r="H2913" s="1">
        <v>100015792</v>
      </c>
      <c r="I2913" s="1">
        <v>1</v>
      </c>
      <c r="J2913" s="1" t="s">
        <v>5113</v>
      </c>
      <c r="K2913" s="1" t="s">
        <v>5114</v>
      </c>
      <c r="L2913" s="1" t="s">
        <v>32</v>
      </c>
      <c r="M2913" s="1" t="s">
        <v>9</v>
      </c>
    </row>
    <row r="2914" spans="1:13">
      <c r="A2914" s="1">
        <v>100015800</v>
      </c>
      <c r="B2914" s="1" t="s">
        <v>587</v>
      </c>
      <c r="C2914" s="1" t="s">
        <v>5093</v>
      </c>
      <c r="D2914" s="1" t="s">
        <v>1664</v>
      </c>
      <c r="E2914" s="1" t="s">
        <v>11</v>
      </c>
      <c r="F2914" s="1" t="s">
        <v>407</v>
      </c>
      <c r="G2914" s="1" t="s">
        <v>6053</v>
      </c>
      <c r="H2914" s="1">
        <v>100015800</v>
      </c>
      <c r="I2914" s="1">
        <v>1</v>
      </c>
      <c r="J2914" s="1" t="s">
        <v>5115</v>
      </c>
      <c r="K2914" s="1" t="s">
        <v>5116</v>
      </c>
      <c r="L2914" s="1" t="s">
        <v>32</v>
      </c>
      <c r="M2914" s="1" t="s">
        <v>9</v>
      </c>
    </row>
    <row r="2915" spans="1:13">
      <c r="A2915" s="1">
        <v>100015807</v>
      </c>
      <c r="B2915" s="1" t="s">
        <v>587</v>
      </c>
      <c r="C2915" s="1" t="s">
        <v>5093</v>
      </c>
      <c r="D2915" s="1" t="s">
        <v>105</v>
      </c>
      <c r="E2915" s="1" t="s">
        <v>11</v>
      </c>
      <c r="F2915" s="1" t="s">
        <v>12</v>
      </c>
      <c r="G2915" s="1" t="s">
        <v>6053</v>
      </c>
      <c r="H2915" s="1">
        <v>100015807</v>
      </c>
      <c r="I2915" s="1">
        <v>1</v>
      </c>
      <c r="J2915" s="1" t="s">
        <v>5117</v>
      </c>
      <c r="K2915" s="1" t="s">
        <v>5118</v>
      </c>
      <c r="L2915" s="1" t="s">
        <v>32</v>
      </c>
      <c r="M2915" s="1" t="s">
        <v>9</v>
      </c>
    </row>
    <row r="2916" spans="1:13">
      <c r="A2916" s="1">
        <v>100015818</v>
      </c>
      <c r="B2916" s="1" t="s">
        <v>587</v>
      </c>
      <c r="C2916" s="1" t="s">
        <v>5093</v>
      </c>
      <c r="D2916" s="1" t="s">
        <v>533</v>
      </c>
      <c r="E2916" s="1" t="s">
        <v>11</v>
      </c>
      <c r="F2916" s="1" t="s">
        <v>407</v>
      </c>
      <c r="G2916" s="1" t="s">
        <v>6053</v>
      </c>
      <c r="H2916" s="1">
        <v>100015818</v>
      </c>
      <c r="I2916" s="1">
        <v>1</v>
      </c>
      <c r="J2916" s="1" t="s">
        <v>5119</v>
      </c>
      <c r="K2916" s="1" t="s">
        <v>5120</v>
      </c>
      <c r="L2916" s="1" t="s">
        <v>32</v>
      </c>
      <c r="M2916" s="1" t="s">
        <v>9</v>
      </c>
    </row>
    <row r="2917" spans="1:13">
      <c r="A2917" s="1">
        <v>100015821</v>
      </c>
      <c r="B2917" s="1" t="s">
        <v>587</v>
      </c>
      <c r="C2917" s="1" t="s">
        <v>5093</v>
      </c>
      <c r="D2917" s="1" t="s">
        <v>1768</v>
      </c>
      <c r="E2917" s="1" t="s">
        <v>11</v>
      </c>
      <c r="F2917" s="1" t="s">
        <v>407</v>
      </c>
      <c r="G2917" s="1" t="s">
        <v>6053</v>
      </c>
      <c r="H2917" s="1">
        <v>100015821</v>
      </c>
      <c r="I2917" s="1">
        <v>1</v>
      </c>
      <c r="J2917" s="1" t="s">
        <v>5121</v>
      </c>
      <c r="K2917" s="1" t="s">
        <v>5122</v>
      </c>
      <c r="L2917" s="1" t="s">
        <v>32</v>
      </c>
      <c r="M2917" s="1" t="s">
        <v>16</v>
      </c>
    </row>
    <row r="2918" spans="1:13">
      <c r="A2918" s="1">
        <v>100015826</v>
      </c>
      <c r="B2918" s="1" t="s">
        <v>587</v>
      </c>
      <c r="C2918" s="1" t="s">
        <v>5093</v>
      </c>
      <c r="D2918" s="1" t="s">
        <v>12</v>
      </c>
      <c r="E2918" s="1" t="s">
        <v>11</v>
      </c>
      <c r="F2918" s="1" t="s">
        <v>12</v>
      </c>
      <c r="G2918" s="1" t="s">
        <v>6053</v>
      </c>
      <c r="H2918" s="1">
        <v>100015826</v>
      </c>
      <c r="I2918" s="1">
        <v>1</v>
      </c>
      <c r="J2918" s="1" t="s">
        <v>5123</v>
      </c>
      <c r="K2918" s="1" t="s">
        <v>5122</v>
      </c>
      <c r="L2918" s="1" t="s">
        <v>32</v>
      </c>
      <c r="M2918" s="1" t="s">
        <v>9</v>
      </c>
    </row>
    <row r="2919" spans="1:13">
      <c r="A2919" s="1">
        <v>100015835</v>
      </c>
      <c r="B2919" s="1" t="s">
        <v>587</v>
      </c>
      <c r="C2919" s="1" t="s">
        <v>5093</v>
      </c>
      <c r="D2919" s="1" t="s">
        <v>12</v>
      </c>
      <c r="E2919" s="1" t="s">
        <v>11</v>
      </c>
      <c r="F2919" s="1" t="s">
        <v>407</v>
      </c>
      <c r="G2919" s="1" t="s">
        <v>6053</v>
      </c>
      <c r="H2919" s="1">
        <v>100015835</v>
      </c>
      <c r="I2919" s="1">
        <v>1</v>
      </c>
      <c r="J2919" s="1" t="s">
        <v>5124</v>
      </c>
      <c r="K2919" s="1" t="s">
        <v>5125</v>
      </c>
      <c r="L2919" s="1" t="s">
        <v>32</v>
      </c>
      <c r="M2919" s="1" t="s">
        <v>9</v>
      </c>
    </row>
    <row r="2920" spans="1:13">
      <c r="A2920" s="1">
        <v>100015841</v>
      </c>
      <c r="B2920" s="1" t="s">
        <v>587</v>
      </c>
      <c r="C2920" s="1" t="s">
        <v>5093</v>
      </c>
      <c r="D2920" s="1" t="s">
        <v>176</v>
      </c>
      <c r="E2920" s="1" t="s">
        <v>11</v>
      </c>
      <c r="F2920" s="1" t="s">
        <v>12</v>
      </c>
      <c r="G2920" s="1" t="s">
        <v>6053</v>
      </c>
      <c r="H2920" s="1">
        <v>100015841</v>
      </c>
      <c r="I2920" s="1">
        <v>1</v>
      </c>
      <c r="J2920" s="1" t="s">
        <v>5126</v>
      </c>
      <c r="K2920" s="1" t="s">
        <v>5127</v>
      </c>
      <c r="L2920" s="1" t="s">
        <v>32</v>
      </c>
      <c r="M2920" s="1" t="s">
        <v>9</v>
      </c>
    </row>
    <row r="2921" spans="1:13">
      <c r="A2921" s="1">
        <v>100015845</v>
      </c>
      <c r="B2921" s="1" t="s">
        <v>587</v>
      </c>
      <c r="C2921" s="1" t="s">
        <v>5093</v>
      </c>
      <c r="D2921" s="1" t="s">
        <v>12</v>
      </c>
      <c r="E2921" s="1" t="s">
        <v>11</v>
      </c>
      <c r="F2921" s="1" t="s">
        <v>407</v>
      </c>
      <c r="G2921" s="1" t="s">
        <v>6053</v>
      </c>
      <c r="H2921" s="1">
        <v>100015845</v>
      </c>
      <c r="I2921" s="1">
        <v>1</v>
      </c>
      <c r="J2921" s="1" t="s">
        <v>5128</v>
      </c>
      <c r="K2921" s="1" t="s">
        <v>5129</v>
      </c>
      <c r="L2921" s="1" t="s">
        <v>32</v>
      </c>
      <c r="M2921" s="1" t="s">
        <v>16</v>
      </c>
    </row>
    <row r="2922" spans="1:13">
      <c r="A2922" s="1">
        <v>100015850</v>
      </c>
      <c r="B2922" s="1" t="s">
        <v>587</v>
      </c>
      <c r="C2922" s="1" t="s">
        <v>5093</v>
      </c>
      <c r="D2922" s="1" t="s">
        <v>5130</v>
      </c>
      <c r="E2922" s="1" t="s">
        <v>11</v>
      </c>
      <c r="F2922" s="1" t="s">
        <v>12</v>
      </c>
      <c r="G2922" s="1" t="s">
        <v>6053</v>
      </c>
      <c r="H2922" s="1">
        <v>100015850</v>
      </c>
      <c r="I2922" s="1">
        <v>1</v>
      </c>
      <c r="J2922" s="1" t="s">
        <v>5131</v>
      </c>
      <c r="K2922" s="1" t="s">
        <v>5132</v>
      </c>
      <c r="L2922" s="1" t="s">
        <v>32</v>
      </c>
      <c r="M2922" s="1" t="s">
        <v>9</v>
      </c>
    </row>
    <row r="2923" spans="1:13">
      <c r="A2923" s="1">
        <v>100015855</v>
      </c>
      <c r="B2923" s="1" t="s">
        <v>587</v>
      </c>
      <c r="C2923" s="1" t="s">
        <v>5093</v>
      </c>
      <c r="D2923" s="1" t="s">
        <v>12</v>
      </c>
      <c r="E2923" s="1" t="s">
        <v>11</v>
      </c>
      <c r="F2923" s="1" t="s">
        <v>12</v>
      </c>
      <c r="G2923" s="1" t="s">
        <v>6053</v>
      </c>
      <c r="H2923" s="1">
        <v>100015855</v>
      </c>
      <c r="I2923" s="1">
        <v>1</v>
      </c>
      <c r="J2923" s="1" t="s">
        <v>5133</v>
      </c>
      <c r="K2923" s="1" t="s">
        <v>5132</v>
      </c>
      <c r="L2923" s="1" t="s">
        <v>32</v>
      </c>
      <c r="M2923" s="1" t="s">
        <v>9</v>
      </c>
    </row>
    <row r="2924" spans="1:13">
      <c r="A2924" s="1">
        <v>100015859</v>
      </c>
      <c r="B2924" s="1" t="s">
        <v>587</v>
      </c>
      <c r="C2924" s="1" t="s">
        <v>5093</v>
      </c>
      <c r="D2924" s="1" t="s">
        <v>12</v>
      </c>
      <c r="E2924" s="1" t="s">
        <v>11</v>
      </c>
      <c r="F2924" s="1" t="s">
        <v>12</v>
      </c>
      <c r="G2924" s="1" t="s">
        <v>6053</v>
      </c>
      <c r="H2924" s="1">
        <v>100015859</v>
      </c>
      <c r="I2924" s="1">
        <v>1</v>
      </c>
      <c r="J2924" s="1" t="s">
        <v>5134</v>
      </c>
      <c r="K2924" s="1" t="s">
        <v>5135</v>
      </c>
      <c r="L2924" s="1" t="s">
        <v>32</v>
      </c>
      <c r="M2924" s="1" t="s">
        <v>9</v>
      </c>
    </row>
    <row r="2925" spans="1:13">
      <c r="A2925" s="1">
        <v>100015867</v>
      </c>
      <c r="B2925" s="1" t="s">
        <v>587</v>
      </c>
      <c r="C2925" s="1" t="s">
        <v>5093</v>
      </c>
      <c r="D2925" s="1" t="s">
        <v>12</v>
      </c>
      <c r="E2925" s="1" t="s">
        <v>11</v>
      </c>
      <c r="F2925" s="1" t="s">
        <v>407</v>
      </c>
      <c r="G2925" s="1" t="s">
        <v>6053</v>
      </c>
      <c r="H2925" s="1">
        <v>100015867</v>
      </c>
      <c r="I2925" s="1">
        <v>1</v>
      </c>
      <c r="J2925" s="1" t="s">
        <v>5136</v>
      </c>
      <c r="K2925" s="1" t="s">
        <v>5137</v>
      </c>
      <c r="L2925" s="1" t="s">
        <v>32</v>
      </c>
      <c r="M2925" s="1" t="s">
        <v>16</v>
      </c>
    </row>
    <row r="2926" spans="1:13">
      <c r="A2926" s="1">
        <v>100015871</v>
      </c>
      <c r="B2926" s="1" t="s">
        <v>587</v>
      </c>
      <c r="C2926" s="1" t="s">
        <v>5093</v>
      </c>
      <c r="D2926" s="1" t="s">
        <v>100</v>
      </c>
      <c r="E2926" s="1" t="s">
        <v>20</v>
      </c>
      <c r="F2926" s="1" t="s">
        <v>100</v>
      </c>
      <c r="G2926" s="1" t="s">
        <v>6053</v>
      </c>
      <c r="H2926" s="1">
        <v>100015871</v>
      </c>
      <c r="I2926" s="1">
        <v>1</v>
      </c>
      <c r="J2926" s="1" t="s">
        <v>5138</v>
      </c>
      <c r="K2926" s="1" t="s">
        <v>4702</v>
      </c>
      <c r="L2926" s="1" t="s">
        <v>15</v>
      </c>
      <c r="M2926" s="1" t="s">
        <v>9</v>
      </c>
    </row>
    <row r="2927" spans="1:13">
      <c r="A2927" s="1">
        <v>100015875</v>
      </c>
      <c r="B2927" s="1" t="s">
        <v>587</v>
      </c>
      <c r="C2927" s="1" t="s">
        <v>5093</v>
      </c>
      <c r="D2927" s="1" t="s">
        <v>390</v>
      </c>
      <c r="E2927" s="1" t="s">
        <v>20</v>
      </c>
      <c r="F2927" s="1" t="s">
        <v>72</v>
      </c>
      <c r="G2927" s="1" t="s">
        <v>6053</v>
      </c>
      <c r="H2927" s="1">
        <v>100015875</v>
      </c>
      <c r="I2927" s="1">
        <v>2</v>
      </c>
      <c r="J2927" s="1" t="s">
        <v>5139</v>
      </c>
      <c r="K2927" s="1" t="s">
        <v>4702</v>
      </c>
      <c r="L2927" s="1" t="s">
        <v>15</v>
      </c>
      <c r="M2927" s="1" t="s">
        <v>9</v>
      </c>
    </row>
    <row r="2928" spans="1:13">
      <c r="A2928" s="1">
        <v>100015876</v>
      </c>
      <c r="B2928" s="1" t="s">
        <v>587</v>
      </c>
      <c r="C2928" s="1" t="s">
        <v>5093</v>
      </c>
      <c r="D2928" s="1" t="s">
        <v>5140</v>
      </c>
      <c r="E2928" s="1" t="s">
        <v>20</v>
      </c>
      <c r="F2928" s="1" t="s">
        <v>72</v>
      </c>
      <c r="G2928" s="1" t="s">
        <v>6054</v>
      </c>
      <c r="H2928" s="1">
        <v>100017535</v>
      </c>
      <c r="I2928" s="1">
        <v>3</v>
      </c>
      <c r="J2928" s="1" t="s">
        <v>5141</v>
      </c>
      <c r="K2928" s="1" t="s">
        <v>5142</v>
      </c>
      <c r="L2928" s="1" t="s">
        <v>32</v>
      </c>
      <c r="M2928" s="1" t="s">
        <v>9</v>
      </c>
    </row>
    <row r="2929" spans="1:13">
      <c r="A2929" s="1">
        <v>100015877</v>
      </c>
      <c r="B2929" s="1" t="s">
        <v>587</v>
      </c>
      <c r="C2929" s="1" t="s">
        <v>5093</v>
      </c>
      <c r="D2929" s="1" t="s">
        <v>5143</v>
      </c>
      <c r="E2929" s="1" t="s">
        <v>11</v>
      </c>
      <c r="F2929" s="1" t="s">
        <v>12</v>
      </c>
      <c r="G2929" s="1" t="s">
        <v>6054</v>
      </c>
      <c r="H2929" s="1">
        <v>100017535</v>
      </c>
      <c r="I2929" s="1">
        <v>3</v>
      </c>
      <c r="J2929" s="1" t="s">
        <v>5141</v>
      </c>
      <c r="K2929" s="1" t="s">
        <v>5142</v>
      </c>
      <c r="L2929" s="1" t="s">
        <v>32</v>
      </c>
      <c r="M2929" s="1" t="s">
        <v>9</v>
      </c>
    </row>
    <row r="2930" spans="1:13">
      <c r="A2930" s="1">
        <v>100015893</v>
      </c>
      <c r="B2930" s="1" t="s">
        <v>587</v>
      </c>
      <c r="C2930" s="1" t="s">
        <v>5093</v>
      </c>
      <c r="D2930" s="1" t="s">
        <v>1984</v>
      </c>
      <c r="E2930" s="1" t="s">
        <v>20</v>
      </c>
      <c r="F2930" s="1" t="s">
        <v>167</v>
      </c>
      <c r="G2930" s="1" t="s">
        <v>6053</v>
      </c>
      <c r="H2930" s="1">
        <v>100015893</v>
      </c>
      <c r="I2930" s="1">
        <v>1</v>
      </c>
      <c r="J2930" s="1" t="s">
        <v>5144</v>
      </c>
      <c r="K2930" s="1" t="s">
        <v>4702</v>
      </c>
      <c r="L2930" s="1" t="s">
        <v>15</v>
      </c>
      <c r="M2930" s="1" t="s">
        <v>16</v>
      </c>
    </row>
    <row r="2931" spans="1:13">
      <c r="A2931" s="1">
        <v>100015897</v>
      </c>
      <c r="B2931" s="1" t="s">
        <v>587</v>
      </c>
      <c r="C2931" s="1" t="s">
        <v>5093</v>
      </c>
      <c r="D2931" s="1" t="s">
        <v>750</v>
      </c>
      <c r="E2931" s="1" t="s">
        <v>20</v>
      </c>
      <c r="F2931" s="1" t="s">
        <v>72</v>
      </c>
      <c r="G2931" s="1" t="s">
        <v>6053</v>
      </c>
      <c r="H2931" s="1">
        <v>100015897</v>
      </c>
      <c r="I2931" s="1">
        <v>1</v>
      </c>
      <c r="J2931" s="1" t="s">
        <v>5145</v>
      </c>
      <c r="K2931" s="1" t="s">
        <v>4702</v>
      </c>
      <c r="L2931" s="1" t="s">
        <v>15</v>
      </c>
      <c r="M2931" s="1" t="s">
        <v>9</v>
      </c>
    </row>
    <row r="2932" spans="1:13">
      <c r="A2932" s="1">
        <v>100015903</v>
      </c>
      <c r="B2932" s="1" t="s">
        <v>587</v>
      </c>
      <c r="C2932" s="1" t="s">
        <v>5093</v>
      </c>
      <c r="D2932" s="1" t="s">
        <v>5146</v>
      </c>
      <c r="E2932" s="1" t="s">
        <v>27</v>
      </c>
      <c r="F2932" s="1" t="s">
        <v>18</v>
      </c>
      <c r="G2932" s="1" t="s">
        <v>6053</v>
      </c>
      <c r="H2932" s="1">
        <v>100015903</v>
      </c>
      <c r="I2932" s="1">
        <v>1</v>
      </c>
      <c r="J2932" s="1" t="s">
        <v>5147</v>
      </c>
      <c r="K2932" s="1" t="s">
        <v>4702</v>
      </c>
      <c r="L2932" s="1" t="s">
        <v>15</v>
      </c>
      <c r="M2932" s="1" t="s">
        <v>16</v>
      </c>
    </row>
    <row r="2933" spans="1:13">
      <c r="A2933" s="1">
        <v>100015907</v>
      </c>
      <c r="B2933" s="1" t="s">
        <v>587</v>
      </c>
      <c r="C2933" s="1" t="s">
        <v>5093</v>
      </c>
      <c r="D2933" s="1" t="s">
        <v>12</v>
      </c>
      <c r="E2933" s="1" t="s">
        <v>11</v>
      </c>
      <c r="F2933" s="1" t="s">
        <v>12</v>
      </c>
      <c r="G2933" s="1" t="s">
        <v>6053</v>
      </c>
      <c r="H2933" s="1">
        <v>100015907</v>
      </c>
      <c r="I2933" s="1">
        <v>1</v>
      </c>
      <c r="J2933" s="1" t="s">
        <v>5148</v>
      </c>
      <c r="K2933" s="1" t="s">
        <v>5142</v>
      </c>
      <c r="L2933" s="1" t="s">
        <v>32</v>
      </c>
      <c r="M2933" s="1" t="s">
        <v>9</v>
      </c>
    </row>
    <row r="2934" spans="1:13">
      <c r="A2934" s="1">
        <v>100015912</v>
      </c>
      <c r="B2934" s="1" t="s">
        <v>587</v>
      </c>
      <c r="C2934" s="1" t="s">
        <v>5093</v>
      </c>
      <c r="D2934" s="1" t="s">
        <v>5149</v>
      </c>
      <c r="E2934" s="1" t="s">
        <v>11</v>
      </c>
      <c r="F2934" s="1" t="s">
        <v>12</v>
      </c>
      <c r="G2934" s="1" t="s">
        <v>6053</v>
      </c>
      <c r="H2934" s="1">
        <v>100015912</v>
      </c>
      <c r="I2934" s="1">
        <v>1</v>
      </c>
      <c r="J2934" s="1" t="s">
        <v>5150</v>
      </c>
      <c r="K2934" s="1" t="s">
        <v>5142</v>
      </c>
      <c r="L2934" s="1" t="s">
        <v>32</v>
      </c>
      <c r="M2934" s="1" t="s">
        <v>9</v>
      </c>
    </row>
    <row r="2935" spans="1:13">
      <c r="A2935" s="1">
        <v>100015918</v>
      </c>
      <c r="B2935" s="1" t="s">
        <v>587</v>
      </c>
      <c r="C2935" s="1" t="s">
        <v>5093</v>
      </c>
      <c r="D2935" s="1" t="s">
        <v>2517</v>
      </c>
      <c r="E2935" s="1" t="s">
        <v>2</v>
      </c>
      <c r="F2935" s="1" t="s">
        <v>1452</v>
      </c>
      <c r="G2935" s="1" t="s">
        <v>6054</v>
      </c>
      <c r="H2935" s="1">
        <v>100017536</v>
      </c>
      <c r="I2935" s="1">
        <v>5</v>
      </c>
      <c r="J2935" s="1" t="s">
        <v>5151</v>
      </c>
      <c r="K2935" s="1" t="s">
        <v>4700</v>
      </c>
      <c r="L2935" s="1" t="s">
        <v>8</v>
      </c>
      <c r="M2935" s="1" t="s">
        <v>9</v>
      </c>
    </row>
    <row r="2936" spans="1:13">
      <c r="A2936" s="1">
        <v>100015919</v>
      </c>
      <c r="B2936" s="1" t="s">
        <v>587</v>
      </c>
      <c r="C2936" s="1" t="s">
        <v>5093</v>
      </c>
      <c r="D2936" s="1" t="s">
        <v>5152</v>
      </c>
      <c r="E2936" s="1" t="s">
        <v>2</v>
      </c>
      <c r="F2936" s="1" t="s">
        <v>670</v>
      </c>
      <c r="G2936" s="1" t="s">
        <v>6054</v>
      </c>
      <c r="H2936" s="1">
        <v>100017536</v>
      </c>
      <c r="I2936" s="1">
        <v>5</v>
      </c>
      <c r="J2936" s="1" t="s">
        <v>5151</v>
      </c>
      <c r="K2936" s="1" t="s">
        <v>4700</v>
      </c>
      <c r="L2936" s="1" t="s">
        <v>8</v>
      </c>
      <c r="M2936" s="1" t="s">
        <v>9</v>
      </c>
    </row>
    <row r="2937" spans="1:13">
      <c r="A2937" s="1">
        <v>100015924</v>
      </c>
      <c r="B2937" s="1" t="s">
        <v>587</v>
      </c>
      <c r="C2937" s="1" t="s">
        <v>5093</v>
      </c>
      <c r="D2937" s="1" t="s">
        <v>12</v>
      </c>
      <c r="E2937" s="1" t="s">
        <v>11</v>
      </c>
      <c r="F2937" s="1" t="s">
        <v>12</v>
      </c>
      <c r="G2937" s="1" t="s">
        <v>6053</v>
      </c>
      <c r="H2937" s="1">
        <v>100015924</v>
      </c>
      <c r="I2937" s="1">
        <v>1</v>
      </c>
      <c r="J2937" s="1" t="s">
        <v>5153</v>
      </c>
      <c r="K2937" s="1" t="s">
        <v>5142</v>
      </c>
      <c r="L2937" s="1" t="s">
        <v>32</v>
      </c>
      <c r="M2937" s="1" t="s">
        <v>9</v>
      </c>
    </row>
    <row r="2938" spans="1:13">
      <c r="A2938" s="1">
        <v>100015936</v>
      </c>
      <c r="B2938" s="1" t="s">
        <v>587</v>
      </c>
      <c r="C2938" s="1" t="s">
        <v>5093</v>
      </c>
      <c r="D2938" s="1" t="s">
        <v>533</v>
      </c>
      <c r="E2938" s="1" t="s">
        <v>11</v>
      </c>
      <c r="F2938" s="1" t="s">
        <v>407</v>
      </c>
      <c r="G2938" s="1" t="s">
        <v>6053</v>
      </c>
      <c r="H2938" s="1">
        <v>100015936</v>
      </c>
      <c r="I2938" s="1">
        <v>1</v>
      </c>
      <c r="J2938" s="1" t="s">
        <v>5154</v>
      </c>
      <c r="K2938" s="1" t="s">
        <v>5155</v>
      </c>
      <c r="L2938" s="1" t="s">
        <v>32</v>
      </c>
      <c r="M2938" s="1" t="s">
        <v>9</v>
      </c>
    </row>
    <row r="2939" spans="1:13">
      <c r="A2939" s="1">
        <v>100015939</v>
      </c>
      <c r="B2939" s="1" t="s">
        <v>587</v>
      </c>
      <c r="C2939" s="1" t="s">
        <v>5093</v>
      </c>
      <c r="D2939" s="1" t="s">
        <v>5156</v>
      </c>
      <c r="E2939" s="1" t="s">
        <v>11</v>
      </c>
      <c r="F2939" s="1" t="s">
        <v>12</v>
      </c>
      <c r="G2939" s="1" t="s">
        <v>6053</v>
      </c>
      <c r="H2939" s="1">
        <v>100015939</v>
      </c>
      <c r="I2939" s="1">
        <v>1</v>
      </c>
      <c r="J2939" s="1" t="s">
        <v>5157</v>
      </c>
      <c r="K2939" s="1" t="s">
        <v>5158</v>
      </c>
      <c r="L2939" s="1" t="s">
        <v>32</v>
      </c>
      <c r="M2939" s="1" t="s">
        <v>9</v>
      </c>
    </row>
    <row r="2940" spans="1:13">
      <c r="A2940" s="1">
        <v>100015945</v>
      </c>
      <c r="B2940" s="1" t="s">
        <v>587</v>
      </c>
      <c r="C2940" s="1" t="s">
        <v>5093</v>
      </c>
      <c r="D2940" s="1" t="s">
        <v>12</v>
      </c>
      <c r="E2940" s="1" t="s">
        <v>11</v>
      </c>
      <c r="F2940" s="1" t="s">
        <v>12</v>
      </c>
      <c r="G2940" s="1" t="s">
        <v>6053</v>
      </c>
      <c r="H2940" s="1">
        <v>100015945</v>
      </c>
      <c r="I2940" s="1">
        <v>1</v>
      </c>
      <c r="J2940" s="1" t="s">
        <v>5159</v>
      </c>
      <c r="K2940" s="1" t="s">
        <v>5160</v>
      </c>
      <c r="L2940" s="1" t="s">
        <v>32</v>
      </c>
      <c r="M2940" s="1" t="s">
        <v>9</v>
      </c>
    </row>
    <row r="2941" spans="1:13">
      <c r="A2941" s="1">
        <v>100015951</v>
      </c>
      <c r="B2941" s="1" t="s">
        <v>587</v>
      </c>
      <c r="C2941" s="1" t="s">
        <v>5093</v>
      </c>
      <c r="D2941" s="1" t="s">
        <v>176</v>
      </c>
      <c r="E2941" s="1" t="s">
        <v>11</v>
      </c>
      <c r="F2941" s="1" t="s">
        <v>407</v>
      </c>
      <c r="G2941" s="1" t="s">
        <v>6053</v>
      </c>
      <c r="H2941" s="1">
        <v>100015951</v>
      </c>
      <c r="I2941" s="1">
        <v>1</v>
      </c>
      <c r="J2941" s="1" t="s">
        <v>5161</v>
      </c>
      <c r="K2941" s="1" t="s">
        <v>5162</v>
      </c>
      <c r="L2941" s="1" t="s">
        <v>32</v>
      </c>
      <c r="M2941" s="1" t="s">
        <v>16</v>
      </c>
    </row>
    <row r="2942" spans="1:13">
      <c r="A2942" s="1">
        <v>100015956</v>
      </c>
      <c r="B2942" s="1" t="s">
        <v>587</v>
      </c>
      <c r="C2942" s="1" t="s">
        <v>5164</v>
      </c>
      <c r="D2942" s="1" t="s">
        <v>176</v>
      </c>
      <c r="E2942" s="1" t="s">
        <v>11</v>
      </c>
      <c r="F2942" s="1" t="s">
        <v>12</v>
      </c>
      <c r="G2942" s="1" t="s">
        <v>6053</v>
      </c>
      <c r="H2942" s="1">
        <v>100015956</v>
      </c>
      <c r="I2942" s="1">
        <v>1</v>
      </c>
      <c r="J2942" s="1" t="s">
        <v>5163</v>
      </c>
      <c r="K2942" s="1" t="s">
        <v>5165</v>
      </c>
      <c r="L2942" s="1" t="s">
        <v>32</v>
      </c>
      <c r="M2942" s="1" t="s">
        <v>9</v>
      </c>
    </row>
    <row r="2943" spans="1:13">
      <c r="A2943" s="1">
        <v>100015963</v>
      </c>
      <c r="B2943" s="1" t="s">
        <v>587</v>
      </c>
      <c r="C2943" s="1" t="s">
        <v>5164</v>
      </c>
      <c r="D2943" s="1" t="s">
        <v>12</v>
      </c>
      <c r="E2943" s="1" t="s">
        <v>11</v>
      </c>
      <c r="F2943" s="1" t="s">
        <v>12</v>
      </c>
      <c r="G2943" s="1" t="s">
        <v>6053</v>
      </c>
      <c r="H2943" s="1">
        <v>100015963</v>
      </c>
      <c r="I2943" s="1">
        <v>1</v>
      </c>
      <c r="J2943" s="1" t="s">
        <v>5166</v>
      </c>
      <c r="K2943" s="1" t="s">
        <v>5167</v>
      </c>
      <c r="L2943" s="1" t="s">
        <v>32</v>
      </c>
      <c r="M2943" s="1" t="s">
        <v>16</v>
      </c>
    </row>
    <row r="2944" spans="1:13">
      <c r="A2944" s="1">
        <v>100015980</v>
      </c>
      <c r="B2944" s="1" t="s">
        <v>587</v>
      </c>
      <c r="C2944" s="1" t="s">
        <v>5164</v>
      </c>
      <c r="D2944" s="1" t="s">
        <v>176</v>
      </c>
      <c r="E2944" s="1" t="s">
        <v>11</v>
      </c>
      <c r="F2944" s="1" t="s">
        <v>12</v>
      </c>
      <c r="G2944" s="1" t="s">
        <v>6053</v>
      </c>
      <c r="H2944" s="1">
        <v>100015980</v>
      </c>
      <c r="I2944" s="1">
        <v>1</v>
      </c>
      <c r="J2944" s="1" t="s">
        <v>5168</v>
      </c>
      <c r="K2944" s="1" t="s">
        <v>5169</v>
      </c>
      <c r="L2944" s="1" t="s">
        <v>32</v>
      </c>
      <c r="M2944" s="1" t="s">
        <v>9</v>
      </c>
    </row>
    <row r="2945" spans="1:13">
      <c r="A2945" s="1">
        <v>100015984</v>
      </c>
      <c r="B2945" s="1" t="s">
        <v>587</v>
      </c>
      <c r="C2945" s="1" t="s">
        <v>5164</v>
      </c>
      <c r="D2945" s="1" t="s">
        <v>12</v>
      </c>
      <c r="E2945" s="1" t="s">
        <v>11</v>
      </c>
      <c r="F2945" s="1" t="s">
        <v>407</v>
      </c>
      <c r="G2945" s="1" t="s">
        <v>6053</v>
      </c>
      <c r="H2945" s="1">
        <v>100015984</v>
      </c>
      <c r="I2945" s="1">
        <v>1</v>
      </c>
      <c r="J2945" s="1" t="s">
        <v>5170</v>
      </c>
      <c r="K2945" s="1" t="s">
        <v>5171</v>
      </c>
      <c r="L2945" s="1" t="s">
        <v>32</v>
      </c>
      <c r="M2945" s="1" t="s">
        <v>9</v>
      </c>
    </row>
    <row r="2946" spans="1:13">
      <c r="A2946" s="1">
        <v>100015995</v>
      </c>
      <c r="B2946" s="1" t="s">
        <v>587</v>
      </c>
      <c r="C2946" s="1" t="s">
        <v>5164</v>
      </c>
      <c r="D2946" s="1" t="s">
        <v>176</v>
      </c>
      <c r="E2946" s="1" t="s">
        <v>11</v>
      </c>
      <c r="F2946" s="1" t="s">
        <v>12</v>
      </c>
      <c r="G2946" s="1" t="s">
        <v>6053</v>
      </c>
      <c r="H2946" s="1">
        <v>100015995</v>
      </c>
      <c r="I2946" s="1">
        <v>1</v>
      </c>
      <c r="J2946" s="1" t="s">
        <v>5172</v>
      </c>
      <c r="K2946" s="1" t="s">
        <v>5173</v>
      </c>
      <c r="L2946" s="1" t="s">
        <v>32</v>
      </c>
      <c r="M2946" s="1" t="s">
        <v>9</v>
      </c>
    </row>
    <row r="2947" spans="1:13">
      <c r="A2947" s="1">
        <v>100016010</v>
      </c>
      <c r="B2947" s="1" t="s">
        <v>587</v>
      </c>
      <c r="C2947" s="1" t="s">
        <v>5164</v>
      </c>
      <c r="D2947" s="1" t="s">
        <v>12</v>
      </c>
      <c r="E2947" s="1" t="s">
        <v>11</v>
      </c>
      <c r="F2947" s="1" t="s">
        <v>12</v>
      </c>
      <c r="G2947" s="1" t="s">
        <v>6053</v>
      </c>
      <c r="H2947" s="1">
        <v>100016010</v>
      </c>
      <c r="I2947" s="1">
        <v>1</v>
      </c>
      <c r="J2947" s="1" t="s">
        <v>5174</v>
      </c>
      <c r="K2947" s="1" t="s">
        <v>5175</v>
      </c>
      <c r="L2947" s="1" t="s">
        <v>32</v>
      </c>
      <c r="M2947" s="1" t="s">
        <v>9</v>
      </c>
    </row>
    <row r="2948" spans="1:13">
      <c r="A2948" s="1">
        <v>100016012</v>
      </c>
      <c r="B2948" s="1" t="s">
        <v>587</v>
      </c>
      <c r="C2948" s="1" t="s">
        <v>5164</v>
      </c>
      <c r="D2948" s="1" t="s">
        <v>12</v>
      </c>
      <c r="E2948" s="1" t="s">
        <v>11</v>
      </c>
      <c r="F2948" s="1" t="s">
        <v>12</v>
      </c>
      <c r="G2948" s="1" t="s">
        <v>6053</v>
      </c>
      <c r="H2948" s="1">
        <v>100016012</v>
      </c>
      <c r="I2948" s="1">
        <v>1</v>
      </c>
      <c r="J2948" s="1" t="s">
        <v>5176</v>
      </c>
      <c r="K2948" s="1" t="s">
        <v>5175</v>
      </c>
      <c r="L2948" s="1" t="s">
        <v>32</v>
      </c>
      <c r="M2948" s="1" t="s">
        <v>16</v>
      </c>
    </row>
    <row r="2949" spans="1:13">
      <c r="A2949" s="1">
        <v>100016014</v>
      </c>
      <c r="B2949" s="1" t="s">
        <v>587</v>
      </c>
      <c r="C2949" s="1" t="s">
        <v>5164</v>
      </c>
      <c r="D2949" s="1" t="s">
        <v>18</v>
      </c>
      <c r="E2949" s="1" t="s">
        <v>27</v>
      </c>
      <c r="F2949" s="1" t="s">
        <v>18</v>
      </c>
      <c r="G2949" s="1" t="s">
        <v>6053</v>
      </c>
      <c r="H2949" s="1">
        <v>100016014</v>
      </c>
      <c r="I2949" s="1">
        <v>1</v>
      </c>
      <c r="J2949" s="1" t="s">
        <v>5177</v>
      </c>
      <c r="K2949" s="1" t="s">
        <v>4702</v>
      </c>
      <c r="L2949" s="1" t="s">
        <v>15</v>
      </c>
      <c r="M2949" s="1" t="s">
        <v>9</v>
      </c>
    </row>
    <row r="2950" spans="1:13">
      <c r="A2950" s="1">
        <v>100016017</v>
      </c>
      <c r="B2950" s="1" t="s">
        <v>587</v>
      </c>
      <c r="C2950" s="1" t="s">
        <v>5164</v>
      </c>
      <c r="D2950" s="1" t="s">
        <v>750</v>
      </c>
      <c r="E2950" s="1" t="s">
        <v>20</v>
      </c>
      <c r="F2950" s="1" t="s">
        <v>72</v>
      </c>
      <c r="G2950" s="1" t="s">
        <v>6053</v>
      </c>
      <c r="H2950" s="1">
        <v>100016017</v>
      </c>
      <c r="I2950" s="1">
        <v>1</v>
      </c>
      <c r="J2950" s="1" t="s">
        <v>5178</v>
      </c>
      <c r="K2950" s="1" t="s">
        <v>4702</v>
      </c>
      <c r="L2950" s="1" t="s">
        <v>15</v>
      </c>
      <c r="M2950" s="1" t="s">
        <v>9</v>
      </c>
    </row>
    <row r="2951" spans="1:13">
      <c r="A2951" s="1">
        <v>100016021</v>
      </c>
      <c r="B2951" s="1" t="s">
        <v>587</v>
      </c>
      <c r="C2951" s="1" t="s">
        <v>5164</v>
      </c>
      <c r="D2951" s="1" t="s">
        <v>46</v>
      </c>
      <c r="E2951" s="1" t="s">
        <v>2</v>
      </c>
      <c r="F2951" s="1" t="s">
        <v>46</v>
      </c>
      <c r="G2951" s="1" t="s">
        <v>6053</v>
      </c>
      <c r="H2951" s="1">
        <v>100016021</v>
      </c>
      <c r="I2951" s="1">
        <v>2</v>
      </c>
      <c r="J2951" s="1" t="s">
        <v>5179</v>
      </c>
      <c r="K2951" s="1" t="s">
        <v>4700</v>
      </c>
      <c r="L2951" s="1" t="s">
        <v>8</v>
      </c>
      <c r="M2951" s="1" t="s">
        <v>9</v>
      </c>
    </row>
    <row r="2952" spans="1:13">
      <c r="A2952" s="1">
        <v>100016026</v>
      </c>
      <c r="B2952" s="1" t="s">
        <v>587</v>
      </c>
      <c r="C2952" s="1" t="s">
        <v>5164</v>
      </c>
      <c r="D2952" s="1" t="s">
        <v>176</v>
      </c>
      <c r="E2952" s="1" t="s">
        <v>11</v>
      </c>
      <c r="F2952" s="1" t="s">
        <v>12</v>
      </c>
      <c r="G2952" s="1" t="s">
        <v>6053</v>
      </c>
      <c r="H2952" s="1">
        <v>100016026</v>
      </c>
      <c r="I2952" s="1">
        <v>1</v>
      </c>
      <c r="J2952" s="1" t="s">
        <v>5180</v>
      </c>
      <c r="K2952" s="1" t="s">
        <v>5181</v>
      </c>
      <c r="L2952" s="1" t="s">
        <v>32</v>
      </c>
      <c r="M2952" s="1" t="s">
        <v>9</v>
      </c>
    </row>
    <row r="2953" spans="1:13">
      <c r="A2953" s="1">
        <v>100016031</v>
      </c>
      <c r="B2953" s="1" t="s">
        <v>587</v>
      </c>
      <c r="C2953" s="1" t="s">
        <v>5164</v>
      </c>
      <c r="D2953" s="1" t="s">
        <v>12</v>
      </c>
      <c r="E2953" s="1" t="s">
        <v>11</v>
      </c>
      <c r="F2953" s="1" t="s">
        <v>407</v>
      </c>
      <c r="G2953" s="1" t="s">
        <v>6053</v>
      </c>
      <c r="H2953" s="1">
        <v>100016031</v>
      </c>
      <c r="I2953" s="1">
        <v>1</v>
      </c>
      <c r="J2953" s="1" t="s">
        <v>5182</v>
      </c>
      <c r="K2953" s="1" t="s">
        <v>5183</v>
      </c>
      <c r="L2953" s="1" t="s">
        <v>32</v>
      </c>
      <c r="M2953" s="1" t="s">
        <v>9</v>
      </c>
    </row>
    <row r="2954" spans="1:13">
      <c r="A2954" s="1">
        <v>100016036</v>
      </c>
      <c r="B2954" s="1" t="s">
        <v>587</v>
      </c>
      <c r="C2954" s="1" t="s">
        <v>5164</v>
      </c>
      <c r="D2954" s="1" t="s">
        <v>12</v>
      </c>
      <c r="E2954" s="1" t="s">
        <v>11</v>
      </c>
      <c r="F2954" s="1" t="s">
        <v>407</v>
      </c>
      <c r="G2954" s="1" t="s">
        <v>6053</v>
      </c>
      <c r="H2954" s="1">
        <v>100016036</v>
      </c>
      <c r="I2954" s="1">
        <v>1</v>
      </c>
      <c r="J2954" s="1" t="s">
        <v>5184</v>
      </c>
      <c r="K2954" s="1" t="s">
        <v>5185</v>
      </c>
      <c r="L2954" s="1" t="s">
        <v>32</v>
      </c>
      <c r="M2954" s="1" t="s">
        <v>9</v>
      </c>
    </row>
    <row r="2955" spans="1:13">
      <c r="A2955" s="1">
        <v>100016044</v>
      </c>
      <c r="B2955" s="1" t="s">
        <v>587</v>
      </c>
      <c r="C2955" s="1" t="s">
        <v>5164</v>
      </c>
      <c r="D2955" s="1" t="s">
        <v>12</v>
      </c>
      <c r="E2955" s="1" t="s">
        <v>11</v>
      </c>
      <c r="F2955" s="1" t="s">
        <v>407</v>
      </c>
      <c r="G2955" s="1" t="s">
        <v>6053</v>
      </c>
      <c r="H2955" s="1">
        <v>100016044</v>
      </c>
      <c r="I2955" s="1">
        <v>1</v>
      </c>
      <c r="J2955" s="1" t="s">
        <v>5186</v>
      </c>
      <c r="K2955" s="1" t="s">
        <v>5187</v>
      </c>
      <c r="L2955" s="1" t="s">
        <v>32</v>
      </c>
      <c r="M2955" s="1" t="s">
        <v>16</v>
      </c>
    </row>
    <row r="2956" spans="1:13">
      <c r="A2956" s="1">
        <v>100016052</v>
      </c>
      <c r="B2956" s="1" t="s">
        <v>587</v>
      </c>
      <c r="C2956" s="1" t="s">
        <v>5189</v>
      </c>
      <c r="D2956" s="1" t="s">
        <v>12</v>
      </c>
      <c r="E2956" s="1" t="s">
        <v>11</v>
      </c>
      <c r="F2956" s="1" t="s">
        <v>12</v>
      </c>
      <c r="G2956" s="1" t="s">
        <v>6053</v>
      </c>
      <c r="H2956" s="1">
        <v>100016052</v>
      </c>
      <c r="I2956" s="1">
        <v>1</v>
      </c>
      <c r="J2956" s="1" t="s">
        <v>5188</v>
      </c>
      <c r="K2956" s="1" t="s">
        <v>5190</v>
      </c>
      <c r="L2956" s="1" t="s">
        <v>32</v>
      </c>
      <c r="M2956" s="1" t="s">
        <v>9</v>
      </c>
    </row>
    <row r="2957" spans="1:13">
      <c r="A2957" s="1">
        <v>100016060</v>
      </c>
      <c r="B2957" s="1" t="s">
        <v>587</v>
      </c>
      <c r="C2957" s="1" t="s">
        <v>5189</v>
      </c>
      <c r="D2957" s="1" t="s">
        <v>176</v>
      </c>
      <c r="E2957" s="1" t="s">
        <v>11</v>
      </c>
      <c r="F2957" s="1" t="s">
        <v>12</v>
      </c>
      <c r="G2957" s="1" t="s">
        <v>6053</v>
      </c>
      <c r="H2957" s="1">
        <v>100016060</v>
      </c>
      <c r="I2957" s="1">
        <v>1</v>
      </c>
      <c r="J2957" s="1" t="s">
        <v>5191</v>
      </c>
      <c r="K2957" s="1" t="s">
        <v>5192</v>
      </c>
      <c r="L2957" s="1" t="s">
        <v>32</v>
      </c>
      <c r="M2957" s="1" t="s">
        <v>9</v>
      </c>
    </row>
    <row r="2958" spans="1:13">
      <c r="A2958" s="1">
        <v>100016071</v>
      </c>
      <c r="B2958" s="1" t="s">
        <v>587</v>
      </c>
      <c r="C2958" s="1" t="s">
        <v>5189</v>
      </c>
      <c r="D2958" s="1" t="s">
        <v>176</v>
      </c>
      <c r="E2958" s="1" t="s">
        <v>11</v>
      </c>
      <c r="F2958" s="1" t="s">
        <v>12</v>
      </c>
      <c r="G2958" s="1" t="s">
        <v>6053</v>
      </c>
      <c r="H2958" s="1">
        <v>100016071</v>
      </c>
      <c r="I2958" s="1">
        <v>1</v>
      </c>
      <c r="J2958" s="1" t="s">
        <v>5193</v>
      </c>
      <c r="K2958" s="1" t="s">
        <v>5194</v>
      </c>
      <c r="L2958" s="1" t="s">
        <v>32</v>
      </c>
      <c r="M2958" s="1" t="s">
        <v>9</v>
      </c>
    </row>
    <row r="2959" spans="1:13">
      <c r="A2959" s="1">
        <v>100016076</v>
      </c>
      <c r="B2959" s="1" t="s">
        <v>587</v>
      </c>
      <c r="C2959" s="1" t="s">
        <v>5189</v>
      </c>
      <c r="D2959" s="1" t="s">
        <v>46</v>
      </c>
      <c r="E2959" s="1" t="s">
        <v>2</v>
      </c>
      <c r="F2959" s="1" t="s">
        <v>46</v>
      </c>
      <c r="G2959" s="1" t="s">
        <v>6053</v>
      </c>
      <c r="H2959" s="1">
        <v>100016076</v>
      </c>
      <c r="I2959" s="1">
        <v>1</v>
      </c>
      <c r="J2959" s="1" t="s">
        <v>5195</v>
      </c>
      <c r="K2959" s="1" t="s">
        <v>4700</v>
      </c>
      <c r="L2959" s="1" t="s">
        <v>8</v>
      </c>
      <c r="M2959" s="1" t="s">
        <v>9</v>
      </c>
    </row>
    <row r="2960" spans="1:13">
      <c r="A2960" s="1">
        <v>100016079</v>
      </c>
      <c r="B2960" s="1" t="s">
        <v>587</v>
      </c>
      <c r="C2960" s="1" t="s">
        <v>5189</v>
      </c>
      <c r="D2960" s="1" t="s">
        <v>12</v>
      </c>
      <c r="E2960" s="1" t="s">
        <v>11</v>
      </c>
      <c r="F2960" s="1" t="s">
        <v>407</v>
      </c>
      <c r="G2960" s="1" t="s">
        <v>6053</v>
      </c>
      <c r="H2960" s="1">
        <v>100016079</v>
      </c>
      <c r="I2960" s="1">
        <v>1</v>
      </c>
      <c r="J2960" s="1" t="s">
        <v>5196</v>
      </c>
      <c r="K2960" s="1" t="s">
        <v>5197</v>
      </c>
      <c r="L2960" s="1" t="s">
        <v>32</v>
      </c>
      <c r="M2960" s="1" t="s">
        <v>9</v>
      </c>
    </row>
    <row r="2961" spans="1:13">
      <c r="A2961" s="1">
        <v>100016083</v>
      </c>
      <c r="B2961" s="1" t="s">
        <v>587</v>
      </c>
      <c r="C2961" s="1" t="s">
        <v>5189</v>
      </c>
      <c r="D2961" s="1" t="s">
        <v>12</v>
      </c>
      <c r="E2961" s="1" t="s">
        <v>11</v>
      </c>
      <c r="F2961" s="1" t="s">
        <v>407</v>
      </c>
      <c r="G2961" s="1" t="s">
        <v>6053</v>
      </c>
      <c r="H2961" s="1">
        <v>100016083</v>
      </c>
      <c r="I2961" s="1">
        <v>1</v>
      </c>
      <c r="J2961" s="1" t="s">
        <v>5198</v>
      </c>
      <c r="K2961" s="1" t="s">
        <v>5199</v>
      </c>
      <c r="L2961" s="1" t="s">
        <v>32</v>
      </c>
      <c r="M2961" s="1" t="s">
        <v>9</v>
      </c>
    </row>
    <row r="2962" spans="1:13">
      <c r="A2962" s="1">
        <v>100016086</v>
      </c>
      <c r="B2962" s="1" t="s">
        <v>587</v>
      </c>
      <c r="C2962" s="1" t="s">
        <v>5189</v>
      </c>
      <c r="D2962" s="1" t="s">
        <v>12</v>
      </c>
      <c r="E2962" s="1" t="s">
        <v>11</v>
      </c>
      <c r="F2962" s="1" t="s">
        <v>407</v>
      </c>
      <c r="G2962" s="1" t="s">
        <v>6053</v>
      </c>
      <c r="H2962" s="1">
        <v>100016086</v>
      </c>
      <c r="I2962" s="1">
        <v>1</v>
      </c>
      <c r="J2962" s="1" t="s">
        <v>5200</v>
      </c>
      <c r="K2962" s="1" t="s">
        <v>5201</v>
      </c>
      <c r="L2962" s="1" t="s">
        <v>32</v>
      </c>
      <c r="M2962" s="1" t="s">
        <v>9</v>
      </c>
    </row>
    <row r="2963" spans="1:13">
      <c r="A2963" s="1">
        <v>100016096</v>
      </c>
      <c r="B2963" s="1" t="s">
        <v>587</v>
      </c>
      <c r="C2963" s="1" t="s">
        <v>5189</v>
      </c>
      <c r="D2963" s="1" t="s">
        <v>18</v>
      </c>
      <c r="E2963" s="1" t="s">
        <v>27</v>
      </c>
      <c r="F2963" s="1" t="s">
        <v>18</v>
      </c>
      <c r="G2963" s="1" t="s">
        <v>6053</v>
      </c>
      <c r="H2963" s="1">
        <v>100016096</v>
      </c>
      <c r="I2963" s="1">
        <v>1</v>
      </c>
      <c r="J2963" s="1" t="s">
        <v>5202</v>
      </c>
      <c r="K2963" s="1" t="s">
        <v>4702</v>
      </c>
      <c r="L2963" s="1" t="s">
        <v>15</v>
      </c>
      <c r="M2963" s="1" t="s">
        <v>9</v>
      </c>
    </row>
    <row r="2964" spans="1:13">
      <c r="A2964" s="1">
        <v>100016099</v>
      </c>
      <c r="B2964" s="1" t="s">
        <v>587</v>
      </c>
      <c r="C2964" s="1" t="s">
        <v>5189</v>
      </c>
      <c r="D2964" s="1" t="s">
        <v>176</v>
      </c>
      <c r="E2964" s="1" t="s">
        <v>11</v>
      </c>
      <c r="F2964" s="1" t="s">
        <v>12</v>
      </c>
      <c r="G2964" s="1" t="s">
        <v>6053</v>
      </c>
      <c r="H2964" s="1">
        <v>100016099</v>
      </c>
      <c r="I2964" s="1">
        <v>1</v>
      </c>
      <c r="J2964" s="1" t="s">
        <v>5203</v>
      </c>
      <c r="K2964" s="1" t="s">
        <v>5204</v>
      </c>
      <c r="L2964" s="1" t="s">
        <v>32</v>
      </c>
      <c r="M2964" s="1" t="s">
        <v>9</v>
      </c>
    </row>
    <row r="2965" spans="1:13">
      <c r="A2965" s="1">
        <v>100016102</v>
      </c>
      <c r="B2965" s="1" t="s">
        <v>587</v>
      </c>
      <c r="C2965" s="1" t="s">
        <v>5189</v>
      </c>
      <c r="D2965" s="1" t="s">
        <v>5205</v>
      </c>
      <c r="E2965" s="1" t="s">
        <v>20</v>
      </c>
      <c r="F2965" s="1" t="s">
        <v>72</v>
      </c>
      <c r="G2965" s="1" t="s">
        <v>6054</v>
      </c>
      <c r="H2965" s="1">
        <v>100017540</v>
      </c>
      <c r="I2965" s="1">
        <v>9</v>
      </c>
      <c r="J2965" s="1" t="s">
        <v>5206</v>
      </c>
      <c r="K2965" s="1" t="s">
        <v>5207</v>
      </c>
      <c r="L2965" s="1" t="s">
        <v>44</v>
      </c>
      <c r="M2965" s="1" t="s">
        <v>9</v>
      </c>
    </row>
    <row r="2966" spans="1:13">
      <c r="A2966" s="1">
        <v>100016112</v>
      </c>
      <c r="B2966" s="1" t="s">
        <v>587</v>
      </c>
      <c r="C2966" s="1" t="s">
        <v>5189</v>
      </c>
      <c r="D2966" s="1" t="s">
        <v>176</v>
      </c>
      <c r="E2966" s="1" t="s">
        <v>11</v>
      </c>
      <c r="F2966" s="1" t="s">
        <v>12</v>
      </c>
      <c r="G2966" s="1" t="s">
        <v>6053</v>
      </c>
      <c r="H2966" s="1">
        <v>100016112</v>
      </c>
      <c r="I2966" s="1">
        <v>3</v>
      </c>
      <c r="J2966" s="1" t="s">
        <v>5208</v>
      </c>
      <c r="K2966" s="1" t="s">
        <v>5204</v>
      </c>
      <c r="L2966" s="1" t="s">
        <v>32</v>
      </c>
      <c r="M2966" s="1" t="s">
        <v>9</v>
      </c>
    </row>
    <row r="2967" spans="1:13">
      <c r="A2967" s="1">
        <v>100016114</v>
      </c>
      <c r="B2967" s="1" t="s">
        <v>587</v>
      </c>
      <c r="C2967" s="1" t="s">
        <v>5189</v>
      </c>
      <c r="D2967" s="1" t="s">
        <v>46</v>
      </c>
      <c r="E2967" s="1" t="s">
        <v>2</v>
      </c>
      <c r="F2967" s="1" t="s">
        <v>46</v>
      </c>
      <c r="G2967" s="1" t="s">
        <v>6053</v>
      </c>
      <c r="H2967" s="1">
        <v>100016114</v>
      </c>
      <c r="I2967" s="1">
        <v>2</v>
      </c>
      <c r="J2967" s="1" t="s">
        <v>5209</v>
      </c>
      <c r="K2967" s="1" t="s">
        <v>4700</v>
      </c>
      <c r="L2967" s="1" t="s">
        <v>8</v>
      </c>
      <c r="M2967" s="1" t="s">
        <v>9</v>
      </c>
    </row>
    <row r="2968" spans="1:13">
      <c r="A2968" s="1">
        <v>100016115</v>
      </c>
      <c r="B2968" s="1" t="s">
        <v>587</v>
      </c>
      <c r="C2968" s="1" t="s">
        <v>5189</v>
      </c>
      <c r="D2968" s="1" t="s">
        <v>12</v>
      </c>
      <c r="E2968" s="1" t="s">
        <v>11</v>
      </c>
      <c r="F2968" s="1" t="s">
        <v>12</v>
      </c>
      <c r="G2968" s="1" t="s">
        <v>6053</v>
      </c>
      <c r="H2968" s="1">
        <v>100016115</v>
      </c>
      <c r="I2968" s="1">
        <v>1</v>
      </c>
      <c r="J2968" s="1" t="s">
        <v>5210</v>
      </c>
      <c r="K2968" s="1" t="s">
        <v>5204</v>
      </c>
      <c r="L2968" s="1" t="s">
        <v>32</v>
      </c>
      <c r="M2968" s="1" t="s">
        <v>9</v>
      </c>
    </row>
    <row r="2969" spans="1:13">
      <c r="A2969" s="1">
        <v>100016120</v>
      </c>
      <c r="B2969" s="1" t="s">
        <v>587</v>
      </c>
      <c r="C2969" s="1" t="s">
        <v>5189</v>
      </c>
      <c r="D2969" s="1" t="s">
        <v>46</v>
      </c>
      <c r="E2969" s="1" t="s">
        <v>2</v>
      </c>
      <c r="F2969" s="1" t="s">
        <v>46</v>
      </c>
      <c r="G2969" s="1" t="s">
        <v>6053</v>
      </c>
      <c r="H2969" s="1">
        <v>100016120</v>
      </c>
      <c r="I2969" s="1">
        <v>2</v>
      </c>
      <c r="J2969" s="1" t="s">
        <v>5211</v>
      </c>
      <c r="K2969" s="1" t="s">
        <v>4700</v>
      </c>
      <c r="L2969" s="1" t="s">
        <v>8</v>
      </c>
      <c r="M2969" s="1" t="s">
        <v>9</v>
      </c>
    </row>
    <row r="2970" spans="1:13">
      <c r="A2970" s="1">
        <v>100016123</v>
      </c>
      <c r="B2970" s="1" t="s">
        <v>587</v>
      </c>
      <c r="C2970" s="1" t="s">
        <v>5189</v>
      </c>
      <c r="D2970" s="1" t="s">
        <v>5212</v>
      </c>
      <c r="E2970" s="1" t="s">
        <v>11</v>
      </c>
      <c r="F2970" s="1" t="s">
        <v>12</v>
      </c>
      <c r="G2970" s="1" t="s">
        <v>6053</v>
      </c>
      <c r="H2970" s="1">
        <v>100016123</v>
      </c>
      <c r="I2970" s="1">
        <v>1</v>
      </c>
      <c r="J2970" s="1" t="s">
        <v>5213</v>
      </c>
      <c r="K2970" s="1" t="s">
        <v>2476</v>
      </c>
      <c r="L2970" s="1" t="s">
        <v>39</v>
      </c>
      <c r="M2970" s="1" t="s">
        <v>9</v>
      </c>
    </row>
    <row r="2971" spans="1:13">
      <c r="A2971" s="1">
        <v>100016128</v>
      </c>
      <c r="B2971" s="1" t="s">
        <v>587</v>
      </c>
      <c r="C2971" s="1" t="s">
        <v>5189</v>
      </c>
      <c r="D2971" s="1" t="s">
        <v>176</v>
      </c>
      <c r="E2971" s="1" t="s">
        <v>11</v>
      </c>
      <c r="F2971" s="1" t="s">
        <v>12</v>
      </c>
      <c r="G2971" s="1" t="s">
        <v>6053</v>
      </c>
      <c r="H2971" s="1">
        <v>100016128</v>
      </c>
      <c r="I2971" s="1">
        <v>1</v>
      </c>
      <c r="J2971" s="1" t="s">
        <v>5214</v>
      </c>
      <c r="K2971" s="1" t="s">
        <v>5215</v>
      </c>
      <c r="L2971" s="1" t="s">
        <v>32</v>
      </c>
      <c r="M2971" s="1" t="s">
        <v>9</v>
      </c>
    </row>
    <row r="2972" spans="1:13">
      <c r="A2972" s="1">
        <v>100016132</v>
      </c>
      <c r="B2972" s="1" t="s">
        <v>587</v>
      </c>
      <c r="C2972" s="1" t="s">
        <v>5189</v>
      </c>
      <c r="D2972" s="1" t="s">
        <v>12</v>
      </c>
      <c r="E2972" s="1" t="s">
        <v>11</v>
      </c>
      <c r="F2972" s="1" t="s">
        <v>407</v>
      </c>
      <c r="G2972" s="1" t="s">
        <v>6053</v>
      </c>
      <c r="H2972" s="1">
        <v>100016132</v>
      </c>
      <c r="I2972" s="1">
        <v>1</v>
      </c>
      <c r="J2972" s="1" t="s">
        <v>5216</v>
      </c>
      <c r="K2972" s="1" t="s">
        <v>5217</v>
      </c>
      <c r="L2972" s="1" t="s">
        <v>32</v>
      </c>
      <c r="M2972" s="1" t="s">
        <v>9</v>
      </c>
    </row>
    <row r="2973" spans="1:13">
      <c r="A2973" s="1">
        <v>100016137</v>
      </c>
      <c r="B2973" s="1" t="s">
        <v>587</v>
      </c>
      <c r="C2973" s="1" t="s">
        <v>5189</v>
      </c>
      <c r="D2973" s="1" t="s">
        <v>176</v>
      </c>
      <c r="E2973" s="1" t="s">
        <v>11</v>
      </c>
      <c r="F2973" s="1" t="s">
        <v>12</v>
      </c>
      <c r="G2973" s="1" t="s">
        <v>6053</v>
      </c>
      <c r="H2973" s="1">
        <v>100016137</v>
      </c>
      <c r="I2973" s="1">
        <v>1</v>
      </c>
      <c r="J2973" s="1" t="s">
        <v>5218</v>
      </c>
      <c r="K2973" s="1" t="s">
        <v>5219</v>
      </c>
      <c r="L2973" s="1" t="s">
        <v>32</v>
      </c>
      <c r="M2973" s="1" t="s">
        <v>9</v>
      </c>
    </row>
    <row r="2974" spans="1:13">
      <c r="A2974" s="1">
        <v>100016139</v>
      </c>
      <c r="B2974" s="1" t="s">
        <v>587</v>
      </c>
      <c r="C2974" s="1" t="s">
        <v>5189</v>
      </c>
      <c r="D2974" s="1" t="s">
        <v>5220</v>
      </c>
      <c r="E2974" s="1" t="s">
        <v>2</v>
      </c>
      <c r="F2974" s="1" t="s">
        <v>1113</v>
      </c>
      <c r="G2974" s="1" t="s">
        <v>6054</v>
      </c>
      <c r="H2974" s="1">
        <v>100016140</v>
      </c>
      <c r="I2974" s="1">
        <v>3</v>
      </c>
      <c r="J2974" s="1" t="s">
        <v>5221</v>
      </c>
      <c r="K2974" s="1" t="s">
        <v>4700</v>
      </c>
      <c r="L2974" s="1" t="s">
        <v>8</v>
      </c>
      <c r="M2974" s="1" t="s">
        <v>9</v>
      </c>
    </row>
    <row r="2975" spans="1:13">
      <c r="A2975" s="1">
        <v>100016140</v>
      </c>
      <c r="B2975" s="1" t="s">
        <v>587</v>
      </c>
      <c r="C2975" s="1" t="s">
        <v>5189</v>
      </c>
      <c r="D2975" s="1" t="s">
        <v>446</v>
      </c>
      <c r="E2975" s="1" t="s">
        <v>192</v>
      </c>
      <c r="F2975" s="1" t="s">
        <v>446</v>
      </c>
      <c r="G2975" s="1" t="s">
        <v>6053</v>
      </c>
      <c r="H2975" s="1">
        <v>100016140</v>
      </c>
      <c r="I2975" s="1">
        <v>3</v>
      </c>
      <c r="J2975" s="1" t="s">
        <v>5221</v>
      </c>
      <c r="K2975" s="1" t="s">
        <v>4700</v>
      </c>
      <c r="L2975" s="1" t="s">
        <v>8</v>
      </c>
      <c r="M2975" s="1" t="s">
        <v>9</v>
      </c>
    </row>
    <row r="2976" spans="1:13">
      <c r="A2976" s="1">
        <v>100016143</v>
      </c>
      <c r="B2976" s="1" t="s">
        <v>587</v>
      </c>
      <c r="C2976" s="1" t="s">
        <v>5189</v>
      </c>
      <c r="D2976" s="1" t="s">
        <v>12</v>
      </c>
      <c r="E2976" s="1" t="s">
        <v>11</v>
      </c>
      <c r="F2976" s="1" t="s">
        <v>407</v>
      </c>
      <c r="G2976" s="1" t="s">
        <v>6053</v>
      </c>
      <c r="H2976" s="1">
        <v>100016143</v>
      </c>
      <c r="I2976" s="1">
        <v>1</v>
      </c>
      <c r="J2976" s="1" t="s">
        <v>5222</v>
      </c>
      <c r="K2976" s="1" t="s">
        <v>5223</v>
      </c>
      <c r="L2976" s="1" t="s">
        <v>32</v>
      </c>
      <c r="M2976" s="1" t="s">
        <v>9</v>
      </c>
    </row>
    <row r="2977" spans="1:13">
      <c r="A2977" s="1">
        <v>100016147</v>
      </c>
      <c r="B2977" s="1" t="s">
        <v>587</v>
      </c>
      <c r="C2977" s="1" t="s">
        <v>5189</v>
      </c>
      <c r="D2977" s="1" t="s">
        <v>176</v>
      </c>
      <c r="E2977" s="1" t="s">
        <v>11</v>
      </c>
      <c r="F2977" s="1" t="s">
        <v>407</v>
      </c>
      <c r="G2977" s="1" t="s">
        <v>6053</v>
      </c>
      <c r="H2977" s="1">
        <v>100016147</v>
      </c>
      <c r="I2977" s="1">
        <v>1</v>
      </c>
      <c r="J2977" s="1" t="s">
        <v>5224</v>
      </c>
      <c r="K2977" s="1" t="s">
        <v>5225</v>
      </c>
      <c r="L2977" s="1" t="s">
        <v>32</v>
      </c>
      <c r="M2977" s="1" t="s">
        <v>9</v>
      </c>
    </row>
    <row r="2978" spans="1:13">
      <c r="A2978" s="1">
        <v>100016151</v>
      </c>
      <c r="B2978" s="1" t="s">
        <v>587</v>
      </c>
      <c r="C2978" s="1" t="s">
        <v>5189</v>
      </c>
      <c r="D2978" s="1" t="s">
        <v>176</v>
      </c>
      <c r="E2978" s="1" t="s">
        <v>11</v>
      </c>
      <c r="F2978" s="1" t="s">
        <v>407</v>
      </c>
      <c r="G2978" s="1" t="s">
        <v>6053</v>
      </c>
      <c r="H2978" s="1">
        <v>100016151</v>
      </c>
      <c r="I2978" s="1">
        <v>1</v>
      </c>
      <c r="J2978" s="1" t="s">
        <v>5226</v>
      </c>
      <c r="K2978" s="1" t="s">
        <v>5227</v>
      </c>
      <c r="L2978" s="1" t="s">
        <v>32</v>
      </c>
      <c r="M2978" s="1" t="s">
        <v>9</v>
      </c>
    </row>
    <row r="2979" spans="1:13">
      <c r="A2979" s="1">
        <v>100016159</v>
      </c>
      <c r="B2979" s="1" t="s">
        <v>587</v>
      </c>
      <c r="C2979" s="1" t="s">
        <v>5189</v>
      </c>
      <c r="D2979" s="1" t="s">
        <v>898</v>
      </c>
      <c r="E2979" s="1" t="s">
        <v>2</v>
      </c>
      <c r="F2979" s="1" t="s">
        <v>46</v>
      </c>
      <c r="G2979" s="1" t="s">
        <v>6054</v>
      </c>
      <c r="H2979" s="1">
        <v>100017544</v>
      </c>
      <c r="I2979" s="1">
        <v>4</v>
      </c>
      <c r="J2979" s="1" t="s">
        <v>5228</v>
      </c>
      <c r="K2979" s="1" t="s">
        <v>4700</v>
      </c>
      <c r="L2979" s="1" t="s">
        <v>8</v>
      </c>
      <c r="M2979" s="1" t="s">
        <v>9</v>
      </c>
    </row>
    <row r="2980" spans="1:13">
      <c r="A2980" s="1">
        <v>100016160</v>
      </c>
      <c r="B2980" s="1" t="s">
        <v>587</v>
      </c>
      <c r="C2980" s="1" t="s">
        <v>5189</v>
      </c>
      <c r="D2980" s="1" t="s">
        <v>1451</v>
      </c>
      <c r="E2980" s="1" t="s">
        <v>2</v>
      </c>
      <c r="F2980" s="1" t="s">
        <v>1452</v>
      </c>
      <c r="G2980" s="1" t="s">
        <v>6054</v>
      </c>
      <c r="H2980" s="1">
        <v>100017544</v>
      </c>
      <c r="I2980" s="1">
        <v>4</v>
      </c>
      <c r="J2980" s="1" t="s">
        <v>5228</v>
      </c>
      <c r="K2980" s="1" t="s">
        <v>4700</v>
      </c>
      <c r="L2980" s="1" t="s">
        <v>8</v>
      </c>
      <c r="M2980" s="1" t="s">
        <v>9</v>
      </c>
    </row>
    <row r="2981" spans="1:13">
      <c r="A2981" s="1">
        <v>100016161</v>
      </c>
      <c r="B2981" s="1" t="s">
        <v>587</v>
      </c>
      <c r="C2981" s="1" t="s">
        <v>5189</v>
      </c>
      <c r="D2981" s="1" t="s">
        <v>12</v>
      </c>
      <c r="E2981" s="1" t="s">
        <v>11</v>
      </c>
      <c r="F2981" s="1" t="s">
        <v>12</v>
      </c>
      <c r="G2981" s="1" t="s">
        <v>6053</v>
      </c>
      <c r="H2981" s="1">
        <v>100016161</v>
      </c>
      <c r="I2981" s="1">
        <v>2</v>
      </c>
      <c r="J2981" s="1" t="s">
        <v>5229</v>
      </c>
      <c r="K2981" s="1" t="s">
        <v>5230</v>
      </c>
      <c r="L2981" s="1" t="s">
        <v>32</v>
      </c>
      <c r="M2981" s="1" t="s">
        <v>9</v>
      </c>
    </row>
    <row r="2982" spans="1:13">
      <c r="A2982" s="1">
        <v>100016167</v>
      </c>
      <c r="B2982" s="1" t="s">
        <v>587</v>
      </c>
      <c r="C2982" s="1" t="s">
        <v>5189</v>
      </c>
      <c r="D2982" s="1" t="s">
        <v>12</v>
      </c>
      <c r="E2982" s="1" t="s">
        <v>11</v>
      </c>
      <c r="F2982" s="1" t="s">
        <v>12</v>
      </c>
      <c r="G2982" s="1" t="s">
        <v>6053</v>
      </c>
      <c r="H2982" s="1">
        <v>100016167</v>
      </c>
      <c r="I2982" s="1">
        <v>1</v>
      </c>
      <c r="J2982" s="1" t="s">
        <v>5231</v>
      </c>
      <c r="K2982" s="1" t="s">
        <v>5232</v>
      </c>
      <c r="L2982" s="1" t="s">
        <v>32</v>
      </c>
      <c r="M2982" s="1" t="s">
        <v>9</v>
      </c>
    </row>
    <row r="2983" spans="1:13">
      <c r="A2983" s="1">
        <v>100016170</v>
      </c>
      <c r="B2983" s="1" t="s">
        <v>587</v>
      </c>
      <c r="C2983" s="1" t="s">
        <v>5189</v>
      </c>
      <c r="D2983" s="1" t="s">
        <v>12</v>
      </c>
      <c r="E2983" s="1" t="s">
        <v>11</v>
      </c>
      <c r="F2983" s="1" t="s">
        <v>12</v>
      </c>
      <c r="G2983" s="1" t="s">
        <v>6053</v>
      </c>
      <c r="H2983" s="1">
        <v>100016170</v>
      </c>
      <c r="I2983" s="1">
        <v>2</v>
      </c>
      <c r="J2983" s="1" t="s">
        <v>5233</v>
      </c>
      <c r="K2983" s="1" t="s">
        <v>5234</v>
      </c>
      <c r="L2983" s="1" t="s">
        <v>32</v>
      </c>
      <c r="M2983" s="1" t="s">
        <v>9</v>
      </c>
    </row>
    <row r="2984" spans="1:13">
      <c r="A2984" s="1">
        <v>100016177</v>
      </c>
      <c r="B2984" s="1" t="s">
        <v>587</v>
      </c>
      <c r="C2984" s="1" t="s">
        <v>5189</v>
      </c>
      <c r="D2984" s="1" t="s">
        <v>5235</v>
      </c>
      <c r="E2984" s="1" t="s">
        <v>11</v>
      </c>
      <c r="F2984" s="1" t="s">
        <v>12</v>
      </c>
      <c r="G2984" s="1" t="s">
        <v>6053</v>
      </c>
      <c r="H2984" s="1">
        <v>100016177</v>
      </c>
      <c r="I2984" s="1">
        <v>1</v>
      </c>
      <c r="J2984" s="1" t="s">
        <v>5236</v>
      </c>
      <c r="K2984" s="1" t="s">
        <v>2476</v>
      </c>
      <c r="L2984" s="1" t="s">
        <v>39</v>
      </c>
      <c r="M2984" s="1" t="s">
        <v>9</v>
      </c>
    </row>
    <row r="2985" spans="1:13">
      <c r="A2985" s="1">
        <v>100016186</v>
      </c>
      <c r="B2985" s="1" t="s">
        <v>587</v>
      </c>
      <c r="C2985" s="1" t="s">
        <v>5189</v>
      </c>
      <c r="D2985" s="1" t="s">
        <v>2116</v>
      </c>
      <c r="E2985" s="1" t="s">
        <v>20</v>
      </c>
      <c r="F2985" s="1" t="s">
        <v>72</v>
      </c>
      <c r="G2985" s="1" t="s">
        <v>6053</v>
      </c>
      <c r="H2985" s="1">
        <v>100016186</v>
      </c>
      <c r="I2985" s="1">
        <v>1</v>
      </c>
      <c r="J2985" s="1" t="s">
        <v>5237</v>
      </c>
      <c r="K2985" s="1" t="s">
        <v>4702</v>
      </c>
      <c r="L2985" s="1" t="s">
        <v>15</v>
      </c>
      <c r="M2985" s="1" t="s">
        <v>9</v>
      </c>
    </row>
    <row r="2986" spans="1:13">
      <c r="A2986" s="1">
        <v>100016188</v>
      </c>
      <c r="B2986" s="1" t="s">
        <v>587</v>
      </c>
      <c r="C2986" s="1" t="s">
        <v>5189</v>
      </c>
      <c r="D2986" s="1" t="s">
        <v>5238</v>
      </c>
      <c r="E2986" s="1" t="s">
        <v>2</v>
      </c>
      <c r="F2986" s="1" t="s">
        <v>277</v>
      </c>
      <c r="G2986" s="1" t="s">
        <v>6054</v>
      </c>
      <c r="H2986" s="1">
        <v>100017543</v>
      </c>
      <c r="I2986" s="1">
        <v>4</v>
      </c>
      <c r="J2986" s="1" t="s">
        <v>5239</v>
      </c>
      <c r="K2986" s="1" t="s">
        <v>5240</v>
      </c>
      <c r="L2986" s="1" t="s">
        <v>39</v>
      </c>
      <c r="M2986" s="1" t="s">
        <v>9</v>
      </c>
    </row>
    <row r="2987" spans="1:13">
      <c r="A2987" s="1">
        <v>100016193</v>
      </c>
      <c r="B2987" s="1" t="s">
        <v>587</v>
      </c>
      <c r="C2987" s="1" t="s">
        <v>5189</v>
      </c>
      <c r="D2987" s="1" t="s">
        <v>12</v>
      </c>
      <c r="E2987" s="1" t="s">
        <v>11</v>
      </c>
      <c r="F2987" s="1" t="s">
        <v>12</v>
      </c>
      <c r="G2987" s="1" t="s">
        <v>6053</v>
      </c>
      <c r="H2987" s="1">
        <v>100016193</v>
      </c>
      <c r="I2987" s="1">
        <v>1</v>
      </c>
      <c r="J2987" s="1" t="s">
        <v>5241</v>
      </c>
      <c r="K2987" s="1" t="s">
        <v>5242</v>
      </c>
      <c r="L2987" s="1" t="s">
        <v>32</v>
      </c>
      <c r="M2987" s="1" t="s">
        <v>9</v>
      </c>
    </row>
    <row r="2988" spans="1:13">
      <c r="A2988" s="1">
        <v>100016197</v>
      </c>
      <c r="B2988" s="1" t="s">
        <v>587</v>
      </c>
      <c r="C2988" s="1" t="s">
        <v>5189</v>
      </c>
      <c r="D2988" s="1" t="s">
        <v>1451</v>
      </c>
      <c r="E2988" s="1" t="s">
        <v>2</v>
      </c>
      <c r="F2988" s="1" t="s">
        <v>1452</v>
      </c>
      <c r="G2988" s="1" t="s">
        <v>6054</v>
      </c>
      <c r="H2988" s="1">
        <v>100017539</v>
      </c>
      <c r="I2988" s="1">
        <v>8</v>
      </c>
      <c r="J2988" s="1" t="s">
        <v>5243</v>
      </c>
      <c r="K2988" s="1" t="s">
        <v>4700</v>
      </c>
      <c r="L2988" s="1" t="s">
        <v>8</v>
      </c>
      <c r="M2988" s="1" t="s">
        <v>9</v>
      </c>
    </row>
    <row r="2989" spans="1:13">
      <c r="A2989" s="1">
        <v>100016200</v>
      </c>
      <c r="B2989" s="1" t="s">
        <v>587</v>
      </c>
      <c r="C2989" s="1" t="s">
        <v>5189</v>
      </c>
      <c r="D2989" s="1" t="s">
        <v>1088</v>
      </c>
      <c r="E2989" s="1" t="s">
        <v>20</v>
      </c>
      <c r="F2989" s="1" t="s">
        <v>21</v>
      </c>
      <c r="G2989" s="1" t="s">
        <v>6053</v>
      </c>
      <c r="H2989" s="1">
        <v>100016200</v>
      </c>
      <c r="I2989" s="1">
        <v>1</v>
      </c>
      <c r="J2989" s="1" t="s">
        <v>5244</v>
      </c>
      <c r="K2989" s="1" t="s">
        <v>4702</v>
      </c>
      <c r="L2989" s="1" t="s">
        <v>15</v>
      </c>
      <c r="M2989" s="1" t="s">
        <v>16</v>
      </c>
    </row>
    <row r="2990" spans="1:13">
      <c r="A2990" s="1">
        <v>100016204</v>
      </c>
      <c r="B2990" s="1" t="s">
        <v>587</v>
      </c>
      <c r="C2990" s="1" t="s">
        <v>5189</v>
      </c>
      <c r="D2990" s="1" t="s">
        <v>12</v>
      </c>
      <c r="E2990" s="1" t="s">
        <v>11</v>
      </c>
      <c r="F2990" s="1" t="s">
        <v>12</v>
      </c>
      <c r="G2990" s="1" t="s">
        <v>6053</v>
      </c>
      <c r="H2990" s="1">
        <v>100016204</v>
      </c>
      <c r="I2990" s="1">
        <v>1</v>
      </c>
      <c r="J2990" s="1" t="s">
        <v>5245</v>
      </c>
      <c r="K2990" s="1" t="s">
        <v>5242</v>
      </c>
      <c r="L2990" s="1" t="s">
        <v>32</v>
      </c>
      <c r="M2990" s="1" t="s">
        <v>9</v>
      </c>
    </row>
    <row r="2991" spans="1:13">
      <c r="A2991" s="1">
        <v>100016209</v>
      </c>
      <c r="B2991" s="1" t="s">
        <v>587</v>
      </c>
      <c r="C2991" s="1" t="s">
        <v>5189</v>
      </c>
      <c r="D2991" s="1" t="s">
        <v>898</v>
      </c>
      <c r="E2991" s="1" t="s">
        <v>2</v>
      </c>
      <c r="F2991" s="1" t="s">
        <v>46</v>
      </c>
      <c r="G2991" s="1" t="s">
        <v>6054</v>
      </c>
      <c r="H2991" s="1">
        <v>100017539</v>
      </c>
      <c r="I2991" s="1">
        <v>8</v>
      </c>
      <c r="J2991" s="1" t="s">
        <v>5246</v>
      </c>
      <c r="K2991" s="1" t="s">
        <v>4700</v>
      </c>
      <c r="L2991" s="1" t="s">
        <v>8</v>
      </c>
      <c r="M2991" s="1" t="s">
        <v>9</v>
      </c>
    </row>
    <row r="2992" spans="1:13">
      <c r="A2992" s="1">
        <v>100016215</v>
      </c>
      <c r="B2992" s="1" t="s">
        <v>587</v>
      </c>
      <c r="C2992" s="1" t="s">
        <v>5189</v>
      </c>
      <c r="D2992" s="1" t="s">
        <v>899</v>
      </c>
      <c r="E2992" s="1" t="s">
        <v>2</v>
      </c>
      <c r="F2992" s="1" t="s">
        <v>81</v>
      </c>
      <c r="G2992" s="1" t="s">
        <v>6054</v>
      </c>
      <c r="H2992" s="1">
        <v>100017539</v>
      </c>
      <c r="I2992" s="1">
        <v>8</v>
      </c>
      <c r="J2992" s="1" t="s">
        <v>5247</v>
      </c>
      <c r="K2992" s="1" t="s">
        <v>4700</v>
      </c>
      <c r="L2992" s="1" t="s">
        <v>8</v>
      </c>
      <c r="M2992" s="1" t="s">
        <v>339</v>
      </c>
    </row>
    <row r="2993" spans="1:13">
      <c r="A2993" s="1">
        <v>100016216</v>
      </c>
      <c r="B2993" s="1" t="s">
        <v>587</v>
      </c>
      <c r="C2993" s="1" t="s">
        <v>5189</v>
      </c>
      <c r="D2993" s="1" t="s">
        <v>18</v>
      </c>
      <c r="E2993" s="1" t="s">
        <v>27</v>
      </c>
      <c r="F2993" s="1" t="s">
        <v>18</v>
      </c>
      <c r="G2993" s="1" t="s">
        <v>6053</v>
      </c>
      <c r="H2993" s="1">
        <v>100016216</v>
      </c>
      <c r="I2993" s="1">
        <v>1</v>
      </c>
      <c r="J2993" s="1" t="s">
        <v>5248</v>
      </c>
      <c r="K2993" s="1" t="s">
        <v>4702</v>
      </c>
      <c r="L2993" s="1" t="s">
        <v>15</v>
      </c>
      <c r="M2993" s="1" t="s">
        <v>9</v>
      </c>
    </row>
    <row r="2994" spans="1:13">
      <c r="A2994" s="1">
        <v>100016220</v>
      </c>
      <c r="B2994" s="1" t="s">
        <v>587</v>
      </c>
      <c r="C2994" s="1" t="s">
        <v>5189</v>
      </c>
      <c r="D2994" s="1" t="s">
        <v>12</v>
      </c>
      <c r="E2994" s="1" t="s">
        <v>11</v>
      </c>
      <c r="F2994" s="1" t="s">
        <v>12</v>
      </c>
      <c r="G2994" s="1" t="s">
        <v>6053</v>
      </c>
      <c r="H2994" s="1">
        <v>100016220</v>
      </c>
      <c r="I2994" s="1">
        <v>1</v>
      </c>
      <c r="J2994" s="1" t="s">
        <v>5249</v>
      </c>
      <c r="K2994" s="1" t="s">
        <v>5242</v>
      </c>
      <c r="L2994" s="1" t="s">
        <v>32</v>
      </c>
      <c r="M2994" s="1" t="s">
        <v>9</v>
      </c>
    </row>
    <row r="2995" spans="1:13">
      <c r="A2995" s="1">
        <v>100016226</v>
      </c>
      <c r="B2995" s="1" t="s">
        <v>587</v>
      </c>
      <c r="C2995" s="1" t="s">
        <v>5189</v>
      </c>
      <c r="D2995" s="1" t="s">
        <v>12</v>
      </c>
      <c r="E2995" s="1" t="s">
        <v>11</v>
      </c>
      <c r="F2995" s="1" t="s">
        <v>12</v>
      </c>
      <c r="G2995" s="1" t="s">
        <v>6053</v>
      </c>
      <c r="H2995" s="1">
        <v>100016226</v>
      </c>
      <c r="I2995" s="1">
        <v>1</v>
      </c>
      <c r="J2995" s="1" t="s">
        <v>5250</v>
      </c>
      <c r="K2995" s="1" t="s">
        <v>5242</v>
      </c>
      <c r="L2995" s="1" t="s">
        <v>32</v>
      </c>
      <c r="M2995" s="1" t="s">
        <v>9</v>
      </c>
    </row>
    <row r="2996" spans="1:13">
      <c r="A2996" s="1">
        <v>100016230</v>
      </c>
      <c r="B2996" s="1" t="s">
        <v>587</v>
      </c>
      <c r="C2996" s="1" t="s">
        <v>5189</v>
      </c>
      <c r="D2996" s="1" t="s">
        <v>12</v>
      </c>
      <c r="E2996" s="1" t="s">
        <v>11</v>
      </c>
      <c r="F2996" s="1" t="s">
        <v>12</v>
      </c>
      <c r="G2996" s="1" t="s">
        <v>6053</v>
      </c>
      <c r="H2996" s="1">
        <v>100016230</v>
      </c>
      <c r="I2996" s="1">
        <v>1</v>
      </c>
      <c r="J2996" s="1" t="s">
        <v>5251</v>
      </c>
      <c r="K2996" s="1" t="s">
        <v>5242</v>
      </c>
      <c r="L2996" s="1" t="s">
        <v>32</v>
      </c>
      <c r="M2996" s="1" t="s">
        <v>9</v>
      </c>
    </row>
    <row r="2997" spans="1:13">
      <c r="A2997" s="1">
        <v>100016237</v>
      </c>
      <c r="B2997" s="1" t="s">
        <v>587</v>
      </c>
      <c r="C2997" s="1" t="s">
        <v>5189</v>
      </c>
      <c r="D2997" s="1" t="s">
        <v>1830</v>
      </c>
      <c r="E2997" s="1" t="s">
        <v>20</v>
      </c>
      <c r="F2997" s="1" t="s">
        <v>72</v>
      </c>
      <c r="G2997" s="1" t="s">
        <v>6053</v>
      </c>
      <c r="H2997" s="1">
        <v>100016237</v>
      </c>
      <c r="I2997" s="1">
        <v>5</v>
      </c>
      <c r="J2997" s="1" t="s">
        <v>5252</v>
      </c>
      <c r="K2997" s="1" t="s">
        <v>4702</v>
      </c>
      <c r="L2997" s="1" t="s">
        <v>15</v>
      </c>
      <c r="M2997" s="1" t="s">
        <v>9</v>
      </c>
    </row>
    <row r="2998" spans="1:13">
      <c r="A2998" s="1">
        <v>100016238</v>
      </c>
      <c r="B2998" s="1" t="s">
        <v>587</v>
      </c>
      <c r="C2998" s="1" t="s">
        <v>5189</v>
      </c>
      <c r="D2998" s="1" t="s">
        <v>4794</v>
      </c>
      <c r="E2998" s="1" t="s">
        <v>11</v>
      </c>
      <c r="F2998" s="1" t="s">
        <v>12</v>
      </c>
      <c r="G2998" s="1" t="s">
        <v>6053</v>
      </c>
      <c r="H2998" s="1">
        <v>100016238</v>
      </c>
      <c r="I2998" s="1">
        <v>1</v>
      </c>
      <c r="J2998" s="1" t="s">
        <v>5253</v>
      </c>
      <c r="K2998" s="1" t="s">
        <v>2476</v>
      </c>
      <c r="L2998" s="1" t="s">
        <v>39</v>
      </c>
      <c r="M2998" s="1" t="s">
        <v>9</v>
      </c>
    </row>
    <row r="2999" spans="1:13">
      <c r="A2999" s="1">
        <v>100016241</v>
      </c>
      <c r="B2999" s="1" t="s">
        <v>587</v>
      </c>
      <c r="C2999" s="1" t="s">
        <v>5189</v>
      </c>
      <c r="D2999" s="1" t="s">
        <v>12</v>
      </c>
      <c r="E2999" s="1" t="s">
        <v>11</v>
      </c>
      <c r="F2999" s="1" t="s">
        <v>12</v>
      </c>
      <c r="G2999" s="1" t="s">
        <v>6053</v>
      </c>
      <c r="H2999" s="1">
        <v>100016241</v>
      </c>
      <c r="I2999" s="1">
        <v>1</v>
      </c>
      <c r="J2999" s="1" t="s">
        <v>5254</v>
      </c>
      <c r="K2999" s="1" t="s">
        <v>5242</v>
      </c>
      <c r="L2999" s="1" t="s">
        <v>32</v>
      </c>
      <c r="M2999" s="1" t="s">
        <v>9</v>
      </c>
    </row>
    <row r="3000" spans="1:13">
      <c r="A3000" s="1">
        <v>100016248</v>
      </c>
      <c r="B3000" s="1" t="s">
        <v>587</v>
      </c>
      <c r="C3000" s="1" t="s">
        <v>5189</v>
      </c>
      <c r="D3000" s="1" t="s">
        <v>203</v>
      </c>
      <c r="E3000" s="1" t="s">
        <v>20</v>
      </c>
      <c r="F3000" s="1" t="s">
        <v>203</v>
      </c>
      <c r="G3000" s="1" t="s">
        <v>6053</v>
      </c>
      <c r="H3000" s="1">
        <v>100016248</v>
      </c>
      <c r="I3000" s="1">
        <v>1</v>
      </c>
      <c r="J3000" s="1" t="s">
        <v>5255</v>
      </c>
      <c r="K3000" s="1" t="s">
        <v>4702</v>
      </c>
      <c r="L3000" s="1" t="s">
        <v>15</v>
      </c>
      <c r="M3000" s="1" t="s">
        <v>16</v>
      </c>
    </row>
    <row r="3001" spans="1:13">
      <c r="A3001" s="1">
        <v>100016250</v>
      </c>
      <c r="B3001" s="1" t="s">
        <v>587</v>
      </c>
      <c r="C3001" s="1" t="s">
        <v>5189</v>
      </c>
      <c r="D3001" s="1" t="s">
        <v>5256</v>
      </c>
      <c r="E3001" s="1" t="s">
        <v>27</v>
      </c>
      <c r="F3001" s="1" t="s">
        <v>18</v>
      </c>
      <c r="G3001" s="1" t="s">
        <v>6053</v>
      </c>
      <c r="H3001" s="1">
        <v>100016250</v>
      </c>
      <c r="I3001" s="1">
        <v>1</v>
      </c>
      <c r="J3001" s="1" t="s">
        <v>5257</v>
      </c>
      <c r="K3001" s="1" t="s">
        <v>2476</v>
      </c>
      <c r="L3001" s="1" t="s">
        <v>39</v>
      </c>
      <c r="M3001" s="1" t="s">
        <v>16</v>
      </c>
    </row>
    <row r="3002" spans="1:13">
      <c r="A3002" s="1">
        <v>100016258</v>
      </c>
      <c r="B3002" s="1" t="s">
        <v>587</v>
      </c>
      <c r="C3002" s="1" t="s">
        <v>5189</v>
      </c>
      <c r="D3002" s="1" t="s">
        <v>5258</v>
      </c>
      <c r="E3002" s="1" t="s">
        <v>20</v>
      </c>
      <c r="F3002" s="1" t="s">
        <v>72</v>
      </c>
      <c r="G3002" s="1" t="s">
        <v>6053</v>
      </c>
      <c r="H3002" s="1">
        <v>100016258</v>
      </c>
      <c r="I3002" s="1">
        <v>1</v>
      </c>
      <c r="J3002" s="1" t="s">
        <v>5259</v>
      </c>
      <c r="K3002" s="1" t="s">
        <v>4702</v>
      </c>
      <c r="L3002" s="1" t="s">
        <v>15</v>
      </c>
      <c r="M3002" s="1" t="s">
        <v>9</v>
      </c>
    </row>
    <row r="3003" spans="1:13">
      <c r="A3003" s="1">
        <v>100016264</v>
      </c>
      <c r="B3003" s="1" t="s">
        <v>587</v>
      </c>
      <c r="C3003" s="1" t="s">
        <v>5189</v>
      </c>
      <c r="D3003" s="1" t="s">
        <v>18</v>
      </c>
      <c r="E3003" s="1" t="s">
        <v>27</v>
      </c>
      <c r="F3003" s="1" t="s">
        <v>18</v>
      </c>
      <c r="G3003" s="1" t="s">
        <v>6053</v>
      </c>
      <c r="H3003" s="1">
        <v>100016264</v>
      </c>
      <c r="I3003" s="1">
        <v>1</v>
      </c>
      <c r="J3003" s="1" t="s">
        <v>5260</v>
      </c>
      <c r="K3003" s="1" t="s">
        <v>4702</v>
      </c>
      <c r="L3003" s="1" t="s">
        <v>15</v>
      </c>
      <c r="M3003" s="1" t="s">
        <v>16</v>
      </c>
    </row>
    <row r="3004" spans="1:13">
      <c r="A3004" s="1">
        <v>100016268</v>
      </c>
      <c r="B3004" s="1" t="s">
        <v>587</v>
      </c>
      <c r="C3004" s="1" t="s">
        <v>5189</v>
      </c>
      <c r="D3004" s="1" t="s">
        <v>12</v>
      </c>
      <c r="E3004" s="1" t="s">
        <v>11</v>
      </c>
      <c r="F3004" s="1" t="s">
        <v>12</v>
      </c>
      <c r="G3004" s="1" t="s">
        <v>6053</v>
      </c>
      <c r="H3004" s="1">
        <v>100016268</v>
      </c>
      <c r="I3004" s="1">
        <v>1</v>
      </c>
      <c r="J3004" s="1" t="s">
        <v>5261</v>
      </c>
      <c r="K3004" s="1" t="s">
        <v>5242</v>
      </c>
      <c r="L3004" s="1" t="s">
        <v>32</v>
      </c>
      <c r="M3004" s="1" t="s">
        <v>9</v>
      </c>
    </row>
    <row r="3005" spans="1:13">
      <c r="A3005" s="1">
        <v>100016277</v>
      </c>
      <c r="B3005" s="1" t="s">
        <v>587</v>
      </c>
      <c r="C3005" s="1" t="s">
        <v>5189</v>
      </c>
      <c r="D3005" s="1" t="s">
        <v>5262</v>
      </c>
      <c r="E3005" s="1" t="s">
        <v>11</v>
      </c>
      <c r="F3005" s="1" t="s">
        <v>12</v>
      </c>
      <c r="G3005" s="1" t="s">
        <v>6053</v>
      </c>
      <c r="H3005" s="1">
        <v>100016277</v>
      </c>
      <c r="I3005" s="1">
        <v>1</v>
      </c>
      <c r="J3005" s="1" t="s">
        <v>5263</v>
      </c>
      <c r="K3005" s="1" t="s">
        <v>2476</v>
      </c>
      <c r="L3005" s="1" t="s">
        <v>39</v>
      </c>
      <c r="M3005" s="1" t="s">
        <v>9</v>
      </c>
    </row>
    <row r="3006" spans="1:13">
      <c r="A3006" s="1">
        <v>100016281</v>
      </c>
      <c r="B3006" s="1" t="s">
        <v>587</v>
      </c>
      <c r="C3006" s="1" t="s">
        <v>5189</v>
      </c>
      <c r="D3006" s="1" t="s">
        <v>5264</v>
      </c>
      <c r="E3006" s="1" t="s">
        <v>11</v>
      </c>
      <c r="F3006" s="1" t="s">
        <v>12</v>
      </c>
      <c r="G3006" s="1" t="s">
        <v>6054</v>
      </c>
      <c r="H3006" s="1">
        <v>100017541</v>
      </c>
      <c r="I3006" s="1">
        <v>2</v>
      </c>
      <c r="J3006" s="1" t="s">
        <v>5265</v>
      </c>
      <c r="K3006" s="1" t="s">
        <v>2476</v>
      </c>
      <c r="L3006" s="1" t="s">
        <v>39</v>
      </c>
      <c r="M3006" s="1" t="s">
        <v>9</v>
      </c>
    </row>
    <row r="3007" spans="1:13">
      <c r="A3007" s="1">
        <v>100016282</v>
      </c>
      <c r="B3007" s="1" t="s">
        <v>587</v>
      </c>
      <c r="C3007" s="1" t="s">
        <v>5189</v>
      </c>
      <c r="D3007" s="1" t="s">
        <v>12</v>
      </c>
      <c r="E3007" s="1" t="s">
        <v>11</v>
      </c>
      <c r="F3007" s="1" t="s">
        <v>12</v>
      </c>
      <c r="G3007" s="1" t="s">
        <v>6053</v>
      </c>
      <c r="H3007" s="1">
        <v>100016282</v>
      </c>
      <c r="I3007" s="1">
        <v>1</v>
      </c>
      <c r="J3007" s="1" t="s">
        <v>5265</v>
      </c>
      <c r="K3007" s="1" t="s">
        <v>5266</v>
      </c>
      <c r="L3007" s="1" t="s">
        <v>32</v>
      </c>
      <c r="M3007" s="1" t="s">
        <v>9</v>
      </c>
    </row>
    <row r="3008" spans="1:13">
      <c r="A3008" s="1">
        <v>100016290</v>
      </c>
      <c r="B3008" s="1" t="s">
        <v>587</v>
      </c>
      <c r="C3008" s="1" t="s">
        <v>5189</v>
      </c>
      <c r="D3008" s="1" t="s">
        <v>3874</v>
      </c>
      <c r="E3008" s="1" t="s">
        <v>2</v>
      </c>
      <c r="F3008" s="1" t="s">
        <v>842</v>
      </c>
      <c r="G3008" s="1" t="s">
        <v>6054</v>
      </c>
      <c r="H3008" s="1">
        <v>100017542</v>
      </c>
      <c r="I3008" s="1">
        <v>3</v>
      </c>
      <c r="J3008" s="1" t="s">
        <v>5267</v>
      </c>
      <c r="K3008" s="1" t="s">
        <v>4700</v>
      </c>
      <c r="L3008" s="1" t="s">
        <v>8</v>
      </c>
      <c r="M3008" s="1" t="s">
        <v>9</v>
      </c>
    </row>
    <row r="3009" spans="1:13">
      <c r="A3009" s="1">
        <v>100016292</v>
      </c>
      <c r="B3009" s="1" t="s">
        <v>587</v>
      </c>
      <c r="C3009" s="1" t="s">
        <v>5189</v>
      </c>
      <c r="D3009" s="1" t="s">
        <v>1952</v>
      </c>
      <c r="E3009" s="1" t="s">
        <v>2</v>
      </c>
      <c r="F3009" s="1" t="s">
        <v>670</v>
      </c>
      <c r="G3009" s="1" t="s">
        <v>6054</v>
      </c>
      <c r="H3009" s="1">
        <v>100017542</v>
      </c>
      <c r="I3009" s="1">
        <v>3</v>
      </c>
      <c r="J3009" s="1" t="s">
        <v>5267</v>
      </c>
      <c r="K3009" s="1" t="s">
        <v>4700</v>
      </c>
      <c r="L3009" s="1" t="s">
        <v>8</v>
      </c>
      <c r="M3009" s="1" t="s">
        <v>9</v>
      </c>
    </row>
    <row r="3010" spans="1:13">
      <c r="A3010" s="1">
        <v>100016298</v>
      </c>
      <c r="B3010" s="1" t="s">
        <v>587</v>
      </c>
      <c r="C3010" s="1" t="s">
        <v>5189</v>
      </c>
      <c r="D3010" s="1" t="s">
        <v>12</v>
      </c>
      <c r="E3010" s="1" t="s">
        <v>11</v>
      </c>
      <c r="F3010" s="1" t="s">
        <v>407</v>
      </c>
      <c r="G3010" s="1" t="s">
        <v>6053</v>
      </c>
      <c r="H3010" s="1">
        <v>100016298</v>
      </c>
      <c r="I3010" s="1">
        <v>2</v>
      </c>
      <c r="J3010" s="1" t="s">
        <v>5268</v>
      </c>
      <c r="K3010" s="1" t="s">
        <v>5266</v>
      </c>
      <c r="L3010" s="1" t="s">
        <v>32</v>
      </c>
      <c r="M3010" s="1" t="s">
        <v>9</v>
      </c>
    </row>
    <row r="3011" spans="1:13">
      <c r="A3011" s="1">
        <v>100016301</v>
      </c>
      <c r="B3011" s="1" t="s">
        <v>587</v>
      </c>
      <c r="C3011" s="1" t="s">
        <v>5189</v>
      </c>
      <c r="D3011" s="1" t="s">
        <v>12</v>
      </c>
      <c r="E3011" s="1" t="s">
        <v>11</v>
      </c>
      <c r="F3011" s="1" t="s">
        <v>12</v>
      </c>
      <c r="G3011" s="1" t="s">
        <v>6053</v>
      </c>
      <c r="H3011" s="1">
        <v>100016301</v>
      </c>
      <c r="I3011" s="1">
        <v>1</v>
      </c>
      <c r="J3011" s="1" t="s">
        <v>5269</v>
      </c>
      <c r="K3011" s="1" t="s">
        <v>5270</v>
      </c>
      <c r="L3011" s="1" t="s">
        <v>32</v>
      </c>
      <c r="M3011" s="1" t="s">
        <v>9</v>
      </c>
    </row>
    <row r="3012" spans="1:13">
      <c r="A3012" s="1">
        <v>100016308</v>
      </c>
      <c r="B3012" s="1" t="s">
        <v>587</v>
      </c>
      <c r="C3012" s="1" t="s">
        <v>5189</v>
      </c>
      <c r="D3012" s="1" t="s">
        <v>12</v>
      </c>
      <c r="E3012" s="1" t="s">
        <v>11</v>
      </c>
      <c r="F3012" s="1" t="s">
        <v>407</v>
      </c>
      <c r="G3012" s="1" t="s">
        <v>6053</v>
      </c>
      <c r="H3012" s="1">
        <v>100016308</v>
      </c>
      <c r="I3012" s="1">
        <v>1</v>
      </c>
      <c r="J3012" s="1" t="s">
        <v>5271</v>
      </c>
      <c r="K3012" s="1" t="s">
        <v>5272</v>
      </c>
      <c r="L3012" s="1" t="s">
        <v>32</v>
      </c>
      <c r="M3012" s="1" t="s">
        <v>9</v>
      </c>
    </row>
    <row r="3013" spans="1:13">
      <c r="A3013" s="1">
        <v>100016320</v>
      </c>
      <c r="B3013" s="1" t="s">
        <v>587</v>
      </c>
      <c r="C3013" s="1" t="s">
        <v>4630</v>
      </c>
      <c r="D3013" s="1" t="s">
        <v>533</v>
      </c>
      <c r="E3013" s="1" t="s">
        <v>11</v>
      </c>
      <c r="F3013" s="1" t="s">
        <v>407</v>
      </c>
      <c r="G3013" s="1" t="s">
        <v>6053</v>
      </c>
      <c r="H3013" s="1">
        <v>100016320</v>
      </c>
      <c r="I3013" s="1">
        <v>1</v>
      </c>
      <c r="J3013" s="1" t="s">
        <v>5273</v>
      </c>
      <c r="K3013" s="1" t="s">
        <v>5274</v>
      </c>
      <c r="L3013" s="1" t="s">
        <v>32</v>
      </c>
      <c r="M3013" s="1" t="s">
        <v>9</v>
      </c>
    </row>
    <row r="3014" spans="1:13">
      <c r="A3014" s="1">
        <v>100016323</v>
      </c>
      <c r="B3014" s="1" t="s">
        <v>587</v>
      </c>
      <c r="C3014" s="1" t="s">
        <v>4630</v>
      </c>
      <c r="D3014" s="1" t="s">
        <v>12</v>
      </c>
      <c r="E3014" s="1" t="s">
        <v>11</v>
      </c>
      <c r="F3014" s="1" t="s">
        <v>407</v>
      </c>
      <c r="G3014" s="1" t="s">
        <v>6053</v>
      </c>
      <c r="H3014" s="1">
        <v>100016323</v>
      </c>
      <c r="I3014" s="1">
        <v>1</v>
      </c>
      <c r="J3014" s="1" t="s">
        <v>5275</v>
      </c>
      <c r="K3014" s="1" t="s">
        <v>5276</v>
      </c>
      <c r="L3014" s="1" t="s">
        <v>32</v>
      </c>
      <c r="M3014" s="1" t="s">
        <v>9</v>
      </c>
    </row>
    <row r="3015" spans="1:13">
      <c r="A3015" s="1">
        <v>100016324</v>
      </c>
      <c r="B3015" s="1" t="s">
        <v>587</v>
      </c>
      <c r="C3015" s="1" t="s">
        <v>4630</v>
      </c>
      <c r="D3015" s="1" t="s">
        <v>5220</v>
      </c>
      <c r="E3015" s="1" t="s">
        <v>2</v>
      </c>
      <c r="F3015" s="1" t="s">
        <v>1113</v>
      </c>
      <c r="G3015" s="1" t="s">
        <v>6054</v>
      </c>
      <c r="H3015" s="1">
        <v>100016325</v>
      </c>
      <c r="I3015" s="1">
        <v>2</v>
      </c>
      <c r="J3015" s="1" t="s">
        <v>5277</v>
      </c>
      <c r="K3015" s="1" t="s">
        <v>4700</v>
      </c>
      <c r="L3015" s="1" t="s">
        <v>8</v>
      </c>
      <c r="M3015" s="1" t="s">
        <v>9</v>
      </c>
    </row>
    <row r="3016" spans="1:13">
      <c r="A3016" s="1">
        <v>100016325</v>
      </c>
      <c r="B3016" s="1" t="s">
        <v>587</v>
      </c>
      <c r="C3016" s="1" t="s">
        <v>4630</v>
      </c>
      <c r="D3016" s="1" t="s">
        <v>446</v>
      </c>
      <c r="E3016" s="1" t="s">
        <v>192</v>
      </c>
      <c r="F3016" s="1" t="s">
        <v>446</v>
      </c>
      <c r="G3016" s="1" t="s">
        <v>6053</v>
      </c>
      <c r="H3016" s="1">
        <v>100016325</v>
      </c>
      <c r="I3016" s="1">
        <v>2</v>
      </c>
      <c r="J3016" s="1" t="s">
        <v>5277</v>
      </c>
      <c r="K3016" s="1" t="s">
        <v>4700</v>
      </c>
      <c r="L3016" s="1" t="s">
        <v>8</v>
      </c>
      <c r="M3016" s="1" t="s">
        <v>9</v>
      </c>
    </row>
    <row r="3017" spans="1:13">
      <c r="A3017" s="1">
        <v>100016331</v>
      </c>
      <c r="B3017" s="1" t="s">
        <v>587</v>
      </c>
      <c r="C3017" s="1" t="s">
        <v>4630</v>
      </c>
      <c r="D3017" s="1" t="s">
        <v>4940</v>
      </c>
      <c r="E3017" s="1" t="s">
        <v>11</v>
      </c>
      <c r="F3017" s="1" t="s">
        <v>12</v>
      </c>
      <c r="G3017" s="1" t="s">
        <v>6053</v>
      </c>
      <c r="H3017" s="1">
        <v>100016331</v>
      </c>
      <c r="I3017" s="1">
        <v>1</v>
      </c>
      <c r="J3017" s="1" t="s">
        <v>5278</v>
      </c>
      <c r="K3017" s="1" t="s">
        <v>5279</v>
      </c>
      <c r="L3017" s="1" t="s">
        <v>32</v>
      </c>
      <c r="M3017" s="1" t="s">
        <v>9</v>
      </c>
    </row>
    <row r="3018" spans="1:13">
      <c r="A3018" s="1">
        <v>100016335</v>
      </c>
      <c r="B3018" s="1" t="s">
        <v>587</v>
      </c>
      <c r="C3018" s="1" t="s">
        <v>4630</v>
      </c>
      <c r="D3018" s="1" t="s">
        <v>105</v>
      </c>
      <c r="E3018" s="1" t="s">
        <v>11</v>
      </c>
      <c r="F3018" s="1" t="s">
        <v>12</v>
      </c>
      <c r="G3018" s="1" t="s">
        <v>6053</v>
      </c>
      <c r="H3018" s="1">
        <v>100016335</v>
      </c>
      <c r="I3018" s="1">
        <v>1</v>
      </c>
      <c r="J3018" s="1" t="s">
        <v>5280</v>
      </c>
      <c r="K3018" s="1" t="s">
        <v>5281</v>
      </c>
      <c r="L3018" s="1" t="s">
        <v>32</v>
      </c>
      <c r="M3018" s="1" t="s">
        <v>9</v>
      </c>
    </row>
    <row r="3019" spans="1:13">
      <c r="A3019" s="1">
        <v>100016338</v>
      </c>
      <c r="B3019" s="1" t="s">
        <v>587</v>
      </c>
      <c r="C3019" s="1" t="s">
        <v>4630</v>
      </c>
      <c r="D3019" s="1" t="s">
        <v>176</v>
      </c>
      <c r="E3019" s="1" t="s">
        <v>11</v>
      </c>
      <c r="F3019" s="1" t="s">
        <v>12</v>
      </c>
      <c r="G3019" s="1" t="s">
        <v>6053</v>
      </c>
      <c r="H3019" s="1">
        <v>100016338</v>
      </c>
      <c r="I3019" s="1">
        <v>1</v>
      </c>
      <c r="J3019" s="1" t="s">
        <v>5282</v>
      </c>
      <c r="K3019" s="1" t="s">
        <v>5283</v>
      </c>
      <c r="L3019" s="1" t="s">
        <v>32</v>
      </c>
      <c r="M3019" s="1" t="s">
        <v>9</v>
      </c>
    </row>
    <row r="3020" spans="1:13">
      <c r="A3020" s="1">
        <v>100016342</v>
      </c>
      <c r="B3020" s="1" t="s">
        <v>587</v>
      </c>
      <c r="C3020" s="1" t="s">
        <v>4630</v>
      </c>
      <c r="D3020" s="1" t="s">
        <v>4940</v>
      </c>
      <c r="E3020" s="1" t="s">
        <v>11</v>
      </c>
      <c r="F3020" s="1" t="s">
        <v>407</v>
      </c>
      <c r="G3020" s="1" t="s">
        <v>6053</v>
      </c>
      <c r="H3020" s="1">
        <v>100016342</v>
      </c>
      <c r="I3020" s="1">
        <v>1</v>
      </c>
      <c r="J3020" s="1" t="s">
        <v>5284</v>
      </c>
      <c r="K3020" s="1" t="s">
        <v>5285</v>
      </c>
      <c r="L3020" s="1" t="s">
        <v>32</v>
      </c>
      <c r="M3020" s="1" t="s">
        <v>16</v>
      </c>
    </row>
    <row r="3021" spans="1:13">
      <c r="A3021" s="1">
        <v>100016348</v>
      </c>
      <c r="B3021" s="1" t="s">
        <v>587</v>
      </c>
      <c r="C3021" s="1" t="s">
        <v>4630</v>
      </c>
      <c r="D3021" s="1" t="s">
        <v>12</v>
      </c>
      <c r="E3021" s="1" t="s">
        <v>11</v>
      </c>
      <c r="F3021" s="1" t="s">
        <v>407</v>
      </c>
      <c r="G3021" s="1" t="s">
        <v>6053</v>
      </c>
      <c r="H3021" s="1">
        <v>100016348</v>
      </c>
      <c r="I3021" s="1">
        <v>1</v>
      </c>
      <c r="J3021" s="1" t="s">
        <v>5286</v>
      </c>
      <c r="K3021" s="1" t="s">
        <v>5287</v>
      </c>
      <c r="L3021" s="1" t="s">
        <v>32</v>
      </c>
      <c r="M3021" s="1" t="s">
        <v>9</v>
      </c>
    </row>
    <row r="3022" spans="1:13">
      <c r="A3022" s="1">
        <v>100016353</v>
      </c>
      <c r="B3022" s="1" t="s">
        <v>587</v>
      </c>
      <c r="C3022" s="1" t="s">
        <v>4630</v>
      </c>
      <c r="D3022" s="1" t="s">
        <v>12</v>
      </c>
      <c r="E3022" s="1" t="s">
        <v>11</v>
      </c>
      <c r="F3022" s="1" t="s">
        <v>12</v>
      </c>
      <c r="G3022" s="1" t="s">
        <v>6053</v>
      </c>
      <c r="H3022" s="1">
        <v>100016353</v>
      </c>
      <c r="I3022" s="1">
        <v>1</v>
      </c>
      <c r="J3022" s="1" t="s">
        <v>5288</v>
      </c>
      <c r="K3022" s="1" t="s">
        <v>5289</v>
      </c>
      <c r="L3022" s="1" t="s">
        <v>32</v>
      </c>
      <c r="M3022" s="1" t="s">
        <v>9</v>
      </c>
    </row>
    <row r="3023" spans="1:13">
      <c r="A3023" s="1">
        <v>100016357</v>
      </c>
      <c r="B3023" s="1" t="s">
        <v>587</v>
      </c>
      <c r="C3023" s="1" t="s">
        <v>4630</v>
      </c>
      <c r="D3023" s="1" t="s">
        <v>12</v>
      </c>
      <c r="E3023" s="1" t="s">
        <v>11</v>
      </c>
      <c r="F3023" s="1" t="s">
        <v>407</v>
      </c>
      <c r="G3023" s="1" t="s">
        <v>6053</v>
      </c>
      <c r="H3023" s="1">
        <v>100016357</v>
      </c>
      <c r="I3023" s="1">
        <v>1</v>
      </c>
      <c r="J3023" s="1" t="s">
        <v>5290</v>
      </c>
      <c r="K3023" s="1" t="s">
        <v>5291</v>
      </c>
      <c r="L3023" s="1" t="s">
        <v>32</v>
      </c>
      <c r="M3023" s="1" t="s">
        <v>9</v>
      </c>
    </row>
    <row r="3024" spans="1:13">
      <c r="A3024" s="1">
        <v>100016361</v>
      </c>
      <c r="B3024" s="1" t="s">
        <v>587</v>
      </c>
      <c r="C3024" s="1" t="s">
        <v>4630</v>
      </c>
      <c r="D3024" s="1" t="s">
        <v>176</v>
      </c>
      <c r="E3024" s="1" t="s">
        <v>11</v>
      </c>
      <c r="F3024" s="1" t="s">
        <v>12</v>
      </c>
      <c r="G3024" s="1" t="s">
        <v>6053</v>
      </c>
      <c r="H3024" s="1">
        <v>100016361</v>
      </c>
      <c r="I3024" s="1">
        <v>1</v>
      </c>
      <c r="J3024" s="1" t="s">
        <v>5292</v>
      </c>
      <c r="K3024" s="1" t="s">
        <v>5293</v>
      </c>
      <c r="L3024" s="1" t="s">
        <v>32</v>
      </c>
      <c r="M3024" s="1" t="s">
        <v>9</v>
      </c>
    </row>
    <row r="3025" spans="1:13">
      <c r="A3025" s="1">
        <v>100016366</v>
      </c>
      <c r="B3025" s="1" t="s">
        <v>587</v>
      </c>
      <c r="C3025" s="1" t="s">
        <v>4630</v>
      </c>
      <c r="D3025" s="1" t="s">
        <v>12</v>
      </c>
      <c r="E3025" s="1" t="s">
        <v>11</v>
      </c>
      <c r="F3025" s="1" t="s">
        <v>12</v>
      </c>
      <c r="G3025" s="1" t="s">
        <v>6053</v>
      </c>
      <c r="H3025" s="1">
        <v>100016366</v>
      </c>
      <c r="I3025" s="1">
        <v>1</v>
      </c>
      <c r="J3025" s="1" t="s">
        <v>5294</v>
      </c>
      <c r="K3025" s="1" t="s">
        <v>5295</v>
      </c>
      <c r="L3025" s="1" t="s">
        <v>32</v>
      </c>
      <c r="M3025" s="1" t="s">
        <v>9</v>
      </c>
    </row>
    <row r="3026" spans="1:13">
      <c r="A3026" s="1">
        <v>100016371</v>
      </c>
      <c r="B3026" s="1" t="s">
        <v>587</v>
      </c>
      <c r="C3026" s="1" t="s">
        <v>4630</v>
      </c>
      <c r="D3026" s="1" t="s">
        <v>533</v>
      </c>
      <c r="E3026" s="1" t="s">
        <v>11</v>
      </c>
      <c r="F3026" s="1" t="s">
        <v>12</v>
      </c>
      <c r="G3026" s="1" t="s">
        <v>6053</v>
      </c>
      <c r="H3026" s="1">
        <v>100016371</v>
      </c>
      <c r="I3026" s="1">
        <v>1</v>
      </c>
      <c r="J3026" s="1" t="s">
        <v>5296</v>
      </c>
      <c r="K3026" s="1" t="s">
        <v>5295</v>
      </c>
      <c r="L3026" s="1" t="s">
        <v>32</v>
      </c>
      <c r="M3026" s="1" t="s">
        <v>9</v>
      </c>
    </row>
    <row r="3027" spans="1:13">
      <c r="A3027" s="1">
        <v>100016380</v>
      </c>
      <c r="B3027" s="1" t="s">
        <v>587</v>
      </c>
      <c r="C3027" s="1" t="s">
        <v>4630</v>
      </c>
      <c r="D3027" s="1" t="s">
        <v>199</v>
      </c>
      <c r="E3027" s="1" t="s">
        <v>2</v>
      </c>
      <c r="F3027" s="1" t="s">
        <v>81</v>
      </c>
      <c r="G3027" s="1" t="s">
        <v>6053</v>
      </c>
      <c r="H3027" s="1">
        <v>100016380</v>
      </c>
      <c r="I3027" s="1">
        <v>1</v>
      </c>
      <c r="J3027" s="1" t="s">
        <v>5297</v>
      </c>
      <c r="K3027" s="1" t="s">
        <v>4700</v>
      </c>
      <c r="L3027" s="1" t="s">
        <v>8</v>
      </c>
      <c r="M3027" s="1" t="s">
        <v>339</v>
      </c>
    </row>
    <row r="3028" spans="1:13">
      <c r="A3028" s="1">
        <v>100016383</v>
      </c>
      <c r="B3028" s="1" t="s">
        <v>587</v>
      </c>
      <c r="C3028" s="1" t="s">
        <v>4630</v>
      </c>
      <c r="D3028" s="1" t="s">
        <v>176</v>
      </c>
      <c r="E3028" s="1" t="s">
        <v>11</v>
      </c>
      <c r="F3028" s="1" t="s">
        <v>407</v>
      </c>
      <c r="G3028" s="1" t="s">
        <v>6053</v>
      </c>
      <c r="H3028" s="1">
        <v>100016383</v>
      </c>
      <c r="I3028" s="1">
        <v>1</v>
      </c>
      <c r="J3028" s="1" t="s">
        <v>5298</v>
      </c>
      <c r="K3028" s="1" t="s">
        <v>5299</v>
      </c>
      <c r="L3028" s="1" t="s">
        <v>32</v>
      </c>
      <c r="M3028" s="1" t="s">
        <v>9</v>
      </c>
    </row>
    <row r="3029" spans="1:13">
      <c r="A3029" s="1">
        <v>100016387</v>
      </c>
      <c r="B3029" s="1" t="s">
        <v>587</v>
      </c>
      <c r="C3029" s="1" t="s">
        <v>4630</v>
      </c>
      <c r="D3029" s="1" t="s">
        <v>176</v>
      </c>
      <c r="E3029" s="1" t="s">
        <v>11</v>
      </c>
      <c r="F3029" s="1" t="s">
        <v>12</v>
      </c>
      <c r="G3029" s="1" t="s">
        <v>6053</v>
      </c>
      <c r="H3029" s="1">
        <v>100016387</v>
      </c>
      <c r="I3029" s="1">
        <v>1</v>
      </c>
      <c r="J3029" s="1" t="s">
        <v>5300</v>
      </c>
      <c r="K3029" s="1" t="s">
        <v>5301</v>
      </c>
      <c r="L3029" s="1" t="s">
        <v>32</v>
      </c>
      <c r="M3029" s="1" t="s">
        <v>9</v>
      </c>
    </row>
    <row r="3030" spans="1:13">
      <c r="A3030" s="1">
        <v>100016390</v>
      </c>
      <c r="B3030" s="1" t="s">
        <v>587</v>
      </c>
      <c r="C3030" s="1" t="s">
        <v>4630</v>
      </c>
      <c r="D3030" s="1" t="s">
        <v>12</v>
      </c>
      <c r="E3030" s="1" t="s">
        <v>11</v>
      </c>
      <c r="F3030" s="1" t="s">
        <v>407</v>
      </c>
      <c r="G3030" s="1" t="s">
        <v>6053</v>
      </c>
      <c r="H3030" s="1">
        <v>100016390</v>
      </c>
      <c r="I3030" s="1">
        <v>1</v>
      </c>
      <c r="J3030" s="1" t="s">
        <v>5302</v>
      </c>
      <c r="K3030" s="1" t="s">
        <v>5303</v>
      </c>
      <c r="L3030" s="1" t="s">
        <v>32</v>
      </c>
      <c r="M3030" s="1" t="s">
        <v>9</v>
      </c>
    </row>
    <row r="3031" spans="1:13">
      <c r="A3031" s="1">
        <v>100016393</v>
      </c>
      <c r="B3031" s="1" t="s">
        <v>587</v>
      </c>
      <c r="C3031" s="1" t="s">
        <v>4630</v>
      </c>
      <c r="D3031" s="1" t="s">
        <v>2283</v>
      </c>
      <c r="E3031" s="1" t="s">
        <v>27</v>
      </c>
      <c r="F3031" s="1" t="s">
        <v>18</v>
      </c>
      <c r="G3031" s="1" t="s">
        <v>6053</v>
      </c>
      <c r="H3031" s="1">
        <v>100016393</v>
      </c>
      <c r="I3031" s="1">
        <v>1</v>
      </c>
      <c r="J3031" s="1" t="s">
        <v>5304</v>
      </c>
      <c r="K3031" s="1" t="s">
        <v>4702</v>
      </c>
      <c r="L3031" s="1" t="s">
        <v>15</v>
      </c>
      <c r="M3031" s="1" t="s">
        <v>9</v>
      </c>
    </row>
    <row r="3032" spans="1:13">
      <c r="A3032" s="1">
        <v>100016395</v>
      </c>
      <c r="B3032" s="1" t="s">
        <v>587</v>
      </c>
      <c r="C3032" s="1" t="s">
        <v>4630</v>
      </c>
      <c r="D3032" s="1" t="s">
        <v>5305</v>
      </c>
      <c r="E3032" s="1" t="s">
        <v>11</v>
      </c>
      <c r="F3032" s="1" t="s">
        <v>12</v>
      </c>
      <c r="G3032" s="1" t="s">
        <v>6053</v>
      </c>
      <c r="H3032" s="1">
        <v>100016395</v>
      </c>
      <c r="I3032" s="1">
        <v>1</v>
      </c>
      <c r="J3032" s="1" t="s">
        <v>5306</v>
      </c>
      <c r="K3032" s="1" t="s">
        <v>5307</v>
      </c>
      <c r="L3032" s="1" t="s">
        <v>32</v>
      </c>
      <c r="M3032" s="1" t="s">
        <v>9</v>
      </c>
    </row>
    <row r="3033" spans="1:13">
      <c r="A3033" s="1">
        <v>100016401</v>
      </c>
      <c r="B3033" s="1" t="s">
        <v>587</v>
      </c>
      <c r="C3033" s="1" t="s">
        <v>4630</v>
      </c>
      <c r="D3033" s="1" t="s">
        <v>12</v>
      </c>
      <c r="E3033" s="1" t="s">
        <v>11</v>
      </c>
      <c r="F3033" s="1" t="s">
        <v>12</v>
      </c>
      <c r="G3033" s="1" t="s">
        <v>6053</v>
      </c>
      <c r="H3033" s="1">
        <v>100016401</v>
      </c>
      <c r="I3033" s="1">
        <v>1</v>
      </c>
      <c r="J3033" s="1" t="s">
        <v>5308</v>
      </c>
      <c r="K3033" s="1" t="s">
        <v>5307</v>
      </c>
      <c r="L3033" s="1" t="s">
        <v>32</v>
      </c>
      <c r="M3033" s="1" t="s">
        <v>9</v>
      </c>
    </row>
    <row r="3034" spans="1:13">
      <c r="A3034" s="1">
        <v>100016409</v>
      </c>
      <c r="B3034" s="1" t="s">
        <v>587</v>
      </c>
      <c r="C3034" s="1" t="s">
        <v>4630</v>
      </c>
      <c r="D3034" s="1" t="s">
        <v>5309</v>
      </c>
      <c r="E3034" s="1" t="s">
        <v>20</v>
      </c>
      <c r="F3034" s="1" t="s">
        <v>72</v>
      </c>
      <c r="G3034" s="1" t="s">
        <v>6053</v>
      </c>
      <c r="H3034" s="1">
        <v>100016409</v>
      </c>
      <c r="I3034" s="1">
        <v>1</v>
      </c>
      <c r="J3034" s="1" t="s">
        <v>5310</v>
      </c>
      <c r="K3034" s="1" t="s">
        <v>4702</v>
      </c>
      <c r="L3034" s="1" t="s">
        <v>15</v>
      </c>
      <c r="M3034" s="1" t="s">
        <v>9</v>
      </c>
    </row>
    <row r="3035" spans="1:13">
      <c r="A3035" s="1">
        <v>100016412</v>
      </c>
      <c r="B3035" s="1" t="s">
        <v>587</v>
      </c>
      <c r="C3035" s="1" t="s">
        <v>4630</v>
      </c>
      <c r="D3035" s="1" t="s">
        <v>176</v>
      </c>
      <c r="E3035" s="1" t="s">
        <v>11</v>
      </c>
      <c r="F3035" s="1" t="s">
        <v>12</v>
      </c>
      <c r="G3035" s="1" t="s">
        <v>6053</v>
      </c>
      <c r="H3035" s="1">
        <v>100016412</v>
      </c>
      <c r="I3035" s="1">
        <v>1</v>
      </c>
      <c r="J3035" s="1" t="s">
        <v>5311</v>
      </c>
      <c r="K3035" s="1" t="s">
        <v>5312</v>
      </c>
      <c r="L3035" s="1" t="s">
        <v>32</v>
      </c>
      <c r="M3035" s="1" t="s">
        <v>9</v>
      </c>
    </row>
    <row r="3036" spans="1:13">
      <c r="A3036" s="1">
        <v>100016416</v>
      </c>
      <c r="B3036" s="1" t="s">
        <v>587</v>
      </c>
      <c r="C3036" s="1" t="s">
        <v>4630</v>
      </c>
      <c r="D3036" s="1" t="s">
        <v>4940</v>
      </c>
      <c r="E3036" s="1" t="s">
        <v>11</v>
      </c>
      <c r="F3036" s="1" t="s">
        <v>407</v>
      </c>
      <c r="G3036" s="1" t="s">
        <v>6053</v>
      </c>
      <c r="H3036" s="1">
        <v>100016416</v>
      </c>
      <c r="I3036" s="1">
        <v>1</v>
      </c>
      <c r="J3036" s="1" t="s">
        <v>5313</v>
      </c>
      <c r="K3036" s="1" t="s">
        <v>5314</v>
      </c>
      <c r="L3036" s="1" t="s">
        <v>32</v>
      </c>
      <c r="M3036" s="1" t="s">
        <v>9</v>
      </c>
    </row>
    <row r="3037" spans="1:13">
      <c r="A3037" s="1">
        <v>100016418</v>
      </c>
      <c r="B3037" s="1" t="s">
        <v>587</v>
      </c>
      <c r="C3037" s="1" t="s">
        <v>4630</v>
      </c>
      <c r="D3037" s="1" t="s">
        <v>12</v>
      </c>
      <c r="E3037" s="1" t="s">
        <v>11</v>
      </c>
      <c r="F3037" s="1" t="s">
        <v>407</v>
      </c>
      <c r="G3037" s="1" t="s">
        <v>6053</v>
      </c>
      <c r="H3037" s="1">
        <v>100016418</v>
      </c>
      <c r="I3037" s="1">
        <v>1</v>
      </c>
      <c r="J3037" s="1" t="s">
        <v>6074</v>
      </c>
      <c r="K3037" s="1" t="s">
        <v>6075</v>
      </c>
      <c r="L3037" s="1" t="s">
        <v>32</v>
      </c>
      <c r="M3037" s="1" t="s">
        <v>339</v>
      </c>
    </row>
    <row r="3038" spans="1:13">
      <c r="A3038" s="1">
        <v>100016424</v>
      </c>
      <c r="B3038" s="1" t="s">
        <v>587</v>
      </c>
      <c r="C3038" s="1" t="s">
        <v>4630</v>
      </c>
      <c r="D3038" s="1" t="s">
        <v>1664</v>
      </c>
      <c r="E3038" s="1" t="s">
        <v>11</v>
      </c>
      <c r="F3038" s="1" t="s">
        <v>12</v>
      </c>
      <c r="G3038" s="1" t="s">
        <v>6053</v>
      </c>
      <c r="H3038" s="1">
        <v>100016424</v>
      </c>
      <c r="I3038" s="1">
        <v>1</v>
      </c>
      <c r="J3038" s="1" t="s">
        <v>5315</v>
      </c>
      <c r="K3038" s="1" t="s">
        <v>5316</v>
      </c>
      <c r="L3038" s="1" t="s">
        <v>32</v>
      </c>
      <c r="M3038" s="1" t="s">
        <v>9</v>
      </c>
    </row>
    <row r="3039" spans="1:13">
      <c r="A3039" s="1">
        <v>100016432</v>
      </c>
      <c r="B3039" s="1" t="s">
        <v>587</v>
      </c>
      <c r="C3039" s="1" t="s">
        <v>4630</v>
      </c>
      <c r="D3039" s="1" t="s">
        <v>3464</v>
      </c>
      <c r="E3039" s="1" t="s">
        <v>11</v>
      </c>
      <c r="F3039" s="1" t="s">
        <v>407</v>
      </c>
      <c r="G3039" s="1" t="s">
        <v>6053</v>
      </c>
      <c r="H3039" s="1">
        <v>100016432</v>
      </c>
      <c r="I3039" s="1">
        <v>1</v>
      </c>
      <c r="J3039" s="1" t="s">
        <v>5317</v>
      </c>
      <c r="K3039" s="1" t="s">
        <v>5318</v>
      </c>
      <c r="L3039" s="1" t="s">
        <v>32</v>
      </c>
      <c r="M3039" s="1" t="s">
        <v>9</v>
      </c>
    </row>
    <row r="3040" spans="1:13">
      <c r="A3040" s="1">
        <v>100016439</v>
      </c>
      <c r="B3040" s="1" t="s">
        <v>587</v>
      </c>
      <c r="C3040" s="1" t="s">
        <v>4630</v>
      </c>
      <c r="D3040" s="1" t="s">
        <v>12</v>
      </c>
      <c r="E3040" s="1" t="s">
        <v>11</v>
      </c>
      <c r="F3040" s="1" t="s">
        <v>12</v>
      </c>
      <c r="G3040" s="1" t="s">
        <v>6053</v>
      </c>
      <c r="H3040" s="1">
        <v>100016439</v>
      </c>
      <c r="I3040" s="1">
        <v>1</v>
      </c>
      <c r="J3040" s="1" t="s">
        <v>5319</v>
      </c>
      <c r="K3040" s="1" t="s">
        <v>5320</v>
      </c>
      <c r="L3040" s="1" t="s">
        <v>32</v>
      </c>
      <c r="M3040" s="1" t="s">
        <v>9</v>
      </c>
    </row>
    <row r="3041" spans="1:13">
      <c r="A3041" s="1">
        <v>100016442</v>
      </c>
      <c r="B3041" s="1" t="s">
        <v>587</v>
      </c>
      <c r="C3041" s="1" t="s">
        <v>4630</v>
      </c>
      <c r="D3041" s="1" t="s">
        <v>12</v>
      </c>
      <c r="E3041" s="1" t="s">
        <v>11</v>
      </c>
      <c r="F3041" s="1" t="s">
        <v>12</v>
      </c>
      <c r="G3041" s="1" t="s">
        <v>6053</v>
      </c>
      <c r="H3041" s="1">
        <v>100016442</v>
      </c>
      <c r="I3041" s="1">
        <v>1</v>
      </c>
      <c r="J3041" s="1" t="s">
        <v>5321</v>
      </c>
      <c r="K3041" s="1" t="s">
        <v>5322</v>
      </c>
      <c r="L3041" s="1" t="s">
        <v>32</v>
      </c>
      <c r="M3041" s="1" t="s">
        <v>9</v>
      </c>
    </row>
    <row r="3042" spans="1:13">
      <c r="A3042" s="1">
        <v>100016445</v>
      </c>
      <c r="B3042" s="1" t="s">
        <v>587</v>
      </c>
      <c r="C3042" s="1" t="s">
        <v>4630</v>
      </c>
      <c r="D3042" s="1" t="s">
        <v>176</v>
      </c>
      <c r="E3042" s="1" t="s">
        <v>11</v>
      </c>
      <c r="F3042" s="1" t="s">
        <v>12</v>
      </c>
      <c r="G3042" s="1" t="s">
        <v>6053</v>
      </c>
      <c r="H3042" s="1">
        <v>100016445</v>
      </c>
      <c r="I3042" s="1">
        <v>1</v>
      </c>
      <c r="J3042" s="1" t="s">
        <v>5323</v>
      </c>
      <c r="K3042" s="1" t="s">
        <v>5324</v>
      </c>
      <c r="L3042" s="1" t="s">
        <v>32</v>
      </c>
      <c r="M3042" s="1" t="s">
        <v>9</v>
      </c>
    </row>
    <row r="3043" spans="1:13">
      <c r="A3043" s="1">
        <v>100016452</v>
      </c>
      <c r="B3043" s="1" t="s">
        <v>587</v>
      </c>
      <c r="C3043" s="1" t="s">
        <v>4630</v>
      </c>
      <c r="D3043" s="1" t="s">
        <v>12</v>
      </c>
      <c r="E3043" s="1" t="s">
        <v>11</v>
      </c>
      <c r="F3043" s="1" t="s">
        <v>12</v>
      </c>
      <c r="G3043" s="1" t="s">
        <v>6053</v>
      </c>
      <c r="H3043" s="1">
        <v>100016452</v>
      </c>
      <c r="I3043" s="1">
        <v>1</v>
      </c>
      <c r="J3043" s="1" t="s">
        <v>5325</v>
      </c>
      <c r="K3043" s="1" t="s">
        <v>5326</v>
      </c>
      <c r="L3043" s="1" t="s">
        <v>32</v>
      </c>
      <c r="M3043" s="1" t="s">
        <v>9</v>
      </c>
    </row>
    <row r="3044" spans="1:13">
      <c r="A3044" s="1">
        <v>100016457</v>
      </c>
      <c r="B3044" s="1" t="s">
        <v>587</v>
      </c>
      <c r="C3044" s="1" t="s">
        <v>4630</v>
      </c>
      <c r="D3044" s="1" t="s">
        <v>176</v>
      </c>
      <c r="E3044" s="1" t="s">
        <v>11</v>
      </c>
      <c r="F3044" s="1" t="s">
        <v>407</v>
      </c>
      <c r="G3044" s="1" t="s">
        <v>6053</v>
      </c>
      <c r="H3044" s="1">
        <v>100016457</v>
      </c>
      <c r="I3044" s="1">
        <v>1</v>
      </c>
      <c r="J3044" s="1" t="s">
        <v>5327</v>
      </c>
      <c r="K3044" s="1" t="s">
        <v>5328</v>
      </c>
      <c r="L3044" s="1" t="s">
        <v>32</v>
      </c>
      <c r="M3044" s="1" t="s">
        <v>9</v>
      </c>
    </row>
    <row r="3045" spans="1:13">
      <c r="A3045" s="1">
        <v>100016462</v>
      </c>
      <c r="B3045" s="1" t="s">
        <v>587</v>
      </c>
      <c r="C3045" s="1" t="s">
        <v>4630</v>
      </c>
      <c r="D3045" s="1" t="s">
        <v>5329</v>
      </c>
      <c r="E3045" s="1" t="s">
        <v>20</v>
      </c>
      <c r="F3045" s="1" t="s">
        <v>72</v>
      </c>
      <c r="G3045" s="1" t="s">
        <v>6053</v>
      </c>
      <c r="H3045" s="1">
        <v>100016462</v>
      </c>
      <c r="I3045" s="1">
        <v>1</v>
      </c>
      <c r="J3045" s="1" t="s">
        <v>5330</v>
      </c>
      <c r="K3045" s="1" t="s">
        <v>4702</v>
      </c>
      <c r="L3045" s="1" t="s">
        <v>15</v>
      </c>
      <c r="M3045" s="1" t="s">
        <v>16</v>
      </c>
    </row>
    <row r="3046" spans="1:13">
      <c r="A3046" s="1">
        <v>100016465</v>
      </c>
      <c r="B3046" s="1" t="s">
        <v>587</v>
      </c>
      <c r="C3046" s="1" t="s">
        <v>4630</v>
      </c>
      <c r="D3046" s="1" t="s">
        <v>5331</v>
      </c>
      <c r="E3046" s="1" t="s">
        <v>11</v>
      </c>
      <c r="F3046" s="1" t="s">
        <v>407</v>
      </c>
      <c r="G3046" s="1" t="s">
        <v>6053</v>
      </c>
      <c r="H3046" s="1">
        <v>100016465</v>
      </c>
      <c r="I3046" s="1">
        <v>1</v>
      </c>
      <c r="J3046" s="1" t="s">
        <v>5332</v>
      </c>
      <c r="K3046" s="1" t="s">
        <v>5333</v>
      </c>
      <c r="L3046" s="1" t="s">
        <v>32</v>
      </c>
      <c r="M3046" s="1" t="s">
        <v>9</v>
      </c>
    </row>
    <row r="3047" spans="1:13">
      <c r="A3047" s="1">
        <v>100016472</v>
      </c>
      <c r="B3047" s="1" t="s">
        <v>587</v>
      </c>
      <c r="C3047" s="1" t="s">
        <v>4630</v>
      </c>
      <c r="D3047" s="1" t="s">
        <v>5334</v>
      </c>
      <c r="E3047" s="1" t="s">
        <v>11</v>
      </c>
      <c r="F3047" s="1" t="s">
        <v>12</v>
      </c>
      <c r="G3047" s="1" t="s">
        <v>6054</v>
      </c>
      <c r="H3047" s="1">
        <v>100017547</v>
      </c>
      <c r="I3047" s="1">
        <v>2</v>
      </c>
      <c r="J3047" s="1" t="s">
        <v>5335</v>
      </c>
      <c r="K3047" s="1" t="s">
        <v>4740</v>
      </c>
      <c r="L3047" s="1" t="s">
        <v>39</v>
      </c>
      <c r="M3047" s="1" t="s">
        <v>9</v>
      </c>
    </row>
    <row r="3048" spans="1:13">
      <c r="A3048" s="1">
        <v>100016474</v>
      </c>
      <c r="B3048" s="1" t="s">
        <v>587</v>
      </c>
      <c r="C3048" s="1" t="s">
        <v>4630</v>
      </c>
      <c r="D3048" s="1" t="s">
        <v>5336</v>
      </c>
      <c r="E3048" s="1" t="s">
        <v>27</v>
      </c>
      <c r="F3048" s="1" t="s">
        <v>18</v>
      </c>
      <c r="G3048" s="1" t="s">
        <v>6054</v>
      </c>
      <c r="H3048" s="1">
        <v>100017546</v>
      </c>
      <c r="I3048" s="1">
        <v>7</v>
      </c>
      <c r="J3048" s="1" t="s">
        <v>5335</v>
      </c>
      <c r="K3048" s="1" t="s">
        <v>4702</v>
      </c>
      <c r="L3048" s="1" t="s">
        <v>15</v>
      </c>
      <c r="M3048" s="1" t="s">
        <v>9</v>
      </c>
    </row>
    <row r="3049" spans="1:13">
      <c r="A3049" s="1">
        <v>100016475</v>
      </c>
      <c r="B3049" s="1" t="s">
        <v>587</v>
      </c>
      <c r="C3049" s="1" t="s">
        <v>4630</v>
      </c>
      <c r="D3049" s="1" t="s">
        <v>5337</v>
      </c>
      <c r="E3049" s="1" t="s">
        <v>20</v>
      </c>
      <c r="F3049" s="1" t="s">
        <v>72</v>
      </c>
      <c r="G3049" s="1" t="s">
        <v>6054</v>
      </c>
      <c r="H3049" s="1">
        <v>100017546</v>
      </c>
      <c r="I3049" s="1">
        <v>7</v>
      </c>
      <c r="J3049" s="1" t="s">
        <v>5335</v>
      </c>
      <c r="K3049" s="1" t="s">
        <v>4702</v>
      </c>
      <c r="L3049" s="1" t="s">
        <v>15</v>
      </c>
      <c r="M3049" s="1" t="s">
        <v>9</v>
      </c>
    </row>
    <row r="3050" spans="1:13">
      <c r="A3050" s="1">
        <v>100016480</v>
      </c>
      <c r="B3050" s="1" t="s">
        <v>587</v>
      </c>
      <c r="C3050" s="1" t="s">
        <v>4630</v>
      </c>
      <c r="D3050" s="1" t="s">
        <v>12</v>
      </c>
      <c r="E3050" s="1" t="s">
        <v>11</v>
      </c>
      <c r="F3050" s="1" t="s">
        <v>12</v>
      </c>
      <c r="G3050" s="1" t="s">
        <v>6053</v>
      </c>
      <c r="H3050" s="1">
        <v>100016480</v>
      </c>
      <c r="I3050" s="1">
        <v>2</v>
      </c>
      <c r="J3050" s="1" t="s">
        <v>5338</v>
      </c>
      <c r="K3050" s="1" t="s">
        <v>5339</v>
      </c>
      <c r="L3050" s="1" t="s">
        <v>32</v>
      </c>
      <c r="M3050" s="1" t="s">
        <v>9</v>
      </c>
    </row>
    <row r="3051" spans="1:13">
      <c r="A3051" s="1">
        <v>100016485</v>
      </c>
      <c r="B3051" s="1" t="s">
        <v>587</v>
      </c>
      <c r="C3051" s="1" t="s">
        <v>4630</v>
      </c>
      <c r="D3051" s="1" t="s">
        <v>12</v>
      </c>
      <c r="E3051" s="1" t="s">
        <v>11</v>
      </c>
      <c r="F3051" s="1" t="s">
        <v>12</v>
      </c>
      <c r="G3051" s="1" t="s">
        <v>6053</v>
      </c>
      <c r="H3051" s="1">
        <v>100016485</v>
      </c>
      <c r="I3051" s="1">
        <v>1</v>
      </c>
      <c r="J3051" s="1" t="s">
        <v>5340</v>
      </c>
      <c r="K3051" s="1" t="s">
        <v>5339</v>
      </c>
      <c r="L3051" s="1" t="s">
        <v>32</v>
      </c>
      <c r="M3051" s="1" t="s">
        <v>9</v>
      </c>
    </row>
    <row r="3052" spans="1:13">
      <c r="A3052" s="1">
        <v>100016489</v>
      </c>
      <c r="B3052" s="1" t="s">
        <v>587</v>
      </c>
      <c r="C3052" s="1" t="s">
        <v>4630</v>
      </c>
      <c r="D3052" s="1" t="s">
        <v>46</v>
      </c>
      <c r="E3052" s="1" t="s">
        <v>2</v>
      </c>
      <c r="F3052" s="1" t="s">
        <v>46</v>
      </c>
      <c r="G3052" s="1" t="s">
        <v>6053</v>
      </c>
      <c r="H3052" s="1">
        <v>100016489</v>
      </c>
      <c r="I3052" s="1">
        <v>2</v>
      </c>
      <c r="J3052" s="1" t="s">
        <v>5341</v>
      </c>
      <c r="K3052" s="1" t="s">
        <v>4700</v>
      </c>
      <c r="L3052" s="1" t="s">
        <v>8</v>
      </c>
      <c r="M3052" s="1" t="s">
        <v>9</v>
      </c>
    </row>
    <row r="3053" spans="1:13">
      <c r="A3053" s="1">
        <v>100016491</v>
      </c>
      <c r="B3053" s="1" t="s">
        <v>587</v>
      </c>
      <c r="C3053" s="1" t="s">
        <v>4630</v>
      </c>
      <c r="D3053" s="1" t="s">
        <v>12</v>
      </c>
      <c r="E3053" s="1" t="s">
        <v>11</v>
      </c>
      <c r="F3053" s="1" t="s">
        <v>407</v>
      </c>
      <c r="G3053" s="1" t="s">
        <v>6053</v>
      </c>
      <c r="H3053" s="1">
        <v>100016491</v>
      </c>
      <c r="I3053" s="1">
        <v>1</v>
      </c>
      <c r="J3053" s="1" t="s">
        <v>5342</v>
      </c>
      <c r="K3053" s="1" t="s">
        <v>5343</v>
      </c>
      <c r="L3053" s="1" t="s">
        <v>32</v>
      </c>
      <c r="M3053" s="1" t="s">
        <v>9</v>
      </c>
    </row>
    <row r="3054" spans="1:13">
      <c r="A3054" s="1">
        <v>100016495</v>
      </c>
      <c r="B3054" s="1" t="s">
        <v>587</v>
      </c>
      <c r="C3054" s="1" t="s">
        <v>4630</v>
      </c>
      <c r="D3054" s="1" t="s">
        <v>12</v>
      </c>
      <c r="E3054" s="1" t="s">
        <v>11</v>
      </c>
      <c r="F3054" s="1" t="s">
        <v>407</v>
      </c>
      <c r="G3054" s="1" t="s">
        <v>6053</v>
      </c>
      <c r="H3054" s="1">
        <v>100016495</v>
      </c>
      <c r="I3054" s="1">
        <v>1</v>
      </c>
      <c r="J3054" s="1" t="s">
        <v>5344</v>
      </c>
      <c r="K3054" s="1" t="s">
        <v>5345</v>
      </c>
      <c r="L3054" s="1" t="s">
        <v>32</v>
      </c>
      <c r="M3054" s="1" t="s">
        <v>9</v>
      </c>
    </row>
    <row r="3055" spans="1:13">
      <c r="A3055" s="1">
        <v>100016500</v>
      </c>
      <c r="B3055" s="1" t="s">
        <v>587</v>
      </c>
      <c r="C3055" s="1" t="s">
        <v>4630</v>
      </c>
      <c r="D3055" s="1" t="s">
        <v>12</v>
      </c>
      <c r="E3055" s="1" t="s">
        <v>11</v>
      </c>
      <c r="F3055" s="1" t="s">
        <v>407</v>
      </c>
      <c r="G3055" s="1" t="s">
        <v>6053</v>
      </c>
      <c r="H3055" s="1">
        <v>100016500</v>
      </c>
      <c r="I3055" s="1">
        <v>1</v>
      </c>
      <c r="J3055" s="1" t="s">
        <v>5346</v>
      </c>
      <c r="K3055" s="1" t="s">
        <v>5347</v>
      </c>
      <c r="L3055" s="1" t="s">
        <v>32</v>
      </c>
      <c r="M3055" s="1" t="s">
        <v>9</v>
      </c>
    </row>
    <row r="3056" spans="1:13">
      <c r="A3056" s="1">
        <v>100016502</v>
      </c>
      <c r="B3056" s="1" t="s">
        <v>587</v>
      </c>
      <c r="C3056" s="1" t="s">
        <v>4630</v>
      </c>
      <c r="D3056" s="1" t="s">
        <v>12</v>
      </c>
      <c r="E3056" s="1" t="s">
        <v>11</v>
      </c>
      <c r="F3056" s="1" t="s">
        <v>12</v>
      </c>
      <c r="G3056" s="1" t="s">
        <v>6053</v>
      </c>
      <c r="H3056" s="1">
        <v>100016502</v>
      </c>
      <c r="I3056" s="1">
        <v>1</v>
      </c>
      <c r="J3056" s="1" t="s">
        <v>5348</v>
      </c>
      <c r="K3056" s="1" t="s">
        <v>5349</v>
      </c>
      <c r="L3056" s="1" t="s">
        <v>32</v>
      </c>
      <c r="M3056" s="1" t="s">
        <v>9</v>
      </c>
    </row>
    <row r="3057" spans="1:13">
      <c r="A3057" s="1">
        <v>100016505</v>
      </c>
      <c r="B3057" s="1" t="s">
        <v>587</v>
      </c>
      <c r="C3057" s="1" t="s">
        <v>4630</v>
      </c>
      <c r="D3057" s="1" t="s">
        <v>533</v>
      </c>
      <c r="E3057" s="1" t="s">
        <v>11</v>
      </c>
      <c r="F3057" s="1" t="s">
        <v>12</v>
      </c>
      <c r="G3057" s="1" t="s">
        <v>6053</v>
      </c>
      <c r="H3057" s="1">
        <v>100016505</v>
      </c>
      <c r="I3057" s="1">
        <v>1</v>
      </c>
      <c r="J3057" s="1" t="s">
        <v>5350</v>
      </c>
      <c r="K3057" s="1" t="s">
        <v>5349</v>
      </c>
      <c r="L3057" s="1" t="s">
        <v>32</v>
      </c>
      <c r="M3057" s="1" t="s">
        <v>9</v>
      </c>
    </row>
    <row r="3058" spans="1:13">
      <c r="A3058" s="1">
        <v>100016508</v>
      </c>
      <c r="B3058" s="1" t="s">
        <v>587</v>
      </c>
      <c r="C3058" s="1" t="s">
        <v>4630</v>
      </c>
      <c r="D3058" s="1" t="s">
        <v>5351</v>
      </c>
      <c r="E3058" s="1" t="s">
        <v>11</v>
      </c>
      <c r="F3058" s="1" t="s">
        <v>407</v>
      </c>
      <c r="G3058" s="1" t="s">
        <v>6053</v>
      </c>
      <c r="H3058" s="1">
        <v>100016508</v>
      </c>
      <c r="I3058" s="1">
        <v>1</v>
      </c>
      <c r="J3058" s="1" t="s">
        <v>5352</v>
      </c>
      <c r="K3058" s="1" t="s">
        <v>4740</v>
      </c>
      <c r="L3058" s="1" t="s">
        <v>39</v>
      </c>
      <c r="M3058" s="1" t="s">
        <v>9</v>
      </c>
    </row>
    <row r="3059" spans="1:13">
      <c r="A3059" s="1">
        <v>100016516</v>
      </c>
      <c r="B3059" s="1" t="s">
        <v>587</v>
      </c>
      <c r="C3059" s="1" t="s">
        <v>4630</v>
      </c>
      <c r="D3059" s="1" t="s">
        <v>12</v>
      </c>
      <c r="E3059" s="1" t="s">
        <v>11</v>
      </c>
      <c r="F3059" s="1" t="s">
        <v>12</v>
      </c>
      <c r="G3059" s="1" t="s">
        <v>6053</v>
      </c>
      <c r="H3059" s="1">
        <v>100016516</v>
      </c>
      <c r="I3059" s="1">
        <v>1</v>
      </c>
      <c r="J3059" s="1" t="s">
        <v>5353</v>
      </c>
      <c r="K3059" s="1" t="s">
        <v>5354</v>
      </c>
      <c r="L3059" s="1" t="s">
        <v>32</v>
      </c>
      <c r="M3059" s="1" t="s">
        <v>9</v>
      </c>
    </row>
    <row r="3060" spans="1:13">
      <c r="A3060" s="1">
        <v>100016519</v>
      </c>
      <c r="B3060" s="1" t="s">
        <v>587</v>
      </c>
      <c r="C3060" s="1" t="s">
        <v>4630</v>
      </c>
      <c r="D3060" s="1" t="s">
        <v>533</v>
      </c>
      <c r="E3060" s="1" t="s">
        <v>11</v>
      </c>
      <c r="F3060" s="1" t="s">
        <v>12</v>
      </c>
      <c r="G3060" s="1" t="s">
        <v>6053</v>
      </c>
      <c r="H3060" s="1">
        <v>100016519</v>
      </c>
      <c r="I3060" s="1">
        <v>1</v>
      </c>
      <c r="J3060" s="1" t="s">
        <v>5355</v>
      </c>
      <c r="K3060" s="1" t="s">
        <v>5354</v>
      </c>
      <c r="L3060" s="1" t="s">
        <v>32</v>
      </c>
      <c r="M3060" s="1" t="s">
        <v>9</v>
      </c>
    </row>
    <row r="3061" spans="1:13">
      <c r="A3061" s="1">
        <v>100016527</v>
      </c>
      <c r="B3061" s="1" t="s">
        <v>587</v>
      </c>
      <c r="C3061" s="1" t="s">
        <v>4630</v>
      </c>
      <c r="D3061" s="1" t="s">
        <v>533</v>
      </c>
      <c r="E3061" s="1" t="s">
        <v>11</v>
      </c>
      <c r="F3061" s="1" t="s">
        <v>407</v>
      </c>
      <c r="G3061" s="1" t="s">
        <v>6053</v>
      </c>
      <c r="H3061" s="1">
        <v>100016527</v>
      </c>
      <c r="I3061" s="1">
        <v>1</v>
      </c>
      <c r="J3061" s="1" t="s">
        <v>5356</v>
      </c>
      <c r="K3061" s="1" t="s">
        <v>5357</v>
      </c>
      <c r="L3061" s="1" t="s">
        <v>32</v>
      </c>
      <c r="M3061" s="1" t="s">
        <v>9</v>
      </c>
    </row>
    <row r="3062" spans="1:13">
      <c r="A3062" s="1">
        <v>100016538</v>
      </c>
      <c r="B3062" s="1" t="s">
        <v>587</v>
      </c>
      <c r="C3062" s="1" t="s">
        <v>4630</v>
      </c>
      <c r="D3062" s="1" t="s">
        <v>12</v>
      </c>
      <c r="E3062" s="1" t="s">
        <v>11</v>
      </c>
      <c r="F3062" s="1" t="s">
        <v>12</v>
      </c>
      <c r="G3062" s="1" t="s">
        <v>6053</v>
      </c>
      <c r="H3062" s="1">
        <v>100016538</v>
      </c>
      <c r="I3062" s="1">
        <v>2</v>
      </c>
      <c r="J3062" s="1" t="s">
        <v>5358</v>
      </c>
      <c r="K3062" s="1" t="s">
        <v>5359</v>
      </c>
      <c r="L3062" s="1" t="s">
        <v>32</v>
      </c>
      <c r="M3062" s="1" t="s">
        <v>9</v>
      </c>
    </row>
    <row r="3063" spans="1:13">
      <c r="A3063" s="1">
        <v>100016539</v>
      </c>
      <c r="B3063" s="1" t="s">
        <v>587</v>
      </c>
      <c r="C3063" s="1" t="s">
        <v>4630</v>
      </c>
      <c r="D3063" s="1" t="s">
        <v>1090</v>
      </c>
      <c r="E3063" s="1" t="s">
        <v>20</v>
      </c>
      <c r="F3063" s="1" t="s">
        <v>72</v>
      </c>
      <c r="G3063" s="1" t="s">
        <v>6053</v>
      </c>
      <c r="H3063" s="1">
        <v>100016539</v>
      </c>
      <c r="I3063" s="1">
        <v>1</v>
      </c>
      <c r="J3063" s="1" t="s">
        <v>5360</v>
      </c>
      <c r="K3063" s="1" t="s">
        <v>1092</v>
      </c>
      <c r="L3063" s="1" t="s">
        <v>44</v>
      </c>
      <c r="M3063" s="1" t="s">
        <v>9</v>
      </c>
    </row>
    <row r="3064" spans="1:13">
      <c r="A3064" s="1">
        <v>100016542</v>
      </c>
      <c r="B3064" s="1" t="s">
        <v>587</v>
      </c>
      <c r="C3064" s="1" t="s">
        <v>4630</v>
      </c>
      <c r="D3064" s="1" t="s">
        <v>12</v>
      </c>
      <c r="E3064" s="1" t="s">
        <v>11</v>
      </c>
      <c r="F3064" s="1" t="s">
        <v>12</v>
      </c>
      <c r="G3064" s="1" t="s">
        <v>6053</v>
      </c>
      <c r="H3064" s="1">
        <v>100016542</v>
      </c>
      <c r="I3064" s="1">
        <v>1</v>
      </c>
      <c r="J3064" s="1" t="s">
        <v>5361</v>
      </c>
      <c r="K3064" s="1" t="s">
        <v>5359</v>
      </c>
      <c r="L3064" s="1" t="s">
        <v>32</v>
      </c>
      <c r="M3064" s="1" t="s">
        <v>9</v>
      </c>
    </row>
    <row r="3065" spans="1:13">
      <c r="A3065" s="1">
        <v>100016545</v>
      </c>
      <c r="B3065" s="1" t="s">
        <v>587</v>
      </c>
      <c r="C3065" s="1" t="s">
        <v>4630</v>
      </c>
      <c r="D3065" s="1" t="s">
        <v>5362</v>
      </c>
      <c r="E3065" s="1" t="s">
        <v>20</v>
      </c>
      <c r="F3065" s="1" t="s">
        <v>72</v>
      </c>
      <c r="G3065" s="1" t="s">
        <v>6053</v>
      </c>
      <c r="H3065" s="1">
        <v>100016545</v>
      </c>
      <c r="I3065" s="1">
        <v>5</v>
      </c>
      <c r="J3065" s="1" t="s">
        <v>5363</v>
      </c>
      <c r="K3065" s="1" t="s">
        <v>4740</v>
      </c>
      <c r="L3065" s="1" t="s">
        <v>39</v>
      </c>
      <c r="M3065" s="1" t="s">
        <v>9</v>
      </c>
    </row>
    <row r="3066" spans="1:13">
      <c r="A3066" s="1">
        <v>100016548</v>
      </c>
      <c r="B3066" s="1" t="s">
        <v>587</v>
      </c>
      <c r="C3066" s="1" t="s">
        <v>4630</v>
      </c>
      <c r="D3066" s="1" t="s">
        <v>18</v>
      </c>
      <c r="E3066" s="1" t="s">
        <v>27</v>
      </c>
      <c r="F3066" s="1" t="s">
        <v>18</v>
      </c>
      <c r="G3066" s="1" t="s">
        <v>6053</v>
      </c>
      <c r="H3066" s="1">
        <v>100016548</v>
      </c>
      <c r="I3066" s="1">
        <v>1</v>
      </c>
      <c r="J3066" s="1" t="s">
        <v>5364</v>
      </c>
      <c r="K3066" s="1" t="s">
        <v>4702</v>
      </c>
      <c r="L3066" s="1" t="s">
        <v>15</v>
      </c>
      <c r="M3066" s="1" t="s">
        <v>9</v>
      </c>
    </row>
    <row r="3067" spans="1:13">
      <c r="A3067" s="1">
        <v>100016552</v>
      </c>
      <c r="B3067" s="1" t="s">
        <v>587</v>
      </c>
      <c r="C3067" s="1" t="s">
        <v>4630</v>
      </c>
      <c r="D3067" s="1" t="s">
        <v>100</v>
      </c>
      <c r="E3067" s="1" t="s">
        <v>20</v>
      </c>
      <c r="F3067" s="1" t="s">
        <v>100</v>
      </c>
      <c r="G3067" s="1" t="s">
        <v>6053</v>
      </c>
      <c r="H3067" s="1">
        <v>100016552</v>
      </c>
      <c r="I3067" s="1">
        <v>1</v>
      </c>
      <c r="J3067" s="1" t="s">
        <v>5365</v>
      </c>
      <c r="K3067" s="1" t="s">
        <v>4702</v>
      </c>
      <c r="L3067" s="1" t="s">
        <v>15</v>
      </c>
      <c r="M3067" s="1" t="s">
        <v>9</v>
      </c>
    </row>
    <row r="3068" spans="1:13">
      <c r="A3068" s="1">
        <v>100016556</v>
      </c>
      <c r="B3068" s="1" t="s">
        <v>587</v>
      </c>
      <c r="C3068" s="1" t="s">
        <v>4630</v>
      </c>
      <c r="D3068" s="1" t="s">
        <v>46</v>
      </c>
      <c r="E3068" s="1" t="s">
        <v>2</v>
      </c>
      <c r="F3068" s="1" t="s">
        <v>46</v>
      </c>
      <c r="G3068" s="1" t="s">
        <v>6053</v>
      </c>
      <c r="H3068" s="1">
        <v>100016556</v>
      </c>
      <c r="I3068" s="1">
        <v>1</v>
      </c>
      <c r="J3068" s="1" t="s">
        <v>5366</v>
      </c>
      <c r="K3068" s="1" t="s">
        <v>4700</v>
      </c>
      <c r="L3068" s="1" t="s">
        <v>8</v>
      </c>
      <c r="M3068" s="1" t="s">
        <v>16</v>
      </c>
    </row>
    <row r="3069" spans="1:13">
      <c r="A3069" s="1">
        <v>100016557</v>
      </c>
      <c r="B3069" s="1" t="s">
        <v>587</v>
      </c>
      <c r="C3069" s="1" t="s">
        <v>4630</v>
      </c>
      <c r="D3069" s="1" t="s">
        <v>5367</v>
      </c>
      <c r="E3069" s="1" t="s">
        <v>27</v>
      </c>
      <c r="F3069" s="1" t="s">
        <v>18</v>
      </c>
      <c r="G3069" s="1" t="s">
        <v>6053</v>
      </c>
      <c r="H3069" s="1">
        <v>100016557</v>
      </c>
      <c r="I3069" s="1">
        <v>1</v>
      </c>
      <c r="J3069" s="1" t="s">
        <v>5368</v>
      </c>
      <c r="K3069" s="1" t="s">
        <v>4740</v>
      </c>
      <c r="L3069" s="1" t="s">
        <v>39</v>
      </c>
      <c r="M3069" s="1" t="s">
        <v>9</v>
      </c>
    </row>
    <row r="3070" spans="1:13">
      <c r="A3070" s="1">
        <v>100016559</v>
      </c>
      <c r="B3070" s="1" t="s">
        <v>587</v>
      </c>
      <c r="C3070" s="1" t="s">
        <v>4630</v>
      </c>
      <c r="D3070" s="1" t="s">
        <v>12</v>
      </c>
      <c r="E3070" s="1" t="s">
        <v>11</v>
      </c>
      <c r="F3070" s="1" t="s">
        <v>12</v>
      </c>
      <c r="G3070" s="1" t="s">
        <v>6053</v>
      </c>
      <c r="H3070" s="1">
        <v>100016559</v>
      </c>
      <c r="I3070" s="1">
        <v>1</v>
      </c>
      <c r="J3070" s="1" t="s">
        <v>5369</v>
      </c>
      <c r="K3070" s="1" t="s">
        <v>5359</v>
      </c>
      <c r="L3070" s="1" t="s">
        <v>32</v>
      </c>
      <c r="M3070" s="1" t="s">
        <v>9</v>
      </c>
    </row>
    <row r="3071" spans="1:13">
      <c r="A3071" s="1">
        <v>100016563</v>
      </c>
      <c r="B3071" s="1" t="s">
        <v>587</v>
      </c>
      <c r="C3071" s="1" t="s">
        <v>4630</v>
      </c>
      <c r="D3071" s="1" t="s">
        <v>3874</v>
      </c>
      <c r="E3071" s="1" t="s">
        <v>2</v>
      </c>
      <c r="F3071" s="1" t="s">
        <v>842</v>
      </c>
      <c r="G3071" s="1" t="s">
        <v>6054</v>
      </c>
      <c r="H3071" s="1">
        <v>100017545</v>
      </c>
      <c r="I3071" s="1">
        <v>5</v>
      </c>
      <c r="J3071" s="1" t="s">
        <v>5370</v>
      </c>
      <c r="K3071" s="1" t="s">
        <v>4700</v>
      </c>
      <c r="L3071" s="1" t="s">
        <v>8</v>
      </c>
      <c r="M3071" s="1" t="s">
        <v>9</v>
      </c>
    </row>
    <row r="3072" spans="1:13">
      <c r="A3072" s="1">
        <v>100016564</v>
      </c>
      <c r="B3072" s="1" t="s">
        <v>587</v>
      </c>
      <c r="C3072" s="1" t="s">
        <v>4630</v>
      </c>
      <c r="D3072" s="1" t="s">
        <v>1952</v>
      </c>
      <c r="E3072" s="1" t="s">
        <v>2</v>
      </c>
      <c r="F3072" s="1" t="s">
        <v>670</v>
      </c>
      <c r="G3072" s="1" t="s">
        <v>6054</v>
      </c>
      <c r="H3072" s="1">
        <v>100017545</v>
      </c>
      <c r="I3072" s="1">
        <v>5</v>
      </c>
      <c r="J3072" s="1" t="s">
        <v>5370</v>
      </c>
      <c r="K3072" s="1" t="s">
        <v>4700</v>
      </c>
      <c r="L3072" s="1" t="s">
        <v>8</v>
      </c>
      <c r="M3072" s="1" t="s">
        <v>9</v>
      </c>
    </row>
    <row r="3073" spans="1:13">
      <c r="A3073" s="1">
        <v>100016565</v>
      </c>
      <c r="B3073" s="1" t="s">
        <v>587</v>
      </c>
      <c r="C3073" s="1" t="s">
        <v>4630</v>
      </c>
      <c r="D3073" s="1" t="s">
        <v>3410</v>
      </c>
      <c r="E3073" s="1" t="s">
        <v>2</v>
      </c>
      <c r="F3073" s="1" t="s">
        <v>673</v>
      </c>
      <c r="G3073" s="1" t="s">
        <v>6054</v>
      </c>
      <c r="H3073" s="1">
        <v>100017545</v>
      </c>
      <c r="I3073" s="1">
        <v>5</v>
      </c>
      <c r="J3073" s="1" t="s">
        <v>5370</v>
      </c>
      <c r="K3073" s="1" t="s">
        <v>4700</v>
      </c>
      <c r="L3073" s="1" t="s">
        <v>8</v>
      </c>
      <c r="M3073" s="1" t="s">
        <v>9</v>
      </c>
    </row>
    <row r="3074" spans="1:13">
      <c r="A3074" s="1">
        <v>100016570</v>
      </c>
      <c r="B3074" s="1" t="s">
        <v>587</v>
      </c>
      <c r="C3074" s="1" t="s">
        <v>4630</v>
      </c>
      <c r="D3074" s="1" t="s">
        <v>12</v>
      </c>
      <c r="E3074" s="1" t="s">
        <v>11</v>
      </c>
      <c r="F3074" s="1" t="s">
        <v>12</v>
      </c>
      <c r="G3074" s="1" t="s">
        <v>6053</v>
      </c>
      <c r="H3074" s="1">
        <v>100016570</v>
      </c>
      <c r="I3074" s="1">
        <v>1</v>
      </c>
      <c r="J3074" s="1" t="s">
        <v>5371</v>
      </c>
      <c r="K3074" s="1" t="s">
        <v>5359</v>
      </c>
      <c r="L3074" s="1" t="s">
        <v>32</v>
      </c>
      <c r="M3074" s="1" t="s">
        <v>9</v>
      </c>
    </row>
    <row r="3075" spans="1:13">
      <c r="A3075" s="1">
        <v>100016578</v>
      </c>
      <c r="B3075" s="1" t="s">
        <v>587</v>
      </c>
      <c r="C3075" s="1" t="s">
        <v>4630</v>
      </c>
      <c r="D3075" s="1" t="s">
        <v>12</v>
      </c>
      <c r="E3075" s="1" t="s">
        <v>11</v>
      </c>
      <c r="F3075" s="1" t="s">
        <v>407</v>
      </c>
      <c r="G3075" s="1" t="s">
        <v>6053</v>
      </c>
      <c r="H3075" s="1">
        <v>100016578</v>
      </c>
      <c r="I3075" s="1">
        <v>1</v>
      </c>
      <c r="J3075" s="1" t="s">
        <v>5372</v>
      </c>
      <c r="K3075" s="1" t="s">
        <v>5373</v>
      </c>
      <c r="L3075" s="1" t="s">
        <v>32</v>
      </c>
      <c r="M3075" s="1" t="s">
        <v>9</v>
      </c>
    </row>
    <row r="3076" spans="1:13">
      <c r="A3076" s="1">
        <v>100016586</v>
      </c>
      <c r="B3076" s="1" t="s">
        <v>587</v>
      </c>
      <c r="C3076" s="1" t="s">
        <v>4630</v>
      </c>
      <c r="D3076" s="1" t="s">
        <v>10</v>
      </c>
      <c r="E3076" s="1" t="s">
        <v>11</v>
      </c>
      <c r="F3076" s="1" t="s">
        <v>12</v>
      </c>
      <c r="G3076" s="1" t="s">
        <v>6053</v>
      </c>
      <c r="H3076" s="1">
        <v>100016586</v>
      </c>
      <c r="I3076" s="1">
        <v>1</v>
      </c>
      <c r="J3076" s="1" t="s">
        <v>5374</v>
      </c>
      <c r="K3076" s="1" t="s">
        <v>5375</v>
      </c>
      <c r="L3076" s="1" t="s">
        <v>32</v>
      </c>
      <c r="M3076" s="1" t="s">
        <v>9</v>
      </c>
    </row>
    <row r="3077" spans="1:13">
      <c r="A3077" s="1">
        <v>100016588</v>
      </c>
      <c r="B3077" s="1" t="s">
        <v>587</v>
      </c>
      <c r="C3077" s="1" t="s">
        <v>4630</v>
      </c>
      <c r="D3077" s="1" t="s">
        <v>1664</v>
      </c>
      <c r="E3077" s="1" t="s">
        <v>11</v>
      </c>
      <c r="F3077" s="1" t="s">
        <v>12</v>
      </c>
      <c r="G3077" s="1" t="s">
        <v>6053</v>
      </c>
      <c r="H3077" s="1">
        <v>100016588</v>
      </c>
      <c r="I3077" s="1">
        <v>1</v>
      </c>
      <c r="J3077" s="1" t="s">
        <v>5376</v>
      </c>
      <c r="K3077" s="1" t="s">
        <v>5377</v>
      </c>
      <c r="L3077" s="1" t="s">
        <v>32</v>
      </c>
      <c r="M3077" s="1" t="s">
        <v>9</v>
      </c>
    </row>
    <row r="3078" spans="1:13">
      <c r="A3078" s="1">
        <v>100016595</v>
      </c>
      <c r="B3078" s="1" t="s">
        <v>587</v>
      </c>
      <c r="C3078" s="1" t="s">
        <v>4630</v>
      </c>
      <c r="D3078" s="1" t="s">
        <v>4940</v>
      </c>
      <c r="E3078" s="1" t="s">
        <v>11</v>
      </c>
      <c r="F3078" s="1" t="s">
        <v>407</v>
      </c>
      <c r="G3078" s="1" t="s">
        <v>6053</v>
      </c>
      <c r="H3078" s="1">
        <v>100016595</v>
      </c>
      <c r="I3078" s="1">
        <v>1</v>
      </c>
      <c r="J3078" s="1" t="s">
        <v>5378</v>
      </c>
      <c r="K3078" s="1" t="s">
        <v>5379</v>
      </c>
      <c r="L3078" s="1" t="s">
        <v>32</v>
      </c>
      <c r="M3078" s="1" t="s">
        <v>9</v>
      </c>
    </row>
    <row r="3079" spans="1:13">
      <c r="A3079" s="1">
        <v>100016602</v>
      </c>
      <c r="B3079" s="1" t="s">
        <v>587</v>
      </c>
      <c r="C3079" s="1" t="s">
        <v>4630</v>
      </c>
      <c r="D3079" s="1" t="s">
        <v>12</v>
      </c>
      <c r="E3079" s="1" t="s">
        <v>11</v>
      </c>
      <c r="F3079" s="1" t="s">
        <v>12</v>
      </c>
      <c r="G3079" s="1" t="s">
        <v>6053</v>
      </c>
      <c r="H3079" s="1">
        <v>100016602</v>
      </c>
      <c r="I3079" s="1">
        <v>1</v>
      </c>
      <c r="J3079" s="1" t="s">
        <v>5380</v>
      </c>
      <c r="K3079" s="1" t="s">
        <v>5381</v>
      </c>
      <c r="L3079" s="1" t="s">
        <v>32</v>
      </c>
      <c r="M3079" s="1" t="s">
        <v>9</v>
      </c>
    </row>
    <row r="3080" spans="1:13">
      <c r="A3080" s="1">
        <v>100016607</v>
      </c>
      <c r="B3080" s="1" t="s">
        <v>587</v>
      </c>
      <c r="C3080" s="1" t="s">
        <v>4630</v>
      </c>
      <c r="D3080" s="1" t="s">
        <v>5382</v>
      </c>
      <c r="E3080" s="1" t="s">
        <v>11</v>
      </c>
      <c r="F3080" s="1" t="s">
        <v>407</v>
      </c>
      <c r="G3080" s="1" t="s">
        <v>6053</v>
      </c>
      <c r="H3080" s="1">
        <v>100016607</v>
      </c>
      <c r="I3080" s="1">
        <v>1</v>
      </c>
      <c r="J3080" s="1" t="s">
        <v>5383</v>
      </c>
      <c r="K3080" s="1" t="s">
        <v>5384</v>
      </c>
      <c r="L3080" s="1" t="s">
        <v>32</v>
      </c>
      <c r="M3080" s="1" t="s">
        <v>9</v>
      </c>
    </row>
    <row r="3081" spans="1:13">
      <c r="A3081" s="1">
        <v>100016614</v>
      </c>
      <c r="B3081" s="1" t="s">
        <v>587</v>
      </c>
      <c r="C3081" s="1" t="s">
        <v>4630</v>
      </c>
      <c r="D3081" s="1" t="s">
        <v>12</v>
      </c>
      <c r="E3081" s="1" t="s">
        <v>11</v>
      </c>
      <c r="F3081" s="1" t="s">
        <v>407</v>
      </c>
      <c r="G3081" s="1" t="s">
        <v>6053</v>
      </c>
      <c r="H3081" s="1">
        <v>100016614</v>
      </c>
      <c r="I3081" s="1">
        <v>1</v>
      </c>
      <c r="J3081" s="1" t="s">
        <v>6076</v>
      </c>
      <c r="K3081" s="1" t="s">
        <v>6077</v>
      </c>
      <c r="L3081" s="1" t="s">
        <v>32</v>
      </c>
      <c r="M3081" s="1" t="s">
        <v>339</v>
      </c>
    </row>
    <row r="3082" spans="1:13">
      <c r="A3082" s="1">
        <v>100016615</v>
      </c>
      <c r="B3082" s="1" t="s">
        <v>587</v>
      </c>
      <c r="C3082" s="1" t="s">
        <v>4630</v>
      </c>
      <c r="D3082" s="1" t="s">
        <v>12</v>
      </c>
      <c r="E3082" s="1" t="s">
        <v>11</v>
      </c>
      <c r="F3082" s="1" t="s">
        <v>12</v>
      </c>
      <c r="G3082" s="1" t="s">
        <v>6053</v>
      </c>
      <c r="H3082" s="1">
        <v>100016615</v>
      </c>
      <c r="I3082" s="1">
        <v>1</v>
      </c>
      <c r="J3082" s="1" t="s">
        <v>5385</v>
      </c>
      <c r="K3082" s="1" t="s">
        <v>5386</v>
      </c>
      <c r="L3082" s="1" t="s">
        <v>32</v>
      </c>
      <c r="M3082" s="1" t="s">
        <v>9</v>
      </c>
    </row>
    <row r="3083" spans="1:13">
      <c r="A3083" s="1">
        <v>100016623</v>
      </c>
      <c r="B3083" s="1" t="s">
        <v>587</v>
      </c>
      <c r="C3083" s="1" t="s">
        <v>4630</v>
      </c>
      <c r="D3083" s="1" t="s">
        <v>12</v>
      </c>
      <c r="E3083" s="1" t="s">
        <v>11</v>
      </c>
      <c r="F3083" s="1" t="s">
        <v>407</v>
      </c>
      <c r="G3083" s="1" t="s">
        <v>6053</v>
      </c>
      <c r="H3083" s="1">
        <v>100016623</v>
      </c>
      <c r="I3083" s="1">
        <v>1</v>
      </c>
      <c r="J3083" s="1" t="s">
        <v>5387</v>
      </c>
      <c r="K3083" s="1" t="s">
        <v>5388</v>
      </c>
      <c r="L3083" s="1" t="s">
        <v>32</v>
      </c>
      <c r="M3083" s="1" t="s">
        <v>9</v>
      </c>
    </row>
    <row r="3084" spans="1:13">
      <c r="A3084" s="1">
        <v>100016626</v>
      </c>
      <c r="B3084" s="1" t="s">
        <v>587</v>
      </c>
      <c r="C3084" s="1" t="s">
        <v>4985</v>
      </c>
      <c r="D3084" s="1" t="s">
        <v>5389</v>
      </c>
      <c r="E3084" s="1" t="s">
        <v>20</v>
      </c>
      <c r="F3084" s="1" t="s">
        <v>72</v>
      </c>
      <c r="G3084" s="1" t="s">
        <v>6053</v>
      </c>
      <c r="H3084" s="1">
        <v>100016626</v>
      </c>
      <c r="I3084" s="1">
        <v>1</v>
      </c>
      <c r="J3084" s="1" t="s">
        <v>5390</v>
      </c>
      <c r="K3084" s="1" t="s">
        <v>5391</v>
      </c>
      <c r="L3084" s="1" t="s">
        <v>44</v>
      </c>
      <c r="M3084" s="1" t="s">
        <v>9</v>
      </c>
    </row>
    <row r="3085" spans="1:13">
      <c r="A3085" s="1">
        <v>100016628</v>
      </c>
      <c r="B3085" s="1" t="s">
        <v>587</v>
      </c>
      <c r="C3085" s="1" t="s">
        <v>4985</v>
      </c>
      <c r="D3085" s="1" t="s">
        <v>841</v>
      </c>
      <c r="E3085" s="1" t="s">
        <v>2</v>
      </c>
      <c r="F3085" s="1" t="s">
        <v>277</v>
      </c>
      <c r="G3085" s="1" t="s">
        <v>6054</v>
      </c>
      <c r="H3085" s="1">
        <v>100017532</v>
      </c>
      <c r="I3085" s="1">
        <v>3</v>
      </c>
      <c r="J3085" s="1" t="s">
        <v>5044</v>
      </c>
      <c r="K3085" s="1" t="s">
        <v>4700</v>
      </c>
      <c r="L3085" s="1" t="s">
        <v>8</v>
      </c>
      <c r="M3085" s="1" t="s">
        <v>9</v>
      </c>
    </row>
    <row r="3086" spans="1:13">
      <c r="A3086" s="1">
        <v>100016633</v>
      </c>
      <c r="B3086" s="1" t="s">
        <v>587</v>
      </c>
      <c r="C3086" s="1" t="s">
        <v>1612</v>
      </c>
      <c r="D3086" s="1" t="s">
        <v>5392</v>
      </c>
      <c r="E3086" s="1" t="s">
        <v>27</v>
      </c>
      <c r="F3086" s="1" t="s">
        <v>18</v>
      </c>
      <c r="G3086" s="1" t="s">
        <v>6053</v>
      </c>
      <c r="H3086" s="1">
        <v>100016633</v>
      </c>
      <c r="I3086" s="1">
        <v>1</v>
      </c>
      <c r="J3086" s="1" t="s">
        <v>5393</v>
      </c>
      <c r="K3086" s="1" t="s">
        <v>5394</v>
      </c>
      <c r="L3086" s="1" t="s">
        <v>39</v>
      </c>
      <c r="M3086" s="1" t="s">
        <v>16</v>
      </c>
    </row>
    <row r="3087" spans="1:13">
      <c r="A3087" s="1">
        <v>100016649</v>
      </c>
      <c r="B3087" s="1" t="s">
        <v>587</v>
      </c>
      <c r="C3087" s="1" t="s">
        <v>1612</v>
      </c>
      <c r="D3087" s="1" t="s">
        <v>5395</v>
      </c>
      <c r="E3087" s="1" t="s">
        <v>20</v>
      </c>
      <c r="F3087" s="1" t="s">
        <v>72</v>
      </c>
      <c r="G3087" s="1" t="s">
        <v>6054</v>
      </c>
      <c r="H3087" s="1">
        <v>100016545</v>
      </c>
      <c r="I3087" s="1">
        <v>5</v>
      </c>
      <c r="J3087" s="1" t="s">
        <v>5396</v>
      </c>
      <c r="K3087" s="1" t="s">
        <v>4740</v>
      </c>
      <c r="L3087" s="1" t="s">
        <v>39</v>
      </c>
      <c r="M3087" s="1" t="s">
        <v>9</v>
      </c>
    </row>
    <row r="3088" spans="1:13">
      <c r="A3088" s="1">
        <v>100016653</v>
      </c>
      <c r="B3088" s="1" t="s">
        <v>587</v>
      </c>
      <c r="C3088" s="1" t="s">
        <v>4778</v>
      </c>
      <c r="D3088" s="1" t="s">
        <v>5397</v>
      </c>
      <c r="E3088" s="1" t="s">
        <v>11</v>
      </c>
      <c r="F3088" s="1" t="s">
        <v>12</v>
      </c>
      <c r="G3088" s="1" t="s">
        <v>6054</v>
      </c>
      <c r="H3088" s="1">
        <v>100017526</v>
      </c>
      <c r="I3088" s="1">
        <v>2</v>
      </c>
      <c r="J3088" s="1" t="s">
        <v>4789</v>
      </c>
      <c r="K3088" s="1" t="s">
        <v>5398</v>
      </c>
      <c r="L3088" s="1" t="s">
        <v>44</v>
      </c>
      <c r="M3088" s="1" t="s">
        <v>9</v>
      </c>
    </row>
    <row r="3089" spans="1:13">
      <c r="A3089" s="1">
        <v>100016704</v>
      </c>
      <c r="B3089" s="1" t="s">
        <v>587</v>
      </c>
      <c r="C3089" s="1" t="s">
        <v>4630</v>
      </c>
      <c r="D3089" s="1" t="s">
        <v>252</v>
      </c>
      <c r="E3089" s="1" t="s">
        <v>11</v>
      </c>
      <c r="F3089" s="1" t="s">
        <v>12</v>
      </c>
      <c r="G3089" s="1" t="s">
        <v>6054</v>
      </c>
      <c r="H3089" s="1">
        <v>100016480</v>
      </c>
      <c r="I3089" s="1">
        <v>2</v>
      </c>
      <c r="J3089" s="1" t="s">
        <v>5399</v>
      </c>
      <c r="K3089" s="1" t="s">
        <v>5339</v>
      </c>
      <c r="L3089" s="1" t="s">
        <v>32</v>
      </c>
      <c r="M3089" s="1" t="s">
        <v>9</v>
      </c>
    </row>
    <row r="3090" spans="1:13">
      <c r="A3090" s="1">
        <v>100016728</v>
      </c>
      <c r="B3090" s="1" t="s">
        <v>587</v>
      </c>
      <c r="C3090" s="1" t="s">
        <v>4778</v>
      </c>
      <c r="D3090" s="1" t="s">
        <v>1606</v>
      </c>
      <c r="E3090" s="1" t="s">
        <v>20</v>
      </c>
      <c r="F3090" s="1" t="s">
        <v>72</v>
      </c>
      <c r="G3090" s="1" t="s">
        <v>6054</v>
      </c>
      <c r="H3090" s="1">
        <v>100014979</v>
      </c>
      <c r="I3090" s="1">
        <v>13</v>
      </c>
      <c r="J3090" s="1" t="s">
        <v>4777</v>
      </c>
      <c r="K3090" s="1" t="s">
        <v>4702</v>
      </c>
      <c r="L3090" s="1" t="s">
        <v>15</v>
      </c>
      <c r="M3090" s="1" t="s">
        <v>9</v>
      </c>
    </row>
    <row r="3091" spans="1:13">
      <c r="A3091" s="1">
        <v>100016729</v>
      </c>
      <c r="B3091" s="1" t="s">
        <v>587</v>
      </c>
      <c r="C3091" s="1" t="s">
        <v>4866</v>
      </c>
      <c r="D3091" s="1" t="s">
        <v>1606</v>
      </c>
      <c r="E3091" s="1" t="s">
        <v>20</v>
      </c>
      <c r="F3091" s="1" t="s">
        <v>72</v>
      </c>
      <c r="G3091" s="1" t="s">
        <v>6054</v>
      </c>
      <c r="H3091" s="1">
        <v>100014979</v>
      </c>
      <c r="I3091" s="1">
        <v>13</v>
      </c>
      <c r="J3091" s="1" t="s">
        <v>5400</v>
      </c>
      <c r="K3091" s="1" t="s">
        <v>4702</v>
      </c>
      <c r="L3091" s="1" t="s">
        <v>15</v>
      </c>
      <c r="M3091" s="1" t="s">
        <v>9</v>
      </c>
    </row>
    <row r="3092" spans="1:13">
      <c r="A3092" s="1">
        <v>100016730</v>
      </c>
      <c r="B3092" s="1" t="s">
        <v>587</v>
      </c>
      <c r="C3092" s="1" t="s">
        <v>4866</v>
      </c>
      <c r="D3092" s="1" t="s">
        <v>1606</v>
      </c>
      <c r="E3092" s="1" t="s">
        <v>20</v>
      </c>
      <c r="F3092" s="1" t="s">
        <v>72</v>
      </c>
      <c r="G3092" s="1" t="s">
        <v>6054</v>
      </c>
      <c r="H3092" s="1">
        <v>100014979</v>
      </c>
      <c r="I3092" s="1">
        <v>13</v>
      </c>
      <c r="J3092" s="1" t="s">
        <v>4976</v>
      </c>
      <c r="K3092" s="1" t="s">
        <v>4702</v>
      </c>
      <c r="L3092" s="1" t="s">
        <v>15</v>
      </c>
      <c r="M3092" s="1" t="s">
        <v>9</v>
      </c>
    </row>
    <row r="3093" spans="1:13">
      <c r="A3093" s="1">
        <v>100016732</v>
      </c>
      <c r="B3093" s="1" t="s">
        <v>587</v>
      </c>
      <c r="C3093" s="1" t="s">
        <v>4866</v>
      </c>
      <c r="D3093" s="1" t="s">
        <v>1606</v>
      </c>
      <c r="E3093" s="1" t="s">
        <v>20</v>
      </c>
      <c r="F3093" s="1" t="s">
        <v>72</v>
      </c>
      <c r="G3093" s="1" t="s">
        <v>6054</v>
      </c>
      <c r="H3093" s="1">
        <v>100014979</v>
      </c>
      <c r="I3093" s="1">
        <v>13</v>
      </c>
      <c r="J3093" s="1" t="s">
        <v>5401</v>
      </c>
      <c r="K3093" s="1" t="s">
        <v>4702</v>
      </c>
      <c r="L3093" s="1" t="s">
        <v>15</v>
      </c>
      <c r="M3093" s="1" t="s">
        <v>9</v>
      </c>
    </row>
    <row r="3094" spans="1:13">
      <c r="A3094" s="1">
        <v>100016734</v>
      </c>
      <c r="B3094" s="1" t="s">
        <v>587</v>
      </c>
      <c r="C3094" s="1" t="s">
        <v>4866</v>
      </c>
      <c r="D3094" s="1" t="s">
        <v>5402</v>
      </c>
      <c r="E3094" s="1" t="s">
        <v>20</v>
      </c>
      <c r="F3094" s="1" t="s">
        <v>72</v>
      </c>
      <c r="G3094" s="1" t="s">
        <v>6054</v>
      </c>
      <c r="H3094" s="1">
        <v>100015253</v>
      </c>
      <c r="I3094" s="1">
        <v>3</v>
      </c>
      <c r="J3094" s="1" t="s">
        <v>5403</v>
      </c>
      <c r="K3094" s="1" t="s">
        <v>4702</v>
      </c>
      <c r="L3094" s="1" t="s">
        <v>15</v>
      </c>
      <c r="M3094" s="1" t="s">
        <v>9</v>
      </c>
    </row>
    <row r="3095" spans="1:13">
      <c r="A3095" s="1">
        <v>100016737</v>
      </c>
      <c r="B3095" s="1" t="s">
        <v>1138</v>
      </c>
      <c r="C3095" s="1" t="s">
        <v>1137</v>
      </c>
      <c r="D3095" s="1" t="s">
        <v>4844</v>
      </c>
      <c r="E3095" s="1" t="s">
        <v>24</v>
      </c>
      <c r="F3095" s="1" t="s">
        <v>64</v>
      </c>
      <c r="G3095" s="1" t="s">
        <v>6053</v>
      </c>
      <c r="H3095" s="1">
        <v>100016737</v>
      </c>
      <c r="I3095" s="1">
        <v>1</v>
      </c>
      <c r="J3095" s="1" t="s">
        <v>5404</v>
      </c>
      <c r="K3095" s="1" t="s">
        <v>4819</v>
      </c>
      <c r="L3095" s="1" t="s">
        <v>44</v>
      </c>
      <c r="M3095" s="1" t="s">
        <v>9</v>
      </c>
    </row>
    <row r="3096" spans="1:13">
      <c r="A3096" s="1">
        <v>100016738</v>
      </c>
      <c r="B3096" s="1" t="s">
        <v>587</v>
      </c>
      <c r="C3096" s="1" t="s">
        <v>4630</v>
      </c>
      <c r="D3096" s="1" t="s">
        <v>5405</v>
      </c>
      <c r="E3096" s="1" t="s">
        <v>20</v>
      </c>
      <c r="F3096" s="1" t="s">
        <v>72</v>
      </c>
      <c r="G3096" s="1" t="s">
        <v>6054</v>
      </c>
      <c r="H3096" s="1">
        <v>100017546</v>
      </c>
      <c r="I3096" s="1">
        <v>7</v>
      </c>
      <c r="J3096" s="1" t="s">
        <v>5406</v>
      </c>
      <c r="K3096" s="1" t="s">
        <v>4702</v>
      </c>
      <c r="L3096" s="1" t="s">
        <v>15</v>
      </c>
      <c r="M3096" s="1" t="s">
        <v>9</v>
      </c>
    </row>
    <row r="3097" spans="1:13">
      <c r="A3097" s="1">
        <v>100016739</v>
      </c>
      <c r="B3097" s="1" t="s">
        <v>587</v>
      </c>
      <c r="C3097" s="1" t="s">
        <v>4866</v>
      </c>
      <c r="D3097" s="1" t="s">
        <v>1606</v>
      </c>
      <c r="E3097" s="1" t="s">
        <v>20</v>
      </c>
      <c r="F3097" s="1" t="s">
        <v>72</v>
      </c>
      <c r="G3097" s="1" t="s">
        <v>6054</v>
      </c>
      <c r="H3097" s="1">
        <v>100014979</v>
      </c>
      <c r="I3097" s="1">
        <v>13</v>
      </c>
      <c r="J3097" s="1" t="s">
        <v>5407</v>
      </c>
      <c r="K3097" s="1" t="s">
        <v>4702</v>
      </c>
      <c r="L3097" s="1" t="s">
        <v>15</v>
      </c>
      <c r="M3097" s="1" t="s">
        <v>9</v>
      </c>
    </row>
    <row r="3098" spans="1:13">
      <c r="A3098" s="1">
        <v>100016740</v>
      </c>
      <c r="B3098" s="1" t="s">
        <v>587</v>
      </c>
      <c r="C3098" s="1" t="s">
        <v>4696</v>
      </c>
      <c r="D3098" s="1" t="s">
        <v>5408</v>
      </c>
      <c r="E3098" s="1" t="s">
        <v>20</v>
      </c>
      <c r="F3098" s="1" t="s">
        <v>72</v>
      </c>
      <c r="G3098" s="1" t="s">
        <v>6054</v>
      </c>
      <c r="H3098" s="1">
        <v>100014565</v>
      </c>
      <c r="I3098" s="1">
        <v>3</v>
      </c>
      <c r="J3098" s="1" t="s">
        <v>5409</v>
      </c>
      <c r="K3098" s="1" t="s">
        <v>4702</v>
      </c>
      <c r="L3098" s="1" t="s">
        <v>15</v>
      </c>
      <c r="M3098" s="1" t="s">
        <v>9</v>
      </c>
    </row>
    <row r="3099" spans="1:13">
      <c r="A3099" s="1">
        <v>100016742</v>
      </c>
      <c r="B3099" s="1" t="s">
        <v>587</v>
      </c>
      <c r="C3099" s="1" t="s">
        <v>4866</v>
      </c>
      <c r="D3099" s="1" t="s">
        <v>5402</v>
      </c>
      <c r="E3099" s="1" t="s">
        <v>20</v>
      </c>
      <c r="F3099" s="1" t="s">
        <v>72</v>
      </c>
      <c r="G3099" s="1" t="s">
        <v>6054</v>
      </c>
      <c r="H3099" s="1">
        <v>100015253</v>
      </c>
      <c r="I3099" s="1">
        <v>3</v>
      </c>
      <c r="J3099" s="1" t="s">
        <v>5410</v>
      </c>
      <c r="K3099" s="1" t="s">
        <v>4702</v>
      </c>
      <c r="L3099" s="1" t="s">
        <v>15</v>
      </c>
      <c r="M3099" s="1" t="s">
        <v>9</v>
      </c>
    </row>
    <row r="3100" spans="1:13">
      <c r="A3100" s="1">
        <v>100016745</v>
      </c>
      <c r="B3100" s="1" t="s">
        <v>587</v>
      </c>
      <c r="C3100" s="1" t="s">
        <v>4866</v>
      </c>
      <c r="D3100" s="1" t="s">
        <v>5411</v>
      </c>
      <c r="E3100" s="1" t="s">
        <v>20</v>
      </c>
      <c r="F3100" s="1" t="s">
        <v>72</v>
      </c>
      <c r="G3100" s="1" t="s">
        <v>6054</v>
      </c>
      <c r="H3100" s="1">
        <v>100014978</v>
      </c>
      <c r="I3100" s="1">
        <v>4</v>
      </c>
      <c r="J3100" s="1" t="s">
        <v>5412</v>
      </c>
      <c r="K3100" s="1" t="s">
        <v>4702</v>
      </c>
      <c r="L3100" s="1" t="s">
        <v>15</v>
      </c>
      <c r="M3100" s="1" t="s">
        <v>9</v>
      </c>
    </row>
    <row r="3101" spans="1:13">
      <c r="A3101" s="1">
        <v>100016746</v>
      </c>
      <c r="B3101" s="1" t="s">
        <v>587</v>
      </c>
      <c r="C3101" s="1" t="s">
        <v>4630</v>
      </c>
      <c r="D3101" s="1" t="s">
        <v>5411</v>
      </c>
      <c r="E3101" s="1" t="s">
        <v>20</v>
      </c>
      <c r="F3101" s="1" t="s">
        <v>72</v>
      </c>
      <c r="G3101" s="1" t="s">
        <v>6054</v>
      </c>
      <c r="H3101" s="1">
        <v>100014978</v>
      </c>
      <c r="I3101" s="1">
        <v>4</v>
      </c>
      <c r="J3101" s="1" t="s">
        <v>6078</v>
      </c>
      <c r="K3101" s="1" t="s">
        <v>4702</v>
      </c>
      <c r="L3101" s="1" t="s">
        <v>15</v>
      </c>
      <c r="M3101" s="1" t="s">
        <v>339</v>
      </c>
    </row>
    <row r="3102" spans="1:13">
      <c r="A3102" s="1">
        <v>100016750</v>
      </c>
      <c r="B3102" s="1" t="s">
        <v>587</v>
      </c>
      <c r="C3102" s="1" t="s">
        <v>4814</v>
      </c>
      <c r="D3102" s="1" t="s">
        <v>5413</v>
      </c>
      <c r="E3102" s="1" t="s">
        <v>20</v>
      </c>
      <c r="F3102" s="1" t="s">
        <v>72</v>
      </c>
      <c r="G3102" s="1" t="s">
        <v>6054</v>
      </c>
      <c r="H3102" s="1">
        <v>100014917</v>
      </c>
      <c r="I3102" s="1">
        <v>2</v>
      </c>
      <c r="J3102" s="1" t="s">
        <v>5414</v>
      </c>
      <c r="K3102" s="1" t="s">
        <v>4819</v>
      </c>
      <c r="L3102" s="1" t="s">
        <v>44</v>
      </c>
      <c r="M3102" s="1" t="s">
        <v>9</v>
      </c>
    </row>
    <row r="3103" spans="1:13">
      <c r="A3103" s="1">
        <v>100016754</v>
      </c>
      <c r="B3103" s="1" t="s">
        <v>587</v>
      </c>
      <c r="C3103" s="1" t="s">
        <v>4985</v>
      </c>
      <c r="D3103" s="1" t="s">
        <v>252</v>
      </c>
      <c r="E3103" s="1" t="s">
        <v>11</v>
      </c>
      <c r="F3103" s="1" t="s">
        <v>12</v>
      </c>
      <c r="G3103" s="1" t="s">
        <v>6054</v>
      </c>
      <c r="H3103" s="1">
        <v>100015550</v>
      </c>
      <c r="I3103" s="1">
        <v>2</v>
      </c>
      <c r="J3103" s="1" t="s">
        <v>5415</v>
      </c>
      <c r="K3103" s="1" t="s">
        <v>5011</v>
      </c>
      <c r="L3103" s="1" t="s">
        <v>32</v>
      </c>
      <c r="M3103" s="1" t="s">
        <v>9</v>
      </c>
    </row>
    <row r="3104" spans="1:13">
      <c r="A3104" s="1">
        <v>100016769</v>
      </c>
      <c r="B3104" s="1" t="s">
        <v>587</v>
      </c>
      <c r="C3104" s="1" t="s">
        <v>5189</v>
      </c>
      <c r="D3104" s="1" t="s">
        <v>252</v>
      </c>
      <c r="E3104" s="1" t="s">
        <v>11</v>
      </c>
      <c r="F3104" s="1" t="s">
        <v>12</v>
      </c>
      <c r="G3104" s="1" t="s">
        <v>6054</v>
      </c>
      <c r="H3104" s="1">
        <v>100016170</v>
      </c>
      <c r="I3104" s="1">
        <v>2</v>
      </c>
      <c r="J3104" s="1" t="s">
        <v>5416</v>
      </c>
      <c r="K3104" s="1" t="s">
        <v>5234</v>
      </c>
      <c r="L3104" s="1" t="s">
        <v>32</v>
      </c>
      <c r="M3104" s="1" t="s">
        <v>9</v>
      </c>
    </row>
    <row r="3105" spans="1:13">
      <c r="A3105" s="1">
        <v>100016796</v>
      </c>
      <c r="B3105" s="1" t="s">
        <v>587</v>
      </c>
      <c r="C3105" s="1" t="s">
        <v>4866</v>
      </c>
      <c r="D3105" s="1" t="s">
        <v>252</v>
      </c>
      <c r="E3105" s="1" t="s">
        <v>11</v>
      </c>
      <c r="F3105" s="1" t="s">
        <v>12</v>
      </c>
      <c r="G3105" s="1" t="s">
        <v>6054</v>
      </c>
      <c r="H3105" s="1">
        <v>100015136</v>
      </c>
      <c r="I3105" s="1">
        <v>3</v>
      </c>
      <c r="J3105" s="1" t="s">
        <v>5417</v>
      </c>
      <c r="K3105" s="1" t="s">
        <v>4885</v>
      </c>
      <c r="L3105" s="1" t="s">
        <v>32</v>
      </c>
      <c r="M3105" s="1" t="s">
        <v>9</v>
      </c>
    </row>
    <row r="3106" spans="1:13">
      <c r="A3106" s="1">
        <v>100016797</v>
      </c>
      <c r="B3106" s="1" t="s">
        <v>587</v>
      </c>
      <c r="C3106" s="1" t="s">
        <v>4866</v>
      </c>
      <c r="D3106" s="1" t="s">
        <v>252</v>
      </c>
      <c r="E3106" s="1" t="s">
        <v>11</v>
      </c>
      <c r="F3106" s="1" t="s">
        <v>12</v>
      </c>
      <c r="G3106" s="1" t="s">
        <v>6054</v>
      </c>
      <c r="H3106" s="1">
        <v>100015136</v>
      </c>
      <c r="I3106" s="1">
        <v>3</v>
      </c>
      <c r="J3106" s="1" t="s">
        <v>5418</v>
      </c>
      <c r="K3106" s="1" t="s">
        <v>4885</v>
      </c>
      <c r="L3106" s="1" t="s">
        <v>32</v>
      </c>
      <c r="M3106" s="1" t="s">
        <v>9</v>
      </c>
    </row>
    <row r="3107" spans="1:13">
      <c r="A3107" s="1">
        <v>100016799</v>
      </c>
      <c r="B3107" s="1" t="s">
        <v>587</v>
      </c>
      <c r="C3107" s="1" t="s">
        <v>5189</v>
      </c>
      <c r="D3107" s="1" t="s">
        <v>252</v>
      </c>
      <c r="E3107" s="1" t="s">
        <v>11</v>
      </c>
      <c r="F3107" s="1" t="s">
        <v>407</v>
      </c>
      <c r="G3107" s="1" t="s">
        <v>6054</v>
      </c>
      <c r="H3107" s="1">
        <v>100016298</v>
      </c>
      <c r="I3107" s="1">
        <v>2</v>
      </c>
      <c r="J3107" s="1" t="s">
        <v>5419</v>
      </c>
      <c r="K3107" s="1" t="s">
        <v>5266</v>
      </c>
      <c r="L3107" s="1" t="s">
        <v>32</v>
      </c>
      <c r="M3107" s="1" t="s">
        <v>9</v>
      </c>
    </row>
    <row r="3108" spans="1:13">
      <c r="A3108" s="1">
        <v>100016827</v>
      </c>
      <c r="B3108" s="1" t="s">
        <v>587</v>
      </c>
      <c r="C3108" s="1" t="s">
        <v>5164</v>
      </c>
      <c r="D3108" s="1" t="s">
        <v>1140</v>
      </c>
      <c r="E3108" s="1" t="s">
        <v>2</v>
      </c>
      <c r="F3108" s="1" t="s">
        <v>46</v>
      </c>
      <c r="G3108" s="1" t="s">
        <v>6054</v>
      </c>
      <c r="H3108" s="1">
        <v>100016021</v>
      </c>
      <c r="I3108" s="1">
        <v>2</v>
      </c>
      <c r="J3108" s="1" t="s">
        <v>5420</v>
      </c>
      <c r="K3108" s="1" t="s">
        <v>4700</v>
      </c>
      <c r="L3108" s="1" t="s">
        <v>8</v>
      </c>
      <c r="M3108" s="1" t="s">
        <v>9</v>
      </c>
    </row>
    <row r="3109" spans="1:13">
      <c r="A3109" s="1">
        <v>100016829</v>
      </c>
      <c r="B3109" s="1" t="s">
        <v>587</v>
      </c>
      <c r="C3109" s="1" t="s">
        <v>4630</v>
      </c>
      <c r="D3109" s="1" t="s">
        <v>1140</v>
      </c>
      <c r="E3109" s="1" t="s">
        <v>2</v>
      </c>
      <c r="F3109" s="1" t="s">
        <v>46</v>
      </c>
      <c r="G3109" s="1" t="s">
        <v>6054</v>
      </c>
      <c r="H3109" s="1">
        <v>100016489</v>
      </c>
      <c r="I3109" s="1">
        <v>2</v>
      </c>
      <c r="J3109" s="1" t="s">
        <v>5399</v>
      </c>
      <c r="K3109" s="1" t="s">
        <v>4700</v>
      </c>
      <c r="L3109" s="1" t="s">
        <v>8</v>
      </c>
      <c r="M3109" s="1" t="s">
        <v>9</v>
      </c>
    </row>
    <row r="3110" spans="1:13">
      <c r="A3110" s="1">
        <v>100016830</v>
      </c>
      <c r="B3110" s="1" t="s">
        <v>587</v>
      </c>
      <c r="C3110" s="1" t="s">
        <v>4985</v>
      </c>
      <c r="D3110" s="1" t="s">
        <v>1140</v>
      </c>
      <c r="E3110" s="1" t="s">
        <v>2</v>
      </c>
      <c r="F3110" s="1" t="s">
        <v>46</v>
      </c>
      <c r="G3110" s="1" t="s">
        <v>6054</v>
      </c>
      <c r="H3110" s="1">
        <v>100015662</v>
      </c>
      <c r="I3110" s="1">
        <v>2</v>
      </c>
      <c r="J3110" s="1" t="s">
        <v>5421</v>
      </c>
      <c r="K3110" s="1" t="s">
        <v>4700</v>
      </c>
      <c r="L3110" s="1" t="s">
        <v>8</v>
      </c>
      <c r="M3110" s="1" t="s">
        <v>9</v>
      </c>
    </row>
    <row r="3111" spans="1:13">
      <c r="A3111" s="1">
        <v>100016832</v>
      </c>
      <c r="B3111" s="1" t="s">
        <v>587</v>
      </c>
      <c r="C3111" s="1" t="s">
        <v>1612</v>
      </c>
      <c r="D3111" s="1" t="s">
        <v>5422</v>
      </c>
      <c r="E3111" s="1" t="s">
        <v>2</v>
      </c>
      <c r="F3111" s="1" t="s">
        <v>46</v>
      </c>
      <c r="G3111" s="1" t="s">
        <v>6054</v>
      </c>
      <c r="H3111" s="1">
        <v>100017524</v>
      </c>
      <c r="I3111" s="1">
        <v>5</v>
      </c>
      <c r="J3111" s="1" t="s">
        <v>5423</v>
      </c>
      <c r="K3111" s="1" t="s">
        <v>4700</v>
      </c>
      <c r="L3111" s="1" t="s">
        <v>8</v>
      </c>
      <c r="M3111" s="1" t="s">
        <v>16</v>
      </c>
    </row>
    <row r="3112" spans="1:13">
      <c r="A3112" s="1">
        <v>100016837</v>
      </c>
      <c r="B3112" s="1" t="s">
        <v>587</v>
      </c>
      <c r="C3112" s="1" t="s">
        <v>5189</v>
      </c>
      <c r="D3112" s="1" t="s">
        <v>1140</v>
      </c>
      <c r="E3112" s="1" t="s">
        <v>2</v>
      </c>
      <c r="F3112" s="1" t="s">
        <v>46</v>
      </c>
      <c r="G3112" s="1" t="s">
        <v>6054</v>
      </c>
      <c r="H3112" s="1">
        <v>100016114</v>
      </c>
      <c r="I3112" s="1">
        <v>2</v>
      </c>
      <c r="J3112" s="1" t="s">
        <v>5424</v>
      </c>
      <c r="K3112" s="1" t="s">
        <v>4700</v>
      </c>
      <c r="L3112" s="1" t="s">
        <v>8</v>
      </c>
      <c r="M3112" s="1" t="s">
        <v>9</v>
      </c>
    </row>
    <row r="3113" spans="1:13">
      <c r="A3113" s="1">
        <v>100016838</v>
      </c>
      <c r="B3113" s="1" t="s">
        <v>587</v>
      </c>
      <c r="C3113" s="1" t="s">
        <v>5189</v>
      </c>
      <c r="D3113" s="1" t="s">
        <v>1140</v>
      </c>
      <c r="E3113" s="1" t="s">
        <v>2</v>
      </c>
      <c r="F3113" s="1" t="s">
        <v>46</v>
      </c>
      <c r="G3113" s="1" t="s">
        <v>6054</v>
      </c>
      <c r="H3113" s="1">
        <v>100016120</v>
      </c>
      <c r="I3113" s="1">
        <v>2</v>
      </c>
      <c r="J3113" s="1" t="s">
        <v>5213</v>
      </c>
      <c r="K3113" s="1" t="s">
        <v>4700</v>
      </c>
      <c r="L3113" s="1" t="s">
        <v>8</v>
      </c>
      <c r="M3113" s="1" t="s">
        <v>9</v>
      </c>
    </row>
    <row r="3114" spans="1:13">
      <c r="A3114" s="1">
        <v>100016840</v>
      </c>
      <c r="B3114" s="1" t="s">
        <v>587</v>
      </c>
      <c r="C3114" s="1" t="s">
        <v>4866</v>
      </c>
      <c r="D3114" s="1" t="s">
        <v>5425</v>
      </c>
      <c r="E3114" s="1" t="s">
        <v>2</v>
      </c>
      <c r="F3114" s="1" t="s">
        <v>670</v>
      </c>
      <c r="G3114" s="1" t="s">
        <v>6054</v>
      </c>
      <c r="H3114" s="1">
        <v>100017529</v>
      </c>
      <c r="I3114" s="1">
        <v>4</v>
      </c>
      <c r="J3114" s="1" t="s">
        <v>5426</v>
      </c>
      <c r="K3114" s="1" t="s">
        <v>4700</v>
      </c>
      <c r="L3114" s="1" t="s">
        <v>8</v>
      </c>
      <c r="M3114" s="1" t="s">
        <v>9</v>
      </c>
    </row>
    <row r="3115" spans="1:13">
      <c r="A3115" s="1">
        <v>100016842</v>
      </c>
      <c r="B3115" s="1" t="s">
        <v>587</v>
      </c>
      <c r="C3115" s="1" t="s">
        <v>4985</v>
      </c>
      <c r="D3115" s="1" t="s">
        <v>5427</v>
      </c>
      <c r="E3115" s="1" t="s">
        <v>2</v>
      </c>
      <c r="F3115" s="1" t="s">
        <v>670</v>
      </c>
      <c r="G3115" s="1" t="s">
        <v>6054</v>
      </c>
      <c r="H3115" s="1">
        <v>100017534</v>
      </c>
      <c r="I3115" s="1">
        <v>6</v>
      </c>
      <c r="J3115" s="1" t="s">
        <v>5428</v>
      </c>
      <c r="K3115" s="1" t="s">
        <v>4700</v>
      </c>
      <c r="L3115" s="1" t="s">
        <v>8</v>
      </c>
      <c r="M3115" s="1" t="s">
        <v>9</v>
      </c>
    </row>
    <row r="3116" spans="1:13">
      <c r="A3116" s="1">
        <v>100016843</v>
      </c>
      <c r="B3116" s="1" t="s">
        <v>587</v>
      </c>
      <c r="C3116" s="1" t="s">
        <v>4866</v>
      </c>
      <c r="D3116" s="1" t="s">
        <v>5429</v>
      </c>
      <c r="E3116" s="1" t="s">
        <v>2</v>
      </c>
      <c r="F3116" s="1" t="s">
        <v>1452</v>
      </c>
      <c r="G3116" s="1" t="s">
        <v>6054</v>
      </c>
      <c r="H3116" s="1">
        <v>100017528</v>
      </c>
      <c r="I3116" s="1">
        <v>4</v>
      </c>
      <c r="J3116" s="1" t="s">
        <v>5430</v>
      </c>
      <c r="K3116" s="1" t="s">
        <v>4700</v>
      </c>
      <c r="L3116" s="1" t="s">
        <v>8</v>
      </c>
      <c r="M3116" s="1" t="s">
        <v>9</v>
      </c>
    </row>
    <row r="3117" spans="1:13">
      <c r="A3117" s="1">
        <v>100016844</v>
      </c>
      <c r="B3117" s="1" t="s">
        <v>587</v>
      </c>
      <c r="C3117" s="1" t="s">
        <v>4985</v>
      </c>
      <c r="D3117" s="1" t="s">
        <v>5431</v>
      </c>
      <c r="E3117" s="1" t="s">
        <v>2</v>
      </c>
      <c r="F3117" s="1" t="s">
        <v>842</v>
      </c>
      <c r="G3117" s="1" t="s">
        <v>6054</v>
      </c>
      <c r="H3117" s="1">
        <v>100017531</v>
      </c>
      <c r="I3117" s="1">
        <v>5</v>
      </c>
      <c r="J3117" s="1" t="s">
        <v>5432</v>
      </c>
      <c r="K3117" s="1" t="s">
        <v>4700</v>
      </c>
      <c r="L3117" s="1" t="s">
        <v>8</v>
      </c>
      <c r="M3117" s="1" t="s">
        <v>9</v>
      </c>
    </row>
    <row r="3118" spans="1:13">
      <c r="A3118" s="1">
        <v>100016850</v>
      </c>
      <c r="B3118" s="1" t="s">
        <v>587</v>
      </c>
      <c r="C3118" s="1" t="s">
        <v>5189</v>
      </c>
      <c r="D3118" s="1" t="s">
        <v>5433</v>
      </c>
      <c r="E3118" s="1" t="s">
        <v>2</v>
      </c>
      <c r="F3118" s="1" t="s">
        <v>46</v>
      </c>
      <c r="G3118" s="1" t="s">
        <v>6054</v>
      </c>
      <c r="H3118" s="1">
        <v>100017543</v>
      </c>
      <c r="I3118" s="1">
        <v>4</v>
      </c>
      <c r="J3118" s="1" t="s">
        <v>5434</v>
      </c>
      <c r="K3118" s="1" t="s">
        <v>5240</v>
      </c>
      <c r="L3118" s="1" t="s">
        <v>39</v>
      </c>
      <c r="M3118" s="1" t="s">
        <v>9</v>
      </c>
    </row>
    <row r="3119" spans="1:13">
      <c r="A3119" s="1">
        <v>100016853</v>
      </c>
      <c r="B3119" s="1" t="s">
        <v>587</v>
      </c>
      <c r="C3119" s="1" t="s">
        <v>4985</v>
      </c>
      <c r="D3119" s="1" t="s">
        <v>1451</v>
      </c>
      <c r="E3119" s="1" t="s">
        <v>2</v>
      </c>
      <c r="F3119" s="1" t="s">
        <v>1452</v>
      </c>
      <c r="G3119" s="1" t="s">
        <v>6054</v>
      </c>
      <c r="H3119" s="1">
        <v>100017533</v>
      </c>
      <c r="I3119" s="1">
        <v>4</v>
      </c>
      <c r="J3119" s="1" t="s">
        <v>5065</v>
      </c>
      <c r="K3119" s="1" t="s">
        <v>4700</v>
      </c>
      <c r="L3119" s="1" t="s">
        <v>8</v>
      </c>
      <c r="M3119" s="1" t="s">
        <v>9</v>
      </c>
    </row>
    <row r="3120" spans="1:13">
      <c r="A3120" s="1">
        <v>100016854</v>
      </c>
      <c r="B3120" s="1" t="s">
        <v>587</v>
      </c>
      <c r="C3120" s="1" t="s">
        <v>4985</v>
      </c>
      <c r="D3120" s="1" t="s">
        <v>841</v>
      </c>
      <c r="E3120" s="1" t="s">
        <v>2</v>
      </c>
      <c r="F3120" s="1" t="s">
        <v>277</v>
      </c>
      <c r="G3120" s="1" t="s">
        <v>6054</v>
      </c>
      <c r="H3120" s="1">
        <v>100017533</v>
      </c>
      <c r="I3120" s="1">
        <v>4</v>
      </c>
      <c r="J3120" s="1" t="s">
        <v>5065</v>
      </c>
      <c r="K3120" s="1" t="s">
        <v>4700</v>
      </c>
      <c r="L3120" s="1" t="s">
        <v>8</v>
      </c>
      <c r="M3120" s="1" t="s">
        <v>9</v>
      </c>
    </row>
    <row r="3121" spans="1:13">
      <c r="A3121" s="1">
        <v>100016855</v>
      </c>
      <c r="B3121" s="1" t="s">
        <v>587</v>
      </c>
      <c r="C3121" s="1" t="s">
        <v>5189</v>
      </c>
      <c r="D3121" s="1" t="s">
        <v>5435</v>
      </c>
      <c r="E3121" s="1" t="s">
        <v>2</v>
      </c>
      <c r="F3121" s="1" t="s">
        <v>189</v>
      </c>
      <c r="G3121" s="1" t="s">
        <v>6054</v>
      </c>
      <c r="H3121" s="1">
        <v>100016140</v>
      </c>
      <c r="I3121" s="1">
        <v>3</v>
      </c>
      <c r="J3121" s="1" t="s">
        <v>5221</v>
      </c>
      <c r="K3121" s="1" t="s">
        <v>4700</v>
      </c>
      <c r="L3121" s="1" t="s">
        <v>8</v>
      </c>
      <c r="M3121" s="1" t="s">
        <v>9</v>
      </c>
    </row>
    <row r="3122" spans="1:13">
      <c r="A3122" s="1">
        <v>100016866</v>
      </c>
      <c r="B3122" s="1" t="s">
        <v>587</v>
      </c>
      <c r="C3122" s="1" t="s">
        <v>5189</v>
      </c>
      <c r="D3122" s="1" t="s">
        <v>252</v>
      </c>
      <c r="E3122" s="1" t="s">
        <v>11</v>
      </c>
      <c r="F3122" s="1" t="s">
        <v>12</v>
      </c>
      <c r="G3122" s="1" t="s">
        <v>6054</v>
      </c>
      <c r="H3122" s="1">
        <v>100016161</v>
      </c>
      <c r="I3122" s="1">
        <v>2</v>
      </c>
      <c r="J3122" s="1" t="s">
        <v>6079</v>
      </c>
      <c r="K3122" s="1" t="s">
        <v>5230</v>
      </c>
      <c r="L3122" s="1" t="s">
        <v>32</v>
      </c>
      <c r="M3122" s="1" t="s">
        <v>339</v>
      </c>
    </row>
    <row r="3123" spans="1:13">
      <c r="A3123" s="1">
        <v>100016869</v>
      </c>
      <c r="B3123" s="1" t="s">
        <v>587</v>
      </c>
      <c r="C3123" s="1" t="s">
        <v>4630</v>
      </c>
      <c r="D3123" s="1" t="s">
        <v>1606</v>
      </c>
      <c r="E3123" s="1" t="s">
        <v>20</v>
      </c>
      <c r="F3123" s="1" t="s">
        <v>72</v>
      </c>
      <c r="G3123" s="1" t="s">
        <v>6054</v>
      </c>
      <c r="H3123" s="1">
        <v>100014979</v>
      </c>
      <c r="I3123" s="1">
        <v>13</v>
      </c>
      <c r="J3123" s="1" t="s">
        <v>5436</v>
      </c>
      <c r="K3123" s="1" t="s">
        <v>4702</v>
      </c>
      <c r="L3123" s="1" t="s">
        <v>15</v>
      </c>
      <c r="M3123" s="1" t="s">
        <v>9</v>
      </c>
    </row>
    <row r="3124" spans="1:13">
      <c r="A3124" s="1">
        <v>100016870</v>
      </c>
      <c r="B3124" s="1" t="s">
        <v>587</v>
      </c>
      <c r="C3124" s="1" t="s">
        <v>1612</v>
      </c>
      <c r="D3124" s="1" t="s">
        <v>1603</v>
      </c>
      <c r="E3124" s="1" t="s">
        <v>20</v>
      </c>
      <c r="F3124" s="1" t="s">
        <v>72</v>
      </c>
      <c r="G3124" s="1" t="s">
        <v>6054</v>
      </c>
      <c r="H3124" s="1">
        <v>100014817</v>
      </c>
      <c r="I3124" s="1">
        <v>3</v>
      </c>
      <c r="J3124" s="1" t="s">
        <v>5396</v>
      </c>
      <c r="K3124" s="1" t="s">
        <v>4702</v>
      </c>
      <c r="L3124" s="1" t="s">
        <v>15</v>
      </c>
      <c r="M3124" s="1" t="s">
        <v>9</v>
      </c>
    </row>
    <row r="3125" spans="1:13">
      <c r="A3125" s="1">
        <v>100016871</v>
      </c>
      <c r="B3125" s="1" t="s">
        <v>587</v>
      </c>
      <c r="C3125" s="1" t="s">
        <v>4866</v>
      </c>
      <c r="D3125" s="1" t="s">
        <v>1606</v>
      </c>
      <c r="E3125" s="1" t="s">
        <v>20</v>
      </c>
      <c r="F3125" s="1" t="s">
        <v>72</v>
      </c>
      <c r="G3125" s="1" t="s">
        <v>6054</v>
      </c>
      <c r="H3125" s="1">
        <v>100014979</v>
      </c>
      <c r="I3125" s="1">
        <v>13</v>
      </c>
      <c r="J3125" s="1" t="s">
        <v>4880</v>
      </c>
      <c r="K3125" s="1" t="s">
        <v>4702</v>
      </c>
      <c r="L3125" s="1" t="s">
        <v>15</v>
      </c>
      <c r="M3125" s="1" t="s">
        <v>9</v>
      </c>
    </row>
    <row r="3126" spans="1:13">
      <c r="A3126" s="1">
        <v>100016872</v>
      </c>
      <c r="B3126" s="1" t="s">
        <v>587</v>
      </c>
      <c r="C3126" s="1" t="s">
        <v>4778</v>
      </c>
      <c r="D3126" s="1" t="s">
        <v>1603</v>
      </c>
      <c r="E3126" s="1" t="s">
        <v>20</v>
      </c>
      <c r="F3126" s="1" t="s">
        <v>72</v>
      </c>
      <c r="G3126" s="1" t="s">
        <v>6054</v>
      </c>
      <c r="H3126" s="1">
        <v>100014817</v>
      </c>
      <c r="I3126" s="1">
        <v>3</v>
      </c>
      <c r="J3126" s="1" t="s">
        <v>5437</v>
      </c>
      <c r="K3126" s="1" t="s">
        <v>4702</v>
      </c>
      <c r="L3126" s="1" t="s">
        <v>15</v>
      </c>
      <c r="M3126" s="1" t="s">
        <v>339</v>
      </c>
    </row>
    <row r="3127" spans="1:13">
      <c r="A3127" s="1">
        <v>100016875</v>
      </c>
      <c r="B3127" s="1" t="s">
        <v>587</v>
      </c>
      <c r="C3127" s="1" t="s">
        <v>4630</v>
      </c>
      <c r="D3127" s="1" t="s">
        <v>5405</v>
      </c>
      <c r="E3127" s="1" t="s">
        <v>20</v>
      </c>
      <c r="F3127" s="1" t="s">
        <v>72</v>
      </c>
      <c r="G3127" s="1" t="s">
        <v>6054</v>
      </c>
      <c r="H3127" s="1">
        <v>100017546</v>
      </c>
      <c r="I3127" s="1">
        <v>7</v>
      </c>
      <c r="J3127" s="1" t="s">
        <v>5438</v>
      </c>
      <c r="K3127" s="1" t="s">
        <v>4702</v>
      </c>
      <c r="L3127" s="1" t="s">
        <v>15</v>
      </c>
      <c r="M3127" s="1" t="s">
        <v>9</v>
      </c>
    </row>
    <row r="3128" spans="1:13">
      <c r="A3128" s="1">
        <v>100016886</v>
      </c>
      <c r="B3128" s="1" t="s">
        <v>587</v>
      </c>
      <c r="C3128" s="1" t="s">
        <v>4696</v>
      </c>
      <c r="D3128" s="1" t="s">
        <v>5408</v>
      </c>
      <c r="E3128" s="1" t="s">
        <v>20</v>
      </c>
      <c r="F3128" s="1" t="s">
        <v>72</v>
      </c>
      <c r="G3128" s="1" t="s">
        <v>6054</v>
      </c>
      <c r="H3128" s="1">
        <v>100014565</v>
      </c>
      <c r="I3128" s="1">
        <v>3</v>
      </c>
      <c r="J3128" s="1" t="s">
        <v>5439</v>
      </c>
      <c r="K3128" s="1" t="s">
        <v>4702</v>
      </c>
      <c r="L3128" s="1" t="s">
        <v>15</v>
      </c>
      <c r="M3128" s="1" t="s">
        <v>9</v>
      </c>
    </row>
    <row r="3129" spans="1:13">
      <c r="A3129" s="1">
        <v>100016933</v>
      </c>
      <c r="B3129" s="1" t="s">
        <v>587</v>
      </c>
      <c r="C3129" s="1" t="s">
        <v>586</v>
      </c>
      <c r="D3129" s="1" t="s">
        <v>5440</v>
      </c>
      <c r="E3129" s="1" t="s">
        <v>2</v>
      </c>
      <c r="F3129" s="1" t="s">
        <v>1931</v>
      </c>
      <c r="G3129" s="1" t="s">
        <v>6054</v>
      </c>
      <c r="H3129" s="1">
        <v>100017527</v>
      </c>
      <c r="I3129" s="1">
        <v>6</v>
      </c>
      <c r="J3129" s="1" t="s">
        <v>4862</v>
      </c>
      <c r="K3129" s="1" t="s">
        <v>4700</v>
      </c>
      <c r="L3129" s="1" t="s">
        <v>8</v>
      </c>
      <c r="M3129" s="1" t="s">
        <v>9</v>
      </c>
    </row>
    <row r="3130" spans="1:13">
      <c r="A3130" s="1">
        <v>100016945</v>
      </c>
      <c r="B3130" s="1" t="s">
        <v>587</v>
      </c>
      <c r="C3130" s="1" t="s">
        <v>4778</v>
      </c>
      <c r="D3130" s="1" t="s">
        <v>5441</v>
      </c>
      <c r="E3130" s="1" t="s">
        <v>20</v>
      </c>
      <c r="F3130" s="1" t="s">
        <v>72</v>
      </c>
      <c r="G3130" s="1" t="s">
        <v>6054</v>
      </c>
      <c r="H3130" s="1">
        <v>100014668</v>
      </c>
      <c r="I3130" s="1">
        <v>2</v>
      </c>
      <c r="J3130" s="1" t="s">
        <v>4790</v>
      </c>
      <c r="K3130" s="1" t="s">
        <v>4702</v>
      </c>
      <c r="L3130" s="1" t="s">
        <v>15</v>
      </c>
      <c r="M3130" s="1" t="s">
        <v>9</v>
      </c>
    </row>
    <row r="3131" spans="1:13">
      <c r="A3131" s="1">
        <v>100016949</v>
      </c>
      <c r="B3131" s="1" t="s">
        <v>587</v>
      </c>
      <c r="C3131" s="1" t="s">
        <v>4866</v>
      </c>
      <c r="D3131" s="1" t="s">
        <v>1606</v>
      </c>
      <c r="E3131" s="1" t="s">
        <v>20</v>
      </c>
      <c r="F3131" s="1" t="s">
        <v>72</v>
      </c>
      <c r="G3131" s="1" t="s">
        <v>6054</v>
      </c>
      <c r="H3131" s="1">
        <v>100014979</v>
      </c>
      <c r="I3131" s="1">
        <v>13</v>
      </c>
      <c r="J3131" s="1" t="s">
        <v>5442</v>
      </c>
      <c r="K3131" s="1" t="s">
        <v>4702</v>
      </c>
      <c r="L3131" s="1" t="s">
        <v>15</v>
      </c>
      <c r="M3131" s="1" t="s">
        <v>9</v>
      </c>
    </row>
    <row r="3132" spans="1:13">
      <c r="A3132" s="1">
        <v>100016957</v>
      </c>
      <c r="B3132" s="1" t="s">
        <v>587</v>
      </c>
      <c r="C3132" s="1" t="s">
        <v>5189</v>
      </c>
      <c r="D3132" s="1" t="s">
        <v>5443</v>
      </c>
      <c r="E3132" s="1" t="s">
        <v>2</v>
      </c>
      <c r="F3132" s="1" t="s">
        <v>1452</v>
      </c>
      <c r="G3132" s="1" t="s">
        <v>6054</v>
      </c>
      <c r="H3132" s="1">
        <v>100017540</v>
      </c>
      <c r="I3132" s="1">
        <v>9</v>
      </c>
      <c r="J3132" s="1" t="s">
        <v>5206</v>
      </c>
      <c r="K3132" s="1" t="s">
        <v>5207</v>
      </c>
      <c r="L3132" s="1" t="s">
        <v>44</v>
      </c>
      <c r="M3132" s="1" t="s">
        <v>9</v>
      </c>
    </row>
    <row r="3133" spans="1:13">
      <c r="A3133" s="1">
        <v>100017015</v>
      </c>
      <c r="B3133" s="1" t="s">
        <v>587</v>
      </c>
      <c r="C3133" s="1" t="s">
        <v>4866</v>
      </c>
      <c r="D3133" s="1" t="s">
        <v>1606</v>
      </c>
      <c r="E3133" s="1" t="s">
        <v>20</v>
      </c>
      <c r="F3133" s="1" t="s">
        <v>72</v>
      </c>
      <c r="G3133" s="1" t="s">
        <v>6054</v>
      </c>
      <c r="H3133" s="1">
        <v>100014979</v>
      </c>
      <c r="I3133" s="1">
        <v>13</v>
      </c>
      <c r="J3133" s="1" t="s">
        <v>4959</v>
      </c>
      <c r="K3133" s="1" t="s">
        <v>4702</v>
      </c>
      <c r="L3133" s="1" t="s">
        <v>15</v>
      </c>
      <c r="M3133" s="1" t="s">
        <v>9</v>
      </c>
    </row>
    <row r="3134" spans="1:13">
      <c r="A3134" s="1">
        <v>100017016</v>
      </c>
      <c r="B3134" s="1" t="s">
        <v>587</v>
      </c>
      <c r="C3134" s="1" t="s">
        <v>4630</v>
      </c>
      <c r="D3134" s="1" t="s">
        <v>5405</v>
      </c>
      <c r="E3134" s="1" t="s">
        <v>20</v>
      </c>
      <c r="F3134" s="1" t="s">
        <v>72</v>
      </c>
      <c r="G3134" s="1" t="s">
        <v>6054</v>
      </c>
      <c r="H3134" s="1">
        <v>100017546</v>
      </c>
      <c r="I3134" s="1">
        <v>7</v>
      </c>
      <c r="J3134" s="1" t="s">
        <v>6074</v>
      </c>
      <c r="K3134" s="1" t="s">
        <v>4702</v>
      </c>
      <c r="L3134" s="1" t="s">
        <v>15</v>
      </c>
      <c r="M3134" s="1" t="s">
        <v>339</v>
      </c>
    </row>
    <row r="3135" spans="1:13">
      <c r="A3135" s="1">
        <v>100017020</v>
      </c>
      <c r="B3135" s="1" t="s">
        <v>587</v>
      </c>
      <c r="C3135" s="1" t="s">
        <v>4985</v>
      </c>
      <c r="D3135" s="1" t="s">
        <v>5444</v>
      </c>
      <c r="E3135" s="1" t="s">
        <v>2</v>
      </c>
      <c r="F3135" s="1" t="s">
        <v>81</v>
      </c>
      <c r="G3135" s="1" t="s">
        <v>6054</v>
      </c>
      <c r="H3135" s="1">
        <v>100017534</v>
      </c>
      <c r="I3135" s="1">
        <v>6</v>
      </c>
      <c r="J3135" s="1" t="s">
        <v>5445</v>
      </c>
      <c r="K3135" s="1" t="s">
        <v>4700</v>
      </c>
      <c r="L3135" s="1" t="s">
        <v>8</v>
      </c>
      <c r="M3135" s="1" t="s">
        <v>339</v>
      </c>
    </row>
    <row r="3136" spans="1:13">
      <c r="A3136" s="1">
        <v>100017022</v>
      </c>
      <c r="B3136" s="1" t="s">
        <v>587</v>
      </c>
      <c r="C3136" s="1" t="s">
        <v>5093</v>
      </c>
      <c r="D3136" s="1" t="s">
        <v>1458</v>
      </c>
      <c r="E3136" s="1" t="s">
        <v>2</v>
      </c>
      <c r="F3136" s="1" t="s">
        <v>277</v>
      </c>
      <c r="G3136" s="1" t="s">
        <v>6054</v>
      </c>
      <c r="H3136" s="1">
        <v>100017536</v>
      </c>
      <c r="I3136" s="1">
        <v>5</v>
      </c>
      <c r="J3136" s="1" t="s">
        <v>5151</v>
      </c>
      <c r="K3136" s="1" t="s">
        <v>4700</v>
      </c>
      <c r="L3136" s="1" t="s">
        <v>8</v>
      </c>
      <c r="M3136" s="1" t="s">
        <v>9</v>
      </c>
    </row>
    <row r="3137" spans="1:13">
      <c r="A3137" s="1">
        <v>100017030</v>
      </c>
      <c r="B3137" s="1" t="s">
        <v>587</v>
      </c>
      <c r="C3137" s="1" t="s">
        <v>586</v>
      </c>
      <c r="D3137" s="1" t="s">
        <v>4646</v>
      </c>
      <c r="E3137" s="1" t="s">
        <v>2</v>
      </c>
      <c r="F3137" s="1" t="s">
        <v>81</v>
      </c>
      <c r="G3137" s="1" t="s">
        <v>6054</v>
      </c>
      <c r="H3137" s="1">
        <v>100014889</v>
      </c>
      <c r="I3137" s="1">
        <v>2</v>
      </c>
      <c r="J3137" s="1" t="s">
        <v>5446</v>
      </c>
      <c r="K3137" s="1" t="s">
        <v>4700</v>
      </c>
      <c r="L3137" s="1" t="s">
        <v>8</v>
      </c>
      <c r="M3137" s="1" t="s">
        <v>339</v>
      </c>
    </row>
    <row r="3138" spans="1:13">
      <c r="A3138" s="1">
        <v>100017036</v>
      </c>
      <c r="B3138" s="1" t="s">
        <v>1158</v>
      </c>
      <c r="C3138" s="1" t="s">
        <v>1183</v>
      </c>
      <c r="D3138" s="1" t="s">
        <v>5447</v>
      </c>
      <c r="E3138" s="1" t="s">
        <v>11</v>
      </c>
      <c r="F3138" s="1" t="s">
        <v>12</v>
      </c>
      <c r="G3138" s="1" t="s">
        <v>6053</v>
      </c>
      <c r="H3138" s="1">
        <v>100017036</v>
      </c>
      <c r="I3138" s="1">
        <v>1</v>
      </c>
      <c r="J3138" s="1" t="s">
        <v>5448</v>
      </c>
      <c r="K3138" s="1" t="s">
        <v>1215</v>
      </c>
      <c r="L3138" s="1" t="s">
        <v>39</v>
      </c>
      <c r="M3138" s="1" t="s">
        <v>9</v>
      </c>
    </row>
    <row r="3139" spans="1:13">
      <c r="A3139" s="1">
        <v>100017051</v>
      </c>
      <c r="B3139" s="1" t="s">
        <v>1138</v>
      </c>
      <c r="C3139" s="1" t="s">
        <v>3032</v>
      </c>
      <c r="D3139" s="1" t="s">
        <v>5449</v>
      </c>
      <c r="E3139" s="1" t="s">
        <v>20</v>
      </c>
      <c r="F3139" s="1" t="s">
        <v>72</v>
      </c>
      <c r="G3139" s="1" t="s">
        <v>6054</v>
      </c>
      <c r="H3139" s="1">
        <v>100017472</v>
      </c>
      <c r="I3139" s="1">
        <v>4</v>
      </c>
      <c r="J3139" s="1" t="s">
        <v>5450</v>
      </c>
      <c r="K3139" s="1" t="s">
        <v>3044</v>
      </c>
      <c r="L3139" s="1" t="s">
        <v>15</v>
      </c>
      <c r="M3139" s="1" t="s">
        <v>339</v>
      </c>
    </row>
    <row r="3140" spans="1:13">
      <c r="A3140" s="1">
        <v>100017071</v>
      </c>
      <c r="B3140" s="1" t="s">
        <v>2314</v>
      </c>
      <c r="C3140" s="1" t="s">
        <v>2313</v>
      </c>
      <c r="D3140" s="1" t="s">
        <v>1451</v>
      </c>
      <c r="E3140" s="1" t="s">
        <v>2</v>
      </c>
      <c r="F3140" s="1" t="s">
        <v>1452</v>
      </c>
      <c r="G3140" s="1" t="s">
        <v>6054</v>
      </c>
      <c r="H3140" s="1">
        <v>100017503</v>
      </c>
      <c r="I3140" s="1">
        <v>7</v>
      </c>
      <c r="J3140" s="1" t="s">
        <v>4159</v>
      </c>
      <c r="K3140" s="1" t="s">
        <v>3750</v>
      </c>
      <c r="L3140" s="1" t="s">
        <v>8</v>
      </c>
      <c r="M3140" s="1" t="s">
        <v>9</v>
      </c>
    </row>
    <row r="3141" spans="1:13">
      <c r="A3141" s="1">
        <v>100017092</v>
      </c>
      <c r="B3141" s="1" t="s">
        <v>1158</v>
      </c>
      <c r="C3141" s="1" t="s">
        <v>1500</v>
      </c>
      <c r="D3141" s="1" t="s">
        <v>5451</v>
      </c>
      <c r="E3141" s="1" t="s">
        <v>2</v>
      </c>
      <c r="F3141" s="1" t="s">
        <v>41</v>
      </c>
      <c r="G3141" s="1" t="s">
        <v>6053</v>
      </c>
      <c r="H3141" s="1">
        <v>100017092</v>
      </c>
      <c r="I3141" s="1">
        <v>1</v>
      </c>
      <c r="J3141" s="1" t="s">
        <v>5452</v>
      </c>
      <c r="K3141" s="1" t="s">
        <v>5453</v>
      </c>
      <c r="L3141" s="1" t="s">
        <v>44</v>
      </c>
      <c r="M3141" s="1" t="s">
        <v>9</v>
      </c>
    </row>
    <row r="3142" spans="1:13">
      <c r="A3142" s="1">
        <v>100017121</v>
      </c>
      <c r="B3142" s="1" t="s">
        <v>1126</v>
      </c>
      <c r="C3142" s="1" t="s">
        <v>1125</v>
      </c>
      <c r="D3142" s="1" t="s">
        <v>5454</v>
      </c>
      <c r="E3142" s="1" t="s">
        <v>11</v>
      </c>
      <c r="F3142" s="1" t="s">
        <v>12</v>
      </c>
      <c r="G3142" s="1" t="s">
        <v>6054</v>
      </c>
      <c r="H3142" s="1">
        <v>100005191</v>
      </c>
      <c r="I3142" s="1">
        <v>2</v>
      </c>
      <c r="J3142" s="1" t="s">
        <v>1709</v>
      </c>
      <c r="K3142" s="1" t="s">
        <v>1714</v>
      </c>
      <c r="L3142" s="1" t="s">
        <v>32</v>
      </c>
      <c r="M3142" s="1" t="s">
        <v>9</v>
      </c>
    </row>
    <row r="3143" spans="1:13">
      <c r="A3143" s="1">
        <v>100017143</v>
      </c>
      <c r="B3143" s="1" t="s">
        <v>591</v>
      </c>
      <c r="C3143" s="1" t="s">
        <v>921</v>
      </c>
      <c r="D3143" s="1" t="s">
        <v>176</v>
      </c>
      <c r="E3143" s="1" t="s">
        <v>11</v>
      </c>
      <c r="F3143" s="1" t="s">
        <v>12</v>
      </c>
      <c r="G3143" s="1" t="s">
        <v>6053</v>
      </c>
      <c r="H3143" s="1">
        <v>100017143</v>
      </c>
      <c r="I3143" s="1">
        <v>1</v>
      </c>
      <c r="J3143" s="1" t="s">
        <v>5455</v>
      </c>
      <c r="K3143" s="1" t="s">
        <v>5456</v>
      </c>
      <c r="L3143" s="1" t="s">
        <v>32</v>
      </c>
      <c r="M3143" s="1" t="s">
        <v>9</v>
      </c>
    </row>
    <row r="3144" spans="1:13">
      <c r="A3144" s="1">
        <v>100017148</v>
      </c>
      <c r="B3144" s="1" t="s">
        <v>6</v>
      </c>
      <c r="C3144" s="1" t="s">
        <v>5</v>
      </c>
      <c r="D3144" s="1" t="s">
        <v>5457</v>
      </c>
      <c r="E3144" s="1" t="s">
        <v>27</v>
      </c>
      <c r="F3144" s="1" t="s">
        <v>18</v>
      </c>
      <c r="G3144" s="1" t="s">
        <v>6054</v>
      </c>
      <c r="H3144" s="1">
        <v>100000103</v>
      </c>
      <c r="I3144" s="1">
        <v>2</v>
      </c>
      <c r="J3144" s="1" t="s">
        <v>5458</v>
      </c>
      <c r="K3144" s="1" t="s">
        <v>53</v>
      </c>
      <c r="L3144" s="1" t="s">
        <v>44</v>
      </c>
      <c r="M3144" s="1" t="s">
        <v>16</v>
      </c>
    </row>
    <row r="3145" spans="1:13">
      <c r="A3145" s="1">
        <v>100017213</v>
      </c>
      <c r="B3145" s="1" t="s">
        <v>1138</v>
      </c>
      <c r="C3145" s="1" t="s">
        <v>3538</v>
      </c>
      <c r="D3145" s="1" t="s">
        <v>6080</v>
      </c>
      <c r="E3145" s="1" t="s">
        <v>11</v>
      </c>
      <c r="F3145" s="1" t="s">
        <v>3562</v>
      </c>
      <c r="G3145" s="1" t="s">
        <v>6054</v>
      </c>
      <c r="H3145" s="1">
        <v>100010747</v>
      </c>
      <c r="I3145" s="1">
        <v>2</v>
      </c>
      <c r="J3145" s="1" t="s">
        <v>6081</v>
      </c>
      <c r="K3145" s="1" t="s">
        <v>3564</v>
      </c>
      <c r="L3145" s="1" t="s">
        <v>32</v>
      </c>
      <c r="M3145" s="1" t="s">
        <v>339</v>
      </c>
    </row>
    <row r="3146" spans="1:13">
      <c r="A3146" s="1">
        <v>100017221</v>
      </c>
      <c r="B3146" s="1" t="s">
        <v>1126</v>
      </c>
      <c r="C3146" s="1" t="s">
        <v>1644</v>
      </c>
      <c r="D3146" s="1" t="s">
        <v>1617</v>
      </c>
      <c r="E3146" s="1" t="s">
        <v>2</v>
      </c>
      <c r="F3146" s="1" t="s">
        <v>670</v>
      </c>
      <c r="G3146" s="1" t="s">
        <v>6054</v>
      </c>
      <c r="H3146" s="1">
        <v>100017424</v>
      </c>
      <c r="I3146" s="1">
        <v>5</v>
      </c>
      <c r="J3146" s="1" t="s">
        <v>5459</v>
      </c>
      <c r="K3146" s="1" t="s">
        <v>1710</v>
      </c>
      <c r="L3146" s="1" t="s">
        <v>8</v>
      </c>
      <c r="M3146" s="1" t="s">
        <v>9</v>
      </c>
    </row>
    <row r="3147" spans="1:13">
      <c r="A3147" s="1">
        <v>100017239</v>
      </c>
      <c r="B3147" s="1" t="s">
        <v>587</v>
      </c>
      <c r="C3147" s="1" t="s">
        <v>4866</v>
      </c>
      <c r="D3147" s="1" t="s">
        <v>1606</v>
      </c>
      <c r="E3147" s="1" t="s">
        <v>20</v>
      </c>
      <c r="F3147" s="1" t="s">
        <v>72</v>
      </c>
      <c r="G3147" s="1" t="s">
        <v>6054</v>
      </c>
      <c r="H3147" s="1">
        <v>100014979</v>
      </c>
      <c r="I3147" s="1">
        <v>13</v>
      </c>
      <c r="J3147" s="1" t="s">
        <v>5460</v>
      </c>
      <c r="K3147" s="1" t="s">
        <v>4702</v>
      </c>
      <c r="L3147" s="1" t="s">
        <v>15</v>
      </c>
      <c r="M3147" s="1" t="s">
        <v>9</v>
      </c>
    </row>
    <row r="3148" spans="1:13">
      <c r="A3148" s="1">
        <v>100017240</v>
      </c>
      <c r="B3148" s="1" t="s">
        <v>587</v>
      </c>
      <c r="C3148" s="1" t="s">
        <v>4985</v>
      </c>
      <c r="D3148" s="1" t="s">
        <v>1606</v>
      </c>
      <c r="E3148" s="1" t="s">
        <v>20</v>
      </c>
      <c r="F3148" s="1" t="s">
        <v>72</v>
      </c>
      <c r="G3148" s="1" t="s">
        <v>6054</v>
      </c>
      <c r="H3148" s="1">
        <v>100014979</v>
      </c>
      <c r="I3148" s="1">
        <v>13</v>
      </c>
      <c r="J3148" s="1" t="s">
        <v>5461</v>
      </c>
      <c r="K3148" s="1" t="s">
        <v>4702</v>
      </c>
      <c r="L3148" s="1" t="s">
        <v>15</v>
      </c>
      <c r="M3148" s="1" t="s">
        <v>339</v>
      </c>
    </row>
    <row r="3149" spans="1:13">
      <c r="A3149" s="1">
        <v>100017245</v>
      </c>
      <c r="B3149" s="1" t="s">
        <v>1138</v>
      </c>
      <c r="C3149" s="1" t="s">
        <v>1137</v>
      </c>
      <c r="D3149" s="1" t="s">
        <v>5462</v>
      </c>
      <c r="E3149" s="1" t="s">
        <v>11</v>
      </c>
      <c r="F3149" s="1" t="s">
        <v>12</v>
      </c>
      <c r="G3149" s="1" t="s">
        <v>6053</v>
      </c>
      <c r="H3149" s="1">
        <v>100017245</v>
      </c>
      <c r="I3149" s="1">
        <v>1</v>
      </c>
      <c r="J3149" s="1" t="s">
        <v>3501</v>
      </c>
      <c r="K3149" s="1" t="s">
        <v>5463</v>
      </c>
      <c r="L3149" s="1" t="s">
        <v>44</v>
      </c>
      <c r="M3149" s="1" t="s">
        <v>9</v>
      </c>
    </row>
    <row r="3150" spans="1:13">
      <c r="A3150" s="1">
        <v>100017247</v>
      </c>
      <c r="B3150" s="1" t="s">
        <v>591</v>
      </c>
      <c r="C3150" s="1" t="s">
        <v>590</v>
      </c>
      <c r="D3150" s="1" t="s">
        <v>1664</v>
      </c>
      <c r="E3150" s="1" t="s">
        <v>11</v>
      </c>
      <c r="F3150" s="1" t="s">
        <v>12</v>
      </c>
      <c r="G3150" s="1" t="s">
        <v>6053</v>
      </c>
      <c r="H3150" s="1">
        <v>100017247</v>
      </c>
      <c r="I3150" s="1">
        <v>1</v>
      </c>
      <c r="J3150" s="1" t="s">
        <v>5464</v>
      </c>
      <c r="K3150" s="1" t="s">
        <v>5465</v>
      </c>
      <c r="L3150" s="1" t="s">
        <v>32</v>
      </c>
      <c r="M3150" s="1" t="s">
        <v>9</v>
      </c>
    </row>
    <row r="3151" spans="1:13">
      <c r="A3151" s="1">
        <v>100017262</v>
      </c>
      <c r="B3151" s="1" t="s">
        <v>591</v>
      </c>
      <c r="C3151" s="1" t="s">
        <v>869</v>
      </c>
      <c r="D3151" s="1" t="s">
        <v>5466</v>
      </c>
      <c r="E3151" s="1" t="s">
        <v>11</v>
      </c>
      <c r="F3151" s="1" t="s">
        <v>12</v>
      </c>
      <c r="G3151" s="1" t="s">
        <v>6054</v>
      </c>
      <c r="H3151" s="1">
        <v>100017399</v>
      </c>
      <c r="I3151" s="1">
        <v>3</v>
      </c>
      <c r="J3151" s="1" t="s">
        <v>5467</v>
      </c>
      <c r="K3151" s="1" t="s">
        <v>780</v>
      </c>
      <c r="L3151" s="1" t="s">
        <v>39</v>
      </c>
      <c r="M3151" s="1" t="s">
        <v>16</v>
      </c>
    </row>
    <row r="3152" spans="1:13">
      <c r="A3152" s="1">
        <v>100017271</v>
      </c>
      <c r="B3152" s="1" t="s">
        <v>591</v>
      </c>
      <c r="C3152" s="1" t="s">
        <v>921</v>
      </c>
      <c r="D3152" s="1" t="s">
        <v>494</v>
      </c>
      <c r="E3152" s="1" t="s">
        <v>2</v>
      </c>
      <c r="F3152" s="1" t="s">
        <v>673</v>
      </c>
      <c r="G3152" s="1" t="s">
        <v>6054</v>
      </c>
      <c r="H3152" s="1">
        <v>100017398</v>
      </c>
      <c r="I3152" s="1">
        <v>5</v>
      </c>
      <c r="J3152" s="1" t="s">
        <v>953</v>
      </c>
      <c r="K3152" s="1" t="s">
        <v>595</v>
      </c>
      <c r="L3152" s="1" t="s">
        <v>8</v>
      </c>
      <c r="M3152" s="1" t="s">
        <v>9</v>
      </c>
    </row>
    <row r="3153" spans="1:13">
      <c r="A3153" s="1">
        <v>100017276</v>
      </c>
      <c r="B3153" s="1" t="s">
        <v>591</v>
      </c>
      <c r="C3153" s="1" t="s">
        <v>869</v>
      </c>
      <c r="D3153" s="1" t="s">
        <v>176</v>
      </c>
      <c r="E3153" s="1" t="s">
        <v>11</v>
      </c>
      <c r="F3153" s="1" t="s">
        <v>12</v>
      </c>
      <c r="G3153" s="1" t="s">
        <v>6053</v>
      </c>
      <c r="H3153" s="1">
        <v>100017276</v>
      </c>
      <c r="I3153" s="1">
        <v>1</v>
      </c>
      <c r="J3153" s="1" t="s">
        <v>5468</v>
      </c>
      <c r="K3153" s="1" t="s">
        <v>5469</v>
      </c>
      <c r="L3153" s="1" t="s">
        <v>32</v>
      </c>
      <c r="M3153" s="1" t="s">
        <v>9</v>
      </c>
    </row>
    <row r="3154" spans="1:13">
      <c r="A3154" s="1">
        <v>100017285</v>
      </c>
      <c r="B3154" s="1" t="s">
        <v>2314</v>
      </c>
      <c r="C3154" s="1" t="s">
        <v>4389</v>
      </c>
      <c r="D3154" s="1" t="s">
        <v>5470</v>
      </c>
      <c r="E3154" s="1" t="s">
        <v>2</v>
      </c>
      <c r="F3154" s="1" t="s">
        <v>46</v>
      </c>
      <c r="G3154" s="1" t="s">
        <v>6053</v>
      </c>
      <c r="H3154" s="1">
        <v>100017285</v>
      </c>
      <c r="I3154" s="1">
        <v>1</v>
      </c>
      <c r="J3154" s="1" t="s">
        <v>5471</v>
      </c>
      <c r="K3154" s="1" t="s">
        <v>3883</v>
      </c>
      <c r="L3154" s="1" t="s">
        <v>39</v>
      </c>
      <c r="M3154" s="1" t="s">
        <v>9</v>
      </c>
    </row>
    <row r="3155" spans="1:13">
      <c r="A3155" s="1">
        <v>100017290</v>
      </c>
      <c r="B3155" s="1" t="s">
        <v>2314</v>
      </c>
      <c r="C3155" s="1" t="s">
        <v>2313</v>
      </c>
      <c r="D3155" s="1" t="s">
        <v>5472</v>
      </c>
      <c r="E3155" s="1" t="s">
        <v>2</v>
      </c>
      <c r="F3155" s="1" t="s">
        <v>1452</v>
      </c>
      <c r="G3155" s="1" t="s">
        <v>6053</v>
      </c>
      <c r="H3155" s="1">
        <v>100017290</v>
      </c>
      <c r="I3155" s="1">
        <v>1</v>
      </c>
      <c r="J3155" s="1" t="s">
        <v>4268</v>
      </c>
      <c r="K3155" s="1" t="s">
        <v>4249</v>
      </c>
      <c r="L3155" s="1" t="s">
        <v>44</v>
      </c>
      <c r="M3155" s="1" t="s">
        <v>9</v>
      </c>
    </row>
    <row r="3156" spans="1:13">
      <c r="A3156" s="1">
        <v>100017309</v>
      </c>
      <c r="B3156" s="1" t="s">
        <v>587</v>
      </c>
      <c r="C3156" s="1" t="s">
        <v>4866</v>
      </c>
      <c r="D3156" s="1" t="s">
        <v>5473</v>
      </c>
      <c r="E3156" s="1" t="s">
        <v>5474</v>
      </c>
      <c r="F3156" s="1" t="s">
        <v>5475</v>
      </c>
      <c r="G3156" s="1" t="s">
        <v>6053</v>
      </c>
      <c r="H3156" s="1">
        <v>100017309</v>
      </c>
      <c r="I3156" s="1">
        <v>3</v>
      </c>
      <c r="J3156" s="1" t="s">
        <v>5476</v>
      </c>
      <c r="K3156" s="1" t="s">
        <v>3759</v>
      </c>
      <c r="L3156" s="1" t="s">
        <v>39</v>
      </c>
      <c r="M3156" s="1" t="s">
        <v>9</v>
      </c>
    </row>
    <row r="3157" spans="1:13">
      <c r="A3157" s="1">
        <v>100017311</v>
      </c>
      <c r="B3157" s="1" t="s">
        <v>587</v>
      </c>
      <c r="C3157" s="1" t="s">
        <v>4866</v>
      </c>
      <c r="D3157" s="1" t="s">
        <v>5477</v>
      </c>
      <c r="E3157" s="1" t="s">
        <v>11</v>
      </c>
      <c r="F3157" s="1" t="s">
        <v>12</v>
      </c>
      <c r="G3157" s="1" t="s">
        <v>6054</v>
      </c>
      <c r="H3157" s="1">
        <v>100017309</v>
      </c>
      <c r="I3157" s="1">
        <v>3</v>
      </c>
      <c r="J3157" s="1" t="s">
        <v>5476</v>
      </c>
      <c r="K3157" s="1" t="s">
        <v>3759</v>
      </c>
      <c r="L3157" s="1" t="s">
        <v>39</v>
      </c>
      <c r="M3157" s="1" t="s">
        <v>9</v>
      </c>
    </row>
    <row r="3158" spans="1:13">
      <c r="A3158" s="1">
        <v>100017312</v>
      </c>
      <c r="B3158" s="1" t="s">
        <v>587</v>
      </c>
      <c r="C3158" s="1" t="s">
        <v>4866</v>
      </c>
      <c r="D3158" s="1" t="s">
        <v>5478</v>
      </c>
      <c r="E3158" s="1" t="s">
        <v>27</v>
      </c>
      <c r="F3158" s="1" t="s">
        <v>18</v>
      </c>
      <c r="G3158" s="1" t="s">
        <v>6054</v>
      </c>
      <c r="H3158" s="1">
        <v>100017309</v>
      </c>
      <c r="I3158" s="1">
        <v>3</v>
      </c>
      <c r="J3158" s="1" t="s">
        <v>5476</v>
      </c>
      <c r="K3158" s="1" t="s">
        <v>3759</v>
      </c>
      <c r="L3158" s="1" t="s">
        <v>39</v>
      </c>
      <c r="M3158" s="1" t="s">
        <v>9</v>
      </c>
    </row>
    <row r="3159" spans="1:13">
      <c r="A3159" s="1">
        <v>100017316</v>
      </c>
      <c r="B3159" s="1" t="s">
        <v>2314</v>
      </c>
      <c r="C3159" s="1" t="s">
        <v>2313</v>
      </c>
      <c r="D3159" s="1" t="s">
        <v>5479</v>
      </c>
      <c r="E3159" s="1" t="s">
        <v>20</v>
      </c>
      <c r="F3159" s="1" t="s">
        <v>72</v>
      </c>
      <c r="G3159" s="1" t="s">
        <v>6054</v>
      </c>
      <c r="H3159" s="1">
        <v>100017509</v>
      </c>
      <c r="I3159" s="1">
        <v>3</v>
      </c>
      <c r="J3159" s="1" t="s">
        <v>5480</v>
      </c>
      <c r="K3159" s="1" t="s">
        <v>3756</v>
      </c>
      <c r="L3159" s="1" t="s">
        <v>15</v>
      </c>
      <c r="M3159" s="1" t="s">
        <v>339</v>
      </c>
    </row>
    <row r="3160" spans="1:13">
      <c r="A3160" s="1">
        <v>100017334</v>
      </c>
      <c r="B3160" s="1" t="s">
        <v>6</v>
      </c>
      <c r="C3160" s="1" t="s">
        <v>520</v>
      </c>
      <c r="D3160" s="1" t="s">
        <v>150</v>
      </c>
      <c r="E3160" s="1" t="s">
        <v>11</v>
      </c>
      <c r="F3160" s="1" t="s">
        <v>12</v>
      </c>
      <c r="G3160" s="1" t="s">
        <v>6053</v>
      </c>
      <c r="H3160" s="1">
        <v>100017334</v>
      </c>
      <c r="I3160" s="1">
        <v>1</v>
      </c>
      <c r="J3160" s="1" t="s">
        <v>565</v>
      </c>
      <c r="K3160" s="1" t="s">
        <v>5481</v>
      </c>
      <c r="L3160" s="1" t="s">
        <v>44</v>
      </c>
      <c r="M3160" s="1" t="s">
        <v>9</v>
      </c>
    </row>
    <row r="3161" spans="1:13">
      <c r="A3161" s="1">
        <v>100017335</v>
      </c>
      <c r="B3161" s="1" t="s">
        <v>587</v>
      </c>
      <c r="C3161" s="1" t="s">
        <v>5189</v>
      </c>
      <c r="D3161" s="1" t="s">
        <v>5427</v>
      </c>
      <c r="E3161" s="1" t="s">
        <v>2</v>
      </c>
      <c r="F3161" s="1" t="s">
        <v>670</v>
      </c>
      <c r="G3161" s="1" t="s">
        <v>6054</v>
      </c>
      <c r="H3161" s="1">
        <v>100017536</v>
      </c>
      <c r="I3161" s="1">
        <v>5</v>
      </c>
      <c r="J3161" s="1" t="s">
        <v>5482</v>
      </c>
      <c r="K3161" s="1" t="s">
        <v>4700</v>
      </c>
      <c r="L3161" s="1" t="s">
        <v>8</v>
      </c>
      <c r="M3161" s="1" t="s">
        <v>9</v>
      </c>
    </row>
    <row r="3162" spans="1:13">
      <c r="A3162" s="1">
        <v>100017338</v>
      </c>
      <c r="B3162" s="1" t="s">
        <v>587</v>
      </c>
      <c r="C3162" s="1" t="s">
        <v>4985</v>
      </c>
      <c r="D3162" s="1" t="s">
        <v>5483</v>
      </c>
      <c r="E3162" s="1" t="s">
        <v>2</v>
      </c>
      <c r="F3162" s="1" t="s">
        <v>41</v>
      </c>
      <c r="G3162" s="1" t="s">
        <v>6054</v>
      </c>
      <c r="H3162" s="1">
        <v>100017534</v>
      </c>
      <c r="I3162" s="1">
        <v>6</v>
      </c>
      <c r="J3162" s="1" t="s">
        <v>5027</v>
      </c>
      <c r="K3162" s="1" t="s">
        <v>4700</v>
      </c>
      <c r="L3162" s="1" t="s">
        <v>8</v>
      </c>
      <c r="M3162" s="1" t="s">
        <v>9</v>
      </c>
    </row>
    <row r="3163" spans="1:13">
      <c r="A3163" s="1">
        <v>100017339</v>
      </c>
      <c r="B3163" s="1" t="s">
        <v>587</v>
      </c>
      <c r="C3163" s="1" t="s">
        <v>4630</v>
      </c>
      <c r="D3163" s="1" t="s">
        <v>5411</v>
      </c>
      <c r="E3163" s="1" t="s">
        <v>20</v>
      </c>
      <c r="F3163" s="1" t="s">
        <v>72</v>
      </c>
      <c r="G3163" s="1" t="s">
        <v>6054</v>
      </c>
      <c r="H3163" s="1">
        <v>100014978</v>
      </c>
      <c r="I3163" s="1">
        <v>4</v>
      </c>
      <c r="J3163" s="1" t="s">
        <v>5484</v>
      </c>
      <c r="K3163" s="1" t="s">
        <v>4702</v>
      </c>
      <c r="L3163" s="1" t="s">
        <v>15</v>
      </c>
      <c r="M3163" s="1" t="s">
        <v>9</v>
      </c>
    </row>
    <row r="3164" spans="1:13">
      <c r="A3164" s="1">
        <v>100017351</v>
      </c>
      <c r="B3164" s="1" t="s">
        <v>1138</v>
      </c>
      <c r="C3164" s="1" t="s">
        <v>3675</v>
      </c>
      <c r="D3164" s="1" t="s">
        <v>5485</v>
      </c>
      <c r="E3164" s="1" t="s">
        <v>5474</v>
      </c>
      <c r="F3164" s="1" t="s">
        <v>5475</v>
      </c>
      <c r="G3164" s="1" t="s">
        <v>6053</v>
      </c>
      <c r="H3164" s="1">
        <v>100017351</v>
      </c>
      <c r="I3164" s="1">
        <v>2</v>
      </c>
      <c r="J3164" s="1" t="s">
        <v>3690</v>
      </c>
      <c r="K3164" s="1" t="s">
        <v>3687</v>
      </c>
      <c r="L3164" s="1" t="s">
        <v>44</v>
      </c>
      <c r="M3164" s="1" t="s">
        <v>16</v>
      </c>
    </row>
    <row r="3165" spans="1:13">
      <c r="A3165" s="1">
        <v>100017353</v>
      </c>
      <c r="B3165" s="1" t="s">
        <v>1138</v>
      </c>
      <c r="C3165" s="1" t="s">
        <v>3642</v>
      </c>
      <c r="D3165" s="1" t="s">
        <v>5486</v>
      </c>
      <c r="E3165" s="1" t="s">
        <v>2</v>
      </c>
      <c r="F3165" s="1" t="s">
        <v>3656</v>
      </c>
      <c r="G3165" s="1" t="s">
        <v>6054</v>
      </c>
      <c r="H3165" s="1">
        <v>100017480</v>
      </c>
      <c r="I3165" s="1">
        <v>8</v>
      </c>
      <c r="J3165" s="1" t="s">
        <v>5487</v>
      </c>
      <c r="K3165" s="1" t="s">
        <v>3036</v>
      </c>
      <c r="L3165" s="1" t="s">
        <v>8</v>
      </c>
      <c r="M3165" s="1" t="s">
        <v>9</v>
      </c>
    </row>
    <row r="3166" spans="1:13">
      <c r="A3166" s="1">
        <v>100017362</v>
      </c>
      <c r="B3166" s="1" t="s">
        <v>1138</v>
      </c>
      <c r="C3166" s="1" t="s">
        <v>3675</v>
      </c>
      <c r="D3166" s="1" t="s">
        <v>1140</v>
      </c>
      <c r="E3166" s="1" t="s">
        <v>2</v>
      </c>
      <c r="F3166" s="1" t="s">
        <v>46</v>
      </c>
      <c r="G3166" s="1" t="s">
        <v>6054</v>
      </c>
      <c r="H3166" s="1">
        <v>100011205</v>
      </c>
      <c r="I3166" s="1">
        <v>2</v>
      </c>
      <c r="J3166" s="1" t="s">
        <v>5488</v>
      </c>
      <c r="K3166" s="1" t="s">
        <v>3036</v>
      </c>
      <c r="L3166" s="1" t="s">
        <v>8</v>
      </c>
      <c r="M3166" s="1" t="s">
        <v>9</v>
      </c>
    </row>
    <row r="3167" spans="1:13">
      <c r="A3167" s="1">
        <v>100017364</v>
      </c>
      <c r="B3167" s="1" t="s">
        <v>1138</v>
      </c>
      <c r="C3167" s="1" t="s">
        <v>3205</v>
      </c>
      <c r="D3167" s="1" t="s">
        <v>5489</v>
      </c>
      <c r="E3167" s="1" t="s">
        <v>2</v>
      </c>
      <c r="F3167" s="1" t="s">
        <v>289</v>
      </c>
      <c r="G3167" s="1" t="s">
        <v>6054</v>
      </c>
      <c r="H3167" s="1">
        <v>100009827</v>
      </c>
      <c r="I3167" s="1">
        <v>2</v>
      </c>
      <c r="J3167" s="1" t="s">
        <v>3212</v>
      </c>
      <c r="K3167" s="1" t="s">
        <v>3036</v>
      </c>
      <c r="L3167" s="1" t="s">
        <v>8</v>
      </c>
      <c r="M3167" s="1" t="s">
        <v>9</v>
      </c>
    </row>
    <row r="3168" spans="1:13">
      <c r="A3168" s="1">
        <v>100017366</v>
      </c>
      <c r="B3168" s="1" t="s">
        <v>1138</v>
      </c>
      <c r="C3168" s="1" t="s">
        <v>3258</v>
      </c>
      <c r="D3168" s="1" t="s">
        <v>5490</v>
      </c>
      <c r="E3168" s="1" t="s">
        <v>2</v>
      </c>
      <c r="F3168" s="1" t="s">
        <v>670</v>
      </c>
      <c r="G3168" s="1" t="s">
        <v>6054</v>
      </c>
      <c r="H3168" s="1">
        <v>100010015</v>
      </c>
      <c r="I3168" s="1">
        <v>2</v>
      </c>
      <c r="J3168" s="1" t="s">
        <v>5491</v>
      </c>
      <c r="K3168" s="1" t="s">
        <v>3036</v>
      </c>
      <c r="L3168" s="1" t="s">
        <v>8</v>
      </c>
      <c r="M3168" s="1" t="s">
        <v>9</v>
      </c>
    </row>
    <row r="3169" spans="1:13">
      <c r="A3169" s="1">
        <v>100017368</v>
      </c>
      <c r="B3169" s="1" t="s">
        <v>1138</v>
      </c>
      <c r="C3169" s="1" t="s">
        <v>3258</v>
      </c>
      <c r="D3169" s="1" t="s">
        <v>1140</v>
      </c>
      <c r="E3169" s="1" t="s">
        <v>2</v>
      </c>
      <c r="F3169" s="1" t="s">
        <v>46</v>
      </c>
      <c r="G3169" s="1" t="s">
        <v>6054</v>
      </c>
      <c r="H3169" s="1">
        <v>100010118</v>
      </c>
      <c r="I3169" s="1">
        <v>4</v>
      </c>
      <c r="J3169" s="1" t="s">
        <v>3296</v>
      </c>
      <c r="K3169" s="1" t="s">
        <v>3036</v>
      </c>
      <c r="L3169" s="1" t="s">
        <v>8</v>
      </c>
      <c r="M3169" s="1" t="s">
        <v>9</v>
      </c>
    </row>
    <row r="3170" spans="1:13">
      <c r="A3170" s="1">
        <v>100017369</v>
      </c>
      <c r="B3170" s="1" t="s">
        <v>1138</v>
      </c>
      <c r="C3170" s="1" t="s">
        <v>3258</v>
      </c>
      <c r="D3170" s="1" t="s">
        <v>1140</v>
      </c>
      <c r="E3170" s="1" t="s">
        <v>2</v>
      </c>
      <c r="F3170" s="1" t="s">
        <v>46</v>
      </c>
      <c r="G3170" s="1" t="s">
        <v>6054</v>
      </c>
      <c r="H3170" s="1">
        <v>100010118</v>
      </c>
      <c r="I3170" s="1">
        <v>4</v>
      </c>
      <c r="J3170" s="1" t="s">
        <v>5492</v>
      </c>
      <c r="K3170" s="1" t="s">
        <v>3036</v>
      </c>
      <c r="L3170" s="1" t="s">
        <v>8</v>
      </c>
      <c r="M3170" s="1" t="s">
        <v>16</v>
      </c>
    </row>
    <row r="3171" spans="1:13">
      <c r="A3171" s="1">
        <v>100017373</v>
      </c>
      <c r="B3171" s="1" t="s">
        <v>6</v>
      </c>
      <c r="C3171" s="1" t="s">
        <v>5</v>
      </c>
      <c r="D3171" s="1" t="s">
        <v>5493</v>
      </c>
      <c r="E3171" s="1" t="s">
        <v>5474</v>
      </c>
      <c r="F3171" s="1" t="s">
        <v>5475</v>
      </c>
      <c r="G3171" s="1" t="s">
        <v>6053</v>
      </c>
      <c r="H3171" s="1">
        <v>100017373</v>
      </c>
      <c r="I3171" s="1">
        <v>3</v>
      </c>
      <c r="J3171" s="1" t="s">
        <v>67</v>
      </c>
      <c r="K3171" s="1" t="s">
        <v>68</v>
      </c>
      <c r="L3171" s="1" t="s">
        <v>44</v>
      </c>
      <c r="M3171" s="1" t="s">
        <v>69</v>
      </c>
    </row>
    <row r="3172" spans="1:13">
      <c r="A3172" s="1">
        <v>100017374</v>
      </c>
      <c r="B3172" s="1" t="s">
        <v>6</v>
      </c>
      <c r="C3172" s="1" t="s">
        <v>83</v>
      </c>
      <c r="D3172" s="1" t="s">
        <v>5475</v>
      </c>
      <c r="E3172" s="1" t="s">
        <v>5474</v>
      </c>
      <c r="F3172" s="1" t="s">
        <v>5475</v>
      </c>
      <c r="G3172" s="1" t="s">
        <v>6053</v>
      </c>
      <c r="H3172" s="1">
        <v>100017374</v>
      </c>
      <c r="I3172" s="1">
        <v>3</v>
      </c>
      <c r="J3172" s="1" t="s">
        <v>160</v>
      </c>
      <c r="K3172" s="1" t="s">
        <v>14</v>
      </c>
      <c r="L3172" s="1" t="s">
        <v>15</v>
      </c>
      <c r="M3172" s="1" t="s">
        <v>9</v>
      </c>
    </row>
    <row r="3173" spans="1:13">
      <c r="A3173" s="1">
        <v>100017375</v>
      </c>
      <c r="B3173" s="1" t="s">
        <v>6</v>
      </c>
      <c r="C3173" s="1" t="s">
        <v>83</v>
      </c>
      <c r="D3173" s="1" t="s">
        <v>5475</v>
      </c>
      <c r="E3173" s="1" t="s">
        <v>5474</v>
      </c>
      <c r="F3173" s="1" t="s">
        <v>5475</v>
      </c>
      <c r="G3173" s="1" t="s">
        <v>6053</v>
      </c>
      <c r="H3173" s="1">
        <v>100017375</v>
      </c>
      <c r="I3173" s="1">
        <v>5</v>
      </c>
      <c r="J3173" s="1" t="s">
        <v>142</v>
      </c>
      <c r="K3173" s="1" t="s">
        <v>7</v>
      </c>
      <c r="L3173" s="1" t="s">
        <v>8</v>
      </c>
      <c r="M3173" s="1" t="s">
        <v>9</v>
      </c>
    </row>
    <row r="3174" spans="1:13">
      <c r="A3174" s="1">
        <v>100017376</v>
      </c>
      <c r="B3174" s="1" t="s">
        <v>6</v>
      </c>
      <c r="C3174" s="1" t="s">
        <v>83</v>
      </c>
      <c r="D3174" s="1" t="s">
        <v>5494</v>
      </c>
      <c r="E3174" s="1" t="s">
        <v>5474</v>
      </c>
      <c r="F3174" s="1" t="s">
        <v>5475</v>
      </c>
      <c r="G3174" s="1" t="s">
        <v>6053</v>
      </c>
      <c r="H3174" s="1">
        <v>100017376</v>
      </c>
      <c r="I3174" s="1">
        <v>3</v>
      </c>
      <c r="J3174" s="1" t="s">
        <v>108</v>
      </c>
      <c r="K3174" s="1" t="s">
        <v>74</v>
      </c>
      <c r="L3174" s="1" t="s">
        <v>39</v>
      </c>
      <c r="M3174" s="1" t="s">
        <v>9</v>
      </c>
    </row>
    <row r="3175" spans="1:13">
      <c r="A3175" s="1">
        <v>100017377</v>
      </c>
      <c r="B3175" s="1" t="s">
        <v>6</v>
      </c>
      <c r="C3175" s="1" t="s">
        <v>178</v>
      </c>
      <c r="D3175" s="1" t="s">
        <v>5495</v>
      </c>
      <c r="E3175" s="1" t="s">
        <v>5474</v>
      </c>
      <c r="F3175" s="1" t="s">
        <v>5475</v>
      </c>
      <c r="G3175" s="1" t="s">
        <v>6053</v>
      </c>
      <c r="H3175" s="1">
        <v>100017377</v>
      </c>
      <c r="I3175" s="1">
        <v>6</v>
      </c>
      <c r="J3175" s="1" t="s">
        <v>184</v>
      </c>
      <c r="K3175" s="1" t="s">
        <v>7</v>
      </c>
      <c r="L3175" s="1" t="s">
        <v>8</v>
      </c>
      <c r="M3175" s="1" t="s">
        <v>9</v>
      </c>
    </row>
    <row r="3176" spans="1:13">
      <c r="A3176" s="1">
        <v>100017378</v>
      </c>
      <c r="B3176" s="1" t="s">
        <v>6</v>
      </c>
      <c r="C3176" s="1" t="s">
        <v>178</v>
      </c>
      <c r="D3176" s="1" t="s">
        <v>5496</v>
      </c>
      <c r="E3176" s="1" t="s">
        <v>5474</v>
      </c>
      <c r="F3176" s="1" t="s">
        <v>5475</v>
      </c>
      <c r="G3176" s="1" t="s">
        <v>6053</v>
      </c>
      <c r="H3176" s="1">
        <v>100017378</v>
      </c>
      <c r="I3176" s="1">
        <v>3</v>
      </c>
      <c r="J3176" s="1" t="s">
        <v>226</v>
      </c>
      <c r="K3176" s="1" t="s">
        <v>227</v>
      </c>
      <c r="L3176" s="1" t="s">
        <v>39</v>
      </c>
      <c r="M3176" s="1" t="s">
        <v>9</v>
      </c>
    </row>
    <row r="3177" spans="1:13">
      <c r="A3177" s="1">
        <v>100017379</v>
      </c>
      <c r="B3177" s="1" t="s">
        <v>6</v>
      </c>
      <c r="C3177" s="1" t="s">
        <v>254</v>
      </c>
      <c r="D3177" s="1" t="s">
        <v>5497</v>
      </c>
      <c r="E3177" s="1" t="s">
        <v>5474</v>
      </c>
      <c r="F3177" s="1" t="s">
        <v>5475</v>
      </c>
      <c r="G3177" s="1" t="s">
        <v>6053</v>
      </c>
      <c r="H3177" s="1">
        <v>100017379</v>
      </c>
      <c r="I3177" s="1">
        <v>4</v>
      </c>
      <c r="J3177" s="1" t="s">
        <v>297</v>
      </c>
      <c r="K3177" s="1" t="s">
        <v>74</v>
      </c>
      <c r="L3177" s="1" t="s">
        <v>39</v>
      </c>
      <c r="M3177" s="1" t="s">
        <v>9</v>
      </c>
    </row>
    <row r="3178" spans="1:13">
      <c r="A3178" s="1">
        <v>100017380</v>
      </c>
      <c r="B3178" s="1" t="s">
        <v>6</v>
      </c>
      <c r="C3178" s="1" t="s">
        <v>254</v>
      </c>
      <c r="D3178" s="1" t="s">
        <v>5498</v>
      </c>
      <c r="E3178" s="1" t="s">
        <v>5474</v>
      </c>
      <c r="F3178" s="1" t="s">
        <v>5475</v>
      </c>
      <c r="G3178" s="1" t="s">
        <v>6053</v>
      </c>
      <c r="H3178" s="1">
        <v>100017380</v>
      </c>
      <c r="I3178" s="1">
        <v>3</v>
      </c>
      <c r="J3178" s="1" t="s">
        <v>278</v>
      </c>
      <c r="K3178" s="1" t="s">
        <v>281</v>
      </c>
      <c r="L3178" s="1" t="s">
        <v>44</v>
      </c>
      <c r="M3178" s="1" t="s">
        <v>9</v>
      </c>
    </row>
    <row r="3179" spans="1:13">
      <c r="A3179" s="1">
        <v>100017381</v>
      </c>
      <c r="B3179" s="1" t="s">
        <v>6</v>
      </c>
      <c r="C3179" s="1" t="s">
        <v>254</v>
      </c>
      <c r="D3179" s="1" t="s">
        <v>5475</v>
      </c>
      <c r="E3179" s="1" t="s">
        <v>5474</v>
      </c>
      <c r="F3179" s="1" t="s">
        <v>5475</v>
      </c>
      <c r="G3179" s="1" t="s">
        <v>6053</v>
      </c>
      <c r="H3179" s="1">
        <v>100017381</v>
      </c>
      <c r="I3179" s="1">
        <v>4</v>
      </c>
      <c r="J3179" s="1" t="s">
        <v>316</v>
      </c>
      <c r="K3179" s="1" t="s">
        <v>7</v>
      </c>
      <c r="L3179" s="1" t="s">
        <v>8</v>
      </c>
      <c r="M3179" s="1" t="s">
        <v>9</v>
      </c>
    </row>
    <row r="3180" spans="1:13">
      <c r="A3180" s="1">
        <v>100017382</v>
      </c>
      <c r="B3180" s="1" t="s">
        <v>6</v>
      </c>
      <c r="C3180" s="1" t="s">
        <v>254</v>
      </c>
      <c r="D3180" s="1" t="s">
        <v>5475</v>
      </c>
      <c r="E3180" s="1" t="s">
        <v>5474</v>
      </c>
      <c r="F3180" s="1" t="s">
        <v>5475</v>
      </c>
      <c r="G3180" s="1" t="s">
        <v>6053</v>
      </c>
      <c r="H3180" s="1">
        <v>100017382</v>
      </c>
      <c r="I3180" s="1">
        <v>4</v>
      </c>
      <c r="J3180" s="1" t="s">
        <v>326</v>
      </c>
      <c r="K3180" s="1" t="s">
        <v>295</v>
      </c>
      <c r="L3180" s="1" t="s">
        <v>32</v>
      </c>
      <c r="M3180" s="1" t="s">
        <v>9</v>
      </c>
    </row>
    <row r="3181" spans="1:13">
      <c r="A3181" s="1">
        <v>100017383</v>
      </c>
      <c r="B3181" s="1" t="s">
        <v>6</v>
      </c>
      <c r="C3181" s="1" t="s">
        <v>254</v>
      </c>
      <c r="D3181" s="1" t="s">
        <v>5475</v>
      </c>
      <c r="E3181" s="1" t="s">
        <v>5474</v>
      </c>
      <c r="F3181" s="1" t="s">
        <v>5475</v>
      </c>
      <c r="G3181" s="1" t="s">
        <v>6053</v>
      </c>
      <c r="H3181" s="1">
        <v>100017383</v>
      </c>
      <c r="I3181" s="1">
        <v>3</v>
      </c>
      <c r="J3181" s="1" t="s">
        <v>290</v>
      </c>
      <c r="K3181" s="1" t="s">
        <v>7</v>
      </c>
      <c r="L3181" s="1" t="s">
        <v>8</v>
      </c>
      <c r="M3181" s="1" t="s">
        <v>16</v>
      </c>
    </row>
    <row r="3182" spans="1:13">
      <c r="A3182" s="1">
        <v>100017384</v>
      </c>
      <c r="B3182" s="1" t="s">
        <v>6</v>
      </c>
      <c r="C3182" s="1" t="s">
        <v>254</v>
      </c>
      <c r="D3182" s="1" t="s">
        <v>5499</v>
      </c>
      <c r="E3182" s="1" t="s">
        <v>5474</v>
      </c>
      <c r="F3182" s="1" t="s">
        <v>5475</v>
      </c>
      <c r="G3182" s="1" t="s">
        <v>6053</v>
      </c>
      <c r="H3182" s="1">
        <v>100017384</v>
      </c>
      <c r="I3182" s="1">
        <v>3</v>
      </c>
      <c r="J3182" s="1" t="s">
        <v>323</v>
      </c>
      <c r="K3182" s="1" t="s">
        <v>7</v>
      </c>
      <c r="L3182" s="1" t="s">
        <v>8</v>
      </c>
      <c r="M3182" s="1" t="s">
        <v>9</v>
      </c>
    </row>
    <row r="3183" spans="1:13">
      <c r="A3183" s="1">
        <v>100017385</v>
      </c>
      <c r="B3183" s="1" t="s">
        <v>6</v>
      </c>
      <c r="C3183" s="1" t="s">
        <v>254</v>
      </c>
      <c r="D3183" s="1" t="s">
        <v>5475</v>
      </c>
      <c r="E3183" s="1" t="s">
        <v>5474</v>
      </c>
      <c r="F3183" s="1" t="s">
        <v>5475</v>
      </c>
      <c r="G3183" s="1" t="s">
        <v>6053</v>
      </c>
      <c r="H3183" s="1">
        <v>100017385</v>
      </c>
      <c r="I3183" s="1">
        <v>4</v>
      </c>
      <c r="J3183" s="1" t="s">
        <v>278</v>
      </c>
      <c r="K3183" s="1" t="s">
        <v>7</v>
      </c>
      <c r="L3183" s="1" t="s">
        <v>8</v>
      </c>
      <c r="M3183" s="1" t="s">
        <v>9</v>
      </c>
    </row>
    <row r="3184" spans="1:13">
      <c r="A3184" s="1">
        <v>100017387</v>
      </c>
      <c r="B3184" s="1" t="s">
        <v>6</v>
      </c>
      <c r="C3184" s="1" t="s">
        <v>242</v>
      </c>
      <c r="D3184" s="1" t="s">
        <v>5500</v>
      </c>
      <c r="E3184" s="1" t="s">
        <v>5474</v>
      </c>
      <c r="F3184" s="1" t="s">
        <v>5475</v>
      </c>
      <c r="G3184" s="1" t="s">
        <v>6053</v>
      </c>
      <c r="H3184" s="1">
        <v>100017387</v>
      </c>
      <c r="I3184" s="1">
        <v>3</v>
      </c>
      <c r="J3184" s="1" t="s">
        <v>358</v>
      </c>
      <c r="K3184" s="1" t="s">
        <v>74</v>
      </c>
      <c r="L3184" s="1" t="s">
        <v>39</v>
      </c>
      <c r="M3184" s="1" t="s">
        <v>9</v>
      </c>
    </row>
    <row r="3185" spans="1:13">
      <c r="A3185" s="1">
        <v>100017388</v>
      </c>
      <c r="B3185" s="1" t="s">
        <v>6</v>
      </c>
      <c r="C3185" s="1" t="s">
        <v>405</v>
      </c>
      <c r="D3185" s="1" t="s">
        <v>5475</v>
      </c>
      <c r="E3185" s="1" t="s">
        <v>5474</v>
      </c>
      <c r="F3185" s="1" t="s">
        <v>5475</v>
      </c>
      <c r="G3185" s="1" t="s">
        <v>6053</v>
      </c>
      <c r="H3185" s="1">
        <v>100017388</v>
      </c>
      <c r="I3185" s="1">
        <v>3</v>
      </c>
      <c r="J3185" s="1" t="s">
        <v>425</v>
      </c>
      <c r="K3185" s="1" t="s">
        <v>7</v>
      </c>
      <c r="L3185" s="1" t="s">
        <v>8</v>
      </c>
      <c r="M3185" s="1" t="s">
        <v>9</v>
      </c>
    </row>
    <row r="3186" spans="1:13">
      <c r="A3186" s="1">
        <v>100017389</v>
      </c>
      <c r="B3186" s="1" t="s">
        <v>6</v>
      </c>
      <c r="C3186" s="1" t="s">
        <v>405</v>
      </c>
      <c r="D3186" s="1" t="s">
        <v>5501</v>
      </c>
      <c r="E3186" s="1" t="s">
        <v>5474</v>
      </c>
      <c r="F3186" s="1" t="s">
        <v>5475</v>
      </c>
      <c r="G3186" s="1" t="s">
        <v>6053</v>
      </c>
      <c r="H3186" s="1">
        <v>100017389</v>
      </c>
      <c r="I3186" s="1">
        <v>3</v>
      </c>
      <c r="J3186" s="1" t="s">
        <v>423</v>
      </c>
      <c r="K3186" s="1" t="s">
        <v>74</v>
      </c>
      <c r="L3186" s="1" t="s">
        <v>39</v>
      </c>
      <c r="M3186" s="1" t="s">
        <v>69</v>
      </c>
    </row>
    <row r="3187" spans="1:13">
      <c r="A3187" s="1">
        <v>100017390</v>
      </c>
      <c r="B3187" s="1" t="s">
        <v>6</v>
      </c>
      <c r="C3187" s="1" t="s">
        <v>469</v>
      </c>
      <c r="D3187" s="1" t="s">
        <v>5475</v>
      </c>
      <c r="E3187" s="1" t="s">
        <v>5474</v>
      </c>
      <c r="F3187" s="1" t="s">
        <v>5475</v>
      </c>
      <c r="G3187" s="1" t="s">
        <v>6053</v>
      </c>
      <c r="H3187" s="1">
        <v>100017390</v>
      </c>
      <c r="I3187" s="1">
        <v>4</v>
      </c>
      <c r="J3187" s="1" t="s">
        <v>497</v>
      </c>
      <c r="K3187" s="1" t="s">
        <v>7</v>
      </c>
      <c r="L3187" s="1" t="s">
        <v>8</v>
      </c>
      <c r="M3187" s="1" t="s">
        <v>9</v>
      </c>
    </row>
    <row r="3188" spans="1:13">
      <c r="A3188" s="1">
        <v>100017391</v>
      </c>
      <c r="B3188" s="1" t="s">
        <v>6</v>
      </c>
      <c r="C3188" s="1" t="s">
        <v>520</v>
      </c>
      <c r="D3188" s="1" t="s">
        <v>5502</v>
      </c>
      <c r="E3188" s="1" t="s">
        <v>5474</v>
      </c>
      <c r="F3188" s="1" t="s">
        <v>5475</v>
      </c>
      <c r="G3188" s="1" t="s">
        <v>6053</v>
      </c>
      <c r="H3188" s="1">
        <v>100017391</v>
      </c>
      <c r="I3188" s="1">
        <v>2</v>
      </c>
      <c r="J3188" s="1" t="s">
        <v>569</v>
      </c>
      <c r="K3188" s="1" t="s">
        <v>14</v>
      </c>
      <c r="L3188" s="1" t="s">
        <v>15</v>
      </c>
      <c r="M3188" s="1" t="s">
        <v>9</v>
      </c>
    </row>
    <row r="3189" spans="1:13">
      <c r="A3189" s="1">
        <v>100017392</v>
      </c>
      <c r="B3189" s="1" t="s">
        <v>6</v>
      </c>
      <c r="C3189" s="1" t="s">
        <v>520</v>
      </c>
      <c r="D3189" s="1" t="s">
        <v>5475</v>
      </c>
      <c r="E3189" s="1" t="s">
        <v>5474</v>
      </c>
      <c r="F3189" s="1" t="s">
        <v>5475</v>
      </c>
      <c r="G3189" s="1" t="s">
        <v>6053</v>
      </c>
      <c r="H3189" s="1">
        <v>100017392</v>
      </c>
      <c r="I3189" s="1">
        <v>3</v>
      </c>
      <c r="J3189" s="1" t="s">
        <v>578</v>
      </c>
      <c r="K3189" s="1" t="s">
        <v>7</v>
      </c>
      <c r="L3189" s="1" t="s">
        <v>8</v>
      </c>
      <c r="M3189" s="1" t="s">
        <v>9</v>
      </c>
    </row>
    <row r="3190" spans="1:13">
      <c r="A3190" s="1">
        <v>100017393</v>
      </c>
      <c r="B3190" s="1" t="s">
        <v>6</v>
      </c>
      <c r="C3190" s="1" t="s">
        <v>520</v>
      </c>
      <c r="D3190" s="1" t="s">
        <v>5475</v>
      </c>
      <c r="E3190" s="1" t="s">
        <v>5474</v>
      </c>
      <c r="F3190" s="1" t="s">
        <v>5475</v>
      </c>
      <c r="G3190" s="1" t="s">
        <v>6053</v>
      </c>
      <c r="H3190" s="1">
        <v>100017393</v>
      </c>
      <c r="I3190" s="1">
        <v>3</v>
      </c>
      <c r="J3190" s="1" t="s">
        <v>544</v>
      </c>
      <c r="K3190" s="1" t="s">
        <v>14</v>
      </c>
      <c r="L3190" s="1" t="s">
        <v>15</v>
      </c>
      <c r="M3190" s="1" t="s">
        <v>9</v>
      </c>
    </row>
    <row r="3191" spans="1:13">
      <c r="A3191" s="1">
        <v>100017394</v>
      </c>
      <c r="B3191" s="1" t="s">
        <v>591</v>
      </c>
      <c r="C3191" s="1" t="s">
        <v>590</v>
      </c>
      <c r="D3191" s="1" t="s">
        <v>5475</v>
      </c>
      <c r="E3191" s="1" t="s">
        <v>5474</v>
      </c>
      <c r="F3191" s="1" t="s">
        <v>5475</v>
      </c>
      <c r="G3191" s="1" t="s">
        <v>6053</v>
      </c>
      <c r="H3191" s="1">
        <v>100017394</v>
      </c>
      <c r="I3191" s="1">
        <v>3</v>
      </c>
      <c r="J3191" s="1" t="s">
        <v>671</v>
      </c>
      <c r="K3191" s="1" t="s">
        <v>595</v>
      </c>
      <c r="L3191" s="1" t="s">
        <v>8</v>
      </c>
      <c r="M3191" s="1" t="s">
        <v>9</v>
      </c>
    </row>
    <row r="3192" spans="1:13">
      <c r="A3192" s="1">
        <v>100017395</v>
      </c>
      <c r="B3192" s="1" t="s">
        <v>591</v>
      </c>
      <c r="C3192" s="1" t="s">
        <v>590</v>
      </c>
      <c r="D3192" s="1" t="s">
        <v>5475</v>
      </c>
      <c r="E3192" s="1" t="s">
        <v>5474</v>
      </c>
      <c r="F3192" s="1" t="s">
        <v>5475</v>
      </c>
      <c r="G3192" s="1" t="s">
        <v>6053</v>
      </c>
      <c r="H3192" s="1">
        <v>100017395</v>
      </c>
      <c r="I3192" s="1">
        <v>3</v>
      </c>
      <c r="J3192" s="1" t="s">
        <v>611</v>
      </c>
      <c r="K3192" s="1" t="s">
        <v>595</v>
      </c>
      <c r="L3192" s="1" t="s">
        <v>8</v>
      </c>
      <c r="M3192" s="1" t="s">
        <v>9</v>
      </c>
    </row>
    <row r="3193" spans="1:13">
      <c r="A3193" s="1">
        <v>100017396</v>
      </c>
      <c r="B3193" s="1" t="s">
        <v>591</v>
      </c>
      <c r="C3193" s="1" t="s">
        <v>726</v>
      </c>
      <c r="D3193" s="1" t="s">
        <v>5475</v>
      </c>
      <c r="E3193" s="1" t="s">
        <v>5474</v>
      </c>
      <c r="F3193" s="1" t="s">
        <v>5475</v>
      </c>
      <c r="G3193" s="1" t="s">
        <v>6053</v>
      </c>
      <c r="H3193" s="1">
        <v>100017396</v>
      </c>
      <c r="I3193" s="1">
        <v>4</v>
      </c>
      <c r="J3193" s="1" t="s">
        <v>797</v>
      </c>
      <c r="K3193" s="1" t="s">
        <v>595</v>
      </c>
      <c r="L3193" s="1" t="s">
        <v>8</v>
      </c>
      <c r="M3193" s="1" t="s">
        <v>9</v>
      </c>
    </row>
    <row r="3194" spans="1:13">
      <c r="A3194" s="1">
        <v>100017397</v>
      </c>
      <c r="B3194" s="1" t="s">
        <v>591</v>
      </c>
      <c r="C3194" s="1" t="s">
        <v>726</v>
      </c>
      <c r="D3194" s="1" t="s">
        <v>5475</v>
      </c>
      <c r="E3194" s="1" t="s">
        <v>5474</v>
      </c>
      <c r="F3194" s="1" t="s">
        <v>5475</v>
      </c>
      <c r="G3194" s="1" t="s">
        <v>6053</v>
      </c>
      <c r="H3194" s="1">
        <v>100017397</v>
      </c>
      <c r="I3194" s="1">
        <v>2</v>
      </c>
      <c r="J3194" s="1" t="s">
        <v>795</v>
      </c>
      <c r="K3194" s="1" t="s">
        <v>791</v>
      </c>
      <c r="L3194" s="1" t="s">
        <v>32</v>
      </c>
      <c r="M3194" s="1" t="s">
        <v>9</v>
      </c>
    </row>
    <row r="3195" spans="1:13">
      <c r="A3195" s="1">
        <v>100017398</v>
      </c>
      <c r="B3195" s="1" t="s">
        <v>591</v>
      </c>
      <c r="C3195" s="1" t="s">
        <v>828</v>
      </c>
      <c r="D3195" s="1" t="s">
        <v>5475</v>
      </c>
      <c r="E3195" s="1" t="s">
        <v>5474</v>
      </c>
      <c r="F3195" s="1" t="s">
        <v>5475</v>
      </c>
      <c r="G3195" s="1" t="s">
        <v>6053</v>
      </c>
      <c r="H3195" s="1">
        <v>100017398</v>
      </c>
      <c r="I3195" s="1">
        <v>5</v>
      </c>
      <c r="J3195" s="1" t="s">
        <v>843</v>
      </c>
      <c r="K3195" s="1" t="s">
        <v>595</v>
      </c>
      <c r="L3195" s="1" t="s">
        <v>8</v>
      </c>
      <c r="M3195" s="1" t="s">
        <v>9</v>
      </c>
    </row>
    <row r="3196" spans="1:13">
      <c r="A3196" s="1">
        <v>100017399</v>
      </c>
      <c r="B3196" s="1" t="s">
        <v>591</v>
      </c>
      <c r="C3196" s="1" t="s">
        <v>869</v>
      </c>
      <c r="D3196" s="1" t="s">
        <v>5473</v>
      </c>
      <c r="E3196" s="1" t="s">
        <v>5474</v>
      </c>
      <c r="F3196" s="1" t="s">
        <v>5475</v>
      </c>
      <c r="G3196" s="1" t="s">
        <v>6053</v>
      </c>
      <c r="H3196" s="1">
        <v>100017399</v>
      </c>
      <c r="I3196" s="1">
        <v>3</v>
      </c>
      <c r="J3196" s="1" t="s">
        <v>1155</v>
      </c>
      <c r="K3196" s="1" t="s">
        <v>780</v>
      </c>
      <c r="L3196" s="1" t="s">
        <v>39</v>
      </c>
      <c r="M3196" s="1" t="s">
        <v>16</v>
      </c>
    </row>
    <row r="3197" spans="1:13">
      <c r="A3197" s="1">
        <v>100017400</v>
      </c>
      <c r="B3197" s="1" t="s">
        <v>591</v>
      </c>
      <c r="C3197" s="1" t="s">
        <v>869</v>
      </c>
      <c r="D3197" s="1" t="s">
        <v>5475</v>
      </c>
      <c r="E3197" s="1" t="s">
        <v>5474</v>
      </c>
      <c r="F3197" s="1" t="s">
        <v>5475</v>
      </c>
      <c r="G3197" s="1" t="s">
        <v>6053</v>
      </c>
      <c r="H3197" s="1">
        <v>100017400</v>
      </c>
      <c r="I3197" s="1">
        <v>3</v>
      </c>
      <c r="J3197" s="1" t="s">
        <v>1150</v>
      </c>
      <c r="K3197" s="1" t="s">
        <v>595</v>
      </c>
      <c r="L3197" s="1" t="s">
        <v>8</v>
      </c>
      <c r="M3197" s="1" t="s">
        <v>9</v>
      </c>
    </row>
    <row r="3198" spans="1:13">
      <c r="A3198" s="1">
        <v>100017401</v>
      </c>
      <c r="B3198" s="1" t="s">
        <v>591</v>
      </c>
      <c r="C3198" s="1" t="s">
        <v>869</v>
      </c>
      <c r="D3198" s="1" t="s">
        <v>5475</v>
      </c>
      <c r="E3198" s="1" t="s">
        <v>5474</v>
      </c>
      <c r="F3198" s="1" t="s">
        <v>5475</v>
      </c>
      <c r="G3198" s="1" t="s">
        <v>6053</v>
      </c>
      <c r="H3198" s="1">
        <v>100017401</v>
      </c>
      <c r="I3198" s="1">
        <v>5</v>
      </c>
      <c r="J3198" s="1" t="s">
        <v>897</v>
      </c>
      <c r="K3198" s="1" t="s">
        <v>595</v>
      </c>
      <c r="L3198" s="1" t="s">
        <v>8</v>
      </c>
      <c r="M3198" s="1" t="s">
        <v>9</v>
      </c>
    </row>
    <row r="3199" spans="1:13">
      <c r="A3199" s="1">
        <v>100017402</v>
      </c>
      <c r="B3199" s="1" t="s">
        <v>591</v>
      </c>
      <c r="C3199" s="1" t="s">
        <v>921</v>
      </c>
      <c r="D3199" s="1" t="s">
        <v>5475</v>
      </c>
      <c r="E3199" s="1" t="s">
        <v>5474</v>
      </c>
      <c r="F3199" s="1" t="s">
        <v>5475</v>
      </c>
      <c r="G3199" s="1" t="s">
        <v>6053</v>
      </c>
      <c r="H3199" s="1">
        <v>100017402</v>
      </c>
      <c r="I3199" s="1">
        <v>4</v>
      </c>
      <c r="J3199" s="1" t="s">
        <v>953</v>
      </c>
      <c r="K3199" s="1" t="s">
        <v>595</v>
      </c>
      <c r="L3199" s="1" t="s">
        <v>8</v>
      </c>
      <c r="M3199" s="1" t="s">
        <v>9</v>
      </c>
    </row>
    <row r="3200" spans="1:13">
      <c r="A3200" s="1">
        <v>100017403</v>
      </c>
      <c r="B3200" s="1" t="s">
        <v>591</v>
      </c>
      <c r="C3200" s="1" t="s">
        <v>980</v>
      </c>
      <c r="D3200" s="1" t="s">
        <v>5475</v>
      </c>
      <c r="E3200" s="1" t="s">
        <v>5474</v>
      </c>
      <c r="F3200" s="1" t="s">
        <v>5475</v>
      </c>
      <c r="G3200" s="1" t="s">
        <v>6053</v>
      </c>
      <c r="H3200" s="1">
        <v>100017403</v>
      </c>
      <c r="I3200" s="1">
        <v>3</v>
      </c>
      <c r="J3200" s="1" t="s">
        <v>1001</v>
      </c>
      <c r="K3200" s="1" t="s">
        <v>595</v>
      </c>
      <c r="L3200" s="1" t="s">
        <v>8</v>
      </c>
      <c r="M3200" s="1" t="s">
        <v>9</v>
      </c>
    </row>
    <row r="3201" spans="1:13">
      <c r="A3201" s="1">
        <v>100017404</v>
      </c>
      <c r="B3201" s="1" t="s">
        <v>591</v>
      </c>
      <c r="C3201" s="1" t="s">
        <v>1019</v>
      </c>
      <c r="D3201" s="1" t="s">
        <v>5475</v>
      </c>
      <c r="E3201" s="1" t="s">
        <v>5474</v>
      </c>
      <c r="F3201" s="1" t="s">
        <v>5475</v>
      </c>
      <c r="G3201" s="1" t="s">
        <v>6053</v>
      </c>
      <c r="H3201" s="1">
        <v>100017404</v>
      </c>
      <c r="I3201" s="1">
        <v>4</v>
      </c>
      <c r="J3201" s="1" t="s">
        <v>1068</v>
      </c>
      <c r="K3201" s="1" t="s">
        <v>595</v>
      </c>
      <c r="L3201" s="1" t="s">
        <v>8</v>
      </c>
      <c r="M3201" s="1" t="s">
        <v>9</v>
      </c>
    </row>
    <row r="3202" spans="1:13">
      <c r="A3202" s="1">
        <v>100017405</v>
      </c>
      <c r="B3202" s="1" t="s">
        <v>591</v>
      </c>
      <c r="C3202" s="1" t="s">
        <v>1019</v>
      </c>
      <c r="D3202" s="1" t="s">
        <v>5475</v>
      </c>
      <c r="E3202" s="1" t="s">
        <v>5474</v>
      </c>
      <c r="F3202" s="1" t="s">
        <v>5475</v>
      </c>
      <c r="G3202" s="1" t="s">
        <v>6053</v>
      </c>
      <c r="H3202" s="1">
        <v>100017405</v>
      </c>
      <c r="I3202" s="1">
        <v>4</v>
      </c>
      <c r="J3202" s="1" t="s">
        <v>1071</v>
      </c>
      <c r="K3202" s="1" t="s">
        <v>595</v>
      </c>
      <c r="L3202" s="1" t="s">
        <v>8</v>
      </c>
      <c r="M3202" s="1" t="s">
        <v>9</v>
      </c>
    </row>
    <row r="3203" spans="1:13">
      <c r="A3203" s="1">
        <v>100017406</v>
      </c>
      <c r="B3203" s="1" t="s">
        <v>1158</v>
      </c>
      <c r="C3203" s="1" t="s">
        <v>1183</v>
      </c>
      <c r="D3203" s="1" t="s">
        <v>5503</v>
      </c>
      <c r="E3203" s="1" t="s">
        <v>5474</v>
      </c>
      <c r="F3203" s="1" t="s">
        <v>5475</v>
      </c>
      <c r="G3203" s="1" t="s">
        <v>6053</v>
      </c>
      <c r="H3203" s="1">
        <v>100017406</v>
      </c>
      <c r="I3203" s="1">
        <v>4</v>
      </c>
      <c r="J3203" s="1" t="s">
        <v>1214</v>
      </c>
      <c r="K3203" s="1" t="s">
        <v>1215</v>
      </c>
      <c r="L3203" s="1" t="s">
        <v>39</v>
      </c>
      <c r="M3203" s="1" t="s">
        <v>9</v>
      </c>
    </row>
    <row r="3204" spans="1:13">
      <c r="A3204" s="1">
        <v>100017407</v>
      </c>
      <c r="B3204" s="1" t="s">
        <v>1158</v>
      </c>
      <c r="C3204" s="1" t="s">
        <v>1251</v>
      </c>
      <c r="D3204" s="1" t="s">
        <v>5504</v>
      </c>
      <c r="E3204" s="1" t="s">
        <v>5474</v>
      </c>
      <c r="F3204" s="1" t="s">
        <v>5475</v>
      </c>
      <c r="G3204" s="1" t="s">
        <v>6053</v>
      </c>
      <c r="H3204" s="1">
        <v>100017407</v>
      </c>
      <c r="I3204" s="1">
        <v>3</v>
      </c>
      <c r="J3204" s="1" t="s">
        <v>1277</v>
      </c>
      <c r="K3204" s="1" t="s">
        <v>1278</v>
      </c>
      <c r="L3204" s="1" t="s">
        <v>39</v>
      </c>
      <c r="M3204" s="1" t="s">
        <v>16</v>
      </c>
    </row>
    <row r="3205" spans="1:13">
      <c r="A3205" s="1">
        <v>100017408</v>
      </c>
      <c r="B3205" s="1" t="s">
        <v>1158</v>
      </c>
      <c r="C3205" s="1" t="s">
        <v>1251</v>
      </c>
      <c r="D3205" s="1" t="s">
        <v>5475</v>
      </c>
      <c r="E3205" s="1" t="s">
        <v>5474</v>
      </c>
      <c r="F3205" s="1" t="s">
        <v>5475</v>
      </c>
      <c r="G3205" s="1" t="s">
        <v>6053</v>
      </c>
      <c r="H3205" s="1">
        <v>100017408</v>
      </c>
      <c r="I3205" s="1">
        <v>2</v>
      </c>
      <c r="J3205" s="1" t="s">
        <v>1273</v>
      </c>
      <c r="K3205" s="1" t="s">
        <v>1274</v>
      </c>
      <c r="L3205" s="1" t="s">
        <v>32</v>
      </c>
      <c r="M3205" s="1" t="s">
        <v>16</v>
      </c>
    </row>
    <row r="3206" spans="1:13">
      <c r="A3206" s="1">
        <v>100017410</v>
      </c>
      <c r="B3206" s="1" t="s">
        <v>1158</v>
      </c>
      <c r="C3206" s="1" t="s">
        <v>1329</v>
      </c>
      <c r="D3206" s="1" t="s">
        <v>5475</v>
      </c>
      <c r="E3206" s="1" t="s">
        <v>5474</v>
      </c>
      <c r="F3206" s="1" t="s">
        <v>5475</v>
      </c>
      <c r="G3206" s="1" t="s">
        <v>6053</v>
      </c>
      <c r="H3206" s="1">
        <v>100017410</v>
      </c>
      <c r="I3206" s="1">
        <v>4</v>
      </c>
      <c r="J3206" s="1" t="s">
        <v>1356</v>
      </c>
      <c r="K3206" s="1" t="s">
        <v>1166</v>
      </c>
      <c r="L3206" s="1" t="s">
        <v>8</v>
      </c>
      <c r="M3206" s="1" t="s">
        <v>9</v>
      </c>
    </row>
    <row r="3207" spans="1:13">
      <c r="A3207" s="1">
        <v>100017411</v>
      </c>
      <c r="B3207" s="1" t="s">
        <v>1158</v>
      </c>
      <c r="C3207" s="1" t="s">
        <v>1377</v>
      </c>
      <c r="D3207" s="1" t="s">
        <v>5499</v>
      </c>
      <c r="E3207" s="1" t="s">
        <v>5474</v>
      </c>
      <c r="F3207" s="1" t="s">
        <v>5475</v>
      </c>
      <c r="G3207" s="1" t="s">
        <v>6053</v>
      </c>
      <c r="H3207" s="1">
        <v>100017411</v>
      </c>
      <c r="I3207" s="1">
        <v>5</v>
      </c>
      <c r="J3207" s="1" t="s">
        <v>1459</v>
      </c>
      <c r="K3207" s="1" t="s">
        <v>1166</v>
      </c>
      <c r="L3207" s="1" t="s">
        <v>8</v>
      </c>
      <c r="M3207" s="1" t="s">
        <v>9</v>
      </c>
    </row>
    <row r="3208" spans="1:13">
      <c r="A3208" s="1">
        <v>100017413</v>
      </c>
      <c r="B3208" s="1" t="s">
        <v>1158</v>
      </c>
      <c r="C3208" s="1" t="s">
        <v>1377</v>
      </c>
      <c r="D3208" s="1" t="s">
        <v>5485</v>
      </c>
      <c r="E3208" s="1" t="s">
        <v>5474</v>
      </c>
      <c r="F3208" s="1" t="s">
        <v>5475</v>
      </c>
      <c r="G3208" s="1" t="s">
        <v>6053</v>
      </c>
      <c r="H3208" s="1">
        <v>100017413</v>
      </c>
      <c r="I3208" s="1">
        <v>2</v>
      </c>
      <c r="J3208" s="1" t="s">
        <v>1609</v>
      </c>
      <c r="K3208" s="1" t="s">
        <v>1610</v>
      </c>
      <c r="L3208" s="1" t="s">
        <v>44</v>
      </c>
      <c r="M3208" s="1" t="s">
        <v>9</v>
      </c>
    </row>
    <row r="3209" spans="1:13">
      <c r="A3209" s="1">
        <v>100017414</v>
      </c>
      <c r="B3209" s="1" t="s">
        <v>1158</v>
      </c>
      <c r="C3209" s="1" t="s">
        <v>1377</v>
      </c>
      <c r="D3209" s="1" t="s">
        <v>5505</v>
      </c>
      <c r="E3209" s="1" t="s">
        <v>5474</v>
      </c>
      <c r="F3209" s="1" t="s">
        <v>5475</v>
      </c>
      <c r="G3209" s="1" t="s">
        <v>6053</v>
      </c>
      <c r="H3209" s="1">
        <v>100017414</v>
      </c>
      <c r="I3209" s="1">
        <v>3</v>
      </c>
      <c r="J3209" s="1" t="s">
        <v>1450</v>
      </c>
      <c r="K3209" s="1" t="s">
        <v>1166</v>
      </c>
      <c r="L3209" s="1" t="s">
        <v>8</v>
      </c>
      <c r="M3209" s="1" t="s">
        <v>9</v>
      </c>
    </row>
    <row r="3210" spans="1:13">
      <c r="A3210" s="1">
        <v>100017415</v>
      </c>
      <c r="B3210" s="1" t="s">
        <v>1158</v>
      </c>
      <c r="C3210" s="1" t="s">
        <v>1377</v>
      </c>
      <c r="D3210" s="1" t="s">
        <v>5506</v>
      </c>
      <c r="E3210" s="1" t="s">
        <v>5474</v>
      </c>
      <c r="F3210" s="1" t="s">
        <v>5475</v>
      </c>
      <c r="G3210" s="1" t="s">
        <v>6053</v>
      </c>
      <c r="H3210" s="1">
        <v>100017415</v>
      </c>
      <c r="I3210" s="1">
        <v>4</v>
      </c>
      <c r="J3210" s="1" t="s">
        <v>1438</v>
      </c>
      <c r="K3210" s="1" t="s">
        <v>1439</v>
      </c>
      <c r="L3210" s="1" t="s">
        <v>39</v>
      </c>
      <c r="M3210" s="1" t="s">
        <v>16</v>
      </c>
    </row>
    <row r="3211" spans="1:13">
      <c r="A3211" s="1">
        <v>100017416</v>
      </c>
      <c r="B3211" s="1" t="s">
        <v>1158</v>
      </c>
      <c r="C3211" s="1" t="s">
        <v>1377</v>
      </c>
      <c r="D3211" s="1" t="s">
        <v>5507</v>
      </c>
      <c r="E3211" s="1" t="s">
        <v>5474</v>
      </c>
      <c r="F3211" s="1" t="s">
        <v>5475</v>
      </c>
      <c r="G3211" s="1" t="s">
        <v>6053</v>
      </c>
      <c r="H3211" s="1">
        <v>100017416</v>
      </c>
      <c r="I3211" s="1">
        <v>2</v>
      </c>
      <c r="J3211" s="1" t="s">
        <v>1422</v>
      </c>
      <c r="K3211" s="1" t="s">
        <v>1423</v>
      </c>
      <c r="L3211" s="1" t="s">
        <v>32</v>
      </c>
      <c r="M3211" s="1" t="s">
        <v>9</v>
      </c>
    </row>
    <row r="3212" spans="1:13">
      <c r="A3212" s="1">
        <v>100017417</v>
      </c>
      <c r="B3212" s="1" t="s">
        <v>1158</v>
      </c>
      <c r="C3212" s="1" t="s">
        <v>1470</v>
      </c>
      <c r="D3212" s="1" t="s">
        <v>5475</v>
      </c>
      <c r="E3212" s="1" t="s">
        <v>5474</v>
      </c>
      <c r="F3212" s="1" t="s">
        <v>5475</v>
      </c>
      <c r="G3212" s="1" t="s">
        <v>6053</v>
      </c>
      <c r="H3212" s="1">
        <v>100017417</v>
      </c>
      <c r="I3212" s="1">
        <v>3</v>
      </c>
      <c r="J3212" s="1" t="s">
        <v>1490</v>
      </c>
      <c r="K3212" s="1" t="s">
        <v>1166</v>
      </c>
      <c r="L3212" s="1" t="s">
        <v>8</v>
      </c>
      <c r="M3212" s="1" t="s">
        <v>9</v>
      </c>
    </row>
    <row r="3213" spans="1:13">
      <c r="A3213" s="1">
        <v>100017418</v>
      </c>
      <c r="B3213" s="1" t="s">
        <v>1158</v>
      </c>
      <c r="C3213" s="1" t="s">
        <v>1500</v>
      </c>
      <c r="D3213" s="1" t="s">
        <v>5499</v>
      </c>
      <c r="E3213" s="1" t="s">
        <v>5474</v>
      </c>
      <c r="F3213" s="1" t="s">
        <v>5475</v>
      </c>
      <c r="G3213" s="1" t="s">
        <v>6053</v>
      </c>
      <c r="H3213" s="1">
        <v>100017418</v>
      </c>
      <c r="I3213" s="1">
        <v>5</v>
      </c>
      <c r="J3213" s="1" t="s">
        <v>1577</v>
      </c>
      <c r="K3213" s="1" t="s">
        <v>1166</v>
      </c>
      <c r="L3213" s="1" t="s">
        <v>8</v>
      </c>
      <c r="M3213" s="1" t="s">
        <v>9</v>
      </c>
    </row>
    <row r="3214" spans="1:13">
      <c r="A3214" s="1">
        <v>100017419</v>
      </c>
      <c r="B3214" s="1" t="s">
        <v>1158</v>
      </c>
      <c r="C3214" s="1" t="s">
        <v>1500</v>
      </c>
      <c r="D3214" s="1" t="s">
        <v>5508</v>
      </c>
      <c r="E3214" s="1" t="s">
        <v>5474</v>
      </c>
      <c r="F3214" s="1" t="s">
        <v>5475</v>
      </c>
      <c r="G3214" s="1" t="s">
        <v>6053</v>
      </c>
      <c r="H3214" s="1">
        <v>100017419</v>
      </c>
      <c r="I3214" s="1">
        <v>2</v>
      </c>
      <c r="J3214" s="1" t="s">
        <v>1531</v>
      </c>
      <c r="K3214" s="1" t="s">
        <v>1532</v>
      </c>
      <c r="L3214" s="1" t="s">
        <v>39</v>
      </c>
      <c r="M3214" s="1" t="s">
        <v>9</v>
      </c>
    </row>
    <row r="3215" spans="1:13">
      <c r="A3215" s="1">
        <v>100017420</v>
      </c>
      <c r="B3215" s="1" t="s">
        <v>1158</v>
      </c>
      <c r="C3215" s="1" t="s">
        <v>1500</v>
      </c>
      <c r="D3215" s="1" t="s">
        <v>5475</v>
      </c>
      <c r="E3215" s="1" t="s">
        <v>5474</v>
      </c>
      <c r="F3215" s="1" t="s">
        <v>5475</v>
      </c>
      <c r="G3215" s="1" t="s">
        <v>6053</v>
      </c>
      <c r="H3215" s="1">
        <v>100017420</v>
      </c>
      <c r="I3215" s="1">
        <v>3</v>
      </c>
      <c r="J3215" s="1" t="s">
        <v>1548</v>
      </c>
      <c r="K3215" s="1" t="s">
        <v>1166</v>
      </c>
      <c r="L3215" s="1" t="s">
        <v>8</v>
      </c>
      <c r="M3215" s="1" t="s">
        <v>9</v>
      </c>
    </row>
    <row r="3216" spans="1:13">
      <c r="A3216" s="1">
        <v>100017421</v>
      </c>
      <c r="B3216" s="1" t="s">
        <v>1126</v>
      </c>
      <c r="C3216" s="1" t="s">
        <v>1125</v>
      </c>
      <c r="D3216" s="1" t="s">
        <v>5509</v>
      </c>
      <c r="E3216" s="1" t="s">
        <v>5474</v>
      </c>
      <c r="F3216" s="1" t="s">
        <v>5475</v>
      </c>
      <c r="G3216" s="1" t="s">
        <v>6053</v>
      </c>
      <c r="H3216" s="1">
        <v>100017421</v>
      </c>
      <c r="I3216" s="1">
        <v>2</v>
      </c>
      <c r="J3216" s="1" t="s">
        <v>1761</v>
      </c>
      <c r="K3216" s="1" t="s">
        <v>780</v>
      </c>
      <c r="L3216" s="1" t="s">
        <v>39</v>
      </c>
      <c r="M3216" s="1" t="s">
        <v>9</v>
      </c>
    </row>
    <row r="3217" spans="1:13">
      <c r="A3217" s="1">
        <v>100017422</v>
      </c>
      <c r="B3217" s="1" t="s">
        <v>1126</v>
      </c>
      <c r="C3217" s="1" t="s">
        <v>1125</v>
      </c>
      <c r="D3217" s="1" t="s">
        <v>5510</v>
      </c>
      <c r="E3217" s="1" t="s">
        <v>5474</v>
      </c>
      <c r="F3217" s="1" t="s">
        <v>5475</v>
      </c>
      <c r="G3217" s="1" t="s">
        <v>6053</v>
      </c>
      <c r="H3217" s="1">
        <v>100017422</v>
      </c>
      <c r="I3217" s="1">
        <v>6</v>
      </c>
      <c r="J3217" s="1" t="s">
        <v>1793</v>
      </c>
      <c r="K3217" s="1" t="s">
        <v>780</v>
      </c>
      <c r="L3217" s="1" t="s">
        <v>39</v>
      </c>
      <c r="M3217" s="1" t="s">
        <v>16</v>
      </c>
    </row>
    <row r="3218" spans="1:13">
      <c r="A3218" s="1">
        <v>100017423</v>
      </c>
      <c r="B3218" s="1" t="s">
        <v>1126</v>
      </c>
      <c r="C3218" s="1" t="s">
        <v>1125</v>
      </c>
      <c r="D3218" s="1" t="s">
        <v>5475</v>
      </c>
      <c r="E3218" s="1" t="s">
        <v>5474</v>
      </c>
      <c r="F3218" s="1" t="s">
        <v>5475</v>
      </c>
      <c r="G3218" s="1" t="s">
        <v>6053</v>
      </c>
      <c r="H3218" s="1">
        <v>100017423</v>
      </c>
      <c r="I3218" s="1">
        <v>2</v>
      </c>
      <c r="J3218" s="1" t="s">
        <v>1781</v>
      </c>
      <c r="K3218" s="1" t="s">
        <v>1710</v>
      </c>
      <c r="L3218" s="1" t="s">
        <v>8</v>
      </c>
      <c r="M3218" s="1" t="s">
        <v>9</v>
      </c>
    </row>
    <row r="3219" spans="1:13">
      <c r="A3219" s="1">
        <v>100017424</v>
      </c>
      <c r="B3219" s="1" t="s">
        <v>1126</v>
      </c>
      <c r="C3219" s="1" t="s">
        <v>1644</v>
      </c>
      <c r="D3219" s="1" t="s">
        <v>5499</v>
      </c>
      <c r="E3219" s="1" t="s">
        <v>5474</v>
      </c>
      <c r="F3219" s="1" t="s">
        <v>5475</v>
      </c>
      <c r="G3219" s="1" t="s">
        <v>6053</v>
      </c>
      <c r="H3219" s="1">
        <v>100017424</v>
      </c>
      <c r="I3219" s="1">
        <v>5</v>
      </c>
      <c r="J3219" s="1" t="s">
        <v>1846</v>
      </c>
      <c r="K3219" s="1" t="s">
        <v>1710</v>
      </c>
      <c r="L3219" s="1" t="s">
        <v>8</v>
      </c>
      <c r="M3219" s="1" t="s">
        <v>9</v>
      </c>
    </row>
    <row r="3220" spans="1:13">
      <c r="A3220" s="1">
        <v>100017426</v>
      </c>
      <c r="B3220" s="1" t="s">
        <v>1126</v>
      </c>
      <c r="C3220" s="1" t="s">
        <v>1644</v>
      </c>
      <c r="D3220" s="1" t="s">
        <v>5511</v>
      </c>
      <c r="E3220" s="1" t="s">
        <v>5474</v>
      </c>
      <c r="F3220" s="1" t="s">
        <v>5475</v>
      </c>
      <c r="G3220" s="1" t="s">
        <v>6053</v>
      </c>
      <c r="H3220" s="1">
        <v>100017426</v>
      </c>
      <c r="I3220" s="1">
        <v>3</v>
      </c>
      <c r="J3220" s="1" t="s">
        <v>1836</v>
      </c>
      <c r="K3220" s="1" t="s">
        <v>1837</v>
      </c>
      <c r="L3220" s="1" t="s">
        <v>39</v>
      </c>
      <c r="M3220" s="1" t="s">
        <v>9</v>
      </c>
    </row>
    <row r="3221" spans="1:13">
      <c r="A3221" s="1">
        <v>100017427</v>
      </c>
      <c r="B3221" s="1" t="s">
        <v>1126</v>
      </c>
      <c r="C3221" s="1" t="s">
        <v>1644</v>
      </c>
      <c r="D3221" s="1" t="s">
        <v>5499</v>
      </c>
      <c r="E3221" s="1" t="s">
        <v>5474</v>
      </c>
      <c r="F3221" s="1" t="s">
        <v>5475</v>
      </c>
      <c r="G3221" s="1" t="s">
        <v>6053</v>
      </c>
      <c r="H3221" s="1">
        <v>100017427</v>
      </c>
      <c r="I3221" s="1">
        <v>4</v>
      </c>
      <c r="J3221" s="1" t="s">
        <v>2247</v>
      </c>
      <c r="K3221" s="1" t="s">
        <v>1710</v>
      </c>
      <c r="L3221" s="1" t="s">
        <v>8</v>
      </c>
      <c r="M3221" s="1" t="s">
        <v>16</v>
      </c>
    </row>
    <row r="3222" spans="1:13">
      <c r="A3222" s="1">
        <v>100017428</v>
      </c>
      <c r="B3222" s="1" t="s">
        <v>1126</v>
      </c>
      <c r="C3222" s="1" t="s">
        <v>1644</v>
      </c>
      <c r="D3222" s="1" t="s">
        <v>5512</v>
      </c>
      <c r="E3222" s="1" t="s">
        <v>5474</v>
      </c>
      <c r="F3222" s="1" t="s">
        <v>5475</v>
      </c>
      <c r="G3222" s="1" t="s">
        <v>6053</v>
      </c>
      <c r="H3222" s="1">
        <v>100017428</v>
      </c>
      <c r="I3222" s="1">
        <v>3</v>
      </c>
      <c r="J3222" s="1" t="s">
        <v>2256</v>
      </c>
      <c r="K3222" s="1" t="s">
        <v>1837</v>
      </c>
      <c r="L3222" s="1" t="s">
        <v>39</v>
      </c>
      <c r="M3222" s="1" t="s">
        <v>16</v>
      </c>
    </row>
    <row r="3223" spans="1:13">
      <c r="A3223" s="1">
        <v>100017429</v>
      </c>
      <c r="B3223" s="1" t="s">
        <v>1126</v>
      </c>
      <c r="C3223" s="1" t="s">
        <v>1623</v>
      </c>
      <c r="D3223" s="1" t="s">
        <v>5513</v>
      </c>
      <c r="E3223" s="1" t="s">
        <v>5474</v>
      </c>
      <c r="F3223" s="1" t="s">
        <v>5475</v>
      </c>
      <c r="G3223" s="1" t="s">
        <v>6053</v>
      </c>
      <c r="H3223" s="1">
        <v>100017429</v>
      </c>
      <c r="I3223" s="1">
        <v>3</v>
      </c>
      <c r="J3223" s="1" t="s">
        <v>1943</v>
      </c>
      <c r="K3223" s="1" t="s">
        <v>1439</v>
      </c>
      <c r="L3223" s="1" t="s">
        <v>39</v>
      </c>
      <c r="M3223" s="1" t="s">
        <v>16</v>
      </c>
    </row>
    <row r="3224" spans="1:13">
      <c r="A3224" s="1">
        <v>100017430</v>
      </c>
      <c r="B3224" s="1" t="s">
        <v>1126</v>
      </c>
      <c r="C3224" s="1" t="s">
        <v>1623</v>
      </c>
      <c r="D3224" s="1" t="s">
        <v>5514</v>
      </c>
      <c r="E3224" s="1" t="s">
        <v>5474</v>
      </c>
      <c r="F3224" s="1" t="s">
        <v>5475</v>
      </c>
      <c r="G3224" s="1" t="s">
        <v>6053</v>
      </c>
      <c r="H3224" s="1">
        <v>100017430</v>
      </c>
      <c r="I3224" s="1">
        <v>3</v>
      </c>
      <c r="J3224" s="1" t="s">
        <v>1913</v>
      </c>
      <c r="K3224" s="1" t="s">
        <v>1532</v>
      </c>
      <c r="L3224" s="1" t="s">
        <v>39</v>
      </c>
      <c r="M3224" s="1" t="s">
        <v>16</v>
      </c>
    </row>
    <row r="3225" spans="1:13">
      <c r="A3225" s="1">
        <v>100017431</v>
      </c>
      <c r="B3225" s="1" t="s">
        <v>1126</v>
      </c>
      <c r="C3225" s="1" t="s">
        <v>1623</v>
      </c>
      <c r="D3225" s="1" t="s">
        <v>5475</v>
      </c>
      <c r="E3225" s="1" t="s">
        <v>5474</v>
      </c>
      <c r="F3225" s="1" t="s">
        <v>5475</v>
      </c>
      <c r="G3225" s="1" t="s">
        <v>6053</v>
      </c>
      <c r="H3225" s="1">
        <v>100017431</v>
      </c>
      <c r="I3225" s="1">
        <v>5</v>
      </c>
      <c r="J3225" s="1" t="s">
        <v>1928</v>
      </c>
      <c r="K3225" s="1" t="s">
        <v>1710</v>
      </c>
      <c r="L3225" s="1" t="s">
        <v>8</v>
      </c>
      <c r="M3225" s="1" t="s">
        <v>9</v>
      </c>
    </row>
    <row r="3226" spans="1:13">
      <c r="A3226" s="1">
        <v>100017432</v>
      </c>
      <c r="B3226" s="1" t="s">
        <v>1126</v>
      </c>
      <c r="C3226" s="1" t="s">
        <v>1623</v>
      </c>
      <c r="D3226" s="1" t="s">
        <v>5475</v>
      </c>
      <c r="E3226" s="1" t="s">
        <v>5474</v>
      </c>
      <c r="F3226" s="1" t="s">
        <v>5475</v>
      </c>
      <c r="G3226" s="1" t="s">
        <v>6053</v>
      </c>
      <c r="H3226" s="1">
        <v>100017432</v>
      </c>
      <c r="I3226" s="1">
        <v>5</v>
      </c>
      <c r="J3226" s="1" t="s">
        <v>1946</v>
      </c>
      <c r="K3226" s="1" t="s">
        <v>1708</v>
      </c>
      <c r="L3226" s="1" t="s">
        <v>15</v>
      </c>
      <c r="M3226" s="1" t="s">
        <v>9</v>
      </c>
    </row>
    <row r="3227" spans="1:13">
      <c r="A3227" s="1">
        <v>100017433</v>
      </c>
      <c r="B3227" s="1" t="s">
        <v>1126</v>
      </c>
      <c r="C3227" s="1" t="s">
        <v>1623</v>
      </c>
      <c r="D3227" s="1" t="s">
        <v>5499</v>
      </c>
      <c r="E3227" s="1" t="s">
        <v>5474</v>
      </c>
      <c r="F3227" s="1" t="s">
        <v>5475</v>
      </c>
      <c r="G3227" s="1" t="s">
        <v>6053</v>
      </c>
      <c r="H3227" s="1">
        <v>100017433</v>
      </c>
      <c r="I3227" s="1">
        <v>13</v>
      </c>
      <c r="J3227" s="1" t="s">
        <v>1951</v>
      </c>
      <c r="K3227" s="1" t="s">
        <v>1710</v>
      </c>
      <c r="L3227" s="1" t="s">
        <v>8</v>
      </c>
      <c r="M3227" s="1" t="s">
        <v>9</v>
      </c>
    </row>
    <row r="3228" spans="1:13">
      <c r="A3228" s="1">
        <v>100017434</v>
      </c>
      <c r="B3228" s="1" t="s">
        <v>1126</v>
      </c>
      <c r="C3228" s="1" t="s">
        <v>1628</v>
      </c>
      <c r="D3228" s="1" t="s">
        <v>5485</v>
      </c>
      <c r="E3228" s="1" t="s">
        <v>5474</v>
      </c>
      <c r="F3228" s="1" t="s">
        <v>5475</v>
      </c>
      <c r="G3228" s="1" t="s">
        <v>6053</v>
      </c>
      <c r="H3228" s="1">
        <v>100017434</v>
      </c>
      <c r="I3228" s="1">
        <v>3</v>
      </c>
      <c r="J3228" s="1" t="s">
        <v>1987</v>
      </c>
      <c r="K3228" s="1" t="s">
        <v>1988</v>
      </c>
      <c r="L3228" s="1" t="s">
        <v>44</v>
      </c>
      <c r="M3228" s="1" t="s">
        <v>9</v>
      </c>
    </row>
    <row r="3229" spans="1:13">
      <c r="A3229" s="1">
        <v>100017435</v>
      </c>
      <c r="B3229" s="1" t="s">
        <v>1126</v>
      </c>
      <c r="C3229" s="1" t="s">
        <v>1628</v>
      </c>
      <c r="D3229" s="1" t="s">
        <v>5475</v>
      </c>
      <c r="E3229" s="1" t="s">
        <v>5474</v>
      </c>
      <c r="F3229" s="1" t="s">
        <v>5475</v>
      </c>
      <c r="G3229" s="1" t="s">
        <v>6053</v>
      </c>
      <c r="H3229" s="1">
        <v>100017435</v>
      </c>
      <c r="I3229" s="1">
        <v>3</v>
      </c>
      <c r="J3229" s="1" t="s">
        <v>1977</v>
      </c>
      <c r="K3229" s="1" t="s">
        <v>1708</v>
      </c>
      <c r="L3229" s="1" t="s">
        <v>15</v>
      </c>
      <c r="M3229" s="1" t="s">
        <v>9</v>
      </c>
    </row>
    <row r="3230" spans="1:13">
      <c r="A3230" s="1">
        <v>100017436</v>
      </c>
      <c r="B3230" s="1" t="s">
        <v>1126</v>
      </c>
      <c r="C3230" s="1" t="s">
        <v>1628</v>
      </c>
      <c r="D3230" s="1" t="s">
        <v>5475</v>
      </c>
      <c r="E3230" s="1" t="s">
        <v>5474</v>
      </c>
      <c r="F3230" s="1" t="s">
        <v>5475</v>
      </c>
      <c r="G3230" s="1" t="s">
        <v>6053</v>
      </c>
      <c r="H3230" s="1">
        <v>100017436</v>
      </c>
      <c r="I3230" s="1">
        <v>4</v>
      </c>
      <c r="J3230" s="1" t="s">
        <v>1971</v>
      </c>
      <c r="K3230" s="1" t="s">
        <v>1710</v>
      </c>
      <c r="L3230" s="1" t="s">
        <v>8</v>
      </c>
      <c r="M3230" s="1" t="s">
        <v>16</v>
      </c>
    </row>
    <row r="3231" spans="1:13">
      <c r="A3231" s="1">
        <v>100017437</v>
      </c>
      <c r="B3231" s="1" t="s">
        <v>1126</v>
      </c>
      <c r="C3231" s="1" t="s">
        <v>1628</v>
      </c>
      <c r="D3231" s="1" t="s">
        <v>5485</v>
      </c>
      <c r="E3231" s="1" t="s">
        <v>5474</v>
      </c>
      <c r="F3231" s="1" t="s">
        <v>5475</v>
      </c>
      <c r="G3231" s="1" t="s">
        <v>6053</v>
      </c>
      <c r="H3231" s="1">
        <v>100017437</v>
      </c>
      <c r="I3231" s="1">
        <v>4</v>
      </c>
      <c r="J3231" s="1" t="s">
        <v>2289</v>
      </c>
      <c r="K3231" s="1" t="s">
        <v>2290</v>
      </c>
      <c r="L3231" s="1" t="s">
        <v>44</v>
      </c>
      <c r="M3231" s="1" t="s">
        <v>9</v>
      </c>
    </row>
    <row r="3232" spans="1:13">
      <c r="A3232" s="1">
        <v>100017438</v>
      </c>
      <c r="B3232" s="1" t="s">
        <v>1126</v>
      </c>
      <c r="C3232" s="1" t="s">
        <v>1628</v>
      </c>
      <c r="D3232" s="1" t="s">
        <v>5508</v>
      </c>
      <c r="E3232" s="1" t="s">
        <v>5474</v>
      </c>
      <c r="F3232" s="1" t="s">
        <v>5475</v>
      </c>
      <c r="G3232" s="1" t="s">
        <v>6053</v>
      </c>
      <c r="H3232" s="1">
        <v>100017438</v>
      </c>
      <c r="I3232" s="1">
        <v>2</v>
      </c>
      <c r="J3232" s="1" t="s">
        <v>1967</v>
      </c>
      <c r="K3232" s="1" t="s">
        <v>1532</v>
      </c>
      <c r="L3232" s="1" t="s">
        <v>39</v>
      </c>
      <c r="M3232" s="1" t="s">
        <v>9</v>
      </c>
    </row>
    <row r="3233" spans="1:13">
      <c r="A3233" s="1">
        <v>100017440</v>
      </c>
      <c r="B3233" s="1" t="s">
        <v>1126</v>
      </c>
      <c r="C3233" s="1" t="s">
        <v>1662</v>
      </c>
      <c r="D3233" s="1" t="s">
        <v>5475</v>
      </c>
      <c r="E3233" s="1" t="s">
        <v>5474</v>
      </c>
      <c r="F3233" s="1" t="s">
        <v>5475</v>
      </c>
      <c r="G3233" s="1" t="s">
        <v>6053</v>
      </c>
      <c r="H3233" s="1">
        <v>100017440</v>
      </c>
      <c r="I3233" s="1">
        <v>4</v>
      </c>
      <c r="J3233" s="1" t="s">
        <v>2272</v>
      </c>
      <c r="K3233" s="1" t="s">
        <v>1708</v>
      </c>
      <c r="L3233" s="1" t="s">
        <v>15</v>
      </c>
      <c r="M3233" s="1" t="s">
        <v>9</v>
      </c>
    </row>
    <row r="3234" spans="1:13">
      <c r="A3234" s="1">
        <v>100017441</v>
      </c>
      <c r="B3234" s="1" t="s">
        <v>1126</v>
      </c>
      <c r="C3234" s="1" t="s">
        <v>1631</v>
      </c>
      <c r="D3234" s="1" t="s">
        <v>5475</v>
      </c>
      <c r="E3234" s="1" t="s">
        <v>5474</v>
      </c>
      <c r="F3234" s="1" t="s">
        <v>5475</v>
      </c>
      <c r="G3234" s="1" t="s">
        <v>6053</v>
      </c>
      <c r="H3234" s="1">
        <v>100017441</v>
      </c>
      <c r="I3234" s="1">
        <v>4</v>
      </c>
      <c r="J3234" s="1" t="s">
        <v>2115</v>
      </c>
      <c r="K3234" s="1" t="s">
        <v>1710</v>
      </c>
      <c r="L3234" s="1" t="s">
        <v>8</v>
      </c>
      <c r="M3234" s="1" t="s">
        <v>16</v>
      </c>
    </row>
    <row r="3235" spans="1:13">
      <c r="A3235" s="1">
        <v>100017442</v>
      </c>
      <c r="B3235" s="1" t="s">
        <v>1126</v>
      </c>
      <c r="C3235" s="1" t="s">
        <v>1631</v>
      </c>
      <c r="D3235" s="1" t="s">
        <v>5499</v>
      </c>
      <c r="E3235" s="1" t="s">
        <v>5474</v>
      </c>
      <c r="F3235" s="1" t="s">
        <v>5475</v>
      </c>
      <c r="G3235" s="1" t="s">
        <v>6053</v>
      </c>
      <c r="H3235" s="1">
        <v>100017442</v>
      </c>
      <c r="I3235" s="1">
        <v>5</v>
      </c>
      <c r="J3235" s="1" t="s">
        <v>2121</v>
      </c>
      <c r="K3235" s="1" t="s">
        <v>1710</v>
      </c>
      <c r="L3235" s="1" t="s">
        <v>8</v>
      </c>
      <c r="M3235" s="1" t="s">
        <v>9</v>
      </c>
    </row>
    <row r="3236" spans="1:13">
      <c r="A3236" s="1">
        <v>100017443</v>
      </c>
      <c r="B3236" s="1" t="s">
        <v>1126</v>
      </c>
      <c r="C3236" s="1" t="s">
        <v>1702</v>
      </c>
      <c r="D3236" s="1" t="s">
        <v>5475</v>
      </c>
      <c r="E3236" s="1" t="s">
        <v>5474</v>
      </c>
      <c r="F3236" s="1" t="s">
        <v>5475</v>
      </c>
      <c r="G3236" s="1" t="s">
        <v>6053</v>
      </c>
      <c r="H3236" s="1">
        <v>100017443</v>
      </c>
      <c r="I3236" s="1">
        <v>3</v>
      </c>
      <c r="J3236" s="1" t="s">
        <v>2192</v>
      </c>
      <c r="K3236" s="1" t="s">
        <v>1710</v>
      </c>
      <c r="L3236" s="1" t="s">
        <v>8</v>
      </c>
      <c r="M3236" s="1" t="s">
        <v>9</v>
      </c>
    </row>
    <row r="3237" spans="1:13">
      <c r="A3237" s="1">
        <v>100017444</v>
      </c>
      <c r="B3237" s="1" t="s">
        <v>2344</v>
      </c>
      <c r="C3237" s="1" t="s">
        <v>2371</v>
      </c>
      <c r="D3237" s="1" t="s">
        <v>5504</v>
      </c>
      <c r="E3237" s="1" t="s">
        <v>5474</v>
      </c>
      <c r="F3237" s="1" t="s">
        <v>5475</v>
      </c>
      <c r="G3237" s="1" t="s">
        <v>6053</v>
      </c>
      <c r="H3237" s="1">
        <v>100017444</v>
      </c>
      <c r="I3237" s="1">
        <v>3</v>
      </c>
      <c r="J3237" s="1" t="s">
        <v>2444</v>
      </c>
      <c r="K3237" s="1" t="s">
        <v>2445</v>
      </c>
      <c r="L3237" s="1" t="s">
        <v>39</v>
      </c>
      <c r="M3237" s="1" t="s">
        <v>9</v>
      </c>
    </row>
    <row r="3238" spans="1:13">
      <c r="A3238" s="1">
        <v>100017445</v>
      </c>
      <c r="B3238" s="1" t="s">
        <v>2344</v>
      </c>
      <c r="C3238" s="1" t="s">
        <v>2371</v>
      </c>
      <c r="D3238" s="1" t="s">
        <v>5475</v>
      </c>
      <c r="E3238" s="1" t="s">
        <v>5474</v>
      </c>
      <c r="F3238" s="1" t="s">
        <v>5475</v>
      </c>
      <c r="G3238" s="1" t="s">
        <v>6053</v>
      </c>
      <c r="H3238" s="1">
        <v>100017445</v>
      </c>
      <c r="I3238" s="1">
        <v>6</v>
      </c>
      <c r="J3238" s="1" t="s">
        <v>2384</v>
      </c>
      <c r="K3238" s="1" t="s">
        <v>2372</v>
      </c>
      <c r="L3238" s="1" t="s">
        <v>8</v>
      </c>
      <c r="M3238" s="1" t="s">
        <v>9</v>
      </c>
    </row>
    <row r="3239" spans="1:13">
      <c r="A3239" s="1">
        <v>100017446</v>
      </c>
      <c r="B3239" s="1" t="s">
        <v>2344</v>
      </c>
      <c r="C3239" s="1" t="s">
        <v>2457</v>
      </c>
      <c r="D3239" s="1" t="s">
        <v>5475</v>
      </c>
      <c r="E3239" s="1" t="s">
        <v>5474</v>
      </c>
      <c r="F3239" s="1" t="s">
        <v>5475</v>
      </c>
      <c r="G3239" s="1" t="s">
        <v>6053</v>
      </c>
      <c r="H3239" s="1">
        <v>100017446</v>
      </c>
      <c r="I3239" s="1">
        <v>5</v>
      </c>
      <c r="J3239" s="1" t="s">
        <v>2467</v>
      </c>
      <c r="K3239" s="1" t="s">
        <v>2372</v>
      </c>
      <c r="L3239" s="1" t="s">
        <v>8</v>
      </c>
      <c r="M3239" s="1" t="s">
        <v>9</v>
      </c>
    </row>
    <row r="3240" spans="1:13">
      <c r="A3240" s="1">
        <v>100017447</v>
      </c>
      <c r="B3240" s="1" t="s">
        <v>2344</v>
      </c>
      <c r="C3240" s="1" t="s">
        <v>2457</v>
      </c>
      <c r="D3240" s="1" t="s">
        <v>5473</v>
      </c>
      <c r="E3240" s="1" t="s">
        <v>5474</v>
      </c>
      <c r="F3240" s="1" t="s">
        <v>5475</v>
      </c>
      <c r="G3240" s="1" t="s">
        <v>6053</v>
      </c>
      <c r="H3240" s="1">
        <v>100017447</v>
      </c>
      <c r="I3240" s="1">
        <v>3</v>
      </c>
      <c r="J3240" s="1" t="s">
        <v>2475</v>
      </c>
      <c r="K3240" s="1" t="s">
        <v>2476</v>
      </c>
      <c r="L3240" s="1" t="s">
        <v>39</v>
      </c>
      <c r="M3240" s="1" t="s">
        <v>9</v>
      </c>
    </row>
    <row r="3241" spans="1:13">
      <c r="A3241" s="1">
        <v>100017449</v>
      </c>
      <c r="B3241" s="1" t="s">
        <v>2344</v>
      </c>
      <c r="C3241" s="1" t="s">
        <v>2507</v>
      </c>
      <c r="D3241" s="1" t="s">
        <v>5499</v>
      </c>
      <c r="E3241" s="1" t="s">
        <v>5474</v>
      </c>
      <c r="F3241" s="1" t="s">
        <v>5475</v>
      </c>
      <c r="G3241" s="1" t="s">
        <v>6053</v>
      </c>
      <c r="H3241" s="1">
        <v>100017449</v>
      </c>
      <c r="I3241" s="1">
        <v>3</v>
      </c>
      <c r="J3241" s="1" t="s">
        <v>2516</v>
      </c>
      <c r="K3241" s="1" t="s">
        <v>2372</v>
      </c>
      <c r="L3241" s="1" t="s">
        <v>8</v>
      </c>
      <c r="M3241" s="1" t="s">
        <v>9</v>
      </c>
    </row>
    <row r="3242" spans="1:13">
      <c r="A3242" s="1">
        <v>100017450</v>
      </c>
      <c r="B3242" s="1" t="s">
        <v>2344</v>
      </c>
      <c r="C3242" s="1" t="s">
        <v>2537</v>
      </c>
      <c r="D3242" s="1" t="s">
        <v>5515</v>
      </c>
      <c r="E3242" s="1" t="s">
        <v>5474</v>
      </c>
      <c r="F3242" s="1" t="s">
        <v>5475</v>
      </c>
      <c r="G3242" s="1" t="s">
        <v>6053</v>
      </c>
      <c r="H3242" s="1">
        <v>100017450</v>
      </c>
      <c r="I3242" s="1">
        <v>3</v>
      </c>
      <c r="J3242" s="1" t="s">
        <v>2573</v>
      </c>
      <c r="K3242" s="1" t="s">
        <v>2574</v>
      </c>
      <c r="L3242" s="1" t="s">
        <v>39</v>
      </c>
      <c r="M3242" s="1" t="s">
        <v>69</v>
      </c>
    </row>
    <row r="3243" spans="1:13">
      <c r="A3243" s="1">
        <v>100017451</v>
      </c>
      <c r="B3243" s="1" t="s">
        <v>2344</v>
      </c>
      <c r="C3243" s="1" t="s">
        <v>2537</v>
      </c>
      <c r="D3243" s="1" t="s">
        <v>5475</v>
      </c>
      <c r="E3243" s="1" t="s">
        <v>5474</v>
      </c>
      <c r="F3243" s="1" t="s">
        <v>5475</v>
      </c>
      <c r="G3243" s="1" t="s">
        <v>6053</v>
      </c>
      <c r="H3243" s="1">
        <v>100017451</v>
      </c>
      <c r="I3243" s="1">
        <v>6</v>
      </c>
      <c r="J3243" s="1" t="s">
        <v>2568</v>
      </c>
      <c r="K3243" s="1" t="s">
        <v>2372</v>
      </c>
      <c r="L3243" s="1" t="s">
        <v>8</v>
      </c>
      <c r="M3243" s="1" t="s">
        <v>9</v>
      </c>
    </row>
    <row r="3244" spans="1:13">
      <c r="A3244" s="1">
        <v>100017452</v>
      </c>
      <c r="B3244" s="1" t="s">
        <v>2344</v>
      </c>
      <c r="C3244" s="1" t="s">
        <v>2609</v>
      </c>
      <c r="D3244" s="1" t="s">
        <v>5475</v>
      </c>
      <c r="E3244" s="1" t="s">
        <v>5474</v>
      </c>
      <c r="F3244" s="1" t="s">
        <v>5475</v>
      </c>
      <c r="G3244" s="1" t="s">
        <v>6053</v>
      </c>
      <c r="H3244" s="1">
        <v>100017452</v>
      </c>
      <c r="I3244" s="1">
        <v>3</v>
      </c>
      <c r="J3244" s="1" t="s">
        <v>2694</v>
      </c>
      <c r="K3244" s="1" t="s">
        <v>2692</v>
      </c>
      <c r="L3244" s="1" t="s">
        <v>32</v>
      </c>
      <c r="M3244" s="1" t="s">
        <v>9</v>
      </c>
    </row>
    <row r="3245" spans="1:13">
      <c r="A3245" s="1">
        <v>100017453</v>
      </c>
      <c r="B3245" s="1" t="s">
        <v>2344</v>
      </c>
      <c r="C3245" s="1" t="s">
        <v>2609</v>
      </c>
      <c r="D3245" s="1" t="s">
        <v>5475</v>
      </c>
      <c r="E3245" s="1" t="s">
        <v>5474</v>
      </c>
      <c r="F3245" s="1" t="s">
        <v>5475</v>
      </c>
      <c r="G3245" s="1" t="s">
        <v>6053</v>
      </c>
      <c r="H3245" s="1">
        <v>100017453</v>
      </c>
      <c r="I3245" s="1">
        <v>3</v>
      </c>
      <c r="J3245" s="1" t="s">
        <v>2631</v>
      </c>
      <c r="K3245" s="1" t="s">
        <v>2349</v>
      </c>
      <c r="L3245" s="1" t="s">
        <v>15</v>
      </c>
      <c r="M3245" s="1" t="s">
        <v>9</v>
      </c>
    </row>
    <row r="3246" spans="1:13">
      <c r="A3246" s="1">
        <v>100017454</v>
      </c>
      <c r="B3246" s="1" t="s">
        <v>2344</v>
      </c>
      <c r="C3246" s="1" t="s">
        <v>2609</v>
      </c>
      <c r="D3246" s="1" t="s">
        <v>5485</v>
      </c>
      <c r="E3246" s="1" t="s">
        <v>5474</v>
      </c>
      <c r="F3246" s="1" t="s">
        <v>5475</v>
      </c>
      <c r="G3246" s="1" t="s">
        <v>6053</v>
      </c>
      <c r="H3246" s="1">
        <v>100017454</v>
      </c>
      <c r="I3246" s="1">
        <v>3</v>
      </c>
      <c r="J3246" s="1" t="s">
        <v>2660</v>
      </c>
      <c r="K3246" s="1" t="s">
        <v>2661</v>
      </c>
      <c r="L3246" s="1" t="s">
        <v>44</v>
      </c>
      <c r="M3246" s="1" t="s">
        <v>9</v>
      </c>
    </row>
    <row r="3247" spans="1:13">
      <c r="A3247" s="1">
        <v>100017455</v>
      </c>
      <c r="B3247" s="1" t="s">
        <v>2344</v>
      </c>
      <c r="C3247" s="1" t="s">
        <v>2609</v>
      </c>
      <c r="D3247" s="1" t="s">
        <v>5515</v>
      </c>
      <c r="E3247" s="1" t="s">
        <v>5474</v>
      </c>
      <c r="F3247" s="1" t="s">
        <v>5475</v>
      </c>
      <c r="G3247" s="1" t="s">
        <v>6053</v>
      </c>
      <c r="H3247" s="1">
        <v>100017455</v>
      </c>
      <c r="I3247" s="1">
        <v>8</v>
      </c>
      <c r="J3247" s="1" t="s">
        <v>2649</v>
      </c>
      <c r="K3247" s="1" t="s">
        <v>2574</v>
      </c>
      <c r="L3247" s="1" t="s">
        <v>39</v>
      </c>
      <c r="M3247" s="1" t="s">
        <v>9</v>
      </c>
    </row>
    <row r="3248" spans="1:13">
      <c r="A3248" s="1">
        <v>100017456</v>
      </c>
      <c r="B3248" s="1" t="s">
        <v>2344</v>
      </c>
      <c r="C3248" s="1" t="s">
        <v>2698</v>
      </c>
      <c r="D3248" s="1" t="s">
        <v>5499</v>
      </c>
      <c r="E3248" s="1" t="s">
        <v>5474</v>
      </c>
      <c r="F3248" s="1" t="s">
        <v>5475</v>
      </c>
      <c r="G3248" s="1" t="s">
        <v>6053</v>
      </c>
      <c r="H3248" s="1">
        <v>100017456</v>
      </c>
      <c r="I3248" s="1">
        <v>6</v>
      </c>
      <c r="J3248" s="1" t="s">
        <v>2726</v>
      </c>
      <c r="K3248" s="1" t="s">
        <v>2372</v>
      </c>
      <c r="L3248" s="1" t="s">
        <v>8</v>
      </c>
      <c r="M3248" s="1" t="s">
        <v>9</v>
      </c>
    </row>
    <row r="3249" spans="1:13">
      <c r="A3249" s="1">
        <v>100017457</v>
      </c>
      <c r="B3249" s="1" t="s">
        <v>2344</v>
      </c>
      <c r="C3249" s="1" t="s">
        <v>2698</v>
      </c>
      <c r="D3249" s="1" t="s">
        <v>5516</v>
      </c>
      <c r="E3249" s="1" t="s">
        <v>5474</v>
      </c>
      <c r="F3249" s="1" t="s">
        <v>5475</v>
      </c>
      <c r="G3249" s="1" t="s">
        <v>6053</v>
      </c>
      <c r="H3249" s="1">
        <v>100017457</v>
      </c>
      <c r="I3249" s="1">
        <v>3</v>
      </c>
      <c r="J3249" s="1" t="s">
        <v>2729</v>
      </c>
      <c r="K3249" s="1" t="s">
        <v>2730</v>
      </c>
      <c r="L3249" s="1" t="s">
        <v>44</v>
      </c>
      <c r="M3249" s="1" t="s">
        <v>9</v>
      </c>
    </row>
    <row r="3250" spans="1:13">
      <c r="A3250" s="1">
        <v>100017458</v>
      </c>
      <c r="B3250" s="1" t="s">
        <v>2344</v>
      </c>
      <c r="C3250" s="1" t="s">
        <v>2472</v>
      </c>
      <c r="D3250" s="1" t="s">
        <v>5475</v>
      </c>
      <c r="E3250" s="1" t="s">
        <v>5474</v>
      </c>
      <c r="F3250" s="1" t="s">
        <v>5475</v>
      </c>
      <c r="G3250" s="1" t="s">
        <v>6053</v>
      </c>
      <c r="H3250" s="1">
        <v>100017458</v>
      </c>
      <c r="I3250" s="1">
        <v>5</v>
      </c>
      <c r="J3250" s="1" t="s">
        <v>2799</v>
      </c>
      <c r="K3250" s="1" t="s">
        <v>2372</v>
      </c>
      <c r="L3250" s="1" t="s">
        <v>8</v>
      </c>
      <c r="M3250" s="1" t="s">
        <v>9</v>
      </c>
    </row>
    <row r="3251" spans="1:13">
      <c r="A3251" s="1">
        <v>100017459</v>
      </c>
      <c r="B3251" s="1" t="s">
        <v>2344</v>
      </c>
      <c r="C3251" s="1" t="s">
        <v>2472</v>
      </c>
      <c r="D3251" s="1" t="s">
        <v>5475</v>
      </c>
      <c r="E3251" s="1" t="s">
        <v>5474</v>
      </c>
      <c r="F3251" s="1" t="s">
        <v>5475</v>
      </c>
      <c r="G3251" s="1" t="s">
        <v>6053</v>
      </c>
      <c r="H3251" s="1">
        <v>100017459</v>
      </c>
      <c r="I3251" s="1">
        <v>3</v>
      </c>
      <c r="J3251" s="1" t="s">
        <v>2809</v>
      </c>
      <c r="K3251" s="1" t="s">
        <v>2349</v>
      </c>
      <c r="L3251" s="1" t="s">
        <v>15</v>
      </c>
      <c r="M3251" s="1" t="s">
        <v>9</v>
      </c>
    </row>
    <row r="3252" spans="1:13">
      <c r="A3252" s="1">
        <v>100017461</v>
      </c>
      <c r="B3252" s="1" t="s">
        <v>2344</v>
      </c>
      <c r="C3252" s="1" t="s">
        <v>2826</v>
      </c>
      <c r="D3252" s="1" t="s">
        <v>5475</v>
      </c>
      <c r="E3252" s="1" t="s">
        <v>5474</v>
      </c>
      <c r="F3252" s="1" t="s">
        <v>5475</v>
      </c>
      <c r="G3252" s="1" t="s">
        <v>6053</v>
      </c>
      <c r="H3252" s="1">
        <v>100017461</v>
      </c>
      <c r="I3252" s="1">
        <v>4</v>
      </c>
      <c r="J3252" s="1" t="s">
        <v>5517</v>
      </c>
      <c r="K3252" s="1" t="s">
        <v>2836</v>
      </c>
      <c r="L3252" s="1" t="s">
        <v>32</v>
      </c>
      <c r="M3252" s="1" t="s">
        <v>9</v>
      </c>
    </row>
    <row r="3253" spans="1:13">
      <c r="A3253" s="1">
        <v>100017462</v>
      </c>
      <c r="B3253" s="1" t="s">
        <v>2344</v>
      </c>
      <c r="C3253" s="1" t="s">
        <v>2840</v>
      </c>
      <c r="D3253" s="1" t="s">
        <v>5475</v>
      </c>
      <c r="E3253" s="1" t="s">
        <v>5474</v>
      </c>
      <c r="F3253" s="1" t="s">
        <v>5475</v>
      </c>
      <c r="G3253" s="1" t="s">
        <v>6053</v>
      </c>
      <c r="H3253" s="1">
        <v>100017462</v>
      </c>
      <c r="I3253" s="1">
        <v>3</v>
      </c>
      <c r="J3253" s="1" t="s">
        <v>2850</v>
      </c>
      <c r="K3253" s="1" t="s">
        <v>2349</v>
      </c>
      <c r="L3253" s="1" t="s">
        <v>15</v>
      </c>
      <c r="M3253" s="1" t="s">
        <v>9</v>
      </c>
    </row>
    <row r="3254" spans="1:13">
      <c r="A3254" s="1">
        <v>100017464</v>
      </c>
      <c r="B3254" s="1" t="s">
        <v>2344</v>
      </c>
      <c r="C3254" s="1" t="s">
        <v>2885</v>
      </c>
      <c r="D3254" s="1" t="s">
        <v>5499</v>
      </c>
      <c r="E3254" s="1" t="s">
        <v>5474</v>
      </c>
      <c r="F3254" s="1" t="s">
        <v>5475</v>
      </c>
      <c r="G3254" s="1" t="s">
        <v>6053</v>
      </c>
      <c r="H3254" s="1">
        <v>100017464</v>
      </c>
      <c r="I3254" s="1">
        <v>4</v>
      </c>
      <c r="J3254" s="1" t="s">
        <v>2967</v>
      </c>
      <c r="K3254" s="1" t="s">
        <v>2372</v>
      </c>
      <c r="L3254" s="1" t="s">
        <v>8</v>
      </c>
      <c r="M3254" s="1" t="s">
        <v>9</v>
      </c>
    </row>
    <row r="3255" spans="1:13">
      <c r="A3255" s="1">
        <v>100017465</v>
      </c>
      <c r="B3255" s="1" t="s">
        <v>2344</v>
      </c>
      <c r="C3255" s="1" t="s">
        <v>2885</v>
      </c>
      <c r="D3255" s="1" t="s">
        <v>5475</v>
      </c>
      <c r="E3255" s="1" t="s">
        <v>5474</v>
      </c>
      <c r="F3255" s="1" t="s">
        <v>5475</v>
      </c>
      <c r="G3255" s="1" t="s">
        <v>6053</v>
      </c>
      <c r="H3255" s="1">
        <v>100017465</v>
      </c>
      <c r="I3255" s="1">
        <v>2</v>
      </c>
      <c r="J3255" s="1" t="s">
        <v>2884</v>
      </c>
      <c r="K3255" s="1" t="s">
        <v>2886</v>
      </c>
      <c r="L3255" s="1" t="s">
        <v>32</v>
      </c>
      <c r="M3255" s="1" t="s">
        <v>9</v>
      </c>
    </row>
    <row r="3256" spans="1:13">
      <c r="A3256" s="1">
        <v>100017466</v>
      </c>
      <c r="B3256" s="1" t="s">
        <v>2344</v>
      </c>
      <c r="C3256" s="1" t="s">
        <v>2885</v>
      </c>
      <c r="D3256" s="1" t="s">
        <v>5508</v>
      </c>
      <c r="E3256" s="1" t="s">
        <v>5474</v>
      </c>
      <c r="F3256" s="1" t="s">
        <v>5475</v>
      </c>
      <c r="G3256" s="1" t="s">
        <v>6053</v>
      </c>
      <c r="H3256" s="1">
        <v>100017466</v>
      </c>
      <c r="I3256" s="1">
        <v>2</v>
      </c>
      <c r="J3256" s="1" t="s">
        <v>2932</v>
      </c>
      <c r="K3256" s="1" t="s">
        <v>1215</v>
      </c>
      <c r="L3256" s="1" t="s">
        <v>39</v>
      </c>
      <c r="M3256" s="1" t="s">
        <v>9</v>
      </c>
    </row>
    <row r="3257" spans="1:13">
      <c r="A3257" s="1">
        <v>100017467</v>
      </c>
      <c r="B3257" s="1" t="s">
        <v>2344</v>
      </c>
      <c r="C3257" s="1" t="s">
        <v>2885</v>
      </c>
      <c r="D3257" s="1" t="s">
        <v>5518</v>
      </c>
      <c r="E3257" s="1" t="s">
        <v>5474</v>
      </c>
      <c r="F3257" s="1" t="s">
        <v>5475</v>
      </c>
      <c r="G3257" s="1" t="s">
        <v>6053</v>
      </c>
      <c r="H3257" s="1">
        <v>100017467</v>
      </c>
      <c r="I3257" s="1">
        <v>3</v>
      </c>
      <c r="J3257" s="1" t="s">
        <v>2996</v>
      </c>
      <c r="K3257" s="1" t="s">
        <v>1215</v>
      </c>
      <c r="L3257" s="1" t="s">
        <v>39</v>
      </c>
      <c r="M3257" s="1" t="s">
        <v>9</v>
      </c>
    </row>
    <row r="3258" spans="1:13">
      <c r="A3258" s="1">
        <v>100017468</v>
      </c>
      <c r="B3258" s="1" t="s">
        <v>2344</v>
      </c>
      <c r="C3258" s="1" t="s">
        <v>2885</v>
      </c>
      <c r="D3258" s="1" t="s">
        <v>5475</v>
      </c>
      <c r="E3258" s="1" t="s">
        <v>5474</v>
      </c>
      <c r="F3258" s="1" t="s">
        <v>5475</v>
      </c>
      <c r="G3258" s="1" t="s">
        <v>6053</v>
      </c>
      <c r="H3258" s="1">
        <v>100017468</v>
      </c>
      <c r="I3258" s="1">
        <v>3</v>
      </c>
      <c r="J3258" s="1" t="s">
        <v>2985</v>
      </c>
      <c r="K3258" s="1" t="s">
        <v>2349</v>
      </c>
      <c r="L3258" s="1" t="s">
        <v>15</v>
      </c>
      <c r="M3258" s="1" t="s">
        <v>9</v>
      </c>
    </row>
    <row r="3259" spans="1:13">
      <c r="A3259" s="1">
        <v>100017469</v>
      </c>
      <c r="B3259" s="1" t="s">
        <v>2344</v>
      </c>
      <c r="C3259" s="1" t="s">
        <v>2885</v>
      </c>
      <c r="D3259" s="1" t="s">
        <v>5475</v>
      </c>
      <c r="E3259" s="1" t="s">
        <v>5474</v>
      </c>
      <c r="F3259" s="1" t="s">
        <v>5475</v>
      </c>
      <c r="G3259" s="1" t="s">
        <v>6053</v>
      </c>
      <c r="H3259" s="1">
        <v>100017469</v>
      </c>
      <c r="I3259" s="1">
        <v>4</v>
      </c>
      <c r="J3259" s="1" t="s">
        <v>2979</v>
      </c>
      <c r="K3259" s="1" t="s">
        <v>2372</v>
      </c>
      <c r="L3259" s="1" t="s">
        <v>8</v>
      </c>
      <c r="M3259" s="1" t="s">
        <v>16</v>
      </c>
    </row>
    <row r="3260" spans="1:13">
      <c r="A3260" s="1">
        <v>100017471</v>
      </c>
      <c r="B3260" s="1" t="s">
        <v>1138</v>
      </c>
      <c r="C3260" s="1" t="s">
        <v>3032</v>
      </c>
      <c r="D3260" s="1" t="s">
        <v>5475</v>
      </c>
      <c r="E3260" s="1" t="s">
        <v>5474</v>
      </c>
      <c r="F3260" s="1" t="s">
        <v>5475</v>
      </c>
      <c r="G3260" s="1" t="s">
        <v>6053</v>
      </c>
      <c r="H3260" s="1">
        <v>100017471</v>
      </c>
      <c r="I3260" s="1">
        <v>4</v>
      </c>
      <c r="J3260" s="1" t="s">
        <v>3081</v>
      </c>
      <c r="K3260" s="1" t="s">
        <v>3044</v>
      </c>
      <c r="L3260" s="1" t="s">
        <v>15</v>
      </c>
      <c r="M3260" s="1" t="s">
        <v>9</v>
      </c>
    </row>
    <row r="3261" spans="1:13">
      <c r="A3261" s="1">
        <v>100017472</v>
      </c>
      <c r="B3261" s="1" t="s">
        <v>1138</v>
      </c>
      <c r="C3261" s="1" t="s">
        <v>3032</v>
      </c>
      <c r="D3261" s="1" t="s">
        <v>5475</v>
      </c>
      <c r="E3261" s="1" t="s">
        <v>5474</v>
      </c>
      <c r="F3261" s="1" t="s">
        <v>5475</v>
      </c>
      <c r="G3261" s="1" t="s">
        <v>6053</v>
      </c>
      <c r="H3261" s="1">
        <v>100017472</v>
      </c>
      <c r="I3261" s="1">
        <v>4</v>
      </c>
      <c r="J3261" s="1" t="s">
        <v>3057</v>
      </c>
      <c r="K3261" s="1" t="s">
        <v>3044</v>
      </c>
      <c r="L3261" s="1" t="s">
        <v>15</v>
      </c>
      <c r="M3261" s="1" t="s">
        <v>9</v>
      </c>
    </row>
    <row r="3262" spans="1:13">
      <c r="A3262" s="1">
        <v>100017473</v>
      </c>
      <c r="B3262" s="1" t="s">
        <v>1138</v>
      </c>
      <c r="C3262" s="1" t="s">
        <v>3128</v>
      </c>
      <c r="D3262" s="1" t="s">
        <v>5519</v>
      </c>
      <c r="E3262" s="1" t="s">
        <v>5474</v>
      </c>
      <c r="F3262" s="1" t="s">
        <v>5475</v>
      </c>
      <c r="G3262" s="1" t="s">
        <v>6053</v>
      </c>
      <c r="H3262" s="1">
        <v>100017473</v>
      </c>
      <c r="I3262" s="1">
        <v>3</v>
      </c>
      <c r="J3262" s="1" t="s">
        <v>3136</v>
      </c>
      <c r="K3262" s="1" t="s">
        <v>1837</v>
      </c>
      <c r="L3262" s="1" t="s">
        <v>39</v>
      </c>
      <c r="M3262" s="1" t="s">
        <v>9</v>
      </c>
    </row>
    <row r="3263" spans="1:13">
      <c r="A3263" s="1">
        <v>100017474</v>
      </c>
      <c r="B3263" s="1" t="s">
        <v>1138</v>
      </c>
      <c r="C3263" s="1" t="s">
        <v>3155</v>
      </c>
      <c r="D3263" s="1" t="s">
        <v>5475</v>
      </c>
      <c r="E3263" s="1" t="s">
        <v>5474</v>
      </c>
      <c r="F3263" s="1" t="s">
        <v>5475</v>
      </c>
      <c r="G3263" s="1" t="s">
        <v>6053</v>
      </c>
      <c r="H3263" s="1">
        <v>100017474</v>
      </c>
      <c r="I3263" s="1">
        <v>2</v>
      </c>
      <c r="J3263" s="1" t="s">
        <v>3186</v>
      </c>
      <c r="K3263" s="1" t="s">
        <v>3187</v>
      </c>
      <c r="L3263" s="1" t="s">
        <v>32</v>
      </c>
      <c r="M3263" s="1" t="s">
        <v>9</v>
      </c>
    </row>
    <row r="3264" spans="1:13">
      <c r="A3264" s="1">
        <v>100017475</v>
      </c>
      <c r="B3264" s="1" t="s">
        <v>1138</v>
      </c>
      <c r="C3264" s="1" t="s">
        <v>3205</v>
      </c>
      <c r="D3264" s="1" t="s">
        <v>5475</v>
      </c>
      <c r="E3264" s="1" t="s">
        <v>5474</v>
      </c>
      <c r="F3264" s="1" t="s">
        <v>5475</v>
      </c>
      <c r="G3264" s="1" t="s">
        <v>6053</v>
      </c>
      <c r="H3264" s="1">
        <v>100017475</v>
      </c>
      <c r="I3264" s="1">
        <v>3</v>
      </c>
      <c r="J3264" s="1" t="s">
        <v>3214</v>
      </c>
      <c r="K3264" s="1" t="s">
        <v>3044</v>
      </c>
      <c r="L3264" s="1" t="s">
        <v>15</v>
      </c>
      <c r="M3264" s="1" t="s">
        <v>9</v>
      </c>
    </row>
    <row r="3265" spans="1:13">
      <c r="A3265" s="1">
        <v>100017476</v>
      </c>
      <c r="B3265" s="1" t="s">
        <v>1138</v>
      </c>
      <c r="C3265" s="1" t="s">
        <v>3231</v>
      </c>
      <c r="D3265" s="1" t="s">
        <v>5475</v>
      </c>
      <c r="E3265" s="1" t="s">
        <v>5474</v>
      </c>
      <c r="F3265" s="1" t="s">
        <v>5475</v>
      </c>
      <c r="G3265" s="1" t="s">
        <v>6053</v>
      </c>
      <c r="H3265" s="1">
        <v>100017476</v>
      </c>
      <c r="I3265" s="1">
        <v>2</v>
      </c>
      <c r="J3265" s="1" t="s">
        <v>3237</v>
      </c>
      <c r="K3265" s="1" t="s">
        <v>3238</v>
      </c>
      <c r="L3265" s="1" t="s">
        <v>32</v>
      </c>
      <c r="M3265" s="1" t="s">
        <v>9</v>
      </c>
    </row>
    <row r="3266" spans="1:13">
      <c r="A3266" s="1">
        <v>100017477</v>
      </c>
      <c r="B3266" s="1" t="s">
        <v>1138</v>
      </c>
      <c r="C3266" s="1" t="s">
        <v>3348</v>
      </c>
      <c r="D3266" s="1" t="s">
        <v>5475</v>
      </c>
      <c r="E3266" s="1" t="s">
        <v>5474</v>
      </c>
      <c r="F3266" s="1" t="s">
        <v>5475</v>
      </c>
      <c r="G3266" s="1" t="s">
        <v>6053</v>
      </c>
      <c r="H3266" s="1">
        <v>100017477</v>
      </c>
      <c r="I3266" s="1">
        <v>2</v>
      </c>
      <c r="J3266" s="1" t="s">
        <v>3365</v>
      </c>
      <c r="K3266" s="1" t="s">
        <v>3044</v>
      </c>
      <c r="L3266" s="1" t="s">
        <v>15</v>
      </c>
      <c r="M3266" s="1" t="s">
        <v>9</v>
      </c>
    </row>
    <row r="3267" spans="1:13">
      <c r="A3267" s="1">
        <v>100017478</v>
      </c>
      <c r="B3267" s="1" t="s">
        <v>1138</v>
      </c>
      <c r="C3267" s="1" t="s">
        <v>3369</v>
      </c>
      <c r="D3267" s="1" t="s">
        <v>5499</v>
      </c>
      <c r="E3267" s="1" t="s">
        <v>5474</v>
      </c>
      <c r="F3267" s="1" t="s">
        <v>5475</v>
      </c>
      <c r="G3267" s="1" t="s">
        <v>6053</v>
      </c>
      <c r="H3267" s="1">
        <v>100017478</v>
      </c>
      <c r="I3267" s="1">
        <v>3</v>
      </c>
      <c r="J3267" s="1" t="s">
        <v>3411</v>
      </c>
      <c r="K3267" s="1" t="s">
        <v>3036</v>
      </c>
      <c r="L3267" s="1" t="s">
        <v>8</v>
      </c>
      <c r="M3267" s="1" t="s">
        <v>9</v>
      </c>
    </row>
    <row r="3268" spans="1:13">
      <c r="A3268" s="1">
        <v>100017479</v>
      </c>
      <c r="B3268" s="1" t="s">
        <v>1138</v>
      </c>
      <c r="C3268" s="1" t="s">
        <v>3538</v>
      </c>
      <c r="D3268" s="1" t="s">
        <v>5475</v>
      </c>
      <c r="E3268" s="1" t="s">
        <v>5474</v>
      </c>
      <c r="F3268" s="1" t="s">
        <v>5475</v>
      </c>
      <c r="G3268" s="1" t="s">
        <v>6053</v>
      </c>
      <c r="H3268" s="1">
        <v>100017479</v>
      </c>
      <c r="I3268" s="1">
        <v>3</v>
      </c>
      <c r="J3268" s="1" t="s">
        <v>3549</v>
      </c>
      <c r="K3268" s="1" t="s">
        <v>3044</v>
      </c>
      <c r="L3268" s="1" t="s">
        <v>15</v>
      </c>
      <c r="M3268" s="1" t="s">
        <v>9</v>
      </c>
    </row>
    <row r="3269" spans="1:13">
      <c r="A3269" s="1">
        <v>100017480</v>
      </c>
      <c r="B3269" s="1" t="s">
        <v>1138</v>
      </c>
      <c r="C3269" s="1" t="s">
        <v>3642</v>
      </c>
      <c r="D3269" s="1" t="s">
        <v>5475</v>
      </c>
      <c r="E3269" s="1" t="s">
        <v>5474</v>
      </c>
      <c r="F3269" s="1" t="s">
        <v>5475</v>
      </c>
      <c r="G3269" s="1" t="s">
        <v>6053</v>
      </c>
      <c r="H3269" s="1">
        <v>100017480</v>
      </c>
      <c r="I3269" s="1">
        <v>8</v>
      </c>
      <c r="J3269" s="1" t="s">
        <v>3654</v>
      </c>
      <c r="K3269" s="1" t="s">
        <v>3036</v>
      </c>
      <c r="L3269" s="1" t="s">
        <v>8</v>
      </c>
      <c r="M3269" s="1" t="s">
        <v>9</v>
      </c>
    </row>
    <row r="3270" spans="1:13">
      <c r="A3270" s="1">
        <v>100017481</v>
      </c>
      <c r="B3270" s="1" t="s">
        <v>1138</v>
      </c>
      <c r="C3270" s="1" t="s">
        <v>3675</v>
      </c>
      <c r="D3270" s="1" t="s">
        <v>5499</v>
      </c>
      <c r="E3270" s="1" t="s">
        <v>5474</v>
      </c>
      <c r="F3270" s="1" t="s">
        <v>5475</v>
      </c>
      <c r="G3270" s="1" t="s">
        <v>6053</v>
      </c>
      <c r="H3270" s="1">
        <v>100017481</v>
      </c>
      <c r="I3270" s="1">
        <v>4</v>
      </c>
      <c r="J3270" s="1" t="s">
        <v>3698</v>
      </c>
      <c r="K3270" s="1" t="s">
        <v>3036</v>
      </c>
      <c r="L3270" s="1" t="s">
        <v>8</v>
      </c>
      <c r="M3270" s="1" t="s">
        <v>9</v>
      </c>
    </row>
    <row r="3271" spans="1:13">
      <c r="A3271" s="1">
        <v>100017482</v>
      </c>
      <c r="B3271" s="1" t="s">
        <v>2314</v>
      </c>
      <c r="C3271" s="1" t="s">
        <v>3749</v>
      </c>
      <c r="D3271" s="1" t="s">
        <v>5475</v>
      </c>
      <c r="E3271" s="1" t="s">
        <v>5474</v>
      </c>
      <c r="F3271" s="1" t="s">
        <v>5475</v>
      </c>
      <c r="G3271" s="1" t="s">
        <v>6053</v>
      </c>
      <c r="H3271" s="1">
        <v>100017482</v>
      </c>
      <c r="I3271" s="1">
        <v>2</v>
      </c>
      <c r="J3271" s="1" t="s">
        <v>3860</v>
      </c>
      <c r="K3271" s="1" t="s">
        <v>3861</v>
      </c>
      <c r="L3271" s="1" t="s">
        <v>32</v>
      </c>
      <c r="M3271" s="1" t="s">
        <v>9</v>
      </c>
    </row>
    <row r="3272" spans="1:13">
      <c r="A3272" s="1">
        <v>100017483</v>
      </c>
      <c r="B3272" s="1" t="s">
        <v>2314</v>
      </c>
      <c r="C3272" s="1" t="s">
        <v>3749</v>
      </c>
      <c r="D3272" s="1" t="s">
        <v>5475</v>
      </c>
      <c r="E3272" s="1" t="s">
        <v>5474</v>
      </c>
      <c r="F3272" s="1" t="s">
        <v>5475</v>
      </c>
      <c r="G3272" s="1" t="s">
        <v>6053</v>
      </c>
      <c r="H3272" s="1">
        <v>100017483</v>
      </c>
      <c r="I3272" s="1">
        <v>3</v>
      </c>
      <c r="J3272" s="1" t="s">
        <v>3777</v>
      </c>
      <c r="K3272" s="1" t="s">
        <v>3756</v>
      </c>
      <c r="L3272" s="1" t="s">
        <v>15</v>
      </c>
      <c r="M3272" s="1" t="s">
        <v>9</v>
      </c>
    </row>
    <row r="3273" spans="1:13">
      <c r="A3273" s="1">
        <v>100017484</v>
      </c>
      <c r="B3273" s="1" t="s">
        <v>2314</v>
      </c>
      <c r="C3273" s="1" t="s">
        <v>3749</v>
      </c>
      <c r="D3273" s="1" t="s">
        <v>5473</v>
      </c>
      <c r="E3273" s="1" t="s">
        <v>5474</v>
      </c>
      <c r="F3273" s="1" t="s">
        <v>5475</v>
      </c>
      <c r="G3273" s="1" t="s">
        <v>6053</v>
      </c>
      <c r="H3273" s="1">
        <v>100017484</v>
      </c>
      <c r="I3273" s="1">
        <v>3</v>
      </c>
      <c r="J3273" s="1" t="s">
        <v>3758</v>
      </c>
      <c r="K3273" s="1" t="s">
        <v>3759</v>
      </c>
      <c r="L3273" s="1" t="s">
        <v>39</v>
      </c>
      <c r="M3273" s="1" t="s">
        <v>16</v>
      </c>
    </row>
    <row r="3274" spans="1:13">
      <c r="A3274" s="1">
        <v>100017485</v>
      </c>
      <c r="B3274" s="1" t="s">
        <v>2314</v>
      </c>
      <c r="C3274" s="1" t="s">
        <v>3749</v>
      </c>
      <c r="D3274" s="1" t="s">
        <v>5475</v>
      </c>
      <c r="E3274" s="1" t="s">
        <v>5474</v>
      </c>
      <c r="F3274" s="1" t="s">
        <v>5475</v>
      </c>
      <c r="G3274" s="1" t="s">
        <v>6053</v>
      </c>
      <c r="H3274" s="1">
        <v>100017485</v>
      </c>
      <c r="I3274" s="1">
        <v>4</v>
      </c>
      <c r="J3274" s="1" t="s">
        <v>3766</v>
      </c>
      <c r="K3274" s="1" t="s">
        <v>3750</v>
      </c>
      <c r="L3274" s="1" t="s">
        <v>8</v>
      </c>
      <c r="M3274" s="1" t="s">
        <v>9</v>
      </c>
    </row>
    <row r="3275" spans="1:13">
      <c r="A3275" s="1">
        <v>100017486</v>
      </c>
      <c r="B3275" s="1" t="s">
        <v>2314</v>
      </c>
      <c r="C3275" s="1" t="s">
        <v>3749</v>
      </c>
      <c r="D3275" s="1" t="s">
        <v>5520</v>
      </c>
      <c r="E3275" s="1" t="s">
        <v>5474</v>
      </c>
      <c r="F3275" s="1" t="s">
        <v>5475</v>
      </c>
      <c r="G3275" s="1" t="s">
        <v>6053</v>
      </c>
      <c r="H3275" s="1">
        <v>100017486</v>
      </c>
      <c r="I3275" s="1">
        <v>3</v>
      </c>
      <c r="J3275" s="1" t="s">
        <v>3774</v>
      </c>
      <c r="K3275" s="1" t="s">
        <v>3756</v>
      </c>
      <c r="L3275" s="1" t="s">
        <v>15</v>
      </c>
      <c r="M3275" s="1" t="s">
        <v>9</v>
      </c>
    </row>
    <row r="3276" spans="1:13">
      <c r="A3276" s="1">
        <v>100017487</v>
      </c>
      <c r="B3276" s="1" t="s">
        <v>2314</v>
      </c>
      <c r="C3276" s="1" t="s">
        <v>3737</v>
      </c>
      <c r="D3276" s="1" t="s">
        <v>5499</v>
      </c>
      <c r="E3276" s="1" t="s">
        <v>5474</v>
      </c>
      <c r="F3276" s="1" t="s">
        <v>5475</v>
      </c>
      <c r="G3276" s="1" t="s">
        <v>6053</v>
      </c>
      <c r="H3276" s="1">
        <v>100017487</v>
      </c>
      <c r="I3276" s="1">
        <v>6</v>
      </c>
      <c r="J3276" s="1" t="s">
        <v>5521</v>
      </c>
      <c r="K3276" s="1" t="s">
        <v>3750</v>
      </c>
      <c r="L3276" s="1" t="s">
        <v>8</v>
      </c>
      <c r="M3276" s="1" t="s">
        <v>9</v>
      </c>
    </row>
    <row r="3277" spans="1:13">
      <c r="A3277" s="1">
        <v>100017488</v>
      </c>
      <c r="B3277" s="1" t="s">
        <v>2314</v>
      </c>
      <c r="C3277" s="1" t="s">
        <v>3737</v>
      </c>
      <c r="D3277" s="1" t="s">
        <v>5473</v>
      </c>
      <c r="E3277" s="1" t="s">
        <v>5474</v>
      </c>
      <c r="F3277" s="1" t="s">
        <v>5475</v>
      </c>
      <c r="G3277" s="1" t="s">
        <v>6053</v>
      </c>
      <c r="H3277" s="1">
        <v>100017488</v>
      </c>
      <c r="I3277" s="1">
        <v>3</v>
      </c>
      <c r="J3277" s="1" t="s">
        <v>3870</v>
      </c>
      <c r="K3277" s="1" t="s">
        <v>3759</v>
      </c>
      <c r="L3277" s="1" t="s">
        <v>39</v>
      </c>
      <c r="M3277" s="1" t="s">
        <v>9</v>
      </c>
    </row>
    <row r="3278" spans="1:13">
      <c r="A3278" s="1">
        <v>100017489</v>
      </c>
      <c r="B3278" s="1" t="s">
        <v>2314</v>
      </c>
      <c r="C3278" s="1" t="s">
        <v>3916</v>
      </c>
      <c r="D3278" s="1" t="s">
        <v>5475</v>
      </c>
      <c r="E3278" s="1" t="s">
        <v>5474</v>
      </c>
      <c r="F3278" s="1" t="s">
        <v>5475</v>
      </c>
      <c r="G3278" s="1" t="s">
        <v>6053</v>
      </c>
      <c r="H3278" s="1">
        <v>100017489</v>
      </c>
      <c r="I3278" s="1">
        <v>2</v>
      </c>
      <c r="J3278" s="1" t="s">
        <v>3939</v>
      </c>
      <c r="K3278" s="1" t="s">
        <v>3940</v>
      </c>
      <c r="L3278" s="1" t="s">
        <v>32</v>
      </c>
      <c r="M3278" s="1" t="s">
        <v>9</v>
      </c>
    </row>
    <row r="3279" spans="1:13">
      <c r="A3279" s="1">
        <v>100017490</v>
      </c>
      <c r="B3279" s="1" t="s">
        <v>2314</v>
      </c>
      <c r="C3279" s="1" t="s">
        <v>3916</v>
      </c>
      <c r="D3279" s="1" t="s">
        <v>5475</v>
      </c>
      <c r="E3279" s="1" t="s">
        <v>5474</v>
      </c>
      <c r="F3279" s="1" t="s">
        <v>5475</v>
      </c>
      <c r="G3279" s="1" t="s">
        <v>6053</v>
      </c>
      <c r="H3279" s="1">
        <v>100017490</v>
      </c>
      <c r="I3279" s="1">
        <v>3</v>
      </c>
      <c r="J3279" s="1" t="s">
        <v>3958</v>
      </c>
      <c r="K3279" s="1" t="s">
        <v>3957</v>
      </c>
      <c r="L3279" s="1" t="s">
        <v>32</v>
      </c>
      <c r="M3279" s="1" t="s">
        <v>9</v>
      </c>
    </row>
    <row r="3280" spans="1:13">
      <c r="A3280" s="1">
        <v>100017491</v>
      </c>
      <c r="B3280" s="1" t="s">
        <v>2314</v>
      </c>
      <c r="C3280" s="1" t="s">
        <v>3916</v>
      </c>
      <c r="D3280" s="1" t="s">
        <v>5475</v>
      </c>
      <c r="E3280" s="1" t="s">
        <v>5474</v>
      </c>
      <c r="F3280" s="1" t="s">
        <v>5475</v>
      </c>
      <c r="G3280" s="1" t="s">
        <v>6053</v>
      </c>
      <c r="H3280" s="1">
        <v>100017491</v>
      </c>
      <c r="I3280" s="1">
        <v>4</v>
      </c>
      <c r="J3280" s="1" t="s">
        <v>5522</v>
      </c>
      <c r="K3280" s="1" t="s">
        <v>3750</v>
      </c>
      <c r="L3280" s="1" t="s">
        <v>8</v>
      </c>
      <c r="M3280" s="1" t="s">
        <v>9</v>
      </c>
    </row>
    <row r="3281" spans="1:13">
      <c r="A3281" s="1">
        <v>100017492</v>
      </c>
      <c r="B3281" s="1" t="s">
        <v>2314</v>
      </c>
      <c r="C3281" s="1" t="s">
        <v>3984</v>
      </c>
      <c r="D3281" s="1" t="s">
        <v>5499</v>
      </c>
      <c r="E3281" s="1" t="s">
        <v>5474</v>
      </c>
      <c r="F3281" s="1" t="s">
        <v>5475</v>
      </c>
      <c r="G3281" s="1" t="s">
        <v>6053</v>
      </c>
      <c r="H3281" s="1">
        <v>100017492</v>
      </c>
      <c r="I3281" s="1">
        <v>4</v>
      </c>
      <c r="J3281" s="1" t="s">
        <v>4020</v>
      </c>
      <c r="K3281" s="1" t="s">
        <v>3750</v>
      </c>
      <c r="L3281" s="1" t="s">
        <v>8</v>
      </c>
      <c r="M3281" s="1" t="s">
        <v>9</v>
      </c>
    </row>
    <row r="3282" spans="1:13">
      <c r="A3282" s="1">
        <v>100017493</v>
      </c>
      <c r="B3282" s="1" t="s">
        <v>2314</v>
      </c>
      <c r="C3282" s="1" t="s">
        <v>3984</v>
      </c>
      <c r="D3282" s="1" t="s">
        <v>5523</v>
      </c>
      <c r="E3282" s="1" t="s">
        <v>5474</v>
      </c>
      <c r="F3282" s="1" t="s">
        <v>5475</v>
      </c>
      <c r="G3282" s="1" t="s">
        <v>6053</v>
      </c>
      <c r="H3282" s="1">
        <v>100017493</v>
      </c>
      <c r="I3282" s="1">
        <v>7</v>
      </c>
      <c r="J3282" s="1" t="s">
        <v>4004</v>
      </c>
      <c r="K3282" s="1" t="s">
        <v>2476</v>
      </c>
      <c r="L3282" s="1" t="s">
        <v>39</v>
      </c>
      <c r="M3282" s="1" t="s">
        <v>16</v>
      </c>
    </row>
    <row r="3283" spans="1:13">
      <c r="A3283" s="1">
        <v>100017494</v>
      </c>
      <c r="B3283" s="1" t="s">
        <v>2314</v>
      </c>
      <c r="C3283" s="1" t="s">
        <v>3984</v>
      </c>
      <c r="D3283" s="1" t="s">
        <v>5499</v>
      </c>
      <c r="E3283" s="1" t="s">
        <v>5474</v>
      </c>
      <c r="F3283" s="1" t="s">
        <v>5475</v>
      </c>
      <c r="G3283" s="1" t="s">
        <v>6053</v>
      </c>
      <c r="H3283" s="1">
        <v>100017494</v>
      </c>
      <c r="I3283" s="1">
        <v>6</v>
      </c>
      <c r="J3283" s="1" t="s">
        <v>4025</v>
      </c>
      <c r="K3283" s="1" t="s">
        <v>3750</v>
      </c>
      <c r="L3283" s="1" t="s">
        <v>8</v>
      </c>
      <c r="M3283" s="1" t="s">
        <v>16</v>
      </c>
    </row>
    <row r="3284" spans="1:13">
      <c r="A3284" s="1">
        <v>100017495</v>
      </c>
      <c r="B3284" s="1" t="s">
        <v>2314</v>
      </c>
      <c r="C3284" s="1" t="s">
        <v>4047</v>
      </c>
      <c r="D3284" s="1" t="s">
        <v>5475</v>
      </c>
      <c r="E3284" s="1" t="s">
        <v>5474</v>
      </c>
      <c r="F3284" s="1" t="s">
        <v>5475</v>
      </c>
      <c r="G3284" s="1" t="s">
        <v>6053</v>
      </c>
      <c r="H3284" s="1">
        <v>100017495</v>
      </c>
      <c r="I3284" s="1">
        <v>3</v>
      </c>
      <c r="J3284" s="1" t="s">
        <v>4068</v>
      </c>
      <c r="K3284" s="1" t="s">
        <v>3750</v>
      </c>
      <c r="L3284" s="1" t="s">
        <v>8</v>
      </c>
      <c r="M3284" s="1" t="s">
        <v>9</v>
      </c>
    </row>
    <row r="3285" spans="1:13">
      <c r="A3285" s="1">
        <v>100017496</v>
      </c>
      <c r="B3285" s="1" t="s">
        <v>2314</v>
      </c>
      <c r="C3285" s="1" t="s">
        <v>4047</v>
      </c>
      <c r="D3285" s="1" t="s">
        <v>5475</v>
      </c>
      <c r="E3285" s="1" t="s">
        <v>5474</v>
      </c>
      <c r="F3285" s="1" t="s">
        <v>5475</v>
      </c>
      <c r="G3285" s="1" t="s">
        <v>6053</v>
      </c>
      <c r="H3285" s="1">
        <v>100017496</v>
      </c>
      <c r="I3285" s="1">
        <v>4</v>
      </c>
      <c r="J3285" s="1" t="s">
        <v>4083</v>
      </c>
      <c r="K3285" s="1" t="s">
        <v>3750</v>
      </c>
      <c r="L3285" s="1" t="s">
        <v>8</v>
      </c>
      <c r="M3285" s="1" t="s">
        <v>9</v>
      </c>
    </row>
    <row r="3286" spans="1:13">
      <c r="A3286" s="1">
        <v>100017497</v>
      </c>
      <c r="B3286" s="1" t="s">
        <v>2314</v>
      </c>
      <c r="C3286" s="1" t="s">
        <v>4047</v>
      </c>
      <c r="D3286" s="1" t="s">
        <v>5524</v>
      </c>
      <c r="E3286" s="1" t="s">
        <v>5474</v>
      </c>
      <c r="F3286" s="1" t="s">
        <v>5475</v>
      </c>
      <c r="G3286" s="1" t="s">
        <v>6053</v>
      </c>
      <c r="H3286" s="1">
        <v>100017497</v>
      </c>
      <c r="I3286" s="1">
        <v>3</v>
      </c>
      <c r="J3286" s="1" t="s">
        <v>4066</v>
      </c>
      <c r="K3286" s="1" t="s">
        <v>2476</v>
      </c>
      <c r="L3286" s="1" t="s">
        <v>39</v>
      </c>
      <c r="M3286" s="1" t="s">
        <v>9</v>
      </c>
    </row>
    <row r="3287" spans="1:13">
      <c r="A3287" s="1">
        <v>100017498</v>
      </c>
      <c r="B3287" s="1" t="s">
        <v>2314</v>
      </c>
      <c r="C3287" s="1" t="s">
        <v>4047</v>
      </c>
      <c r="D3287" s="1" t="s">
        <v>5475</v>
      </c>
      <c r="E3287" s="1" t="s">
        <v>5474</v>
      </c>
      <c r="F3287" s="1" t="s">
        <v>5475</v>
      </c>
      <c r="G3287" s="1" t="s">
        <v>6053</v>
      </c>
      <c r="H3287" s="1">
        <v>100017498</v>
      </c>
      <c r="I3287" s="1">
        <v>2</v>
      </c>
      <c r="J3287" s="1" t="s">
        <v>4076</v>
      </c>
      <c r="K3287" s="1" t="s">
        <v>4070</v>
      </c>
      <c r="L3287" s="1" t="s">
        <v>32</v>
      </c>
      <c r="M3287" s="1" t="s">
        <v>9</v>
      </c>
    </row>
    <row r="3288" spans="1:13">
      <c r="A3288" s="1">
        <v>100017499</v>
      </c>
      <c r="B3288" s="1" t="s">
        <v>2314</v>
      </c>
      <c r="C3288" s="1" t="s">
        <v>2313</v>
      </c>
      <c r="D3288" s="1" t="s">
        <v>5525</v>
      </c>
      <c r="E3288" s="1" t="s">
        <v>5474</v>
      </c>
      <c r="F3288" s="1" t="s">
        <v>5475</v>
      </c>
      <c r="G3288" s="1" t="s">
        <v>6053</v>
      </c>
      <c r="H3288" s="1">
        <v>100017499</v>
      </c>
      <c r="I3288" s="1">
        <v>3</v>
      </c>
      <c r="J3288" s="1" t="s">
        <v>4245</v>
      </c>
      <c r="K3288" s="1" t="s">
        <v>3756</v>
      </c>
      <c r="L3288" s="1" t="s">
        <v>15</v>
      </c>
      <c r="M3288" s="1" t="s">
        <v>9</v>
      </c>
    </row>
    <row r="3289" spans="1:13">
      <c r="A3289" s="1">
        <v>100017500</v>
      </c>
      <c r="B3289" s="1" t="s">
        <v>2314</v>
      </c>
      <c r="C3289" s="1" t="s">
        <v>2313</v>
      </c>
      <c r="D3289" s="1" t="s">
        <v>5499</v>
      </c>
      <c r="E3289" s="1" t="s">
        <v>5474</v>
      </c>
      <c r="F3289" s="1" t="s">
        <v>5475</v>
      </c>
      <c r="G3289" s="1" t="s">
        <v>6053</v>
      </c>
      <c r="H3289" s="1">
        <v>100017500</v>
      </c>
      <c r="I3289" s="1">
        <v>5</v>
      </c>
      <c r="J3289" s="1" t="s">
        <v>4224</v>
      </c>
      <c r="K3289" s="1" t="s">
        <v>3750</v>
      </c>
      <c r="L3289" s="1" t="s">
        <v>8</v>
      </c>
      <c r="M3289" s="1" t="s">
        <v>16</v>
      </c>
    </row>
    <row r="3290" spans="1:13">
      <c r="A3290" s="1">
        <v>100017501</v>
      </c>
      <c r="B3290" s="1" t="s">
        <v>2314</v>
      </c>
      <c r="C3290" s="1" t="s">
        <v>2313</v>
      </c>
      <c r="D3290" s="1" t="s">
        <v>5515</v>
      </c>
      <c r="E3290" s="1" t="s">
        <v>5474</v>
      </c>
      <c r="F3290" s="1" t="s">
        <v>5475</v>
      </c>
      <c r="G3290" s="1" t="s">
        <v>6053</v>
      </c>
      <c r="H3290" s="1">
        <v>100017501</v>
      </c>
      <c r="I3290" s="1">
        <v>3</v>
      </c>
      <c r="J3290" s="1" t="s">
        <v>4231</v>
      </c>
      <c r="K3290" s="1" t="s">
        <v>2574</v>
      </c>
      <c r="L3290" s="1" t="s">
        <v>39</v>
      </c>
      <c r="M3290" s="1" t="s">
        <v>16</v>
      </c>
    </row>
    <row r="3291" spans="1:13">
      <c r="A3291" s="1">
        <v>100017502</v>
      </c>
      <c r="B3291" s="1" t="s">
        <v>2314</v>
      </c>
      <c r="C3291" s="1" t="s">
        <v>2313</v>
      </c>
      <c r="D3291" s="1" t="s">
        <v>5526</v>
      </c>
      <c r="E3291" s="1" t="s">
        <v>5474</v>
      </c>
      <c r="F3291" s="1" t="s">
        <v>5475</v>
      </c>
      <c r="G3291" s="1" t="s">
        <v>6053</v>
      </c>
      <c r="H3291" s="1">
        <v>100017502</v>
      </c>
      <c r="I3291" s="1">
        <v>3</v>
      </c>
      <c r="J3291" s="1" t="s">
        <v>4136</v>
      </c>
      <c r="K3291" s="1" t="s">
        <v>2574</v>
      </c>
      <c r="L3291" s="1" t="s">
        <v>39</v>
      </c>
      <c r="M3291" s="1" t="s">
        <v>16</v>
      </c>
    </row>
    <row r="3292" spans="1:13">
      <c r="A3292" s="1">
        <v>100017503</v>
      </c>
      <c r="B3292" s="1" t="s">
        <v>2314</v>
      </c>
      <c r="C3292" s="1" t="s">
        <v>2313</v>
      </c>
      <c r="D3292" s="1" t="s">
        <v>5475</v>
      </c>
      <c r="E3292" s="1" t="s">
        <v>5474</v>
      </c>
      <c r="F3292" s="1" t="s">
        <v>5475</v>
      </c>
      <c r="G3292" s="1" t="s">
        <v>6053</v>
      </c>
      <c r="H3292" s="1">
        <v>100017503</v>
      </c>
      <c r="I3292" s="1">
        <v>7</v>
      </c>
      <c r="J3292" s="1" t="s">
        <v>4159</v>
      </c>
      <c r="K3292" s="1" t="s">
        <v>3750</v>
      </c>
      <c r="L3292" s="1" t="s">
        <v>8</v>
      </c>
      <c r="M3292" s="1" t="s">
        <v>9</v>
      </c>
    </row>
    <row r="3293" spans="1:13">
      <c r="A3293" s="1">
        <v>100017505</v>
      </c>
      <c r="B3293" s="1" t="s">
        <v>2314</v>
      </c>
      <c r="C3293" s="1" t="s">
        <v>2313</v>
      </c>
      <c r="D3293" s="1" t="s">
        <v>5475</v>
      </c>
      <c r="E3293" s="1" t="s">
        <v>5474</v>
      </c>
      <c r="F3293" s="1" t="s">
        <v>5475</v>
      </c>
      <c r="G3293" s="1" t="s">
        <v>6053</v>
      </c>
      <c r="H3293" s="1">
        <v>100017505</v>
      </c>
      <c r="I3293" s="1">
        <v>2</v>
      </c>
      <c r="J3293" s="1" t="s">
        <v>4220</v>
      </c>
      <c r="K3293" s="1" t="s">
        <v>3756</v>
      </c>
      <c r="L3293" s="1" t="s">
        <v>15</v>
      </c>
      <c r="M3293" s="1" t="s">
        <v>9</v>
      </c>
    </row>
    <row r="3294" spans="1:13">
      <c r="A3294" s="1">
        <v>100017506</v>
      </c>
      <c r="B3294" s="1" t="s">
        <v>2314</v>
      </c>
      <c r="C3294" s="1" t="s">
        <v>2313</v>
      </c>
      <c r="D3294" s="1" t="s">
        <v>5527</v>
      </c>
      <c r="E3294" s="1" t="s">
        <v>5474</v>
      </c>
      <c r="F3294" s="1" t="s">
        <v>5475</v>
      </c>
      <c r="G3294" s="1" t="s">
        <v>6053</v>
      </c>
      <c r="H3294" s="1">
        <v>100017506</v>
      </c>
      <c r="I3294" s="1">
        <v>7</v>
      </c>
      <c r="J3294" s="1" t="s">
        <v>4202</v>
      </c>
      <c r="K3294" s="1" t="s">
        <v>3750</v>
      </c>
      <c r="L3294" s="1" t="s">
        <v>8</v>
      </c>
      <c r="M3294" s="1" t="s">
        <v>9</v>
      </c>
    </row>
    <row r="3295" spans="1:13">
      <c r="A3295" s="1">
        <v>100017507</v>
      </c>
      <c r="B3295" s="1" t="s">
        <v>2314</v>
      </c>
      <c r="C3295" s="1" t="s">
        <v>2313</v>
      </c>
      <c r="D3295" s="1" t="s">
        <v>5475</v>
      </c>
      <c r="E3295" s="1" t="s">
        <v>5474</v>
      </c>
      <c r="F3295" s="1" t="s">
        <v>5475</v>
      </c>
      <c r="G3295" s="1" t="s">
        <v>6053</v>
      </c>
      <c r="H3295" s="1">
        <v>100017507</v>
      </c>
      <c r="I3295" s="1">
        <v>6</v>
      </c>
      <c r="J3295" s="1" t="s">
        <v>4225</v>
      </c>
      <c r="K3295" s="1" t="s">
        <v>3750</v>
      </c>
      <c r="L3295" s="1" t="s">
        <v>8</v>
      </c>
      <c r="M3295" s="1" t="s">
        <v>9</v>
      </c>
    </row>
    <row r="3296" spans="1:13">
      <c r="A3296" s="1">
        <v>100017508</v>
      </c>
      <c r="B3296" s="1" t="s">
        <v>2314</v>
      </c>
      <c r="C3296" s="1" t="s">
        <v>2313</v>
      </c>
      <c r="D3296" s="1" t="s">
        <v>5528</v>
      </c>
      <c r="E3296" s="1" t="s">
        <v>5474</v>
      </c>
      <c r="F3296" s="1" t="s">
        <v>5475</v>
      </c>
      <c r="G3296" s="1" t="s">
        <v>6053</v>
      </c>
      <c r="H3296" s="1">
        <v>100017508</v>
      </c>
      <c r="I3296" s="1">
        <v>3</v>
      </c>
      <c r="J3296" s="1" t="s">
        <v>4680</v>
      </c>
      <c r="K3296" s="1" t="s">
        <v>4681</v>
      </c>
      <c r="L3296" s="1" t="s">
        <v>44</v>
      </c>
      <c r="M3296" s="1" t="s">
        <v>9</v>
      </c>
    </row>
    <row r="3297" spans="1:13">
      <c r="A3297" s="1">
        <v>100017509</v>
      </c>
      <c r="B3297" s="1" t="s">
        <v>2314</v>
      </c>
      <c r="C3297" s="1" t="s">
        <v>4293</v>
      </c>
      <c r="D3297" s="1" t="s">
        <v>5475</v>
      </c>
      <c r="E3297" s="1" t="s">
        <v>5474</v>
      </c>
      <c r="F3297" s="1" t="s">
        <v>5475</v>
      </c>
      <c r="G3297" s="1" t="s">
        <v>6053</v>
      </c>
      <c r="H3297" s="1">
        <v>100017509</v>
      </c>
      <c r="I3297" s="1">
        <v>3</v>
      </c>
      <c r="J3297" s="1" t="s">
        <v>4689</v>
      </c>
      <c r="K3297" s="1" t="s">
        <v>3756</v>
      </c>
      <c r="L3297" s="1" t="s">
        <v>15</v>
      </c>
      <c r="M3297" s="1" t="s">
        <v>9</v>
      </c>
    </row>
    <row r="3298" spans="1:13">
      <c r="A3298" s="1">
        <v>100017510</v>
      </c>
      <c r="B3298" s="1" t="s">
        <v>2314</v>
      </c>
      <c r="C3298" s="1" t="s">
        <v>4293</v>
      </c>
      <c r="D3298" s="1" t="s">
        <v>5475</v>
      </c>
      <c r="E3298" s="1" t="s">
        <v>5474</v>
      </c>
      <c r="F3298" s="1" t="s">
        <v>5475</v>
      </c>
      <c r="G3298" s="1" t="s">
        <v>6053</v>
      </c>
      <c r="H3298" s="1">
        <v>100017510</v>
      </c>
      <c r="I3298" s="1">
        <v>4</v>
      </c>
      <c r="J3298" s="1" t="s">
        <v>4674</v>
      </c>
      <c r="K3298" s="1" t="s">
        <v>3750</v>
      </c>
      <c r="L3298" s="1" t="s">
        <v>8</v>
      </c>
      <c r="M3298" s="1" t="s">
        <v>9</v>
      </c>
    </row>
    <row r="3299" spans="1:13">
      <c r="A3299" s="1">
        <v>100017511</v>
      </c>
      <c r="B3299" s="1" t="s">
        <v>2314</v>
      </c>
      <c r="C3299" s="1" t="s">
        <v>4293</v>
      </c>
      <c r="D3299" s="1" t="s">
        <v>5475</v>
      </c>
      <c r="E3299" s="1" t="s">
        <v>5474</v>
      </c>
      <c r="F3299" s="1" t="s">
        <v>5475</v>
      </c>
      <c r="G3299" s="1" t="s">
        <v>6053</v>
      </c>
      <c r="H3299" s="1">
        <v>100017511</v>
      </c>
      <c r="I3299" s="1">
        <v>4</v>
      </c>
      <c r="J3299" s="1" t="s">
        <v>4320</v>
      </c>
      <c r="K3299" s="1" t="s">
        <v>3750</v>
      </c>
      <c r="L3299" s="1" t="s">
        <v>8</v>
      </c>
      <c r="M3299" s="1" t="s">
        <v>9</v>
      </c>
    </row>
    <row r="3300" spans="1:13">
      <c r="A3300" s="1">
        <v>100017512</v>
      </c>
      <c r="B3300" s="1" t="s">
        <v>2314</v>
      </c>
      <c r="C3300" s="1" t="s">
        <v>4360</v>
      </c>
      <c r="D3300" s="1" t="s">
        <v>5499</v>
      </c>
      <c r="E3300" s="1" t="s">
        <v>5474</v>
      </c>
      <c r="F3300" s="1" t="s">
        <v>5475</v>
      </c>
      <c r="G3300" s="1" t="s">
        <v>6053</v>
      </c>
      <c r="H3300" s="1">
        <v>100017512</v>
      </c>
      <c r="I3300" s="1">
        <v>5</v>
      </c>
      <c r="J3300" s="1" t="s">
        <v>4690</v>
      </c>
      <c r="K3300" s="1" t="s">
        <v>3750</v>
      </c>
      <c r="L3300" s="1" t="s">
        <v>8</v>
      </c>
      <c r="M3300" s="1" t="s">
        <v>9</v>
      </c>
    </row>
    <row r="3301" spans="1:13">
      <c r="A3301" s="1">
        <v>100017513</v>
      </c>
      <c r="B3301" s="1" t="s">
        <v>2314</v>
      </c>
      <c r="C3301" s="1" t="s">
        <v>4360</v>
      </c>
      <c r="D3301" s="1" t="s">
        <v>5473</v>
      </c>
      <c r="E3301" s="1" t="s">
        <v>5474</v>
      </c>
      <c r="F3301" s="1" t="s">
        <v>5475</v>
      </c>
      <c r="G3301" s="1" t="s">
        <v>6053</v>
      </c>
      <c r="H3301" s="1">
        <v>100017513</v>
      </c>
      <c r="I3301" s="1">
        <v>3</v>
      </c>
      <c r="J3301" s="1" t="s">
        <v>4378</v>
      </c>
      <c r="K3301" s="1" t="s">
        <v>3759</v>
      </c>
      <c r="L3301" s="1" t="s">
        <v>39</v>
      </c>
      <c r="M3301" s="1" t="s">
        <v>9</v>
      </c>
    </row>
    <row r="3302" spans="1:13">
      <c r="A3302" s="1">
        <v>100017514</v>
      </c>
      <c r="B3302" s="1" t="s">
        <v>2314</v>
      </c>
      <c r="C3302" s="1" t="s">
        <v>4389</v>
      </c>
      <c r="D3302" s="1" t="s">
        <v>5499</v>
      </c>
      <c r="E3302" s="1" t="s">
        <v>5474</v>
      </c>
      <c r="F3302" s="1" t="s">
        <v>5475</v>
      </c>
      <c r="G3302" s="1" t="s">
        <v>6053</v>
      </c>
      <c r="H3302" s="1">
        <v>100017514</v>
      </c>
      <c r="I3302" s="1">
        <v>3</v>
      </c>
      <c r="J3302" s="1" t="s">
        <v>4436</v>
      </c>
      <c r="K3302" s="1" t="s">
        <v>3750</v>
      </c>
      <c r="L3302" s="1" t="s">
        <v>8</v>
      </c>
      <c r="M3302" s="1" t="s">
        <v>9</v>
      </c>
    </row>
    <row r="3303" spans="1:13">
      <c r="A3303" s="1">
        <v>100017515</v>
      </c>
      <c r="B3303" s="1" t="s">
        <v>2314</v>
      </c>
      <c r="C3303" s="1" t="s">
        <v>4475</v>
      </c>
      <c r="D3303" s="1" t="s">
        <v>5499</v>
      </c>
      <c r="E3303" s="1" t="s">
        <v>5474</v>
      </c>
      <c r="F3303" s="1" t="s">
        <v>5475</v>
      </c>
      <c r="G3303" s="1" t="s">
        <v>6053</v>
      </c>
      <c r="H3303" s="1">
        <v>100017515</v>
      </c>
      <c r="I3303" s="1">
        <v>6</v>
      </c>
      <c r="J3303" s="1" t="s">
        <v>4508</v>
      </c>
      <c r="K3303" s="1" t="s">
        <v>3750</v>
      </c>
      <c r="L3303" s="1" t="s">
        <v>8</v>
      </c>
      <c r="M3303" s="1" t="s">
        <v>9</v>
      </c>
    </row>
    <row r="3304" spans="1:13">
      <c r="A3304" s="1">
        <v>100017517</v>
      </c>
      <c r="B3304" s="1" t="s">
        <v>2314</v>
      </c>
      <c r="C3304" s="1" t="s">
        <v>4475</v>
      </c>
      <c r="D3304" s="1" t="s">
        <v>5475</v>
      </c>
      <c r="E3304" s="1" t="s">
        <v>5474</v>
      </c>
      <c r="F3304" s="1" t="s">
        <v>5475</v>
      </c>
      <c r="G3304" s="1" t="s">
        <v>6053</v>
      </c>
      <c r="H3304" s="1">
        <v>100017517</v>
      </c>
      <c r="I3304" s="1">
        <v>3</v>
      </c>
      <c r="J3304" s="1" t="s">
        <v>4499</v>
      </c>
      <c r="K3304" s="1" t="s">
        <v>3756</v>
      </c>
      <c r="L3304" s="1" t="s">
        <v>15</v>
      </c>
      <c r="M3304" s="1" t="s">
        <v>9</v>
      </c>
    </row>
    <row r="3305" spans="1:13">
      <c r="A3305" s="1">
        <v>100017518</v>
      </c>
      <c r="B3305" s="1" t="s">
        <v>2314</v>
      </c>
      <c r="C3305" s="1" t="s">
        <v>4520</v>
      </c>
      <c r="D3305" s="1" t="s">
        <v>5475</v>
      </c>
      <c r="E3305" s="1" t="s">
        <v>5474</v>
      </c>
      <c r="F3305" s="1" t="s">
        <v>5475</v>
      </c>
      <c r="G3305" s="1" t="s">
        <v>6053</v>
      </c>
      <c r="H3305" s="1">
        <v>100017518</v>
      </c>
      <c r="I3305" s="1">
        <v>3</v>
      </c>
      <c r="J3305" s="1" t="s">
        <v>4524</v>
      </c>
      <c r="K3305" s="1" t="s">
        <v>3756</v>
      </c>
      <c r="L3305" s="1" t="s">
        <v>15</v>
      </c>
      <c r="M3305" s="1" t="s">
        <v>9</v>
      </c>
    </row>
    <row r="3306" spans="1:13">
      <c r="A3306" s="1">
        <v>100017520</v>
      </c>
      <c r="B3306" s="1" t="s">
        <v>2314</v>
      </c>
      <c r="C3306" s="1" t="s">
        <v>4520</v>
      </c>
      <c r="D3306" s="1" t="s">
        <v>5475</v>
      </c>
      <c r="E3306" s="1" t="s">
        <v>5474</v>
      </c>
      <c r="F3306" s="1" t="s">
        <v>5475</v>
      </c>
      <c r="G3306" s="1" t="s">
        <v>6053</v>
      </c>
      <c r="H3306" s="1">
        <v>100017520</v>
      </c>
      <c r="I3306" s="1">
        <v>6</v>
      </c>
      <c r="J3306" s="1" t="s">
        <v>4591</v>
      </c>
      <c r="K3306" s="1" t="s">
        <v>3750</v>
      </c>
      <c r="L3306" s="1" t="s">
        <v>8</v>
      </c>
      <c r="M3306" s="1" t="s">
        <v>9</v>
      </c>
    </row>
    <row r="3307" spans="1:13">
      <c r="A3307" s="1">
        <v>100017521</v>
      </c>
      <c r="B3307" s="1" t="s">
        <v>2314</v>
      </c>
      <c r="C3307" s="1" t="s">
        <v>4520</v>
      </c>
      <c r="D3307" s="1" t="s">
        <v>5499</v>
      </c>
      <c r="E3307" s="1" t="s">
        <v>5474</v>
      </c>
      <c r="F3307" s="1" t="s">
        <v>5475</v>
      </c>
      <c r="G3307" s="1" t="s">
        <v>6053</v>
      </c>
      <c r="H3307" s="1">
        <v>100017521</v>
      </c>
      <c r="I3307" s="1">
        <v>5</v>
      </c>
      <c r="J3307" s="1" t="s">
        <v>4598</v>
      </c>
      <c r="K3307" s="1" t="s">
        <v>3750</v>
      </c>
      <c r="L3307" s="1" t="s">
        <v>8</v>
      </c>
      <c r="M3307" s="1" t="s">
        <v>9</v>
      </c>
    </row>
    <row r="3308" spans="1:13">
      <c r="A3308" s="1">
        <v>100017522</v>
      </c>
      <c r="B3308" s="1" t="s">
        <v>2314</v>
      </c>
      <c r="C3308" s="1" t="s">
        <v>4520</v>
      </c>
      <c r="D3308" s="1" t="s">
        <v>5473</v>
      </c>
      <c r="E3308" s="1" t="s">
        <v>5474</v>
      </c>
      <c r="F3308" s="1" t="s">
        <v>5475</v>
      </c>
      <c r="G3308" s="1" t="s">
        <v>6053</v>
      </c>
      <c r="H3308" s="1">
        <v>100017522</v>
      </c>
      <c r="I3308" s="1">
        <v>3</v>
      </c>
      <c r="J3308" s="1" t="s">
        <v>4590</v>
      </c>
      <c r="K3308" s="1" t="s">
        <v>3759</v>
      </c>
      <c r="L3308" s="1" t="s">
        <v>39</v>
      </c>
      <c r="M3308" s="1" t="s">
        <v>9</v>
      </c>
    </row>
    <row r="3309" spans="1:13">
      <c r="A3309" s="1">
        <v>100017523</v>
      </c>
      <c r="B3309" s="1" t="s">
        <v>587</v>
      </c>
      <c r="C3309" s="1" t="s">
        <v>4696</v>
      </c>
      <c r="D3309" s="1" t="s">
        <v>5499</v>
      </c>
      <c r="E3309" s="1" t="s">
        <v>5474</v>
      </c>
      <c r="F3309" s="1" t="s">
        <v>5475</v>
      </c>
      <c r="G3309" s="1" t="s">
        <v>6053</v>
      </c>
      <c r="H3309" s="1">
        <v>100017523</v>
      </c>
      <c r="I3309" s="1">
        <v>9</v>
      </c>
      <c r="J3309" s="1" t="s">
        <v>4715</v>
      </c>
      <c r="K3309" s="1" t="s">
        <v>4700</v>
      </c>
      <c r="L3309" s="1" t="s">
        <v>8</v>
      </c>
      <c r="M3309" s="1" t="s">
        <v>9</v>
      </c>
    </row>
    <row r="3310" spans="1:13">
      <c r="A3310" s="1">
        <v>100017524</v>
      </c>
      <c r="B3310" s="1" t="s">
        <v>587</v>
      </c>
      <c r="C3310" s="1" t="s">
        <v>1612</v>
      </c>
      <c r="D3310" s="1" t="s">
        <v>5475</v>
      </c>
      <c r="E3310" s="1" t="s">
        <v>5474</v>
      </c>
      <c r="F3310" s="1" t="s">
        <v>5475</v>
      </c>
      <c r="G3310" s="1" t="s">
        <v>6053</v>
      </c>
      <c r="H3310" s="1">
        <v>100017524</v>
      </c>
      <c r="I3310" s="1">
        <v>5</v>
      </c>
      <c r="J3310" s="1" t="s">
        <v>4772</v>
      </c>
      <c r="K3310" s="1" t="s">
        <v>4700</v>
      </c>
      <c r="L3310" s="1" t="s">
        <v>8</v>
      </c>
      <c r="M3310" s="1" t="s">
        <v>9</v>
      </c>
    </row>
    <row r="3311" spans="1:13">
      <c r="A3311" s="1">
        <v>100017525</v>
      </c>
      <c r="B3311" s="1" t="s">
        <v>587</v>
      </c>
      <c r="C3311" s="1" t="s">
        <v>4778</v>
      </c>
      <c r="D3311" s="1" t="s">
        <v>5529</v>
      </c>
      <c r="E3311" s="1" t="s">
        <v>5474</v>
      </c>
      <c r="F3311" s="1" t="s">
        <v>5475</v>
      </c>
      <c r="G3311" s="1" t="s">
        <v>6053</v>
      </c>
      <c r="H3311" s="1">
        <v>100017525</v>
      </c>
      <c r="I3311" s="1">
        <v>3</v>
      </c>
      <c r="J3311" s="1" t="s">
        <v>4783</v>
      </c>
      <c r="K3311" s="1" t="s">
        <v>3759</v>
      </c>
      <c r="L3311" s="1" t="s">
        <v>39</v>
      </c>
      <c r="M3311" s="1" t="s">
        <v>9</v>
      </c>
    </row>
    <row r="3312" spans="1:13">
      <c r="A3312" s="1">
        <v>100017526</v>
      </c>
      <c r="B3312" s="1" t="s">
        <v>587</v>
      </c>
      <c r="C3312" s="1" t="s">
        <v>4778</v>
      </c>
      <c r="D3312" s="1" t="s">
        <v>5485</v>
      </c>
      <c r="E3312" s="1" t="s">
        <v>5474</v>
      </c>
      <c r="F3312" s="1" t="s">
        <v>5475</v>
      </c>
      <c r="G3312" s="1" t="s">
        <v>6053</v>
      </c>
      <c r="H3312" s="1">
        <v>100017526</v>
      </c>
      <c r="I3312" s="1">
        <v>2</v>
      </c>
      <c r="J3312" s="1" t="s">
        <v>4789</v>
      </c>
      <c r="K3312" s="1" t="s">
        <v>5398</v>
      </c>
      <c r="L3312" s="1" t="s">
        <v>44</v>
      </c>
      <c r="M3312" s="1" t="s">
        <v>9</v>
      </c>
    </row>
    <row r="3313" spans="1:13">
      <c r="A3313" s="1">
        <v>100017527</v>
      </c>
      <c r="B3313" s="1" t="s">
        <v>587</v>
      </c>
      <c r="C3313" s="1" t="s">
        <v>586</v>
      </c>
      <c r="D3313" s="1" t="s">
        <v>5475</v>
      </c>
      <c r="E3313" s="1" t="s">
        <v>5474</v>
      </c>
      <c r="F3313" s="1" t="s">
        <v>5475</v>
      </c>
      <c r="G3313" s="1" t="s">
        <v>6053</v>
      </c>
      <c r="H3313" s="1">
        <v>100017527</v>
      </c>
      <c r="I3313" s="1">
        <v>6</v>
      </c>
      <c r="J3313" s="1" t="s">
        <v>4862</v>
      </c>
      <c r="K3313" s="1" t="s">
        <v>4700</v>
      </c>
      <c r="L3313" s="1" t="s">
        <v>8</v>
      </c>
      <c r="M3313" s="1" t="s">
        <v>9</v>
      </c>
    </row>
    <row r="3314" spans="1:13">
      <c r="A3314" s="1">
        <v>100017528</v>
      </c>
      <c r="B3314" s="1" t="s">
        <v>587</v>
      </c>
      <c r="C3314" s="1" t="s">
        <v>586</v>
      </c>
      <c r="D3314" s="1" t="s">
        <v>5475</v>
      </c>
      <c r="E3314" s="1" t="s">
        <v>5474</v>
      </c>
      <c r="F3314" s="1" t="s">
        <v>5475</v>
      </c>
      <c r="G3314" s="1" t="s">
        <v>6053</v>
      </c>
      <c r="H3314" s="1">
        <v>100017528</v>
      </c>
      <c r="I3314" s="1">
        <v>4</v>
      </c>
      <c r="J3314" s="1" t="s">
        <v>4832</v>
      </c>
      <c r="K3314" s="1" t="s">
        <v>4700</v>
      </c>
      <c r="L3314" s="1" t="s">
        <v>8</v>
      </c>
      <c r="M3314" s="1" t="s">
        <v>9</v>
      </c>
    </row>
    <row r="3315" spans="1:13">
      <c r="A3315" s="1">
        <v>100017529</v>
      </c>
      <c r="B3315" s="1" t="s">
        <v>587</v>
      </c>
      <c r="C3315" s="1" t="s">
        <v>4866</v>
      </c>
      <c r="D3315" s="1" t="s">
        <v>5499</v>
      </c>
      <c r="E3315" s="1" t="s">
        <v>5474</v>
      </c>
      <c r="F3315" s="1" t="s">
        <v>5475</v>
      </c>
      <c r="G3315" s="1" t="s">
        <v>6053</v>
      </c>
      <c r="H3315" s="1">
        <v>100017529</v>
      </c>
      <c r="I3315" s="1">
        <v>4</v>
      </c>
      <c r="J3315" s="1" t="s">
        <v>4981</v>
      </c>
      <c r="K3315" s="1" t="s">
        <v>4700</v>
      </c>
      <c r="L3315" s="1" t="s">
        <v>8</v>
      </c>
      <c r="M3315" s="1" t="s">
        <v>9</v>
      </c>
    </row>
    <row r="3316" spans="1:13">
      <c r="A3316" s="1">
        <v>100017530</v>
      </c>
      <c r="B3316" s="1" t="s">
        <v>587</v>
      </c>
      <c r="C3316" s="1" t="s">
        <v>4866</v>
      </c>
      <c r="D3316" s="1" t="s">
        <v>5475</v>
      </c>
      <c r="E3316" s="1" t="s">
        <v>5474</v>
      </c>
      <c r="F3316" s="1" t="s">
        <v>5475</v>
      </c>
      <c r="G3316" s="1" t="s">
        <v>6053</v>
      </c>
      <c r="H3316" s="1">
        <v>100017530</v>
      </c>
      <c r="I3316" s="1">
        <v>3</v>
      </c>
      <c r="J3316" s="1" t="s">
        <v>4928</v>
      </c>
      <c r="K3316" s="1" t="s">
        <v>4700</v>
      </c>
      <c r="L3316" s="1" t="s">
        <v>8</v>
      </c>
      <c r="M3316" s="1" t="s">
        <v>16</v>
      </c>
    </row>
    <row r="3317" spans="1:13">
      <c r="A3317" s="1">
        <v>100017531</v>
      </c>
      <c r="B3317" s="1" t="s">
        <v>587</v>
      </c>
      <c r="C3317" s="1" t="s">
        <v>4985</v>
      </c>
      <c r="D3317" s="1" t="s">
        <v>5499</v>
      </c>
      <c r="E3317" s="1" t="s">
        <v>5474</v>
      </c>
      <c r="F3317" s="1" t="s">
        <v>5475</v>
      </c>
      <c r="G3317" s="1" t="s">
        <v>6053</v>
      </c>
      <c r="H3317" s="1">
        <v>100017531</v>
      </c>
      <c r="I3317" s="1">
        <v>5</v>
      </c>
      <c r="J3317" s="1" t="s">
        <v>5028</v>
      </c>
      <c r="K3317" s="1" t="s">
        <v>4700</v>
      </c>
      <c r="L3317" s="1" t="s">
        <v>8</v>
      </c>
      <c r="M3317" s="1" t="s">
        <v>9</v>
      </c>
    </row>
    <row r="3318" spans="1:13">
      <c r="A3318" s="1">
        <v>100017532</v>
      </c>
      <c r="B3318" s="1" t="s">
        <v>587</v>
      </c>
      <c r="C3318" s="1" t="s">
        <v>4985</v>
      </c>
      <c r="D3318" s="1" t="s">
        <v>5475</v>
      </c>
      <c r="E3318" s="1" t="s">
        <v>5474</v>
      </c>
      <c r="F3318" s="1" t="s">
        <v>5475</v>
      </c>
      <c r="G3318" s="1" t="s">
        <v>6053</v>
      </c>
      <c r="H3318" s="1">
        <v>100017532</v>
      </c>
      <c r="I3318" s="1">
        <v>3</v>
      </c>
      <c r="J3318" s="1" t="s">
        <v>5044</v>
      </c>
      <c r="K3318" s="1" t="s">
        <v>4700</v>
      </c>
      <c r="L3318" s="1" t="s">
        <v>8</v>
      </c>
      <c r="M3318" s="1" t="s">
        <v>9</v>
      </c>
    </row>
    <row r="3319" spans="1:13">
      <c r="A3319" s="1">
        <v>100017533</v>
      </c>
      <c r="B3319" s="1" t="s">
        <v>587</v>
      </c>
      <c r="C3319" s="1" t="s">
        <v>4985</v>
      </c>
      <c r="D3319" s="1" t="s">
        <v>5475</v>
      </c>
      <c r="E3319" s="1" t="s">
        <v>5474</v>
      </c>
      <c r="F3319" s="1" t="s">
        <v>5475</v>
      </c>
      <c r="G3319" s="1" t="s">
        <v>6053</v>
      </c>
      <c r="H3319" s="1">
        <v>100017533</v>
      </c>
      <c r="I3319" s="1">
        <v>4</v>
      </c>
      <c r="J3319" s="1" t="s">
        <v>5065</v>
      </c>
      <c r="K3319" s="1" t="s">
        <v>4700</v>
      </c>
      <c r="L3319" s="1" t="s">
        <v>8</v>
      </c>
      <c r="M3319" s="1" t="s">
        <v>9</v>
      </c>
    </row>
    <row r="3320" spans="1:13">
      <c r="A3320" s="1">
        <v>100017534</v>
      </c>
      <c r="B3320" s="1" t="s">
        <v>587</v>
      </c>
      <c r="C3320" s="1" t="s">
        <v>4985</v>
      </c>
      <c r="D3320" s="1" t="s">
        <v>5499</v>
      </c>
      <c r="E3320" s="1" t="s">
        <v>5474</v>
      </c>
      <c r="F3320" s="1" t="s">
        <v>5475</v>
      </c>
      <c r="G3320" s="1" t="s">
        <v>6053</v>
      </c>
      <c r="H3320" s="1">
        <v>100017534</v>
      </c>
      <c r="I3320" s="1">
        <v>6</v>
      </c>
      <c r="J3320" s="1" t="s">
        <v>5027</v>
      </c>
      <c r="K3320" s="1" t="s">
        <v>4700</v>
      </c>
      <c r="L3320" s="1" t="s">
        <v>8</v>
      </c>
      <c r="M3320" s="1" t="s">
        <v>9</v>
      </c>
    </row>
    <row r="3321" spans="1:13">
      <c r="A3321" s="1">
        <v>100017535</v>
      </c>
      <c r="B3321" s="1" t="s">
        <v>587</v>
      </c>
      <c r="C3321" s="1" t="s">
        <v>5093</v>
      </c>
      <c r="D3321" s="1" t="s">
        <v>5475</v>
      </c>
      <c r="E3321" s="1" t="s">
        <v>5474</v>
      </c>
      <c r="F3321" s="1" t="s">
        <v>5475</v>
      </c>
      <c r="G3321" s="1" t="s">
        <v>6053</v>
      </c>
      <c r="H3321" s="1">
        <v>100017535</v>
      </c>
      <c r="I3321" s="1">
        <v>3</v>
      </c>
      <c r="J3321" s="1" t="s">
        <v>5141</v>
      </c>
      <c r="K3321" s="1" t="s">
        <v>5142</v>
      </c>
      <c r="L3321" s="1" t="s">
        <v>32</v>
      </c>
      <c r="M3321" s="1" t="s">
        <v>9</v>
      </c>
    </row>
    <row r="3322" spans="1:13">
      <c r="A3322" s="1">
        <v>100017536</v>
      </c>
      <c r="B3322" s="1" t="s">
        <v>587</v>
      </c>
      <c r="C3322" s="1" t="s">
        <v>5093</v>
      </c>
      <c r="D3322" s="1" t="s">
        <v>5499</v>
      </c>
      <c r="E3322" s="1" t="s">
        <v>5474</v>
      </c>
      <c r="F3322" s="1" t="s">
        <v>5475</v>
      </c>
      <c r="G3322" s="1" t="s">
        <v>6053</v>
      </c>
      <c r="H3322" s="1">
        <v>100017536</v>
      </c>
      <c r="I3322" s="1">
        <v>5</v>
      </c>
      <c r="J3322" s="1" t="s">
        <v>5151</v>
      </c>
      <c r="K3322" s="1" t="s">
        <v>4700</v>
      </c>
      <c r="L3322" s="1" t="s">
        <v>8</v>
      </c>
      <c r="M3322" s="1" t="s">
        <v>9</v>
      </c>
    </row>
    <row r="3323" spans="1:13">
      <c r="A3323" s="1">
        <v>100017538</v>
      </c>
      <c r="B3323" s="1" t="s">
        <v>587</v>
      </c>
      <c r="C3323" s="1" t="s">
        <v>5093</v>
      </c>
      <c r="D3323" s="1" t="s">
        <v>5475</v>
      </c>
      <c r="E3323" s="1" t="s">
        <v>5474</v>
      </c>
      <c r="F3323" s="1" t="s">
        <v>5475</v>
      </c>
      <c r="G3323" s="1" t="s">
        <v>6053</v>
      </c>
      <c r="H3323" s="1">
        <v>100017538</v>
      </c>
      <c r="I3323" s="1">
        <v>4</v>
      </c>
      <c r="J3323" s="1" t="s">
        <v>5102</v>
      </c>
      <c r="K3323" s="1" t="s">
        <v>4700</v>
      </c>
      <c r="L3323" s="1" t="s">
        <v>8</v>
      </c>
      <c r="M3323" s="1" t="s">
        <v>9</v>
      </c>
    </row>
    <row r="3324" spans="1:13">
      <c r="A3324" s="1">
        <v>100017539</v>
      </c>
      <c r="B3324" s="1" t="s">
        <v>587</v>
      </c>
      <c r="C3324" s="1" t="s">
        <v>5189</v>
      </c>
      <c r="D3324" s="1" t="s">
        <v>5475</v>
      </c>
      <c r="E3324" s="1" t="s">
        <v>5474</v>
      </c>
      <c r="F3324" s="1" t="s">
        <v>5475</v>
      </c>
      <c r="G3324" s="1" t="s">
        <v>6053</v>
      </c>
      <c r="H3324" s="1">
        <v>100017539</v>
      </c>
      <c r="I3324" s="1">
        <v>8</v>
      </c>
      <c r="J3324" s="1" t="s">
        <v>5246</v>
      </c>
      <c r="K3324" s="1" t="s">
        <v>4700</v>
      </c>
      <c r="L3324" s="1" t="s">
        <v>8</v>
      </c>
      <c r="M3324" s="1" t="s">
        <v>9</v>
      </c>
    </row>
    <row r="3325" spans="1:13">
      <c r="A3325" s="1">
        <v>100017540</v>
      </c>
      <c r="B3325" s="1" t="s">
        <v>587</v>
      </c>
      <c r="C3325" s="1" t="s">
        <v>5189</v>
      </c>
      <c r="D3325" s="1" t="s">
        <v>5530</v>
      </c>
      <c r="E3325" s="1" t="s">
        <v>5474</v>
      </c>
      <c r="F3325" s="1" t="s">
        <v>5475</v>
      </c>
      <c r="G3325" s="1" t="s">
        <v>6053</v>
      </c>
      <c r="H3325" s="1">
        <v>100017540</v>
      </c>
      <c r="I3325" s="1">
        <v>9</v>
      </c>
      <c r="J3325" s="1" t="s">
        <v>5206</v>
      </c>
      <c r="K3325" s="1" t="s">
        <v>5207</v>
      </c>
      <c r="L3325" s="1" t="s">
        <v>44</v>
      </c>
      <c r="M3325" s="1" t="s">
        <v>9</v>
      </c>
    </row>
    <row r="3326" spans="1:13">
      <c r="A3326" s="1">
        <v>100017541</v>
      </c>
      <c r="B3326" s="1" t="s">
        <v>587</v>
      </c>
      <c r="C3326" s="1" t="s">
        <v>5189</v>
      </c>
      <c r="D3326" s="1" t="s">
        <v>5473</v>
      </c>
      <c r="E3326" s="1" t="s">
        <v>5474</v>
      </c>
      <c r="F3326" s="1" t="s">
        <v>5475</v>
      </c>
      <c r="G3326" s="1" t="s">
        <v>6053</v>
      </c>
      <c r="H3326" s="1">
        <v>100017541</v>
      </c>
      <c r="I3326" s="1">
        <v>2</v>
      </c>
      <c r="J3326" s="1" t="s">
        <v>5265</v>
      </c>
      <c r="K3326" s="1" t="s">
        <v>2476</v>
      </c>
      <c r="L3326" s="1" t="s">
        <v>39</v>
      </c>
      <c r="M3326" s="1" t="s">
        <v>9</v>
      </c>
    </row>
    <row r="3327" spans="1:13">
      <c r="A3327" s="1">
        <v>100017542</v>
      </c>
      <c r="B3327" s="1" t="s">
        <v>587</v>
      </c>
      <c r="C3327" s="1" t="s">
        <v>5189</v>
      </c>
      <c r="D3327" s="1" t="s">
        <v>5499</v>
      </c>
      <c r="E3327" s="1" t="s">
        <v>5474</v>
      </c>
      <c r="F3327" s="1" t="s">
        <v>5475</v>
      </c>
      <c r="G3327" s="1" t="s">
        <v>6053</v>
      </c>
      <c r="H3327" s="1">
        <v>100017542</v>
      </c>
      <c r="I3327" s="1">
        <v>3</v>
      </c>
      <c r="J3327" s="1" t="s">
        <v>5267</v>
      </c>
      <c r="K3327" s="1" t="s">
        <v>4700</v>
      </c>
      <c r="L3327" s="1" t="s">
        <v>8</v>
      </c>
      <c r="M3327" s="1" t="s">
        <v>9</v>
      </c>
    </row>
    <row r="3328" spans="1:13">
      <c r="A3328" s="1">
        <v>100017543</v>
      </c>
      <c r="B3328" s="1" t="s">
        <v>587</v>
      </c>
      <c r="C3328" s="1" t="s">
        <v>5189</v>
      </c>
      <c r="D3328" s="1" t="s">
        <v>5531</v>
      </c>
      <c r="E3328" s="1" t="s">
        <v>5474</v>
      </c>
      <c r="F3328" s="1" t="s">
        <v>5475</v>
      </c>
      <c r="G3328" s="1" t="s">
        <v>6053</v>
      </c>
      <c r="H3328" s="1">
        <v>100017543</v>
      </c>
      <c r="I3328" s="1">
        <v>4</v>
      </c>
      <c r="J3328" s="1" t="s">
        <v>5434</v>
      </c>
      <c r="K3328" s="1" t="s">
        <v>5240</v>
      </c>
      <c r="L3328" s="1" t="s">
        <v>39</v>
      </c>
      <c r="M3328" s="1" t="s">
        <v>9</v>
      </c>
    </row>
    <row r="3329" spans="1:13">
      <c r="A3329" s="1">
        <v>100017544</v>
      </c>
      <c r="B3329" s="1" t="s">
        <v>587</v>
      </c>
      <c r="C3329" s="1" t="s">
        <v>5189</v>
      </c>
      <c r="D3329" s="1" t="s">
        <v>5475</v>
      </c>
      <c r="E3329" s="1" t="s">
        <v>5474</v>
      </c>
      <c r="F3329" s="1" t="s">
        <v>5475</v>
      </c>
      <c r="G3329" s="1" t="s">
        <v>6053</v>
      </c>
      <c r="H3329" s="1">
        <v>100017544</v>
      </c>
      <c r="I3329" s="1">
        <v>4</v>
      </c>
      <c r="J3329" s="1" t="s">
        <v>5228</v>
      </c>
      <c r="K3329" s="1" t="s">
        <v>4700</v>
      </c>
      <c r="L3329" s="1" t="s">
        <v>8</v>
      </c>
      <c r="M3329" s="1" t="s">
        <v>9</v>
      </c>
    </row>
    <row r="3330" spans="1:13">
      <c r="A3330" s="1">
        <v>100017545</v>
      </c>
      <c r="B3330" s="1" t="s">
        <v>587</v>
      </c>
      <c r="C3330" s="1" t="s">
        <v>4630</v>
      </c>
      <c r="D3330" s="1" t="s">
        <v>5499</v>
      </c>
      <c r="E3330" s="1" t="s">
        <v>5474</v>
      </c>
      <c r="F3330" s="1" t="s">
        <v>5475</v>
      </c>
      <c r="G3330" s="1" t="s">
        <v>6053</v>
      </c>
      <c r="H3330" s="1">
        <v>100017545</v>
      </c>
      <c r="I3330" s="1">
        <v>5</v>
      </c>
      <c r="J3330" s="1" t="s">
        <v>5370</v>
      </c>
      <c r="K3330" s="1" t="s">
        <v>4700</v>
      </c>
      <c r="L3330" s="1" t="s">
        <v>8</v>
      </c>
      <c r="M3330" s="1" t="s">
        <v>9</v>
      </c>
    </row>
    <row r="3331" spans="1:13">
      <c r="A3331" s="1">
        <v>100017546</v>
      </c>
      <c r="B3331" s="1" t="s">
        <v>587</v>
      </c>
      <c r="C3331" s="1" t="s">
        <v>4630</v>
      </c>
      <c r="D3331" s="1" t="s">
        <v>5475</v>
      </c>
      <c r="E3331" s="1" t="s">
        <v>5474</v>
      </c>
      <c r="F3331" s="1" t="s">
        <v>5475</v>
      </c>
      <c r="G3331" s="1" t="s">
        <v>6053</v>
      </c>
      <c r="H3331" s="1">
        <v>100017546</v>
      </c>
      <c r="I3331" s="1">
        <v>7</v>
      </c>
      <c r="J3331" s="1" t="s">
        <v>5335</v>
      </c>
      <c r="K3331" s="1" t="s">
        <v>4702</v>
      </c>
      <c r="L3331" s="1" t="s">
        <v>15</v>
      </c>
      <c r="M3331" s="1" t="s">
        <v>9</v>
      </c>
    </row>
    <row r="3332" spans="1:13">
      <c r="A3332" s="1">
        <v>100017547</v>
      </c>
      <c r="B3332" s="1" t="s">
        <v>587</v>
      </c>
      <c r="C3332" s="1" t="s">
        <v>4630</v>
      </c>
      <c r="D3332" s="1" t="s">
        <v>5473</v>
      </c>
      <c r="E3332" s="1" t="s">
        <v>5474</v>
      </c>
      <c r="F3332" s="1" t="s">
        <v>5475</v>
      </c>
      <c r="G3332" s="1" t="s">
        <v>6053</v>
      </c>
      <c r="H3332" s="1">
        <v>100017547</v>
      </c>
      <c r="I3332" s="1">
        <v>2</v>
      </c>
      <c r="J3332" s="1" t="s">
        <v>5335</v>
      </c>
      <c r="K3332" s="1" t="s">
        <v>4740</v>
      </c>
      <c r="L3332" s="1" t="s">
        <v>39</v>
      </c>
      <c r="M3332" s="1" t="s">
        <v>9</v>
      </c>
    </row>
    <row r="3333" spans="1:13">
      <c r="A3333" s="1">
        <v>100017552</v>
      </c>
      <c r="B3333" s="1" t="s">
        <v>1138</v>
      </c>
      <c r="C3333" s="1" t="s">
        <v>3642</v>
      </c>
      <c r="D3333" s="1" t="s">
        <v>5532</v>
      </c>
      <c r="E3333" s="1" t="s">
        <v>2</v>
      </c>
      <c r="F3333" s="1" t="s">
        <v>289</v>
      </c>
      <c r="G3333" s="1" t="s">
        <v>6054</v>
      </c>
      <c r="H3333" s="1">
        <v>100017480</v>
      </c>
      <c r="I3333" s="1">
        <v>8</v>
      </c>
      <c r="J3333" s="1" t="s">
        <v>5487</v>
      </c>
      <c r="K3333" s="1" t="s">
        <v>3036</v>
      </c>
      <c r="L3333" s="1" t="s">
        <v>8</v>
      </c>
      <c r="M3333" s="1" t="s">
        <v>9</v>
      </c>
    </row>
    <row r="3334" spans="1:13">
      <c r="A3334" s="1">
        <v>100017553</v>
      </c>
      <c r="B3334" s="1" t="s">
        <v>1138</v>
      </c>
      <c r="C3334" s="1" t="s">
        <v>3642</v>
      </c>
      <c r="D3334" s="1" t="s">
        <v>5533</v>
      </c>
      <c r="E3334" s="1" t="s">
        <v>2</v>
      </c>
      <c r="F3334" s="1" t="s">
        <v>277</v>
      </c>
      <c r="G3334" s="1" t="s">
        <v>6054</v>
      </c>
      <c r="H3334" s="1">
        <v>100017480</v>
      </c>
      <c r="I3334" s="1">
        <v>8</v>
      </c>
      <c r="J3334" s="1" t="s">
        <v>5487</v>
      </c>
      <c r="K3334" s="1" t="s">
        <v>3036</v>
      </c>
      <c r="L3334" s="1" t="s">
        <v>8</v>
      </c>
      <c r="M3334" s="1" t="s">
        <v>9</v>
      </c>
    </row>
    <row r="3335" spans="1:13">
      <c r="A3335" s="1">
        <v>100017566</v>
      </c>
      <c r="B3335" s="1" t="s">
        <v>591</v>
      </c>
      <c r="C3335" s="1" t="s">
        <v>828</v>
      </c>
      <c r="D3335" s="1" t="s">
        <v>4034</v>
      </c>
      <c r="E3335" s="1" t="s">
        <v>2</v>
      </c>
      <c r="F3335" s="1" t="s">
        <v>443</v>
      </c>
      <c r="G3335" s="1" t="s">
        <v>6054</v>
      </c>
      <c r="H3335" s="1">
        <v>100002262</v>
      </c>
      <c r="I3335" s="1">
        <v>3</v>
      </c>
      <c r="J3335" s="1" t="s">
        <v>849</v>
      </c>
      <c r="K3335" s="1" t="s">
        <v>595</v>
      </c>
      <c r="L3335" s="1" t="s">
        <v>8</v>
      </c>
      <c r="M3335" s="1" t="s">
        <v>16</v>
      </c>
    </row>
    <row r="3336" spans="1:13">
      <c r="A3336" s="1">
        <v>100017587</v>
      </c>
      <c r="B3336" s="1" t="s">
        <v>587</v>
      </c>
      <c r="C3336" s="1" t="s">
        <v>5189</v>
      </c>
      <c r="D3336" s="1" t="s">
        <v>473</v>
      </c>
      <c r="E3336" s="1" t="s">
        <v>11</v>
      </c>
      <c r="F3336" s="1" t="s">
        <v>12</v>
      </c>
      <c r="G3336" s="1" t="s">
        <v>6054</v>
      </c>
      <c r="H3336" s="1">
        <v>100016112</v>
      </c>
      <c r="I3336" s="1">
        <v>3</v>
      </c>
      <c r="J3336" s="1" t="s">
        <v>5534</v>
      </c>
      <c r="K3336" s="1" t="s">
        <v>5204</v>
      </c>
      <c r="L3336" s="1" t="s">
        <v>32</v>
      </c>
      <c r="M3336" s="1" t="s">
        <v>9</v>
      </c>
    </row>
    <row r="3337" spans="1:13">
      <c r="A3337" s="1">
        <v>100017601</v>
      </c>
      <c r="B3337" s="1" t="s">
        <v>6</v>
      </c>
      <c r="C3337" s="1" t="s">
        <v>242</v>
      </c>
      <c r="D3337" s="1" t="s">
        <v>150</v>
      </c>
      <c r="E3337" s="1" t="s">
        <v>11</v>
      </c>
      <c r="F3337" s="1" t="s">
        <v>12</v>
      </c>
      <c r="G3337" s="1" t="s">
        <v>6053</v>
      </c>
      <c r="H3337" s="1">
        <v>100017601</v>
      </c>
      <c r="I3337" s="1">
        <v>1</v>
      </c>
      <c r="J3337" s="1" t="s">
        <v>5535</v>
      </c>
      <c r="K3337" s="1" t="s">
        <v>5536</v>
      </c>
      <c r="L3337" s="1" t="s">
        <v>44</v>
      </c>
      <c r="M3337" s="1" t="s">
        <v>9</v>
      </c>
    </row>
    <row r="3338" spans="1:13">
      <c r="A3338" s="1">
        <v>100017608</v>
      </c>
      <c r="B3338" s="1" t="s">
        <v>2314</v>
      </c>
      <c r="C3338" s="1" t="s">
        <v>3916</v>
      </c>
      <c r="D3338" s="1" t="s">
        <v>12</v>
      </c>
      <c r="E3338" s="1" t="s">
        <v>11</v>
      </c>
      <c r="F3338" s="1" t="s">
        <v>407</v>
      </c>
      <c r="G3338" s="1" t="s">
        <v>6053</v>
      </c>
      <c r="H3338" s="1">
        <v>100017608</v>
      </c>
      <c r="I3338" s="1">
        <v>1</v>
      </c>
      <c r="J3338" s="1" t="s">
        <v>5537</v>
      </c>
      <c r="K3338" s="1" t="s">
        <v>5538</v>
      </c>
      <c r="L3338" s="1" t="s">
        <v>32</v>
      </c>
      <c r="M3338" s="1" t="s">
        <v>9</v>
      </c>
    </row>
    <row r="3339" spans="1:13">
      <c r="A3339" s="1">
        <v>100017630</v>
      </c>
      <c r="B3339" s="1" t="s">
        <v>1126</v>
      </c>
      <c r="C3339" s="1" t="s">
        <v>1125</v>
      </c>
      <c r="D3339" s="1" t="s">
        <v>5539</v>
      </c>
      <c r="E3339" s="1" t="s">
        <v>11</v>
      </c>
      <c r="F3339" s="1" t="s">
        <v>12</v>
      </c>
      <c r="G3339" s="1" t="s">
        <v>6054</v>
      </c>
      <c r="H3339" s="1">
        <v>100017422</v>
      </c>
      <c r="I3339" s="1">
        <v>6</v>
      </c>
      <c r="J3339" s="1" t="s">
        <v>5540</v>
      </c>
      <c r="K3339" s="1" t="s">
        <v>780</v>
      </c>
      <c r="L3339" s="1" t="s">
        <v>39</v>
      </c>
      <c r="M3339" s="1" t="s">
        <v>9</v>
      </c>
    </row>
    <row r="3340" spans="1:13">
      <c r="A3340" s="1">
        <v>100017632</v>
      </c>
      <c r="B3340" s="1" t="s">
        <v>1126</v>
      </c>
      <c r="C3340" s="1" t="s">
        <v>1125</v>
      </c>
      <c r="D3340" s="1" t="s">
        <v>1664</v>
      </c>
      <c r="E3340" s="1" t="s">
        <v>11</v>
      </c>
      <c r="F3340" s="1" t="s">
        <v>407</v>
      </c>
      <c r="G3340" s="1" t="s">
        <v>6053</v>
      </c>
      <c r="H3340" s="1">
        <v>100017632</v>
      </c>
      <c r="I3340" s="1">
        <v>1</v>
      </c>
      <c r="J3340" s="1" t="s">
        <v>5541</v>
      </c>
      <c r="K3340" s="1" t="s">
        <v>5542</v>
      </c>
      <c r="L3340" s="1" t="s">
        <v>32</v>
      </c>
      <c r="M3340" s="1" t="s">
        <v>9</v>
      </c>
    </row>
    <row r="3341" spans="1:13">
      <c r="A3341" s="1">
        <v>100017666</v>
      </c>
      <c r="B3341" s="1" t="s">
        <v>2314</v>
      </c>
      <c r="C3341" s="1" t="s">
        <v>4293</v>
      </c>
      <c r="D3341" s="1" t="s">
        <v>12</v>
      </c>
      <c r="E3341" s="1" t="s">
        <v>11</v>
      </c>
      <c r="F3341" s="1" t="s">
        <v>12</v>
      </c>
      <c r="G3341" s="1" t="s">
        <v>6053</v>
      </c>
      <c r="H3341" s="1">
        <v>100017666</v>
      </c>
      <c r="I3341" s="1">
        <v>2</v>
      </c>
      <c r="J3341" s="1" t="s">
        <v>5543</v>
      </c>
      <c r="K3341" s="1" t="s">
        <v>5544</v>
      </c>
      <c r="L3341" s="1" t="s">
        <v>32</v>
      </c>
      <c r="M3341" s="1" t="s">
        <v>9</v>
      </c>
    </row>
    <row r="3342" spans="1:13">
      <c r="A3342" s="1">
        <v>100017673</v>
      </c>
      <c r="B3342" s="1" t="s">
        <v>2314</v>
      </c>
      <c r="C3342" s="1" t="s">
        <v>2313</v>
      </c>
      <c r="D3342" s="1" t="s">
        <v>4627</v>
      </c>
      <c r="E3342" s="1" t="s">
        <v>20</v>
      </c>
      <c r="F3342" s="1" t="s">
        <v>72</v>
      </c>
      <c r="G3342" s="1" t="s">
        <v>6054</v>
      </c>
      <c r="H3342" s="1">
        <v>100012960</v>
      </c>
      <c r="I3342" s="1">
        <v>5</v>
      </c>
      <c r="J3342" s="1" t="s">
        <v>5545</v>
      </c>
      <c r="K3342" s="1" t="s">
        <v>4249</v>
      </c>
      <c r="L3342" s="1" t="s">
        <v>44</v>
      </c>
      <c r="M3342" s="1" t="s">
        <v>9</v>
      </c>
    </row>
    <row r="3343" spans="1:13">
      <c r="A3343" s="1">
        <v>100017698</v>
      </c>
      <c r="B3343" s="1" t="s">
        <v>6</v>
      </c>
      <c r="C3343" s="1" t="s">
        <v>178</v>
      </c>
      <c r="D3343" s="1" t="s">
        <v>176</v>
      </c>
      <c r="E3343" s="1" t="s">
        <v>11</v>
      </c>
      <c r="F3343" s="1" t="s">
        <v>12</v>
      </c>
      <c r="G3343" s="1" t="s">
        <v>6053</v>
      </c>
      <c r="H3343" s="1">
        <v>100017698</v>
      </c>
      <c r="I3343" s="1">
        <v>1</v>
      </c>
      <c r="J3343" s="1" t="s">
        <v>5546</v>
      </c>
      <c r="K3343" s="1" t="s">
        <v>179</v>
      </c>
      <c r="L3343" s="1" t="s">
        <v>32</v>
      </c>
      <c r="M3343" s="1" t="s">
        <v>9</v>
      </c>
    </row>
    <row r="3344" spans="1:13">
      <c r="A3344" s="1">
        <v>100017705</v>
      </c>
      <c r="B3344" s="1" t="s">
        <v>2344</v>
      </c>
      <c r="C3344" s="1" t="s">
        <v>2472</v>
      </c>
      <c r="D3344" s="1" t="s">
        <v>176</v>
      </c>
      <c r="E3344" s="1" t="s">
        <v>11</v>
      </c>
      <c r="F3344" s="1" t="s">
        <v>12</v>
      </c>
      <c r="G3344" s="1" t="s">
        <v>6053</v>
      </c>
      <c r="H3344" s="1">
        <v>100017705</v>
      </c>
      <c r="I3344" s="1">
        <v>1</v>
      </c>
      <c r="J3344" s="1" t="s">
        <v>5547</v>
      </c>
      <c r="K3344" s="1" t="s">
        <v>5548</v>
      </c>
      <c r="L3344" s="1" t="s">
        <v>32</v>
      </c>
      <c r="M3344" s="1" t="s">
        <v>9</v>
      </c>
    </row>
    <row r="3345" spans="1:13">
      <c r="A3345" s="1">
        <v>100017714</v>
      </c>
      <c r="B3345" s="1" t="s">
        <v>6</v>
      </c>
      <c r="C3345" s="1" t="s">
        <v>254</v>
      </c>
      <c r="D3345" s="1" t="s">
        <v>5549</v>
      </c>
      <c r="E3345" s="1" t="s">
        <v>11</v>
      </c>
      <c r="F3345" s="1" t="s">
        <v>12</v>
      </c>
      <c r="G3345" s="1" t="s">
        <v>6054</v>
      </c>
      <c r="H3345" s="1">
        <v>100017379</v>
      </c>
      <c r="I3345" s="1">
        <v>4</v>
      </c>
      <c r="J3345" s="1" t="s">
        <v>5550</v>
      </c>
      <c r="K3345" s="1" t="s">
        <v>74</v>
      </c>
      <c r="L3345" s="1" t="s">
        <v>39</v>
      </c>
      <c r="M3345" s="1" t="s">
        <v>9</v>
      </c>
    </row>
    <row r="3346" spans="1:13">
      <c r="A3346" s="1">
        <v>100017750</v>
      </c>
      <c r="B3346" s="1" t="s">
        <v>587</v>
      </c>
      <c r="C3346" s="1" t="s">
        <v>5189</v>
      </c>
      <c r="D3346" s="1" t="s">
        <v>5408</v>
      </c>
      <c r="E3346" s="1" t="s">
        <v>20</v>
      </c>
      <c r="F3346" s="1" t="s">
        <v>72</v>
      </c>
      <c r="G3346" s="1" t="s">
        <v>6054</v>
      </c>
      <c r="H3346" s="1">
        <v>100016237</v>
      </c>
      <c r="I3346" s="1">
        <v>5</v>
      </c>
      <c r="J3346" s="1" t="s">
        <v>5551</v>
      </c>
      <c r="K3346" s="1" t="s">
        <v>4702</v>
      </c>
      <c r="L3346" s="1" t="s">
        <v>15</v>
      </c>
      <c r="M3346" s="1" t="s">
        <v>9</v>
      </c>
    </row>
    <row r="3347" spans="1:13">
      <c r="A3347" s="1">
        <v>100017757</v>
      </c>
      <c r="B3347" s="1" t="s">
        <v>1158</v>
      </c>
      <c r="C3347" s="1" t="s">
        <v>1251</v>
      </c>
      <c r="D3347" s="1" t="s">
        <v>5475</v>
      </c>
      <c r="E3347" s="1" t="s">
        <v>5474</v>
      </c>
      <c r="F3347" s="1" t="s">
        <v>5475</v>
      </c>
      <c r="G3347" s="1" t="s">
        <v>6053</v>
      </c>
      <c r="H3347" s="1">
        <v>100017757</v>
      </c>
      <c r="I3347" s="1">
        <v>3</v>
      </c>
      <c r="J3347" s="1" t="s">
        <v>5552</v>
      </c>
      <c r="K3347" s="1" t="s">
        <v>1166</v>
      </c>
      <c r="L3347" s="1" t="s">
        <v>8</v>
      </c>
      <c r="M3347" s="1" t="s">
        <v>9</v>
      </c>
    </row>
    <row r="3348" spans="1:13">
      <c r="A3348" s="1">
        <v>100017758</v>
      </c>
      <c r="B3348" s="1" t="s">
        <v>1158</v>
      </c>
      <c r="C3348" s="1" t="s">
        <v>1251</v>
      </c>
      <c r="D3348" s="1" t="s">
        <v>898</v>
      </c>
      <c r="E3348" s="1" t="s">
        <v>2</v>
      </c>
      <c r="F3348" s="1" t="s">
        <v>46</v>
      </c>
      <c r="G3348" s="1" t="s">
        <v>6054</v>
      </c>
      <c r="H3348" s="1">
        <v>100017757</v>
      </c>
      <c r="I3348" s="1">
        <v>3</v>
      </c>
      <c r="J3348" s="1" t="s">
        <v>5552</v>
      </c>
      <c r="K3348" s="1" t="s">
        <v>1166</v>
      </c>
      <c r="L3348" s="1" t="s">
        <v>8</v>
      </c>
      <c r="M3348" s="1" t="s">
        <v>9</v>
      </c>
    </row>
    <row r="3349" spans="1:13">
      <c r="A3349" s="1">
        <v>100017759</v>
      </c>
      <c r="B3349" s="1" t="s">
        <v>1158</v>
      </c>
      <c r="C3349" s="1" t="s">
        <v>1251</v>
      </c>
      <c r="D3349" s="1" t="s">
        <v>841</v>
      </c>
      <c r="E3349" s="1" t="s">
        <v>2</v>
      </c>
      <c r="F3349" s="1" t="s">
        <v>277</v>
      </c>
      <c r="G3349" s="1" t="s">
        <v>6054</v>
      </c>
      <c r="H3349" s="1">
        <v>100017757</v>
      </c>
      <c r="I3349" s="1">
        <v>3</v>
      </c>
      <c r="J3349" s="1" t="s">
        <v>5552</v>
      </c>
      <c r="K3349" s="1" t="s">
        <v>1166</v>
      </c>
      <c r="L3349" s="1" t="s">
        <v>8</v>
      </c>
      <c r="M3349" s="1" t="s">
        <v>9</v>
      </c>
    </row>
    <row r="3350" spans="1:13">
      <c r="A3350" s="1">
        <v>100017766</v>
      </c>
      <c r="B3350" s="1" t="s">
        <v>1158</v>
      </c>
      <c r="C3350" s="1" t="s">
        <v>1226</v>
      </c>
      <c r="D3350" s="1" t="s">
        <v>5475</v>
      </c>
      <c r="E3350" s="1" t="s">
        <v>5474</v>
      </c>
      <c r="F3350" s="1" t="s">
        <v>5475</v>
      </c>
      <c r="G3350" s="1" t="s">
        <v>6053</v>
      </c>
      <c r="H3350" s="1">
        <v>100017766</v>
      </c>
      <c r="I3350" s="1">
        <v>4</v>
      </c>
      <c r="J3350" s="1" t="s">
        <v>5553</v>
      </c>
      <c r="K3350" s="1" t="s">
        <v>1166</v>
      </c>
      <c r="L3350" s="1" t="s">
        <v>8</v>
      </c>
      <c r="M3350" s="1" t="s">
        <v>9</v>
      </c>
    </row>
    <row r="3351" spans="1:13">
      <c r="A3351" s="1">
        <v>100017767</v>
      </c>
      <c r="B3351" s="1" t="s">
        <v>1158</v>
      </c>
      <c r="C3351" s="1" t="s">
        <v>1226</v>
      </c>
      <c r="D3351" s="1" t="s">
        <v>5554</v>
      </c>
      <c r="E3351" s="1" t="s">
        <v>2</v>
      </c>
      <c r="F3351" s="1" t="s">
        <v>46</v>
      </c>
      <c r="G3351" s="1" t="s">
        <v>6054</v>
      </c>
      <c r="H3351" s="1">
        <v>100017766</v>
      </c>
      <c r="I3351" s="1">
        <v>4</v>
      </c>
      <c r="J3351" s="1" t="s">
        <v>5553</v>
      </c>
      <c r="K3351" s="1" t="s">
        <v>1166</v>
      </c>
      <c r="L3351" s="1" t="s">
        <v>8</v>
      </c>
      <c r="M3351" s="1" t="s">
        <v>9</v>
      </c>
    </row>
    <row r="3352" spans="1:13">
      <c r="A3352" s="1">
        <v>100017768</v>
      </c>
      <c r="B3352" s="1" t="s">
        <v>1158</v>
      </c>
      <c r="C3352" s="1" t="s">
        <v>1226</v>
      </c>
      <c r="D3352" s="1" t="s">
        <v>841</v>
      </c>
      <c r="E3352" s="1" t="s">
        <v>2</v>
      </c>
      <c r="F3352" s="1" t="s">
        <v>277</v>
      </c>
      <c r="G3352" s="1" t="s">
        <v>6054</v>
      </c>
      <c r="H3352" s="1">
        <v>100017766</v>
      </c>
      <c r="I3352" s="1">
        <v>4</v>
      </c>
      <c r="J3352" s="1" t="s">
        <v>5553</v>
      </c>
      <c r="K3352" s="1" t="s">
        <v>1166</v>
      </c>
      <c r="L3352" s="1" t="s">
        <v>8</v>
      </c>
      <c r="M3352" s="1" t="s">
        <v>9</v>
      </c>
    </row>
    <row r="3353" spans="1:13">
      <c r="A3353" s="1">
        <v>100017772</v>
      </c>
      <c r="B3353" s="1" t="s">
        <v>1158</v>
      </c>
      <c r="C3353" s="1" t="s">
        <v>1183</v>
      </c>
      <c r="D3353" s="1" t="s">
        <v>5475</v>
      </c>
      <c r="E3353" s="1" t="s">
        <v>5474</v>
      </c>
      <c r="F3353" s="1" t="s">
        <v>5475</v>
      </c>
      <c r="G3353" s="1" t="s">
        <v>6053</v>
      </c>
      <c r="H3353" s="1">
        <v>100017772</v>
      </c>
      <c r="I3353" s="1">
        <v>3</v>
      </c>
      <c r="J3353" s="1" t="s">
        <v>5448</v>
      </c>
      <c r="K3353" s="1" t="s">
        <v>1166</v>
      </c>
      <c r="L3353" s="1" t="s">
        <v>8</v>
      </c>
      <c r="M3353" s="1" t="s">
        <v>9</v>
      </c>
    </row>
    <row r="3354" spans="1:13">
      <c r="A3354" s="1">
        <v>100017773</v>
      </c>
      <c r="B3354" s="1" t="s">
        <v>1158</v>
      </c>
      <c r="C3354" s="1" t="s">
        <v>1183</v>
      </c>
      <c r="D3354" s="1" t="s">
        <v>5554</v>
      </c>
      <c r="E3354" s="1" t="s">
        <v>2</v>
      </c>
      <c r="F3354" s="1" t="s">
        <v>46</v>
      </c>
      <c r="G3354" s="1" t="s">
        <v>6054</v>
      </c>
      <c r="H3354" s="1">
        <v>100017772</v>
      </c>
      <c r="I3354" s="1">
        <v>3</v>
      </c>
      <c r="J3354" s="1" t="s">
        <v>5448</v>
      </c>
      <c r="K3354" s="1" t="s">
        <v>1166</v>
      </c>
      <c r="L3354" s="1" t="s">
        <v>8</v>
      </c>
      <c r="M3354" s="1" t="s">
        <v>9</v>
      </c>
    </row>
    <row r="3355" spans="1:13">
      <c r="A3355" s="1">
        <v>100017774</v>
      </c>
      <c r="B3355" s="1" t="s">
        <v>1158</v>
      </c>
      <c r="C3355" s="1" t="s">
        <v>1183</v>
      </c>
      <c r="D3355" s="1" t="s">
        <v>841</v>
      </c>
      <c r="E3355" s="1" t="s">
        <v>2</v>
      </c>
      <c r="F3355" s="1" t="s">
        <v>277</v>
      </c>
      <c r="G3355" s="1" t="s">
        <v>6054</v>
      </c>
      <c r="H3355" s="1">
        <v>100017772</v>
      </c>
      <c r="I3355" s="1">
        <v>3</v>
      </c>
      <c r="J3355" s="1" t="s">
        <v>5448</v>
      </c>
      <c r="K3355" s="1" t="s">
        <v>1166</v>
      </c>
      <c r="L3355" s="1" t="s">
        <v>8</v>
      </c>
      <c r="M3355" s="1" t="s">
        <v>9</v>
      </c>
    </row>
    <row r="3356" spans="1:13">
      <c r="A3356" s="1">
        <v>100017787</v>
      </c>
      <c r="B3356" s="1" t="s">
        <v>1158</v>
      </c>
      <c r="C3356" s="1" t="s">
        <v>1299</v>
      </c>
      <c r="D3356" s="1" t="s">
        <v>5555</v>
      </c>
      <c r="E3356" s="1" t="s">
        <v>20</v>
      </c>
      <c r="F3356" s="1" t="s">
        <v>72</v>
      </c>
      <c r="G3356" s="1" t="s">
        <v>6053</v>
      </c>
      <c r="H3356" s="1">
        <v>100017787</v>
      </c>
      <c r="I3356" s="1">
        <v>1</v>
      </c>
      <c r="J3356" s="1" t="s">
        <v>5556</v>
      </c>
      <c r="K3356" s="1" t="s">
        <v>1161</v>
      </c>
      <c r="L3356" s="1" t="s">
        <v>15</v>
      </c>
      <c r="M3356" s="1" t="s">
        <v>9</v>
      </c>
    </row>
    <row r="3357" spans="1:13">
      <c r="A3357" s="1">
        <v>100017789</v>
      </c>
      <c r="B3357" s="1" t="s">
        <v>587</v>
      </c>
      <c r="C3357" s="1" t="s">
        <v>4778</v>
      </c>
      <c r="D3357" s="1" t="s">
        <v>252</v>
      </c>
      <c r="E3357" s="1" t="s">
        <v>11</v>
      </c>
      <c r="F3357" s="1" t="s">
        <v>12</v>
      </c>
      <c r="G3357" s="1" t="s">
        <v>6054</v>
      </c>
      <c r="H3357" s="1">
        <v>100014821</v>
      </c>
      <c r="I3357" s="1">
        <v>2</v>
      </c>
      <c r="J3357" s="1" t="s">
        <v>5557</v>
      </c>
      <c r="K3357" s="1" t="s">
        <v>4730</v>
      </c>
      <c r="L3357" s="1" t="s">
        <v>32</v>
      </c>
      <c r="M3357" s="1" t="s">
        <v>9</v>
      </c>
    </row>
    <row r="3358" spans="1:13">
      <c r="A3358" s="1">
        <v>100017797</v>
      </c>
      <c r="B3358" s="1" t="s">
        <v>1126</v>
      </c>
      <c r="C3358" s="1" t="s">
        <v>1628</v>
      </c>
      <c r="D3358" s="1" t="s">
        <v>1140</v>
      </c>
      <c r="E3358" s="1" t="s">
        <v>2</v>
      </c>
      <c r="F3358" s="1" t="s">
        <v>46</v>
      </c>
      <c r="G3358" s="1" t="s">
        <v>6054</v>
      </c>
      <c r="H3358" s="1">
        <v>100005330</v>
      </c>
      <c r="I3358" s="1">
        <v>2</v>
      </c>
      <c r="J3358" s="1" t="s">
        <v>5558</v>
      </c>
      <c r="K3358" s="1" t="s">
        <v>1710</v>
      </c>
      <c r="L3358" s="1" t="s">
        <v>8</v>
      </c>
      <c r="M3358" s="1" t="s">
        <v>9</v>
      </c>
    </row>
    <row r="3359" spans="1:13">
      <c r="A3359" s="1">
        <v>100017804</v>
      </c>
      <c r="B3359" s="1" t="s">
        <v>2314</v>
      </c>
      <c r="C3359" s="1" t="s">
        <v>4040</v>
      </c>
      <c r="D3359" s="1" t="s">
        <v>5499</v>
      </c>
      <c r="E3359" s="1" t="s">
        <v>5474</v>
      </c>
      <c r="F3359" s="1" t="s">
        <v>5475</v>
      </c>
      <c r="G3359" s="1" t="s">
        <v>6053</v>
      </c>
      <c r="H3359" s="1">
        <v>100017804</v>
      </c>
      <c r="I3359" s="1">
        <v>4</v>
      </c>
      <c r="J3359" s="1" t="s">
        <v>5559</v>
      </c>
      <c r="K3359" s="1" t="s">
        <v>3750</v>
      </c>
      <c r="L3359" s="1" t="s">
        <v>8</v>
      </c>
      <c r="M3359" s="1" t="s">
        <v>9</v>
      </c>
    </row>
    <row r="3360" spans="1:13">
      <c r="A3360" s="1">
        <v>100017805</v>
      </c>
      <c r="B3360" s="1" t="s">
        <v>2314</v>
      </c>
      <c r="C3360" s="1" t="s">
        <v>4040</v>
      </c>
      <c r="D3360" s="1" t="s">
        <v>5560</v>
      </c>
      <c r="E3360" s="1" t="s">
        <v>2</v>
      </c>
      <c r="F3360" s="1" t="s">
        <v>670</v>
      </c>
      <c r="G3360" s="1" t="s">
        <v>6054</v>
      </c>
      <c r="H3360" s="1">
        <v>100017804</v>
      </c>
      <c r="I3360" s="1">
        <v>4</v>
      </c>
      <c r="J3360" s="1" t="s">
        <v>5559</v>
      </c>
      <c r="K3360" s="1" t="s">
        <v>3750</v>
      </c>
      <c r="L3360" s="1" t="s">
        <v>8</v>
      </c>
      <c r="M3360" s="1" t="s">
        <v>9</v>
      </c>
    </row>
    <row r="3361" spans="1:13">
      <c r="A3361" s="1">
        <v>100017806</v>
      </c>
      <c r="B3361" s="1" t="s">
        <v>2314</v>
      </c>
      <c r="C3361" s="1" t="s">
        <v>4040</v>
      </c>
      <c r="D3361" s="1" t="s">
        <v>1458</v>
      </c>
      <c r="E3361" s="1" t="s">
        <v>2</v>
      </c>
      <c r="F3361" s="1" t="s">
        <v>842</v>
      </c>
      <c r="G3361" s="1" t="s">
        <v>6054</v>
      </c>
      <c r="H3361" s="1">
        <v>100017804</v>
      </c>
      <c r="I3361" s="1">
        <v>4</v>
      </c>
      <c r="J3361" s="1" t="s">
        <v>5559</v>
      </c>
      <c r="K3361" s="1" t="s">
        <v>3750</v>
      </c>
      <c r="L3361" s="1" t="s">
        <v>8</v>
      </c>
      <c r="M3361" s="1" t="s">
        <v>9</v>
      </c>
    </row>
    <row r="3362" spans="1:13">
      <c r="A3362" s="1">
        <v>100017810</v>
      </c>
      <c r="B3362" s="1" t="s">
        <v>2314</v>
      </c>
      <c r="C3362" s="1" t="s">
        <v>2313</v>
      </c>
      <c r="D3362" s="1" t="s">
        <v>4738</v>
      </c>
      <c r="E3362" s="1" t="s">
        <v>11</v>
      </c>
      <c r="F3362" s="1" t="s">
        <v>12</v>
      </c>
      <c r="G3362" s="1" t="s">
        <v>6053</v>
      </c>
      <c r="H3362" s="1">
        <v>100017810</v>
      </c>
      <c r="I3362" s="1">
        <v>1</v>
      </c>
      <c r="J3362" s="1" t="s">
        <v>5561</v>
      </c>
      <c r="K3362" s="1" t="s">
        <v>3759</v>
      </c>
      <c r="L3362" s="1" t="s">
        <v>39</v>
      </c>
      <c r="M3362" s="1" t="s">
        <v>9</v>
      </c>
    </row>
    <row r="3363" spans="1:13">
      <c r="A3363" s="1">
        <v>100017814</v>
      </c>
      <c r="B3363" s="1" t="s">
        <v>1138</v>
      </c>
      <c r="C3363" s="1" t="s">
        <v>3369</v>
      </c>
      <c r="D3363" s="1" t="s">
        <v>1379</v>
      </c>
      <c r="E3363" s="1" t="s">
        <v>2</v>
      </c>
      <c r="F3363" s="1" t="s">
        <v>443</v>
      </c>
      <c r="G3363" s="1" t="s">
        <v>6054</v>
      </c>
      <c r="H3363" s="1">
        <v>100010343</v>
      </c>
      <c r="I3363" s="1">
        <v>3</v>
      </c>
      <c r="J3363" s="1" t="s">
        <v>3404</v>
      </c>
      <c r="K3363" s="1" t="s">
        <v>3036</v>
      </c>
      <c r="L3363" s="1" t="s">
        <v>8</v>
      </c>
      <c r="M3363" s="1" t="s">
        <v>9</v>
      </c>
    </row>
    <row r="3364" spans="1:13">
      <c r="A3364" s="1">
        <v>100017825</v>
      </c>
      <c r="B3364" s="1" t="s">
        <v>2314</v>
      </c>
      <c r="C3364" s="1" t="s">
        <v>2313</v>
      </c>
      <c r="D3364" s="1" t="s">
        <v>5485</v>
      </c>
      <c r="E3364" s="1" t="s">
        <v>5474</v>
      </c>
      <c r="F3364" s="1" t="s">
        <v>5475</v>
      </c>
      <c r="G3364" s="1" t="s">
        <v>6053</v>
      </c>
      <c r="H3364" s="1">
        <v>100017825</v>
      </c>
      <c r="I3364" s="1">
        <v>4</v>
      </c>
      <c r="J3364" s="1" t="s">
        <v>4256</v>
      </c>
      <c r="K3364" s="1" t="s">
        <v>5562</v>
      </c>
      <c r="L3364" s="1" t="s">
        <v>44</v>
      </c>
      <c r="M3364" s="1" t="s">
        <v>9</v>
      </c>
    </row>
    <row r="3365" spans="1:13">
      <c r="A3365" s="1">
        <v>100017826</v>
      </c>
      <c r="B3365" s="1" t="s">
        <v>2314</v>
      </c>
      <c r="C3365" s="1" t="s">
        <v>2313</v>
      </c>
      <c r="D3365" s="1" t="s">
        <v>5563</v>
      </c>
      <c r="E3365" s="1" t="s">
        <v>2</v>
      </c>
      <c r="F3365" s="1" t="s">
        <v>41</v>
      </c>
      <c r="G3365" s="1" t="s">
        <v>6054</v>
      </c>
      <c r="H3365" s="1">
        <v>100017825</v>
      </c>
      <c r="I3365" s="1">
        <v>4</v>
      </c>
      <c r="J3365" s="1" t="s">
        <v>4256</v>
      </c>
      <c r="K3365" s="1" t="s">
        <v>5562</v>
      </c>
      <c r="L3365" s="1" t="s">
        <v>44</v>
      </c>
      <c r="M3365" s="1" t="s">
        <v>9</v>
      </c>
    </row>
    <row r="3366" spans="1:13">
      <c r="A3366" s="1">
        <v>100017827</v>
      </c>
      <c r="B3366" s="1" t="s">
        <v>2314</v>
      </c>
      <c r="C3366" s="1" t="s">
        <v>2313</v>
      </c>
      <c r="D3366" s="1" t="s">
        <v>5564</v>
      </c>
      <c r="E3366" s="1" t="s">
        <v>2</v>
      </c>
      <c r="F3366" s="1" t="s">
        <v>277</v>
      </c>
      <c r="G3366" s="1" t="s">
        <v>6054</v>
      </c>
      <c r="H3366" s="1">
        <v>100017825</v>
      </c>
      <c r="I3366" s="1">
        <v>4</v>
      </c>
      <c r="J3366" s="1" t="s">
        <v>4256</v>
      </c>
      <c r="K3366" s="1" t="s">
        <v>5562</v>
      </c>
      <c r="L3366" s="1" t="s">
        <v>44</v>
      </c>
      <c r="M3366" s="1" t="s">
        <v>9</v>
      </c>
    </row>
    <row r="3367" spans="1:13">
      <c r="A3367" s="1">
        <v>100017845</v>
      </c>
      <c r="B3367" s="1" t="s">
        <v>1126</v>
      </c>
      <c r="C3367" s="1" t="s">
        <v>1644</v>
      </c>
      <c r="D3367" s="1" t="s">
        <v>176</v>
      </c>
      <c r="E3367" s="1" t="s">
        <v>11</v>
      </c>
      <c r="F3367" s="1" t="s">
        <v>12</v>
      </c>
      <c r="G3367" s="1" t="s">
        <v>6053</v>
      </c>
      <c r="H3367" s="1">
        <v>100017845</v>
      </c>
      <c r="I3367" s="1">
        <v>1</v>
      </c>
      <c r="J3367" s="1" t="s">
        <v>5565</v>
      </c>
      <c r="K3367" s="1" t="s">
        <v>5566</v>
      </c>
      <c r="L3367" s="1" t="s">
        <v>32</v>
      </c>
      <c r="M3367" s="1" t="s">
        <v>9</v>
      </c>
    </row>
    <row r="3368" spans="1:13">
      <c r="A3368" s="1">
        <v>100017846</v>
      </c>
      <c r="B3368" s="1" t="s">
        <v>2344</v>
      </c>
      <c r="C3368" s="1" t="s">
        <v>2343</v>
      </c>
      <c r="D3368" s="1" t="s">
        <v>5499</v>
      </c>
      <c r="E3368" s="1" t="s">
        <v>5474</v>
      </c>
      <c r="F3368" s="1" t="s">
        <v>5475</v>
      </c>
      <c r="G3368" s="1" t="s">
        <v>6053</v>
      </c>
      <c r="H3368" s="1">
        <v>100017846</v>
      </c>
      <c r="I3368" s="1">
        <v>5</v>
      </c>
      <c r="J3368" s="1" t="s">
        <v>5567</v>
      </c>
      <c r="K3368" s="1" t="s">
        <v>2372</v>
      </c>
      <c r="L3368" s="1" t="s">
        <v>8</v>
      </c>
      <c r="M3368" s="1" t="s">
        <v>9</v>
      </c>
    </row>
    <row r="3369" spans="1:13">
      <c r="A3369" s="1">
        <v>100017847</v>
      </c>
      <c r="B3369" s="1" t="s">
        <v>1126</v>
      </c>
      <c r="C3369" s="1" t="s">
        <v>1623</v>
      </c>
      <c r="D3369" s="1" t="s">
        <v>5568</v>
      </c>
      <c r="E3369" s="1" t="s">
        <v>11</v>
      </c>
      <c r="F3369" s="1" t="s">
        <v>12</v>
      </c>
      <c r="G3369" s="1" t="s">
        <v>6053</v>
      </c>
      <c r="H3369" s="1">
        <v>100017847</v>
      </c>
      <c r="I3369" s="1">
        <v>1</v>
      </c>
      <c r="J3369" s="1" t="s">
        <v>5569</v>
      </c>
      <c r="K3369" s="1" t="s">
        <v>2168</v>
      </c>
      <c r="L3369" s="1" t="s">
        <v>32</v>
      </c>
      <c r="M3369" s="1" t="s">
        <v>9</v>
      </c>
    </row>
    <row r="3370" spans="1:13">
      <c r="A3370" s="1">
        <v>100017848</v>
      </c>
      <c r="B3370" s="1" t="s">
        <v>2344</v>
      </c>
      <c r="C3370" s="1" t="s">
        <v>2343</v>
      </c>
      <c r="D3370" s="1" t="s">
        <v>1460</v>
      </c>
      <c r="E3370" s="1" t="s">
        <v>2</v>
      </c>
      <c r="F3370" s="1" t="s">
        <v>670</v>
      </c>
      <c r="G3370" s="1" t="s">
        <v>6054</v>
      </c>
      <c r="H3370" s="1">
        <v>100017846</v>
      </c>
      <c r="I3370" s="1">
        <v>5</v>
      </c>
      <c r="J3370" s="1" t="s">
        <v>5567</v>
      </c>
      <c r="K3370" s="1" t="s">
        <v>2372</v>
      </c>
      <c r="L3370" s="1" t="s">
        <v>8</v>
      </c>
      <c r="M3370" s="1" t="s">
        <v>9</v>
      </c>
    </row>
    <row r="3371" spans="1:13">
      <c r="A3371" s="1">
        <v>100017849</v>
      </c>
      <c r="B3371" s="1" t="s">
        <v>2344</v>
      </c>
      <c r="C3371" s="1" t="s">
        <v>2343</v>
      </c>
      <c r="D3371" s="1" t="s">
        <v>1458</v>
      </c>
      <c r="E3371" s="1" t="s">
        <v>2</v>
      </c>
      <c r="F3371" s="1" t="s">
        <v>842</v>
      </c>
      <c r="G3371" s="1" t="s">
        <v>6054</v>
      </c>
      <c r="H3371" s="1">
        <v>100017846</v>
      </c>
      <c r="I3371" s="1">
        <v>5</v>
      </c>
      <c r="J3371" s="1" t="s">
        <v>5570</v>
      </c>
      <c r="K3371" s="1" t="s">
        <v>2372</v>
      </c>
      <c r="L3371" s="1" t="s">
        <v>8</v>
      </c>
      <c r="M3371" s="1" t="s">
        <v>9</v>
      </c>
    </row>
    <row r="3372" spans="1:13">
      <c r="A3372" s="1">
        <v>100017859</v>
      </c>
      <c r="B3372" s="1" t="s">
        <v>2344</v>
      </c>
      <c r="C3372" s="1" t="s">
        <v>2343</v>
      </c>
      <c r="D3372" s="1" t="s">
        <v>1617</v>
      </c>
      <c r="E3372" s="1" t="s">
        <v>2</v>
      </c>
      <c r="F3372" s="1" t="s">
        <v>670</v>
      </c>
      <c r="G3372" s="1" t="s">
        <v>6054</v>
      </c>
      <c r="H3372" s="1">
        <v>100017846</v>
      </c>
      <c r="I3372" s="1">
        <v>5</v>
      </c>
      <c r="J3372" s="1" t="s">
        <v>5570</v>
      </c>
      <c r="K3372" s="1" t="s">
        <v>2372</v>
      </c>
      <c r="L3372" s="1" t="s">
        <v>8</v>
      </c>
      <c r="M3372" s="1" t="s">
        <v>9</v>
      </c>
    </row>
    <row r="3373" spans="1:13">
      <c r="A3373" s="1">
        <v>100017870</v>
      </c>
      <c r="B3373" s="1" t="s">
        <v>2314</v>
      </c>
      <c r="C3373" s="1" t="s">
        <v>4293</v>
      </c>
      <c r="D3373" s="1" t="s">
        <v>1451</v>
      </c>
      <c r="E3373" s="1" t="s">
        <v>2</v>
      </c>
      <c r="F3373" s="1" t="s">
        <v>1452</v>
      </c>
      <c r="G3373" s="1" t="s">
        <v>6054</v>
      </c>
      <c r="H3373" s="1">
        <v>100017511</v>
      </c>
      <c r="I3373" s="1">
        <v>4</v>
      </c>
      <c r="J3373" s="1" t="s">
        <v>4320</v>
      </c>
      <c r="K3373" s="1" t="s">
        <v>3750</v>
      </c>
      <c r="L3373" s="1" t="s">
        <v>8</v>
      </c>
      <c r="M3373" s="1" t="s">
        <v>9</v>
      </c>
    </row>
    <row r="3374" spans="1:13">
      <c r="A3374" s="1">
        <v>100017871</v>
      </c>
      <c r="B3374" s="1" t="s">
        <v>2314</v>
      </c>
      <c r="C3374" s="1" t="s">
        <v>3749</v>
      </c>
      <c r="D3374" s="1" t="s">
        <v>1451</v>
      </c>
      <c r="E3374" s="1" t="s">
        <v>2</v>
      </c>
      <c r="F3374" s="1" t="s">
        <v>1452</v>
      </c>
      <c r="G3374" s="1" t="s">
        <v>6054</v>
      </c>
      <c r="H3374" s="1">
        <v>100017485</v>
      </c>
      <c r="I3374" s="1">
        <v>4</v>
      </c>
      <c r="J3374" s="1" t="s">
        <v>3766</v>
      </c>
      <c r="K3374" s="1" t="s">
        <v>3750</v>
      </c>
      <c r="L3374" s="1" t="s">
        <v>8</v>
      </c>
      <c r="M3374" s="1" t="s">
        <v>9</v>
      </c>
    </row>
    <row r="3375" spans="1:13">
      <c r="A3375" s="1">
        <v>100017874</v>
      </c>
      <c r="B3375" s="1" t="s">
        <v>1126</v>
      </c>
      <c r="C3375" s="1" t="s">
        <v>1623</v>
      </c>
      <c r="D3375" s="1" t="s">
        <v>5571</v>
      </c>
      <c r="E3375" s="1" t="s">
        <v>2</v>
      </c>
      <c r="F3375" s="1" t="s">
        <v>1113</v>
      </c>
      <c r="G3375" s="1" t="s">
        <v>6054</v>
      </c>
      <c r="H3375" s="1">
        <v>100006476</v>
      </c>
      <c r="I3375" s="1">
        <v>3</v>
      </c>
      <c r="J3375" s="1" t="s">
        <v>5572</v>
      </c>
      <c r="K3375" s="1" t="s">
        <v>1710</v>
      </c>
      <c r="L3375" s="1" t="s">
        <v>8</v>
      </c>
      <c r="M3375" s="1" t="s">
        <v>9</v>
      </c>
    </row>
    <row r="3376" spans="1:13">
      <c r="A3376" s="1">
        <v>100017875</v>
      </c>
      <c r="B3376" s="1" t="s">
        <v>2344</v>
      </c>
      <c r="C3376" s="1" t="s">
        <v>2507</v>
      </c>
      <c r="D3376" s="1" t="s">
        <v>45</v>
      </c>
      <c r="E3376" s="1" t="s">
        <v>2</v>
      </c>
      <c r="F3376" s="1" t="s">
        <v>46</v>
      </c>
      <c r="G3376" s="1" t="s">
        <v>6053</v>
      </c>
      <c r="H3376" s="1">
        <v>100017875</v>
      </c>
      <c r="I3376" s="1">
        <v>2</v>
      </c>
      <c r="J3376" s="1" t="s">
        <v>5573</v>
      </c>
      <c r="K3376" s="1" t="s">
        <v>2372</v>
      </c>
      <c r="L3376" s="1" t="s">
        <v>8</v>
      </c>
      <c r="M3376" s="1" t="s">
        <v>9</v>
      </c>
    </row>
    <row r="3377" spans="1:13">
      <c r="A3377" s="1">
        <v>100017878</v>
      </c>
      <c r="B3377" s="1" t="s">
        <v>6</v>
      </c>
      <c r="C3377" s="1" t="s">
        <v>83</v>
      </c>
      <c r="D3377" s="1" t="s">
        <v>1539</v>
      </c>
      <c r="E3377" s="1" t="s">
        <v>11</v>
      </c>
      <c r="F3377" s="1" t="s">
        <v>407</v>
      </c>
      <c r="G3377" s="1" t="s">
        <v>6053</v>
      </c>
      <c r="H3377" s="1">
        <v>100017878</v>
      </c>
      <c r="I3377" s="1">
        <v>1</v>
      </c>
      <c r="J3377" s="1" t="s">
        <v>165</v>
      </c>
      <c r="K3377" s="1" t="s">
        <v>5574</v>
      </c>
      <c r="L3377" s="1" t="s">
        <v>44</v>
      </c>
      <c r="M3377" s="1" t="s">
        <v>9</v>
      </c>
    </row>
    <row r="3378" spans="1:13">
      <c r="A3378" s="1">
        <v>100017884</v>
      </c>
      <c r="B3378" s="1" t="s">
        <v>2314</v>
      </c>
      <c r="C3378" s="1" t="s">
        <v>3984</v>
      </c>
      <c r="D3378" s="1" t="s">
        <v>473</v>
      </c>
      <c r="E3378" s="1" t="s">
        <v>11</v>
      </c>
      <c r="F3378" s="1" t="s">
        <v>12</v>
      </c>
      <c r="G3378" s="1" t="s">
        <v>6054</v>
      </c>
      <c r="H3378" s="1">
        <v>100012293</v>
      </c>
      <c r="I3378" s="1">
        <v>2</v>
      </c>
      <c r="J3378" s="1" t="s">
        <v>5575</v>
      </c>
      <c r="K3378" s="1" t="s">
        <v>4033</v>
      </c>
      <c r="L3378" s="1" t="s">
        <v>32</v>
      </c>
      <c r="M3378" s="1" t="s">
        <v>9</v>
      </c>
    </row>
    <row r="3379" spans="1:13">
      <c r="A3379" s="1">
        <v>100017886</v>
      </c>
      <c r="B3379" s="1" t="s">
        <v>1126</v>
      </c>
      <c r="C3379" s="1" t="s">
        <v>1125</v>
      </c>
      <c r="D3379" s="1" t="s">
        <v>5539</v>
      </c>
      <c r="E3379" s="1" t="s">
        <v>11</v>
      </c>
      <c r="F3379" s="1" t="s">
        <v>12</v>
      </c>
      <c r="G3379" s="1" t="s">
        <v>6054</v>
      </c>
      <c r="H3379" s="1">
        <v>100017422</v>
      </c>
      <c r="I3379" s="1">
        <v>6</v>
      </c>
      <c r="J3379" s="1" t="s">
        <v>5576</v>
      </c>
      <c r="K3379" s="1" t="s">
        <v>780</v>
      </c>
      <c r="L3379" s="1" t="s">
        <v>39</v>
      </c>
      <c r="M3379" s="1" t="s">
        <v>16</v>
      </c>
    </row>
    <row r="3380" spans="1:13">
      <c r="A3380" s="1">
        <v>100017893</v>
      </c>
      <c r="B3380" s="1" t="s">
        <v>1126</v>
      </c>
      <c r="C3380" s="1" t="s">
        <v>1125</v>
      </c>
      <c r="D3380" s="1" t="s">
        <v>5539</v>
      </c>
      <c r="E3380" s="1" t="s">
        <v>11</v>
      </c>
      <c r="F3380" s="1" t="s">
        <v>12</v>
      </c>
      <c r="G3380" s="1" t="s">
        <v>6054</v>
      </c>
      <c r="H3380" s="1">
        <v>100017422</v>
      </c>
      <c r="I3380" s="1">
        <v>6</v>
      </c>
      <c r="J3380" s="1" t="s">
        <v>5577</v>
      </c>
      <c r="K3380" s="1" t="s">
        <v>780</v>
      </c>
      <c r="L3380" s="1" t="s">
        <v>39</v>
      </c>
      <c r="M3380" s="1" t="s">
        <v>16</v>
      </c>
    </row>
    <row r="3381" spans="1:13">
      <c r="A3381" s="1">
        <v>100017895</v>
      </c>
      <c r="B3381" s="1" t="s">
        <v>2314</v>
      </c>
      <c r="C3381" s="1" t="s">
        <v>2313</v>
      </c>
      <c r="D3381" s="1" t="s">
        <v>150</v>
      </c>
      <c r="E3381" s="1" t="s">
        <v>11</v>
      </c>
      <c r="F3381" s="1" t="s">
        <v>12</v>
      </c>
      <c r="G3381" s="1" t="s">
        <v>6053</v>
      </c>
      <c r="H3381" s="1">
        <v>100017895</v>
      </c>
      <c r="I3381" s="1">
        <v>1</v>
      </c>
      <c r="J3381" s="1" t="s">
        <v>4217</v>
      </c>
      <c r="K3381" s="1" t="s">
        <v>5578</v>
      </c>
      <c r="L3381" s="1" t="s">
        <v>44</v>
      </c>
      <c r="M3381" s="1" t="s">
        <v>9</v>
      </c>
    </row>
    <row r="3382" spans="1:13">
      <c r="A3382" s="1">
        <v>100017902</v>
      </c>
      <c r="B3382" s="1" t="s">
        <v>2314</v>
      </c>
      <c r="C3382" s="1" t="s">
        <v>2313</v>
      </c>
      <c r="D3382" s="1" t="s">
        <v>494</v>
      </c>
      <c r="E3382" s="1" t="s">
        <v>2</v>
      </c>
      <c r="F3382" s="1" t="s">
        <v>277</v>
      </c>
      <c r="G3382" s="1" t="s">
        <v>6054</v>
      </c>
      <c r="H3382" s="1">
        <v>100017507</v>
      </c>
      <c r="I3382" s="1">
        <v>6</v>
      </c>
      <c r="J3382" s="1" t="s">
        <v>4662</v>
      </c>
      <c r="K3382" s="1" t="s">
        <v>3750</v>
      </c>
      <c r="L3382" s="1" t="s">
        <v>8</v>
      </c>
      <c r="M3382" s="1" t="s">
        <v>9</v>
      </c>
    </row>
    <row r="3383" spans="1:13">
      <c r="A3383" s="1">
        <v>100017903</v>
      </c>
      <c r="B3383" s="1" t="s">
        <v>587</v>
      </c>
      <c r="C3383" s="1" t="s">
        <v>4630</v>
      </c>
      <c r="D3383" s="1" t="s">
        <v>252</v>
      </c>
      <c r="E3383" s="1" t="s">
        <v>11</v>
      </c>
      <c r="F3383" s="1" t="s">
        <v>12</v>
      </c>
      <c r="G3383" s="1" t="s">
        <v>6054</v>
      </c>
      <c r="H3383" s="1">
        <v>100016538</v>
      </c>
      <c r="I3383" s="1">
        <v>2</v>
      </c>
      <c r="J3383" s="1" t="s">
        <v>5579</v>
      </c>
      <c r="K3383" s="1" t="s">
        <v>5359</v>
      </c>
      <c r="L3383" s="1" t="s">
        <v>32</v>
      </c>
      <c r="M3383" s="1" t="s">
        <v>9</v>
      </c>
    </row>
    <row r="3384" spans="1:13">
      <c r="A3384" s="1">
        <v>100017908</v>
      </c>
      <c r="B3384" s="1" t="s">
        <v>1126</v>
      </c>
      <c r="C3384" s="1" t="s">
        <v>1702</v>
      </c>
      <c r="D3384" s="1" t="s">
        <v>494</v>
      </c>
      <c r="E3384" s="1" t="s">
        <v>2</v>
      </c>
      <c r="F3384" s="1" t="s">
        <v>46</v>
      </c>
      <c r="G3384" s="1" t="s">
        <v>6054</v>
      </c>
      <c r="H3384" s="1">
        <v>100017443</v>
      </c>
      <c r="I3384" s="1">
        <v>3</v>
      </c>
      <c r="J3384" s="1" t="s">
        <v>5580</v>
      </c>
      <c r="K3384" s="1" t="s">
        <v>1710</v>
      </c>
      <c r="L3384" s="1" t="s">
        <v>8</v>
      </c>
      <c r="M3384" s="1" t="s">
        <v>9</v>
      </c>
    </row>
    <row r="3385" spans="1:13">
      <c r="A3385" s="1">
        <v>100017909</v>
      </c>
      <c r="B3385" s="1" t="s">
        <v>1126</v>
      </c>
      <c r="C3385" s="1" t="s">
        <v>1623</v>
      </c>
      <c r="D3385" s="1" t="s">
        <v>1617</v>
      </c>
      <c r="E3385" s="1" t="s">
        <v>2</v>
      </c>
      <c r="F3385" s="1" t="s">
        <v>277</v>
      </c>
      <c r="G3385" s="1" t="s">
        <v>6054</v>
      </c>
      <c r="H3385" s="1">
        <v>100017433</v>
      </c>
      <c r="I3385" s="1">
        <v>13</v>
      </c>
      <c r="J3385" s="1" t="s">
        <v>5581</v>
      </c>
      <c r="K3385" s="1" t="s">
        <v>1710</v>
      </c>
      <c r="L3385" s="1" t="s">
        <v>8</v>
      </c>
      <c r="M3385" s="1" t="s">
        <v>9</v>
      </c>
    </row>
    <row r="3386" spans="1:13">
      <c r="A3386" s="1">
        <v>100017910</v>
      </c>
      <c r="B3386" s="1" t="s">
        <v>1126</v>
      </c>
      <c r="C3386" s="1" t="s">
        <v>1623</v>
      </c>
      <c r="D3386" s="1" t="s">
        <v>1617</v>
      </c>
      <c r="E3386" s="1" t="s">
        <v>2</v>
      </c>
      <c r="F3386" s="1" t="s">
        <v>670</v>
      </c>
      <c r="G3386" s="1" t="s">
        <v>6054</v>
      </c>
      <c r="H3386" s="1">
        <v>100017433</v>
      </c>
      <c r="I3386" s="1">
        <v>13</v>
      </c>
      <c r="J3386" s="1" t="s">
        <v>1934</v>
      </c>
      <c r="K3386" s="1" t="s">
        <v>1710</v>
      </c>
      <c r="L3386" s="1" t="s">
        <v>8</v>
      </c>
      <c r="M3386" s="1" t="s">
        <v>9</v>
      </c>
    </row>
    <row r="3387" spans="1:13">
      <c r="A3387" s="1">
        <v>100017911</v>
      </c>
      <c r="B3387" s="1" t="s">
        <v>1126</v>
      </c>
      <c r="C3387" s="1" t="s">
        <v>1623</v>
      </c>
      <c r="D3387" s="1" t="s">
        <v>1617</v>
      </c>
      <c r="E3387" s="1" t="s">
        <v>2</v>
      </c>
      <c r="F3387" s="1" t="s">
        <v>670</v>
      </c>
      <c r="G3387" s="1" t="s">
        <v>6054</v>
      </c>
      <c r="H3387" s="1">
        <v>100017433</v>
      </c>
      <c r="I3387" s="1">
        <v>13</v>
      </c>
      <c r="J3387" s="1" t="s">
        <v>5582</v>
      </c>
      <c r="K3387" s="1" t="s">
        <v>1710</v>
      </c>
      <c r="L3387" s="1" t="s">
        <v>8</v>
      </c>
      <c r="M3387" s="1" t="s">
        <v>9</v>
      </c>
    </row>
    <row r="3388" spans="1:13">
      <c r="A3388" s="1">
        <v>100017912</v>
      </c>
      <c r="B3388" s="1" t="s">
        <v>1126</v>
      </c>
      <c r="C3388" s="1" t="s">
        <v>1623</v>
      </c>
      <c r="D3388" s="1" t="s">
        <v>1617</v>
      </c>
      <c r="E3388" s="1" t="s">
        <v>2</v>
      </c>
      <c r="F3388" s="1" t="s">
        <v>670</v>
      </c>
      <c r="G3388" s="1" t="s">
        <v>6054</v>
      </c>
      <c r="H3388" s="1">
        <v>100017433</v>
      </c>
      <c r="I3388" s="1">
        <v>13</v>
      </c>
      <c r="J3388" s="1" t="s">
        <v>5583</v>
      </c>
      <c r="K3388" s="1" t="s">
        <v>1710</v>
      </c>
      <c r="L3388" s="1" t="s">
        <v>8</v>
      </c>
      <c r="M3388" s="1" t="s">
        <v>9</v>
      </c>
    </row>
    <row r="3389" spans="1:13">
      <c r="A3389" s="1">
        <v>100017914</v>
      </c>
      <c r="B3389" s="1" t="s">
        <v>1126</v>
      </c>
      <c r="C3389" s="1" t="s">
        <v>1623</v>
      </c>
      <c r="D3389" s="1" t="s">
        <v>1617</v>
      </c>
      <c r="E3389" s="1" t="s">
        <v>2</v>
      </c>
      <c r="F3389" s="1" t="s">
        <v>670</v>
      </c>
      <c r="G3389" s="1" t="s">
        <v>6054</v>
      </c>
      <c r="H3389" s="1">
        <v>100017433</v>
      </c>
      <c r="I3389" s="1">
        <v>13</v>
      </c>
      <c r="J3389" s="1" t="s">
        <v>5584</v>
      </c>
      <c r="K3389" s="1" t="s">
        <v>1710</v>
      </c>
      <c r="L3389" s="1" t="s">
        <v>8</v>
      </c>
      <c r="M3389" s="1" t="s">
        <v>9</v>
      </c>
    </row>
    <row r="3390" spans="1:13">
      <c r="A3390" s="1">
        <v>100017915</v>
      </c>
      <c r="B3390" s="1" t="s">
        <v>1126</v>
      </c>
      <c r="C3390" s="1" t="s">
        <v>1623</v>
      </c>
      <c r="D3390" s="1" t="s">
        <v>1617</v>
      </c>
      <c r="E3390" s="1" t="s">
        <v>2</v>
      </c>
      <c r="F3390" s="1" t="s">
        <v>670</v>
      </c>
      <c r="G3390" s="1" t="s">
        <v>6054</v>
      </c>
      <c r="H3390" s="1">
        <v>100017433</v>
      </c>
      <c r="I3390" s="1">
        <v>13</v>
      </c>
      <c r="J3390" s="1" t="s">
        <v>5585</v>
      </c>
      <c r="K3390" s="1" t="s">
        <v>1710</v>
      </c>
      <c r="L3390" s="1" t="s">
        <v>8</v>
      </c>
      <c r="M3390" s="1" t="s">
        <v>69</v>
      </c>
    </row>
    <row r="3391" spans="1:13">
      <c r="A3391" s="1">
        <v>100017916</v>
      </c>
      <c r="B3391" s="1" t="s">
        <v>1126</v>
      </c>
      <c r="C3391" s="1" t="s">
        <v>1628</v>
      </c>
      <c r="D3391" s="1" t="s">
        <v>1617</v>
      </c>
      <c r="E3391" s="1" t="s">
        <v>2</v>
      </c>
      <c r="F3391" s="1" t="s">
        <v>277</v>
      </c>
      <c r="G3391" s="1" t="s">
        <v>6054</v>
      </c>
      <c r="H3391" s="1">
        <v>100017433</v>
      </c>
      <c r="I3391" s="1">
        <v>13</v>
      </c>
      <c r="J3391" s="1" t="s">
        <v>5586</v>
      </c>
      <c r="K3391" s="1" t="s">
        <v>1710</v>
      </c>
      <c r="L3391" s="1" t="s">
        <v>8</v>
      </c>
      <c r="M3391" s="1" t="s">
        <v>16</v>
      </c>
    </row>
    <row r="3392" spans="1:13">
      <c r="A3392" s="1">
        <v>100017918</v>
      </c>
      <c r="B3392" s="1" t="s">
        <v>587</v>
      </c>
      <c r="C3392" s="1" t="s">
        <v>1612</v>
      </c>
      <c r="D3392" s="1" t="s">
        <v>3633</v>
      </c>
      <c r="E3392" s="1" t="s">
        <v>2</v>
      </c>
      <c r="F3392" s="1" t="s">
        <v>41</v>
      </c>
      <c r="G3392" s="1" t="s">
        <v>6053</v>
      </c>
      <c r="H3392" s="1">
        <v>100017918</v>
      </c>
      <c r="I3392" s="1">
        <v>1</v>
      </c>
      <c r="J3392" s="1" t="s">
        <v>4739</v>
      </c>
      <c r="K3392" s="1" t="s">
        <v>5587</v>
      </c>
      <c r="L3392" s="1" t="s">
        <v>44</v>
      </c>
      <c r="M3392" s="1" t="s">
        <v>9</v>
      </c>
    </row>
    <row r="3393" spans="1:13">
      <c r="A3393" s="1">
        <v>100017919</v>
      </c>
      <c r="B3393" s="1" t="s">
        <v>587</v>
      </c>
      <c r="C3393" s="1" t="s">
        <v>5189</v>
      </c>
      <c r="D3393" s="1" t="s">
        <v>5440</v>
      </c>
      <c r="E3393" s="1" t="s">
        <v>2</v>
      </c>
      <c r="F3393" s="1" t="s">
        <v>1931</v>
      </c>
      <c r="G3393" s="1" t="s">
        <v>6054</v>
      </c>
      <c r="H3393" s="1">
        <v>100017539</v>
      </c>
      <c r="I3393" s="1">
        <v>8</v>
      </c>
      <c r="J3393" s="1" t="s">
        <v>5246</v>
      </c>
      <c r="K3393" s="1" t="s">
        <v>4700</v>
      </c>
      <c r="L3393" s="1" t="s">
        <v>8</v>
      </c>
      <c r="M3393" s="1" t="s">
        <v>9</v>
      </c>
    </row>
    <row r="3394" spans="1:13">
      <c r="A3394" s="1">
        <v>100017924</v>
      </c>
      <c r="B3394" s="1" t="s">
        <v>2314</v>
      </c>
      <c r="C3394" s="1" t="s">
        <v>3916</v>
      </c>
      <c r="D3394" s="1" t="s">
        <v>176</v>
      </c>
      <c r="E3394" s="1" t="s">
        <v>11</v>
      </c>
      <c r="F3394" s="1" t="s">
        <v>12</v>
      </c>
      <c r="G3394" s="1" t="s">
        <v>6053</v>
      </c>
      <c r="H3394" s="1">
        <v>100017924</v>
      </c>
      <c r="I3394" s="1">
        <v>1</v>
      </c>
      <c r="J3394" s="1" t="s">
        <v>5588</v>
      </c>
      <c r="K3394" s="1" t="s">
        <v>3925</v>
      </c>
      <c r="L3394" s="1" t="s">
        <v>32</v>
      </c>
      <c r="M3394" s="1" t="s">
        <v>9</v>
      </c>
    </row>
    <row r="3395" spans="1:13">
      <c r="A3395" s="1">
        <v>100017935</v>
      </c>
      <c r="B3395" s="1" t="s">
        <v>2314</v>
      </c>
      <c r="C3395" s="1" t="s">
        <v>4520</v>
      </c>
      <c r="D3395" s="1" t="s">
        <v>2517</v>
      </c>
      <c r="E3395" s="1" t="s">
        <v>2</v>
      </c>
      <c r="F3395" s="1" t="s">
        <v>1452</v>
      </c>
      <c r="G3395" s="1" t="s">
        <v>6054</v>
      </c>
      <c r="H3395" s="1">
        <v>100017521</v>
      </c>
      <c r="I3395" s="1">
        <v>5</v>
      </c>
      <c r="J3395" s="1" t="s">
        <v>4598</v>
      </c>
      <c r="K3395" s="1" t="s">
        <v>3750</v>
      </c>
      <c r="L3395" s="1" t="s">
        <v>8</v>
      </c>
      <c r="M3395" s="1" t="s">
        <v>9</v>
      </c>
    </row>
    <row r="3396" spans="1:13">
      <c r="A3396" s="1">
        <v>100017950</v>
      </c>
      <c r="B3396" s="1" t="s">
        <v>587</v>
      </c>
      <c r="C3396" s="1" t="s">
        <v>4778</v>
      </c>
      <c r="D3396" s="1" t="s">
        <v>5589</v>
      </c>
      <c r="E3396" s="1" t="s">
        <v>2</v>
      </c>
      <c r="F3396" s="1" t="s">
        <v>277</v>
      </c>
      <c r="G3396" s="1" t="s">
        <v>6054</v>
      </c>
      <c r="H3396" s="1">
        <v>100017524</v>
      </c>
      <c r="I3396" s="1">
        <v>5</v>
      </c>
      <c r="J3396" s="1" t="s">
        <v>4796</v>
      </c>
      <c r="K3396" s="1" t="s">
        <v>4700</v>
      </c>
      <c r="L3396" s="1" t="s">
        <v>8</v>
      </c>
      <c r="M3396" s="1" t="s">
        <v>9</v>
      </c>
    </row>
    <row r="3397" spans="1:13">
      <c r="A3397" s="1">
        <v>100017958</v>
      </c>
      <c r="B3397" s="1" t="s">
        <v>587</v>
      </c>
      <c r="C3397" s="1" t="s">
        <v>5189</v>
      </c>
      <c r="D3397" s="1" t="s">
        <v>5590</v>
      </c>
      <c r="E3397" s="1" t="s">
        <v>2</v>
      </c>
      <c r="F3397" s="1" t="s">
        <v>41</v>
      </c>
      <c r="G3397" s="1" t="s">
        <v>6054</v>
      </c>
      <c r="H3397" s="1">
        <v>100017543</v>
      </c>
      <c r="I3397" s="1">
        <v>4</v>
      </c>
      <c r="J3397" s="1" t="s">
        <v>5434</v>
      </c>
      <c r="K3397" s="1" t="s">
        <v>5240</v>
      </c>
      <c r="L3397" s="1" t="s">
        <v>39</v>
      </c>
      <c r="M3397" s="1" t="s">
        <v>9</v>
      </c>
    </row>
    <row r="3398" spans="1:13">
      <c r="A3398" s="1">
        <v>100017964</v>
      </c>
      <c r="B3398" s="1" t="s">
        <v>6</v>
      </c>
      <c r="C3398" s="1" t="s">
        <v>242</v>
      </c>
      <c r="D3398" s="1" t="s">
        <v>5591</v>
      </c>
      <c r="E3398" s="1" t="s">
        <v>11</v>
      </c>
      <c r="F3398" s="1" t="s">
        <v>12</v>
      </c>
      <c r="G3398" s="1" t="s">
        <v>6053</v>
      </c>
      <c r="H3398" s="1">
        <v>100017964</v>
      </c>
      <c r="I3398" s="1">
        <v>1</v>
      </c>
      <c r="J3398" s="1" t="s">
        <v>364</v>
      </c>
      <c r="K3398" s="1" t="s">
        <v>5592</v>
      </c>
      <c r="L3398" s="1" t="s">
        <v>44</v>
      </c>
      <c r="M3398" s="1" t="s">
        <v>9</v>
      </c>
    </row>
    <row r="3399" spans="1:13">
      <c r="A3399" s="1">
        <v>100017988</v>
      </c>
      <c r="B3399" s="1" t="s">
        <v>2314</v>
      </c>
      <c r="C3399" s="1" t="s">
        <v>3916</v>
      </c>
      <c r="D3399" s="1" t="s">
        <v>5593</v>
      </c>
      <c r="E3399" s="1" t="s">
        <v>5474</v>
      </c>
      <c r="F3399" s="1" t="s">
        <v>5475</v>
      </c>
      <c r="G3399" s="1" t="s">
        <v>6053</v>
      </c>
      <c r="H3399" s="1">
        <v>100017988</v>
      </c>
      <c r="I3399" s="1">
        <v>7</v>
      </c>
      <c r="J3399" s="1" t="s">
        <v>5594</v>
      </c>
      <c r="K3399" s="1" t="s">
        <v>5595</v>
      </c>
      <c r="L3399" s="1" t="s">
        <v>44</v>
      </c>
      <c r="M3399" s="1" t="s">
        <v>9</v>
      </c>
    </row>
    <row r="3400" spans="1:13">
      <c r="A3400" s="1">
        <v>100017989</v>
      </c>
      <c r="B3400" s="1" t="s">
        <v>2314</v>
      </c>
      <c r="C3400" s="1" t="s">
        <v>3916</v>
      </c>
      <c r="D3400" s="1" t="s">
        <v>5596</v>
      </c>
      <c r="E3400" s="1" t="s">
        <v>20</v>
      </c>
      <c r="F3400" s="1" t="s">
        <v>72</v>
      </c>
      <c r="G3400" s="1" t="s">
        <v>6054</v>
      </c>
      <c r="H3400" s="1">
        <v>100017988</v>
      </c>
      <c r="I3400" s="1">
        <v>7</v>
      </c>
      <c r="J3400" s="1" t="s">
        <v>5594</v>
      </c>
      <c r="K3400" s="1" t="s">
        <v>5595</v>
      </c>
      <c r="L3400" s="1" t="s">
        <v>44</v>
      </c>
      <c r="M3400" s="1" t="s">
        <v>9</v>
      </c>
    </row>
    <row r="3401" spans="1:13">
      <c r="A3401" s="1">
        <v>100017990</v>
      </c>
      <c r="B3401" s="1" t="s">
        <v>2314</v>
      </c>
      <c r="C3401" s="1" t="s">
        <v>3916</v>
      </c>
      <c r="D3401" s="1" t="s">
        <v>5597</v>
      </c>
      <c r="E3401" s="1" t="s">
        <v>2</v>
      </c>
      <c r="F3401" s="1" t="s">
        <v>1452</v>
      </c>
      <c r="G3401" s="1" t="s">
        <v>6054</v>
      </c>
      <c r="H3401" s="1">
        <v>100017988</v>
      </c>
      <c r="I3401" s="1">
        <v>7</v>
      </c>
      <c r="J3401" s="1" t="s">
        <v>5594</v>
      </c>
      <c r="K3401" s="1" t="s">
        <v>5595</v>
      </c>
      <c r="L3401" s="1" t="s">
        <v>44</v>
      </c>
      <c r="M3401" s="1" t="s">
        <v>9</v>
      </c>
    </row>
    <row r="3402" spans="1:13">
      <c r="A3402" s="1">
        <v>100017991</v>
      </c>
      <c r="B3402" s="1" t="s">
        <v>2314</v>
      </c>
      <c r="C3402" s="1" t="s">
        <v>4389</v>
      </c>
      <c r="D3402" s="1" t="s">
        <v>5598</v>
      </c>
      <c r="E3402" s="1" t="s">
        <v>20</v>
      </c>
      <c r="F3402" s="1" t="s">
        <v>72</v>
      </c>
      <c r="G3402" s="1" t="s">
        <v>6054</v>
      </c>
      <c r="H3402" s="1">
        <v>100017988</v>
      </c>
      <c r="I3402" s="1">
        <v>7</v>
      </c>
      <c r="J3402" s="1" t="s">
        <v>5599</v>
      </c>
      <c r="K3402" s="1" t="s">
        <v>5595</v>
      </c>
      <c r="L3402" s="1" t="s">
        <v>44</v>
      </c>
      <c r="M3402" s="1" t="s">
        <v>9</v>
      </c>
    </row>
    <row r="3403" spans="1:13">
      <c r="A3403" s="1">
        <v>100017996</v>
      </c>
      <c r="B3403" s="1" t="s">
        <v>1138</v>
      </c>
      <c r="C3403" s="1" t="s">
        <v>3258</v>
      </c>
      <c r="D3403" s="1" t="s">
        <v>5499</v>
      </c>
      <c r="E3403" s="1" t="s">
        <v>5474</v>
      </c>
      <c r="F3403" s="1" t="s">
        <v>5475</v>
      </c>
      <c r="G3403" s="1" t="s">
        <v>6053</v>
      </c>
      <c r="H3403" s="1">
        <v>100017996</v>
      </c>
      <c r="I3403" s="1">
        <v>3</v>
      </c>
      <c r="J3403" s="1" t="s">
        <v>5600</v>
      </c>
      <c r="K3403" s="1" t="s">
        <v>3036</v>
      </c>
      <c r="L3403" s="1" t="s">
        <v>8</v>
      </c>
      <c r="M3403" s="1" t="s">
        <v>9</v>
      </c>
    </row>
    <row r="3404" spans="1:13">
      <c r="A3404" s="1">
        <v>100017997</v>
      </c>
      <c r="B3404" s="1" t="s">
        <v>1138</v>
      </c>
      <c r="C3404" s="1" t="s">
        <v>3258</v>
      </c>
      <c r="D3404" s="1" t="s">
        <v>5601</v>
      </c>
      <c r="E3404" s="1" t="s">
        <v>2</v>
      </c>
      <c r="F3404" s="1" t="s">
        <v>3</v>
      </c>
      <c r="G3404" s="1" t="s">
        <v>6054</v>
      </c>
      <c r="H3404" s="1">
        <v>100017996</v>
      </c>
      <c r="I3404" s="1">
        <v>3</v>
      </c>
      <c r="J3404" s="1" t="s">
        <v>5600</v>
      </c>
      <c r="K3404" s="1" t="s">
        <v>3036</v>
      </c>
      <c r="L3404" s="1" t="s">
        <v>8</v>
      </c>
      <c r="M3404" s="1" t="s">
        <v>9</v>
      </c>
    </row>
    <row r="3405" spans="1:13">
      <c r="A3405" s="1">
        <v>100017998</v>
      </c>
      <c r="B3405" s="1" t="s">
        <v>1138</v>
      </c>
      <c r="C3405" s="1" t="s">
        <v>3258</v>
      </c>
      <c r="D3405" s="1" t="s">
        <v>5602</v>
      </c>
      <c r="E3405" s="1" t="s">
        <v>2</v>
      </c>
      <c r="F3405" s="1" t="s">
        <v>183</v>
      </c>
      <c r="G3405" s="1" t="s">
        <v>6054</v>
      </c>
      <c r="H3405" s="1">
        <v>100017996</v>
      </c>
      <c r="I3405" s="1">
        <v>3</v>
      </c>
      <c r="J3405" s="1" t="s">
        <v>5603</v>
      </c>
      <c r="K3405" s="1" t="s">
        <v>3036</v>
      </c>
      <c r="L3405" s="1" t="s">
        <v>8</v>
      </c>
      <c r="M3405" s="1" t="s">
        <v>16</v>
      </c>
    </row>
    <row r="3406" spans="1:13">
      <c r="A3406" s="1">
        <v>100018001</v>
      </c>
      <c r="B3406" s="1" t="s">
        <v>2314</v>
      </c>
      <c r="C3406" s="1" t="s">
        <v>3916</v>
      </c>
      <c r="D3406" s="1" t="s">
        <v>5604</v>
      </c>
      <c r="E3406" s="1" t="s">
        <v>20</v>
      </c>
      <c r="F3406" s="1" t="s">
        <v>72</v>
      </c>
      <c r="G3406" s="1" t="s">
        <v>6054</v>
      </c>
      <c r="H3406" s="1">
        <v>100017988</v>
      </c>
      <c r="I3406" s="1">
        <v>7</v>
      </c>
      <c r="J3406" s="1" t="s">
        <v>5605</v>
      </c>
      <c r="K3406" s="1" t="s">
        <v>5595</v>
      </c>
      <c r="L3406" s="1" t="s">
        <v>44</v>
      </c>
      <c r="M3406" s="1" t="s">
        <v>9</v>
      </c>
    </row>
    <row r="3407" spans="1:13">
      <c r="A3407" s="1">
        <v>100018005</v>
      </c>
      <c r="B3407" s="1" t="s">
        <v>2314</v>
      </c>
      <c r="C3407" s="1" t="s">
        <v>3916</v>
      </c>
      <c r="D3407" s="1" t="s">
        <v>6082</v>
      </c>
      <c r="E3407" s="1" t="s">
        <v>20</v>
      </c>
      <c r="F3407" s="1" t="s">
        <v>72</v>
      </c>
      <c r="G3407" s="1" t="s">
        <v>6054</v>
      </c>
      <c r="H3407" s="1">
        <v>100017988</v>
      </c>
      <c r="I3407" s="1">
        <v>7</v>
      </c>
      <c r="J3407" s="1" t="s">
        <v>6083</v>
      </c>
      <c r="K3407" s="1" t="s">
        <v>5595</v>
      </c>
      <c r="L3407" s="1" t="s">
        <v>44</v>
      </c>
      <c r="M3407" s="1" t="s">
        <v>339</v>
      </c>
    </row>
    <row r="3408" spans="1:13">
      <c r="A3408" s="1">
        <v>100018008</v>
      </c>
      <c r="B3408" s="1" t="s">
        <v>2314</v>
      </c>
      <c r="C3408" s="1" t="s">
        <v>3916</v>
      </c>
      <c r="D3408" s="1" t="s">
        <v>5606</v>
      </c>
      <c r="E3408" s="1" t="s">
        <v>20</v>
      </c>
      <c r="F3408" s="1" t="s">
        <v>72</v>
      </c>
      <c r="G3408" s="1" t="s">
        <v>6054</v>
      </c>
      <c r="H3408" s="1">
        <v>100017988</v>
      </c>
      <c r="I3408" s="1">
        <v>7</v>
      </c>
      <c r="J3408" s="1" t="s">
        <v>5607</v>
      </c>
      <c r="K3408" s="1" t="s">
        <v>5595</v>
      </c>
      <c r="L3408" s="1" t="s">
        <v>44</v>
      </c>
      <c r="M3408" s="1" t="s">
        <v>9</v>
      </c>
    </row>
    <row r="3409" spans="1:13">
      <c r="A3409" s="1">
        <v>100018039</v>
      </c>
      <c r="B3409" s="1" t="s">
        <v>587</v>
      </c>
      <c r="C3409" s="1" t="s">
        <v>4814</v>
      </c>
      <c r="D3409" s="1" t="s">
        <v>5608</v>
      </c>
      <c r="E3409" s="1" t="s">
        <v>2</v>
      </c>
      <c r="F3409" s="1" t="s">
        <v>41</v>
      </c>
      <c r="G3409" s="1" t="s">
        <v>6053</v>
      </c>
      <c r="H3409" s="1">
        <v>100018039</v>
      </c>
      <c r="I3409" s="1">
        <v>1</v>
      </c>
      <c r="J3409" s="1" t="s">
        <v>5609</v>
      </c>
      <c r="K3409" s="1" t="s">
        <v>5610</v>
      </c>
      <c r="L3409" s="1" t="s">
        <v>44</v>
      </c>
      <c r="M3409" s="1" t="s">
        <v>9</v>
      </c>
    </row>
    <row r="3410" spans="1:13">
      <c r="A3410" s="1">
        <v>100018055</v>
      </c>
      <c r="B3410" s="1" t="s">
        <v>2314</v>
      </c>
      <c r="C3410" s="1" t="s">
        <v>2313</v>
      </c>
      <c r="D3410" s="1" t="s">
        <v>5611</v>
      </c>
      <c r="E3410" s="1" t="s">
        <v>5474</v>
      </c>
      <c r="F3410" s="1" t="s">
        <v>5475</v>
      </c>
      <c r="G3410" s="1" t="s">
        <v>6053</v>
      </c>
      <c r="H3410" s="1">
        <v>100018055</v>
      </c>
      <c r="I3410" s="1">
        <v>3</v>
      </c>
      <c r="J3410" s="1" t="s">
        <v>4199</v>
      </c>
      <c r="K3410" s="1" t="s">
        <v>3759</v>
      </c>
      <c r="L3410" s="1" t="s">
        <v>39</v>
      </c>
      <c r="M3410" s="1" t="s">
        <v>9</v>
      </c>
    </row>
    <row r="3411" spans="1:13">
      <c r="A3411" s="1">
        <v>100018060</v>
      </c>
      <c r="B3411" s="1" t="s">
        <v>587</v>
      </c>
      <c r="C3411" s="1" t="s">
        <v>4630</v>
      </c>
      <c r="D3411" s="1" t="s">
        <v>5395</v>
      </c>
      <c r="E3411" s="1" t="s">
        <v>20</v>
      </c>
      <c r="F3411" s="1" t="s">
        <v>72</v>
      </c>
      <c r="G3411" s="1" t="s">
        <v>6054</v>
      </c>
      <c r="H3411" s="1">
        <v>100016545</v>
      </c>
      <c r="I3411" s="1">
        <v>5</v>
      </c>
      <c r="J3411" s="1" t="s">
        <v>5612</v>
      </c>
      <c r="K3411" s="1" t="s">
        <v>4740</v>
      </c>
      <c r="L3411" s="1" t="s">
        <v>39</v>
      </c>
      <c r="M3411" s="1" t="s">
        <v>9</v>
      </c>
    </row>
    <row r="3412" spans="1:13">
      <c r="A3412" s="1">
        <v>100018075</v>
      </c>
      <c r="B3412" s="1" t="s">
        <v>587</v>
      </c>
      <c r="C3412" s="1" t="s">
        <v>4866</v>
      </c>
      <c r="D3412" s="1" t="s">
        <v>176</v>
      </c>
      <c r="E3412" s="1" t="s">
        <v>11</v>
      </c>
      <c r="F3412" s="1" t="s">
        <v>12</v>
      </c>
      <c r="G3412" s="1" t="s">
        <v>6053</v>
      </c>
      <c r="H3412" s="1">
        <v>100018075</v>
      </c>
      <c r="I3412" s="1">
        <v>2</v>
      </c>
      <c r="J3412" s="1" t="s">
        <v>5613</v>
      </c>
      <c r="K3412" s="1" t="s">
        <v>5614</v>
      </c>
      <c r="L3412" s="1" t="s">
        <v>32</v>
      </c>
      <c r="M3412" s="1" t="s">
        <v>9</v>
      </c>
    </row>
    <row r="3413" spans="1:13">
      <c r="A3413" s="1">
        <v>100018111</v>
      </c>
      <c r="B3413" s="1" t="s">
        <v>2314</v>
      </c>
      <c r="C3413" s="1" t="s">
        <v>2313</v>
      </c>
      <c r="D3413" s="1" t="s">
        <v>5615</v>
      </c>
      <c r="E3413" s="1" t="s">
        <v>2</v>
      </c>
      <c r="F3413" s="1" t="s">
        <v>41</v>
      </c>
      <c r="G3413" s="1" t="s">
        <v>6054</v>
      </c>
      <c r="H3413" s="1">
        <v>100017825</v>
      </c>
      <c r="I3413" s="1">
        <v>4</v>
      </c>
      <c r="J3413" s="1" t="s">
        <v>5616</v>
      </c>
      <c r="K3413" s="1" t="s">
        <v>5562</v>
      </c>
      <c r="L3413" s="1" t="s">
        <v>44</v>
      </c>
      <c r="M3413" s="1" t="s">
        <v>16</v>
      </c>
    </row>
    <row r="3414" spans="1:13">
      <c r="A3414" s="1">
        <v>100018159</v>
      </c>
      <c r="B3414" s="1" t="s">
        <v>1126</v>
      </c>
      <c r="C3414" s="1" t="s">
        <v>1644</v>
      </c>
      <c r="D3414" s="1" t="s">
        <v>5617</v>
      </c>
      <c r="E3414" s="1" t="s">
        <v>27</v>
      </c>
      <c r="F3414" s="1" t="s">
        <v>18</v>
      </c>
      <c r="G3414" s="1" t="s">
        <v>6054</v>
      </c>
      <c r="H3414" s="1">
        <v>100005503</v>
      </c>
      <c r="I3414" s="1">
        <v>2</v>
      </c>
      <c r="J3414" s="1" t="s">
        <v>5618</v>
      </c>
      <c r="K3414" s="1" t="s">
        <v>1708</v>
      </c>
      <c r="L3414" s="1" t="s">
        <v>15</v>
      </c>
      <c r="M3414" s="1" t="s">
        <v>9</v>
      </c>
    </row>
    <row r="3415" spans="1:13">
      <c r="A3415" s="1">
        <v>100018160</v>
      </c>
      <c r="B3415" s="1" t="s">
        <v>2314</v>
      </c>
      <c r="C3415" s="1" t="s">
        <v>4047</v>
      </c>
      <c r="D3415" s="1" t="s">
        <v>5475</v>
      </c>
      <c r="E3415" s="1" t="s">
        <v>5474</v>
      </c>
      <c r="F3415" s="1" t="s">
        <v>5475</v>
      </c>
      <c r="G3415" s="1" t="s">
        <v>6053</v>
      </c>
      <c r="H3415" s="1">
        <v>100018160</v>
      </c>
      <c r="I3415" s="1">
        <v>2</v>
      </c>
      <c r="J3415" s="1" t="s">
        <v>5619</v>
      </c>
      <c r="K3415" s="1" t="s">
        <v>4102</v>
      </c>
      <c r="L3415" s="1" t="s">
        <v>32</v>
      </c>
      <c r="M3415" s="1" t="s">
        <v>9</v>
      </c>
    </row>
    <row r="3416" spans="1:13">
      <c r="A3416" s="1">
        <v>100018161</v>
      </c>
      <c r="B3416" s="1" t="s">
        <v>2314</v>
      </c>
      <c r="C3416" s="1" t="s">
        <v>4047</v>
      </c>
      <c r="D3416" s="1" t="s">
        <v>1272</v>
      </c>
      <c r="E3416" s="1" t="s">
        <v>11</v>
      </c>
      <c r="F3416" s="1" t="s">
        <v>12</v>
      </c>
      <c r="G3416" s="1" t="s">
        <v>6054</v>
      </c>
      <c r="H3416" s="1">
        <v>100018160</v>
      </c>
      <c r="I3416" s="1">
        <v>2</v>
      </c>
      <c r="J3416" s="1" t="s">
        <v>5619</v>
      </c>
      <c r="K3416" s="1" t="s">
        <v>4102</v>
      </c>
      <c r="L3416" s="1" t="s">
        <v>32</v>
      </c>
      <c r="M3416" s="1" t="s">
        <v>9</v>
      </c>
    </row>
    <row r="3417" spans="1:13">
      <c r="A3417" s="1">
        <v>100018175</v>
      </c>
      <c r="B3417" s="1" t="s">
        <v>591</v>
      </c>
      <c r="C3417" s="1" t="s">
        <v>1019</v>
      </c>
      <c r="D3417" s="1" t="s">
        <v>5620</v>
      </c>
      <c r="E3417" s="1" t="s">
        <v>20</v>
      </c>
      <c r="F3417" s="1" t="s">
        <v>72</v>
      </c>
      <c r="G3417" s="1" t="s">
        <v>6054</v>
      </c>
      <c r="H3417" s="1">
        <v>100002987</v>
      </c>
      <c r="I3417" s="1">
        <v>2</v>
      </c>
      <c r="J3417" s="1" t="s">
        <v>5621</v>
      </c>
      <c r="K3417" s="1" t="s">
        <v>626</v>
      </c>
      <c r="L3417" s="1" t="s">
        <v>15</v>
      </c>
      <c r="M3417" s="1" t="s">
        <v>9</v>
      </c>
    </row>
    <row r="3418" spans="1:13">
      <c r="A3418" s="1">
        <v>100018176</v>
      </c>
      <c r="B3418" s="1" t="s">
        <v>587</v>
      </c>
      <c r="C3418" s="1" t="s">
        <v>4866</v>
      </c>
      <c r="D3418" s="1" t="s">
        <v>473</v>
      </c>
      <c r="E3418" s="1" t="s">
        <v>11</v>
      </c>
      <c r="F3418" s="1" t="s">
        <v>12</v>
      </c>
      <c r="G3418" s="1" t="s">
        <v>6054</v>
      </c>
      <c r="H3418" s="1">
        <v>100018075</v>
      </c>
      <c r="I3418" s="1">
        <v>2</v>
      </c>
      <c r="J3418" s="1" t="s">
        <v>5622</v>
      </c>
      <c r="K3418" s="1" t="s">
        <v>5614</v>
      </c>
      <c r="L3418" s="1" t="s">
        <v>32</v>
      </c>
      <c r="M3418" s="1" t="s">
        <v>9</v>
      </c>
    </row>
    <row r="3419" spans="1:13">
      <c r="A3419" s="1">
        <v>100018180</v>
      </c>
      <c r="B3419" s="1" t="s">
        <v>587</v>
      </c>
      <c r="C3419" s="1" t="s">
        <v>4630</v>
      </c>
      <c r="D3419" s="1" t="s">
        <v>494</v>
      </c>
      <c r="E3419" s="1" t="s">
        <v>20</v>
      </c>
      <c r="F3419" s="1" t="s">
        <v>72</v>
      </c>
      <c r="G3419" s="1" t="s">
        <v>6054</v>
      </c>
      <c r="H3419" s="1">
        <v>100017546</v>
      </c>
      <c r="I3419" s="1">
        <v>7</v>
      </c>
      <c r="J3419" s="1" t="s">
        <v>5623</v>
      </c>
      <c r="K3419" s="1" t="s">
        <v>4702</v>
      </c>
      <c r="L3419" s="1" t="s">
        <v>15</v>
      </c>
      <c r="M3419" s="1" t="s">
        <v>9</v>
      </c>
    </row>
    <row r="3420" spans="1:13">
      <c r="A3420" s="1">
        <v>100018181</v>
      </c>
      <c r="B3420" s="1" t="s">
        <v>6</v>
      </c>
      <c r="C3420" s="1" t="s">
        <v>83</v>
      </c>
      <c r="D3420" s="1" t="s">
        <v>5624</v>
      </c>
      <c r="E3420" s="1" t="s">
        <v>11</v>
      </c>
      <c r="F3420" s="1" t="s">
        <v>12</v>
      </c>
      <c r="G3420" s="1" t="s">
        <v>6054</v>
      </c>
      <c r="H3420" s="1">
        <v>100000746</v>
      </c>
      <c r="I3420" s="1">
        <v>2</v>
      </c>
      <c r="J3420" s="1" t="s">
        <v>5625</v>
      </c>
      <c r="K3420" s="1" t="s">
        <v>308</v>
      </c>
      <c r="L3420" s="1" t="s">
        <v>44</v>
      </c>
      <c r="M3420" s="1" t="s">
        <v>9</v>
      </c>
    </row>
    <row r="3421" spans="1:13">
      <c r="A3421" s="1">
        <v>100018183</v>
      </c>
      <c r="B3421" s="1" t="s">
        <v>1158</v>
      </c>
      <c r="C3421" s="1" t="s">
        <v>1500</v>
      </c>
      <c r="D3421" s="1" t="s">
        <v>5626</v>
      </c>
      <c r="E3421" s="1" t="s">
        <v>11</v>
      </c>
      <c r="F3421" s="1" t="s">
        <v>12</v>
      </c>
      <c r="G3421" s="1" t="s">
        <v>6053</v>
      </c>
      <c r="H3421" s="1">
        <v>100018183</v>
      </c>
      <c r="I3421" s="1">
        <v>1</v>
      </c>
      <c r="J3421" s="1" t="s">
        <v>5627</v>
      </c>
      <c r="K3421" s="1" t="s">
        <v>1532</v>
      </c>
      <c r="L3421" s="1" t="s">
        <v>39</v>
      </c>
      <c r="M3421" s="1" t="s">
        <v>16</v>
      </c>
    </row>
    <row r="3422" spans="1:13">
      <c r="A3422" s="1">
        <v>100018207</v>
      </c>
      <c r="B3422" s="1" t="s">
        <v>591</v>
      </c>
      <c r="C3422" s="1" t="s">
        <v>1019</v>
      </c>
      <c r="D3422" s="1" t="s">
        <v>5475</v>
      </c>
      <c r="E3422" s="1" t="s">
        <v>5474</v>
      </c>
      <c r="F3422" s="1" t="s">
        <v>5475</v>
      </c>
      <c r="G3422" s="1" t="s">
        <v>6053</v>
      </c>
      <c r="H3422" s="1">
        <v>100018207</v>
      </c>
      <c r="I3422" s="1">
        <v>5</v>
      </c>
      <c r="J3422" s="1" t="s">
        <v>5628</v>
      </c>
      <c r="K3422" s="1" t="s">
        <v>595</v>
      </c>
      <c r="L3422" s="1" t="s">
        <v>8</v>
      </c>
      <c r="M3422" s="1" t="s">
        <v>9</v>
      </c>
    </row>
    <row r="3423" spans="1:13">
      <c r="A3423" s="1">
        <v>100018208</v>
      </c>
      <c r="B3423" s="1" t="s">
        <v>591</v>
      </c>
      <c r="C3423" s="1" t="s">
        <v>1019</v>
      </c>
      <c r="D3423" s="1" t="s">
        <v>5629</v>
      </c>
      <c r="E3423" s="1" t="s">
        <v>2</v>
      </c>
      <c r="F3423" s="1" t="s">
        <v>46</v>
      </c>
      <c r="G3423" s="1" t="s">
        <v>6054</v>
      </c>
      <c r="H3423" s="1">
        <v>100018207</v>
      </c>
      <c r="I3423" s="1">
        <v>5</v>
      </c>
      <c r="J3423" s="1" t="s">
        <v>5628</v>
      </c>
      <c r="K3423" s="1" t="s">
        <v>595</v>
      </c>
      <c r="L3423" s="1" t="s">
        <v>8</v>
      </c>
      <c r="M3423" s="1" t="s">
        <v>9</v>
      </c>
    </row>
    <row r="3424" spans="1:13">
      <c r="A3424" s="1">
        <v>100018209</v>
      </c>
      <c r="B3424" s="1" t="s">
        <v>591</v>
      </c>
      <c r="C3424" s="1" t="s">
        <v>1019</v>
      </c>
      <c r="D3424" s="1" t="s">
        <v>844</v>
      </c>
      <c r="E3424" s="1" t="s">
        <v>2</v>
      </c>
      <c r="F3424" s="1" t="s">
        <v>673</v>
      </c>
      <c r="G3424" s="1" t="s">
        <v>6054</v>
      </c>
      <c r="H3424" s="1">
        <v>100018207</v>
      </c>
      <c r="I3424" s="1">
        <v>5</v>
      </c>
      <c r="J3424" s="1" t="s">
        <v>5628</v>
      </c>
      <c r="K3424" s="1" t="s">
        <v>595</v>
      </c>
      <c r="L3424" s="1" t="s">
        <v>8</v>
      </c>
      <c r="M3424" s="1" t="s">
        <v>9</v>
      </c>
    </row>
    <row r="3425" spans="1:13">
      <c r="A3425" s="1">
        <v>100018213</v>
      </c>
      <c r="B3425" s="1" t="s">
        <v>591</v>
      </c>
      <c r="C3425" s="1" t="s">
        <v>726</v>
      </c>
      <c r="D3425" s="1" t="s">
        <v>176</v>
      </c>
      <c r="E3425" s="1" t="s">
        <v>11</v>
      </c>
      <c r="F3425" s="1" t="s">
        <v>407</v>
      </c>
      <c r="G3425" s="1" t="s">
        <v>6053</v>
      </c>
      <c r="H3425" s="1">
        <v>100018213</v>
      </c>
      <c r="I3425" s="1">
        <v>1</v>
      </c>
      <c r="J3425" s="1" t="s">
        <v>5630</v>
      </c>
      <c r="K3425" s="1" t="s">
        <v>5631</v>
      </c>
      <c r="L3425" s="1" t="s">
        <v>32</v>
      </c>
      <c r="M3425" s="1" t="s">
        <v>16</v>
      </c>
    </row>
    <row r="3426" spans="1:13">
      <c r="A3426" s="1">
        <v>100018218</v>
      </c>
      <c r="B3426" s="1" t="s">
        <v>1158</v>
      </c>
      <c r="C3426" s="1" t="s">
        <v>1329</v>
      </c>
      <c r="D3426" s="1" t="s">
        <v>176</v>
      </c>
      <c r="E3426" s="1" t="s">
        <v>11</v>
      </c>
      <c r="F3426" s="1" t="s">
        <v>12</v>
      </c>
      <c r="G3426" s="1" t="s">
        <v>6053</v>
      </c>
      <c r="H3426" s="1">
        <v>100018218</v>
      </c>
      <c r="I3426" s="1">
        <v>1</v>
      </c>
      <c r="J3426" s="1" t="s">
        <v>5632</v>
      </c>
      <c r="K3426" s="1" t="s">
        <v>5633</v>
      </c>
      <c r="L3426" s="1" t="s">
        <v>32</v>
      </c>
      <c r="M3426" s="1" t="s">
        <v>9</v>
      </c>
    </row>
    <row r="3427" spans="1:13">
      <c r="A3427" s="1">
        <v>100018225</v>
      </c>
      <c r="B3427" s="1" t="s">
        <v>591</v>
      </c>
      <c r="C3427" s="1" t="s">
        <v>726</v>
      </c>
      <c r="D3427" s="1" t="s">
        <v>105</v>
      </c>
      <c r="E3427" s="1" t="s">
        <v>11</v>
      </c>
      <c r="F3427" s="1" t="s">
        <v>407</v>
      </c>
      <c r="G3427" s="1" t="s">
        <v>6053</v>
      </c>
      <c r="H3427" s="1">
        <v>100018225</v>
      </c>
      <c r="I3427" s="1">
        <v>1</v>
      </c>
      <c r="J3427" s="1" t="s">
        <v>5634</v>
      </c>
      <c r="K3427" s="1" t="s">
        <v>5631</v>
      </c>
      <c r="L3427" s="1" t="s">
        <v>32</v>
      </c>
      <c r="M3427" s="1" t="s">
        <v>9</v>
      </c>
    </row>
    <row r="3428" spans="1:13">
      <c r="A3428" s="1">
        <v>100018232</v>
      </c>
      <c r="B3428" s="1" t="s">
        <v>6</v>
      </c>
      <c r="C3428" s="1" t="s">
        <v>242</v>
      </c>
      <c r="D3428" s="1" t="s">
        <v>5499</v>
      </c>
      <c r="E3428" s="1" t="s">
        <v>5474</v>
      </c>
      <c r="F3428" s="1" t="s">
        <v>5475</v>
      </c>
      <c r="G3428" s="1" t="s">
        <v>6053</v>
      </c>
      <c r="H3428" s="1">
        <v>100018232</v>
      </c>
      <c r="I3428" s="1">
        <v>2</v>
      </c>
      <c r="J3428" s="1" t="s">
        <v>5635</v>
      </c>
      <c r="K3428" s="1" t="s">
        <v>7</v>
      </c>
      <c r="L3428" s="1" t="s">
        <v>8</v>
      </c>
      <c r="M3428" s="1" t="s">
        <v>9</v>
      </c>
    </row>
    <row r="3429" spans="1:13">
      <c r="A3429" s="1">
        <v>100018233</v>
      </c>
      <c r="B3429" s="1" t="s">
        <v>6</v>
      </c>
      <c r="C3429" s="1" t="s">
        <v>242</v>
      </c>
      <c r="D3429" s="1" t="s">
        <v>5636</v>
      </c>
      <c r="E3429" s="1" t="s">
        <v>2</v>
      </c>
      <c r="F3429" s="1" t="s">
        <v>1931</v>
      </c>
      <c r="G3429" s="1" t="s">
        <v>6054</v>
      </c>
      <c r="H3429" s="1">
        <v>100018232</v>
      </c>
      <c r="I3429" s="1">
        <v>2</v>
      </c>
      <c r="J3429" s="1" t="s">
        <v>5635</v>
      </c>
      <c r="K3429" s="1" t="s">
        <v>7</v>
      </c>
      <c r="L3429" s="1" t="s">
        <v>8</v>
      </c>
      <c r="M3429" s="1" t="s">
        <v>9</v>
      </c>
    </row>
    <row r="3430" spans="1:13">
      <c r="A3430" s="1">
        <v>100018238</v>
      </c>
      <c r="B3430" s="1" t="s">
        <v>6</v>
      </c>
      <c r="C3430" s="1" t="s">
        <v>178</v>
      </c>
      <c r="D3430" s="1" t="s">
        <v>5475</v>
      </c>
      <c r="E3430" s="1" t="s">
        <v>5474</v>
      </c>
      <c r="F3430" s="1" t="s">
        <v>5475</v>
      </c>
      <c r="G3430" s="1" t="s">
        <v>6053</v>
      </c>
      <c r="H3430" s="1">
        <v>100018238</v>
      </c>
      <c r="I3430" s="1">
        <v>3</v>
      </c>
      <c r="J3430" s="1" t="s">
        <v>5637</v>
      </c>
      <c r="K3430" s="1" t="s">
        <v>7</v>
      </c>
      <c r="L3430" s="1" t="s">
        <v>8</v>
      </c>
      <c r="M3430" s="1" t="s">
        <v>9</v>
      </c>
    </row>
    <row r="3431" spans="1:13">
      <c r="A3431" s="1">
        <v>100018239</v>
      </c>
      <c r="B3431" s="1" t="s">
        <v>6</v>
      </c>
      <c r="C3431" s="1" t="s">
        <v>178</v>
      </c>
      <c r="D3431" s="1" t="s">
        <v>898</v>
      </c>
      <c r="E3431" s="1" t="s">
        <v>2</v>
      </c>
      <c r="F3431" s="1" t="s">
        <v>46</v>
      </c>
      <c r="G3431" s="1" t="s">
        <v>6054</v>
      </c>
      <c r="H3431" s="1">
        <v>100018238</v>
      </c>
      <c r="I3431" s="1">
        <v>3</v>
      </c>
      <c r="J3431" s="1" t="s">
        <v>5637</v>
      </c>
      <c r="K3431" s="1" t="s">
        <v>7</v>
      </c>
      <c r="L3431" s="1" t="s">
        <v>8</v>
      </c>
      <c r="M3431" s="1" t="s">
        <v>9</v>
      </c>
    </row>
    <row r="3432" spans="1:13">
      <c r="A3432" s="1">
        <v>100018240</v>
      </c>
      <c r="B3432" s="1" t="s">
        <v>6</v>
      </c>
      <c r="C3432" s="1" t="s">
        <v>178</v>
      </c>
      <c r="D3432" s="1" t="s">
        <v>5638</v>
      </c>
      <c r="E3432" s="1" t="s">
        <v>2</v>
      </c>
      <c r="F3432" s="1" t="s">
        <v>41</v>
      </c>
      <c r="G3432" s="1" t="s">
        <v>6054</v>
      </c>
      <c r="H3432" s="1">
        <v>100018238</v>
      </c>
      <c r="I3432" s="1">
        <v>3</v>
      </c>
      <c r="J3432" s="1" t="s">
        <v>5637</v>
      </c>
      <c r="K3432" s="1" t="s">
        <v>7</v>
      </c>
      <c r="L3432" s="1" t="s">
        <v>8</v>
      </c>
      <c r="M3432" s="1" t="s">
        <v>9</v>
      </c>
    </row>
    <row r="3433" spans="1:13">
      <c r="A3433" s="1">
        <v>100018250</v>
      </c>
      <c r="B3433" s="1" t="s">
        <v>2344</v>
      </c>
      <c r="C3433" s="1" t="s">
        <v>2609</v>
      </c>
      <c r="D3433" s="1" t="s">
        <v>176</v>
      </c>
      <c r="E3433" s="1" t="s">
        <v>11</v>
      </c>
      <c r="F3433" s="1" t="s">
        <v>12</v>
      </c>
      <c r="G3433" s="1" t="s">
        <v>6053</v>
      </c>
      <c r="H3433" s="1">
        <v>100018250</v>
      </c>
      <c r="I3433" s="1">
        <v>1</v>
      </c>
      <c r="J3433" s="1" t="s">
        <v>5639</v>
      </c>
      <c r="K3433" s="1" t="s">
        <v>5640</v>
      </c>
      <c r="L3433" s="1" t="s">
        <v>32</v>
      </c>
      <c r="M3433" s="1" t="s">
        <v>9</v>
      </c>
    </row>
    <row r="3434" spans="1:13">
      <c r="A3434" s="1">
        <v>100018254</v>
      </c>
      <c r="B3434" s="1" t="s">
        <v>1158</v>
      </c>
      <c r="C3434" s="1" t="s">
        <v>1251</v>
      </c>
      <c r="D3434" s="1" t="s">
        <v>252</v>
      </c>
      <c r="E3434" s="1" t="s">
        <v>11</v>
      </c>
      <c r="F3434" s="1" t="s">
        <v>12</v>
      </c>
      <c r="G3434" s="1" t="s">
        <v>6054</v>
      </c>
      <c r="H3434" s="1">
        <v>100003744</v>
      </c>
      <c r="I3434" s="1">
        <v>2</v>
      </c>
      <c r="J3434" s="1" t="s">
        <v>5641</v>
      </c>
      <c r="K3434" s="1" t="s">
        <v>1294</v>
      </c>
      <c r="L3434" s="1" t="s">
        <v>32</v>
      </c>
      <c r="M3434" s="1" t="s">
        <v>9</v>
      </c>
    </row>
    <row r="3435" spans="1:13">
      <c r="A3435" s="1">
        <v>100018271</v>
      </c>
      <c r="B3435" s="1" t="s">
        <v>2344</v>
      </c>
      <c r="C3435" s="1" t="s">
        <v>2609</v>
      </c>
      <c r="D3435" s="1" t="s">
        <v>473</v>
      </c>
      <c r="E3435" s="1" t="s">
        <v>11</v>
      </c>
      <c r="F3435" s="1" t="s">
        <v>12</v>
      </c>
      <c r="G3435" s="1" t="s">
        <v>6054</v>
      </c>
      <c r="H3435" s="1">
        <v>100008080</v>
      </c>
      <c r="I3435" s="1">
        <v>2</v>
      </c>
      <c r="J3435" s="1" t="s">
        <v>5642</v>
      </c>
      <c r="K3435" s="1" t="s">
        <v>2627</v>
      </c>
      <c r="L3435" s="1" t="s">
        <v>32</v>
      </c>
      <c r="M3435" s="1" t="s">
        <v>9</v>
      </c>
    </row>
    <row r="3436" spans="1:13">
      <c r="A3436" s="1">
        <v>100018273</v>
      </c>
      <c r="B3436" s="1" t="s">
        <v>2314</v>
      </c>
      <c r="C3436" s="1" t="s">
        <v>4047</v>
      </c>
      <c r="D3436" s="1" t="s">
        <v>473</v>
      </c>
      <c r="E3436" s="1" t="s">
        <v>11</v>
      </c>
      <c r="F3436" s="1" t="s">
        <v>12</v>
      </c>
      <c r="G3436" s="1" t="s">
        <v>6054</v>
      </c>
      <c r="H3436" s="1">
        <v>100012566</v>
      </c>
      <c r="I3436" s="1">
        <v>2</v>
      </c>
      <c r="J3436" s="1" t="s">
        <v>5643</v>
      </c>
      <c r="K3436" s="1" t="s">
        <v>4115</v>
      </c>
      <c r="L3436" s="1" t="s">
        <v>32</v>
      </c>
      <c r="M3436" s="1" t="s">
        <v>9</v>
      </c>
    </row>
    <row r="3437" spans="1:13">
      <c r="A3437" s="1">
        <v>100018275</v>
      </c>
      <c r="B3437" s="1" t="s">
        <v>591</v>
      </c>
      <c r="C3437" s="1" t="s">
        <v>1019</v>
      </c>
      <c r="D3437" s="1" t="s">
        <v>176</v>
      </c>
      <c r="E3437" s="1" t="s">
        <v>11</v>
      </c>
      <c r="F3437" s="1" t="s">
        <v>12</v>
      </c>
      <c r="G3437" s="1" t="s">
        <v>6053</v>
      </c>
      <c r="H3437" s="1">
        <v>100018275</v>
      </c>
      <c r="I3437" s="1">
        <v>1</v>
      </c>
      <c r="J3437" s="1" t="s">
        <v>5644</v>
      </c>
      <c r="K3437" s="1" t="s">
        <v>1064</v>
      </c>
      <c r="L3437" s="1" t="s">
        <v>32</v>
      </c>
      <c r="M3437" s="1" t="s">
        <v>9</v>
      </c>
    </row>
    <row r="3438" spans="1:13">
      <c r="A3438" s="1">
        <v>100018276</v>
      </c>
      <c r="B3438" s="1" t="s">
        <v>591</v>
      </c>
      <c r="C3438" s="1" t="s">
        <v>1019</v>
      </c>
      <c r="D3438" s="1" t="s">
        <v>176</v>
      </c>
      <c r="E3438" s="1" t="s">
        <v>11</v>
      </c>
      <c r="F3438" s="1" t="s">
        <v>12</v>
      </c>
      <c r="G3438" s="1" t="s">
        <v>6053</v>
      </c>
      <c r="H3438" s="1">
        <v>100018276</v>
      </c>
      <c r="I3438" s="1">
        <v>1</v>
      </c>
      <c r="J3438" s="1" t="s">
        <v>5645</v>
      </c>
      <c r="K3438" s="1" t="s">
        <v>1064</v>
      </c>
      <c r="L3438" s="1" t="s">
        <v>32</v>
      </c>
      <c r="M3438" s="1" t="s">
        <v>9</v>
      </c>
    </row>
    <row r="3439" spans="1:13">
      <c r="A3439" s="1">
        <v>100018296</v>
      </c>
      <c r="B3439" s="1" t="s">
        <v>6</v>
      </c>
      <c r="C3439" s="1" t="s">
        <v>469</v>
      </c>
      <c r="D3439" s="1" t="s">
        <v>150</v>
      </c>
      <c r="E3439" s="1" t="s">
        <v>11</v>
      </c>
      <c r="F3439" s="1" t="s">
        <v>12</v>
      </c>
      <c r="G3439" s="1" t="s">
        <v>6053</v>
      </c>
      <c r="H3439" s="1">
        <v>100018296</v>
      </c>
      <c r="I3439" s="1">
        <v>1</v>
      </c>
      <c r="J3439" s="1" t="s">
        <v>5646</v>
      </c>
      <c r="K3439" s="1" t="s">
        <v>5647</v>
      </c>
      <c r="L3439" s="1" t="s">
        <v>44</v>
      </c>
      <c r="M3439" s="1" t="s">
        <v>9</v>
      </c>
    </row>
    <row r="3440" spans="1:13">
      <c r="A3440" s="1">
        <v>100018300</v>
      </c>
      <c r="B3440" s="1" t="s">
        <v>2344</v>
      </c>
      <c r="C3440" s="1" t="s">
        <v>2885</v>
      </c>
      <c r="D3440" s="1" t="s">
        <v>1458</v>
      </c>
      <c r="E3440" s="1" t="s">
        <v>2</v>
      </c>
      <c r="F3440" s="1" t="s">
        <v>277</v>
      </c>
      <c r="G3440" s="1" t="s">
        <v>6054</v>
      </c>
      <c r="H3440" s="1">
        <v>100017464</v>
      </c>
      <c r="I3440" s="1">
        <v>4</v>
      </c>
      <c r="J3440" s="1" t="s">
        <v>2967</v>
      </c>
      <c r="K3440" s="1" t="s">
        <v>2372</v>
      </c>
      <c r="L3440" s="1" t="s">
        <v>8</v>
      </c>
      <c r="M3440" s="1" t="s">
        <v>9</v>
      </c>
    </row>
    <row r="3441" spans="1:13">
      <c r="A3441" s="1">
        <v>100018303</v>
      </c>
      <c r="B3441" s="1" t="s">
        <v>1138</v>
      </c>
      <c r="C3441" s="1" t="s">
        <v>3205</v>
      </c>
      <c r="D3441" s="1" t="s">
        <v>5564</v>
      </c>
      <c r="E3441" s="1" t="s">
        <v>2</v>
      </c>
      <c r="F3441" s="1" t="s">
        <v>277</v>
      </c>
      <c r="G3441" s="1" t="s">
        <v>6054</v>
      </c>
      <c r="H3441" s="1">
        <v>100018373</v>
      </c>
      <c r="I3441" s="1">
        <v>3</v>
      </c>
      <c r="J3441" s="1" t="s">
        <v>5648</v>
      </c>
      <c r="K3441" s="1" t="s">
        <v>5649</v>
      </c>
      <c r="L3441" s="1" t="s">
        <v>44</v>
      </c>
      <c r="M3441" s="1" t="s">
        <v>9</v>
      </c>
    </row>
    <row r="3442" spans="1:13">
      <c r="A3442" s="1">
        <v>100018304</v>
      </c>
      <c r="B3442" s="1" t="s">
        <v>1138</v>
      </c>
      <c r="C3442" s="1" t="s">
        <v>3205</v>
      </c>
      <c r="D3442" s="1" t="s">
        <v>1986</v>
      </c>
      <c r="E3442" s="1" t="s">
        <v>2</v>
      </c>
      <c r="F3442" s="1" t="s">
        <v>1355</v>
      </c>
      <c r="G3442" s="1" t="s">
        <v>6054</v>
      </c>
      <c r="H3442" s="1">
        <v>100018373</v>
      </c>
      <c r="I3442" s="1">
        <v>3</v>
      </c>
      <c r="J3442" s="1" t="s">
        <v>5648</v>
      </c>
      <c r="K3442" s="1" t="s">
        <v>5649</v>
      </c>
      <c r="L3442" s="1" t="s">
        <v>44</v>
      </c>
      <c r="M3442" s="1" t="s">
        <v>9</v>
      </c>
    </row>
    <row r="3443" spans="1:13">
      <c r="A3443" s="1">
        <v>100018308</v>
      </c>
      <c r="B3443" s="1" t="s">
        <v>587</v>
      </c>
      <c r="C3443" s="1" t="s">
        <v>5093</v>
      </c>
      <c r="D3443" s="1" t="s">
        <v>5650</v>
      </c>
      <c r="E3443" s="1" t="s">
        <v>11</v>
      </c>
      <c r="F3443" s="1" t="s">
        <v>12</v>
      </c>
      <c r="G3443" s="1" t="s">
        <v>6053</v>
      </c>
      <c r="H3443" s="1">
        <v>100018308</v>
      </c>
      <c r="I3443" s="1">
        <v>1</v>
      </c>
      <c r="J3443" s="1" t="s">
        <v>5651</v>
      </c>
      <c r="K3443" s="1" t="s">
        <v>5652</v>
      </c>
      <c r="L3443" s="1" t="s">
        <v>39</v>
      </c>
      <c r="M3443" s="1" t="s">
        <v>16</v>
      </c>
    </row>
    <row r="3444" spans="1:13">
      <c r="A3444" s="1">
        <v>100018313</v>
      </c>
      <c r="B3444" s="1" t="s">
        <v>587</v>
      </c>
      <c r="C3444" s="1" t="s">
        <v>4696</v>
      </c>
      <c r="D3444" s="1" t="s">
        <v>5431</v>
      </c>
      <c r="E3444" s="1" t="s">
        <v>2</v>
      </c>
      <c r="F3444" s="1" t="s">
        <v>842</v>
      </c>
      <c r="G3444" s="1" t="s">
        <v>6054</v>
      </c>
      <c r="H3444" s="1">
        <v>100017523</v>
      </c>
      <c r="I3444" s="1">
        <v>9</v>
      </c>
      <c r="J3444" s="1" t="s">
        <v>4699</v>
      </c>
      <c r="K3444" s="1" t="s">
        <v>4700</v>
      </c>
      <c r="L3444" s="1" t="s">
        <v>8</v>
      </c>
      <c r="M3444" s="1" t="s">
        <v>9</v>
      </c>
    </row>
    <row r="3445" spans="1:13">
      <c r="A3445" s="1">
        <v>100018314</v>
      </c>
      <c r="B3445" s="1" t="s">
        <v>2314</v>
      </c>
      <c r="C3445" s="1" t="s">
        <v>4360</v>
      </c>
      <c r="D3445" s="1" t="s">
        <v>1952</v>
      </c>
      <c r="E3445" s="1" t="s">
        <v>2</v>
      </c>
      <c r="F3445" s="1" t="s">
        <v>670</v>
      </c>
      <c r="G3445" s="1" t="s">
        <v>6054</v>
      </c>
      <c r="H3445" s="1">
        <v>100017512</v>
      </c>
      <c r="I3445" s="1">
        <v>5</v>
      </c>
      <c r="J3445" s="1" t="s">
        <v>4690</v>
      </c>
      <c r="K3445" s="1" t="s">
        <v>3750</v>
      </c>
      <c r="L3445" s="1" t="s">
        <v>8</v>
      </c>
      <c r="M3445" s="1" t="s">
        <v>9</v>
      </c>
    </row>
    <row r="3446" spans="1:13">
      <c r="A3446" s="1">
        <v>100018322</v>
      </c>
      <c r="B3446" s="1" t="s">
        <v>1158</v>
      </c>
      <c r="C3446" s="1" t="s">
        <v>1183</v>
      </c>
      <c r="D3446" s="1" t="s">
        <v>1606</v>
      </c>
      <c r="E3446" s="1" t="s">
        <v>20</v>
      </c>
      <c r="F3446" s="1" t="s">
        <v>72</v>
      </c>
      <c r="G3446" s="1" t="s">
        <v>6054</v>
      </c>
      <c r="H3446" s="1">
        <v>100003442</v>
      </c>
      <c r="I3446" s="1">
        <v>3</v>
      </c>
      <c r="J3446" s="1" t="s">
        <v>5653</v>
      </c>
      <c r="K3446" s="1" t="s">
        <v>1161</v>
      </c>
      <c r="L3446" s="1" t="s">
        <v>15</v>
      </c>
      <c r="M3446" s="1" t="s">
        <v>16</v>
      </c>
    </row>
    <row r="3447" spans="1:13">
      <c r="A3447" s="1">
        <v>100018329</v>
      </c>
      <c r="B3447" s="1" t="s">
        <v>587</v>
      </c>
      <c r="C3447" s="1" t="s">
        <v>4696</v>
      </c>
      <c r="D3447" s="1" t="s">
        <v>1460</v>
      </c>
      <c r="E3447" s="1" t="s">
        <v>2</v>
      </c>
      <c r="F3447" s="1" t="s">
        <v>46</v>
      </c>
      <c r="G3447" s="1" t="s">
        <v>6054</v>
      </c>
      <c r="H3447" s="1">
        <v>100017523</v>
      </c>
      <c r="I3447" s="1">
        <v>9</v>
      </c>
      <c r="J3447" s="1" t="s">
        <v>4715</v>
      </c>
      <c r="K3447" s="1" t="s">
        <v>4700</v>
      </c>
      <c r="L3447" s="1" t="s">
        <v>8</v>
      </c>
      <c r="M3447" s="1" t="s">
        <v>9</v>
      </c>
    </row>
    <row r="3448" spans="1:13">
      <c r="A3448" s="1">
        <v>100018339</v>
      </c>
      <c r="B3448" s="1" t="s">
        <v>591</v>
      </c>
      <c r="C3448" s="1" t="s">
        <v>828</v>
      </c>
      <c r="D3448" s="1" t="s">
        <v>176</v>
      </c>
      <c r="E3448" s="1" t="s">
        <v>11</v>
      </c>
      <c r="F3448" s="1" t="s">
        <v>12</v>
      </c>
      <c r="G3448" s="1" t="s">
        <v>6053</v>
      </c>
      <c r="H3448" s="1">
        <v>100018339</v>
      </c>
      <c r="I3448" s="1">
        <v>1</v>
      </c>
      <c r="J3448" s="1" t="s">
        <v>5654</v>
      </c>
      <c r="K3448" s="1" t="s">
        <v>840</v>
      </c>
      <c r="L3448" s="1" t="s">
        <v>32</v>
      </c>
      <c r="M3448" s="1" t="s">
        <v>9</v>
      </c>
    </row>
    <row r="3449" spans="1:13">
      <c r="A3449" s="1">
        <v>100018340</v>
      </c>
      <c r="B3449" s="1" t="s">
        <v>591</v>
      </c>
      <c r="C3449" s="1" t="s">
        <v>828</v>
      </c>
      <c r="D3449" s="1" t="s">
        <v>176</v>
      </c>
      <c r="E3449" s="1" t="s">
        <v>11</v>
      </c>
      <c r="F3449" s="1" t="s">
        <v>12</v>
      </c>
      <c r="G3449" s="1" t="s">
        <v>6053</v>
      </c>
      <c r="H3449" s="1">
        <v>100018340</v>
      </c>
      <c r="I3449" s="1">
        <v>1</v>
      </c>
      <c r="J3449" s="1" t="s">
        <v>5655</v>
      </c>
      <c r="K3449" s="1" t="s">
        <v>840</v>
      </c>
      <c r="L3449" s="1" t="s">
        <v>32</v>
      </c>
      <c r="M3449" s="1" t="s">
        <v>9</v>
      </c>
    </row>
    <row r="3450" spans="1:13">
      <c r="A3450" s="1">
        <v>100018347</v>
      </c>
      <c r="B3450" s="1" t="s">
        <v>591</v>
      </c>
      <c r="C3450" s="1" t="s">
        <v>1019</v>
      </c>
      <c r="D3450" s="1" t="s">
        <v>5440</v>
      </c>
      <c r="E3450" s="1" t="s">
        <v>2</v>
      </c>
      <c r="F3450" s="1" t="s">
        <v>1931</v>
      </c>
      <c r="G3450" s="1" t="s">
        <v>6054</v>
      </c>
      <c r="H3450" s="1">
        <v>100017404</v>
      </c>
      <c r="I3450" s="1">
        <v>4</v>
      </c>
      <c r="J3450" s="1" t="s">
        <v>1068</v>
      </c>
      <c r="K3450" s="1" t="s">
        <v>595</v>
      </c>
      <c r="L3450" s="1" t="s">
        <v>8</v>
      </c>
      <c r="M3450" s="1" t="s">
        <v>9</v>
      </c>
    </row>
    <row r="3451" spans="1:13">
      <c r="A3451" s="1">
        <v>100018348</v>
      </c>
      <c r="B3451" s="1" t="s">
        <v>587</v>
      </c>
      <c r="C3451" s="1" t="s">
        <v>4630</v>
      </c>
      <c r="D3451" s="1" t="s">
        <v>5395</v>
      </c>
      <c r="E3451" s="1" t="s">
        <v>20</v>
      </c>
      <c r="F3451" s="1" t="s">
        <v>72</v>
      </c>
      <c r="G3451" s="1" t="s">
        <v>6054</v>
      </c>
      <c r="H3451" s="1">
        <v>100016545</v>
      </c>
      <c r="I3451" s="1">
        <v>5</v>
      </c>
      <c r="J3451" s="1" t="s">
        <v>5656</v>
      </c>
      <c r="K3451" s="1" t="s">
        <v>4740</v>
      </c>
      <c r="L3451" s="1" t="s">
        <v>39</v>
      </c>
      <c r="M3451" s="1" t="s">
        <v>9</v>
      </c>
    </row>
    <row r="3452" spans="1:13">
      <c r="A3452" s="1">
        <v>100018349</v>
      </c>
      <c r="B3452" s="1" t="s">
        <v>587</v>
      </c>
      <c r="C3452" s="1" t="s">
        <v>4630</v>
      </c>
      <c r="D3452" s="1" t="s">
        <v>5395</v>
      </c>
      <c r="E3452" s="1" t="s">
        <v>20</v>
      </c>
      <c r="F3452" s="1" t="s">
        <v>72</v>
      </c>
      <c r="G3452" s="1" t="s">
        <v>6054</v>
      </c>
      <c r="H3452" s="1">
        <v>100016545</v>
      </c>
      <c r="I3452" s="1">
        <v>5</v>
      </c>
      <c r="J3452" s="1" t="s">
        <v>5579</v>
      </c>
      <c r="K3452" s="1" t="s">
        <v>4740</v>
      </c>
      <c r="L3452" s="1" t="s">
        <v>39</v>
      </c>
      <c r="M3452" s="1" t="s">
        <v>9</v>
      </c>
    </row>
    <row r="3453" spans="1:13">
      <c r="A3453" s="1">
        <v>100018357</v>
      </c>
      <c r="B3453" s="1" t="s">
        <v>1126</v>
      </c>
      <c r="C3453" s="1" t="s">
        <v>1623</v>
      </c>
      <c r="D3453" s="1" t="s">
        <v>1617</v>
      </c>
      <c r="E3453" s="1" t="s">
        <v>2</v>
      </c>
      <c r="F3453" s="1" t="s">
        <v>277</v>
      </c>
      <c r="G3453" s="1" t="s">
        <v>6054</v>
      </c>
      <c r="H3453" s="1">
        <v>100017433</v>
      </c>
      <c r="I3453" s="1">
        <v>13</v>
      </c>
      <c r="J3453" s="1" t="s">
        <v>5585</v>
      </c>
      <c r="K3453" s="1" t="s">
        <v>1710</v>
      </c>
      <c r="L3453" s="1" t="s">
        <v>8</v>
      </c>
      <c r="M3453" s="1" t="s">
        <v>69</v>
      </c>
    </row>
    <row r="3454" spans="1:13">
      <c r="A3454" s="1">
        <v>100018361</v>
      </c>
      <c r="B3454" s="1" t="s">
        <v>1126</v>
      </c>
      <c r="C3454" s="1" t="s">
        <v>1623</v>
      </c>
      <c r="D3454" s="1" t="s">
        <v>5657</v>
      </c>
      <c r="E3454" s="1" t="s">
        <v>2</v>
      </c>
      <c r="F3454" s="1" t="s">
        <v>189</v>
      </c>
      <c r="G3454" s="1" t="s">
        <v>6054</v>
      </c>
      <c r="H3454" s="1">
        <v>100006059</v>
      </c>
      <c r="I3454" s="1">
        <v>2</v>
      </c>
      <c r="J3454" s="1" t="s">
        <v>2029</v>
      </c>
      <c r="K3454" s="1" t="s">
        <v>1710</v>
      </c>
      <c r="L3454" s="1" t="s">
        <v>8</v>
      </c>
      <c r="M3454" s="1" t="s">
        <v>16</v>
      </c>
    </row>
    <row r="3455" spans="1:13">
      <c r="A3455" s="1">
        <v>100018365</v>
      </c>
      <c r="B3455" s="1" t="s">
        <v>587</v>
      </c>
      <c r="C3455" s="1" t="s">
        <v>1612</v>
      </c>
      <c r="D3455" s="1" t="s">
        <v>5475</v>
      </c>
      <c r="E3455" s="1" t="s">
        <v>5474</v>
      </c>
      <c r="F3455" s="1" t="s">
        <v>5475</v>
      </c>
      <c r="G3455" s="1" t="s">
        <v>6053</v>
      </c>
      <c r="H3455" s="1">
        <v>100018365</v>
      </c>
      <c r="I3455" s="1">
        <v>3</v>
      </c>
      <c r="J3455" s="1" t="s">
        <v>5658</v>
      </c>
      <c r="K3455" s="1" t="s">
        <v>4700</v>
      </c>
      <c r="L3455" s="1" t="s">
        <v>8</v>
      </c>
      <c r="M3455" s="1" t="s">
        <v>9</v>
      </c>
    </row>
    <row r="3456" spans="1:13">
      <c r="A3456" s="1">
        <v>100018366</v>
      </c>
      <c r="B3456" s="1" t="s">
        <v>587</v>
      </c>
      <c r="C3456" s="1" t="s">
        <v>1612</v>
      </c>
      <c r="D3456" s="1" t="s">
        <v>5659</v>
      </c>
      <c r="E3456" s="1" t="s">
        <v>2</v>
      </c>
      <c r="F3456" s="1" t="s">
        <v>46</v>
      </c>
      <c r="G3456" s="1" t="s">
        <v>6054</v>
      </c>
      <c r="H3456" s="1">
        <v>100018365</v>
      </c>
      <c r="I3456" s="1">
        <v>3</v>
      </c>
      <c r="J3456" s="1" t="s">
        <v>5658</v>
      </c>
      <c r="K3456" s="1" t="s">
        <v>4700</v>
      </c>
      <c r="L3456" s="1" t="s">
        <v>8</v>
      </c>
      <c r="M3456" s="1" t="s">
        <v>9</v>
      </c>
    </row>
    <row r="3457" spans="1:13">
      <c r="A3457" s="1">
        <v>100018367</v>
      </c>
      <c r="B3457" s="1" t="s">
        <v>587</v>
      </c>
      <c r="C3457" s="1" t="s">
        <v>1612</v>
      </c>
      <c r="D3457" s="1" t="s">
        <v>5440</v>
      </c>
      <c r="E3457" s="1" t="s">
        <v>2</v>
      </c>
      <c r="F3457" s="1" t="s">
        <v>1931</v>
      </c>
      <c r="G3457" s="1" t="s">
        <v>6054</v>
      </c>
      <c r="H3457" s="1">
        <v>100018365</v>
      </c>
      <c r="I3457" s="1">
        <v>3</v>
      </c>
      <c r="J3457" s="1" t="s">
        <v>5658</v>
      </c>
      <c r="K3457" s="1" t="s">
        <v>4700</v>
      </c>
      <c r="L3457" s="1" t="s">
        <v>8</v>
      </c>
      <c r="M3457" s="1" t="s">
        <v>9</v>
      </c>
    </row>
    <row r="3458" spans="1:13">
      <c r="A3458" s="1">
        <v>100018370</v>
      </c>
      <c r="B3458" s="1" t="s">
        <v>587</v>
      </c>
      <c r="C3458" s="1" t="s">
        <v>4866</v>
      </c>
      <c r="D3458" s="1" t="s">
        <v>176</v>
      </c>
      <c r="E3458" s="1" t="s">
        <v>11</v>
      </c>
      <c r="F3458" s="1" t="s">
        <v>407</v>
      </c>
      <c r="G3458" s="1" t="s">
        <v>6053</v>
      </c>
      <c r="H3458" s="1">
        <v>100018370</v>
      </c>
      <c r="I3458" s="1">
        <v>1</v>
      </c>
      <c r="J3458" s="1" t="s">
        <v>5660</v>
      </c>
      <c r="K3458" s="1" t="s">
        <v>5661</v>
      </c>
      <c r="L3458" s="1" t="s">
        <v>32</v>
      </c>
      <c r="M3458" s="1" t="s">
        <v>9</v>
      </c>
    </row>
    <row r="3459" spans="1:13">
      <c r="A3459" s="1">
        <v>100018373</v>
      </c>
      <c r="B3459" s="1" t="s">
        <v>1138</v>
      </c>
      <c r="C3459" s="1" t="s">
        <v>3205</v>
      </c>
      <c r="D3459" s="1" t="s">
        <v>5485</v>
      </c>
      <c r="E3459" s="1" t="s">
        <v>5474</v>
      </c>
      <c r="F3459" s="1" t="s">
        <v>5475</v>
      </c>
      <c r="G3459" s="1" t="s">
        <v>6053</v>
      </c>
      <c r="H3459" s="1">
        <v>100018373</v>
      </c>
      <c r="I3459" s="1">
        <v>3</v>
      </c>
      <c r="J3459" s="1" t="s">
        <v>5648</v>
      </c>
      <c r="K3459" s="1" t="s">
        <v>5649</v>
      </c>
      <c r="L3459" s="1" t="s">
        <v>44</v>
      </c>
      <c r="M3459" s="1" t="s">
        <v>9</v>
      </c>
    </row>
    <row r="3460" spans="1:13">
      <c r="A3460" s="1">
        <v>100018377</v>
      </c>
      <c r="B3460" s="1" t="s">
        <v>587</v>
      </c>
      <c r="C3460" s="1" t="s">
        <v>4866</v>
      </c>
      <c r="D3460" s="1" t="s">
        <v>533</v>
      </c>
      <c r="E3460" s="1" t="s">
        <v>11</v>
      </c>
      <c r="F3460" s="1" t="s">
        <v>12</v>
      </c>
      <c r="G3460" s="1" t="s">
        <v>6053</v>
      </c>
      <c r="H3460" s="1">
        <v>100018377</v>
      </c>
      <c r="I3460" s="1">
        <v>1</v>
      </c>
      <c r="J3460" s="1" t="s">
        <v>4926</v>
      </c>
      <c r="K3460" s="1" t="s">
        <v>4927</v>
      </c>
      <c r="L3460" s="1" t="s">
        <v>32</v>
      </c>
      <c r="M3460" s="1" t="s">
        <v>9</v>
      </c>
    </row>
    <row r="3461" spans="1:13">
      <c r="A3461" s="1">
        <v>100018381</v>
      </c>
      <c r="B3461" s="1" t="s">
        <v>587</v>
      </c>
      <c r="C3461" s="1" t="s">
        <v>4866</v>
      </c>
      <c r="D3461" s="1" t="s">
        <v>176</v>
      </c>
      <c r="E3461" s="1" t="s">
        <v>11</v>
      </c>
      <c r="F3461" s="1" t="s">
        <v>12</v>
      </c>
      <c r="G3461" s="1" t="s">
        <v>6053</v>
      </c>
      <c r="H3461" s="1">
        <v>100018381</v>
      </c>
      <c r="I3461" s="1">
        <v>1</v>
      </c>
      <c r="J3461" s="1" t="s">
        <v>5662</v>
      </c>
      <c r="K3461" s="1" t="s">
        <v>5663</v>
      </c>
      <c r="L3461" s="1" t="s">
        <v>32</v>
      </c>
      <c r="M3461" s="1" t="s">
        <v>9</v>
      </c>
    </row>
    <row r="3462" spans="1:13">
      <c r="A3462" s="1">
        <v>100018392</v>
      </c>
      <c r="B3462" s="1" t="s">
        <v>1138</v>
      </c>
      <c r="C3462" s="1" t="s">
        <v>3032</v>
      </c>
      <c r="D3462" s="1" t="s">
        <v>5664</v>
      </c>
      <c r="E3462" s="1" t="s">
        <v>11</v>
      </c>
      <c r="F3462" s="1" t="s">
        <v>12</v>
      </c>
      <c r="G3462" s="1" t="s">
        <v>6053</v>
      </c>
      <c r="H3462" s="1">
        <v>100018392</v>
      </c>
      <c r="I3462" s="1">
        <v>1</v>
      </c>
      <c r="J3462" s="1" t="s">
        <v>5665</v>
      </c>
      <c r="K3462" s="1" t="s">
        <v>3038</v>
      </c>
      <c r="L3462" s="1" t="s">
        <v>32</v>
      </c>
      <c r="M3462" s="1" t="s">
        <v>9</v>
      </c>
    </row>
    <row r="3463" spans="1:13">
      <c r="A3463" s="1">
        <v>100018396</v>
      </c>
      <c r="B3463" s="1" t="s">
        <v>587</v>
      </c>
      <c r="C3463" s="1" t="s">
        <v>5189</v>
      </c>
      <c r="D3463" s="1" t="s">
        <v>5666</v>
      </c>
      <c r="E3463" s="1" t="s">
        <v>2</v>
      </c>
      <c r="F3463" s="1" t="s">
        <v>1452</v>
      </c>
      <c r="G3463" s="1" t="s">
        <v>6054</v>
      </c>
      <c r="H3463" s="1">
        <v>100017540</v>
      </c>
      <c r="I3463" s="1">
        <v>9</v>
      </c>
      <c r="J3463" s="1" t="s">
        <v>5667</v>
      </c>
      <c r="K3463" s="1" t="s">
        <v>5207</v>
      </c>
      <c r="L3463" s="1" t="s">
        <v>44</v>
      </c>
      <c r="M3463" s="1" t="s">
        <v>16</v>
      </c>
    </row>
    <row r="3464" spans="1:13">
      <c r="A3464" s="1">
        <v>100018397</v>
      </c>
      <c r="B3464" s="1" t="s">
        <v>587</v>
      </c>
      <c r="C3464" s="1" t="s">
        <v>5189</v>
      </c>
      <c r="D3464" s="1" t="s">
        <v>5668</v>
      </c>
      <c r="E3464" s="1" t="s">
        <v>20</v>
      </c>
      <c r="F3464" s="1" t="s">
        <v>72</v>
      </c>
      <c r="G3464" s="1" t="s">
        <v>6054</v>
      </c>
      <c r="H3464" s="1">
        <v>100017540</v>
      </c>
      <c r="I3464" s="1">
        <v>9</v>
      </c>
      <c r="J3464" s="1" t="s">
        <v>5667</v>
      </c>
      <c r="K3464" s="1" t="s">
        <v>5207</v>
      </c>
      <c r="L3464" s="1" t="s">
        <v>44</v>
      </c>
      <c r="M3464" s="1" t="s">
        <v>16</v>
      </c>
    </row>
    <row r="3465" spans="1:13">
      <c r="A3465" s="1">
        <v>100018401</v>
      </c>
      <c r="B3465" s="1" t="s">
        <v>2314</v>
      </c>
      <c r="C3465" s="1" t="s">
        <v>4475</v>
      </c>
      <c r="D3465" s="1" t="s">
        <v>1617</v>
      </c>
      <c r="E3465" s="1" t="s">
        <v>2</v>
      </c>
      <c r="F3465" s="1" t="s">
        <v>842</v>
      </c>
      <c r="G3465" s="1" t="s">
        <v>6054</v>
      </c>
      <c r="H3465" s="1">
        <v>100017515</v>
      </c>
      <c r="I3465" s="1">
        <v>6</v>
      </c>
      <c r="J3465" s="1" t="s">
        <v>5669</v>
      </c>
      <c r="K3465" s="1" t="s">
        <v>3750</v>
      </c>
      <c r="L3465" s="1" t="s">
        <v>8</v>
      </c>
      <c r="M3465" s="1" t="s">
        <v>9</v>
      </c>
    </row>
    <row r="3466" spans="1:13">
      <c r="A3466" s="1">
        <v>100018405</v>
      </c>
      <c r="B3466" s="1" t="s">
        <v>2314</v>
      </c>
      <c r="C3466" s="1" t="s">
        <v>2313</v>
      </c>
      <c r="D3466" s="1" t="s">
        <v>2869</v>
      </c>
      <c r="E3466" s="1" t="s">
        <v>20</v>
      </c>
      <c r="F3466" s="1" t="s">
        <v>72</v>
      </c>
      <c r="G3466" s="1" t="s">
        <v>6053</v>
      </c>
      <c r="H3466" s="1">
        <v>100018405</v>
      </c>
      <c r="I3466" s="1">
        <v>3</v>
      </c>
      <c r="J3466" s="1" t="s">
        <v>5670</v>
      </c>
      <c r="K3466" s="1" t="s">
        <v>3756</v>
      </c>
      <c r="L3466" s="1" t="s">
        <v>15</v>
      </c>
      <c r="M3466" s="1" t="s">
        <v>9</v>
      </c>
    </row>
    <row r="3467" spans="1:13">
      <c r="A3467" s="1">
        <v>100018406</v>
      </c>
      <c r="B3467" s="1" t="s">
        <v>2314</v>
      </c>
      <c r="C3467" s="1" t="s">
        <v>4293</v>
      </c>
      <c r="D3467" s="1" t="s">
        <v>5671</v>
      </c>
      <c r="E3467" s="1" t="s">
        <v>20</v>
      </c>
      <c r="F3467" s="1" t="s">
        <v>72</v>
      </c>
      <c r="G3467" s="1" t="s">
        <v>6054</v>
      </c>
      <c r="H3467" s="1">
        <v>100018405</v>
      </c>
      <c r="I3467" s="1">
        <v>3</v>
      </c>
      <c r="J3467" s="1" t="s">
        <v>5672</v>
      </c>
      <c r="K3467" s="1" t="s">
        <v>3756</v>
      </c>
      <c r="L3467" s="1" t="s">
        <v>15</v>
      </c>
      <c r="M3467" s="1" t="s">
        <v>69</v>
      </c>
    </row>
    <row r="3468" spans="1:13">
      <c r="A3468" s="1">
        <v>100018418</v>
      </c>
      <c r="B3468" s="1" t="s">
        <v>6</v>
      </c>
      <c r="C3468" s="1" t="s">
        <v>520</v>
      </c>
      <c r="D3468" s="1" t="s">
        <v>12</v>
      </c>
      <c r="E3468" s="1" t="s">
        <v>11</v>
      </c>
      <c r="F3468" s="1" t="s">
        <v>12</v>
      </c>
      <c r="G3468" s="1" t="s">
        <v>6053</v>
      </c>
      <c r="H3468" s="1">
        <v>100018418</v>
      </c>
      <c r="I3468" s="1">
        <v>1</v>
      </c>
      <c r="J3468" s="1" t="s">
        <v>565</v>
      </c>
      <c r="K3468" s="1" t="s">
        <v>571</v>
      </c>
      <c r="L3468" s="1" t="s">
        <v>32</v>
      </c>
      <c r="M3468" s="1" t="s">
        <v>9</v>
      </c>
    </row>
    <row r="3469" spans="1:13">
      <c r="A3469" s="1">
        <v>100018420</v>
      </c>
      <c r="B3469" s="1" t="s">
        <v>6</v>
      </c>
      <c r="C3469" s="1" t="s">
        <v>520</v>
      </c>
      <c r="D3469" s="1" t="s">
        <v>5673</v>
      </c>
      <c r="E3469" s="1" t="s">
        <v>11</v>
      </c>
      <c r="F3469" s="1" t="s">
        <v>12</v>
      </c>
      <c r="G3469" s="1" t="s">
        <v>6054</v>
      </c>
      <c r="H3469" s="1">
        <v>100001499</v>
      </c>
      <c r="I3469" s="1">
        <v>3</v>
      </c>
      <c r="J3469" s="1" t="s">
        <v>565</v>
      </c>
      <c r="K3469" s="1" t="s">
        <v>571</v>
      </c>
      <c r="L3469" s="1" t="s">
        <v>32</v>
      </c>
      <c r="M3469" s="1" t="s">
        <v>9</v>
      </c>
    </row>
    <row r="3470" spans="1:13">
      <c r="A3470" s="1">
        <v>100018424</v>
      </c>
      <c r="B3470" s="1" t="s">
        <v>2314</v>
      </c>
      <c r="C3470" s="1" t="s">
        <v>4389</v>
      </c>
      <c r="D3470" s="1" t="s">
        <v>5674</v>
      </c>
      <c r="E3470" s="1" t="s">
        <v>5474</v>
      </c>
      <c r="F3470" s="1" t="s">
        <v>5475</v>
      </c>
      <c r="G3470" s="1" t="s">
        <v>6053</v>
      </c>
      <c r="H3470" s="1">
        <v>100018424</v>
      </c>
      <c r="I3470" s="1">
        <v>3</v>
      </c>
      <c r="J3470" s="1" t="s">
        <v>4429</v>
      </c>
      <c r="K3470" s="1" t="s">
        <v>2476</v>
      </c>
      <c r="L3470" s="1" t="s">
        <v>39</v>
      </c>
      <c r="M3470" s="1" t="s">
        <v>9</v>
      </c>
    </row>
    <row r="3471" spans="1:13">
      <c r="A3471" s="1">
        <v>100018425</v>
      </c>
      <c r="B3471" s="1" t="s">
        <v>2314</v>
      </c>
      <c r="C3471" s="1" t="s">
        <v>4389</v>
      </c>
      <c r="D3471" s="1" t="s">
        <v>5675</v>
      </c>
      <c r="E3471" s="1" t="s">
        <v>2</v>
      </c>
      <c r="F3471" s="1" t="s">
        <v>670</v>
      </c>
      <c r="G3471" s="1" t="s">
        <v>6054</v>
      </c>
      <c r="H3471" s="1">
        <v>100018424</v>
      </c>
      <c r="I3471" s="1">
        <v>3</v>
      </c>
      <c r="J3471" s="1" t="s">
        <v>4429</v>
      </c>
      <c r="K3471" s="1" t="s">
        <v>2476</v>
      </c>
      <c r="L3471" s="1" t="s">
        <v>39</v>
      </c>
      <c r="M3471" s="1" t="s">
        <v>9</v>
      </c>
    </row>
    <row r="3472" spans="1:13">
      <c r="A3472" s="1">
        <v>100018427</v>
      </c>
      <c r="B3472" s="1" t="s">
        <v>2314</v>
      </c>
      <c r="C3472" s="1" t="s">
        <v>4389</v>
      </c>
      <c r="D3472" s="1" t="s">
        <v>5676</v>
      </c>
      <c r="E3472" s="1" t="s">
        <v>2</v>
      </c>
      <c r="F3472" s="1" t="s">
        <v>673</v>
      </c>
      <c r="G3472" s="1" t="s">
        <v>6054</v>
      </c>
      <c r="H3472" s="1">
        <v>100018424</v>
      </c>
      <c r="I3472" s="1">
        <v>3</v>
      </c>
      <c r="J3472" s="1" t="s">
        <v>4429</v>
      </c>
      <c r="K3472" s="1" t="s">
        <v>2476</v>
      </c>
      <c r="L3472" s="1" t="s">
        <v>39</v>
      </c>
      <c r="M3472" s="1" t="s">
        <v>9</v>
      </c>
    </row>
    <row r="3473" spans="1:13">
      <c r="A3473" s="1">
        <v>100018432</v>
      </c>
      <c r="B3473" s="1" t="s">
        <v>2314</v>
      </c>
      <c r="C3473" s="1" t="s">
        <v>2313</v>
      </c>
      <c r="D3473" s="1" t="s">
        <v>12</v>
      </c>
      <c r="E3473" s="1" t="s">
        <v>11</v>
      </c>
      <c r="F3473" s="1" t="s">
        <v>12</v>
      </c>
      <c r="G3473" s="1" t="s">
        <v>6053</v>
      </c>
      <c r="H3473" s="1">
        <v>100018432</v>
      </c>
      <c r="I3473" s="1">
        <v>1</v>
      </c>
      <c r="J3473" s="1" t="s">
        <v>5677</v>
      </c>
      <c r="K3473" s="1" t="s">
        <v>5678</v>
      </c>
      <c r="L3473" s="1" t="s">
        <v>32</v>
      </c>
      <c r="M3473" s="1" t="s">
        <v>9</v>
      </c>
    </row>
    <row r="3474" spans="1:13">
      <c r="A3474" s="1">
        <v>100018437</v>
      </c>
      <c r="B3474" s="1" t="s">
        <v>2314</v>
      </c>
      <c r="C3474" s="1" t="s">
        <v>4293</v>
      </c>
      <c r="D3474" s="1" t="s">
        <v>12</v>
      </c>
      <c r="E3474" s="1" t="s">
        <v>11</v>
      </c>
      <c r="F3474" s="1" t="s">
        <v>407</v>
      </c>
      <c r="G3474" s="1" t="s">
        <v>6053</v>
      </c>
      <c r="H3474" s="1">
        <v>100018437</v>
      </c>
      <c r="I3474" s="1">
        <v>1</v>
      </c>
      <c r="J3474" s="1" t="s">
        <v>5679</v>
      </c>
      <c r="K3474" s="1" t="s">
        <v>5680</v>
      </c>
      <c r="L3474" s="1" t="s">
        <v>32</v>
      </c>
      <c r="M3474" s="1" t="s">
        <v>9</v>
      </c>
    </row>
    <row r="3475" spans="1:13">
      <c r="A3475" s="1">
        <v>100018438</v>
      </c>
      <c r="B3475" s="1" t="s">
        <v>1158</v>
      </c>
      <c r="C3475" s="1" t="s">
        <v>1157</v>
      </c>
      <c r="D3475" s="1" t="s">
        <v>5681</v>
      </c>
      <c r="E3475" s="1" t="s">
        <v>2</v>
      </c>
      <c r="F3475" s="1" t="s">
        <v>183</v>
      </c>
      <c r="G3475" s="1" t="s">
        <v>6053</v>
      </c>
      <c r="H3475" s="1">
        <v>100018438</v>
      </c>
      <c r="I3475" s="1">
        <v>2</v>
      </c>
      <c r="J3475" s="1" t="s">
        <v>5682</v>
      </c>
      <c r="K3475" s="1" t="s">
        <v>1166</v>
      </c>
      <c r="L3475" s="1" t="s">
        <v>8</v>
      </c>
      <c r="M3475" s="1" t="s">
        <v>9</v>
      </c>
    </row>
    <row r="3476" spans="1:13">
      <c r="A3476" s="1">
        <v>100018457</v>
      </c>
      <c r="B3476" s="1" t="s">
        <v>2344</v>
      </c>
      <c r="C3476" s="1" t="s">
        <v>2472</v>
      </c>
      <c r="D3476" s="1" t="s">
        <v>256</v>
      </c>
      <c r="E3476" s="1" t="s">
        <v>11</v>
      </c>
      <c r="F3476" s="1" t="s">
        <v>12</v>
      </c>
      <c r="G3476" s="1" t="s">
        <v>6054</v>
      </c>
      <c r="H3476" s="1">
        <v>100008580</v>
      </c>
      <c r="I3476" s="1">
        <v>2</v>
      </c>
      <c r="J3476" s="1" t="s">
        <v>5683</v>
      </c>
      <c r="K3476" s="1" t="s">
        <v>2815</v>
      </c>
      <c r="L3476" s="1" t="s">
        <v>44</v>
      </c>
      <c r="M3476" s="1" t="s">
        <v>9</v>
      </c>
    </row>
    <row r="3477" spans="1:13">
      <c r="A3477" s="1">
        <v>100018465</v>
      </c>
      <c r="B3477" s="1" t="s">
        <v>1158</v>
      </c>
      <c r="C3477" s="1" t="s">
        <v>1251</v>
      </c>
      <c r="D3477" s="1" t="s">
        <v>5684</v>
      </c>
      <c r="E3477" s="1" t="s">
        <v>11</v>
      </c>
      <c r="F3477" s="1" t="s">
        <v>12</v>
      </c>
      <c r="G3477" s="1" t="s">
        <v>6053</v>
      </c>
      <c r="H3477" s="1">
        <v>100018465</v>
      </c>
      <c r="I3477" s="1">
        <v>1</v>
      </c>
      <c r="J3477" s="1" t="s">
        <v>5685</v>
      </c>
      <c r="K3477" s="1" t="s">
        <v>5686</v>
      </c>
      <c r="L3477" s="1" t="s">
        <v>32</v>
      </c>
      <c r="M3477" s="1" t="s">
        <v>9</v>
      </c>
    </row>
    <row r="3478" spans="1:13">
      <c r="A3478" s="1">
        <v>100018491</v>
      </c>
      <c r="B3478" s="1" t="s">
        <v>591</v>
      </c>
      <c r="C3478" s="1" t="s">
        <v>590</v>
      </c>
      <c r="D3478" s="1" t="s">
        <v>5687</v>
      </c>
      <c r="E3478" s="1" t="s">
        <v>20</v>
      </c>
      <c r="F3478" s="1" t="s">
        <v>72</v>
      </c>
      <c r="G3478" s="1" t="s">
        <v>6053</v>
      </c>
      <c r="H3478" s="1">
        <v>100018491</v>
      </c>
      <c r="I3478" s="1">
        <v>1</v>
      </c>
      <c r="J3478" s="1" t="s">
        <v>621</v>
      </c>
      <c r="K3478" s="1" t="s">
        <v>5688</v>
      </c>
      <c r="L3478" s="1" t="s">
        <v>44</v>
      </c>
      <c r="M3478" s="1" t="s">
        <v>9</v>
      </c>
    </row>
    <row r="3479" spans="1:13">
      <c r="A3479" s="1">
        <v>100018500</v>
      </c>
      <c r="B3479" s="1" t="s">
        <v>2344</v>
      </c>
      <c r="C3479" s="1" t="s">
        <v>2609</v>
      </c>
      <c r="D3479" s="1" t="s">
        <v>2632</v>
      </c>
      <c r="E3479" s="1" t="s">
        <v>11</v>
      </c>
      <c r="F3479" s="1" t="s">
        <v>12</v>
      </c>
      <c r="G3479" s="1" t="s">
        <v>6054</v>
      </c>
      <c r="H3479" s="1">
        <v>100017455</v>
      </c>
      <c r="I3479" s="1">
        <v>8</v>
      </c>
      <c r="J3479" s="1" t="s">
        <v>5689</v>
      </c>
      <c r="K3479" s="1" t="s">
        <v>2574</v>
      </c>
      <c r="L3479" s="1" t="s">
        <v>39</v>
      </c>
      <c r="M3479" s="1" t="s">
        <v>16</v>
      </c>
    </row>
    <row r="3480" spans="1:13">
      <c r="A3480" s="1">
        <v>100018505</v>
      </c>
      <c r="B3480" s="1" t="s">
        <v>2344</v>
      </c>
      <c r="C3480" s="1" t="s">
        <v>2507</v>
      </c>
      <c r="D3480" s="1" t="s">
        <v>5690</v>
      </c>
      <c r="E3480" s="1" t="s">
        <v>20</v>
      </c>
      <c r="F3480" s="1" t="s">
        <v>21</v>
      </c>
      <c r="G3480" s="1" t="s">
        <v>6053</v>
      </c>
      <c r="H3480" s="1">
        <v>100018505</v>
      </c>
      <c r="I3480" s="1">
        <v>1</v>
      </c>
      <c r="J3480" s="1" t="s">
        <v>5691</v>
      </c>
      <c r="K3480" s="1" t="s">
        <v>2349</v>
      </c>
      <c r="L3480" s="1" t="s">
        <v>15</v>
      </c>
      <c r="M3480" s="1" t="s">
        <v>9</v>
      </c>
    </row>
    <row r="3481" spans="1:13">
      <c r="A3481" s="1">
        <v>100018513</v>
      </c>
      <c r="B3481" s="1" t="s">
        <v>2344</v>
      </c>
      <c r="C3481" s="1" t="s">
        <v>2826</v>
      </c>
      <c r="D3481" s="1" t="s">
        <v>12</v>
      </c>
      <c r="E3481" s="1" t="s">
        <v>11</v>
      </c>
      <c r="F3481" s="1" t="s">
        <v>407</v>
      </c>
      <c r="G3481" s="1" t="s">
        <v>6053</v>
      </c>
      <c r="H3481" s="1">
        <v>100018513</v>
      </c>
      <c r="I3481" s="1">
        <v>1</v>
      </c>
      <c r="J3481" s="1" t="s">
        <v>5692</v>
      </c>
      <c r="K3481" s="1" t="s">
        <v>5693</v>
      </c>
      <c r="L3481" s="1" t="s">
        <v>32</v>
      </c>
      <c r="M3481" s="1" t="s">
        <v>16</v>
      </c>
    </row>
    <row r="3482" spans="1:13">
      <c r="A3482" s="1">
        <v>100018525</v>
      </c>
      <c r="B3482" s="1" t="s">
        <v>1126</v>
      </c>
      <c r="C3482" s="1" t="s">
        <v>1623</v>
      </c>
      <c r="D3482" s="1" t="s">
        <v>1664</v>
      </c>
      <c r="E3482" s="1" t="s">
        <v>11</v>
      </c>
      <c r="F3482" s="1" t="s">
        <v>407</v>
      </c>
      <c r="G3482" s="1" t="s">
        <v>6053</v>
      </c>
      <c r="H3482" s="1">
        <v>100018525</v>
      </c>
      <c r="I3482" s="1">
        <v>1</v>
      </c>
      <c r="J3482" s="1" t="s">
        <v>5694</v>
      </c>
      <c r="K3482" s="1" t="s">
        <v>5695</v>
      </c>
      <c r="L3482" s="1" t="s">
        <v>32</v>
      </c>
      <c r="M3482" s="1" t="s">
        <v>9</v>
      </c>
    </row>
    <row r="3483" spans="1:13">
      <c r="A3483" s="1">
        <v>100018530</v>
      </c>
      <c r="B3483" s="1" t="s">
        <v>6</v>
      </c>
      <c r="C3483" s="1" t="s">
        <v>83</v>
      </c>
      <c r="D3483" s="1" t="s">
        <v>45</v>
      </c>
      <c r="E3483" s="1" t="s">
        <v>2</v>
      </c>
      <c r="F3483" s="1" t="s">
        <v>46</v>
      </c>
      <c r="G3483" s="1" t="s">
        <v>6053</v>
      </c>
      <c r="H3483" s="1">
        <v>100018530</v>
      </c>
      <c r="I3483" s="1">
        <v>1</v>
      </c>
      <c r="J3483" s="1" t="s">
        <v>140</v>
      </c>
      <c r="K3483" s="1" t="s">
        <v>7</v>
      </c>
      <c r="L3483" s="1" t="s">
        <v>8</v>
      </c>
      <c r="M3483" s="1" t="s">
        <v>9</v>
      </c>
    </row>
    <row r="3484" spans="1:13">
      <c r="A3484" s="1">
        <v>100018559</v>
      </c>
      <c r="B3484" s="1" t="s">
        <v>2314</v>
      </c>
      <c r="C3484" s="1" t="s">
        <v>4047</v>
      </c>
      <c r="D3484" s="1" t="s">
        <v>5485</v>
      </c>
      <c r="E3484" s="1" t="s">
        <v>5474</v>
      </c>
      <c r="F3484" s="1" t="s">
        <v>5475</v>
      </c>
      <c r="G3484" s="1" t="s">
        <v>6053</v>
      </c>
      <c r="H3484" s="1">
        <v>100018559</v>
      </c>
      <c r="I3484" s="1">
        <v>4</v>
      </c>
      <c r="J3484" s="1" t="s">
        <v>5696</v>
      </c>
      <c r="K3484" s="1" t="s">
        <v>5697</v>
      </c>
      <c r="L3484" s="1" t="s">
        <v>44</v>
      </c>
      <c r="M3484" s="1" t="s">
        <v>9</v>
      </c>
    </row>
    <row r="3485" spans="1:13">
      <c r="A3485" s="1">
        <v>100018560</v>
      </c>
      <c r="B3485" s="1" t="s">
        <v>2314</v>
      </c>
      <c r="C3485" s="1" t="s">
        <v>4047</v>
      </c>
      <c r="D3485" s="1" t="s">
        <v>5698</v>
      </c>
      <c r="E3485" s="1" t="s">
        <v>27</v>
      </c>
      <c r="F3485" s="1" t="s">
        <v>18</v>
      </c>
      <c r="G3485" s="1" t="s">
        <v>6054</v>
      </c>
      <c r="H3485" s="1">
        <v>100018559</v>
      </c>
      <c r="I3485" s="1">
        <v>4</v>
      </c>
      <c r="J3485" s="1" t="s">
        <v>5696</v>
      </c>
      <c r="K3485" s="1" t="s">
        <v>5697</v>
      </c>
      <c r="L3485" s="1" t="s">
        <v>44</v>
      </c>
      <c r="M3485" s="1" t="s">
        <v>9</v>
      </c>
    </row>
    <row r="3486" spans="1:13">
      <c r="A3486" s="1">
        <v>100018561</v>
      </c>
      <c r="B3486" s="1" t="s">
        <v>2314</v>
      </c>
      <c r="C3486" s="1" t="s">
        <v>4047</v>
      </c>
      <c r="D3486" s="1" t="s">
        <v>5699</v>
      </c>
      <c r="E3486" s="1" t="s">
        <v>11</v>
      </c>
      <c r="F3486" s="1" t="s">
        <v>12</v>
      </c>
      <c r="G3486" s="1" t="s">
        <v>6054</v>
      </c>
      <c r="H3486" s="1">
        <v>100018559</v>
      </c>
      <c r="I3486" s="1">
        <v>4</v>
      </c>
      <c r="J3486" s="1" t="s">
        <v>5696</v>
      </c>
      <c r="K3486" s="1" t="s">
        <v>5697</v>
      </c>
      <c r="L3486" s="1" t="s">
        <v>44</v>
      </c>
      <c r="M3486" s="1" t="s">
        <v>9</v>
      </c>
    </row>
    <row r="3487" spans="1:13">
      <c r="A3487" s="1">
        <v>100018563</v>
      </c>
      <c r="B3487" s="1" t="s">
        <v>1126</v>
      </c>
      <c r="C3487" s="1" t="s">
        <v>1623</v>
      </c>
      <c r="D3487" s="1" t="s">
        <v>3955</v>
      </c>
      <c r="E3487" s="1" t="s">
        <v>27</v>
      </c>
      <c r="F3487" s="1" t="s">
        <v>18</v>
      </c>
      <c r="G3487" s="1" t="s">
        <v>6054</v>
      </c>
      <c r="H3487" s="1">
        <v>100017432</v>
      </c>
      <c r="I3487" s="1">
        <v>5</v>
      </c>
      <c r="J3487" s="1" t="s">
        <v>1946</v>
      </c>
      <c r="K3487" s="1" t="s">
        <v>1708</v>
      </c>
      <c r="L3487" s="1" t="s">
        <v>15</v>
      </c>
      <c r="M3487" s="1" t="s">
        <v>9</v>
      </c>
    </row>
    <row r="3488" spans="1:13">
      <c r="A3488" s="1">
        <v>100018566</v>
      </c>
      <c r="B3488" s="1" t="s">
        <v>6</v>
      </c>
      <c r="C3488" s="1" t="s">
        <v>83</v>
      </c>
      <c r="D3488" s="1" t="s">
        <v>5700</v>
      </c>
      <c r="E3488" s="1" t="s">
        <v>2</v>
      </c>
      <c r="F3488" s="1" t="s">
        <v>5701</v>
      </c>
      <c r="G3488" s="1" t="s">
        <v>6054</v>
      </c>
      <c r="H3488" s="1">
        <v>100017377</v>
      </c>
      <c r="I3488" s="1">
        <v>6</v>
      </c>
      <c r="J3488" s="1" t="s">
        <v>5702</v>
      </c>
      <c r="K3488" s="1" t="s">
        <v>7</v>
      </c>
      <c r="L3488" s="1" t="s">
        <v>8</v>
      </c>
      <c r="M3488" s="1" t="s">
        <v>9</v>
      </c>
    </row>
    <row r="3489" spans="1:13">
      <c r="A3489" s="1">
        <v>100018567</v>
      </c>
      <c r="B3489" s="1" t="s">
        <v>6</v>
      </c>
      <c r="C3489" s="1" t="s">
        <v>83</v>
      </c>
      <c r="D3489" s="1" t="s">
        <v>5703</v>
      </c>
      <c r="E3489" s="1" t="s">
        <v>2</v>
      </c>
      <c r="F3489" s="1" t="s">
        <v>5704</v>
      </c>
      <c r="G3489" s="1" t="s">
        <v>6054</v>
      </c>
      <c r="H3489" s="1">
        <v>100017377</v>
      </c>
      <c r="I3489" s="1">
        <v>6</v>
      </c>
      <c r="J3489" s="1" t="s">
        <v>5702</v>
      </c>
      <c r="K3489" s="1" t="s">
        <v>7</v>
      </c>
      <c r="L3489" s="1" t="s">
        <v>8</v>
      </c>
      <c r="M3489" s="1" t="s">
        <v>9</v>
      </c>
    </row>
    <row r="3490" spans="1:13">
      <c r="A3490" s="1">
        <v>100018572</v>
      </c>
      <c r="B3490" s="1" t="s">
        <v>587</v>
      </c>
      <c r="C3490" s="1" t="s">
        <v>1612</v>
      </c>
      <c r="D3490" s="1" t="s">
        <v>176</v>
      </c>
      <c r="E3490" s="1" t="s">
        <v>11</v>
      </c>
      <c r="F3490" s="1" t="s">
        <v>12</v>
      </c>
      <c r="G3490" s="1" t="s">
        <v>6053</v>
      </c>
      <c r="H3490" s="1">
        <v>100018572</v>
      </c>
      <c r="I3490" s="1">
        <v>1</v>
      </c>
      <c r="J3490" s="1" t="s">
        <v>5705</v>
      </c>
      <c r="K3490" s="1" t="s">
        <v>4730</v>
      </c>
      <c r="L3490" s="1" t="s">
        <v>32</v>
      </c>
      <c r="M3490" s="1" t="s">
        <v>9</v>
      </c>
    </row>
    <row r="3491" spans="1:13">
      <c r="A3491" s="1">
        <v>100018573</v>
      </c>
      <c r="B3491" s="1" t="s">
        <v>587</v>
      </c>
      <c r="C3491" s="1" t="s">
        <v>4630</v>
      </c>
      <c r="D3491" s="1" t="s">
        <v>5706</v>
      </c>
      <c r="E3491" s="1" t="s">
        <v>11</v>
      </c>
      <c r="F3491" s="1" t="s">
        <v>12</v>
      </c>
      <c r="G3491" s="1" t="s">
        <v>6053</v>
      </c>
      <c r="H3491" s="1">
        <v>100018573</v>
      </c>
      <c r="I3491" s="1">
        <v>1</v>
      </c>
      <c r="J3491" s="1" t="s">
        <v>5656</v>
      </c>
      <c r="K3491" s="1" t="s">
        <v>4740</v>
      </c>
      <c r="L3491" s="1" t="s">
        <v>39</v>
      </c>
      <c r="M3491" s="1" t="s">
        <v>9</v>
      </c>
    </row>
    <row r="3492" spans="1:13">
      <c r="A3492" s="1">
        <v>100018586</v>
      </c>
      <c r="B3492" s="1" t="s">
        <v>1138</v>
      </c>
      <c r="C3492" s="1" t="s">
        <v>3675</v>
      </c>
      <c r="D3492" s="1" t="s">
        <v>5499</v>
      </c>
      <c r="E3492" s="1" t="s">
        <v>5474</v>
      </c>
      <c r="F3492" s="1" t="s">
        <v>5475</v>
      </c>
      <c r="G3492" s="1" t="s">
        <v>6053</v>
      </c>
      <c r="H3492" s="1">
        <v>100018586</v>
      </c>
      <c r="I3492" s="1">
        <v>5</v>
      </c>
      <c r="J3492" s="1" t="s">
        <v>5707</v>
      </c>
      <c r="K3492" s="1" t="s">
        <v>3036</v>
      </c>
      <c r="L3492" s="1" t="s">
        <v>8</v>
      </c>
      <c r="M3492" s="1" t="s">
        <v>16</v>
      </c>
    </row>
    <row r="3493" spans="1:13">
      <c r="A3493" s="1">
        <v>100018587</v>
      </c>
      <c r="B3493" s="1" t="s">
        <v>1138</v>
      </c>
      <c r="C3493" s="1" t="s">
        <v>3675</v>
      </c>
      <c r="D3493" s="1" t="s">
        <v>5708</v>
      </c>
      <c r="E3493" s="1" t="s">
        <v>2</v>
      </c>
      <c r="F3493" s="1" t="s">
        <v>3</v>
      </c>
      <c r="G3493" s="1" t="s">
        <v>6054</v>
      </c>
      <c r="H3493" s="1">
        <v>100018586</v>
      </c>
      <c r="I3493" s="1">
        <v>5</v>
      </c>
      <c r="J3493" s="1" t="s">
        <v>5707</v>
      </c>
      <c r="K3493" s="1" t="s">
        <v>3036</v>
      </c>
      <c r="L3493" s="1" t="s">
        <v>8</v>
      </c>
      <c r="M3493" s="1" t="s">
        <v>16</v>
      </c>
    </row>
    <row r="3494" spans="1:13">
      <c r="A3494" s="1">
        <v>100018588</v>
      </c>
      <c r="B3494" s="1" t="s">
        <v>1138</v>
      </c>
      <c r="C3494" s="1" t="s">
        <v>3675</v>
      </c>
      <c r="D3494" s="1" t="s">
        <v>5709</v>
      </c>
      <c r="E3494" s="1" t="s">
        <v>2</v>
      </c>
      <c r="F3494" s="1" t="s">
        <v>183</v>
      </c>
      <c r="G3494" s="1" t="s">
        <v>6054</v>
      </c>
      <c r="H3494" s="1">
        <v>100018586</v>
      </c>
      <c r="I3494" s="1">
        <v>5</v>
      </c>
      <c r="J3494" s="1" t="s">
        <v>5707</v>
      </c>
      <c r="K3494" s="1" t="s">
        <v>3036</v>
      </c>
      <c r="L3494" s="1" t="s">
        <v>8</v>
      </c>
      <c r="M3494" s="1" t="s">
        <v>16</v>
      </c>
    </row>
    <row r="3495" spans="1:13">
      <c r="A3495" s="1">
        <v>100018589</v>
      </c>
      <c r="B3495" s="1" t="s">
        <v>1138</v>
      </c>
      <c r="C3495" s="1" t="s">
        <v>3675</v>
      </c>
      <c r="D3495" s="1" t="s">
        <v>5710</v>
      </c>
      <c r="E3495" s="1" t="s">
        <v>2</v>
      </c>
      <c r="F3495" s="1" t="s">
        <v>186</v>
      </c>
      <c r="G3495" s="1" t="s">
        <v>6054</v>
      </c>
      <c r="H3495" s="1">
        <v>100018586</v>
      </c>
      <c r="I3495" s="1">
        <v>5</v>
      </c>
      <c r="J3495" s="1" t="s">
        <v>5707</v>
      </c>
      <c r="K3495" s="1" t="s">
        <v>3036</v>
      </c>
      <c r="L3495" s="1" t="s">
        <v>8</v>
      </c>
      <c r="M3495" s="1" t="s">
        <v>16</v>
      </c>
    </row>
    <row r="3496" spans="1:13">
      <c r="A3496" s="1">
        <v>100018591</v>
      </c>
      <c r="B3496" s="1" t="s">
        <v>1138</v>
      </c>
      <c r="C3496" s="1" t="s">
        <v>3675</v>
      </c>
      <c r="D3496" s="1" t="s">
        <v>1458</v>
      </c>
      <c r="E3496" s="1" t="s">
        <v>2</v>
      </c>
      <c r="F3496" s="1" t="s">
        <v>277</v>
      </c>
      <c r="G3496" s="1" t="s">
        <v>6054</v>
      </c>
      <c r="H3496" s="1">
        <v>100018586</v>
      </c>
      <c r="I3496" s="1">
        <v>5</v>
      </c>
      <c r="J3496" s="1" t="s">
        <v>5707</v>
      </c>
      <c r="K3496" s="1" t="s">
        <v>3036</v>
      </c>
      <c r="L3496" s="1" t="s">
        <v>8</v>
      </c>
      <c r="M3496" s="1" t="s">
        <v>16</v>
      </c>
    </row>
    <row r="3497" spans="1:13">
      <c r="A3497" s="1">
        <v>100018597</v>
      </c>
      <c r="B3497" s="1" t="s">
        <v>1138</v>
      </c>
      <c r="C3497" s="1" t="s">
        <v>3128</v>
      </c>
      <c r="D3497" s="1" t="s">
        <v>5711</v>
      </c>
      <c r="E3497" s="1" t="s">
        <v>20</v>
      </c>
      <c r="F3497" s="1" t="s">
        <v>72</v>
      </c>
      <c r="G3497" s="1" t="s">
        <v>6054</v>
      </c>
      <c r="H3497" s="1">
        <v>100017473</v>
      </c>
      <c r="I3497" s="1">
        <v>3</v>
      </c>
      <c r="J3497" s="1" t="s">
        <v>3136</v>
      </c>
      <c r="K3497" s="1" t="s">
        <v>1837</v>
      </c>
      <c r="L3497" s="1" t="s">
        <v>39</v>
      </c>
      <c r="M3497" s="1" t="s">
        <v>9</v>
      </c>
    </row>
    <row r="3498" spans="1:13">
      <c r="A3498" s="1">
        <v>100018602</v>
      </c>
      <c r="B3498" s="1" t="s">
        <v>2314</v>
      </c>
      <c r="C3498" s="1" t="s">
        <v>4293</v>
      </c>
      <c r="D3498" s="1" t="s">
        <v>1451</v>
      </c>
      <c r="E3498" s="1" t="s">
        <v>2</v>
      </c>
      <c r="F3498" s="1" t="s">
        <v>1452</v>
      </c>
      <c r="G3498" s="1" t="s">
        <v>6054</v>
      </c>
      <c r="H3498" s="1">
        <v>100017510</v>
      </c>
      <c r="I3498" s="1">
        <v>4</v>
      </c>
      <c r="J3498" s="1" t="s">
        <v>4674</v>
      </c>
      <c r="K3498" s="1" t="s">
        <v>3750</v>
      </c>
      <c r="L3498" s="1" t="s">
        <v>8</v>
      </c>
      <c r="M3498" s="1" t="s">
        <v>9</v>
      </c>
    </row>
    <row r="3499" spans="1:13">
      <c r="A3499" s="1">
        <v>100018603</v>
      </c>
      <c r="B3499" s="1" t="s">
        <v>2314</v>
      </c>
      <c r="C3499" s="1" t="s">
        <v>4040</v>
      </c>
      <c r="D3499" s="1" t="s">
        <v>2517</v>
      </c>
      <c r="E3499" s="1" t="s">
        <v>2</v>
      </c>
      <c r="F3499" s="1" t="s">
        <v>673</v>
      </c>
      <c r="G3499" s="1" t="s">
        <v>6054</v>
      </c>
      <c r="H3499" s="1">
        <v>100017804</v>
      </c>
      <c r="I3499" s="1">
        <v>4</v>
      </c>
      <c r="J3499" s="1" t="s">
        <v>5559</v>
      </c>
      <c r="K3499" s="1" t="s">
        <v>3750</v>
      </c>
      <c r="L3499" s="1" t="s">
        <v>8</v>
      </c>
      <c r="M3499" s="1" t="s">
        <v>9</v>
      </c>
    </row>
    <row r="3500" spans="1:13">
      <c r="A3500" s="1">
        <v>100018605</v>
      </c>
      <c r="B3500" s="1" t="s">
        <v>2314</v>
      </c>
      <c r="C3500" s="1" t="s">
        <v>3984</v>
      </c>
      <c r="D3500" s="1" t="s">
        <v>3688</v>
      </c>
      <c r="E3500" s="1" t="s">
        <v>2</v>
      </c>
      <c r="F3500" s="1" t="s">
        <v>81</v>
      </c>
      <c r="G3500" s="1" t="s">
        <v>6054</v>
      </c>
      <c r="H3500" s="1">
        <v>100017494</v>
      </c>
      <c r="I3500" s="1">
        <v>6</v>
      </c>
      <c r="J3500" s="1" t="s">
        <v>5712</v>
      </c>
      <c r="K3500" s="1" t="s">
        <v>3750</v>
      </c>
      <c r="L3500" s="1" t="s">
        <v>8</v>
      </c>
      <c r="M3500" s="1" t="s">
        <v>339</v>
      </c>
    </row>
    <row r="3501" spans="1:13">
      <c r="A3501" s="1">
        <v>100018607</v>
      </c>
      <c r="B3501" s="1" t="s">
        <v>2314</v>
      </c>
      <c r="C3501" s="1" t="s">
        <v>4520</v>
      </c>
      <c r="D3501" s="1" t="s">
        <v>899</v>
      </c>
      <c r="E3501" s="1" t="s">
        <v>2</v>
      </c>
      <c r="F3501" s="1" t="s">
        <v>81</v>
      </c>
      <c r="G3501" s="1" t="s">
        <v>6054</v>
      </c>
      <c r="H3501" s="1">
        <v>100017520</v>
      </c>
      <c r="I3501" s="1">
        <v>6</v>
      </c>
      <c r="J3501" s="1" t="s">
        <v>5713</v>
      </c>
      <c r="K3501" s="1" t="s">
        <v>3750</v>
      </c>
      <c r="L3501" s="1" t="s">
        <v>8</v>
      </c>
      <c r="M3501" s="1" t="s">
        <v>339</v>
      </c>
    </row>
    <row r="3502" spans="1:13">
      <c r="A3502" s="1">
        <v>100018614</v>
      </c>
      <c r="B3502" s="1" t="s">
        <v>2344</v>
      </c>
      <c r="C3502" s="1" t="s">
        <v>2537</v>
      </c>
      <c r="D3502" s="1" t="s">
        <v>3742</v>
      </c>
      <c r="E3502" s="1" t="s">
        <v>11</v>
      </c>
      <c r="F3502" s="1" t="s">
        <v>12</v>
      </c>
      <c r="G3502" s="1" t="s">
        <v>6053</v>
      </c>
      <c r="H3502" s="1">
        <v>100018614</v>
      </c>
      <c r="I3502" s="1">
        <v>1</v>
      </c>
      <c r="J3502" s="1" t="s">
        <v>5714</v>
      </c>
      <c r="K3502" s="1" t="s">
        <v>5715</v>
      </c>
      <c r="L3502" s="1" t="s">
        <v>44</v>
      </c>
      <c r="M3502" s="1" t="s">
        <v>16</v>
      </c>
    </row>
    <row r="3503" spans="1:13">
      <c r="A3503" s="1">
        <v>100018619</v>
      </c>
      <c r="B3503" s="1" t="s">
        <v>2314</v>
      </c>
      <c r="C3503" s="1" t="s">
        <v>3916</v>
      </c>
      <c r="D3503" s="1" t="s">
        <v>252</v>
      </c>
      <c r="E3503" s="1" t="s">
        <v>11</v>
      </c>
      <c r="F3503" s="1" t="s">
        <v>12</v>
      </c>
      <c r="G3503" s="1" t="s">
        <v>6054</v>
      </c>
      <c r="H3503" s="1">
        <v>100012047</v>
      </c>
      <c r="I3503" s="1">
        <v>2</v>
      </c>
      <c r="J3503" s="1" t="s">
        <v>5716</v>
      </c>
      <c r="K3503" s="1" t="s">
        <v>3938</v>
      </c>
      <c r="L3503" s="1" t="s">
        <v>32</v>
      </c>
      <c r="M3503" s="1" t="s">
        <v>9</v>
      </c>
    </row>
    <row r="3504" spans="1:13">
      <c r="A3504" s="1">
        <v>100018620</v>
      </c>
      <c r="B3504" s="1" t="s">
        <v>2314</v>
      </c>
      <c r="C3504" s="1" t="s">
        <v>4047</v>
      </c>
      <c r="D3504" s="1" t="s">
        <v>97</v>
      </c>
      <c r="E3504" s="1" t="s">
        <v>96</v>
      </c>
      <c r="F3504" s="1" t="s">
        <v>97</v>
      </c>
      <c r="G3504" s="1" t="s">
        <v>6053</v>
      </c>
      <c r="H3504" s="1">
        <v>100018620</v>
      </c>
      <c r="I3504" s="1">
        <v>1</v>
      </c>
      <c r="J3504" s="1" t="s">
        <v>5717</v>
      </c>
      <c r="K3504" s="1" t="s">
        <v>3756</v>
      </c>
      <c r="L3504" s="1" t="s">
        <v>15</v>
      </c>
      <c r="M3504" s="1" t="s">
        <v>9</v>
      </c>
    </row>
    <row r="3505" spans="1:13">
      <c r="A3505" s="1">
        <v>100018624</v>
      </c>
      <c r="B3505" s="1" t="s">
        <v>587</v>
      </c>
      <c r="C3505" s="1" t="s">
        <v>4778</v>
      </c>
      <c r="D3505" s="1" t="s">
        <v>150</v>
      </c>
      <c r="E3505" s="1" t="s">
        <v>11</v>
      </c>
      <c r="F3505" s="1" t="s">
        <v>12</v>
      </c>
      <c r="G3505" s="1" t="s">
        <v>6053</v>
      </c>
      <c r="H3505" s="1">
        <v>100018624</v>
      </c>
      <c r="I3505" s="1">
        <v>1</v>
      </c>
      <c r="J3505" s="1" t="s">
        <v>5718</v>
      </c>
      <c r="K3505" s="1" t="s">
        <v>5719</v>
      </c>
      <c r="L3505" s="1" t="s">
        <v>44</v>
      </c>
      <c r="M3505" s="1" t="s">
        <v>9</v>
      </c>
    </row>
    <row r="3506" spans="1:13">
      <c r="A3506" s="1">
        <v>100018627</v>
      </c>
      <c r="B3506" s="1" t="s">
        <v>591</v>
      </c>
      <c r="C3506" s="1" t="s">
        <v>590</v>
      </c>
      <c r="D3506" s="1" t="s">
        <v>252</v>
      </c>
      <c r="E3506" s="1" t="s">
        <v>11</v>
      </c>
      <c r="F3506" s="1" t="s">
        <v>12</v>
      </c>
      <c r="G3506" s="1" t="s">
        <v>6054</v>
      </c>
      <c r="H3506" s="1">
        <v>100001731</v>
      </c>
      <c r="I3506" s="1">
        <v>2</v>
      </c>
      <c r="J3506" s="1" t="s">
        <v>5720</v>
      </c>
      <c r="K3506" s="1" t="s">
        <v>658</v>
      </c>
      <c r="L3506" s="1" t="s">
        <v>32</v>
      </c>
      <c r="M3506" s="1" t="s">
        <v>9</v>
      </c>
    </row>
    <row r="3507" spans="1:13">
      <c r="A3507" s="1">
        <v>100018630</v>
      </c>
      <c r="B3507" s="1" t="s">
        <v>591</v>
      </c>
      <c r="C3507" s="1" t="s">
        <v>726</v>
      </c>
      <c r="D3507" s="1" t="s">
        <v>5721</v>
      </c>
      <c r="E3507" s="1" t="s">
        <v>2</v>
      </c>
      <c r="F3507" s="1" t="s">
        <v>46</v>
      </c>
      <c r="G3507" s="1" t="s">
        <v>6054</v>
      </c>
      <c r="H3507" s="1">
        <v>100017396</v>
      </c>
      <c r="I3507" s="1">
        <v>4</v>
      </c>
      <c r="J3507" s="1" t="s">
        <v>797</v>
      </c>
      <c r="K3507" s="1" t="s">
        <v>595</v>
      </c>
      <c r="L3507" s="1" t="s">
        <v>8</v>
      </c>
      <c r="M3507" s="1" t="s">
        <v>9</v>
      </c>
    </row>
    <row r="3508" spans="1:13">
      <c r="A3508" s="1">
        <v>100018640</v>
      </c>
      <c r="B3508" s="1" t="s">
        <v>1138</v>
      </c>
      <c r="C3508" s="1" t="s">
        <v>3032</v>
      </c>
      <c r="D3508" s="1" t="s">
        <v>176</v>
      </c>
      <c r="E3508" s="1" t="s">
        <v>11</v>
      </c>
      <c r="F3508" s="1" t="s">
        <v>12</v>
      </c>
      <c r="G3508" s="1" t="s">
        <v>6053</v>
      </c>
      <c r="H3508" s="1">
        <v>100018640</v>
      </c>
      <c r="I3508" s="1">
        <v>1</v>
      </c>
      <c r="J3508" s="1" t="s">
        <v>5722</v>
      </c>
      <c r="K3508" s="1" t="s">
        <v>3038</v>
      </c>
      <c r="L3508" s="1" t="s">
        <v>32</v>
      </c>
      <c r="M3508" s="1" t="s">
        <v>9</v>
      </c>
    </row>
    <row r="3509" spans="1:13">
      <c r="A3509" s="1">
        <v>100018645</v>
      </c>
      <c r="B3509" s="1" t="s">
        <v>2314</v>
      </c>
      <c r="C3509" s="1" t="s">
        <v>3737</v>
      </c>
      <c r="D3509" s="1" t="s">
        <v>1460</v>
      </c>
      <c r="E3509" s="1" t="s">
        <v>2</v>
      </c>
      <c r="F3509" s="1" t="s">
        <v>46</v>
      </c>
      <c r="G3509" s="1" t="s">
        <v>6054</v>
      </c>
      <c r="H3509" s="1">
        <v>100017487</v>
      </c>
      <c r="I3509" s="1">
        <v>6</v>
      </c>
      <c r="J3509" s="1" t="s">
        <v>3875</v>
      </c>
      <c r="K3509" s="1" t="s">
        <v>3750</v>
      </c>
      <c r="L3509" s="1" t="s">
        <v>8</v>
      </c>
      <c r="M3509" s="1" t="s">
        <v>9</v>
      </c>
    </row>
    <row r="3510" spans="1:13">
      <c r="A3510" s="1">
        <v>100018655</v>
      </c>
      <c r="B3510" s="1" t="s">
        <v>6</v>
      </c>
      <c r="C3510" s="1" t="s">
        <v>5</v>
      </c>
      <c r="D3510" s="1" t="s">
        <v>5723</v>
      </c>
      <c r="E3510" s="1" t="s">
        <v>5474</v>
      </c>
      <c r="F3510" s="1" t="s">
        <v>5475</v>
      </c>
      <c r="G3510" s="1" t="s">
        <v>6053</v>
      </c>
      <c r="H3510" s="1">
        <v>100018655</v>
      </c>
      <c r="I3510" s="1">
        <v>3</v>
      </c>
      <c r="J3510" s="1" t="s">
        <v>5724</v>
      </c>
      <c r="K3510" s="1" t="s">
        <v>1079</v>
      </c>
      <c r="L3510" s="1" t="s">
        <v>39</v>
      </c>
      <c r="M3510" s="1" t="s">
        <v>16</v>
      </c>
    </row>
    <row r="3511" spans="1:13">
      <c r="A3511" s="1">
        <v>100018656</v>
      </c>
      <c r="B3511" s="1" t="s">
        <v>6</v>
      </c>
      <c r="C3511" s="1" t="s">
        <v>5</v>
      </c>
      <c r="D3511" s="1" t="s">
        <v>5725</v>
      </c>
      <c r="E3511" s="1" t="s">
        <v>11</v>
      </c>
      <c r="F3511" s="1" t="s">
        <v>12</v>
      </c>
      <c r="G3511" s="1" t="s">
        <v>6054</v>
      </c>
      <c r="H3511" s="1">
        <v>100018655</v>
      </c>
      <c r="I3511" s="1">
        <v>3</v>
      </c>
      <c r="J3511" s="1" t="s">
        <v>5724</v>
      </c>
      <c r="K3511" s="1" t="s">
        <v>1079</v>
      </c>
      <c r="L3511" s="1" t="s">
        <v>39</v>
      </c>
      <c r="M3511" s="1" t="s">
        <v>16</v>
      </c>
    </row>
    <row r="3512" spans="1:13">
      <c r="A3512" s="1">
        <v>100018658</v>
      </c>
      <c r="B3512" s="1" t="s">
        <v>6</v>
      </c>
      <c r="C3512" s="1" t="s">
        <v>5</v>
      </c>
      <c r="D3512" s="1" t="s">
        <v>5726</v>
      </c>
      <c r="E3512" s="1" t="s">
        <v>27</v>
      </c>
      <c r="F3512" s="1" t="s">
        <v>18</v>
      </c>
      <c r="G3512" s="1" t="s">
        <v>6054</v>
      </c>
      <c r="H3512" s="1">
        <v>100018655</v>
      </c>
      <c r="I3512" s="1">
        <v>3</v>
      </c>
      <c r="J3512" s="1" t="s">
        <v>5724</v>
      </c>
      <c r="K3512" s="1" t="s">
        <v>1079</v>
      </c>
      <c r="L3512" s="1" t="s">
        <v>39</v>
      </c>
      <c r="M3512" s="1" t="s">
        <v>16</v>
      </c>
    </row>
    <row r="3513" spans="1:13">
      <c r="A3513" s="1">
        <v>100018661</v>
      </c>
      <c r="B3513" s="1" t="s">
        <v>1138</v>
      </c>
      <c r="C3513" s="1" t="s">
        <v>3675</v>
      </c>
      <c r="D3513" s="1" t="s">
        <v>176</v>
      </c>
      <c r="E3513" s="1" t="s">
        <v>11</v>
      </c>
      <c r="F3513" s="1" t="s">
        <v>12</v>
      </c>
      <c r="G3513" s="1" t="s">
        <v>6053</v>
      </c>
      <c r="H3513" s="1">
        <v>100018661</v>
      </c>
      <c r="I3513" s="1">
        <v>1</v>
      </c>
      <c r="J3513" s="1" t="s">
        <v>5727</v>
      </c>
      <c r="K3513" s="1" t="s">
        <v>5728</v>
      </c>
      <c r="L3513" s="1" t="s">
        <v>32</v>
      </c>
      <c r="M3513" s="1" t="s">
        <v>9</v>
      </c>
    </row>
    <row r="3514" spans="1:13">
      <c r="A3514" s="1">
        <v>100018666</v>
      </c>
      <c r="B3514" s="1" t="s">
        <v>6</v>
      </c>
      <c r="C3514" s="1" t="s">
        <v>520</v>
      </c>
      <c r="D3514" s="1" t="s">
        <v>5475</v>
      </c>
      <c r="E3514" s="1" t="s">
        <v>5474</v>
      </c>
      <c r="F3514" s="1" t="s">
        <v>5475</v>
      </c>
      <c r="G3514" s="1" t="s">
        <v>6053</v>
      </c>
      <c r="H3514" s="1">
        <v>100018666</v>
      </c>
      <c r="I3514" s="1">
        <v>5</v>
      </c>
      <c r="J3514" s="1" t="s">
        <v>5729</v>
      </c>
      <c r="K3514" s="1" t="s">
        <v>14</v>
      </c>
      <c r="L3514" s="1" t="s">
        <v>15</v>
      </c>
      <c r="M3514" s="1" t="s">
        <v>9</v>
      </c>
    </row>
    <row r="3515" spans="1:13">
      <c r="A3515" s="1">
        <v>100018667</v>
      </c>
      <c r="B3515" s="1" t="s">
        <v>6</v>
      </c>
      <c r="C3515" s="1" t="s">
        <v>520</v>
      </c>
      <c r="D3515" s="1" t="s">
        <v>5730</v>
      </c>
      <c r="E3515" s="1" t="s">
        <v>20</v>
      </c>
      <c r="F3515" s="1" t="s">
        <v>72</v>
      </c>
      <c r="G3515" s="1" t="s">
        <v>6054</v>
      </c>
      <c r="H3515" s="1">
        <v>100018666</v>
      </c>
      <c r="I3515" s="1">
        <v>5</v>
      </c>
      <c r="J3515" s="1" t="s">
        <v>5729</v>
      </c>
      <c r="K3515" s="1" t="s">
        <v>14</v>
      </c>
      <c r="L3515" s="1" t="s">
        <v>15</v>
      </c>
      <c r="M3515" s="1" t="s">
        <v>9</v>
      </c>
    </row>
    <row r="3516" spans="1:13">
      <c r="A3516" s="1">
        <v>100018668</v>
      </c>
      <c r="B3516" s="1" t="s">
        <v>6</v>
      </c>
      <c r="C3516" s="1" t="s">
        <v>520</v>
      </c>
      <c r="D3516" s="1" t="s">
        <v>1272</v>
      </c>
      <c r="E3516" s="1" t="s">
        <v>11</v>
      </c>
      <c r="F3516" s="1" t="s">
        <v>12</v>
      </c>
      <c r="G3516" s="1" t="s">
        <v>6054</v>
      </c>
      <c r="H3516" s="1">
        <v>100018666</v>
      </c>
      <c r="I3516" s="1">
        <v>5</v>
      </c>
      <c r="J3516" s="1" t="s">
        <v>5729</v>
      </c>
      <c r="K3516" s="1" t="s">
        <v>14</v>
      </c>
      <c r="L3516" s="1" t="s">
        <v>15</v>
      </c>
      <c r="M3516" s="1" t="s">
        <v>9</v>
      </c>
    </row>
    <row r="3517" spans="1:13">
      <c r="A3517" s="1">
        <v>100018674</v>
      </c>
      <c r="B3517" s="1" t="s">
        <v>6</v>
      </c>
      <c r="C3517" s="1" t="s">
        <v>520</v>
      </c>
      <c r="D3517" s="1" t="s">
        <v>494</v>
      </c>
      <c r="E3517" s="1" t="s">
        <v>11</v>
      </c>
      <c r="F3517" s="1" t="s">
        <v>12</v>
      </c>
      <c r="G3517" s="1" t="s">
        <v>6054</v>
      </c>
      <c r="H3517" s="1">
        <v>100018666</v>
      </c>
      <c r="I3517" s="1">
        <v>5</v>
      </c>
      <c r="J3517" s="1" t="s">
        <v>5731</v>
      </c>
      <c r="K3517" s="1" t="s">
        <v>14</v>
      </c>
      <c r="L3517" s="1" t="s">
        <v>15</v>
      </c>
      <c r="M3517" s="1" t="s">
        <v>9</v>
      </c>
    </row>
    <row r="3518" spans="1:13">
      <c r="A3518" s="1">
        <v>100018677</v>
      </c>
      <c r="B3518" s="1" t="s">
        <v>6</v>
      </c>
      <c r="C3518" s="1" t="s">
        <v>520</v>
      </c>
      <c r="D3518" s="1" t="s">
        <v>494</v>
      </c>
      <c r="E3518" s="1" t="s">
        <v>11</v>
      </c>
      <c r="F3518" s="1" t="s">
        <v>12</v>
      </c>
      <c r="G3518" s="1" t="s">
        <v>6054</v>
      </c>
      <c r="H3518" s="1">
        <v>100018666</v>
      </c>
      <c r="I3518" s="1">
        <v>5</v>
      </c>
      <c r="J3518" s="1" t="s">
        <v>5732</v>
      </c>
      <c r="K3518" s="1" t="s">
        <v>14</v>
      </c>
      <c r="L3518" s="1" t="s">
        <v>15</v>
      </c>
      <c r="M3518" s="1" t="s">
        <v>9</v>
      </c>
    </row>
    <row r="3519" spans="1:13">
      <c r="A3519" s="1">
        <v>100018682</v>
      </c>
      <c r="B3519" s="1" t="s">
        <v>6</v>
      </c>
      <c r="C3519" s="1" t="s">
        <v>242</v>
      </c>
      <c r="D3519" s="1" t="s">
        <v>5733</v>
      </c>
      <c r="E3519" s="1" t="s">
        <v>11</v>
      </c>
      <c r="F3519" s="1" t="s">
        <v>12</v>
      </c>
      <c r="G3519" s="1" t="s">
        <v>6054</v>
      </c>
      <c r="H3519" s="1">
        <v>100011389</v>
      </c>
      <c r="I3519" s="1">
        <v>5</v>
      </c>
      <c r="J3519" s="1" t="s">
        <v>5734</v>
      </c>
      <c r="K3519" s="1" t="s">
        <v>243</v>
      </c>
      <c r="L3519" s="1" t="s">
        <v>44</v>
      </c>
      <c r="M3519" s="1" t="s">
        <v>9</v>
      </c>
    </row>
    <row r="3520" spans="1:13">
      <c r="A3520" s="1">
        <v>100018691</v>
      </c>
      <c r="B3520" s="1" t="s">
        <v>1158</v>
      </c>
      <c r="C3520" s="1" t="s">
        <v>1377</v>
      </c>
      <c r="D3520" s="1" t="s">
        <v>167</v>
      </c>
      <c r="E3520" s="1" t="s">
        <v>20</v>
      </c>
      <c r="F3520" s="1" t="s">
        <v>167</v>
      </c>
      <c r="G3520" s="1" t="s">
        <v>6053</v>
      </c>
      <c r="H3520" s="1">
        <v>100018691</v>
      </c>
      <c r="I3520" s="1">
        <v>1</v>
      </c>
      <c r="J3520" s="1" t="s">
        <v>5735</v>
      </c>
      <c r="K3520" s="1" t="s">
        <v>1161</v>
      </c>
      <c r="L3520" s="1" t="s">
        <v>15</v>
      </c>
      <c r="M3520" s="1" t="s">
        <v>9</v>
      </c>
    </row>
    <row r="3521" spans="1:13">
      <c r="A3521" s="1">
        <v>100018692</v>
      </c>
      <c r="B3521" s="1" t="s">
        <v>1158</v>
      </c>
      <c r="C3521" s="1" t="s">
        <v>1157</v>
      </c>
      <c r="D3521" s="1" t="s">
        <v>5736</v>
      </c>
      <c r="E3521" s="1" t="s">
        <v>20</v>
      </c>
      <c r="F3521" s="1" t="s">
        <v>72</v>
      </c>
      <c r="G3521" s="1" t="s">
        <v>6053</v>
      </c>
      <c r="H3521" s="1">
        <v>100018692</v>
      </c>
      <c r="I3521" s="1">
        <v>1</v>
      </c>
      <c r="J3521" s="1" t="s">
        <v>5737</v>
      </c>
      <c r="K3521" s="1" t="s">
        <v>1532</v>
      </c>
      <c r="L3521" s="1" t="s">
        <v>39</v>
      </c>
      <c r="M3521" s="1" t="s">
        <v>16</v>
      </c>
    </row>
    <row r="3522" spans="1:13">
      <c r="A3522" s="1">
        <v>100018693</v>
      </c>
      <c r="B3522" s="1" t="s">
        <v>1158</v>
      </c>
      <c r="C3522" s="1" t="s">
        <v>1377</v>
      </c>
      <c r="D3522" s="1" t="s">
        <v>72</v>
      </c>
      <c r="E3522" s="1" t="s">
        <v>20</v>
      </c>
      <c r="F3522" s="1" t="s">
        <v>72</v>
      </c>
      <c r="G3522" s="1" t="s">
        <v>6053</v>
      </c>
      <c r="H3522" s="1">
        <v>100018693</v>
      </c>
      <c r="I3522" s="1">
        <v>1</v>
      </c>
      <c r="J3522" s="1" t="s">
        <v>5738</v>
      </c>
      <c r="K3522" s="1" t="s">
        <v>1161</v>
      </c>
      <c r="L3522" s="1" t="s">
        <v>15</v>
      </c>
      <c r="M3522" s="1" t="s">
        <v>9</v>
      </c>
    </row>
    <row r="3523" spans="1:13">
      <c r="A3523" s="1">
        <v>100018694</v>
      </c>
      <c r="B3523" s="1" t="s">
        <v>1158</v>
      </c>
      <c r="C3523" s="1" t="s">
        <v>1470</v>
      </c>
      <c r="D3523" s="1" t="s">
        <v>5475</v>
      </c>
      <c r="E3523" s="1" t="s">
        <v>5474</v>
      </c>
      <c r="F3523" s="1" t="s">
        <v>5475</v>
      </c>
      <c r="G3523" s="1" t="s">
        <v>6053</v>
      </c>
      <c r="H3523" s="1">
        <v>100018694</v>
      </c>
      <c r="I3523" s="1">
        <v>3</v>
      </c>
      <c r="J3523" s="1" t="s">
        <v>5739</v>
      </c>
      <c r="K3523" s="1" t="s">
        <v>1161</v>
      </c>
      <c r="L3523" s="1" t="s">
        <v>15</v>
      </c>
      <c r="M3523" s="1" t="s">
        <v>9</v>
      </c>
    </row>
    <row r="3524" spans="1:13">
      <c r="A3524" s="1">
        <v>100018695</v>
      </c>
      <c r="B3524" s="1" t="s">
        <v>1158</v>
      </c>
      <c r="C3524" s="1" t="s">
        <v>1470</v>
      </c>
      <c r="D3524" s="1" t="s">
        <v>5740</v>
      </c>
      <c r="E3524" s="1" t="s">
        <v>20</v>
      </c>
      <c r="F3524" s="1" t="s">
        <v>72</v>
      </c>
      <c r="G3524" s="1" t="s">
        <v>6054</v>
      </c>
      <c r="H3524" s="1">
        <v>100018694</v>
      </c>
      <c r="I3524" s="1">
        <v>3</v>
      </c>
      <c r="J3524" s="1" t="s">
        <v>5739</v>
      </c>
      <c r="K3524" s="1" t="s">
        <v>1161</v>
      </c>
      <c r="L3524" s="1" t="s">
        <v>15</v>
      </c>
      <c r="M3524" s="1" t="s">
        <v>9</v>
      </c>
    </row>
    <row r="3525" spans="1:13">
      <c r="A3525" s="1">
        <v>100018696</v>
      </c>
      <c r="B3525" s="1" t="s">
        <v>1158</v>
      </c>
      <c r="C3525" s="1" t="s">
        <v>1470</v>
      </c>
      <c r="D3525" s="1" t="s">
        <v>3213</v>
      </c>
      <c r="E3525" s="1" t="s">
        <v>20</v>
      </c>
      <c r="F3525" s="1" t="s">
        <v>72</v>
      </c>
      <c r="G3525" s="1" t="s">
        <v>6054</v>
      </c>
      <c r="H3525" s="1">
        <v>100018694</v>
      </c>
      <c r="I3525" s="1">
        <v>3</v>
      </c>
      <c r="J3525" s="1" t="s">
        <v>5739</v>
      </c>
      <c r="K3525" s="1" t="s">
        <v>1161</v>
      </c>
      <c r="L3525" s="1" t="s">
        <v>15</v>
      </c>
      <c r="M3525" s="1" t="s">
        <v>9</v>
      </c>
    </row>
    <row r="3526" spans="1:13">
      <c r="A3526" s="1">
        <v>100018711</v>
      </c>
      <c r="B3526" s="1" t="s">
        <v>6</v>
      </c>
      <c r="C3526" s="1" t="s">
        <v>5</v>
      </c>
      <c r="D3526" s="1" t="s">
        <v>176</v>
      </c>
      <c r="E3526" s="1" t="s">
        <v>11</v>
      </c>
      <c r="F3526" s="1" t="s">
        <v>12</v>
      </c>
      <c r="G3526" s="1" t="s">
        <v>6053</v>
      </c>
      <c r="H3526" s="1">
        <v>100018711</v>
      </c>
      <c r="I3526" s="1">
        <v>1</v>
      </c>
      <c r="J3526" s="1" t="s">
        <v>5741</v>
      </c>
      <c r="K3526" s="1" t="s">
        <v>31</v>
      </c>
      <c r="L3526" s="1" t="s">
        <v>32</v>
      </c>
      <c r="M3526" s="1" t="s">
        <v>9</v>
      </c>
    </row>
    <row r="3527" spans="1:13">
      <c r="A3527" s="1">
        <v>100018737</v>
      </c>
      <c r="B3527" s="1" t="s">
        <v>2314</v>
      </c>
      <c r="C3527" s="1" t="s">
        <v>4389</v>
      </c>
      <c r="D3527" s="1" t="s">
        <v>252</v>
      </c>
      <c r="E3527" s="1" t="s">
        <v>11</v>
      </c>
      <c r="F3527" s="1" t="s">
        <v>12</v>
      </c>
      <c r="G3527" s="1" t="s">
        <v>6054</v>
      </c>
      <c r="H3527" s="1">
        <v>100013530</v>
      </c>
      <c r="I3527" s="1">
        <v>2</v>
      </c>
      <c r="J3527" s="1" t="s">
        <v>5742</v>
      </c>
      <c r="K3527" s="1" t="s">
        <v>4435</v>
      </c>
      <c r="L3527" s="1" t="s">
        <v>32</v>
      </c>
      <c r="M3527" s="1" t="s">
        <v>9</v>
      </c>
    </row>
    <row r="3528" spans="1:13">
      <c r="A3528" s="1">
        <v>100018744</v>
      </c>
      <c r="B3528" s="1" t="s">
        <v>1126</v>
      </c>
      <c r="C3528" s="1" t="s">
        <v>1662</v>
      </c>
      <c r="D3528" s="1" t="s">
        <v>686</v>
      </c>
      <c r="E3528" s="1" t="s">
        <v>2</v>
      </c>
      <c r="F3528" s="1" t="s">
        <v>46</v>
      </c>
      <c r="G3528" s="1" t="s">
        <v>6053</v>
      </c>
      <c r="H3528" s="1">
        <v>100018744</v>
      </c>
      <c r="I3528" s="1">
        <v>1</v>
      </c>
      <c r="J3528" s="1" t="s">
        <v>5743</v>
      </c>
      <c r="K3528" s="1" t="s">
        <v>1710</v>
      </c>
      <c r="L3528" s="1" t="s">
        <v>8</v>
      </c>
      <c r="M3528" s="1" t="s">
        <v>9</v>
      </c>
    </row>
    <row r="3529" spans="1:13">
      <c r="A3529" s="1">
        <v>100018755</v>
      </c>
      <c r="B3529" s="1" t="s">
        <v>2344</v>
      </c>
      <c r="C3529" s="1" t="s">
        <v>2826</v>
      </c>
      <c r="D3529" s="1" t="s">
        <v>5475</v>
      </c>
      <c r="E3529" s="1" t="s">
        <v>5474</v>
      </c>
      <c r="F3529" s="1" t="s">
        <v>5475</v>
      </c>
      <c r="G3529" s="1" t="s">
        <v>6053</v>
      </c>
      <c r="H3529" s="1">
        <v>100018755</v>
      </c>
      <c r="I3529" s="1">
        <v>2</v>
      </c>
      <c r="J3529" s="1" t="s">
        <v>5744</v>
      </c>
      <c r="K3529" s="1" t="s">
        <v>5745</v>
      </c>
      <c r="L3529" s="1" t="s">
        <v>32</v>
      </c>
      <c r="M3529" s="1" t="s">
        <v>69</v>
      </c>
    </row>
    <row r="3530" spans="1:13">
      <c r="A3530" s="1">
        <v>100018756</v>
      </c>
      <c r="B3530" s="1" t="s">
        <v>2344</v>
      </c>
      <c r="C3530" s="1" t="s">
        <v>2826</v>
      </c>
      <c r="D3530" s="1" t="s">
        <v>5746</v>
      </c>
      <c r="E3530" s="1" t="s">
        <v>11</v>
      </c>
      <c r="F3530" s="1" t="s">
        <v>12</v>
      </c>
      <c r="G3530" s="1" t="s">
        <v>6054</v>
      </c>
      <c r="H3530" s="1">
        <v>100018755</v>
      </c>
      <c r="I3530" s="1">
        <v>2</v>
      </c>
      <c r="J3530" s="1" t="s">
        <v>5744</v>
      </c>
      <c r="K3530" s="1" t="s">
        <v>5745</v>
      </c>
      <c r="L3530" s="1" t="s">
        <v>32</v>
      </c>
      <c r="M3530" s="1" t="s">
        <v>69</v>
      </c>
    </row>
    <row r="3531" spans="1:13">
      <c r="A3531" s="1">
        <v>100018766</v>
      </c>
      <c r="B3531" s="1" t="s">
        <v>1126</v>
      </c>
      <c r="C3531" s="1" t="s">
        <v>1702</v>
      </c>
      <c r="D3531" s="1" t="s">
        <v>176</v>
      </c>
      <c r="E3531" s="1" t="s">
        <v>11</v>
      </c>
      <c r="F3531" s="1" t="s">
        <v>12</v>
      </c>
      <c r="G3531" s="1" t="s">
        <v>6053</v>
      </c>
      <c r="H3531" s="1">
        <v>100018766</v>
      </c>
      <c r="I3531" s="1">
        <v>1</v>
      </c>
      <c r="J3531" s="1" t="s">
        <v>5747</v>
      </c>
      <c r="K3531" s="1" t="s">
        <v>5748</v>
      </c>
      <c r="L3531" s="1" t="s">
        <v>32</v>
      </c>
      <c r="M3531" s="1" t="s">
        <v>9</v>
      </c>
    </row>
    <row r="3532" spans="1:13">
      <c r="A3532" s="1">
        <v>100018780</v>
      </c>
      <c r="B3532" s="1" t="s">
        <v>587</v>
      </c>
      <c r="C3532" s="1" t="s">
        <v>1612</v>
      </c>
      <c r="D3532" s="1" t="s">
        <v>5749</v>
      </c>
      <c r="E3532" s="1" t="s">
        <v>2</v>
      </c>
      <c r="F3532" s="1" t="s">
        <v>673</v>
      </c>
      <c r="G3532" s="1" t="s">
        <v>6054</v>
      </c>
      <c r="H3532" s="1">
        <v>100017523</v>
      </c>
      <c r="I3532" s="1">
        <v>9</v>
      </c>
      <c r="J3532" s="1" t="s">
        <v>5396</v>
      </c>
      <c r="K3532" s="1" t="s">
        <v>4700</v>
      </c>
      <c r="L3532" s="1" t="s">
        <v>8</v>
      </c>
      <c r="M3532" s="1" t="s">
        <v>9</v>
      </c>
    </row>
    <row r="3533" spans="1:13">
      <c r="A3533" s="1">
        <v>100018785</v>
      </c>
      <c r="B3533" s="1" t="s">
        <v>591</v>
      </c>
      <c r="C3533" s="1" t="s">
        <v>828</v>
      </c>
      <c r="D3533" s="1" t="s">
        <v>898</v>
      </c>
      <c r="E3533" s="1" t="s">
        <v>2</v>
      </c>
      <c r="F3533" s="1" t="s">
        <v>5750</v>
      </c>
      <c r="G3533" s="1" t="s">
        <v>6054</v>
      </c>
      <c r="H3533" s="1">
        <v>100017398</v>
      </c>
      <c r="I3533" s="1">
        <v>5</v>
      </c>
      <c r="J3533" s="1" t="s">
        <v>5751</v>
      </c>
      <c r="K3533" s="1" t="s">
        <v>595</v>
      </c>
      <c r="L3533" s="1" t="s">
        <v>8</v>
      </c>
      <c r="M3533" s="1" t="s">
        <v>69</v>
      </c>
    </row>
    <row r="3534" spans="1:13">
      <c r="A3534" s="1">
        <v>100018796</v>
      </c>
      <c r="B3534" s="1" t="s">
        <v>587</v>
      </c>
      <c r="C3534" s="1" t="s">
        <v>4696</v>
      </c>
      <c r="D3534" s="1" t="s">
        <v>12</v>
      </c>
      <c r="E3534" s="1" t="s">
        <v>11</v>
      </c>
      <c r="F3534" s="1" t="s">
        <v>407</v>
      </c>
      <c r="G3534" s="1" t="s">
        <v>6053</v>
      </c>
      <c r="H3534" s="1">
        <v>100018796</v>
      </c>
      <c r="I3534" s="1">
        <v>1</v>
      </c>
      <c r="J3534" s="1" t="s">
        <v>4719</v>
      </c>
      <c r="K3534" s="1" t="s">
        <v>4700</v>
      </c>
      <c r="L3534" s="1" t="s">
        <v>8</v>
      </c>
      <c r="M3534" s="1" t="s">
        <v>9</v>
      </c>
    </row>
    <row r="3535" spans="1:13">
      <c r="A3535" s="1">
        <v>100018797</v>
      </c>
      <c r="B3535" s="1" t="s">
        <v>1138</v>
      </c>
      <c r="C3535" s="1" t="s">
        <v>3155</v>
      </c>
      <c r="D3535" s="1" t="s">
        <v>5752</v>
      </c>
      <c r="E3535" s="1" t="s">
        <v>5474</v>
      </c>
      <c r="F3535" s="1" t="s">
        <v>5475</v>
      </c>
      <c r="G3535" s="1" t="s">
        <v>6053</v>
      </c>
      <c r="H3535" s="1">
        <v>100018797</v>
      </c>
      <c r="I3535" s="1">
        <v>3</v>
      </c>
      <c r="J3535" s="1" t="s">
        <v>5753</v>
      </c>
      <c r="K3535" s="1" t="s">
        <v>5754</v>
      </c>
      <c r="L3535" s="1" t="s">
        <v>44</v>
      </c>
      <c r="M3535" s="1" t="s">
        <v>9</v>
      </c>
    </row>
    <row r="3536" spans="1:13">
      <c r="A3536" s="1">
        <v>100018798</v>
      </c>
      <c r="B3536" s="1" t="s">
        <v>1138</v>
      </c>
      <c r="C3536" s="1" t="s">
        <v>3155</v>
      </c>
      <c r="D3536" s="1" t="s">
        <v>5755</v>
      </c>
      <c r="E3536" s="1" t="s">
        <v>27</v>
      </c>
      <c r="F3536" s="1" t="s">
        <v>18</v>
      </c>
      <c r="G3536" s="1" t="s">
        <v>6054</v>
      </c>
      <c r="H3536" s="1">
        <v>100018797</v>
      </c>
      <c r="I3536" s="1">
        <v>3</v>
      </c>
      <c r="J3536" s="1" t="s">
        <v>5753</v>
      </c>
      <c r="K3536" s="1" t="s">
        <v>5754</v>
      </c>
      <c r="L3536" s="1" t="s">
        <v>44</v>
      </c>
      <c r="M3536" s="1" t="s">
        <v>9</v>
      </c>
    </row>
    <row r="3537" spans="1:13">
      <c r="A3537" s="1">
        <v>100018799</v>
      </c>
      <c r="B3537" s="1" t="s">
        <v>1138</v>
      </c>
      <c r="C3537" s="1" t="s">
        <v>3155</v>
      </c>
      <c r="D3537" s="1" t="s">
        <v>5756</v>
      </c>
      <c r="E3537" s="1" t="s">
        <v>20</v>
      </c>
      <c r="F3537" s="1" t="s">
        <v>72</v>
      </c>
      <c r="G3537" s="1" t="s">
        <v>6054</v>
      </c>
      <c r="H3537" s="1">
        <v>100018797</v>
      </c>
      <c r="I3537" s="1">
        <v>3</v>
      </c>
      <c r="J3537" s="1" t="s">
        <v>5753</v>
      </c>
      <c r="K3537" s="1" t="s">
        <v>5754</v>
      </c>
      <c r="L3537" s="1" t="s">
        <v>44</v>
      </c>
      <c r="M3537" s="1" t="s">
        <v>9</v>
      </c>
    </row>
    <row r="3538" spans="1:13">
      <c r="A3538" s="1">
        <v>100018802</v>
      </c>
      <c r="B3538" s="1" t="s">
        <v>2314</v>
      </c>
      <c r="C3538" s="1" t="s">
        <v>4475</v>
      </c>
      <c r="D3538" s="1" t="s">
        <v>5475</v>
      </c>
      <c r="E3538" s="1" t="s">
        <v>5474</v>
      </c>
      <c r="F3538" s="1" t="s">
        <v>5475</v>
      </c>
      <c r="G3538" s="1" t="s">
        <v>6053</v>
      </c>
      <c r="H3538" s="1">
        <v>100018802</v>
      </c>
      <c r="I3538" s="1">
        <v>3</v>
      </c>
      <c r="J3538" s="1" t="s">
        <v>5757</v>
      </c>
      <c r="K3538" s="1" t="s">
        <v>5758</v>
      </c>
      <c r="L3538" s="1" t="s">
        <v>32</v>
      </c>
      <c r="M3538" s="1" t="s">
        <v>9</v>
      </c>
    </row>
    <row r="3539" spans="1:13">
      <c r="A3539" s="1">
        <v>100018812</v>
      </c>
      <c r="B3539" s="1" t="s">
        <v>2314</v>
      </c>
      <c r="C3539" s="1" t="s">
        <v>3916</v>
      </c>
      <c r="D3539" s="1" t="s">
        <v>5475</v>
      </c>
      <c r="E3539" s="1" t="s">
        <v>5474</v>
      </c>
      <c r="F3539" s="1" t="s">
        <v>5475</v>
      </c>
      <c r="G3539" s="1" t="s">
        <v>6053</v>
      </c>
      <c r="H3539" s="1">
        <v>100018812</v>
      </c>
      <c r="I3539" s="1">
        <v>5</v>
      </c>
      <c r="J3539" s="1" t="s">
        <v>5759</v>
      </c>
      <c r="K3539" s="1" t="s">
        <v>3750</v>
      </c>
      <c r="L3539" s="1" t="s">
        <v>8</v>
      </c>
      <c r="M3539" s="1" t="s">
        <v>16</v>
      </c>
    </row>
    <row r="3540" spans="1:13">
      <c r="A3540" s="1">
        <v>100018814</v>
      </c>
      <c r="B3540" s="1" t="s">
        <v>2314</v>
      </c>
      <c r="C3540" s="1" t="s">
        <v>4475</v>
      </c>
      <c r="D3540" s="1" t="s">
        <v>1272</v>
      </c>
      <c r="E3540" s="1" t="s">
        <v>11</v>
      </c>
      <c r="F3540" s="1" t="s">
        <v>12</v>
      </c>
      <c r="G3540" s="1" t="s">
        <v>6054</v>
      </c>
      <c r="H3540" s="1">
        <v>100018802</v>
      </c>
      <c r="I3540" s="1">
        <v>3</v>
      </c>
      <c r="J3540" s="1" t="s">
        <v>5760</v>
      </c>
      <c r="K3540" s="1" t="s">
        <v>5758</v>
      </c>
      <c r="L3540" s="1" t="s">
        <v>32</v>
      </c>
      <c r="M3540" s="1" t="s">
        <v>9</v>
      </c>
    </row>
    <row r="3541" spans="1:13">
      <c r="A3541" s="1">
        <v>100018816</v>
      </c>
      <c r="B3541" s="1" t="s">
        <v>2314</v>
      </c>
      <c r="C3541" s="1" t="s">
        <v>4047</v>
      </c>
      <c r="D3541" s="1" t="s">
        <v>5475</v>
      </c>
      <c r="E3541" s="1" t="s">
        <v>5474</v>
      </c>
      <c r="F3541" s="1" t="s">
        <v>5475</v>
      </c>
      <c r="G3541" s="1" t="s">
        <v>6053</v>
      </c>
      <c r="H3541" s="1">
        <v>100018816</v>
      </c>
      <c r="I3541" s="1">
        <v>4</v>
      </c>
      <c r="J3541" s="1" t="s">
        <v>5761</v>
      </c>
      <c r="K3541" s="1" t="s">
        <v>3750</v>
      </c>
      <c r="L3541" s="1" t="s">
        <v>8</v>
      </c>
      <c r="M3541" s="1" t="s">
        <v>9</v>
      </c>
    </row>
    <row r="3542" spans="1:13">
      <c r="A3542" s="1">
        <v>100018817</v>
      </c>
      <c r="B3542" s="1" t="s">
        <v>2314</v>
      </c>
      <c r="C3542" s="1" t="s">
        <v>4475</v>
      </c>
      <c r="D3542" s="1" t="s">
        <v>3955</v>
      </c>
      <c r="E3542" s="1" t="s">
        <v>27</v>
      </c>
      <c r="F3542" s="1" t="s">
        <v>18</v>
      </c>
      <c r="G3542" s="1" t="s">
        <v>6054</v>
      </c>
      <c r="H3542" s="1">
        <v>100018802</v>
      </c>
      <c r="I3542" s="1">
        <v>3</v>
      </c>
      <c r="J3542" s="1" t="s">
        <v>5757</v>
      </c>
      <c r="K3542" s="1" t="s">
        <v>5758</v>
      </c>
      <c r="L3542" s="1" t="s">
        <v>32</v>
      </c>
      <c r="M3542" s="1" t="s">
        <v>9</v>
      </c>
    </row>
    <row r="3543" spans="1:13">
      <c r="A3543" s="1">
        <v>100018822</v>
      </c>
      <c r="B3543" s="1" t="s">
        <v>2314</v>
      </c>
      <c r="C3543" s="1" t="s">
        <v>4047</v>
      </c>
      <c r="D3543" s="1" t="s">
        <v>898</v>
      </c>
      <c r="E3543" s="1" t="s">
        <v>2</v>
      </c>
      <c r="F3543" s="1" t="s">
        <v>46</v>
      </c>
      <c r="G3543" s="1" t="s">
        <v>6054</v>
      </c>
      <c r="H3543" s="1">
        <v>100018816</v>
      </c>
      <c r="I3543" s="1">
        <v>4</v>
      </c>
      <c r="J3543" s="1" t="s">
        <v>5761</v>
      </c>
      <c r="K3543" s="1" t="s">
        <v>3750</v>
      </c>
      <c r="L3543" s="1" t="s">
        <v>8</v>
      </c>
      <c r="M3543" s="1" t="s">
        <v>9</v>
      </c>
    </row>
    <row r="3544" spans="1:13">
      <c r="A3544" s="1">
        <v>100018823</v>
      </c>
      <c r="B3544" s="1" t="s">
        <v>2314</v>
      </c>
      <c r="C3544" s="1" t="s">
        <v>4047</v>
      </c>
      <c r="D3544" s="1" t="s">
        <v>841</v>
      </c>
      <c r="E3544" s="1" t="s">
        <v>2</v>
      </c>
      <c r="F3544" s="1" t="s">
        <v>277</v>
      </c>
      <c r="G3544" s="1" t="s">
        <v>6054</v>
      </c>
      <c r="H3544" s="1">
        <v>100018816</v>
      </c>
      <c r="I3544" s="1">
        <v>4</v>
      </c>
      <c r="J3544" s="1" t="s">
        <v>5761</v>
      </c>
      <c r="K3544" s="1" t="s">
        <v>3750</v>
      </c>
      <c r="L3544" s="1" t="s">
        <v>8</v>
      </c>
      <c r="M3544" s="1" t="s">
        <v>9</v>
      </c>
    </row>
    <row r="3545" spans="1:13">
      <c r="A3545" s="1">
        <v>100018824</v>
      </c>
      <c r="B3545" s="1" t="s">
        <v>2314</v>
      </c>
      <c r="C3545" s="1" t="s">
        <v>4047</v>
      </c>
      <c r="D3545" s="1" t="s">
        <v>494</v>
      </c>
      <c r="E3545" s="1" t="s">
        <v>2</v>
      </c>
      <c r="F3545" s="1" t="s">
        <v>46</v>
      </c>
      <c r="G3545" s="1" t="s">
        <v>6054</v>
      </c>
      <c r="H3545" s="1">
        <v>100018816</v>
      </c>
      <c r="I3545" s="1">
        <v>4</v>
      </c>
      <c r="J3545" s="1" t="s">
        <v>4052</v>
      </c>
      <c r="K3545" s="1" t="s">
        <v>3750</v>
      </c>
      <c r="L3545" s="1" t="s">
        <v>8</v>
      </c>
      <c r="M3545" s="1" t="s">
        <v>9</v>
      </c>
    </row>
    <row r="3546" spans="1:13">
      <c r="A3546" s="1">
        <v>100018825</v>
      </c>
      <c r="B3546" s="1" t="s">
        <v>2314</v>
      </c>
      <c r="C3546" s="1" t="s">
        <v>3916</v>
      </c>
      <c r="D3546" s="1" t="s">
        <v>898</v>
      </c>
      <c r="E3546" s="1" t="s">
        <v>2</v>
      </c>
      <c r="F3546" s="1" t="s">
        <v>46</v>
      </c>
      <c r="G3546" s="1" t="s">
        <v>6054</v>
      </c>
      <c r="H3546" s="1">
        <v>100018812</v>
      </c>
      <c r="I3546" s="1">
        <v>5</v>
      </c>
      <c r="J3546" s="1" t="s">
        <v>5759</v>
      </c>
      <c r="K3546" s="1" t="s">
        <v>3750</v>
      </c>
      <c r="L3546" s="1" t="s">
        <v>8</v>
      </c>
      <c r="M3546" s="1" t="s">
        <v>16</v>
      </c>
    </row>
    <row r="3547" spans="1:13">
      <c r="A3547" s="1">
        <v>100018826</v>
      </c>
      <c r="B3547" s="1" t="s">
        <v>2314</v>
      </c>
      <c r="C3547" s="1" t="s">
        <v>3916</v>
      </c>
      <c r="D3547" s="1" t="s">
        <v>899</v>
      </c>
      <c r="E3547" s="1" t="s">
        <v>2</v>
      </c>
      <c r="F3547" s="1" t="s">
        <v>81</v>
      </c>
      <c r="G3547" s="1" t="s">
        <v>6054</v>
      </c>
      <c r="H3547" s="1">
        <v>100018812</v>
      </c>
      <c r="I3547" s="1">
        <v>5</v>
      </c>
      <c r="J3547" s="1" t="s">
        <v>5762</v>
      </c>
      <c r="K3547" s="1" t="s">
        <v>3750</v>
      </c>
      <c r="L3547" s="1" t="s">
        <v>8</v>
      </c>
      <c r="M3547" s="1" t="s">
        <v>9</v>
      </c>
    </row>
    <row r="3548" spans="1:13">
      <c r="A3548" s="1">
        <v>100018827</v>
      </c>
      <c r="B3548" s="1" t="s">
        <v>2314</v>
      </c>
      <c r="C3548" s="1" t="s">
        <v>3916</v>
      </c>
      <c r="D3548" s="1" t="s">
        <v>841</v>
      </c>
      <c r="E3548" s="1" t="s">
        <v>2</v>
      </c>
      <c r="F3548" s="1" t="s">
        <v>277</v>
      </c>
      <c r="G3548" s="1" t="s">
        <v>6054</v>
      </c>
      <c r="H3548" s="1">
        <v>100018812</v>
      </c>
      <c r="I3548" s="1">
        <v>5</v>
      </c>
      <c r="J3548" s="1" t="s">
        <v>5763</v>
      </c>
      <c r="K3548" s="1" t="s">
        <v>3750</v>
      </c>
      <c r="L3548" s="1" t="s">
        <v>8</v>
      </c>
      <c r="M3548" s="1" t="s">
        <v>16</v>
      </c>
    </row>
    <row r="3549" spans="1:13">
      <c r="A3549" s="1">
        <v>100018829</v>
      </c>
      <c r="B3549" s="1" t="s">
        <v>2314</v>
      </c>
      <c r="C3549" s="1" t="s">
        <v>3916</v>
      </c>
      <c r="D3549" s="1" t="s">
        <v>494</v>
      </c>
      <c r="E3549" s="1" t="s">
        <v>2</v>
      </c>
      <c r="F3549" s="1" t="s">
        <v>46</v>
      </c>
      <c r="G3549" s="1" t="s">
        <v>6054</v>
      </c>
      <c r="H3549" s="1">
        <v>100018812</v>
      </c>
      <c r="I3549" s="1">
        <v>5</v>
      </c>
      <c r="J3549" s="1" t="s">
        <v>5763</v>
      </c>
      <c r="K3549" s="1" t="s">
        <v>3750</v>
      </c>
      <c r="L3549" s="1" t="s">
        <v>8</v>
      </c>
      <c r="M3549" s="1" t="s">
        <v>16</v>
      </c>
    </row>
    <row r="3550" spans="1:13">
      <c r="A3550" s="1">
        <v>100018831</v>
      </c>
      <c r="B3550" s="1" t="s">
        <v>587</v>
      </c>
      <c r="C3550" s="1" t="s">
        <v>4630</v>
      </c>
      <c r="D3550" s="1" t="s">
        <v>5475</v>
      </c>
      <c r="E3550" s="1" t="s">
        <v>5474</v>
      </c>
      <c r="F3550" s="1" t="s">
        <v>5475</v>
      </c>
      <c r="G3550" s="1" t="s">
        <v>6053</v>
      </c>
      <c r="H3550" s="1">
        <v>100018831</v>
      </c>
      <c r="I3550" s="1">
        <v>3</v>
      </c>
      <c r="J3550" s="1" t="s">
        <v>5764</v>
      </c>
      <c r="K3550" s="1" t="s">
        <v>4700</v>
      </c>
      <c r="L3550" s="1" t="s">
        <v>8</v>
      </c>
      <c r="M3550" s="1" t="s">
        <v>16</v>
      </c>
    </row>
    <row r="3551" spans="1:13">
      <c r="A3551" s="1">
        <v>100018832</v>
      </c>
      <c r="B3551" s="1" t="s">
        <v>587</v>
      </c>
      <c r="C3551" s="1" t="s">
        <v>4630</v>
      </c>
      <c r="D3551" s="1" t="s">
        <v>5765</v>
      </c>
      <c r="E3551" s="1" t="s">
        <v>2</v>
      </c>
      <c r="F3551" s="1" t="s">
        <v>46</v>
      </c>
      <c r="G3551" s="1" t="s">
        <v>6054</v>
      </c>
      <c r="H3551" s="1">
        <v>100018831</v>
      </c>
      <c r="I3551" s="1">
        <v>3</v>
      </c>
      <c r="J3551" s="1" t="s">
        <v>5764</v>
      </c>
      <c r="K3551" s="1" t="s">
        <v>4700</v>
      </c>
      <c r="L3551" s="1" t="s">
        <v>8</v>
      </c>
      <c r="M3551" s="1" t="s">
        <v>16</v>
      </c>
    </row>
    <row r="3552" spans="1:13">
      <c r="A3552" s="1">
        <v>100018833</v>
      </c>
      <c r="B3552" s="1" t="s">
        <v>587</v>
      </c>
      <c r="C3552" s="1" t="s">
        <v>4630</v>
      </c>
      <c r="D3552" s="1" t="s">
        <v>5766</v>
      </c>
      <c r="E3552" s="1" t="s">
        <v>2</v>
      </c>
      <c r="F3552" s="1" t="s">
        <v>277</v>
      </c>
      <c r="G3552" s="1" t="s">
        <v>6054</v>
      </c>
      <c r="H3552" s="1">
        <v>100018831</v>
      </c>
      <c r="I3552" s="1">
        <v>3</v>
      </c>
      <c r="J3552" s="1" t="s">
        <v>5764</v>
      </c>
      <c r="K3552" s="1" t="s">
        <v>4700</v>
      </c>
      <c r="L3552" s="1" t="s">
        <v>8</v>
      </c>
      <c r="M3552" s="1" t="s">
        <v>16</v>
      </c>
    </row>
    <row r="3553" spans="1:13">
      <c r="A3553" s="1">
        <v>100018835</v>
      </c>
      <c r="B3553" s="1" t="s">
        <v>587</v>
      </c>
      <c r="C3553" s="1" t="s">
        <v>4985</v>
      </c>
      <c r="D3553" s="1" t="s">
        <v>12</v>
      </c>
      <c r="E3553" s="1" t="s">
        <v>11</v>
      </c>
      <c r="F3553" s="1" t="s">
        <v>407</v>
      </c>
      <c r="G3553" s="1" t="s">
        <v>6053</v>
      </c>
      <c r="H3553" s="1">
        <v>100018835</v>
      </c>
      <c r="I3553" s="1">
        <v>1</v>
      </c>
      <c r="J3553" s="1" t="s">
        <v>5767</v>
      </c>
      <c r="K3553" s="1" t="s">
        <v>5768</v>
      </c>
      <c r="L3553" s="1" t="s">
        <v>32</v>
      </c>
      <c r="M3553" s="1" t="s">
        <v>9</v>
      </c>
    </row>
    <row r="3554" spans="1:13">
      <c r="A3554" s="1">
        <v>100018840</v>
      </c>
      <c r="B3554" s="1" t="s">
        <v>6</v>
      </c>
      <c r="C3554" s="1" t="s">
        <v>83</v>
      </c>
      <c r="D3554" s="1" t="s">
        <v>176</v>
      </c>
      <c r="E3554" s="1" t="s">
        <v>11</v>
      </c>
      <c r="F3554" s="1" t="s">
        <v>12</v>
      </c>
      <c r="G3554" s="1" t="s">
        <v>6053</v>
      </c>
      <c r="H3554" s="1">
        <v>100018840</v>
      </c>
      <c r="I3554" s="1">
        <v>2</v>
      </c>
      <c r="J3554" s="1" t="s">
        <v>5625</v>
      </c>
      <c r="K3554" s="1" t="s">
        <v>117</v>
      </c>
      <c r="L3554" s="1" t="s">
        <v>32</v>
      </c>
      <c r="M3554" s="1" t="s">
        <v>9</v>
      </c>
    </row>
    <row r="3555" spans="1:13">
      <c r="A3555" s="1">
        <v>100018850</v>
      </c>
      <c r="B3555" s="1" t="s">
        <v>2344</v>
      </c>
      <c r="C3555" s="1" t="s">
        <v>2371</v>
      </c>
      <c r="D3555" s="1" t="s">
        <v>5769</v>
      </c>
      <c r="E3555" s="1" t="s">
        <v>5474</v>
      </c>
      <c r="F3555" s="1" t="s">
        <v>5475</v>
      </c>
      <c r="G3555" s="1" t="s">
        <v>6053</v>
      </c>
      <c r="H3555" s="1">
        <v>100018850</v>
      </c>
      <c r="I3555" s="1">
        <v>2</v>
      </c>
      <c r="J3555" s="1" t="s">
        <v>5770</v>
      </c>
      <c r="K3555" s="1" t="s">
        <v>5771</v>
      </c>
      <c r="L3555" s="1" t="s">
        <v>32</v>
      </c>
      <c r="M3555" s="1" t="s">
        <v>9</v>
      </c>
    </row>
    <row r="3556" spans="1:13">
      <c r="A3556" s="1">
        <v>100018852</v>
      </c>
      <c r="B3556" s="1" t="s">
        <v>2344</v>
      </c>
      <c r="C3556" s="1" t="s">
        <v>2371</v>
      </c>
      <c r="D3556" s="1" t="s">
        <v>5772</v>
      </c>
      <c r="E3556" s="1" t="s">
        <v>11</v>
      </c>
      <c r="F3556" s="1" t="s">
        <v>12</v>
      </c>
      <c r="G3556" s="1" t="s">
        <v>6054</v>
      </c>
      <c r="H3556" s="1">
        <v>100018850</v>
      </c>
      <c r="I3556" s="1">
        <v>2</v>
      </c>
      <c r="J3556" s="1" t="s">
        <v>5770</v>
      </c>
      <c r="K3556" s="1" t="s">
        <v>5771</v>
      </c>
      <c r="L3556" s="1" t="s">
        <v>32</v>
      </c>
      <c r="M3556" s="1" t="s">
        <v>9</v>
      </c>
    </row>
    <row r="3557" spans="1:13">
      <c r="A3557" s="1">
        <v>100018873</v>
      </c>
      <c r="B3557" s="1" t="s">
        <v>2344</v>
      </c>
      <c r="C3557" s="1" t="s">
        <v>2537</v>
      </c>
      <c r="D3557" s="1" t="s">
        <v>494</v>
      </c>
      <c r="E3557" s="1" t="s">
        <v>2</v>
      </c>
      <c r="F3557" s="1" t="s">
        <v>46</v>
      </c>
      <c r="G3557" s="1" t="s">
        <v>6054</v>
      </c>
      <c r="H3557" s="1">
        <v>100017451</v>
      </c>
      <c r="I3557" s="1">
        <v>6</v>
      </c>
      <c r="J3557" s="1" t="s">
        <v>5773</v>
      </c>
      <c r="K3557" s="1" t="s">
        <v>2372</v>
      </c>
      <c r="L3557" s="1" t="s">
        <v>8</v>
      </c>
      <c r="M3557" s="1" t="s">
        <v>9</v>
      </c>
    </row>
    <row r="3558" spans="1:13">
      <c r="A3558" s="1">
        <v>100018889</v>
      </c>
      <c r="B3558" s="1" t="s">
        <v>591</v>
      </c>
      <c r="C3558" s="1" t="s">
        <v>1019</v>
      </c>
      <c r="D3558" s="1" t="s">
        <v>5774</v>
      </c>
      <c r="E3558" s="1" t="s">
        <v>11</v>
      </c>
      <c r="F3558" s="1" t="s">
        <v>12</v>
      </c>
      <c r="G3558" s="1" t="s">
        <v>6053</v>
      </c>
      <c r="H3558" s="1">
        <v>100018889</v>
      </c>
      <c r="I3558" s="1">
        <v>1</v>
      </c>
      <c r="J3558" s="1" t="s">
        <v>5775</v>
      </c>
      <c r="K3558" s="1" t="s">
        <v>5776</v>
      </c>
      <c r="L3558" s="1" t="s">
        <v>44</v>
      </c>
      <c r="M3558" s="1" t="s">
        <v>9</v>
      </c>
    </row>
    <row r="3559" spans="1:13">
      <c r="A3559" s="1">
        <v>100018892</v>
      </c>
      <c r="B3559" s="1" t="s">
        <v>2344</v>
      </c>
      <c r="C3559" s="1" t="s">
        <v>2343</v>
      </c>
      <c r="D3559" s="1" t="s">
        <v>5483</v>
      </c>
      <c r="E3559" s="1" t="s">
        <v>2</v>
      </c>
      <c r="F3559" s="1" t="s">
        <v>1355</v>
      </c>
      <c r="G3559" s="1" t="s">
        <v>6054</v>
      </c>
      <c r="H3559" s="1">
        <v>100017846</v>
      </c>
      <c r="I3559" s="1">
        <v>5</v>
      </c>
      <c r="J3559" s="1" t="s">
        <v>5567</v>
      </c>
      <c r="K3559" s="1" t="s">
        <v>2372</v>
      </c>
      <c r="L3559" s="1" t="s">
        <v>8</v>
      </c>
      <c r="M3559" s="1" t="s">
        <v>9</v>
      </c>
    </row>
    <row r="3560" spans="1:13">
      <c r="A3560" s="1">
        <v>100018899</v>
      </c>
      <c r="B3560" s="1" t="s">
        <v>6</v>
      </c>
      <c r="C3560" s="1" t="s">
        <v>469</v>
      </c>
      <c r="D3560" s="1" t="s">
        <v>5777</v>
      </c>
      <c r="E3560" s="1" t="s">
        <v>11</v>
      </c>
      <c r="F3560" s="1" t="s">
        <v>12</v>
      </c>
      <c r="G3560" s="1" t="s">
        <v>6054</v>
      </c>
      <c r="H3560" s="1">
        <v>100001247</v>
      </c>
      <c r="I3560" s="1">
        <v>2</v>
      </c>
      <c r="J3560" s="1" t="s">
        <v>499</v>
      </c>
      <c r="K3560" s="1" t="s">
        <v>496</v>
      </c>
      <c r="L3560" s="1" t="s">
        <v>32</v>
      </c>
      <c r="M3560" s="1" t="s">
        <v>9</v>
      </c>
    </row>
    <row r="3561" spans="1:13">
      <c r="A3561" s="1">
        <v>100018901</v>
      </c>
      <c r="B3561" s="1" t="s">
        <v>591</v>
      </c>
      <c r="C3561" s="1" t="s">
        <v>590</v>
      </c>
      <c r="D3561" s="1" t="s">
        <v>5778</v>
      </c>
      <c r="E3561" s="1" t="s">
        <v>27</v>
      </c>
      <c r="F3561" s="1" t="s">
        <v>18</v>
      </c>
      <c r="G3561" s="1" t="s">
        <v>6054</v>
      </c>
      <c r="H3561" s="1">
        <v>100018959</v>
      </c>
      <c r="I3561" s="1">
        <v>3</v>
      </c>
      <c r="J3561" s="1" t="s">
        <v>5779</v>
      </c>
      <c r="K3561" s="1" t="s">
        <v>5780</v>
      </c>
      <c r="L3561" s="1" t="s">
        <v>44</v>
      </c>
      <c r="M3561" s="1" t="s">
        <v>9</v>
      </c>
    </row>
    <row r="3562" spans="1:13">
      <c r="A3562" s="1">
        <v>100018902</v>
      </c>
      <c r="B3562" s="1" t="s">
        <v>6</v>
      </c>
      <c r="C3562" s="1" t="s">
        <v>469</v>
      </c>
      <c r="D3562" s="1" t="s">
        <v>5781</v>
      </c>
      <c r="E3562" s="1" t="s">
        <v>11</v>
      </c>
      <c r="F3562" s="1" t="s">
        <v>12</v>
      </c>
      <c r="G3562" s="1" t="s">
        <v>6053</v>
      </c>
      <c r="H3562" s="1">
        <v>100018902</v>
      </c>
      <c r="I3562" s="1">
        <v>1</v>
      </c>
      <c r="J3562" s="1" t="s">
        <v>5782</v>
      </c>
      <c r="K3562" s="1" t="s">
        <v>5783</v>
      </c>
      <c r="L3562" s="1" t="s">
        <v>44</v>
      </c>
      <c r="M3562" s="1" t="s">
        <v>9</v>
      </c>
    </row>
    <row r="3563" spans="1:13">
      <c r="A3563" s="1">
        <v>100018909</v>
      </c>
      <c r="B3563" s="1" t="s">
        <v>6</v>
      </c>
      <c r="C3563" s="1" t="s">
        <v>83</v>
      </c>
      <c r="D3563" s="1" t="s">
        <v>5475</v>
      </c>
      <c r="E3563" s="1" t="s">
        <v>5474</v>
      </c>
      <c r="F3563" s="1" t="s">
        <v>5475</v>
      </c>
      <c r="G3563" s="1" t="s">
        <v>6053</v>
      </c>
      <c r="H3563" s="1">
        <v>100018909</v>
      </c>
      <c r="I3563" s="1">
        <v>3</v>
      </c>
      <c r="J3563" s="1" t="s">
        <v>5784</v>
      </c>
      <c r="K3563" s="1" t="s">
        <v>14</v>
      </c>
      <c r="L3563" s="1" t="s">
        <v>15</v>
      </c>
      <c r="M3563" s="1" t="s">
        <v>9</v>
      </c>
    </row>
    <row r="3564" spans="1:13">
      <c r="A3564" s="1">
        <v>100018910</v>
      </c>
      <c r="B3564" s="1" t="s">
        <v>6</v>
      </c>
      <c r="C3564" s="1" t="s">
        <v>83</v>
      </c>
      <c r="D3564" s="1" t="s">
        <v>1945</v>
      </c>
      <c r="E3564" s="1" t="s">
        <v>96</v>
      </c>
      <c r="F3564" s="1" t="s">
        <v>97</v>
      </c>
      <c r="G3564" s="1" t="s">
        <v>6054</v>
      </c>
      <c r="H3564" s="1">
        <v>100018909</v>
      </c>
      <c r="I3564" s="1">
        <v>3</v>
      </c>
      <c r="J3564" s="1" t="s">
        <v>5784</v>
      </c>
      <c r="K3564" s="1" t="s">
        <v>14</v>
      </c>
      <c r="L3564" s="1" t="s">
        <v>15</v>
      </c>
      <c r="M3564" s="1" t="s">
        <v>9</v>
      </c>
    </row>
    <row r="3565" spans="1:13">
      <c r="A3565" s="1">
        <v>100018911</v>
      </c>
      <c r="B3565" s="1" t="s">
        <v>6</v>
      </c>
      <c r="C3565" s="1" t="s">
        <v>83</v>
      </c>
      <c r="D3565" s="1" t="s">
        <v>1272</v>
      </c>
      <c r="E3565" s="1" t="s">
        <v>11</v>
      </c>
      <c r="F3565" s="1" t="s">
        <v>5785</v>
      </c>
      <c r="G3565" s="1" t="s">
        <v>6054</v>
      </c>
      <c r="H3565" s="1">
        <v>100018909</v>
      </c>
      <c r="I3565" s="1">
        <v>3</v>
      </c>
      <c r="J3565" s="1" t="s">
        <v>5784</v>
      </c>
      <c r="K3565" s="1" t="s">
        <v>14</v>
      </c>
      <c r="L3565" s="1" t="s">
        <v>15</v>
      </c>
      <c r="M3565" s="1" t="s">
        <v>9</v>
      </c>
    </row>
    <row r="3566" spans="1:13">
      <c r="A3566" s="1">
        <v>100018914</v>
      </c>
      <c r="B3566" s="1" t="s">
        <v>6</v>
      </c>
      <c r="C3566" s="1" t="s">
        <v>242</v>
      </c>
      <c r="D3566" s="1" t="s">
        <v>5786</v>
      </c>
      <c r="E3566" s="1" t="s">
        <v>5474</v>
      </c>
      <c r="F3566" s="1" t="s">
        <v>5475</v>
      </c>
      <c r="G3566" s="1" t="s">
        <v>6053</v>
      </c>
      <c r="H3566" s="1">
        <v>100018914</v>
      </c>
      <c r="I3566" s="1">
        <v>3</v>
      </c>
      <c r="J3566" s="1" t="s">
        <v>373</v>
      </c>
      <c r="K3566" s="1" t="s">
        <v>5787</v>
      </c>
      <c r="L3566" s="1" t="s">
        <v>44</v>
      </c>
      <c r="M3566" s="1" t="s">
        <v>9</v>
      </c>
    </row>
    <row r="3567" spans="1:13">
      <c r="A3567" s="1">
        <v>100018915</v>
      </c>
      <c r="B3567" s="1" t="s">
        <v>587</v>
      </c>
      <c r="C3567" s="1" t="s">
        <v>4866</v>
      </c>
      <c r="D3567" s="1" t="s">
        <v>176</v>
      </c>
      <c r="E3567" s="1" t="s">
        <v>11</v>
      </c>
      <c r="F3567" s="1" t="s">
        <v>12</v>
      </c>
      <c r="G3567" s="1" t="s">
        <v>6053</v>
      </c>
      <c r="H3567" s="1">
        <v>100018915</v>
      </c>
      <c r="I3567" s="1">
        <v>1</v>
      </c>
      <c r="J3567" s="1" t="s">
        <v>5788</v>
      </c>
      <c r="K3567" s="1" t="s">
        <v>4973</v>
      </c>
      <c r="L3567" s="1" t="s">
        <v>32</v>
      </c>
      <c r="M3567" s="1" t="s">
        <v>9</v>
      </c>
    </row>
    <row r="3568" spans="1:13">
      <c r="A3568" s="1">
        <v>100018922</v>
      </c>
      <c r="B3568" s="1" t="s">
        <v>2314</v>
      </c>
      <c r="C3568" s="1" t="s">
        <v>3916</v>
      </c>
      <c r="D3568" s="1" t="s">
        <v>473</v>
      </c>
      <c r="E3568" s="1" t="s">
        <v>11</v>
      </c>
      <c r="F3568" s="1" t="s">
        <v>12</v>
      </c>
      <c r="G3568" s="1" t="s">
        <v>6054</v>
      </c>
      <c r="H3568" s="1">
        <v>100012081</v>
      </c>
      <c r="I3568" s="1">
        <v>3</v>
      </c>
      <c r="J3568" s="1" t="s">
        <v>4615</v>
      </c>
      <c r="K3568" s="1" t="s">
        <v>3947</v>
      </c>
      <c r="L3568" s="1" t="s">
        <v>32</v>
      </c>
      <c r="M3568" s="1" t="s">
        <v>339</v>
      </c>
    </row>
    <row r="3569" spans="1:13">
      <c r="A3569" s="1">
        <v>100018925</v>
      </c>
      <c r="B3569" s="1" t="s">
        <v>6</v>
      </c>
      <c r="C3569" s="1" t="s">
        <v>242</v>
      </c>
      <c r="D3569" s="1" t="s">
        <v>5475</v>
      </c>
      <c r="E3569" s="1" t="s">
        <v>5474</v>
      </c>
      <c r="F3569" s="1" t="s">
        <v>5475</v>
      </c>
      <c r="G3569" s="1" t="s">
        <v>6053</v>
      </c>
      <c r="H3569" s="1">
        <v>100018925</v>
      </c>
      <c r="I3569" s="1">
        <v>3</v>
      </c>
      <c r="J3569" s="1" t="s">
        <v>5789</v>
      </c>
      <c r="K3569" s="1" t="s">
        <v>14</v>
      </c>
      <c r="L3569" s="1" t="s">
        <v>15</v>
      </c>
      <c r="M3569" s="1" t="s">
        <v>9</v>
      </c>
    </row>
    <row r="3570" spans="1:13">
      <c r="A3570" s="1">
        <v>100018926</v>
      </c>
      <c r="B3570" s="1" t="s">
        <v>6</v>
      </c>
      <c r="C3570" s="1" t="s">
        <v>242</v>
      </c>
      <c r="D3570" s="1" t="s">
        <v>3955</v>
      </c>
      <c r="E3570" s="1" t="s">
        <v>27</v>
      </c>
      <c r="F3570" s="1" t="s">
        <v>18</v>
      </c>
      <c r="G3570" s="1" t="s">
        <v>6054</v>
      </c>
      <c r="H3570" s="1">
        <v>100018925</v>
      </c>
      <c r="I3570" s="1">
        <v>3</v>
      </c>
      <c r="J3570" s="1" t="s">
        <v>5789</v>
      </c>
      <c r="K3570" s="1" t="s">
        <v>14</v>
      </c>
      <c r="L3570" s="1" t="s">
        <v>15</v>
      </c>
      <c r="M3570" s="1" t="s">
        <v>9</v>
      </c>
    </row>
    <row r="3571" spans="1:13">
      <c r="A3571" s="1">
        <v>100018927</v>
      </c>
      <c r="B3571" s="1" t="s">
        <v>6</v>
      </c>
      <c r="C3571" s="1" t="s">
        <v>242</v>
      </c>
      <c r="D3571" s="1" t="s">
        <v>1272</v>
      </c>
      <c r="E3571" s="1" t="s">
        <v>11</v>
      </c>
      <c r="F3571" s="1" t="s">
        <v>12</v>
      </c>
      <c r="G3571" s="1" t="s">
        <v>6054</v>
      </c>
      <c r="H3571" s="1">
        <v>100018925</v>
      </c>
      <c r="I3571" s="1">
        <v>3</v>
      </c>
      <c r="J3571" s="1" t="s">
        <v>5789</v>
      </c>
      <c r="K3571" s="1" t="s">
        <v>14</v>
      </c>
      <c r="L3571" s="1" t="s">
        <v>15</v>
      </c>
      <c r="M3571" s="1" t="s">
        <v>9</v>
      </c>
    </row>
    <row r="3572" spans="1:13">
      <c r="A3572" s="1">
        <v>100018931</v>
      </c>
      <c r="B3572" s="1" t="s">
        <v>6</v>
      </c>
      <c r="C3572" s="1" t="s">
        <v>242</v>
      </c>
      <c r="D3572" s="1" t="s">
        <v>5790</v>
      </c>
      <c r="E3572" s="1" t="s">
        <v>11</v>
      </c>
      <c r="F3572" s="1" t="s">
        <v>12</v>
      </c>
      <c r="G3572" s="1" t="s">
        <v>6054</v>
      </c>
      <c r="H3572" s="1">
        <v>100018914</v>
      </c>
      <c r="I3572" s="1">
        <v>3</v>
      </c>
      <c r="J3572" s="1" t="s">
        <v>373</v>
      </c>
      <c r="K3572" s="1" t="s">
        <v>5787</v>
      </c>
      <c r="L3572" s="1" t="s">
        <v>44</v>
      </c>
      <c r="M3572" s="1" t="s">
        <v>9</v>
      </c>
    </row>
    <row r="3573" spans="1:13">
      <c r="A3573" s="1">
        <v>100018932</v>
      </c>
      <c r="B3573" s="1" t="s">
        <v>6</v>
      </c>
      <c r="C3573" s="1" t="s">
        <v>242</v>
      </c>
      <c r="D3573" s="1" t="s">
        <v>5791</v>
      </c>
      <c r="E3573" s="1" t="s">
        <v>27</v>
      </c>
      <c r="F3573" s="1" t="s">
        <v>18</v>
      </c>
      <c r="G3573" s="1" t="s">
        <v>6054</v>
      </c>
      <c r="H3573" s="1">
        <v>100018914</v>
      </c>
      <c r="I3573" s="1">
        <v>3</v>
      </c>
      <c r="J3573" s="1" t="s">
        <v>373</v>
      </c>
      <c r="K3573" s="1" t="s">
        <v>5787</v>
      </c>
      <c r="L3573" s="1" t="s">
        <v>44</v>
      </c>
      <c r="M3573" s="1" t="s">
        <v>9</v>
      </c>
    </row>
    <row r="3574" spans="1:13">
      <c r="A3574" s="1">
        <v>100018936</v>
      </c>
      <c r="B3574" s="1" t="s">
        <v>6</v>
      </c>
      <c r="C3574" s="1" t="s">
        <v>83</v>
      </c>
      <c r="D3574" s="1" t="s">
        <v>150</v>
      </c>
      <c r="E3574" s="1" t="s">
        <v>11</v>
      </c>
      <c r="F3574" s="1" t="s">
        <v>12</v>
      </c>
      <c r="G3574" s="1" t="s">
        <v>6053</v>
      </c>
      <c r="H3574" s="1">
        <v>100018936</v>
      </c>
      <c r="I3574" s="1">
        <v>1</v>
      </c>
      <c r="J3574" s="1" t="s">
        <v>5792</v>
      </c>
      <c r="K3574" s="1" t="s">
        <v>5793</v>
      </c>
      <c r="L3574" s="1" t="s">
        <v>44</v>
      </c>
      <c r="M3574" s="1" t="s">
        <v>9</v>
      </c>
    </row>
    <row r="3575" spans="1:13">
      <c r="A3575" s="1">
        <v>100018942</v>
      </c>
      <c r="B3575" s="1" t="s">
        <v>2314</v>
      </c>
      <c r="C3575" s="1" t="s">
        <v>2313</v>
      </c>
      <c r="D3575" s="1" t="s">
        <v>5794</v>
      </c>
      <c r="E3575" s="1" t="s">
        <v>5474</v>
      </c>
      <c r="F3575" s="1" t="s">
        <v>5475</v>
      </c>
      <c r="G3575" s="1" t="s">
        <v>6053</v>
      </c>
      <c r="H3575" s="1">
        <v>100018942</v>
      </c>
      <c r="I3575" s="1">
        <v>3</v>
      </c>
      <c r="J3575" s="1" t="s">
        <v>4693</v>
      </c>
      <c r="K3575" s="1" t="s">
        <v>3883</v>
      </c>
      <c r="L3575" s="1" t="s">
        <v>39</v>
      </c>
      <c r="M3575" s="1" t="s">
        <v>9</v>
      </c>
    </row>
    <row r="3576" spans="1:13">
      <c r="A3576" s="1">
        <v>100018946</v>
      </c>
      <c r="B3576" s="1" t="s">
        <v>2314</v>
      </c>
      <c r="C3576" s="1" t="s">
        <v>2313</v>
      </c>
      <c r="D3576" s="1" t="s">
        <v>5795</v>
      </c>
      <c r="E3576" s="1" t="s">
        <v>11</v>
      </c>
      <c r="F3576" s="1" t="s">
        <v>12</v>
      </c>
      <c r="G3576" s="1" t="s">
        <v>6054</v>
      </c>
      <c r="H3576" s="1">
        <v>100018942</v>
      </c>
      <c r="I3576" s="1">
        <v>3</v>
      </c>
      <c r="J3576" s="1" t="s">
        <v>4693</v>
      </c>
      <c r="K3576" s="1" t="s">
        <v>3883</v>
      </c>
      <c r="L3576" s="1" t="s">
        <v>39</v>
      </c>
      <c r="M3576" s="1" t="s">
        <v>9</v>
      </c>
    </row>
    <row r="3577" spans="1:13">
      <c r="A3577" s="1">
        <v>100018947</v>
      </c>
      <c r="B3577" s="1" t="s">
        <v>2314</v>
      </c>
      <c r="C3577" s="1" t="s">
        <v>2313</v>
      </c>
      <c r="D3577" s="1" t="s">
        <v>5796</v>
      </c>
      <c r="E3577" s="1" t="s">
        <v>27</v>
      </c>
      <c r="F3577" s="1" t="s">
        <v>18</v>
      </c>
      <c r="G3577" s="1" t="s">
        <v>6054</v>
      </c>
      <c r="H3577" s="1">
        <v>100018942</v>
      </c>
      <c r="I3577" s="1">
        <v>3</v>
      </c>
      <c r="J3577" s="1" t="s">
        <v>4693</v>
      </c>
      <c r="K3577" s="1" t="s">
        <v>3883</v>
      </c>
      <c r="L3577" s="1" t="s">
        <v>39</v>
      </c>
      <c r="M3577" s="1" t="s">
        <v>9</v>
      </c>
    </row>
    <row r="3578" spans="1:13">
      <c r="A3578" s="1">
        <v>100018951</v>
      </c>
      <c r="B3578" s="1" t="s">
        <v>587</v>
      </c>
      <c r="C3578" s="1" t="s">
        <v>4985</v>
      </c>
      <c r="D3578" s="1" t="s">
        <v>5797</v>
      </c>
      <c r="E3578" s="1" t="s">
        <v>11</v>
      </c>
      <c r="F3578" s="1" t="s">
        <v>12</v>
      </c>
      <c r="G3578" s="1" t="s">
        <v>6054</v>
      </c>
      <c r="H3578" s="1">
        <v>100015687</v>
      </c>
      <c r="I3578" s="1">
        <v>2</v>
      </c>
      <c r="J3578" s="1" t="s">
        <v>5798</v>
      </c>
      <c r="K3578" s="1" t="s">
        <v>5069</v>
      </c>
      <c r="L3578" s="1" t="s">
        <v>32</v>
      </c>
      <c r="M3578" s="1" t="s">
        <v>9</v>
      </c>
    </row>
    <row r="3579" spans="1:13">
      <c r="A3579" s="1">
        <v>100018956</v>
      </c>
      <c r="B3579" s="1" t="s">
        <v>591</v>
      </c>
      <c r="C3579" s="1" t="s">
        <v>1019</v>
      </c>
      <c r="D3579" s="1" t="s">
        <v>473</v>
      </c>
      <c r="E3579" s="1" t="s">
        <v>11</v>
      </c>
      <c r="F3579" s="1" t="s">
        <v>12</v>
      </c>
      <c r="G3579" s="1" t="s">
        <v>6054</v>
      </c>
      <c r="H3579" s="1">
        <v>100002775</v>
      </c>
      <c r="I3579" s="1">
        <v>2</v>
      </c>
      <c r="J3579" s="1" t="s">
        <v>5799</v>
      </c>
      <c r="K3579" s="1" t="s">
        <v>1022</v>
      </c>
      <c r="L3579" s="1" t="s">
        <v>32</v>
      </c>
      <c r="M3579" s="1" t="s">
        <v>9</v>
      </c>
    </row>
    <row r="3580" spans="1:13">
      <c r="A3580" s="1">
        <v>100018957</v>
      </c>
      <c r="B3580" s="1" t="s">
        <v>591</v>
      </c>
      <c r="C3580" s="1" t="s">
        <v>1019</v>
      </c>
      <c r="D3580" s="1" t="s">
        <v>3066</v>
      </c>
      <c r="E3580" s="1" t="s">
        <v>11</v>
      </c>
      <c r="F3580" s="1" t="s">
        <v>12</v>
      </c>
      <c r="G3580" s="1" t="s">
        <v>6053</v>
      </c>
      <c r="H3580" s="1">
        <v>100018957</v>
      </c>
      <c r="I3580" s="1">
        <v>1</v>
      </c>
      <c r="J3580" s="1" t="s">
        <v>5800</v>
      </c>
      <c r="K3580" s="1" t="s">
        <v>344</v>
      </c>
      <c r="L3580" s="1" t="s">
        <v>39</v>
      </c>
      <c r="M3580" s="1" t="s">
        <v>9</v>
      </c>
    </row>
    <row r="3581" spans="1:13">
      <c r="A3581" s="1">
        <v>100018959</v>
      </c>
      <c r="B3581" s="1" t="s">
        <v>591</v>
      </c>
      <c r="C3581" s="1" t="s">
        <v>590</v>
      </c>
      <c r="D3581" s="1" t="s">
        <v>5801</v>
      </c>
      <c r="E3581" s="1" t="s">
        <v>5474</v>
      </c>
      <c r="F3581" s="1" t="s">
        <v>5475</v>
      </c>
      <c r="G3581" s="1" t="s">
        <v>6053</v>
      </c>
      <c r="H3581" s="1">
        <v>100018959</v>
      </c>
      <c r="I3581" s="1">
        <v>3</v>
      </c>
      <c r="J3581" s="1" t="s">
        <v>5779</v>
      </c>
      <c r="K3581" s="1" t="s">
        <v>5780</v>
      </c>
      <c r="L3581" s="1" t="s">
        <v>44</v>
      </c>
      <c r="M3581" s="1" t="s">
        <v>9</v>
      </c>
    </row>
    <row r="3582" spans="1:13">
      <c r="A3582" s="1">
        <v>100018960</v>
      </c>
      <c r="B3582" s="1" t="s">
        <v>591</v>
      </c>
      <c r="C3582" s="1" t="s">
        <v>590</v>
      </c>
      <c r="D3582" s="1" t="s">
        <v>5802</v>
      </c>
      <c r="E3582" s="1" t="s">
        <v>11</v>
      </c>
      <c r="F3582" s="1" t="s">
        <v>12</v>
      </c>
      <c r="G3582" s="1" t="s">
        <v>6054</v>
      </c>
      <c r="H3582" s="1">
        <v>100018959</v>
      </c>
      <c r="I3582" s="1">
        <v>3</v>
      </c>
      <c r="J3582" s="1" t="s">
        <v>5779</v>
      </c>
      <c r="K3582" s="1" t="s">
        <v>5780</v>
      </c>
      <c r="L3582" s="1" t="s">
        <v>44</v>
      </c>
      <c r="M3582" s="1" t="s">
        <v>9</v>
      </c>
    </row>
    <row r="3583" spans="1:13">
      <c r="A3583" s="1">
        <v>100018961</v>
      </c>
      <c r="B3583" s="1" t="s">
        <v>587</v>
      </c>
      <c r="C3583" s="1" t="s">
        <v>4814</v>
      </c>
      <c r="D3583" s="1" t="s">
        <v>5803</v>
      </c>
      <c r="E3583" s="1" t="s">
        <v>11</v>
      </c>
      <c r="F3583" s="1" t="s">
        <v>12</v>
      </c>
      <c r="G3583" s="1" t="s">
        <v>6053</v>
      </c>
      <c r="H3583" s="1">
        <v>100018961</v>
      </c>
      <c r="I3583" s="1">
        <v>1</v>
      </c>
      <c r="J3583" s="1" t="s">
        <v>5804</v>
      </c>
      <c r="K3583" s="1" t="s">
        <v>4681</v>
      </c>
      <c r="L3583" s="1" t="s">
        <v>44</v>
      </c>
      <c r="M3583" s="1" t="s">
        <v>9</v>
      </c>
    </row>
    <row r="3584" spans="1:13">
      <c r="A3584" s="1">
        <v>100018962</v>
      </c>
      <c r="B3584" s="1" t="s">
        <v>587</v>
      </c>
      <c r="C3584" s="1" t="s">
        <v>4985</v>
      </c>
      <c r="D3584" s="1" t="s">
        <v>5485</v>
      </c>
      <c r="E3584" s="1" t="s">
        <v>5474</v>
      </c>
      <c r="F3584" s="1" t="s">
        <v>5475</v>
      </c>
      <c r="G3584" s="1" t="s">
        <v>6053</v>
      </c>
      <c r="H3584" s="1">
        <v>100018962</v>
      </c>
      <c r="I3584" s="1">
        <v>3</v>
      </c>
      <c r="J3584" s="1" t="s">
        <v>5805</v>
      </c>
      <c r="K3584" s="1" t="s">
        <v>5806</v>
      </c>
      <c r="L3584" s="1" t="s">
        <v>44</v>
      </c>
      <c r="M3584" s="1" t="s">
        <v>9</v>
      </c>
    </row>
    <row r="3585" spans="1:13">
      <c r="A3585" s="1">
        <v>100018964</v>
      </c>
      <c r="B3585" s="1" t="s">
        <v>591</v>
      </c>
      <c r="C3585" s="1" t="s">
        <v>1019</v>
      </c>
      <c r="D3585" s="1" t="s">
        <v>5475</v>
      </c>
      <c r="E3585" s="1" t="s">
        <v>5474</v>
      </c>
      <c r="F3585" s="1" t="s">
        <v>5475</v>
      </c>
      <c r="G3585" s="1" t="s">
        <v>6053</v>
      </c>
      <c r="H3585" s="1">
        <v>100018964</v>
      </c>
      <c r="I3585" s="1">
        <v>3</v>
      </c>
      <c r="J3585" s="1" t="s">
        <v>5807</v>
      </c>
      <c r="K3585" s="1" t="s">
        <v>626</v>
      </c>
      <c r="L3585" s="1" t="s">
        <v>15</v>
      </c>
      <c r="M3585" s="1" t="s">
        <v>9</v>
      </c>
    </row>
    <row r="3586" spans="1:13">
      <c r="A3586" s="1">
        <v>100018965</v>
      </c>
      <c r="B3586" s="1" t="s">
        <v>591</v>
      </c>
      <c r="C3586" s="1" t="s">
        <v>1019</v>
      </c>
      <c r="D3586" s="1" t="s">
        <v>5808</v>
      </c>
      <c r="E3586" s="1" t="s">
        <v>96</v>
      </c>
      <c r="F3586" s="1" t="s">
        <v>97</v>
      </c>
      <c r="G3586" s="1" t="s">
        <v>6054</v>
      </c>
      <c r="H3586" s="1">
        <v>100018964</v>
      </c>
      <c r="I3586" s="1">
        <v>3</v>
      </c>
      <c r="J3586" s="1" t="s">
        <v>5807</v>
      </c>
      <c r="K3586" s="1" t="s">
        <v>626</v>
      </c>
      <c r="L3586" s="1" t="s">
        <v>15</v>
      </c>
      <c r="M3586" s="1" t="s">
        <v>9</v>
      </c>
    </row>
    <row r="3587" spans="1:13">
      <c r="A3587" s="1">
        <v>100018966</v>
      </c>
      <c r="B3587" s="1" t="s">
        <v>591</v>
      </c>
      <c r="C3587" s="1" t="s">
        <v>1019</v>
      </c>
      <c r="D3587" s="1" t="s">
        <v>3955</v>
      </c>
      <c r="E3587" s="1" t="s">
        <v>27</v>
      </c>
      <c r="F3587" s="1" t="s">
        <v>18</v>
      </c>
      <c r="G3587" s="1" t="s">
        <v>6054</v>
      </c>
      <c r="H3587" s="1">
        <v>100018964</v>
      </c>
      <c r="I3587" s="1">
        <v>3</v>
      </c>
      <c r="J3587" s="1" t="s">
        <v>5807</v>
      </c>
      <c r="K3587" s="1" t="s">
        <v>626</v>
      </c>
      <c r="L3587" s="1" t="s">
        <v>15</v>
      </c>
      <c r="M3587" s="1" t="s">
        <v>9</v>
      </c>
    </row>
    <row r="3588" spans="1:13">
      <c r="A3588" s="1">
        <v>100018975</v>
      </c>
      <c r="B3588" s="1" t="s">
        <v>587</v>
      </c>
      <c r="C3588" s="1" t="s">
        <v>4985</v>
      </c>
      <c r="D3588" s="1" t="s">
        <v>1986</v>
      </c>
      <c r="E3588" s="1" t="s">
        <v>2</v>
      </c>
      <c r="F3588" s="1" t="s">
        <v>1355</v>
      </c>
      <c r="G3588" s="1" t="s">
        <v>6054</v>
      </c>
      <c r="H3588" s="1">
        <v>100018962</v>
      </c>
      <c r="I3588" s="1">
        <v>3</v>
      </c>
      <c r="J3588" s="1" t="s">
        <v>5809</v>
      </c>
      <c r="K3588" s="1" t="s">
        <v>5806</v>
      </c>
      <c r="L3588" s="1" t="s">
        <v>44</v>
      </c>
      <c r="M3588" s="1" t="s">
        <v>9</v>
      </c>
    </row>
    <row r="3589" spans="1:13">
      <c r="A3589" s="1">
        <v>100018992</v>
      </c>
      <c r="B3589" s="1" t="s">
        <v>2314</v>
      </c>
      <c r="C3589" s="1" t="s">
        <v>4047</v>
      </c>
      <c r="D3589" s="1" t="s">
        <v>5810</v>
      </c>
      <c r="E3589" s="1" t="s">
        <v>11</v>
      </c>
      <c r="F3589" s="1" t="s">
        <v>407</v>
      </c>
      <c r="G3589" s="1" t="s">
        <v>6053</v>
      </c>
      <c r="H3589" s="1">
        <v>100018992</v>
      </c>
      <c r="I3589" s="1">
        <v>1</v>
      </c>
      <c r="J3589" s="1" t="s">
        <v>5811</v>
      </c>
      <c r="K3589" s="1" t="s">
        <v>5812</v>
      </c>
      <c r="L3589" s="1" t="s">
        <v>44</v>
      </c>
      <c r="M3589" s="1" t="s">
        <v>16</v>
      </c>
    </row>
    <row r="3590" spans="1:13">
      <c r="A3590" s="1">
        <v>100018996</v>
      </c>
      <c r="B3590" s="1" t="s">
        <v>1158</v>
      </c>
      <c r="C3590" s="1" t="s">
        <v>1470</v>
      </c>
      <c r="D3590" s="1" t="s">
        <v>5813</v>
      </c>
      <c r="E3590" s="1" t="s">
        <v>11</v>
      </c>
      <c r="F3590" s="1" t="s">
        <v>12</v>
      </c>
      <c r="G3590" s="1" t="s">
        <v>6053</v>
      </c>
      <c r="H3590" s="1">
        <v>100018996</v>
      </c>
      <c r="I3590" s="1">
        <v>1</v>
      </c>
      <c r="J3590" s="1" t="s">
        <v>5814</v>
      </c>
      <c r="K3590" s="1" t="s">
        <v>1215</v>
      </c>
      <c r="L3590" s="1" t="s">
        <v>39</v>
      </c>
      <c r="M3590" s="1" t="s">
        <v>9</v>
      </c>
    </row>
    <row r="3591" spans="1:13">
      <c r="A3591" s="1">
        <v>100019001</v>
      </c>
      <c r="B3591" s="1" t="s">
        <v>2344</v>
      </c>
      <c r="C3591" s="1" t="s">
        <v>2826</v>
      </c>
      <c r="D3591" s="1" t="s">
        <v>494</v>
      </c>
      <c r="E3591" s="1" t="s">
        <v>11</v>
      </c>
      <c r="F3591" s="1" t="s">
        <v>12</v>
      </c>
      <c r="G3591" s="1" t="s">
        <v>6054</v>
      </c>
      <c r="H3591" s="1">
        <v>100017461</v>
      </c>
      <c r="I3591" s="1">
        <v>4</v>
      </c>
      <c r="J3591" s="1" t="s">
        <v>2835</v>
      </c>
      <c r="K3591" s="1" t="s">
        <v>2836</v>
      </c>
      <c r="L3591" s="1" t="s">
        <v>32</v>
      </c>
      <c r="M3591" s="1" t="s">
        <v>9</v>
      </c>
    </row>
    <row r="3592" spans="1:13">
      <c r="A3592" s="1">
        <v>100019002</v>
      </c>
      <c r="B3592" s="1" t="s">
        <v>2344</v>
      </c>
      <c r="C3592" s="1" t="s">
        <v>2826</v>
      </c>
      <c r="D3592" s="1" t="s">
        <v>2883</v>
      </c>
      <c r="E3592" s="1" t="s">
        <v>11</v>
      </c>
      <c r="F3592" s="1" t="s">
        <v>12</v>
      </c>
      <c r="G3592" s="1" t="s">
        <v>6054</v>
      </c>
      <c r="H3592" s="1">
        <v>100017461</v>
      </c>
      <c r="I3592" s="1">
        <v>4</v>
      </c>
      <c r="J3592" s="1" t="s">
        <v>5517</v>
      </c>
      <c r="K3592" s="1" t="s">
        <v>2836</v>
      </c>
      <c r="L3592" s="1" t="s">
        <v>32</v>
      </c>
      <c r="M3592" s="1" t="s">
        <v>9</v>
      </c>
    </row>
    <row r="3593" spans="1:13">
      <c r="A3593" s="1">
        <v>100019005</v>
      </c>
      <c r="B3593" s="1" t="s">
        <v>2314</v>
      </c>
      <c r="C3593" s="1" t="s">
        <v>4475</v>
      </c>
      <c r="D3593" s="1" t="s">
        <v>127</v>
      </c>
      <c r="E3593" s="1" t="s">
        <v>126</v>
      </c>
      <c r="F3593" s="1" t="s">
        <v>127</v>
      </c>
      <c r="G3593" s="1" t="s">
        <v>6053</v>
      </c>
      <c r="H3593" s="1">
        <v>100019005</v>
      </c>
      <c r="I3593" s="1">
        <v>1</v>
      </c>
      <c r="J3593" s="1" t="s">
        <v>5815</v>
      </c>
      <c r="K3593" s="1" t="s">
        <v>3756</v>
      </c>
      <c r="L3593" s="1" t="s">
        <v>15</v>
      </c>
      <c r="M3593" s="1" t="s">
        <v>9</v>
      </c>
    </row>
    <row r="3594" spans="1:13">
      <c r="A3594" s="1">
        <v>100019008</v>
      </c>
      <c r="B3594" s="1" t="s">
        <v>2314</v>
      </c>
      <c r="C3594" s="1" t="s">
        <v>4293</v>
      </c>
      <c r="D3594" s="1" t="s">
        <v>1539</v>
      </c>
      <c r="E3594" s="1" t="s">
        <v>11</v>
      </c>
      <c r="F3594" s="1" t="s">
        <v>12</v>
      </c>
      <c r="G3594" s="1" t="s">
        <v>6053</v>
      </c>
      <c r="H3594" s="1">
        <v>100019008</v>
      </c>
      <c r="I3594" s="1">
        <v>1</v>
      </c>
      <c r="J3594" s="1" t="s">
        <v>5816</v>
      </c>
      <c r="K3594" s="1" t="s">
        <v>5817</v>
      </c>
      <c r="L3594" s="1" t="s">
        <v>44</v>
      </c>
      <c r="M3594" s="1" t="s">
        <v>16</v>
      </c>
    </row>
    <row r="3595" spans="1:13">
      <c r="A3595" s="1">
        <v>100019024</v>
      </c>
      <c r="B3595" s="1" t="s">
        <v>2314</v>
      </c>
      <c r="C3595" s="1" t="s">
        <v>4389</v>
      </c>
      <c r="D3595" s="1" t="s">
        <v>5475</v>
      </c>
      <c r="E3595" s="1" t="s">
        <v>5474</v>
      </c>
      <c r="F3595" s="1" t="s">
        <v>5475</v>
      </c>
      <c r="G3595" s="1" t="s">
        <v>6053</v>
      </c>
      <c r="H3595" s="1">
        <v>100019024</v>
      </c>
      <c r="I3595" s="1">
        <v>4</v>
      </c>
      <c r="J3595" s="1" t="s">
        <v>5818</v>
      </c>
      <c r="K3595" s="1" t="s">
        <v>3756</v>
      </c>
      <c r="L3595" s="1" t="s">
        <v>15</v>
      </c>
      <c r="M3595" s="1" t="s">
        <v>9</v>
      </c>
    </row>
    <row r="3596" spans="1:13">
      <c r="A3596" s="1">
        <v>100019025</v>
      </c>
      <c r="B3596" s="1" t="s">
        <v>2314</v>
      </c>
      <c r="C3596" s="1" t="s">
        <v>4389</v>
      </c>
      <c r="D3596" s="1" t="s">
        <v>5819</v>
      </c>
      <c r="E3596" s="1" t="s">
        <v>20</v>
      </c>
      <c r="F3596" s="1" t="s">
        <v>72</v>
      </c>
      <c r="G3596" s="1" t="s">
        <v>6054</v>
      </c>
      <c r="H3596" s="1">
        <v>100019024</v>
      </c>
      <c r="I3596" s="1">
        <v>4</v>
      </c>
      <c r="J3596" s="1" t="s">
        <v>5818</v>
      </c>
      <c r="K3596" s="1" t="s">
        <v>3756</v>
      </c>
      <c r="L3596" s="1" t="s">
        <v>15</v>
      </c>
      <c r="M3596" s="1" t="s">
        <v>9</v>
      </c>
    </row>
    <row r="3597" spans="1:13">
      <c r="A3597" s="1">
        <v>100019027</v>
      </c>
      <c r="B3597" s="1" t="s">
        <v>2314</v>
      </c>
      <c r="C3597" s="1" t="s">
        <v>4389</v>
      </c>
      <c r="D3597" s="1" t="s">
        <v>3215</v>
      </c>
      <c r="E3597" s="1" t="s">
        <v>20</v>
      </c>
      <c r="F3597" s="1" t="s">
        <v>100</v>
      </c>
      <c r="G3597" s="1" t="s">
        <v>6054</v>
      </c>
      <c r="H3597" s="1">
        <v>100019024</v>
      </c>
      <c r="I3597" s="1">
        <v>4</v>
      </c>
      <c r="J3597" s="1" t="s">
        <v>5820</v>
      </c>
      <c r="K3597" s="1" t="s">
        <v>3756</v>
      </c>
      <c r="L3597" s="1" t="s">
        <v>15</v>
      </c>
      <c r="M3597" s="1" t="s">
        <v>9</v>
      </c>
    </row>
    <row r="3598" spans="1:13">
      <c r="A3598" s="1">
        <v>100019029</v>
      </c>
      <c r="B3598" s="1" t="s">
        <v>2314</v>
      </c>
      <c r="C3598" s="1" t="s">
        <v>4389</v>
      </c>
      <c r="D3598" s="1" t="s">
        <v>494</v>
      </c>
      <c r="E3598" s="1" t="s">
        <v>20</v>
      </c>
      <c r="F3598" s="1" t="s">
        <v>72</v>
      </c>
      <c r="G3598" s="1" t="s">
        <v>6054</v>
      </c>
      <c r="H3598" s="1">
        <v>100019024</v>
      </c>
      <c r="I3598" s="1">
        <v>4</v>
      </c>
      <c r="J3598" s="1" t="s">
        <v>5821</v>
      </c>
      <c r="K3598" s="1" t="s">
        <v>3756</v>
      </c>
      <c r="L3598" s="1" t="s">
        <v>15</v>
      </c>
      <c r="M3598" s="1" t="s">
        <v>9</v>
      </c>
    </row>
    <row r="3599" spans="1:13">
      <c r="A3599" s="1">
        <v>100019038</v>
      </c>
      <c r="B3599" s="1" t="s">
        <v>6</v>
      </c>
      <c r="C3599" s="1" t="s">
        <v>520</v>
      </c>
      <c r="D3599" s="1" t="s">
        <v>252</v>
      </c>
      <c r="E3599" s="1" t="s">
        <v>11</v>
      </c>
      <c r="F3599" s="1" t="s">
        <v>12</v>
      </c>
      <c r="G3599" s="1" t="s">
        <v>6054</v>
      </c>
      <c r="H3599" s="1">
        <v>100001351</v>
      </c>
      <c r="I3599" s="1">
        <v>2</v>
      </c>
      <c r="J3599" s="1" t="s">
        <v>5822</v>
      </c>
      <c r="K3599" s="1" t="s">
        <v>530</v>
      </c>
      <c r="L3599" s="1" t="s">
        <v>32</v>
      </c>
      <c r="M3599" s="1" t="s">
        <v>9</v>
      </c>
    </row>
    <row r="3600" spans="1:13">
      <c r="A3600" s="1">
        <v>100019051</v>
      </c>
      <c r="B3600" s="1" t="s">
        <v>587</v>
      </c>
      <c r="C3600" s="1" t="s">
        <v>4985</v>
      </c>
      <c r="D3600" s="1" t="s">
        <v>176</v>
      </c>
      <c r="E3600" s="1" t="s">
        <v>11</v>
      </c>
      <c r="F3600" s="1" t="s">
        <v>12</v>
      </c>
      <c r="G3600" s="1" t="s">
        <v>6053</v>
      </c>
      <c r="H3600" s="1">
        <v>100019051</v>
      </c>
      <c r="I3600" s="1">
        <v>1</v>
      </c>
      <c r="J3600" s="1" t="s">
        <v>5823</v>
      </c>
      <c r="K3600" s="1" t="s">
        <v>5824</v>
      </c>
      <c r="L3600" s="1" t="s">
        <v>32</v>
      </c>
      <c r="M3600" s="1" t="s">
        <v>9</v>
      </c>
    </row>
    <row r="3601" spans="1:13">
      <c r="A3601" s="1">
        <v>100019067</v>
      </c>
      <c r="B3601" s="1" t="s">
        <v>2314</v>
      </c>
      <c r="C3601" s="1" t="s">
        <v>3737</v>
      </c>
      <c r="D3601" s="1" t="s">
        <v>5825</v>
      </c>
      <c r="E3601" s="1" t="s">
        <v>2</v>
      </c>
      <c r="F3601" s="1" t="s">
        <v>4009</v>
      </c>
      <c r="G3601" s="1" t="s">
        <v>6054</v>
      </c>
      <c r="H3601" s="1">
        <v>100017487</v>
      </c>
      <c r="I3601" s="1">
        <v>6</v>
      </c>
      <c r="J3601" s="1" t="s">
        <v>5521</v>
      </c>
      <c r="K3601" s="1" t="s">
        <v>3750</v>
      </c>
      <c r="L3601" s="1" t="s">
        <v>8</v>
      </c>
      <c r="M3601" s="1" t="s">
        <v>9</v>
      </c>
    </row>
    <row r="3602" spans="1:13">
      <c r="A3602" s="1">
        <v>100019079</v>
      </c>
      <c r="B3602" s="1" t="s">
        <v>6</v>
      </c>
      <c r="C3602" s="1" t="s">
        <v>520</v>
      </c>
      <c r="D3602" s="1" t="s">
        <v>150</v>
      </c>
      <c r="E3602" s="1" t="s">
        <v>11</v>
      </c>
      <c r="F3602" s="1" t="s">
        <v>12</v>
      </c>
      <c r="G3602" s="1" t="s">
        <v>6053</v>
      </c>
      <c r="H3602" s="1">
        <v>100019079</v>
      </c>
      <c r="I3602" s="1">
        <v>1</v>
      </c>
      <c r="J3602" s="1" t="s">
        <v>5826</v>
      </c>
      <c r="K3602" s="1" t="s">
        <v>4637</v>
      </c>
      <c r="L3602" s="1" t="s">
        <v>44</v>
      </c>
      <c r="M3602" s="1" t="s">
        <v>16</v>
      </c>
    </row>
    <row r="3603" spans="1:13">
      <c r="A3603" s="1">
        <v>100019106</v>
      </c>
      <c r="B3603" s="1" t="s">
        <v>2314</v>
      </c>
      <c r="C3603" s="1" t="s">
        <v>4520</v>
      </c>
      <c r="D3603" s="1" t="s">
        <v>252</v>
      </c>
      <c r="E3603" s="1" t="s">
        <v>11</v>
      </c>
      <c r="F3603" s="1" t="s">
        <v>12</v>
      </c>
      <c r="G3603" s="1" t="s">
        <v>6054</v>
      </c>
      <c r="H3603" s="1">
        <v>100013884</v>
      </c>
      <c r="I3603" s="1">
        <v>2</v>
      </c>
      <c r="J3603" s="1" t="s">
        <v>5827</v>
      </c>
      <c r="K3603" s="1" t="s">
        <v>4538</v>
      </c>
      <c r="L3603" s="1" t="s">
        <v>32</v>
      </c>
      <c r="M3603" s="1" t="s">
        <v>9</v>
      </c>
    </row>
    <row r="3604" spans="1:13">
      <c r="A3604" s="1">
        <v>100019107</v>
      </c>
      <c r="B3604" s="1" t="s">
        <v>1138</v>
      </c>
      <c r="C3604" s="1" t="s">
        <v>3675</v>
      </c>
      <c r="D3604" s="1" t="s">
        <v>5828</v>
      </c>
      <c r="E3604" s="1" t="s">
        <v>2</v>
      </c>
      <c r="F3604" s="1" t="s">
        <v>1355</v>
      </c>
      <c r="G3604" s="1" t="s">
        <v>6054</v>
      </c>
      <c r="H3604" s="1">
        <v>100017481</v>
      </c>
      <c r="I3604" s="1">
        <v>4</v>
      </c>
      <c r="J3604" s="1" t="s">
        <v>5829</v>
      </c>
      <c r="K3604" s="1" t="s">
        <v>3036</v>
      </c>
      <c r="L3604" s="1" t="s">
        <v>8</v>
      </c>
      <c r="M3604" s="1" t="s">
        <v>9</v>
      </c>
    </row>
    <row r="3605" spans="1:13">
      <c r="A3605" s="1">
        <v>100019117</v>
      </c>
      <c r="B3605" s="1" t="s">
        <v>591</v>
      </c>
      <c r="C3605" s="1" t="s">
        <v>869</v>
      </c>
      <c r="D3605" s="1" t="s">
        <v>5475</v>
      </c>
      <c r="E3605" s="1" t="s">
        <v>5474</v>
      </c>
      <c r="F3605" s="1" t="s">
        <v>5475</v>
      </c>
      <c r="G3605" s="1" t="s">
        <v>6053</v>
      </c>
      <c r="H3605" s="1">
        <v>100019117</v>
      </c>
      <c r="I3605" s="1">
        <v>3</v>
      </c>
      <c r="J3605" s="1" t="s">
        <v>5830</v>
      </c>
      <c r="K3605" s="1" t="s">
        <v>626</v>
      </c>
      <c r="L3605" s="1" t="s">
        <v>15</v>
      </c>
      <c r="M3605" s="1" t="s">
        <v>16</v>
      </c>
    </row>
    <row r="3606" spans="1:13">
      <c r="A3606" s="1">
        <v>100019118</v>
      </c>
      <c r="B3606" s="1" t="s">
        <v>591</v>
      </c>
      <c r="C3606" s="1" t="s">
        <v>869</v>
      </c>
      <c r="D3606" s="1" t="s">
        <v>5831</v>
      </c>
      <c r="E3606" s="1" t="s">
        <v>20</v>
      </c>
      <c r="F3606" s="1" t="s">
        <v>72</v>
      </c>
      <c r="G3606" s="1" t="s">
        <v>6054</v>
      </c>
      <c r="H3606" s="1">
        <v>100019117</v>
      </c>
      <c r="I3606" s="1">
        <v>3</v>
      </c>
      <c r="J3606" s="1" t="s">
        <v>5830</v>
      </c>
      <c r="K3606" s="1" t="s">
        <v>626</v>
      </c>
      <c r="L3606" s="1" t="s">
        <v>15</v>
      </c>
      <c r="M3606" s="1" t="s">
        <v>16</v>
      </c>
    </row>
    <row r="3607" spans="1:13">
      <c r="A3607" s="1">
        <v>100019119</v>
      </c>
      <c r="B3607" s="1" t="s">
        <v>591</v>
      </c>
      <c r="C3607" s="1" t="s">
        <v>869</v>
      </c>
      <c r="D3607" s="1" t="s">
        <v>5832</v>
      </c>
      <c r="E3607" s="1" t="s">
        <v>20</v>
      </c>
      <c r="F3607" s="1" t="s">
        <v>72</v>
      </c>
      <c r="G3607" s="1" t="s">
        <v>6054</v>
      </c>
      <c r="H3607" s="1">
        <v>100019117</v>
      </c>
      <c r="I3607" s="1">
        <v>3</v>
      </c>
      <c r="J3607" s="1" t="s">
        <v>890</v>
      </c>
      <c r="K3607" s="1" t="s">
        <v>626</v>
      </c>
      <c r="L3607" s="1" t="s">
        <v>15</v>
      </c>
      <c r="M3607" s="1" t="s">
        <v>9</v>
      </c>
    </row>
    <row r="3608" spans="1:13">
      <c r="A3608" s="1">
        <v>100019122</v>
      </c>
      <c r="B3608" s="1" t="s">
        <v>591</v>
      </c>
      <c r="C3608" s="1" t="s">
        <v>590</v>
      </c>
      <c r="D3608" s="1" t="s">
        <v>5833</v>
      </c>
      <c r="E3608" s="1" t="s">
        <v>5474</v>
      </c>
      <c r="F3608" s="1" t="s">
        <v>5475</v>
      </c>
      <c r="G3608" s="1" t="s">
        <v>6053</v>
      </c>
      <c r="H3608" s="1">
        <v>100019122</v>
      </c>
      <c r="I3608" s="1">
        <v>3</v>
      </c>
      <c r="J3608" s="1" t="s">
        <v>5834</v>
      </c>
      <c r="K3608" s="1" t="s">
        <v>626</v>
      </c>
      <c r="L3608" s="1" t="s">
        <v>15</v>
      </c>
      <c r="M3608" s="1" t="s">
        <v>9</v>
      </c>
    </row>
    <row r="3609" spans="1:13">
      <c r="A3609" s="1">
        <v>100019123</v>
      </c>
      <c r="B3609" s="1" t="s">
        <v>591</v>
      </c>
      <c r="C3609" s="1" t="s">
        <v>590</v>
      </c>
      <c r="D3609" s="1" t="s">
        <v>5835</v>
      </c>
      <c r="E3609" s="1" t="s">
        <v>20</v>
      </c>
      <c r="F3609" s="1" t="s">
        <v>72</v>
      </c>
      <c r="G3609" s="1" t="s">
        <v>6054</v>
      </c>
      <c r="H3609" s="1">
        <v>100019122</v>
      </c>
      <c r="I3609" s="1">
        <v>3</v>
      </c>
      <c r="J3609" s="1" t="s">
        <v>5836</v>
      </c>
      <c r="K3609" s="1" t="s">
        <v>626</v>
      </c>
      <c r="L3609" s="1" t="s">
        <v>15</v>
      </c>
      <c r="M3609" s="1" t="s">
        <v>9</v>
      </c>
    </row>
    <row r="3610" spans="1:13">
      <c r="A3610" s="1">
        <v>100019124</v>
      </c>
      <c r="B3610" s="1" t="s">
        <v>591</v>
      </c>
      <c r="C3610" s="1" t="s">
        <v>590</v>
      </c>
      <c r="D3610" s="1" t="s">
        <v>5837</v>
      </c>
      <c r="E3610" s="1" t="s">
        <v>20</v>
      </c>
      <c r="F3610" s="1" t="s">
        <v>72</v>
      </c>
      <c r="G3610" s="1" t="s">
        <v>6054</v>
      </c>
      <c r="H3610" s="1">
        <v>100019122</v>
      </c>
      <c r="I3610" s="1">
        <v>3</v>
      </c>
      <c r="J3610" s="1" t="s">
        <v>5834</v>
      </c>
      <c r="K3610" s="1" t="s">
        <v>626</v>
      </c>
      <c r="L3610" s="1" t="s">
        <v>15</v>
      </c>
      <c r="M3610" s="1" t="s">
        <v>9</v>
      </c>
    </row>
    <row r="3611" spans="1:13">
      <c r="A3611" s="1">
        <v>100019127</v>
      </c>
      <c r="B3611" s="1" t="s">
        <v>591</v>
      </c>
      <c r="C3611" s="1" t="s">
        <v>980</v>
      </c>
      <c r="D3611" s="1" t="s">
        <v>5475</v>
      </c>
      <c r="E3611" s="1" t="s">
        <v>5474</v>
      </c>
      <c r="F3611" s="1" t="s">
        <v>5475</v>
      </c>
      <c r="G3611" s="1" t="s">
        <v>6053</v>
      </c>
      <c r="H3611" s="1">
        <v>100019127</v>
      </c>
      <c r="I3611" s="1">
        <v>3</v>
      </c>
      <c r="J3611" s="1" t="s">
        <v>5838</v>
      </c>
      <c r="K3611" s="1" t="s">
        <v>626</v>
      </c>
      <c r="L3611" s="1" t="s">
        <v>15</v>
      </c>
      <c r="M3611" s="1" t="s">
        <v>9</v>
      </c>
    </row>
    <row r="3612" spans="1:13">
      <c r="A3612" s="1">
        <v>100019128</v>
      </c>
      <c r="B3612" s="1" t="s">
        <v>591</v>
      </c>
      <c r="C3612" s="1" t="s">
        <v>980</v>
      </c>
      <c r="D3612" s="1" t="s">
        <v>5839</v>
      </c>
      <c r="E3612" s="1" t="s">
        <v>20</v>
      </c>
      <c r="F3612" s="1" t="s">
        <v>72</v>
      </c>
      <c r="G3612" s="1" t="s">
        <v>6054</v>
      </c>
      <c r="H3612" s="1">
        <v>100019127</v>
      </c>
      <c r="I3612" s="1">
        <v>3</v>
      </c>
      <c r="J3612" s="1" t="s">
        <v>5838</v>
      </c>
      <c r="K3612" s="1" t="s">
        <v>626</v>
      </c>
      <c r="L3612" s="1" t="s">
        <v>15</v>
      </c>
      <c r="M3612" s="1" t="s">
        <v>9</v>
      </c>
    </row>
    <row r="3613" spans="1:13">
      <c r="A3613" s="1">
        <v>100019129</v>
      </c>
      <c r="B3613" s="1" t="s">
        <v>591</v>
      </c>
      <c r="C3613" s="1" t="s">
        <v>980</v>
      </c>
      <c r="D3613" s="1" t="s">
        <v>5840</v>
      </c>
      <c r="E3613" s="1" t="s">
        <v>20</v>
      </c>
      <c r="F3613" s="1" t="s">
        <v>72</v>
      </c>
      <c r="G3613" s="1" t="s">
        <v>6054</v>
      </c>
      <c r="H3613" s="1">
        <v>100019127</v>
      </c>
      <c r="I3613" s="1">
        <v>3</v>
      </c>
      <c r="J3613" s="1" t="s">
        <v>5838</v>
      </c>
      <c r="K3613" s="1" t="s">
        <v>626</v>
      </c>
      <c r="L3613" s="1" t="s">
        <v>15</v>
      </c>
      <c r="M3613" s="1" t="s">
        <v>9</v>
      </c>
    </row>
    <row r="3614" spans="1:13">
      <c r="A3614" s="1">
        <v>100019137</v>
      </c>
      <c r="B3614" s="1" t="s">
        <v>591</v>
      </c>
      <c r="C3614" s="1" t="s">
        <v>590</v>
      </c>
      <c r="D3614" s="1" t="s">
        <v>5475</v>
      </c>
      <c r="E3614" s="1" t="s">
        <v>5474</v>
      </c>
      <c r="F3614" s="1" t="s">
        <v>5475</v>
      </c>
      <c r="G3614" s="1" t="s">
        <v>6053</v>
      </c>
      <c r="H3614" s="1">
        <v>100019137</v>
      </c>
      <c r="I3614" s="1">
        <v>3</v>
      </c>
      <c r="J3614" s="1" t="s">
        <v>611</v>
      </c>
      <c r="K3614" s="1" t="s">
        <v>626</v>
      </c>
      <c r="L3614" s="1" t="s">
        <v>15</v>
      </c>
      <c r="M3614" s="1" t="s">
        <v>9</v>
      </c>
    </row>
    <row r="3615" spans="1:13">
      <c r="A3615" s="1">
        <v>100019138</v>
      </c>
      <c r="B3615" s="1" t="s">
        <v>591</v>
      </c>
      <c r="C3615" s="1" t="s">
        <v>590</v>
      </c>
      <c r="D3615" s="1" t="s">
        <v>5841</v>
      </c>
      <c r="E3615" s="1" t="s">
        <v>20</v>
      </c>
      <c r="F3615" s="1" t="s">
        <v>72</v>
      </c>
      <c r="G3615" s="1" t="s">
        <v>6054</v>
      </c>
      <c r="H3615" s="1">
        <v>100019137</v>
      </c>
      <c r="I3615" s="1">
        <v>3</v>
      </c>
      <c r="J3615" s="1" t="s">
        <v>611</v>
      </c>
      <c r="K3615" s="1" t="s">
        <v>626</v>
      </c>
      <c r="L3615" s="1" t="s">
        <v>15</v>
      </c>
      <c r="M3615" s="1" t="s">
        <v>9</v>
      </c>
    </row>
    <row r="3616" spans="1:13">
      <c r="A3616" s="1">
        <v>100019139</v>
      </c>
      <c r="B3616" s="1" t="s">
        <v>591</v>
      </c>
      <c r="C3616" s="1" t="s">
        <v>590</v>
      </c>
      <c r="D3616" s="1" t="s">
        <v>5842</v>
      </c>
      <c r="E3616" s="1" t="s">
        <v>96</v>
      </c>
      <c r="F3616" s="1" t="s">
        <v>97</v>
      </c>
      <c r="G3616" s="1" t="s">
        <v>6054</v>
      </c>
      <c r="H3616" s="1">
        <v>100019137</v>
      </c>
      <c r="I3616" s="1">
        <v>3</v>
      </c>
      <c r="J3616" s="1" t="s">
        <v>611</v>
      </c>
      <c r="K3616" s="1" t="s">
        <v>626</v>
      </c>
      <c r="L3616" s="1" t="s">
        <v>15</v>
      </c>
      <c r="M3616" s="1" t="s">
        <v>9</v>
      </c>
    </row>
    <row r="3617" spans="1:13">
      <c r="A3617" s="1">
        <v>100019144</v>
      </c>
      <c r="B3617" s="1" t="s">
        <v>1138</v>
      </c>
      <c r="C3617" s="1" t="s">
        <v>3032</v>
      </c>
      <c r="D3617" s="1" t="s">
        <v>5843</v>
      </c>
      <c r="E3617" s="1" t="s">
        <v>2</v>
      </c>
      <c r="F3617" s="1" t="s">
        <v>1355</v>
      </c>
      <c r="G3617" s="1" t="s">
        <v>6054</v>
      </c>
      <c r="H3617" s="1">
        <v>100010960</v>
      </c>
      <c r="I3617" s="1">
        <v>2</v>
      </c>
      <c r="J3617" s="1" t="s">
        <v>5844</v>
      </c>
      <c r="K3617" s="1" t="s">
        <v>3635</v>
      </c>
      <c r="L3617" s="1" t="s">
        <v>44</v>
      </c>
      <c r="M3617" s="1" t="s">
        <v>9</v>
      </c>
    </row>
    <row r="3618" spans="1:13">
      <c r="A3618" s="1">
        <v>100019145</v>
      </c>
      <c r="B3618" s="1" t="s">
        <v>1126</v>
      </c>
      <c r="C3618" s="1" t="s">
        <v>1702</v>
      </c>
      <c r="D3618" s="1" t="s">
        <v>176</v>
      </c>
      <c r="E3618" s="1" t="s">
        <v>11</v>
      </c>
      <c r="F3618" s="1" t="s">
        <v>12</v>
      </c>
      <c r="G3618" s="1" t="s">
        <v>6053</v>
      </c>
      <c r="H3618" s="1">
        <v>100019145</v>
      </c>
      <c r="I3618" s="1">
        <v>1</v>
      </c>
      <c r="J3618" s="1" t="s">
        <v>5845</v>
      </c>
      <c r="K3618" s="1" t="s">
        <v>5846</v>
      </c>
      <c r="L3618" s="1" t="s">
        <v>32</v>
      </c>
      <c r="M3618" s="1" t="s">
        <v>9</v>
      </c>
    </row>
    <row r="3619" spans="1:13">
      <c r="A3619" s="1">
        <v>100019146</v>
      </c>
      <c r="B3619" s="1" t="s">
        <v>1158</v>
      </c>
      <c r="C3619" s="1" t="s">
        <v>1299</v>
      </c>
      <c r="D3619" s="1" t="s">
        <v>5847</v>
      </c>
      <c r="E3619" s="1" t="s">
        <v>11</v>
      </c>
      <c r="F3619" s="1" t="s">
        <v>12</v>
      </c>
      <c r="G3619" s="1" t="s">
        <v>6053</v>
      </c>
      <c r="H3619" s="1">
        <v>100019146</v>
      </c>
      <c r="I3619" s="1">
        <v>1</v>
      </c>
      <c r="J3619" s="1" t="s">
        <v>5848</v>
      </c>
      <c r="K3619" s="1" t="s">
        <v>5849</v>
      </c>
      <c r="L3619" s="1" t="s">
        <v>39</v>
      </c>
      <c r="M3619" s="1" t="s">
        <v>9</v>
      </c>
    </row>
    <row r="3620" spans="1:13">
      <c r="A3620" s="1">
        <v>100019163</v>
      </c>
      <c r="B3620" s="1" t="s">
        <v>591</v>
      </c>
      <c r="C3620" s="1" t="s">
        <v>1019</v>
      </c>
      <c r="D3620" s="1" t="s">
        <v>1354</v>
      </c>
      <c r="E3620" s="1" t="s">
        <v>2</v>
      </c>
      <c r="F3620" s="1" t="s">
        <v>41</v>
      </c>
      <c r="G3620" s="1" t="s">
        <v>6054</v>
      </c>
      <c r="H3620" s="1">
        <v>100018207</v>
      </c>
      <c r="I3620" s="1">
        <v>5</v>
      </c>
      <c r="J3620" s="1" t="s">
        <v>5628</v>
      </c>
      <c r="K3620" s="1" t="s">
        <v>595</v>
      </c>
      <c r="L3620" s="1" t="s">
        <v>8</v>
      </c>
      <c r="M3620" s="1" t="s">
        <v>9</v>
      </c>
    </row>
    <row r="3621" spans="1:13">
      <c r="A3621" s="1">
        <v>100019168</v>
      </c>
      <c r="B3621" s="1" t="s">
        <v>591</v>
      </c>
      <c r="C3621" s="1" t="s">
        <v>1019</v>
      </c>
      <c r="D3621" s="1" t="s">
        <v>952</v>
      </c>
      <c r="E3621" s="1" t="s">
        <v>2</v>
      </c>
      <c r="F3621" s="1" t="s">
        <v>842</v>
      </c>
      <c r="G3621" s="1" t="s">
        <v>6054</v>
      </c>
      <c r="H3621" s="1">
        <v>100018207</v>
      </c>
      <c r="I3621" s="1">
        <v>5</v>
      </c>
      <c r="J3621" s="1" t="s">
        <v>5628</v>
      </c>
      <c r="K3621" s="1" t="s">
        <v>595</v>
      </c>
      <c r="L3621" s="1" t="s">
        <v>8</v>
      </c>
      <c r="M3621" s="1" t="s">
        <v>9</v>
      </c>
    </row>
    <row r="3622" spans="1:13">
      <c r="A3622" s="1">
        <v>100019177</v>
      </c>
      <c r="B3622" s="1" t="s">
        <v>587</v>
      </c>
      <c r="C3622" s="1" t="s">
        <v>5093</v>
      </c>
      <c r="D3622" s="1" t="s">
        <v>5850</v>
      </c>
      <c r="E3622" s="1" t="s">
        <v>11</v>
      </c>
      <c r="F3622" s="1" t="s">
        <v>12</v>
      </c>
      <c r="G3622" s="1" t="s">
        <v>6053</v>
      </c>
      <c r="H3622" s="1">
        <v>100019177</v>
      </c>
      <c r="I3622" s="1">
        <v>1</v>
      </c>
      <c r="J3622" s="1" t="s">
        <v>5851</v>
      </c>
      <c r="K3622" s="1" t="s">
        <v>3315</v>
      </c>
      <c r="L3622" s="1" t="s">
        <v>39</v>
      </c>
      <c r="M3622" s="1" t="s">
        <v>16</v>
      </c>
    </row>
    <row r="3623" spans="1:13">
      <c r="A3623" s="1">
        <v>100019199</v>
      </c>
      <c r="B3623" s="1" t="s">
        <v>587</v>
      </c>
      <c r="C3623" s="1" t="s">
        <v>4866</v>
      </c>
      <c r="D3623" s="1" t="s">
        <v>5852</v>
      </c>
      <c r="E3623" s="1" t="s">
        <v>11</v>
      </c>
      <c r="F3623" s="1" t="s">
        <v>12</v>
      </c>
      <c r="G3623" s="1" t="s">
        <v>6053</v>
      </c>
      <c r="H3623" s="1">
        <v>100019199</v>
      </c>
      <c r="I3623" s="1">
        <v>1</v>
      </c>
      <c r="J3623" s="1" t="s">
        <v>4982</v>
      </c>
      <c r="K3623" s="1" t="s">
        <v>5853</v>
      </c>
      <c r="L3623" s="1" t="s">
        <v>44</v>
      </c>
      <c r="M3623" s="1" t="s">
        <v>9</v>
      </c>
    </row>
    <row r="3624" spans="1:13">
      <c r="A3624" s="1">
        <v>100019209</v>
      </c>
      <c r="B3624" s="1" t="s">
        <v>6</v>
      </c>
      <c r="C3624" s="1" t="s">
        <v>5</v>
      </c>
      <c r="D3624" s="1" t="s">
        <v>5854</v>
      </c>
      <c r="E3624" s="1" t="s">
        <v>11</v>
      </c>
      <c r="F3624" s="1" t="s">
        <v>12</v>
      </c>
      <c r="G3624" s="1" t="s">
        <v>6053</v>
      </c>
      <c r="H3624" s="1">
        <v>100019209</v>
      </c>
      <c r="I3624" s="1">
        <v>2</v>
      </c>
      <c r="J3624" s="1" t="s">
        <v>5855</v>
      </c>
      <c r="K3624" s="1" t="s">
        <v>5856</v>
      </c>
      <c r="L3624" s="1" t="s">
        <v>44</v>
      </c>
      <c r="M3624" s="1" t="s">
        <v>16</v>
      </c>
    </row>
    <row r="3625" spans="1:13">
      <c r="A3625" s="1">
        <v>100019214</v>
      </c>
      <c r="B3625" s="1" t="s">
        <v>1126</v>
      </c>
      <c r="C3625" s="1" t="s">
        <v>1644</v>
      </c>
      <c r="D3625" s="1" t="s">
        <v>3066</v>
      </c>
      <c r="E3625" s="1" t="s">
        <v>11</v>
      </c>
      <c r="F3625" s="1" t="s">
        <v>12</v>
      </c>
      <c r="G3625" s="1" t="s">
        <v>6053</v>
      </c>
      <c r="H3625" s="1">
        <v>100019214</v>
      </c>
      <c r="I3625" s="1">
        <v>1</v>
      </c>
      <c r="J3625" s="1" t="s">
        <v>5857</v>
      </c>
      <c r="K3625" s="1" t="s">
        <v>344</v>
      </c>
      <c r="L3625" s="1" t="s">
        <v>39</v>
      </c>
      <c r="M3625" s="1" t="s">
        <v>9</v>
      </c>
    </row>
    <row r="3626" spans="1:13">
      <c r="A3626" s="1">
        <v>100019226</v>
      </c>
      <c r="B3626" s="1" t="s">
        <v>2314</v>
      </c>
      <c r="C3626" s="1" t="s">
        <v>3749</v>
      </c>
      <c r="D3626" s="1" t="s">
        <v>5858</v>
      </c>
      <c r="E3626" s="1" t="s">
        <v>11</v>
      </c>
      <c r="F3626" s="1" t="s">
        <v>12</v>
      </c>
      <c r="G3626" s="1" t="s">
        <v>6054</v>
      </c>
      <c r="H3626" s="1">
        <v>100011634</v>
      </c>
      <c r="I3626" s="1">
        <v>2</v>
      </c>
      <c r="J3626" s="1" t="s">
        <v>5859</v>
      </c>
      <c r="K3626" s="1" t="s">
        <v>3829</v>
      </c>
      <c r="L3626" s="1" t="s">
        <v>32</v>
      </c>
      <c r="M3626" s="1" t="s">
        <v>9</v>
      </c>
    </row>
    <row r="3627" spans="1:13">
      <c r="A3627" s="1">
        <v>100019227</v>
      </c>
      <c r="B3627" s="1" t="s">
        <v>2314</v>
      </c>
      <c r="C3627" s="1" t="s">
        <v>3984</v>
      </c>
      <c r="D3627" s="1" t="s">
        <v>5860</v>
      </c>
      <c r="E3627" s="1" t="s">
        <v>20</v>
      </c>
      <c r="F3627" s="1" t="s">
        <v>72</v>
      </c>
      <c r="G3627" s="1" t="s">
        <v>6054</v>
      </c>
      <c r="H3627" s="1">
        <v>100012241</v>
      </c>
      <c r="I3627" s="1">
        <v>2</v>
      </c>
      <c r="J3627" s="1" t="s">
        <v>5861</v>
      </c>
      <c r="K3627" s="1" t="s">
        <v>3756</v>
      </c>
      <c r="L3627" s="1" t="s">
        <v>15</v>
      </c>
      <c r="M3627" s="1" t="s">
        <v>16</v>
      </c>
    </row>
    <row r="3628" spans="1:13">
      <c r="A3628" s="1">
        <v>100019228</v>
      </c>
      <c r="B3628" s="1" t="s">
        <v>2314</v>
      </c>
      <c r="C3628" s="1" t="s">
        <v>4520</v>
      </c>
      <c r="D3628" s="1" t="s">
        <v>5862</v>
      </c>
      <c r="E3628" s="1" t="s">
        <v>2</v>
      </c>
      <c r="F3628" s="1" t="s">
        <v>41</v>
      </c>
      <c r="G3628" s="1" t="s">
        <v>6054</v>
      </c>
      <c r="H3628" s="1">
        <v>100017520</v>
      </c>
      <c r="I3628" s="1">
        <v>6</v>
      </c>
      <c r="J3628" s="1" t="s">
        <v>5863</v>
      </c>
      <c r="K3628" s="1" t="s">
        <v>3750</v>
      </c>
      <c r="L3628" s="1" t="s">
        <v>8</v>
      </c>
      <c r="M3628" s="1" t="s">
        <v>9</v>
      </c>
    </row>
    <row r="3629" spans="1:13">
      <c r="A3629" s="1">
        <v>100019232</v>
      </c>
      <c r="B3629" s="1" t="s">
        <v>2314</v>
      </c>
      <c r="C3629" s="1" t="s">
        <v>4453</v>
      </c>
      <c r="D3629" s="1" t="s">
        <v>5864</v>
      </c>
      <c r="E3629" s="1" t="s">
        <v>20</v>
      </c>
      <c r="F3629" s="1" t="s">
        <v>72</v>
      </c>
      <c r="G3629" s="1" t="s">
        <v>6054</v>
      </c>
      <c r="H3629" s="1">
        <v>100013636</v>
      </c>
      <c r="I3629" s="1">
        <v>2</v>
      </c>
      <c r="J3629" s="1" t="s">
        <v>4464</v>
      </c>
      <c r="K3629" s="1" t="s">
        <v>3756</v>
      </c>
      <c r="L3629" s="1" t="s">
        <v>15</v>
      </c>
      <c r="M3629" s="1" t="s">
        <v>9</v>
      </c>
    </row>
    <row r="3630" spans="1:13">
      <c r="A3630" s="1">
        <v>100019235</v>
      </c>
      <c r="B3630" s="1" t="s">
        <v>587</v>
      </c>
      <c r="C3630" s="1" t="s">
        <v>4866</v>
      </c>
      <c r="D3630" s="1" t="s">
        <v>1606</v>
      </c>
      <c r="E3630" s="1" t="s">
        <v>20</v>
      </c>
      <c r="F3630" s="1" t="s">
        <v>72</v>
      </c>
      <c r="G3630" s="1" t="s">
        <v>6054</v>
      </c>
      <c r="H3630" s="1">
        <v>100014979</v>
      </c>
      <c r="I3630" s="1">
        <v>13</v>
      </c>
      <c r="J3630" s="1" t="s">
        <v>5865</v>
      </c>
      <c r="K3630" s="1" t="s">
        <v>4702</v>
      </c>
      <c r="L3630" s="1" t="s">
        <v>15</v>
      </c>
      <c r="M3630" s="1" t="s">
        <v>9</v>
      </c>
    </row>
    <row r="3631" spans="1:13">
      <c r="A3631" s="1">
        <v>100019236</v>
      </c>
      <c r="B3631" s="1" t="s">
        <v>587</v>
      </c>
      <c r="C3631" s="1" t="s">
        <v>4778</v>
      </c>
      <c r="D3631" s="1" t="s">
        <v>5866</v>
      </c>
      <c r="E3631" s="1" t="s">
        <v>11</v>
      </c>
      <c r="F3631" s="1" t="s">
        <v>407</v>
      </c>
      <c r="G3631" s="1" t="s">
        <v>6053</v>
      </c>
      <c r="H3631" s="1">
        <v>100019236</v>
      </c>
      <c r="I3631" s="1">
        <v>1</v>
      </c>
      <c r="J3631" s="1" t="s">
        <v>4785</v>
      </c>
      <c r="K3631" s="1" t="s">
        <v>5867</v>
      </c>
      <c r="L3631" s="1" t="s">
        <v>44</v>
      </c>
      <c r="M3631" s="1" t="s">
        <v>9</v>
      </c>
    </row>
    <row r="3632" spans="1:13">
      <c r="A3632" s="1">
        <v>100019237</v>
      </c>
      <c r="B3632" s="1" t="s">
        <v>587</v>
      </c>
      <c r="C3632" s="1" t="s">
        <v>5189</v>
      </c>
      <c r="D3632" s="1" t="s">
        <v>841</v>
      </c>
      <c r="E3632" s="1" t="s">
        <v>2</v>
      </c>
      <c r="F3632" s="1" t="s">
        <v>277</v>
      </c>
      <c r="G3632" s="1" t="s">
        <v>6054</v>
      </c>
      <c r="H3632" s="1">
        <v>100017544</v>
      </c>
      <c r="I3632" s="1">
        <v>4</v>
      </c>
      <c r="J3632" s="1" t="s">
        <v>5228</v>
      </c>
      <c r="K3632" s="1" t="s">
        <v>4700</v>
      </c>
      <c r="L3632" s="1" t="s">
        <v>8</v>
      </c>
      <c r="M3632" s="1" t="s">
        <v>9</v>
      </c>
    </row>
    <row r="3633" spans="1:13">
      <c r="A3633" s="1">
        <v>100019241</v>
      </c>
      <c r="B3633" s="1" t="s">
        <v>1138</v>
      </c>
      <c r="C3633" s="1" t="s">
        <v>3128</v>
      </c>
      <c r="D3633" s="1" t="s">
        <v>5868</v>
      </c>
      <c r="E3633" s="1" t="s">
        <v>11</v>
      </c>
      <c r="F3633" s="1" t="s">
        <v>12</v>
      </c>
      <c r="G3633" s="1" t="s">
        <v>6053</v>
      </c>
      <c r="H3633" s="1">
        <v>100019241</v>
      </c>
      <c r="I3633" s="1">
        <v>1</v>
      </c>
      <c r="J3633" s="1" t="s">
        <v>5869</v>
      </c>
      <c r="K3633" s="1" t="s">
        <v>5870</v>
      </c>
      <c r="L3633" s="1" t="s">
        <v>44</v>
      </c>
      <c r="M3633" s="1" t="s">
        <v>9</v>
      </c>
    </row>
    <row r="3634" spans="1:13">
      <c r="A3634" s="1">
        <v>100019254</v>
      </c>
      <c r="B3634" s="1" t="s">
        <v>6</v>
      </c>
      <c r="C3634" s="1" t="s">
        <v>254</v>
      </c>
      <c r="D3634" s="1" t="s">
        <v>5871</v>
      </c>
      <c r="E3634" s="1" t="s">
        <v>11</v>
      </c>
      <c r="F3634" s="1" t="s">
        <v>12</v>
      </c>
      <c r="G3634" s="1" t="s">
        <v>6053</v>
      </c>
      <c r="H3634" s="1">
        <v>100019254</v>
      </c>
      <c r="I3634" s="1">
        <v>1</v>
      </c>
      <c r="J3634" s="1" t="s">
        <v>5872</v>
      </c>
      <c r="K3634" s="1" t="s">
        <v>5873</v>
      </c>
      <c r="L3634" s="1" t="s">
        <v>44</v>
      </c>
      <c r="M3634" s="1" t="s">
        <v>9</v>
      </c>
    </row>
    <row r="3635" spans="1:13">
      <c r="A3635" s="1">
        <v>100019255</v>
      </c>
      <c r="B3635" s="1" t="s">
        <v>1138</v>
      </c>
      <c r="C3635" s="1" t="s">
        <v>1137</v>
      </c>
      <c r="D3635" s="1" t="s">
        <v>1768</v>
      </c>
      <c r="E3635" s="1" t="s">
        <v>11</v>
      </c>
      <c r="F3635" s="1" t="s">
        <v>12</v>
      </c>
      <c r="G3635" s="1" t="s">
        <v>6053</v>
      </c>
      <c r="H3635" s="1">
        <v>100019255</v>
      </c>
      <c r="I3635" s="1">
        <v>1</v>
      </c>
      <c r="J3635" s="1" t="s">
        <v>5874</v>
      </c>
      <c r="K3635" s="1" t="s">
        <v>5875</v>
      </c>
      <c r="L3635" s="1" t="s">
        <v>32</v>
      </c>
      <c r="M3635" s="1" t="s">
        <v>9</v>
      </c>
    </row>
    <row r="3636" spans="1:13">
      <c r="A3636" s="1">
        <v>100019260</v>
      </c>
      <c r="B3636" s="1" t="s">
        <v>2344</v>
      </c>
      <c r="C3636" s="1" t="s">
        <v>2537</v>
      </c>
      <c r="D3636" s="1" t="s">
        <v>5876</v>
      </c>
      <c r="E3636" s="1" t="s">
        <v>11</v>
      </c>
      <c r="F3636" s="1" t="s">
        <v>12</v>
      </c>
      <c r="G3636" s="1" t="s">
        <v>6053</v>
      </c>
      <c r="H3636" s="1">
        <v>100019260</v>
      </c>
      <c r="I3636" s="1">
        <v>1</v>
      </c>
      <c r="J3636" s="1" t="s">
        <v>2581</v>
      </c>
      <c r="K3636" s="1" t="s">
        <v>5877</v>
      </c>
      <c r="L3636" s="1" t="s">
        <v>44</v>
      </c>
      <c r="M3636" s="1" t="s">
        <v>9</v>
      </c>
    </row>
    <row r="3637" spans="1:13">
      <c r="A3637" s="1">
        <v>100019269</v>
      </c>
      <c r="B3637" s="1" t="s">
        <v>1126</v>
      </c>
      <c r="C3637" s="1" t="s">
        <v>1644</v>
      </c>
      <c r="D3637" s="1" t="s">
        <v>1617</v>
      </c>
      <c r="E3637" s="1" t="s">
        <v>2</v>
      </c>
      <c r="F3637" s="1" t="s">
        <v>1452</v>
      </c>
      <c r="G3637" s="1" t="s">
        <v>6054</v>
      </c>
      <c r="H3637" s="1">
        <v>100017427</v>
      </c>
      <c r="I3637" s="1">
        <v>4</v>
      </c>
      <c r="J3637" s="1" t="s">
        <v>5878</v>
      </c>
      <c r="K3637" s="1" t="s">
        <v>1710</v>
      </c>
      <c r="L3637" s="1" t="s">
        <v>8</v>
      </c>
      <c r="M3637" s="1" t="s">
        <v>69</v>
      </c>
    </row>
    <row r="3638" spans="1:13">
      <c r="A3638" s="1">
        <v>100019275</v>
      </c>
      <c r="B3638" s="1" t="s">
        <v>1126</v>
      </c>
      <c r="C3638" s="1" t="s">
        <v>1644</v>
      </c>
      <c r="D3638" s="1" t="s">
        <v>176</v>
      </c>
      <c r="E3638" s="1" t="s">
        <v>11</v>
      </c>
      <c r="F3638" s="1" t="s">
        <v>12</v>
      </c>
      <c r="G3638" s="1" t="s">
        <v>6053</v>
      </c>
      <c r="H3638" s="1">
        <v>100019275</v>
      </c>
      <c r="I3638" s="1">
        <v>1</v>
      </c>
      <c r="J3638" s="1" t="s">
        <v>5879</v>
      </c>
      <c r="K3638" s="1" t="s">
        <v>5880</v>
      </c>
      <c r="L3638" s="1" t="s">
        <v>32</v>
      </c>
      <c r="M3638" s="1" t="s">
        <v>9</v>
      </c>
    </row>
    <row r="3639" spans="1:13">
      <c r="A3639" s="1">
        <v>100019277</v>
      </c>
      <c r="B3639" s="1" t="s">
        <v>1138</v>
      </c>
      <c r="C3639" s="1" t="s">
        <v>3258</v>
      </c>
      <c r="D3639" s="1" t="s">
        <v>150</v>
      </c>
      <c r="E3639" s="1" t="s">
        <v>11</v>
      </c>
      <c r="F3639" s="1" t="s">
        <v>407</v>
      </c>
      <c r="G3639" s="1" t="s">
        <v>6053</v>
      </c>
      <c r="H3639" s="1">
        <v>100019277</v>
      </c>
      <c r="I3639" s="1">
        <v>1</v>
      </c>
      <c r="J3639" s="1" t="s">
        <v>5881</v>
      </c>
      <c r="K3639" s="1" t="s">
        <v>5882</v>
      </c>
      <c r="L3639" s="1" t="s">
        <v>44</v>
      </c>
      <c r="M3639" s="1" t="s">
        <v>9</v>
      </c>
    </row>
    <row r="3640" spans="1:13">
      <c r="A3640" s="1">
        <v>100019285</v>
      </c>
      <c r="B3640" s="1" t="s">
        <v>587</v>
      </c>
      <c r="C3640" s="1" t="s">
        <v>1612</v>
      </c>
      <c r="D3640" s="1" t="s">
        <v>5431</v>
      </c>
      <c r="E3640" s="1" t="s">
        <v>2</v>
      </c>
      <c r="F3640" s="1" t="s">
        <v>842</v>
      </c>
      <c r="G3640" s="1" t="s">
        <v>6054</v>
      </c>
      <c r="H3640" s="1">
        <v>100017523</v>
      </c>
      <c r="I3640" s="1">
        <v>9</v>
      </c>
      <c r="J3640" s="1" t="s">
        <v>5396</v>
      </c>
      <c r="K3640" s="1" t="s">
        <v>4700</v>
      </c>
      <c r="L3640" s="1" t="s">
        <v>8</v>
      </c>
      <c r="M3640" s="1" t="s">
        <v>9</v>
      </c>
    </row>
    <row r="3641" spans="1:13">
      <c r="A3641" s="1">
        <v>100019288</v>
      </c>
      <c r="B3641" s="1" t="s">
        <v>2344</v>
      </c>
      <c r="C3641" s="1" t="s">
        <v>2507</v>
      </c>
      <c r="D3641" s="1" t="s">
        <v>176</v>
      </c>
      <c r="E3641" s="1" t="s">
        <v>11</v>
      </c>
      <c r="F3641" s="1" t="s">
        <v>12</v>
      </c>
      <c r="G3641" s="1" t="s">
        <v>6053</v>
      </c>
      <c r="H3641" s="1">
        <v>100019288</v>
      </c>
      <c r="I3641" s="1">
        <v>1</v>
      </c>
      <c r="J3641" s="1" t="s">
        <v>5883</v>
      </c>
      <c r="K3641" s="1" t="s">
        <v>5884</v>
      </c>
      <c r="L3641" s="1" t="s">
        <v>32</v>
      </c>
      <c r="M3641" s="1" t="s">
        <v>9</v>
      </c>
    </row>
    <row r="3642" spans="1:13">
      <c r="A3642" s="1">
        <v>100019296</v>
      </c>
      <c r="B3642" s="1" t="s">
        <v>2344</v>
      </c>
      <c r="C3642" s="1" t="s">
        <v>2885</v>
      </c>
      <c r="D3642" s="1" t="s">
        <v>5774</v>
      </c>
      <c r="E3642" s="1" t="s">
        <v>11</v>
      </c>
      <c r="F3642" s="1" t="s">
        <v>12</v>
      </c>
      <c r="G3642" s="1" t="s">
        <v>6053</v>
      </c>
      <c r="H3642" s="1">
        <v>100019296</v>
      </c>
      <c r="I3642" s="1">
        <v>1</v>
      </c>
      <c r="J3642" s="1" t="s">
        <v>3026</v>
      </c>
      <c r="K3642" s="1" t="s">
        <v>5885</v>
      </c>
      <c r="L3642" s="1" t="s">
        <v>44</v>
      </c>
      <c r="M3642" s="1" t="s">
        <v>9</v>
      </c>
    </row>
    <row r="3643" spans="1:13">
      <c r="A3643" s="1">
        <v>100019297</v>
      </c>
      <c r="B3643" s="1" t="s">
        <v>2344</v>
      </c>
      <c r="C3643" s="1" t="s">
        <v>2371</v>
      </c>
      <c r="D3643" s="1" t="s">
        <v>1354</v>
      </c>
      <c r="E3643" s="1" t="s">
        <v>2</v>
      </c>
      <c r="F3643" s="1" t="s">
        <v>1355</v>
      </c>
      <c r="G3643" s="1" t="s">
        <v>6054</v>
      </c>
      <c r="H3643" s="1">
        <v>100017445</v>
      </c>
      <c r="I3643" s="1">
        <v>6</v>
      </c>
      <c r="J3643" s="1" t="s">
        <v>2384</v>
      </c>
      <c r="K3643" s="1" t="s">
        <v>2372</v>
      </c>
      <c r="L3643" s="1" t="s">
        <v>8</v>
      </c>
      <c r="M3643" s="1" t="s">
        <v>9</v>
      </c>
    </row>
    <row r="3644" spans="1:13">
      <c r="A3644" s="1">
        <v>100019300</v>
      </c>
      <c r="B3644" s="1" t="s">
        <v>591</v>
      </c>
      <c r="C3644" s="1" t="s">
        <v>590</v>
      </c>
      <c r="D3644" s="1" t="s">
        <v>5886</v>
      </c>
      <c r="E3644" s="1" t="s">
        <v>11</v>
      </c>
      <c r="F3644" s="1" t="s">
        <v>12</v>
      </c>
      <c r="G3644" s="1" t="s">
        <v>6053</v>
      </c>
      <c r="H3644" s="1">
        <v>100019300</v>
      </c>
      <c r="I3644" s="1">
        <v>1</v>
      </c>
      <c r="J3644" s="1" t="s">
        <v>5887</v>
      </c>
      <c r="K3644" s="1" t="s">
        <v>780</v>
      </c>
      <c r="L3644" s="1" t="s">
        <v>39</v>
      </c>
      <c r="M3644" s="1" t="s">
        <v>9</v>
      </c>
    </row>
    <row r="3645" spans="1:13">
      <c r="A3645" s="1">
        <v>100019330</v>
      </c>
      <c r="B3645" s="1" t="s">
        <v>587</v>
      </c>
      <c r="C3645" s="1" t="s">
        <v>4630</v>
      </c>
      <c r="D3645" s="1" t="s">
        <v>5431</v>
      </c>
      <c r="E3645" s="1" t="s">
        <v>2</v>
      </c>
      <c r="F3645" s="1" t="s">
        <v>842</v>
      </c>
      <c r="G3645" s="1" t="s">
        <v>6054</v>
      </c>
      <c r="H3645" s="1">
        <v>100017531</v>
      </c>
      <c r="I3645" s="1">
        <v>5</v>
      </c>
      <c r="J3645" s="1" t="s">
        <v>5399</v>
      </c>
      <c r="K3645" s="1" t="s">
        <v>4700</v>
      </c>
      <c r="L3645" s="1" t="s">
        <v>8</v>
      </c>
      <c r="M3645" s="1" t="s">
        <v>9</v>
      </c>
    </row>
    <row r="3646" spans="1:13">
      <c r="A3646" s="1">
        <v>100019333</v>
      </c>
      <c r="B3646" s="1" t="s">
        <v>2344</v>
      </c>
      <c r="C3646" s="1" t="s">
        <v>2472</v>
      </c>
      <c r="D3646" s="1" t="s">
        <v>5888</v>
      </c>
      <c r="E3646" s="1" t="s">
        <v>11</v>
      </c>
      <c r="F3646" s="1" t="s">
        <v>12</v>
      </c>
      <c r="G3646" s="1" t="s">
        <v>6053</v>
      </c>
      <c r="H3646" s="1">
        <v>100019333</v>
      </c>
      <c r="I3646" s="1">
        <v>1</v>
      </c>
      <c r="J3646" s="1" t="s">
        <v>5889</v>
      </c>
      <c r="K3646" s="1" t="s">
        <v>5890</v>
      </c>
      <c r="L3646" s="1" t="s">
        <v>32</v>
      </c>
      <c r="M3646" s="1" t="s">
        <v>9</v>
      </c>
    </row>
    <row r="3647" spans="1:13">
      <c r="A3647" s="1">
        <v>100019342</v>
      </c>
      <c r="B3647" s="1" t="s">
        <v>587</v>
      </c>
      <c r="C3647" s="1" t="s">
        <v>5093</v>
      </c>
      <c r="D3647" s="1" t="s">
        <v>1830</v>
      </c>
      <c r="E3647" s="1" t="s">
        <v>20</v>
      </c>
      <c r="F3647" s="1" t="s">
        <v>72</v>
      </c>
      <c r="G3647" s="1" t="s">
        <v>6053</v>
      </c>
      <c r="H3647" s="1">
        <v>100019342</v>
      </c>
      <c r="I3647" s="1">
        <v>1</v>
      </c>
      <c r="J3647" s="1" t="s">
        <v>5891</v>
      </c>
      <c r="K3647" s="1" t="s">
        <v>4702</v>
      </c>
      <c r="L3647" s="1" t="s">
        <v>15</v>
      </c>
      <c r="M3647" s="1" t="s">
        <v>16</v>
      </c>
    </row>
    <row r="3648" spans="1:13">
      <c r="A3648" s="1">
        <v>100019343</v>
      </c>
      <c r="B3648" s="1" t="s">
        <v>587</v>
      </c>
      <c r="C3648" s="1" t="s">
        <v>5093</v>
      </c>
      <c r="D3648" s="1" t="s">
        <v>1606</v>
      </c>
      <c r="E3648" s="1" t="s">
        <v>20</v>
      </c>
      <c r="F3648" s="1" t="s">
        <v>72</v>
      </c>
      <c r="G3648" s="1" t="s">
        <v>6054</v>
      </c>
      <c r="H3648" s="1">
        <v>100015875</v>
      </c>
      <c r="I3648" s="1">
        <v>2</v>
      </c>
      <c r="J3648" s="1" t="s">
        <v>5892</v>
      </c>
      <c r="K3648" s="1" t="s">
        <v>4702</v>
      </c>
      <c r="L3648" s="1" t="s">
        <v>15</v>
      </c>
      <c r="M3648" s="1" t="s">
        <v>9</v>
      </c>
    </row>
    <row r="3649" spans="1:13">
      <c r="A3649" s="1">
        <v>100019346</v>
      </c>
      <c r="B3649" s="1" t="s">
        <v>587</v>
      </c>
      <c r="C3649" s="1" t="s">
        <v>5189</v>
      </c>
      <c r="D3649" s="1" t="s">
        <v>5422</v>
      </c>
      <c r="E3649" s="1" t="s">
        <v>2</v>
      </c>
      <c r="F3649" s="1" t="s">
        <v>46</v>
      </c>
      <c r="G3649" s="1" t="s">
        <v>6054</v>
      </c>
      <c r="H3649" s="1">
        <v>100017539</v>
      </c>
      <c r="I3649" s="1">
        <v>8</v>
      </c>
      <c r="J3649" s="1" t="s">
        <v>5893</v>
      </c>
      <c r="K3649" s="1" t="s">
        <v>4700</v>
      </c>
      <c r="L3649" s="1" t="s">
        <v>8</v>
      </c>
      <c r="M3649" s="1" t="s">
        <v>9</v>
      </c>
    </row>
    <row r="3650" spans="1:13">
      <c r="A3650" s="1">
        <v>100019349</v>
      </c>
      <c r="B3650" s="1" t="s">
        <v>587</v>
      </c>
      <c r="C3650" s="1" t="s">
        <v>5189</v>
      </c>
      <c r="D3650" s="1" t="s">
        <v>5589</v>
      </c>
      <c r="E3650" s="1" t="s">
        <v>2</v>
      </c>
      <c r="F3650" s="1" t="s">
        <v>277</v>
      </c>
      <c r="G3650" s="1" t="s">
        <v>6054</v>
      </c>
      <c r="H3650" s="1">
        <v>100017539</v>
      </c>
      <c r="I3650" s="1">
        <v>8</v>
      </c>
      <c r="J3650" s="1" t="s">
        <v>5894</v>
      </c>
      <c r="K3650" s="1" t="s">
        <v>4700</v>
      </c>
      <c r="L3650" s="1" t="s">
        <v>8</v>
      </c>
      <c r="M3650" s="1" t="s">
        <v>9</v>
      </c>
    </row>
    <row r="3651" spans="1:13">
      <c r="A3651" s="1">
        <v>100019354</v>
      </c>
      <c r="B3651" s="1" t="s">
        <v>587</v>
      </c>
      <c r="C3651" s="1" t="s">
        <v>5189</v>
      </c>
      <c r="D3651" s="1" t="s">
        <v>5408</v>
      </c>
      <c r="E3651" s="1" t="s">
        <v>20</v>
      </c>
      <c r="F3651" s="1" t="s">
        <v>72</v>
      </c>
      <c r="G3651" s="1" t="s">
        <v>6054</v>
      </c>
      <c r="H3651" s="1">
        <v>100016237</v>
      </c>
      <c r="I3651" s="1">
        <v>5</v>
      </c>
      <c r="J3651" s="1" t="s">
        <v>5895</v>
      </c>
      <c r="K3651" s="1" t="s">
        <v>4702</v>
      </c>
      <c r="L3651" s="1" t="s">
        <v>15</v>
      </c>
      <c r="M3651" s="1" t="s">
        <v>9</v>
      </c>
    </row>
    <row r="3652" spans="1:13">
      <c r="A3652" s="1">
        <v>100019365</v>
      </c>
      <c r="B3652" s="1" t="s">
        <v>2344</v>
      </c>
      <c r="C3652" s="1" t="s">
        <v>2840</v>
      </c>
      <c r="D3652" s="1" t="s">
        <v>5896</v>
      </c>
      <c r="E3652" s="1" t="s">
        <v>20</v>
      </c>
      <c r="F3652" s="1" t="s">
        <v>21</v>
      </c>
      <c r="G3652" s="1" t="s">
        <v>6053</v>
      </c>
      <c r="H3652" s="1">
        <v>100019365</v>
      </c>
      <c r="I3652" s="1">
        <v>1</v>
      </c>
      <c r="J3652" s="1" t="s">
        <v>5897</v>
      </c>
      <c r="K3652" s="1" t="s">
        <v>2349</v>
      </c>
      <c r="L3652" s="1" t="s">
        <v>15</v>
      </c>
      <c r="M3652" s="1" t="s">
        <v>9</v>
      </c>
    </row>
    <row r="3653" spans="1:13">
      <c r="A3653" s="1">
        <v>100019368</v>
      </c>
      <c r="B3653" s="1" t="s">
        <v>587</v>
      </c>
      <c r="C3653" s="1" t="s">
        <v>5189</v>
      </c>
      <c r="D3653" s="1" t="s">
        <v>473</v>
      </c>
      <c r="E3653" s="1" t="s">
        <v>11</v>
      </c>
      <c r="F3653" s="1" t="s">
        <v>12</v>
      </c>
      <c r="G3653" s="1" t="s">
        <v>6054</v>
      </c>
      <c r="H3653" s="1">
        <v>100016112</v>
      </c>
      <c r="I3653" s="1">
        <v>3</v>
      </c>
      <c r="J3653" s="1" t="s">
        <v>5898</v>
      </c>
      <c r="K3653" s="1" t="s">
        <v>5204</v>
      </c>
      <c r="L3653" s="1" t="s">
        <v>32</v>
      </c>
      <c r="M3653" s="1" t="s">
        <v>9</v>
      </c>
    </row>
    <row r="3654" spans="1:13">
      <c r="A3654" s="1">
        <v>100019391</v>
      </c>
      <c r="B3654" s="1" t="s">
        <v>2314</v>
      </c>
      <c r="C3654" s="1" t="s">
        <v>3737</v>
      </c>
      <c r="D3654" s="1" t="s">
        <v>176</v>
      </c>
      <c r="E3654" s="1" t="s">
        <v>11</v>
      </c>
      <c r="F3654" s="1" t="s">
        <v>12</v>
      </c>
      <c r="G3654" s="1" t="s">
        <v>6053</v>
      </c>
      <c r="H3654" s="1">
        <v>100019391</v>
      </c>
      <c r="I3654" s="1">
        <v>1</v>
      </c>
      <c r="J3654" s="1" t="s">
        <v>5899</v>
      </c>
      <c r="K3654" s="1" t="s">
        <v>5900</v>
      </c>
      <c r="L3654" s="1" t="s">
        <v>32</v>
      </c>
      <c r="M3654" s="1" t="s">
        <v>9</v>
      </c>
    </row>
    <row r="3655" spans="1:13">
      <c r="A3655" s="1">
        <v>100019397</v>
      </c>
      <c r="B3655" s="1" t="s">
        <v>2314</v>
      </c>
      <c r="C3655" s="1" t="s">
        <v>3984</v>
      </c>
      <c r="D3655" s="1" t="s">
        <v>5671</v>
      </c>
      <c r="E3655" s="1" t="s">
        <v>20</v>
      </c>
      <c r="F3655" s="1" t="s">
        <v>72</v>
      </c>
      <c r="G3655" s="1" t="s">
        <v>6054</v>
      </c>
      <c r="H3655" s="1">
        <v>100018405</v>
      </c>
      <c r="I3655" s="1">
        <v>3</v>
      </c>
      <c r="J3655" s="1" t="s">
        <v>5901</v>
      </c>
      <c r="K3655" s="1" t="s">
        <v>3756</v>
      </c>
      <c r="L3655" s="1" t="s">
        <v>15</v>
      </c>
      <c r="M3655" s="1" t="s">
        <v>16</v>
      </c>
    </row>
    <row r="3656" spans="1:13">
      <c r="A3656" s="1">
        <v>100019402</v>
      </c>
      <c r="B3656" s="1" t="s">
        <v>6</v>
      </c>
      <c r="C3656" s="1" t="s">
        <v>83</v>
      </c>
      <c r="D3656" s="1" t="s">
        <v>5902</v>
      </c>
      <c r="E3656" s="1" t="s">
        <v>11</v>
      </c>
      <c r="F3656" s="1" t="s">
        <v>12</v>
      </c>
      <c r="G3656" s="1" t="s">
        <v>6053</v>
      </c>
      <c r="H3656" s="1">
        <v>100019402</v>
      </c>
      <c r="I3656" s="1">
        <v>1</v>
      </c>
      <c r="J3656" s="1" t="s">
        <v>175</v>
      </c>
      <c r="K3656" s="1" t="s">
        <v>5903</v>
      </c>
      <c r="L3656" s="1" t="s">
        <v>44</v>
      </c>
      <c r="M3656" s="1" t="s">
        <v>9</v>
      </c>
    </row>
    <row r="3657" spans="1:13">
      <c r="A3657" s="1">
        <v>100019409</v>
      </c>
      <c r="B3657" s="1" t="s">
        <v>2314</v>
      </c>
      <c r="C3657" s="1" t="s">
        <v>2313</v>
      </c>
      <c r="D3657" s="1" t="s">
        <v>176</v>
      </c>
      <c r="E3657" s="1" t="s">
        <v>11</v>
      </c>
      <c r="F3657" s="1" t="s">
        <v>12</v>
      </c>
      <c r="G3657" s="1" t="s">
        <v>6053</v>
      </c>
      <c r="H3657" s="1">
        <v>100019409</v>
      </c>
      <c r="I3657" s="1">
        <v>1</v>
      </c>
      <c r="J3657" s="1" t="s">
        <v>5904</v>
      </c>
      <c r="K3657" s="1" t="s">
        <v>4194</v>
      </c>
      <c r="L3657" s="1" t="s">
        <v>32</v>
      </c>
      <c r="M3657" s="1" t="s">
        <v>9</v>
      </c>
    </row>
    <row r="3658" spans="1:13">
      <c r="A3658" s="1">
        <v>100019424</v>
      </c>
      <c r="B3658" s="1" t="s">
        <v>591</v>
      </c>
      <c r="C3658" s="1" t="s">
        <v>921</v>
      </c>
      <c r="D3658" s="1" t="s">
        <v>176</v>
      </c>
      <c r="E3658" s="1" t="s">
        <v>11</v>
      </c>
      <c r="F3658" s="1" t="s">
        <v>407</v>
      </c>
      <c r="G3658" s="1" t="s">
        <v>6053</v>
      </c>
      <c r="H3658" s="1">
        <v>100019424</v>
      </c>
      <c r="I3658" s="1">
        <v>1</v>
      </c>
      <c r="J3658" s="1" t="s">
        <v>5905</v>
      </c>
      <c r="K3658" s="1" t="s">
        <v>5906</v>
      </c>
      <c r="L3658" s="1" t="s">
        <v>32</v>
      </c>
      <c r="M3658" s="1" t="s">
        <v>9</v>
      </c>
    </row>
    <row r="3659" spans="1:13">
      <c r="A3659" s="1">
        <v>100019428</v>
      </c>
      <c r="B3659" s="1" t="s">
        <v>2314</v>
      </c>
      <c r="C3659" s="1" t="s">
        <v>4040</v>
      </c>
      <c r="D3659" s="1" t="s">
        <v>5475</v>
      </c>
      <c r="E3659" s="1" t="s">
        <v>5474</v>
      </c>
      <c r="F3659" s="1" t="s">
        <v>5475</v>
      </c>
      <c r="G3659" s="1" t="s">
        <v>6053</v>
      </c>
      <c r="H3659" s="1">
        <v>100019428</v>
      </c>
      <c r="I3659" s="1">
        <v>2</v>
      </c>
      <c r="J3659" s="1" t="s">
        <v>5907</v>
      </c>
      <c r="K3659" s="1" t="s">
        <v>3756</v>
      </c>
      <c r="L3659" s="1" t="s">
        <v>15</v>
      </c>
      <c r="M3659" s="1" t="s">
        <v>9</v>
      </c>
    </row>
    <row r="3660" spans="1:13">
      <c r="A3660" s="1">
        <v>100019430</v>
      </c>
      <c r="B3660" s="1" t="s">
        <v>2314</v>
      </c>
      <c r="C3660" s="1" t="s">
        <v>4040</v>
      </c>
      <c r="D3660" s="1" t="s">
        <v>5908</v>
      </c>
      <c r="E3660" s="1" t="s">
        <v>20</v>
      </c>
      <c r="F3660" s="1" t="s">
        <v>72</v>
      </c>
      <c r="G3660" s="1" t="s">
        <v>6054</v>
      </c>
      <c r="H3660" s="1">
        <v>100019428</v>
      </c>
      <c r="I3660" s="1">
        <v>2</v>
      </c>
      <c r="J3660" s="1" t="s">
        <v>5907</v>
      </c>
      <c r="K3660" s="1" t="s">
        <v>3756</v>
      </c>
      <c r="L3660" s="1" t="s">
        <v>15</v>
      </c>
      <c r="M3660" s="1" t="s">
        <v>9</v>
      </c>
    </row>
    <row r="3661" spans="1:13">
      <c r="A3661" s="1">
        <v>100019431</v>
      </c>
      <c r="B3661" s="1" t="s">
        <v>2314</v>
      </c>
      <c r="C3661" s="1" t="s">
        <v>2313</v>
      </c>
      <c r="D3661" s="1" t="s">
        <v>5475</v>
      </c>
      <c r="E3661" s="1" t="s">
        <v>5474</v>
      </c>
      <c r="F3661" s="1" t="s">
        <v>5475</v>
      </c>
      <c r="G3661" s="1" t="s">
        <v>6053</v>
      </c>
      <c r="H3661" s="1">
        <v>100019431</v>
      </c>
      <c r="I3661" s="1">
        <v>3</v>
      </c>
      <c r="J3661" s="1" t="s">
        <v>5909</v>
      </c>
      <c r="K3661" s="1" t="s">
        <v>3756</v>
      </c>
      <c r="L3661" s="1" t="s">
        <v>15</v>
      </c>
      <c r="M3661" s="1" t="s">
        <v>9</v>
      </c>
    </row>
    <row r="3662" spans="1:13">
      <c r="A3662" s="1">
        <v>100019432</v>
      </c>
      <c r="B3662" s="1" t="s">
        <v>2314</v>
      </c>
      <c r="C3662" s="1" t="s">
        <v>2313</v>
      </c>
      <c r="D3662" s="1" t="s">
        <v>3215</v>
      </c>
      <c r="E3662" s="1" t="s">
        <v>20</v>
      </c>
      <c r="F3662" s="1" t="s">
        <v>100</v>
      </c>
      <c r="G3662" s="1" t="s">
        <v>6054</v>
      </c>
      <c r="H3662" s="1">
        <v>100019431</v>
      </c>
      <c r="I3662" s="1">
        <v>3</v>
      </c>
      <c r="J3662" s="1" t="s">
        <v>5909</v>
      </c>
      <c r="K3662" s="1" t="s">
        <v>3756</v>
      </c>
      <c r="L3662" s="1" t="s">
        <v>15</v>
      </c>
      <c r="M3662" s="1" t="s">
        <v>9</v>
      </c>
    </row>
    <row r="3663" spans="1:13">
      <c r="A3663" s="1">
        <v>100019433</v>
      </c>
      <c r="B3663" s="1" t="s">
        <v>2314</v>
      </c>
      <c r="C3663" s="1" t="s">
        <v>2313</v>
      </c>
      <c r="D3663" s="1" t="s">
        <v>3080</v>
      </c>
      <c r="E3663" s="1" t="s">
        <v>20</v>
      </c>
      <c r="F3663" s="1" t="s">
        <v>72</v>
      </c>
      <c r="G3663" s="1" t="s">
        <v>6054</v>
      </c>
      <c r="H3663" s="1">
        <v>100019431</v>
      </c>
      <c r="I3663" s="1">
        <v>3</v>
      </c>
      <c r="J3663" s="1" t="s">
        <v>5909</v>
      </c>
      <c r="K3663" s="1" t="s">
        <v>3756</v>
      </c>
      <c r="L3663" s="1" t="s">
        <v>15</v>
      </c>
      <c r="M3663" s="1" t="s">
        <v>9</v>
      </c>
    </row>
    <row r="3664" spans="1:13">
      <c r="A3664" s="1">
        <v>100019437</v>
      </c>
      <c r="B3664" s="1" t="s">
        <v>1138</v>
      </c>
      <c r="C3664" s="1" t="s">
        <v>1137</v>
      </c>
      <c r="D3664" s="1" t="s">
        <v>5910</v>
      </c>
      <c r="E3664" s="1" t="s">
        <v>5474</v>
      </c>
      <c r="F3664" s="1" t="s">
        <v>5475</v>
      </c>
      <c r="G3664" s="1" t="s">
        <v>6053</v>
      </c>
      <c r="H3664" s="1">
        <v>100019437</v>
      </c>
      <c r="I3664" s="1">
        <v>3</v>
      </c>
      <c r="J3664" s="1" t="s">
        <v>3490</v>
      </c>
      <c r="K3664" s="1" t="s">
        <v>5911</v>
      </c>
      <c r="L3664" s="1" t="s">
        <v>39</v>
      </c>
      <c r="M3664" s="1" t="s">
        <v>16</v>
      </c>
    </row>
    <row r="3665" spans="1:13">
      <c r="A3665" s="1">
        <v>100019439</v>
      </c>
      <c r="B3665" s="1" t="s">
        <v>1138</v>
      </c>
      <c r="C3665" s="1" t="s">
        <v>1137</v>
      </c>
      <c r="D3665" s="1" t="s">
        <v>5912</v>
      </c>
      <c r="E3665" s="1" t="s">
        <v>11</v>
      </c>
      <c r="F3665" s="1" t="s">
        <v>12</v>
      </c>
      <c r="G3665" s="1" t="s">
        <v>6054</v>
      </c>
      <c r="H3665" s="1">
        <v>100019437</v>
      </c>
      <c r="I3665" s="1">
        <v>3</v>
      </c>
      <c r="J3665" s="1" t="s">
        <v>3490</v>
      </c>
      <c r="K3665" s="1" t="s">
        <v>5911</v>
      </c>
      <c r="L3665" s="1" t="s">
        <v>39</v>
      </c>
      <c r="M3665" s="1" t="s">
        <v>16</v>
      </c>
    </row>
    <row r="3666" spans="1:13">
      <c r="A3666" s="1">
        <v>100019440</v>
      </c>
      <c r="B3666" s="1" t="s">
        <v>1138</v>
      </c>
      <c r="C3666" s="1" t="s">
        <v>1137</v>
      </c>
      <c r="D3666" s="1" t="s">
        <v>5913</v>
      </c>
      <c r="E3666" s="1" t="s">
        <v>27</v>
      </c>
      <c r="F3666" s="1" t="s">
        <v>18</v>
      </c>
      <c r="G3666" s="1" t="s">
        <v>6054</v>
      </c>
      <c r="H3666" s="1">
        <v>100019437</v>
      </c>
      <c r="I3666" s="1">
        <v>3</v>
      </c>
      <c r="J3666" s="1" t="s">
        <v>3490</v>
      </c>
      <c r="K3666" s="1" t="s">
        <v>5911</v>
      </c>
      <c r="L3666" s="1" t="s">
        <v>39</v>
      </c>
      <c r="M3666" s="1" t="s">
        <v>16</v>
      </c>
    </row>
    <row r="3667" spans="1:13">
      <c r="A3667" s="1">
        <v>100019445</v>
      </c>
      <c r="B3667" s="1" t="s">
        <v>2344</v>
      </c>
      <c r="C3667" s="1" t="s">
        <v>2609</v>
      </c>
      <c r="D3667" s="1" t="s">
        <v>5485</v>
      </c>
      <c r="E3667" s="1" t="s">
        <v>5474</v>
      </c>
      <c r="F3667" s="1" t="s">
        <v>5475</v>
      </c>
      <c r="G3667" s="1" t="s">
        <v>6053</v>
      </c>
      <c r="H3667" s="1">
        <v>100019445</v>
      </c>
      <c r="I3667" s="1">
        <v>4</v>
      </c>
      <c r="J3667" s="1" t="s">
        <v>5914</v>
      </c>
      <c r="K3667" s="1" t="s">
        <v>5915</v>
      </c>
      <c r="L3667" s="1" t="s">
        <v>44</v>
      </c>
      <c r="M3667" s="1" t="s">
        <v>9</v>
      </c>
    </row>
    <row r="3668" spans="1:13">
      <c r="A3668" s="1">
        <v>100019446</v>
      </c>
      <c r="B3668" s="1" t="s">
        <v>2344</v>
      </c>
      <c r="C3668" s="1" t="s">
        <v>2609</v>
      </c>
      <c r="D3668" s="1" t="s">
        <v>5916</v>
      </c>
      <c r="E3668" s="1" t="s">
        <v>2</v>
      </c>
      <c r="F3668" s="1" t="s">
        <v>4692</v>
      </c>
      <c r="G3668" s="1" t="s">
        <v>6054</v>
      </c>
      <c r="H3668" s="1">
        <v>100019445</v>
      </c>
      <c r="I3668" s="1">
        <v>4</v>
      </c>
      <c r="J3668" s="1" t="s">
        <v>5914</v>
      </c>
      <c r="K3668" s="1" t="s">
        <v>5915</v>
      </c>
      <c r="L3668" s="1" t="s">
        <v>44</v>
      </c>
      <c r="M3668" s="1" t="s">
        <v>9</v>
      </c>
    </row>
    <row r="3669" spans="1:13">
      <c r="A3669" s="1">
        <v>100019447</v>
      </c>
      <c r="B3669" s="1" t="s">
        <v>2344</v>
      </c>
      <c r="C3669" s="1" t="s">
        <v>2609</v>
      </c>
      <c r="D3669" s="1" t="s">
        <v>1989</v>
      </c>
      <c r="E3669" s="1" t="s">
        <v>2</v>
      </c>
      <c r="F3669" s="1" t="s">
        <v>46</v>
      </c>
      <c r="G3669" s="1" t="s">
        <v>6054</v>
      </c>
      <c r="H3669" s="1">
        <v>100019445</v>
      </c>
      <c r="I3669" s="1">
        <v>4</v>
      </c>
      <c r="J3669" s="1" t="s">
        <v>5914</v>
      </c>
      <c r="K3669" s="1" t="s">
        <v>5915</v>
      </c>
      <c r="L3669" s="1" t="s">
        <v>44</v>
      </c>
      <c r="M3669" s="1" t="s">
        <v>9</v>
      </c>
    </row>
    <row r="3670" spans="1:13">
      <c r="A3670" s="1">
        <v>100019460</v>
      </c>
      <c r="B3670" s="1" t="s">
        <v>1126</v>
      </c>
      <c r="C3670" s="1" t="s">
        <v>1623</v>
      </c>
      <c r="D3670" s="1" t="s">
        <v>176</v>
      </c>
      <c r="E3670" s="1" t="s">
        <v>11</v>
      </c>
      <c r="F3670" s="1" t="s">
        <v>12</v>
      </c>
      <c r="G3670" s="1" t="s">
        <v>6053</v>
      </c>
      <c r="H3670" s="1">
        <v>100019460</v>
      </c>
      <c r="I3670" s="1">
        <v>1</v>
      </c>
      <c r="J3670" s="1" t="s">
        <v>1932</v>
      </c>
      <c r="K3670" s="1" t="s">
        <v>1895</v>
      </c>
      <c r="L3670" s="1" t="s">
        <v>32</v>
      </c>
      <c r="M3670" s="1" t="s">
        <v>9</v>
      </c>
    </row>
    <row r="3671" spans="1:13">
      <c r="A3671" s="1">
        <v>100019464</v>
      </c>
      <c r="B3671" s="1" t="s">
        <v>1126</v>
      </c>
      <c r="C3671" s="1" t="s">
        <v>1662</v>
      </c>
      <c r="D3671" s="1" t="s">
        <v>150</v>
      </c>
      <c r="E3671" s="1" t="s">
        <v>11</v>
      </c>
      <c r="F3671" s="1" t="s">
        <v>12</v>
      </c>
      <c r="G3671" s="1" t="s">
        <v>6053</v>
      </c>
      <c r="H3671" s="1">
        <v>100019464</v>
      </c>
      <c r="I3671" s="1">
        <v>1</v>
      </c>
      <c r="J3671" s="1" t="s">
        <v>2278</v>
      </c>
      <c r="K3671" s="1" t="s">
        <v>4637</v>
      </c>
      <c r="L3671" s="1" t="s">
        <v>44</v>
      </c>
      <c r="M3671" s="1" t="s">
        <v>9</v>
      </c>
    </row>
    <row r="3672" spans="1:13">
      <c r="A3672" s="1">
        <v>100019475</v>
      </c>
      <c r="B3672" s="1" t="s">
        <v>587</v>
      </c>
      <c r="C3672" s="1" t="s">
        <v>4696</v>
      </c>
      <c r="D3672" s="1" t="s">
        <v>5483</v>
      </c>
      <c r="E3672" s="1" t="s">
        <v>2</v>
      </c>
      <c r="F3672" s="1" t="s">
        <v>1355</v>
      </c>
      <c r="G3672" s="1" t="s">
        <v>6054</v>
      </c>
      <c r="H3672" s="1">
        <v>100017523</v>
      </c>
      <c r="I3672" s="1">
        <v>9</v>
      </c>
      <c r="J3672" s="1" t="s">
        <v>4715</v>
      </c>
      <c r="K3672" s="1" t="s">
        <v>4700</v>
      </c>
      <c r="L3672" s="1" t="s">
        <v>8</v>
      </c>
      <c r="M3672" s="1" t="s">
        <v>9</v>
      </c>
    </row>
    <row r="3673" spans="1:13">
      <c r="A3673" s="1">
        <v>100019479</v>
      </c>
      <c r="B3673" s="1" t="s">
        <v>6</v>
      </c>
      <c r="C3673" s="1" t="s">
        <v>83</v>
      </c>
      <c r="D3673" s="1" t="s">
        <v>473</v>
      </c>
      <c r="E3673" s="1" t="s">
        <v>11</v>
      </c>
      <c r="F3673" s="1" t="s">
        <v>12</v>
      </c>
      <c r="G3673" s="1" t="s">
        <v>6054</v>
      </c>
      <c r="H3673" s="1">
        <v>100018840</v>
      </c>
      <c r="I3673" s="1">
        <v>2</v>
      </c>
      <c r="J3673" s="1" t="s">
        <v>5917</v>
      </c>
      <c r="K3673" s="1" t="s">
        <v>117</v>
      </c>
      <c r="L3673" s="1" t="s">
        <v>32</v>
      </c>
      <c r="M3673" s="1" t="s">
        <v>9</v>
      </c>
    </row>
    <row r="3674" spans="1:13">
      <c r="A3674" s="1">
        <v>100019485</v>
      </c>
      <c r="B3674" s="1" t="s">
        <v>591</v>
      </c>
      <c r="C3674" s="1" t="s">
        <v>1019</v>
      </c>
      <c r="D3674" s="1" t="s">
        <v>12</v>
      </c>
      <c r="E3674" s="1" t="s">
        <v>11</v>
      </c>
      <c r="F3674" s="1" t="s">
        <v>407</v>
      </c>
      <c r="G3674" s="1" t="s">
        <v>6053</v>
      </c>
      <c r="H3674" s="1">
        <v>100019485</v>
      </c>
      <c r="I3674" s="1">
        <v>1</v>
      </c>
      <c r="J3674" s="1" t="s">
        <v>5918</v>
      </c>
      <c r="K3674" s="1" t="s">
        <v>5919</v>
      </c>
      <c r="L3674" s="1" t="s">
        <v>32</v>
      </c>
      <c r="M3674" s="1" t="s">
        <v>9</v>
      </c>
    </row>
    <row r="3675" spans="1:13">
      <c r="A3675" s="1">
        <v>100019489</v>
      </c>
      <c r="B3675" s="1" t="s">
        <v>587</v>
      </c>
      <c r="C3675" s="1" t="s">
        <v>4985</v>
      </c>
      <c r="D3675" s="1" t="s">
        <v>5564</v>
      </c>
      <c r="E3675" s="1" t="s">
        <v>2</v>
      </c>
      <c r="F3675" s="1" t="s">
        <v>277</v>
      </c>
      <c r="G3675" s="1" t="s">
        <v>6054</v>
      </c>
      <c r="H3675" s="1">
        <v>100018962</v>
      </c>
      <c r="I3675" s="1">
        <v>3</v>
      </c>
      <c r="J3675" s="1" t="s">
        <v>5809</v>
      </c>
      <c r="K3675" s="1" t="s">
        <v>5806</v>
      </c>
      <c r="L3675" s="1" t="s">
        <v>44</v>
      </c>
      <c r="M3675" s="1" t="s">
        <v>9</v>
      </c>
    </row>
    <row r="3676" spans="1:13">
      <c r="A3676" s="1">
        <v>100019496</v>
      </c>
      <c r="B3676" s="1" t="s">
        <v>1126</v>
      </c>
      <c r="C3676" s="1" t="s">
        <v>1623</v>
      </c>
      <c r="D3676" s="1" t="s">
        <v>1817</v>
      </c>
      <c r="E3676" s="1" t="s">
        <v>2</v>
      </c>
      <c r="F3676" s="1" t="s">
        <v>81</v>
      </c>
      <c r="G3676" s="1" t="s">
        <v>6054</v>
      </c>
      <c r="H3676" s="1">
        <v>100017433</v>
      </c>
      <c r="I3676" s="1">
        <v>13</v>
      </c>
      <c r="J3676" s="1" t="s">
        <v>5920</v>
      </c>
      <c r="K3676" s="1" t="s">
        <v>1710</v>
      </c>
      <c r="L3676" s="1" t="s">
        <v>8</v>
      </c>
      <c r="M3676" s="1" t="s">
        <v>339</v>
      </c>
    </row>
    <row r="3677" spans="1:13">
      <c r="A3677" s="1">
        <v>100019506</v>
      </c>
      <c r="B3677" s="1" t="s">
        <v>1158</v>
      </c>
      <c r="C3677" s="1" t="s">
        <v>1500</v>
      </c>
      <c r="D3677" s="1" t="s">
        <v>1617</v>
      </c>
      <c r="E3677" s="1" t="s">
        <v>2</v>
      </c>
      <c r="F3677" s="1" t="s">
        <v>842</v>
      </c>
      <c r="G3677" s="1" t="s">
        <v>6054</v>
      </c>
      <c r="H3677" s="1">
        <v>100017418</v>
      </c>
      <c r="I3677" s="1">
        <v>5</v>
      </c>
      <c r="J3677" s="1" t="s">
        <v>1621</v>
      </c>
      <c r="K3677" s="1" t="s">
        <v>1166</v>
      </c>
      <c r="L3677" s="1" t="s">
        <v>8</v>
      </c>
      <c r="M3677" s="1" t="s">
        <v>9</v>
      </c>
    </row>
    <row r="3678" spans="1:13">
      <c r="A3678" s="1">
        <v>100019509</v>
      </c>
      <c r="B3678" s="1" t="s">
        <v>6</v>
      </c>
      <c r="C3678" s="1" t="s">
        <v>254</v>
      </c>
      <c r="D3678" s="1" t="s">
        <v>5921</v>
      </c>
      <c r="E3678" s="1" t="s">
        <v>2</v>
      </c>
      <c r="F3678" s="1" t="s">
        <v>1931</v>
      </c>
      <c r="G3678" s="1" t="s">
        <v>6054</v>
      </c>
      <c r="H3678" s="1">
        <v>100017385</v>
      </c>
      <c r="I3678" s="1">
        <v>4</v>
      </c>
      <c r="J3678" s="1" t="s">
        <v>278</v>
      </c>
      <c r="K3678" s="1" t="s">
        <v>7</v>
      </c>
      <c r="L3678" s="1" t="s">
        <v>8</v>
      </c>
      <c r="M3678" s="1" t="s">
        <v>9</v>
      </c>
    </row>
    <row r="3679" spans="1:13">
      <c r="A3679" s="1">
        <v>100019513</v>
      </c>
      <c r="B3679" s="1" t="s">
        <v>1158</v>
      </c>
      <c r="C3679" s="1" t="s">
        <v>1157</v>
      </c>
      <c r="D3679" s="1" t="s">
        <v>5922</v>
      </c>
      <c r="E3679" s="1" t="s">
        <v>2</v>
      </c>
      <c r="F3679" s="1" t="s">
        <v>2114</v>
      </c>
      <c r="G3679" s="1" t="s">
        <v>6054</v>
      </c>
      <c r="H3679" s="1">
        <v>100018438</v>
      </c>
      <c r="I3679" s="1">
        <v>2</v>
      </c>
      <c r="J3679" s="1" t="s">
        <v>1169</v>
      </c>
      <c r="K3679" s="1" t="s">
        <v>1166</v>
      </c>
      <c r="L3679" s="1" t="s">
        <v>8</v>
      </c>
      <c r="M3679" s="1" t="s">
        <v>9</v>
      </c>
    </row>
    <row r="3680" spans="1:13">
      <c r="A3680" s="1">
        <v>100019517</v>
      </c>
      <c r="B3680" s="1" t="s">
        <v>591</v>
      </c>
      <c r="C3680" s="1" t="s">
        <v>590</v>
      </c>
      <c r="D3680" s="1" t="s">
        <v>176</v>
      </c>
      <c r="E3680" s="1" t="s">
        <v>11</v>
      </c>
      <c r="F3680" s="1" t="s">
        <v>407</v>
      </c>
      <c r="G3680" s="1" t="s">
        <v>6053</v>
      </c>
      <c r="H3680" s="1">
        <v>100019517</v>
      </c>
      <c r="I3680" s="1">
        <v>1</v>
      </c>
      <c r="J3680" s="1" t="s">
        <v>715</v>
      </c>
      <c r="K3680" s="1" t="s">
        <v>716</v>
      </c>
      <c r="L3680" s="1" t="s">
        <v>32</v>
      </c>
      <c r="M3680" s="1" t="s">
        <v>9</v>
      </c>
    </row>
    <row r="3681" spans="1:13">
      <c r="A3681" s="1">
        <v>100019525</v>
      </c>
      <c r="B3681" s="1" t="s">
        <v>6</v>
      </c>
      <c r="C3681" s="1" t="s">
        <v>242</v>
      </c>
      <c r="D3681" s="1" t="s">
        <v>5923</v>
      </c>
      <c r="E3681" s="1" t="s">
        <v>20</v>
      </c>
      <c r="F3681" s="1" t="s">
        <v>72</v>
      </c>
      <c r="G3681" s="1" t="s">
        <v>6053</v>
      </c>
      <c r="H3681" s="1">
        <v>100019525</v>
      </c>
      <c r="I3681" s="1">
        <v>1</v>
      </c>
      <c r="J3681" s="1" t="s">
        <v>346</v>
      </c>
      <c r="K3681" s="1" t="s">
        <v>344</v>
      </c>
      <c r="L3681" s="1" t="s">
        <v>39</v>
      </c>
      <c r="M3681" s="1" t="s">
        <v>9</v>
      </c>
    </row>
    <row r="3682" spans="1:13">
      <c r="A3682" s="1">
        <v>100019529</v>
      </c>
      <c r="B3682" s="1" t="s">
        <v>2344</v>
      </c>
      <c r="C3682" s="1" t="s">
        <v>2885</v>
      </c>
      <c r="D3682" s="1" t="s">
        <v>176</v>
      </c>
      <c r="E3682" s="1" t="s">
        <v>11</v>
      </c>
      <c r="F3682" s="1" t="s">
        <v>12</v>
      </c>
      <c r="G3682" s="1" t="s">
        <v>6053</v>
      </c>
      <c r="H3682" s="1">
        <v>100019529</v>
      </c>
      <c r="I3682" s="1">
        <v>1</v>
      </c>
      <c r="J3682" s="1" t="s">
        <v>5924</v>
      </c>
      <c r="K3682" s="1" t="s">
        <v>5925</v>
      </c>
      <c r="L3682" s="1" t="s">
        <v>32</v>
      </c>
      <c r="M3682" s="1" t="s">
        <v>9</v>
      </c>
    </row>
    <row r="3683" spans="1:13">
      <c r="A3683" s="1">
        <v>100019537</v>
      </c>
      <c r="B3683" s="1" t="s">
        <v>591</v>
      </c>
      <c r="C3683" s="1" t="s">
        <v>590</v>
      </c>
      <c r="D3683" s="1" t="s">
        <v>5926</v>
      </c>
      <c r="E3683" s="1" t="s">
        <v>5474</v>
      </c>
      <c r="F3683" s="1" t="s">
        <v>5475</v>
      </c>
      <c r="G3683" s="1" t="s">
        <v>6053</v>
      </c>
      <c r="H3683" s="1">
        <v>100019537</v>
      </c>
      <c r="I3683" s="1">
        <v>2</v>
      </c>
      <c r="J3683" s="1" t="s">
        <v>5927</v>
      </c>
      <c r="K3683" s="1" t="s">
        <v>74</v>
      </c>
      <c r="L3683" s="1" t="s">
        <v>39</v>
      </c>
      <c r="M3683" s="1" t="s">
        <v>9</v>
      </c>
    </row>
    <row r="3684" spans="1:13">
      <c r="A3684" s="1">
        <v>100019538</v>
      </c>
      <c r="B3684" s="1" t="s">
        <v>591</v>
      </c>
      <c r="C3684" s="1" t="s">
        <v>590</v>
      </c>
      <c r="D3684" s="1" t="s">
        <v>5928</v>
      </c>
      <c r="E3684" s="1" t="s">
        <v>11</v>
      </c>
      <c r="F3684" s="1" t="s">
        <v>12</v>
      </c>
      <c r="G3684" s="1" t="s">
        <v>6054</v>
      </c>
      <c r="H3684" s="1">
        <v>100019537</v>
      </c>
      <c r="I3684" s="1">
        <v>2</v>
      </c>
      <c r="J3684" s="1" t="s">
        <v>5927</v>
      </c>
      <c r="K3684" s="1" t="s">
        <v>74</v>
      </c>
      <c r="L3684" s="1" t="s">
        <v>39</v>
      </c>
      <c r="M3684" s="1" t="s">
        <v>9</v>
      </c>
    </row>
    <row r="3685" spans="1:13">
      <c r="A3685" s="1">
        <v>100019562</v>
      </c>
      <c r="B3685" s="1" t="s">
        <v>6</v>
      </c>
      <c r="C3685" s="1" t="s">
        <v>254</v>
      </c>
      <c r="D3685" s="1" t="s">
        <v>5929</v>
      </c>
      <c r="E3685" s="1" t="s">
        <v>11</v>
      </c>
      <c r="F3685" s="1" t="s">
        <v>12</v>
      </c>
      <c r="G3685" s="1" t="s">
        <v>6054</v>
      </c>
      <c r="H3685" s="1">
        <v>100011389</v>
      </c>
      <c r="I3685" s="1">
        <v>5</v>
      </c>
      <c r="J3685" s="1" t="s">
        <v>5930</v>
      </c>
      <c r="K3685" s="1" t="s">
        <v>243</v>
      </c>
      <c r="L3685" s="1" t="s">
        <v>44</v>
      </c>
      <c r="M3685" s="1" t="s">
        <v>9</v>
      </c>
    </row>
    <row r="3686" spans="1:13">
      <c r="A3686" s="1">
        <v>100019573</v>
      </c>
      <c r="B3686" s="1" t="s">
        <v>2344</v>
      </c>
      <c r="C3686" s="1" t="s">
        <v>2343</v>
      </c>
      <c r="D3686" s="1" t="s">
        <v>150</v>
      </c>
      <c r="E3686" s="1" t="s">
        <v>11</v>
      </c>
      <c r="F3686" s="1" t="s">
        <v>12</v>
      </c>
      <c r="G3686" s="1" t="s">
        <v>6053</v>
      </c>
      <c r="H3686" s="1">
        <v>100019573</v>
      </c>
      <c r="I3686" s="1">
        <v>1</v>
      </c>
      <c r="J3686" s="1" t="s">
        <v>5931</v>
      </c>
      <c r="K3686" s="1" t="s">
        <v>5932</v>
      </c>
      <c r="L3686" s="1" t="s">
        <v>44</v>
      </c>
      <c r="M3686" s="1" t="s">
        <v>69</v>
      </c>
    </row>
    <row r="3687" spans="1:13">
      <c r="A3687" s="1">
        <v>100019581</v>
      </c>
      <c r="B3687" s="1" t="s">
        <v>6</v>
      </c>
      <c r="C3687" s="1" t="s">
        <v>520</v>
      </c>
      <c r="D3687" s="1" t="s">
        <v>176</v>
      </c>
      <c r="E3687" s="1" t="s">
        <v>11</v>
      </c>
      <c r="F3687" s="1" t="s">
        <v>12</v>
      </c>
      <c r="G3687" s="1" t="s">
        <v>6053</v>
      </c>
      <c r="H3687" s="1">
        <v>100019581</v>
      </c>
      <c r="I3687" s="1">
        <v>1</v>
      </c>
      <c r="J3687" s="1" t="s">
        <v>5933</v>
      </c>
      <c r="K3687" s="1" t="s">
        <v>537</v>
      </c>
      <c r="L3687" s="1" t="s">
        <v>32</v>
      </c>
      <c r="M3687" s="1" t="s">
        <v>9</v>
      </c>
    </row>
    <row r="3688" spans="1:13">
      <c r="A3688" s="1">
        <v>100019593</v>
      </c>
      <c r="B3688" s="1" t="s">
        <v>6</v>
      </c>
      <c r="C3688" s="1" t="s">
        <v>178</v>
      </c>
      <c r="D3688" s="1" t="s">
        <v>12</v>
      </c>
      <c r="E3688" s="1" t="s">
        <v>11</v>
      </c>
      <c r="F3688" s="1" t="s">
        <v>12</v>
      </c>
      <c r="G3688" s="1" t="s">
        <v>6053</v>
      </c>
      <c r="H3688" s="1">
        <v>100019593</v>
      </c>
      <c r="I3688" s="1">
        <v>1</v>
      </c>
      <c r="J3688" s="1" t="s">
        <v>239</v>
      </c>
      <c r="K3688" s="1" t="s">
        <v>235</v>
      </c>
      <c r="L3688" s="1" t="s">
        <v>32</v>
      </c>
      <c r="M3688" s="1" t="s">
        <v>9</v>
      </c>
    </row>
    <row r="3689" spans="1:13">
      <c r="A3689" s="1">
        <v>100019595</v>
      </c>
      <c r="B3689" s="1" t="s">
        <v>1158</v>
      </c>
      <c r="C3689" s="1" t="s">
        <v>1470</v>
      </c>
      <c r="D3689" s="1" t="s">
        <v>176</v>
      </c>
      <c r="E3689" s="1" t="s">
        <v>11</v>
      </c>
      <c r="F3689" s="1" t="s">
        <v>407</v>
      </c>
      <c r="G3689" s="1" t="s">
        <v>6053</v>
      </c>
      <c r="H3689" s="1">
        <v>100019595</v>
      </c>
      <c r="I3689" s="1">
        <v>1</v>
      </c>
      <c r="J3689" s="1" t="s">
        <v>5934</v>
      </c>
      <c r="K3689" s="1" t="s">
        <v>5935</v>
      </c>
      <c r="L3689" s="1" t="s">
        <v>32</v>
      </c>
      <c r="M3689" s="1" t="s">
        <v>69</v>
      </c>
    </row>
    <row r="3690" spans="1:13">
      <c r="A3690" s="1">
        <v>100019598</v>
      </c>
      <c r="B3690" s="1" t="s">
        <v>1158</v>
      </c>
      <c r="C3690" s="1" t="s">
        <v>1226</v>
      </c>
      <c r="D3690" s="1" t="s">
        <v>5936</v>
      </c>
      <c r="E3690" s="1" t="s">
        <v>2</v>
      </c>
      <c r="F3690" s="1" t="s">
        <v>1355</v>
      </c>
      <c r="G3690" s="1" t="s">
        <v>6054</v>
      </c>
      <c r="H3690" s="1">
        <v>100017766</v>
      </c>
      <c r="I3690" s="1">
        <v>4</v>
      </c>
      <c r="J3690" s="1" t="s">
        <v>5553</v>
      </c>
      <c r="K3690" s="1" t="s">
        <v>1166</v>
      </c>
      <c r="L3690" s="1" t="s">
        <v>8</v>
      </c>
      <c r="M3690" s="1" t="s">
        <v>9</v>
      </c>
    </row>
    <row r="3691" spans="1:13">
      <c r="A3691" s="1">
        <v>100019613</v>
      </c>
      <c r="B3691" s="1" t="s">
        <v>2314</v>
      </c>
      <c r="C3691" s="1" t="s">
        <v>2313</v>
      </c>
      <c r="D3691" s="1" t="s">
        <v>4676</v>
      </c>
      <c r="E3691" s="1" t="s">
        <v>11</v>
      </c>
      <c r="F3691" s="1" t="s">
        <v>12</v>
      </c>
      <c r="G3691" s="1" t="s">
        <v>6053</v>
      </c>
      <c r="H3691" s="1">
        <v>100019613</v>
      </c>
      <c r="I3691" s="1">
        <v>1</v>
      </c>
      <c r="J3691" s="1" t="s">
        <v>5937</v>
      </c>
      <c r="K3691" s="1" t="s">
        <v>5938</v>
      </c>
      <c r="L3691" s="1" t="s">
        <v>32</v>
      </c>
      <c r="M3691" s="1" t="s">
        <v>9</v>
      </c>
    </row>
    <row r="3692" spans="1:13">
      <c r="A3692" s="1">
        <v>100019622</v>
      </c>
      <c r="B3692" s="1" t="s">
        <v>591</v>
      </c>
      <c r="C3692" s="1" t="s">
        <v>590</v>
      </c>
      <c r="D3692" s="1" t="s">
        <v>12</v>
      </c>
      <c r="E3692" s="1" t="s">
        <v>11</v>
      </c>
      <c r="F3692" s="1" t="s">
        <v>12</v>
      </c>
      <c r="G3692" s="1" t="s">
        <v>6053</v>
      </c>
      <c r="H3692" s="1">
        <v>100019622</v>
      </c>
      <c r="I3692" s="1">
        <v>1</v>
      </c>
      <c r="J3692" s="1" t="s">
        <v>691</v>
      </c>
      <c r="K3692" s="1" t="s">
        <v>595</v>
      </c>
      <c r="L3692" s="1" t="s">
        <v>8</v>
      </c>
      <c r="M3692" s="1" t="s">
        <v>9</v>
      </c>
    </row>
    <row r="3693" spans="1:13">
      <c r="A3693" s="1">
        <v>100019636</v>
      </c>
      <c r="B3693" s="1" t="s">
        <v>6</v>
      </c>
      <c r="C3693" s="1" t="s">
        <v>5</v>
      </c>
      <c r="D3693" s="1" t="s">
        <v>150</v>
      </c>
      <c r="E3693" s="1" t="s">
        <v>11</v>
      </c>
      <c r="F3693" s="1" t="s">
        <v>12</v>
      </c>
      <c r="G3693" s="1" t="s">
        <v>6053</v>
      </c>
      <c r="H3693" s="1">
        <v>100019636</v>
      </c>
      <c r="I3693" s="1">
        <v>1</v>
      </c>
      <c r="J3693" s="1" t="s">
        <v>5939</v>
      </c>
      <c r="K3693" s="1" t="s">
        <v>5940</v>
      </c>
      <c r="L3693" s="1" t="s">
        <v>44</v>
      </c>
      <c r="M3693" s="1" t="s">
        <v>16</v>
      </c>
    </row>
    <row r="3694" spans="1:13">
      <c r="A3694" s="1">
        <v>100019637</v>
      </c>
      <c r="B3694" s="1" t="s">
        <v>1138</v>
      </c>
      <c r="C3694" s="1" t="s">
        <v>3642</v>
      </c>
      <c r="D3694" s="1" t="s">
        <v>5440</v>
      </c>
      <c r="E3694" s="1" t="s">
        <v>2</v>
      </c>
      <c r="F3694" s="1" t="s">
        <v>1931</v>
      </c>
      <c r="G3694" s="1" t="s">
        <v>6054</v>
      </c>
      <c r="H3694" s="1">
        <v>100017480</v>
      </c>
      <c r="I3694" s="1">
        <v>8</v>
      </c>
      <c r="J3694" s="1" t="s">
        <v>3652</v>
      </c>
      <c r="K3694" s="1" t="s">
        <v>3036</v>
      </c>
      <c r="L3694" s="1" t="s">
        <v>8</v>
      </c>
      <c r="M3694" s="1" t="s">
        <v>16</v>
      </c>
    </row>
    <row r="3695" spans="1:13">
      <c r="A3695" s="1">
        <v>100019638</v>
      </c>
      <c r="B3695" s="1" t="s">
        <v>6</v>
      </c>
      <c r="C3695" s="1" t="s">
        <v>469</v>
      </c>
      <c r="D3695" s="1" t="s">
        <v>150</v>
      </c>
      <c r="E3695" s="1" t="s">
        <v>11</v>
      </c>
      <c r="F3695" s="1" t="s">
        <v>12</v>
      </c>
      <c r="G3695" s="1" t="s">
        <v>6053</v>
      </c>
      <c r="H3695" s="1">
        <v>100019638</v>
      </c>
      <c r="I3695" s="1">
        <v>1</v>
      </c>
      <c r="J3695" s="1" t="s">
        <v>489</v>
      </c>
      <c r="K3695" s="1" t="s">
        <v>5941</v>
      </c>
      <c r="L3695" s="1" t="s">
        <v>44</v>
      </c>
      <c r="M3695" s="1" t="s">
        <v>9</v>
      </c>
    </row>
    <row r="3696" spans="1:13">
      <c r="A3696" s="1">
        <v>100019640</v>
      </c>
      <c r="B3696" s="1" t="s">
        <v>6</v>
      </c>
      <c r="C3696" s="1" t="s">
        <v>254</v>
      </c>
      <c r="D3696" s="1" t="s">
        <v>5499</v>
      </c>
      <c r="E3696" s="1" t="s">
        <v>5474</v>
      </c>
      <c r="F3696" s="1" t="s">
        <v>5475</v>
      </c>
      <c r="G3696" s="1" t="s">
        <v>6053</v>
      </c>
      <c r="H3696" s="1">
        <v>100019640</v>
      </c>
      <c r="I3696" s="1">
        <v>5</v>
      </c>
      <c r="J3696" s="1" t="s">
        <v>290</v>
      </c>
      <c r="K3696" s="1" t="s">
        <v>7</v>
      </c>
      <c r="L3696" s="1" t="s">
        <v>8</v>
      </c>
      <c r="M3696" s="1" t="s">
        <v>9</v>
      </c>
    </row>
    <row r="3697" spans="1:13">
      <c r="A3697" s="1">
        <v>100019641</v>
      </c>
      <c r="B3697" s="1" t="s">
        <v>6</v>
      </c>
      <c r="C3697" s="1" t="s">
        <v>254</v>
      </c>
      <c r="D3697" s="1" t="s">
        <v>5942</v>
      </c>
      <c r="E3697" s="1" t="s">
        <v>2</v>
      </c>
      <c r="F3697" s="1" t="s">
        <v>1452</v>
      </c>
      <c r="G3697" s="1" t="s">
        <v>6054</v>
      </c>
      <c r="H3697" s="1">
        <v>100019640</v>
      </c>
      <c r="I3697" s="1">
        <v>5</v>
      </c>
      <c r="J3697" s="1" t="s">
        <v>290</v>
      </c>
      <c r="K3697" s="1" t="s">
        <v>7</v>
      </c>
      <c r="L3697" s="1" t="s">
        <v>8</v>
      </c>
      <c r="M3697" s="1" t="s">
        <v>9</v>
      </c>
    </row>
    <row r="3698" spans="1:13">
      <c r="A3698" s="1">
        <v>100019642</v>
      </c>
      <c r="B3698" s="1" t="s">
        <v>6</v>
      </c>
      <c r="C3698" s="1" t="s">
        <v>242</v>
      </c>
      <c r="D3698" s="1" t="s">
        <v>5942</v>
      </c>
      <c r="E3698" s="1" t="s">
        <v>2</v>
      </c>
      <c r="F3698" s="1" t="s">
        <v>1452</v>
      </c>
      <c r="G3698" s="1" t="s">
        <v>6054</v>
      </c>
      <c r="H3698" s="1">
        <v>100019640</v>
      </c>
      <c r="I3698" s="1">
        <v>5</v>
      </c>
      <c r="J3698" s="1" t="s">
        <v>5943</v>
      </c>
      <c r="K3698" s="1" t="s">
        <v>7</v>
      </c>
      <c r="L3698" s="1" t="s">
        <v>8</v>
      </c>
      <c r="M3698" s="1" t="s">
        <v>9</v>
      </c>
    </row>
    <row r="3699" spans="1:13">
      <c r="A3699" s="1">
        <v>100019643</v>
      </c>
      <c r="B3699" s="1" t="s">
        <v>6</v>
      </c>
      <c r="C3699" s="1" t="s">
        <v>242</v>
      </c>
      <c r="D3699" s="1" t="s">
        <v>5944</v>
      </c>
      <c r="E3699" s="1" t="s">
        <v>2</v>
      </c>
      <c r="F3699" s="1" t="s">
        <v>277</v>
      </c>
      <c r="G3699" s="1" t="s">
        <v>6054</v>
      </c>
      <c r="H3699" s="1">
        <v>100019640</v>
      </c>
      <c r="I3699" s="1">
        <v>5</v>
      </c>
      <c r="J3699" s="1" t="s">
        <v>5943</v>
      </c>
      <c r="K3699" s="1" t="s">
        <v>7</v>
      </c>
      <c r="L3699" s="1" t="s">
        <v>8</v>
      </c>
      <c r="M3699" s="1" t="s">
        <v>9</v>
      </c>
    </row>
    <row r="3700" spans="1:13">
      <c r="A3700" s="1">
        <v>100019648</v>
      </c>
      <c r="B3700" s="1" t="s">
        <v>1126</v>
      </c>
      <c r="C3700" s="1" t="s">
        <v>1623</v>
      </c>
      <c r="D3700" s="1" t="s">
        <v>150</v>
      </c>
      <c r="E3700" s="1" t="s">
        <v>11</v>
      </c>
      <c r="F3700" s="1" t="s">
        <v>12</v>
      </c>
      <c r="G3700" s="1" t="s">
        <v>6053</v>
      </c>
      <c r="H3700" s="1">
        <v>100019648</v>
      </c>
      <c r="I3700" s="1">
        <v>1</v>
      </c>
      <c r="J3700" s="1" t="s">
        <v>6084</v>
      </c>
      <c r="K3700" s="1" t="s">
        <v>4637</v>
      </c>
      <c r="L3700" s="1" t="s">
        <v>44</v>
      </c>
      <c r="M3700" s="1" t="s">
        <v>339</v>
      </c>
    </row>
    <row r="3701" spans="1:13">
      <c r="A3701" s="1">
        <v>100019659</v>
      </c>
      <c r="B3701" s="1" t="s">
        <v>1126</v>
      </c>
      <c r="C3701" s="1" t="s">
        <v>1662</v>
      </c>
      <c r="D3701" s="1" t="s">
        <v>5945</v>
      </c>
      <c r="E3701" s="1" t="s">
        <v>11</v>
      </c>
      <c r="F3701" s="1" t="s">
        <v>12</v>
      </c>
      <c r="G3701" s="1" t="s">
        <v>6053</v>
      </c>
      <c r="H3701" s="1">
        <v>100019659</v>
      </c>
      <c r="I3701" s="1">
        <v>1</v>
      </c>
      <c r="J3701" s="1" t="s">
        <v>2162</v>
      </c>
      <c r="K3701" s="1" t="s">
        <v>2163</v>
      </c>
      <c r="L3701" s="1" t="s">
        <v>32</v>
      </c>
      <c r="M3701" s="1" t="s">
        <v>9</v>
      </c>
    </row>
    <row r="3702" spans="1:13">
      <c r="A3702" s="1">
        <v>100019667</v>
      </c>
      <c r="B3702" s="1" t="s">
        <v>587</v>
      </c>
      <c r="C3702" s="1" t="s">
        <v>4630</v>
      </c>
      <c r="D3702" s="1" t="s">
        <v>5946</v>
      </c>
      <c r="E3702" s="1" t="s">
        <v>2</v>
      </c>
      <c r="F3702" s="1" t="s">
        <v>1355</v>
      </c>
      <c r="G3702" s="1" t="s">
        <v>6054</v>
      </c>
      <c r="H3702" s="1">
        <v>100017545</v>
      </c>
      <c r="I3702" s="1">
        <v>5</v>
      </c>
      <c r="J3702" s="1" t="s">
        <v>5947</v>
      </c>
      <c r="K3702" s="1" t="s">
        <v>4700</v>
      </c>
      <c r="L3702" s="1" t="s">
        <v>8</v>
      </c>
      <c r="M3702" s="1" t="s">
        <v>9</v>
      </c>
    </row>
    <row r="3703" spans="1:13">
      <c r="A3703" s="1">
        <v>100019672</v>
      </c>
      <c r="B3703" s="1" t="s">
        <v>1138</v>
      </c>
      <c r="C3703" s="1" t="s">
        <v>3155</v>
      </c>
      <c r="D3703" s="1" t="s">
        <v>5475</v>
      </c>
      <c r="E3703" s="1" t="s">
        <v>5474</v>
      </c>
      <c r="F3703" s="1" t="s">
        <v>5475</v>
      </c>
      <c r="G3703" s="1" t="s">
        <v>6053</v>
      </c>
      <c r="H3703" s="1">
        <v>100019672</v>
      </c>
      <c r="I3703" s="1">
        <v>2</v>
      </c>
      <c r="J3703" s="1" t="s">
        <v>5948</v>
      </c>
      <c r="K3703" s="1" t="s">
        <v>5949</v>
      </c>
      <c r="L3703" s="1" t="s">
        <v>32</v>
      </c>
      <c r="M3703" s="1" t="s">
        <v>9</v>
      </c>
    </row>
    <row r="3704" spans="1:13">
      <c r="A3704" s="1">
        <v>100019673</v>
      </c>
      <c r="B3704" s="1" t="s">
        <v>1138</v>
      </c>
      <c r="C3704" s="1" t="s">
        <v>3155</v>
      </c>
      <c r="D3704" s="1" t="s">
        <v>1272</v>
      </c>
      <c r="E3704" s="1" t="s">
        <v>11</v>
      </c>
      <c r="F3704" s="1" t="s">
        <v>12</v>
      </c>
      <c r="G3704" s="1" t="s">
        <v>6054</v>
      </c>
      <c r="H3704" s="1">
        <v>100019672</v>
      </c>
      <c r="I3704" s="1">
        <v>2</v>
      </c>
      <c r="J3704" s="1" t="s">
        <v>5948</v>
      </c>
      <c r="K3704" s="1" t="s">
        <v>5949</v>
      </c>
      <c r="L3704" s="1" t="s">
        <v>32</v>
      </c>
      <c r="M3704" s="1" t="s">
        <v>9</v>
      </c>
    </row>
    <row r="3705" spans="1:13">
      <c r="A3705" s="1">
        <v>100019681</v>
      </c>
      <c r="B3705" s="1" t="s">
        <v>1138</v>
      </c>
      <c r="C3705" s="1" t="s">
        <v>3205</v>
      </c>
      <c r="D3705" s="1" t="s">
        <v>176</v>
      </c>
      <c r="E3705" s="1" t="s">
        <v>11</v>
      </c>
      <c r="F3705" s="1" t="s">
        <v>12</v>
      </c>
      <c r="G3705" s="1" t="s">
        <v>6053</v>
      </c>
      <c r="H3705" s="1">
        <v>100019681</v>
      </c>
      <c r="I3705" s="1">
        <v>1</v>
      </c>
      <c r="J3705" s="1" t="s">
        <v>5950</v>
      </c>
      <c r="K3705" s="1" t="s">
        <v>5951</v>
      </c>
      <c r="L3705" s="1" t="s">
        <v>32</v>
      </c>
      <c r="M3705" s="1" t="s">
        <v>9</v>
      </c>
    </row>
    <row r="3706" spans="1:13">
      <c r="A3706" s="1">
        <v>100019686</v>
      </c>
      <c r="B3706" s="1" t="s">
        <v>2344</v>
      </c>
      <c r="C3706" s="1" t="s">
        <v>2609</v>
      </c>
      <c r="D3706" s="1" t="s">
        <v>5615</v>
      </c>
      <c r="E3706" s="1" t="s">
        <v>2</v>
      </c>
      <c r="F3706" s="1" t="s">
        <v>4692</v>
      </c>
      <c r="G3706" s="1" t="s">
        <v>6054</v>
      </c>
      <c r="H3706" s="1">
        <v>100019445</v>
      </c>
      <c r="I3706" s="1">
        <v>4</v>
      </c>
      <c r="J3706" s="1" t="s">
        <v>5952</v>
      </c>
      <c r="K3706" s="1" t="s">
        <v>5915</v>
      </c>
      <c r="L3706" s="1" t="s">
        <v>44</v>
      </c>
      <c r="M3706" s="1" t="s">
        <v>9</v>
      </c>
    </row>
    <row r="3707" spans="1:13">
      <c r="A3707" s="1">
        <v>100019713</v>
      </c>
      <c r="B3707" s="1" t="s">
        <v>587</v>
      </c>
      <c r="C3707" s="1" t="s">
        <v>5189</v>
      </c>
      <c r="D3707" s="1" t="s">
        <v>6085</v>
      </c>
      <c r="E3707" s="1" t="s">
        <v>20</v>
      </c>
      <c r="F3707" s="1" t="s">
        <v>72</v>
      </c>
      <c r="G3707" s="1" t="s">
        <v>6054</v>
      </c>
      <c r="H3707" s="1">
        <v>100017540</v>
      </c>
      <c r="I3707" s="1">
        <v>9</v>
      </c>
      <c r="J3707" s="1" t="s">
        <v>6086</v>
      </c>
      <c r="K3707" s="1" t="s">
        <v>5207</v>
      </c>
      <c r="L3707" s="1" t="s">
        <v>44</v>
      </c>
      <c r="M3707" s="1" t="s">
        <v>339</v>
      </c>
    </row>
    <row r="3708" spans="1:13">
      <c r="A3708" s="1">
        <v>100019715</v>
      </c>
      <c r="B3708" s="1" t="s">
        <v>2314</v>
      </c>
      <c r="C3708" s="1" t="s">
        <v>2313</v>
      </c>
      <c r="D3708" s="1" t="s">
        <v>252</v>
      </c>
      <c r="E3708" s="1" t="s">
        <v>11</v>
      </c>
      <c r="F3708" s="1" t="s">
        <v>12</v>
      </c>
      <c r="G3708" s="1" t="s">
        <v>6054</v>
      </c>
      <c r="H3708" s="1">
        <v>100014103</v>
      </c>
      <c r="I3708" s="1">
        <v>3</v>
      </c>
      <c r="J3708" s="1" t="s">
        <v>5953</v>
      </c>
      <c r="K3708" s="1" t="s">
        <v>4612</v>
      </c>
      <c r="L3708" s="1" t="s">
        <v>32</v>
      </c>
      <c r="M3708" s="1" t="s">
        <v>9</v>
      </c>
    </row>
    <row r="3709" spans="1:13">
      <c r="A3709" s="1">
        <v>100019720</v>
      </c>
      <c r="B3709" s="1" t="s">
        <v>587</v>
      </c>
      <c r="C3709" s="1" t="s">
        <v>5189</v>
      </c>
      <c r="D3709" s="1" t="s">
        <v>6087</v>
      </c>
      <c r="E3709" s="1" t="s">
        <v>2</v>
      </c>
      <c r="F3709" s="1" t="s">
        <v>1452</v>
      </c>
      <c r="G3709" s="1" t="s">
        <v>6054</v>
      </c>
      <c r="H3709" s="1">
        <v>100017540</v>
      </c>
      <c r="I3709" s="1">
        <v>9</v>
      </c>
      <c r="J3709" s="1" t="s">
        <v>6086</v>
      </c>
      <c r="K3709" s="1" t="s">
        <v>5207</v>
      </c>
      <c r="L3709" s="1" t="s">
        <v>44</v>
      </c>
      <c r="M3709" s="1" t="s">
        <v>339</v>
      </c>
    </row>
    <row r="3710" spans="1:13">
      <c r="A3710" s="1">
        <v>100019721</v>
      </c>
      <c r="B3710" s="1" t="s">
        <v>587</v>
      </c>
      <c r="C3710" s="1" t="s">
        <v>4696</v>
      </c>
      <c r="D3710" s="1" t="s">
        <v>6088</v>
      </c>
      <c r="E3710" s="1" t="s">
        <v>20</v>
      </c>
      <c r="F3710" s="1" t="s">
        <v>72</v>
      </c>
      <c r="G3710" s="1" t="s">
        <v>6054</v>
      </c>
      <c r="H3710" s="1">
        <v>100017540</v>
      </c>
      <c r="I3710" s="1">
        <v>9</v>
      </c>
      <c r="J3710" s="1" t="s">
        <v>6089</v>
      </c>
      <c r="K3710" s="1" t="s">
        <v>5207</v>
      </c>
      <c r="L3710" s="1" t="s">
        <v>44</v>
      </c>
      <c r="M3710" s="1" t="s">
        <v>339</v>
      </c>
    </row>
    <row r="3711" spans="1:13">
      <c r="A3711" s="1">
        <v>100019722</v>
      </c>
      <c r="B3711" s="1" t="s">
        <v>587</v>
      </c>
      <c r="C3711" s="1" t="s">
        <v>4696</v>
      </c>
      <c r="D3711" s="1" t="s">
        <v>6090</v>
      </c>
      <c r="E3711" s="1" t="s">
        <v>2</v>
      </c>
      <c r="F3711" s="1" t="s">
        <v>1452</v>
      </c>
      <c r="G3711" s="1" t="s">
        <v>6054</v>
      </c>
      <c r="H3711" s="1">
        <v>100017540</v>
      </c>
      <c r="I3711" s="1">
        <v>9</v>
      </c>
      <c r="J3711" s="1" t="s">
        <v>6089</v>
      </c>
      <c r="K3711" s="1" t="s">
        <v>5207</v>
      </c>
      <c r="L3711" s="1" t="s">
        <v>44</v>
      </c>
      <c r="M3711" s="1" t="s">
        <v>339</v>
      </c>
    </row>
    <row r="3712" spans="1:13">
      <c r="A3712" s="1">
        <v>100019723</v>
      </c>
      <c r="B3712" s="1" t="s">
        <v>2344</v>
      </c>
      <c r="C3712" s="1" t="s">
        <v>2826</v>
      </c>
      <c r="D3712" s="1" t="s">
        <v>176</v>
      </c>
      <c r="E3712" s="1" t="s">
        <v>11</v>
      </c>
      <c r="F3712" s="1" t="s">
        <v>12</v>
      </c>
      <c r="G3712" s="1" t="s">
        <v>6053</v>
      </c>
      <c r="H3712" s="1">
        <v>100019723</v>
      </c>
      <c r="I3712" s="1">
        <v>1</v>
      </c>
      <c r="J3712" s="1" t="s">
        <v>5954</v>
      </c>
      <c r="K3712" s="1" t="s">
        <v>5955</v>
      </c>
      <c r="L3712" s="1" t="s">
        <v>32</v>
      </c>
      <c r="M3712" s="1" t="s">
        <v>9</v>
      </c>
    </row>
    <row r="3713" spans="1:13">
      <c r="A3713" s="1">
        <v>100019730</v>
      </c>
      <c r="B3713" s="1" t="s">
        <v>6</v>
      </c>
      <c r="C3713" s="1" t="s">
        <v>5</v>
      </c>
      <c r="D3713" s="1" t="s">
        <v>5956</v>
      </c>
      <c r="E3713" s="1" t="s">
        <v>11</v>
      </c>
      <c r="F3713" s="1" t="s">
        <v>12</v>
      </c>
      <c r="G3713" s="1" t="s">
        <v>6053</v>
      </c>
      <c r="H3713" s="1">
        <v>100019730</v>
      </c>
      <c r="I3713" s="1">
        <v>2</v>
      </c>
      <c r="J3713" s="1" t="s">
        <v>5957</v>
      </c>
      <c r="K3713" s="1" t="s">
        <v>5958</v>
      </c>
      <c r="L3713" s="1" t="s">
        <v>44</v>
      </c>
      <c r="M3713" s="1" t="s">
        <v>9</v>
      </c>
    </row>
    <row r="3714" spans="1:13">
      <c r="A3714" s="1">
        <v>100019735</v>
      </c>
      <c r="B3714" s="1" t="s">
        <v>6</v>
      </c>
      <c r="C3714" s="1" t="s">
        <v>469</v>
      </c>
      <c r="D3714" s="1" t="s">
        <v>150</v>
      </c>
      <c r="E3714" s="1" t="s">
        <v>11</v>
      </c>
      <c r="F3714" s="1" t="s">
        <v>12</v>
      </c>
      <c r="G3714" s="1" t="s">
        <v>6053</v>
      </c>
      <c r="H3714" s="1">
        <v>100019735</v>
      </c>
      <c r="I3714" s="1">
        <v>1</v>
      </c>
      <c r="J3714" s="1" t="s">
        <v>5959</v>
      </c>
      <c r="K3714" s="1" t="s">
        <v>5960</v>
      </c>
      <c r="L3714" s="1" t="s">
        <v>44</v>
      </c>
      <c r="M3714" s="1" t="s">
        <v>9</v>
      </c>
    </row>
    <row r="3715" spans="1:13">
      <c r="A3715" s="1">
        <v>100019742</v>
      </c>
      <c r="B3715" s="1" t="s">
        <v>2314</v>
      </c>
      <c r="C3715" s="1" t="s">
        <v>2313</v>
      </c>
      <c r="D3715" s="1" t="s">
        <v>5961</v>
      </c>
      <c r="E3715" s="1" t="s">
        <v>11</v>
      </c>
      <c r="F3715" s="1" t="s">
        <v>12</v>
      </c>
      <c r="G3715" s="1" t="s">
        <v>6054</v>
      </c>
      <c r="H3715" s="1">
        <v>100014103</v>
      </c>
      <c r="I3715" s="1">
        <v>3</v>
      </c>
      <c r="J3715" s="1" t="s">
        <v>5962</v>
      </c>
      <c r="K3715" s="1" t="s">
        <v>4612</v>
      </c>
      <c r="L3715" s="1" t="s">
        <v>32</v>
      </c>
      <c r="M3715" s="1" t="s">
        <v>9</v>
      </c>
    </row>
    <row r="3716" spans="1:13">
      <c r="A3716" s="1">
        <v>100019749</v>
      </c>
      <c r="B3716" s="1" t="s">
        <v>6</v>
      </c>
      <c r="C3716" s="1" t="s">
        <v>469</v>
      </c>
      <c r="D3716" s="1" t="s">
        <v>5963</v>
      </c>
      <c r="E3716" s="1" t="s">
        <v>11</v>
      </c>
      <c r="F3716" s="1" t="s">
        <v>12</v>
      </c>
      <c r="G3716" s="1" t="s">
        <v>6054</v>
      </c>
      <c r="H3716" s="1">
        <v>100001278</v>
      </c>
      <c r="I3716" s="1">
        <v>2</v>
      </c>
      <c r="J3716" s="1" t="s">
        <v>5964</v>
      </c>
      <c r="K3716" s="1" t="s">
        <v>508</v>
      </c>
      <c r="L3716" s="1" t="s">
        <v>32</v>
      </c>
      <c r="M3716" s="1" t="s">
        <v>9</v>
      </c>
    </row>
    <row r="3717" spans="1:13">
      <c r="A3717" s="1">
        <v>100019751</v>
      </c>
      <c r="B3717" s="1" t="s">
        <v>6</v>
      </c>
      <c r="C3717" s="1" t="s">
        <v>5</v>
      </c>
      <c r="D3717" s="1" t="s">
        <v>5965</v>
      </c>
      <c r="E3717" s="1" t="s">
        <v>11</v>
      </c>
      <c r="F3717" s="1" t="s">
        <v>12</v>
      </c>
      <c r="G3717" s="1" t="s">
        <v>6054</v>
      </c>
      <c r="H3717" s="1">
        <v>100019209</v>
      </c>
      <c r="I3717" s="1">
        <v>2</v>
      </c>
      <c r="J3717" s="1" t="s">
        <v>52</v>
      </c>
      <c r="K3717" s="1" t="s">
        <v>5856</v>
      </c>
      <c r="L3717" s="1" t="s">
        <v>44</v>
      </c>
      <c r="M3717" s="1" t="s">
        <v>9</v>
      </c>
    </row>
    <row r="3718" spans="1:13">
      <c r="A3718" s="1">
        <v>100019754</v>
      </c>
      <c r="B3718" s="1" t="s">
        <v>2314</v>
      </c>
      <c r="C3718" s="1" t="s">
        <v>2313</v>
      </c>
      <c r="D3718" s="1" t="s">
        <v>5966</v>
      </c>
      <c r="E3718" s="1" t="s">
        <v>11</v>
      </c>
      <c r="F3718" s="1" t="s">
        <v>12</v>
      </c>
      <c r="G3718" s="1" t="s">
        <v>6053</v>
      </c>
      <c r="H3718" s="1">
        <v>100019754</v>
      </c>
      <c r="I3718" s="1">
        <v>1</v>
      </c>
      <c r="J3718" s="1" t="s">
        <v>5967</v>
      </c>
      <c r="K3718" s="1" t="s">
        <v>5968</v>
      </c>
      <c r="L3718" s="1" t="s">
        <v>44</v>
      </c>
      <c r="M3718" s="1" t="s">
        <v>9</v>
      </c>
    </row>
    <row r="3719" spans="1:13">
      <c r="A3719" s="1">
        <v>100019758</v>
      </c>
      <c r="B3719" s="1" t="s">
        <v>6</v>
      </c>
      <c r="C3719" s="1" t="s">
        <v>469</v>
      </c>
      <c r="D3719" s="1" t="s">
        <v>150</v>
      </c>
      <c r="E3719" s="1" t="s">
        <v>11</v>
      </c>
      <c r="F3719" s="1" t="s">
        <v>12</v>
      </c>
      <c r="G3719" s="1" t="s">
        <v>6053</v>
      </c>
      <c r="H3719" s="1">
        <v>100019758</v>
      </c>
      <c r="I3719" s="1">
        <v>1</v>
      </c>
      <c r="J3719" s="1" t="s">
        <v>5969</v>
      </c>
      <c r="K3719" s="1" t="s">
        <v>5970</v>
      </c>
      <c r="L3719" s="1" t="s">
        <v>44</v>
      </c>
      <c r="M3719" s="1" t="s">
        <v>9</v>
      </c>
    </row>
    <row r="3720" spans="1:13">
      <c r="A3720" s="1">
        <v>100019761</v>
      </c>
      <c r="B3720" s="1" t="s">
        <v>2314</v>
      </c>
      <c r="C3720" s="1" t="s">
        <v>4293</v>
      </c>
      <c r="D3720" s="1" t="s">
        <v>5971</v>
      </c>
      <c r="E3720" s="1" t="s">
        <v>11</v>
      </c>
      <c r="F3720" s="1" t="s">
        <v>12</v>
      </c>
      <c r="G3720" s="1" t="s">
        <v>6054</v>
      </c>
      <c r="H3720" s="1">
        <v>100017666</v>
      </c>
      <c r="I3720" s="1">
        <v>2</v>
      </c>
      <c r="J3720" s="1" t="s">
        <v>5972</v>
      </c>
      <c r="K3720" s="1" t="s">
        <v>5544</v>
      </c>
      <c r="L3720" s="1" t="s">
        <v>32</v>
      </c>
      <c r="M3720" s="1" t="s">
        <v>9</v>
      </c>
    </row>
    <row r="3721" spans="1:13">
      <c r="A3721" s="1">
        <v>100019789</v>
      </c>
      <c r="B3721" s="1" t="s">
        <v>1158</v>
      </c>
      <c r="C3721" s="1" t="s">
        <v>1251</v>
      </c>
      <c r="D3721" s="1" t="s">
        <v>12</v>
      </c>
      <c r="E3721" s="1" t="s">
        <v>11</v>
      </c>
      <c r="F3721" s="1" t="s">
        <v>12</v>
      </c>
      <c r="G3721" s="1" t="s">
        <v>6053</v>
      </c>
      <c r="H3721" s="1">
        <v>100019789</v>
      </c>
      <c r="I3721" s="1">
        <v>1</v>
      </c>
      <c r="J3721" s="1" t="s">
        <v>5973</v>
      </c>
      <c r="K3721" s="1" t="s">
        <v>5974</v>
      </c>
      <c r="L3721" s="1" t="s">
        <v>32</v>
      </c>
      <c r="M3721" s="1" t="s">
        <v>9</v>
      </c>
    </row>
    <row r="3722" spans="1:13">
      <c r="A3722" s="1">
        <v>100019804</v>
      </c>
      <c r="B3722" s="1" t="s">
        <v>587</v>
      </c>
      <c r="C3722" s="1" t="s">
        <v>5189</v>
      </c>
      <c r="D3722" s="1" t="s">
        <v>5422</v>
      </c>
      <c r="E3722" s="1" t="s">
        <v>2</v>
      </c>
      <c r="F3722" s="1" t="s">
        <v>46</v>
      </c>
      <c r="G3722" s="1" t="s">
        <v>6054</v>
      </c>
      <c r="H3722" s="1">
        <v>100017539</v>
      </c>
      <c r="I3722" s="1">
        <v>8</v>
      </c>
      <c r="J3722" s="1" t="s">
        <v>5894</v>
      </c>
      <c r="K3722" s="1" t="s">
        <v>4700</v>
      </c>
      <c r="L3722" s="1" t="s">
        <v>8</v>
      </c>
      <c r="M3722" s="1" t="s">
        <v>9</v>
      </c>
    </row>
    <row r="3723" spans="1:13">
      <c r="A3723" s="1">
        <v>100019805</v>
      </c>
      <c r="B3723" s="1" t="s">
        <v>6</v>
      </c>
      <c r="C3723" s="1" t="s">
        <v>242</v>
      </c>
      <c r="D3723" s="1" t="s">
        <v>5929</v>
      </c>
      <c r="E3723" s="1" t="s">
        <v>11</v>
      </c>
      <c r="F3723" s="1" t="s">
        <v>12</v>
      </c>
      <c r="G3723" s="1" t="s">
        <v>6054</v>
      </c>
      <c r="H3723" s="1">
        <v>100011389</v>
      </c>
      <c r="I3723" s="1">
        <v>5</v>
      </c>
      <c r="J3723" s="1" t="s">
        <v>5975</v>
      </c>
      <c r="K3723" s="1" t="s">
        <v>243</v>
      </c>
      <c r="L3723" s="1" t="s">
        <v>44</v>
      </c>
      <c r="M3723" s="1" t="s">
        <v>9</v>
      </c>
    </row>
    <row r="3724" spans="1:13">
      <c r="A3724" s="1">
        <v>100019809</v>
      </c>
      <c r="B3724" s="1" t="s">
        <v>2344</v>
      </c>
      <c r="C3724" s="1" t="s">
        <v>2609</v>
      </c>
      <c r="D3724" s="1" t="s">
        <v>5485</v>
      </c>
      <c r="E3724" s="1" t="s">
        <v>5474</v>
      </c>
      <c r="F3724" s="1" t="s">
        <v>5475</v>
      </c>
      <c r="G3724" s="1" t="s">
        <v>6053</v>
      </c>
      <c r="H3724" s="1">
        <v>100019809</v>
      </c>
      <c r="I3724" s="1">
        <v>2</v>
      </c>
      <c r="J3724" s="1" t="s">
        <v>5976</v>
      </c>
      <c r="K3724" s="1" t="s">
        <v>5977</v>
      </c>
      <c r="L3724" s="1" t="s">
        <v>44</v>
      </c>
      <c r="M3724" s="1" t="s">
        <v>9</v>
      </c>
    </row>
    <row r="3725" spans="1:13">
      <c r="A3725" s="1">
        <v>100019811</v>
      </c>
      <c r="B3725" s="1" t="s">
        <v>2344</v>
      </c>
      <c r="C3725" s="1" t="s">
        <v>2609</v>
      </c>
      <c r="D3725" s="1" t="s">
        <v>5397</v>
      </c>
      <c r="E3725" s="1" t="s">
        <v>11</v>
      </c>
      <c r="F3725" s="1" t="s">
        <v>12</v>
      </c>
      <c r="G3725" s="1" t="s">
        <v>6054</v>
      </c>
      <c r="H3725" s="1">
        <v>100019809</v>
      </c>
      <c r="I3725" s="1">
        <v>2</v>
      </c>
      <c r="J3725" s="1" t="s">
        <v>5976</v>
      </c>
      <c r="K3725" s="1" t="s">
        <v>5977</v>
      </c>
      <c r="L3725" s="1" t="s">
        <v>44</v>
      </c>
      <c r="M3725" s="1" t="s">
        <v>9</v>
      </c>
    </row>
    <row r="3726" spans="1:13">
      <c r="A3726" s="1">
        <v>100019815</v>
      </c>
      <c r="B3726" s="1" t="s">
        <v>591</v>
      </c>
      <c r="C3726" s="1" t="s">
        <v>921</v>
      </c>
      <c r="D3726" s="1" t="s">
        <v>5475</v>
      </c>
      <c r="E3726" s="1" t="s">
        <v>5474</v>
      </c>
      <c r="F3726" s="1" t="s">
        <v>5475</v>
      </c>
      <c r="G3726" s="1" t="s">
        <v>6053</v>
      </c>
      <c r="H3726" s="1">
        <v>100019815</v>
      </c>
      <c r="I3726" s="1">
        <v>2</v>
      </c>
      <c r="J3726" s="1" t="s">
        <v>950</v>
      </c>
      <c r="K3726" s="1" t="s">
        <v>951</v>
      </c>
      <c r="L3726" s="1" t="s">
        <v>32</v>
      </c>
      <c r="M3726" s="1" t="s">
        <v>9</v>
      </c>
    </row>
    <row r="3727" spans="1:13">
      <c r="A3727" s="1">
        <v>100019816</v>
      </c>
      <c r="B3727" s="1" t="s">
        <v>591</v>
      </c>
      <c r="C3727" s="1" t="s">
        <v>921</v>
      </c>
      <c r="D3727" s="1" t="s">
        <v>1272</v>
      </c>
      <c r="E3727" s="1" t="s">
        <v>11</v>
      </c>
      <c r="F3727" s="1" t="s">
        <v>12</v>
      </c>
      <c r="G3727" s="1" t="s">
        <v>6054</v>
      </c>
      <c r="H3727" s="1">
        <v>100019815</v>
      </c>
      <c r="I3727" s="1">
        <v>2</v>
      </c>
      <c r="J3727" s="1" t="s">
        <v>950</v>
      </c>
      <c r="K3727" s="1" t="s">
        <v>951</v>
      </c>
      <c r="L3727" s="1" t="s">
        <v>32</v>
      </c>
      <c r="M3727" s="1" t="s">
        <v>9</v>
      </c>
    </row>
    <row r="3728" spans="1:13">
      <c r="A3728" s="1">
        <v>100019826</v>
      </c>
      <c r="B3728" s="1" t="s">
        <v>6</v>
      </c>
      <c r="C3728" s="1" t="s">
        <v>83</v>
      </c>
      <c r="D3728" s="1" t="s">
        <v>5978</v>
      </c>
      <c r="E3728" s="1" t="s">
        <v>11</v>
      </c>
      <c r="F3728" s="1" t="s">
        <v>12</v>
      </c>
      <c r="G3728" s="1" t="s">
        <v>6054</v>
      </c>
      <c r="H3728" s="1">
        <v>100000320</v>
      </c>
      <c r="I3728" s="1">
        <v>2</v>
      </c>
      <c r="J3728" s="1" t="s">
        <v>119</v>
      </c>
      <c r="K3728" s="1" t="s">
        <v>117</v>
      </c>
      <c r="L3728" s="1" t="s">
        <v>32</v>
      </c>
      <c r="M3728" s="1" t="s">
        <v>9</v>
      </c>
    </row>
    <row r="3729" spans="1:13">
      <c r="A3729" s="1">
        <v>100019838</v>
      </c>
      <c r="B3729" s="1" t="s">
        <v>587</v>
      </c>
      <c r="C3729" s="1" t="s">
        <v>4778</v>
      </c>
      <c r="D3729" s="1" t="s">
        <v>256</v>
      </c>
      <c r="E3729" s="1" t="s">
        <v>11</v>
      </c>
      <c r="F3729" s="1" t="s">
        <v>12</v>
      </c>
      <c r="G3729" s="1" t="s">
        <v>6054</v>
      </c>
      <c r="H3729" s="1">
        <v>100014879</v>
      </c>
      <c r="I3729" s="1">
        <v>2</v>
      </c>
      <c r="J3729" s="1" t="s">
        <v>5979</v>
      </c>
      <c r="K3729" s="1" t="s">
        <v>4806</v>
      </c>
      <c r="L3729" s="1" t="s">
        <v>44</v>
      </c>
      <c r="M3729" s="1" t="s">
        <v>9</v>
      </c>
    </row>
    <row r="3730" spans="1:13">
      <c r="A3730" s="1">
        <v>100019856</v>
      </c>
      <c r="B3730" s="1" t="s">
        <v>6</v>
      </c>
      <c r="C3730" s="1" t="s">
        <v>178</v>
      </c>
      <c r="D3730" s="1" t="s">
        <v>5980</v>
      </c>
      <c r="E3730" s="1" t="s">
        <v>5474</v>
      </c>
      <c r="F3730" s="1" t="s">
        <v>5475</v>
      </c>
      <c r="G3730" s="1" t="s">
        <v>6053</v>
      </c>
      <c r="H3730" s="1">
        <v>100019856</v>
      </c>
      <c r="I3730" s="1">
        <v>3</v>
      </c>
      <c r="J3730" s="1" t="s">
        <v>5981</v>
      </c>
      <c r="K3730" s="1" t="s">
        <v>5982</v>
      </c>
      <c r="L3730" s="1" t="s">
        <v>44</v>
      </c>
      <c r="M3730" s="1" t="s">
        <v>339</v>
      </c>
    </row>
    <row r="3731" spans="1:13">
      <c r="A3731" s="1">
        <v>100019859</v>
      </c>
      <c r="B3731" s="1" t="s">
        <v>6</v>
      </c>
      <c r="C3731" s="1" t="s">
        <v>178</v>
      </c>
      <c r="D3731" s="1" t="s">
        <v>5983</v>
      </c>
      <c r="E3731" s="1" t="s">
        <v>11</v>
      </c>
      <c r="F3731" s="1" t="s">
        <v>12</v>
      </c>
      <c r="G3731" s="1" t="s">
        <v>6054</v>
      </c>
      <c r="H3731" s="1">
        <v>100019856</v>
      </c>
      <c r="I3731" s="1">
        <v>3</v>
      </c>
      <c r="J3731" s="1" t="s">
        <v>5981</v>
      </c>
      <c r="K3731" s="1" t="s">
        <v>5982</v>
      </c>
      <c r="L3731" s="1" t="s">
        <v>44</v>
      </c>
      <c r="M3731" s="1" t="s">
        <v>339</v>
      </c>
    </row>
    <row r="3732" spans="1:13">
      <c r="A3732" s="1">
        <v>100019861</v>
      </c>
      <c r="B3732" s="1" t="s">
        <v>6</v>
      </c>
      <c r="C3732" s="1" t="s">
        <v>178</v>
      </c>
      <c r="D3732" s="1" t="s">
        <v>5984</v>
      </c>
      <c r="E3732" s="1" t="s">
        <v>27</v>
      </c>
      <c r="F3732" s="1" t="s">
        <v>18</v>
      </c>
      <c r="G3732" s="1" t="s">
        <v>6054</v>
      </c>
      <c r="H3732" s="1">
        <v>100019856</v>
      </c>
      <c r="I3732" s="1">
        <v>3</v>
      </c>
      <c r="J3732" s="1" t="s">
        <v>5981</v>
      </c>
      <c r="K3732" s="1" t="s">
        <v>5982</v>
      </c>
      <c r="L3732" s="1" t="s">
        <v>44</v>
      </c>
      <c r="M3732" s="1" t="s">
        <v>339</v>
      </c>
    </row>
    <row r="3733" spans="1:13">
      <c r="A3733" s="1">
        <v>100019875</v>
      </c>
      <c r="B3733" s="1" t="s">
        <v>587</v>
      </c>
      <c r="C3733" s="1" t="s">
        <v>5189</v>
      </c>
      <c r="D3733" s="1" t="s">
        <v>5408</v>
      </c>
      <c r="E3733" s="1" t="s">
        <v>20</v>
      </c>
      <c r="F3733" s="1" t="s">
        <v>72</v>
      </c>
      <c r="G3733" s="1" t="s">
        <v>6054</v>
      </c>
      <c r="H3733" s="1">
        <v>100016237</v>
      </c>
      <c r="I3733" s="1">
        <v>5</v>
      </c>
      <c r="J3733" s="1" t="s">
        <v>5985</v>
      </c>
      <c r="K3733" s="1" t="s">
        <v>4702</v>
      </c>
      <c r="L3733" s="1" t="s">
        <v>15</v>
      </c>
      <c r="M3733" s="1" t="s">
        <v>9</v>
      </c>
    </row>
    <row r="3734" spans="1:13">
      <c r="A3734" s="1">
        <v>100019876</v>
      </c>
      <c r="B3734" s="1" t="s">
        <v>587</v>
      </c>
      <c r="C3734" s="1" t="s">
        <v>5189</v>
      </c>
      <c r="D3734" s="1" t="s">
        <v>5408</v>
      </c>
      <c r="E3734" s="1" t="s">
        <v>20</v>
      </c>
      <c r="F3734" s="1" t="s">
        <v>72</v>
      </c>
      <c r="G3734" s="1" t="s">
        <v>6054</v>
      </c>
      <c r="H3734" s="1">
        <v>100016237</v>
      </c>
      <c r="I3734" s="1">
        <v>5</v>
      </c>
      <c r="J3734" s="1" t="s">
        <v>6079</v>
      </c>
      <c r="K3734" s="1" t="s">
        <v>4702</v>
      </c>
      <c r="L3734" s="1" t="s">
        <v>15</v>
      </c>
      <c r="M3734" s="1" t="s">
        <v>339</v>
      </c>
    </row>
    <row r="3735" spans="1:13">
      <c r="A3735" s="1">
        <v>100019882</v>
      </c>
      <c r="B3735" s="1" t="s">
        <v>2314</v>
      </c>
      <c r="C3735" s="1" t="s">
        <v>2313</v>
      </c>
      <c r="D3735" s="1" t="s">
        <v>473</v>
      </c>
      <c r="E3735" s="1" t="s">
        <v>11</v>
      </c>
      <c r="F3735" s="1" t="s">
        <v>12</v>
      </c>
      <c r="G3735" s="1" t="s">
        <v>6054</v>
      </c>
      <c r="H3735" s="1">
        <v>100012668</v>
      </c>
      <c r="I3735" s="1">
        <v>3</v>
      </c>
      <c r="J3735" s="1" t="s">
        <v>5986</v>
      </c>
      <c r="K3735" s="1" t="s">
        <v>4152</v>
      </c>
      <c r="L3735" s="1" t="s">
        <v>32</v>
      </c>
      <c r="M3735" s="1" t="s">
        <v>9</v>
      </c>
    </row>
    <row r="3736" spans="1:13">
      <c r="A3736" s="1">
        <v>100019885</v>
      </c>
      <c r="B3736" s="1" t="s">
        <v>1158</v>
      </c>
      <c r="C3736" s="1" t="s">
        <v>1251</v>
      </c>
      <c r="D3736" s="1" t="s">
        <v>5475</v>
      </c>
      <c r="E3736" s="1" t="s">
        <v>5474</v>
      </c>
      <c r="F3736" s="1" t="s">
        <v>5475</v>
      </c>
      <c r="G3736" s="1" t="s">
        <v>6053</v>
      </c>
      <c r="H3736" s="1">
        <v>100019885</v>
      </c>
      <c r="I3736" s="1">
        <v>2</v>
      </c>
      <c r="J3736" s="1" t="s">
        <v>5987</v>
      </c>
      <c r="K3736" s="1" t="s">
        <v>5988</v>
      </c>
      <c r="L3736" s="1" t="s">
        <v>32</v>
      </c>
      <c r="M3736" s="1" t="s">
        <v>9</v>
      </c>
    </row>
    <row r="3737" spans="1:13">
      <c r="A3737" s="1">
        <v>100019887</v>
      </c>
      <c r="B3737" s="1" t="s">
        <v>1158</v>
      </c>
      <c r="C3737" s="1" t="s">
        <v>1251</v>
      </c>
      <c r="D3737" s="1" t="s">
        <v>5989</v>
      </c>
      <c r="E3737" s="1" t="s">
        <v>11</v>
      </c>
      <c r="F3737" s="1" t="s">
        <v>12</v>
      </c>
      <c r="G3737" s="1" t="s">
        <v>6054</v>
      </c>
      <c r="H3737" s="1">
        <v>100019885</v>
      </c>
      <c r="I3737" s="1">
        <v>2</v>
      </c>
      <c r="J3737" s="1" t="s">
        <v>5987</v>
      </c>
      <c r="K3737" s="1" t="s">
        <v>5988</v>
      </c>
      <c r="L3737" s="1" t="s">
        <v>32</v>
      </c>
      <c r="M3737" s="1" t="s">
        <v>9</v>
      </c>
    </row>
    <row r="3738" spans="1:13">
      <c r="A3738" s="1">
        <v>100019909</v>
      </c>
      <c r="B3738" s="1" t="s">
        <v>1126</v>
      </c>
      <c r="C3738" s="1" t="s">
        <v>1623</v>
      </c>
      <c r="D3738" s="1" t="s">
        <v>5990</v>
      </c>
      <c r="E3738" s="1" t="s">
        <v>20</v>
      </c>
      <c r="F3738" s="1" t="s">
        <v>72</v>
      </c>
      <c r="G3738" s="1" t="s">
        <v>6054</v>
      </c>
      <c r="H3738" s="1">
        <v>100005738</v>
      </c>
      <c r="I3738" s="1">
        <v>2</v>
      </c>
      <c r="J3738" s="1" t="s">
        <v>5991</v>
      </c>
      <c r="K3738" s="1" t="s">
        <v>1708</v>
      </c>
      <c r="L3738" s="1" t="s">
        <v>15</v>
      </c>
      <c r="M3738" s="1" t="s">
        <v>339</v>
      </c>
    </row>
    <row r="3739" spans="1:13">
      <c r="A3739" s="1">
        <v>100019910</v>
      </c>
      <c r="B3739" s="1" t="s">
        <v>6</v>
      </c>
      <c r="C3739" s="1" t="s">
        <v>5</v>
      </c>
      <c r="D3739" s="1" t="s">
        <v>5992</v>
      </c>
      <c r="E3739" s="1" t="s">
        <v>27</v>
      </c>
      <c r="F3739" s="1" t="s">
        <v>18</v>
      </c>
      <c r="G3739" s="1" t="s">
        <v>6053</v>
      </c>
      <c r="H3739" s="1">
        <v>100019910</v>
      </c>
      <c r="I3739" s="1">
        <v>1</v>
      </c>
      <c r="J3739" s="1" t="s">
        <v>52</v>
      </c>
      <c r="K3739" s="1" t="s">
        <v>5993</v>
      </c>
      <c r="L3739" s="1" t="s">
        <v>44</v>
      </c>
      <c r="M3739" s="1" t="s">
        <v>16</v>
      </c>
    </row>
    <row r="3740" spans="1:13">
      <c r="A3740" s="1">
        <v>100019943</v>
      </c>
      <c r="B3740" s="1" t="s">
        <v>1158</v>
      </c>
      <c r="C3740" s="1" t="s">
        <v>1500</v>
      </c>
      <c r="D3740" s="1" t="s">
        <v>252</v>
      </c>
      <c r="E3740" s="1" t="s">
        <v>11</v>
      </c>
      <c r="F3740" s="1" t="s">
        <v>12</v>
      </c>
      <c r="G3740" s="1" t="s">
        <v>6054</v>
      </c>
      <c r="H3740" s="1">
        <v>100004625</v>
      </c>
      <c r="I3740" s="1">
        <v>2</v>
      </c>
      <c r="J3740" s="1" t="s">
        <v>1592</v>
      </c>
      <c r="K3740" s="1" t="s">
        <v>1567</v>
      </c>
      <c r="L3740" s="1" t="s">
        <v>32</v>
      </c>
      <c r="M3740" s="1" t="s">
        <v>9</v>
      </c>
    </row>
    <row r="3741" spans="1:13">
      <c r="A3741" s="1">
        <v>100019947</v>
      </c>
      <c r="B3741" s="1" t="s">
        <v>6</v>
      </c>
      <c r="C3741" s="1" t="s">
        <v>5</v>
      </c>
      <c r="D3741" s="1" t="s">
        <v>150</v>
      </c>
      <c r="E3741" s="1" t="s">
        <v>11</v>
      </c>
      <c r="F3741" s="1" t="s">
        <v>12</v>
      </c>
      <c r="G3741" s="1" t="s">
        <v>6053</v>
      </c>
      <c r="H3741" s="1">
        <v>100019947</v>
      </c>
      <c r="I3741" s="1">
        <v>1</v>
      </c>
      <c r="J3741" s="1" t="s">
        <v>5994</v>
      </c>
      <c r="K3741" s="1" t="s">
        <v>5995</v>
      </c>
      <c r="L3741" s="1" t="s">
        <v>44</v>
      </c>
      <c r="M3741" s="1" t="s">
        <v>9</v>
      </c>
    </row>
    <row r="3742" spans="1:13">
      <c r="A3742" s="1">
        <v>100019954</v>
      </c>
      <c r="B3742" s="1" t="s">
        <v>1126</v>
      </c>
      <c r="C3742" s="1" t="s">
        <v>1125</v>
      </c>
      <c r="D3742" s="1" t="s">
        <v>5485</v>
      </c>
      <c r="E3742" s="1" t="s">
        <v>5474</v>
      </c>
      <c r="F3742" s="1" t="s">
        <v>5475</v>
      </c>
      <c r="G3742" s="1" t="s">
        <v>6053</v>
      </c>
      <c r="H3742" s="1">
        <v>100019954</v>
      </c>
      <c r="I3742" s="1">
        <v>3</v>
      </c>
      <c r="J3742" s="1" t="s">
        <v>5996</v>
      </c>
      <c r="K3742" s="1" t="s">
        <v>5997</v>
      </c>
      <c r="L3742" s="1" t="s">
        <v>44</v>
      </c>
      <c r="M3742" s="1" t="s">
        <v>9</v>
      </c>
    </row>
    <row r="3743" spans="1:13">
      <c r="A3743" s="1">
        <v>100019956</v>
      </c>
      <c r="B3743" s="1" t="s">
        <v>1126</v>
      </c>
      <c r="C3743" s="1" t="s">
        <v>1125</v>
      </c>
      <c r="D3743" s="1" t="s">
        <v>5998</v>
      </c>
      <c r="E3743" s="1" t="s">
        <v>126</v>
      </c>
      <c r="F3743" s="1" t="s">
        <v>127</v>
      </c>
      <c r="G3743" s="1" t="s">
        <v>6054</v>
      </c>
      <c r="H3743" s="1">
        <v>100019954</v>
      </c>
      <c r="I3743" s="1">
        <v>3</v>
      </c>
      <c r="J3743" s="1" t="s">
        <v>5996</v>
      </c>
      <c r="K3743" s="1" t="s">
        <v>5997</v>
      </c>
      <c r="L3743" s="1" t="s">
        <v>44</v>
      </c>
      <c r="M3743" s="1" t="s">
        <v>9</v>
      </c>
    </row>
    <row r="3744" spans="1:13">
      <c r="A3744" s="1">
        <v>100019957</v>
      </c>
      <c r="B3744" s="1" t="s">
        <v>1126</v>
      </c>
      <c r="C3744" s="1" t="s">
        <v>1125</v>
      </c>
      <c r="D3744" s="1" t="s">
        <v>5999</v>
      </c>
      <c r="E3744" s="1" t="s">
        <v>20</v>
      </c>
      <c r="F3744" s="1" t="s">
        <v>72</v>
      </c>
      <c r="G3744" s="1" t="s">
        <v>6054</v>
      </c>
      <c r="H3744" s="1">
        <v>100019954</v>
      </c>
      <c r="I3744" s="1">
        <v>3</v>
      </c>
      <c r="J3744" s="1" t="s">
        <v>5996</v>
      </c>
      <c r="K3744" s="1" t="s">
        <v>5997</v>
      </c>
      <c r="L3744" s="1" t="s">
        <v>44</v>
      </c>
      <c r="M3744" s="1" t="s">
        <v>9</v>
      </c>
    </row>
    <row r="3745" spans="1:13">
      <c r="A3745" s="1">
        <v>100019960</v>
      </c>
      <c r="B3745" s="1" t="s">
        <v>6</v>
      </c>
      <c r="C3745" s="1" t="s">
        <v>5</v>
      </c>
      <c r="D3745" s="1" t="s">
        <v>6000</v>
      </c>
      <c r="E3745" s="1" t="s">
        <v>126</v>
      </c>
      <c r="F3745" s="1" t="s">
        <v>127</v>
      </c>
      <c r="G3745" s="1" t="s">
        <v>6054</v>
      </c>
      <c r="H3745" s="1">
        <v>100000255</v>
      </c>
      <c r="I3745" s="1">
        <v>3</v>
      </c>
      <c r="J3745" s="1" t="s">
        <v>5458</v>
      </c>
      <c r="K3745" s="1" t="s">
        <v>129</v>
      </c>
      <c r="L3745" s="1" t="s">
        <v>44</v>
      </c>
      <c r="M3745" s="1" t="s">
        <v>16</v>
      </c>
    </row>
    <row r="3746" spans="1:13">
      <c r="A3746" s="1">
        <v>100019961</v>
      </c>
      <c r="B3746" s="1" t="s">
        <v>2344</v>
      </c>
      <c r="C3746" s="1" t="s">
        <v>2371</v>
      </c>
      <c r="D3746" s="1" t="s">
        <v>176</v>
      </c>
      <c r="E3746" s="1" t="s">
        <v>11</v>
      </c>
      <c r="F3746" s="1" t="s">
        <v>12</v>
      </c>
      <c r="G3746" s="1" t="s">
        <v>6053</v>
      </c>
      <c r="H3746" s="1">
        <v>100019961</v>
      </c>
      <c r="I3746" s="1">
        <v>2</v>
      </c>
      <c r="J3746" s="1" t="s">
        <v>6001</v>
      </c>
      <c r="K3746" s="1" t="s">
        <v>6002</v>
      </c>
      <c r="L3746" s="1" t="s">
        <v>32</v>
      </c>
      <c r="M3746" s="1" t="s">
        <v>9</v>
      </c>
    </row>
    <row r="3747" spans="1:13">
      <c r="A3747" s="1">
        <v>100019962</v>
      </c>
      <c r="B3747" s="1" t="s">
        <v>2344</v>
      </c>
      <c r="C3747" s="1" t="s">
        <v>2371</v>
      </c>
      <c r="D3747" s="1" t="s">
        <v>473</v>
      </c>
      <c r="E3747" s="1" t="s">
        <v>11</v>
      </c>
      <c r="F3747" s="1" t="s">
        <v>12</v>
      </c>
      <c r="G3747" s="1" t="s">
        <v>6054</v>
      </c>
      <c r="H3747" s="1">
        <v>100019961</v>
      </c>
      <c r="I3747" s="1">
        <v>2</v>
      </c>
      <c r="J3747" s="1" t="s">
        <v>6003</v>
      </c>
      <c r="K3747" s="1" t="s">
        <v>6002</v>
      </c>
      <c r="L3747" s="1" t="s">
        <v>32</v>
      </c>
      <c r="M3747" s="1" t="s">
        <v>9</v>
      </c>
    </row>
    <row r="3748" spans="1:13">
      <c r="A3748" s="1">
        <v>100019964</v>
      </c>
      <c r="B3748" s="1" t="s">
        <v>2344</v>
      </c>
      <c r="C3748" s="1" t="s">
        <v>2885</v>
      </c>
      <c r="D3748" s="1" t="s">
        <v>97</v>
      </c>
      <c r="E3748" s="1" t="s">
        <v>96</v>
      </c>
      <c r="F3748" s="1" t="s">
        <v>97</v>
      </c>
      <c r="G3748" s="1" t="s">
        <v>6053</v>
      </c>
      <c r="H3748" s="1">
        <v>100019964</v>
      </c>
      <c r="I3748" s="1">
        <v>1</v>
      </c>
      <c r="J3748" s="1" t="s">
        <v>6004</v>
      </c>
      <c r="K3748" s="1" t="s">
        <v>2349</v>
      </c>
      <c r="L3748" s="1" t="s">
        <v>15</v>
      </c>
      <c r="M3748" s="1" t="s">
        <v>9</v>
      </c>
    </row>
    <row r="3749" spans="1:13">
      <c r="A3749" s="1">
        <v>100019965</v>
      </c>
      <c r="B3749" s="1" t="s">
        <v>2314</v>
      </c>
      <c r="C3749" s="1" t="s">
        <v>4047</v>
      </c>
      <c r="D3749" s="1" t="s">
        <v>6005</v>
      </c>
      <c r="E3749" s="1" t="s">
        <v>11</v>
      </c>
      <c r="F3749" s="1" t="s">
        <v>12</v>
      </c>
      <c r="G3749" s="1" t="s">
        <v>6053</v>
      </c>
      <c r="H3749" s="1">
        <v>100019965</v>
      </c>
      <c r="I3749" s="1">
        <v>4</v>
      </c>
      <c r="J3749" s="1" t="s">
        <v>6006</v>
      </c>
      <c r="K3749" s="1" t="s">
        <v>6007</v>
      </c>
      <c r="L3749" s="1" t="s">
        <v>44</v>
      </c>
      <c r="M3749" s="1" t="s">
        <v>9</v>
      </c>
    </row>
    <row r="3750" spans="1:13">
      <c r="A3750" s="1">
        <v>100019968</v>
      </c>
      <c r="B3750" s="1" t="s">
        <v>1158</v>
      </c>
      <c r="C3750" s="1" t="s">
        <v>1500</v>
      </c>
      <c r="D3750" s="1" t="s">
        <v>150</v>
      </c>
      <c r="E3750" s="1" t="s">
        <v>11</v>
      </c>
      <c r="F3750" s="1" t="s">
        <v>12</v>
      </c>
      <c r="G3750" s="1" t="s">
        <v>6053</v>
      </c>
      <c r="H3750" s="1">
        <v>100019968</v>
      </c>
      <c r="I3750" s="1">
        <v>1</v>
      </c>
      <c r="J3750" s="1" t="s">
        <v>6008</v>
      </c>
      <c r="K3750" s="1" t="s">
        <v>4637</v>
      </c>
      <c r="L3750" s="1" t="s">
        <v>44</v>
      </c>
      <c r="M3750" s="1" t="s">
        <v>9</v>
      </c>
    </row>
    <row r="3751" spans="1:13">
      <c r="A3751" s="1">
        <v>100019970</v>
      </c>
      <c r="B3751" s="1" t="s">
        <v>587</v>
      </c>
      <c r="C3751" s="1" t="s">
        <v>586</v>
      </c>
      <c r="D3751" s="1" t="s">
        <v>5475</v>
      </c>
      <c r="E3751" s="1" t="s">
        <v>5474</v>
      </c>
      <c r="F3751" s="1" t="s">
        <v>5475</v>
      </c>
      <c r="G3751" s="1" t="s">
        <v>6053</v>
      </c>
      <c r="H3751" s="1">
        <v>100019970</v>
      </c>
      <c r="I3751" s="1">
        <v>3</v>
      </c>
      <c r="J3751" s="1" t="s">
        <v>6009</v>
      </c>
      <c r="K3751" s="1" t="s">
        <v>4700</v>
      </c>
      <c r="L3751" s="1" t="s">
        <v>8</v>
      </c>
      <c r="M3751" s="1" t="s">
        <v>9</v>
      </c>
    </row>
    <row r="3752" spans="1:13">
      <c r="A3752" s="1">
        <v>100019972</v>
      </c>
      <c r="B3752" s="1" t="s">
        <v>1138</v>
      </c>
      <c r="C3752" s="1" t="s">
        <v>3128</v>
      </c>
      <c r="D3752" s="1" t="s">
        <v>6010</v>
      </c>
      <c r="E3752" s="1" t="s">
        <v>5474</v>
      </c>
      <c r="F3752" s="1" t="s">
        <v>5475</v>
      </c>
      <c r="G3752" s="1" t="s">
        <v>6053</v>
      </c>
      <c r="H3752" s="1">
        <v>100019972</v>
      </c>
      <c r="I3752" s="1">
        <v>3</v>
      </c>
      <c r="J3752" s="1" t="s">
        <v>6011</v>
      </c>
      <c r="K3752" s="1" t="s">
        <v>3044</v>
      </c>
      <c r="L3752" s="1" t="s">
        <v>15</v>
      </c>
      <c r="M3752" s="1" t="s">
        <v>16</v>
      </c>
    </row>
    <row r="3753" spans="1:13">
      <c r="A3753" s="1">
        <v>100019973</v>
      </c>
      <c r="B3753" s="1" t="s">
        <v>1138</v>
      </c>
      <c r="C3753" s="1" t="s">
        <v>3128</v>
      </c>
      <c r="D3753" s="1" t="s">
        <v>6012</v>
      </c>
      <c r="E3753" s="1" t="s">
        <v>20</v>
      </c>
      <c r="F3753" s="1" t="s">
        <v>21</v>
      </c>
      <c r="G3753" s="1" t="s">
        <v>6054</v>
      </c>
      <c r="H3753" s="1">
        <v>100019972</v>
      </c>
      <c r="I3753" s="1">
        <v>3</v>
      </c>
      <c r="J3753" s="1" t="s">
        <v>6011</v>
      </c>
      <c r="K3753" s="1" t="s">
        <v>3044</v>
      </c>
      <c r="L3753" s="1" t="s">
        <v>15</v>
      </c>
      <c r="M3753" s="1" t="s">
        <v>16</v>
      </c>
    </row>
    <row r="3754" spans="1:13">
      <c r="A3754" s="1">
        <v>100019974</v>
      </c>
      <c r="B3754" s="1" t="s">
        <v>1138</v>
      </c>
      <c r="C3754" s="1" t="s">
        <v>3128</v>
      </c>
      <c r="D3754" s="1" t="s">
        <v>6013</v>
      </c>
      <c r="E3754" s="1" t="s">
        <v>126</v>
      </c>
      <c r="F3754" s="1" t="s">
        <v>127</v>
      </c>
      <c r="G3754" s="1" t="s">
        <v>6054</v>
      </c>
      <c r="H3754" s="1">
        <v>100019972</v>
      </c>
      <c r="I3754" s="1">
        <v>3</v>
      </c>
      <c r="J3754" s="1" t="s">
        <v>6011</v>
      </c>
      <c r="K3754" s="1" t="s">
        <v>3044</v>
      </c>
      <c r="L3754" s="1" t="s">
        <v>15</v>
      </c>
      <c r="M3754" s="1" t="s">
        <v>16</v>
      </c>
    </row>
    <row r="3755" spans="1:13">
      <c r="A3755" s="1">
        <v>100019976</v>
      </c>
      <c r="B3755" s="1" t="s">
        <v>6</v>
      </c>
      <c r="C3755" s="1" t="s">
        <v>5</v>
      </c>
      <c r="D3755" s="1" t="s">
        <v>6000</v>
      </c>
      <c r="E3755" s="1" t="s">
        <v>126</v>
      </c>
      <c r="F3755" s="1" t="s">
        <v>127</v>
      </c>
      <c r="G3755" s="1" t="s">
        <v>6054</v>
      </c>
      <c r="H3755" s="1">
        <v>100000255</v>
      </c>
      <c r="I3755" s="1">
        <v>3</v>
      </c>
      <c r="J3755" s="1" t="s">
        <v>52</v>
      </c>
      <c r="K3755" s="1" t="s">
        <v>129</v>
      </c>
      <c r="L3755" s="1" t="s">
        <v>44</v>
      </c>
      <c r="M3755" s="1" t="s">
        <v>16</v>
      </c>
    </row>
    <row r="3756" spans="1:13">
      <c r="A3756" s="1">
        <v>100019977</v>
      </c>
      <c r="B3756" s="1" t="s">
        <v>1158</v>
      </c>
      <c r="C3756" s="1" t="s">
        <v>1470</v>
      </c>
      <c r="D3756" s="1" t="s">
        <v>5475</v>
      </c>
      <c r="E3756" s="1" t="s">
        <v>5474</v>
      </c>
      <c r="F3756" s="1" t="s">
        <v>5475</v>
      </c>
      <c r="G3756" s="1" t="s">
        <v>6053</v>
      </c>
      <c r="H3756" s="1">
        <v>100019977</v>
      </c>
      <c r="I3756" s="1">
        <v>2</v>
      </c>
      <c r="J3756" s="1" t="s">
        <v>6014</v>
      </c>
      <c r="K3756" s="1" t="s">
        <v>4995</v>
      </c>
      <c r="L3756" s="1" t="s">
        <v>32</v>
      </c>
      <c r="M3756" s="1" t="s">
        <v>9</v>
      </c>
    </row>
    <row r="3757" spans="1:13">
      <c r="A3757" s="1">
        <v>100019982</v>
      </c>
      <c r="B3757" s="1" t="s">
        <v>591</v>
      </c>
      <c r="C3757" s="1" t="s">
        <v>921</v>
      </c>
      <c r="D3757" s="1" t="s">
        <v>899</v>
      </c>
      <c r="E3757" s="1" t="s">
        <v>2</v>
      </c>
      <c r="F3757" s="1" t="s">
        <v>81</v>
      </c>
      <c r="G3757" s="1" t="s">
        <v>6054</v>
      </c>
      <c r="H3757" s="1">
        <v>100017402</v>
      </c>
      <c r="I3757" s="1">
        <v>4</v>
      </c>
      <c r="J3757" s="1" t="s">
        <v>6015</v>
      </c>
      <c r="K3757" s="1" t="s">
        <v>595</v>
      </c>
      <c r="L3757" s="1" t="s">
        <v>8</v>
      </c>
      <c r="M3757" s="1" t="s">
        <v>339</v>
      </c>
    </row>
    <row r="3758" spans="1:13">
      <c r="A3758" s="1">
        <v>100019985</v>
      </c>
      <c r="B3758" s="1" t="s">
        <v>587</v>
      </c>
      <c r="C3758" s="1" t="s">
        <v>5093</v>
      </c>
      <c r="D3758" s="1" t="s">
        <v>5475</v>
      </c>
      <c r="E3758" s="1" t="s">
        <v>5474</v>
      </c>
      <c r="F3758" s="1" t="s">
        <v>5475</v>
      </c>
      <c r="G3758" s="1" t="s">
        <v>6053</v>
      </c>
      <c r="H3758" s="1">
        <v>100019985</v>
      </c>
      <c r="I3758" s="1">
        <v>2</v>
      </c>
      <c r="J3758" s="1" t="s">
        <v>6016</v>
      </c>
      <c r="K3758" s="1" t="s">
        <v>6017</v>
      </c>
      <c r="L3758" s="1" t="s">
        <v>39</v>
      </c>
      <c r="M3758" s="1" t="s">
        <v>9</v>
      </c>
    </row>
    <row r="3759" spans="1:13">
      <c r="A3759" s="1">
        <v>100019986</v>
      </c>
      <c r="B3759" s="1" t="s">
        <v>2314</v>
      </c>
      <c r="C3759" s="1" t="s">
        <v>3737</v>
      </c>
      <c r="D3759" s="1" t="s">
        <v>4627</v>
      </c>
      <c r="E3759" s="1" t="s">
        <v>20</v>
      </c>
      <c r="F3759" s="1" t="s">
        <v>72</v>
      </c>
      <c r="G3759" s="1" t="s">
        <v>6054</v>
      </c>
      <c r="H3759" s="1">
        <v>100012960</v>
      </c>
      <c r="I3759" s="1">
        <v>5</v>
      </c>
      <c r="J3759" s="1" t="s">
        <v>3892</v>
      </c>
      <c r="K3759" s="1" t="s">
        <v>4249</v>
      </c>
      <c r="L3759" s="1" t="s">
        <v>44</v>
      </c>
      <c r="M3759" s="1" t="s">
        <v>9</v>
      </c>
    </row>
    <row r="3760" spans="1:13">
      <c r="A3760" s="1">
        <v>100019989</v>
      </c>
      <c r="B3760" s="1" t="s">
        <v>587</v>
      </c>
      <c r="C3760" s="1" t="s">
        <v>586</v>
      </c>
      <c r="D3760" s="1" t="s">
        <v>6018</v>
      </c>
      <c r="E3760" s="1" t="s">
        <v>2</v>
      </c>
      <c r="F3760" s="1" t="s">
        <v>6019</v>
      </c>
      <c r="G3760" s="1" t="s">
        <v>6054</v>
      </c>
      <c r="H3760" s="1">
        <v>100019970</v>
      </c>
      <c r="I3760" s="1">
        <v>3</v>
      </c>
      <c r="J3760" s="1" t="s">
        <v>6009</v>
      </c>
      <c r="K3760" s="1" t="s">
        <v>4700</v>
      </c>
      <c r="L3760" s="1" t="s">
        <v>8</v>
      </c>
      <c r="M3760" s="1" t="s">
        <v>9</v>
      </c>
    </row>
    <row r="3761" spans="1:13">
      <c r="A3761" s="1">
        <v>100019990</v>
      </c>
      <c r="B3761" s="1" t="s">
        <v>587</v>
      </c>
      <c r="C3761" s="1" t="s">
        <v>586</v>
      </c>
      <c r="D3761" s="1" t="s">
        <v>6020</v>
      </c>
      <c r="E3761" s="1" t="s">
        <v>2</v>
      </c>
      <c r="F3761" s="1" t="s">
        <v>46</v>
      </c>
      <c r="G3761" s="1" t="s">
        <v>6054</v>
      </c>
      <c r="H3761" s="1">
        <v>100019970</v>
      </c>
      <c r="I3761" s="1">
        <v>3</v>
      </c>
      <c r="J3761" s="1" t="s">
        <v>6009</v>
      </c>
      <c r="K3761" s="1" t="s">
        <v>4700</v>
      </c>
      <c r="L3761" s="1" t="s">
        <v>8</v>
      </c>
      <c r="M3761" s="1" t="s">
        <v>9</v>
      </c>
    </row>
    <row r="3762" spans="1:13">
      <c r="A3762" s="1">
        <v>100019994</v>
      </c>
      <c r="B3762" s="1" t="s">
        <v>587</v>
      </c>
      <c r="C3762" s="1" t="s">
        <v>1612</v>
      </c>
      <c r="D3762" s="1" t="s">
        <v>1582</v>
      </c>
      <c r="E3762" s="1" t="s">
        <v>11</v>
      </c>
      <c r="F3762" s="1" t="s">
        <v>12</v>
      </c>
      <c r="G3762" s="1" t="s">
        <v>6053</v>
      </c>
      <c r="H3762" s="1">
        <v>100019994</v>
      </c>
      <c r="I3762" s="1">
        <v>1</v>
      </c>
      <c r="J3762" s="1" t="s">
        <v>6021</v>
      </c>
      <c r="K3762" s="1" t="s">
        <v>1584</v>
      </c>
      <c r="L3762" s="1" t="s">
        <v>44</v>
      </c>
      <c r="M3762" s="1" t="s">
        <v>16</v>
      </c>
    </row>
    <row r="3763" spans="1:13">
      <c r="A3763" s="1">
        <v>100020005</v>
      </c>
      <c r="B3763" s="1" t="s">
        <v>6</v>
      </c>
      <c r="C3763" s="1" t="s">
        <v>242</v>
      </c>
      <c r="D3763" s="1" t="s">
        <v>6022</v>
      </c>
      <c r="E3763" s="1" t="s">
        <v>2</v>
      </c>
      <c r="F3763" s="1" t="s">
        <v>311</v>
      </c>
      <c r="G3763" s="1" t="s">
        <v>6054</v>
      </c>
      <c r="H3763" s="1">
        <v>100019640</v>
      </c>
      <c r="I3763" s="1">
        <v>5</v>
      </c>
      <c r="J3763" s="1" t="s">
        <v>5943</v>
      </c>
      <c r="K3763" s="1" t="s">
        <v>7</v>
      </c>
      <c r="L3763" s="1" t="s">
        <v>8</v>
      </c>
      <c r="M3763" s="1" t="s">
        <v>9</v>
      </c>
    </row>
    <row r="3764" spans="1:13">
      <c r="A3764" s="1">
        <v>100020012</v>
      </c>
      <c r="B3764" s="1" t="s">
        <v>587</v>
      </c>
      <c r="C3764" s="1" t="s">
        <v>5093</v>
      </c>
      <c r="D3764" s="1" t="s">
        <v>6023</v>
      </c>
      <c r="E3764" s="1" t="s">
        <v>11</v>
      </c>
      <c r="F3764" s="1" t="s">
        <v>12</v>
      </c>
      <c r="G3764" s="1" t="s">
        <v>6054</v>
      </c>
      <c r="H3764" s="1">
        <v>100019985</v>
      </c>
      <c r="I3764" s="1">
        <v>2</v>
      </c>
      <c r="J3764" s="1" t="s">
        <v>6016</v>
      </c>
      <c r="K3764" s="1" t="s">
        <v>6017</v>
      </c>
      <c r="L3764" s="1" t="s">
        <v>39</v>
      </c>
      <c r="M3764" s="1" t="s">
        <v>9</v>
      </c>
    </row>
    <row r="3765" spans="1:13">
      <c r="A3765" s="1">
        <v>100020026</v>
      </c>
      <c r="B3765" s="1" t="s">
        <v>6</v>
      </c>
      <c r="C3765" s="1" t="s">
        <v>242</v>
      </c>
      <c r="D3765" s="1" t="s">
        <v>6024</v>
      </c>
      <c r="E3765" s="1" t="s">
        <v>20</v>
      </c>
      <c r="F3765" s="1" t="s">
        <v>72</v>
      </c>
      <c r="G3765" s="1" t="s">
        <v>6054</v>
      </c>
      <c r="H3765" s="1">
        <v>100000972</v>
      </c>
      <c r="I3765" s="1">
        <v>2</v>
      </c>
      <c r="J3765" s="1" t="s">
        <v>6025</v>
      </c>
      <c r="K3765" s="1" t="s">
        <v>389</v>
      </c>
      <c r="L3765" s="1" t="s">
        <v>44</v>
      </c>
      <c r="M3765" s="1" t="s">
        <v>9</v>
      </c>
    </row>
    <row r="3766" spans="1:13">
      <c r="A3766" s="1">
        <v>100020027</v>
      </c>
      <c r="B3766" s="1" t="s">
        <v>6</v>
      </c>
      <c r="C3766" s="1" t="s">
        <v>254</v>
      </c>
      <c r="D3766" s="1" t="s">
        <v>5475</v>
      </c>
      <c r="E3766" s="1" t="s">
        <v>5474</v>
      </c>
      <c r="F3766" s="1" t="s">
        <v>5475</v>
      </c>
      <c r="G3766" s="1" t="s">
        <v>6053</v>
      </c>
      <c r="H3766" s="1">
        <v>100020027</v>
      </c>
      <c r="I3766" s="1">
        <v>2</v>
      </c>
      <c r="J3766" s="1" t="s">
        <v>6026</v>
      </c>
      <c r="K3766" s="1" t="s">
        <v>6027</v>
      </c>
      <c r="L3766" s="1" t="s">
        <v>44</v>
      </c>
      <c r="M3766" s="1" t="s">
        <v>9</v>
      </c>
    </row>
    <row r="3767" spans="1:13">
      <c r="A3767" s="1">
        <v>100020029</v>
      </c>
      <c r="B3767" s="1" t="s">
        <v>6</v>
      </c>
      <c r="C3767" s="1" t="s">
        <v>254</v>
      </c>
      <c r="D3767" s="1" t="s">
        <v>6028</v>
      </c>
      <c r="E3767" s="1" t="s">
        <v>11</v>
      </c>
      <c r="F3767" s="1" t="s">
        <v>12</v>
      </c>
      <c r="G3767" s="1" t="s">
        <v>6054</v>
      </c>
      <c r="H3767" s="1">
        <v>100020027</v>
      </c>
      <c r="I3767" s="1">
        <v>2</v>
      </c>
      <c r="J3767" s="1" t="s">
        <v>6026</v>
      </c>
      <c r="K3767" s="1" t="s">
        <v>6027</v>
      </c>
      <c r="L3767" s="1" t="s">
        <v>44</v>
      </c>
      <c r="M3767" s="1" t="s">
        <v>9</v>
      </c>
    </row>
    <row r="3768" spans="1:13">
      <c r="A3768" s="1">
        <v>100020037</v>
      </c>
      <c r="B3768" s="1" t="s">
        <v>1138</v>
      </c>
      <c r="C3768" s="1" t="s">
        <v>3032</v>
      </c>
      <c r="D3768" s="1" t="s">
        <v>6029</v>
      </c>
      <c r="E3768" s="1" t="s">
        <v>11</v>
      </c>
      <c r="F3768" s="1" t="s">
        <v>12</v>
      </c>
      <c r="G3768" s="1" t="s">
        <v>6053</v>
      </c>
      <c r="H3768" s="1">
        <v>100020037</v>
      </c>
      <c r="I3768" s="1">
        <v>1</v>
      </c>
      <c r="J3768" s="1" t="s">
        <v>6030</v>
      </c>
      <c r="K3768" s="1" t="s">
        <v>3087</v>
      </c>
      <c r="L3768" s="1" t="s">
        <v>44</v>
      </c>
      <c r="M3768" s="1" t="s">
        <v>9</v>
      </c>
    </row>
    <row r="3769" spans="1:13">
      <c r="A3769" s="1">
        <v>100020043</v>
      </c>
      <c r="B3769" s="1" t="s">
        <v>591</v>
      </c>
      <c r="C3769" s="1" t="s">
        <v>828</v>
      </c>
      <c r="D3769" s="1" t="s">
        <v>5475</v>
      </c>
      <c r="E3769" s="1" t="s">
        <v>5474</v>
      </c>
      <c r="F3769" s="1" t="s">
        <v>5475</v>
      </c>
      <c r="G3769" s="1" t="s">
        <v>6053</v>
      </c>
      <c r="H3769" s="1">
        <v>100020043</v>
      </c>
      <c r="I3769" s="1">
        <v>3</v>
      </c>
      <c r="J3769" s="1" t="s">
        <v>6031</v>
      </c>
      <c r="K3769" s="1" t="s">
        <v>626</v>
      </c>
      <c r="L3769" s="1" t="s">
        <v>15</v>
      </c>
      <c r="M3769" s="1" t="s">
        <v>9</v>
      </c>
    </row>
    <row r="3770" spans="1:13">
      <c r="A3770" s="1">
        <v>100020044</v>
      </c>
      <c r="B3770" s="1" t="s">
        <v>591</v>
      </c>
      <c r="C3770" s="1" t="s">
        <v>828</v>
      </c>
      <c r="D3770" s="1" t="s">
        <v>159</v>
      </c>
      <c r="E3770" s="1" t="s">
        <v>126</v>
      </c>
      <c r="F3770" s="1" t="s">
        <v>127</v>
      </c>
      <c r="G3770" s="1" t="s">
        <v>6054</v>
      </c>
      <c r="H3770" s="1">
        <v>100020043</v>
      </c>
      <c r="I3770" s="1">
        <v>3</v>
      </c>
      <c r="J3770" s="1" t="s">
        <v>6031</v>
      </c>
      <c r="K3770" s="1" t="s">
        <v>626</v>
      </c>
      <c r="L3770" s="1" t="s">
        <v>15</v>
      </c>
      <c r="M3770" s="1" t="s">
        <v>9</v>
      </c>
    </row>
    <row r="3771" spans="1:13">
      <c r="A3771" s="1">
        <v>100020045</v>
      </c>
      <c r="B3771" s="1" t="s">
        <v>591</v>
      </c>
      <c r="C3771" s="1" t="s">
        <v>828</v>
      </c>
      <c r="D3771" s="1" t="s">
        <v>6032</v>
      </c>
      <c r="E3771" s="1" t="s">
        <v>20</v>
      </c>
      <c r="F3771" s="1" t="s">
        <v>72</v>
      </c>
      <c r="G3771" s="1" t="s">
        <v>6054</v>
      </c>
      <c r="H3771" s="1">
        <v>100020043</v>
      </c>
      <c r="I3771" s="1">
        <v>3</v>
      </c>
      <c r="J3771" s="1" t="s">
        <v>6031</v>
      </c>
      <c r="K3771" s="1" t="s">
        <v>626</v>
      </c>
      <c r="L3771" s="1" t="s">
        <v>15</v>
      </c>
      <c r="M3771" s="1" t="s">
        <v>9</v>
      </c>
    </row>
    <row r="3772" spans="1:13">
      <c r="A3772" s="1">
        <v>100020055</v>
      </c>
      <c r="B3772" s="1" t="s">
        <v>2344</v>
      </c>
      <c r="C3772" s="1" t="s">
        <v>2885</v>
      </c>
      <c r="D3772" s="1" t="s">
        <v>5475</v>
      </c>
      <c r="E3772" s="1" t="s">
        <v>5474</v>
      </c>
      <c r="F3772" s="1" t="s">
        <v>5475</v>
      </c>
      <c r="G3772" s="1" t="s">
        <v>6053</v>
      </c>
      <c r="H3772" s="1">
        <v>100020055</v>
      </c>
      <c r="I3772" s="1">
        <v>3</v>
      </c>
      <c r="J3772" s="1" t="s">
        <v>6033</v>
      </c>
      <c r="K3772" s="1" t="s">
        <v>2372</v>
      </c>
      <c r="L3772" s="1" t="s">
        <v>8</v>
      </c>
      <c r="M3772" s="1" t="s">
        <v>9</v>
      </c>
    </row>
    <row r="3773" spans="1:13">
      <c r="A3773" s="1">
        <v>100020056</v>
      </c>
      <c r="B3773" s="1" t="s">
        <v>1126</v>
      </c>
      <c r="C3773" s="1" t="s">
        <v>1623</v>
      </c>
      <c r="D3773" s="1" t="s">
        <v>5475</v>
      </c>
      <c r="E3773" s="1" t="s">
        <v>5474</v>
      </c>
      <c r="F3773" s="1" t="s">
        <v>5475</v>
      </c>
      <c r="G3773" s="1" t="s">
        <v>6053</v>
      </c>
      <c r="H3773" s="1">
        <v>100020056</v>
      </c>
      <c r="I3773" s="1">
        <v>2</v>
      </c>
      <c r="J3773" s="1" t="s">
        <v>2021</v>
      </c>
      <c r="K3773" s="1" t="s">
        <v>2022</v>
      </c>
      <c r="L3773" s="1" t="s">
        <v>32</v>
      </c>
      <c r="M3773" s="1" t="s">
        <v>9</v>
      </c>
    </row>
    <row r="3774" spans="1:13">
      <c r="A3774" s="1">
        <v>100020057</v>
      </c>
      <c r="B3774" s="1" t="s">
        <v>1126</v>
      </c>
      <c r="C3774" s="1" t="s">
        <v>1623</v>
      </c>
      <c r="D3774" s="1" t="s">
        <v>6034</v>
      </c>
      <c r="E3774" s="1" t="s">
        <v>11</v>
      </c>
      <c r="F3774" s="1" t="s">
        <v>12</v>
      </c>
      <c r="G3774" s="1" t="s">
        <v>6054</v>
      </c>
      <c r="H3774" s="1">
        <v>100020056</v>
      </c>
      <c r="I3774" s="1">
        <v>2</v>
      </c>
      <c r="J3774" s="1" t="s">
        <v>2021</v>
      </c>
      <c r="K3774" s="1" t="s">
        <v>2022</v>
      </c>
      <c r="L3774" s="1" t="s">
        <v>32</v>
      </c>
      <c r="M3774" s="1" t="s">
        <v>9</v>
      </c>
    </row>
    <row r="3775" spans="1:13">
      <c r="A3775" s="1">
        <v>100020063</v>
      </c>
      <c r="B3775" s="1" t="s">
        <v>6</v>
      </c>
      <c r="C3775" s="1" t="s">
        <v>520</v>
      </c>
      <c r="D3775" s="1" t="s">
        <v>252</v>
      </c>
      <c r="E3775" s="1" t="s">
        <v>11</v>
      </c>
      <c r="F3775" s="1" t="s">
        <v>12</v>
      </c>
      <c r="G3775" s="1" t="s">
        <v>6054</v>
      </c>
      <c r="H3775" s="1">
        <v>100001318</v>
      </c>
      <c r="I3775" s="1">
        <v>3</v>
      </c>
      <c r="J3775" s="1" t="s">
        <v>6035</v>
      </c>
      <c r="K3775" s="1" t="s">
        <v>521</v>
      </c>
      <c r="L3775" s="1" t="s">
        <v>32</v>
      </c>
      <c r="M3775" s="1" t="s">
        <v>9</v>
      </c>
    </row>
    <row r="3776" spans="1:13">
      <c r="A3776" s="1">
        <v>100020068</v>
      </c>
      <c r="B3776" s="1" t="s">
        <v>2314</v>
      </c>
      <c r="C3776" s="1" t="s">
        <v>2313</v>
      </c>
      <c r="D3776" s="1" t="s">
        <v>1952</v>
      </c>
      <c r="E3776" s="1" t="s">
        <v>2</v>
      </c>
      <c r="F3776" s="1" t="s">
        <v>670</v>
      </c>
      <c r="G3776" s="1" t="s">
        <v>6054</v>
      </c>
      <c r="H3776" s="1">
        <v>100017500</v>
      </c>
      <c r="I3776" s="1">
        <v>5</v>
      </c>
      <c r="J3776" s="1" t="s">
        <v>4224</v>
      </c>
      <c r="K3776" s="1" t="s">
        <v>3750</v>
      </c>
      <c r="L3776" s="1" t="s">
        <v>8</v>
      </c>
      <c r="M3776" s="1" t="s">
        <v>9</v>
      </c>
    </row>
    <row r="3777" spans="1:13">
      <c r="A3777" s="1">
        <v>100020069</v>
      </c>
      <c r="B3777" s="1" t="s">
        <v>2314</v>
      </c>
      <c r="C3777" s="1" t="s">
        <v>2313</v>
      </c>
      <c r="D3777" s="1" t="s">
        <v>5483</v>
      </c>
      <c r="E3777" s="1" t="s">
        <v>2</v>
      </c>
      <c r="F3777" s="1" t="s">
        <v>1355</v>
      </c>
      <c r="G3777" s="1" t="s">
        <v>6054</v>
      </c>
      <c r="H3777" s="1">
        <v>100017500</v>
      </c>
      <c r="I3777" s="1">
        <v>5</v>
      </c>
      <c r="J3777" s="1" t="s">
        <v>4224</v>
      </c>
      <c r="K3777" s="1" t="s">
        <v>3750</v>
      </c>
      <c r="L3777" s="1" t="s">
        <v>8</v>
      </c>
      <c r="M3777" s="1" t="s">
        <v>9</v>
      </c>
    </row>
    <row r="3778" spans="1:13">
      <c r="A3778" s="1">
        <v>100020074</v>
      </c>
      <c r="B3778" s="1" t="s">
        <v>2314</v>
      </c>
      <c r="C3778" s="1" t="s">
        <v>2313</v>
      </c>
      <c r="D3778" s="1" t="s">
        <v>1354</v>
      </c>
      <c r="E3778" s="1" t="s">
        <v>2</v>
      </c>
      <c r="F3778" s="1" t="s">
        <v>1355</v>
      </c>
      <c r="G3778" s="1" t="s">
        <v>6054</v>
      </c>
      <c r="H3778" s="1">
        <v>100017507</v>
      </c>
      <c r="I3778" s="1">
        <v>6</v>
      </c>
      <c r="J3778" s="1" t="s">
        <v>4225</v>
      </c>
      <c r="K3778" s="1" t="s">
        <v>3750</v>
      </c>
      <c r="L3778" s="1" t="s">
        <v>8</v>
      </c>
      <c r="M3778" s="1" t="s">
        <v>9</v>
      </c>
    </row>
    <row r="3779" spans="1:13">
      <c r="A3779" s="1">
        <v>100020077</v>
      </c>
      <c r="B3779" s="1" t="s">
        <v>2314</v>
      </c>
      <c r="C3779" s="1" t="s">
        <v>4360</v>
      </c>
      <c r="D3779" s="1" t="s">
        <v>5483</v>
      </c>
      <c r="E3779" s="1" t="s">
        <v>2</v>
      </c>
      <c r="F3779" s="1" t="s">
        <v>41</v>
      </c>
      <c r="G3779" s="1" t="s">
        <v>6054</v>
      </c>
      <c r="H3779" s="1">
        <v>100017512</v>
      </c>
      <c r="I3779" s="1">
        <v>5</v>
      </c>
      <c r="J3779" s="1" t="s">
        <v>6036</v>
      </c>
      <c r="K3779" s="1" t="s">
        <v>3750</v>
      </c>
      <c r="L3779" s="1" t="s">
        <v>8</v>
      </c>
      <c r="M3779" s="1" t="s">
        <v>9</v>
      </c>
    </row>
    <row r="3780" spans="1:13">
      <c r="A3780" s="1">
        <v>100020085</v>
      </c>
      <c r="B3780" s="1" t="s">
        <v>2344</v>
      </c>
      <c r="C3780" s="1" t="s">
        <v>2457</v>
      </c>
      <c r="D3780" s="1" t="s">
        <v>494</v>
      </c>
      <c r="E3780" s="1" t="s">
        <v>2</v>
      </c>
      <c r="F3780" s="1" t="s">
        <v>46</v>
      </c>
      <c r="G3780" s="1" t="s">
        <v>6054</v>
      </c>
      <c r="H3780" s="1">
        <v>100017446</v>
      </c>
      <c r="I3780" s="1">
        <v>5</v>
      </c>
      <c r="J3780" s="1" t="s">
        <v>6037</v>
      </c>
      <c r="K3780" s="1" t="s">
        <v>2372</v>
      </c>
      <c r="L3780" s="1" t="s">
        <v>8</v>
      </c>
      <c r="M3780" s="1" t="s">
        <v>16</v>
      </c>
    </row>
    <row r="3781" spans="1:13">
      <c r="A3781" s="1">
        <v>100020087</v>
      </c>
      <c r="B3781" s="1" t="s">
        <v>2314</v>
      </c>
      <c r="C3781" s="1" t="s">
        <v>4047</v>
      </c>
      <c r="D3781" s="1" t="s">
        <v>6038</v>
      </c>
      <c r="E3781" s="1" t="s">
        <v>11</v>
      </c>
      <c r="F3781" s="1" t="s">
        <v>12</v>
      </c>
      <c r="G3781" s="1" t="s">
        <v>6054</v>
      </c>
      <c r="H3781" s="1">
        <v>100019965</v>
      </c>
      <c r="I3781" s="1">
        <v>4</v>
      </c>
      <c r="J3781" s="1" t="s">
        <v>6039</v>
      </c>
      <c r="K3781" s="1" t="s">
        <v>6007</v>
      </c>
      <c r="L3781" s="1" t="s">
        <v>44</v>
      </c>
      <c r="M3781" s="1" t="s">
        <v>9</v>
      </c>
    </row>
    <row r="3782" spans="1:13">
      <c r="A3782" s="1">
        <v>100020088</v>
      </c>
      <c r="B3782" s="1" t="s">
        <v>2314</v>
      </c>
      <c r="C3782" s="1" t="s">
        <v>4047</v>
      </c>
      <c r="D3782" s="1" t="s">
        <v>6040</v>
      </c>
      <c r="E3782" s="1" t="s">
        <v>11</v>
      </c>
      <c r="F3782" s="1" t="s">
        <v>12</v>
      </c>
      <c r="G3782" s="1" t="s">
        <v>6054</v>
      </c>
      <c r="H3782" s="1">
        <v>100019965</v>
      </c>
      <c r="I3782" s="1">
        <v>4</v>
      </c>
      <c r="J3782" s="1" t="s">
        <v>6041</v>
      </c>
      <c r="K3782" s="1" t="s">
        <v>6007</v>
      </c>
      <c r="L3782" s="1" t="s">
        <v>44</v>
      </c>
      <c r="M3782" s="1" t="s">
        <v>9</v>
      </c>
    </row>
    <row r="3783" spans="1:13">
      <c r="A3783" s="1">
        <v>100020089</v>
      </c>
      <c r="B3783" s="1" t="s">
        <v>2314</v>
      </c>
      <c r="C3783" s="1" t="s">
        <v>4047</v>
      </c>
      <c r="D3783" s="1" t="s">
        <v>6038</v>
      </c>
      <c r="E3783" s="1" t="s">
        <v>11</v>
      </c>
      <c r="F3783" s="1" t="s">
        <v>12</v>
      </c>
      <c r="G3783" s="1" t="s">
        <v>6054</v>
      </c>
      <c r="H3783" s="1">
        <v>100019965</v>
      </c>
      <c r="I3783" s="1">
        <v>4</v>
      </c>
      <c r="J3783" s="1" t="s">
        <v>6042</v>
      </c>
      <c r="K3783" s="1" t="s">
        <v>6007</v>
      </c>
      <c r="L3783" s="1" t="s">
        <v>44</v>
      </c>
      <c r="M3783" s="1" t="s">
        <v>9</v>
      </c>
    </row>
    <row r="3784" spans="1:13">
      <c r="A3784" s="1">
        <v>100020094</v>
      </c>
      <c r="B3784" s="1" t="s">
        <v>1138</v>
      </c>
      <c r="C3784" s="1" t="s">
        <v>3587</v>
      </c>
      <c r="D3784" s="1" t="s">
        <v>6091</v>
      </c>
      <c r="E3784" s="1" t="s">
        <v>20</v>
      </c>
      <c r="F3784" s="1" t="s">
        <v>72</v>
      </c>
      <c r="G3784" s="1" t="s">
        <v>6054</v>
      </c>
      <c r="H3784" s="1">
        <v>100010843</v>
      </c>
      <c r="I3784" s="1">
        <v>2</v>
      </c>
      <c r="J3784" s="1" t="s">
        <v>6092</v>
      </c>
      <c r="K3784" s="1" t="s">
        <v>3602</v>
      </c>
      <c r="L3784" s="1" t="s">
        <v>44</v>
      </c>
      <c r="M3784" s="1" t="s">
        <v>339</v>
      </c>
    </row>
    <row r="3785" spans="1:13">
      <c r="A3785" s="1">
        <v>100020095</v>
      </c>
      <c r="B3785" s="1" t="s">
        <v>2314</v>
      </c>
      <c r="C3785" s="1" t="s">
        <v>4047</v>
      </c>
      <c r="D3785" s="1" t="s">
        <v>5615</v>
      </c>
      <c r="E3785" s="1" t="s">
        <v>11</v>
      </c>
      <c r="F3785" s="1" t="s">
        <v>12</v>
      </c>
      <c r="G3785" s="1" t="s">
        <v>6054</v>
      </c>
      <c r="H3785" s="1">
        <v>100018559</v>
      </c>
      <c r="I3785" s="1">
        <v>4</v>
      </c>
      <c r="J3785" s="1" t="s">
        <v>6043</v>
      </c>
      <c r="K3785" s="1" t="s">
        <v>5697</v>
      </c>
      <c r="L3785" s="1" t="s">
        <v>44</v>
      </c>
      <c r="M3785" s="1" t="s">
        <v>9</v>
      </c>
    </row>
    <row r="3786" spans="1:13">
      <c r="A3786" s="1">
        <v>100020099</v>
      </c>
      <c r="B3786" s="1" t="s">
        <v>2344</v>
      </c>
      <c r="C3786" s="1" t="s">
        <v>2885</v>
      </c>
      <c r="D3786" s="1" t="s">
        <v>898</v>
      </c>
      <c r="E3786" s="1" t="s">
        <v>2</v>
      </c>
      <c r="F3786" s="1" t="s">
        <v>46</v>
      </c>
      <c r="G3786" s="1" t="s">
        <v>6054</v>
      </c>
      <c r="H3786" s="1">
        <v>100020055</v>
      </c>
      <c r="I3786" s="1">
        <v>3</v>
      </c>
      <c r="J3786" s="1" t="s">
        <v>6033</v>
      </c>
      <c r="K3786" s="1" t="s">
        <v>2372</v>
      </c>
      <c r="L3786" s="1" t="s">
        <v>8</v>
      </c>
      <c r="M3786" s="1" t="s">
        <v>9</v>
      </c>
    </row>
    <row r="3787" spans="1:13">
      <c r="A3787" s="1">
        <v>100020100</v>
      </c>
      <c r="B3787" s="1" t="s">
        <v>2314</v>
      </c>
      <c r="C3787" s="1" t="s">
        <v>4293</v>
      </c>
      <c r="D3787" s="1" t="s">
        <v>12</v>
      </c>
      <c r="E3787" s="1" t="s">
        <v>11</v>
      </c>
      <c r="F3787" s="1" t="s">
        <v>12</v>
      </c>
      <c r="G3787" s="1" t="s">
        <v>6053</v>
      </c>
      <c r="H3787" s="1">
        <v>100020100</v>
      </c>
      <c r="I3787" s="1">
        <v>1</v>
      </c>
      <c r="J3787" s="1" t="s">
        <v>6044</v>
      </c>
      <c r="K3787" s="1" t="s">
        <v>4307</v>
      </c>
      <c r="L3787" s="1" t="s">
        <v>32</v>
      </c>
      <c r="M3787" s="1" t="s">
        <v>9</v>
      </c>
    </row>
    <row r="3788" spans="1:13">
      <c r="A3788" s="1">
        <v>100020102</v>
      </c>
      <c r="B3788" s="1" t="s">
        <v>2344</v>
      </c>
      <c r="C3788" s="1" t="s">
        <v>2885</v>
      </c>
      <c r="D3788" s="1" t="s">
        <v>1354</v>
      </c>
      <c r="E3788" s="1" t="s">
        <v>2</v>
      </c>
      <c r="F3788" s="1" t="s">
        <v>1355</v>
      </c>
      <c r="G3788" s="1" t="s">
        <v>6054</v>
      </c>
      <c r="H3788" s="1">
        <v>100020055</v>
      </c>
      <c r="I3788" s="1">
        <v>3</v>
      </c>
      <c r="J3788" s="1" t="s">
        <v>6033</v>
      </c>
      <c r="K3788" s="1" t="s">
        <v>2372</v>
      </c>
      <c r="L3788" s="1" t="s">
        <v>8</v>
      </c>
      <c r="M3788" s="1" t="s">
        <v>9</v>
      </c>
    </row>
    <row r="3789" spans="1:13">
      <c r="A3789" s="1">
        <v>100020111</v>
      </c>
      <c r="B3789" s="1" t="s">
        <v>2314</v>
      </c>
      <c r="C3789" s="1" t="s">
        <v>4389</v>
      </c>
      <c r="D3789" s="1" t="s">
        <v>6045</v>
      </c>
      <c r="E3789" s="1" t="s">
        <v>2</v>
      </c>
      <c r="F3789" s="1" t="s">
        <v>1355</v>
      </c>
      <c r="G3789" s="1" t="s">
        <v>6053</v>
      </c>
      <c r="H3789" s="1">
        <v>100020111</v>
      </c>
      <c r="I3789" s="1">
        <v>1</v>
      </c>
      <c r="J3789" s="1" t="s">
        <v>5742</v>
      </c>
      <c r="K3789" s="1" t="s">
        <v>3883</v>
      </c>
      <c r="L3789" s="1" t="s">
        <v>39</v>
      </c>
      <c r="M3789" s="1" t="s">
        <v>9</v>
      </c>
    </row>
    <row r="3790" spans="1:13">
      <c r="A3790" s="1">
        <v>100020112</v>
      </c>
      <c r="B3790" s="1" t="s">
        <v>1138</v>
      </c>
      <c r="C3790" s="1" t="s">
        <v>3231</v>
      </c>
      <c r="D3790" s="1" t="s">
        <v>5475</v>
      </c>
      <c r="E3790" s="1" t="s">
        <v>5474</v>
      </c>
      <c r="F3790" s="1" t="s">
        <v>5475</v>
      </c>
      <c r="G3790" s="1" t="s">
        <v>6053</v>
      </c>
      <c r="H3790" s="1">
        <v>100020112</v>
      </c>
      <c r="I3790" s="1">
        <v>2</v>
      </c>
      <c r="J3790" s="1" t="s">
        <v>6046</v>
      </c>
      <c r="K3790" s="1" t="s">
        <v>6047</v>
      </c>
      <c r="L3790" s="1" t="s">
        <v>32</v>
      </c>
      <c r="M3790" s="1" t="s">
        <v>9</v>
      </c>
    </row>
    <row r="3791" spans="1:13">
      <c r="A3791" s="1">
        <v>100020113</v>
      </c>
      <c r="B3791" s="1" t="s">
        <v>1138</v>
      </c>
      <c r="C3791" s="1" t="s">
        <v>3231</v>
      </c>
      <c r="D3791" s="1" t="s">
        <v>1272</v>
      </c>
      <c r="E3791" s="1" t="s">
        <v>11</v>
      </c>
      <c r="F3791" s="1" t="s">
        <v>12</v>
      </c>
      <c r="G3791" s="1" t="s">
        <v>6054</v>
      </c>
      <c r="H3791" s="1">
        <v>100020112</v>
      </c>
      <c r="I3791" s="1">
        <v>2</v>
      </c>
      <c r="J3791" s="1" t="s">
        <v>6046</v>
      </c>
      <c r="K3791" s="1" t="s">
        <v>6047</v>
      </c>
      <c r="L3791" s="1" t="s">
        <v>32</v>
      </c>
      <c r="M3791" s="1" t="s">
        <v>9</v>
      </c>
    </row>
    <row r="3792" spans="1:13">
      <c r="A3792" s="1">
        <v>100020118</v>
      </c>
      <c r="B3792" s="1" t="s">
        <v>1126</v>
      </c>
      <c r="C3792" s="1" t="s">
        <v>1623</v>
      </c>
      <c r="D3792" s="1" t="s">
        <v>1617</v>
      </c>
      <c r="E3792" s="1" t="s">
        <v>2</v>
      </c>
      <c r="F3792" s="1" t="s">
        <v>670</v>
      </c>
      <c r="G3792" s="1" t="s">
        <v>6054</v>
      </c>
      <c r="H3792" s="1">
        <v>100017433</v>
      </c>
      <c r="I3792" s="1">
        <v>13</v>
      </c>
      <c r="J3792" s="1" t="s">
        <v>1959</v>
      </c>
      <c r="K3792" s="1" t="s">
        <v>1710</v>
      </c>
      <c r="L3792" s="1" t="s">
        <v>8</v>
      </c>
      <c r="M3792" s="1" t="s">
        <v>16</v>
      </c>
    </row>
    <row r="3793" spans="1:13">
      <c r="A3793" s="1">
        <v>100020145</v>
      </c>
      <c r="B3793" s="1" t="s">
        <v>2314</v>
      </c>
      <c r="C3793" s="1" t="s">
        <v>2313</v>
      </c>
      <c r="D3793" s="1" t="s">
        <v>12</v>
      </c>
      <c r="E3793" s="1" t="s">
        <v>11</v>
      </c>
      <c r="F3793" s="1" t="s">
        <v>407</v>
      </c>
      <c r="G3793" s="1" t="s">
        <v>6053</v>
      </c>
      <c r="H3793" s="1">
        <v>100020145</v>
      </c>
      <c r="I3793" s="1">
        <v>1</v>
      </c>
      <c r="J3793" s="1" t="s">
        <v>6048</v>
      </c>
      <c r="K3793" s="1" t="s">
        <v>6049</v>
      </c>
      <c r="L3793" s="1" t="s">
        <v>32</v>
      </c>
      <c r="M3793" s="1" t="s">
        <v>9</v>
      </c>
    </row>
    <row r="3794" spans="1:13">
      <c r="A3794" s="1">
        <v>100020150</v>
      </c>
      <c r="B3794" s="1" t="s">
        <v>2314</v>
      </c>
      <c r="C3794" s="1" t="s">
        <v>3737</v>
      </c>
      <c r="D3794" s="1" t="s">
        <v>5483</v>
      </c>
      <c r="E3794" s="1" t="s">
        <v>2</v>
      </c>
      <c r="F3794" s="1" t="s">
        <v>1355</v>
      </c>
      <c r="G3794" s="1" t="s">
        <v>6054</v>
      </c>
      <c r="H3794" s="1">
        <v>100017487</v>
      </c>
      <c r="I3794" s="1">
        <v>6</v>
      </c>
      <c r="J3794" s="1" t="s">
        <v>5521</v>
      </c>
      <c r="K3794" s="1" t="s">
        <v>3750</v>
      </c>
      <c r="L3794" s="1" t="s">
        <v>8</v>
      </c>
      <c r="M3794" s="1" t="s">
        <v>9</v>
      </c>
    </row>
    <row r="3795" spans="1:13">
      <c r="A3795" s="1">
        <v>100020151</v>
      </c>
      <c r="B3795" s="1" t="s">
        <v>6</v>
      </c>
      <c r="C3795" s="1" t="s">
        <v>83</v>
      </c>
      <c r="D3795" s="1" t="s">
        <v>5733</v>
      </c>
      <c r="E3795" s="1" t="s">
        <v>11</v>
      </c>
      <c r="F3795" s="1" t="s">
        <v>12</v>
      </c>
      <c r="G3795" s="1" t="s">
        <v>6054</v>
      </c>
      <c r="H3795" s="1">
        <v>100011389</v>
      </c>
      <c r="I3795" s="1">
        <v>5</v>
      </c>
      <c r="J3795" s="1" t="s">
        <v>172</v>
      </c>
      <c r="K3795" s="1" t="s">
        <v>243</v>
      </c>
      <c r="L3795" s="1" t="s">
        <v>44</v>
      </c>
      <c r="M3795" s="1" t="s">
        <v>9</v>
      </c>
    </row>
    <row r="3796" spans="1:13">
      <c r="A3796" s="1">
        <v>100020153</v>
      </c>
      <c r="B3796" s="1" t="s">
        <v>2314</v>
      </c>
      <c r="C3796" s="1" t="s">
        <v>4475</v>
      </c>
      <c r="D3796" s="1" t="s">
        <v>1617</v>
      </c>
      <c r="E3796" s="1" t="s">
        <v>2</v>
      </c>
      <c r="F3796" s="1" t="s">
        <v>673</v>
      </c>
      <c r="G3796" s="1" t="s">
        <v>6054</v>
      </c>
      <c r="H3796" s="1">
        <v>100017515</v>
      </c>
      <c r="I3796" s="1">
        <v>6</v>
      </c>
      <c r="J3796" s="1" t="s">
        <v>5669</v>
      </c>
      <c r="K3796" s="1" t="s">
        <v>3750</v>
      </c>
      <c r="L3796" s="1" t="s">
        <v>8</v>
      </c>
      <c r="M3796" s="1" t="s">
        <v>339</v>
      </c>
    </row>
    <row r="3797" spans="1:13">
      <c r="A3797" s="1">
        <v>100020156</v>
      </c>
      <c r="B3797" s="1" t="s">
        <v>587</v>
      </c>
      <c r="C3797" s="1" t="s">
        <v>5093</v>
      </c>
      <c r="D3797" s="1" t="s">
        <v>841</v>
      </c>
      <c r="E3797" s="1" t="s">
        <v>2</v>
      </c>
      <c r="F3797" s="1" t="s">
        <v>277</v>
      </c>
      <c r="G3797" s="1" t="s">
        <v>6054</v>
      </c>
      <c r="H3797" s="1">
        <v>100017538</v>
      </c>
      <c r="I3797" s="1">
        <v>4</v>
      </c>
      <c r="J3797" s="1" t="s">
        <v>5102</v>
      </c>
      <c r="K3797" s="1" t="s">
        <v>4700</v>
      </c>
      <c r="L3797" s="1" t="s">
        <v>8</v>
      </c>
      <c r="M3797" s="1" t="s">
        <v>9</v>
      </c>
    </row>
    <row r="3798" spans="1:13">
      <c r="A3798" s="1">
        <v>100020159</v>
      </c>
      <c r="B3798" s="1" t="s">
        <v>1158</v>
      </c>
      <c r="C3798" s="1" t="s">
        <v>1470</v>
      </c>
      <c r="D3798" s="1" t="s">
        <v>1272</v>
      </c>
      <c r="E3798" s="1" t="s">
        <v>11</v>
      </c>
      <c r="F3798" s="1" t="s">
        <v>12</v>
      </c>
      <c r="G3798" s="1" t="s">
        <v>6054</v>
      </c>
      <c r="H3798" s="1">
        <v>100019977</v>
      </c>
      <c r="I3798" s="1">
        <v>2</v>
      </c>
      <c r="J3798" s="1" t="s">
        <v>6014</v>
      </c>
      <c r="K3798" s="1" t="s">
        <v>4995</v>
      </c>
      <c r="L3798" s="1" t="s">
        <v>32</v>
      </c>
      <c r="M3798" s="1" t="s">
        <v>9</v>
      </c>
    </row>
    <row r="3799" spans="1:13">
      <c r="A3799" s="1">
        <v>100020165</v>
      </c>
      <c r="B3799" s="1" t="s">
        <v>6</v>
      </c>
      <c r="C3799" s="1" t="s">
        <v>520</v>
      </c>
      <c r="D3799" s="1" t="s">
        <v>6050</v>
      </c>
      <c r="E3799" s="1" t="s">
        <v>11</v>
      </c>
      <c r="F3799" s="1" t="s">
        <v>12</v>
      </c>
      <c r="G3799" s="1" t="s">
        <v>6054</v>
      </c>
      <c r="H3799" s="1">
        <v>100019730</v>
      </c>
      <c r="I3799" s="1">
        <v>2</v>
      </c>
      <c r="J3799" s="1" t="s">
        <v>6051</v>
      </c>
      <c r="K3799" s="1" t="s">
        <v>5958</v>
      </c>
      <c r="L3799" s="1" t="s">
        <v>44</v>
      </c>
      <c r="M3799" s="1" t="s">
        <v>339</v>
      </c>
    </row>
    <row r="3800" spans="1:13">
      <c r="A3800" s="1">
        <v>100020168</v>
      </c>
      <c r="B3800" s="1" t="s">
        <v>6</v>
      </c>
      <c r="C3800" s="1" t="s">
        <v>254</v>
      </c>
      <c r="D3800" s="1" t="s">
        <v>6052</v>
      </c>
      <c r="E3800" s="1" t="s">
        <v>126</v>
      </c>
      <c r="F3800" s="1" t="s">
        <v>127</v>
      </c>
      <c r="G3800" s="1" t="s">
        <v>6054</v>
      </c>
      <c r="H3800" s="1">
        <v>100000711</v>
      </c>
      <c r="I3800" s="1">
        <v>2</v>
      </c>
      <c r="J3800" s="1" t="s">
        <v>316</v>
      </c>
      <c r="K3800" s="1" t="s">
        <v>14</v>
      </c>
      <c r="L3800" s="1" t="s">
        <v>15</v>
      </c>
      <c r="M3800" s="1" t="s">
        <v>9</v>
      </c>
    </row>
    <row r="3801" spans="1:13"/>
    <row r="3802" spans="1:13"/>
  </sheetData>
  <autoFilter ref="A4:M3800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698D-9ACA-487D-8F5E-71B92FDDC4F0}">
  <sheetPr>
    <tabColor theme="7" tint="0.59999389629810485"/>
    <pageSetUpPr fitToPage="1"/>
  </sheetPr>
  <dimension ref="A1:O44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 ht="37.5" customHeight="1">
      <c r="B2" s="56" t="str">
        <f>"Kraj: "&amp;e.1_nacenenie!$G$3</f>
        <v>Kraj: Košický</v>
      </c>
    </row>
    <row r="3" spans="1:15">
      <c r="A3" s="2" t="str">
        <f>"Počet kmeňových škôl: " &amp;TEXT(COUNTA(A5:A10000),"# ###")</f>
        <v>Počet kmeňových škôl: 436</v>
      </c>
      <c r="G3" s="7" t="s">
        <v>6114</v>
      </c>
      <c r="H3" s="6">
        <f>SUM(H5:H10000)</f>
        <v>112691</v>
      </c>
      <c r="I3" s="6">
        <f>SUM(I5:I10000)</f>
        <v>11286</v>
      </c>
      <c r="J3" s="107">
        <f>SUM(J5:J10000)</f>
        <v>8951</v>
      </c>
      <c r="K3" s="6">
        <f>SUM(K5:K10000)</f>
        <v>137</v>
      </c>
      <c r="L3" s="6">
        <f>SUM(L5:L10000)</f>
        <v>632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 cm="1">
        <f t="array" ref="A5:O440">_xlfn._xlws.FILTER(a.2_skoly_kmenove_ALL!A5:O10000,a.2_skoly_kmenove_ALL!B5:B10000=e.1_nacenenie!$G$3,"n/a")</f>
        <v>100001548</v>
      </c>
      <c r="B5" s="1" t="str">
        <v>Košický</v>
      </c>
      <c r="C5" s="1" t="str">
        <v>Košice IV</v>
      </c>
      <c r="D5" s="1" t="str">
        <v>Súkromná základná škola waldorfská</v>
      </c>
      <c r="E5" s="1" t="str">
        <v>základná škola</v>
      </c>
      <c r="F5" s="1" t="str">
        <v>Základná škola</v>
      </c>
      <c r="G5" s="1">
        <v>1</v>
      </c>
      <c r="H5" s="1">
        <v>104</v>
      </c>
      <c r="I5" s="1">
        <v>10</v>
      </c>
      <c r="J5" s="33">
        <v>8</v>
      </c>
      <c r="K5" s="1">
        <v>0</v>
      </c>
      <c r="L5" s="1">
        <v>1</v>
      </c>
      <c r="M5" s="1" t="str">
        <v>Polárna 1, 4012 Košice-Nad jazerom</v>
      </c>
      <c r="N5" s="1" t="str">
        <v>Spoločnosť priateľov slobodnej výchovy a vzdelávania - "Krídla"</v>
      </c>
      <c r="O5" s="1" t="str">
        <v>súkromník</v>
      </c>
    </row>
    <row r="6" spans="1:15">
      <c r="A6" s="1">
        <v>100004802</v>
      </c>
      <c r="B6" s="1" t="str">
        <v>Košický</v>
      </c>
      <c r="C6" s="1" t="str">
        <v>Košice I</v>
      </c>
      <c r="D6" s="1" t="str">
        <v>Súkromné gymnázium FUTURUM</v>
      </c>
      <c r="E6" s="1" t="str">
        <v>gymnázium</v>
      </c>
      <c r="F6" s="1" t="str">
        <v>Gymnázium</v>
      </c>
      <c r="G6" s="1">
        <v>1</v>
      </c>
      <c r="H6" s="1">
        <v>183</v>
      </c>
      <c r="I6" s="1">
        <v>23</v>
      </c>
      <c r="J6" s="33">
        <v>15</v>
      </c>
      <c r="K6" s="1">
        <v>0</v>
      </c>
      <c r="L6" s="1">
        <v>1</v>
      </c>
      <c r="M6" s="1" t="str">
        <v>Grešákova 1, 4001 Košice-Staré Mesto</v>
      </c>
      <c r="N6" s="1" t="str">
        <v>FUTURE, n.o.</v>
      </c>
      <c r="O6" s="1" t="str">
        <v>súkromník</v>
      </c>
    </row>
    <row r="7" spans="1:15">
      <c r="A7" s="1">
        <v>100014288</v>
      </c>
      <c r="B7" s="1" t="str">
        <v>Košický</v>
      </c>
      <c r="C7" s="1" t="str">
        <v>Trebišov</v>
      </c>
      <c r="D7" s="1" t="str">
        <v>Súkromná stredná odborná škola</v>
      </c>
      <c r="E7" s="1" t="str">
        <v>stredná odborná škola</v>
      </c>
      <c r="F7" s="1" t="str">
        <v>Stredná odborná škola</v>
      </c>
      <c r="G7" s="1">
        <v>1</v>
      </c>
      <c r="H7" s="1">
        <v>569</v>
      </c>
      <c r="I7" s="1">
        <v>39</v>
      </c>
      <c r="J7" s="33">
        <v>44</v>
      </c>
      <c r="K7" s="1">
        <v>0</v>
      </c>
      <c r="L7" s="1">
        <v>2</v>
      </c>
      <c r="M7" s="1" t="str">
        <v>29. augusta 2340 / 38A, 7501 Trebišov</v>
      </c>
      <c r="N7" s="1" t="str">
        <v>PaedDr. Martin Farbár</v>
      </c>
      <c r="O7" s="1" t="str">
        <v>súkromník</v>
      </c>
    </row>
    <row r="8" spans="1:15">
      <c r="A8" s="1">
        <v>100014518</v>
      </c>
      <c r="B8" s="1" t="str">
        <v>Košický</v>
      </c>
      <c r="C8" s="1" t="str">
        <v>Gelnica</v>
      </c>
      <c r="D8" s="1" t="str">
        <v>Základná škola</v>
      </c>
      <c r="E8" s="1" t="str">
        <v>základná škola</v>
      </c>
      <c r="F8" s="1" t="str">
        <v>Základná škola</v>
      </c>
      <c r="G8" s="1">
        <v>1</v>
      </c>
      <c r="H8" s="1">
        <v>535</v>
      </c>
      <c r="I8" s="1">
        <v>43</v>
      </c>
      <c r="J8" s="33">
        <v>36</v>
      </c>
      <c r="K8" s="1">
        <v>1</v>
      </c>
      <c r="L8" s="1">
        <v>2</v>
      </c>
      <c r="M8" s="1" t="str">
        <v>Hlavná 121, 5601 Gelnica</v>
      </c>
      <c r="N8" s="1" t="str">
        <v>Mesto Gelnica</v>
      </c>
      <c r="O8" s="1" t="str">
        <v>obec, mesto</v>
      </c>
    </row>
    <row r="9" spans="1:15">
      <c r="A9" s="1">
        <v>100014526</v>
      </c>
      <c r="B9" s="1" t="str">
        <v>Košický</v>
      </c>
      <c r="C9" s="1" t="str">
        <v>Gelnica</v>
      </c>
      <c r="D9" s="1" t="str">
        <v>Gymnázium</v>
      </c>
      <c r="E9" s="1" t="str">
        <v>gymnázium</v>
      </c>
      <c r="F9" s="1" t="str">
        <v>Gymnázium</v>
      </c>
      <c r="G9" s="1">
        <v>1</v>
      </c>
      <c r="H9" s="1">
        <v>147</v>
      </c>
      <c r="I9" s="1">
        <v>14</v>
      </c>
      <c r="J9" s="33">
        <v>15</v>
      </c>
      <c r="K9" s="1">
        <v>0</v>
      </c>
      <c r="L9" s="1">
        <v>1</v>
      </c>
      <c r="M9" s="1" t="str">
        <v>SNP 1, 5601 Gelnica</v>
      </c>
      <c r="N9" s="1" t="str">
        <v>Košický samosprávny kraj</v>
      </c>
      <c r="O9" s="1" t="str">
        <v>samosprávny kraj</v>
      </c>
    </row>
    <row r="10" spans="1:15">
      <c r="A10" s="1">
        <v>100014530</v>
      </c>
      <c r="B10" s="1" t="str">
        <v>Košický</v>
      </c>
      <c r="C10" s="1" t="str">
        <v>Gelnica</v>
      </c>
      <c r="D10" s="1" t="str">
        <v>Základná škola s materskou školou</v>
      </c>
      <c r="E10" s="1" t="str">
        <v>základná škola</v>
      </c>
      <c r="F10" s="1" t="str">
        <v>Základná škola</v>
      </c>
      <c r="G10" s="1">
        <v>1</v>
      </c>
      <c r="H10" s="1">
        <v>115</v>
      </c>
      <c r="I10" s="1">
        <v>19</v>
      </c>
      <c r="J10" s="33">
        <v>12</v>
      </c>
      <c r="K10" s="1">
        <v>0</v>
      </c>
      <c r="L10" s="1">
        <v>1</v>
      </c>
      <c r="M10" s="1" t="str">
        <v>Helcmanovce 41, 5563 Helcmanovce</v>
      </c>
      <c r="N10" s="1" t="str">
        <v>Obec Helcmanovce</v>
      </c>
      <c r="O10" s="1" t="str">
        <v>obec, mesto</v>
      </c>
    </row>
    <row r="11" spans="1:15">
      <c r="A11" s="1">
        <v>100014535</v>
      </c>
      <c r="B11" s="1" t="str">
        <v>Košický</v>
      </c>
      <c r="C11" s="1" t="str">
        <v>Gelnica</v>
      </c>
      <c r="D11" s="1" t="str">
        <v>Základná škola</v>
      </c>
      <c r="E11" s="1" t="str">
        <v>základná škola</v>
      </c>
      <c r="F11" s="1" t="str">
        <v>Základná škola</v>
      </c>
      <c r="G11" s="1">
        <v>1</v>
      </c>
      <c r="H11" s="1">
        <v>141</v>
      </c>
      <c r="I11" s="1">
        <v>15</v>
      </c>
      <c r="J11" s="33">
        <v>14</v>
      </c>
      <c r="K11" s="1">
        <v>0</v>
      </c>
      <c r="L11" s="1">
        <v>1</v>
      </c>
      <c r="M11" s="1" t="str">
        <v>Školská 297, 5561 Jaklovce</v>
      </c>
      <c r="N11" s="1" t="str">
        <v>Obec Jaklovce</v>
      </c>
      <c r="O11" s="1" t="str">
        <v>obec, mesto</v>
      </c>
    </row>
    <row r="12" spans="1:15">
      <c r="A12" s="1">
        <v>100014540</v>
      </c>
      <c r="B12" s="1" t="str">
        <v>Košický</v>
      </c>
      <c r="C12" s="1" t="str">
        <v>Gelnica</v>
      </c>
      <c r="D12" s="1" t="str">
        <v>Základná škola</v>
      </c>
      <c r="E12" s="1" t="str">
        <v>základná škola</v>
      </c>
      <c r="F12" s="1" t="str">
        <v>Základná škola</v>
      </c>
      <c r="G12" s="1">
        <v>1</v>
      </c>
      <c r="H12" s="1">
        <v>425</v>
      </c>
      <c r="I12" s="1">
        <v>38</v>
      </c>
      <c r="J12" s="33">
        <v>25</v>
      </c>
      <c r="K12" s="1">
        <v>2</v>
      </c>
      <c r="L12" s="1">
        <v>2</v>
      </c>
      <c r="M12" s="1" t="str">
        <v>Kluknava 43, 5351 Kluknava</v>
      </c>
      <c r="N12" s="1" t="str">
        <v>Obec Kluknava</v>
      </c>
      <c r="O12" s="1" t="str">
        <v>obec, mesto</v>
      </c>
    </row>
    <row r="13" spans="1:15">
      <c r="A13" s="1">
        <v>100014547</v>
      </c>
      <c r="B13" s="1" t="str">
        <v>Košický</v>
      </c>
      <c r="C13" s="1" t="str">
        <v>Gelnica</v>
      </c>
      <c r="D13" s="1" t="str">
        <v>Základná škola s materskou školou</v>
      </c>
      <c r="E13" s="1" t="str">
        <v>základná škola</v>
      </c>
      <c r="F13" s="1" t="str">
        <v>Základná škola</v>
      </c>
      <c r="G13" s="1">
        <v>1</v>
      </c>
      <c r="H13" s="1">
        <v>218</v>
      </c>
      <c r="I13" s="1">
        <v>27</v>
      </c>
      <c r="J13" s="33">
        <v>14</v>
      </c>
      <c r="K13" s="1">
        <v>0</v>
      </c>
      <c r="L13" s="1">
        <v>1</v>
      </c>
      <c r="M13" s="1" t="str">
        <v>Školská 20, 5501 Margecany</v>
      </c>
      <c r="N13" s="1" t="str">
        <v>Obec Margecany</v>
      </c>
      <c r="O13" s="1" t="str">
        <v>obec, mesto</v>
      </c>
    </row>
    <row r="14" spans="1:15">
      <c r="A14" s="1">
        <v>100014552</v>
      </c>
      <c r="B14" s="1" t="str">
        <v>Košický</v>
      </c>
      <c r="C14" s="1" t="str">
        <v>Gelnica</v>
      </c>
      <c r="D14" s="1" t="str">
        <v>Základná škola</v>
      </c>
      <c r="E14" s="1" t="str">
        <v>základná škola</v>
      </c>
      <c r="F14" s="1" t="str">
        <v>Základná škola</v>
      </c>
      <c r="G14" s="1">
        <v>1</v>
      </c>
      <c r="H14" s="1">
        <v>249</v>
      </c>
      <c r="I14" s="1">
        <v>25</v>
      </c>
      <c r="J14" s="33">
        <v>23</v>
      </c>
      <c r="K14" s="1">
        <v>0</v>
      </c>
      <c r="L14" s="1">
        <v>1</v>
      </c>
      <c r="M14" s="1" t="str">
        <v>Mníšek nad Hnilcom 497, 5564 Mníšek nad Hnilcom</v>
      </c>
      <c r="N14" s="1" t="str">
        <v>Obec Mníšek nad Hnilcom</v>
      </c>
      <c r="O14" s="1" t="str">
        <v>obec, mesto</v>
      </c>
    </row>
    <row r="15" spans="1:15">
      <c r="A15" s="1">
        <v>100014557</v>
      </c>
      <c r="B15" s="1" t="str">
        <v>Košický</v>
      </c>
      <c r="C15" s="1" t="str">
        <v>Gelnica</v>
      </c>
      <c r="D15" s="1" t="str">
        <v>Základná škola s materskou školou</v>
      </c>
      <c r="E15" s="1" t="str">
        <v>základná škola</v>
      </c>
      <c r="F15" s="1" t="str">
        <v>Základná škola</v>
      </c>
      <c r="G15" s="1">
        <v>1</v>
      </c>
      <c r="H15" s="1">
        <v>780</v>
      </c>
      <c r="I15" s="1">
        <v>64</v>
      </c>
      <c r="J15" s="33">
        <v>43</v>
      </c>
      <c r="K15" s="1">
        <v>0</v>
      </c>
      <c r="L15" s="1">
        <v>3</v>
      </c>
      <c r="M15" s="1" t="str">
        <v>Školská 684, 5333 Nálepkovo</v>
      </c>
      <c r="N15" s="1" t="str">
        <v>Obec Nálepkovo</v>
      </c>
      <c r="O15" s="1" t="str">
        <v>obec, mesto</v>
      </c>
    </row>
    <row r="16" spans="1:15">
      <c r="A16" s="1">
        <v>100014565</v>
      </c>
      <c r="B16" s="1" t="str">
        <v>Košický</v>
      </c>
      <c r="C16" s="1" t="str">
        <v>Gelnica</v>
      </c>
      <c r="D16" s="1" t="str">
        <v>Stredná odborná škola techniky a služieb</v>
      </c>
      <c r="E16" s="1" t="str">
        <v>stredná odborná škola</v>
      </c>
      <c r="F16" s="1" t="str">
        <v>Stredná odborná škola</v>
      </c>
      <c r="G16" s="1">
        <v>3</v>
      </c>
      <c r="H16" s="1">
        <v>279</v>
      </c>
      <c r="I16" s="1">
        <v>21</v>
      </c>
      <c r="J16" s="33">
        <v>21</v>
      </c>
      <c r="K16" s="1">
        <v>0</v>
      </c>
      <c r="L16" s="1">
        <v>1</v>
      </c>
      <c r="M16" s="1" t="str">
        <v>Prakovce 282, 5562 Prakovce</v>
      </c>
      <c r="N16" s="1" t="str">
        <v>Košický samosprávny kraj</v>
      </c>
      <c r="O16" s="1" t="str">
        <v>samosprávny kraj</v>
      </c>
    </row>
    <row r="17" spans="1:15">
      <c r="A17" s="1">
        <v>100014566</v>
      </c>
      <c r="B17" s="1" t="str">
        <v>Košický</v>
      </c>
      <c r="C17" s="1" t="str">
        <v>Gelnica</v>
      </c>
      <c r="D17" s="1" t="str">
        <v>Základná škola s materskou školou</v>
      </c>
      <c r="E17" s="1" t="str">
        <v>základná škola</v>
      </c>
      <c r="F17" s="1" t="str">
        <v>Základná škola</v>
      </c>
      <c r="G17" s="1">
        <v>1</v>
      </c>
      <c r="H17" s="1">
        <v>252</v>
      </c>
      <c r="I17" s="1">
        <v>33</v>
      </c>
      <c r="J17" s="33">
        <v>25</v>
      </c>
      <c r="K17" s="1">
        <v>0</v>
      </c>
      <c r="L17" s="1">
        <v>1</v>
      </c>
      <c r="M17" s="1" t="str">
        <v>Prakovce 307, 5562 Prakovce</v>
      </c>
      <c r="N17" s="1" t="str">
        <v>Obec Prakovce</v>
      </c>
      <c r="O17" s="1" t="str">
        <v>obec, mesto</v>
      </c>
    </row>
    <row r="18" spans="1:15">
      <c r="A18" s="1">
        <v>100014574</v>
      </c>
      <c r="B18" s="1" t="str">
        <v>Košický</v>
      </c>
      <c r="C18" s="1" t="str">
        <v>Gelnica</v>
      </c>
      <c r="D18" s="1" t="str">
        <v>Špeciálna základná škola</v>
      </c>
      <c r="E18" s="1" t="str">
        <v>škola pre deti a žiakov so špeciálnymi výchovno-vzdelávacími potrebami</v>
      </c>
      <c r="F18" s="1" t="str">
        <v>Špeciálna základná škola</v>
      </c>
      <c r="G18" s="1">
        <v>1</v>
      </c>
      <c r="H18" s="1">
        <v>112</v>
      </c>
      <c r="I18" s="1">
        <v>18</v>
      </c>
      <c r="J18" s="33">
        <v>8</v>
      </c>
      <c r="K18" s="1">
        <v>0</v>
      </c>
      <c r="L18" s="1">
        <v>1</v>
      </c>
      <c r="M18" s="1" t="str">
        <v>Richnava 189, 5351 Richnava</v>
      </c>
      <c r="N18" s="1" t="str">
        <v>Regionálny úrad školskej správy v Košiciach</v>
      </c>
      <c r="O18" s="1" t="str">
        <v>regionálny úrad školskej správy</v>
      </c>
    </row>
    <row r="19" spans="1:15">
      <c r="A19" s="1">
        <v>100014582</v>
      </c>
      <c r="B19" s="1" t="str">
        <v>Košický</v>
      </c>
      <c r="C19" s="1" t="str">
        <v>Gelnica</v>
      </c>
      <c r="D19" s="1" t="str">
        <v>Základná škola s materskou školou</v>
      </c>
      <c r="E19" s="1" t="str">
        <v>základná škola</v>
      </c>
      <c r="F19" s="1" t="str">
        <v>Základná škola</v>
      </c>
      <c r="G19" s="1">
        <v>1</v>
      </c>
      <c r="H19" s="1">
        <v>105</v>
      </c>
      <c r="I19" s="1">
        <v>17</v>
      </c>
      <c r="J19" s="33">
        <v>10</v>
      </c>
      <c r="K19" s="1">
        <v>0</v>
      </c>
      <c r="L19" s="1">
        <v>1</v>
      </c>
      <c r="M19" s="1" t="str">
        <v>Smolník 528, 5566 Smolník</v>
      </c>
      <c r="N19" s="1" t="str">
        <v>Obec Smolník</v>
      </c>
      <c r="O19" s="1" t="str">
        <v>obec, mesto</v>
      </c>
    </row>
    <row r="20" spans="1:15">
      <c r="A20" s="1">
        <v>100014587</v>
      </c>
      <c r="B20" s="1" t="str">
        <v>Košický</v>
      </c>
      <c r="C20" s="1" t="str">
        <v>Gelnica</v>
      </c>
      <c r="D20" s="1" t="str">
        <v>Základná škola</v>
      </c>
      <c r="E20" s="1" t="str">
        <v>základná škola</v>
      </c>
      <c r="F20" s="1" t="str">
        <v>Základná škola</v>
      </c>
      <c r="G20" s="1">
        <v>1</v>
      </c>
      <c r="H20" s="1">
        <v>285</v>
      </c>
      <c r="I20" s="1">
        <v>26</v>
      </c>
      <c r="J20" s="33">
        <v>16</v>
      </c>
      <c r="K20" s="1">
        <v>0</v>
      </c>
      <c r="L20" s="1">
        <v>1</v>
      </c>
      <c r="M20" s="1" t="str">
        <v>Školská 122, 5334 Švedlár</v>
      </c>
      <c r="N20" s="1" t="str">
        <v>Obec Švedlár</v>
      </c>
      <c r="O20" s="1" t="str">
        <v>obec, mesto</v>
      </c>
    </row>
    <row r="21" spans="1:15">
      <c r="A21" s="1">
        <v>100014593</v>
      </c>
      <c r="B21" s="1" t="str">
        <v>Košický</v>
      </c>
      <c r="C21" s="1" t="str">
        <v>Gelnica</v>
      </c>
      <c r="D21" s="1" t="str">
        <v>Základná škola s materskou školou</v>
      </c>
      <c r="E21" s="1" t="str">
        <v>základná škola</v>
      </c>
      <c r="F21" s="1" t="str">
        <v>Základná škola</v>
      </c>
      <c r="G21" s="1">
        <v>1</v>
      </c>
      <c r="H21" s="1">
        <v>113</v>
      </c>
      <c r="I21" s="1">
        <v>12</v>
      </c>
      <c r="J21" s="33">
        <v>11</v>
      </c>
      <c r="K21" s="1">
        <v>0</v>
      </c>
      <c r="L21" s="1">
        <v>1</v>
      </c>
      <c r="M21" s="1" t="str">
        <v>Veľký Folkmar 328, 5551 Veľký Folkmar</v>
      </c>
      <c r="N21" s="1" t="str">
        <v>Obec Veľký Folkmar</v>
      </c>
      <c r="O21" s="1" t="str">
        <v>obec, mesto</v>
      </c>
    </row>
    <row r="22" spans="1:15">
      <c r="A22" s="1">
        <v>100014596</v>
      </c>
      <c r="B22" s="1" t="str">
        <v>Košický</v>
      </c>
      <c r="C22" s="1" t="str">
        <v>Gelnica</v>
      </c>
      <c r="D22" s="1" t="str">
        <v>Základná škola</v>
      </c>
      <c r="E22" s="1" t="str">
        <v>základná škola</v>
      </c>
      <c r="F22" s="1" t="str">
        <v>ZŠ I. stupeň</v>
      </c>
      <c r="G22" s="1">
        <v>1</v>
      </c>
      <c r="H22" s="1">
        <v>39</v>
      </c>
      <c r="I22" s="1">
        <v>4</v>
      </c>
      <c r="J22" s="33">
        <v>6</v>
      </c>
      <c r="K22" s="1">
        <v>0</v>
      </c>
      <c r="L22" s="1">
        <v>1</v>
      </c>
      <c r="M22" s="1" t="str">
        <v>Závadka 195, 5333 Závadka</v>
      </c>
      <c r="N22" s="1" t="str">
        <v>Obec Závadka</v>
      </c>
      <c r="O22" s="1" t="str">
        <v>obec, mesto</v>
      </c>
    </row>
    <row r="23" spans="1:15">
      <c r="A23" s="1">
        <v>100014604</v>
      </c>
      <c r="B23" s="1" t="str">
        <v>Košický</v>
      </c>
      <c r="C23" s="1" t="str">
        <v>Košice I</v>
      </c>
      <c r="D23" s="1" t="str">
        <v>Reedukačné centrum</v>
      </c>
      <c r="E23" s="1" t="str">
        <v>špeciálne výchovné zariadenie</v>
      </c>
      <c r="F23" s="1" t="str">
        <v>Reedukačné centrum</v>
      </c>
      <c r="G23" s="1">
        <v>3</v>
      </c>
      <c r="H23" s="1">
        <v>31</v>
      </c>
      <c r="I23" s="1">
        <v>21</v>
      </c>
      <c r="J23" s="33">
        <v>9</v>
      </c>
      <c r="K23" s="1">
        <v>0</v>
      </c>
      <c r="L23" s="1">
        <v>1</v>
      </c>
      <c r="M23" s="1" t="str">
        <v>Bankov č. 15, 4031 Košice-Sever</v>
      </c>
      <c r="N23" s="1" t="str">
        <v>Regionálny úrad školskej správy v Košiciach</v>
      </c>
      <c r="O23" s="1" t="str">
        <v>regionálny úrad školskej správy</v>
      </c>
    </row>
    <row r="24" spans="1:15">
      <c r="A24" s="1">
        <v>100014605</v>
      </c>
      <c r="B24" s="1" t="str">
        <v>Košický</v>
      </c>
      <c r="C24" s="1" t="str">
        <v>Košice I</v>
      </c>
      <c r="D24" s="1" t="str">
        <v>Základná škola</v>
      </c>
      <c r="E24" s="1" t="str">
        <v>základná škola</v>
      </c>
      <c r="F24" s="1" t="str">
        <v>Základná škola</v>
      </c>
      <c r="G24" s="1">
        <v>1</v>
      </c>
      <c r="H24" s="1">
        <v>733</v>
      </c>
      <c r="I24" s="1">
        <v>67</v>
      </c>
      <c r="J24" s="33">
        <v>34</v>
      </c>
      <c r="K24" s="1">
        <v>0</v>
      </c>
      <c r="L24" s="1">
        <v>3</v>
      </c>
      <c r="M24" s="1" t="str">
        <v>Hroncova 23, 4001 Košice-Sever</v>
      </c>
      <c r="N24" s="1" t="str">
        <v>Mesto Košice</v>
      </c>
      <c r="O24" s="1" t="str">
        <v>obec, mesto</v>
      </c>
    </row>
    <row r="25" spans="1:15">
      <c r="A25" s="1">
        <v>100014610</v>
      </c>
      <c r="B25" s="1" t="str">
        <v>Košický</v>
      </c>
      <c r="C25" s="1" t="str">
        <v>Košice I</v>
      </c>
      <c r="D25" s="1" t="str">
        <v>Stredná priemyselná škola elektrotechnická</v>
      </c>
      <c r="E25" s="1" t="str">
        <v>stredná odborná škola</v>
      </c>
      <c r="F25" s="1" t="str">
        <v>Stredná priemyselná škola</v>
      </c>
      <c r="G25" s="1">
        <v>1</v>
      </c>
      <c r="H25" s="1">
        <v>825</v>
      </c>
      <c r="I25" s="1">
        <v>67</v>
      </c>
      <c r="J25" s="33">
        <v>57</v>
      </c>
      <c r="K25" s="1">
        <v>0</v>
      </c>
      <c r="L25" s="1">
        <v>3</v>
      </c>
      <c r="M25" s="1" t="str">
        <v>Komenského 44, 4001 Košice-Sever</v>
      </c>
      <c r="N25" s="1" t="str">
        <v>Košický samosprávny kraj</v>
      </c>
      <c r="O25" s="1" t="str">
        <v>samosprávny kraj</v>
      </c>
    </row>
    <row r="26" spans="1:15">
      <c r="A26" s="1">
        <v>100014623</v>
      </c>
      <c r="B26" s="1" t="str">
        <v>Košický</v>
      </c>
      <c r="C26" s="1" t="str">
        <v>Košice I</v>
      </c>
      <c r="D26" s="1" t="str">
        <v>Gymnázium</v>
      </c>
      <c r="E26" s="1" t="str">
        <v>gymnázium</v>
      </c>
      <c r="F26" s="1" t="str">
        <v>Gymnázium</v>
      </c>
      <c r="G26" s="1">
        <v>1</v>
      </c>
      <c r="H26" s="1">
        <v>623</v>
      </c>
      <c r="I26" s="1">
        <v>48</v>
      </c>
      <c r="J26" s="33">
        <v>33</v>
      </c>
      <c r="K26" s="1">
        <v>0</v>
      </c>
      <c r="L26" s="1">
        <v>3</v>
      </c>
      <c r="M26" s="1" t="str">
        <v>Park mládeže 5, 4001 Košice-Sever</v>
      </c>
      <c r="N26" s="1" t="str">
        <v>Regionálny úrad školskej správy v Košiciach</v>
      </c>
      <c r="O26" s="1" t="str">
        <v>regionálny úrad školskej správy</v>
      </c>
    </row>
    <row r="27" spans="1:15">
      <c r="A27" s="1">
        <v>100014625</v>
      </c>
      <c r="B27" s="1" t="str">
        <v>Košický</v>
      </c>
      <c r="C27" s="1" t="str">
        <v>Košice I</v>
      </c>
      <c r="D27" s="1" t="str">
        <v>Základná škola</v>
      </c>
      <c r="E27" s="1" t="str">
        <v>základná škola</v>
      </c>
      <c r="F27" s="1" t="str">
        <v>Základná škola</v>
      </c>
      <c r="G27" s="1">
        <v>1</v>
      </c>
      <c r="H27" s="1">
        <v>364</v>
      </c>
      <c r="I27" s="1">
        <v>39</v>
      </c>
      <c r="J27" s="33">
        <v>33</v>
      </c>
      <c r="K27" s="1">
        <v>0</v>
      </c>
      <c r="L27" s="1">
        <v>2</v>
      </c>
      <c r="M27" s="1" t="str">
        <v>Polianska 1, 4001 Košice-Sever</v>
      </c>
      <c r="N27" s="1" t="str">
        <v>Mesto Košice</v>
      </c>
      <c r="O27" s="1" t="str">
        <v>obec, mesto</v>
      </c>
    </row>
    <row r="28" spans="1:15">
      <c r="A28" s="1">
        <v>100014634</v>
      </c>
      <c r="B28" s="1" t="str">
        <v>Košický</v>
      </c>
      <c r="C28" s="1" t="str">
        <v>Košice I</v>
      </c>
      <c r="D28" s="1" t="str">
        <v>Základná škola</v>
      </c>
      <c r="E28" s="1" t="str">
        <v>základná škola</v>
      </c>
      <c r="F28" s="1" t="str">
        <v>Základná škola</v>
      </c>
      <c r="G28" s="1">
        <v>1</v>
      </c>
      <c r="H28" s="1">
        <v>472</v>
      </c>
      <c r="I28" s="1">
        <v>47</v>
      </c>
      <c r="J28" s="33">
        <v>30</v>
      </c>
      <c r="K28" s="1">
        <v>0</v>
      </c>
      <c r="L28" s="1">
        <v>2</v>
      </c>
      <c r="M28" s="1" t="str">
        <v>Tomášikova 31, 4001 Košice-Sever</v>
      </c>
      <c r="N28" s="1" t="str">
        <v>Mesto Košice</v>
      </c>
      <c r="O28" s="1" t="str">
        <v>obec, mesto</v>
      </c>
    </row>
    <row r="29" spans="1:15">
      <c r="A29" s="1">
        <v>100014641</v>
      </c>
      <c r="B29" s="1" t="str">
        <v>Košický</v>
      </c>
      <c r="C29" s="1" t="str">
        <v>Košice I</v>
      </c>
      <c r="D29" s="1" t="str">
        <v>Obchodná akadémia</v>
      </c>
      <c r="E29" s="1" t="str">
        <v>stredná odborná škola</v>
      </c>
      <c r="F29" s="1" t="str">
        <v>Obchodná akadémia</v>
      </c>
      <c r="G29" s="1">
        <v>1</v>
      </c>
      <c r="H29" s="1">
        <v>533</v>
      </c>
      <c r="I29" s="1">
        <v>50</v>
      </c>
      <c r="J29" s="33">
        <v>48</v>
      </c>
      <c r="K29" s="1">
        <v>0</v>
      </c>
      <c r="L29" s="1">
        <v>2</v>
      </c>
      <c r="M29" s="1" t="str">
        <v>Watsonova 61, 4001 Košice-Sever</v>
      </c>
      <c r="N29" s="1" t="str">
        <v>Košický samosprávny kraj</v>
      </c>
      <c r="O29" s="1" t="str">
        <v>samosprávny kraj</v>
      </c>
    </row>
    <row r="30" spans="1:15">
      <c r="A30" s="1">
        <v>100014643</v>
      </c>
      <c r="B30" s="1" t="str">
        <v>Košický</v>
      </c>
      <c r="C30" s="1" t="str">
        <v>Košice I</v>
      </c>
      <c r="D30" s="1" t="str">
        <v>Základná škola</v>
      </c>
      <c r="E30" s="1" t="str">
        <v>základná škola</v>
      </c>
      <c r="F30" s="1" t="str">
        <v>Základná škola</v>
      </c>
      <c r="G30" s="1">
        <v>1</v>
      </c>
      <c r="H30" s="1">
        <v>734</v>
      </c>
      <c r="I30" s="1">
        <v>61</v>
      </c>
      <c r="J30" s="33">
        <v>44</v>
      </c>
      <c r="K30" s="1">
        <v>0</v>
      </c>
      <c r="L30" s="1">
        <v>3</v>
      </c>
      <c r="M30" s="1" t="str">
        <v>Belehradská 21, 4013 Košice-Sídlisko Ťahanovce</v>
      </c>
      <c r="N30" s="1" t="str">
        <v>Mesto Košice</v>
      </c>
      <c r="O30" s="1" t="str">
        <v>obec, mesto</v>
      </c>
    </row>
    <row r="31" spans="1:15">
      <c r="A31" s="1">
        <v>100014648</v>
      </c>
      <c r="B31" s="1" t="str">
        <v>Košický</v>
      </c>
      <c r="C31" s="1" t="str">
        <v>Košice I</v>
      </c>
      <c r="D31" s="1" t="str">
        <v>Základná škola</v>
      </c>
      <c r="E31" s="1" t="str">
        <v>základná škola</v>
      </c>
      <c r="F31" s="1" t="str">
        <v>Základná škola</v>
      </c>
      <c r="G31" s="1">
        <v>1</v>
      </c>
      <c r="H31" s="1">
        <v>418</v>
      </c>
      <c r="I31" s="1">
        <v>31</v>
      </c>
      <c r="J31" s="33">
        <v>35</v>
      </c>
      <c r="K31" s="1">
        <v>0</v>
      </c>
      <c r="L31" s="1">
        <v>2</v>
      </c>
      <c r="M31" s="1" t="str">
        <v>Bruselská 18, 4013 Košice-Sídlisko Ťahanovce</v>
      </c>
      <c r="N31" s="1" t="str">
        <v>Mesto Košice</v>
      </c>
      <c r="O31" s="1" t="str">
        <v>obec, mesto</v>
      </c>
    </row>
    <row r="32" spans="1:15">
      <c r="A32" s="1">
        <v>100014662</v>
      </c>
      <c r="B32" s="1" t="str">
        <v>Košický</v>
      </c>
      <c r="C32" s="1" t="str">
        <v>Košice I</v>
      </c>
      <c r="D32" s="1" t="str">
        <v>Cirkevná základná škola s materskou školou sv. Gorazda</v>
      </c>
      <c r="E32" s="1" t="str">
        <v>základná škola</v>
      </c>
      <c r="F32" s="1" t="str">
        <v>Základná škola</v>
      </c>
      <c r="G32" s="1">
        <v>1</v>
      </c>
      <c r="H32" s="1">
        <v>192</v>
      </c>
      <c r="I32" s="1">
        <v>27</v>
      </c>
      <c r="J32" s="33">
        <v>13</v>
      </c>
      <c r="K32" s="1">
        <v>0</v>
      </c>
      <c r="L32" s="1">
        <v>1</v>
      </c>
      <c r="M32" s="1" t="str">
        <v>Juhoslovanská 2, 4013 Košice-Sídlisko Ťahanovce</v>
      </c>
      <c r="N32" s="1" t="str">
        <v>Gréckokatolícka eparchia Košice</v>
      </c>
      <c r="O32" s="1" t="str">
        <v>cirkev, náboženská spoločnosť</v>
      </c>
    </row>
    <row r="33" spans="1:15">
      <c r="A33" s="1">
        <v>100014668</v>
      </c>
      <c r="B33" s="1" t="str">
        <v>Košický</v>
      </c>
      <c r="C33" s="1" t="str">
        <v>Košice I</v>
      </c>
      <c r="D33" s="1" t="str">
        <v>Stredná odborná škola obchodu a služieb Jána Bocatia</v>
      </c>
      <c r="E33" s="1" t="str">
        <v>stredná odborná škola</v>
      </c>
      <c r="F33" s="1" t="str">
        <v>Stredná odborná škola</v>
      </c>
      <c r="G33" s="1">
        <v>2</v>
      </c>
      <c r="H33" s="1">
        <v>402</v>
      </c>
      <c r="I33" s="1">
        <v>42</v>
      </c>
      <c r="J33" s="33">
        <v>25</v>
      </c>
      <c r="K33" s="1">
        <v>0</v>
      </c>
      <c r="L33" s="1">
        <v>2</v>
      </c>
      <c r="M33" s="1" t="str">
        <v>Bocatiova 1, 4001 Košice-Staré Mesto</v>
      </c>
      <c r="N33" s="1" t="str">
        <v>Košický samosprávny kraj</v>
      </c>
      <c r="O33" s="1" t="str">
        <v>samosprávny kraj</v>
      </c>
    </row>
    <row r="34" spans="1:15">
      <c r="A34" s="1">
        <v>100014672</v>
      </c>
      <c r="B34" s="1" t="str">
        <v>Košický</v>
      </c>
      <c r="C34" s="1" t="str">
        <v>Košice I</v>
      </c>
      <c r="D34" s="1" t="str">
        <v>Stredná odborná škola technická a ekonomická Jozefa Szakkayho - Szakkay József Műszaki és Közgazdasági Szakközépiskola</v>
      </c>
      <c r="E34" s="1" t="str">
        <v>stredná odborná škola</v>
      </c>
      <c r="F34" s="1" t="str">
        <v>Stredná odborná škola</v>
      </c>
      <c r="G34" s="1">
        <v>1</v>
      </c>
      <c r="H34" s="1">
        <v>174</v>
      </c>
      <c r="I34" s="1">
        <v>30</v>
      </c>
      <c r="J34" s="33">
        <v>18</v>
      </c>
      <c r="K34" s="1">
        <v>0</v>
      </c>
      <c r="L34" s="1">
        <v>1</v>
      </c>
      <c r="M34" s="1" t="str">
        <v>Grešákova 1, 4001 Košice-Staré Mesto</v>
      </c>
      <c r="N34" s="1" t="str">
        <v>Košický samosprávny kraj</v>
      </c>
      <c r="O34" s="1" t="str">
        <v>samosprávny kraj</v>
      </c>
    </row>
    <row r="35" spans="1:15">
      <c r="A35" s="1">
        <v>100014673</v>
      </c>
      <c r="B35" s="1" t="str">
        <v>Košický</v>
      </c>
      <c r="C35" s="1" t="str">
        <v>Košice I</v>
      </c>
      <c r="D35" s="1" t="str">
        <v>Stredná priemyselná škola dopravná</v>
      </c>
      <c r="E35" s="1" t="str">
        <v>stredná odborná škola</v>
      </c>
      <c r="F35" s="1" t="str">
        <v>Stredná priemyselná škola</v>
      </c>
      <c r="G35" s="1">
        <v>1</v>
      </c>
      <c r="H35" s="1">
        <v>372</v>
      </c>
      <c r="I35" s="1">
        <v>37</v>
      </c>
      <c r="J35" s="33">
        <v>40</v>
      </c>
      <c r="K35" s="1">
        <v>0</v>
      </c>
      <c r="L35" s="1">
        <v>2</v>
      </c>
      <c r="M35" s="1" t="str">
        <v>Hlavná 113, 4001 Košice-Staré Mesto</v>
      </c>
      <c r="N35" s="1" t="str">
        <v>Košický samosprávny kraj</v>
      </c>
      <c r="O35" s="1" t="str">
        <v>samosprávny kraj</v>
      </c>
    </row>
    <row r="36" spans="1:15">
      <c r="A36" s="1">
        <v>100014680</v>
      </c>
      <c r="B36" s="1" t="str">
        <v>Košický</v>
      </c>
      <c r="C36" s="1" t="str">
        <v>Košice I</v>
      </c>
      <c r="D36" s="1" t="str">
        <v>Škola umeleckého priemyslu</v>
      </c>
      <c r="E36" s="1" t="str">
        <v>škola umeleckého priemyslu</v>
      </c>
      <c r="F36" s="1" t="str">
        <v>Škola umeleckého priemyslu</v>
      </c>
      <c r="G36" s="1">
        <v>1</v>
      </c>
      <c r="H36" s="1">
        <v>317</v>
      </c>
      <c r="I36" s="1">
        <v>49</v>
      </c>
      <c r="J36" s="33">
        <v>45</v>
      </c>
      <c r="K36" s="1">
        <v>0</v>
      </c>
      <c r="L36" s="1">
        <v>2</v>
      </c>
      <c r="M36" s="1" t="str">
        <v>Jakobyho 15, 4001 Košice-Staré Mesto</v>
      </c>
      <c r="N36" s="1" t="str">
        <v>Košický samosprávny kraj</v>
      </c>
      <c r="O36" s="1" t="str">
        <v>samosprávny kraj</v>
      </c>
    </row>
    <row r="37" spans="1:15">
      <c r="A37" s="1">
        <v>100014685</v>
      </c>
      <c r="B37" s="1" t="str">
        <v>Košický</v>
      </c>
      <c r="C37" s="1" t="str">
        <v>Košice I</v>
      </c>
      <c r="D37" s="1" t="str">
        <v>Súkromné konzervatórium</v>
      </c>
      <c r="E37" s="1" t="str">
        <v>konzervatórium</v>
      </c>
      <c r="F37" s="1" t="str">
        <v>Hudobné a dramatické konzervatórium</v>
      </c>
      <c r="G37" s="1">
        <v>1</v>
      </c>
      <c r="H37" s="1">
        <v>67</v>
      </c>
      <c r="I37" s="1">
        <v>21</v>
      </c>
      <c r="J37" s="33">
        <v>9</v>
      </c>
      <c r="K37" s="1">
        <v>0</v>
      </c>
      <c r="L37" s="1">
        <v>1</v>
      </c>
      <c r="M37" s="1" t="str">
        <v>Zádielska 12, 4001 Košice-Staré Mesto</v>
      </c>
      <c r="N37" s="1" t="str">
        <v>Juraj Sninský</v>
      </c>
      <c r="O37" s="1" t="str">
        <v>súkromník</v>
      </c>
    </row>
    <row r="38" spans="1:15">
      <c r="A38" s="1">
        <v>100014686</v>
      </c>
      <c r="B38" s="1" t="str">
        <v>Košický</v>
      </c>
      <c r="C38" s="1" t="str">
        <v>Košice I</v>
      </c>
      <c r="D38" s="1" t="str">
        <v>Stredná priemyselná škola strojnícka</v>
      </c>
      <c r="E38" s="1" t="str">
        <v>stredná odborná škola</v>
      </c>
      <c r="F38" s="1" t="str">
        <v>Stredná priemyselná škola</v>
      </c>
      <c r="G38" s="1">
        <v>1</v>
      </c>
      <c r="H38" s="1">
        <v>322</v>
      </c>
      <c r="I38" s="1">
        <v>30</v>
      </c>
      <c r="J38" s="33">
        <v>25</v>
      </c>
      <c r="K38" s="1">
        <v>0</v>
      </c>
      <c r="L38" s="1">
        <v>2</v>
      </c>
      <c r="M38" s="1" t="str">
        <v>Komenského 2, 4001 Košice-Staré Mesto</v>
      </c>
      <c r="N38" s="1" t="str">
        <v>Košický samosprávny kraj</v>
      </c>
      <c r="O38" s="1" t="str">
        <v>samosprávny kraj</v>
      </c>
    </row>
    <row r="39" spans="1:15">
      <c r="A39" s="1">
        <v>100014689</v>
      </c>
      <c r="B39" s="1" t="str">
        <v>Košický</v>
      </c>
      <c r="C39" s="1" t="str">
        <v>Košice I</v>
      </c>
      <c r="D39" s="1" t="str">
        <v>GYMNÁZIUM a Základná škola s vyučovacím jazykom maďarským - Márai Sándor Magyar Tanítási Nyelvű Gimnázium és Alapiskola</v>
      </c>
      <c r="E39" s="1" t="str">
        <v>gymnázium</v>
      </c>
      <c r="F39" s="1" t="str">
        <v>Gymnázium</v>
      </c>
      <c r="G39" s="1">
        <v>2</v>
      </c>
      <c r="H39" s="1">
        <v>379</v>
      </c>
      <c r="I39" s="1">
        <v>33</v>
      </c>
      <c r="J39" s="33">
        <v>40</v>
      </c>
      <c r="K39" s="1">
        <v>0</v>
      </c>
      <c r="L39" s="1">
        <v>2</v>
      </c>
      <c r="M39" s="1" t="str">
        <v>Kuzmányho 6, 4174 Košice-Staré Mesto</v>
      </c>
      <c r="N39" s="1" t="str">
        <v>Košický samosprávny kraj</v>
      </c>
      <c r="O39" s="1" t="str">
        <v>samosprávny kraj</v>
      </c>
    </row>
    <row r="40" spans="1:15">
      <c r="A40" s="1">
        <v>100014692</v>
      </c>
      <c r="B40" s="1" t="str">
        <v>Košický</v>
      </c>
      <c r="C40" s="1" t="str">
        <v>Košice I</v>
      </c>
      <c r="D40" s="1" t="str">
        <v>Stredná priemyselná škola stavebná a geodetická</v>
      </c>
      <c r="E40" s="1" t="str">
        <v>stredná odborná škola</v>
      </c>
      <c r="F40" s="1" t="str">
        <v>Stredná priemyselná škola</v>
      </c>
      <c r="G40" s="1">
        <v>1</v>
      </c>
      <c r="H40" s="1">
        <v>290</v>
      </c>
      <c r="I40" s="1">
        <v>23</v>
      </c>
      <c r="J40" s="33">
        <v>22</v>
      </c>
      <c r="K40" s="1">
        <v>0</v>
      </c>
      <c r="L40" s="1">
        <v>1</v>
      </c>
      <c r="M40" s="1" t="str">
        <v>Lermontovova 1, 4001 Košice-Staré Mesto</v>
      </c>
      <c r="N40" s="1" t="str">
        <v>Košický samosprávny kraj</v>
      </c>
      <c r="O40" s="1" t="str">
        <v>samosprávny kraj</v>
      </c>
    </row>
    <row r="41" spans="1:15">
      <c r="A41" s="1">
        <v>100014693</v>
      </c>
      <c r="B41" s="1" t="str">
        <v>Košický</v>
      </c>
      <c r="C41" s="1" t="str">
        <v>Košice I</v>
      </c>
      <c r="D41" s="1" t="str">
        <v>Súkromná stredná odborná škola ekonomická KOŠICKÁ AKADÉMIA</v>
      </c>
      <c r="E41" s="1" t="str">
        <v>stredná odborná škola</v>
      </c>
      <c r="F41" s="1" t="str">
        <v>Obchodná akadémia</v>
      </c>
      <c r="G41" s="1">
        <v>1</v>
      </c>
      <c r="H41" s="1">
        <v>128</v>
      </c>
      <c r="I41" s="1">
        <v>12</v>
      </c>
      <c r="J41" s="33">
        <v>10</v>
      </c>
      <c r="K41" s="1">
        <v>0</v>
      </c>
      <c r="L41" s="1">
        <v>1</v>
      </c>
      <c r="M41" s="1" t="str">
        <v>Tajovského 15, 4001 Košice-Staré Mesto</v>
      </c>
      <c r="N41" s="1" t="str">
        <v>KOŠICKÁ AKADÉMIA, n.o.</v>
      </c>
      <c r="O41" s="1" t="str">
        <v>súkromník</v>
      </c>
    </row>
    <row r="42" spans="1:15">
      <c r="A42" s="1">
        <v>100014697</v>
      </c>
      <c r="B42" s="1" t="str">
        <v>Košický</v>
      </c>
      <c r="C42" s="1" t="str">
        <v>Košice I</v>
      </c>
      <c r="D42" s="1" t="str">
        <v>Súkromná základná škola</v>
      </c>
      <c r="E42" s="1" t="str">
        <v>základná škola</v>
      </c>
      <c r="F42" s="1" t="str">
        <v>Základná škola</v>
      </c>
      <c r="G42" s="1">
        <v>1</v>
      </c>
      <c r="H42" s="1">
        <v>104</v>
      </c>
      <c r="I42" s="1">
        <v>15</v>
      </c>
      <c r="J42" s="33">
        <v>10</v>
      </c>
      <c r="K42" s="1">
        <v>0</v>
      </c>
      <c r="L42" s="1">
        <v>1</v>
      </c>
      <c r="M42" s="1" t="str">
        <v>Lermontovova 1, 4001 Košice-Staré Mesto</v>
      </c>
      <c r="N42" s="1" t="str">
        <v>Združenie pre rozvoj vzdelávania, o.z.</v>
      </c>
      <c r="O42" s="1" t="str">
        <v>súkromník</v>
      </c>
    </row>
    <row r="43" spans="1:15">
      <c r="A43" s="1">
        <v>100014702</v>
      </c>
      <c r="B43" s="1" t="str">
        <v>Košický</v>
      </c>
      <c r="C43" s="1" t="str">
        <v>Košice I</v>
      </c>
      <c r="D43" s="1" t="str">
        <v>Stredná zdravotnícka škola sv. Alžbety</v>
      </c>
      <c r="E43" s="1" t="str">
        <v>stredná odborná škola</v>
      </c>
      <c r="F43" s="1" t="str">
        <v>Stredná zdravotnícka škola</v>
      </c>
      <c r="G43" s="1">
        <v>1</v>
      </c>
      <c r="H43" s="1">
        <v>282</v>
      </c>
      <c r="I43" s="1">
        <v>33</v>
      </c>
      <c r="J43" s="33">
        <v>14</v>
      </c>
      <c r="K43" s="1">
        <v>0</v>
      </c>
      <c r="L43" s="1">
        <v>1</v>
      </c>
      <c r="M43" s="1" t="str">
        <v>Mäsiarska 25, 4001 Košice-Staré Mesto</v>
      </c>
      <c r="N43" s="1" t="str">
        <v>Košická arcidiecéza</v>
      </c>
      <c r="O43" s="1" t="str">
        <v>cirkev, náboženská spoločnosť</v>
      </c>
    </row>
    <row r="44" spans="1:15">
      <c r="A44" s="1">
        <v>100014703</v>
      </c>
      <c r="B44" s="1" t="str">
        <v>Košický</v>
      </c>
      <c r="C44" s="1" t="str">
        <v>Košice I</v>
      </c>
      <c r="D44" s="1" t="str">
        <v>Stredná zdravotnícka škola</v>
      </c>
      <c r="E44" s="1" t="str">
        <v>stredná odborná škola</v>
      </c>
      <c r="F44" s="1" t="str">
        <v>Stredná zdravotnícka škola</v>
      </c>
      <c r="G44" s="1">
        <v>1</v>
      </c>
      <c r="H44" s="1">
        <v>449</v>
      </c>
      <c r="I44" s="1">
        <v>37</v>
      </c>
      <c r="J44" s="33">
        <v>24</v>
      </c>
      <c r="K44" s="1">
        <v>0</v>
      </c>
      <c r="L44" s="1">
        <v>2</v>
      </c>
      <c r="M44" s="1" t="str">
        <v>Moyzesova 17, 4176 Košice-Staré Mesto</v>
      </c>
      <c r="N44" s="1" t="str">
        <v>Košický samosprávny kraj</v>
      </c>
      <c r="O44" s="1" t="str">
        <v>samosprávny kraj</v>
      </c>
    </row>
    <row r="45" spans="1:15">
      <c r="A45" s="1">
        <v>100014705</v>
      </c>
      <c r="B45" s="1" t="str">
        <v>Košický</v>
      </c>
      <c r="C45" s="1" t="str">
        <v>Košice I</v>
      </c>
      <c r="D45" s="1" t="str">
        <v>Základná škola</v>
      </c>
      <c r="E45" s="1" t="str">
        <v>základná škola</v>
      </c>
      <c r="F45" s="1" t="str">
        <v>Základná škola</v>
      </c>
      <c r="G45" s="1">
        <v>1</v>
      </c>
      <c r="H45" s="1">
        <v>765</v>
      </c>
      <c r="I45" s="1">
        <v>71</v>
      </c>
      <c r="J45" s="33">
        <v>42</v>
      </c>
      <c r="K45" s="1">
        <v>0</v>
      </c>
      <c r="L45" s="1">
        <v>3</v>
      </c>
      <c r="M45" s="1" t="str">
        <v>Nám. L. Novomeského 2, 4001 Košice-Staré Mesto</v>
      </c>
      <c r="N45" s="1" t="str">
        <v>Mesto Košice</v>
      </c>
      <c r="O45" s="1" t="str">
        <v>obec, mesto</v>
      </c>
    </row>
    <row r="46" spans="1:15">
      <c r="A46" s="1">
        <v>100014710</v>
      </c>
      <c r="B46" s="1" t="str">
        <v>Košický</v>
      </c>
      <c r="C46" s="1" t="str">
        <v>Košice I</v>
      </c>
      <c r="D46" s="1" t="str">
        <v>Gymnázium Milana Rastislava Štefánika</v>
      </c>
      <c r="E46" s="1" t="str">
        <v>gymnázium</v>
      </c>
      <c r="F46" s="1" t="str">
        <v>Gymnázium</v>
      </c>
      <c r="G46" s="1">
        <v>1</v>
      </c>
      <c r="H46" s="1">
        <v>479</v>
      </c>
      <c r="I46" s="1">
        <v>43</v>
      </c>
      <c r="J46" s="33">
        <v>34</v>
      </c>
      <c r="K46" s="1">
        <v>0</v>
      </c>
      <c r="L46" s="1">
        <v>2</v>
      </c>
      <c r="M46" s="1" t="str">
        <v>Nám. L. Novomeského 4, 4224 Košice-Staré Mesto</v>
      </c>
      <c r="N46" s="1" t="str">
        <v>Regionálny úrad školskej správy v Košiciach</v>
      </c>
      <c r="O46" s="1" t="str">
        <v>regionálny úrad školskej správy</v>
      </c>
    </row>
    <row r="47" spans="1:15">
      <c r="A47" s="1">
        <v>100014714</v>
      </c>
      <c r="B47" s="1" t="str">
        <v>Košický</v>
      </c>
      <c r="C47" s="1" t="str">
        <v>Košice I</v>
      </c>
      <c r="D47" s="1" t="str">
        <v>Stredná odborná škola železničná</v>
      </c>
      <c r="E47" s="1" t="str">
        <v>stredná odborná škola</v>
      </c>
      <c r="F47" s="1" t="str">
        <v>Stredná odborná škola</v>
      </c>
      <c r="G47" s="1">
        <v>1</v>
      </c>
      <c r="H47" s="1">
        <v>340</v>
      </c>
      <c r="I47" s="1">
        <v>38</v>
      </c>
      <c r="J47" s="33">
        <v>33</v>
      </c>
      <c r="K47" s="1">
        <v>0</v>
      </c>
      <c r="L47" s="1">
        <v>2</v>
      </c>
      <c r="M47" s="1" t="str">
        <v>Palackého 14, 4001 Košice-Staré Mesto</v>
      </c>
      <c r="N47" s="1" t="str">
        <v>Regionálny úrad školskej správy v Košiciach</v>
      </c>
      <c r="O47" s="1" t="str">
        <v>regionálny úrad školskej správy</v>
      </c>
    </row>
    <row r="48" spans="1:15">
      <c r="A48" s="1">
        <v>100014719</v>
      </c>
      <c r="B48" s="1" t="str">
        <v>Košický</v>
      </c>
      <c r="C48" s="1" t="str">
        <v>Košice I</v>
      </c>
      <c r="D48" s="1" t="str">
        <v>Základná škola</v>
      </c>
      <c r="E48" s="1" t="str">
        <v>základná škola</v>
      </c>
      <c r="F48" s="1" t="str">
        <v>Základná škola</v>
      </c>
      <c r="G48" s="1">
        <v>1</v>
      </c>
      <c r="H48" s="1">
        <v>693</v>
      </c>
      <c r="I48" s="1">
        <v>56</v>
      </c>
      <c r="J48" s="33">
        <v>35</v>
      </c>
      <c r="K48" s="1">
        <v>0</v>
      </c>
      <c r="L48" s="1">
        <v>3</v>
      </c>
      <c r="M48" s="1" t="str">
        <v>Park Angelinum 8, 4001 Košice-Staré Mesto</v>
      </c>
      <c r="N48" s="1" t="str">
        <v>Mesto Košice</v>
      </c>
      <c r="O48" s="1" t="str">
        <v>obec, mesto</v>
      </c>
    </row>
    <row r="49" spans="1:15">
      <c r="A49" s="1">
        <v>100014722</v>
      </c>
      <c r="B49" s="1" t="str">
        <v>Košický</v>
      </c>
      <c r="C49" s="1" t="str">
        <v>Košice I</v>
      </c>
      <c r="D49" s="1" t="str">
        <v>Gymnázium</v>
      </c>
      <c r="E49" s="1" t="str">
        <v>gymnázium</v>
      </c>
      <c r="F49" s="1" t="str">
        <v>Gymnázium</v>
      </c>
      <c r="G49" s="1">
        <v>1</v>
      </c>
      <c r="H49" s="1">
        <v>510</v>
      </c>
      <c r="I49" s="1">
        <v>39</v>
      </c>
      <c r="J49" s="33">
        <v>26</v>
      </c>
      <c r="K49" s="1">
        <v>0</v>
      </c>
      <c r="L49" s="1">
        <v>2</v>
      </c>
      <c r="M49" s="1" t="str">
        <v>Poštová 9, 4252 Košice-Staré Mesto</v>
      </c>
      <c r="N49" s="1" t="str">
        <v>Košický samosprávny kraj</v>
      </c>
      <c r="O49" s="1" t="str">
        <v>samosprávny kraj</v>
      </c>
    </row>
    <row r="50" spans="1:15">
      <c r="A50" s="1">
        <v>100014725</v>
      </c>
      <c r="B50" s="1" t="str">
        <v>Košický</v>
      </c>
      <c r="C50" s="1" t="str">
        <v>Košice I</v>
      </c>
      <c r="D50" s="1" t="str">
        <v>Súkromná základná škola</v>
      </c>
      <c r="E50" s="1" t="str">
        <v>základná škola</v>
      </c>
      <c r="F50" s="1" t="str">
        <v>Základná škola</v>
      </c>
      <c r="G50" s="1">
        <v>1</v>
      </c>
      <c r="H50" s="1">
        <v>180</v>
      </c>
      <c r="I50" s="1">
        <v>18</v>
      </c>
      <c r="J50" s="33">
        <v>22</v>
      </c>
      <c r="K50" s="1">
        <v>0</v>
      </c>
      <c r="L50" s="1">
        <v>1</v>
      </c>
      <c r="M50" s="1" t="str">
        <v>Palackého 14, 4001 Košice-Staré Mesto</v>
      </c>
      <c r="N50" s="1" t="str">
        <v>DIDACTICUS, s.r.o.</v>
      </c>
      <c r="O50" s="1" t="str">
        <v>súkromník</v>
      </c>
    </row>
    <row r="51" spans="1:15">
      <c r="A51" s="1">
        <v>100014729</v>
      </c>
      <c r="B51" s="1" t="str">
        <v>Košický</v>
      </c>
      <c r="C51" s="1" t="str">
        <v>Košice I</v>
      </c>
      <c r="D51" s="1" t="str">
        <v>Evanjelické gymnázium Jána Ámosa Komenského</v>
      </c>
      <c r="E51" s="1" t="str">
        <v>gymnázium</v>
      </c>
      <c r="F51" s="1" t="str">
        <v>Gymnázium</v>
      </c>
      <c r="G51" s="1">
        <v>1</v>
      </c>
      <c r="H51" s="1">
        <v>511</v>
      </c>
      <c r="I51" s="1">
        <v>44</v>
      </c>
      <c r="J51" s="33">
        <v>28</v>
      </c>
      <c r="K51" s="1">
        <v>0</v>
      </c>
      <c r="L51" s="1">
        <v>2</v>
      </c>
      <c r="M51" s="1" t="str">
        <v>Škultétyho 10, 4001 Košice-Staré Mesto</v>
      </c>
      <c r="N51" s="1" t="str">
        <v>Východný dištrikt Evanjelickej cirkvi augsburského vyznania na Slovensku</v>
      </c>
      <c r="O51" s="1" t="str">
        <v>cirkev, náboženská spoločnosť</v>
      </c>
    </row>
    <row r="52" spans="1:15">
      <c r="A52" s="1">
        <v>100014731</v>
      </c>
      <c r="B52" s="1" t="str">
        <v>Košický</v>
      </c>
      <c r="C52" s="1" t="str">
        <v>Košice I</v>
      </c>
      <c r="D52" s="1" t="str">
        <v>Gymnázium</v>
      </c>
      <c r="E52" s="1" t="str">
        <v>gymnázium</v>
      </c>
      <c r="F52" s="1" t="str">
        <v>Gymnázium</v>
      </c>
      <c r="G52" s="1">
        <v>1</v>
      </c>
      <c r="H52" s="1">
        <v>608</v>
      </c>
      <c r="I52" s="1">
        <v>46</v>
      </c>
      <c r="J52" s="33">
        <v>32</v>
      </c>
      <c r="K52" s="1">
        <v>0</v>
      </c>
      <c r="L52" s="1">
        <v>3</v>
      </c>
      <c r="M52" s="1" t="str">
        <v>Šrobárova 1, 4223 Košice-Staré Mesto</v>
      </c>
      <c r="N52" s="1" t="str">
        <v>Košický samosprávny kraj</v>
      </c>
      <c r="O52" s="1" t="str">
        <v>samosprávny kraj</v>
      </c>
    </row>
    <row r="53" spans="1:15">
      <c r="A53" s="1">
        <v>100014737</v>
      </c>
      <c r="B53" s="1" t="str">
        <v>Košický</v>
      </c>
      <c r="C53" s="1" t="str">
        <v>Košice I</v>
      </c>
      <c r="D53" s="1" t="str">
        <v>Konzervatórium</v>
      </c>
      <c r="E53" s="1" t="str">
        <v>konzervatórium</v>
      </c>
      <c r="F53" s="1" t="str">
        <v>Hudobné a dramatické konzervatórium</v>
      </c>
      <c r="G53" s="1">
        <v>1</v>
      </c>
      <c r="H53" s="1">
        <v>248</v>
      </c>
      <c r="I53" s="1">
        <v>67</v>
      </c>
      <c r="J53" s="33">
        <v>78</v>
      </c>
      <c r="K53" s="1">
        <v>0</v>
      </c>
      <c r="L53" s="1">
        <v>1</v>
      </c>
      <c r="M53" s="1" t="str">
        <v>Timonova 2, 4203 Košice-Staré Mesto</v>
      </c>
      <c r="N53" s="1" t="str">
        <v>Košický samosprávny kraj</v>
      </c>
      <c r="O53" s="1" t="str">
        <v>samosprávny kraj</v>
      </c>
    </row>
    <row r="54" spans="1:15">
      <c r="A54" s="1">
        <v>100014745</v>
      </c>
      <c r="B54" s="1" t="str">
        <v>Košický</v>
      </c>
      <c r="C54" s="1" t="str">
        <v>Košice I</v>
      </c>
      <c r="D54" s="1" t="str">
        <v>Gymnázium sv. Tomáša Akvinského</v>
      </c>
      <c r="E54" s="1" t="str">
        <v>gymnázium</v>
      </c>
      <c r="F54" s="1" t="str">
        <v>Gymnázium</v>
      </c>
      <c r="G54" s="1">
        <v>1</v>
      </c>
      <c r="H54" s="1">
        <v>399</v>
      </c>
      <c r="I54" s="1">
        <v>37</v>
      </c>
      <c r="J54" s="33">
        <v>31</v>
      </c>
      <c r="K54" s="1">
        <v>0</v>
      </c>
      <c r="L54" s="1">
        <v>2</v>
      </c>
      <c r="M54" s="1" t="str">
        <v>Zbrojničná 3, 4001 Košice-Staré Mesto</v>
      </c>
      <c r="N54" s="1" t="str">
        <v>Kongregácia sestier dominikánok bl. Imeldy</v>
      </c>
      <c r="O54" s="1" t="str">
        <v>cirkev, náboženská spoločnosť</v>
      </c>
    </row>
    <row r="55" spans="1:15">
      <c r="A55" s="1">
        <v>100014751</v>
      </c>
      <c r="B55" s="1" t="str">
        <v>Košický</v>
      </c>
      <c r="C55" s="1" t="str">
        <v>Košice I</v>
      </c>
      <c r="D55" s="1" t="str">
        <v>Základná škola s materskou školou</v>
      </c>
      <c r="E55" s="1" t="str">
        <v>základná škola</v>
      </c>
      <c r="F55" s="1" t="str">
        <v>Základná škola</v>
      </c>
      <c r="G55" s="1">
        <v>1</v>
      </c>
      <c r="H55" s="1">
        <v>215</v>
      </c>
      <c r="I55" s="1">
        <v>24</v>
      </c>
      <c r="J55" s="33">
        <v>15</v>
      </c>
      <c r="K55" s="1">
        <v>0</v>
      </c>
      <c r="L55" s="1">
        <v>1</v>
      </c>
      <c r="M55" s="1" t="str">
        <v>Želiarska 4, 4013 Košice-Ťahanovce</v>
      </c>
      <c r="N55" s="1" t="str">
        <v>Mesto Košice</v>
      </c>
      <c r="O55" s="1" t="str">
        <v>obec, mesto</v>
      </c>
    </row>
    <row r="56" spans="1:15">
      <c r="A56" s="1">
        <v>100014759</v>
      </c>
      <c r="B56" s="1" t="str">
        <v>Košický</v>
      </c>
      <c r="C56" s="1" t="str">
        <v>Košice II</v>
      </c>
      <c r="D56" s="1" t="str">
        <v>Základná škola</v>
      </c>
      <c r="E56" s="1" t="str">
        <v>základná škola</v>
      </c>
      <c r="F56" s="1" t="str">
        <v>Základná škola</v>
      </c>
      <c r="G56" s="1">
        <v>1</v>
      </c>
      <c r="H56" s="1">
        <v>780</v>
      </c>
      <c r="I56" s="1">
        <v>74</v>
      </c>
      <c r="J56" s="33">
        <v>54</v>
      </c>
      <c r="K56" s="1">
        <v>0</v>
      </c>
      <c r="L56" s="1">
        <v>3</v>
      </c>
      <c r="M56" s="1" t="str">
        <v>Ľ. Podjavorinskej 1, 4011 Košice-Luník IX</v>
      </c>
      <c r="N56" s="1" t="str">
        <v>Mesto Košice</v>
      </c>
      <c r="O56" s="1" t="str">
        <v>obec, mesto</v>
      </c>
    </row>
    <row r="57" spans="1:15">
      <c r="A57" s="1">
        <v>100014763</v>
      </c>
      <c r="B57" s="1" t="str">
        <v>Košický</v>
      </c>
      <c r="C57" s="1" t="str">
        <v>Košice II</v>
      </c>
      <c r="D57" s="1" t="str">
        <v>Súkromná praktická škola</v>
      </c>
      <c r="E57" s="1" t="str">
        <v>škola pre deti a žiakov so špeciálnymi výchovno-vzdelávacími potrebami</v>
      </c>
      <c r="F57" s="1" t="str">
        <v>Praktická škola</v>
      </c>
      <c r="G57" s="1">
        <v>1</v>
      </c>
      <c r="H57" s="1">
        <v>9</v>
      </c>
      <c r="I57" s="1">
        <v>2</v>
      </c>
      <c r="J57" s="33">
        <v>2</v>
      </c>
      <c r="K57" s="1">
        <v>0</v>
      </c>
      <c r="L57" s="1">
        <v>1</v>
      </c>
      <c r="M57" s="1" t="str">
        <v>Myslavská 401, 4016 Košice-Myslava</v>
      </c>
      <c r="N57" s="1" t="str">
        <v>Mgr. Anna Uchnárová</v>
      </c>
      <c r="O57" s="1" t="str">
        <v>súkromník</v>
      </c>
    </row>
    <row r="58" spans="1:15">
      <c r="A58" s="1">
        <v>100014765</v>
      </c>
      <c r="B58" s="1" t="str">
        <v>Košický</v>
      </c>
      <c r="C58" s="1" t="str">
        <v>Košice II</v>
      </c>
      <c r="D58" s="1" t="str">
        <v>Súkromná základná škola s materskou školou pre žiakov a deti s autizmom</v>
      </c>
      <c r="E58" s="1" t="str">
        <v>škola pre deti a žiakov so špeciálnymi výchovno-vzdelávacími potrebami</v>
      </c>
      <c r="F58" s="1" t="str">
        <v>ŠZŠ pre žiakov s autizmom</v>
      </c>
      <c r="G58" s="1">
        <v>1</v>
      </c>
      <c r="H58" s="1">
        <v>54</v>
      </c>
      <c r="I58" s="1">
        <v>26</v>
      </c>
      <c r="J58" s="33">
        <v>9</v>
      </c>
      <c r="K58" s="1">
        <v>0</v>
      </c>
      <c r="L58" s="1">
        <v>1</v>
      </c>
      <c r="M58" s="1" t="str">
        <v>Myslavská 401, 4016 Košice-Myslava</v>
      </c>
      <c r="N58" s="1" t="str">
        <v>Mgr. Anna Uchnárová</v>
      </c>
      <c r="O58" s="1" t="str">
        <v>súkromník</v>
      </c>
    </row>
    <row r="59" spans="1:15">
      <c r="A59" s="1">
        <v>100014790</v>
      </c>
      <c r="B59" s="1" t="str">
        <v>Košický</v>
      </c>
      <c r="C59" s="1" t="str">
        <v>Košice II</v>
      </c>
      <c r="D59" s="1" t="str">
        <v>Základná škola</v>
      </c>
      <c r="E59" s="1" t="str">
        <v>základná škola</v>
      </c>
      <c r="F59" s="1" t="str">
        <v>Základná škola</v>
      </c>
      <c r="G59" s="1">
        <v>1</v>
      </c>
      <c r="H59" s="1">
        <v>522</v>
      </c>
      <c r="I59" s="1">
        <v>40</v>
      </c>
      <c r="J59" s="33">
        <v>37</v>
      </c>
      <c r="K59" s="1">
        <v>0</v>
      </c>
      <c r="L59" s="1">
        <v>2</v>
      </c>
      <c r="M59" s="1" t="str">
        <v>Drábova 3, 4023 Košice-Sídlisko KVP</v>
      </c>
      <c r="N59" s="1" t="str">
        <v>Mesto Košice</v>
      </c>
      <c r="O59" s="1" t="str">
        <v>obec, mesto</v>
      </c>
    </row>
    <row r="60" spans="1:15">
      <c r="A60" s="1">
        <v>100014796</v>
      </c>
      <c r="B60" s="1" t="str">
        <v>Košický</v>
      </c>
      <c r="C60" s="1" t="str">
        <v>Košice II</v>
      </c>
      <c r="D60" s="1" t="str">
        <v>Základná škola Mateja Lechkého</v>
      </c>
      <c r="E60" s="1" t="str">
        <v>základná škola</v>
      </c>
      <c r="F60" s="1" t="str">
        <v>Základná škola</v>
      </c>
      <c r="G60" s="1">
        <v>1</v>
      </c>
      <c r="H60" s="1">
        <v>493</v>
      </c>
      <c r="I60" s="1">
        <v>46</v>
      </c>
      <c r="J60" s="33">
        <v>47</v>
      </c>
      <c r="K60" s="1">
        <v>0</v>
      </c>
      <c r="L60" s="1">
        <v>2</v>
      </c>
      <c r="M60" s="1" t="str">
        <v>Jána Pavla II. 1, 4011 Košice-Sídlisko KVP</v>
      </c>
      <c r="N60" s="1" t="str">
        <v>Mesto Košice</v>
      </c>
      <c r="O60" s="1" t="str">
        <v>obec, mesto</v>
      </c>
    </row>
    <row r="61" spans="1:15">
      <c r="A61" s="1">
        <v>100014799</v>
      </c>
      <c r="B61" s="1" t="str">
        <v>Košický</v>
      </c>
      <c r="C61" s="1" t="str">
        <v>Košice II</v>
      </c>
      <c r="D61" s="1" t="str">
        <v>Základná škola</v>
      </c>
      <c r="E61" s="1" t="str">
        <v>základná škola</v>
      </c>
      <c r="F61" s="1" t="str">
        <v>Základná škola</v>
      </c>
      <c r="G61" s="1">
        <v>1</v>
      </c>
      <c r="H61" s="1">
        <v>597</v>
      </c>
      <c r="I61" s="1">
        <v>48</v>
      </c>
      <c r="J61" s="33">
        <v>37</v>
      </c>
      <c r="K61" s="1">
        <v>0</v>
      </c>
      <c r="L61" s="1">
        <v>2</v>
      </c>
      <c r="M61" s="1" t="str">
        <v>Janigova 2, 4023 Košice-Sídlisko KVP</v>
      </c>
      <c r="N61" s="1" t="str">
        <v>Mesto Košice</v>
      </c>
      <c r="O61" s="1" t="str">
        <v>obec, mesto</v>
      </c>
    </row>
    <row r="62" spans="1:15">
      <c r="A62" s="1">
        <v>100014803</v>
      </c>
      <c r="B62" s="1" t="str">
        <v>Košický</v>
      </c>
      <c r="C62" s="1" t="str">
        <v>Košice II</v>
      </c>
      <c r="D62" s="1" t="str">
        <v>Základná škola</v>
      </c>
      <c r="E62" s="1" t="str">
        <v>základná škola</v>
      </c>
      <c r="F62" s="1" t="str">
        <v>Základná škola</v>
      </c>
      <c r="G62" s="1">
        <v>1</v>
      </c>
      <c r="H62" s="1">
        <v>240</v>
      </c>
      <c r="I62" s="1">
        <v>37</v>
      </c>
      <c r="J62" s="33">
        <v>24</v>
      </c>
      <c r="K62" s="1">
        <v>0</v>
      </c>
      <c r="L62" s="1">
        <v>1</v>
      </c>
      <c r="M62" s="1" t="str">
        <v>Starozagorská 8, 4023 Košice-Sídlisko KVP</v>
      </c>
      <c r="N62" s="1" t="str">
        <v>Mesto Košice</v>
      </c>
      <c r="O62" s="1" t="str">
        <v>obec, mesto</v>
      </c>
    </row>
    <row r="63" spans="1:15">
      <c r="A63" s="1">
        <v>100014813</v>
      </c>
      <c r="B63" s="1" t="str">
        <v>Košický</v>
      </c>
      <c r="C63" s="1" t="str">
        <v>Košice II</v>
      </c>
      <c r="D63" s="1" t="str">
        <v>Základná škola</v>
      </c>
      <c r="E63" s="1" t="str">
        <v>základná škola</v>
      </c>
      <c r="F63" s="1" t="str">
        <v>Základná škola</v>
      </c>
      <c r="G63" s="1">
        <v>1</v>
      </c>
      <c r="H63" s="1">
        <v>418</v>
      </c>
      <c r="I63" s="1">
        <v>36</v>
      </c>
      <c r="J63" s="33">
        <v>33</v>
      </c>
      <c r="K63" s="1">
        <v>0</v>
      </c>
      <c r="L63" s="1">
        <v>2</v>
      </c>
      <c r="M63" s="1" t="str">
        <v>Mládežnícka 3, 4015 Košice-Šaca</v>
      </c>
      <c r="N63" s="1" t="str">
        <v>Mesto Košice</v>
      </c>
      <c r="O63" s="1" t="str">
        <v>obec, mesto</v>
      </c>
    </row>
    <row r="64" spans="1:15">
      <c r="A64" s="1">
        <v>100014817</v>
      </c>
      <c r="B64" s="1" t="str">
        <v>Košický</v>
      </c>
      <c r="C64" s="1" t="str">
        <v>Košice II</v>
      </c>
      <c r="D64" s="1" t="str">
        <v>Stredná odborná škola priemyselných technológii</v>
      </c>
      <c r="E64" s="1" t="str">
        <v>stredná odborná škola</v>
      </c>
      <c r="F64" s="1" t="str">
        <v>Stredná odborná škola</v>
      </c>
      <c r="G64" s="1">
        <v>3</v>
      </c>
      <c r="H64" s="1">
        <v>447</v>
      </c>
      <c r="I64" s="1">
        <v>47</v>
      </c>
      <c r="J64" s="33">
        <v>38</v>
      </c>
      <c r="K64" s="1">
        <v>10</v>
      </c>
      <c r="L64" s="1">
        <v>2</v>
      </c>
      <c r="M64" s="1" t="str">
        <v>Učňovská 5, 4015 Košice-Šaca</v>
      </c>
      <c r="N64" s="1" t="str">
        <v>Košický samosprávny kraj</v>
      </c>
      <c r="O64" s="1" t="str">
        <v>samosprávny kraj</v>
      </c>
    </row>
    <row r="65" spans="1:15">
      <c r="A65" s="1">
        <v>100014821</v>
      </c>
      <c r="B65" s="1" t="str">
        <v>Košický</v>
      </c>
      <c r="C65" s="1" t="str">
        <v>Košice II</v>
      </c>
      <c r="D65" s="1" t="str">
        <v>Základná škola</v>
      </c>
      <c r="E65" s="1" t="str">
        <v>základná škola</v>
      </c>
      <c r="F65" s="1" t="str">
        <v>Základná škola</v>
      </c>
      <c r="G65" s="1">
        <v>2</v>
      </c>
      <c r="H65" s="1">
        <v>660</v>
      </c>
      <c r="I65" s="1">
        <v>62</v>
      </c>
      <c r="J65" s="33">
        <v>35</v>
      </c>
      <c r="K65" s="1">
        <v>0</v>
      </c>
      <c r="L65" s="1">
        <v>3</v>
      </c>
      <c r="M65" s="1" t="str">
        <v>Bernolákova 16, 4011 Košice-Západ</v>
      </c>
      <c r="N65" s="1" t="str">
        <v>Mesto Košice</v>
      </c>
      <c r="O65" s="1" t="str">
        <v>obec, mesto</v>
      </c>
    </row>
    <row r="66" spans="1:15">
      <c r="A66" s="1">
        <v>100014824</v>
      </c>
      <c r="B66" s="1" t="str">
        <v>Košický</v>
      </c>
      <c r="C66" s="1" t="str">
        <v>Košice II</v>
      </c>
      <c r="D66" s="1" t="str">
        <v>Základná škola sv. Cyrila a Metoda</v>
      </c>
      <c r="E66" s="1" t="str">
        <v>základná škola</v>
      </c>
      <c r="F66" s="1" t="str">
        <v>Základná škola</v>
      </c>
      <c r="G66" s="1">
        <v>1</v>
      </c>
      <c r="H66" s="1">
        <v>709</v>
      </c>
      <c r="I66" s="1">
        <v>55</v>
      </c>
      <c r="J66" s="33">
        <v>32</v>
      </c>
      <c r="K66" s="1">
        <v>0</v>
      </c>
      <c r="L66" s="1">
        <v>3</v>
      </c>
      <c r="M66" s="1" t="str">
        <v>Bernolákova 18, 4011 Košice-Západ</v>
      </c>
      <c r="N66" s="1" t="str">
        <v>Košická arcidiecéza</v>
      </c>
      <c r="O66" s="1" t="str">
        <v>cirkev, náboženská spoločnosť</v>
      </c>
    </row>
    <row r="67" spans="1:15">
      <c r="A67" s="1">
        <v>100014831</v>
      </c>
      <c r="B67" s="1" t="str">
        <v>Košický</v>
      </c>
      <c r="C67" s="1" t="str">
        <v>Košice II</v>
      </c>
      <c r="D67" s="1" t="str">
        <v>Špeciálna základná škola</v>
      </c>
      <c r="E67" s="1" t="str">
        <v>škola pre deti a žiakov so špeciálnymi výchovno-vzdelávacími potrebami</v>
      </c>
      <c r="F67" s="1" t="str">
        <v>Špeciálna základná škola</v>
      </c>
      <c r="G67" s="1">
        <v>1</v>
      </c>
      <c r="H67" s="1">
        <v>60</v>
      </c>
      <c r="I67" s="1">
        <v>13</v>
      </c>
      <c r="J67" s="33">
        <v>11</v>
      </c>
      <c r="K67" s="1">
        <v>0</v>
      </c>
      <c r="L67" s="1">
        <v>1</v>
      </c>
      <c r="M67" s="1" t="str">
        <v>Inžinierska 24, 4011 Košice-Západ</v>
      </c>
      <c r="N67" s="1" t="str">
        <v>Regionálny úrad školskej správy v Košiciach</v>
      </c>
      <c r="O67" s="1" t="str">
        <v>regionálny úrad školskej správy</v>
      </c>
    </row>
    <row r="68" spans="1:15">
      <c r="A68" s="1">
        <v>100014838</v>
      </c>
      <c r="B68" s="1" t="str">
        <v>Košický</v>
      </c>
      <c r="C68" s="1" t="str">
        <v>Košice II</v>
      </c>
      <c r="D68" s="1" t="str">
        <v>Súkromné gymnázium</v>
      </c>
      <c r="E68" s="1" t="str">
        <v>gymnázium</v>
      </c>
      <c r="F68" s="1" t="str">
        <v>Gymnázium</v>
      </c>
      <c r="G68" s="1">
        <v>1</v>
      </c>
      <c r="H68" s="1">
        <v>194</v>
      </c>
      <c r="I68" s="1">
        <v>12</v>
      </c>
      <c r="J68" s="33">
        <v>11</v>
      </c>
      <c r="K68" s="1">
        <v>0</v>
      </c>
      <c r="L68" s="1">
        <v>1</v>
      </c>
      <c r="M68" s="1" t="str">
        <v>Katkin park 2, 4011 Košice-Západ</v>
      </c>
      <c r="N68" s="1" t="str">
        <v>SGCR s. r. o.</v>
      </c>
      <c r="O68" s="1" t="str">
        <v>súkromník</v>
      </c>
    </row>
    <row r="69" spans="1:15">
      <c r="A69" s="1">
        <v>100014840</v>
      </c>
      <c r="B69" s="1" t="str">
        <v>Košický</v>
      </c>
      <c r="C69" s="1" t="str">
        <v>Košice II</v>
      </c>
      <c r="D69" s="1" t="str">
        <v>Základná škola</v>
      </c>
      <c r="E69" s="1" t="str">
        <v>základná škola</v>
      </c>
      <c r="F69" s="1" t="str">
        <v>Základná škola</v>
      </c>
      <c r="G69" s="1">
        <v>1</v>
      </c>
      <c r="H69" s="1">
        <v>619</v>
      </c>
      <c r="I69" s="1">
        <v>54</v>
      </c>
      <c r="J69" s="33">
        <v>34</v>
      </c>
      <c r="K69" s="1">
        <v>0</v>
      </c>
      <c r="L69" s="1">
        <v>3</v>
      </c>
      <c r="M69" s="1" t="str">
        <v>Kežmarská 28, 4011 Košice-Západ</v>
      </c>
      <c r="N69" s="1" t="str">
        <v>Mesto Košice</v>
      </c>
      <c r="O69" s="1" t="str">
        <v>obec, mesto</v>
      </c>
    </row>
    <row r="70" spans="1:15">
      <c r="A70" s="1">
        <v>100014844</v>
      </c>
      <c r="B70" s="1" t="str">
        <v>Košický</v>
      </c>
      <c r="C70" s="1" t="str">
        <v>Košice II</v>
      </c>
      <c r="D70" s="1" t="str">
        <v>Základná škola</v>
      </c>
      <c r="E70" s="1" t="str">
        <v>základná škola</v>
      </c>
      <c r="F70" s="1" t="str">
        <v>Základná škola</v>
      </c>
      <c r="G70" s="1">
        <v>1</v>
      </c>
      <c r="H70" s="1">
        <v>581</v>
      </c>
      <c r="I70" s="1">
        <v>48</v>
      </c>
      <c r="J70" s="33">
        <v>31</v>
      </c>
      <c r="K70" s="1">
        <v>0</v>
      </c>
      <c r="L70" s="1">
        <v>2</v>
      </c>
      <c r="M70" s="1" t="str">
        <v>Kežmarská 30, 4011 Košice-Západ</v>
      </c>
      <c r="N70" s="1" t="str">
        <v>Mesto Košice</v>
      </c>
      <c r="O70" s="1" t="str">
        <v>obec, mesto</v>
      </c>
    </row>
    <row r="71" spans="1:15">
      <c r="A71" s="1">
        <v>100014863</v>
      </c>
      <c r="B71" s="1" t="str">
        <v>Košický</v>
      </c>
      <c r="C71" s="1" t="str">
        <v>Košice II</v>
      </c>
      <c r="D71" s="1" t="str">
        <v>Súkromná škola umeleckého priemyslu filmová</v>
      </c>
      <c r="E71" s="1" t="str">
        <v>škola umeleckého priemyslu</v>
      </c>
      <c r="F71" s="1" t="str">
        <v>Škola umeleckého priemyslu</v>
      </c>
      <c r="G71" s="1">
        <v>1</v>
      </c>
      <c r="H71" s="1">
        <v>192</v>
      </c>
      <c r="I71" s="1">
        <v>21</v>
      </c>
      <c r="J71" s="33">
        <v>19</v>
      </c>
      <c r="K71" s="1">
        <v>0</v>
      </c>
      <c r="L71" s="1">
        <v>1</v>
      </c>
      <c r="M71" s="1" t="str">
        <v>Petzvalova 2, 4011 Košice-Západ</v>
      </c>
      <c r="N71" s="1" t="str">
        <v>Filmová škola s. r. o.</v>
      </c>
      <c r="O71" s="1" t="str">
        <v>súkromník</v>
      </c>
    </row>
    <row r="72" spans="1:15">
      <c r="A72" s="1">
        <v>100014867</v>
      </c>
      <c r="B72" s="1" t="str">
        <v>Košický</v>
      </c>
      <c r="C72" s="1" t="str">
        <v>Košice II</v>
      </c>
      <c r="D72" s="1" t="str">
        <v>Základná škola</v>
      </c>
      <c r="E72" s="1" t="str">
        <v>základná škola</v>
      </c>
      <c r="F72" s="1" t="str">
        <v>Základná škola</v>
      </c>
      <c r="G72" s="1">
        <v>1</v>
      </c>
      <c r="H72" s="1">
        <v>433</v>
      </c>
      <c r="I72" s="1">
        <v>39</v>
      </c>
      <c r="J72" s="33">
        <v>33</v>
      </c>
      <c r="K72" s="1">
        <v>0</v>
      </c>
      <c r="L72" s="1">
        <v>2</v>
      </c>
      <c r="M72" s="1" t="str">
        <v>Považská 12, 4011 Košice-Západ</v>
      </c>
      <c r="N72" s="1" t="str">
        <v>Mesto Košice</v>
      </c>
      <c r="O72" s="1" t="str">
        <v>obec, mesto</v>
      </c>
    </row>
    <row r="73" spans="1:15">
      <c r="A73" s="1">
        <v>100014879</v>
      </c>
      <c r="B73" s="1" t="str">
        <v>Košický</v>
      </c>
      <c r="C73" s="1" t="str">
        <v>Košice II</v>
      </c>
      <c r="D73" s="1" t="str">
        <v>Súkromná základná škola</v>
      </c>
      <c r="E73" s="1" t="str">
        <v>základná škola</v>
      </c>
      <c r="F73" s="1" t="str">
        <v>Základná škola</v>
      </c>
      <c r="G73" s="1">
        <v>2</v>
      </c>
      <c r="H73" s="1">
        <v>156</v>
      </c>
      <c r="I73" s="1">
        <v>24</v>
      </c>
      <c r="J73" s="33">
        <v>15</v>
      </c>
      <c r="K73" s="1">
        <v>0</v>
      </c>
      <c r="L73" s="1">
        <v>1</v>
      </c>
      <c r="M73" s="1" t="str">
        <v>Trieda SNP 104, 4011 Košice-Západ</v>
      </c>
      <c r="N73" s="1" t="str">
        <v>Mgr. Adriana Pištejová</v>
      </c>
      <c r="O73" s="1" t="str">
        <v>súkromník</v>
      </c>
    </row>
    <row r="74" spans="1:15">
      <c r="A74" s="1">
        <v>100014881</v>
      </c>
      <c r="B74" s="1" t="str">
        <v>Košický</v>
      </c>
      <c r="C74" s="1" t="str">
        <v>Košice II</v>
      </c>
      <c r="D74" s="1" t="str">
        <v>Základná škola</v>
      </c>
      <c r="E74" s="1" t="str">
        <v>základná škola</v>
      </c>
      <c r="F74" s="1" t="str">
        <v>Základná škola</v>
      </c>
      <c r="G74" s="1">
        <v>1</v>
      </c>
      <c r="H74" s="1">
        <v>577</v>
      </c>
      <c r="I74" s="1">
        <v>51</v>
      </c>
      <c r="J74" s="33">
        <v>29</v>
      </c>
      <c r="K74" s="1">
        <v>0</v>
      </c>
      <c r="L74" s="1">
        <v>2</v>
      </c>
      <c r="M74" s="1" t="str">
        <v>Trebišovská 10, 4011 Košice-Západ</v>
      </c>
      <c r="N74" s="1" t="str">
        <v>Mesto Košice</v>
      </c>
      <c r="O74" s="1" t="str">
        <v>obec, mesto</v>
      </c>
    </row>
    <row r="75" spans="1:15">
      <c r="A75" s="1">
        <v>100014886</v>
      </c>
      <c r="B75" s="1" t="str">
        <v>Košický</v>
      </c>
      <c r="C75" s="1" t="str">
        <v>Košice II</v>
      </c>
      <c r="D75" s="1" t="str">
        <v>Gymnázium</v>
      </c>
      <c r="E75" s="1" t="str">
        <v>gymnázium</v>
      </c>
      <c r="F75" s="1" t="str">
        <v>Gymnázium</v>
      </c>
      <c r="G75" s="1">
        <v>1</v>
      </c>
      <c r="H75" s="1">
        <v>559</v>
      </c>
      <c r="I75" s="1">
        <v>47</v>
      </c>
      <c r="J75" s="33">
        <v>31</v>
      </c>
      <c r="K75" s="1">
        <v>0</v>
      </c>
      <c r="L75" s="1">
        <v>2</v>
      </c>
      <c r="M75" s="1" t="str">
        <v>Trebišovská 12, 4011 Košice-Západ</v>
      </c>
      <c r="N75" s="1" t="str">
        <v>Košický samosprávny kraj</v>
      </c>
      <c r="O75" s="1" t="str">
        <v>samosprávny kraj</v>
      </c>
    </row>
    <row r="76" spans="1:15">
      <c r="A76" s="1">
        <v>100014889</v>
      </c>
      <c r="B76" s="1" t="str">
        <v>Košický</v>
      </c>
      <c r="C76" s="1" t="str">
        <v>Košice II</v>
      </c>
      <c r="D76" s="1" t="str">
        <v>Základná škola s materskou školou pri zdravotníckom zariadení</v>
      </c>
      <c r="E76" s="1" t="str">
        <v>škola pre deti a žiakov so špeciálnymi výchovno-vzdelávacími potrebami</v>
      </c>
      <c r="F76" s="1" t="str">
        <v>ZŠ pri zdravotníckom zariadení</v>
      </c>
      <c r="G76" s="1">
        <v>2</v>
      </c>
      <c r="H76" s="1">
        <v>95</v>
      </c>
      <c r="I76" s="1">
        <v>18</v>
      </c>
      <c r="J76" s="33">
        <v>9</v>
      </c>
      <c r="K76" s="1">
        <v>0</v>
      </c>
      <c r="L76" s="1">
        <v>1</v>
      </c>
      <c r="M76" s="1" t="str">
        <v>Trieda SNP 1, 4011 Košice-Západ</v>
      </c>
      <c r="N76" s="1" t="str">
        <v>Regionálny úrad školskej správy v Košiciach</v>
      </c>
      <c r="O76" s="1" t="str">
        <v>regionálny úrad školskej správy</v>
      </c>
    </row>
    <row r="77" spans="1:15">
      <c r="A77" s="1">
        <v>100014891</v>
      </c>
      <c r="B77" s="1" t="str">
        <v>Košický</v>
      </c>
      <c r="C77" s="1" t="str">
        <v>Košice II</v>
      </c>
      <c r="D77" s="1" t="str">
        <v>Stredná športová škola</v>
      </c>
      <c r="E77" s="1" t="str">
        <v>stredná športová škola</v>
      </c>
      <c r="F77" s="1" t="str">
        <v>Stredná športová škola</v>
      </c>
      <c r="G77" s="1">
        <v>1</v>
      </c>
      <c r="H77" s="1">
        <v>384</v>
      </c>
      <c r="I77" s="1">
        <v>58</v>
      </c>
      <c r="J77" s="33">
        <v>36</v>
      </c>
      <c r="K77" s="1">
        <v>1</v>
      </c>
      <c r="L77" s="1">
        <v>2</v>
      </c>
      <c r="M77" s="1" t="str">
        <v>Trieda SNP 104, 4011 Košice-Západ</v>
      </c>
      <c r="N77" s="1" t="str">
        <v>Košický samosprávny kraj</v>
      </c>
      <c r="O77" s="1" t="str">
        <v>samosprávny kraj</v>
      </c>
    </row>
    <row r="78" spans="1:15">
      <c r="A78" s="1">
        <v>100014896</v>
      </c>
      <c r="B78" s="1" t="str">
        <v>Košický</v>
      </c>
      <c r="C78" s="1" t="str">
        <v>Košice II</v>
      </c>
      <c r="D78" s="1" t="str">
        <v>Súkromná základná škola</v>
      </c>
      <c r="E78" s="1" t="str">
        <v>základná škola</v>
      </c>
      <c r="F78" s="1" t="str">
        <v>Základná škola</v>
      </c>
      <c r="G78" s="1">
        <v>1</v>
      </c>
      <c r="H78" s="1">
        <v>133</v>
      </c>
      <c r="I78" s="1">
        <v>16</v>
      </c>
      <c r="J78" s="33">
        <v>11</v>
      </c>
      <c r="K78" s="1">
        <v>0</v>
      </c>
      <c r="L78" s="1">
        <v>1</v>
      </c>
      <c r="M78" s="1" t="str">
        <v>Slobody 1, 4011 Košice-Západ</v>
      </c>
      <c r="N78" s="1" t="str">
        <v>Mgr. Natália Klotzmannová</v>
      </c>
      <c r="O78" s="1" t="str">
        <v>súkromník</v>
      </c>
    </row>
    <row r="79" spans="1:15">
      <c r="A79" s="1">
        <v>100014897</v>
      </c>
      <c r="B79" s="1" t="str">
        <v>Košický</v>
      </c>
      <c r="C79" s="1" t="str">
        <v>Košice II</v>
      </c>
      <c r="D79" s="1" t="str">
        <v>Základná škola</v>
      </c>
      <c r="E79" s="1" t="str">
        <v>základná škola</v>
      </c>
      <c r="F79" s="1" t="str">
        <v>Základná škola</v>
      </c>
      <c r="G79" s="1">
        <v>1</v>
      </c>
      <c r="H79" s="1">
        <v>136</v>
      </c>
      <c r="I79" s="1">
        <v>12</v>
      </c>
      <c r="J79" s="33">
        <v>18</v>
      </c>
      <c r="K79" s="1">
        <v>0</v>
      </c>
      <c r="L79" s="1">
        <v>1</v>
      </c>
      <c r="M79" s="1" t="str">
        <v>Slobody 1, 4011 Košice-Západ</v>
      </c>
      <c r="N79" s="1" t="str">
        <v>Mesto Košice</v>
      </c>
      <c r="O79" s="1" t="str">
        <v>obec, mesto</v>
      </c>
    </row>
    <row r="80" spans="1:15">
      <c r="A80" s="1">
        <v>100014904</v>
      </c>
      <c r="B80" s="1" t="str">
        <v>Košický</v>
      </c>
      <c r="C80" s="1" t="str">
        <v>Košice III</v>
      </c>
      <c r="D80" s="1" t="str">
        <v>Konzervatórium Jozefa Adamoviča</v>
      </c>
      <c r="E80" s="1" t="str">
        <v>konzervatórium</v>
      </c>
      <c r="F80" s="1" t="str">
        <v>Hudobné a dramatické konzervatórium</v>
      </c>
      <c r="G80" s="1">
        <v>1</v>
      </c>
      <c r="H80" s="1">
        <v>345</v>
      </c>
      <c r="I80" s="1">
        <v>91</v>
      </c>
      <c r="J80" s="33">
        <v>58</v>
      </c>
      <c r="K80" s="1">
        <v>0</v>
      </c>
      <c r="L80" s="1">
        <v>2</v>
      </c>
      <c r="M80" s="1" t="str">
        <v>Exnárova 8, 4023 Košice-Dargovských hrdinov</v>
      </c>
      <c r="N80" s="1" t="str">
        <v>Košický samosprávny kraj</v>
      </c>
      <c r="O80" s="1" t="str">
        <v>samosprávny kraj</v>
      </c>
    </row>
    <row r="81" spans="1:15">
      <c r="A81" s="1">
        <v>100014909</v>
      </c>
      <c r="B81" s="1" t="str">
        <v>Košický</v>
      </c>
      <c r="C81" s="1" t="str">
        <v>Košice III</v>
      </c>
      <c r="D81" s="1" t="str">
        <v>Základná škola</v>
      </c>
      <c r="E81" s="1" t="str">
        <v>základná škola</v>
      </c>
      <c r="F81" s="1" t="str">
        <v>Základná škola</v>
      </c>
      <c r="G81" s="1">
        <v>1</v>
      </c>
      <c r="H81" s="1">
        <v>482</v>
      </c>
      <c r="I81" s="1">
        <v>43</v>
      </c>
      <c r="J81" s="33">
        <v>27</v>
      </c>
      <c r="K81" s="1">
        <v>0</v>
      </c>
      <c r="L81" s="1">
        <v>2</v>
      </c>
      <c r="M81" s="1" t="str">
        <v>Fábryho 44, 4022 Košice-Dargovských hrdinov</v>
      </c>
      <c r="N81" s="1" t="str">
        <v>Mesto Košice</v>
      </c>
      <c r="O81" s="1" t="str">
        <v>obec, mesto</v>
      </c>
    </row>
    <row r="82" spans="1:15">
      <c r="A82" s="1">
        <v>100014912</v>
      </c>
      <c r="B82" s="1" t="str">
        <v>Košický</v>
      </c>
      <c r="C82" s="1" t="str">
        <v>Košice III</v>
      </c>
      <c r="D82" s="1" t="str">
        <v>Gymnázium sv. Edity Steinovej</v>
      </c>
      <c r="E82" s="1" t="str">
        <v>gymnázium</v>
      </c>
      <c r="F82" s="1" t="str">
        <v>Gymnázium</v>
      </c>
      <c r="G82" s="1">
        <v>1</v>
      </c>
      <c r="H82" s="1">
        <v>469</v>
      </c>
      <c r="I82" s="1">
        <v>43</v>
      </c>
      <c r="J82" s="33">
        <v>27</v>
      </c>
      <c r="K82" s="1">
        <v>0</v>
      </c>
      <c r="L82" s="1">
        <v>2</v>
      </c>
      <c r="M82" s="1" t="str">
        <v>Charkovská 1, 4022 Košice-Dargovských hrdinov</v>
      </c>
      <c r="N82" s="1" t="str">
        <v>Košická arcidiecéza</v>
      </c>
      <c r="O82" s="1" t="str">
        <v>cirkev, náboženská spoločnosť</v>
      </c>
    </row>
    <row r="83" spans="1:15">
      <c r="A83" s="1">
        <v>100014917</v>
      </c>
      <c r="B83" s="1" t="str">
        <v>Košický</v>
      </c>
      <c r="C83" s="1" t="str">
        <v>Košice IV</v>
      </c>
      <c r="D83" s="1" t="str">
        <v>Súkromná stredná odborná škola pedagogická a sociálna</v>
      </c>
      <c r="E83" s="1" t="str">
        <v>stredná odborná škola</v>
      </c>
      <c r="F83" s="1" t="str">
        <v>Stredná odborná škola</v>
      </c>
      <c r="G83" s="1">
        <v>2</v>
      </c>
      <c r="H83" s="1">
        <v>348</v>
      </c>
      <c r="I83" s="1">
        <v>13</v>
      </c>
      <c r="J83" s="33">
        <v>9</v>
      </c>
      <c r="K83" s="1">
        <v>0</v>
      </c>
      <c r="L83" s="1">
        <v>2</v>
      </c>
      <c r="M83" s="1" t="str">
        <v>Požiarnická 1, 4001 Košice-Juh</v>
      </c>
      <c r="N83" s="1" t="str">
        <v>Kultúrne združenie občanov rómskej národnosti Košického kraja, n.o.</v>
      </c>
      <c r="O83" s="1" t="str">
        <v>súkromník</v>
      </c>
    </row>
    <row r="84" spans="1:15">
      <c r="A84" s="1">
        <v>100014920</v>
      </c>
      <c r="B84" s="1" t="str">
        <v>Košický</v>
      </c>
      <c r="C84" s="1" t="str">
        <v>Košice III</v>
      </c>
      <c r="D84" s="1" t="str">
        <v>Základná škola</v>
      </c>
      <c r="E84" s="1" t="str">
        <v>základná škola</v>
      </c>
      <c r="F84" s="1" t="str">
        <v>Základná škola</v>
      </c>
      <c r="G84" s="1">
        <v>1</v>
      </c>
      <c r="H84" s="1">
        <v>615</v>
      </c>
      <c r="I84" s="1">
        <v>56</v>
      </c>
      <c r="J84" s="33">
        <v>36</v>
      </c>
      <c r="K84" s="1">
        <v>0</v>
      </c>
      <c r="L84" s="1">
        <v>3</v>
      </c>
      <c r="M84" s="1" t="str">
        <v>Krosnianska 2, 4022 Košice-Dargovských hrdinov</v>
      </c>
      <c r="N84" s="1" t="str">
        <v>Mesto Košice</v>
      </c>
      <c r="O84" s="1" t="str">
        <v>obec, mesto</v>
      </c>
    </row>
    <row r="85" spans="1:15">
      <c r="A85" s="1">
        <v>100014923</v>
      </c>
      <c r="B85" s="1" t="str">
        <v>Košický</v>
      </c>
      <c r="C85" s="1" t="str">
        <v>Košice III</v>
      </c>
      <c r="D85" s="1" t="str">
        <v>Základná škola</v>
      </c>
      <c r="E85" s="1" t="str">
        <v>základná škola</v>
      </c>
      <c r="F85" s="1" t="str">
        <v>Základná škola</v>
      </c>
      <c r="G85" s="1">
        <v>1</v>
      </c>
      <c r="H85" s="1">
        <v>526</v>
      </c>
      <c r="I85" s="1">
        <v>51</v>
      </c>
      <c r="J85" s="33">
        <v>37</v>
      </c>
      <c r="K85" s="1">
        <v>0</v>
      </c>
      <c r="L85" s="1">
        <v>2</v>
      </c>
      <c r="M85" s="1" t="str">
        <v>Krosnianska 4, 4022 Košice-Dargovských hrdinov</v>
      </c>
      <c r="N85" s="1" t="str">
        <v>Mesto Košice</v>
      </c>
      <c r="O85" s="1" t="str">
        <v>obec, mesto</v>
      </c>
    </row>
    <row r="86" spans="1:15">
      <c r="A86" s="1">
        <v>100014932</v>
      </c>
      <c r="B86" s="1" t="str">
        <v>Košický</v>
      </c>
      <c r="C86" s="1" t="str">
        <v>Košice III</v>
      </c>
      <c r="D86" s="1" t="str">
        <v>Základná škola Ľudovíta Fullu</v>
      </c>
      <c r="E86" s="1" t="str">
        <v>základná škola</v>
      </c>
      <c r="F86" s="1" t="str">
        <v>Základná škola</v>
      </c>
      <c r="G86" s="1">
        <v>1</v>
      </c>
      <c r="H86" s="1">
        <v>566</v>
      </c>
      <c r="I86" s="1">
        <v>49</v>
      </c>
      <c r="J86" s="33">
        <v>37</v>
      </c>
      <c r="K86" s="1">
        <v>1</v>
      </c>
      <c r="L86" s="1">
        <v>2</v>
      </c>
      <c r="M86" s="1" t="str">
        <v>Maurerova 21, 4022 Košice-Dargovských hrdinov</v>
      </c>
      <c r="N86" s="1" t="str">
        <v>Mesto Košice</v>
      </c>
      <c r="O86" s="1" t="str">
        <v>obec, mesto</v>
      </c>
    </row>
    <row r="87" spans="1:15">
      <c r="A87" s="1">
        <v>100014938</v>
      </c>
      <c r="B87" s="1" t="str">
        <v>Košický</v>
      </c>
      <c r="C87" s="1" t="str">
        <v>Košice III</v>
      </c>
      <c r="D87" s="1" t="str">
        <v>Základná škola</v>
      </c>
      <c r="E87" s="1" t="str">
        <v>základná škola</v>
      </c>
      <c r="F87" s="1" t="str">
        <v>Základná škola</v>
      </c>
      <c r="G87" s="1">
        <v>1</v>
      </c>
      <c r="H87" s="1">
        <v>280</v>
      </c>
      <c r="I87" s="1">
        <v>28</v>
      </c>
      <c r="J87" s="33">
        <v>25</v>
      </c>
      <c r="K87" s="1">
        <v>0</v>
      </c>
      <c r="L87" s="1">
        <v>1</v>
      </c>
      <c r="M87" s="1" t="str">
        <v>Postupimská 37, 4022 Košice-Dargovských hrdinov</v>
      </c>
      <c r="N87" s="1" t="str">
        <v>Mesto Košice</v>
      </c>
      <c r="O87" s="1" t="str">
        <v>obec, mesto</v>
      </c>
    </row>
    <row r="88" spans="1:15">
      <c r="A88" s="1">
        <v>100014940</v>
      </c>
      <c r="B88" s="1" t="str">
        <v>Košický</v>
      </c>
      <c r="C88" s="1" t="str">
        <v>Košice III</v>
      </c>
      <c r="D88" s="1" t="str">
        <v>Súkromná stredná odborná škola ekonomicko-technická</v>
      </c>
      <c r="E88" s="1" t="str">
        <v>stredná odborná škola</v>
      </c>
      <c r="F88" s="1" t="str">
        <v>Stredná odborná škola</v>
      </c>
      <c r="G88" s="1">
        <v>1</v>
      </c>
      <c r="H88" s="1">
        <v>285</v>
      </c>
      <c r="I88" s="1">
        <v>26</v>
      </c>
      <c r="J88" s="33">
        <v>23</v>
      </c>
      <c r="K88" s="1">
        <v>0</v>
      </c>
      <c r="L88" s="1">
        <v>1</v>
      </c>
      <c r="M88" s="1" t="str">
        <v>Postupimská 37, 4022 Košice-Dargovských hrdinov</v>
      </c>
      <c r="N88" s="1" t="str">
        <v>JUVENTUS SLOVAKIA, s.r.o.</v>
      </c>
      <c r="O88" s="1" t="str">
        <v>súkromník</v>
      </c>
    </row>
    <row r="89" spans="1:15">
      <c r="A89" s="1">
        <v>100014955</v>
      </c>
      <c r="B89" s="1" t="str">
        <v>Košický</v>
      </c>
      <c r="C89" s="1" t="str">
        <v>Košice IV</v>
      </c>
      <c r="D89" s="1" t="str">
        <v>Základná škola</v>
      </c>
      <c r="E89" s="1" t="str">
        <v>základná škola</v>
      </c>
      <c r="F89" s="1" t="str">
        <v>Základná škola</v>
      </c>
      <c r="G89" s="1">
        <v>1</v>
      </c>
      <c r="H89" s="1">
        <v>316</v>
      </c>
      <c r="I89" s="1">
        <v>28</v>
      </c>
      <c r="J89" s="33">
        <v>18</v>
      </c>
      <c r="K89" s="1">
        <v>0</v>
      </c>
      <c r="L89" s="1">
        <v>2</v>
      </c>
      <c r="M89" s="1" t="str">
        <v>Abovská 36, 4017 Košice-Barca</v>
      </c>
      <c r="N89" s="1" t="str">
        <v>Mesto Košice</v>
      </c>
      <c r="O89" s="1" t="str">
        <v>obec, mesto</v>
      </c>
    </row>
    <row r="90" spans="1:15">
      <c r="A90" s="1">
        <v>100014960</v>
      </c>
      <c r="B90" s="1" t="str">
        <v>Košický</v>
      </c>
      <c r="C90" s="1" t="str">
        <v>Košice IV</v>
      </c>
      <c r="D90" s="1" t="str">
        <v>Stredná odborná škola veterinárna</v>
      </c>
      <c r="E90" s="1" t="str">
        <v>stredná odborná škola</v>
      </c>
      <c r="F90" s="1" t="str">
        <v>Stredná odborná škola</v>
      </c>
      <c r="G90" s="1">
        <v>1</v>
      </c>
      <c r="H90" s="1">
        <v>312</v>
      </c>
      <c r="I90" s="1">
        <v>28</v>
      </c>
      <c r="J90" s="33">
        <v>20</v>
      </c>
      <c r="K90" s="1">
        <v>0</v>
      </c>
      <c r="L90" s="1">
        <v>2</v>
      </c>
      <c r="M90" s="1" t="str">
        <v>Námestie mladých poľnohospodárov 2, 4017 Košice-Barca</v>
      </c>
      <c r="N90" s="1" t="str">
        <v>Košický samosprávny kraj</v>
      </c>
      <c r="O90" s="1" t="str">
        <v>samosprávny kraj</v>
      </c>
    </row>
    <row r="91" spans="1:15">
      <c r="A91" s="1">
        <v>100014962</v>
      </c>
      <c r="B91" s="1" t="str">
        <v>Košický</v>
      </c>
      <c r="C91" s="1" t="str">
        <v>Košice IV</v>
      </c>
      <c r="D91" s="1" t="str">
        <v>Liečebno - výchovné sanatórium</v>
      </c>
      <c r="E91" s="1" t="str">
        <v>špeciálne výchovné zariadenie</v>
      </c>
      <c r="F91" s="1" t="str">
        <v>Liečebno-výchovné sanatórium</v>
      </c>
      <c r="G91" s="1">
        <v>2</v>
      </c>
      <c r="H91" s="1">
        <v>39</v>
      </c>
      <c r="I91" s="1">
        <v>26</v>
      </c>
      <c r="J91" s="33">
        <v>13</v>
      </c>
      <c r="K91" s="1">
        <v>0</v>
      </c>
      <c r="L91" s="1">
        <v>1</v>
      </c>
      <c r="M91" s="1" t="str">
        <v>Tešedíkova 3, 4017 Košice-Barca</v>
      </c>
      <c r="N91" s="1" t="str">
        <v>Regionálny úrad školskej správy v Košiciach</v>
      </c>
      <c r="O91" s="1" t="str">
        <v>regionálny úrad školskej správy</v>
      </c>
    </row>
    <row r="92" spans="1:15">
      <c r="A92" s="1">
        <v>100014964</v>
      </c>
      <c r="B92" s="1" t="str">
        <v>Košický</v>
      </c>
      <c r="C92" s="1" t="str">
        <v>Košice IV</v>
      </c>
      <c r="D92" s="1" t="str">
        <v>Gymnázium</v>
      </c>
      <c r="E92" s="1" t="str">
        <v>gymnázium</v>
      </c>
      <c r="F92" s="1" t="str">
        <v>Gymnázium</v>
      </c>
      <c r="G92" s="1">
        <v>1</v>
      </c>
      <c r="H92" s="1">
        <v>429</v>
      </c>
      <c r="I92" s="1">
        <v>37</v>
      </c>
      <c r="J92" s="33">
        <v>35</v>
      </c>
      <c r="K92" s="1">
        <v>0</v>
      </c>
      <c r="L92" s="1">
        <v>2</v>
      </c>
      <c r="M92" s="1" t="str">
        <v>Alejová 1, 4149 Košice-Juh</v>
      </c>
      <c r="N92" s="1" t="str">
        <v>Košický samosprávny kraj</v>
      </c>
      <c r="O92" s="1" t="str">
        <v>samosprávny kraj</v>
      </c>
    </row>
    <row r="93" spans="1:15">
      <c r="A93" s="1">
        <v>100014969</v>
      </c>
      <c r="B93" s="1" t="str">
        <v>Košický</v>
      </c>
      <c r="C93" s="1" t="str">
        <v>Košice IV</v>
      </c>
      <c r="D93" s="1" t="str">
        <v>Stredná odborná škola beauty služieb</v>
      </c>
      <c r="E93" s="1" t="str">
        <v>stredná odborná škola</v>
      </c>
      <c r="F93" s="1" t="str">
        <v>Stredná odborná škola</v>
      </c>
      <c r="G93" s="1">
        <v>1</v>
      </c>
      <c r="H93" s="1">
        <v>274</v>
      </c>
      <c r="I93" s="1">
        <v>30</v>
      </c>
      <c r="J93" s="33">
        <v>27</v>
      </c>
      <c r="K93" s="1">
        <v>1</v>
      </c>
      <c r="L93" s="1">
        <v>1</v>
      </c>
      <c r="M93" s="1" t="str">
        <v>Gemerská 1, 4011 Košice-Juh</v>
      </c>
      <c r="N93" s="1" t="str">
        <v>Košický samosprávny kraj</v>
      </c>
      <c r="O93" s="1" t="str">
        <v>samosprávny kraj</v>
      </c>
    </row>
    <row r="94" spans="1:15">
      <c r="A94" s="1">
        <v>100014971</v>
      </c>
      <c r="B94" s="1" t="str">
        <v>Košický</v>
      </c>
      <c r="C94" s="1" t="str">
        <v>Košice IV</v>
      </c>
      <c r="D94" s="1" t="str">
        <v>Základná škola</v>
      </c>
      <c r="E94" s="1" t="str">
        <v>základná škola</v>
      </c>
      <c r="F94" s="1" t="str">
        <v>Základná škola</v>
      </c>
      <c r="G94" s="1">
        <v>1</v>
      </c>
      <c r="H94" s="1">
        <v>372</v>
      </c>
      <c r="I94" s="1">
        <v>45</v>
      </c>
      <c r="J94" s="33">
        <v>30</v>
      </c>
      <c r="K94" s="1">
        <v>0</v>
      </c>
      <c r="L94" s="1">
        <v>2</v>
      </c>
      <c r="M94" s="1" t="str">
        <v>Gemerská 2, 4001 Košice-Juh</v>
      </c>
      <c r="N94" s="1" t="str">
        <v>Mesto Košice</v>
      </c>
      <c r="O94" s="1" t="str">
        <v>obec, mesto</v>
      </c>
    </row>
    <row r="95" spans="1:15">
      <c r="A95" s="1">
        <v>100014975</v>
      </c>
      <c r="B95" s="1" t="str">
        <v>Košický</v>
      </c>
      <c r="C95" s="1" t="str">
        <v>Košice IV</v>
      </c>
      <c r="D95" s="1" t="str">
        <v>Hotelová akadémia</v>
      </c>
      <c r="E95" s="1" t="str">
        <v>stredná odborná škola</v>
      </c>
      <c r="F95" s="1" t="str">
        <v>Hotelová akadémia</v>
      </c>
      <c r="G95" s="1">
        <v>1</v>
      </c>
      <c r="H95" s="1">
        <v>371</v>
      </c>
      <c r="I95" s="1">
        <v>44</v>
      </c>
      <c r="J95" s="33">
        <v>36</v>
      </c>
      <c r="K95" s="1">
        <v>0</v>
      </c>
      <c r="L95" s="1">
        <v>2</v>
      </c>
      <c r="M95" s="1" t="str">
        <v>Južná trieda 10, 4001 Košice-Juh</v>
      </c>
      <c r="N95" s="1" t="str">
        <v>Košický samosprávny kraj</v>
      </c>
      <c r="O95" s="1" t="str">
        <v>samosprávny kraj</v>
      </c>
    </row>
    <row r="96" spans="1:15">
      <c r="A96" s="1">
        <v>100014976</v>
      </c>
      <c r="B96" s="1" t="str">
        <v>Košický</v>
      </c>
      <c r="C96" s="1" t="str">
        <v>Košice IV</v>
      </c>
      <c r="D96" s="1" t="str">
        <v>Stredná odborná škola pedagogická sv. Cyrila a Metoda</v>
      </c>
      <c r="E96" s="1" t="str">
        <v>stredná odborná škola</v>
      </c>
      <c r="F96" s="1" t="str">
        <v>Stredná odborná škola</v>
      </c>
      <c r="G96" s="1">
        <v>1</v>
      </c>
      <c r="H96" s="1">
        <v>232</v>
      </c>
      <c r="I96" s="1">
        <v>18</v>
      </c>
      <c r="J96" s="33">
        <v>16</v>
      </c>
      <c r="K96" s="1">
        <v>0</v>
      </c>
      <c r="L96" s="1">
        <v>1</v>
      </c>
      <c r="M96" s="1" t="str">
        <v>Južná trieda 48, 4001 Košice-Juh</v>
      </c>
      <c r="N96" s="1" t="str">
        <v>Gréckokatolícka eparchia Košice</v>
      </c>
      <c r="O96" s="1" t="str">
        <v>cirkev, náboženská spoločnosť</v>
      </c>
    </row>
    <row r="97" spans="1:15">
      <c r="A97" s="1">
        <v>100014977</v>
      </c>
      <c r="B97" s="1" t="str">
        <v>Košický</v>
      </c>
      <c r="C97" s="1" t="str">
        <v>Košice IV</v>
      </c>
      <c r="D97" s="1" t="str">
        <v>Súkromná stredná odborná škola PAMIKO</v>
      </c>
      <c r="E97" s="1" t="str">
        <v>stredná odborná škola</v>
      </c>
      <c r="F97" s="1" t="str">
        <v>Stredná odborná škola</v>
      </c>
      <c r="G97" s="1">
        <v>1</v>
      </c>
      <c r="H97" s="1">
        <v>90</v>
      </c>
      <c r="I97" s="1">
        <v>4</v>
      </c>
      <c r="J97" s="33">
        <v>5</v>
      </c>
      <c r="K97" s="1">
        <v>0</v>
      </c>
      <c r="L97" s="1">
        <v>1</v>
      </c>
      <c r="M97" s="1" t="str">
        <v>Kukučínova 23, 4001 Košice-Juh</v>
      </c>
      <c r="N97" s="1" t="str">
        <v>PAMIKO, s.r.o. Košice</v>
      </c>
      <c r="O97" s="1" t="str">
        <v>súkromník</v>
      </c>
    </row>
    <row r="98" spans="1:15">
      <c r="A98" s="1">
        <v>100014978</v>
      </c>
      <c r="B98" s="1" t="str">
        <v>Košický</v>
      </c>
      <c r="C98" s="1" t="str">
        <v>Košice IV</v>
      </c>
      <c r="D98" s="1" t="str">
        <v>Stredná odborná škola poľnohospodárstva a služieb na vidieku</v>
      </c>
      <c r="E98" s="1" t="str">
        <v>stredná odborná škola</v>
      </c>
      <c r="F98" s="1" t="str">
        <v>Stredná odborná škola</v>
      </c>
      <c r="G98" s="1">
        <v>4</v>
      </c>
      <c r="H98" s="1">
        <v>357</v>
      </c>
      <c r="I98" s="1">
        <v>30</v>
      </c>
      <c r="J98" s="33">
        <v>16</v>
      </c>
      <c r="K98" s="1">
        <v>0</v>
      </c>
      <c r="L98" s="1">
        <v>2</v>
      </c>
      <c r="M98" s="1" t="str">
        <v>Kukučínova 23, 4001 Košice-Juh</v>
      </c>
      <c r="N98" s="1" t="str">
        <v>Košický samosprávny kraj</v>
      </c>
      <c r="O98" s="1" t="str">
        <v>samosprávny kraj</v>
      </c>
    </row>
    <row r="99" spans="1:15">
      <c r="A99" s="1">
        <v>100014979</v>
      </c>
      <c r="B99" s="1" t="str">
        <v>Košický</v>
      </c>
      <c r="C99" s="1" t="str">
        <v>Košice IV</v>
      </c>
      <c r="D99" s="1" t="str">
        <v>Stredná odborná škola technická</v>
      </c>
      <c r="E99" s="1" t="str">
        <v>stredná odborná škola</v>
      </c>
      <c r="F99" s="1" t="str">
        <v>Stredná odborná škola</v>
      </c>
      <c r="G99" s="1">
        <v>13</v>
      </c>
      <c r="H99" s="1">
        <v>826</v>
      </c>
      <c r="I99" s="1">
        <v>80</v>
      </c>
      <c r="J99" s="33">
        <v>75</v>
      </c>
      <c r="K99" s="1">
        <v>0</v>
      </c>
      <c r="L99" s="1">
        <v>3</v>
      </c>
      <c r="M99" s="1" t="str">
        <v>Kukučínova 23, 4001 Košice-Juh</v>
      </c>
      <c r="N99" s="1" t="str">
        <v>Košický samosprávny kraj</v>
      </c>
      <c r="O99" s="1" t="str">
        <v>samosprávny kraj</v>
      </c>
    </row>
    <row r="100" spans="1:15">
      <c r="A100" s="1">
        <v>100014982</v>
      </c>
      <c r="B100" s="1" t="str">
        <v>Košický</v>
      </c>
      <c r="C100" s="1" t="str">
        <v>Košice IV</v>
      </c>
      <c r="D100" s="1" t="str">
        <v>Stredná zdravotnícka škola</v>
      </c>
      <c r="E100" s="1" t="str">
        <v>stredná odborná škola</v>
      </c>
      <c r="F100" s="1" t="str">
        <v>Stredná zdravotnícka škola</v>
      </c>
      <c r="G100" s="1">
        <v>1</v>
      </c>
      <c r="H100" s="1">
        <v>544</v>
      </c>
      <c r="I100" s="1">
        <v>46</v>
      </c>
      <c r="J100" s="33">
        <v>18</v>
      </c>
      <c r="K100" s="1">
        <v>0</v>
      </c>
      <c r="L100" s="1">
        <v>2</v>
      </c>
      <c r="M100" s="1" t="str">
        <v>Kukučínova 40, 4137 Košice-Juh</v>
      </c>
      <c r="N100" s="1" t="str">
        <v>Košický samosprávny kraj</v>
      </c>
      <c r="O100" s="1" t="str">
        <v>samosprávny kraj</v>
      </c>
    </row>
    <row r="101" spans="1:15">
      <c r="A101" s="1">
        <v>100014986</v>
      </c>
      <c r="B101" s="1" t="str">
        <v>Košický</v>
      </c>
      <c r="C101" s="1" t="str">
        <v>Košice IV</v>
      </c>
      <c r="D101" s="1" t="str">
        <v>Stredná odborná škola automobilová</v>
      </c>
      <c r="E101" s="1" t="str">
        <v>stredná odborná škola</v>
      </c>
      <c r="F101" s="1" t="str">
        <v>Stredná odborná škola</v>
      </c>
      <c r="G101" s="1">
        <v>1</v>
      </c>
      <c r="H101" s="1">
        <v>388</v>
      </c>
      <c r="I101" s="1">
        <v>39</v>
      </c>
      <c r="J101" s="33">
        <v>30</v>
      </c>
      <c r="K101" s="1">
        <v>0</v>
      </c>
      <c r="L101" s="1">
        <v>2</v>
      </c>
      <c r="M101" s="1" t="str">
        <v>Moldavská cesta 2, 4199 Košice-Juh</v>
      </c>
      <c r="N101" s="1" t="str">
        <v>Košický samosprávny kraj</v>
      </c>
      <c r="O101" s="1" t="str">
        <v>samosprávny kraj</v>
      </c>
    </row>
    <row r="102" spans="1:15">
      <c r="A102" s="1">
        <v>100014987</v>
      </c>
      <c r="B102" s="1" t="str">
        <v>Košický</v>
      </c>
      <c r="C102" s="1" t="str">
        <v>Košice IV</v>
      </c>
      <c r="D102" s="1" t="str">
        <v>Stredná odborná škola informačných technológií</v>
      </c>
      <c r="E102" s="1" t="str">
        <v>stredná odborná škola</v>
      </c>
      <c r="F102" s="1" t="str">
        <v>Stredná odborná škola</v>
      </c>
      <c r="G102" s="1">
        <v>1</v>
      </c>
      <c r="H102" s="1">
        <v>714</v>
      </c>
      <c r="I102" s="1">
        <v>72</v>
      </c>
      <c r="J102" s="33">
        <v>56</v>
      </c>
      <c r="K102" s="1">
        <v>0</v>
      </c>
      <c r="L102" s="1">
        <v>3</v>
      </c>
      <c r="M102" s="1" t="str">
        <v>Ostrovského 1, 4001 Košice-Juh</v>
      </c>
      <c r="N102" s="1" t="str">
        <v>Košický samosprávny kraj</v>
      </c>
      <c r="O102" s="1" t="str">
        <v>samosprávny kraj</v>
      </c>
    </row>
    <row r="103" spans="1:15">
      <c r="A103" s="1">
        <v>100014996</v>
      </c>
      <c r="B103" s="1" t="str">
        <v>Košický</v>
      </c>
      <c r="C103" s="1" t="str">
        <v>Košice IV</v>
      </c>
      <c r="D103" s="1" t="str">
        <v>Súkromné hudobné a dramatické konzervatórium</v>
      </c>
      <c r="E103" s="1" t="str">
        <v>konzervatórium</v>
      </c>
      <c r="F103" s="1" t="str">
        <v>Hudobné a dramatické konzervatórium</v>
      </c>
      <c r="G103" s="1">
        <v>1</v>
      </c>
      <c r="H103" s="1">
        <v>181</v>
      </c>
      <c r="I103" s="1">
        <v>34</v>
      </c>
      <c r="J103" s="33">
        <v>18</v>
      </c>
      <c r="K103" s="1">
        <v>0</v>
      </c>
      <c r="L103" s="1">
        <v>1</v>
      </c>
      <c r="M103" s="1" t="str">
        <v>Požiarnická 1, 4001 Košice-Juh</v>
      </c>
      <c r="N103" s="1" t="str">
        <v>Kultúrne združenie občanov rómskej národnosti Košického kraja, n.o.</v>
      </c>
      <c r="O103" s="1" t="str">
        <v>súkromník</v>
      </c>
    </row>
    <row r="104" spans="1:15">
      <c r="A104" s="1">
        <v>100014999</v>
      </c>
      <c r="B104" s="1" t="str">
        <v>Košický</v>
      </c>
      <c r="C104" s="1" t="str">
        <v>Košice IV</v>
      </c>
      <c r="D104" s="1" t="str">
        <v>Základná škola</v>
      </c>
      <c r="E104" s="1" t="str">
        <v>základná škola</v>
      </c>
      <c r="F104" s="1" t="str">
        <v>Základná škola</v>
      </c>
      <c r="G104" s="1">
        <v>1</v>
      </c>
      <c r="H104" s="1">
        <v>641</v>
      </c>
      <c r="I104" s="1">
        <v>54</v>
      </c>
      <c r="J104" s="33">
        <v>34</v>
      </c>
      <c r="K104" s="1">
        <v>0</v>
      </c>
      <c r="L104" s="1">
        <v>3</v>
      </c>
      <c r="M104" s="1" t="str">
        <v>Požiarnická 3, 4001 Košice-Juh</v>
      </c>
      <c r="N104" s="1" t="str">
        <v>Mesto Košice</v>
      </c>
      <c r="O104" s="1" t="str">
        <v>obec, mesto</v>
      </c>
    </row>
    <row r="105" spans="1:15">
      <c r="A105" s="1">
        <v>100015005</v>
      </c>
      <c r="B105" s="1" t="str">
        <v>Košický</v>
      </c>
      <c r="C105" s="1" t="str">
        <v>Košice IV</v>
      </c>
      <c r="D105" s="1" t="str">
        <v>Základná škola</v>
      </c>
      <c r="E105" s="1" t="str">
        <v>základná škola</v>
      </c>
      <c r="F105" s="1" t="str">
        <v>Základná škola</v>
      </c>
      <c r="G105" s="1">
        <v>1</v>
      </c>
      <c r="H105" s="1">
        <v>782</v>
      </c>
      <c r="I105" s="1">
        <v>68</v>
      </c>
      <c r="J105" s="33">
        <v>37</v>
      </c>
      <c r="K105" s="1">
        <v>0</v>
      </c>
      <c r="L105" s="1">
        <v>3</v>
      </c>
      <c r="M105" s="1" t="str">
        <v>Staničná 13, 4001 Košice-Juh</v>
      </c>
      <c r="N105" s="1" t="str">
        <v>Mesto Košice</v>
      </c>
      <c r="O105" s="1" t="str">
        <v>obec, mesto</v>
      </c>
    </row>
    <row r="106" spans="1:15">
      <c r="A106" s="1">
        <v>100015014</v>
      </c>
      <c r="B106" s="1" t="str">
        <v>Košický</v>
      </c>
      <c r="C106" s="1" t="str">
        <v>Košice IV</v>
      </c>
      <c r="D106" s="1" t="str">
        <v>Základná škola</v>
      </c>
      <c r="E106" s="1" t="str">
        <v>základná škola</v>
      </c>
      <c r="F106" s="1" t="str">
        <v>Základná škola</v>
      </c>
      <c r="G106" s="1">
        <v>1</v>
      </c>
      <c r="H106" s="1">
        <v>373</v>
      </c>
      <c r="I106" s="1">
        <v>36</v>
      </c>
      <c r="J106" s="33">
        <v>26</v>
      </c>
      <c r="K106" s="1">
        <v>0</v>
      </c>
      <c r="L106" s="1">
        <v>2</v>
      </c>
      <c r="M106" s="1" t="str">
        <v>Užhorodská 39, 4011 Košice-Juh</v>
      </c>
      <c r="N106" s="1" t="str">
        <v>Mesto Košice</v>
      </c>
      <c r="O106" s="1" t="str">
        <v>obec, mesto</v>
      </c>
    </row>
    <row r="107" spans="1:15">
      <c r="A107" s="1">
        <v>100015015</v>
      </c>
      <c r="B107" s="1" t="str">
        <v>Košický</v>
      </c>
      <c r="C107" s="1" t="str">
        <v>Košice IV</v>
      </c>
      <c r="D107" s="1" t="str">
        <v>Súkromná stredná športová škola</v>
      </c>
      <c r="E107" s="1" t="str">
        <v>stredná športová škola</v>
      </c>
      <c r="F107" s="1" t="str">
        <v>Stredná športová škola</v>
      </c>
      <c r="G107" s="1">
        <v>1</v>
      </c>
      <c r="H107" s="1">
        <v>128</v>
      </c>
      <c r="I107" s="1">
        <v>18</v>
      </c>
      <c r="J107" s="33">
        <v>8</v>
      </c>
      <c r="K107" s="1">
        <v>0</v>
      </c>
      <c r="L107" s="1">
        <v>1</v>
      </c>
      <c r="M107" s="1" t="str">
        <v>Užhorodská 39, 4011 Košice-Juh</v>
      </c>
      <c r="N107" s="1" t="str">
        <v>SŠG, s.r.o.</v>
      </c>
      <c r="O107" s="1" t="str">
        <v>súkromník</v>
      </c>
    </row>
    <row r="108" spans="1:15">
      <c r="A108" s="1">
        <v>100015026</v>
      </c>
      <c r="B108" s="1" t="str">
        <v>Košický</v>
      </c>
      <c r="C108" s="1" t="str">
        <v>Košice IV</v>
      </c>
      <c r="D108" s="1" t="str">
        <v>Základná škola s materskou školou sv. Marka Križina</v>
      </c>
      <c r="E108" s="1" t="str">
        <v>základná škola</v>
      </c>
      <c r="F108" s="1" t="str">
        <v>Základná škola</v>
      </c>
      <c r="G108" s="1">
        <v>1</v>
      </c>
      <c r="H108" s="1">
        <v>278</v>
      </c>
      <c r="I108" s="1">
        <v>31</v>
      </c>
      <c r="J108" s="33">
        <v>19</v>
      </c>
      <c r="K108" s="1">
        <v>0</v>
      </c>
      <c r="L108" s="1">
        <v>1</v>
      </c>
      <c r="M108" s="1" t="str">
        <v>Rehoľná 2, 4018 Košice-Krásna</v>
      </c>
      <c r="N108" s="1" t="str">
        <v>Košická arcidiecéza</v>
      </c>
      <c r="O108" s="1" t="str">
        <v>cirkev, náboženská spoločnosť</v>
      </c>
    </row>
    <row r="109" spans="1:15">
      <c r="A109" s="1">
        <v>100015034</v>
      </c>
      <c r="B109" s="1" t="str">
        <v>Košický</v>
      </c>
      <c r="C109" s="1" t="str">
        <v>Košice IV</v>
      </c>
      <c r="D109" s="1" t="str">
        <v>Základná škola</v>
      </c>
      <c r="E109" s="1" t="str">
        <v>základná škola</v>
      </c>
      <c r="F109" s="1" t="str">
        <v>Základná škola</v>
      </c>
      <c r="G109" s="1">
        <v>1</v>
      </c>
      <c r="H109" s="1">
        <v>264</v>
      </c>
      <c r="I109" s="1">
        <v>27</v>
      </c>
      <c r="J109" s="33">
        <v>22</v>
      </c>
      <c r="K109" s="1">
        <v>0</v>
      </c>
      <c r="L109" s="1">
        <v>1</v>
      </c>
      <c r="M109" s="1" t="str">
        <v>Bukovecká 17, 4012 Košice-Nad jazerom</v>
      </c>
      <c r="N109" s="1" t="str">
        <v>Mesto Košice</v>
      </c>
      <c r="O109" s="1" t="str">
        <v>obec, mesto</v>
      </c>
    </row>
    <row r="110" spans="1:15">
      <c r="A110" s="1">
        <v>100015035</v>
      </c>
      <c r="B110" s="1" t="str">
        <v>Košický</v>
      </c>
      <c r="C110" s="1" t="str">
        <v>Košice IV</v>
      </c>
      <c r="D110" s="1" t="str">
        <v>Súkromná stredná odborná škola</v>
      </c>
      <c r="E110" s="1" t="str">
        <v>stredná odborná škola</v>
      </c>
      <c r="F110" s="1" t="str">
        <v>Stredná odborná škola</v>
      </c>
      <c r="G110" s="1">
        <v>1</v>
      </c>
      <c r="H110" s="1">
        <v>488</v>
      </c>
      <c r="I110" s="1">
        <v>25</v>
      </c>
      <c r="J110" s="33">
        <v>15</v>
      </c>
      <c r="K110" s="1">
        <v>0</v>
      </c>
      <c r="L110" s="1">
        <v>2</v>
      </c>
      <c r="M110" s="1" t="str">
        <v>Bukovecká 17, 4012 Košice-Nad jazerom</v>
      </c>
      <c r="N110" s="1" t="str">
        <v>Ing. Miroslav Krišťan</v>
      </c>
      <c r="O110" s="1" t="str">
        <v>súkromník</v>
      </c>
    </row>
    <row r="111" spans="1:15">
      <c r="A111" s="1">
        <v>100015038</v>
      </c>
      <c r="B111" s="1" t="str">
        <v>Košický</v>
      </c>
      <c r="C111" s="1" t="str">
        <v>Košice IV</v>
      </c>
      <c r="D111" s="1" t="str">
        <v>Súkromná základná škola</v>
      </c>
      <c r="E111" s="1" t="str">
        <v>základná škola</v>
      </c>
      <c r="F111" s="1" t="str">
        <v>Základná škola</v>
      </c>
      <c r="G111" s="1">
        <v>1</v>
      </c>
      <c r="H111" s="1">
        <v>468</v>
      </c>
      <c r="I111" s="1">
        <v>48</v>
      </c>
      <c r="J111" s="33">
        <v>32</v>
      </c>
      <c r="K111" s="1">
        <v>0</v>
      </c>
      <c r="L111" s="1">
        <v>2</v>
      </c>
      <c r="M111" s="1" t="str">
        <v>Dneperská 1, 4012 Košice-Nad jazerom</v>
      </c>
      <c r="N111" s="1" t="str">
        <v>Dobrá škola, n. o.</v>
      </c>
      <c r="O111" s="1" t="str">
        <v>súkromník</v>
      </c>
    </row>
    <row r="112" spans="1:15">
      <c r="A112" s="1">
        <v>100015039</v>
      </c>
      <c r="B112" s="1" t="str">
        <v>Košický</v>
      </c>
      <c r="C112" s="1" t="str">
        <v>Košice IV</v>
      </c>
      <c r="D112" s="1" t="str">
        <v>Súkromné gymnázium</v>
      </c>
      <c r="E112" s="1" t="str">
        <v>gymnázium</v>
      </c>
      <c r="F112" s="1" t="str">
        <v>Gymnázium</v>
      </c>
      <c r="G112" s="1">
        <v>1</v>
      </c>
      <c r="H112" s="1">
        <v>165</v>
      </c>
      <c r="I112" s="1">
        <v>14</v>
      </c>
      <c r="J112" s="33">
        <v>12</v>
      </c>
      <c r="K112" s="1">
        <v>0</v>
      </c>
      <c r="L112" s="1">
        <v>1</v>
      </c>
      <c r="M112" s="1" t="str">
        <v>Dneperská 1, 4012 Košice-Nad jazerom</v>
      </c>
      <c r="N112" s="1" t="str">
        <v>Dobrá škola, n. o.</v>
      </c>
      <c r="O112" s="1" t="str">
        <v>súkromník</v>
      </c>
    </row>
    <row r="113" spans="1:15">
      <c r="A113" s="1">
        <v>100015040</v>
      </c>
      <c r="B113" s="1" t="str">
        <v>Košický</v>
      </c>
      <c r="C113" s="1" t="str">
        <v>Košice IV</v>
      </c>
      <c r="D113" s="1" t="str">
        <v>Súkromná stredná odborná škola</v>
      </c>
      <c r="E113" s="1" t="str">
        <v>stredná odborná škola</v>
      </c>
      <c r="F113" s="1" t="str">
        <v>Stredná odborná škola</v>
      </c>
      <c r="G113" s="1">
        <v>1</v>
      </c>
      <c r="H113" s="1">
        <v>78</v>
      </c>
      <c r="I113" s="1">
        <v>6</v>
      </c>
      <c r="J113" s="33">
        <v>3</v>
      </c>
      <c r="K113" s="1">
        <v>0</v>
      </c>
      <c r="L113" s="1">
        <v>1</v>
      </c>
      <c r="M113" s="1" t="str">
        <v>Dneperská 1, 4012 Košice-Nad jazerom</v>
      </c>
      <c r="N113" s="1" t="str">
        <v>Dobrá škola, n. o.</v>
      </c>
      <c r="O113" s="1" t="str">
        <v>súkromník</v>
      </c>
    </row>
    <row r="114" spans="1:15">
      <c r="A114" s="1">
        <v>100015045</v>
      </c>
      <c r="B114" s="1" t="str">
        <v>Košický</v>
      </c>
      <c r="C114" s="1" t="str">
        <v>Košice IV</v>
      </c>
      <c r="D114" s="1" t="str">
        <v>Základná škola</v>
      </c>
      <c r="E114" s="1" t="str">
        <v>základná škola</v>
      </c>
      <c r="F114" s="1" t="str">
        <v>Základná škola</v>
      </c>
      <c r="G114" s="1">
        <v>1</v>
      </c>
      <c r="H114" s="1">
        <v>617</v>
      </c>
      <c r="I114" s="1">
        <v>53</v>
      </c>
      <c r="J114" s="33">
        <v>37</v>
      </c>
      <c r="K114" s="1">
        <v>0</v>
      </c>
      <c r="L114" s="1">
        <v>3</v>
      </c>
      <c r="M114" s="1" t="str">
        <v>Družicová 4, 4012 Košice-Nad jazerom</v>
      </c>
      <c r="N114" s="1" t="str">
        <v>Mesto Košice</v>
      </c>
      <c r="O114" s="1" t="str">
        <v>obec, mesto</v>
      </c>
    </row>
    <row r="115" spans="1:15">
      <c r="A115" s="1">
        <v>100015052</v>
      </c>
      <c r="B115" s="1" t="str">
        <v>Košický</v>
      </c>
      <c r="C115" s="1" t="str">
        <v>Košice IV</v>
      </c>
      <c r="D115" s="1" t="str">
        <v>Súkromná základná škola</v>
      </c>
      <c r="E115" s="1" t="str">
        <v>základná škola</v>
      </c>
      <c r="F115" s="1" t="str">
        <v>Základná škola</v>
      </c>
      <c r="G115" s="1">
        <v>1</v>
      </c>
      <c r="H115" s="1">
        <v>172</v>
      </c>
      <c r="I115" s="1">
        <v>18</v>
      </c>
      <c r="J115" s="33">
        <v>11</v>
      </c>
      <c r="K115" s="1">
        <v>0</v>
      </c>
      <c r="L115" s="1">
        <v>1</v>
      </c>
      <c r="M115" s="1" t="str">
        <v>Galaktická 9, 4012 Košice-Nad jazerom</v>
      </c>
      <c r="N115" s="1" t="str">
        <v>"ĎAKUJEM - ""PAĽIKERAV"""</v>
      </c>
      <c r="O115" s="1" t="str">
        <v>súkromník</v>
      </c>
    </row>
    <row r="116" spans="1:15">
      <c r="A116" s="1">
        <v>100015059</v>
      </c>
      <c r="B116" s="1" t="str">
        <v>Košický</v>
      </c>
      <c r="C116" s="1" t="str">
        <v>Košice IV</v>
      </c>
      <c r="D116" s="1" t="str">
        <v>Základná škola Jozefa Urbana</v>
      </c>
      <c r="E116" s="1" t="str">
        <v>základná škola</v>
      </c>
      <c r="F116" s="1" t="str">
        <v>Základná škola</v>
      </c>
      <c r="G116" s="1">
        <v>1</v>
      </c>
      <c r="H116" s="1">
        <v>477</v>
      </c>
      <c r="I116" s="1">
        <v>51</v>
      </c>
      <c r="J116" s="33">
        <v>37</v>
      </c>
      <c r="K116" s="1">
        <v>0</v>
      </c>
      <c r="L116" s="1">
        <v>2</v>
      </c>
      <c r="M116" s="1" t="str">
        <v>Jenisejská 22, 4012 Košice-Nad jazerom</v>
      </c>
      <c r="N116" s="1" t="str">
        <v>Mesto Košice</v>
      </c>
      <c r="O116" s="1" t="str">
        <v>obec, mesto</v>
      </c>
    </row>
    <row r="117" spans="1:15">
      <c r="A117" s="1">
        <v>100015064</v>
      </c>
      <c r="B117" s="1" t="str">
        <v>Košický</v>
      </c>
      <c r="C117" s="1" t="str">
        <v>Košice IV</v>
      </c>
      <c r="D117" s="1" t="str">
        <v>Obchodná akadémia</v>
      </c>
      <c r="E117" s="1" t="str">
        <v>stredná odborná škola</v>
      </c>
      <c r="F117" s="1" t="str">
        <v>Obchodná akadémia</v>
      </c>
      <c r="G117" s="1">
        <v>1</v>
      </c>
      <c r="H117" s="1">
        <v>184</v>
      </c>
      <c r="I117" s="1">
        <v>17</v>
      </c>
      <c r="J117" s="33">
        <v>20</v>
      </c>
      <c r="K117" s="1">
        <v>0</v>
      </c>
      <c r="L117" s="1">
        <v>1</v>
      </c>
      <c r="M117" s="1" t="str">
        <v>Polárna 1, 4012 Košice-Nad jazerom</v>
      </c>
      <c r="N117" s="1" t="str">
        <v>Košický samosprávny kraj</v>
      </c>
      <c r="O117" s="1" t="str">
        <v>samosprávny kraj</v>
      </c>
    </row>
    <row r="118" spans="1:15">
      <c r="A118" s="1">
        <v>100015071</v>
      </c>
      <c r="B118" s="1" t="str">
        <v>Košický</v>
      </c>
      <c r="C118" s="1" t="str">
        <v>Košice IV</v>
      </c>
      <c r="D118" s="1" t="str">
        <v>Gymnázium</v>
      </c>
      <c r="E118" s="1" t="str">
        <v>gymnázium</v>
      </c>
      <c r="F118" s="1" t="str">
        <v>Gymnázium</v>
      </c>
      <c r="G118" s="1">
        <v>1</v>
      </c>
      <c r="H118" s="1">
        <v>447</v>
      </c>
      <c r="I118" s="1">
        <v>36</v>
      </c>
      <c r="J118" s="33">
        <v>28</v>
      </c>
      <c r="K118" s="1">
        <v>0</v>
      </c>
      <c r="L118" s="1">
        <v>2</v>
      </c>
      <c r="M118" s="1" t="str">
        <v>Opatovská cesta 7, 4001 Košice-Vyšné Opátske</v>
      </c>
      <c r="N118" s="1" t="str">
        <v>Košický samosprávny kraj</v>
      </c>
      <c r="O118" s="1" t="str">
        <v>samosprávny kraj</v>
      </c>
    </row>
    <row r="119" spans="1:15">
      <c r="A119" s="1">
        <v>100015083</v>
      </c>
      <c r="B119" s="1" t="str">
        <v>Košický</v>
      </c>
      <c r="C119" s="1" t="str">
        <v>Košice - okolie</v>
      </c>
      <c r="D119" s="1" t="str">
        <v>Základná škola</v>
      </c>
      <c r="E119" s="1" t="str">
        <v>základná škola</v>
      </c>
      <c r="F119" s="1" t="str">
        <v>ZŠ I. stupeň</v>
      </c>
      <c r="G119" s="1">
        <v>1</v>
      </c>
      <c r="H119" s="1">
        <v>36</v>
      </c>
      <c r="I119" s="1">
        <v>4</v>
      </c>
      <c r="J119" s="33">
        <v>3</v>
      </c>
      <c r="K119" s="1">
        <v>0</v>
      </c>
      <c r="L119" s="1">
        <v>1</v>
      </c>
      <c r="M119" s="1" t="str">
        <v>Bačkovík 63, 4445 Bačkovík</v>
      </c>
      <c r="N119" s="1" t="str">
        <v>Obec Bačkovík</v>
      </c>
      <c r="O119" s="1" t="str">
        <v>obec, mesto</v>
      </c>
    </row>
    <row r="120" spans="1:15">
      <c r="A120" s="1">
        <v>100015096</v>
      </c>
      <c r="B120" s="1" t="str">
        <v>Košický</v>
      </c>
      <c r="C120" s="1" t="str">
        <v>Košice - okolie</v>
      </c>
      <c r="D120" s="1" t="str">
        <v>Základná škola s materskou školou</v>
      </c>
      <c r="E120" s="1" t="str">
        <v>základná škola</v>
      </c>
      <c r="F120" s="1" t="str">
        <v>Základná škola</v>
      </c>
      <c r="G120" s="1">
        <v>1</v>
      </c>
      <c r="H120" s="1">
        <v>304</v>
      </c>
      <c r="I120" s="1">
        <v>24</v>
      </c>
      <c r="J120" s="33">
        <v>17</v>
      </c>
      <c r="K120" s="1">
        <v>0</v>
      </c>
      <c r="L120" s="1">
        <v>2</v>
      </c>
      <c r="M120" s="1" t="str">
        <v>Bohdanovce 209, 4416 Bohdanovce</v>
      </c>
      <c r="N120" s="1" t="str">
        <v>Obec Bohdanovce</v>
      </c>
      <c r="O120" s="1" t="str">
        <v>obec, mesto</v>
      </c>
    </row>
    <row r="121" spans="1:15">
      <c r="A121" s="1">
        <v>100015101</v>
      </c>
      <c r="B121" s="1" t="str">
        <v>Košický</v>
      </c>
      <c r="C121" s="1" t="str">
        <v>Košice - okolie</v>
      </c>
      <c r="D121" s="1" t="str">
        <v>Základná škola</v>
      </c>
      <c r="E121" s="1" t="str">
        <v>základná škola</v>
      </c>
      <c r="F121" s="1" t="str">
        <v>ZŠ I. stupeň</v>
      </c>
      <c r="G121" s="1">
        <v>1</v>
      </c>
      <c r="H121" s="1">
        <v>80</v>
      </c>
      <c r="I121" s="1">
        <v>8</v>
      </c>
      <c r="J121" s="33">
        <v>4</v>
      </c>
      <c r="K121" s="1">
        <v>0</v>
      </c>
      <c r="L121" s="1">
        <v>1</v>
      </c>
      <c r="M121" s="1" t="str">
        <v>Boliarov 50, 4447 Boliarov</v>
      </c>
      <c r="N121" s="1" t="str">
        <v>Obec Boliarov</v>
      </c>
      <c r="O121" s="1" t="str">
        <v>obec, mesto</v>
      </c>
    </row>
    <row r="122" spans="1:15">
      <c r="A122" s="1">
        <v>100015104</v>
      </c>
      <c r="B122" s="1" t="str">
        <v>Košický</v>
      </c>
      <c r="C122" s="1" t="str">
        <v>Košice - okolie</v>
      </c>
      <c r="D122" s="1" t="str">
        <v>Základná škola s materskou školou Milana Rastislava Štefánika</v>
      </c>
      <c r="E122" s="1" t="str">
        <v>základná škola</v>
      </c>
      <c r="F122" s="1" t="str">
        <v>Základná škola</v>
      </c>
      <c r="G122" s="1">
        <v>1</v>
      </c>
      <c r="H122" s="1">
        <v>570</v>
      </c>
      <c r="I122" s="1">
        <v>60</v>
      </c>
      <c r="J122" s="33">
        <v>29</v>
      </c>
      <c r="K122" s="1">
        <v>1</v>
      </c>
      <c r="L122" s="1">
        <v>2</v>
      </c>
      <c r="M122" s="1" t="str">
        <v>Budimír 11, 4443 Budimír</v>
      </c>
      <c r="N122" s="1" t="str">
        <v>Obec Budimír</v>
      </c>
      <c r="O122" s="1" t="str">
        <v>obec, mesto</v>
      </c>
    </row>
    <row r="123" spans="1:15">
      <c r="A123" s="1">
        <v>100015111</v>
      </c>
      <c r="B123" s="1" t="str">
        <v>Košický</v>
      </c>
      <c r="C123" s="1" t="str">
        <v>Košice - okolie</v>
      </c>
      <c r="D123" s="1" t="str">
        <v>Základná škola s vyučovacím jazykom maďarským - Alapiskola</v>
      </c>
      <c r="E123" s="1" t="str">
        <v>základná škola</v>
      </c>
      <c r="F123" s="1" t="str">
        <v>Základná škola</v>
      </c>
      <c r="G123" s="1">
        <v>1</v>
      </c>
      <c r="H123" s="1">
        <v>200</v>
      </c>
      <c r="I123" s="1">
        <v>21</v>
      </c>
      <c r="J123" s="33">
        <v>13</v>
      </c>
      <c r="K123" s="1">
        <v>1</v>
      </c>
      <c r="L123" s="1">
        <v>1</v>
      </c>
      <c r="M123" s="1" t="str">
        <v>Buzica 327, 4473 Buzica</v>
      </c>
      <c r="N123" s="1" t="str">
        <v>Obec Buzica</v>
      </c>
      <c r="O123" s="1" t="str">
        <v>obec, mesto</v>
      </c>
    </row>
    <row r="124" spans="1:15">
      <c r="A124" s="1">
        <v>100015115</v>
      </c>
      <c r="B124" s="1" t="str">
        <v>Košický</v>
      </c>
      <c r="C124" s="1" t="str">
        <v>Košice - okolie</v>
      </c>
      <c r="D124" s="1" t="str">
        <v>Základná škola - Alapiskola</v>
      </c>
      <c r="E124" s="1" t="str">
        <v>základná škola</v>
      </c>
      <c r="F124" s="1" t="str">
        <v>ZŠ I. stupeň</v>
      </c>
      <c r="G124" s="1">
        <v>1</v>
      </c>
      <c r="H124" s="1">
        <v>10</v>
      </c>
      <c r="I124" s="1">
        <v>2</v>
      </c>
      <c r="J124" s="33">
        <v>6</v>
      </c>
      <c r="K124" s="1">
        <v>0</v>
      </c>
      <c r="L124" s="1">
        <v>1</v>
      </c>
      <c r="M124" s="1" t="str">
        <v>Cestice 70, 4471 Cestice</v>
      </c>
      <c r="N124" s="1" t="str">
        <v>Obec Cestice</v>
      </c>
      <c r="O124" s="1" t="str">
        <v>obec, mesto</v>
      </c>
    </row>
    <row r="125" spans="1:15">
      <c r="A125" s="1">
        <v>100015119</v>
      </c>
      <c r="B125" s="1" t="str">
        <v>Košický</v>
      </c>
      <c r="C125" s="1" t="str">
        <v>Košice - okolie</v>
      </c>
      <c r="D125" s="1" t="str">
        <v>Základná škola</v>
      </c>
      <c r="E125" s="1" t="str">
        <v>základná škola</v>
      </c>
      <c r="F125" s="1" t="str">
        <v>ZŠ I. stupeň</v>
      </c>
      <c r="G125" s="1">
        <v>1</v>
      </c>
      <c r="H125" s="1">
        <v>60</v>
      </c>
      <c r="I125" s="1">
        <v>5</v>
      </c>
      <c r="J125" s="33">
        <v>3</v>
      </c>
      <c r="K125" s="1">
        <v>0</v>
      </c>
      <c r="L125" s="1">
        <v>1</v>
      </c>
      <c r="M125" s="1" t="str">
        <v>Čakanovce 80, 4445 Čakanovce</v>
      </c>
      <c r="N125" s="1" t="str">
        <v>Obec Čakanovce</v>
      </c>
      <c r="O125" s="1" t="str">
        <v>obec, mesto</v>
      </c>
    </row>
    <row r="126" spans="1:15">
      <c r="A126" s="1">
        <v>100015121</v>
      </c>
      <c r="B126" s="1" t="str">
        <v>Košický</v>
      </c>
      <c r="C126" s="1" t="str">
        <v>Košice - okolie</v>
      </c>
      <c r="D126" s="1" t="str">
        <v>Základná škola</v>
      </c>
      <c r="E126" s="1" t="str">
        <v>základná škola</v>
      </c>
      <c r="F126" s="1" t="str">
        <v>Základná škola</v>
      </c>
      <c r="G126" s="1">
        <v>1</v>
      </c>
      <c r="H126" s="1">
        <v>688</v>
      </c>
      <c r="I126" s="1">
        <v>53</v>
      </c>
      <c r="J126" s="33">
        <v>40</v>
      </c>
      <c r="K126" s="1">
        <v>0</v>
      </c>
      <c r="L126" s="1">
        <v>3</v>
      </c>
      <c r="M126" s="1" t="str">
        <v>Pionierska 33, 4414 Čaňa</v>
      </c>
      <c r="N126" s="1" t="str">
        <v>Obec Čaňa</v>
      </c>
      <c r="O126" s="1" t="str">
        <v>obec, mesto</v>
      </c>
    </row>
    <row r="127" spans="1:15">
      <c r="A127" s="1">
        <v>100015130</v>
      </c>
      <c r="B127" s="1" t="str">
        <v>Košický</v>
      </c>
      <c r="C127" s="1" t="str">
        <v>Košice - okolie</v>
      </c>
      <c r="D127" s="1" t="str">
        <v>Základná škola s materskou školou</v>
      </c>
      <c r="E127" s="1" t="str">
        <v>základná škola</v>
      </c>
      <c r="F127" s="1" t="str">
        <v>Základná škola</v>
      </c>
      <c r="G127" s="1">
        <v>1</v>
      </c>
      <c r="H127" s="1">
        <v>252</v>
      </c>
      <c r="I127" s="1">
        <v>29</v>
      </c>
      <c r="J127" s="33">
        <v>16</v>
      </c>
      <c r="K127" s="1">
        <v>0</v>
      </c>
      <c r="L127" s="1">
        <v>1</v>
      </c>
      <c r="M127" s="1" t="str">
        <v>Školská 7, 4471 Čečejovce</v>
      </c>
      <c r="N127" s="1" t="str">
        <v>Obec Čečejovce</v>
      </c>
      <c r="O127" s="1" t="str">
        <v>obec, mesto</v>
      </c>
    </row>
    <row r="128" spans="1:15">
      <c r="A128" s="1">
        <v>100015136</v>
      </c>
      <c r="B128" s="1" t="str">
        <v>Košický</v>
      </c>
      <c r="C128" s="1" t="str">
        <v>Košice - okolie</v>
      </c>
      <c r="D128" s="1" t="str">
        <v>Základná škola</v>
      </c>
      <c r="E128" s="1" t="str">
        <v>základná škola</v>
      </c>
      <c r="F128" s="1" t="str">
        <v>Základná škola</v>
      </c>
      <c r="G128" s="1">
        <v>3</v>
      </c>
      <c r="H128" s="1">
        <v>260</v>
      </c>
      <c r="I128" s="1">
        <v>23</v>
      </c>
      <c r="J128" s="33">
        <v>28</v>
      </c>
      <c r="K128" s="1">
        <v>0</v>
      </c>
      <c r="L128" s="1">
        <v>1</v>
      </c>
      <c r="M128" s="1" t="str">
        <v>Drienovec 44, 4401 Drienovec</v>
      </c>
      <c r="N128" s="1" t="str">
        <v>Obec Drienovec</v>
      </c>
      <c r="O128" s="1" t="str">
        <v>obec, mesto</v>
      </c>
    </row>
    <row r="129" spans="1:15">
      <c r="A129" s="1">
        <v>100015138</v>
      </c>
      <c r="B129" s="1" t="str">
        <v>Košický</v>
      </c>
      <c r="C129" s="1" t="str">
        <v>Košice - okolie</v>
      </c>
      <c r="D129" s="1" t="str">
        <v>Základná škola</v>
      </c>
      <c r="E129" s="1" t="str">
        <v>základná škola</v>
      </c>
      <c r="F129" s="1" t="str">
        <v>Základná škola</v>
      </c>
      <c r="G129" s="1">
        <v>1</v>
      </c>
      <c r="H129" s="1">
        <v>369</v>
      </c>
      <c r="I129" s="1">
        <v>41</v>
      </c>
      <c r="J129" s="33">
        <v>24</v>
      </c>
      <c r="K129" s="1">
        <v>0</v>
      </c>
      <c r="L129" s="1">
        <v>2</v>
      </c>
      <c r="M129" s="1" t="str">
        <v>Hlavná 5, 4431 Družstevná pri Hornáde</v>
      </c>
      <c r="N129" s="1" t="str">
        <v>Obec Družstevná pri Hornáde</v>
      </c>
      <c r="O129" s="1" t="str">
        <v>obec, mesto</v>
      </c>
    </row>
    <row r="130" spans="1:15">
      <c r="A130" s="1">
        <v>100015147</v>
      </c>
      <c r="B130" s="1" t="str">
        <v>Košický</v>
      </c>
      <c r="C130" s="1" t="str">
        <v>Košice - okolie</v>
      </c>
      <c r="D130" s="1" t="str">
        <v>Základná škola</v>
      </c>
      <c r="E130" s="1" t="str">
        <v>základná škola</v>
      </c>
      <c r="F130" s="1" t="str">
        <v>Základná škola</v>
      </c>
      <c r="G130" s="1">
        <v>1</v>
      </c>
      <c r="H130" s="1">
        <v>182</v>
      </c>
      <c r="I130" s="1">
        <v>19</v>
      </c>
      <c r="J130" s="33">
        <v>16</v>
      </c>
      <c r="K130" s="1">
        <v>0</v>
      </c>
      <c r="L130" s="1">
        <v>1</v>
      </c>
      <c r="M130" s="1" t="str">
        <v>Ďurkov 192, 4419 Ďurkov</v>
      </c>
      <c r="N130" s="1" t="str">
        <v>Obec Ďurkov</v>
      </c>
      <c r="O130" s="1" t="str">
        <v>obec, mesto</v>
      </c>
    </row>
    <row r="131" spans="1:15">
      <c r="A131" s="1">
        <v>100015154</v>
      </c>
      <c r="B131" s="1" t="str">
        <v>Košický</v>
      </c>
      <c r="C131" s="1" t="str">
        <v>Košice - okolie</v>
      </c>
      <c r="D131" s="1" t="str">
        <v>Cirkevná základná škola sv. Štefana - Szent István Egyházi Alapiskola</v>
      </c>
      <c r="E131" s="1" t="str">
        <v>základná škola</v>
      </c>
      <c r="F131" s="1" t="str">
        <v>ZŠ I. stupeň</v>
      </c>
      <c r="G131" s="1">
        <v>1</v>
      </c>
      <c r="H131" s="1">
        <v>18</v>
      </c>
      <c r="I131" s="1">
        <v>4</v>
      </c>
      <c r="J131" s="33">
        <v>3</v>
      </c>
      <c r="K131" s="1">
        <v>0</v>
      </c>
      <c r="L131" s="1">
        <v>1</v>
      </c>
      <c r="M131" s="1" t="str">
        <v>Dvorníky 88, 4402 Dvorníky-Včeláre</v>
      </c>
      <c r="N131" s="1" t="str">
        <v>Rímskokatolícka cirkev Biskupstvo Rožňava</v>
      </c>
      <c r="O131" s="1" t="str">
        <v>cirkev, náboženská spoločnosť</v>
      </c>
    </row>
    <row r="132" spans="1:15">
      <c r="A132" s="1">
        <v>100015160</v>
      </c>
      <c r="B132" s="1" t="str">
        <v>Košický</v>
      </c>
      <c r="C132" s="1" t="str">
        <v>Košice - okolie</v>
      </c>
      <c r="D132" s="1" t="str">
        <v>Základná škola</v>
      </c>
      <c r="E132" s="1" t="str">
        <v>základná škola</v>
      </c>
      <c r="F132" s="1" t="str">
        <v>Základná škola</v>
      </c>
      <c r="G132" s="1">
        <v>1</v>
      </c>
      <c r="H132" s="1">
        <v>283</v>
      </c>
      <c r="I132" s="1">
        <v>25</v>
      </c>
      <c r="J132" s="33">
        <v>24</v>
      </c>
      <c r="K132" s="1">
        <v>2</v>
      </c>
      <c r="L132" s="1">
        <v>1</v>
      </c>
      <c r="M132" s="1" t="str">
        <v>Haniska 290, 4457 Haniska</v>
      </c>
      <c r="N132" s="1" t="str">
        <v>Obec Haniska</v>
      </c>
      <c r="O132" s="1" t="str">
        <v>obec, mesto</v>
      </c>
    </row>
    <row r="133" spans="1:15">
      <c r="A133" s="1">
        <v>100015165</v>
      </c>
      <c r="B133" s="1" t="str">
        <v>Košický</v>
      </c>
      <c r="C133" s="1" t="str">
        <v>Košice - okolie</v>
      </c>
      <c r="D133" s="1" t="str">
        <v>Základná škola</v>
      </c>
      <c r="E133" s="1" t="str">
        <v>základná škola</v>
      </c>
      <c r="F133" s="1" t="str">
        <v>ZŠ I. stupeň</v>
      </c>
      <c r="G133" s="1">
        <v>1</v>
      </c>
      <c r="H133" s="1">
        <v>85</v>
      </c>
      <c r="I133" s="1">
        <v>7</v>
      </c>
      <c r="J133" s="33">
        <v>3</v>
      </c>
      <c r="K133" s="1">
        <v>0</v>
      </c>
      <c r="L133" s="1">
        <v>1</v>
      </c>
      <c r="M133" s="1" t="str">
        <v>Herľany 37, 4446 Herľany</v>
      </c>
      <c r="N133" s="1" t="str">
        <v>Obec Herľany</v>
      </c>
      <c r="O133" s="1" t="str">
        <v>obec, mesto</v>
      </c>
    </row>
    <row r="134" spans="1:15">
      <c r="A134" s="1">
        <v>100015172</v>
      </c>
      <c r="B134" s="1" t="str">
        <v>Košický</v>
      </c>
      <c r="C134" s="1" t="str">
        <v>Košice - okolie</v>
      </c>
      <c r="D134" s="1" t="str">
        <v>Základná škola</v>
      </c>
      <c r="E134" s="1" t="str">
        <v>základná škola</v>
      </c>
      <c r="F134" s="1" t="str">
        <v>ZŠ I. stupeň</v>
      </c>
      <c r="G134" s="1">
        <v>1</v>
      </c>
      <c r="H134" s="1">
        <v>8</v>
      </c>
      <c r="I134" s="1">
        <v>1</v>
      </c>
      <c r="J134" s="33">
        <v>1</v>
      </c>
      <c r="K134" s="1">
        <v>0</v>
      </c>
      <c r="L134" s="1">
        <v>1</v>
      </c>
      <c r="M134" s="1" t="str">
        <v>Chrastné 30, 4444 Chrastné</v>
      </c>
      <c r="N134" s="1" t="str">
        <v>Obec Chrastné</v>
      </c>
      <c r="O134" s="1" t="str">
        <v>obec, mesto</v>
      </c>
    </row>
    <row r="135" spans="1:15">
      <c r="A135" s="1">
        <v>100015174</v>
      </c>
      <c r="B135" s="1" t="str">
        <v>Košický</v>
      </c>
      <c r="C135" s="1" t="str">
        <v>Košice - okolie</v>
      </c>
      <c r="D135" s="1" t="str">
        <v>Základná škola</v>
      </c>
      <c r="E135" s="1" t="str">
        <v>základná škola</v>
      </c>
      <c r="F135" s="1" t="str">
        <v>ZŠ I. stupeň</v>
      </c>
      <c r="G135" s="1">
        <v>1</v>
      </c>
      <c r="H135" s="1">
        <v>9</v>
      </c>
      <c r="I135" s="1">
        <v>1</v>
      </c>
      <c r="J135" s="33">
        <v>1</v>
      </c>
      <c r="K135" s="1">
        <v>0</v>
      </c>
      <c r="L135" s="1">
        <v>1</v>
      </c>
      <c r="M135" s="1" t="str">
        <v>Janík 28, 4405 Janík</v>
      </c>
      <c r="N135" s="1" t="str">
        <v>Obec Janík</v>
      </c>
      <c r="O135" s="1" t="str">
        <v>obec, mesto</v>
      </c>
    </row>
    <row r="136" spans="1:15">
      <c r="A136" s="1">
        <v>100015178</v>
      </c>
      <c r="B136" s="1" t="str">
        <v>Košický</v>
      </c>
      <c r="C136" s="1" t="str">
        <v>Košice - okolie</v>
      </c>
      <c r="D136" s="1" t="str">
        <v>Základná škola</v>
      </c>
      <c r="E136" s="1" t="str">
        <v>základná škola</v>
      </c>
      <c r="F136" s="1" t="str">
        <v>Základná škola</v>
      </c>
      <c r="G136" s="1">
        <v>1</v>
      </c>
      <c r="H136" s="1">
        <v>549</v>
      </c>
      <c r="I136" s="1">
        <v>53</v>
      </c>
      <c r="J136" s="33">
        <v>36</v>
      </c>
      <c r="K136" s="1">
        <v>0</v>
      </c>
      <c r="L136" s="1">
        <v>2</v>
      </c>
      <c r="M136" s="1" t="str">
        <v>Školská 3, 4423 Jasov</v>
      </c>
      <c r="N136" s="1" t="str">
        <v>Obec Jasov</v>
      </c>
      <c r="O136" s="1" t="str">
        <v>obec, mesto</v>
      </c>
    </row>
    <row r="137" spans="1:15">
      <c r="A137" s="1">
        <v>100015184</v>
      </c>
      <c r="B137" s="1" t="str">
        <v>Košický</v>
      </c>
      <c r="C137" s="1" t="str">
        <v>Košice - okolie</v>
      </c>
      <c r="D137" s="1" t="str">
        <v>Základná škola s materskou školou</v>
      </c>
      <c r="E137" s="1" t="str">
        <v>základná škola</v>
      </c>
      <c r="F137" s="1" t="str">
        <v>ZŠ I. stupeň</v>
      </c>
      <c r="G137" s="1">
        <v>1</v>
      </c>
      <c r="H137" s="1">
        <v>11</v>
      </c>
      <c r="I137" s="1">
        <v>5</v>
      </c>
      <c r="J137" s="33">
        <v>2</v>
      </c>
      <c r="K137" s="1">
        <v>0</v>
      </c>
      <c r="L137" s="1">
        <v>1</v>
      </c>
      <c r="M137" s="1" t="str">
        <v>Kalša 128, 4418 Kalša</v>
      </c>
      <c r="N137" s="1" t="str">
        <v>Obec Kalša</v>
      </c>
      <c r="O137" s="1" t="str">
        <v>obec, mesto</v>
      </c>
    </row>
    <row r="138" spans="1:15">
      <c r="A138" s="1">
        <v>100015189</v>
      </c>
      <c r="B138" s="1" t="str">
        <v>Košický</v>
      </c>
      <c r="C138" s="1" t="str">
        <v>Košice - okolie</v>
      </c>
      <c r="D138" s="1" t="str">
        <v>Základná škola</v>
      </c>
      <c r="E138" s="1" t="str">
        <v>základná škola</v>
      </c>
      <c r="F138" s="1" t="str">
        <v>Základná škola</v>
      </c>
      <c r="G138" s="1">
        <v>1</v>
      </c>
      <c r="H138" s="1">
        <v>964</v>
      </c>
      <c r="I138" s="1">
        <v>73</v>
      </c>
      <c r="J138" s="33">
        <v>34</v>
      </c>
      <c r="K138" s="1">
        <v>0</v>
      </c>
      <c r="L138" s="1">
        <v>4</v>
      </c>
      <c r="M138" s="1" t="str">
        <v>Kecerovce 79, 4447 Kecerovce</v>
      </c>
      <c r="N138" s="1" t="str">
        <v>Obec Kecerovce</v>
      </c>
      <c r="O138" s="1" t="str">
        <v>obec, mesto</v>
      </c>
    </row>
    <row r="139" spans="1:15">
      <c r="A139" s="1">
        <v>100015191</v>
      </c>
      <c r="B139" s="1" t="str">
        <v>Košický</v>
      </c>
      <c r="C139" s="1" t="str">
        <v>Košice - okolie</v>
      </c>
      <c r="D139" s="1" t="str">
        <v>Súkromná základná škola</v>
      </c>
      <c r="E139" s="1" t="str">
        <v>základná škola</v>
      </c>
      <c r="F139" s="1" t="str">
        <v>Základná škola</v>
      </c>
      <c r="G139" s="1">
        <v>1</v>
      </c>
      <c r="H139" s="1">
        <v>190</v>
      </c>
      <c r="I139" s="1">
        <v>19</v>
      </c>
      <c r="J139" s="33">
        <v>13</v>
      </c>
      <c r="K139" s="1">
        <v>0</v>
      </c>
      <c r="L139" s="1">
        <v>1</v>
      </c>
      <c r="M139" s="1" t="str">
        <v>Kechnec 13 / 13, 4458 Kechnec</v>
      </c>
      <c r="N139" s="1" t="str">
        <v>Obecné združenie občanov telesnej kultúry, školstva, zdravia a ochrany ŽP Kechnec</v>
      </c>
      <c r="O139" s="1" t="str">
        <v>súkromník</v>
      </c>
    </row>
    <row r="140" spans="1:15">
      <c r="A140" s="1">
        <v>100015194</v>
      </c>
      <c r="B140" s="1" t="str">
        <v>Košický</v>
      </c>
      <c r="C140" s="1" t="str">
        <v>Košice - okolie</v>
      </c>
      <c r="D140" s="1" t="str">
        <v>Základná škola</v>
      </c>
      <c r="E140" s="1" t="str">
        <v>základná škola</v>
      </c>
      <c r="F140" s="1" t="str">
        <v>ZŠ I. stupeň</v>
      </c>
      <c r="G140" s="1">
        <v>1</v>
      </c>
      <c r="H140" s="1">
        <v>40</v>
      </c>
      <c r="I140" s="1">
        <v>6</v>
      </c>
      <c r="J140" s="33">
        <v>4</v>
      </c>
      <c r="K140" s="1">
        <v>0</v>
      </c>
      <c r="L140" s="1">
        <v>1</v>
      </c>
      <c r="M140" s="1" t="str">
        <v>Kokšov-Bakša 20, 4413 Kokšov-Bakša</v>
      </c>
      <c r="N140" s="1" t="str">
        <v>Obec Kokšov - Bakša</v>
      </c>
      <c r="O140" s="1" t="str">
        <v>obec, mesto</v>
      </c>
    </row>
    <row r="141" spans="1:15">
      <c r="A141" s="1">
        <v>100015197</v>
      </c>
      <c r="B141" s="1" t="str">
        <v>Košický</v>
      </c>
      <c r="C141" s="1" t="str">
        <v>Košice - okolie</v>
      </c>
      <c r="D141" s="1" t="str">
        <v>Základná škola</v>
      </c>
      <c r="E141" s="1" t="str">
        <v>základná škola</v>
      </c>
      <c r="F141" s="1" t="str">
        <v>ZŠ I. stupeň</v>
      </c>
      <c r="G141" s="1">
        <v>1</v>
      </c>
      <c r="H141" s="1">
        <v>47</v>
      </c>
      <c r="I141" s="1">
        <v>7</v>
      </c>
      <c r="J141" s="33">
        <v>5</v>
      </c>
      <c r="K141" s="1">
        <v>0</v>
      </c>
      <c r="L141" s="1">
        <v>1</v>
      </c>
      <c r="M141" s="1" t="str">
        <v>M. Kočanovej 2, 4431 Kostoľany nad Hornádom</v>
      </c>
      <c r="N141" s="1" t="str">
        <v>Obec Kostoľany nad Hornádom</v>
      </c>
      <c r="O141" s="1" t="str">
        <v>obec, mesto</v>
      </c>
    </row>
    <row r="142" spans="1:15">
      <c r="A142" s="1">
        <v>100015200</v>
      </c>
      <c r="B142" s="1" t="str">
        <v>Košický</v>
      </c>
      <c r="C142" s="1" t="str">
        <v>Košice - okolie</v>
      </c>
      <c r="D142" s="1" t="str">
        <v>Základná škola</v>
      </c>
      <c r="E142" s="1" t="str">
        <v>základná škola</v>
      </c>
      <c r="F142" s="1" t="str">
        <v>Základná škola</v>
      </c>
      <c r="G142" s="1">
        <v>1</v>
      </c>
      <c r="H142" s="1">
        <v>76</v>
      </c>
      <c r="I142" s="1">
        <v>10</v>
      </c>
      <c r="J142" s="33">
        <v>10</v>
      </c>
      <c r="K142" s="1">
        <v>0</v>
      </c>
      <c r="L142" s="1">
        <v>1</v>
      </c>
      <c r="M142" s="1" t="str">
        <v>Košická Belá 235, 4465 Košická Belá</v>
      </c>
      <c r="N142" s="1" t="str">
        <v>Obec Košická Belá</v>
      </c>
      <c r="O142" s="1" t="str">
        <v>obec, mesto</v>
      </c>
    </row>
    <row r="143" spans="1:15">
      <c r="A143" s="1">
        <v>100015211</v>
      </c>
      <c r="B143" s="1" t="str">
        <v>Košický</v>
      </c>
      <c r="C143" s="1" t="str">
        <v>Košice - okolie</v>
      </c>
      <c r="D143" s="1" t="str">
        <v>Základná škola</v>
      </c>
      <c r="E143" s="1" t="str">
        <v>základná škola</v>
      </c>
      <c r="F143" s="1" t="str">
        <v>ZŠ I. stupeň</v>
      </c>
      <c r="G143" s="1">
        <v>1</v>
      </c>
      <c r="H143" s="1">
        <v>43</v>
      </c>
      <c r="I143" s="1">
        <v>3</v>
      </c>
      <c r="J143" s="33">
        <v>5</v>
      </c>
      <c r="K143" s="1">
        <v>0</v>
      </c>
      <c r="L143" s="1">
        <v>1</v>
      </c>
      <c r="M143" s="1" t="str">
        <v>Košické Oľšany 215, 4442 Košické Oľšany</v>
      </c>
      <c r="N143" s="1" t="str">
        <v>Obec Košické Oľšany</v>
      </c>
      <c r="O143" s="1" t="str">
        <v>obec, mesto</v>
      </c>
    </row>
    <row r="144" spans="1:15">
      <c r="A144" s="1">
        <v>100015216</v>
      </c>
      <c r="B144" s="1" t="str">
        <v>Košický</v>
      </c>
      <c r="C144" s="1" t="str">
        <v>Košice - okolie</v>
      </c>
      <c r="D144" s="1" t="str">
        <v>Základná škola</v>
      </c>
      <c r="E144" s="1" t="str">
        <v>základná škola</v>
      </c>
      <c r="F144" s="1" t="str">
        <v>Základná škola</v>
      </c>
      <c r="G144" s="1">
        <v>1</v>
      </c>
      <c r="H144" s="1">
        <v>59</v>
      </c>
      <c r="I144" s="1">
        <v>4</v>
      </c>
      <c r="J144" s="33">
        <v>4</v>
      </c>
      <c r="K144" s="1">
        <v>0</v>
      </c>
      <c r="L144" s="1">
        <v>1</v>
      </c>
      <c r="M144" s="1" t="str">
        <v>Kráľovce 86, 4444 Kráľovce</v>
      </c>
      <c r="N144" s="1" t="str">
        <v>Obec Kráľovce</v>
      </c>
      <c r="O144" s="1" t="str">
        <v>obec, mesto</v>
      </c>
    </row>
    <row r="145" spans="1:15">
      <c r="A145" s="1">
        <v>100015218</v>
      </c>
      <c r="B145" s="1" t="str">
        <v>Košický</v>
      </c>
      <c r="C145" s="1" t="str">
        <v>Košice - okolie</v>
      </c>
      <c r="D145" s="1" t="str">
        <v>Základná škola</v>
      </c>
      <c r="E145" s="1" t="str">
        <v>základná škola</v>
      </c>
      <c r="F145" s="1" t="str">
        <v>Základná škola</v>
      </c>
      <c r="G145" s="1">
        <v>1</v>
      </c>
      <c r="H145" s="1">
        <v>164</v>
      </c>
      <c r="I145" s="1">
        <v>18</v>
      </c>
      <c r="J145" s="33">
        <v>17</v>
      </c>
      <c r="K145" s="1">
        <v>1</v>
      </c>
      <c r="L145" s="1">
        <v>1</v>
      </c>
      <c r="M145" s="1" t="str">
        <v>Kysak 210, 4481 Kysak</v>
      </c>
      <c r="N145" s="1" t="str">
        <v>Obec Kysak</v>
      </c>
      <c r="O145" s="1" t="str">
        <v>obec, mesto</v>
      </c>
    </row>
    <row r="146" spans="1:15">
      <c r="A146" s="1">
        <v>100015227</v>
      </c>
      <c r="B146" s="1" t="str">
        <v>Košický</v>
      </c>
      <c r="C146" s="1" t="str">
        <v>Košice - okolie</v>
      </c>
      <c r="D146" s="1" t="str">
        <v>Základná škola</v>
      </c>
      <c r="E146" s="1" t="str">
        <v>základná škola</v>
      </c>
      <c r="F146" s="1" t="str">
        <v>Základná škola</v>
      </c>
      <c r="G146" s="1">
        <v>1</v>
      </c>
      <c r="H146" s="1">
        <v>298</v>
      </c>
      <c r="I146" s="1">
        <v>29</v>
      </c>
      <c r="J146" s="33">
        <v>23</v>
      </c>
      <c r="K146" s="1">
        <v>0</v>
      </c>
      <c r="L146" s="1">
        <v>1</v>
      </c>
      <c r="M146" s="1" t="str">
        <v>Školská 10, 4420 Malá Ida</v>
      </c>
      <c r="N146" s="1" t="str">
        <v>Obec Malá Ida</v>
      </c>
      <c r="O146" s="1" t="str">
        <v>obec, mesto</v>
      </c>
    </row>
    <row r="147" spans="1:15">
      <c r="A147" s="1">
        <v>100015234</v>
      </c>
      <c r="B147" s="1" t="str">
        <v>Košický</v>
      </c>
      <c r="C147" s="1" t="str">
        <v>Košice - okolie</v>
      </c>
      <c r="D147" s="1" t="str">
        <v>Základná škola - Grundschule</v>
      </c>
      <c r="E147" s="1" t="str">
        <v>základná škola</v>
      </c>
      <c r="F147" s="1" t="str">
        <v>Základná škola</v>
      </c>
      <c r="G147" s="1">
        <v>1</v>
      </c>
      <c r="H147" s="1">
        <v>595</v>
      </c>
      <c r="I147" s="1">
        <v>44</v>
      </c>
      <c r="J147" s="33">
        <v>36</v>
      </c>
      <c r="K147" s="1">
        <v>0</v>
      </c>
      <c r="L147" s="1">
        <v>2</v>
      </c>
      <c r="M147" s="1" t="str">
        <v>Štóska 183, 4425 Medzev</v>
      </c>
      <c r="N147" s="1" t="str">
        <v>Mesto Medzev</v>
      </c>
      <c r="O147" s="1" t="str">
        <v>obec, mesto</v>
      </c>
    </row>
    <row r="148" spans="1:15">
      <c r="A148" s="1">
        <v>100015242</v>
      </c>
      <c r="B148" s="1" t="str">
        <v>Košický</v>
      </c>
      <c r="C148" s="1" t="str">
        <v>Košice - okolie</v>
      </c>
      <c r="D148" s="1" t="str">
        <v>Základná škola</v>
      </c>
      <c r="E148" s="1" t="str">
        <v>základná škola</v>
      </c>
      <c r="F148" s="1" t="str">
        <v>ZŠ I. stupeň</v>
      </c>
      <c r="G148" s="1">
        <v>1</v>
      </c>
      <c r="H148" s="1">
        <v>41</v>
      </c>
      <c r="I148" s="1">
        <v>6</v>
      </c>
      <c r="J148" s="33">
        <v>4</v>
      </c>
      <c r="K148" s="1">
        <v>0</v>
      </c>
      <c r="L148" s="1">
        <v>1</v>
      </c>
      <c r="M148" s="1" t="str">
        <v>Mokrance 209, 4501 Mokrance</v>
      </c>
      <c r="N148" s="1" t="str">
        <v>Obec Mokrance</v>
      </c>
      <c r="O148" s="1" t="str">
        <v>obec, mesto</v>
      </c>
    </row>
    <row r="149" spans="1:15">
      <c r="A149" s="1">
        <v>100015243</v>
      </c>
      <c r="B149" s="1" t="str">
        <v>Košický</v>
      </c>
      <c r="C149" s="1" t="str">
        <v>Košice - okolie</v>
      </c>
      <c r="D149" s="1" t="str">
        <v>Základná škola</v>
      </c>
      <c r="E149" s="1" t="str">
        <v>základná škola</v>
      </c>
      <c r="F149" s="1" t="str">
        <v>Základná škola</v>
      </c>
      <c r="G149" s="1">
        <v>1</v>
      </c>
      <c r="H149" s="1">
        <v>674</v>
      </c>
      <c r="I149" s="1">
        <v>50</v>
      </c>
      <c r="J149" s="33">
        <v>39</v>
      </c>
      <c r="K149" s="1">
        <v>0</v>
      </c>
      <c r="L149" s="1">
        <v>3</v>
      </c>
      <c r="M149" s="1" t="str">
        <v>Československej armády 15, 4501 Moldava nad Bodvou</v>
      </c>
      <c r="N149" s="1" t="str">
        <v>Mesto Moldava nad Bodvou</v>
      </c>
      <c r="O149" s="1" t="str">
        <v>obec, mesto</v>
      </c>
    </row>
    <row r="150" spans="1:15">
      <c r="A150" s="1">
        <v>100015253</v>
      </c>
      <c r="B150" s="1" t="str">
        <v>Košický</v>
      </c>
      <c r="C150" s="1" t="str">
        <v>Košice - okolie</v>
      </c>
      <c r="D150" s="1" t="str">
        <v>Stredná odborná škola agrotechnická - Agrotechnikai Szakközépiskola</v>
      </c>
      <c r="E150" s="1" t="str">
        <v>stredná odborná škola</v>
      </c>
      <c r="F150" s="1" t="str">
        <v>Stredná odborná škola</v>
      </c>
      <c r="G150" s="1">
        <v>3</v>
      </c>
      <c r="H150" s="1">
        <v>316</v>
      </c>
      <c r="I150" s="1">
        <v>41</v>
      </c>
      <c r="J150" s="33">
        <v>36</v>
      </c>
      <c r="K150" s="1">
        <v>0</v>
      </c>
      <c r="L150" s="1">
        <v>2</v>
      </c>
      <c r="M150" s="1" t="str">
        <v>Hlavná 54, 4501 Moldava nad Bodvou</v>
      </c>
      <c r="N150" s="1" t="str">
        <v>Košický samosprávny kraj</v>
      </c>
      <c r="O150" s="1" t="str">
        <v>samosprávny kraj</v>
      </c>
    </row>
    <row r="151" spans="1:15">
      <c r="A151" s="1">
        <v>100015265</v>
      </c>
      <c r="B151" s="1" t="str">
        <v>Košický</v>
      </c>
      <c r="C151" s="1" t="str">
        <v>Košice - okolie</v>
      </c>
      <c r="D151" s="1" t="str">
        <v>Základná škola</v>
      </c>
      <c r="E151" s="1" t="str">
        <v>základná škola</v>
      </c>
      <c r="F151" s="1" t="str">
        <v>Základná škola</v>
      </c>
      <c r="G151" s="1">
        <v>1</v>
      </c>
      <c r="H151" s="1">
        <v>282</v>
      </c>
      <c r="I151" s="1">
        <v>21</v>
      </c>
      <c r="J151" s="33">
        <v>26</v>
      </c>
      <c r="K151" s="1">
        <v>0</v>
      </c>
      <c r="L151" s="1">
        <v>1</v>
      </c>
      <c r="M151" s="1" t="str">
        <v>Severná 21, 4501 Moldava nad Bodvou</v>
      </c>
      <c r="N151" s="1" t="str">
        <v>Mesto Moldava nad Bodvou</v>
      </c>
      <c r="O151" s="1" t="str">
        <v>obec, mesto</v>
      </c>
    </row>
    <row r="152" spans="1:15">
      <c r="A152" s="1">
        <v>100015268</v>
      </c>
      <c r="B152" s="1" t="str">
        <v>Košický</v>
      </c>
      <c r="C152" s="1" t="str">
        <v>Košice - okolie</v>
      </c>
      <c r="D152" s="1" t="str">
        <v>Gymnázium Štefana Moysesa</v>
      </c>
      <c r="E152" s="1" t="str">
        <v>gymnázium</v>
      </c>
      <c r="F152" s="1" t="str">
        <v>Gymnázium</v>
      </c>
      <c r="G152" s="1">
        <v>1</v>
      </c>
      <c r="H152" s="1">
        <v>120</v>
      </c>
      <c r="I152" s="1">
        <v>13</v>
      </c>
      <c r="J152" s="33">
        <v>19</v>
      </c>
      <c r="K152" s="1">
        <v>1</v>
      </c>
      <c r="L152" s="1">
        <v>1</v>
      </c>
      <c r="M152" s="1" t="str">
        <v>Školská 13, 4517 Moldava nad Bodvou</v>
      </c>
      <c r="N152" s="1" t="str">
        <v>Košický samosprávny kraj</v>
      </c>
      <c r="O152" s="1" t="str">
        <v>samosprávny kraj</v>
      </c>
    </row>
    <row r="153" spans="1:15">
      <c r="A153" s="1">
        <v>100015274</v>
      </c>
      <c r="B153" s="1" t="str">
        <v>Košický</v>
      </c>
      <c r="C153" s="1" t="str">
        <v>Košice - okolie</v>
      </c>
      <c r="D153" s="1" t="str">
        <v>Základná škola</v>
      </c>
      <c r="E153" s="1" t="str">
        <v>základná škola</v>
      </c>
      <c r="F153" s="1" t="str">
        <v>ZŠ I. stupeň</v>
      </c>
      <c r="G153" s="1">
        <v>1</v>
      </c>
      <c r="H153" s="1">
        <v>26</v>
      </c>
      <c r="I153" s="1">
        <v>4</v>
      </c>
      <c r="J153" s="33">
        <v>4</v>
      </c>
      <c r="K153" s="1">
        <v>0</v>
      </c>
      <c r="L153" s="1">
        <v>1</v>
      </c>
      <c r="M153" s="1" t="str">
        <v>Nižná Kamenica 60, 4445 Nižná Kamenica</v>
      </c>
      <c r="N153" s="1" t="str">
        <v>Obec Nižná Kamenica</v>
      </c>
      <c r="O153" s="1" t="str">
        <v>obec, mesto</v>
      </c>
    </row>
    <row r="154" spans="1:15">
      <c r="A154" s="1">
        <v>100015278</v>
      </c>
      <c r="B154" s="1" t="str">
        <v>Košický</v>
      </c>
      <c r="C154" s="1" t="str">
        <v>Košice - okolie</v>
      </c>
      <c r="D154" s="1" t="str">
        <v>Základná škola</v>
      </c>
      <c r="E154" s="1" t="str">
        <v>základná škola</v>
      </c>
      <c r="F154" s="1" t="str">
        <v>ZŠ I. stupeň</v>
      </c>
      <c r="G154" s="1">
        <v>1</v>
      </c>
      <c r="H154" s="1">
        <v>56</v>
      </c>
      <c r="I154" s="1">
        <v>5</v>
      </c>
      <c r="J154" s="33">
        <v>7</v>
      </c>
      <c r="K154" s="1">
        <v>0</v>
      </c>
      <c r="L154" s="1">
        <v>1</v>
      </c>
      <c r="M154" s="1" t="str">
        <v>Hlavná 346, 4415 Nižná Myšľa</v>
      </c>
      <c r="N154" s="1" t="str">
        <v>Obec Nižná Myšľa</v>
      </c>
      <c r="O154" s="1" t="str">
        <v>obec, mesto</v>
      </c>
    </row>
    <row r="155" spans="1:15">
      <c r="A155" s="1">
        <v>100015287</v>
      </c>
      <c r="B155" s="1" t="str">
        <v>Košický</v>
      </c>
      <c r="C155" s="1" t="str">
        <v>Košice - okolie</v>
      </c>
      <c r="D155" s="1" t="str">
        <v>Základná škola</v>
      </c>
      <c r="E155" s="1" t="str">
        <v>základná škola</v>
      </c>
      <c r="F155" s="1" t="str">
        <v>Základná škola</v>
      </c>
      <c r="G155" s="1">
        <v>1</v>
      </c>
      <c r="H155" s="1">
        <v>86</v>
      </c>
      <c r="I155" s="1">
        <v>12</v>
      </c>
      <c r="J155" s="33">
        <v>8</v>
      </c>
      <c r="K155" s="1">
        <v>0</v>
      </c>
      <c r="L155" s="1">
        <v>1</v>
      </c>
      <c r="M155" s="1" t="str">
        <v>Klátovská 56, 4412 Nižný Klátov</v>
      </c>
      <c r="N155" s="1" t="str">
        <v>Obec Nižný Klátov</v>
      </c>
      <c r="O155" s="1" t="str">
        <v>obec, mesto</v>
      </c>
    </row>
    <row r="156" spans="1:15">
      <c r="A156" s="1">
        <v>100015291</v>
      </c>
      <c r="B156" s="1" t="str">
        <v>Košický</v>
      </c>
      <c r="C156" s="1" t="str">
        <v>Košice - okolie</v>
      </c>
      <c r="D156" s="1" t="str">
        <v>Základná škola s vyučovacím jazykom maďarským -  Alapiskola</v>
      </c>
      <c r="E156" s="1" t="str">
        <v>základná škola</v>
      </c>
      <c r="F156" s="1" t="str">
        <v>Základná škola</v>
      </c>
      <c r="G156" s="1">
        <v>1</v>
      </c>
      <c r="H156" s="1">
        <v>33</v>
      </c>
      <c r="I156" s="1">
        <v>5</v>
      </c>
      <c r="J156" s="33">
        <v>2</v>
      </c>
      <c r="K156" s="1">
        <v>0</v>
      </c>
      <c r="L156" s="1">
        <v>1</v>
      </c>
      <c r="M156" s="1" t="str">
        <v>Nižný Lánec 54, 4473 Nižný Lánec</v>
      </c>
      <c r="N156" s="1" t="str">
        <v>Obec Nižný Lánec</v>
      </c>
      <c r="O156" s="1" t="str">
        <v>obec, mesto</v>
      </c>
    </row>
    <row r="157" spans="1:15">
      <c r="A157" s="1">
        <v>100015300</v>
      </c>
      <c r="B157" s="1" t="str">
        <v>Košický</v>
      </c>
      <c r="C157" s="1" t="str">
        <v>Košice - okolie</v>
      </c>
      <c r="D157" s="1" t="str">
        <v>Základná škola</v>
      </c>
      <c r="E157" s="1" t="str">
        <v>základná škola</v>
      </c>
      <c r="F157" s="1" t="str">
        <v>ZŠ I. stupeň</v>
      </c>
      <c r="G157" s="1">
        <v>1</v>
      </c>
      <c r="H157" s="1">
        <v>24</v>
      </c>
      <c r="I157" s="1">
        <v>3</v>
      </c>
      <c r="J157" s="33">
        <v>4</v>
      </c>
      <c r="K157" s="1">
        <v>0</v>
      </c>
      <c r="L157" s="1">
        <v>1</v>
      </c>
      <c r="M157" s="1" t="str">
        <v>Paňovce 96, 4471 Paňovce</v>
      </c>
      <c r="N157" s="1" t="str">
        <v>Obec Paňovce</v>
      </c>
      <c r="O157" s="1" t="str">
        <v>obec, mesto</v>
      </c>
    </row>
    <row r="158" spans="1:15">
      <c r="A158" s="1">
        <v>100015304</v>
      </c>
      <c r="B158" s="1" t="str">
        <v>Košický</v>
      </c>
      <c r="C158" s="1" t="str">
        <v>Košice - okolie</v>
      </c>
      <c r="D158" s="1" t="str">
        <v>Základná škola s vyučovacím jazykom maďarským - Alapiskola</v>
      </c>
      <c r="E158" s="1" t="str">
        <v>základná škola</v>
      </c>
      <c r="F158" s="1" t="str">
        <v>ZŠ I. stupeň</v>
      </c>
      <c r="G158" s="1">
        <v>1</v>
      </c>
      <c r="H158" s="1">
        <v>7</v>
      </c>
      <c r="I158" s="1">
        <v>2</v>
      </c>
      <c r="J158" s="33">
        <v>4</v>
      </c>
      <c r="K158" s="1">
        <v>0</v>
      </c>
      <c r="L158" s="1">
        <v>1</v>
      </c>
      <c r="M158" s="1" t="str">
        <v>Peder 119, 4405 Peder</v>
      </c>
      <c r="N158" s="1" t="str">
        <v>Obec Peder</v>
      </c>
      <c r="O158" s="1" t="str">
        <v>obec, mesto</v>
      </c>
    </row>
    <row r="159" spans="1:15">
      <c r="A159" s="1">
        <v>100015309</v>
      </c>
      <c r="B159" s="1" t="str">
        <v>Košický</v>
      </c>
      <c r="C159" s="1" t="str">
        <v>Košice - okolie</v>
      </c>
      <c r="D159" s="1" t="str">
        <v>Základná škola</v>
      </c>
      <c r="E159" s="1" t="str">
        <v>základná škola</v>
      </c>
      <c r="F159" s="1" t="str">
        <v>ZŠ I. stupeň</v>
      </c>
      <c r="G159" s="1">
        <v>1</v>
      </c>
      <c r="H159" s="1">
        <v>48</v>
      </c>
      <c r="I159" s="1">
        <v>6</v>
      </c>
      <c r="J159" s="33">
        <v>5</v>
      </c>
      <c r="K159" s="1">
        <v>0</v>
      </c>
      <c r="L159" s="1">
        <v>1</v>
      </c>
      <c r="M159" s="1" t="str">
        <v>Perín 145, 4474 Perín-Chym</v>
      </c>
      <c r="N159" s="1" t="str">
        <v>Obec Perín - Chym</v>
      </c>
      <c r="O159" s="1" t="str">
        <v>obec, mesto</v>
      </c>
    </row>
    <row r="160" spans="1:15">
      <c r="A160" s="1">
        <v>100015316</v>
      </c>
      <c r="B160" s="1" t="str">
        <v>Košický</v>
      </c>
      <c r="C160" s="1" t="str">
        <v>Košice - okolie</v>
      </c>
      <c r="D160" s="1" t="str">
        <v>Základná škola s materskou školou</v>
      </c>
      <c r="E160" s="1" t="str">
        <v>základná škola</v>
      </c>
      <c r="F160" s="1" t="str">
        <v>Základná škola</v>
      </c>
      <c r="G160" s="1">
        <v>1</v>
      </c>
      <c r="H160" s="1">
        <v>262</v>
      </c>
      <c r="I160" s="1">
        <v>37</v>
      </c>
      <c r="J160" s="33">
        <v>16</v>
      </c>
      <c r="K160" s="1">
        <v>0</v>
      </c>
      <c r="L160" s="1">
        <v>1</v>
      </c>
      <c r="M160" s="1" t="str">
        <v>Školská 3, 4424 Poproč</v>
      </c>
      <c r="N160" s="1" t="str">
        <v>Obec Poproč</v>
      </c>
      <c r="O160" s="1" t="str">
        <v>obec, mesto</v>
      </c>
    </row>
    <row r="161" spans="1:15">
      <c r="A161" s="1">
        <v>100015333</v>
      </c>
      <c r="B161" s="1" t="str">
        <v>Košický</v>
      </c>
      <c r="C161" s="1" t="str">
        <v>Košice - okolie</v>
      </c>
      <c r="D161" s="1" t="str">
        <v>Základná škola</v>
      </c>
      <c r="E161" s="1" t="str">
        <v>základná škola</v>
      </c>
      <c r="F161" s="1" t="str">
        <v>Základná škola</v>
      </c>
      <c r="G161" s="1">
        <v>1</v>
      </c>
      <c r="H161" s="1">
        <v>238</v>
      </c>
      <c r="I161" s="1">
        <v>21</v>
      </c>
      <c r="J161" s="33">
        <v>15</v>
      </c>
      <c r="K161" s="1">
        <v>0</v>
      </c>
      <c r="L161" s="1">
        <v>1</v>
      </c>
      <c r="M161" s="1" t="str">
        <v>Ruskov 32, 4419 Ruskov</v>
      </c>
      <c r="N161" s="1" t="str">
        <v>Obec Ruskov</v>
      </c>
      <c r="O161" s="1" t="str">
        <v>obec, mesto</v>
      </c>
    </row>
    <row r="162" spans="1:15">
      <c r="A162" s="1">
        <v>100015339</v>
      </c>
      <c r="B162" s="1" t="str">
        <v>Košický</v>
      </c>
      <c r="C162" s="1" t="str">
        <v>Košice - okolie</v>
      </c>
      <c r="D162" s="1" t="str">
        <v>Základná škola</v>
      </c>
      <c r="E162" s="1" t="str">
        <v>základná škola</v>
      </c>
      <c r="F162" s="1" t="str">
        <v>Základná škola</v>
      </c>
      <c r="G162" s="1">
        <v>1</v>
      </c>
      <c r="H162" s="1">
        <v>39</v>
      </c>
      <c r="I162" s="1">
        <v>4</v>
      </c>
      <c r="J162" s="33">
        <v>4</v>
      </c>
      <c r="K162" s="1">
        <v>0</v>
      </c>
      <c r="L162" s="1">
        <v>1</v>
      </c>
      <c r="M162" s="1" t="str">
        <v>Zdoba 162, 4441 Sady nad Torysou</v>
      </c>
      <c r="N162" s="1" t="str">
        <v>Obec Sady nad Torysou</v>
      </c>
      <c r="O162" s="1" t="str">
        <v>obec, mesto</v>
      </c>
    </row>
    <row r="163" spans="1:15">
      <c r="A163" s="1">
        <v>100015343</v>
      </c>
      <c r="B163" s="1" t="str">
        <v>Košický</v>
      </c>
      <c r="C163" s="1" t="str">
        <v>Košice - okolie</v>
      </c>
      <c r="D163" s="1" t="str">
        <v>Základná škola</v>
      </c>
      <c r="E163" s="1" t="str">
        <v>základná škola</v>
      </c>
      <c r="F163" s="1" t="str">
        <v>Základná škola</v>
      </c>
      <c r="G163" s="1">
        <v>1</v>
      </c>
      <c r="H163" s="1">
        <v>307</v>
      </c>
      <c r="I163" s="1">
        <v>28</v>
      </c>
      <c r="J163" s="33">
        <v>30</v>
      </c>
      <c r="K163" s="1">
        <v>0</v>
      </c>
      <c r="L163" s="1">
        <v>2</v>
      </c>
      <c r="M163" s="1" t="str">
        <v>Seňa 507, 4458 Seňa</v>
      </c>
      <c r="N163" s="1" t="str">
        <v>Obec Seňa</v>
      </c>
      <c r="O163" s="1" t="str">
        <v>obec, mesto</v>
      </c>
    </row>
    <row r="164" spans="1:15">
      <c r="A164" s="1">
        <v>100015349</v>
      </c>
      <c r="B164" s="1" t="str">
        <v>Košický</v>
      </c>
      <c r="C164" s="1" t="str">
        <v>Košice - okolie</v>
      </c>
      <c r="D164" s="1" t="str">
        <v>Základná škola</v>
      </c>
      <c r="E164" s="1" t="str">
        <v>základná škola</v>
      </c>
      <c r="F164" s="1" t="str">
        <v>ZŠ I. stupeň</v>
      </c>
      <c r="G164" s="1">
        <v>1</v>
      </c>
      <c r="H164" s="1">
        <v>41</v>
      </c>
      <c r="I164" s="1">
        <v>6</v>
      </c>
      <c r="J164" s="33">
        <v>4</v>
      </c>
      <c r="K164" s="1">
        <v>0</v>
      </c>
      <c r="L164" s="1">
        <v>1</v>
      </c>
      <c r="M164" s="1" t="str">
        <v>Školská 251, 4411 Skároš</v>
      </c>
      <c r="N164" s="1" t="str">
        <v>Obec Skároš</v>
      </c>
      <c r="O164" s="1" t="str">
        <v>obec, mesto</v>
      </c>
    </row>
    <row r="165" spans="1:15">
      <c r="A165" s="1">
        <v>100015352</v>
      </c>
      <c r="B165" s="1" t="str">
        <v>Košický</v>
      </c>
      <c r="C165" s="1" t="str">
        <v>Košice - okolie</v>
      </c>
      <c r="D165" s="1" t="str">
        <v>Základná škola s materskou školou</v>
      </c>
      <c r="E165" s="1" t="str">
        <v>základná škola</v>
      </c>
      <c r="F165" s="1" t="str">
        <v>Základná škola</v>
      </c>
      <c r="G165" s="1">
        <v>1</v>
      </c>
      <c r="H165" s="1">
        <v>235</v>
      </c>
      <c r="I165" s="1">
        <v>30</v>
      </c>
      <c r="J165" s="33">
        <v>20</v>
      </c>
      <c r="K165" s="1">
        <v>1</v>
      </c>
      <c r="L165" s="1">
        <v>1</v>
      </c>
      <c r="M165" s="1" t="str">
        <v>Hlavná 320 / 79, 4417 Slanec</v>
      </c>
      <c r="N165" s="1" t="str">
        <v>Obec Slanec</v>
      </c>
      <c r="O165" s="1" t="str">
        <v>obec, mesto</v>
      </c>
    </row>
    <row r="166" spans="1:15">
      <c r="A166" s="1">
        <v>100015362</v>
      </c>
      <c r="B166" s="1" t="str">
        <v>Košický</v>
      </c>
      <c r="C166" s="1" t="str">
        <v>Košice - okolie</v>
      </c>
      <c r="D166" s="1" t="str">
        <v>Základná škola</v>
      </c>
      <c r="E166" s="1" t="str">
        <v>základná škola</v>
      </c>
      <c r="F166" s="1" t="str">
        <v>ZŠ I. stupeň</v>
      </c>
      <c r="G166" s="1">
        <v>1</v>
      </c>
      <c r="H166" s="1">
        <v>66</v>
      </c>
      <c r="I166" s="1">
        <v>8</v>
      </c>
      <c r="J166" s="33">
        <v>6</v>
      </c>
      <c r="K166" s="1">
        <v>0</v>
      </c>
      <c r="L166" s="1">
        <v>1</v>
      </c>
      <c r="M166" s="1" t="str">
        <v>Sokoľany 147, 4456 Sokoľany</v>
      </c>
      <c r="N166" s="1" t="str">
        <v>Obec Sokoľany</v>
      </c>
      <c r="O166" s="1" t="str">
        <v>obec, mesto</v>
      </c>
    </row>
    <row r="167" spans="1:15">
      <c r="A167" s="1">
        <v>100015367</v>
      </c>
      <c r="B167" s="1" t="str">
        <v>Košický</v>
      </c>
      <c r="C167" s="1" t="str">
        <v>Košice - okolie</v>
      </c>
      <c r="D167" s="1" t="str">
        <v>Základná škola</v>
      </c>
      <c r="E167" s="1" t="str">
        <v>základná škola</v>
      </c>
      <c r="F167" s="1" t="str">
        <v>ZŠ I. stupeň</v>
      </c>
      <c r="G167" s="1">
        <v>1</v>
      </c>
      <c r="H167" s="1">
        <v>24</v>
      </c>
      <c r="I167" s="1">
        <v>3</v>
      </c>
      <c r="J167" s="33">
        <v>3</v>
      </c>
      <c r="K167" s="1">
        <v>0</v>
      </c>
      <c r="L167" s="1">
        <v>1</v>
      </c>
      <c r="M167" s="1" t="str">
        <v>Svinica 187, 4445 Svinica</v>
      </c>
      <c r="N167" s="1" t="str">
        <v>Obec Svinica</v>
      </c>
      <c r="O167" s="1" t="str">
        <v>obec, mesto</v>
      </c>
    </row>
    <row r="168" spans="1:15">
      <c r="A168" s="1">
        <v>100015374</v>
      </c>
      <c r="B168" s="1" t="str">
        <v>Košický</v>
      </c>
      <c r="C168" s="1" t="str">
        <v>Košice - okolie</v>
      </c>
      <c r="D168" s="1" t="str">
        <v>Súkromná základná škola s materskou školou pri zdravotníckom zariadení KÚPELE ŠTÓS, n.o.</v>
      </c>
      <c r="E168" s="1" t="str">
        <v>škola pre deti a žiakov so špeciálnymi výchovno-vzdelávacími potrebami</v>
      </c>
      <c r="F168" s="1" t="str">
        <v>ZŠ pri zdravotníckom zariadení</v>
      </c>
      <c r="G168" s="1">
        <v>1</v>
      </c>
      <c r="H168" s="1">
        <v>49</v>
      </c>
      <c r="I168" s="1">
        <v>1</v>
      </c>
      <c r="J168" s="33">
        <v>3</v>
      </c>
      <c r="K168" s="1">
        <v>0</v>
      </c>
      <c r="L168" s="1">
        <v>1</v>
      </c>
      <c r="M168" s="1" t="str">
        <v>Štós - kúpele č.242, 4426 Štós</v>
      </c>
      <c r="N168" s="1" t="str">
        <v>KÚPELE ŠTÓS, n.o.</v>
      </c>
      <c r="O168" s="1" t="str">
        <v>súkromník</v>
      </c>
    </row>
    <row r="169" spans="1:15">
      <c r="A169" s="1">
        <v>100015375</v>
      </c>
      <c r="B169" s="1" t="str">
        <v>Košický</v>
      </c>
      <c r="C169" s="1" t="str">
        <v>Košice - okolie</v>
      </c>
      <c r="D169" s="1" t="str">
        <v>Základná škola</v>
      </c>
      <c r="E169" s="1" t="str">
        <v>základná škola</v>
      </c>
      <c r="F169" s="1" t="str">
        <v>ZŠ I. stupeň</v>
      </c>
      <c r="G169" s="1">
        <v>1</v>
      </c>
      <c r="H169" s="1">
        <v>37</v>
      </c>
      <c r="I169" s="1">
        <v>4</v>
      </c>
      <c r="J169" s="33">
        <v>5</v>
      </c>
      <c r="K169" s="1">
        <v>0</v>
      </c>
      <c r="L169" s="1">
        <v>1</v>
      </c>
      <c r="M169" s="1" t="str">
        <v>Štós 35, 4426 Štós</v>
      </c>
      <c r="N169" s="1" t="str">
        <v>Obec Štós</v>
      </c>
      <c r="O169" s="1" t="str">
        <v>obec, mesto</v>
      </c>
    </row>
    <row r="170" spans="1:15">
      <c r="A170" s="1">
        <v>100015381</v>
      </c>
      <c r="B170" s="1" t="str">
        <v>Košický</v>
      </c>
      <c r="C170" s="1" t="str">
        <v>Košice - okolie</v>
      </c>
      <c r="D170" s="1" t="str">
        <v>Základná škola</v>
      </c>
      <c r="E170" s="1" t="str">
        <v>základná škola</v>
      </c>
      <c r="F170" s="1" t="str">
        <v>Základná škola</v>
      </c>
      <c r="G170" s="1">
        <v>1</v>
      </c>
      <c r="H170" s="1">
        <v>121</v>
      </c>
      <c r="I170" s="1">
        <v>12</v>
      </c>
      <c r="J170" s="33">
        <v>14</v>
      </c>
      <c r="K170" s="1">
        <v>0</v>
      </c>
      <c r="L170" s="1">
        <v>1</v>
      </c>
      <c r="M170" s="1" t="str">
        <v>Školská 94, 4411 Trstené pri Hornáde</v>
      </c>
      <c r="N170" s="1" t="str">
        <v>Obec Trstené pri Hornáde</v>
      </c>
      <c r="O170" s="1" t="str">
        <v>obec, mesto</v>
      </c>
    </row>
    <row r="171" spans="1:15">
      <c r="A171" s="1">
        <v>100015389</v>
      </c>
      <c r="B171" s="1" t="str">
        <v>Košický</v>
      </c>
      <c r="C171" s="1" t="str">
        <v>Košice - okolie</v>
      </c>
      <c r="D171" s="1" t="str">
        <v>Základná škola s vyučovacím jazykom maďarským - Alapiskola</v>
      </c>
      <c r="E171" s="1" t="str">
        <v>základná škola</v>
      </c>
      <c r="F171" s="1" t="str">
        <v>Základná škola</v>
      </c>
      <c r="G171" s="1">
        <v>1</v>
      </c>
      <c r="H171" s="1">
        <v>209</v>
      </c>
      <c r="I171" s="1">
        <v>28</v>
      </c>
      <c r="J171" s="33">
        <v>21</v>
      </c>
      <c r="K171" s="1">
        <v>0</v>
      </c>
      <c r="L171" s="1">
        <v>1</v>
      </c>
      <c r="M171" s="1" t="str">
        <v>Školská ulica 301 / 12, 4402 Turňa nad Bodvou</v>
      </c>
      <c r="N171" s="1" t="str">
        <v>Obec Turňa nad Bodvou</v>
      </c>
      <c r="O171" s="1" t="str">
        <v>obec, mesto</v>
      </c>
    </row>
    <row r="172" spans="1:15">
      <c r="A172" s="1">
        <v>100015397</v>
      </c>
      <c r="B172" s="1" t="str">
        <v>Košický</v>
      </c>
      <c r="C172" s="1" t="str">
        <v>Košice - okolie</v>
      </c>
      <c r="D172" s="1" t="str">
        <v>Základná škola</v>
      </c>
      <c r="E172" s="1" t="str">
        <v>základná škola</v>
      </c>
      <c r="F172" s="1" t="str">
        <v>Základná škola</v>
      </c>
      <c r="G172" s="1">
        <v>1</v>
      </c>
      <c r="H172" s="1">
        <v>536</v>
      </c>
      <c r="I172" s="1">
        <v>39</v>
      </c>
      <c r="J172" s="33">
        <v>31</v>
      </c>
      <c r="K172" s="1">
        <v>0</v>
      </c>
      <c r="L172" s="1">
        <v>2</v>
      </c>
      <c r="M172" s="1" t="str">
        <v>Hlavná 165, 4413 Valaliky</v>
      </c>
      <c r="N172" s="1" t="str">
        <v>Obec Valaliky</v>
      </c>
      <c r="O172" s="1" t="str">
        <v>obec, mesto</v>
      </c>
    </row>
    <row r="173" spans="1:15">
      <c r="A173" s="1">
        <v>100015405</v>
      </c>
      <c r="B173" s="1" t="str">
        <v>Košický</v>
      </c>
      <c r="C173" s="1" t="str">
        <v>Košice - okolie</v>
      </c>
      <c r="D173" s="1" t="str">
        <v>Základná škola</v>
      </c>
      <c r="E173" s="1" t="str">
        <v>základná škola</v>
      </c>
      <c r="F173" s="1" t="str">
        <v>Základná škola</v>
      </c>
      <c r="G173" s="1">
        <v>1</v>
      </c>
      <c r="H173" s="1">
        <v>650</v>
      </c>
      <c r="I173" s="1">
        <v>48</v>
      </c>
      <c r="J173" s="33">
        <v>41</v>
      </c>
      <c r="K173" s="1">
        <v>0</v>
      </c>
      <c r="L173" s="1">
        <v>3</v>
      </c>
      <c r="M173" s="1" t="str">
        <v>Parková 1, 4455 Veľká Ida</v>
      </c>
      <c r="N173" s="1" t="str">
        <v>Obec Veľká Ida</v>
      </c>
      <c r="O173" s="1" t="str">
        <v>obec, mesto</v>
      </c>
    </row>
    <row r="174" spans="1:15">
      <c r="A174" s="1">
        <v>100015410</v>
      </c>
      <c r="B174" s="1" t="str">
        <v>Košický</v>
      </c>
      <c r="C174" s="1" t="str">
        <v>Košice - okolie</v>
      </c>
      <c r="D174" s="1" t="str">
        <v>Základná škola</v>
      </c>
      <c r="E174" s="1" t="str">
        <v>základná škola</v>
      </c>
      <c r="F174" s="1" t="str">
        <v>ZŠ I. stupeň</v>
      </c>
      <c r="G174" s="1">
        <v>1</v>
      </c>
      <c r="H174" s="1">
        <v>103</v>
      </c>
      <c r="I174" s="1">
        <v>8</v>
      </c>
      <c r="J174" s="33">
        <v>5</v>
      </c>
      <c r="K174" s="1">
        <v>0</v>
      </c>
      <c r="L174" s="1">
        <v>1</v>
      </c>
      <c r="M174" s="1" t="str">
        <v>Vtáčkovce 1, 4447 Vtáčkovce</v>
      </c>
      <c r="N174" s="1" t="str">
        <v>Obec Vtáčkovce</v>
      </c>
      <c r="O174" s="1" t="str">
        <v>obec, mesto</v>
      </c>
    </row>
    <row r="175" spans="1:15">
      <c r="A175" s="1">
        <v>100015411</v>
      </c>
      <c r="B175" s="1" t="str">
        <v>Košický</v>
      </c>
      <c r="C175" s="1" t="str">
        <v>Košice - okolie</v>
      </c>
      <c r="D175" s="1" t="str">
        <v>Špeciálna základná škola</v>
      </c>
      <c r="E175" s="1" t="str">
        <v>škola pre deti a žiakov so špeciálnymi výchovno-vzdelávacími potrebami</v>
      </c>
      <c r="F175" s="1" t="str">
        <v>Špeciálna základná škola</v>
      </c>
      <c r="G175" s="1">
        <v>1</v>
      </c>
      <c r="H175" s="1">
        <v>107</v>
      </c>
      <c r="I175" s="1">
        <v>17</v>
      </c>
      <c r="J175" s="33">
        <v>7</v>
      </c>
      <c r="K175" s="1">
        <v>0</v>
      </c>
      <c r="L175" s="1">
        <v>1</v>
      </c>
      <c r="M175" s="1" t="str">
        <v>Vtáčkovce 2, 4447 Vtáčkovce</v>
      </c>
      <c r="N175" s="1" t="str">
        <v>Regionálny úrad školskej správy v Košiciach</v>
      </c>
      <c r="O175" s="1" t="str">
        <v>regionálny úrad školskej správy</v>
      </c>
    </row>
    <row r="176" spans="1:15">
      <c r="A176" s="1">
        <v>100015423</v>
      </c>
      <c r="B176" s="1" t="str">
        <v>Košický</v>
      </c>
      <c r="C176" s="1" t="str">
        <v>Košice - okolie</v>
      </c>
      <c r="D176" s="1" t="str">
        <v>Základná škola</v>
      </c>
      <c r="E176" s="1" t="str">
        <v>základná škola</v>
      </c>
      <c r="F176" s="1" t="str">
        <v>Základná škola</v>
      </c>
      <c r="G176" s="1">
        <v>1</v>
      </c>
      <c r="H176" s="1">
        <v>200</v>
      </c>
      <c r="I176" s="1">
        <v>21</v>
      </c>
      <c r="J176" s="33">
        <v>19</v>
      </c>
      <c r="K176" s="1">
        <v>0</v>
      </c>
      <c r="L176" s="1">
        <v>1</v>
      </c>
      <c r="M176" s="1" t="str">
        <v>Jarmočná 96, 4411 Ždaňa</v>
      </c>
      <c r="N176" s="1" t="str">
        <v>Obec Ždaňa</v>
      </c>
      <c r="O176" s="1" t="str">
        <v>obec, mesto</v>
      </c>
    </row>
    <row r="177" spans="1:15">
      <c r="A177" s="1">
        <v>100015437</v>
      </c>
      <c r="B177" s="1" t="str">
        <v>Košický</v>
      </c>
      <c r="C177" s="1" t="str">
        <v>Michalovce</v>
      </c>
      <c r="D177" s="1" t="str">
        <v>Základná škola s materskou školou</v>
      </c>
      <c r="E177" s="1" t="str">
        <v>základná škola</v>
      </c>
      <c r="F177" s="1" t="str">
        <v>Základná škola</v>
      </c>
      <c r="G177" s="1">
        <v>1</v>
      </c>
      <c r="H177" s="1">
        <v>248</v>
      </c>
      <c r="I177" s="1">
        <v>27</v>
      </c>
      <c r="J177" s="33">
        <v>19</v>
      </c>
      <c r="K177" s="1">
        <v>1</v>
      </c>
      <c r="L177" s="1">
        <v>1</v>
      </c>
      <c r="M177" s="1" t="str">
        <v>Bracovce 26, 7205 Bracovce</v>
      </c>
      <c r="N177" s="1" t="str">
        <v>Obec Bracovce</v>
      </c>
      <c r="O177" s="1" t="str">
        <v>obec, mesto</v>
      </c>
    </row>
    <row r="178" spans="1:15">
      <c r="A178" s="1">
        <v>100015444</v>
      </c>
      <c r="B178" s="1" t="str">
        <v>Košický</v>
      </c>
      <c r="C178" s="1" t="str">
        <v>Michalovce</v>
      </c>
      <c r="D178" s="1" t="str">
        <v>Základná škola Júlie Bilčíkovej</v>
      </c>
      <c r="E178" s="1" t="str">
        <v>základná škola</v>
      </c>
      <c r="F178" s="1" t="str">
        <v>Základná škola</v>
      </c>
      <c r="G178" s="1">
        <v>1</v>
      </c>
      <c r="H178" s="1">
        <v>383</v>
      </c>
      <c r="I178" s="1">
        <v>36</v>
      </c>
      <c r="J178" s="33">
        <v>21</v>
      </c>
      <c r="K178" s="1">
        <v>0</v>
      </c>
      <c r="L178" s="1">
        <v>2</v>
      </c>
      <c r="M178" s="1" t="str">
        <v>Budkovce 355, 7215 Budkovce</v>
      </c>
      <c r="N178" s="1" t="str">
        <v>Obec Budkovce</v>
      </c>
      <c r="O178" s="1" t="str">
        <v>obec, mesto</v>
      </c>
    </row>
    <row r="179" spans="1:15">
      <c r="A179" s="1">
        <v>100015447</v>
      </c>
      <c r="B179" s="1" t="str">
        <v>Košický</v>
      </c>
      <c r="C179" s="1" t="str">
        <v>Michalovce</v>
      </c>
      <c r="D179" s="1" t="str">
        <v>Základná škola s vyučovacím jazykom maďarským -  Alapiskola</v>
      </c>
      <c r="E179" s="1" t="str">
        <v>základná škola</v>
      </c>
      <c r="F179" s="1" t="str">
        <v>ZŠ I. stupeň</v>
      </c>
      <c r="G179" s="1">
        <v>1</v>
      </c>
      <c r="H179" s="1">
        <v>28</v>
      </c>
      <c r="I179" s="1">
        <v>3</v>
      </c>
      <c r="J179" s="33">
        <v>6</v>
      </c>
      <c r="K179" s="1">
        <v>0</v>
      </c>
      <c r="L179" s="1">
        <v>1</v>
      </c>
      <c r="M179" s="1" t="str">
        <v>Čičarovce 109, 7671 Čičarovce</v>
      </c>
      <c r="N179" s="1" t="str">
        <v>Obec Čičarovce</v>
      </c>
      <c r="O179" s="1" t="str">
        <v>obec, mesto</v>
      </c>
    </row>
    <row r="180" spans="1:15">
      <c r="A180" s="1">
        <v>100015453</v>
      </c>
      <c r="B180" s="1" t="str">
        <v>Košický</v>
      </c>
      <c r="C180" s="1" t="str">
        <v>Michalovce</v>
      </c>
      <c r="D180" s="1" t="str">
        <v>Základná škola - Alapiskola</v>
      </c>
      <c r="E180" s="1" t="str">
        <v>základná škola</v>
      </c>
      <c r="F180" s="1" t="str">
        <v>Základná škola</v>
      </c>
      <c r="G180" s="1">
        <v>1</v>
      </c>
      <c r="H180" s="1">
        <v>279</v>
      </c>
      <c r="I180" s="1">
        <v>30</v>
      </c>
      <c r="J180" s="33">
        <v>18</v>
      </c>
      <c r="K180" s="1">
        <v>0</v>
      </c>
      <c r="L180" s="1">
        <v>1</v>
      </c>
      <c r="M180" s="1" t="str">
        <v>Hlavná 1, 7674 Drahňov</v>
      </c>
      <c r="N180" s="1" t="str">
        <v>Obec Drahňov</v>
      </c>
      <c r="O180" s="1" t="str">
        <v>obec, mesto</v>
      </c>
    </row>
    <row r="181" spans="1:15">
      <c r="A181" s="1">
        <v>100015463</v>
      </c>
      <c r="B181" s="1" t="str">
        <v>Košický</v>
      </c>
      <c r="C181" s="1" t="str">
        <v>Michalovce</v>
      </c>
      <c r="D181" s="1" t="str">
        <v>Základná škola</v>
      </c>
      <c r="E181" s="1" t="str">
        <v>základná škola</v>
      </c>
      <c r="F181" s="1" t="str">
        <v>ZŠ I. stupeň</v>
      </c>
      <c r="G181" s="1">
        <v>1</v>
      </c>
      <c r="H181" s="1">
        <v>21</v>
      </c>
      <c r="I181" s="1">
        <v>3</v>
      </c>
      <c r="J181" s="33">
        <v>2</v>
      </c>
      <c r="K181" s="1">
        <v>0</v>
      </c>
      <c r="L181" s="1">
        <v>1</v>
      </c>
      <c r="M181" s="1" t="str">
        <v>Horovce 181, 7202 Horovce</v>
      </c>
      <c r="N181" s="1" t="str">
        <v>Obec Horovce</v>
      </c>
      <c r="O181" s="1" t="str">
        <v>obec, mesto</v>
      </c>
    </row>
    <row r="182" spans="1:15">
      <c r="A182" s="1">
        <v>100015468</v>
      </c>
      <c r="B182" s="1" t="str">
        <v>Košický</v>
      </c>
      <c r="C182" s="1" t="str">
        <v>Michalovce</v>
      </c>
      <c r="D182" s="1" t="str">
        <v>Základná škola</v>
      </c>
      <c r="E182" s="1" t="str">
        <v>základná škola</v>
      </c>
      <c r="F182" s="1" t="str">
        <v>ZŠ I. stupeň</v>
      </c>
      <c r="G182" s="1">
        <v>1</v>
      </c>
      <c r="H182" s="1">
        <v>92</v>
      </c>
      <c r="I182" s="1">
        <v>7</v>
      </c>
      <c r="J182" s="33">
        <v>4</v>
      </c>
      <c r="K182" s="1">
        <v>0</v>
      </c>
      <c r="L182" s="1">
        <v>1</v>
      </c>
      <c r="M182" s="1" t="str">
        <v>Iňačovce 33, 7211 Iňačovce</v>
      </c>
      <c r="N182" s="1" t="str">
        <v>Obec Iňačovce</v>
      </c>
      <c r="O182" s="1" t="str">
        <v>obec, mesto</v>
      </c>
    </row>
    <row r="183" spans="1:15">
      <c r="A183" s="1">
        <v>100015471</v>
      </c>
      <c r="B183" s="1" t="str">
        <v>Košický</v>
      </c>
      <c r="C183" s="1" t="str">
        <v>Michalovce</v>
      </c>
      <c r="D183" s="1" t="str">
        <v>Základná škola</v>
      </c>
      <c r="E183" s="1" t="str">
        <v>základná škola</v>
      </c>
      <c r="F183" s="1" t="str">
        <v>Základná škola</v>
      </c>
      <c r="G183" s="1">
        <v>1</v>
      </c>
      <c r="H183" s="1">
        <v>113</v>
      </c>
      <c r="I183" s="1">
        <v>11</v>
      </c>
      <c r="J183" s="33">
        <v>12</v>
      </c>
      <c r="K183" s="1">
        <v>0</v>
      </c>
      <c r="L183" s="1">
        <v>1</v>
      </c>
      <c r="M183" s="1" t="str">
        <v>Jovsa 242, 7232 Jovsa</v>
      </c>
      <c r="N183" s="1" t="str">
        <v>Obec Jovsa</v>
      </c>
      <c r="O183" s="1" t="str">
        <v>obec, mesto</v>
      </c>
    </row>
    <row r="184" spans="1:15">
      <c r="A184" s="1">
        <v>100015477</v>
      </c>
      <c r="B184" s="1" t="str">
        <v>Košický</v>
      </c>
      <c r="C184" s="1" t="str">
        <v>Michalovce</v>
      </c>
      <c r="D184" s="1" t="str">
        <v>Základná škola s vyučovacím jazykom maďarským - Alapiskola</v>
      </c>
      <c r="E184" s="1" t="str">
        <v>základná škola</v>
      </c>
      <c r="F184" s="1" t="str">
        <v>ZŠ I. stupeň</v>
      </c>
      <c r="G184" s="1">
        <v>1</v>
      </c>
      <c r="H184" s="1">
        <v>59</v>
      </c>
      <c r="I184" s="1">
        <v>5</v>
      </c>
      <c r="J184" s="33">
        <v>3</v>
      </c>
      <c r="K184" s="1">
        <v>0</v>
      </c>
      <c r="L184" s="1">
        <v>1</v>
      </c>
      <c r="M184" s="1" t="str">
        <v>Hlavná 36, 7901 Kapušianske Kľačany</v>
      </c>
      <c r="N184" s="1" t="str">
        <v>Obec Kapušianske Kľačany</v>
      </c>
      <c r="O184" s="1" t="str">
        <v>obec, mesto</v>
      </c>
    </row>
    <row r="185" spans="1:15">
      <c r="A185" s="1">
        <v>100015487</v>
      </c>
      <c r="B185" s="1" t="str">
        <v>Košický</v>
      </c>
      <c r="C185" s="1" t="str">
        <v>Michalovce</v>
      </c>
      <c r="D185" s="1" t="str">
        <v>Základná škola s vyučovacím jazykom maďarským - Alapiskola</v>
      </c>
      <c r="E185" s="1" t="str">
        <v>základná škola</v>
      </c>
      <c r="F185" s="1" t="str">
        <v>ZŠ I. stupeň</v>
      </c>
      <c r="G185" s="1">
        <v>1</v>
      </c>
      <c r="H185" s="1">
        <v>42</v>
      </c>
      <c r="I185" s="1">
        <v>3</v>
      </c>
      <c r="J185" s="33">
        <v>2</v>
      </c>
      <c r="K185" s="1">
        <v>0</v>
      </c>
      <c r="L185" s="1">
        <v>1</v>
      </c>
      <c r="M185" s="1" t="str">
        <v>Krížany 36, 7901 Krišovská Liesková</v>
      </c>
      <c r="N185" s="1" t="str">
        <v>Obec Krišovská Liesková</v>
      </c>
      <c r="O185" s="1" t="str">
        <v>obec, mesto</v>
      </c>
    </row>
    <row r="186" spans="1:15">
      <c r="A186" s="1">
        <v>100015488</v>
      </c>
      <c r="B186" s="1" t="str">
        <v>Košický</v>
      </c>
      <c r="C186" s="1" t="str">
        <v>Michalovce</v>
      </c>
      <c r="D186" s="1" t="str">
        <v>Základná škola</v>
      </c>
      <c r="E186" s="1" t="str">
        <v>základná škola</v>
      </c>
      <c r="F186" s="1" t="str">
        <v>ZŠ I. stupeň</v>
      </c>
      <c r="G186" s="1">
        <v>1</v>
      </c>
      <c r="H186" s="1">
        <v>25</v>
      </c>
      <c r="I186" s="1">
        <v>4</v>
      </c>
      <c r="J186" s="33">
        <v>3</v>
      </c>
      <c r="K186" s="1">
        <v>0</v>
      </c>
      <c r="L186" s="1">
        <v>1</v>
      </c>
      <c r="M186" s="1" t="str">
        <v>Lastomír 144, 7237 Lastomír</v>
      </c>
      <c r="N186" s="1" t="str">
        <v>Obec Lastomír</v>
      </c>
      <c r="O186" s="1" t="str">
        <v>obec, mesto</v>
      </c>
    </row>
    <row r="187" spans="1:15">
      <c r="A187" s="1">
        <v>100015492</v>
      </c>
      <c r="B187" s="1" t="str">
        <v>Košický</v>
      </c>
      <c r="C187" s="1" t="str">
        <v>Michalovce</v>
      </c>
      <c r="D187" s="1" t="str">
        <v>Základná škola</v>
      </c>
      <c r="E187" s="1" t="str">
        <v>základná škola</v>
      </c>
      <c r="F187" s="1" t="str">
        <v>ZŠ I. stupeň</v>
      </c>
      <c r="G187" s="1">
        <v>1</v>
      </c>
      <c r="H187" s="1">
        <v>55</v>
      </c>
      <c r="I187" s="1">
        <v>5</v>
      </c>
      <c r="J187" s="33">
        <v>3</v>
      </c>
      <c r="K187" s="1">
        <v>0</v>
      </c>
      <c r="L187" s="1">
        <v>1</v>
      </c>
      <c r="M187" s="1" t="str">
        <v>Laškovce 38, 7201 Laškovce</v>
      </c>
      <c r="N187" s="1" t="str">
        <v>Obec Laškovce</v>
      </c>
      <c r="O187" s="1" t="str">
        <v>obec, mesto</v>
      </c>
    </row>
    <row r="188" spans="1:15">
      <c r="A188" s="1">
        <v>100015504</v>
      </c>
      <c r="B188" s="1" t="str">
        <v>Košický</v>
      </c>
      <c r="C188" s="1" t="str">
        <v>Michalovce</v>
      </c>
      <c r="D188" s="1" t="str">
        <v>Základná škola</v>
      </c>
      <c r="E188" s="1" t="str">
        <v>základná škola</v>
      </c>
      <c r="F188" s="1" t="str">
        <v>ZŠ I. stupeň</v>
      </c>
      <c r="G188" s="1">
        <v>1</v>
      </c>
      <c r="H188" s="1">
        <v>89</v>
      </c>
      <c r="I188" s="1">
        <v>8</v>
      </c>
      <c r="J188" s="33">
        <v>8</v>
      </c>
      <c r="K188" s="1">
        <v>0</v>
      </c>
      <c r="L188" s="1">
        <v>1</v>
      </c>
      <c r="M188" s="1" t="str">
        <v>Markovce 31, 7206 Markovce</v>
      </c>
      <c r="N188" s="1" t="str">
        <v>Obec Markovce</v>
      </c>
      <c r="O188" s="1" t="str">
        <v>obec, mesto</v>
      </c>
    </row>
    <row r="189" spans="1:15">
      <c r="A189" s="1">
        <v>100015515</v>
      </c>
      <c r="B189" s="1" t="str">
        <v>Košický</v>
      </c>
      <c r="C189" s="1" t="str">
        <v>Michalovce</v>
      </c>
      <c r="D189" s="1" t="str">
        <v>Základná škola</v>
      </c>
      <c r="E189" s="1" t="str">
        <v>základná škola</v>
      </c>
      <c r="F189" s="1" t="str">
        <v>Základná škola</v>
      </c>
      <c r="G189" s="1">
        <v>1</v>
      </c>
      <c r="H189" s="1">
        <v>326</v>
      </c>
      <c r="I189" s="1">
        <v>26</v>
      </c>
      <c r="J189" s="33">
        <v>25</v>
      </c>
      <c r="K189" s="1">
        <v>0</v>
      </c>
      <c r="L189" s="1">
        <v>2</v>
      </c>
      <c r="M189" s="1" t="str">
        <v>Jána A. Komenského 1, 7101 Michalovce</v>
      </c>
      <c r="N189" s="1" t="str">
        <v>Mesto Michalovce</v>
      </c>
      <c r="O189" s="1" t="str">
        <v>obec, mesto</v>
      </c>
    </row>
    <row r="190" spans="1:15">
      <c r="A190" s="1">
        <v>100015520</v>
      </c>
      <c r="B190" s="1" t="str">
        <v>Košický</v>
      </c>
      <c r="C190" s="1" t="str">
        <v>Michalovce</v>
      </c>
      <c r="D190" s="1" t="str">
        <v>Základná škola</v>
      </c>
      <c r="E190" s="1" t="str">
        <v>základná škola</v>
      </c>
      <c r="F190" s="1" t="str">
        <v>Základná škola</v>
      </c>
      <c r="G190" s="1">
        <v>1</v>
      </c>
      <c r="H190" s="1">
        <v>607</v>
      </c>
      <c r="I190" s="1">
        <v>46</v>
      </c>
      <c r="J190" s="33">
        <v>33</v>
      </c>
      <c r="K190" s="1">
        <v>0</v>
      </c>
      <c r="L190" s="1">
        <v>3</v>
      </c>
      <c r="M190" s="1" t="str">
        <v>Jána Švermu 6, 7101 Michalovce</v>
      </c>
      <c r="N190" s="1" t="str">
        <v>Mesto Michalovce</v>
      </c>
      <c r="O190" s="1" t="str">
        <v>obec, mesto</v>
      </c>
    </row>
    <row r="191" spans="1:15">
      <c r="A191" s="1">
        <v>100015526</v>
      </c>
      <c r="B191" s="1" t="str">
        <v>Košický</v>
      </c>
      <c r="C191" s="1" t="str">
        <v>Michalovce</v>
      </c>
      <c r="D191" s="1" t="str">
        <v>Obchodná akadémia</v>
      </c>
      <c r="E191" s="1" t="str">
        <v>stredná odborná škola</v>
      </c>
      <c r="F191" s="1" t="str">
        <v>Obchodná akadémia</v>
      </c>
      <c r="G191" s="1">
        <v>1</v>
      </c>
      <c r="H191" s="1">
        <v>235</v>
      </c>
      <c r="I191" s="1">
        <v>17</v>
      </c>
      <c r="J191" s="33">
        <v>23</v>
      </c>
      <c r="K191" s="1">
        <v>0</v>
      </c>
      <c r="L191" s="1">
        <v>1</v>
      </c>
      <c r="M191" s="1" t="str">
        <v>Kapušianska 2, 7101 Michalovce</v>
      </c>
      <c r="N191" s="1" t="str">
        <v>Košický samosprávny kraj</v>
      </c>
      <c r="O191" s="1" t="str">
        <v>samosprávny kraj</v>
      </c>
    </row>
    <row r="192" spans="1:15">
      <c r="A192" s="1">
        <v>100015531</v>
      </c>
      <c r="B192" s="1" t="str">
        <v>Košický</v>
      </c>
      <c r="C192" s="1" t="str">
        <v>Michalovce</v>
      </c>
      <c r="D192" s="1" t="str">
        <v>Súkromná hotelová akadémia - Dufincova</v>
      </c>
      <c r="E192" s="1" t="str">
        <v>stredná odborná škola</v>
      </c>
      <c r="F192" s="1" t="str">
        <v>Hotelová akadémia</v>
      </c>
      <c r="G192" s="1">
        <v>1</v>
      </c>
      <c r="H192" s="1">
        <v>100</v>
      </c>
      <c r="I192" s="1">
        <v>8</v>
      </c>
      <c r="J192" s="33">
        <v>7</v>
      </c>
      <c r="K192" s="1">
        <v>0</v>
      </c>
      <c r="L192" s="1">
        <v>1</v>
      </c>
      <c r="M192" s="1" t="str">
        <v>Komenského 1, 7101 Michalovce</v>
      </c>
      <c r="N192" s="1" t="str">
        <v>MUDr. Mária Dufincová</v>
      </c>
      <c r="O192" s="1" t="str">
        <v>súkromník</v>
      </c>
    </row>
    <row r="193" spans="1:15">
      <c r="A193" s="1">
        <v>100015532</v>
      </c>
      <c r="B193" s="1" t="str">
        <v>Košický</v>
      </c>
      <c r="C193" s="1" t="str">
        <v>Michalovce</v>
      </c>
      <c r="D193" s="1" t="str">
        <v>Základná škola Pavla Horova</v>
      </c>
      <c r="E193" s="1" t="str">
        <v>základná škola</v>
      </c>
      <c r="F193" s="1" t="str">
        <v>Základná škola</v>
      </c>
      <c r="G193" s="1">
        <v>1</v>
      </c>
      <c r="H193" s="1">
        <v>645</v>
      </c>
      <c r="I193" s="1">
        <v>57</v>
      </c>
      <c r="J193" s="33">
        <v>31</v>
      </c>
      <c r="K193" s="1">
        <v>1</v>
      </c>
      <c r="L193" s="1">
        <v>3</v>
      </c>
      <c r="M193" s="1" t="str">
        <v>Kpt. Nálepku 16, 7101 Michalovce</v>
      </c>
      <c r="N193" s="1" t="str">
        <v>Mesto Michalovce</v>
      </c>
      <c r="O193" s="1" t="str">
        <v>obec, mesto</v>
      </c>
    </row>
    <row r="194" spans="1:15">
      <c r="A194" s="1">
        <v>100015536</v>
      </c>
      <c r="B194" s="1" t="str">
        <v>Košický</v>
      </c>
      <c r="C194" s="1" t="str">
        <v>Michalovce</v>
      </c>
      <c r="D194" s="1" t="str">
        <v>Základná škola</v>
      </c>
      <c r="E194" s="1" t="str">
        <v>základná škola</v>
      </c>
      <c r="F194" s="1" t="str">
        <v>Základná škola</v>
      </c>
      <c r="G194" s="1">
        <v>1</v>
      </c>
      <c r="H194" s="1">
        <v>363</v>
      </c>
      <c r="I194" s="1">
        <v>31</v>
      </c>
      <c r="J194" s="33">
        <v>32</v>
      </c>
      <c r="K194" s="1">
        <v>0</v>
      </c>
      <c r="L194" s="1">
        <v>2</v>
      </c>
      <c r="M194" s="1" t="str">
        <v>Krymská 5, 7101 Michalovce</v>
      </c>
      <c r="N194" s="1" t="str">
        <v>Mesto Michalovce</v>
      </c>
      <c r="O194" s="1" t="str">
        <v>obec, mesto</v>
      </c>
    </row>
    <row r="195" spans="1:15">
      <c r="A195" s="1">
        <v>100015539</v>
      </c>
      <c r="B195" s="1" t="str">
        <v>Košický</v>
      </c>
      <c r="C195" s="1" t="str">
        <v>Michalovce</v>
      </c>
      <c r="D195" s="1" t="str">
        <v>Gymnázium</v>
      </c>
      <c r="E195" s="1" t="str">
        <v>gymnázium</v>
      </c>
      <c r="F195" s="1" t="str">
        <v>Gymnázium</v>
      </c>
      <c r="G195" s="1">
        <v>1</v>
      </c>
      <c r="H195" s="1">
        <v>368</v>
      </c>
      <c r="I195" s="1">
        <v>30</v>
      </c>
      <c r="J195" s="33">
        <v>29</v>
      </c>
      <c r="K195" s="1">
        <v>0</v>
      </c>
      <c r="L195" s="1">
        <v>2</v>
      </c>
      <c r="M195" s="1" t="str">
        <v>Ľ. Štúra 26, 7101 Michalovce</v>
      </c>
      <c r="N195" s="1" t="str">
        <v>Košický samosprávny kraj</v>
      </c>
      <c r="O195" s="1" t="str">
        <v>samosprávny kraj</v>
      </c>
    </row>
    <row r="196" spans="1:15">
      <c r="A196" s="1">
        <v>100015543</v>
      </c>
      <c r="B196" s="1" t="str">
        <v>Košický</v>
      </c>
      <c r="C196" s="1" t="str">
        <v>Michalovce</v>
      </c>
      <c r="D196" s="1" t="str">
        <v>Gymnázium Pavla Horova</v>
      </c>
      <c r="E196" s="1" t="str">
        <v>gymnázium</v>
      </c>
      <c r="F196" s="1" t="str">
        <v>Gymnázium</v>
      </c>
      <c r="G196" s="1">
        <v>1</v>
      </c>
      <c r="H196" s="1">
        <v>600</v>
      </c>
      <c r="I196" s="1">
        <v>48</v>
      </c>
      <c r="J196" s="33">
        <v>40</v>
      </c>
      <c r="K196" s="1">
        <v>1</v>
      </c>
      <c r="L196" s="1">
        <v>2</v>
      </c>
      <c r="M196" s="1" t="str">
        <v>Masarykova 1, 7179 Michalovce</v>
      </c>
      <c r="N196" s="1" t="str">
        <v>Košický samosprávny kraj</v>
      </c>
      <c r="O196" s="1" t="str">
        <v>samosprávny kraj</v>
      </c>
    </row>
    <row r="197" spans="1:15">
      <c r="A197" s="1">
        <v>100015545</v>
      </c>
      <c r="B197" s="1" t="str">
        <v>Košický</v>
      </c>
      <c r="C197" s="1" t="str">
        <v>Michalovce</v>
      </c>
      <c r="D197" s="1" t="str">
        <v>Stredná zdravotnícka škola</v>
      </c>
      <c r="E197" s="1" t="str">
        <v>stredná odborná škola</v>
      </c>
      <c r="F197" s="1" t="str">
        <v>Stredná zdravotnícka škola</v>
      </c>
      <c r="G197" s="1">
        <v>1</v>
      </c>
      <c r="H197" s="1">
        <v>624</v>
      </c>
      <c r="I197" s="1">
        <v>57</v>
      </c>
      <c r="J197" s="33">
        <v>22</v>
      </c>
      <c r="K197" s="1">
        <v>0</v>
      </c>
      <c r="L197" s="1">
        <v>3</v>
      </c>
      <c r="M197" s="1" t="str">
        <v>Masarykova 27, 7101 Michalovce</v>
      </c>
      <c r="N197" s="1" t="str">
        <v>Košický samosprávny kraj</v>
      </c>
      <c r="O197" s="1" t="str">
        <v>samosprávny kraj</v>
      </c>
    </row>
    <row r="198" spans="1:15">
      <c r="A198" s="1">
        <v>100015550</v>
      </c>
      <c r="B198" s="1" t="str">
        <v>Košický</v>
      </c>
      <c r="C198" s="1" t="str">
        <v>Michalovce</v>
      </c>
      <c r="D198" s="1" t="str">
        <v>Základná škola</v>
      </c>
      <c r="E198" s="1" t="str">
        <v>základná škola</v>
      </c>
      <c r="F198" s="1" t="str">
        <v>Základná škola</v>
      </c>
      <c r="G198" s="1">
        <v>2</v>
      </c>
      <c r="H198" s="1">
        <v>553</v>
      </c>
      <c r="I198" s="1">
        <v>42</v>
      </c>
      <c r="J198" s="33">
        <v>73</v>
      </c>
      <c r="K198" s="1">
        <v>0</v>
      </c>
      <c r="L198" s="1">
        <v>2</v>
      </c>
      <c r="M198" s="1" t="str">
        <v>Moskovská 1, 7101 Michalovce</v>
      </c>
      <c r="N198" s="1" t="str">
        <v>Mesto Michalovce</v>
      </c>
      <c r="O198" s="1" t="str">
        <v>obec, mesto</v>
      </c>
    </row>
    <row r="199" spans="1:15">
      <c r="A199" s="1">
        <v>100015554</v>
      </c>
      <c r="B199" s="1" t="str">
        <v>Košický</v>
      </c>
      <c r="C199" s="1" t="str">
        <v>Michalovce</v>
      </c>
      <c r="D199" s="1" t="str">
        <v>Základná škola</v>
      </c>
      <c r="E199" s="1" t="str">
        <v>základná škola</v>
      </c>
      <c r="F199" s="1" t="str">
        <v>Základná škola</v>
      </c>
      <c r="G199" s="1">
        <v>1</v>
      </c>
      <c r="H199" s="1">
        <v>834</v>
      </c>
      <c r="I199" s="1">
        <v>74</v>
      </c>
      <c r="J199" s="33">
        <v>47</v>
      </c>
      <c r="K199" s="1">
        <v>0</v>
      </c>
      <c r="L199" s="1">
        <v>3</v>
      </c>
      <c r="M199" s="1" t="str">
        <v>Okružná 17, 7101 Michalovce</v>
      </c>
      <c r="N199" s="1" t="str">
        <v>Mesto Michalovce</v>
      </c>
      <c r="O199" s="1" t="str">
        <v>obec, mesto</v>
      </c>
    </row>
    <row r="200" spans="1:15">
      <c r="A200" s="1">
        <v>100015563</v>
      </c>
      <c r="B200" s="1" t="str">
        <v>Košický</v>
      </c>
      <c r="C200" s="1" t="str">
        <v>Michalovce</v>
      </c>
      <c r="D200" s="1" t="str">
        <v>Stredná odborná škola technická</v>
      </c>
      <c r="E200" s="1" t="str">
        <v>stredná odborná škola</v>
      </c>
      <c r="F200" s="1" t="str">
        <v>Stredná odborná škola</v>
      </c>
      <c r="G200" s="1">
        <v>1</v>
      </c>
      <c r="H200" s="1">
        <v>564</v>
      </c>
      <c r="I200" s="1">
        <v>62</v>
      </c>
      <c r="J200" s="33">
        <v>63</v>
      </c>
      <c r="K200" s="1">
        <v>0</v>
      </c>
      <c r="L200" s="1">
        <v>2</v>
      </c>
      <c r="M200" s="1" t="str">
        <v>Partizánska 1, 7192 Michalovce</v>
      </c>
      <c r="N200" s="1" t="str">
        <v>Košický samosprávny kraj</v>
      </c>
      <c r="O200" s="1" t="str">
        <v>samosprávny kraj</v>
      </c>
    </row>
    <row r="201" spans="1:15">
      <c r="A201" s="1">
        <v>100015576</v>
      </c>
      <c r="B201" s="1" t="str">
        <v>Košický</v>
      </c>
      <c r="C201" s="1" t="str">
        <v>Michalovce</v>
      </c>
      <c r="D201" s="1" t="str">
        <v>Základná škola</v>
      </c>
      <c r="E201" s="1" t="str">
        <v>základná škola</v>
      </c>
      <c r="F201" s="1" t="str">
        <v>Základná škola</v>
      </c>
      <c r="G201" s="1">
        <v>1</v>
      </c>
      <c r="H201" s="1">
        <v>283</v>
      </c>
      <c r="I201" s="1">
        <v>29</v>
      </c>
      <c r="J201" s="33">
        <v>31</v>
      </c>
      <c r="K201" s="1">
        <v>0</v>
      </c>
      <c r="L201" s="1">
        <v>1</v>
      </c>
      <c r="M201" s="1" t="str">
        <v>Školská 2, 7101 Michalovce</v>
      </c>
      <c r="N201" s="1" t="str">
        <v>Mesto Michalovce</v>
      </c>
      <c r="O201" s="1" t="str">
        <v>obec, mesto</v>
      </c>
    </row>
    <row r="202" spans="1:15">
      <c r="A202" s="1">
        <v>100015580</v>
      </c>
      <c r="B202" s="1" t="str">
        <v>Košický</v>
      </c>
      <c r="C202" s="1" t="str">
        <v>Michalovce</v>
      </c>
      <c r="D202" s="1" t="str">
        <v>Stredná odborná škola obchodu a služieb</v>
      </c>
      <c r="E202" s="1" t="str">
        <v>stredná odborná škola</v>
      </c>
      <c r="F202" s="1" t="str">
        <v>Stredná odborná škola</v>
      </c>
      <c r="G202" s="1">
        <v>1</v>
      </c>
      <c r="H202" s="1">
        <v>395</v>
      </c>
      <c r="I202" s="1">
        <v>37</v>
      </c>
      <c r="J202" s="33">
        <v>37</v>
      </c>
      <c r="K202" s="1">
        <v>2</v>
      </c>
      <c r="L202" s="1">
        <v>2</v>
      </c>
      <c r="M202" s="1" t="str">
        <v>Školská 4, 7101 Michalovce</v>
      </c>
      <c r="N202" s="1" t="str">
        <v>Košický samosprávny kraj</v>
      </c>
      <c r="O202" s="1" t="str">
        <v>samosprávny kraj</v>
      </c>
    </row>
    <row r="203" spans="1:15">
      <c r="A203" s="1">
        <v>100015588</v>
      </c>
      <c r="B203" s="1" t="str">
        <v>Košický</v>
      </c>
      <c r="C203" s="1" t="str">
        <v>Michalovce</v>
      </c>
      <c r="D203" s="1" t="str">
        <v>Základná škola Teodora Jozefa Moussona</v>
      </c>
      <c r="E203" s="1" t="str">
        <v>základná škola</v>
      </c>
      <c r="F203" s="1" t="str">
        <v>Základná škola</v>
      </c>
      <c r="G203" s="1">
        <v>1</v>
      </c>
      <c r="H203" s="1">
        <v>663</v>
      </c>
      <c r="I203" s="1">
        <v>51</v>
      </c>
      <c r="J203" s="33">
        <v>36</v>
      </c>
      <c r="K203" s="1">
        <v>0</v>
      </c>
      <c r="L203" s="1">
        <v>3</v>
      </c>
      <c r="M203" s="1" t="str">
        <v>T. J. Moussona 4, 7101 Michalovce</v>
      </c>
      <c r="N203" s="1" t="str">
        <v>Mesto Michalovce</v>
      </c>
      <c r="O203" s="1" t="str">
        <v>obec, mesto</v>
      </c>
    </row>
    <row r="204" spans="1:15">
      <c r="A204" s="1">
        <v>100015592</v>
      </c>
      <c r="B204" s="1" t="str">
        <v>Košický</v>
      </c>
      <c r="C204" s="1" t="str">
        <v>Michalovce</v>
      </c>
      <c r="D204" s="1" t="str">
        <v>Stredná odborná škola sv. Cyrila a Metoda</v>
      </c>
      <c r="E204" s="1" t="str">
        <v>stredná odborná škola</v>
      </c>
      <c r="F204" s="1" t="str">
        <v>Stredná odborná škola</v>
      </c>
      <c r="G204" s="1">
        <v>1</v>
      </c>
      <c r="H204" s="1">
        <v>123</v>
      </c>
      <c r="I204" s="1">
        <v>15</v>
      </c>
      <c r="J204" s="33">
        <v>9</v>
      </c>
      <c r="K204" s="1">
        <v>0</v>
      </c>
      <c r="L204" s="1">
        <v>1</v>
      </c>
      <c r="M204" s="1" t="str">
        <v>Tehliarska 2, 7101 Michalovce</v>
      </c>
      <c r="N204" s="1" t="str">
        <v>Michalovsko-košická pravoslávna eparchia v Michalovciach</v>
      </c>
      <c r="O204" s="1" t="str">
        <v>cirkev, náboženská spoločnosť</v>
      </c>
    </row>
    <row r="205" spans="1:15">
      <c r="A205" s="1">
        <v>100015598</v>
      </c>
      <c r="B205" s="1" t="str">
        <v>Košický</v>
      </c>
      <c r="C205" s="1" t="str">
        <v>Michalovce</v>
      </c>
      <c r="D205" s="1" t="str">
        <v>Cirkevná základná škola sv. Michala</v>
      </c>
      <c r="E205" s="1" t="str">
        <v>základná škola</v>
      </c>
      <c r="F205" s="1" t="str">
        <v>Základná škola</v>
      </c>
      <c r="G205" s="1">
        <v>1</v>
      </c>
      <c r="H205" s="1">
        <v>136</v>
      </c>
      <c r="I205" s="1">
        <v>14</v>
      </c>
      <c r="J205" s="33">
        <v>12</v>
      </c>
      <c r="K205" s="1">
        <v>0</v>
      </c>
      <c r="L205" s="1">
        <v>1</v>
      </c>
      <c r="M205" s="1" t="str">
        <v>Volgogradská 2, 7101 Michalovce</v>
      </c>
      <c r="N205" s="1" t="str">
        <v>Košická arcidiecéza</v>
      </c>
      <c r="O205" s="1" t="str">
        <v>cirkev, náboženská spoločnosť</v>
      </c>
    </row>
    <row r="206" spans="1:15">
      <c r="A206" s="1">
        <v>100015605</v>
      </c>
      <c r="B206" s="1" t="str">
        <v>Košický</v>
      </c>
      <c r="C206" s="1" t="str">
        <v>Michalovce</v>
      </c>
      <c r="D206" s="1" t="str">
        <v>Základná škola</v>
      </c>
      <c r="E206" s="1" t="str">
        <v>základná škola</v>
      </c>
      <c r="F206" s="1" t="str">
        <v>Základná škola</v>
      </c>
      <c r="G206" s="1">
        <v>1</v>
      </c>
      <c r="H206" s="1">
        <v>167</v>
      </c>
      <c r="I206" s="1">
        <v>13</v>
      </c>
      <c r="J206" s="33">
        <v>14</v>
      </c>
      <c r="K206" s="1">
        <v>0</v>
      </c>
      <c r="L206" s="1">
        <v>1</v>
      </c>
      <c r="M206" s="1" t="str">
        <v>Nacina Ves 63, 7221 Nacina Ves</v>
      </c>
      <c r="N206" s="1" t="str">
        <v>Obec Nacina Ves</v>
      </c>
      <c r="O206" s="1" t="str">
        <v>obec, mesto</v>
      </c>
    </row>
    <row r="207" spans="1:15">
      <c r="A207" s="1">
        <v>100015611</v>
      </c>
      <c r="B207" s="1" t="str">
        <v>Košický</v>
      </c>
      <c r="C207" s="1" t="str">
        <v>Michalovce</v>
      </c>
      <c r="D207" s="1" t="str">
        <v>Základná škola s materskou školou Štefana Ďurovčíka</v>
      </c>
      <c r="E207" s="1" t="str">
        <v>základná škola</v>
      </c>
      <c r="F207" s="1" t="str">
        <v>Základná škola</v>
      </c>
      <c r="G207" s="1">
        <v>1</v>
      </c>
      <c r="H207" s="1">
        <v>173</v>
      </c>
      <c r="I207" s="1">
        <v>30</v>
      </c>
      <c r="J207" s="33">
        <v>19</v>
      </c>
      <c r="K207" s="1">
        <v>1</v>
      </c>
      <c r="L207" s="1">
        <v>1</v>
      </c>
      <c r="M207" s="1" t="str">
        <v>Palín 104, 7213 Palín</v>
      </c>
      <c r="N207" s="1" t="str">
        <v>Obec Palín</v>
      </c>
      <c r="O207" s="1" t="str">
        <v>obec, mesto</v>
      </c>
    </row>
    <row r="208" spans="1:15">
      <c r="A208" s="1">
        <v>100015618</v>
      </c>
      <c r="B208" s="1" t="str">
        <v>Košický</v>
      </c>
      <c r="C208" s="1" t="str">
        <v>Michalovce</v>
      </c>
      <c r="D208" s="1" t="str">
        <v>Základná škola s materskou školou</v>
      </c>
      <c r="E208" s="1" t="str">
        <v>základná škola</v>
      </c>
      <c r="F208" s="1" t="str">
        <v>Základná škola</v>
      </c>
      <c r="G208" s="1">
        <v>1</v>
      </c>
      <c r="H208" s="1">
        <v>431</v>
      </c>
      <c r="I208" s="1">
        <v>29</v>
      </c>
      <c r="J208" s="33">
        <v>30</v>
      </c>
      <c r="K208" s="1">
        <v>0</v>
      </c>
      <c r="L208" s="1">
        <v>2</v>
      </c>
      <c r="M208" s="1" t="str">
        <v>Školská 3, 7214 Pavlovce nad Uhom</v>
      </c>
      <c r="N208" s="1" t="str">
        <v>Obec Pavlovce nad Uhom</v>
      </c>
      <c r="O208" s="1" t="str">
        <v>obec, mesto</v>
      </c>
    </row>
    <row r="209" spans="1:15">
      <c r="A209" s="1">
        <v>100015621</v>
      </c>
      <c r="B209" s="1" t="str">
        <v>Košický</v>
      </c>
      <c r="C209" s="1" t="str">
        <v>Michalovce</v>
      </c>
      <c r="D209" s="1" t="str">
        <v>Základná škola</v>
      </c>
      <c r="E209" s="1" t="str">
        <v>základná škola</v>
      </c>
      <c r="F209" s="1" t="str">
        <v>ZŠ I. stupeň</v>
      </c>
      <c r="G209" s="1">
        <v>1</v>
      </c>
      <c r="H209" s="1">
        <v>44</v>
      </c>
      <c r="I209" s="1">
        <v>4</v>
      </c>
      <c r="J209" s="33">
        <v>3</v>
      </c>
      <c r="K209" s="1">
        <v>0</v>
      </c>
      <c r="L209" s="1">
        <v>1</v>
      </c>
      <c r="M209" s="1" t="str">
        <v>Petrovce nad Laborcom 100, 7101 Petrovce nad Laborcom</v>
      </c>
      <c r="N209" s="1" t="str">
        <v>Obec Petrovce nad Laborcom</v>
      </c>
      <c r="O209" s="1" t="str">
        <v>obec, mesto</v>
      </c>
    </row>
    <row r="210" spans="1:15">
      <c r="A210" s="1">
        <v>100015629</v>
      </c>
      <c r="B210" s="1" t="str">
        <v>Košický</v>
      </c>
      <c r="C210" s="1" t="str">
        <v>Michalovce</v>
      </c>
      <c r="D210" s="1" t="str">
        <v>Základná škola</v>
      </c>
      <c r="E210" s="1" t="str">
        <v>základná škola</v>
      </c>
      <c r="F210" s="1" t="str">
        <v>ZŠ I. stupeň</v>
      </c>
      <c r="G210" s="1">
        <v>1</v>
      </c>
      <c r="H210" s="1">
        <v>28</v>
      </c>
      <c r="I210" s="1">
        <v>2</v>
      </c>
      <c r="J210" s="33">
        <v>4</v>
      </c>
      <c r="K210" s="1">
        <v>1</v>
      </c>
      <c r="L210" s="1">
        <v>1</v>
      </c>
      <c r="M210" s="1" t="str">
        <v>J. Záborského 7, 7201 Pozdišovce</v>
      </c>
      <c r="N210" s="1" t="str">
        <v>Obec Pozdišovce</v>
      </c>
      <c r="O210" s="1" t="str">
        <v>obec, mesto</v>
      </c>
    </row>
    <row r="211" spans="1:15">
      <c r="A211" s="1">
        <v>100015635</v>
      </c>
      <c r="B211" s="1" t="str">
        <v>Košický</v>
      </c>
      <c r="C211" s="1" t="str">
        <v>Michalovce</v>
      </c>
      <c r="D211" s="1" t="str">
        <v>Základná škola s materskou školou</v>
      </c>
      <c r="E211" s="1" t="str">
        <v>základná škola</v>
      </c>
      <c r="F211" s="1" t="str">
        <v>Základná škola</v>
      </c>
      <c r="G211" s="1">
        <v>1</v>
      </c>
      <c r="H211" s="1">
        <v>170</v>
      </c>
      <c r="I211" s="1">
        <v>17</v>
      </c>
      <c r="J211" s="33">
        <v>15</v>
      </c>
      <c r="K211" s="1">
        <v>2</v>
      </c>
      <c r="L211" s="1">
        <v>1</v>
      </c>
      <c r="M211" s="1" t="str">
        <v>Rakovec nad Ondavou 2, 7203 Rakovec nad Ondavou</v>
      </c>
      <c r="N211" s="1" t="str">
        <v>Obec Rakovec nad Ondavou</v>
      </c>
      <c r="O211" s="1" t="str">
        <v>obec, mesto</v>
      </c>
    </row>
    <row r="212" spans="1:15">
      <c r="A212" s="1">
        <v>100015645</v>
      </c>
      <c r="B212" s="1" t="str">
        <v>Košický</v>
      </c>
      <c r="C212" s="1" t="str">
        <v>Michalovce</v>
      </c>
      <c r="D212" s="1" t="str">
        <v>Základná škola</v>
      </c>
      <c r="E212" s="1" t="str">
        <v>základná škola</v>
      </c>
      <c r="F212" s="1" t="str">
        <v>ZŠ I. stupeň</v>
      </c>
      <c r="G212" s="1">
        <v>1</v>
      </c>
      <c r="H212" s="1">
        <v>18</v>
      </c>
      <c r="I212" s="1">
        <v>3</v>
      </c>
      <c r="J212" s="33">
        <v>2</v>
      </c>
      <c r="K212" s="1">
        <v>0</v>
      </c>
      <c r="L212" s="1">
        <v>1</v>
      </c>
      <c r="M212" s="1" t="str">
        <v>Staré 283, 7223 Staré</v>
      </c>
      <c r="N212" s="1" t="str">
        <v>Obec Staré</v>
      </c>
      <c r="O212" s="1" t="str">
        <v>obec, mesto</v>
      </c>
    </row>
    <row r="213" spans="1:15">
      <c r="A213" s="1">
        <v>100015653</v>
      </c>
      <c r="B213" s="1" t="str">
        <v>Košický</v>
      </c>
      <c r="C213" s="1" t="str">
        <v>Michalovce</v>
      </c>
      <c r="D213" s="1" t="str">
        <v>Základná škola</v>
      </c>
      <c r="E213" s="1" t="str">
        <v>základná škola</v>
      </c>
      <c r="F213" s="1" t="str">
        <v>Základná škola</v>
      </c>
      <c r="G213" s="1">
        <v>1</v>
      </c>
      <c r="H213" s="1">
        <v>463</v>
      </c>
      <c r="I213" s="1">
        <v>47</v>
      </c>
      <c r="J213" s="33">
        <v>35</v>
      </c>
      <c r="K213" s="1">
        <v>1</v>
      </c>
      <c r="L213" s="1">
        <v>2</v>
      </c>
      <c r="M213" s="1" t="str">
        <v>Mierová 1, 7222 Strážske</v>
      </c>
      <c r="N213" s="1" t="str">
        <v>Mesto Strážske</v>
      </c>
      <c r="O213" s="1" t="str">
        <v>obec, mesto</v>
      </c>
    </row>
    <row r="214" spans="1:15">
      <c r="A214" s="1">
        <v>100015655</v>
      </c>
      <c r="B214" s="1" t="str">
        <v>Košický</v>
      </c>
      <c r="C214" s="1" t="str">
        <v>Michalovce</v>
      </c>
      <c r="D214" s="1" t="str">
        <v>Stredná odborná škola dopravy a služieb</v>
      </c>
      <c r="E214" s="1" t="str">
        <v>stredná odborná škola</v>
      </c>
      <c r="F214" s="1" t="str">
        <v>Stredná odborná škola</v>
      </c>
      <c r="G214" s="1">
        <v>1</v>
      </c>
      <c r="H214" s="1">
        <v>290</v>
      </c>
      <c r="I214" s="1">
        <v>21</v>
      </c>
      <c r="J214" s="33">
        <v>18</v>
      </c>
      <c r="K214" s="1">
        <v>0</v>
      </c>
      <c r="L214" s="1">
        <v>1</v>
      </c>
      <c r="M214" s="1" t="str">
        <v>Mierová 727, 7222 Strážske</v>
      </c>
      <c r="N214" s="1" t="str">
        <v>Košický samosprávny kraj</v>
      </c>
      <c r="O214" s="1" t="str">
        <v>samosprávny kraj</v>
      </c>
    </row>
    <row r="215" spans="1:15">
      <c r="A215" s="1">
        <v>100015660</v>
      </c>
      <c r="B215" s="1" t="str">
        <v>Košický</v>
      </c>
      <c r="C215" s="1" t="str">
        <v>Michalovce</v>
      </c>
      <c r="D215" s="1" t="str">
        <v>Základná škola</v>
      </c>
      <c r="E215" s="1" t="str">
        <v>základná škola</v>
      </c>
      <c r="F215" s="1" t="str">
        <v>ZŠ I. stupeň</v>
      </c>
      <c r="G215" s="1">
        <v>1</v>
      </c>
      <c r="H215" s="1">
        <v>43</v>
      </c>
      <c r="I215" s="1">
        <v>3</v>
      </c>
      <c r="J215" s="33">
        <v>3</v>
      </c>
      <c r="K215" s="1">
        <v>0</v>
      </c>
      <c r="L215" s="1">
        <v>1</v>
      </c>
      <c r="M215" s="1" t="str">
        <v>Šamudovce 23, 7201 Šamudovce</v>
      </c>
      <c r="N215" s="1" t="str">
        <v>Obec Šamudovce</v>
      </c>
      <c r="O215" s="1" t="str">
        <v>obec, mesto</v>
      </c>
    </row>
    <row r="216" spans="1:15">
      <c r="A216" s="1">
        <v>100015662</v>
      </c>
      <c r="B216" s="1" t="str">
        <v>Košický</v>
      </c>
      <c r="C216" s="1" t="str">
        <v>Michalovce</v>
      </c>
      <c r="D216" s="1" t="str">
        <v>Špeciálna základná škola</v>
      </c>
      <c r="E216" s="1" t="str">
        <v>škola pre deti a žiakov so špeciálnymi výchovno-vzdelávacími potrebami</v>
      </c>
      <c r="F216" s="1" t="str">
        <v>Špeciálna základná škola</v>
      </c>
      <c r="G216" s="1">
        <v>2</v>
      </c>
      <c r="H216" s="1">
        <v>72</v>
      </c>
      <c r="I216" s="1">
        <v>13</v>
      </c>
      <c r="J216" s="33">
        <v>11</v>
      </c>
      <c r="K216" s="1">
        <v>0</v>
      </c>
      <c r="L216" s="1">
        <v>1</v>
      </c>
      <c r="M216" s="1" t="str">
        <v>Trhovište 50, 7204 Trhovište</v>
      </c>
      <c r="N216" s="1" t="str">
        <v>Regionálny úrad školskej správy v Košiciach</v>
      </c>
      <c r="O216" s="1" t="str">
        <v>regionálny úrad školskej správy</v>
      </c>
    </row>
    <row r="217" spans="1:15">
      <c r="A217" s="1">
        <v>100015663</v>
      </c>
      <c r="B217" s="1" t="str">
        <v>Košický</v>
      </c>
      <c r="C217" s="1" t="str">
        <v>Michalovce</v>
      </c>
      <c r="D217" s="1" t="str">
        <v>Základná škola s materskou školou</v>
      </c>
      <c r="E217" s="1" t="str">
        <v>základná škola</v>
      </c>
      <c r="F217" s="1" t="str">
        <v>Základná škola</v>
      </c>
      <c r="G217" s="1">
        <v>1</v>
      </c>
      <c r="H217" s="1">
        <v>288</v>
      </c>
      <c r="I217" s="1">
        <v>31</v>
      </c>
      <c r="J217" s="33">
        <v>22</v>
      </c>
      <c r="K217" s="1">
        <v>0</v>
      </c>
      <c r="L217" s="1">
        <v>1</v>
      </c>
      <c r="M217" s="1" t="str">
        <v>Trhovište 50, 7204 Trhovište</v>
      </c>
      <c r="N217" s="1" t="str">
        <v>Obec Trhovište</v>
      </c>
      <c r="O217" s="1" t="str">
        <v>obec, mesto</v>
      </c>
    </row>
    <row r="218" spans="1:15">
      <c r="A218" s="1">
        <v>100015668</v>
      </c>
      <c r="B218" s="1" t="str">
        <v>Košický</v>
      </c>
      <c r="C218" s="1" t="str">
        <v>Michalovce</v>
      </c>
      <c r="D218" s="1" t="str">
        <v>Základná škola s materskou školou</v>
      </c>
      <c r="E218" s="1" t="str">
        <v>základná škola</v>
      </c>
      <c r="F218" s="1" t="str">
        <v>Základná škola</v>
      </c>
      <c r="G218" s="1">
        <v>1</v>
      </c>
      <c r="H218" s="1">
        <v>175</v>
      </c>
      <c r="I218" s="1">
        <v>26</v>
      </c>
      <c r="J218" s="33">
        <v>12</v>
      </c>
      <c r="K218" s="1">
        <v>0</v>
      </c>
      <c r="L218" s="1">
        <v>1</v>
      </c>
      <c r="M218" s="1" t="str">
        <v>Tušická Nová Ves 64, 7202 Tušická Nová Ves</v>
      </c>
      <c r="N218" s="1" t="str">
        <v>Obec Tušická Nová Ves</v>
      </c>
      <c r="O218" s="1" t="str">
        <v>obec, mesto</v>
      </c>
    </row>
    <row r="219" spans="1:15">
      <c r="A219" s="1">
        <v>100015675</v>
      </c>
      <c r="B219" s="1" t="str">
        <v>Košický</v>
      </c>
      <c r="C219" s="1" t="str">
        <v>Michalovce</v>
      </c>
      <c r="D219" s="1" t="str">
        <v>Stredná odborná škola techniky a služieb - Műszaki és Szolgáltóipari Szakközépiskola</v>
      </c>
      <c r="E219" s="1" t="str">
        <v>stredná odborná škola</v>
      </c>
      <c r="F219" s="1" t="str">
        <v>Stredná odborná škola</v>
      </c>
      <c r="G219" s="1">
        <v>1</v>
      </c>
      <c r="H219" s="1">
        <v>176</v>
      </c>
      <c r="I219" s="1">
        <v>18</v>
      </c>
      <c r="J219" s="33">
        <v>21</v>
      </c>
      <c r="K219" s="1">
        <v>0</v>
      </c>
      <c r="L219" s="1">
        <v>1</v>
      </c>
      <c r="M219" s="1" t="str">
        <v>Janka Kráľa 25, 7901 Veľké Kapušany</v>
      </c>
      <c r="N219" s="1" t="str">
        <v>Košický samosprávny kraj</v>
      </c>
      <c r="O219" s="1" t="str">
        <v>samosprávny kraj</v>
      </c>
    </row>
    <row r="220" spans="1:15">
      <c r="A220" s="1">
        <v>100015678</v>
      </c>
      <c r="B220" s="1" t="str">
        <v>Košický</v>
      </c>
      <c r="C220" s="1" t="str">
        <v>Michalovce</v>
      </c>
      <c r="D220" s="1" t="str">
        <v>Základná škola Pavla Országha Hviezdoslava</v>
      </c>
      <c r="E220" s="1" t="str">
        <v>základná škola</v>
      </c>
      <c r="F220" s="1" t="str">
        <v>Základná škola</v>
      </c>
      <c r="G220" s="1">
        <v>1</v>
      </c>
      <c r="H220" s="1">
        <v>496</v>
      </c>
      <c r="I220" s="1">
        <v>38</v>
      </c>
      <c r="J220" s="33">
        <v>30</v>
      </c>
      <c r="K220" s="1">
        <v>0</v>
      </c>
      <c r="L220" s="1">
        <v>2</v>
      </c>
      <c r="M220" s="1" t="str">
        <v>Síd.P.O.Hviezdoslava 43, 7955 Veľké Kapušany</v>
      </c>
      <c r="N220" s="1" t="str">
        <v>Mesto Veľké Kapušany</v>
      </c>
      <c r="O220" s="1" t="str">
        <v>obec, mesto</v>
      </c>
    </row>
    <row r="221" spans="1:15">
      <c r="A221" s="1">
        <v>100015687</v>
      </c>
      <c r="B221" s="1" t="str">
        <v>Košický</v>
      </c>
      <c r="C221" s="1" t="str">
        <v>Michalovce</v>
      </c>
      <c r="D221" s="1" t="str">
        <v>Základná škola Jánosa Erdélyiho s vyučovacím jazykom maďarským - Erdélyi János Alapiskola</v>
      </c>
      <c r="E221" s="1" t="str">
        <v>základná škola</v>
      </c>
      <c r="F221" s="1" t="str">
        <v>Základná škola</v>
      </c>
      <c r="G221" s="1">
        <v>2</v>
      </c>
      <c r="H221" s="1">
        <v>420</v>
      </c>
      <c r="I221" s="1">
        <v>37</v>
      </c>
      <c r="J221" s="33">
        <v>33</v>
      </c>
      <c r="K221" s="1">
        <v>0</v>
      </c>
      <c r="L221" s="1">
        <v>2</v>
      </c>
      <c r="M221" s="1" t="str">
        <v>Fábryho 36, 7901 Veľké Kapušany</v>
      </c>
      <c r="N221" s="1" t="str">
        <v>Mesto Veľké Kapušany</v>
      </c>
      <c r="O221" s="1" t="str">
        <v>obec, mesto</v>
      </c>
    </row>
    <row r="222" spans="1:15">
      <c r="A222" s="1">
        <v>100015690</v>
      </c>
      <c r="B222" s="1" t="str">
        <v>Košický</v>
      </c>
      <c r="C222" s="1" t="str">
        <v>Michalovce</v>
      </c>
      <c r="D222" s="1" t="str">
        <v>Gymnázium - Gimnázium</v>
      </c>
      <c r="E222" s="1" t="str">
        <v>gymnázium</v>
      </c>
      <c r="F222" s="1" t="str">
        <v>Gymnázium</v>
      </c>
      <c r="G222" s="1">
        <v>1</v>
      </c>
      <c r="H222" s="1">
        <v>134</v>
      </c>
      <c r="I222" s="1">
        <v>11</v>
      </c>
      <c r="J222" s="33">
        <v>13</v>
      </c>
      <c r="K222" s="1">
        <v>0</v>
      </c>
      <c r="L222" s="1">
        <v>1</v>
      </c>
      <c r="M222" s="1" t="str">
        <v>Zoltána Fábryho 1, 7901 Veľké Kapušany</v>
      </c>
      <c r="N222" s="1" t="str">
        <v>Košický samosprávny kraj</v>
      </c>
      <c r="O222" s="1" t="str">
        <v>samosprávny kraj</v>
      </c>
    </row>
    <row r="223" spans="1:15">
      <c r="A223" s="1">
        <v>100015695</v>
      </c>
      <c r="B223" s="1" t="str">
        <v>Košický</v>
      </c>
      <c r="C223" s="1" t="str">
        <v>Michalovce</v>
      </c>
      <c r="D223" s="1" t="str">
        <v>Základná škola Istvána Dobóa s vyučovacím jazykom maďarským - Dobó István Alapiskola</v>
      </c>
      <c r="E223" s="1" t="str">
        <v>základná škola</v>
      </c>
      <c r="F223" s="1" t="str">
        <v>Základná škola</v>
      </c>
      <c r="G223" s="1">
        <v>1</v>
      </c>
      <c r="H223" s="1">
        <v>214</v>
      </c>
      <c r="I223" s="1">
        <v>20</v>
      </c>
      <c r="J223" s="33">
        <v>12</v>
      </c>
      <c r="K223" s="1">
        <v>1</v>
      </c>
      <c r="L223" s="1">
        <v>1</v>
      </c>
      <c r="M223" s="1" t="str">
        <v>Veľké Slemence 18, 7677 Veľké Slemence</v>
      </c>
      <c r="N223" s="1" t="str">
        <v>Obec Veľké Slemence</v>
      </c>
      <c r="O223" s="1" t="str">
        <v>obec, mesto</v>
      </c>
    </row>
    <row r="224" spans="1:15">
      <c r="A224" s="1">
        <v>100015699</v>
      </c>
      <c r="B224" s="1" t="str">
        <v>Košický</v>
      </c>
      <c r="C224" s="1" t="str">
        <v>Michalovce</v>
      </c>
      <c r="D224" s="1" t="str">
        <v>Základná škola s materskou školou Františka Jozefa Fugu</v>
      </c>
      <c r="E224" s="1" t="str">
        <v>základná škola</v>
      </c>
      <c r="F224" s="1" t="str">
        <v>Základná škola</v>
      </c>
      <c r="G224" s="1">
        <v>1</v>
      </c>
      <c r="H224" s="1">
        <v>202</v>
      </c>
      <c r="I224" s="1">
        <v>18</v>
      </c>
      <c r="J224" s="33">
        <v>14</v>
      </c>
      <c r="K224" s="1">
        <v>0</v>
      </c>
      <c r="L224" s="1">
        <v>1</v>
      </c>
      <c r="M224" s="1" t="str">
        <v>Vinné 514, 7231 Vinné</v>
      </c>
      <c r="N224" s="1" t="str">
        <v>Obec Vinné</v>
      </c>
      <c r="O224" s="1" t="str">
        <v>obec, mesto</v>
      </c>
    </row>
    <row r="225" spans="1:15">
      <c r="A225" s="1">
        <v>100015702</v>
      </c>
      <c r="B225" s="1" t="str">
        <v>Košický</v>
      </c>
      <c r="C225" s="1" t="str">
        <v>Michalovce</v>
      </c>
      <c r="D225" s="1" t="str">
        <v>Cirkevná základná škola Reformovanej kresťanskej cirkvi s vyučovacím jazykom maďarským-Református Egyházi Alapiskola</v>
      </c>
      <c r="E225" s="1" t="str">
        <v>základná škola</v>
      </c>
      <c r="F225" s="1" t="str">
        <v>Základná škola</v>
      </c>
      <c r="G225" s="1">
        <v>1</v>
      </c>
      <c r="H225" s="1">
        <v>143</v>
      </c>
      <c r="I225" s="1">
        <v>15</v>
      </c>
      <c r="J225" s="33">
        <v>14</v>
      </c>
      <c r="K225" s="1">
        <v>0</v>
      </c>
      <c r="L225" s="1">
        <v>1</v>
      </c>
      <c r="M225" s="1" t="str">
        <v>Elektrárenská ulica 319 / 6, 7672 Vojany</v>
      </c>
      <c r="N225" s="1" t="str">
        <v>Reformovaná kresťanská cirkev na Slovensku Užský seniorát</v>
      </c>
      <c r="O225" s="1" t="str">
        <v>cirkev, náboženská spoločnosť</v>
      </c>
    </row>
    <row r="226" spans="1:15">
      <c r="A226" s="1">
        <v>100015706</v>
      </c>
      <c r="B226" s="1" t="str">
        <v>Košický</v>
      </c>
      <c r="C226" s="1" t="str">
        <v>Michalovce</v>
      </c>
      <c r="D226" s="1" t="str">
        <v>Základná škola</v>
      </c>
      <c r="E226" s="1" t="str">
        <v>základná škola</v>
      </c>
      <c r="F226" s="1" t="str">
        <v>ZŠ I. stupeň</v>
      </c>
      <c r="G226" s="1">
        <v>1</v>
      </c>
      <c r="H226" s="1">
        <v>103</v>
      </c>
      <c r="I226" s="1">
        <v>6</v>
      </c>
      <c r="J226" s="33">
        <v>4</v>
      </c>
      <c r="K226" s="1">
        <v>0</v>
      </c>
      <c r="L226" s="1">
        <v>1</v>
      </c>
      <c r="M226" s="1" t="str">
        <v>Vrbnica 20, 7216 Vrbnica</v>
      </c>
      <c r="N226" s="1" t="str">
        <v>Obec Vrbnica</v>
      </c>
      <c r="O226" s="1" t="str">
        <v>obec, mesto</v>
      </c>
    </row>
    <row r="227" spans="1:15">
      <c r="A227" s="1">
        <v>100015708</v>
      </c>
      <c r="B227" s="1" t="str">
        <v>Košický</v>
      </c>
      <c r="C227" s="1" t="str">
        <v>Michalovce</v>
      </c>
      <c r="D227" s="1" t="str">
        <v>Základná škola</v>
      </c>
      <c r="E227" s="1" t="str">
        <v>základná škola</v>
      </c>
      <c r="F227" s="1" t="str">
        <v>ZŠ I. stupeň</v>
      </c>
      <c r="G227" s="1">
        <v>1</v>
      </c>
      <c r="H227" s="1">
        <v>30</v>
      </c>
      <c r="I227" s="1">
        <v>3</v>
      </c>
      <c r="J227" s="33">
        <v>5</v>
      </c>
      <c r="K227" s="1">
        <v>0</v>
      </c>
      <c r="L227" s="1">
        <v>1</v>
      </c>
      <c r="M227" s="1" t="str">
        <v>Vysoká nad Uhom 314, 7214 Vysoká nad Uhom</v>
      </c>
      <c r="N227" s="1" t="str">
        <v>Obec Vysoká nad Uhom</v>
      </c>
      <c r="O227" s="1" t="str">
        <v>obec, mesto</v>
      </c>
    </row>
    <row r="228" spans="1:15">
      <c r="A228" s="1">
        <v>100015712</v>
      </c>
      <c r="B228" s="1" t="str">
        <v>Košický</v>
      </c>
      <c r="C228" s="1" t="str">
        <v>Michalovce</v>
      </c>
      <c r="D228" s="1" t="str">
        <v>Základná škola s materskou školou</v>
      </c>
      <c r="E228" s="1" t="str">
        <v>základná škola</v>
      </c>
      <c r="F228" s="1" t="str">
        <v>Základná škola</v>
      </c>
      <c r="G228" s="1">
        <v>1</v>
      </c>
      <c r="H228" s="1">
        <v>147</v>
      </c>
      <c r="I228" s="1">
        <v>22</v>
      </c>
      <c r="J228" s="33">
        <v>22</v>
      </c>
      <c r="K228" s="1">
        <v>0</v>
      </c>
      <c r="L228" s="1">
        <v>1</v>
      </c>
      <c r="M228" s="1" t="str">
        <v>Zalužice 450, 7234 Zalužice</v>
      </c>
      <c r="N228" s="1" t="str">
        <v>Obec Zalužice</v>
      </c>
      <c r="O228" s="1" t="str">
        <v>obec, mesto</v>
      </c>
    </row>
    <row r="229" spans="1:15">
      <c r="A229" s="1">
        <v>100015720</v>
      </c>
      <c r="B229" s="1" t="str">
        <v>Košický</v>
      </c>
      <c r="C229" s="1" t="str">
        <v>Michalovce</v>
      </c>
      <c r="D229" s="1" t="str">
        <v>Základná škola</v>
      </c>
      <c r="E229" s="1" t="str">
        <v>základná škola</v>
      </c>
      <c r="F229" s="1" t="str">
        <v>ZŠ I. stupeň</v>
      </c>
      <c r="G229" s="1">
        <v>1</v>
      </c>
      <c r="H229" s="1">
        <v>23</v>
      </c>
      <c r="I229" s="1">
        <v>4</v>
      </c>
      <c r="J229" s="33">
        <v>3</v>
      </c>
      <c r="K229" s="1">
        <v>0</v>
      </c>
      <c r="L229" s="1">
        <v>1</v>
      </c>
      <c r="M229" s="1" t="str">
        <v>Zemplínska Široká 277, 7213 Zemplínska Široká</v>
      </c>
      <c r="N229" s="1" t="str">
        <v>Obec Zemplínska Široká</v>
      </c>
      <c r="O229" s="1" t="str">
        <v>obec, mesto</v>
      </c>
    </row>
    <row r="230" spans="1:15">
      <c r="A230" s="1">
        <v>100015723</v>
      </c>
      <c r="B230" s="1" t="str">
        <v>Košický</v>
      </c>
      <c r="C230" s="1" t="str">
        <v>Michalovce</v>
      </c>
      <c r="D230" s="1" t="str">
        <v>Základná škola s materskou školou</v>
      </c>
      <c r="E230" s="1" t="str">
        <v>základná škola</v>
      </c>
      <c r="F230" s="1" t="str">
        <v>Základná škola</v>
      </c>
      <c r="G230" s="1">
        <v>1</v>
      </c>
      <c r="H230" s="1">
        <v>277</v>
      </c>
      <c r="I230" s="1">
        <v>25</v>
      </c>
      <c r="J230" s="33">
        <v>17</v>
      </c>
      <c r="K230" s="1">
        <v>0</v>
      </c>
      <c r="L230" s="1">
        <v>1</v>
      </c>
      <c r="M230" s="1" t="str">
        <v>Žbince 145, 7216 Žbince</v>
      </c>
      <c r="N230" s="1" t="str">
        <v>Obec Žbince</v>
      </c>
      <c r="O230" s="1" t="str">
        <v>obec, mesto</v>
      </c>
    </row>
    <row r="231" spans="1:15">
      <c r="A231" s="1">
        <v>100015735</v>
      </c>
      <c r="B231" s="1" t="str">
        <v>Košický</v>
      </c>
      <c r="C231" s="1" t="str">
        <v>Rožňava</v>
      </c>
      <c r="D231" s="1" t="str">
        <v>Základná škola s vyučovacím jazykom maďarským - Alapiskola</v>
      </c>
      <c r="E231" s="1" t="str">
        <v>základná škola</v>
      </c>
      <c r="F231" s="1" t="str">
        <v>ZŠ I. stupeň</v>
      </c>
      <c r="G231" s="1">
        <v>1</v>
      </c>
      <c r="H231" s="1">
        <v>23</v>
      </c>
      <c r="I231" s="1">
        <v>4</v>
      </c>
      <c r="J231" s="33">
        <v>2</v>
      </c>
      <c r="K231" s="1">
        <v>0</v>
      </c>
      <c r="L231" s="1">
        <v>1</v>
      </c>
      <c r="M231" s="1" t="str">
        <v>Bretka 56 -Beretke 56, 98046 Bretka</v>
      </c>
      <c r="N231" s="1" t="str">
        <v>Obec Bretka</v>
      </c>
      <c r="O231" s="1" t="str">
        <v>obec, mesto</v>
      </c>
    </row>
    <row r="232" spans="1:15">
      <c r="A232" s="1">
        <v>100015738</v>
      </c>
      <c r="B232" s="1" t="str">
        <v>Košický</v>
      </c>
      <c r="C232" s="1" t="str">
        <v>Rožňava</v>
      </c>
      <c r="D232" s="1" t="str">
        <v>Základná škola s materskou školou</v>
      </c>
      <c r="E232" s="1" t="str">
        <v>základná škola</v>
      </c>
      <c r="F232" s="1" t="str">
        <v>Základná škola</v>
      </c>
      <c r="G232" s="1">
        <v>1</v>
      </c>
      <c r="H232" s="1">
        <v>82</v>
      </c>
      <c r="I232" s="1">
        <v>16</v>
      </c>
      <c r="J232" s="33">
        <v>13</v>
      </c>
      <c r="K232" s="1">
        <v>0</v>
      </c>
      <c r="L232" s="1">
        <v>1</v>
      </c>
      <c r="M232" s="1" t="str">
        <v>Berzehorská 154, 4951 Brzotín</v>
      </c>
      <c r="N232" s="1" t="str">
        <v>Obec Brzotín</v>
      </c>
      <c r="O232" s="1" t="str">
        <v>obec, mesto</v>
      </c>
    </row>
    <row r="233" spans="1:15">
      <c r="A233" s="1">
        <v>100015745</v>
      </c>
      <c r="B233" s="1" t="str">
        <v>Košický</v>
      </c>
      <c r="C233" s="1" t="str">
        <v>Rožňava</v>
      </c>
      <c r="D233" s="1" t="str">
        <v>Základná škola  s  vyučovacím jazykom maďarským - Alapiskola</v>
      </c>
      <c r="E233" s="1" t="str">
        <v>základná škola</v>
      </c>
      <c r="F233" s="1" t="str">
        <v>ZŠ I. stupeň</v>
      </c>
      <c r="G233" s="1">
        <v>1</v>
      </c>
      <c r="H233" s="1">
        <v>14</v>
      </c>
      <c r="I233" s="1">
        <v>1</v>
      </c>
      <c r="J233" s="33">
        <v>1</v>
      </c>
      <c r="K233" s="1">
        <v>0</v>
      </c>
      <c r="L233" s="1">
        <v>1</v>
      </c>
      <c r="M233" s="1" t="str">
        <v>Čoltovo 77, 4912 Čoltovo</v>
      </c>
      <c r="N233" s="1" t="str">
        <v>Obec Čoltovo</v>
      </c>
      <c r="O233" s="1" t="str">
        <v>obec, mesto</v>
      </c>
    </row>
    <row r="234" spans="1:15">
      <c r="A234" s="1">
        <v>100015751</v>
      </c>
      <c r="B234" s="1" t="str">
        <v>Košický</v>
      </c>
      <c r="C234" s="1" t="str">
        <v>Rožňava</v>
      </c>
      <c r="D234" s="1" t="str">
        <v>Základná škola - Alapiskola</v>
      </c>
      <c r="E234" s="1" t="str">
        <v>základná škola</v>
      </c>
      <c r="F234" s="1" t="str">
        <v>ZŠ I. stupeň</v>
      </c>
      <c r="G234" s="1">
        <v>1</v>
      </c>
      <c r="H234" s="1">
        <v>10</v>
      </c>
      <c r="I234" s="1">
        <v>3</v>
      </c>
      <c r="J234" s="33">
        <v>2</v>
      </c>
      <c r="K234" s="1">
        <v>0</v>
      </c>
      <c r="L234" s="1">
        <v>1</v>
      </c>
      <c r="M234" s="1" t="str">
        <v>Hlavná 110, 4955 Dlhá Ves</v>
      </c>
      <c r="N234" s="1" t="str">
        <v>Obec Dlhá Ves</v>
      </c>
      <c r="O234" s="1" t="str">
        <v>obec, mesto</v>
      </c>
    </row>
    <row r="235" spans="1:15">
      <c r="A235" s="1">
        <v>100015767</v>
      </c>
      <c r="B235" s="1" t="str">
        <v>Košický</v>
      </c>
      <c r="C235" s="1" t="str">
        <v>Rožňava</v>
      </c>
      <c r="D235" s="1" t="str">
        <v>Základná škola Eugena Ruffinyho</v>
      </c>
      <c r="E235" s="1" t="str">
        <v>základná škola</v>
      </c>
      <c r="F235" s="1" t="str">
        <v>Základná škola</v>
      </c>
      <c r="G235" s="1">
        <v>1</v>
      </c>
      <c r="H235" s="1">
        <v>673</v>
      </c>
      <c r="I235" s="1">
        <v>56</v>
      </c>
      <c r="J235" s="33">
        <v>42</v>
      </c>
      <c r="K235" s="1">
        <v>1</v>
      </c>
      <c r="L235" s="1">
        <v>3</v>
      </c>
      <c r="M235" s="1" t="str">
        <v>Zimná 190 / 144, 4925 Dobšiná</v>
      </c>
      <c r="N235" s="1" t="str">
        <v>Mesto Dobšiná</v>
      </c>
      <c r="O235" s="1" t="str">
        <v>obec, mesto</v>
      </c>
    </row>
    <row r="236" spans="1:15">
      <c r="A236" s="1">
        <v>100015772</v>
      </c>
      <c r="B236" s="1" t="str">
        <v>Košický</v>
      </c>
      <c r="C236" s="1" t="str">
        <v>Rožňava</v>
      </c>
      <c r="D236" s="1" t="str">
        <v>Základná škola s vyučovacím jazykom maďarským - Alapiskola</v>
      </c>
      <c r="E236" s="1" t="str">
        <v>základná škola</v>
      </c>
      <c r="F236" s="1" t="str">
        <v>Základná škola</v>
      </c>
      <c r="G236" s="1">
        <v>1</v>
      </c>
      <c r="H236" s="1">
        <v>172</v>
      </c>
      <c r="I236" s="1">
        <v>16</v>
      </c>
      <c r="J236" s="33">
        <v>14</v>
      </c>
      <c r="K236" s="1">
        <v>0</v>
      </c>
      <c r="L236" s="1">
        <v>1</v>
      </c>
      <c r="M236" s="1" t="str">
        <v>Drnava 105, 4942 Drnava</v>
      </c>
      <c r="N236" s="1" t="str">
        <v>Obec Drnava</v>
      </c>
      <c r="O236" s="1" t="str">
        <v>obec, mesto</v>
      </c>
    </row>
    <row r="237" spans="1:15">
      <c r="A237" s="1">
        <v>100015778</v>
      </c>
      <c r="B237" s="1" t="str">
        <v>Košický</v>
      </c>
      <c r="C237" s="1" t="str">
        <v>Rožňava</v>
      </c>
      <c r="D237" s="1" t="str">
        <v>Základná škola s vyučovacím jazykom maďarským - Alapiskola</v>
      </c>
      <c r="E237" s="1" t="str">
        <v>základná škola</v>
      </c>
      <c r="F237" s="1" t="str">
        <v>ZŠ I. stupeň</v>
      </c>
      <c r="G237" s="1">
        <v>1</v>
      </c>
      <c r="H237" s="1">
        <v>17</v>
      </c>
      <c r="I237" s="1">
        <v>3</v>
      </c>
      <c r="J237" s="33">
        <v>4</v>
      </c>
      <c r="K237" s="1">
        <v>0</v>
      </c>
      <c r="L237" s="1">
        <v>1</v>
      </c>
      <c r="M237" s="1" t="str">
        <v>Gemerská Hôrka 268, 4912 Gemerská Hôrka</v>
      </c>
      <c r="N237" s="1" t="str">
        <v>Obec Gemerská Hôrka</v>
      </c>
      <c r="O237" s="1" t="str">
        <v>obec, mesto</v>
      </c>
    </row>
    <row r="238" spans="1:15">
      <c r="A238" s="1">
        <v>100015783</v>
      </c>
      <c r="B238" s="1" t="str">
        <v>Košický</v>
      </c>
      <c r="C238" s="1" t="str">
        <v>Rožňava</v>
      </c>
      <c r="D238" s="1" t="str">
        <v>Základná škola</v>
      </c>
      <c r="E238" s="1" t="str">
        <v>základná škola</v>
      </c>
      <c r="F238" s="1" t="str">
        <v>ZŠ I. stupeň</v>
      </c>
      <c r="G238" s="1">
        <v>1</v>
      </c>
      <c r="H238" s="1">
        <v>29</v>
      </c>
      <c r="I238" s="1">
        <v>3</v>
      </c>
      <c r="J238" s="33">
        <v>3</v>
      </c>
      <c r="K238" s="1">
        <v>0</v>
      </c>
      <c r="L238" s="1">
        <v>1</v>
      </c>
      <c r="M238" s="1" t="str">
        <v>Gemerská Hôrka 92, 4912 Gemerská Hôrka</v>
      </c>
      <c r="N238" s="1" t="str">
        <v>Obec Gemerská Hôrka</v>
      </c>
      <c r="O238" s="1" t="str">
        <v>obec, mesto</v>
      </c>
    </row>
    <row r="239" spans="1:15">
      <c r="A239" s="1">
        <v>100015786</v>
      </c>
      <c r="B239" s="1" t="str">
        <v>Košický</v>
      </c>
      <c r="C239" s="1" t="str">
        <v>Rožňava</v>
      </c>
      <c r="D239" s="1" t="str">
        <v>Základná škola</v>
      </c>
      <c r="E239" s="1" t="str">
        <v>základná škola</v>
      </c>
      <c r="F239" s="1" t="str">
        <v>ZŠ I. stupeň</v>
      </c>
      <c r="G239" s="1">
        <v>1</v>
      </c>
      <c r="H239" s="1">
        <v>16</v>
      </c>
      <c r="I239" s="1">
        <v>2</v>
      </c>
      <c r="J239" s="33">
        <v>4</v>
      </c>
      <c r="K239" s="1">
        <v>0</v>
      </c>
      <c r="L239" s="1">
        <v>1</v>
      </c>
      <c r="M239" s="1" t="str">
        <v>Gemerská Panica 258, 98046 Gemerská Panica</v>
      </c>
      <c r="N239" s="1" t="str">
        <v>Obec Gemerská Panica</v>
      </c>
      <c r="O239" s="1" t="str">
        <v>obec, mesto</v>
      </c>
    </row>
    <row r="240" spans="1:15">
      <c r="A240" s="1">
        <v>100015792</v>
      </c>
      <c r="B240" s="1" t="str">
        <v>Košický</v>
      </c>
      <c r="C240" s="1" t="str">
        <v>Rožňava</v>
      </c>
      <c r="D240" s="1" t="str">
        <v>Základná škola</v>
      </c>
      <c r="E240" s="1" t="str">
        <v>základná škola</v>
      </c>
      <c r="F240" s="1" t="str">
        <v>Základná škola</v>
      </c>
      <c r="G240" s="1">
        <v>1</v>
      </c>
      <c r="H240" s="1">
        <v>142</v>
      </c>
      <c r="I240" s="1">
        <v>19</v>
      </c>
      <c r="J240" s="33">
        <v>20</v>
      </c>
      <c r="K240" s="1">
        <v>0</v>
      </c>
      <c r="L240" s="1">
        <v>1</v>
      </c>
      <c r="M240" s="1" t="str">
        <v>Sládkovičova 487, 4922 Gemerská Poloma</v>
      </c>
      <c r="N240" s="1" t="str">
        <v>Obec Gemerská Poloma</v>
      </c>
      <c r="O240" s="1" t="str">
        <v>obec, mesto</v>
      </c>
    </row>
    <row r="241" spans="1:15">
      <c r="A241" s="1">
        <v>100015800</v>
      </c>
      <c r="B241" s="1" t="str">
        <v>Košický</v>
      </c>
      <c r="C241" s="1" t="str">
        <v>Rožňava</v>
      </c>
      <c r="D241" s="1" t="str">
        <v>Základná škola - Alapiskola</v>
      </c>
      <c r="E241" s="1" t="str">
        <v>základná škola</v>
      </c>
      <c r="F241" s="1" t="str">
        <v>ZŠ I. stupeň</v>
      </c>
      <c r="G241" s="1">
        <v>1</v>
      </c>
      <c r="H241" s="1">
        <v>18</v>
      </c>
      <c r="I241" s="1">
        <v>3</v>
      </c>
      <c r="J241" s="33">
        <v>5</v>
      </c>
      <c r="K241" s="1">
        <v>0</v>
      </c>
      <c r="L241" s="1">
        <v>1</v>
      </c>
      <c r="M241" s="1" t="str">
        <v>Hrhov 46, 4944 Hrhov</v>
      </c>
      <c r="N241" s="1" t="str">
        <v>Obec Hrhov</v>
      </c>
      <c r="O241" s="1" t="str">
        <v>obec, mesto</v>
      </c>
    </row>
    <row r="242" spans="1:15">
      <c r="A242" s="1">
        <v>100015807</v>
      </c>
      <c r="B242" s="1" t="str">
        <v>Košický</v>
      </c>
      <c r="C242" s="1" t="str">
        <v>Rožňava</v>
      </c>
      <c r="D242" s="1" t="str">
        <v>Základná škola s materskou školou s vyučovacím jazykom maďarským - Alapiskola és Óvoda</v>
      </c>
      <c r="E242" s="1" t="str">
        <v>základná škola</v>
      </c>
      <c r="F242" s="1" t="str">
        <v>Základná škola</v>
      </c>
      <c r="G242" s="1">
        <v>1</v>
      </c>
      <c r="H242" s="1">
        <v>75</v>
      </c>
      <c r="I242" s="1">
        <v>14</v>
      </c>
      <c r="J242" s="33">
        <v>10</v>
      </c>
      <c r="K242" s="1">
        <v>0</v>
      </c>
      <c r="L242" s="1">
        <v>1</v>
      </c>
      <c r="M242" s="1" t="str">
        <v>Jablonov nad Turňou 229, 4943 Jablonov nad Turňou</v>
      </c>
      <c r="N242" s="1" t="str">
        <v>Obec Jablonov nad Turňou</v>
      </c>
      <c r="O242" s="1" t="str">
        <v>obec, mesto</v>
      </c>
    </row>
    <row r="243" spans="1:15">
      <c r="A243" s="1">
        <v>100015818</v>
      </c>
      <c r="B243" s="1" t="str">
        <v>Košický</v>
      </c>
      <c r="C243" s="1" t="str">
        <v>Rožňava</v>
      </c>
      <c r="D243" s="1" t="str">
        <v>Základná škola s vyučovacím jazykom maďarským - Alapiskola</v>
      </c>
      <c r="E243" s="1" t="str">
        <v>základná škola</v>
      </c>
      <c r="F243" s="1" t="str">
        <v>ZŠ I. stupeň</v>
      </c>
      <c r="G243" s="1">
        <v>1</v>
      </c>
      <c r="H243" s="1">
        <v>10</v>
      </c>
      <c r="I243" s="1">
        <v>2</v>
      </c>
      <c r="J243" s="33">
        <v>2</v>
      </c>
      <c r="K243" s="1">
        <v>0</v>
      </c>
      <c r="L243" s="1">
        <v>1</v>
      </c>
      <c r="M243" s="1" t="str">
        <v>Krásnohorská Dlhá Lúka 2, 4945 Krásnohorská Dlhá Lúka</v>
      </c>
      <c r="N243" s="1" t="str">
        <v>Obec Krásnohorská Dlhá Lúka</v>
      </c>
      <c r="O243" s="1" t="str">
        <v>obec, mesto</v>
      </c>
    </row>
    <row r="244" spans="1:15">
      <c r="A244" s="1">
        <v>100015821</v>
      </c>
      <c r="B244" s="1" t="str">
        <v>Košický</v>
      </c>
      <c r="C244" s="1" t="str">
        <v>Rožňava</v>
      </c>
      <c r="D244" s="1" t="str">
        <v>Základná škola s materskou školou - Alapiskola és Óvoda</v>
      </c>
      <c r="E244" s="1" t="str">
        <v>základná škola</v>
      </c>
      <c r="F244" s="1" t="str">
        <v>ZŠ I. stupeň</v>
      </c>
      <c r="G244" s="1">
        <v>1</v>
      </c>
      <c r="H244" s="1">
        <v>38</v>
      </c>
      <c r="I244" s="1">
        <v>15</v>
      </c>
      <c r="J244" s="33">
        <v>4</v>
      </c>
      <c r="K244" s="1">
        <v>0</v>
      </c>
      <c r="L244" s="1">
        <v>1</v>
      </c>
      <c r="M244" s="1" t="str">
        <v>Lipová 115, 4941 Krásnohorské Podhradie</v>
      </c>
      <c r="N244" s="1" t="str">
        <v>Obec Krásnohorské Podhradie</v>
      </c>
      <c r="O244" s="1" t="str">
        <v>obec, mesto</v>
      </c>
    </row>
    <row r="245" spans="1:15">
      <c r="A245" s="1">
        <v>100015826</v>
      </c>
      <c r="B245" s="1" t="str">
        <v>Košický</v>
      </c>
      <c r="C245" s="1" t="str">
        <v>Rožňava</v>
      </c>
      <c r="D245" s="1" t="str">
        <v>Základná škola</v>
      </c>
      <c r="E245" s="1" t="str">
        <v>základná škola</v>
      </c>
      <c r="F245" s="1" t="str">
        <v>Základná škola</v>
      </c>
      <c r="G245" s="1">
        <v>1</v>
      </c>
      <c r="H245" s="1">
        <v>236</v>
      </c>
      <c r="I245" s="1">
        <v>34</v>
      </c>
      <c r="J245" s="33">
        <v>18</v>
      </c>
      <c r="K245" s="1">
        <v>0</v>
      </c>
      <c r="L245" s="1">
        <v>1</v>
      </c>
      <c r="M245" s="1" t="str">
        <v>Pokroková 199, 4941 Krásnohorské Podhradie</v>
      </c>
      <c r="N245" s="1" t="str">
        <v>Obec Krásnohorské Podhradie</v>
      </c>
      <c r="O245" s="1" t="str">
        <v>obec, mesto</v>
      </c>
    </row>
    <row r="246" spans="1:15">
      <c r="A246" s="1">
        <v>100015835</v>
      </c>
      <c r="B246" s="1" t="str">
        <v>Košický</v>
      </c>
      <c r="C246" s="1" t="str">
        <v>Rožňava</v>
      </c>
      <c r="D246" s="1" t="str">
        <v>Základná škola</v>
      </c>
      <c r="E246" s="1" t="str">
        <v>základná škola</v>
      </c>
      <c r="F246" s="1" t="str">
        <v>ZŠ I. stupeň</v>
      </c>
      <c r="G246" s="1">
        <v>1</v>
      </c>
      <c r="H246" s="1">
        <v>12</v>
      </c>
      <c r="I246" s="1">
        <v>1</v>
      </c>
      <c r="J246" s="33">
        <v>1</v>
      </c>
      <c r="K246" s="1">
        <v>0</v>
      </c>
      <c r="L246" s="1">
        <v>1</v>
      </c>
      <c r="M246" s="1" t="str">
        <v>Markuška 12, 4934 Markuška</v>
      </c>
      <c r="N246" s="1" t="str">
        <v>Obec Markuška</v>
      </c>
      <c r="O246" s="1" t="str">
        <v>obec, mesto</v>
      </c>
    </row>
    <row r="247" spans="1:15">
      <c r="A247" s="1">
        <v>100015841</v>
      </c>
      <c r="B247" s="1" t="str">
        <v>Košický</v>
      </c>
      <c r="C247" s="1" t="str">
        <v>Rožňava</v>
      </c>
      <c r="D247" s="1" t="str">
        <v>Základná škola s materskou školou</v>
      </c>
      <c r="E247" s="1" t="str">
        <v>základná škola</v>
      </c>
      <c r="F247" s="1" t="str">
        <v>Základná škola</v>
      </c>
      <c r="G247" s="1">
        <v>1</v>
      </c>
      <c r="H247" s="1">
        <v>188</v>
      </c>
      <c r="I247" s="1">
        <v>19</v>
      </c>
      <c r="J247" s="33">
        <v>14</v>
      </c>
      <c r="K247" s="1">
        <v>0</v>
      </c>
      <c r="L247" s="1">
        <v>1</v>
      </c>
      <c r="M247" s="1" t="str">
        <v>Letná 14, 4923 Nižná Slaná</v>
      </c>
      <c r="N247" s="1" t="str">
        <v>Obec Nižná Slaná</v>
      </c>
      <c r="O247" s="1" t="str">
        <v>obec, mesto</v>
      </c>
    </row>
    <row r="248" spans="1:15">
      <c r="A248" s="1">
        <v>100015845</v>
      </c>
      <c r="B248" s="1" t="str">
        <v>Košický</v>
      </c>
      <c r="C248" s="1" t="str">
        <v>Rožňava</v>
      </c>
      <c r="D248" s="1" t="str">
        <v>Základná škola</v>
      </c>
      <c r="E248" s="1" t="str">
        <v>základná škola</v>
      </c>
      <c r="F248" s="1" t="str">
        <v>ZŠ I. stupeň</v>
      </c>
      <c r="G248" s="1">
        <v>1</v>
      </c>
      <c r="H248" s="1">
        <v>13</v>
      </c>
      <c r="I248" s="1">
        <v>2</v>
      </c>
      <c r="J248" s="33">
        <v>1</v>
      </c>
      <c r="K248" s="1">
        <v>0</v>
      </c>
      <c r="L248" s="1">
        <v>1</v>
      </c>
      <c r="M248" s="1" t="str">
        <v>Ochtiná 50, 4935 Ochtiná</v>
      </c>
      <c r="N248" s="1" t="str">
        <v>Obec Ochtiná</v>
      </c>
      <c r="O248" s="1" t="str">
        <v>obec, mesto</v>
      </c>
    </row>
    <row r="249" spans="1:15">
      <c r="A249" s="1">
        <v>100015850</v>
      </c>
      <c r="B249" s="1" t="str">
        <v>Košický</v>
      </c>
      <c r="C249" s="1" t="str">
        <v>Rožňava</v>
      </c>
      <c r="D249" s="1" t="str">
        <v>Základná škola Györgya Dénesa s vyučovacím jazykom maďarským - Dénes György  Alapiskola</v>
      </c>
      <c r="E249" s="1" t="str">
        <v>základná škola</v>
      </c>
      <c r="F249" s="1" t="str">
        <v>Základná škola</v>
      </c>
      <c r="G249" s="1">
        <v>1</v>
      </c>
      <c r="H249" s="1">
        <v>173</v>
      </c>
      <c r="I249" s="1">
        <v>20</v>
      </c>
      <c r="J249" s="33">
        <v>18</v>
      </c>
      <c r="K249" s="1">
        <v>0</v>
      </c>
      <c r="L249" s="1">
        <v>1</v>
      </c>
      <c r="M249" s="1" t="str">
        <v>Čsl. armády 31, 4911 Plešivec</v>
      </c>
      <c r="N249" s="1" t="str">
        <v>Obec Plešivec</v>
      </c>
      <c r="O249" s="1" t="str">
        <v>obec, mesto</v>
      </c>
    </row>
    <row r="250" spans="1:15">
      <c r="A250" s="1">
        <v>100015855</v>
      </c>
      <c r="B250" s="1" t="str">
        <v>Košický</v>
      </c>
      <c r="C250" s="1" t="str">
        <v>Rožňava</v>
      </c>
      <c r="D250" s="1" t="str">
        <v>Základná škola</v>
      </c>
      <c r="E250" s="1" t="str">
        <v>základná škola</v>
      </c>
      <c r="F250" s="1" t="str">
        <v>Základná škola</v>
      </c>
      <c r="G250" s="1">
        <v>1</v>
      </c>
      <c r="H250" s="1">
        <v>257</v>
      </c>
      <c r="I250" s="1">
        <v>25</v>
      </c>
      <c r="J250" s="33">
        <v>25</v>
      </c>
      <c r="K250" s="1">
        <v>0</v>
      </c>
      <c r="L250" s="1">
        <v>1</v>
      </c>
      <c r="M250" s="1" t="str">
        <v>Gemerská 1, 4911 Plešivec</v>
      </c>
      <c r="N250" s="1" t="str">
        <v>Obec Plešivec</v>
      </c>
      <c r="O250" s="1" t="str">
        <v>obec, mesto</v>
      </c>
    </row>
    <row r="251" spans="1:15">
      <c r="A251" s="1">
        <v>100015859</v>
      </c>
      <c r="B251" s="1" t="str">
        <v>Košický</v>
      </c>
      <c r="C251" s="1" t="str">
        <v>Rožňava</v>
      </c>
      <c r="D251" s="1" t="str">
        <v>Základná škola</v>
      </c>
      <c r="E251" s="1" t="str">
        <v>základná škola</v>
      </c>
      <c r="F251" s="1" t="str">
        <v>Základná škola</v>
      </c>
      <c r="G251" s="1">
        <v>1</v>
      </c>
      <c r="H251" s="1">
        <v>117</v>
      </c>
      <c r="I251" s="1">
        <v>16</v>
      </c>
      <c r="J251" s="33">
        <v>16</v>
      </c>
      <c r="K251" s="1">
        <v>0</v>
      </c>
      <c r="L251" s="1">
        <v>1</v>
      </c>
      <c r="M251" s="1" t="str">
        <v>Rejdová 43, 4926 Rejdová</v>
      </c>
      <c r="N251" s="1" t="str">
        <v>Obec Rejdová</v>
      </c>
      <c r="O251" s="1" t="str">
        <v>obec, mesto</v>
      </c>
    </row>
    <row r="252" spans="1:15">
      <c r="A252" s="1">
        <v>100015867</v>
      </c>
      <c r="B252" s="1" t="str">
        <v>Košický</v>
      </c>
      <c r="C252" s="1" t="str">
        <v>Rožňava</v>
      </c>
      <c r="D252" s="1" t="str">
        <v>Základná škola</v>
      </c>
      <c r="E252" s="1" t="str">
        <v>základná škola</v>
      </c>
      <c r="F252" s="1" t="str">
        <v>ZŠ I. stupeň</v>
      </c>
      <c r="G252" s="1">
        <v>1</v>
      </c>
      <c r="H252" s="1">
        <v>37</v>
      </c>
      <c r="I252" s="1">
        <v>4</v>
      </c>
      <c r="J252" s="33">
        <v>4</v>
      </c>
      <c r="K252" s="1">
        <v>0</v>
      </c>
      <c r="L252" s="1">
        <v>1</v>
      </c>
      <c r="M252" s="1" t="str">
        <v>Roštár 83, 4935 Roštár</v>
      </c>
      <c r="N252" s="1" t="str">
        <v>Obec Roštár</v>
      </c>
      <c r="O252" s="1" t="str">
        <v>obec, mesto</v>
      </c>
    </row>
    <row r="253" spans="1:15">
      <c r="A253" s="1">
        <v>100015871</v>
      </c>
      <c r="B253" s="1" t="str">
        <v>Košický</v>
      </c>
      <c r="C253" s="1" t="str">
        <v>Rožňava</v>
      </c>
      <c r="D253" s="1" t="str">
        <v>Obchodná akadémia</v>
      </c>
      <c r="E253" s="1" t="str">
        <v>stredná odborná škola</v>
      </c>
      <c r="F253" s="1" t="str">
        <v>Obchodná akadémia</v>
      </c>
      <c r="G253" s="1">
        <v>1</v>
      </c>
      <c r="H253" s="1">
        <v>205</v>
      </c>
      <c r="I253" s="1">
        <v>21</v>
      </c>
      <c r="J253" s="33">
        <v>19</v>
      </c>
      <c r="K253" s="1">
        <v>0</v>
      </c>
      <c r="L253" s="1">
        <v>1</v>
      </c>
      <c r="M253" s="1" t="str">
        <v>Akademika Hronca 8, 4801 Rožňava</v>
      </c>
      <c r="N253" s="1" t="str">
        <v>Košický samosprávny kraj</v>
      </c>
      <c r="O253" s="1" t="str">
        <v>samosprávny kraj</v>
      </c>
    </row>
    <row r="254" spans="1:15">
      <c r="A254" s="1">
        <v>100015875</v>
      </c>
      <c r="B254" s="1" t="str">
        <v>Košický</v>
      </c>
      <c r="C254" s="1" t="str">
        <v>Rožňava</v>
      </c>
      <c r="D254" s="1" t="str">
        <v>Stredná odborná škola technická</v>
      </c>
      <c r="E254" s="1" t="str">
        <v>stredná odborná škola</v>
      </c>
      <c r="F254" s="1" t="str">
        <v>Stredná odborná škola</v>
      </c>
      <c r="G254" s="1">
        <v>2</v>
      </c>
      <c r="H254" s="1">
        <v>332</v>
      </c>
      <c r="I254" s="1">
        <v>37</v>
      </c>
      <c r="J254" s="33">
        <v>55</v>
      </c>
      <c r="K254" s="1">
        <v>1</v>
      </c>
      <c r="L254" s="1">
        <v>2</v>
      </c>
      <c r="M254" s="1" t="str">
        <v>Hviezdoslavova 5, 4801 Rožňava</v>
      </c>
      <c r="N254" s="1" t="str">
        <v>Košický samosprávny kraj</v>
      </c>
      <c r="O254" s="1" t="str">
        <v>samosprávny kraj</v>
      </c>
    </row>
    <row r="255" spans="1:15">
      <c r="A255" s="1">
        <v>100015893</v>
      </c>
      <c r="B255" s="1" t="str">
        <v>Košický</v>
      </c>
      <c r="C255" s="1" t="str">
        <v>Rožňava</v>
      </c>
      <c r="D255" s="1" t="str">
        <v>Stredná zdravotnícka škola - Egészségügyi Középiskola</v>
      </c>
      <c r="E255" s="1" t="str">
        <v>stredná odborná škola</v>
      </c>
      <c r="F255" s="1" t="str">
        <v>Stredná zdravotnícka škola</v>
      </c>
      <c r="G255" s="1">
        <v>1</v>
      </c>
      <c r="H255" s="1">
        <v>318</v>
      </c>
      <c r="I255" s="1">
        <v>32</v>
      </c>
      <c r="J255" s="33">
        <v>23</v>
      </c>
      <c r="K255" s="1">
        <v>0</v>
      </c>
      <c r="L255" s="1">
        <v>2</v>
      </c>
      <c r="M255" s="1" t="str">
        <v>Námestie 1. mája č. 1, 4801 Rožňava</v>
      </c>
      <c r="N255" s="1" t="str">
        <v>Košický samosprávny kraj</v>
      </c>
      <c r="O255" s="1" t="str">
        <v>samosprávny kraj</v>
      </c>
    </row>
    <row r="256" spans="1:15">
      <c r="A256" s="1">
        <v>100015897</v>
      </c>
      <c r="B256" s="1" t="str">
        <v>Košický</v>
      </c>
      <c r="C256" s="1" t="str">
        <v>Rožňava</v>
      </c>
      <c r="D256" s="1" t="str">
        <v>Stredná odborná škola obchodu a služieb</v>
      </c>
      <c r="E256" s="1" t="str">
        <v>stredná odborná škola</v>
      </c>
      <c r="F256" s="1" t="str">
        <v>Stredná odborná škola</v>
      </c>
      <c r="G256" s="1">
        <v>1</v>
      </c>
      <c r="H256" s="1">
        <v>270</v>
      </c>
      <c r="I256" s="1">
        <v>32</v>
      </c>
      <c r="J256" s="33">
        <v>31</v>
      </c>
      <c r="K256" s="1">
        <v>0</v>
      </c>
      <c r="L256" s="1">
        <v>1</v>
      </c>
      <c r="M256" s="1" t="str">
        <v>Rožňavská Baňa 211, 4801 Rožňava</v>
      </c>
      <c r="N256" s="1" t="str">
        <v>Košický samosprávny kraj</v>
      </c>
      <c r="O256" s="1" t="str">
        <v>samosprávny kraj</v>
      </c>
    </row>
    <row r="257" spans="1:15">
      <c r="A257" s="1">
        <v>100015903</v>
      </c>
      <c r="B257" s="1" t="str">
        <v>Košický</v>
      </c>
      <c r="C257" s="1" t="str">
        <v>Rožňava</v>
      </c>
      <c r="D257" s="1" t="str">
        <v>Gymnázium Pavla Jozefa Šafárika - Pavol Jozef Šafárik Gimnázium</v>
      </c>
      <c r="E257" s="1" t="str">
        <v>gymnázium</v>
      </c>
      <c r="F257" s="1" t="str">
        <v>Gymnázium</v>
      </c>
      <c r="G257" s="1">
        <v>1</v>
      </c>
      <c r="H257" s="1">
        <v>438</v>
      </c>
      <c r="I257" s="1">
        <v>33</v>
      </c>
      <c r="J257" s="33">
        <v>26</v>
      </c>
      <c r="K257" s="1">
        <v>0</v>
      </c>
      <c r="L257" s="1">
        <v>2</v>
      </c>
      <c r="M257" s="1" t="str">
        <v>Akademika Hronca 1, 4801 Rožňava</v>
      </c>
      <c r="N257" s="1" t="str">
        <v>Košický samosprávny kraj</v>
      </c>
      <c r="O257" s="1" t="str">
        <v>samosprávny kraj</v>
      </c>
    </row>
    <row r="258" spans="1:15">
      <c r="A258" s="1">
        <v>100015907</v>
      </c>
      <c r="B258" s="1" t="str">
        <v>Košický</v>
      </c>
      <c r="C258" s="1" t="str">
        <v>Rožňava</v>
      </c>
      <c r="D258" s="1" t="str">
        <v>Základná škola</v>
      </c>
      <c r="E258" s="1" t="str">
        <v>základná škola</v>
      </c>
      <c r="F258" s="1" t="str">
        <v>Základná škola</v>
      </c>
      <c r="G258" s="1">
        <v>1</v>
      </c>
      <c r="H258" s="1">
        <v>651</v>
      </c>
      <c r="I258" s="1">
        <v>59</v>
      </c>
      <c r="J258" s="33">
        <v>38</v>
      </c>
      <c r="K258" s="1">
        <v>1</v>
      </c>
      <c r="L258" s="1">
        <v>3</v>
      </c>
      <c r="M258" s="1" t="str">
        <v>Pionierov 1, 4801 Rožňava</v>
      </c>
      <c r="N258" s="1" t="str">
        <v>Mesto Rožňava</v>
      </c>
      <c r="O258" s="1" t="str">
        <v>obec, mesto</v>
      </c>
    </row>
    <row r="259" spans="1:15">
      <c r="A259" s="1">
        <v>100015912</v>
      </c>
      <c r="B259" s="1" t="str">
        <v>Košický</v>
      </c>
      <c r="C259" s="1" t="str">
        <v>Rožňava</v>
      </c>
      <c r="D259" s="1" t="str">
        <v>Základná škola akademika Jura Hronca</v>
      </c>
      <c r="E259" s="1" t="str">
        <v>základná škola</v>
      </c>
      <c r="F259" s="1" t="str">
        <v>Základná škola</v>
      </c>
      <c r="G259" s="1">
        <v>1</v>
      </c>
      <c r="H259" s="1">
        <v>481</v>
      </c>
      <c r="I259" s="1">
        <v>44</v>
      </c>
      <c r="J259" s="33">
        <v>31</v>
      </c>
      <c r="K259" s="1">
        <v>1</v>
      </c>
      <c r="L259" s="1">
        <v>2</v>
      </c>
      <c r="M259" s="1" t="str">
        <v>Zakarpatská 12, 4801 Rožňava</v>
      </c>
      <c r="N259" s="1" t="str">
        <v>Mesto Rožňava</v>
      </c>
      <c r="O259" s="1" t="str">
        <v>obec, mesto</v>
      </c>
    </row>
    <row r="260" spans="1:15">
      <c r="A260" s="1">
        <v>100015924</v>
      </c>
      <c r="B260" s="1" t="str">
        <v>Košický</v>
      </c>
      <c r="C260" s="1" t="str">
        <v>Rožňava</v>
      </c>
      <c r="D260" s="1" t="str">
        <v>Základná škola</v>
      </c>
      <c r="E260" s="1" t="str">
        <v>základná škola</v>
      </c>
      <c r="F260" s="1" t="str">
        <v>Základná škola</v>
      </c>
      <c r="G260" s="1">
        <v>1</v>
      </c>
      <c r="H260" s="1">
        <v>693</v>
      </c>
      <c r="I260" s="1">
        <v>54</v>
      </c>
      <c r="J260" s="33">
        <v>36</v>
      </c>
      <c r="K260" s="1">
        <v>1</v>
      </c>
      <c r="L260" s="1">
        <v>3</v>
      </c>
      <c r="M260" s="1" t="str">
        <v>Zlatá 2, 4801 Rožňava</v>
      </c>
      <c r="N260" s="1" t="str">
        <v>Mesto Rožňava</v>
      </c>
      <c r="O260" s="1" t="str">
        <v>obec, mesto</v>
      </c>
    </row>
    <row r="261" spans="1:15">
      <c r="A261" s="1">
        <v>100015936</v>
      </c>
      <c r="B261" s="1" t="str">
        <v>Košický</v>
      </c>
      <c r="C261" s="1" t="str">
        <v>Rožňava</v>
      </c>
      <c r="D261" s="1" t="str">
        <v>Základná škola s vyučovacím jazykom maďarským - Alapiskola</v>
      </c>
      <c r="E261" s="1" t="str">
        <v>základná škola</v>
      </c>
      <c r="F261" s="1" t="str">
        <v>ZŠ I. stupeň</v>
      </c>
      <c r="G261" s="1">
        <v>1</v>
      </c>
      <c r="H261" s="1">
        <v>18</v>
      </c>
      <c r="I261" s="1">
        <v>2</v>
      </c>
      <c r="J261" s="33">
        <v>2</v>
      </c>
      <c r="K261" s="1">
        <v>0</v>
      </c>
      <c r="L261" s="1">
        <v>1</v>
      </c>
      <c r="M261" s="1" t="str">
        <v>Silica 44 - Szilice 44, 4952 Silica</v>
      </c>
      <c r="N261" s="1" t="str">
        <v>Obec Silica</v>
      </c>
      <c r="O261" s="1" t="str">
        <v>obec, mesto</v>
      </c>
    </row>
    <row r="262" spans="1:15">
      <c r="A262" s="1">
        <v>100015939</v>
      </c>
      <c r="B262" s="1" t="str">
        <v>Košický</v>
      </c>
      <c r="C262" s="1" t="str">
        <v>Rožňava</v>
      </c>
      <c r="D262" s="1" t="str">
        <v>Základná škola Pavla Emanuela Dobšinského</v>
      </c>
      <c r="E262" s="1" t="str">
        <v>základná škola</v>
      </c>
      <c r="F262" s="1" t="str">
        <v>Základná škola</v>
      </c>
      <c r="G262" s="1">
        <v>1</v>
      </c>
      <c r="H262" s="1">
        <v>324</v>
      </c>
      <c r="I262" s="1">
        <v>32</v>
      </c>
      <c r="J262" s="33">
        <v>20</v>
      </c>
      <c r="K262" s="1">
        <v>1</v>
      </c>
      <c r="L262" s="1">
        <v>2</v>
      </c>
      <c r="M262" s="1" t="str">
        <v>Slavošovce 125, 4936 Slavošovce</v>
      </c>
      <c r="N262" s="1" t="str">
        <v>Obec Slavošovce</v>
      </c>
      <c r="O262" s="1" t="str">
        <v>obec, mesto</v>
      </c>
    </row>
    <row r="263" spans="1:15">
      <c r="A263" s="1">
        <v>100015945</v>
      </c>
      <c r="B263" s="1" t="str">
        <v>Košický</v>
      </c>
      <c r="C263" s="1" t="str">
        <v>Rožňava</v>
      </c>
      <c r="D263" s="1" t="str">
        <v>Základná škola</v>
      </c>
      <c r="E263" s="1" t="str">
        <v>základná škola</v>
      </c>
      <c r="F263" s="1" t="str">
        <v>Základná škola</v>
      </c>
      <c r="G263" s="1">
        <v>1</v>
      </c>
      <c r="H263" s="1">
        <v>277</v>
      </c>
      <c r="I263" s="1">
        <v>31</v>
      </c>
      <c r="J263" s="33">
        <v>19</v>
      </c>
      <c r="K263" s="1">
        <v>0</v>
      </c>
      <c r="L263" s="1">
        <v>1</v>
      </c>
      <c r="M263" s="1" t="str">
        <v>Školská 295, 4932 Štítnik</v>
      </c>
      <c r="N263" s="1" t="str">
        <v>Obec Štítnik</v>
      </c>
      <c r="O263" s="1" t="str">
        <v>obec, mesto</v>
      </c>
    </row>
    <row r="264" spans="1:15">
      <c r="A264" s="1">
        <v>100015951</v>
      </c>
      <c r="B264" s="1" t="str">
        <v>Košický</v>
      </c>
      <c r="C264" s="1" t="str">
        <v>Rožňava</v>
      </c>
      <c r="D264" s="1" t="str">
        <v>Základná škola s materskou školou</v>
      </c>
      <c r="E264" s="1" t="str">
        <v>základná škola</v>
      </c>
      <c r="F264" s="1" t="str">
        <v>ZŠ I. stupeň</v>
      </c>
      <c r="G264" s="1">
        <v>1</v>
      </c>
      <c r="H264" s="1">
        <v>28</v>
      </c>
      <c r="I264" s="1">
        <v>5</v>
      </c>
      <c r="J264" s="33">
        <v>7</v>
      </c>
      <c r="K264" s="1">
        <v>0</v>
      </c>
      <c r="L264" s="1">
        <v>1</v>
      </c>
      <c r="M264" s="1" t="str">
        <v>SNP 239 / 15, 4924 Vlachovo</v>
      </c>
      <c r="N264" s="1" t="str">
        <v>Obec Vlachovo</v>
      </c>
      <c r="O264" s="1" t="str">
        <v>obec, mesto</v>
      </c>
    </row>
    <row r="265" spans="1:15">
      <c r="A265" s="1">
        <v>100015956</v>
      </c>
      <c r="B265" s="1" t="str">
        <v>Košický</v>
      </c>
      <c r="C265" s="1" t="str">
        <v>Sobrance</v>
      </c>
      <c r="D265" s="1" t="str">
        <v>Základná škola s materskou školou</v>
      </c>
      <c r="E265" s="1" t="str">
        <v>základná škola</v>
      </c>
      <c r="F265" s="1" t="str">
        <v>Základná škola</v>
      </c>
      <c r="G265" s="1">
        <v>1</v>
      </c>
      <c r="H265" s="1">
        <v>139</v>
      </c>
      <c r="I265" s="1">
        <v>18</v>
      </c>
      <c r="J265" s="33">
        <v>18</v>
      </c>
      <c r="K265" s="1">
        <v>0</v>
      </c>
      <c r="L265" s="1">
        <v>1</v>
      </c>
      <c r="M265" s="1" t="str">
        <v>Bežovce 417, 7253 Bežovce</v>
      </c>
      <c r="N265" s="1" t="str">
        <v>Obec Bežovce</v>
      </c>
      <c r="O265" s="1" t="str">
        <v>obec, mesto</v>
      </c>
    </row>
    <row r="266" spans="1:15">
      <c r="A266" s="1">
        <v>100015963</v>
      </c>
      <c r="B266" s="1" t="str">
        <v>Košický</v>
      </c>
      <c r="C266" s="1" t="str">
        <v>Sobrance</v>
      </c>
      <c r="D266" s="1" t="str">
        <v>Základná škola</v>
      </c>
      <c r="E266" s="1" t="str">
        <v>základná škola</v>
      </c>
      <c r="F266" s="1" t="str">
        <v>Základná škola</v>
      </c>
      <c r="G266" s="1">
        <v>1</v>
      </c>
      <c r="H266" s="1">
        <v>110</v>
      </c>
      <c r="I266" s="1">
        <v>15</v>
      </c>
      <c r="J266" s="33">
        <v>13</v>
      </c>
      <c r="K266" s="1">
        <v>0</v>
      </c>
      <c r="L266" s="1">
        <v>1</v>
      </c>
      <c r="M266" s="1" t="str">
        <v>Blatné Remety 98, 7244 Blatné Remety</v>
      </c>
      <c r="N266" s="1" t="str">
        <v>Obec Blatné Remety</v>
      </c>
      <c r="O266" s="1" t="str">
        <v>obec, mesto</v>
      </c>
    </row>
    <row r="267" spans="1:15">
      <c r="A267" s="1">
        <v>100015980</v>
      </c>
      <c r="B267" s="1" t="str">
        <v>Košický</v>
      </c>
      <c r="C267" s="1" t="str">
        <v>Sobrance</v>
      </c>
      <c r="D267" s="1" t="str">
        <v>Základná škola s materskou školou</v>
      </c>
      <c r="E267" s="1" t="str">
        <v>základná škola</v>
      </c>
      <c r="F267" s="1" t="str">
        <v>Základná škola</v>
      </c>
      <c r="G267" s="1">
        <v>1</v>
      </c>
      <c r="H267" s="1">
        <v>169</v>
      </c>
      <c r="I267" s="1">
        <v>24</v>
      </c>
      <c r="J267" s="33">
        <v>16</v>
      </c>
      <c r="K267" s="1">
        <v>0</v>
      </c>
      <c r="L267" s="1">
        <v>1</v>
      </c>
      <c r="M267" s="1" t="str">
        <v>Krčava 184, 7251 Krčava</v>
      </c>
      <c r="N267" s="1" t="str">
        <v>Obec Krčava</v>
      </c>
      <c r="O267" s="1" t="str">
        <v>obec, mesto</v>
      </c>
    </row>
    <row r="268" spans="1:15">
      <c r="A268" s="1">
        <v>100015984</v>
      </c>
      <c r="B268" s="1" t="str">
        <v>Košický</v>
      </c>
      <c r="C268" s="1" t="str">
        <v>Sobrance</v>
      </c>
      <c r="D268" s="1" t="str">
        <v>Základná škola</v>
      </c>
      <c r="E268" s="1" t="str">
        <v>základná škola</v>
      </c>
      <c r="F268" s="1" t="str">
        <v>ZŠ I. stupeň</v>
      </c>
      <c r="G268" s="1">
        <v>1</v>
      </c>
      <c r="H268" s="1">
        <v>24</v>
      </c>
      <c r="I268" s="1">
        <v>3</v>
      </c>
      <c r="J268" s="33">
        <v>3</v>
      </c>
      <c r="K268" s="1">
        <v>0</v>
      </c>
      <c r="L268" s="1">
        <v>1</v>
      </c>
      <c r="M268" s="1" t="str">
        <v>Lekárovce 305, 7254 Lekárovce</v>
      </c>
      <c r="N268" s="1" t="str">
        <v>Obec Lekárovce</v>
      </c>
      <c r="O268" s="1" t="str">
        <v>obec, mesto</v>
      </c>
    </row>
    <row r="269" spans="1:15">
      <c r="A269" s="1">
        <v>100015995</v>
      </c>
      <c r="B269" s="1" t="str">
        <v>Košický</v>
      </c>
      <c r="C269" s="1" t="str">
        <v>Sobrance</v>
      </c>
      <c r="D269" s="1" t="str">
        <v>Základná škola s materskou školou</v>
      </c>
      <c r="E269" s="1" t="str">
        <v>základná škola</v>
      </c>
      <c r="F269" s="1" t="str">
        <v>Základná škola</v>
      </c>
      <c r="G269" s="1">
        <v>1</v>
      </c>
      <c r="H269" s="1">
        <v>89</v>
      </c>
      <c r="I269" s="1">
        <v>15</v>
      </c>
      <c r="J269" s="33">
        <v>11</v>
      </c>
      <c r="K269" s="1">
        <v>2</v>
      </c>
      <c r="L269" s="1">
        <v>1</v>
      </c>
      <c r="M269" s="1" t="str">
        <v>Porúbka 20, 7261 Porúbka</v>
      </c>
      <c r="N269" s="1" t="str">
        <v>Obec Porúbka</v>
      </c>
      <c r="O269" s="1" t="str">
        <v>obec, mesto</v>
      </c>
    </row>
    <row r="270" spans="1:15">
      <c r="A270" s="1">
        <v>100016010</v>
      </c>
      <c r="B270" s="1" t="str">
        <v>Košický</v>
      </c>
      <c r="C270" s="1" t="str">
        <v>Sobrance</v>
      </c>
      <c r="D270" s="1" t="str">
        <v>Základná škola</v>
      </c>
      <c r="E270" s="1" t="str">
        <v>základná škola</v>
      </c>
      <c r="F270" s="1" t="str">
        <v>Základná škola</v>
      </c>
      <c r="G270" s="1">
        <v>1</v>
      </c>
      <c r="H270" s="1">
        <v>497</v>
      </c>
      <c r="I270" s="1">
        <v>34</v>
      </c>
      <c r="J270" s="33">
        <v>34</v>
      </c>
      <c r="K270" s="1">
        <v>0</v>
      </c>
      <c r="L270" s="1">
        <v>2</v>
      </c>
      <c r="M270" s="1" t="str">
        <v>Komenského 12, 7301 Sobrance</v>
      </c>
      <c r="N270" s="1" t="str">
        <v>Mesto Sobrance</v>
      </c>
      <c r="O270" s="1" t="str">
        <v>obec, mesto</v>
      </c>
    </row>
    <row r="271" spans="1:15">
      <c r="A271" s="1">
        <v>100016012</v>
      </c>
      <c r="B271" s="1" t="str">
        <v>Košický</v>
      </c>
      <c r="C271" s="1" t="str">
        <v>Sobrance</v>
      </c>
      <c r="D271" s="1" t="str">
        <v>Základná škola</v>
      </c>
      <c r="E271" s="1" t="str">
        <v>základná škola</v>
      </c>
      <c r="F271" s="1" t="str">
        <v>Základná škola</v>
      </c>
      <c r="G271" s="1">
        <v>1</v>
      </c>
      <c r="H271" s="1">
        <v>435</v>
      </c>
      <c r="I271" s="1">
        <v>39</v>
      </c>
      <c r="J271" s="33">
        <v>31</v>
      </c>
      <c r="K271" s="1">
        <v>0</v>
      </c>
      <c r="L271" s="1">
        <v>2</v>
      </c>
      <c r="M271" s="1" t="str">
        <v>Komenského 6, 7301 Sobrance</v>
      </c>
      <c r="N271" s="1" t="str">
        <v>Mesto Sobrance</v>
      </c>
      <c r="O271" s="1" t="str">
        <v>obec, mesto</v>
      </c>
    </row>
    <row r="272" spans="1:15">
      <c r="A272" s="1">
        <v>100016014</v>
      </c>
      <c r="B272" s="1" t="str">
        <v>Košický</v>
      </c>
      <c r="C272" s="1" t="str">
        <v>Sobrance</v>
      </c>
      <c r="D272" s="1" t="str">
        <v>Gymnázium</v>
      </c>
      <c r="E272" s="1" t="str">
        <v>gymnázium</v>
      </c>
      <c r="F272" s="1" t="str">
        <v>Gymnázium</v>
      </c>
      <c r="G272" s="1">
        <v>1</v>
      </c>
      <c r="H272" s="1">
        <v>219</v>
      </c>
      <c r="I272" s="1">
        <v>18</v>
      </c>
      <c r="J272" s="33">
        <v>19</v>
      </c>
      <c r="K272" s="1">
        <v>0</v>
      </c>
      <c r="L272" s="1">
        <v>1</v>
      </c>
      <c r="M272" s="1" t="str">
        <v>Kpt. Nálepku 6, 7301 Sobrance</v>
      </c>
      <c r="N272" s="1" t="str">
        <v>Košický samosprávny kraj</v>
      </c>
      <c r="O272" s="1" t="str">
        <v>samosprávny kraj</v>
      </c>
    </row>
    <row r="273" spans="1:15">
      <c r="A273" s="1">
        <v>100016017</v>
      </c>
      <c r="B273" s="1" t="str">
        <v>Košický</v>
      </c>
      <c r="C273" s="1" t="str">
        <v>Sobrance</v>
      </c>
      <c r="D273" s="1" t="str">
        <v>Stredná odborná škola obchodu a služieb</v>
      </c>
      <c r="E273" s="1" t="str">
        <v>stredná odborná škola</v>
      </c>
      <c r="F273" s="1" t="str">
        <v>Stredná odborná škola</v>
      </c>
      <c r="G273" s="1">
        <v>1</v>
      </c>
      <c r="H273" s="1">
        <v>216</v>
      </c>
      <c r="I273" s="1">
        <v>21</v>
      </c>
      <c r="J273" s="33">
        <v>18</v>
      </c>
      <c r="K273" s="1">
        <v>0</v>
      </c>
      <c r="L273" s="1">
        <v>1</v>
      </c>
      <c r="M273" s="1" t="str">
        <v>Námestie slobody 12, 7301 Sobrance</v>
      </c>
      <c r="N273" s="1" t="str">
        <v>Košický samosprávny kraj</v>
      </c>
      <c r="O273" s="1" t="str">
        <v>samosprávny kraj</v>
      </c>
    </row>
    <row r="274" spans="1:15">
      <c r="A274" s="1">
        <v>100016021</v>
      </c>
      <c r="B274" s="1" t="str">
        <v>Košický</v>
      </c>
      <c r="C274" s="1" t="str">
        <v>Sobrance</v>
      </c>
      <c r="D274" s="1" t="str">
        <v>Špeciálna základná škola</v>
      </c>
      <c r="E274" s="1" t="str">
        <v>škola pre deti a žiakov so špeciálnymi výchovno-vzdelávacími potrebami</v>
      </c>
      <c r="F274" s="1" t="str">
        <v>Špeciálna základná škola</v>
      </c>
      <c r="G274" s="1">
        <v>2</v>
      </c>
      <c r="H274" s="1">
        <v>110</v>
      </c>
      <c r="I274" s="1">
        <v>21</v>
      </c>
      <c r="J274" s="33">
        <v>12</v>
      </c>
      <c r="K274" s="1">
        <v>0</v>
      </c>
      <c r="L274" s="1">
        <v>1</v>
      </c>
      <c r="M274" s="1" t="str">
        <v>Tyršova 1, 7301 Sobrance</v>
      </c>
      <c r="N274" s="1" t="str">
        <v>Regionálny úrad školskej správy v Košiciach</v>
      </c>
      <c r="O274" s="1" t="str">
        <v>regionálny úrad školskej správy</v>
      </c>
    </row>
    <row r="275" spans="1:15">
      <c r="A275" s="1">
        <v>100016026</v>
      </c>
      <c r="B275" s="1" t="str">
        <v>Košický</v>
      </c>
      <c r="C275" s="1" t="str">
        <v>Sobrance</v>
      </c>
      <c r="D275" s="1" t="str">
        <v>Základná škola s materskou školou</v>
      </c>
      <c r="E275" s="1" t="str">
        <v>základná škola</v>
      </c>
      <c r="F275" s="1" t="str">
        <v>Základná škola</v>
      </c>
      <c r="G275" s="1">
        <v>1</v>
      </c>
      <c r="H275" s="1">
        <v>185</v>
      </c>
      <c r="I275" s="1">
        <v>19</v>
      </c>
      <c r="J275" s="33">
        <v>15</v>
      </c>
      <c r="K275" s="1">
        <v>0</v>
      </c>
      <c r="L275" s="1">
        <v>1</v>
      </c>
      <c r="M275" s="1" t="str">
        <v>Úbrež 141, 7242 Úbrež</v>
      </c>
      <c r="N275" s="1" t="str">
        <v>Obec Úbrež</v>
      </c>
      <c r="O275" s="1" t="str">
        <v>obec, mesto</v>
      </c>
    </row>
    <row r="276" spans="1:15">
      <c r="A276" s="1">
        <v>100016031</v>
      </c>
      <c r="B276" s="1" t="str">
        <v>Košický</v>
      </c>
      <c r="C276" s="1" t="str">
        <v>Sobrance</v>
      </c>
      <c r="D276" s="1" t="str">
        <v>Základná škola</v>
      </c>
      <c r="E276" s="1" t="str">
        <v>základná škola</v>
      </c>
      <c r="F276" s="1" t="str">
        <v>ZŠ I. stupeň</v>
      </c>
      <c r="G276" s="1">
        <v>1</v>
      </c>
      <c r="H276" s="1">
        <v>20</v>
      </c>
      <c r="I276" s="1">
        <v>2</v>
      </c>
      <c r="J276" s="33">
        <v>3</v>
      </c>
      <c r="K276" s="1">
        <v>0</v>
      </c>
      <c r="L276" s="1">
        <v>1</v>
      </c>
      <c r="M276" s="1" t="str">
        <v>Veľké Revištia 24, 7243 Veľké Revištia</v>
      </c>
      <c r="N276" s="1" t="str">
        <v>Obec Veľké Revištia</v>
      </c>
      <c r="O276" s="1" t="str">
        <v>obec, mesto</v>
      </c>
    </row>
    <row r="277" spans="1:15">
      <c r="A277" s="1">
        <v>100016036</v>
      </c>
      <c r="B277" s="1" t="str">
        <v>Košický</v>
      </c>
      <c r="C277" s="1" t="str">
        <v>Sobrance</v>
      </c>
      <c r="D277" s="1" t="str">
        <v>Základná škola</v>
      </c>
      <c r="E277" s="1" t="str">
        <v>základná škola</v>
      </c>
      <c r="F277" s="1" t="str">
        <v>ZŠ I. stupeň</v>
      </c>
      <c r="G277" s="1">
        <v>1</v>
      </c>
      <c r="H277" s="1">
        <v>31</v>
      </c>
      <c r="I277" s="1">
        <v>5</v>
      </c>
      <c r="J277" s="33">
        <v>3</v>
      </c>
      <c r="K277" s="1">
        <v>0</v>
      </c>
      <c r="L277" s="1">
        <v>1</v>
      </c>
      <c r="M277" s="1" t="str">
        <v>Vyšná Rybnica 138, 7241 Vyšná Rybnica</v>
      </c>
      <c r="N277" s="1" t="str">
        <v>Obec Vyšná Rybnica</v>
      </c>
      <c r="O277" s="1" t="str">
        <v>obec, mesto</v>
      </c>
    </row>
    <row r="278" spans="1:15">
      <c r="A278" s="1">
        <v>100016044</v>
      </c>
      <c r="B278" s="1" t="str">
        <v>Košický</v>
      </c>
      <c r="C278" s="1" t="str">
        <v>Sobrance</v>
      </c>
      <c r="D278" s="1" t="str">
        <v>Základná škola</v>
      </c>
      <c r="E278" s="1" t="str">
        <v>základná škola</v>
      </c>
      <c r="F278" s="1" t="str">
        <v>ZŠ I. stupeň</v>
      </c>
      <c r="G278" s="1">
        <v>1</v>
      </c>
      <c r="H278" s="1">
        <v>15</v>
      </c>
      <c r="I278" s="1">
        <v>3</v>
      </c>
      <c r="J278" s="33">
        <v>3</v>
      </c>
      <c r="K278" s="1">
        <v>0</v>
      </c>
      <c r="L278" s="1">
        <v>1</v>
      </c>
      <c r="M278" s="1" t="str">
        <v>Záhor 148, 7253 Záhor</v>
      </c>
      <c r="N278" s="1" t="str">
        <v>Obec Záhor</v>
      </c>
      <c r="O278" s="1" t="str">
        <v>obec, mesto</v>
      </c>
    </row>
    <row r="279" spans="1:15">
      <c r="A279" s="1">
        <v>100016052</v>
      </c>
      <c r="B279" s="1" t="str">
        <v>Košický</v>
      </c>
      <c r="C279" s="1" t="str">
        <v>Spišská Nová Ves</v>
      </c>
      <c r="D279" s="1" t="str">
        <v>Základná škola</v>
      </c>
      <c r="E279" s="1" t="str">
        <v>základná škola</v>
      </c>
      <c r="F279" s="1" t="str">
        <v>Základná škola</v>
      </c>
      <c r="G279" s="1">
        <v>1</v>
      </c>
      <c r="H279" s="1">
        <v>588</v>
      </c>
      <c r="I279" s="1">
        <v>39</v>
      </c>
      <c r="J279" s="33">
        <v>19</v>
      </c>
      <c r="K279" s="1">
        <v>0</v>
      </c>
      <c r="L279" s="1">
        <v>2</v>
      </c>
      <c r="M279" s="1" t="str">
        <v>Bystrany 13, 5362 Bystrany</v>
      </c>
      <c r="N279" s="1" t="str">
        <v>Obec Bystrany</v>
      </c>
      <c r="O279" s="1" t="str">
        <v>obec, mesto</v>
      </c>
    </row>
    <row r="280" spans="1:15">
      <c r="A280" s="1">
        <v>100016060</v>
      </c>
      <c r="B280" s="1" t="str">
        <v>Košický</v>
      </c>
      <c r="C280" s="1" t="str">
        <v>Spišská Nová Ves</v>
      </c>
      <c r="D280" s="1" t="str">
        <v>Základná škola s materskou školou</v>
      </c>
      <c r="E280" s="1" t="str">
        <v>základná škola</v>
      </c>
      <c r="F280" s="1" t="str">
        <v>Základná škola</v>
      </c>
      <c r="G280" s="1">
        <v>1</v>
      </c>
      <c r="H280" s="1">
        <v>119</v>
      </c>
      <c r="I280" s="1">
        <v>21</v>
      </c>
      <c r="J280" s="33">
        <v>11</v>
      </c>
      <c r="K280" s="1">
        <v>0</v>
      </c>
      <c r="L280" s="1">
        <v>1</v>
      </c>
      <c r="M280" s="1" t="str">
        <v>Levočská 53, 5301 Harichovce</v>
      </c>
      <c r="N280" s="1" t="str">
        <v>Obec Harichovce</v>
      </c>
      <c r="O280" s="1" t="str">
        <v>obec, mesto</v>
      </c>
    </row>
    <row r="281" spans="1:15">
      <c r="A281" s="1">
        <v>100016071</v>
      </c>
      <c r="B281" s="1" t="str">
        <v>Košický</v>
      </c>
      <c r="C281" s="1" t="str">
        <v>Spišská Nová Ves</v>
      </c>
      <c r="D281" s="1" t="str">
        <v>Základná škola s materskou školou</v>
      </c>
      <c r="E281" s="1" t="str">
        <v>základná škola</v>
      </c>
      <c r="F281" s="1" t="str">
        <v>Základná škola</v>
      </c>
      <c r="G281" s="1">
        <v>1</v>
      </c>
      <c r="H281" s="1">
        <v>401</v>
      </c>
      <c r="I281" s="1">
        <v>48</v>
      </c>
      <c r="J281" s="33">
        <v>23</v>
      </c>
      <c r="K281" s="1">
        <v>0</v>
      </c>
      <c r="L281" s="1">
        <v>2</v>
      </c>
      <c r="M281" s="1" t="str">
        <v>Hlavná 369, 5315 Hrabušice</v>
      </c>
      <c r="N281" s="1" t="str">
        <v>Obec Hrabušice</v>
      </c>
      <c r="O281" s="1" t="str">
        <v>obec, mesto</v>
      </c>
    </row>
    <row r="282" spans="1:15">
      <c r="A282" s="1">
        <v>100016076</v>
      </c>
      <c r="B282" s="1" t="str">
        <v>Košický</v>
      </c>
      <c r="C282" s="1" t="str">
        <v>Spišská Nová Ves</v>
      </c>
      <c r="D282" s="1" t="str">
        <v>Špeciálna základná škola</v>
      </c>
      <c r="E282" s="1" t="str">
        <v>škola pre deti a žiakov so špeciálnymi výchovno-vzdelávacími potrebami</v>
      </c>
      <c r="F282" s="1" t="str">
        <v>Špeciálna základná škola</v>
      </c>
      <c r="G282" s="1">
        <v>1</v>
      </c>
      <c r="H282" s="1">
        <v>50</v>
      </c>
      <c r="I282" s="1">
        <v>7</v>
      </c>
      <c r="J282" s="33">
        <v>5</v>
      </c>
      <c r="K282" s="1">
        <v>0</v>
      </c>
      <c r="L282" s="1">
        <v>1</v>
      </c>
      <c r="M282" s="1" t="str">
        <v>Hviezdoslavova 164, 5315 Hrabušice</v>
      </c>
      <c r="N282" s="1" t="str">
        <v>Regionálny úrad školskej správy v Košiciach</v>
      </c>
      <c r="O282" s="1" t="str">
        <v>regionálny úrad školskej správy</v>
      </c>
    </row>
    <row r="283" spans="1:15">
      <c r="A283" s="1">
        <v>100016079</v>
      </c>
      <c r="B283" s="1" t="str">
        <v>Košický</v>
      </c>
      <c r="C283" s="1" t="str">
        <v>Spišská Nová Ves</v>
      </c>
      <c r="D283" s="1" t="str">
        <v>Základná škola</v>
      </c>
      <c r="E283" s="1" t="str">
        <v>základná škola</v>
      </c>
      <c r="F283" s="1" t="str">
        <v>ZŠ I. stupeň</v>
      </c>
      <c r="G283" s="1">
        <v>1</v>
      </c>
      <c r="H283" s="1">
        <v>54</v>
      </c>
      <c r="I283" s="1">
        <v>4</v>
      </c>
      <c r="J283" s="33">
        <v>4</v>
      </c>
      <c r="K283" s="1">
        <v>0</v>
      </c>
      <c r="L283" s="1">
        <v>1</v>
      </c>
      <c r="M283" s="1" t="str">
        <v>Chrasť nad Hornádom 44, 5363 Chrasť nad Hornádom</v>
      </c>
      <c r="N283" s="1" t="str">
        <v>Obec Chrasť nad Hornádom</v>
      </c>
      <c r="O283" s="1" t="str">
        <v>obec, mesto</v>
      </c>
    </row>
    <row r="284" spans="1:15">
      <c r="A284" s="1">
        <v>100016083</v>
      </c>
      <c r="B284" s="1" t="str">
        <v>Košický</v>
      </c>
      <c r="C284" s="1" t="str">
        <v>Spišská Nová Ves</v>
      </c>
      <c r="D284" s="1" t="str">
        <v>Základná škola</v>
      </c>
      <c r="E284" s="1" t="str">
        <v>základná škola</v>
      </c>
      <c r="F284" s="1" t="str">
        <v>ZŠ I. stupeň</v>
      </c>
      <c r="G284" s="1">
        <v>1</v>
      </c>
      <c r="H284" s="1">
        <v>21</v>
      </c>
      <c r="I284" s="1">
        <v>3</v>
      </c>
      <c r="J284" s="33">
        <v>3</v>
      </c>
      <c r="K284" s="1">
        <v>0</v>
      </c>
      <c r="L284" s="1">
        <v>1</v>
      </c>
      <c r="M284" s="1" t="str">
        <v>Iliašovce 29, 5311 Iliašovce</v>
      </c>
      <c r="N284" s="1" t="str">
        <v>Obec Iliašovce</v>
      </c>
      <c r="O284" s="1" t="str">
        <v>obec, mesto</v>
      </c>
    </row>
    <row r="285" spans="1:15">
      <c r="A285" s="1">
        <v>100016086</v>
      </c>
      <c r="B285" s="1" t="str">
        <v>Košický</v>
      </c>
      <c r="C285" s="1" t="str">
        <v>Spišská Nová Ves</v>
      </c>
      <c r="D285" s="1" t="str">
        <v>Základná škola</v>
      </c>
      <c r="E285" s="1" t="str">
        <v>základná škola</v>
      </c>
      <c r="F285" s="1" t="str">
        <v>ZŠ I. stupeň</v>
      </c>
      <c r="G285" s="1">
        <v>1</v>
      </c>
      <c r="H285" s="1">
        <v>41</v>
      </c>
      <c r="I285" s="1">
        <v>6</v>
      </c>
      <c r="J285" s="33">
        <v>4</v>
      </c>
      <c r="K285" s="1">
        <v>0</v>
      </c>
      <c r="L285" s="1">
        <v>1</v>
      </c>
      <c r="M285" s="1" t="str">
        <v>Jamník 184, 5322 Jamník</v>
      </c>
      <c r="N285" s="1" t="str">
        <v>Obec Jamník</v>
      </c>
      <c r="O285" s="1" t="str">
        <v>obec, mesto</v>
      </c>
    </row>
    <row r="286" spans="1:15">
      <c r="A286" s="1">
        <v>100016096</v>
      </c>
      <c r="B286" s="1" t="str">
        <v>Košický</v>
      </c>
      <c r="C286" s="1" t="str">
        <v>Spišská Nová Ves</v>
      </c>
      <c r="D286" s="1" t="str">
        <v>Gymnázium</v>
      </c>
      <c r="E286" s="1" t="str">
        <v>gymnázium</v>
      </c>
      <c r="F286" s="1" t="str">
        <v>Gymnázium</v>
      </c>
      <c r="G286" s="1">
        <v>1</v>
      </c>
      <c r="H286" s="1">
        <v>150</v>
      </c>
      <c r="I286" s="1">
        <v>13</v>
      </c>
      <c r="J286" s="33">
        <v>17</v>
      </c>
      <c r="K286" s="1">
        <v>0</v>
      </c>
      <c r="L286" s="1">
        <v>1</v>
      </c>
      <c r="M286" s="1" t="str">
        <v>Lorencova ulica 46, 5342 Krompachy</v>
      </c>
      <c r="N286" s="1" t="str">
        <v>Košický samosprávny kraj</v>
      </c>
      <c r="O286" s="1" t="str">
        <v>samosprávny kraj</v>
      </c>
    </row>
    <row r="287" spans="1:15">
      <c r="A287" s="1">
        <v>100016099</v>
      </c>
      <c r="B287" s="1" t="str">
        <v>Košický</v>
      </c>
      <c r="C287" s="1" t="str">
        <v>Spišská Nová Ves</v>
      </c>
      <c r="D287" s="1" t="str">
        <v>Základná škola s materskou školou</v>
      </c>
      <c r="E287" s="1" t="str">
        <v>základná škola</v>
      </c>
      <c r="F287" s="1" t="str">
        <v>Základná škola</v>
      </c>
      <c r="G287" s="1">
        <v>1</v>
      </c>
      <c r="H287" s="1">
        <v>341</v>
      </c>
      <c r="I287" s="1">
        <v>37</v>
      </c>
      <c r="J287" s="33">
        <v>24</v>
      </c>
      <c r="K287" s="1">
        <v>0</v>
      </c>
      <c r="L287" s="1">
        <v>2</v>
      </c>
      <c r="M287" s="1" t="str">
        <v>Maurerova 14, 5342 Krompachy</v>
      </c>
      <c r="N287" s="1" t="str">
        <v>Mesto Krompachy</v>
      </c>
      <c r="O287" s="1" t="str">
        <v>obec, mesto</v>
      </c>
    </row>
    <row r="288" spans="1:15">
      <c r="A288" s="1">
        <v>100016112</v>
      </c>
      <c r="B288" s="1" t="str">
        <v>Košický</v>
      </c>
      <c r="C288" s="1" t="str">
        <v>Spišská Nová Ves</v>
      </c>
      <c r="D288" s="1" t="str">
        <v>Základná škola s materskou školou</v>
      </c>
      <c r="E288" s="1" t="str">
        <v>základná škola</v>
      </c>
      <c r="F288" s="1" t="str">
        <v>Základná škola</v>
      </c>
      <c r="G288" s="1">
        <v>3</v>
      </c>
      <c r="H288" s="1">
        <v>444</v>
      </c>
      <c r="I288" s="1">
        <v>31</v>
      </c>
      <c r="J288" s="33">
        <v>14</v>
      </c>
      <c r="K288" s="1">
        <v>0</v>
      </c>
      <c r="L288" s="1">
        <v>2</v>
      </c>
      <c r="M288" s="1" t="str">
        <v>SNP 47, 5342 Krompachy</v>
      </c>
      <c r="N288" s="1" t="str">
        <v>Mesto Krompachy</v>
      </c>
      <c r="O288" s="1" t="str">
        <v>obec, mesto</v>
      </c>
    </row>
    <row r="289" spans="1:15">
      <c r="A289" s="1">
        <v>100016114</v>
      </c>
      <c r="B289" s="1" t="str">
        <v>Košický</v>
      </c>
      <c r="C289" s="1" t="str">
        <v>Spišská Nová Ves</v>
      </c>
      <c r="D289" s="1" t="str">
        <v>Špeciálna základná škola</v>
      </c>
      <c r="E289" s="1" t="str">
        <v>škola pre deti a žiakov so špeciálnymi výchovno-vzdelávacími potrebami</v>
      </c>
      <c r="F289" s="1" t="str">
        <v>Špeciálna základná škola</v>
      </c>
      <c r="G289" s="1">
        <v>2</v>
      </c>
      <c r="H289" s="1">
        <v>134</v>
      </c>
      <c r="I289" s="1">
        <v>21</v>
      </c>
      <c r="J289" s="33">
        <v>16</v>
      </c>
      <c r="K289" s="1">
        <v>0</v>
      </c>
      <c r="L289" s="1">
        <v>1</v>
      </c>
      <c r="M289" s="1" t="str">
        <v>Ul. SNP 49, 5342 Krompachy</v>
      </c>
      <c r="N289" s="1" t="str">
        <v>Regionálny úrad školskej správy v Košiciach</v>
      </c>
      <c r="O289" s="1" t="str">
        <v>regionálny úrad školskej správy</v>
      </c>
    </row>
    <row r="290" spans="1:15">
      <c r="A290" s="1">
        <v>100016115</v>
      </c>
      <c r="B290" s="1" t="str">
        <v>Košický</v>
      </c>
      <c r="C290" s="1" t="str">
        <v>Spišská Nová Ves</v>
      </c>
      <c r="D290" s="1" t="str">
        <v>Základná škola</v>
      </c>
      <c r="E290" s="1" t="str">
        <v>základná škola</v>
      </c>
      <c r="F290" s="1" t="str">
        <v>Základná škola</v>
      </c>
      <c r="G290" s="1">
        <v>1</v>
      </c>
      <c r="H290" s="1">
        <v>243</v>
      </c>
      <c r="I290" s="1">
        <v>26</v>
      </c>
      <c r="J290" s="33">
        <v>21</v>
      </c>
      <c r="K290" s="1">
        <v>0</v>
      </c>
      <c r="L290" s="1">
        <v>1</v>
      </c>
      <c r="M290" s="1" t="str">
        <v>Zemanská 2, 5342 Krompachy</v>
      </c>
      <c r="N290" s="1" t="str">
        <v>Mesto Krompachy</v>
      </c>
      <c r="O290" s="1" t="str">
        <v>obec, mesto</v>
      </c>
    </row>
    <row r="291" spans="1:15">
      <c r="A291" s="1">
        <v>100016120</v>
      </c>
      <c r="B291" s="1" t="str">
        <v>Košický</v>
      </c>
      <c r="C291" s="1" t="str">
        <v>Spišská Nová Ves</v>
      </c>
      <c r="D291" s="1" t="str">
        <v>Špeciálna základná škola</v>
      </c>
      <c r="E291" s="1" t="str">
        <v>škola pre deti a žiakov so špeciálnymi výchovno-vzdelávacími potrebami</v>
      </c>
      <c r="F291" s="1" t="str">
        <v>Špeciálna základná škola</v>
      </c>
      <c r="G291" s="1">
        <v>2</v>
      </c>
      <c r="H291" s="1">
        <v>115</v>
      </c>
      <c r="I291" s="1">
        <v>24</v>
      </c>
      <c r="J291" s="33">
        <v>21</v>
      </c>
      <c r="K291" s="1">
        <v>0</v>
      </c>
      <c r="L291" s="1">
        <v>1</v>
      </c>
      <c r="M291" s="1" t="str">
        <v>Slovenského raja 16, 5313 Letanovce</v>
      </c>
      <c r="N291" s="1" t="str">
        <v>Regionálny úrad školskej správy v Košiciach</v>
      </c>
      <c r="O291" s="1" t="str">
        <v>regionálny úrad školskej správy</v>
      </c>
    </row>
    <row r="292" spans="1:15">
      <c r="A292" s="1">
        <v>100016123</v>
      </c>
      <c r="B292" s="1" t="str">
        <v>Košický</v>
      </c>
      <c r="C292" s="1" t="str">
        <v>Spišská Nová Ves</v>
      </c>
      <c r="D292" s="1" t="str">
        <v>Cirkevná základná škola Juraja Sklenára</v>
      </c>
      <c r="E292" s="1" t="str">
        <v>základná škola</v>
      </c>
      <c r="F292" s="1" t="str">
        <v>Základná škola</v>
      </c>
      <c r="G292" s="1">
        <v>1</v>
      </c>
      <c r="H292" s="1">
        <v>374</v>
      </c>
      <c r="I292" s="1">
        <v>28</v>
      </c>
      <c r="J292" s="33">
        <v>23</v>
      </c>
      <c r="K292" s="1">
        <v>0</v>
      </c>
      <c r="L292" s="1">
        <v>2</v>
      </c>
      <c r="M292" s="1" t="str">
        <v>Školská 55 / 14, 5313 Letanovce</v>
      </c>
      <c r="N292" s="1" t="str">
        <v>Rímskokatolícka cirkev Biskupstvo Spišské Podhradie</v>
      </c>
      <c r="O292" s="1" t="str">
        <v>cirkev, náboženská spoločnosť</v>
      </c>
    </row>
    <row r="293" spans="1:15">
      <c r="A293" s="1">
        <v>100016128</v>
      </c>
      <c r="B293" s="1" t="str">
        <v>Košický</v>
      </c>
      <c r="C293" s="1" t="str">
        <v>Spišská Nová Ves</v>
      </c>
      <c r="D293" s="1" t="str">
        <v>Základná škola s materskou školou</v>
      </c>
      <c r="E293" s="1" t="str">
        <v>základná škola</v>
      </c>
      <c r="F293" s="1" t="str">
        <v>Základná škola</v>
      </c>
      <c r="G293" s="1">
        <v>1</v>
      </c>
      <c r="H293" s="1">
        <v>647</v>
      </c>
      <c r="I293" s="1">
        <v>46</v>
      </c>
      <c r="J293" s="33">
        <v>33</v>
      </c>
      <c r="K293" s="1">
        <v>0</v>
      </c>
      <c r="L293" s="1">
        <v>3</v>
      </c>
      <c r="M293" s="1" t="str">
        <v>Školská 16, 5321 Markušovce</v>
      </c>
      <c r="N293" s="1" t="str">
        <v>Obec Markušovce</v>
      </c>
      <c r="O293" s="1" t="str">
        <v>obec, mesto</v>
      </c>
    </row>
    <row r="294" spans="1:15">
      <c r="A294" s="1">
        <v>100016132</v>
      </c>
      <c r="B294" s="1" t="str">
        <v>Košický</v>
      </c>
      <c r="C294" s="1" t="str">
        <v>Spišská Nová Ves</v>
      </c>
      <c r="D294" s="1" t="str">
        <v>Základná škola</v>
      </c>
      <c r="E294" s="1" t="str">
        <v>základná škola</v>
      </c>
      <c r="F294" s="1" t="str">
        <v>ZŠ I. stupeň</v>
      </c>
      <c r="G294" s="1">
        <v>1</v>
      </c>
      <c r="H294" s="1">
        <v>16</v>
      </c>
      <c r="I294" s="1">
        <v>2</v>
      </c>
      <c r="J294" s="33">
        <v>2</v>
      </c>
      <c r="K294" s="1">
        <v>0</v>
      </c>
      <c r="L294" s="1">
        <v>1</v>
      </c>
      <c r="M294" s="1" t="str">
        <v>Matejovce nad Hornádom 97, 5321 Matejovce nad Hornádom</v>
      </c>
      <c r="N294" s="1" t="str">
        <v>Obec Matejovce nad Hornádom</v>
      </c>
      <c r="O294" s="1" t="str">
        <v>obec, mesto</v>
      </c>
    </row>
    <row r="295" spans="1:15">
      <c r="A295" s="1">
        <v>100016137</v>
      </c>
      <c r="B295" s="1" t="str">
        <v>Košický</v>
      </c>
      <c r="C295" s="1" t="str">
        <v>Spišská Nová Ves</v>
      </c>
      <c r="D295" s="1" t="str">
        <v>Základná škola s materskou školou</v>
      </c>
      <c r="E295" s="1" t="str">
        <v>základná škola</v>
      </c>
      <c r="F295" s="1" t="str">
        <v>Základná škola</v>
      </c>
      <c r="G295" s="1">
        <v>1</v>
      </c>
      <c r="H295" s="1">
        <v>55</v>
      </c>
      <c r="I295" s="1">
        <v>10</v>
      </c>
      <c r="J295" s="33">
        <v>9</v>
      </c>
      <c r="K295" s="1">
        <v>0</v>
      </c>
      <c r="L295" s="1">
        <v>1</v>
      </c>
      <c r="M295" s="1" t="str">
        <v>Biele Vody 266, 5376 Mlynky</v>
      </c>
      <c r="N295" s="1" t="str">
        <v>Obec Mlynky</v>
      </c>
      <c r="O295" s="1" t="str">
        <v>obec, mesto</v>
      </c>
    </row>
    <row r="296" spans="1:15">
      <c r="A296" s="1">
        <v>100016140</v>
      </c>
      <c r="B296" s="1" t="str">
        <v>Košický</v>
      </c>
      <c r="C296" s="1" t="str">
        <v>Spišská Nová Ves</v>
      </c>
      <c r="D296" s="1" t="str">
        <v>Reedukačné centrum</v>
      </c>
      <c r="E296" s="1" t="str">
        <v>špeciálne výchovné zariadenie</v>
      </c>
      <c r="F296" s="1" t="str">
        <v>Reedukačné centrum</v>
      </c>
      <c r="G296" s="1">
        <v>3</v>
      </c>
      <c r="H296" s="1">
        <v>35</v>
      </c>
      <c r="I296" s="1">
        <v>24</v>
      </c>
      <c r="J296" s="33">
        <v>8</v>
      </c>
      <c r="K296" s="1">
        <v>0</v>
      </c>
      <c r="L296" s="1">
        <v>1</v>
      </c>
      <c r="M296" s="1" t="str">
        <v>Biele Vody 267, 5376 Mlynky</v>
      </c>
      <c r="N296" s="1" t="str">
        <v>Regionálny úrad školskej správy v Košiciach</v>
      </c>
      <c r="O296" s="1" t="str">
        <v>regionálny úrad školskej správy</v>
      </c>
    </row>
    <row r="297" spans="1:15">
      <c r="A297" s="1">
        <v>100016143</v>
      </c>
      <c r="B297" s="1" t="str">
        <v>Košický</v>
      </c>
      <c r="C297" s="1" t="str">
        <v>Spišská Nová Ves</v>
      </c>
      <c r="D297" s="1" t="str">
        <v>Základná škola</v>
      </c>
      <c r="E297" s="1" t="str">
        <v>základná škola</v>
      </c>
      <c r="F297" s="1" t="str">
        <v>ZŠ I. stupeň</v>
      </c>
      <c r="G297" s="1">
        <v>1</v>
      </c>
      <c r="H297" s="1">
        <v>40</v>
      </c>
      <c r="I297" s="1">
        <v>6</v>
      </c>
      <c r="J297" s="33">
        <v>4</v>
      </c>
      <c r="K297" s="1">
        <v>0</v>
      </c>
      <c r="L297" s="1">
        <v>1</v>
      </c>
      <c r="M297" s="1" t="str">
        <v>Odorín 65, 5322 Odorín</v>
      </c>
      <c r="N297" s="1" t="str">
        <v>Obec Odorín</v>
      </c>
      <c r="O297" s="1" t="str">
        <v>obec, mesto</v>
      </c>
    </row>
    <row r="298" spans="1:15">
      <c r="A298" s="1">
        <v>100016147</v>
      </c>
      <c r="B298" s="1" t="str">
        <v>Košický</v>
      </c>
      <c r="C298" s="1" t="str">
        <v>Spišská Nová Ves</v>
      </c>
      <c r="D298" s="1" t="str">
        <v>Základná škola s materskou školou</v>
      </c>
      <c r="E298" s="1" t="str">
        <v>základná škola</v>
      </c>
      <c r="F298" s="1" t="str">
        <v>ZŠ I. stupeň</v>
      </c>
      <c r="G298" s="1">
        <v>1</v>
      </c>
      <c r="H298" s="1">
        <v>39</v>
      </c>
      <c r="I298" s="1">
        <v>8</v>
      </c>
      <c r="J298" s="33">
        <v>4</v>
      </c>
      <c r="K298" s="1">
        <v>0</v>
      </c>
      <c r="L298" s="1">
        <v>1</v>
      </c>
      <c r="M298" s="1" t="str">
        <v>Lúčna 3, 5361 Olcnava</v>
      </c>
      <c r="N298" s="1" t="str">
        <v>Obec Olcnava</v>
      </c>
      <c r="O298" s="1" t="str">
        <v>obec, mesto</v>
      </c>
    </row>
    <row r="299" spans="1:15">
      <c r="A299" s="1">
        <v>100016151</v>
      </c>
      <c r="B299" s="1" t="str">
        <v>Košický</v>
      </c>
      <c r="C299" s="1" t="str">
        <v>Spišská Nová Ves</v>
      </c>
      <c r="D299" s="1" t="str">
        <v>Základná škola s materskou školou</v>
      </c>
      <c r="E299" s="1" t="str">
        <v>základná škola</v>
      </c>
      <c r="F299" s="1" t="str">
        <v>ZŠ I. stupeň</v>
      </c>
      <c r="G299" s="1">
        <v>1</v>
      </c>
      <c r="H299" s="1">
        <v>32</v>
      </c>
      <c r="I299" s="1">
        <v>6</v>
      </c>
      <c r="J299" s="33">
        <v>5</v>
      </c>
      <c r="K299" s="1">
        <v>0</v>
      </c>
      <c r="L299" s="1">
        <v>1</v>
      </c>
      <c r="M299" s="1" t="str">
        <v>Poráč 125, 5323 Poráč</v>
      </c>
      <c r="N299" s="1" t="str">
        <v>Obec Poráč</v>
      </c>
      <c r="O299" s="1" t="str">
        <v>obec, mesto</v>
      </c>
    </row>
    <row r="300" spans="1:15">
      <c r="A300" s="1">
        <v>100016161</v>
      </c>
      <c r="B300" s="1" t="str">
        <v>Košický</v>
      </c>
      <c r="C300" s="1" t="str">
        <v>Spišská Nová Ves</v>
      </c>
      <c r="D300" s="1" t="str">
        <v>Základná škola</v>
      </c>
      <c r="E300" s="1" t="str">
        <v>základná škola</v>
      </c>
      <c r="F300" s="1" t="str">
        <v>Základná škola</v>
      </c>
      <c r="G300" s="1">
        <v>2</v>
      </c>
      <c r="H300" s="1">
        <v>783</v>
      </c>
      <c r="I300" s="1">
        <v>56</v>
      </c>
      <c r="J300" s="33">
        <v>34</v>
      </c>
      <c r="K300" s="1">
        <v>0</v>
      </c>
      <c r="L300" s="1">
        <v>3</v>
      </c>
      <c r="M300" s="1" t="str">
        <v>Zimné 96, 5323 Rudňany</v>
      </c>
      <c r="N300" s="1" t="str">
        <v>Obec Rudňany</v>
      </c>
      <c r="O300" s="1" t="str">
        <v>obec, mesto</v>
      </c>
    </row>
    <row r="301" spans="1:15">
      <c r="A301" s="1">
        <v>100016167</v>
      </c>
      <c r="B301" s="1" t="str">
        <v>Košický</v>
      </c>
      <c r="C301" s="1" t="str">
        <v>Spišská Nová Ves</v>
      </c>
      <c r="D301" s="1" t="str">
        <v>Základná škola</v>
      </c>
      <c r="E301" s="1" t="str">
        <v>základná škola</v>
      </c>
      <c r="F301" s="1" t="str">
        <v>Základná škola</v>
      </c>
      <c r="G301" s="1">
        <v>1</v>
      </c>
      <c r="H301" s="1">
        <v>143</v>
      </c>
      <c r="I301" s="1">
        <v>19</v>
      </c>
      <c r="J301" s="33">
        <v>17</v>
      </c>
      <c r="K301" s="1">
        <v>0</v>
      </c>
      <c r="L301" s="1">
        <v>1</v>
      </c>
      <c r="M301" s="1" t="str">
        <v>Slovinky 71, 5340 Slovinky</v>
      </c>
      <c r="N301" s="1" t="str">
        <v>Obec Slovinky</v>
      </c>
      <c r="O301" s="1" t="str">
        <v>obec, mesto</v>
      </c>
    </row>
    <row r="302" spans="1:15">
      <c r="A302" s="1">
        <v>100016170</v>
      </c>
      <c r="B302" s="1" t="str">
        <v>Košický</v>
      </c>
      <c r="C302" s="1" t="str">
        <v>Spišská Nová Ves</v>
      </c>
      <c r="D302" s="1" t="str">
        <v>Základná škola</v>
      </c>
      <c r="E302" s="1" t="str">
        <v>základná škola</v>
      </c>
      <c r="F302" s="1" t="str">
        <v>Základná škola</v>
      </c>
      <c r="G302" s="1">
        <v>2</v>
      </c>
      <c r="H302" s="1">
        <v>737</v>
      </c>
      <c r="I302" s="1">
        <v>53</v>
      </c>
      <c r="J302" s="33">
        <v>37</v>
      </c>
      <c r="K302" s="1">
        <v>0</v>
      </c>
      <c r="L302" s="1">
        <v>3</v>
      </c>
      <c r="M302" s="1" t="str">
        <v>Komenského 3, 5311 Smižany</v>
      </c>
      <c r="N302" s="1" t="str">
        <v>Obec Smižany</v>
      </c>
      <c r="O302" s="1" t="str">
        <v>obec, mesto</v>
      </c>
    </row>
    <row r="303" spans="1:15">
      <c r="A303" s="1">
        <v>100016177</v>
      </c>
      <c r="B303" s="1" t="str">
        <v>Košický</v>
      </c>
      <c r="C303" s="1" t="str">
        <v>Spišská Nová Ves</v>
      </c>
      <c r="D303" s="1" t="str">
        <v>Základná škola Povýšenia sv. Kríža</v>
      </c>
      <c r="E303" s="1" t="str">
        <v>základná škola</v>
      </c>
      <c r="F303" s="1" t="str">
        <v>Základná škola</v>
      </c>
      <c r="G303" s="1">
        <v>1</v>
      </c>
      <c r="H303" s="1">
        <v>287</v>
      </c>
      <c r="I303" s="1">
        <v>25</v>
      </c>
      <c r="J303" s="33">
        <v>21</v>
      </c>
      <c r="K303" s="1">
        <v>0</v>
      </c>
      <c r="L303" s="1">
        <v>1</v>
      </c>
      <c r="M303" s="1" t="str">
        <v>Smreková 38, 5311 Smižany</v>
      </c>
      <c r="N303" s="1" t="str">
        <v>Rímskokatolícka cirkev Biskupstvo Spišské Podhradie</v>
      </c>
      <c r="O303" s="1" t="str">
        <v>cirkev, náboženská spoločnosť</v>
      </c>
    </row>
    <row r="304" spans="1:15">
      <c r="A304" s="1">
        <v>100016186</v>
      </c>
      <c r="B304" s="1" t="str">
        <v>Košický</v>
      </c>
      <c r="C304" s="1" t="str">
        <v>Spišská Nová Ves</v>
      </c>
      <c r="D304" s="1" t="str">
        <v>Stredná odborná škola drevárska</v>
      </c>
      <c r="E304" s="1" t="str">
        <v>stredná odborná škola</v>
      </c>
      <c r="F304" s="1" t="str">
        <v>Stredná odborná škola</v>
      </c>
      <c r="G304" s="1">
        <v>1</v>
      </c>
      <c r="H304" s="1">
        <v>294</v>
      </c>
      <c r="I304" s="1">
        <v>37</v>
      </c>
      <c r="J304" s="33">
        <v>48</v>
      </c>
      <c r="K304" s="1">
        <v>0</v>
      </c>
      <c r="L304" s="1">
        <v>1</v>
      </c>
      <c r="M304" s="1" t="str">
        <v>Filinského 7, 5201 Spišská Nová Ves</v>
      </c>
      <c r="N304" s="1" t="str">
        <v>Košický samosprávny kraj</v>
      </c>
      <c r="O304" s="1" t="str">
        <v>samosprávny kraj</v>
      </c>
    </row>
    <row r="305" spans="1:15">
      <c r="A305" s="1">
        <v>100016193</v>
      </c>
      <c r="B305" s="1" t="str">
        <v>Košický</v>
      </c>
      <c r="C305" s="1" t="str">
        <v>Spišská Nová Ves</v>
      </c>
      <c r="D305" s="1" t="str">
        <v>Základná škola</v>
      </c>
      <c r="E305" s="1" t="str">
        <v>základná škola</v>
      </c>
      <c r="F305" s="1" t="str">
        <v>Základná škola</v>
      </c>
      <c r="G305" s="1">
        <v>1</v>
      </c>
      <c r="H305" s="1">
        <v>367</v>
      </c>
      <c r="I305" s="1">
        <v>38</v>
      </c>
      <c r="J305" s="33">
        <v>30</v>
      </c>
      <c r="K305" s="1">
        <v>0</v>
      </c>
      <c r="L305" s="1">
        <v>2</v>
      </c>
      <c r="M305" s="1" t="str">
        <v>Hutnícka 16, 5201 Spišská Nová Ves</v>
      </c>
      <c r="N305" s="1" t="str">
        <v>Mesto Spišská Nová Ves</v>
      </c>
      <c r="O305" s="1" t="str">
        <v>obec, mesto</v>
      </c>
    </row>
    <row r="306" spans="1:15">
      <c r="A306" s="1">
        <v>100016200</v>
      </c>
      <c r="B306" s="1" t="str">
        <v>Košický</v>
      </c>
      <c r="C306" s="1" t="str">
        <v>Spišská Nová Ves</v>
      </c>
      <c r="D306" s="1" t="str">
        <v>Stredná priemyselná škola technická</v>
      </c>
      <c r="E306" s="1" t="str">
        <v>stredná odborná škola</v>
      </c>
      <c r="F306" s="1" t="str">
        <v>Stredná priemyselná škola</v>
      </c>
      <c r="G306" s="1">
        <v>1</v>
      </c>
      <c r="H306" s="1">
        <v>484</v>
      </c>
      <c r="I306" s="1">
        <v>46</v>
      </c>
      <c r="J306" s="33">
        <v>43</v>
      </c>
      <c r="K306" s="1">
        <v>0</v>
      </c>
      <c r="L306" s="1">
        <v>2</v>
      </c>
      <c r="M306" s="1" t="str">
        <v>Hviezdoslavova 6, 5201 Spišská Nová Ves</v>
      </c>
      <c r="N306" s="1" t="str">
        <v>Košický samosprávny kraj</v>
      </c>
      <c r="O306" s="1" t="str">
        <v>samosprávny kraj</v>
      </c>
    </row>
    <row r="307" spans="1:15">
      <c r="A307" s="1">
        <v>100016204</v>
      </c>
      <c r="B307" s="1" t="str">
        <v>Košický</v>
      </c>
      <c r="C307" s="1" t="str">
        <v>Spišská Nová Ves</v>
      </c>
      <c r="D307" s="1" t="str">
        <v>Základná škola</v>
      </c>
      <c r="E307" s="1" t="str">
        <v>základná škola</v>
      </c>
      <c r="F307" s="1" t="str">
        <v>Základná škola</v>
      </c>
      <c r="G307" s="1">
        <v>1</v>
      </c>
      <c r="H307" s="1">
        <v>739</v>
      </c>
      <c r="I307" s="1">
        <v>67</v>
      </c>
      <c r="J307" s="33">
        <v>46</v>
      </c>
      <c r="K307" s="1">
        <v>1</v>
      </c>
      <c r="L307" s="1">
        <v>3</v>
      </c>
      <c r="M307" s="1" t="str">
        <v>Ing. O. Kožucha 11, 5201 Spišská Nová Ves</v>
      </c>
      <c r="N307" s="1" t="str">
        <v>Mesto Spišská Nová Ves</v>
      </c>
      <c r="O307" s="1" t="str">
        <v>obec, mesto</v>
      </c>
    </row>
    <row r="308" spans="1:15">
      <c r="A308" s="1">
        <v>100016216</v>
      </c>
      <c r="B308" s="1" t="str">
        <v>Košický</v>
      </c>
      <c r="C308" s="1" t="str">
        <v>Spišská Nová Ves</v>
      </c>
      <c r="D308" s="1" t="str">
        <v>Gymnázium</v>
      </c>
      <c r="E308" s="1" t="str">
        <v>gymnázium</v>
      </c>
      <c r="F308" s="1" t="str">
        <v>Gymnázium</v>
      </c>
      <c r="G308" s="1">
        <v>1</v>
      </c>
      <c r="H308" s="1">
        <v>338</v>
      </c>
      <c r="I308" s="1">
        <v>31</v>
      </c>
      <c r="J308" s="33">
        <v>31</v>
      </c>
      <c r="K308" s="1">
        <v>0</v>
      </c>
      <c r="L308" s="1">
        <v>2</v>
      </c>
      <c r="M308" s="1" t="str">
        <v>Javorová 16, 5201 Spišská Nová Ves</v>
      </c>
      <c r="N308" s="1" t="str">
        <v>Košický samosprávny kraj</v>
      </c>
      <c r="O308" s="1" t="str">
        <v>samosprávny kraj</v>
      </c>
    </row>
    <row r="309" spans="1:15">
      <c r="A309" s="1">
        <v>100016220</v>
      </c>
      <c r="B309" s="1" t="str">
        <v>Košický</v>
      </c>
      <c r="C309" s="1" t="str">
        <v>Spišská Nová Ves</v>
      </c>
      <c r="D309" s="1" t="str">
        <v>Základná škola</v>
      </c>
      <c r="E309" s="1" t="str">
        <v>základná škola</v>
      </c>
      <c r="F309" s="1" t="str">
        <v>Základná škola</v>
      </c>
      <c r="G309" s="1">
        <v>1</v>
      </c>
      <c r="H309" s="1">
        <v>425</v>
      </c>
      <c r="I309" s="1">
        <v>37</v>
      </c>
      <c r="J309" s="33">
        <v>40</v>
      </c>
      <c r="K309" s="1">
        <v>1</v>
      </c>
      <c r="L309" s="1">
        <v>2</v>
      </c>
      <c r="M309" s="1" t="str">
        <v>Komenského 2, 5201 Spišská Nová Ves</v>
      </c>
      <c r="N309" s="1" t="str">
        <v>Mesto Spišská Nová Ves</v>
      </c>
      <c r="O309" s="1" t="str">
        <v>obec, mesto</v>
      </c>
    </row>
    <row r="310" spans="1:15">
      <c r="A310" s="1">
        <v>100016226</v>
      </c>
      <c r="B310" s="1" t="str">
        <v>Košický</v>
      </c>
      <c r="C310" s="1" t="str">
        <v>Spišská Nová Ves</v>
      </c>
      <c r="D310" s="1" t="str">
        <v>Základná škola</v>
      </c>
      <c r="E310" s="1" t="str">
        <v>základná škola</v>
      </c>
      <c r="F310" s="1" t="str">
        <v>Základná škola</v>
      </c>
      <c r="G310" s="1">
        <v>1</v>
      </c>
      <c r="H310" s="1">
        <v>475</v>
      </c>
      <c r="I310" s="1">
        <v>38</v>
      </c>
      <c r="J310" s="33">
        <v>22</v>
      </c>
      <c r="K310" s="1">
        <v>1</v>
      </c>
      <c r="L310" s="1">
        <v>2</v>
      </c>
      <c r="M310" s="1" t="str">
        <v>Levočská 11, 5201 Spišská Nová Ves</v>
      </c>
      <c r="N310" s="1" t="str">
        <v>Mesto Spišská Nová Ves</v>
      </c>
      <c r="O310" s="1" t="str">
        <v>obec, mesto</v>
      </c>
    </row>
    <row r="311" spans="1:15">
      <c r="A311" s="1">
        <v>100016230</v>
      </c>
      <c r="B311" s="1" t="str">
        <v>Košický</v>
      </c>
      <c r="C311" s="1" t="str">
        <v>Spišská Nová Ves</v>
      </c>
      <c r="D311" s="1" t="str">
        <v>Základná škola</v>
      </c>
      <c r="E311" s="1" t="str">
        <v>základná škola</v>
      </c>
      <c r="F311" s="1" t="str">
        <v>Základná škola</v>
      </c>
      <c r="G311" s="1">
        <v>1</v>
      </c>
      <c r="H311" s="1">
        <v>438</v>
      </c>
      <c r="I311" s="1">
        <v>42</v>
      </c>
      <c r="J311" s="33">
        <v>28</v>
      </c>
      <c r="K311" s="1">
        <v>0</v>
      </c>
      <c r="L311" s="1">
        <v>2</v>
      </c>
      <c r="M311" s="1" t="str">
        <v>Lipová 13, 5201 Spišská Nová Ves</v>
      </c>
      <c r="N311" s="1" t="str">
        <v>Mesto Spišská Nová Ves</v>
      </c>
      <c r="O311" s="1" t="str">
        <v>obec, mesto</v>
      </c>
    </row>
    <row r="312" spans="1:15">
      <c r="A312" s="1">
        <v>100016237</v>
      </c>
      <c r="B312" s="1" t="str">
        <v>Košický</v>
      </c>
      <c r="C312" s="1" t="str">
        <v>Spišská Nová Ves</v>
      </c>
      <c r="D312" s="1" t="str">
        <v>Stredná odborná škola techniky a služieb</v>
      </c>
      <c r="E312" s="1" t="str">
        <v>stredná odborná škola</v>
      </c>
      <c r="F312" s="1" t="str">
        <v>Stredná odborná škola</v>
      </c>
      <c r="G312" s="1">
        <v>5</v>
      </c>
      <c r="H312" s="1">
        <v>634</v>
      </c>
      <c r="I312" s="1">
        <v>65</v>
      </c>
      <c r="J312" s="33">
        <v>228</v>
      </c>
      <c r="K312" s="1">
        <v>78</v>
      </c>
      <c r="L312" s="1">
        <v>3</v>
      </c>
      <c r="M312" s="1" t="str">
        <v>Markušovská cesta 4, 5201 Spišská Nová Ves</v>
      </c>
      <c r="N312" s="1" t="str">
        <v>Košický samosprávny kraj</v>
      </c>
      <c r="O312" s="1" t="str">
        <v>samosprávny kraj</v>
      </c>
    </row>
    <row r="313" spans="1:15">
      <c r="A313" s="1">
        <v>100016238</v>
      </c>
      <c r="B313" s="1" t="str">
        <v>Košický</v>
      </c>
      <c r="C313" s="1" t="str">
        <v>Spišská Nová Ves</v>
      </c>
      <c r="D313" s="1" t="str">
        <v>Základná škola sv. Cyrila a Metoda</v>
      </c>
      <c r="E313" s="1" t="str">
        <v>základná škola</v>
      </c>
      <c r="F313" s="1" t="str">
        <v>Základná škola</v>
      </c>
      <c r="G313" s="1">
        <v>1</v>
      </c>
      <c r="H313" s="1">
        <v>390</v>
      </c>
      <c r="I313" s="1">
        <v>36</v>
      </c>
      <c r="J313" s="33">
        <v>23</v>
      </c>
      <c r="K313" s="1">
        <v>0</v>
      </c>
      <c r="L313" s="1">
        <v>2</v>
      </c>
      <c r="M313" s="1" t="str">
        <v>Markušovská cesta 8, 5201 Spišská Nová Ves</v>
      </c>
      <c r="N313" s="1" t="str">
        <v>Rímskokatolícka cirkev Biskupstvo Spišské Podhradie</v>
      </c>
      <c r="O313" s="1" t="str">
        <v>cirkev, náboženská spoločnosť</v>
      </c>
    </row>
    <row r="314" spans="1:15">
      <c r="A314" s="1">
        <v>100016241</v>
      </c>
      <c r="B314" s="1" t="str">
        <v>Košický</v>
      </c>
      <c r="C314" s="1" t="str">
        <v>Spišská Nová Ves</v>
      </c>
      <c r="D314" s="1" t="str">
        <v>Základná škola</v>
      </c>
      <c r="E314" s="1" t="str">
        <v>základná škola</v>
      </c>
      <c r="F314" s="1" t="str">
        <v>Základná škola</v>
      </c>
      <c r="G314" s="1">
        <v>1</v>
      </c>
      <c r="H314" s="1">
        <v>686</v>
      </c>
      <c r="I314" s="1">
        <v>53</v>
      </c>
      <c r="J314" s="33">
        <v>39</v>
      </c>
      <c r="K314" s="1">
        <v>0</v>
      </c>
      <c r="L314" s="1">
        <v>3</v>
      </c>
      <c r="M314" s="1" t="str">
        <v>Nad Medzou 1, 5201 Spišská Nová Ves</v>
      </c>
      <c r="N314" s="1" t="str">
        <v>Mesto Spišská Nová Ves</v>
      </c>
      <c r="O314" s="1" t="str">
        <v>obec, mesto</v>
      </c>
    </row>
    <row r="315" spans="1:15">
      <c r="A315" s="1">
        <v>100016248</v>
      </c>
      <c r="B315" s="1" t="str">
        <v>Košický</v>
      </c>
      <c r="C315" s="1" t="str">
        <v>Spišská Nová Ves</v>
      </c>
      <c r="D315" s="1" t="str">
        <v>Hotelová akadémia</v>
      </c>
      <c r="E315" s="1" t="str">
        <v>stredná odborná škola</v>
      </c>
      <c r="F315" s="1" t="str">
        <v>Hotelová akadémia</v>
      </c>
      <c r="G315" s="1">
        <v>1</v>
      </c>
      <c r="H315" s="1">
        <v>324</v>
      </c>
      <c r="I315" s="1">
        <v>34</v>
      </c>
      <c r="J315" s="33">
        <v>25</v>
      </c>
      <c r="K315" s="1">
        <v>0</v>
      </c>
      <c r="L315" s="1">
        <v>2</v>
      </c>
      <c r="M315" s="1" t="str">
        <v>Radničné námestie 300 / 1, 5201 Spišská Nová Ves</v>
      </c>
      <c r="N315" s="1" t="str">
        <v>Košický samosprávny kraj</v>
      </c>
      <c r="O315" s="1" t="str">
        <v>samosprávny kraj</v>
      </c>
    </row>
    <row r="316" spans="1:15">
      <c r="A316" s="1">
        <v>100016250</v>
      </c>
      <c r="B316" s="1" t="str">
        <v>Košický</v>
      </c>
      <c r="C316" s="1" t="str">
        <v>Spišská Nová Ves</v>
      </c>
      <c r="D316" s="1" t="str">
        <v>Cirkevné gymnázium Štefana Mišíka</v>
      </c>
      <c r="E316" s="1" t="str">
        <v>gymnázium</v>
      </c>
      <c r="F316" s="1" t="str">
        <v>Gymnázium</v>
      </c>
      <c r="G316" s="1">
        <v>1</v>
      </c>
      <c r="H316" s="1">
        <v>65</v>
      </c>
      <c r="I316" s="1">
        <v>10</v>
      </c>
      <c r="J316" s="33">
        <v>8</v>
      </c>
      <c r="K316" s="1">
        <v>0</v>
      </c>
      <c r="L316" s="1">
        <v>1</v>
      </c>
      <c r="M316" s="1" t="str">
        <v>Radničné námestie 271 / 8, 5201 Spišská Nová Ves</v>
      </c>
      <c r="N316" s="1" t="str">
        <v>Rímskokatolícka cirkev Biskupstvo Spišské Podhradie</v>
      </c>
      <c r="O316" s="1" t="str">
        <v>cirkev, náboženská spoločnosť</v>
      </c>
    </row>
    <row r="317" spans="1:15">
      <c r="A317" s="1">
        <v>100016258</v>
      </c>
      <c r="B317" s="1" t="str">
        <v>Košický</v>
      </c>
      <c r="C317" s="1" t="str">
        <v>Spišská Nová Ves</v>
      </c>
      <c r="D317" s="1" t="str">
        <v>Stredná odborná škola ekonomická</v>
      </c>
      <c r="E317" s="1" t="str">
        <v>stredná odborná škola</v>
      </c>
      <c r="F317" s="1" t="str">
        <v>Stredná odborná škola</v>
      </c>
      <c r="G317" s="1">
        <v>1</v>
      </c>
      <c r="H317" s="1">
        <v>288</v>
      </c>
      <c r="I317" s="1">
        <v>25</v>
      </c>
      <c r="J317" s="33">
        <v>28</v>
      </c>
      <c r="K317" s="1">
        <v>0</v>
      </c>
      <c r="L317" s="1">
        <v>1</v>
      </c>
      <c r="M317" s="1" t="str">
        <v>Stojan 1, 5201 Spišská Nová Ves</v>
      </c>
      <c r="N317" s="1" t="str">
        <v>Košický samosprávny kraj</v>
      </c>
      <c r="O317" s="1" t="str">
        <v>samosprávny kraj</v>
      </c>
    </row>
    <row r="318" spans="1:15">
      <c r="A318" s="1">
        <v>100016264</v>
      </c>
      <c r="B318" s="1" t="str">
        <v>Košický</v>
      </c>
      <c r="C318" s="1" t="str">
        <v>Spišská Nová Ves</v>
      </c>
      <c r="D318" s="1" t="str">
        <v>Gymnázium</v>
      </c>
      <c r="E318" s="1" t="str">
        <v>gymnázium</v>
      </c>
      <c r="F318" s="1" t="str">
        <v>Gymnázium</v>
      </c>
      <c r="G318" s="1">
        <v>1</v>
      </c>
      <c r="H318" s="1">
        <v>370</v>
      </c>
      <c r="I318" s="1">
        <v>32</v>
      </c>
      <c r="J318" s="33">
        <v>29</v>
      </c>
      <c r="K318" s="1">
        <v>1</v>
      </c>
      <c r="L318" s="1">
        <v>2</v>
      </c>
      <c r="M318" s="1" t="str">
        <v>Školská 7, 5201 Spišská Nová Ves</v>
      </c>
      <c r="N318" s="1" t="str">
        <v>Košický samosprávny kraj</v>
      </c>
      <c r="O318" s="1" t="str">
        <v>samosprávny kraj</v>
      </c>
    </row>
    <row r="319" spans="1:15">
      <c r="A319" s="1">
        <v>100016268</v>
      </c>
      <c r="B319" s="1" t="str">
        <v>Košický</v>
      </c>
      <c r="C319" s="1" t="str">
        <v>Spišská Nová Ves</v>
      </c>
      <c r="D319" s="1" t="str">
        <v>Základná škola</v>
      </c>
      <c r="E319" s="1" t="str">
        <v>základná škola</v>
      </c>
      <c r="F319" s="1" t="str">
        <v>Základná škola</v>
      </c>
      <c r="G319" s="1">
        <v>1</v>
      </c>
      <c r="H319" s="1">
        <v>553</v>
      </c>
      <c r="I319" s="1">
        <v>49</v>
      </c>
      <c r="J319" s="33">
        <v>26</v>
      </c>
      <c r="K319" s="1">
        <v>0</v>
      </c>
      <c r="L319" s="1">
        <v>2</v>
      </c>
      <c r="M319" s="1" t="str">
        <v>Z. Nejedlého 2, 5201 Spišská Nová Ves</v>
      </c>
      <c r="N319" s="1" t="str">
        <v>Mesto Spišská Nová Ves</v>
      </c>
      <c r="O319" s="1" t="str">
        <v>obec, mesto</v>
      </c>
    </row>
    <row r="320" spans="1:15">
      <c r="A320" s="1">
        <v>100016277</v>
      </c>
      <c r="B320" s="1" t="str">
        <v>Košický</v>
      </c>
      <c r="C320" s="1" t="str">
        <v>Spišská Nová Ves</v>
      </c>
      <c r="D320" s="1" t="str">
        <v>Základná škola sv. Michala</v>
      </c>
      <c r="E320" s="1" t="str">
        <v>základná škola</v>
      </c>
      <c r="F320" s="1" t="str">
        <v>Základná škola</v>
      </c>
      <c r="G320" s="1">
        <v>1</v>
      </c>
      <c r="H320" s="1">
        <v>138</v>
      </c>
      <c r="I320" s="1">
        <v>17</v>
      </c>
      <c r="J320" s="33">
        <v>10</v>
      </c>
      <c r="K320" s="1">
        <v>0</v>
      </c>
      <c r="L320" s="1">
        <v>1</v>
      </c>
      <c r="M320" s="1" t="str">
        <v>Školská 1, 5201 Spišské Tomášovce</v>
      </c>
      <c r="N320" s="1" t="str">
        <v>Rímskokatolícka cirkev Biskupstvo Spišské Podhradie</v>
      </c>
      <c r="O320" s="1" t="str">
        <v>cirkev, náboženská spoločnosť</v>
      </c>
    </row>
    <row r="321" spans="1:15">
      <c r="A321" s="1">
        <v>100016282</v>
      </c>
      <c r="B321" s="1" t="str">
        <v>Košický</v>
      </c>
      <c r="C321" s="1" t="str">
        <v>Spišská Nová Ves</v>
      </c>
      <c r="D321" s="1" t="str">
        <v>Základná škola</v>
      </c>
      <c r="E321" s="1" t="str">
        <v>základná škola</v>
      </c>
      <c r="F321" s="1" t="str">
        <v>Základná škola</v>
      </c>
      <c r="G321" s="1">
        <v>1</v>
      </c>
      <c r="H321" s="1">
        <v>338</v>
      </c>
      <c r="I321" s="1">
        <v>34</v>
      </c>
      <c r="J321" s="33">
        <v>29</v>
      </c>
      <c r="K321" s="1">
        <v>1</v>
      </c>
      <c r="L321" s="1">
        <v>2</v>
      </c>
      <c r="M321" s="1" t="str">
        <v>Komenského 6, 5361 Spišské Vlachy</v>
      </c>
      <c r="N321" s="1" t="str">
        <v>Mesto Spišské Vlachy</v>
      </c>
      <c r="O321" s="1" t="str">
        <v>obec, mesto</v>
      </c>
    </row>
    <row r="322" spans="1:15">
      <c r="A322" s="1">
        <v>100016298</v>
      </c>
      <c r="B322" s="1" t="str">
        <v>Košický</v>
      </c>
      <c r="C322" s="1" t="str">
        <v>Spišská Nová Ves</v>
      </c>
      <c r="D322" s="1" t="str">
        <v>Základná škola</v>
      </c>
      <c r="E322" s="1" t="str">
        <v>základná škola</v>
      </c>
      <c r="F322" s="1" t="str">
        <v>ZŠ I. stupeň</v>
      </c>
      <c r="G322" s="1">
        <v>2</v>
      </c>
      <c r="H322" s="1">
        <v>360</v>
      </c>
      <c r="I322" s="1">
        <v>21</v>
      </c>
      <c r="J322" s="33">
        <v>11</v>
      </c>
      <c r="K322" s="1">
        <v>0</v>
      </c>
      <c r="L322" s="1">
        <v>2</v>
      </c>
      <c r="M322" s="1" t="str">
        <v>SNP 13, 5361 Spišské Vlachy</v>
      </c>
      <c r="N322" s="1" t="str">
        <v>Mesto Spišské Vlachy</v>
      </c>
      <c r="O322" s="1" t="str">
        <v>obec, mesto</v>
      </c>
    </row>
    <row r="323" spans="1:15">
      <c r="A323" s="1">
        <v>100016301</v>
      </c>
      <c r="B323" s="1" t="str">
        <v>Košický</v>
      </c>
      <c r="C323" s="1" t="str">
        <v>Spišská Nová Ves</v>
      </c>
      <c r="D323" s="1" t="str">
        <v>Základná škola</v>
      </c>
      <c r="E323" s="1" t="str">
        <v>základná škola</v>
      </c>
      <c r="F323" s="1" t="str">
        <v>Základná škola</v>
      </c>
      <c r="G323" s="1">
        <v>1</v>
      </c>
      <c r="H323" s="1">
        <v>211</v>
      </c>
      <c r="I323" s="1">
        <v>23</v>
      </c>
      <c r="J323" s="33">
        <v>13</v>
      </c>
      <c r="K323" s="1">
        <v>0</v>
      </c>
      <c r="L323" s="1">
        <v>1</v>
      </c>
      <c r="M323" s="1" t="str">
        <v>Spišský Hrušov 264, 5363 Spišský Hrušov</v>
      </c>
      <c r="N323" s="1" t="str">
        <v>Obec Spišský Hrušov</v>
      </c>
      <c r="O323" s="1" t="str">
        <v>obec, mesto</v>
      </c>
    </row>
    <row r="324" spans="1:15">
      <c r="A324" s="1">
        <v>100016308</v>
      </c>
      <c r="B324" s="1" t="str">
        <v>Košický</v>
      </c>
      <c r="C324" s="1" t="str">
        <v>Spišská Nová Ves</v>
      </c>
      <c r="D324" s="1" t="str">
        <v>Základná škola</v>
      </c>
      <c r="E324" s="1" t="str">
        <v>základná škola</v>
      </c>
      <c r="F324" s="1" t="str">
        <v>ZŠ I. stupeň</v>
      </c>
      <c r="G324" s="1">
        <v>1</v>
      </c>
      <c r="H324" s="1">
        <v>49</v>
      </c>
      <c r="I324" s="1">
        <v>5</v>
      </c>
      <c r="J324" s="33">
        <v>4</v>
      </c>
      <c r="K324" s="1">
        <v>0</v>
      </c>
      <c r="L324" s="1">
        <v>1</v>
      </c>
      <c r="M324" s="1" t="str">
        <v>Vítkovce 53, 5363 Vítkovce</v>
      </c>
      <c r="N324" s="1" t="str">
        <v>Obec Vítkovce</v>
      </c>
      <c r="O324" s="1" t="str">
        <v>obec, mesto</v>
      </c>
    </row>
    <row r="325" spans="1:15">
      <c r="A325" s="1">
        <v>100016320</v>
      </c>
      <c r="B325" s="1" t="str">
        <v>Košický</v>
      </c>
      <c r="C325" s="1" t="str">
        <v>Trebišov</v>
      </c>
      <c r="D325" s="1" t="str">
        <v>Základná škola s vyučovacím jazykom maďarským - Alapiskola</v>
      </c>
      <c r="E325" s="1" t="str">
        <v>základná škola</v>
      </c>
      <c r="F325" s="1" t="str">
        <v>ZŠ I. stupeň</v>
      </c>
      <c r="G325" s="1">
        <v>1</v>
      </c>
      <c r="H325" s="1">
        <v>21</v>
      </c>
      <c r="I325" s="1">
        <v>4</v>
      </c>
      <c r="J325" s="33">
        <v>3</v>
      </c>
      <c r="K325" s="1">
        <v>0</v>
      </c>
      <c r="L325" s="1">
        <v>1</v>
      </c>
      <c r="M325" s="1" t="str">
        <v>Školská 67, 7684 Bačka</v>
      </c>
      <c r="N325" s="1" t="str">
        <v>Obec Bačka</v>
      </c>
      <c r="O325" s="1" t="str">
        <v>obec, mesto</v>
      </c>
    </row>
    <row r="326" spans="1:15">
      <c r="A326" s="1">
        <v>100016323</v>
      </c>
      <c r="B326" s="1" t="str">
        <v>Košický</v>
      </c>
      <c r="C326" s="1" t="str">
        <v>Trebišov</v>
      </c>
      <c r="D326" s="1" t="str">
        <v>Základná škola</v>
      </c>
      <c r="E326" s="1" t="str">
        <v>základná škola</v>
      </c>
      <c r="F326" s="1" t="str">
        <v>ZŠ I. stupeň</v>
      </c>
      <c r="G326" s="1">
        <v>1</v>
      </c>
      <c r="H326" s="1">
        <v>51</v>
      </c>
      <c r="I326" s="1">
        <v>4</v>
      </c>
      <c r="J326" s="33">
        <v>2</v>
      </c>
      <c r="K326" s="1">
        <v>0</v>
      </c>
      <c r="L326" s="1">
        <v>1</v>
      </c>
      <c r="M326" s="1" t="str">
        <v>Lesná 55, 7661 Bačkov</v>
      </c>
      <c r="N326" s="1" t="str">
        <v>Obec Bačkov</v>
      </c>
      <c r="O326" s="1" t="str">
        <v>obec, mesto</v>
      </c>
    </row>
    <row r="327" spans="1:15">
      <c r="A327" s="1">
        <v>100016325</v>
      </c>
      <c r="B327" s="1" t="str">
        <v>Košický</v>
      </c>
      <c r="C327" s="1" t="str">
        <v>Trebišov</v>
      </c>
      <c r="D327" s="1" t="str">
        <v>Reedukačné centrum</v>
      </c>
      <c r="E327" s="1" t="str">
        <v>špeciálne výchovné zariadenie</v>
      </c>
      <c r="F327" s="1" t="str">
        <v>Reedukačné centrum</v>
      </c>
      <c r="G327" s="1">
        <v>2</v>
      </c>
      <c r="H327" s="1">
        <v>31</v>
      </c>
      <c r="I327" s="1">
        <v>9</v>
      </c>
      <c r="J327" s="33">
        <v>9</v>
      </c>
      <c r="K327" s="1">
        <v>0</v>
      </c>
      <c r="L327" s="1">
        <v>1</v>
      </c>
      <c r="M327" s="1" t="str">
        <v>Školská 158, 7661 Bačkov</v>
      </c>
      <c r="N327" s="1" t="str">
        <v>Regionálny úrad školskej správy v Košiciach</v>
      </c>
      <c r="O327" s="1" t="str">
        <v>regionálny úrad školskej správy</v>
      </c>
    </row>
    <row r="328" spans="1:15">
      <c r="A328" s="1">
        <v>100016331</v>
      </c>
      <c r="B328" s="1" t="str">
        <v>Košický</v>
      </c>
      <c r="C328" s="1" t="str">
        <v>Trebišov</v>
      </c>
      <c r="D328" s="1" t="str">
        <v>Základná škola s vyučovacím jazykom maďarským -  Alapiskola</v>
      </c>
      <c r="E328" s="1" t="str">
        <v>základná škola</v>
      </c>
      <c r="F328" s="1" t="str">
        <v>Základná škola</v>
      </c>
      <c r="G328" s="1">
        <v>1</v>
      </c>
      <c r="H328" s="1">
        <v>181</v>
      </c>
      <c r="I328" s="1">
        <v>18</v>
      </c>
      <c r="J328" s="33">
        <v>19</v>
      </c>
      <c r="K328" s="1">
        <v>0</v>
      </c>
      <c r="L328" s="1">
        <v>1</v>
      </c>
      <c r="M328" s="1" t="str">
        <v>Hlavná 24, 7641 Biel</v>
      </c>
      <c r="N328" s="1" t="str">
        <v>Obec Biel</v>
      </c>
      <c r="O328" s="1" t="str">
        <v>obec, mesto</v>
      </c>
    </row>
    <row r="329" spans="1:15">
      <c r="A329" s="1">
        <v>100016335</v>
      </c>
      <c r="B329" s="1" t="str">
        <v>Košický</v>
      </c>
      <c r="C329" s="1" t="str">
        <v>Trebišov</v>
      </c>
      <c r="D329" s="1" t="str">
        <v>Základná škola s materskou školou s vyučovacím jazykom maďarským - Alapiskola és Óvoda</v>
      </c>
      <c r="E329" s="1" t="str">
        <v>základná škola</v>
      </c>
      <c r="F329" s="1" t="str">
        <v>Základná škola</v>
      </c>
      <c r="G329" s="1">
        <v>1</v>
      </c>
      <c r="H329" s="1">
        <v>157</v>
      </c>
      <c r="I329" s="1">
        <v>18</v>
      </c>
      <c r="J329" s="33">
        <v>19</v>
      </c>
      <c r="K329" s="1">
        <v>0</v>
      </c>
      <c r="L329" s="1">
        <v>1</v>
      </c>
      <c r="M329" s="1" t="str">
        <v>Školská 233, 7653 Boľ</v>
      </c>
      <c r="N329" s="1" t="str">
        <v>Obec Boľ</v>
      </c>
      <c r="O329" s="1" t="str">
        <v>obec, mesto</v>
      </c>
    </row>
    <row r="330" spans="1:15">
      <c r="A330" s="1">
        <v>100016338</v>
      </c>
      <c r="B330" s="1" t="str">
        <v>Košický</v>
      </c>
      <c r="C330" s="1" t="str">
        <v>Trebišov</v>
      </c>
      <c r="D330" s="1" t="str">
        <v>Základná škola s materskou školou</v>
      </c>
      <c r="E330" s="1" t="str">
        <v>základná škola</v>
      </c>
      <c r="F330" s="1" t="str">
        <v>Základná škola</v>
      </c>
      <c r="G330" s="1">
        <v>1</v>
      </c>
      <c r="H330" s="1">
        <v>162</v>
      </c>
      <c r="I330" s="1">
        <v>23</v>
      </c>
      <c r="J330" s="33">
        <v>13</v>
      </c>
      <c r="K330" s="1">
        <v>0</v>
      </c>
      <c r="L330" s="1">
        <v>1</v>
      </c>
      <c r="M330" s="1" t="str">
        <v>Ružová 304, 7632 Borša</v>
      </c>
      <c r="N330" s="1" t="str">
        <v>Obec Borša</v>
      </c>
      <c r="O330" s="1" t="str">
        <v>obec, mesto</v>
      </c>
    </row>
    <row r="331" spans="1:15">
      <c r="A331" s="1">
        <v>100016342</v>
      </c>
      <c r="B331" s="1" t="str">
        <v>Košický</v>
      </c>
      <c r="C331" s="1" t="str">
        <v>Trebišov</v>
      </c>
      <c r="D331" s="1" t="str">
        <v>Základná škola s vyučovacím jazykom maďarským -  Alapiskola</v>
      </c>
      <c r="E331" s="1" t="str">
        <v>základná škola</v>
      </c>
      <c r="F331" s="1" t="str">
        <v>ZŠ I. stupeň</v>
      </c>
      <c r="G331" s="1">
        <v>1</v>
      </c>
      <c r="H331" s="1">
        <v>64</v>
      </c>
      <c r="I331" s="1">
        <v>6</v>
      </c>
      <c r="J331" s="33">
        <v>5</v>
      </c>
      <c r="K331" s="1">
        <v>0</v>
      </c>
      <c r="L331" s="1">
        <v>1</v>
      </c>
      <c r="M331" s="1" t="str">
        <v>Hlavná 141, 7643 Boťany</v>
      </c>
      <c r="N331" s="1" t="str">
        <v>Obec Boťany</v>
      </c>
      <c r="O331" s="1" t="str">
        <v>obec, mesto</v>
      </c>
    </row>
    <row r="332" spans="1:15">
      <c r="A332" s="1">
        <v>100016348</v>
      </c>
      <c r="B332" s="1" t="str">
        <v>Košický</v>
      </c>
      <c r="C332" s="1" t="str">
        <v>Trebišov</v>
      </c>
      <c r="D332" s="1" t="str">
        <v>Základná škola</v>
      </c>
      <c r="E332" s="1" t="str">
        <v>základná škola</v>
      </c>
      <c r="F332" s="1" t="str">
        <v>ZŠ I. stupeň</v>
      </c>
      <c r="G332" s="1">
        <v>1</v>
      </c>
      <c r="H332" s="1">
        <v>18</v>
      </c>
      <c r="I332" s="1">
        <v>3</v>
      </c>
      <c r="J332" s="33">
        <v>3</v>
      </c>
      <c r="K332" s="1">
        <v>0</v>
      </c>
      <c r="L332" s="1">
        <v>1</v>
      </c>
      <c r="M332" s="1" t="str">
        <v>Brezová 138 / 21, 7612 Brezina</v>
      </c>
      <c r="N332" s="1" t="str">
        <v>Obec Brezina</v>
      </c>
      <c r="O332" s="1" t="str">
        <v>obec, mesto</v>
      </c>
    </row>
    <row r="333" spans="1:15">
      <c r="A333" s="1">
        <v>100016353</v>
      </c>
      <c r="B333" s="1" t="str">
        <v>Košický</v>
      </c>
      <c r="C333" s="1" t="str">
        <v>Trebišov</v>
      </c>
      <c r="D333" s="1" t="str">
        <v>Základná škola</v>
      </c>
      <c r="E333" s="1" t="str">
        <v>základná škola</v>
      </c>
      <c r="F333" s="1" t="str">
        <v>Základná škola</v>
      </c>
      <c r="G333" s="1">
        <v>1</v>
      </c>
      <c r="H333" s="1">
        <v>102</v>
      </c>
      <c r="I333" s="1">
        <v>17</v>
      </c>
      <c r="J333" s="33">
        <v>20</v>
      </c>
      <c r="K333" s="1">
        <v>0</v>
      </c>
      <c r="L333" s="1">
        <v>1</v>
      </c>
      <c r="M333" s="1" t="str">
        <v>Školská 333 / 2, 7605 Cejkov</v>
      </c>
      <c r="N333" s="1" t="str">
        <v>Obec Cejkov</v>
      </c>
      <c r="O333" s="1" t="str">
        <v>obec, mesto</v>
      </c>
    </row>
    <row r="334" spans="1:15">
      <c r="A334" s="1">
        <v>100016357</v>
      </c>
      <c r="B334" s="1" t="str">
        <v>Košický</v>
      </c>
      <c r="C334" s="1" t="str">
        <v>Trebišov</v>
      </c>
      <c r="D334" s="1" t="str">
        <v>Základná škola</v>
      </c>
      <c r="E334" s="1" t="str">
        <v>základná škola</v>
      </c>
      <c r="F334" s="1" t="str">
        <v>ZŠ I. stupeň</v>
      </c>
      <c r="G334" s="1">
        <v>1</v>
      </c>
      <c r="H334" s="1">
        <v>19</v>
      </c>
      <c r="I334" s="1">
        <v>3</v>
      </c>
      <c r="J334" s="33">
        <v>3</v>
      </c>
      <c r="K334" s="1">
        <v>0</v>
      </c>
      <c r="L334" s="1">
        <v>1</v>
      </c>
      <c r="M334" s="1" t="str">
        <v>Hlavná 73, 7617 Čeľovce</v>
      </c>
      <c r="N334" s="1" t="str">
        <v>Obec Čeľovce</v>
      </c>
      <c r="O334" s="1" t="str">
        <v>obec, mesto</v>
      </c>
    </row>
    <row r="335" spans="1:15">
      <c r="A335" s="1">
        <v>100016361</v>
      </c>
      <c r="B335" s="1" t="str">
        <v>Košický</v>
      </c>
      <c r="C335" s="1" t="str">
        <v>Trebišov</v>
      </c>
      <c r="D335" s="1" t="str">
        <v>Základná škola s materskou školou</v>
      </c>
      <c r="E335" s="1" t="str">
        <v>základná škola</v>
      </c>
      <c r="F335" s="1" t="str">
        <v>Základná škola</v>
      </c>
      <c r="G335" s="1">
        <v>1</v>
      </c>
      <c r="H335" s="1">
        <v>133</v>
      </c>
      <c r="I335" s="1">
        <v>17</v>
      </c>
      <c r="J335" s="33">
        <v>12</v>
      </c>
      <c r="K335" s="1">
        <v>0</v>
      </c>
      <c r="L335" s="1">
        <v>1</v>
      </c>
      <c r="M335" s="1" t="str">
        <v>Hlavná 1, 7681 Čerhov</v>
      </c>
      <c r="N335" s="1" t="str">
        <v>Obec Čerhov</v>
      </c>
      <c r="O335" s="1" t="str">
        <v>obec, mesto</v>
      </c>
    </row>
    <row r="336" spans="1:15">
      <c r="A336" s="1">
        <v>100016366</v>
      </c>
      <c r="B336" s="1" t="str">
        <v>Košický</v>
      </c>
      <c r="C336" s="1" t="str">
        <v>Trebišov</v>
      </c>
      <c r="D336" s="1" t="str">
        <v>Základná škola</v>
      </c>
      <c r="E336" s="1" t="str">
        <v>základná škola</v>
      </c>
      <c r="F336" s="1" t="str">
        <v>Základná škola</v>
      </c>
      <c r="G336" s="1">
        <v>1</v>
      </c>
      <c r="H336" s="1">
        <v>269</v>
      </c>
      <c r="I336" s="1">
        <v>23</v>
      </c>
      <c r="J336" s="33">
        <v>14</v>
      </c>
      <c r="K336" s="1">
        <v>0</v>
      </c>
      <c r="L336" s="1">
        <v>1</v>
      </c>
      <c r="M336" s="1" t="str">
        <v>Školská 3, 7643 Čierna nad Tisou</v>
      </c>
      <c r="N336" s="1" t="str">
        <v>Mesto Čierna nad Tisou</v>
      </c>
      <c r="O336" s="1" t="str">
        <v>obec, mesto</v>
      </c>
    </row>
    <row r="337" spans="1:15">
      <c r="A337" s="1">
        <v>100016371</v>
      </c>
      <c r="B337" s="1" t="str">
        <v>Košický</v>
      </c>
      <c r="C337" s="1" t="str">
        <v>Trebišov</v>
      </c>
      <c r="D337" s="1" t="str">
        <v>Základná škola s vyučovacím jazykom maďarským - Alapiskola</v>
      </c>
      <c r="E337" s="1" t="str">
        <v>základná škola</v>
      </c>
      <c r="F337" s="1" t="str">
        <v>Základná škola</v>
      </c>
      <c r="G337" s="1">
        <v>1</v>
      </c>
      <c r="H337" s="1">
        <v>108</v>
      </c>
      <c r="I337" s="1">
        <v>16</v>
      </c>
      <c r="J337" s="33">
        <v>10</v>
      </c>
      <c r="K337" s="1">
        <v>0</v>
      </c>
      <c r="L337" s="1">
        <v>1</v>
      </c>
      <c r="M337" s="1" t="str">
        <v>Zimná 6, 7643 Čierna nad Tisou</v>
      </c>
      <c r="N337" s="1" t="str">
        <v>Mesto Čierna nad Tisou</v>
      </c>
      <c r="O337" s="1" t="str">
        <v>obec, mesto</v>
      </c>
    </row>
    <row r="338" spans="1:15">
      <c r="A338" s="1">
        <v>100016380</v>
      </c>
      <c r="B338" s="1" t="str">
        <v>Košický</v>
      </c>
      <c r="C338" s="1" t="str">
        <v>Trebišov</v>
      </c>
      <c r="D338" s="1" t="str">
        <v>Základná škola pri zdravotníckom zariadení</v>
      </c>
      <c r="E338" s="1" t="str">
        <v>škola pre deti a žiakov so špeciálnymi výchovno-vzdelávacími potrebami</v>
      </c>
      <c r="F338" s="1" t="str">
        <v>ZŠ pri zdravotníckom zariadení</v>
      </c>
      <c r="G338" s="1">
        <v>1</v>
      </c>
      <c r="H338" s="1">
        <v>69</v>
      </c>
      <c r="I338" s="1">
        <v>17</v>
      </c>
      <c r="J338" s="33">
        <v>10</v>
      </c>
      <c r="K338" s="1">
        <v>0</v>
      </c>
      <c r="L338" s="1">
        <v>1</v>
      </c>
      <c r="M338" s="1" t="str">
        <v>Hraň 447, 7603 Hraň</v>
      </c>
      <c r="N338" s="1" t="str">
        <v>Regionálny úrad školskej správy v Košiciach</v>
      </c>
      <c r="O338" s="1" t="str">
        <v>regionálny úrad školskej správy</v>
      </c>
    </row>
    <row r="339" spans="1:15">
      <c r="A339" s="1">
        <v>100016383</v>
      </c>
      <c r="B339" s="1" t="str">
        <v>Košický</v>
      </c>
      <c r="C339" s="1" t="str">
        <v>Trebišov</v>
      </c>
      <c r="D339" s="1" t="str">
        <v>Základná škola s materskou školou</v>
      </c>
      <c r="E339" s="1" t="str">
        <v>základná škola</v>
      </c>
      <c r="F339" s="1" t="str">
        <v>ZŠ I. stupeň</v>
      </c>
      <c r="G339" s="1">
        <v>1</v>
      </c>
      <c r="H339" s="1">
        <v>38</v>
      </c>
      <c r="I339" s="1">
        <v>5</v>
      </c>
      <c r="J339" s="33">
        <v>6</v>
      </c>
      <c r="K339" s="1">
        <v>0</v>
      </c>
      <c r="L339" s="1">
        <v>1</v>
      </c>
      <c r="M339" s="1" t="str">
        <v>SNP 446 / 178, 7603 Hraň</v>
      </c>
      <c r="N339" s="1" t="str">
        <v>Obec Hraň</v>
      </c>
      <c r="O339" s="1" t="str">
        <v>obec, mesto</v>
      </c>
    </row>
    <row r="340" spans="1:15">
      <c r="A340" s="1">
        <v>100016387</v>
      </c>
      <c r="B340" s="1" t="str">
        <v>Košický</v>
      </c>
      <c r="C340" s="1" t="str">
        <v>Trebišov</v>
      </c>
      <c r="D340" s="1" t="str">
        <v>Základná škola s materskou školou</v>
      </c>
      <c r="E340" s="1" t="str">
        <v>základná škola</v>
      </c>
      <c r="F340" s="1" t="str">
        <v>Základná škola</v>
      </c>
      <c r="G340" s="1">
        <v>1</v>
      </c>
      <c r="H340" s="1">
        <v>185</v>
      </c>
      <c r="I340" s="1">
        <v>28</v>
      </c>
      <c r="J340" s="33">
        <v>11</v>
      </c>
      <c r="K340" s="1">
        <v>0</v>
      </c>
      <c r="L340" s="1">
        <v>1</v>
      </c>
      <c r="M340" s="1" t="str">
        <v>Hlavná 75, 7615 Hrčeľ</v>
      </c>
      <c r="N340" s="1" t="str">
        <v>Obec Hrčeľ</v>
      </c>
      <c r="O340" s="1" t="str">
        <v>obec, mesto</v>
      </c>
    </row>
    <row r="341" spans="1:15">
      <c r="A341" s="1">
        <v>100016390</v>
      </c>
      <c r="B341" s="1" t="str">
        <v>Košický</v>
      </c>
      <c r="C341" s="1" t="str">
        <v>Trebišov</v>
      </c>
      <c r="D341" s="1" t="str">
        <v>Základná škola</v>
      </c>
      <c r="E341" s="1" t="str">
        <v>základná škola</v>
      </c>
      <c r="F341" s="1" t="str">
        <v>ZŠ I. stupeň</v>
      </c>
      <c r="G341" s="1">
        <v>1</v>
      </c>
      <c r="H341" s="1">
        <v>25</v>
      </c>
      <c r="I341" s="1">
        <v>4</v>
      </c>
      <c r="J341" s="33">
        <v>2</v>
      </c>
      <c r="K341" s="1">
        <v>0</v>
      </c>
      <c r="L341" s="1">
        <v>1</v>
      </c>
      <c r="M341" s="1" t="str">
        <v>Hlavná 105 / 93, 7613 Kazimír</v>
      </c>
      <c r="N341" s="1" t="str">
        <v>Obec Kazimír</v>
      </c>
      <c r="O341" s="1" t="str">
        <v>obec, mesto</v>
      </c>
    </row>
    <row r="342" spans="1:15">
      <c r="A342" s="1">
        <v>100016393</v>
      </c>
      <c r="B342" s="1" t="str">
        <v>Košický</v>
      </c>
      <c r="C342" s="1" t="str">
        <v>Trebišov</v>
      </c>
      <c r="D342" s="1" t="str">
        <v>Gymnázium - Gimnázium</v>
      </c>
      <c r="E342" s="1" t="str">
        <v>gymnázium</v>
      </c>
      <c r="F342" s="1" t="str">
        <v>Gymnázium</v>
      </c>
      <c r="G342" s="1">
        <v>1</v>
      </c>
      <c r="H342" s="1">
        <v>380</v>
      </c>
      <c r="I342" s="1">
        <v>31</v>
      </c>
      <c r="J342" s="33">
        <v>34</v>
      </c>
      <c r="K342" s="1">
        <v>0</v>
      </c>
      <c r="L342" s="1">
        <v>2</v>
      </c>
      <c r="M342" s="1" t="str">
        <v>Horešská 18, 7701 Kráľovský Chlmec</v>
      </c>
      <c r="N342" s="1" t="str">
        <v>Košický samosprávny kraj</v>
      </c>
      <c r="O342" s="1" t="str">
        <v>samosprávny kraj</v>
      </c>
    </row>
    <row r="343" spans="1:15">
      <c r="A343" s="1">
        <v>100016395</v>
      </c>
      <c r="B343" s="1" t="str">
        <v>Košický</v>
      </c>
      <c r="C343" s="1" t="str">
        <v>Trebišov</v>
      </c>
      <c r="D343" s="1" t="str">
        <v>Základná škola Mihálya Helmeczyho s vyučovacím jazykom maďarským - Helmeczy Mihály Alapiskola</v>
      </c>
      <c r="E343" s="1" t="str">
        <v>základná škola</v>
      </c>
      <c r="F343" s="1" t="str">
        <v>Základná škola</v>
      </c>
      <c r="G343" s="1">
        <v>1</v>
      </c>
      <c r="H343" s="1">
        <v>327</v>
      </c>
      <c r="I343" s="1">
        <v>26</v>
      </c>
      <c r="J343" s="33">
        <v>29</v>
      </c>
      <c r="K343" s="1">
        <v>0</v>
      </c>
      <c r="L343" s="1">
        <v>2</v>
      </c>
      <c r="M343" s="1" t="str">
        <v>Hunyadiho 1256 / 16, 7701 Kráľovský Chlmec</v>
      </c>
      <c r="N343" s="1" t="str">
        <v>Mesto Kráľovský Chlmec</v>
      </c>
      <c r="O343" s="1" t="str">
        <v>obec, mesto</v>
      </c>
    </row>
    <row r="344" spans="1:15">
      <c r="A344" s="1">
        <v>100016401</v>
      </c>
      <c r="B344" s="1" t="str">
        <v>Košický</v>
      </c>
      <c r="C344" s="1" t="str">
        <v>Trebišov</v>
      </c>
      <c r="D344" s="1" t="str">
        <v>Základná škola</v>
      </c>
      <c r="E344" s="1" t="str">
        <v>základná škola</v>
      </c>
      <c r="F344" s="1" t="str">
        <v>Základná škola</v>
      </c>
      <c r="G344" s="1">
        <v>1</v>
      </c>
      <c r="H344" s="1">
        <v>522</v>
      </c>
      <c r="I344" s="1">
        <v>44</v>
      </c>
      <c r="J344" s="33">
        <v>32</v>
      </c>
      <c r="K344" s="1">
        <v>0</v>
      </c>
      <c r="L344" s="1">
        <v>2</v>
      </c>
      <c r="M344" s="1" t="str">
        <v>L. Kossutha 580 / 56, 7701 Kráľovský Chlmec</v>
      </c>
      <c r="N344" s="1" t="str">
        <v>Mesto Kráľovský Chlmec</v>
      </c>
      <c r="O344" s="1" t="str">
        <v>obec, mesto</v>
      </c>
    </row>
    <row r="345" spans="1:15">
      <c r="A345" s="1">
        <v>100016409</v>
      </c>
      <c r="B345" s="1" t="str">
        <v>Košický</v>
      </c>
      <c r="C345" s="1" t="str">
        <v>Trebišov</v>
      </c>
      <c r="D345" s="1" t="str">
        <v>Stredná odborná škola techniky a remesiel - Műszaki Szakok és Mesterségek Szakközépiskola</v>
      </c>
      <c r="E345" s="1" t="str">
        <v>stredná odborná škola</v>
      </c>
      <c r="F345" s="1" t="str">
        <v>Stredná odborná škola</v>
      </c>
      <c r="G345" s="1">
        <v>1</v>
      </c>
      <c r="H345" s="1">
        <v>226</v>
      </c>
      <c r="I345" s="1">
        <v>31</v>
      </c>
      <c r="J345" s="33">
        <v>36</v>
      </c>
      <c r="K345" s="1">
        <v>0</v>
      </c>
      <c r="L345" s="1">
        <v>1</v>
      </c>
      <c r="M345" s="1" t="str">
        <v>Rákocziho 23, 7701 Kráľovský Chlmec</v>
      </c>
      <c r="N345" s="1" t="str">
        <v>Košický samosprávny kraj</v>
      </c>
      <c r="O345" s="1" t="str">
        <v>samosprávny kraj</v>
      </c>
    </row>
    <row r="346" spans="1:15">
      <c r="A346" s="1">
        <v>100016412</v>
      </c>
      <c r="B346" s="1" t="str">
        <v>Košický</v>
      </c>
      <c r="C346" s="1" t="str">
        <v>Trebišov</v>
      </c>
      <c r="D346" s="1" t="str">
        <v>Základná škola s materskou školou</v>
      </c>
      <c r="E346" s="1" t="str">
        <v>základná škola</v>
      </c>
      <c r="F346" s="1" t="str">
        <v>Základná škola</v>
      </c>
      <c r="G346" s="1">
        <v>1</v>
      </c>
      <c r="H346" s="1">
        <v>227</v>
      </c>
      <c r="I346" s="1">
        <v>28</v>
      </c>
      <c r="J346" s="33">
        <v>19</v>
      </c>
      <c r="K346" s="1">
        <v>0</v>
      </c>
      <c r="L346" s="1">
        <v>1</v>
      </c>
      <c r="M346" s="1" t="str">
        <v>Hlavná 267, 7612 Kuzmice</v>
      </c>
      <c r="N346" s="1" t="str">
        <v>Obec Kuzmice</v>
      </c>
      <c r="O346" s="1" t="str">
        <v>obec, mesto</v>
      </c>
    </row>
    <row r="347" spans="1:15">
      <c r="A347" s="1">
        <v>100016416</v>
      </c>
      <c r="B347" s="1" t="str">
        <v>Košický</v>
      </c>
      <c r="C347" s="1" t="str">
        <v>Trebišov</v>
      </c>
      <c r="D347" s="1" t="str">
        <v>Základná škola s vyučovacím jazykom maďarským -  Alapiskola</v>
      </c>
      <c r="E347" s="1" t="str">
        <v>základná škola</v>
      </c>
      <c r="F347" s="1" t="str">
        <v>ZŠ I. stupeň</v>
      </c>
      <c r="G347" s="1">
        <v>1</v>
      </c>
      <c r="H347" s="1">
        <v>8</v>
      </c>
      <c r="I347" s="1">
        <v>1</v>
      </c>
      <c r="J347" s="33">
        <v>1</v>
      </c>
      <c r="K347" s="1">
        <v>0</v>
      </c>
      <c r="L347" s="1">
        <v>1</v>
      </c>
      <c r="M347" s="1" t="str">
        <v>Kostolná 112 / 15, 7634 Ladmovce</v>
      </c>
      <c r="N347" s="1" t="str">
        <v>Obec Ladmovce</v>
      </c>
      <c r="O347" s="1" t="str">
        <v>obec, mesto</v>
      </c>
    </row>
    <row r="348" spans="1:15">
      <c r="A348" s="1">
        <v>100016418</v>
      </c>
      <c r="B348" s="1" t="str">
        <v>Košický</v>
      </c>
      <c r="C348" s="1" t="str">
        <v>Trebišov</v>
      </c>
      <c r="D348" s="1" t="str">
        <v>Základná škola</v>
      </c>
      <c r="E348" s="1" t="str">
        <v>základná škola</v>
      </c>
      <c r="F348" s="1" t="str">
        <v>ZŠ I. stupeň</v>
      </c>
      <c r="G348" s="1">
        <v>1</v>
      </c>
      <c r="H348" s="1">
        <v>106</v>
      </c>
      <c r="I348" s="1">
        <v>11</v>
      </c>
      <c r="J348" s="33">
        <v>8</v>
      </c>
      <c r="K348" s="1">
        <v>0</v>
      </c>
      <c r="L348" s="1">
        <v>1</v>
      </c>
      <c r="M348" s="1" t="str">
        <v>Školská 242, 7614 Lastovce</v>
      </c>
      <c r="N348" s="1" t="str">
        <v>Obec Lastovce</v>
      </c>
      <c r="O348" s="1" t="str">
        <v>obec, mesto</v>
      </c>
    </row>
    <row r="349" spans="1:15">
      <c r="A349" s="1">
        <v>100016424</v>
      </c>
      <c r="B349" s="1" t="str">
        <v>Košický</v>
      </c>
      <c r="C349" s="1" t="str">
        <v>Trebišov</v>
      </c>
      <c r="D349" s="1" t="str">
        <v>Základná škola - Alapiskola</v>
      </c>
      <c r="E349" s="1" t="str">
        <v>základná škola</v>
      </c>
      <c r="F349" s="1" t="str">
        <v>Základná škola</v>
      </c>
      <c r="G349" s="1">
        <v>1</v>
      </c>
      <c r="H349" s="1">
        <v>146</v>
      </c>
      <c r="I349" s="1">
        <v>22</v>
      </c>
      <c r="J349" s="33">
        <v>16</v>
      </c>
      <c r="K349" s="1">
        <v>0</v>
      </c>
      <c r="L349" s="1">
        <v>1</v>
      </c>
      <c r="M349" s="1" t="str">
        <v>Leles 211, 7684 Leles</v>
      </c>
      <c r="N349" s="1" t="str">
        <v>Obec Leles</v>
      </c>
      <c r="O349" s="1" t="str">
        <v>obec, mesto</v>
      </c>
    </row>
    <row r="350" spans="1:15">
      <c r="A350" s="1">
        <v>100016432</v>
      </c>
      <c r="B350" s="1" t="str">
        <v>Košický</v>
      </c>
      <c r="C350" s="1" t="str">
        <v>Trebišov</v>
      </c>
      <c r="D350" s="1" t="str">
        <v>Základná škola  s vyučovacím jazykom maďarským - Alapiskola</v>
      </c>
      <c r="E350" s="1" t="str">
        <v>základná škola</v>
      </c>
      <c r="F350" s="1" t="str">
        <v>ZŠ I. stupeň</v>
      </c>
      <c r="G350" s="1">
        <v>1</v>
      </c>
      <c r="H350" s="1">
        <v>32</v>
      </c>
      <c r="I350" s="1">
        <v>4</v>
      </c>
      <c r="J350" s="33">
        <v>4</v>
      </c>
      <c r="K350" s="1">
        <v>0</v>
      </c>
      <c r="L350" s="1">
        <v>1</v>
      </c>
      <c r="M350" s="1" t="str">
        <v>Alberta S. Molnára 11 / 2, 7652 Malý Horeš</v>
      </c>
      <c r="N350" s="1" t="str">
        <v>Obec Malý Horeš</v>
      </c>
      <c r="O350" s="1" t="str">
        <v>obec, mesto</v>
      </c>
    </row>
    <row r="351" spans="1:15">
      <c r="A351" s="1">
        <v>100016439</v>
      </c>
      <c r="B351" s="1" t="str">
        <v>Košický</v>
      </c>
      <c r="C351" s="1" t="str">
        <v>Trebišov</v>
      </c>
      <c r="D351" s="1" t="str">
        <v>Základná škola</v>
      </c>
      <c r="E351" s="1" t="str">
        <v>základná škola</v>
      </c>
      <c r="F351" s="1" t="str">
        <v>Základná škola</v>
      </c>
      <c r="G351" s="1">
        <v>1</v>
      </c>
      <c r="H351" s="1">
        <v>329</v>
      </c>
      <c r="I351" s="1">
        <v>28</v>
      </c>
      <c r="J351" s="33">
        <v>21</v>
      </c>
      <c r="K351" s="1">
        <v>0</v>
      </c>
      <c r="L351" s="1">
        <v>2</v>
      </c>
      <c r="M351" s="1" t="str">
        <v>Školská 339 / 2, 7614 Michaľany</v>
      </c>
      <c r="N351" s="1" t="str">
        <v>Obec Michaľany</v>
      </c>
      <c r="O351" s="1" t="str">
        <v>obec, mesto</v>
      </c>
    </row>
    <row r="352" spans="1:15">
      <c r="A352" s="1">
        <v>100016442</v>
      </c>
      <c r="B352" s="1" t="str">
        <v>Košický</v>
      </c>
      <c r="C352" s="1" t="str">
        <v>Trebišov</v>
      </c>
      <c r="D352" s="1" t="str">
        <v>Základná škola</v>
      </c>
      <c r="E352" s="1" t="str">
        <v>základná škola</v>
      </c>
      <c r="F352" s="1" t="str">
        <v>Základná škola</v>
      </c>
      <c r="G352" s="1">
        <v>1</v>
      </c>
      <c r="H352" s="1">
        <v>203</v>
      </c>
      <c r="I352" s="1">
        <v>21</v>
      </c>
      <c r="J352" s="33">
        <v>16</v>
      </c>
      <c r="K352" s="1">
        <v>0</v>
      </c>
      <c r="L352" s="1">
        <v>1</v>
      </c>
      <c r="M352" s="1" t="str">
        <v>Školská 58, 7617 Nižný Žipov</v>
      </c>
      <c r="N352" s="1" t="str">
        <v>Obec Nižný Žipov</v>
      </c>
      <c r="O352" s="1" t="str">
        <v>obec, mesto</v>
      </c>
    </row>
    <row r="353" spans="1:15">
      <c r="A353" s="1">
        <v>100016445</v>
      </c>
      <c r="B353" s="1" t="str">
        <v>Košický</v>
      </c>
      <c r="C353" s="1" t="str">
        <v>Trebišov</v>
      </c>
      <c r="D353" s="1" t="str">
        <v>Základná škola s materskou školou</v>
      </c>
      <c r="E353" s="1" t="str">
        <v>základná škola</v>
      </c>
      <c r="F353" s="1" t="str">
        <v>Základná škola</v>
      </c>
      <c r="G353" s="1">
        <v>1</v>
      </c>
      <c r="H353" s="1">
        <v>220</v>
      </c>
      <c r="I353" s="1">
        <v>22</v>
      </c>
      <c r="J353" s="33">
        <v>19</v>
      </c>
      <c r="K353" s="1">
        <v>0</v>
      </c>
      <c r="L353" s="1">
        <v>1</v>
      </c>
      <c r="M353" s="1" t="str">
        <v>Letná 90, 7602 Novosad</v>
      </c>
      <c r="N353" s="1" t="str">
        <v>Obec Novosad</v>
      </c>
      <c r="O353" s="1" t="str">
        <v>obec, mesto</v>
      </c>
    </row>
    <row r="354" spans="1:15">
      <c r="A354" s="1">
        <v>100016452</v>
      </c>
      <c r="B354" s="1" t="str">
        <v>Košický</v>
      </c>
      <c r="C354" s="1" t="str">
        <v>Trebišov</v>
      </c>
      <c r="D354" s="1" t="str">
        <v>Základná škola</v>
      </c>
      <c r="E354" s="1" t="str">
        <v>základná škola</v>
      </c>
      <c r="F354" s="1" t="str">
        <v>Základná škola</v>
      </c>
      <c r="G354" s="1">
        <v>1</v>
      </c>
      <c r="H354" s="1">
        <v>217</v>
      </c>
      <c r="I354" s="1">
        <v>18</v>
      </c>
      <c r="J354" s="33">
        <v>20</v>
      </c>
      <c r="K354" s="1">
        <v>0</v>
      </c>
      <c r="L354" s="1">
        <v>1</v>
      </c>
      <c r="M354" s="1" t="str">
        <v>Hlavná 462, 7662 Parchovany</v>
      </c>
      <c r="N354" s="1" t="str">
        <v>Obec Parchovany</v>
      </c>
      <c r="O354" s="1" t="str">
        <v>obec, mesto</v>
      </c>
    </row>
    <row r="355" spans="1:15">
      <c r="A355" s="1">
        <v>100016457</v>
      </c>
      <c r="B355" s="1" t="str">
        <v>Košický</v>
      </c>
      <c r="C355" s="1" t="str">
        <v>Trebišov</v>
      </c>
      <c r="D355" s="1" t="str">
        <v>Základná škola s materskou školou</v>
      </c>
      <c r="E355" s="1" t="str">
        <v>základná škola</v>
      </c>
      <c r="F355" s="1" t="str">
        <v>ZŠ I. stupeň</v>
      </c>
      <c r="G355" s="1">
        <v>1</v>
      </c>
      <c r="H355" s="1">
        <v>25</v>
      </c>
      <c r="I355" s="1">
        <v>7</v>
      </c>
      <c r="J355" s="33">
        <v>2</v>
      </c>
      <c r="K355" s="1">
        <v>0</v>
      </c>
      <c r="L355" s="1">
        <v>1</v>
      </c>
      <c r="M355" s="1" t="str">
        <v>Hlavná 162 / 73, 7611 Plechotice</v>
      </c>
      <c r="N355" s="1" t="str">
        <v>Obec Plechotice</v>
      </c>
      <c r="O355" s="1" t="str">
        <v>obec, mesto</v>
      </c>
    </row>
    <row r="356" spans="1:15">
      <c r="A356" s="1">
        <v>100016462</v>
      </c>
      <c r="B356" s="1" t="str">
        <v>Košický</v>
      </c>
      <c r="C356" s="1" t="str">
        <v>Trebišov</v>
      </c>
      <c r="D356" s="1" t="str">
        <v>Stredná odborná škola agrotechnických a gastronomických služieb - Agrártechnikai és Gasztronómiai Szolgáltatási Szakközépiskola</v>
      </c>
      <c r="E356" s="1" t="str">
        <v>stredná odborná škola</v>
      </c>
      <c r="F356" s="1" t="str">
        <v>Stredná odborná škola</v>
      </c>
      <c r="G356" s="1">
        <v>1</v>
      </c>
      <c r="H356" s="1">
        <v>206</v>
      </c>
      <c r="I356" s="1">
        <v>22</v>
      </c>
      <c r="J356" s="33">
        <v>25</v>
      </c>
      <c r="K356" s="1">
        <v>0</v>
      </c>
      <c r="L356" s="1">
        <v>1</v>
      </c>
      <c r="M356" s="1" t="str">
        <v>J. Majlátha 2, 7651 Pribeník</v>
      </c>
      <c r="N356" s="1" t="str">
        <v>Košický samosprávny kraj</v>
      </c>
      <c r="O356" s="1" t="str">
        <v>samosprávny kraj</v>
      </c>
    </row>
    <row r="357" spans="1:15">
      <c r="A357" s="1">
        <v>100016465</v>
      </c>
      <c r="B357" s="1" t="str">
        <v>Košický</v>
      </c>
      <c r="C357" s="1" t="str">
        <v>Trebišov</v>
      </c>
      <c r="D357" s="1" t="str">
        <v>Základná škola s vyučovacím jazykom maďarským- Alapiskola</v>
      </c>
      <c r="E357" s="1" t="str">
        <v>základná škola</v>
      </c>
      <c r="F357" s="1" t="str">
        <v>ZŠ I. stupeň</v>
      </c>
      <c r="G357" s="1">
        <v>1</v>
      </c>
      <c r="H357" s="1">
        <v>11</v>
      </c>
      <c r="I357" s="1">
        <v>3</v>
      </c>
      <c r="J357" s="33">
        <v>4</v>
      </c>
      <c r="K357" s="1">
        <v>0</v>
      </c>
      <c r="L357" s="1">
        <v>1</v>
      </c>
      <c r="M357" s="1" t="str">
        <v>Ul. Hlavná 233, 7651 Pribeník</v>
      </c>
      <c r="N357" s="1" t="str">
        <v>Obec Pribeník</v>
      </c>
      <c r="O357" s="1" t="str">
        <v>obec, mesto</v>
      </c>
    </row>
    <row r="358" spans="1:15">
      <c r="A358" s="1">
        <v>100016480</v>
      </c>
      <c r="B358" s="1" t="str">
        <v>Košický</v>
      </c>
      <c r="C358" s="1" t="str">
        <v>Trebišov</v>
      </c>
      <c r="D358" s="1" t="str">
        <v>Základná škola</v>
      </c>
      <c r="E358" s="1" t="str">
        <v>základná škola</v>
      </c>
      <c r="F358" s="1" t="str">
        <v>Základná škola</v>
      </c>
      <c r="G358" s="1">
        <v>2</v>
      </c>
      <c r="H358" s="1">
        <v>616</v>
      </c>
      <c r="I358" s="1">
        <v>44</v>
      </c>
      <c r="J358" s="33">
        <v>48</v>
      </c>
      <c r="K358" s="1">
        <v>0</v>
      </c>
      <c r="L358" s="1">
        <v>3</v>
      </c>
      <c r="M358" s="1" t="str">
        <v>Komenského 707 / 4, 7801 Sečovce</v>
      </c>
      <c r="N358" s="1" t="str">
        <v>Mesto Sečovce</v>
      </c>
      <c r="O358" s="1" t="str">
        <v>obec, mesto</v>
      </c>
    </row>
    <row r="359" spans="1:15">
      <c r="A359" s="1">
        <v>100016485</v>
      </c>
      <c r="B359" s="1" t="str">
        <v>Košický</v>
      </c>
      <c r="C359" s="1" t="str">
        <v>Trebišov</v>
      </c>
      <c r="D359" s="1" t="str">
        <v>Základná škola</v>
      </c>
      <c r="E359" s="1" t="str">
        <v>základná škola</v>
      </c>
      <c r="F359" s="1" t="str">
        <v>Základná škola</v>
      </c>
      <c r="G359" s="1">
        <v>1</v>
      </c>
      <c r="H359" s="1">
        <v>584</v>
      </c>
      <c r="I359" s="1">
        <v>48</v>
      </c>
      <c r="J359" s="33">
        <v>36</v>
      </c>
      <c r="K359" s="1">
        <v>1</v>
      </c>
      <c r="L359" s="1">
        <v>2</v>
      </c>
      <c r="M359" s="1" t="str">
        <v>Obchodná 5, 7801 Sečovce</v>
      </c>
      <c r="N359" s="1" t="str">
        <v>Mesto Sečovce</v>
      </c>
      <c r="O359" s="1" t="str">
        <v>obec, mesto</v>
      </c>
    </row>
    <row r="360" spans="1:15">
      <c r="A360" s="1">
        <v>100016489</v>
      </c>
      <c r="B360" s="1" t="str">
        <v>Košický</v>
      </c>
      <c r="C360" s="1" t="str">
        <v>Trebišov</v>
      </c>
      <c r="D360" s="1" t="str">
        <v>Špeciálna základná škola</v>
      </c>
      <c r="E360" s="1" t="str">
        <v>škola pre deti a žiakov so špeciálnymi výchovno-vzdelávacími potrebami</v>
      </c>
      <c r="F360" s="1" t="str">
        <v>Špeciálna základná škola</v>
      </c>
      <c r="G360" s="1">
        <v>2</v>
      </c>
      <c r="H360" s="1">
        <v>127</v>
      </c>
      <c r="I360" s="1">
        <v>21</v>
      </c>
      <c r="J360" s="33">
        <v>18</v>
      </c>
      <c r="K360" s="1">
        <v>1</v>
      </c>
      <c r="L360" s="1">
        <v>1</v>
      </c>
      <c r="M360" s="1" t="str">
        <v>SNP 827 / 53, 7801 Sečovce</v>
      </c>
      <c r="N360" s="1" t="str">
        <v>Regionálny úrad školskej správy v Košiciach</v>
      </c>
      <c r="O360" s="1" t="str">
        <v>regionálny úrad školskej správy</v>
      </c>
    </row>
    <row r="361" spans="1:15">
      <c r="A361" s="1">
        <v>100016491</v>
      </c>
      <c r="B361" s="1" t="str">
        <v>Košický</v>
      </c>
      <c r="C361" s="1" t="str">
        <v>Trebišov</v>
      </c>
      <c r="D361" s="1" t="str">
        <v>Základná škola</v>
      </c>
      <c r="E361" s="1" t="str">
        <v>základná škola</v>
      </c>
      <c r="F361" s="1" t="str">
        <v>ZŠ I. stupeň</v>
      </c>
      <c r="G361" s="1">
        <v>1</v>
      </c>
      <c r="H361" s="1">
        <v>18</v>
      </c>
      <c r="I361" s="1">
        <v>2</v>
      </c>
      <c r="J361" s="33">
        <v>3</v>
      </c>
      <c r="K361" s="1">
        <v>0</v>
      </c>
      <c r="L361" s="1">
        <v>1</v>
      </c>
      <c r="M361" s="1" t="str">
        <v>Hlavná 7, 7603 Sirník</v>
      </c>
      <c r="N361" s="1" t="str">
        <v>Obec Sirník</v>
      </c>
      <c r="O361" s="1" t="str">
        <v>obec, mesto</v>
      </c>
    </row>
    <row r="362" spans="1:15">
      <c r="A362" s="1">
        <v>100016495</v>
      </c>
      <c r="B362" s="1" t="str">
        <v>Košický</v>
      </c>
      <c r="C362" s="1" t="str">
        <v>Trebišov</v>
      </c>
      <c r="D362" s="1" t="str">
        <v>Základná škola</v>
      </c>
      <c r="E362" s="1" t="str">
        <v>základná škola</v>
      </c>
      <c r="F362" s="1" t="str">
        <v>ZŠ I. stupeň</v>
      </c>
      <c r="G362" s="1">
        <v>1</v>
      </c>
      <c r="H362" s="1">
        <v>23</v>
      </c>
      <c r="I362" s="1">
        <v>5</v>
      </c>
      <c r="J362" s="33">
        <v>2</v>
      </c>
      <c r="K362" s="1">
        <v>0</v>
      </c>
      <c r="L362" s="1">
        <v>1</v>
      </c>
      <c r="M362" s="1" t="str">
        <v>Parádna 202, 7612 Slivník</v>
      </c>
      <c r="N362" s="1" t="str">
        <v>Obec Slivník</v>
      </c>
      <c r="O362" s="1" t="str">
        <v>obec, mesto</v>
      </c>
    </row>
    <row r="363" spans="1:15">
      <c r="A363" s="1">
        <v>100016500</v>
      </c>
      <c r="B363" s="1" t="str">
        <v>Košický</v>
      </c>
      <c r="C363" s="1" t="str">
        <v>Trebišov</v>
      </c>
      <c r="D363" s="1" t="str">
        <v>Základná škola</v>
      </c>
      <c r="E363" s="1" t="str">
        <v>základná škola</v>
      </c>
      <c r="F363" s="1" t="str">
        <v>ZŠ I. stupeň</v>
      </c>
      <c r="G363" s="1">
        <v>1</v>
      </c>
      <c r="H363" s="1">
        <v>44</v>
      </c>
      <c r="I363" s="1">
        <v>6</v>
      </c>
      <c r="J363" s="33">
        <v>6</v>
      </c>
      <c r="K363" s="1">
        <v>0</v>
      </c>
      <c r="L363" s="1">
        <v>1</v>
      </c>
      <c r="M363" s="1" t="str">
        <v>Školská 200 / 19, 7633 Slovenské Nové Mesto</v>
      </c>
      <c r="N363" s="1" t="str">
        <v>Obec Slovenské Nové Mesto</v>
      </c>
      <c r="O363" s="1" t="str">
        <v>obec, mesto</v>
      </c>
    </row>
    <row r="364" spans="1:15">
      <c r="A364" s="1">
        <v>100016502</v>
      </c>
      <c r="B364" s="1" t="str">
        <v>Košický</v>
      </c>
      <c r="C364" s="1" t="str">
        <v>Trebišov</v>
      </c>
      <c r="D364" s="1" t="str">
        <v>Základná škola</v>
      </c>
      <c r="E364" s="1" t="str">
        <v>základná škola</v>
      </c>
      <c r="F364" s="1" t="str">
        <v>Základná škola</v>
      </c>
      <c r="G364" s="1">
        <v>1</v>
      </c>
      <c r="H364" s="1">
        <v>89</v>
      </c>
      <c r="I364" s="1">
        <v>13</v>
      </c>
      <c r="J364" s="33">
        <v>9</v>
      </c>
      <c r="K364" s="1">
        <v>0</v>
      </c>
      <c r="L364" s="1">
        <v>1</v>
      </c>
      <c r="M364" s="1" t="str">
        <v>Hlavná 41, 7635 Somotor</v>
      </c>
      <c r="N364" s="1" t="str">
        <v>Obec Somotor</v>
      </c>
      <c r="O364" s="1" t="str">
        <v>obec, mesto</v>
      </c>
    </row>
    <row r="365" spans="1:15">
      <c r="A365" s="1">
        <v>100016505</v>
      </c>
      <c r="B365" s="1" t="str">
        <v>Košický</v>
      </c>
      <c r="C365" s="1" t="str">
        <v>Trebišov</v>
      </c>
      <c r="D365" s="1" t="str">
        <v>Základná škola s vyučovacím jazykom maďarským - Alapiskola</v>
      </c>
      <c r="E365" s="1" t="str">
        <v>základná škola</v>
      </c>
      <c r="F365" s="1" t="str">
        <v>Základná škola</v>
      </c>
      <c r="G365" s="1">
        <v>1</v>
      </c>
      <c r="H365" s="1">
        <v>60</v>
      </c>
      <c r="I365" s="1">
        <v>5</v>
      </c>
      <c r="J365" s="33">
        <v>9</v>
      </c>
      <c r="K365" s="1">
        <v>0</v>
      </c>
      <c r="L365" s="1">
        <v>1</v>
      </c>
      <c r="M365" s="1" t="str">
        <v>Somotor 40, 7635 Somotor</v>
      </c>
      <c r="N365" s="1" t="str">
        <v>Obec Somotor</v>
      </c>
      <c r="O365" s="1" t="str">
        <v>obec, mesto</v>
      </c>
    </row>
    <row r="366" spans="1:15">
      <c r="A366" s="1">
        <v>100016508</v>
      </c>
      <c r="B366" s="1" t="str">
        <v>Košický</v>
      </c>
      <c r="C366" s="1" t="str">
        <v>Trebišov</v>
      </c>
      <c r="D366" s="1" t="str">
        <v>Cirkevná základná škola s materskou školou sv. Michala Archanjela</v>
      </c>
      <c r="E366" s="1" t="str">
        <v>základná škola</v>
      </c>
      <c r="F366" s="1" t="str">
        <v>ZŠ I. stupeň</v>
      </c>
      <c r="G366" s="1">
        <v>1</v>
      </c>
      <c r="H366" s="1">
        <v>40</v>
      </c>
      <c r="I366" s="1">
        <v>6</v>
      </c>
      <c r="J366" s="33">
        <v>3</v>
      </c>
      <c r="K366" s="1">
        <v>0</v>
      </c>
      <c r="L366" s="1">
        <v>1</v>
      </c>
      <c r="M366" s="1" t="str">
        <v>Hlavná 137, 7616 Stanča</v>
      </c>
      <c r="N366" s="1" t="str">
        <v>Gréckokatolícka eparchia Košice</v>
      </c>
      <c r="O366" s="1" t="str">
        <v>cirkev, náboženská spoločnosť</v>
      </c>
    </row>
    <row r="367" spans="1:15">
      <c r="A367" s="1">
        <v>100016516</v>
      </c>
      <c r="B367" s="1" t="str">
        <v>Košický</v>
      </c>
      <c r="C367" s="1" t="str">
        <v>Trebišov</v>
      </c>
      <c r="D367" s="1" t="str">
        <v>Základná škola</v>
      </c>
      <c r="E367" s="1" t="str">
        <v>základná škola</v>
      </c>
      <c r="F367" s="1" t="str">
        <v>Základná škola</v>
      </c>
      <c r="G367" s="1">
        <v>1</v>
      </c>
      <c r="H367" s="1">
        <v>169</v>
      </c>
      <c r="I367" s="1">
        <v>17</v>
      </c>
      <c r="J367" s="33">
        <v>13</v>
      </c>
      <c r="K367" s="1">
        <v>0</v>
      </c>
      <c r="L367" s="1">
        <v>1</v>
      </c>
      <c r="M367" s="1" t="str">
        <v>Školská 2, 7631 Streda nad Bodrogom</v>
      </c>
      <c r="N367" s="1" t="str">
        <v>Obec Streda nad Bodrogom</v>
      </c>
      <c r="O367" s="1" t="str">
        <v>obec, mesto</v>
      </c>
    </row>
    <row r="368" spans="1:15">
      <c r="A368" s="1">
        <v>100016519</v>
      </c>
      <c r="B368" s="1" t="str">
        <v>Košický</v>
      </c>
      <c r="C368" s="1" t="str">
        <v>Trebišov</v>
      </c>
      <c r="D368" s="1" t="str">
        <v>Základná škola s vyučovacím jazykom maďarským - Alapiskola</v>
      </c>
      <c r="E368" s="1" t="str">
        <v>základná škola</v>
      </c>
      <c r="F368" s="1" t="str">
        <v>Základná škola</v>
      </c>
      <c r="G368" s="1">
        <v>1</v>
      </c>
      <c r="H368" s="1">
        <v>141</v>
      </c>
      <c r="I368" s="1">
        <v>18</v>
      </c>
      <c r="J368" s="33">
        <v>12</v>
      </c>
      <c r="K368" s="1">
        <v>0</v>
      </c>
      <c r="L368" s="1">
        <v>1</v>
      </c>
      <c r="M368" s="1" t="str">
        <v>Školská 4, 7631 Streda nad Bodrogom</v>
      </c>
      <c r="N368" s="1" t="str">
        <v>Obec Streda nad Bodrogom</v>
      </c>
      <c r="O368" s="1" t="str">
        <v>obec, mesto</v>
      </c>
    </row>
    <row r="369" spans="1:15">
      <c r="A369" s="1">
        <v>100016527</v>
      </c>
      <c r="B369" s="1" t="str">
        <v>Košický</v>
      </c>
      <c r="C369" s="1" t="str">
        <v>Trebišov</v>
      </c>
      <c r="D369" s="1" t="str">
        <v>Základná škola s vyučovacím jazykom maďarským - Alapiskola</v>
      </c>
      <c r="E369" s="1" t="str">
        <v>základná škola</v>
      </c>
      <c r="F369" s="1" t="str">
        <v>ZŠ I. stupeň</v>
      </c>
      <c r="G369" s="1">
        <v>1</v>
      </c>
      <c r="H369" s="1">
        <v>21</v>
      </c>
      <c r="I369" s="1">
        <v>3</v>
      </c>
      <c r="J369" s="33">
        <v>4</v>
      </c>
      <c r="K369" s="1">
        <v>0</v>
      </c>
      <c r="L369" s="1">
        <v>1</v>
      </c>
      <c r="M369" s="1" t="str">
        <v>Školská 220, 7683 Svätuše</v>
      </c>
      <c r="N369" s="1" t="str">
        <v>Obec Svätuše</v>
      </c>
      <c r="O369" s="1" t="str">
        <v>obec, mesto</v>
      </c>
    </row>
    <row r="370" spans="1:15">
      <c r="A370" s="1">
        <v>100016538</v>
      </c>
      <c r="B370" s="1" t="str">
        <v>Košický</v>
      </c>
      <c r="C370" s="1" t="str">
        <v>Trebišov</v>
      </c>
      <c r="D370" s="1" t="str">
        <v>Základná škola</v>
      </c>
      <c r="E370" s="1" t="str">
        <v>základná škola</v>
      </c>
      <c r="F370" s="1" t="str">
        <v>Základná škola</v>
      </c>
      <c r="G370" s="1">
        <v>2</v>
      </c>
      <c r="H370" s="1">
        <v>1092</v>
      </c>
      <c r="I370" s="1">
        <v>76</v>
      </c>
      <c r="J370" s="33">
        <v>34</v>
      </c>
      <c r="K370" s="1">
        <v>0</v>
      </c>
      <c r="L370" s="1">
        <v>4</v>
      </c>
      <c r="M370" s="1" t="str">
        <v>I. Krasku 342 / 1, 7501 Trebišov</v>
      </c>
      <c r="N370" s="1" t="str">
        <v>Mesto Trebišov</v>
      </c>
      <c r="O370" s="1" t="str">
        <v>obec, mesto</v>
      </c>
    </row>
    <row r="371" spans="1:15">
      <c r="A371" s="1">
        <v>100016539</v>
      </c>
      <c r="B371" s="1" t="str">
        <v>Košický</v>
      </c>
      <c r="C371" s="1" t="str">
        <v>Trebišov</v>
      </c>
      <c r="D371" s="1" t="str">
        <v>Súkromná stredná odborná škola DSA</v>
      </c>
      <c r="E371" s="1" t="str">
        <v>stredná odborná škola</v>
      </c>
      <c r="F371" s="1" t="str">
        <v>Stredná odborná škola</v>
      </c>
      <c r="G371" s="1">
        <v>1</v>
      </c>
      <c r="H371" s="1">
        <v>424</v>
      </c>
      <c r="I371" s="1">
        <v>33</v>
      </c>
      <c r="J371" s="33">
        <v>33</v>
      </c>
      <c r="K371" s="1">
        <v>0</v>
      </c>
      <c r="L371" s="1">
        <v>2</v>
      </c>
      <c r="M371" s="1" t="str">
        <v>Komenského 12, 7501 Trebišov</v>
      </c>
      <c r="N371" s="1" t="str">
        <v>Deutsch-Slowakische Akademien, a.s.</v>
      </c>
      <c r="O371" s="1" t="str">
        <v>súkromník</v>
      </c>
    </row>
    <row r="372" spans="1:15">
      <c r="A372" s="1">
        <v>100016542</v>
      </c>
      <c r="B372" s="1" t="str">
        <v>Košický</v>
      </c>
      <c r="C372" s="1" t="str">
        <v>Trebišov</v>
      </c>
      <c r="D372" s="1" t="str">
        <v>Základná škola</v>
      </c>
      <c r="E372" s="1" t="str">
        <v>základná škola</v>
      </c>
      <c r="F372" s="1" t="str">
        <v>Základná škola</v>
      </c>
      <c r="G372" s="1">
        <v>1</v>
      </c>
      <c r="H372" s="1">
        <v>765</v>
      </c>
      <c r="I372" s="1">
        <v>66</v>
      </c>
      <c r="J372" s="33">
        <v>42</v>
      </c>
      <c r="K372" s="1">
        <v>0</v>
      </c>
      <c r="L372" s="1">
        <v>3</v>
      </c>
      <c r="M372" s="1" t="str">
        <v>Komenského 1962 / 8, 7501 Trebišov</v>
      </c>
      <c r="N372" s="1" t="str">
        <v>Mesto Trebišov</v>
      </c>
      <c r="O372" s="1" t="str">
        <v>obec, mesto</v>
      </c>
    </row>
    <row r="373" spans="1:15">
      <c r="A373" s="1">
        <v>100016545</v>
      </c>
      <c r="B373" s="1" t="str">
        <v>Košický</v>
      </c>
      <c r="C373" s="1" t="str">
        <v>Trebišov</v>
      </c>
      <c r="D373" s="1" t="str">
        <v>Stredná odborná škola služieb a priemyslu sv. Jozafáta</v>
      </c>
      <c r="E373" s="1" t="str">
        <v>stredná odborná škola</v>
      </c>
      <c r="F373" s="1" t="str">
        <v>Stredná odborná škola</v>
      </c>
      <c r="G373" s="1">
        <v>5</v>
      </c>
      <c r="H373" s="1">
        <v>511</v>
      </c>
      <c r="I373" s="1">
        <v>66</v>
      </c>
      <c r="J373" s="33">
        <v>62</v>
      </c>
      <c r="K373" s="1">
        <v>0</v>
      </c>
      <c r="L373" s="1">
        <v>2</v>
      </c>
      <c r="M373" s="1" t="str">
        <v>Komenského 1963 / 10, 7501 Trebišov</v>
      </c>
      <c r="N373" s="1" t="str">
        <v>Gréckokatolícka eparchia Košice</v>
      </c>
      <c r="O373" s="1" t="str">
        <v>cirkev, náboženská spoločnosť</v>
      </c>
    </row>
    <row r="374" spans="1:15">
      <c r="A374" s="1">
        <v>100016548</v>
      </c>
      <c r="B374" s="1" t="str">
        <v>Košický</v>
      </c>
      <c r="C374" s="1" t="str">
        <v>Trebišov</v>
      </c>
      <c r="D374" s="1" t="str">
        <v>Gymnázium</v>
      </c>
      <c r="E374" s="1" t="str">
        <v>gymnázium</v>
      </c>
      <c r="F374" s="1" t="str">
        <v>Gymnázium</v>
      </c>
      <c r="G374" s="1">
        <v>1</v>
      </c>
      <c r="H374" s="1">
        <v>199</v>
      </c>
      <c r="I374" s="1">
        <v>20</v>
      </c>
      <c r="J374" s="33">
        <v>37</v>
      </c>
      <c r="K374" s="1">
        <v>0</v>
      </c>
      <c r="L374" s="1">
        <v>1</v>
      </c>
      <c r="M374" s="1" t="str">
        <v>Komenského 32, 7501 Trebišov</v>
      </c>
      <c r="N374" s="1" t="str">
        <v>Košický samosprávny kraj</v>
      </c>
      <c r="O374" s="1" t="str">
        <v>samosprávny kraj</v>
      </c>
    </row>
    <row r="375" spans="1:15">
      <c r="A375" s="1">
        <v>100016552</v>
      </c>
      <c r="B375" s="1" t="str">
        <v>Košický</v>
      </c>
      <c r="C375" s="1" t="str">
        <v>Trebišov</v>
      </c>
      <c r="D375" s="1" t="str">
        <v>Obchodná akadémia</v>
      </c>
      <c r="E375" s="1" t="str">
        <v>stredná odborná škola</v>
      </c>
      <c r="F375" s="1" t="str">
        <v>Obchodná akadémia</v>
      </c>
      <c r="G375" s="1">
        <v>1</v>
      </c>
      <c r="H375" s="1">
        <v>149</v>
      </c>
      <c r="I375" s="1">
        <v>13</v>
      </c>
      <c r="J375" s="33">
        <v>16</v>
      </c>
      <c r="K375" s="1">
        <v>0</v>
      </c>
      <c r="L375" s="1">
        <v>1</v>
      </c>
      <c r="M375" s="1" t="str">
        <v>Komenského 3425 / 18, 7542 Trebišov</v>
      </c>
      <c r="N375" s="1" t="str">
        <v>Košický samosprávny kraj</v>
      </c>
      <c r="O375" s="1" t="str">
        <v>samosprávny kraj</v>
      </c>
    </row>
    <row r="376" spans="1:15">
      <c r="A376" s="1">
        <v>100016556</v>
      </c>
      <c r="B376" s="1" t="str">
        <v>Košický</v>
      </c>
      <c r="C376" s="1" t="str">
        <v>Trebišov</v>
      </c>
      <c r="D376" s="1" t="str">
        <v>Špeciálna základná škola</v>
      </c>
      <c r="E376" s="1" t="str">
        <v>škola pre deti a žiakov so špeciálnymi výchovno-vzdelávacími potrebami</v>
      </c>
      <c r="F376" s="1" t="str">
        <v>Špeciálna základná škola</v>
      </c>
      <c r="G376" s="1">
        <v>1</v>
      </c>
      <c r="H376" s="1">
        <v>118</v>
      </c>
      <c r="I376" s="1">
        <v>22</v>
      </c>
      <c r="J376" s="33">
        <v>12</v>
      </c>
      <c r="K376" s="1">
        <v>0</v>
      </c>
      <c r="L376" s="1">
        <v>1</v>
      </c>
      <c r="M376" s="1" t="str">
        <v>M. R. Štefánika 83, 7501 Trebišov</v>
      </c>
      <c r="N376" s="1" t="str">
        <v>Regionálny úrad školskej správy v Košiciach</v>
      </c>
      <c r="O376" s="1" t="str">
        <v>regionálny úrad školskej správy</v>
      </c>
    </row>
    <row r="377" spans="1:15">
      <c r="A377" s="1">
        <v>100016557</v>
      </c>
      <c r="B377" s="1" t="str">
        <v>Košický</v>
      </c>
      <c r="C377" s="1" t="str">
        <v>Trebišov</v>
      </c>
      <c r="D377" s="1" t="str">
        <v>Cirkevné gymnázium sv. Jána Krstiteľa</v>
      </c>
      <c r="E377" s="1" t="str">
        <v>gymnázium</v>
      </c>
      <c r="F377" s="1" t="str">
        <v>Gymnázium</v>
      </c>
      <c r="G377" s="1">
        <v>1</v>
      </c>
      <c r="H377" s="1">
        <v>109</v>
      </c>
      <c r="I377" s="1">
        <v>11</v>
      </c>
      <c r="J377" s="33">
        <v>12</v>
      </c>
      <c r="K377" s="1">
        <v>0</v>
      </c>
      <c r="L377" s="1">
        <v>1</v>
      </c>
      <c r="M377" s="1" t="str">
        <v>M. R. Štefánika 9, 7501 Trebišov</v>
      </c>
      <c r="N377" s="1" t="str">
        <v>Gréckokatolícka eparchia Košice</v>
      </c>
      <c r="O377" s="1" t="str">
        <v>cirkev, náboženská spoločnosť</v>
      </c>
    </row>
    <row r="378" spans="1:15">
      <c r="A378" s="1">
        <v>100016559</v>
      </c>
      <c r="B378" s="1" t="str">
        <v>Košický</v>
      </c>
      <c r="C378" s="1" t="str">
        <v>Trebišov</v>
      </c>
      <c r="D378" s="1" t="str">
        <v>Základná škola</v>
      </c>
      <c r="E378" s="1" t="str">
        <v>základná škola</v>
      </c>
      <c r="F378" s="1" t="str">
        <v>Základná škola</v>
      </c>
      <c r="G378" s="1">
        <v>1</v>
      </c>
      <c r="H378" s="1">
        <v>673</v>
      </c>
      <c r="I378" s="1">
        <v>59</v>
      </c>
      <c r="J378" s="33">
        <v>39</v>
      </c>
      <c r="K378" s="1">
        <v>0</v>
      </c>
      <c r="L378" s="1">
        <v>3</v>
      </c>
      <c r="M378" s="1" t="str">
        <v>M. R. Štefánika 910 / 51, 7501 Trebišov</v>
      </c>
      <c r="N378" s="1" t="str">
        <v>Mesto Trebišov</v>
      </c>
      <c r="O378" s="1" t="str">
        <v>obec, mesto</v>
      </c>
    </row>
    <row r="379" spans="1:15">
      <c r="A379" s="1">
        <v>100016570</v>
      </c>
      <c r="B379" s="1" t="str">
        <v>Košický</v>
      </c>
      <c r="C379" s="1" t="str">
        <v>Trebišov</v>
      </c>
      <c r="D379" s="1" t="str">
        <v>Základná škola</v>
      </c>
      <c r="E379" s="1" t="str">
        <v>základná škola</v>
      </c>
      <c r="F379" s="1" t="str">
        <v>Základná škola</v>
      </c>
      <c r="G379" s="1">
        <v>1</v>
      </c>
      <c r="H379" s="1">
        <v>288</v>
      </c>
      <c r="I379" s="1">
        <v>29</v>
      </c>
      <c r="J379" s="33">
        <v>29</v>
      </c>
      <c r="K379" s="1">
        <v>0</v>
      </c>
      <c r="L379" s="1">
        <v>1</v>
      </c>
      <c r="M379" s="1" t="str">
        <v>Pribinova 34, 7501 Trebišov</v>
      </c>
      <c r="N379" s="1" t="str">
        <v>Mesto Trebišov</v>
      </c>
      <c r="O379" s="1" t="str">
        <v>obec, mesto</v>
      </c>
    </row>
    <row r="380" spans="1:15">
      <c r="A380" s="1">
        <v>100016578</v>
      </c>
      <c r="B380" s="1" t="str">
        <v>Košický</v>
      </c>
      <c r="C380" s="1" t="str">
        <v>Trebišov</v>
      </c>
      <c r="D380" s="1" t="str">
        <v>Základná škola</v>
      </c>
      <c r="E380" s="1" t="str">
        <v>základná škola</v>
      </c>
      <c r="F380" s="1" t="str">
        <v>ZŠ I. stupeň</v>
      </c>
      <c r="G380" s="1">
        <v>1</v>
      </c>
      <c r="H380" s="1">
        <v>10</v>
      </c>
      <c r="I380" s="1">
        <v>2</v>
      </c>
      <c r="J380" s="33">
        <v>3</v>
      </c>
      <c r="K380" s="1">
        <v>0</v>
      </c>
      <c r="L380" s="1">
        <v>1</v>
      </c>
      <c r="M380" s="1" t="str">
        <v>Staničná ulica 5 / 131, 7615 Veľaty</v>
      </c>
      <c r="N380" s="1" t="str">
        <v>Obec Veľaty</v>
      </c>
      <c r="O380" s="1" t="str">
        <v>obec, mesto</v>
      </c>
    </row>
    <row r="381" spans="1:15">
      <c r="A381" s="1">
        <v>100016586</v>
      </c>
      <c r="B381" s="1" t="str">
        <v>Košický</v>
      </c>
      <c r="C381" s="1" t="str">
        <v>Trebišov</v>
      </c>
      <c r="D381" s="1" t="str">
        <v>Základná škola s vyučovacím jazykom maďarským</v>
      </c>
      <c r="E381" s="1" t="str">
        <v>základná škola</v>
      </c>
      <c r="F381" s="1" t="str">
        <v>Základná škola</v>
      </c>
      <c r="G381" s="1">
        <v>1</v>
      </c>
      <c r="H381" s="1">
        <v>174</v>
      </c>
      <c r="I381" s="1">
        <v>17</v>
      </c>
      <c r="J381" s="33">
        <v>16</v>
      </c>
      <c r="K381" s="1">
        <v>0</v>
      </c>
      <c r="L381" s="1">
        <v>1</v>
      </c>
      <c r="M381" s="1" t="str">
        <v>Školská 278, 7642 Veľké Trakany</v>
      </c>
      <c r="N381" s="1" t="str">
        <v>Obec Veľké Trakany</v>
      </c>
      <c r="O381" s="1" t="str">
        <v>obec, mesto</v>
      </c>
    </row>
    <row r="382" spans="1:15">
      <c r="A382" s="1">
        <v>100016588</v>
      </c>
      <c r="B382" s="1" t="str">
        <v>Košický</v>
      </c>
      <c r="C382" s="1" t="str">
        <v>Trebišov</v>
      </c>
      <c r="D382" s="1" t="str">
        <v>Základná škola - Alapiskola</v>
      </c>
      <c r="E382" s="1" t="str">
        <v>základná škola</v>
      </c>
      <c r="F382" s="1" t="str">
        <v>Základná škola</v>
      </c>
      <c r="G382" s="1">
        <v>1</v>
      </c>
      <c r="H382" s="1">
        <v>73</v>
      </c>
      <c r="I382" s="1">
        <v>13</v>
      </c>
      <c r="J382" s="33">
        <v>11</v>
      </c>
      <c r="K382" s="1">
        <v>0</v>
      </c>
      <c r="L382" s="1">
        <v>1</v>
      </c>
      <c r="M382" s="1" t="str">
        <v>Školská 348, 7652 Veľký Horeš</v>
      </c>
      <c r="N382" s="1" t="str">
        <v>Obec Veľký Horeš</v>
      </c>
      <c r="O382" s="1" t="str">
        <v>obec, mesto</v>
      </c>
    </row>
    <row r="383" spans="1:15">
      <c r="A383" s="1">
        <v>100016595</v>
      </c>
      <c r="B383" s="1" t="str">
        <v>Košický</v>
      </c>
      <c r="C383" s="1" t="str">
        <v>Trebišov</v>
      </c>
      <c r="D383" s="1" t="str">
        <v>Základná škola s vyučovacím jazykom maďarským -  Alapiskola</v>
      </c>
      <c r="E383" s="1" t="str">
        <v>základná škola</v>
      </c>
      <c r="F383" s="1" t="str">
        <v>ZŠ I. stupeň</v>
      </c>
      <c r="G383" s="1">
        <v>1</v>
      </c>
      <c r="H383" s="1">
        <v>9</v>
      </c>
      <c r="I383" s="1">
        <v>2</v>
      </c>
      <c r="J383" s="33">
        <v>1</v>
      </c>
      <c r="K383" s="1">
        <v>0</v>
      </c>
      <c r="L383" s="1">
        <v>1</v>
      </c>
      <c r="M383" s="1" t="str">
        <v>Hlavná 315, 7636 Veľký Kamenec</v>
      </c>
      <c r="N383" s="1" t="str">
        <v>Obec Veľký Kamenec</v>
      </c>
      <c r="O383" s="1" t="str">
        <v>obec, mesto</v>
      </c>
    </row>
    <row r="384" spans="1:15">
      <c r="A384" s="1">
        <v>100016602</v>
      </c>
      <c r="B384" s="1" t="str">
        <v>Košický</v>
      </c>
      <c r="C384" s="1" t="str">
        <v>Trebišov</v>
      </c>
      <c r="D384" s="1" t="str">
        <v>Základná škola</v>
      </c>
      <c r="E384" s="1" t="str">
        <v>základná škola</v>
      </c>
      <c r="F384" s="1" t="str">
        <v>Základná škola</v>
      </c>
      <c r="G384" s="1">
        <v>1</v>
      </c>
      <c r="H384" s="1">
        <v>175</v>
      </c>
      <c r="I384" s="1">
        <v>15</v>
      </c>
      <c r="J384" s="33">
        <v>16</v>
      </c>
      <c r="K384" s="1">
        <v>0</v>
      </c>
      <c r="L384" s="1">
        <v>1</v>
      </c>
      <c r="M384" s="1" t="str">
        <v>Školská 286, 7622 Vojčice</v>
      </c>
      <c r="N384" s="1" t="str">
        <v>Obec Vojčice</v>
      </c>
      <c r="O384" s="1" t="str">
        <v>obec, mesto</v>
      </c>
    </row>
    <row r="385" spans="1:15">
      <c r="A385" s="1">
        <v>100016607</v>
      </c>
      <c r="B385" s="1" t="str">
        <v>Košický</v>
      </c>
      <c r="C385" s="1" t="str">
        <v>Trebišov</v>
      </c>
      <c r="D385" s="1" t="str">
        <v>Základná škola s materskou školou s vyučovacím jazykom maďarským - Alapiskola čs Óvoda</v>
      </c>
      <c r="E385" s="1" t="str">
        <v>základná škola</v>
      </c>
      <c r="F385" s="1" t="str">
        <v>ZŠ I. stupeň</v>
      </c>
      <c r="G385" s="1">
        <v>1</v>
      </c>
      <c r="H385" s="1">
        <v>15</v>
      </c>
      <c r="I385" s="1">
        <v>3</v>
      </c>
      <c r="J385" s="33">
        <v>2</v>
      </c>
      <c r="K385" s="1">
        <v>0</v>
      </c>
      <c r="L385" s="1">
        <v>1</v>
      </c>
      <c r="M385" s="1" t="str">
        <v>Hlavná 114 / 60, 7653 Zatín</v>
      </c>
      <c r="N385" s="1" t="str">
        <v>Obec Zatín</v>
      </c>
      <c r="O385" s="1" t="str">
        <v>obec, mesto</v>
      </c>
    </row>
    <row r="386" spans="1:15">
      <c r="A386" s="1">
        <v>100016614</v>
      </c>
      <c r="B386" s="1" t="str">
        <v>Košický</v>
      </c>
      <c r="C386" s="1" t="str">
        <v>Trebišov</v>
      </c>
      <c r="D386" s="1" t="str">
        <v>Základná škola</v>
      </c>
      <c r="E386" s="1" t="str">
        <v>základná škola</v>
      </c>
      <c r="F386" s="1" t="str">
        <v>ZŠ I. stupeň</v>
      </c>
      <c r="G386" s="1">
        <v>1</v>
      </c>
      <c r="H386" s="1">
        <v>30</v>
      </c>
      <c r="I386" s="1">
        <v>4</v>
      </c>
      <c r="J386" s="33">
        <v>2</v>
      </c>
      <c r="K386" s="1">
        <v>0</v>
      </c>
      <c r="L386" s="1">
        <v>1</v>
      </c>
      <c r="M386" s="1" t="str">
        <v>Úpor 9, 7616 Zemplínska Nová Ves</v>
      </c>
      <c r="N386" s="1" t="str">
        <v>Obec Zemplínska Nová Ves</v>
      </c>
      <c r="O386" s="1" t="str">
        <v>obec, mesto</v>
      </c>
    </row>
    <row r="387" spans="1:15">
      <c r="A387" s="1">
        <v>100016615</v>
      </c>
      <c r="B387" s="1" t="str">
        <v>Košický</v>
      </c>
      <c r="C387" s="1" t="str">
        <v>Trebišov</v>
      </c>
      <c r="D387" s="1" t="str">
        <v>Základná škola</v>
      </c>
      <c r="E387" s="1" t="str">
        <v>základná škola</v>
      </c>
      <c r="F387" s="1" t="str">
        <v>Základná škola</v>
      </c>
      <c r="G387" s="1">
        <v>1</v>
      </c>
      <c r="H387" s="1">
        <v>268</v>
      </c>
      <c r="I387" s="1">
        <v>26</v>
      </c>
      <c r="J387" s="33">
        <v>21</v>
      </c>
      <c r="K387" s="1">
        <v>0</v>
      </c>
      <c r="L387" s="1">
        <v>1</v>
      </c>
      <c r="M387" s="1" t="str">
        <v>Hlavná 209, 7664 Zemplínska Teplica</v>
      </c>
      <c r="N387" s="1" t="str">
        <v>Obec Zemplínska Teplica</v>
      </c>
      <c r="O387" s="1" t="str">
        <v>obec, mesto</v>
      </c>
    </row>
    <row r="388" spans="1:15">
      <c r="A388" s="1">
        <v>100016623</v>
      </c>
      <c r="B388" s="1" t="str">
        <v>Košický</v>
      </c>
      <c r="C388" s="1" t="str">
        <v>Trebišov</v>
      </c>
      <c r="D388" s="1" t="str">
        <v>Základná škola</v>
      </c>
      <c r="E388" s="1" t="str">
        <v>základná škola</v>
      </c>
      <c r="F388" s="1" t="str">
        <v>ZŠ I. stupeň</v>
      </c>
      <c r="G388" s="1">
        <v>1</v>
      </c>
      <c r="H388" s="1">
        <v>11</v>
      </c>
      <c r="I388" s="1">
        <v>2</v>
      </c>
      <c r="J388" s="33">
        <v>3</v>
      </c>
      <c r="K388" s="1">
        <v>0</v>
      </c>
      <c r="L388" s="1">
        <v>1</v>
      </c>
      <c r="M388" s="1" t="str">
        <v>Hlavná 28, 7605 Zemplínske Jastrabie</v>
      </c>
      <c r="N388" s="1" t="str">
        <v>Obec Zemplínske Jastrabie</v>
      </c>
      <c r="O388" s="1" t="str">
        <v>obec, mesto</v>
      </c>
    </row>
    <row r="389" spans="1:15">
      <c r="A389" s="1">
        <v>100016626</v>
      </c>
      <c r="B389" s="1" t="str">
        <v>Košický</v>
      </c>
      <c r="C389" s="1" t="str">
        <v>Michalovce</v>
      </c>
      <c r="D389" s="1" t="str">
        <v>Súkromná stredná odborná škola Nová cesta Magán Szakközépiskola Új út</v>
      </c>
      <c r="E389" s="1" t="str">
        <v>stredná odborná škola</v>
      </c>
      <c r="F389" s="1" t="str">
        <v>Stredná odborná škola</v>
      </c>
      <c r="G389" s="1">
        <v>1</v>
      </c>
      <c r="H389" s="1">
        <v>135</v>
      </c>
      <c r="I389" s="1">
        <v>15</v>
      </c>
      <c r="J389" s="33">
        <v>12</v>
      </c>
      <c r="K389" s="1">
        <v>0</v>
      </c>
      <c r="L389" s="1">
        <v>1</v>
      </c>
      <c r="M389" s="1" t="str">
        <v>Hlavná 265, 7206 Malčice</v>
      </c>
      <c r="N389" s="1" t="str">
        <v>Občianske združenie Nová cesta</v>
      </c>
      <c r="O389" s="1" t="str">
        <v>súkromník</v>
      </c>
    </row>
    <row r="390" spans="1:15">
      <c r="A390" s="1">
        <v>100016633</v>
      </c>
      <c r="B390" s="1" t="str">
        <v>Košický</v>
      </c>
      <c r="C390" s="1" t="str">
        <v>Košice I</v>
      </c>
      <c r="D390" s="1" t="str">
        <v>Premonštrátske gymnázium</v>
      </c>
      <c r="E390" s="1" t="str">
        <v>gymnázium</v>
      </c>
      <c r="F390" s="1" t="str">
        <v>Gymnázium</v>
      </c>
      <c r="G390" s="1">
        <v>1</v>
      </c>
      <c r="H390" s="1">
        <v>179</v>
      </c>
      <c r="I390" s="1">
        <v>20</v>
      </c>
      <c r="J390" s="33">
        <v>12</v>
      </c>
      <c r="K390" s="1">
        <v>0</v>
      </c>
      <c r="L390" s="1">
        <v>1</v>
      </c>
      <c r="M390" s="1" t="str">
        <v>Kováčska 28, 4001 Košice-Staré Mesto</v>
      </c>
      <c r="N390" s="1" t="str">
        <v>Rád premonštrátov - Opátstvo Jasov</v>
      </c>
      <c r="O390" s="1" t="str">
        <v>cirkev, náboženská spoločnosť</v>
      </c>
    </row>
    <row r="391" spans="1:15">
      <c r="A391" s="1">
        <v>100017309</v>
      </c>
      <c r="B391" s="1" t="str">
        <v>Košický</v>
      </c>
      <c r="C391" s="1" t="str">
        <v>Košice - okolie</v>
      </c>
      <c r="D391" s="1" t="str">
        <v>Cirkevná spojená škola</v>
      </c>
      <c r="E391" s="1" t="str">
        <v>spojená škola</v>
      </c>
      <c r="F391" s="1" t="str">
        <v>Spojená škola</v>
      </c>
      <c r="G391" s="1">
        <v>3</v>
      </c>
      <c r="H391" s="1">
        <v>214</v>
      </c>
      <c r="I391" s="1">
        <v>25</v>
      </c>
      <c r="J391" s="33">
        <v>44</v>
      </c>
      <c r="K391" s="1">
        <v>0</v>
      </c>
      <c r="L391" s="1">
        <v>1</v>
      </c>
      <c r="M391" s="1" t="str">
        <v>Ulica Československej armády 1450 / 39, 4501 Moldava nad Bodvou</v>
      </c>
      <c r="N391" s="1" t="str">
        <v>Košická arcidiecéza</v>
      </c>
      <c r="O391" s="1" t="str">
        <v>cirkev, náboženská spoločnosť</v>
      </c>
    </row>
    <row r="392" spans="1:15">
      <c r="A392" s="1">
        <v>100017523</v>
      </c>
      <c r="B392" s="1" t="str">
        <v>Košický</v>
      </c>
      <c r="C392" s="1" t="str">
        <v>Gelnica</v>
      </c>
      <c r="D392" s="1" t="str">
        <v>Spojená škola internátna</v>
      </c>
      <c r="E392" s="1" t="str">
        <v>spojená škola</v>
      </c>
      <c r="F392" s="1" t="str">
        <v>Spojená škola</v>
      </c>
      <c r="G392" s="1">
        <v>9</v>
      </c>
      <c r="H392" s="1">
        <v>210</v>
      </c>
      <c r="I392" s="1">
        <v>29</v>
      </c>
      <c r="J392" s="33">
        <v>34</v>
      </c>
      <c r="K392" s="1">
        <v>3</v>
      </c>
      <c r="L392" s="1">
        <v>1</v>
      </c>
      <c r="M392" s="1" t="str">
        <v>Breziny 256, 5562 Prakovce</v>
      </c>
      <c r="N392" s="1" t="str">
        <v>Regionálny úrad školskej správy v Košiciach</v>
      </c>
      <c r="O392" s="1" t="str">
        <v>regionálny úrad školskej správy</v>
      </c>
    </row>
    <row r="393" spans="1:15">
      <c r="A393" s="1">
        <v>100017524</v>
      </c>
      <c r="B393" s="1" t="str">
        <v>Košický</v>
      </c>
      <c r="C393" s="1" t="str">
        <v>Košice I</v>
      </c>
      <c r="D393" s="1" t="str">
        <v>Spojená škola</v>
      </c>
      <c r="E393" s="1" t="str">
        <v>spojená škola</v>
      </c>
      <c r="F393" s="1" t="str">
        <v>Spojená škola</v>
      </c>
      <c r="G393" s="1">
        <v>5</v>
      </c>
      <c r="H393" s="1">
        <v>232</v>
      </c>
      <c r="I393" s="1">
        <v>66</v>
      </c>
      <c r="J393" s="33">
        <v>34</v>
      </c>
      <c r="K393" s="1">
        <v>0</v>
      </c>
      <c r="L393" s="1">
        <v>1</v>
      </c>
      <c r="M393" s="1" t="str">
        <v>Vojenská 13, 4001 Košice-Staré Mesto</v>
      </c>
      <c r="N393" s="1" t="str">
        <v>Regionálny úrad školskej správy v Košiciach</v>
      </c>
      <c r="O393" s="1" t="str">
        <v>regionálny úrad školskej správy</v>
      </c>
    </row>
    <row r="394" spans="1:15">
      <c r="A394" s="1">
        <v>100017525</v>
      </c>
      <c r="B394" s="1" t="str">
        <v>Košický</v>
      </c>
      <c r="C394" s="1" t="str">
        <v>Košice II</v>
      </c>
      <c r="D394" s="1" t="str">
        <v>Spojená škola sv. Košických mučeníkov</v>
      </c>
      <c r="E394" s="1" t="str">
        <v>spojená škola</v>
      </c>
      <c r="F394" s="1" t="str">
        <v>Spojená škola</v>
      </c>
      <c r="G394" s="1">
        <v>3</v>
      </c>
      <c r="H394" s="1">
        <v>455</v>
      </c>
      <c r="I394" s="1">
        <v>60</v>
      </c>
      <c r="J394" s="33">
        <v>41</v>
      </c>
      <c r="K394" s="1">
        <v>0</v>
      </c>
      <c r="L394" s="1">
        <v>2</v>
      </c>
      <c r="M394" s="1" t="str">
        <v>Čordákova 50, 4023 Košice-Sídlisko KVP</v>
      </c>
      <c r="N394" s="1" t="str">
        <v>Košická arcidiecéza</v>
      </c>
      <c r="O394" s="1" t="str">
        <v>cirkev, náboženská spoločnosť</v>
      </c>
    </row>
    <row r="395" spans="1:15">
      <c r="A395" s="1">
        <v>100017526</v>
      </c>
      <c r="B395" s="1" t="str">
        <v>Košický</v>
      </c>
      <c r="C395" s="1" t="str">
        <v>Košice II</v>
      </c>
      <c r="D395" s="1" t="str">
        <v>Súkromná spojená škola</v>
      </c>
      <c r="E395" s="1" t="str">
        <v>spojená škola</v>
      </c>
      <c r="F395" s="1" t="str">
        <v>Spojená škola</v>
      </c>
      <c r="G395" s="1">
        <v>2</v>
      </c>
      <c r="H395" s="1">
        <v>68</v>
      </c>
      <c r="I395" s="1">
        <v>13</v>
      </c>
      <c r="J395" s="33">
        <v>10</v>
      </c>
      <c r="K395" s="1">
        <v>0</v>
      </c>
      <c r="L395" s="1">
        <v>1</v>
      </c>
      <c r="M395" s="1" t="str">
        <v>Starozagorská 8, 4023 Košice-Sídlisko KVP</v>
      </c>
      <c r="N395" s="1" t="str">
        <v>Mgr. Eva Bednáriková</v>
      </c>
      <c r="O395" s="1" t="str">
        <v>súkromník</v>
      </c>
    </row>
    <row r="396" spans="1:15">
      <c r="A396" s="1">
        <v>100017527</v>
      </c>
      <c r="B396" s="1" t="str">
        <v>Košický</v>
      </c>
      <c r="C396" s="1" t="str">
        <v>Košice IV</v>
      </c>
      <c r="D396" s="1" t="str">
        <v>Spojená škola</v>
      </c>
      <c r="E396" s="1" t="str">
        <v>spojená škola</v>
      </c>
      <c r="F396" s="1" t="str">
        <v>Spojená škola</v>
      </c>
      <c r="G396" s="1">
        <v>6</v>
      </c>
      <c r="H396" s="1">
        <v>182</v>
      </c>
      <c r="I396" s="1">
        <v>58</v>
      </c>
      <c r="J396" s="33">
        <v>31</v>
      </c>
      <c r="K396" s="1">
        <v>0</v>
      </c>
      <c r="L396" s="1">
        <v>1</v>
      </c>
      <c r="M396" s="1" t="str">
        <v>Opatovská cesta 101, 4057 Košice-Vyšné Opátske</v>
      </c>
      <c r="N396" s="1" t="str">
        <v>Regionálny úrad školskej správy v Košiciach</v>
      </c>
      <c r="O396" s="1" t="str">
        <v>regionálny úrad školskej správy</v>
      </c>
    </row>
    <row r="397" spans="1:15">
      <c r="A397" s="1">
        <v>100017528</v>
      </c>
      <c r="B397" s="1" t="str">
        <v>Košický</v>
      </c>
      <c r="C397" s="1" t="str">
        <v>Košice IV</v>
      </c>
      <c r="D397" s="1" t="str">
        <v>Spojená škola</v>
      </c>
      <c r="E397" s="1" t="str">
        <v>spojená škola</v>
      </c>
      <c r="F397" s="1" t="str">
        <v>Spojená škola</v>
      </c>
      <c r="G397" s="1">
        <v>4</v>
      </c>
      <c r="H397" s="1">
        <v>102</v>
      </c>
      <c r="I397" s="1">
        <v>21</v>
      </c>
      <c r="J397" s="33">
        <v>18</v>
      </c>
      <c r="K397" s="1">
        <v>0</v>
      </c>
      <c r="L397" s="1">
        <v>1</v>
      </c>
      <c r="M397" s="1" t="str">
        <v>Alejová 6, 4011 Košice-Juh</v>
      </c>
      <c r="N397" s="1" t="str">
        <v>Regionálny úrad školskej správy v Košiciach</v>
      </c>
      <c r="O397" s="1" t="str">
        <v>regionálny úrad školskej správy</v>
      </c>
    </row>
    <row r="398" spans="1:15">
      <c r="A398" s="1">
        <v>100017529</v>
      </c>
      <c r="B398" s="1" t="str">
        <v>Košický</v>
      </c>
      <c r="C398" s="1" t="str">
        <v>Košice - okolie</v>
      </c>
      <c r="D398" s="1" t="str">
        <v>Spojená škola internátna</v>
      </c>
      <c r="E398" s="1" t="str">
        <v>spojená škola</v>
      </c>
      <c r="F398" s="1" t="str">
        <v>Spojená škola</v>
      </c>
      <c r="G398" s="1">
        <v>4</v>
      </c>
      <c r="H398" s="1">
        <v>143</v>
      </c>
      <c r="I398" s="1">
        <v>26</v>
      </c>
      <c r="J398" s="33">
        <v>16</v>
      </c>
      <c r="K398" s="1">
        <v>0</v>
      </c>
      <c r="L398" s="1">
        <v>1</v>
      </c>
      <c r="M398" s="1" t="str">
        <v>Abovská 244 / 18, 4411 Ždaňa</v>
      </c>
      <c r="N398" s="1" t="str">
        <v>Regionálny úrad školskej správy v Košiciach</v>
      </c>
      <c r="O398" s="1" t="str">
        <v>regionálny úrad školskej správy</v>
      </c>
    </row>
    <row r="399" spans="1:15">
      <c r="A399" s="1">
        <v>100017530</v>
      </c>
      <c r="B399" s="1" t="str">
        <v>Košický</v>
      </c>
      <c r="C399" s="1" t="str">
        <v>Košice - okolie</v>
      </c>
      <c r="D399" s="1" t="str">
        <v>Spojená škola</v>
      </c>
      <c r="E399" s="1" t="str">
        <v>spojená škola</v>
      </c>
      <c r="F399" s="1" t="str">
        <v>Spojená škola</v>
      </c>
      <c r="G399" s="1">
        <v>3</v>
      </c>
      <c r="H399" s="1">
        <v>130</v>
      </c>
      <c r="I399" s="1">
        <v>18</v>
      </c>
      <c r="J399" s="33">
        <v>15</v>
      </c>
      <c r="K399" s="1">
        <v>0</v>
      </c>
      <c r="L399" s="1">
        <v>1</v>
      </c>
      <c r="M399" s="1" t="str">
        <v>Hlavná 53, 4501 Moldava nad Bodvou</v>
      </c>
      <c r="N399" s="1" t="str">
        <v>Regionálny úrad školskej správy v Košiciach</v>
      </c>
      <c r="O399" s="1" t="str">
        <v>regionálny úrad školskej správy</v>
      </c>
    </row>
    <row r="400" spans="1:15">
      <c r="A400" s="1">
        <v>100017531</v>
      </c>
      <c r="B400" s="1" t="str">
        <v>Košický</v>
      </c>
      <c r="C400" s="1" t="str">
        <v>Michalovce</v>
      </c>
      <c r="D400" s="1" t="str">
        <v>Spojená škola internátna</v>
      </c>
      <c r="E400" s="1" t="str">
        <v>spojená škola</v>
      </c>
      <c r="F400" s="1" t="str">
        <v>Spojená škola</v>
      </c>
      <c r="G400" s="1">
        <v>5</v>
      </c>
      <c r="H400" s="1">
        <v>145</v>
      </c>
      <c r="I400" s="1">
        <v>28</v>
      </c>
      <c r="J400" s="33">
        <v>8</v>
      </c>
      <c r="K400" s="1">
        <v>0</v>
      </c>
      <c r="L400" s="1">
        <v>1</v>
      </c>
      <c r="M400" s="1" t="str">
        <v>Školská 12, 7101 Michalovce</v>
      </c>
      <c r="N400" s="1" t="str">
        <v>Regionálny úrad školskej správy v Košiciach</v>
      </c>
      <c r="O400" s="1" t="str">
        <v>regionálny úrad školskej správy</v>
      </c>
    </row>
    <row r="401" spans="1:15">
      <c r="A401" s="1">
        <v>100017532</v>
      </c>
      <c r="B401" s="1" t="str">
        <v>Košický</v>
      </c>
      <c r="C401" s="1" t="str">
        <v>Michalovce</v>
      </c>
      <c r="D401" s="1" t="str">
        <v>Spojená škola</v>
      </c>
      <c r="E401" s="1" t="str">
        <v>spojená škola</v>
      </c>
      <c r="F401" s="1" t="str">
        <v>Spojená škola</v>
      </c>
      <c r="G401" s="1">
        <v>3</v>
      </c>
      <c r="H401" s="1">
        <v>253</v>
      </c>
      <c r="I401" s="1">
        <v>19</v>
      </c>
      <c r="J401" s="33">
        <v>47</v>
      </c>
      <c r="K401" s="1">
        <v>0</v>
      </c>
      <c r="L401" s="1">
        <v>1</v>
      </c>
      <c r="M401" s="1" t="str">
        <v>Kapušianska 2, 7214 Pavlovce nad Uhom</v>
      </c>
      <c r="N401" s="1" t="str">
        <v>Regionálny úrad školskej správy v Košiciach</v>
      </c>
      <c r="O401" s="1" t="str">
        <v>regionálny úrad školskej správy</v>
      </c>
    </row>
    <row r="402" spans="1:15">
      <c r="A402" s="1">
        <v>100017533</v>
      </c>
      <c r="B402" s="1" t="str">
        <v>Košický</v>
      </c>
      <c r="C402" s="1" t="str">
        <v>Michalovce</v>
      </c>
      <c r="D402" s="1" t="str">
        <v>Spojená škola</v>
      </c>
      <c r="E402" s="1" t="str">
        <v>spojená škola</v>
      </c>
      <c r="F402" s="1" t="str">
        <v>Spojená škola</v>
      </c>
      <c r="G402" s="1">
        <v>4</v>
      </c>
      <c r="H402" s="1">
        <v>210</v>
      </c>
      <c r="I402" s="1">
        <v>41</v>
      </c>
      <c r="J402" s="33">
        <v>38</v>
      </c>
      <c r="K402" s="1">
        <v>0</v>
      </c>
      <c r="L402" s="1">
        <v>1</v>
      </c>
      <c r="M402" s="1" t="str">
        <v>J. Dózsu 32, 7901 Veľké Kapušany</v>
      </c>
      <c r="N402" s="1" t="str">
        <v>Regionálny úrad školskej správy v Košiciach</v>
      </c>
      <c r="O402" s="1" t="str">
        <v>regionálny úrad školskej správy</v>
      </c>
    </row>
    <row r="403" spans="1:15">
      <c r="A403" s="1">
        <v>100017534</v>
      </c>
      <c r="B403" s="1" t="str">
        <v>Košický</v>
      </c>
      <c r="C403" s="1" t="str">
        <v>Michalovce</v>
      </c>
      <c r="D403" s="1" t="str">
        <v>Spojená škola internátna</v>
      </c>
      <c r="E403" s="1" t="str">
        <v>spojená škola</v>
      </c>
      <c r="F403" s="1" t="str">
        <v>Spojená škola</v>
      </c>
      <c r="G403" s="1">
        <v>6</v>
      </c>
      <c r="H403" s="1">
        <v>190</v>
      </c>
      <c r="I403" s="1">
        <v>60</v>
      </c>
      <c r="J403" s="33">
        <v>42</v>
      </c>
      <c r="K403" s="1">
        <v>0</v>
      </c>
      <c r="L403" s="1">
        <v>1</v>
      </c>
      <c r="M403" s="1" t="str">
        <v>Školská 10, 7101 Michalovce</v>
      </c>
      <c r="N403" s="1" t="str">
        <v>Regionálny úrad školskej správy v Košiciach</v>
      </c>
      <c r="O403" s="1" t="str">
        <v>regionálny úrad školskej správy</v>
      </c>
    </row>
    <row r="404" spans="1:15">
      <c r="A404" s="1">
        <v>100017535</v>
      </c>
      <c r="B404" s="1" t="str">
        <v>Košický</v>
      </c>
      <c r="C404" s="1" t="str">
        <v>Rožňava</v>
      </c>
      <c r="D404" s="1" t="str">
        <v>Spojená škola</v>
      </c>
      <c r="E404" s="1" t="str">
        <v>spojená škola</v>
      </c>
      <c r="F404" s="1" t="str">
        <v>Spojená škola</v>
      </c>
      <c r="G404" s="1">
        <v>3</v>
      </c>
      <c r="H404" s="1">
        <v>345</v>
      </c>
      <c r="I404" s="1">
        <v>32</v>
      </c>
      <c r="J404" s="33">
        <v>46</v>
      </c>
      <c r="K404" s="1">
        <v>0</v>
      </c>
      <c r="L404" s="1">
        <v>2</v>
      </c>
      <c r="M404" s="1" t="str">
        <v>J. A. Komenského 5, 4801 Rožňava</v>
      </c>
      <c r="N404" s="1" t="str">
        <v>Mesto Rožňava</v>
      </c>
      <c r="O404" s="1" t="str">
        <v>obec, mesto</v>
      </c>
    </row>
    <row r="405" spans="1:15">
      <c r="A405" s="1">
        <v>100017536</v>
      </c>
      <c r="B405" s="1" t="str">
        <v>Košický</v>
      </c>
      <c r="C405" s="1" t="str">
        <v>Rožňava</v>
      </c>
      <c r="D405" s="1" t="str">
        <v>Spojená škola internátna</v>
      </c>
      <c r="E405" s="1" t="str">
        <v>spojená škola</v>
      </c>
      <c r="F405" s="1" t="str">
        <v>Spojená škola</v>
      </c>
      <c r="G405" s="1">
        <v>5</v>
      </c>
      <c r="H405" s="1">
        <v>246</v>
      </c>
      <c r="I405" s="1">
        <v>45</v>
      </c>
      <c r="J405" s="33">
        <v>87</v>
      </c>
      <c r="K405" s="1">
        <v>0</v>
      </c>
      <c r="L405" s="1">
        <v>1</v>
      </c>
      <c r="M405" s="1" t="str">
        <v>Zeleného stromu 8, 4801 Rožňava</v>
      </c>
      <c r="N405" s="1" t="str">
        <v>Regionálny úrad školskej správy v Košiciach</v>
      </c>
      <c r="O405" s="1" t="str">
        <v>regionálny úrad školskej správy</v>
      </c>
    </row>
    <row r="406" spans="1:15">
      <c r="A406" s="1">
        <v>100017538</v>
      </c>
      <c r="B406" s="1" t="str">
        <v>Košický</v>
      </c>
      <c r="C406" s="1" t="str">
        <v>Rožňava</v>
      </c>
      <c r="D406" s="1" t="str">
        <v>Spojená škola</v>
      </c>
      <c r="E406" s="1" t="str">
        <v>spojená škola</v>
      </c>
      <c r="F406" s="1" t="str">
        <v>Spojená škola</v>
      </c>
      <c r="G406" s="1">
        <v>4</v>
      </c>
      <c r="H406" s="1">
        <v>330</v>
      </c>
      <c r="I406" s="1">
        <v>31</v>
      </c>
      <c r="J406" s="33">
        <v>6</v>
      </c>
      <c r="K406" s="1">
        <v>0</v>
      </c>
      <c r="L406" s="1">
        <v>2</v>
      </c>
      <c r="M406" s="1" t="str">
        <v>Nová 803, 4925 Dobšiná</v>
      </c>
      <c r="N406" s="1" t="str">
        <v>Regionálny úrad školskej správy v Košiciach</v>
      </c>
      <c r="O406" s="1" t="str">
        <v>regionálny úrad školskej správy</v>
      </c>
    </row>
    <row r="407" spans="1:15">
      <c r="A407" s="1">
        <v>100017539</v>
      </c>
      <c r="B407" s="1" t="str">
        <v>Košický</v>
      </c>
      <c r="C407" s="1" t="str">
        <v>Spišská Nová Ves</v>
      </c>
      <c r="D407" s="1" t="str">
        <v>Spojená škola</v>
      </c>
      <c r="E407" s="1" t="str">
        <v>spojená škola</v>
      </c>
      <c r="F407" s="1" t="str">
        <v>Spojená škola</v>
      </c>
      <c r="G407" s="1">
        <v>8</v>
      </c>
      <c r="H407" s="1">
        <v>243</v>
      </c>
      <c r="I407" s="1">
        <v>49</v>
      </c>
      <c r="J407" s="33">
        <v>46</v>
      </c>
      <c r="K407" s="1">
        <v>0</v>
      </c>
      <c r="L407" s="1">
        <v>1</v>
      </c>
      <c r="M407" s="1" t="str">
        <v>J. Fabiniho 3, 5270 Spišská Nová Ves</v>
      </c>
      <c r="N407" s="1" t="str">
        <v>Regionálny úrad školskej správy v Košiciach</v>
      </c>
      <c r="O407" s="1" t="str">
        <v>regionálny úrad školskej správy</v>
      </c>
    </row>
    <row r="408" spans="1:15">
      <c r="A408" s="1">
        <v>100017540</v>
      </c>
      <c r="B408" s="1" t="str">
        <v>Košický</v>
      </c>
      <c r="C408" s="1" t="str">
        <v>Spišská Nová Ves</v>
      </c>
      <c r="D408" s="1" t="str">
        <v>Súkromná spojená škola EDURAM</v>
      </c>
      <c r="E408" s="1" t="str">
        <v>spojená škola</v>
      </c>
      <c r="F408" s="1" t="str">
        <v>Spojená škola</v>
      </c>
      <c r="G408" s="1">
        <v>9</v>
      </c>
      <c r="H408" s="1">
        <v>397</v>
      </c>
      <c r="I408" s="1">
        <v>33</v>
      </c>
      <c r="J408" s="33">
        <v>28</v>
      </c>
      <c r="K408" s="1">
        <v>0</v>
      </c>
      <c r="L408" s="1">
        <v>2</v>
      </c>
      <c r="M408" s="1" t="str">
        <v>Maurerova 55, 5342 Krompachy</v>
      </c>
      <c r="N408" s="1" t="str">
        <v>EDURAM s.r.o.</v>
      </c>
      <c r="O408" s="1" t="str">
        <v>súkromník</v>
      </c>
    </row>
    <row r="409" spans="1:15">
      <c r="A409" s="1">
        <v>100017541</v>
      </c>
      <c r="B409" s="1" t="str">
        <v>Košický</v>
      </c>
      <c r="C409" s="1" t="str">
        <v>Spišská Nová Ves</v>
      </c>
      <c r="D409" s="1" t="str">
        <v>Cirkevná spojená škola</v>
      </c>
      <c r="E409" s="1" t="str">
        <v>spojená škola</v>
      </c>
      <c r="F409" s="1" t="str">
        <v>Spojená škola</v>
      </c>
      <c r="G409" s="1">
        <v>2</v>
      </c>
      <c r="H409" s="1">
        <v>259</v>
      </c>
      <c r="I409" s="1">
        <v>21</v>
      </c>
      <c r="J409" s="33">
        <v>19</v>
      </c>
      <c r="K409" s="1">
        <v>0</v>
      </c>
      <c r="L409" s="1">
        <v>1</v>
      </c>
      <c r="M409" s="1" t="str">
        <v>Komenského 6, 5361 Spišské Vlachy</v>
      </c>
      <c r="N409" s="1" t="str">
        <v>Rímskokatolícka cirkev Biskupstvo Spišské Podhradie</v>
      </c>
      <c r="O409" s="1" t="str">
        <v>cirkev, náboženská spoločnosť</v>
      </c>
    </row>
    <row r="410" spans="1:15">
      <c r="A410" s="1">
        <v>100017542</v>
      </c>
      <c r="B410" s="1" t="str">
        <v>Košický</v>
      </c>
      <c r="C410" s="1" t="str">
        <v>Spišská Nová Ves</v>
      </c>
      <c r="D410" s="1" t="str">
        <v>Spojená škola internátna</v>
      </c>
      <c r="E410" s="1" t="str">
        <v>spojená škola</v>
      </c>
      <c r="F410" s="1" t="str">
        <v>Spojená škola</v>
      </c>
      <c r="G410" s="1">
        <v>3</v>
      </c>
      <c r="H410" s="1">
        <v>86</v>
      </c>
      <c r="I410" s="1">
        <v>20</v>
      </c>
      <c r="J410" s="33">
        <v>27</v>
      </c>
      <c r="K410" s="1">
        <v>1</v>
      </c>
      <c r="L410" s="1">
        <v>1</v>
      </c>
      <c r="M410" s="1" t="str">
        <v>Partizánska 13, 5361 Spišské Vlachy</v>
      </c>
      <c r="N410" s="1" t="str">
        <v>Regionálny úrad školskej správy v Košiciach</v>
      </c>
      <c r="O410" s="1" t="str">
        <v>regionálny úrad školskej správy</v>
      </c>
    </row>
    <row r="411" spans="1:15">
      <c r="A411" s="1">
        <v>100017543</v>
      </c>
      <c r="B411" s="1" t="str">
        <v>Košický</v>
      </c>
      <c r="C411" s="1" t="str">
        <v>Spišská Nová Ves</v>
      </c>
      <c r="D411" s="1" t="str">
        <v>Spojená škola sv. Maximiliána Mária Kolbeho</v>
      </c>
      <c r="E411" s="1" t="str">
        <v>spojená škola</v>
      </c>
      <c r="F411" s="1" t="str">
        <v>Spojená škola</v>
      </c>
      <c r="G411" s="1">
        <v>4</v>
      </c>
      <c r="H411" s="1">
        <v>91</v>
      </c>
      <c r="I411" s="1">
        <v>34</v>
      </c>
      <c r="J411" s="33">
        <v>49</v>
      </c>
      <c r="K411" s="1">
        <v>0</v>
      </c>
      <c r="L411" s="1">
        <v>1</v>
      </c>
      <c r="M411" s="1" t="str">
        <v>Gaštanová 11, 5201 Spišská Nová Ves</v>
      </c>
      <c r="N411" s="1" t="str">
        <v>Spišská katolícka charita</v>
      </c>
      <c r="O411" s="1" t="str">
        <v>cirkev, náboženská spoločnosť</v>
      </c>
    </row>
    <row r="412" spans="1:15">
      <c r="A412" s="1">
        <v>100017544</v>
      </c>
      <c r="B412" s="1" t="str">
        <v>Košický</v>
      </c>
      <c r="C412" s="1" t="str">
        <v>Spišská Nová Ves</v>
      </c>
      <c r="D412" s="1" t="str">
        <v>Spojená škola</v>
      </c>
      <c r="E412" s="1" t="str">
        <v>spojená škola</v>
      </c>
      <c r="F412" s="1" t="str">
        <v>Spojená škola</v>
      </c>
      <c r="G412" s="1">
        <v>4</v>
      </c>
      <c r="H412" s="1">
        <v>422</v>
      </c>
      <c r="I412" s="1">
        <v>29</v>
      </c>
      <c r="J412" s="33">
        <v>53</v>
      </c>
      <c r="K412" s="1">
        <v>0</v>
      </c>
      <c r="L412" s="1">
        <v>2</v>
      </c>
      <c r="M412" s="1" t="str">
        <v>Zimné 465, 5323 Rudňany</v>
      </c>
      <c r="N412" s="1" t="str">
        <v>Regionálny úrad školskej správy v Košiciach</v>
      </c>
      <c r="O412" s="1" t="str">
        <v>regionálny úrad školskej správy</v>
      </c>
    </row>
    <row r="413" spans="1:15">
      <c r="A413" s="1">
        <v>100017545</v>
      </c>
      <c r="B413" s="1" t="str">
        <v>Košický</v>
      </c>
      <c r="C413" s="1" t="str">
        <v>Trebišov</v>
      </c>
      <c r="D413" s="1" t="str">
        <v>Spojená škola internátna</v>
      </c>
      <c r="E413" s="1" t="str">
        <v>spojená škola</v>
      </c>
      <c r="F413" s="1" t="str">
        <v>Spojená škola</v>
      </c>
      <c r="G413" s="1">
        <v>5</v>
      </c>
      <c r="H413" s="1">
        <v>262</v>
      </c>
      <c r="I413" s="1">
        <v>59</v>
      </c>
      <c r="J413" s="33">
        <v>16</v>
      </c>
      <c r="K413" s="1">
        <v>0</v>
      </c>
      <c r="L413" s="1">
        <v>1</v>
      </c>
      <c r="M413" s="1" t="str">
        <v>Poľná 1, 7501 Trebišov</v>
      </c>
      <c r="N413" s="1" t="str">
        <v>Regionálny úrad školskej správy v Košiciach</v>
      </c>
      <c r="O413" s="1" t="str">
        <v>regionálny úrad školskej správy</v>
      </c>
    </row>
    <row r="414" spans="1:15">
      <c r="A414" s="1">
        <v>100017546</v>
      </c>
      <c r="B414" s="1" t="str">
        <v>Košický</v>
      </c>
      <c r="C414" s="1" t="str">
        <v>Trebišov</v>
      </c>
      <c r="D414" s="1" t="str">
        <v>Spojená škola</v>
      </c>
      <c r="E414" s="1" t="str">
        <v>spojená škola</v>
      </c>
      <c r="F414" s="1" t="str">
        <v>Spojená škola</v>
      </c>
      <c r="G414" s="1">
        <v>7</v>
      </c>
      <c r="H414" s="1">
        <v>692</v>
      </c>
      <c r="I414" s="1">
        <v>56</v>
      </c>
      <c r="J414" s="33">
        <v>50</v>
      </c>
      <c r="K414" s="1">
        <v>0</v>
      </c>
      <c r="L414" s="1">
        <v>3</v>
      </c>
      <c r="M414" s="1" t="str">
        <v>Kollárova 17, 7801 Sečovce</v>
      </c>
      <c r="N414" s="1" t="str">
        <v>Košický samosprávny kraj</v>
      </c>
      <c r="O414" s="1" t="str">
        <v>samosprávny kraj</v>
      </c>
    </row>
    <row r="415" spans="1:15">
      <c r="A415" s="1">
        <v>100017547</v>
      </c>
      <c r="B415" s="1" t="str">
        <v>Košický</v>
      </c>
      <c r="C415" s="1" t="str">
        <v>Trebišov</v>
      </c>
      <c r="D415" s="1" t="str">
        <v>Cirkevná spojená škola</v>
      </c>
      <c r="E415" s="1" t="str">
        <v>spojená škola</v>
      </c>
      <c r="F415" s="1" t="str">
        <v>Spojená škola</v>
      </c>
      <c r="G415" s="1">
        <v>2</v>
      </c>
      <c r="H415" s="1">
        <v>158</v>
      </c>
      <c r="I415" s="1">
        <v>18</v>
      </c>
      <c r="J415" s="33">
        <v>11</v>
      </c>
      <c r="K415" s="1">
        <v>0</v>
      </c>
      <c r="L415" s="1">
        <v>1</v>
      </c>
      <c r="M415" s="1" t="str">
        <v>Kollárova 17, 7801 Sečovce</v>
      </c>
      <c r="N415" s="1" t="str">
        <v>Gréckokatolícka eparchia Košice</v>
      </c>
      <c r="O415" s="1" t="str">
        <v>cirkev, náboženská spoločnosť</v>
      </c>
    </row>
    <row r="416" spans="1:15">
      <c r="A416" s="1">
        <v>100017918</v>
      </c>
      <c r="B416" s="1" t="str">
        <v>Košický</v>
      </c>
      <c r="C416" s="1" t="str">
        <v>Košice I</v>
      </c>
      <c r="D416" s="1" t="str">
        <v>Súkromná základná škola pre žiakov s autizmom</v>
      </c>
      <c r="E416" s="1" t="str">
        <v>škola pre deti a žiakov so špeciálnymi výchovno-vzdelávacími potrebami</v>
      </c>
      <c r="F416" s="1" t="str">
        <v>ŠZŠ pre žiakov s autizmom</v>
      </c>
      <c r="G416" s="1">
        <v>1</v>
      </c>
      <c r="H416" s="1">
        <v>95</v>
      </c>
      <c r="I416" s="1">
        <v>34</v>
      </c>
      <c r="J416" s="33">
        <v>12</v>
      </c>
      <c r="K416" s="1">
        <v>0</v>
      </c>
      <c r="L416" s="1">
        <v>1</v>
      </c>
      <c r="M416" s="1" t="str">
        <v>Juhoslovanská 2, 4013 Košice-Sídlisko Ťahanovce</v>
      </c>
      <c r="N416" s="1" t="str">
        <v>World Communication Center s.r.o.</v>
      </c>
      <c r="O416" s="1" t="str">
        <v>súkromník</v>
      </c>
    </row>
    <row r="417" spans="1:15">
      <c r="A417" s="1">
        <v>100018039</v>
      </c>
      <c r="B417" s="1" t="str">
        <v>Košický</v>
      </c>
      <c r="C417" s="1" t="str">
        <v>Košice III</v>
      </c>
      <c r="D417" s="1" t="str">
        <v>Súkromná základná škola pre žiakov s autizmom HRDLIČKA</v>
      </c>
      <c r="E417" s="1" t="str">
        <v>škola pre deti a žiakov so špeciálnymi výchovno-vzdelávacími potrebami</v>
      </c>
      <c r="F417" s="1" t="str">
        <v>ŠZŠ pre žiakov s autizmom</v>
      </c>
      <c r="G417" s="1">
        <v>1</v>
      </c>
      <c r="H417" s="1">
        <v>17</v>
      </c>
      <c r="I417" s="1">
        <v>5</v>
      </c>
      <c r="J417" s="33">
        <v>7</v>
      </c>
      <c r="K417" s="1">
        <v>0</v>
      </c>
      <c r="L417" s="1">
        <v>1</v>
      </c>
      <c r="M417" s="1" t="str">
        <v>Exnárova 10, 4022 Košice-Dargovských hrdinov</v>
      </c>
      <c r="N417" s="1" t="str">
        <v>HRDLIČKA, občianske združenie</v>
      </c>
      <c r="O417" s="1" t="str">
        <v>súkromník</v>
      </c>
    </row>
    <row r="418" spans="1:15">
      <c r="A418" s="1">
        <v>100018075</v>
      </c>
      <c r="B418" s="1" t="str">
        <v>Košický</v>
      </c>
      <c r="C418" s="1" t="str">
        <v>Košice - okolie</v>
      </c>
      <c r="D418" s="1" t="str">
        <v>Základná škola s materskou školou</v>
      </c>
      <c r="E418" s="1" t="str">
        <v>základná škola</v>
      </c>
      <c r="F418" s="1" t="str">
        <v>Základná škola</v>
      </c>
      <c r="G418" s="1">
        <v>2</v>
      </c>
      <c r="H418" s="1">
        <v>460</v>
      </c>
      <c r="I418" s="1">
        <v>46</v>
      </c>
      <c r="J418" s="33">
        <v>25</v>
      </c>
      <c r="K418" s="1">
        <v>0</v>
      </c>
      <c r="L418" s="1">
        <v>2</v>
      </c>
      <c r="M418" s="1" t="str">
        <v>Bidovce 209, 4445 Bidovce</v>
      </c>
      <c r="N418" s="1" t="str">
        <v>Obec Bidovce</v>
      </c>
      <c r="O418" s="1" t="str">
        <v>obec, mesto</v>
      </c>
    </row>
    <row r="419" spans="1:15">
      <c r="A419" s="1">
        <v>100018308</v>
      </c>
      <c r="B419" s="1" t="str">
        <v>Košický</v>
      </c>
      <c r="C419" s="1" t="str">
        <v>Rožňava</v>
      </c>
      <c r="D419" s="1" t="str">
        <v>Evanjelická cirkevná základná škola</v>
      </c>
      <c r="E419" s="1" t="str">
        <v>základná škola</v>
      </c>
      <c r="F419" s="1" t="str">
        <v>Základná škola</v>
      </c>
      <c r="G419" s="1">
        <v>1</v>
      </c>
      <c r="H419" s="1">
        <v>32</v>
      </c>
      <c r="I419" s="1">
        <v>2</v>
      </c>
      <c r="J419" s="33">
        <v>3</v>
      </c>
      <c r="K419" s="1">
        <v>0</v>
      </c>
      <c r="L419" s="1">
        <v>1</v>
      </c>
      <c r="M419" s="1" t="str">
        <v>Zeleného stromu 14, 4801 Rožňava</v>
      </c>
      <c r="N419" s="1" t="str">
        <v>Cirkevný zbor Evanjelickej cirkvi a. v. na Slovensku Rožňava</v>
      </c>
      <c r="O419" s="1" t="str">
        <v>cirkev, náboženská spoločnosť</v>
      </c>
    </row>
    <row r="420" spans="1:15">
      <c r="A420" s="1">
        <v>100018365</v>
      </c>
      <c r="B420" s="1" t="str">
        <v>Košický</v>
      </c>
      <c r="C420" s="1" t="str">
        <v>Košice I</v>
      </c>
      <c r="D420" s="1" t="str">
        <v>Spojená škola</v>
      </c>
      <c r="E420" s="1" t="str">
        <v>spojená škola</v>
      </c>
      <c r="F420" s="1" t="str">
        <v>Spojená škola</v>
      </c>
      <c r="G420" s="1">
        <v>3</v>
      </c>
      <c r="H420" s="1">
        <v>124</v>
      </c>
      <c r="I420" s="1">
        <v>23</v>
      </c>
      <c r="J420" s="33">
        <v>30</v>
      </c>
      <c r="K420" s="1">
        <v>0</v>
      </c>
      <c r="L420" s="1">
        <v>1</v>
      </c>
      <c r="M420" s="1" t="str">
        <v>Odborárska 2, 4001 Košice-Sever</v>
      </c>
      <c r="N420" s="1" t="str">
        <v>Regionálny úrad školskej správy v Košiciach</v>
      </c>
      <c r="O420" s="1" t="str">
        <v>regionálny úrad školskej správy</v>
      </c>
    </row>
    <row r="421" spans="1:15">
      <c r="A421" s="1">
        <v>100018370</v>
      </c>
      <c r="B421" s="1" t="str">
        <v>Košický</v>
      </c>
      <c r="C421" s="1" t="str">
        <v>Košice - okolie</v>
      </c>
      <c r="D421" s="1" t="str">
        <v>Základná škola s materskou školou</v>
      </c>
      <c r="E421" s="1" t="str">
        <v>základná škola</v>
      </c>
      <c r="F421" s="1" t="str">
        <v>ZŠ I. stupeň</v>
      </c>
      <c r="G421" s="1">
        <v>1</v>
      </c>
      <c r="H421" s="1">
        <v>33</v>
      </c>
      <c r="I421" s="1">
        <v>7</v>
      </c>
      <c r="J421" s="33">
        <v>4</v>
      </c>
      <c r="K421" s="1">
        <v>0</v>
      </c>
      <c r="L421" s="1">
        <v>1</v>
      </c>
      <c r="M421" s="1" t="str">
        <v>Košická Polianka 148, 4441 Košická Polianka</v>
      </c>
      <c r="N421" s="1" t="str">
        <v>Obec Košická Polianka</v>
      </c>
      <c r="O421" s="1" t="str">
        <v>obec, mesto</v>
      </c>
    </row>
    <row r="422" spans="1:15">
      <c r="A422" s="1">
        <v>100018377</v>
      </c>
      <c r="B422" s="1" t="str">
        <v>Košický</v>
      </c>
      <c r="C422" s="1" t="str">
        <v>Košice - okolie</v>
      </c>
      <c r="D422" s="1" t="str">
        <v>Základná škola s vyučovacím jazykom maďarským - Alapiskola</v>
      </c>
      <c r="E422" s="1" t="str">
        <v>základná škola</v>
      </c>
      <c r="F422" s="1" t="str">
        <v>Základná škola</v>
      </c>
      <c r="G422" s="1">
        <v>1</v>
      </c>
      <c r="H422" s="1">
        <v>529</v>
      </c>
      <c r="I422" s="1">
        <v>41</v>
      </c>
      <c r="J422" s="33">
        <v>33</v>
      </c>
      <c r="K422" s="1">
        <v>0</v>
      </c>
      <c r="L422" s="1">
        <v>2</v>
      </c>
      <c r="M422" s="1" t="str">
        <v>Československej armády 15, 4501 Moldava nad Bodvou</v>
      </c>
      <c r="N422" s="1" t="str">
        <v>Mesto Moldava nad Bodvou</v>
      </c>
      <c r="O422" s="1" t="str">
        <v>obec, mesto</v>
      </c>
    </row>
    <row r="423" spans="1:15">
      <c r="A423" s="1">
        <v>100018381</v>
      </c>
      <c r="B423" s="1" t="str">
        <v>Košický</v>
      </c>
      <c r="C423" s="1" t="str">
        <v>Košice - okolie</v>
      </c>
      <c r="D423" s="1" t="str">
        <v>Základná škola s materskou školou</v>
      </c>
      <c r="E423" s="1" t="str">
        <v>základná škola</v>
      </c>
      <c r="F423" s="1" t="str">
        <v>Základná škola</v>
      </c>
      <c r="G423" s="1">
        <v>1</v>
      </c>
      <c r="H423" s="1">
        <v>442</v>
      </c>
      <c r="I423" s="1">
        <v>38</v>
      </c>
      <c r="J423" s="33">
        <v>21</v>
      </c>
      <c r="K423" s="1">
        <v>0</v>
      </c>
      <c r="L423" s="1">
        <v>2</v>
      </c>
      <c r="M423" s="1" t="str">
        <v>SNP 121, 4442 Rozhanovce</v>
      </c>
      <c r="N423" s="1" t="str">
        <v>Obec Rozhanovce</v>
      </c>
      <c r="O423" s="1" t="str">
        <v>obec, mesto</v>
      </c>
    </row>
    <row r="424" spans="1:15">
      <c r="A424" s="1">
        <v>100018572</v>
      </c>
      <c r="B424" s="1" t="str">
        <v>Košický</v>
      </c>
      <c r="C424" s="1" t="str">
        <v>Košice I</v>
      </c>
      <c r="D424" s="1" t="str">
        <v>Základná škola s materskou školou</v>
      </c>
      <c r="E424" s="1" t="str">
        <v>základná škola</v>
      </c>
      <c r="F424" s="1" t="str">
        <v>Základná škola</v>
      </c>
      <c r="G424" s="1">
        <v>1</v>
      </c>
      <c r="H424" s="1">
        <v>463</v>
      </c>
      <c r="I424" s="1">
        <v>35</v>
      </c>
      <c r="J424" s="33">
        <v>21</v>
      </c>
      <c r="K424" s="1">
        <v>0</v>
      </c>
      <c r="L424" s="1">
        <v>2</v>
      </c>
      <c r="M424" s="1" t="str">
        <v>Masarykova 19 / A, 4001 Košice-Staré Mesto</v>
      </c>
      <c r="N424" s="1" t="str">
        <v>Mesto Košice</v>
      </c>
      <c r="O424" s="1" t="str">
        <v>obec, mesto</v>
      </c>
    </row>
    <row r="425" spans="1:15">
      <c r="A425" s="1">
        <v>100018573</v>
      </c>
      <c r="B425" s="1" t="str">
        <v>Košický</v>
      </c>
      <c r="C425" s="1" t="str">
        <v>Trebišov</v>
      </c>
      <c r="D425" s="1" t="str">
        <v>Cirkevná základná škola s materskou školou sv. Juraja</v>
      </c>
      <c r="E425" s="1" t="str">
        <v>základná škola</v>
      </c>
      <c r="F425" s="1" t="str">
        <v>Základná škola</v>
      </c>
      <c r="G425" s="1">
        <v>1</v>
      </c>
      <c r="H425" s="1">
        <v>310</v>
      </c>
      <c r="I425" s="1">
        <v>28</v>
      </c>
      <c r="J425" s="33">
        <v>21</v>
      </c>
      <c r="K425" s="1">
        <v>0</v>
      </c>
      <c r="L425" s="1">
        <v>2</v>
      </c>
      <c r="M425" s="1" t="str">
        <v>Gorkého 55, 7501 Trebišov</v>
      </c>
      <c r="N425" s="1" t="str">
        <v>Gréckokatolícka eparchia Košice</v>
      </c>
      <c r="O425" s="1" t="str">
        <v>cirkev, náboženská spoločnosť</v>
      </c>
    </row>
    <row r="426" spans="1:15">
      <c r="A426" s="1">
        <v>100018624</v>
      </c>
      <c r="B426" s="1" t="str">
        <v>Košický</v>
      </c>
      <c r="C426" s="1" t="str">
        <v>Košice II</v>
      </c>
      <c r="D426" s="1" t="str">
        <v>Súkromná základná škola</v>
      </c>
      <c r="E426" s="1" t="str">
        <v>základná škola</v>
      </c>
      <c r="F426" s="1" t="str">
        <v>Základná škola</v>
      </c>
      <c r="G426" s="1">
        <v>1</v>
      </c>
      <c r="H426" s="1">
        <v>156</v>
      </c>
      <c r="I426" s="1">
        <v>24</v>
      </c>
      <c r="J426" s="33">
        <v>35</v>
      </c>
      <c r="K426" s="1">
        <v>0</v>
      </c>
      <c r="L426" s="1">
        <v>1</v>
      </c>
      <c r="M426" s="1" t="str">
        <v>Petzvalova 4, 4011 Košice-Západ</v>
      </c>
      <c r="N426" s="1" t="str">
        <v>OZ Škola po novom</v>
      </c>
      <c r="O426" s="1" t="str">
        <v>súkromník</v>
      </c>
    </row>
    <row r="427" spans="1:15">
      <c r="A427" s="1">
        <v>100018796</v>
      </c>
      <c r="B427" s="1" t="str">
        <v>Košický</v>
      </c>
      <c r="C427" s="1" t="str">
        <v>Gelnica</v>
      </c>
      <c r="D427" s="1" t="str">
        <v>Základná škola</v>
      </c>
      <c r="E427" s="1" t="str">
        <v>základná škola</v>
      </c>
      <c r="F427" s="1" t="str">
        <v>ZŠ I. stupeň</v>
      </c>
      <c r="G427" s="1">
        <v>1</v>
      </c>
      <c r="H427" s="1">
        <v>324</v>
      </c>
      <c r="I427" s="1">
        <v>25</v>
      </c>
      <c r="J427" s="33">
        <v>8</v>
      </c>
      <c r="K427" s="1">
        <v>0</v>
      </c>
      <c r="L427" s="1">
        <v>2</v>
      </c>
      <c r="M427" s="1" t="str">
        <v>Richnava 189, 5351 Richnava</v>
      </c>
      <c r="N427" s="1" t="str">
        <v>Regionálny úrad školskej správy v Košiciach</v>
      </c>
      <c r="O427" s="1" t="str">
        <v>regionálny úrad školskej správy</v>
      </c>
    </row>
    <row r="428" spans="1:15">
      <c r="A428" s="1">
        <v>100018831</v>
      </c>
      <c r="B428" s="1" t="str">
        <v>Košický</v>
      </c>
      <c r="C428" s="1" t="str">
        <v>Trebišov</v>
      </c>
      <c r="D428" s="1" t="str">
        <v>Spojená škola</v>
      </c>
      <c r="E428" s="1" t="str">
        <v>spojená škola</v>
      </c>
      <c r="F428" s="1" t="str">
        <v>Spojená škola</v>
      </c>
      <c r="G428" s="1">
        <v>3</v>
      </c>
      <c r="H428" s="1">
        <v>195</v>
      </c>
      <c r="I428" s="1">
        <v>32</v>
      </c>
      <c r="J428" s="33">
        <v>16</v>
      </c>
      <c r="K428" s="1">
        <v>0</v>
      </c>
      <c r="L428" s="1">
        <v>1</v>
      </c>
      <c r="M428" s="1" t="str">
        <v>F. Rákocziho 432 / 28, 7701 Kráľovský Chlmec</v>
      </c>
      <c r="N428" s="1" t="str">
        <v>Regionálny úrad školskej správy v Košiciach</v>
      </c>
      <c r="O428" s="1" t="str">
        <v>regionálny úrad školskej správy</v>
      </c>
    </row>
    <row r="429" spans="1:15">
      <c r="A429" s="1">
        <v>100018835</v>
      </c>
      <c r="B429" s="1" t="str">
        <v>Košický</v>
      </c>
      <c r="C429" s="1" t="str">
        <v>Michalovce</v>
      </c>
      <c r="D429" s="1" t="str">
        <v>Základná škola</v>
      </c>
      <c r="E429" s="1" t="str">
        <v>základná škola</v>
      </c>
      <c r="F429" s="1" t="str">
        <v>ZŠ I. stupeň</v>
      </c>
      <c r="G429" s="1">
        <v>1</v>
      </c>
      <c r="H429" s="1">
        <v>20</v>
      </c>
      <c r="I429" s="1">
        <v>3</v>
      </c>
      <c r="J429" s="33">
        <v>4</v>
      </c>
      <c r="K429" s="1">
        <v>0</v>
      </c>
      <c r="L429" s="1">
        <v>1</v>
      </c>
      <c r="M429" s="1" t="str">
        <v>Hatalov 183, 7216 Hatalov</v>
      </c>
      <c r="N429" s="1" t="str">
        <v>Obec Hatalov</v>
      </c>
      <c r="O429" s="1" t="str">
        <v>obec, mesto</v>
      </c>
    </row>
    <row r="430" spans="1:15">
      <c r="A430" s="1">
        <v>100018915</v>
      </c>
      <c r="B430" s="1" t="str">
        <v>Košický</v>
      </c>
      <c r="C430" s="1" t="str">
        <v>Košice - okolie</v>
      </c>
      <c r="D430" s="1" t="str">
        <v>Základná škola s materskou školou</v>
      </c>
      <c r="E430" s="1" t="str">
        <v>základná škola</v>
      </c>
      <c r="F430" s="1" t="str">
        <v>Základná škola</v>
      </c>
      <c r="G430" s="1">
        <v>1</v>
      </c>
      <c r="H430" s="1">
        <v>172</v>
      </c>
      <c r="I430" s="1">
        <v>27</v>
      </c>
      <c r="J430" s="33">
        <v>16</v>
      </c>
      <c r="K430" s="1">
        <v>0</v>
      </c>
      <c r="L430" s="1">
        <v>1</v>
      </c>
      <c r="M430" s="1" t="str">
        <v>Školská 301 / 16, 4402 Turňa nad Bodvou</v>
      </c>
      <c r="N430" s="1" t="str">
        <v>Obec Turňa nad Bodvou</v>
      </c>
      <c r="O430" s="1" t="str">
        <v>obec, mesto</v>
      </c>
    </row>
    <row r="431" spans="1:15">
      <c r="A431" s="1">
        <v>100018961</v>
      </c>
      <c r="B431" s="1" t="str">
        <v>Košický</v>
      </c>
      <c r="C431" s="1" t="str">
        <v>Košice III</v>
      </c>
      <c r="D431" s="1" t="str">
        <v>Súkromná základná škola International School</v>
      </c>
      <c r="E431" s="1" t="str">
        <v>základná škola</v>
      </c>
      <c r="F431" s="1" t="str">
        <v>Základná škola</v>
      </c>
      <c r="G431" s="1">
        <v>1</v>
      </c>
      <c r="H431" s="1">
        <v>68</v>
      </c>
      <c r="I431" s="1">
        <v>7</v>
      </c>
      <c r="J431" s="33">
        <v>11</v>
      </c>
      <c r="K431" s="1">
        <v>0</v>
      </c>
      <c r="L431" s="1">
        <v>1</v>
      </c>
      <c r="M431" s="1" t="str">
        <v>Poľná 1, 4001 Košice-Košická Nová Ves</v>
      </c>
      <c r="N431" s="1" t="str">
        <v>Európska vzdelávacia agentúra ELBA, n.o. /European Educational Agency ELBA, n.o./</v>
      </c>
      <c r="O431" s="1" t="str">
        <v>súkromník</v>
      </c>
    </row>
    <row r="432" spans="1:15">
      <c r="A432" s="1">
        <v>100018962</v>
      </c>
      <c r="B432" s="1" t="str">
        <v>Košický</v>
      </c>
      <c r="C432" s="1" t="str">
        <v>Michalovce</v>
      </c>
      <c r="D432" s="1" t="str">
        <v>Súkromná spojená škola</v>
      </c>
      <c r="E432" s="1" t="str">
        <v>spojená škola</v>
      </c>
      <c r="F432" s="1" t="str">
        <v>Spojená škola</v>
      </c>
      <c r="G432" s="1">
        <v>3</v>
      </c>
      <c r="H432" s="1">
        <v>48</v>
      </c>
      <c r="I432" s="1">
        <v>23</v>
      </c>
      <c r="J432" s="33">
        <v>9</v>
      </c>
      <c r="K432" s="1">
        <v>1</v>
      </c>
      <c r="L432" s="1">
        <v>1</v>
      </c>
      <c r="M432" s="1" t="str">
        <v>Klokočov 90, 7236 Klokočov</v>
      </c>
      <c r="N432" s="1" t="str">
        <v>Ing. Veronika Ondová</v>
      </c>
      <c r="O432" s="1" t="str">
        <v>súkromník</v>
      </c>
    </row>
    <row r="433" spans="1:15">
      <c r="A433" s="1">
        <v>100019051</v>
      </c>
      <c r="B433" s="1" t="str">
        <v>Košický</v>
      </c>
      <c r="C433" s="1" t="str">
        <v>Michalovce</v>
      </c>
      <c r="D433" s="1" t="str">
        <v>Základná škola s materskou školou</v>
      </c>
      <c r="E433" s="1" t="str">
        <v>základná škola</v>
      </c>
      <c r="F433" s="1" t="str">
        <v>Základná škola</v>
      </c>
      <c r="G433" s="1">
        <v>1</v>
      </c>
      <c r="H433" s="1">
        <v>388</v>
      </c>
      <c r="I433" s="1">
        <v>33</v>
      </c>
      <c r="J433" s="33">
        <v>23</v>
      </c>
      <c r="K433" s="1">
        <v>3</v>
      </c>
      <c r="L433" s="1">
        <v>2</v>
      </c>
      <c r="M433" s="1" t="str">
        <v>Hlavná 175, 7206 Malčice</v>
      </c>
      <c r="N433" s="1" t="str">
        <v>Obec Malčice</v>
      </c>
      <c r="O433" s="1" t="str">
        <v>obec, mesto</v>
      </c>
    </row>
    <row r="434" spans="1:15">
      <c r="A434" s="1">
        <v>100019177</v>
      </c>
      <c r="B434" s="1" t="str">
        <v>Košický</v>
      </c>
      <c r="C434" s="1" t="str">
        <v>Rožňava</v>
      </c>
      <c r="D434" s="1" t="str">
        <v>Katolícka základná škola  s materskou školou sv. Jána Nepomuckého</v>
      </c>
      <c r="E434" s="1" t="str">
        <v>základná škola</v>
      </c>
      <c r="F434" s="1" t="str">
        <v>Základná škola</v>
      </c>
      <c r="G434" s="1">
        <v>1</v>
      </c>
      <c r="H434" s="1">
        <v>120</v>
      </c>
      <c r="I434" s="1">
        <v>21</v>
      </c>
      <c r="J434" s="33">
        <v>19</v>
      </c>
      <c r="K434" s="1">
        <v>0</v>
      </c>
      <c r="L434" s="1">
        <v>1</v>
      </c>
      <c r="M434" s="1" t="str">
        <v>Kósu  Schoppera 22, 4801 Rožňava</v>
      </c>
      <c r="N434" s="1" t="str">
        <v>Rímskokatolícka cirkev Biskupstvo Rožňava</v>
      </c>
      <c r="O434" s="1" t="str">
        <v>cirkev, náboženská spoločnosť</v>
      </c>
    </row>
    <row r="435" spans="1:15">
      <c r="A435" s="1">
        <v>100019199</v>
      </c>
      <c r="B435" s="1" t="str">
        <v>Košický</v>
      </c>
      <c r="C435" s="1" t="str">
        <v>Košice - okolie</v>
      </c>
      <c r="D435" s="1" t="str">
        <v>Súkromná základná škola slobodného demokratického vzdelávania</v>
      </c>
      <c r="E435" s="1" t="str">
        <v>základná škola</v>
      </c>
      <c r="F435" s="1" t="str">
        <v>Základná škola</v>
      </c>
      <c r="G435" s="1">
        <v>1</v>
      </c>
      <c r="H435" s="1">
        <v>776</v>
      </c>
      <c r="I435" s="1">
        <v>12</v>
      </c>
      <c r="J435" s="33">
        <v>7</v>
      </c>
      <c r="K435" s="1">
        <v>1</v>
      </c>
      <c r="L435" s="1">
        <v>3</v>
      </c>
      <c r="M435" s="1" t="str">
        <v>Jarmočná 96, 4411 Ždaňa</v>
      </c>
      <c r="N435" s="1" t="str">
        <v>Ťahanovská záhrada</v>
      </c>
      <c r="O435" s="1" t="str">
        <v>súkromník</v>
      </c>
    </row>
    <row r="436" spans="1:15">
      <c r="A436" s="1">
        <v>100019236</v>
      </c>
      <c r="B436" s="1" t="str">
        <v>Košický</v>
      </c>
      <c r="C436" s="1" t="str">
        <v>Košice II</v>
      </c>
      <c r="D436" s="1" t="str">
        <v>Súkromná základná škola Splash International</v>
      </c>
      <c r="E436" s="1" t="str">
        <v>základná škola</v>
      </c>
      <c r="F436" s="1" t="str">
        <v>ZŠ I. stupeň</v>
      </c>
      <c r="G436" s="1">
        <v>1</v>
      </c>
      <c r="H436" s="1">
        <v>18</v>
      </c>
      <c r="I436" s="1">
        <v>3</v>
      </c>
      <c r="J436" s="33">
        <v>4</v>
      </c>
      <c r="K436" s="1">
        <v>0</v>
      </c>
      <c r="L436" s="1">
        <v>1</v>
      </c>
      <c r="M436" s="1" t="str">
        <v>Drábova 3, 4023 Košice-Sídlisko KVP</v>
      </c>
      <c r="N436" s="1" t="str">
        <v>Občianske združenie  "SPLASH INTERNATIONAL"</v>
      </c>
      <c r="O436" s="1" t="str">
        <v>súkromník</v>
      </c>
    </row>
    <row r="437" spans="1:15">
      <c r="A437" s="1">
        <v>100019342</v>
      </c>
      <c r="B437" s="1" t="str">
        <v>Košický</v>
      </c>
      <c r="C437" s="1" t="str">
        <v>Rožňava</v>
      </c>
      <c r="D437" s="1" t="str">
        <v>Stredná odborná škola techniky a služieb</v>
      </c>
      <c r="E437" s="1" t="str">
        <v>stredná odborná škola</v>
      </c>
      <c r="F437" s="1" t="str">
        <v>Stredná odborná škola</v>
      </c>
      <c r="G437" s="1">
        <v>1</v>
      </c>
      <c r="H437" s="1">
        <v>163</v>
      </c>
      <c r="I437" s="1">
        <v>18</v>
      </c>
      <c r="J437" s="33">
        <v>24</v>
      </c>
      <c r="K437" s="1">
        <v>0</v>
      </c>
      <c r="L437" s="1">
        <v>1</v>
      </c>
      <c r="M437" s="1" t="str">
        <v>SNP 607, 4925 Dobšiná</v>
      </c>
      <c r="N437" s="1" t="str">
        <v>Košický samosprávny kraj</v>
      </c>
      <c r="O437" s="1" t="str">
        <v>samosprávny kraj</v>
      </c>
    </row>
    <row r="438" spans="1:15">
      <c r="A438" s="1">
        <v>100019970</v>
      </c>
      <c r="B438" s="1" t="str">
        <v>Košický</v>
      </c>
      <c r="C438" s="1" t="str">
        <v>Košice IV</v>
      </c>
      <c r="D438" s="1" t="str">
        <v>Spojená škola</v>
      </c>
      <c r="E438" s="1" t="str">
        <v>spojená škola</v>
      </c>
      <c r="F438" s="1" t="str">
        <v>Spojená škola</v>
      </c>
      <c r="G438" s="1">
        <v>3</v>
      </c>
      <c r="H438" s="1">
        <v>70</v>
      </c>
      <c r="I438" s="1">
        <v>21</v>
      </c>
      <c r="J438" s="33">
        <v>15</v>
      </c>
      <c r="K438" s="1">
        <v>1</v>
      </c>
      <c r="L438" s="1">
        <v>1</v>
      </c>
      <c r="M438" s="1" t="str">
        <v>Rovníková 11, 4012 Košice-Nad jazerom</v>
      </c>
      <c r="N438" s="1" t="str">
        <v>Regionálny úrad školskej správy v Košiciach</v>
      </c>
      <c r="O438" s="1" t="str">
        <v>regionálny úrad školskej správy</v>
      </c>
    </row>
    <row r="439" spans="1:15">
      <c r="A439" s="1">
        <v>100019985</v>
      </c>
      <c r="B439" s="1" t="str">
        <v>Košický</v>
      </c>
      <c r="C439" s="1" t="str">
        <v>Rožňava</v>
      </c>
      <c r="D439" s="1" t="str">
        <v>Spojená škola</v>
      </c>
      <c r="E439" s="1" t="str">
        <v>spojená škola</v>
      </c>
      <c r="F439" s="1" t="str">
        <v>Spojená škola</v>
      </c>
      <c r="G439" s="1">
        <v>2</v>
      </c>
      <c r="H439" s="1">
        <v>188</v>
      </c>
      <c r="I439" s="1">
        <v>26</v>
      </c>
      <c r="J439" s="33">
        <v>13</v>
      </c>
      <c r="K439" s="1">
        <v>0</v>
      </c>
      <c r="L439" s="1">
        <v>1</v>
      </c>
      <c r="M439" s="1" t="str">
        <v>Ulica kozmonautov 1791 / 2, 4801 Rožňava</v>
      </c>
      <c r="N439" s="1" t="str">
        <v>Reformovaná kresťanská cirkev na Slovensku, Cirkevný zbor Rožňava</v>
      </c>
      <c r="O439" s="1" t="str">
        <v>cirkev, náboženská spoločnosť</v>
      </c>
    </row>
    <row r="440" spans="1:15">
      <c r="A440" s="1">
        <v>100019994</v>
      </c>
      <c r="B440" s="1" t="str">
        <v>Košický</v>
      </c>
      <c r="C440" s="1" t="str">
        <v>Košice I</v>
      </c>
      <c r="D440" s="1" t="str">
        <v>Súkromná základná škola FUTURUM</v>
      </c>
      <c r="E440" s="1" t="str">
        <v>základná škola</v>
      </c>
      <c r="F440" s="1" t="str">
        <v>Základná škola</v>
      </c>
      <c r="G440" s="1">
        <v>1</v>
      </c>
      <c r="H440" s="1">
        <v>9</v>
      </c>
      <c r="I440" s="1">
        <v>2</v>
      </c>
      <c r="J440" s="33">
        <v>2</v>
      </c>
      <c r="K440" s="1">
        <v>0</v>
      </c>
      <c r="L440" s="1">
        <v>1</v>
      </c>
      <c r="M440" s="1" t="str">
        <v>Moyzesova 5, 4001 Košice-Staré Mesto</v>
      </c>
      <c r="N440" s="1" t="str">
        <v>Vedecko-náučné centrum FUTURUM, n.o.</v>
      </c>
      <c r="O440" s="1" t="str">
        <v>súkromník</v>
      </c>
    </row>
  </sheetData>
  <sheetProtection algorithmName="SHA-512" hashValue="pc2VU0SQL1Gqcu6PQoBCz3nr7FH6QDZJy0sE3HagYNm0LW0iK+mZLFP5XOWOy0tSubxRSrvBCO/AkNcZ8VQwQQ==" saltValue="P4Vhd+CiideYS4XibiAfGg==" spinCount="100000" sheet="1" sort="0" autoFilter="0"/>
  <autoFilter ref="A4:O2924" xr:uid="{8223698D-9ACA-487D-8F5E-71B92FDDC4F0}"/>
  <conditionalFormatting sqref="G1:L1048576">
    <cfRule type="cellIs" dxfId="13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7B1A-7A1C-42D2-A60C-EAFC6803261A}">
  <sheetPr>
    <tabColor theme="0" tint="-0.249977111117893"/>
    <pageSetUpPr fitToPage="1"/>
  </sheetPr>
  <dimension ref="A1:O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/>
    <row r="3" spans="1:15">
      <c r="A3" s="2" t="str">
        <f>"Počet kmeňových škôl: " &amp;TEXT(COUNTA(A5:A10000),"# ###")</f>
        <v>Počet kmeňových škôl: 2 920</v>
      </c>
      <c r="G3" s="7" t="s">
        <v>6114</v>
      </c>
      <c r="H3" s="6">
        <f>SUM(H5:H10000)</f>
        <v>750282</v>
      </c>
      <c r="I3" s="6">
        <f>SUM(I5:I10000)</f>
        <v>77623</v>
      </c>
      <c r="J3" s="107">
        <f>SUM(J5:J10000)</f>
        <v>60437</v>
      </c>
      <c r="K3" s="6">
        <f>SUM(K5:K10000)</f>
        <v>594</v>
      </c>
      <c r="L3" s="6">
        <f>SUM(L5:L10000)</f>
        <v>4204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>
        <v>1</v>
      </c>
      <c r="H5" s="1">
        <v>84</v>
      </c>
      <c r="I5" s="1">
        <v>34</v>
      </c>
      <c r="J5" s="33">
        <v>25</v>
      </c>
      <c r="K5" s="1">
        <v>0</v>
      </c>
      <c r="L5" s="1">
        <v>1</v>
      </c>
      <c r="M5" s="1" t="s">
        <v>4</v>
      </c>
      <c r="N5" s="1" t="s">
        <v>7</v>
      </c>
      <c r="O5" s="1" t="s">
        <v>8</v>
      </c>
    </row>
    <row r="6" spans="1:15">
      <c r="A6" s="1">
        <v>100000024</v>
      </c>
      <c r="B6" s="1" t="s">
        <v>6</v>
      </c>
      <c r="C6" s="1" t="s">
        <v>5</v>
      </c>
      <c r="D6" s="1" t="s">
        <v>17</v>
      </c>
      <c r="E6" s="1" t="s">
        <v>11</v>
      </c>
      <c r="F6" s="1" t="s">
        <v>18</v>
      </c>
      <c r="G6" s="1">
        <v>2</v>
      </c>
      <c r="H6" s="1">
        <v>460</v>
      </c>
      <c r="I6" s="1">
        <v>42</v>
      </c>
      <c r="J6" s="33">
        <v>35</v>
      </c>
      <c r="K6" s="1">
        <v>0</v>
      </c>
      <c r="L6" s="1">
        <v>2</v>
      </c>
      <c r="M6" s="1" t="s">
        <v>13</v>
      </c>
      <c r="N6" s="1" t="s">
        <v>14</v>
      </c>
      <c r="O6" s="1" t="s">
        <v>15</v>
      </c>
    </row>
    <row r="7" spans="1:15">
      <c r="A7" s="1">
        <v>100000027</v>
      </c>
      <c r="B7" s="1" t="s">
        <v>6</v>
      </c>
      <c r="C7" s="1" t="s">
        <v>5</v>
      </c>
      <c r="D7" s="1" t="s">
        <v>19</v>
      </c>
      <c r="E7" s="1" t="s">
        <v>20</v>
      </c>
      <c r="F7" s="1" t="s">
        <v>21</v>
      </c>
      <c r="G7" s="1">
        <v>1</v>
      </c>
      <c r="H7" s="1">
        <v>290</v>
      </c>
      <c r="I7" s="1">
        <v>27</v>
      </c>
      <c r="J7" s="33">
        <v>34</v>
      </c>
      <c r="K7" s="1">
        <v>0</v>
      </c>
      <c r="L7" s="1">
        <v>1</v>
      </c>
      <c r="M7" s="1" t="s">
        <v>22</v>
      </c>
      <c r="N7" s="1" t="s">
        <v>14</v>
      </c>
      <c r="O7" s="1" t="s">
        <v>15</v>
      </c>
    </row>
    <row r="8" spans="1:15">
      <c r="A8" s="1">
        <v>100000035</v>
      </c>
      <c r="B8" s="1" t="s">
        <v>6</v>
      </c>
      <c r="C8" s="1" t="s">
        <v>5</v>
      </c>
      <c r="D8" s="1" t="s">
        <v>23</v>
      </c>
      <c r="E8" s="1" t="s">
        <v>24</v>
      </c>
      <c r="F8" s="1" t="s">
        <v>25</v>
      </c>
      <c r="G8" s="1">
        <v>1</v>
      </c>
      <c r="H8" s="1">
        <v>153</v>
      </c>
      <c r="I8" s="1">
        <v>25</v>
      </c>
      <c r="J8" s="33">
        <v>16</v>
      </c>
      <c r="K8" s="1">
        <v>0</v>
      </c>
      <c r="L8" s="1">
        <v>1</v>
      </c>
      <c r="M8" s="1" t="s">
        <v>26</v>
      </c>
      <c r="N8" s="1" t="s">
        <v>14</v>
      </c>
      <c r="O8" s="1" t="s">
        <v>15</v>
      </c>
    </row>
    <row r="9" spans="1:15">
      <c r="A9" s="1">
        <v>100000041</v>
      </c>
      <c r="B9" s="1" t="s">
        <v>6</v>
      </c>
      <c r="C9" s="1" t="s">
        <v>5</v>
      </c>
      <c r="D9" s="1" t="s">
        <v>18</v>
      </c>
      <c r="E9" s="1" t="s">
        <v>27</v>
      </c>
      <c r="F9" s="1" t="s">
        <v>18</v>
      </c>
      <c r="G9" s="1">
        <v>1</v>
      </c>
      <c r="H9" s="1">
        <v>718</v>
      </c>
      <c r="I9" s="1">
        <v>60</v>
      </c>
      <c r="J9" s="33">
        <v>43</v>
      </c>
      <c r="K9" s="1">
        <v>0</v>
      </c>
      <c r="L9" s="1">
        <v>3</v>
      </c>
      <c r="M9" s="1" t="s">
        <v>28</v>
      </c>
      <c r="N9" s="1" t="s">
        <v>14</v>
      </c>
      <c r="O9" s="1" t="s">
        <v>15</v>
      </c>
    </row>
    <row r="10" spans="1:15">
      <c r="A10" s="1">
        <v>100000045</v>
      </c>
      <c r="B10" s="1" t="s">
        <v>6</v>
      </c>
      <c r="C10" s="1" t="s">
        <v>5</v>
      </c>
      <c r="D10" s="1" t="s">
        <v>29</v>
      </c>
      <c r="E10" s="1" t="s">
        <v>11</v>
      </c>
      <c r="F10" s="1" t="s">
        <v>12</v>
      </c>
      <c r="G10" s="1">
        <v>1</v>
      </c>
      <c r="H10" s="1">
        <v>505</v>
      </c>
      <c r="I10" s="1">
        <v>50</v>
      </c>
      <c r="J10" s="33">
        <v>25</v>
      </c>
      <c r="K10" s="1">
        <v>0</v>
      </c>
      <c r="L10" s="1">
        <v>2</v>
      </c>
      <c r="M10" s="1" t="s">
        <v>30</v>
      </c>
      <c r="N10" s="1" t="s">
        <v>31</v>
      </c>
      <c r="O10" s="1" t="s">
        <v>32</v>
      </c>
    </row>
    <row r="11" spans="1:15">
      <c r="A11" s="1">
        <v>100000048</v>
      </c>
      <c r="B11" s="1" t="s">
        <v>6</v>
      </c>
      <c r="C11" s="1" t="s">
        <v>5</v>
      </c>
      <c r="D11" s="1" t="s">
        <v>12</v>
      </c>
      <c r="E11" s="1" t="s">
        <v>11</v>
      </c>
      <c r="F11" s="1" t="s">
        <v>12</v>
      </c>
      <c r="G11" s="1">
        <v>1</v>
      </c>
      <c r="H11" s="1">
        <v>399</v>
      </c>
      <c r="I11" s="1">
        <v>35</v>
      </c>
      <c r="J11" s="33">
        <v>21</v>
      </c>
      <c r="K11" s="1">
        <v>0</v>
      </c>
      <c r="L11" s="1">
        <v>2</v>
      </c>
      <c r="M11" s="1" t="s">
        <v>33</v>
      </c>
      <c r="N11" s="1" t="s">
        <v>31</v>
      </c>
      <c r="O11" s="1" t="s">
        <v>32</v>
      </c>
    </row>
    <row r="12" spans="1:15">
      <c r="A12" s="1">
        <v>100000055</v>
      </c>
      <c r="B12" s="1" t="s">
        <v>6</v>
      </c>
      <c r="C12" s="1" t="s">
        <v>5</v>
      </c>
      <c r="D12" s="1" t="s">
        <v>34</v>
      </c>
      <c r="E12" s="1" t="s">
        <v>11</v>
      </c>
      <c r="F12" s="1" t="s">
        <v>12</v>
      </c>
      <c r="G12" s="1">
        <v>1</v>
      </c>
      <c r="H12" s="1">
        <v>403</v>
      </c>
      <c r="I12" s="1">
        <v>45</v>
      </c>
      <c r="J12" s="33">
        <v>29</v>
      </c>
      <c r="K12" s="1">
        <v>0</v>
      </c>
      <c r="L12" s="1">
        <v>2</v>
      </c>
      <c r="M12" s="1" t="s">
        <v>35</v>
      </c>
      <c r="N12" s="1" t="s">
        <v>31</v>
      </c>
      <c r="O12" s="1" t="s">
        <v>32</v>
      </c>
    </row>
    <row r="13" spans="1:15">
      <c r="A13" s="1">
        <v>100000056</v>
      </c>
      <c r="B13" s="1" t="s">
        <v>6</v>
      </c>
      <c r="C13" s="1" t="s">
        <v>5</v>
      </c>
      <c r="D13" s="1" t="s">
        <v>36</v>
      </c>
      <c r="E13" s="1" t="s">
        <v>27</v>
      </c>
      <c r="F13" s="1" t="s">
        <v>18</v>
      </c>
      <c r="G13" s="1">
        <v>1</v>
      </c>
      <c r="H13" s="1">
        <v>442</v>
      </c>
      <c r="I13" s="1">
        <v>35</v>
      </c>
      <c r="J13" s="33">
        <v>26</v>
      </c>
      <c r="K13" s="1">
        <v>0</v>
      </c>
      <c r="L13" s="1">
        <v>2</v>
      </c>
      <c r="M13" s="1" t="s">
        <v>37</v>
      </c>
      <c r="N13" s="1" t="s">
        <v>38</v>
      </c>
      <c r="O13" s="1" t="s">
        <v>39</v>
      </c>
    </row>
    <row r="14" spans="1:15">
      <c r="A14" s="1">
        <v>100000063</v>
      </c>
      <c r="B14" s="1" t="s">
        <v>6</v>
      </c>
      <c r="C14" s="1" t="s">
        <v>5</v>
      </c>
      <c r="D14" s="1" t="s">
        <v>40</v>
      </c>
      <c r="E14" s="1" t="s">
        <v>2</v>
      </c>
      <c r="F14" s="1" t="s">
        <v>41</v>
      </c>
      <c r="G14" s="1">
        <v>1</v>
      </c>
      <c r="H14" s="1">
        <v>8</v>
      </c>
      <c r="I14" s="1">
        <v>12</v>
      </c>
      <c r="J14" s="33">
        <v>3</v>
      </c>
      <c r="K14" s="1">
        <v>0</v>
      </c>
      <c r="L14" s="1">
        <v>1</v>
      </c>
      <c r="M14" s="1" t="s">
        <v>42</v>
      </c>
      <c r="N14" s="1" t="s">
        <v>43</v>
      </c>
      <c r="O14" s="1" t="s">
        <v>44</v>
      </c>
    </row>
    <row r="15" spans="1:15">
      <c r="A15" s="1">
        <v>100000069</v>
      </c>
      <c r="B15" s="1" t="s">
        <v>6</v>
      </c>
      <c r="C15" s="1" t="s">
        <v>5</v>
      </c>
      <c r="D15" s="1" t="s">
        <v>45</v>
      </c>
      <c r="E15" s="1" t="s">
        <v>2</v>
      </c>
      <c r="F15" s="1" t="s">
        <v>46</v>
      </c>
      <c r="G15" s="1">
        <v>1</v>
      </c>
      <c r="H15" s="1">
        <v>122</v>
      </c>
      <c r="I15" s="1">
        <v>52</v>
      </c>
      <c r="J15" s="33">
        <v>17</v>
      </c>
      <c r="K15" s="1">
        <v>0</v>
      </c>
      <c r="L15" s="1">
        <v>1</v>
      </c>
      <c r="M15" s="1" t="s">
        <v>47</v>
      </c>
      <c r="N15" s="1" t="s">
        <v>7</v>
      </c>
      <c r="O15" s="1" t="s">
        <v>8</v>
      </c>
    </row>
    <row r="16" spans="1:15">
      <c r="A16" s="1">
        <v>100000083</v>
      </c>
      <c r="B16" s="1" t="s">
        <v>6</v>
      </c>
      <c r="C16" s="1" t="s">
        <v>5</v>
      </c>
      <c r="D16" s="1" t="s">
        <v>12</v>
      </c>
      <c r="E16" s="1" t="s">
        <v>11</v>
      </c>
      <c r="F16" s="1" t="s">
        <v>12</v>
      </c>
      <c r="G16" s="1">
        <v>1</v>
      </c>
      <c r="H16" s="1">
        <v>583</v>
      </c>
      <c r="I16" s="1">
        <v>46</v>
      </c>
      <c r="J16" s="33">
        <v>28</v>
      </c>
      <c r="K16" s="1">
        <v>0</v>
      </c>
      <c r="L16" s="1">
        <v>2</v>
      </c>
      <c r="M16" s="1" t="s">
        <v>48</v>
      </c>
      <c r="N16" s="1" t="s">
        <v>31</v>
      </c>
      <c r="O16" s="1" t="s">
        <v>32</v>
      </c>
    </row>
    <row r="17" spans="1:15">
      <c r="A17" s="1">
        <v>100000098</v>
      </c>
      <c r="B17" s="1" t="s">
        <v>6</v>
      </c>
      <c r="C17" s="1" t="s">
        <v>5</v>
      </c>
      <c r="D17" s="1" t="s">
        <v>49</v>
      </c>
      <c r="E17" s="1" t="s">
        <v>11</v>
      </c>
      <c r="F17" s="1" t="s">
        <v>12</v>
      </c>
      <c r="G17" s="1">
        <v>1</v>
      </c>
      <c r="H17" s="1">
        <v>499</v>
      </c>
      <c r="I17" s="1">
        <v>51</v>
      </c>
      <c r="J17" s="33">
        <v>26</v>
      </c>
      <c r="K17" s="1">
        <v>0</v>
      </c>
      <c r="L17" s="1">
        <v>2</v>
      </c>
      <c r="M17" s="1" t="s">
        <v>50</v>
      </c>
      <c r="N17" s="1" t="s">
        <v>38</v>
      </c>
      <c r="O17" s="1" t="s">
        <v>39</v>
      </c>
    </row>
    <row r="18" spans="1:15">
      <c r="A18" s="1">
        <v>100000102</v>
      </c>
      <c r="B18" s="1" t="s">
        <v>6</v>
      </c>
      <c r="C18" s="1" t="s">
        <v>5</v>
      </c>
      <c r="D18" s="1" t="s">
        <v>51</v>
      </c>
      <c r="E18" s="1" t="s">
        <v>11</v>
      </c>
      <c r="F18" s="1" t="s">
        <v>12</v>
      </c>
      <c r="G18" s="1">
        <v>1</v>
      </c>
      <c r="H18" s="1">
        <v>163</v>
      </c>
      <c r="I18" s="1">
        <v>22</v>
      </c>
      <c r="J18" s="33">
        <v>9</v>
      </c>
      <c r="K18" s="1">
        <v>0</v>
      </c>
      <c r="L18" s="1">
        <v>1</v>
      </c>
      <c r="M18" s="1" t="s">
        <v>52</v>
      </c>
      <c r="N18" s="1" t="s">
        <v>53</v>
      </c>
      <c r="O18" s="1" t="s">
        <v>44</v>
      </c>
    </row>
    <row r="19" spans="1:15">
      <c r="A19" s="1">
        <v>100000103</v>
      </c>
      <c r="B19" s="1" t="s">
        <v>6</v>
      </c>
      <c r="C19" s="1" t="s">
        <v>5</v>
      </c>
      <c r="D19" s="1" t="s">
        <v>54</v>
      </c>
      <c r="E19" s="1" t="s">
        <v>27</v>
      </c>
      <c r="F19" s="1" t="s">
        <v>18</v>
      </c>
      <c r="G19" s="1">
        <v>2</v>
      </c>
      <c r="H19" s="1">
        <v>245</v>
      </c>
      <c r="I19" s="1">
        <v>16</v>
      </c>
      <c r="J19" s="33">
        <v>17</v>
      </c>
      <c r="K19" s="1">
        <v>0</v>
      </c>
      <c r="L19" s="1">
        <v>1</v>
      </c>
      <c r="M19" s="1" t="s">
        <v>52</v>
      </c>
      <c r="N19" s="1" t="s">
        <v>53</v>
      </c>
      <c r="O19" s="1" t="s">
        <v>44</v>
      </c>
    </row>
    <row r="20" spans="1:15">
      <c r="A20" s="1">
        <v>100000105</v>
      </c>
      <c r="B20" s="1" t="s">
        <v>6</v>
      </c>
      <c r="C20" s="1" t="s">
        <v>5</v>
      </c>
      <c r="D20" s="1" t="s">
        <v>55</v>
      </c>
      <c r="E20" s="1" t="s">
        <v>11</v>
      </c>
      <c r="F20" s="1" t="s">
        <v>12</v>
      </c>
      <c r="G20" s="1">
        <v>1</v>
      </c>
      <c r="H20" s="1">
        <v>140</v>
      </c>
      <c r="I20" s="1">
        <v>7</v>
      </c>
      <c r="J20" s="33">
        <v>16</v>
      </c>
      <c r="K20" s="1">
        <v>0</v>
      </c>
      <c r="L20" s="1">
        <v>1</v>
      </c>
      <c r="M20" s="1" t="s">
        <v>56</v>
      </c>
      <c r="N20" s="1" t="s">
        <v>57</v>
      </c>
      <c r="O20" s="1" t="s">
        <v>39</v>
      </c>
    </row>
    <row r="21" spans="1:15">
      <c r="A21" s="1">
        <v>100000118</v>
      </c>
      <c r="B21" s="1" t="s">
        <v>6</v>
      </c>
      <c r="C21" s="1" t="s">
        <v>5</v>
      </c>
      <c r="D21" s="1" t="s">
        <v>61</v>
      </c>
      <c r="E21" s="1" t="s">
        <v>11</v>
      </c>
      <c r="F21" s="1" t="s">
        <v>12</v>
      </c>
      <c r="G21" s="1">
        <v>2</v>
      </c>
      <c r="H21" s="1">
        <v>441</v>
      </c>
      <c r="I21" s="1">
        <v>44</v>
      </c>
      <c r="J21" s="33">
        <v>23</v>
      </c>
      <c r="K21" s="1">
        <v>0</v>
      </c>
      <c r="L21" s="1">
        <v>2</v>
      </c>
      <c r="M21" s="1" t="s">
        <v>62</v>
      </c>
      <c r="N21" s="1" t="s">
        <v>31</v>
      </c>
      <c r="O21" s="1" t="s">
        <v>32</v>
      </c>
    </row>
    <row r="22" spans="1:15">
      <c r="A22" s="1">
        <v>100000136</v>
      </c>
      <c r="B22" s="1" t="s">
        <v>6</v>
      </c>
      <c r="C22" s="1" t="s">
        <v>5</v>
      </c>
      <c r="D22" s="1" t="s">
        <v>63</v>
      </c>
      <c r="E22" s="1" t="s">
        <v>24</v>
      </c>
      <c r="F22" s="1" t="s">
        <v>64</v>
      </c>
      <c r="G22" s="1">
        <v>1</v>
      </c>
      <c r="H22" s="1">
        <v>627</v>
      </c>
      <c r="I22" s="1">
        <v>159</v>
      </c>
      <c r="J22" s="33">
        <v>20</v>
      </c>
      <c r="K22" s="1">
        <v>0</v>
      </c>
      <c r="L22" s="1">
        <v>3</v>
      </c>
      <c r="M22" s="1" t="s">
        <v>65</v>
      </c>
      <c r="N22" s="1" t="s">
        <v>14</v>
      </c>
      <c r="O22" s="1" t="s">
        <v>15</v>
      </c>
    </row>
    <row r="23" spans="1:15">
      <c r="A23" s="1">
        <v>100000148</v>
      </c>
      <c r="B23" s="1" t="s">
        <v>6</v>
      </c>
      <c r="C23" s="1" t="s">
        <v>5</v>
      </c>
      <c r="D23" s="1" t="s">
        <v>71</v>
      </c>
      <c r="E23" s="1" t="s">
        <v>20</v>
      </c>
      <c r="F23" s="1" t="s">
        <v>72</v>
      </c>
      <c r="G23" s="1">
        <v>1</v>
      </c>
      <c r="H23" s="1">
        <v>225</v>
      </c>
      <c r="I23" s="1">
        <v>19</v>
      </c>
      <c r="J23" s="33">
        <v>24</v>
      </c>
      <c r="K23" s="1">
        <v>0</v>
      </c>
      <c r="L23" s="1">
        <v>1</v>
      </c>
      <c r="M23" s="1" t="s">
        <v>73</v>
      </c>
      <c r="N23" s="1" t="s">
        <v>74</v>
      </c>
      <c r="O23" s="1" t="s">
        <v>39</v>
      </c>
    </row>
    <row r="24" spans="1:15">
      <c r="A24" s="1">
        <v>100000155</v>
      </c>
      <c r="B24" s="1" t="s">
        <v>6</v>
      </c>
      <c r="C24" s="1" t="s">
        <v>5</v>
      </c>
      <c r="D24" s="1" t="s">
        <v>12</v>
      </c>
      <c r="E24" s="1" t="s">
        <v>11</v>
      </c>
      <c r="F24" s="1" t="s">
        <v>12</v>
      </c>
      <c r="G24" s="1">
        <v>1</v>
      </c>
      <c r="H24" s="1">
        <v>712</v>
      </c>
      <c r="I24" s="1">
        <v>55</v>
      </c>
      <c r="J24" s="33">
        <v>34</v>
      </c>
      <c r="K24" s="1">
        <v>0</v>
      </c>
      <c r="L24" s="1">
        <v>3</v>
      </c>
      <c r="M24" s="1" t="s">
        <v>75</v>
      </c>
      <c r="N24" s="1" t="s">
        <v>31</v>
      </c>
      <c r="O24" s="1" t="s">
        <v>32</v>
      </c>
    </row>
    <row r="25" spans="1:15">
      <c r="A25" s="1">
        <v>100000158</v>
      </c>
      <c r="B25" s="1" t="s">
        <v>6</v>
      </c>
      <c r="C25" s="1" t="s">
        <v>5</v>
      </c>
      <c r="D25" s="1" t="s">
        <v>76</v>
      </c>
      <c r="E25" s="1" t="s">
        <v>27</v>
      </c>
      <c r="F25" s="1" t="s">
        <v>18</v>
      </c>
      <c r="G25" s="1">
        <v>1</v>
      </c>
      <c r="H25" s="1">
        <v>690</v>
      </c>
      <c r="I25" s="1">
        <v>50</v>
      </c>
      <c r="J25" s="33">
        <v>32</v>
      </c>
      <c r="K25" s="1">
        <v>0</v>
      </c>
      <c r="L25" s="1">
        <v>3</v>
      </c>
      <c r="M25" s="1" t="s">
        <v>77</v>
      </c>
      <c r="N25" s="1" t="s">
        <v>14</v>
      </c>
      <c r="O25" s="1" t="s">
        <v>15</v>
      </c>
    </row>
    <row r="26" spans="1:15">
      <c r="A26" s="1">
        <v>100000160</v>
      </c>
      <c r="B26" s="1" t="s">
        <v>6</v>
      </c>
      <c r="C26" s="1" t="s">
        <v>5</v>
      </c>
      <c r="D26" s="1" t="s">
        <v>78</v>
      </c>
      <c r="E26" s="1" t="s">
        <v>20</v>
      </c>
      <c r="F26" s="1" t="s">
        <v>21</v>
      </c>
      <c r="G26" s="1">
        <v>1</v>
      </c>
      <c r="H26" s="1">
        <v>570</v>
      </c>
      <c r="I26" s="1">
        <v>39</v>
      </c>
      <c r="J26" s="33">
        <v>42</v>
      </c>
      <c r="K26" s="1">
        <v>0</v>
      </c>
      <c r="L26" s="1">
        <v>2</v>
      </c>
      <c r="M26" s="1" t="s">
        <v>79</v>
      </c>
      <c r="N26" s="1" t="s">
        <v>14</v>
      </c>
      <c r="O26" s="1" t="s">
        <v>15</v>
      </c>
    </row>
    <row r="27" spans="1:15">
      <c r="A27" s="1">
        <v>100000170</v>
      </c>
      <c r="B27" s="1" t="s">
        <v>6</v>
      </c>
      <c r="C27" s="1" t="s">
        <v>83</v>
      </c>
      <c r="D27" s="1" t="s">
        <v>84</v>
      </c>
      <c r="E27" s="1" t="s">
        <v>20</v>
      </c>
      <c r="F27" s="1" t="s">
        <v>72</v>
      </c>
      <c r="G27" s="1">
        <v>1</v>
      </c>
      <c r="H27" s="1">
        <v>118</v>
      </c>
      <c r="I27" s="1">
        <v>10</v>
      </c>
      <c r="J27" s="33">
        <v>7</v>
      </c>
      <c r="K27" s="1">
        <v>0</v>
      </c>
      <c r="L27" s="1">
        <v>1</v>
      </c>
      <c r="M27" s="1" t="s">
        <v>85</v>
      </c>
      <c r="N27" s="1" t="s">
        <v>86</v>
      </c>
      <c r="O27" s="1" t="s">
        <v>44</v>
      </c>
    </row>
    <row r="28" spans="1:15">
      <c r="A28" s="1">
        <v>100000171</v>
      </c>
      <c r="B28" s="1" t="s">
        <v>6</v>
      </c>
      <c r="C28" s="1" t="s">
        <v>83</v>
      </c>
      <c r="D28" s="1" t="s">
        <v>87</v>
      </c>
      <c r="E28" s="1" t="s">
        <v>20</v>
      </c>
      <c r="F28" s="1" t="s">
        <v>72</v>
      </c>
      <c r="G28" s="1">
        <v>1</v>
      </c>
      <c r="H28" s="1">
        <v>579</v>
      </c>
      <c r="I28" s="1">
        <v>2</v>
      </c>
      <c r="J28" s="33">
        <v>6</v>
      </c>
      <c r="K28" s="1">
        <v>0</v>
      </c>
      <c r="L28" s="1">
        <v>2</v>
      </c>
      <c r="M28" s="1" t="s">
        <v>85</v>
      </c>
      <c r="N28" s="1" t="s">
        <v>88</v>
      </c>
      <c r="O28" s="1" t="s">
        <v>44</v>
      </c>
    </row>
    <row r="29" spans="1:15">
      <c r="A29" s="1">
        <v>100000172</v>
      </c>
      <c r="B29" s="1" t="s">
        <v>6</v>
      </c>
      <c r="C29" s="1" t="s">
        <v>83</v>
      </c>
      <c r="D29" s="1" t="s">
        <v>12</v>
      </c>
      <c r="E29" s="1" t="s">
        <v>11</v>
      </c>
      <c r="F29" s="1" t="s">
        <v>12</v>
      </c>
      <c r="G29" s="1">
        <v>1</v>
      </c>
      <c r="H29" s="1">
        <v>349</v>
      </c>
      <c r="I29" s="1">
        <v>33</v>
      </c>
      <c r="J29" s="33">
        <v>22</v>
      </c>
      <c r="K29" s="1">
        <v>0</v>
      </c>
      <c r="L29" s="1">
        <v>2</v>
      </c>
      <c r="M29" s="1" t="s">
        <v>85</v>
      </c>
      <c r="N29" s="1" t="s">
        <v>89</v>
      </c>
      <c r="O29" s="1" t="s">
        <v>32</v>
      </c>
    </row>
    <row r="30" spans="1:15">
      <c r="A30" s="1">
        <v>100000177</v>
      </c>
      <c r="B30" s="1" t="s">
        <v>6</v>
      </c>
      <c r="C30" s="1" t="s">
        <v>83</v>
      </c>
      <c r="D30" s="1" t="s">
        <v>12</v>
      </c>
      <c r="E30" s="1" t="s">
        <v>11</v>
      </c>
      <c r="F30" s="1" t="s">
        <v>12</v>
      </c>
      <c r="G30" s="1">
        <v>1</v>
      </c>
      <c r="H30" s="1">
        <v>229</v>
      </c>
      <c r="I30" s="1">
        <v>19</v>
      </c>
      <c r="J30" s="33">
        <v>17</v>
      </c>
      <c r="K30" s="1">
        <v>1</v>
      </c>
      <c r="L30" s="1">
        <v>1</v>
      </c>
      <c r="M30" s="1" t="s">
        <v>90</v>
      </c>
      <c r="N30" s="1" t="s">
        <v>89</v>
      </c>
      <c r="O30" s="1" t="s">
        <v>32</v>
      </c>
    </row>
    <row r="31" spans="1:15">
      <c r="A31" s="1">
        <v>100000180</v>
      </c>
      <c r="B31" s="1" t="s">
        <v>6</v>
      </c>
      <c r="C31" s="1" t="s">
        <v>83</v>
      </c>
      <c r="D31" s="1" t="s">
        <v>91</v>
      </c>
      <c r="E31" s="1" t="s">
        <v>27</v>
      </c>
      <c r="F31" s="1" t="s">
        <v>18</v>
      </c>
      <c r="G31" s="1">
        <v>1</v>
      </c>
      <c r="H31" s="1">
        <v>192</v>
      </c>
      <c r="I31" s="1">
        <v>14</v>
      </c>
      <c r="J31" s="33">
        <v>14</v>
      </c>
      <c r="K31" s="1">
        <v>0</v>
      </c>
      <c r="L31" s="1">
        <v>1</v>
      </c>
      <c r="M31" s="1" t="s">
        <v>92</v>
      </c>
      <c r="N31" s="1" t="s">
        <v>93</v>
      </c>
      <c r="O31" s="1" t="s">
        <v>44</v>
      </c>
    </row>
    <row r="32" spans="1:15">
      <c r="A32" s="1">
        <v>100000181</v>
      </c>
      <c r="B32" s="1" t="s">
        <v>6</v>
      </c>
      <c r="C32" s="1" t="s">
        <v>83</v>
      </c>
      <c r="D32" s="1" t="s">
        <v>94</v>
      </c>
      <c r="E32" s="1" t="s">
        <v>11</v>
      </c>
      <c r="F32" s="1" t="s">
        <v>12</v>
      </c>
      <c r="G32" s="1">
        <v>1</v>
      </c>
      <c r="H32" s="1">
        <v>385</v>
      </c>
      <c r="I32" s="1">
        <v>54</v>
      </c>
      <c r="J32" s="33">
        <v>28</v>
      </c>
      <c r="K32" s="1">
        <v>0</v>
      </c>
      <c r="L32" s="1">
        <v>2</v>
      </c>
      <c r="M32" s="1" t="s">
        <v>92</v>
      </c>
      <c r="N32" s="1" t="s">
        <v>93</v>
      </c>
      <c r="O32" s="1" t="s">
        <v>44</v>
      </c>
    </row>
    <row r="33" spans="1:15">
      <c r="A33" s="1">
        <v>100000182</v>
      </c>
      <c r="B33" s="1" t="s">
        <v>6</v>
      </c>
      <c r="C33" s="1" t="s">
        <v>83</v>
      </c>
      <c r="D33" s="1" t="s">
        <v>95</v>
      </c>
      <c r="E33" s="1" t="s">
        <v>96</v>
      </c>
      <c r="F33" s="1" t="s">
        <v>97</v>
      </c>
      <c r="G33" s="1">
        <v>1</v>
      </c>
      <c r="H33" s="1">
        <v>138</v>
      </c>
      <c r="I33" s="1">
        <v>11</v>
      </c>
      <c r="J33" s="33">
        <v>14</v>
      </c>
      <c r="K33" s="1">
        <v>0</v>
      </c>
      <c r="L33" s="1">
        <v>1</v>
      </c>
      <c r="M33" s="1" t="s">
        <v>92</v>
      </c>
      <c r="N33" s="1" t="s">
        <v>98</v>
      </c>
      <c r="O33" s="1" t="s">
        <v>44</v>
      </c>
    </row>
    <row r="34" spans="1:15">
      <c r="A34" s="1">
        <v>100000183</v>
      </c>
      <c r="B34" s="1" t="s">
        <v>6</v>
      </c>
      <c r="C34" s="1" t="s">
        <v>83</v>
      </c>
      <c r="D34" s="1" t="s">
        <v>99</v>
      </c>
      <c r="E34" s="1" t="s">
        <v>20</v>
      </c>
      <c r="F34" s="1" t="s">
        <v>100</v>
      </c>
      <c r="G34" s="1">
        <v>1</v>
      </c>
      <c r="H34" s="1">
        <v>51</v>
      </c>
      <c r="I34" s="1">
        <v>2</v>
      </c>
      <c r="J34" s="33">
        <v>9</v>
      </c>
      <c r="K34" s="1">
        <v>0</v>
      </c>
      <c r="L34" s="1">
        <v>1</v>
      </c>
      <c r="M34" s="1" t="s">
        <v>92</v>
      </c>
      <c r="N34" s="1" t="s">
        <v>101</v>
      </c>
      <c r="O34" s="1" t="s">
        <v>44</v>
      </c>
    </row>
    <row r="35" spans="1:15">
      <c r="A35" s="1">
        <v>100000191</v>
      </c>
      <c r="B35" s="1" t="s">
        <v>6</v>
      </c>
      <c r="C35" s="1" t="s">
        <v>83</v>
      </c>
      <c r="D35" s="1" t="s">
        <v>102</v>
      </c>
      <c r="E35" s="1" t="s">
        <v>27</v>
      </c>
      <c r="F35" s="1" t="s">
        <v>18</v>
      </c>
      <c r="G35" s="1">
        <v>1</v>
      </c>
      <c r="H35" s="1">
        <v>604</v>
      </c>
      <c r="I35" s="1">
        <v>46</v>
      </c>
      <c r="J35" s="33">
        <v>39</v>
      </c>
      <c r="K35" s="1">
        <v>0</v>
      </c>
      <c r="L35" s="1">
        <v>3</v>
      </c>
      <c r="M35" s="1" t="s">
        <v>103</v>
      </c>
      <c r="N35" s="1" t="s">
        <v>7</v>
      </c>
      <c r="O35" s="1" t="s">
        <v>8</v>
      </c>
    </row>
    <row r="36" spans="1:15">
      <c r="A36" s="1">
        <v>100000197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>
        <v>1</v>
      </c>
      <c r="H36" s="1">
        <v>616</v>
      </c>
      <c r="I36" s="1">
        <v>53</v>
      </c>
      <c r="J36" s="33">
        <v>35</v>
      </c>
      <c r="K36" s="1">
        <v>0</v>
      </c>
      <c r="L36" s="1">
        <v>3</v>
      </c>
      <c r="M36" s="1" t="s">
        <v>104</v>
      </c>
      <c r="N36" s="1" t="s">
        <v>89</v>
      </c>
      <c r="O36" s="1" t="s">
        <v>32</v>
      </c>
    </row>
    <row r="37" spans="1:15">
      <c r="A37" s="1">
        <v>100000201</v>
      </c>
      <c r="B37" s="1" t="s">
        <v>6</v>
      </c>
      <c r="C37" s="1" t="s">
        <v>83</v>
      </c>
      <c r="D37" s="1" t="s">
        <v>105</v>
      </c>
      <c r="E37" s="1" t="s">
        <v>11</v>
      </c>
      <c r="F37" s="1" t="s">
        <v>12</v>
      </c>
      <c r="G37" s="1">
        <v>1</v>
      </c>
      <c r="H37" s="1">
        <v>117</v>
      </c>
      <c r="I37" s="1">
        <v>19</v>
      </c>
      <c r="J37" s="33">
        <v>9</v>
      </c>
      <c r="K37" s="1">
        <v>0</v>
      </c>
      <c r="L37" s="1">
        <v>1</v>
      </c>
      <c r="M37" s="1" t="s">
        <v>106</v>
      </c>
      <c r="N37" s="1" t="s">
        <v>89</v>
      </c>
      <c r="O37" s="1" t="s">
        <v>32</v>
      </c>
    </row>
    <row r="38" spans="1:15">
      <c r="A38" s="1">
        <v>100000210</v>
      </c>
      <c r="B38" s="1" t="s">
        <v>6</v>
      </c>
      <c r="C38" s="1" t="s">
        <v>83</v>
      </c>
      <c r="D38" s="1" t="s">
        <v>110</v>
      </c>
      <c r="E38" s="1" t="s">
        <v>27</v>
      </c>
      <c r="F38" s="1" t="s">
        <v>18</v>
      </c>
      <c r="G38" s="1">
        <v>1</v>
      </c>
      <c r="H38" s="1">
        <v>325</v>
      </c>
      <c r="I38" s="1">
        <v>31</v>
      </c>
      <c r="J38" s="33">
        <v>23</v>
      </c>
      <c r="K38" s="1">
        <v>0</v>
      </c>
      <c r="L38" s="1">
        <v>2</v>
      </c>
      <c r="M38" s="1" t="s">
        <v>111</v>
      </c>
      <c r="N38" s="1" t="s">
        <v>112</v>
      </c>
      <c r="O38" s="1" t="s">
        <v>44</v>
      </c>
    </row>
    <row r="39" spans="1:15">
      <c r="A39" s="1">
        <v>100000211</v>
      </c>
      <c r="B39" s="1" t="s">
        <v>6</v>
      </c>
      <c r="C39" s="1" t="s">
        <v>83</v>
      </c>
      <c r="D39" s="1" t="s">
        <v>113</v>
      </c>
      <c r="E39" s="1" t="s">
        <v>2</v>
      </c>
      <c r="F39" s="1" t="s">
        <v>114</v>
      </c>
      <c r="G39" s="1">
        <v>1</v>
      </c>
      <c r="H39" s="1">
        <v>226</v>
      </c>
      <c r="I39" s="1">
        <v>17</v>
      </c>
      <c r="J39" s="33">
        <v>13</v>
      </c>
      <c r="K39" s="1">
        <v>0</v>
      </c>
      <c r="L39" s="1">
        <v>1</v>
      </c>
      <c r="M39" s="1" t="s">
        <v>111</v>
      </c>
      <c r="N39" s="1" t="s">
        <v>112</v>
      </c>
      <c r="O39" s="1" t="s">
        <v>44</v>
      </c>
    </row>
    <row r="40" spans="1:15">
      <c r="A40" s="1">
        <v>100000228</v>
      </c>
      <c r="B40" s="1" t="s">
        <v>6</v>
      </c>
      <c r="C40" s="1" t="s">
        <v>83</v>
      </c>
      <c r="D40" s="1" t="s">
        <v>115</v>
      </c>
      <c r="E40" s="1" t="s">
        <v>11</v>
      </c>
      <c r="F40" s="1" t="s">
        <v>12</v>
      </c>
      <c r="G40" s="1">
        <v>1</v>
      </c>
      <c r="H40" s="1">
        <v>853</v>
      </c>
      <c r="I40" s="1">
        <v>67</v>
      </c>
      <c r="J40" s="33">
        <v>40</v>
      </c>
      <c r="K40" s="1">
        <v>1</v>
      </c>
      <c r="L40" s="1">
        <v>3</v>
      </c>
      <c r="M40" s="1" t="s">
        <v>116</v>
      </c>
      <c r="N40" s="1" t="s">
        <v>117</v>
      </c>
      <c r="O40" s="1" t="s">
        <v>32</v>
      </c>
    </row>
    <row r="41" spans="1:15">
      <c r="A41" s="1">
        <v>100000233</v>
      </c>
      <c r="B41" s="1" t="s">
        <v>6</v>
      </c>
      <c r="C41" s="1" t="s">
        <v>83</v>
      </c>
      <c r="D41" s="1" t="s">
        <v>118</v>
      </c>
      <c r="E41" s="1" t="s">
        <v>20</v>
      </c>
      <c r="F41" s="1" t="s">
        <v>21</v>
      </c>
      <c r="G41" s="1">
        <v>1</v>
      </c>
      <c r="H41" s="1">
        <v>356</v>
      </c>
      <c r="I41" s="1">
        <v>21</v>
      </c>
      <c r="J41" s="33">
        <v>33</v>
      </c>
      <c r="K41" s="1">
        <v>0</v>
      </c>
      <c r="L41" s="1">
        <v>2</v>
      </c>
      <c r="M41" s="1" t="s">
        <v>119</v>
      </c>
      <c r="N41" s="1" t="s">
        <v>14</v>
      </c>
      <c r="O41" s="1" t="s">
        <v>15</v>
      </c>
    </row>
    <row r="42" spans="1:15">
      <c r="A42" s="1">
        <v>100000235</v>
      </c>
      <c r="B42" s="1" t="s">
        <v>6</v>
      </c>
      <c r="C42" s="1" t="s">
        <v>83</v>
      </c>
      <c r="D42" s="1" t="s">
        <v>120</v>
      </c>
      <c r="E42" s="1" t="s">
        <v>20</v>
      </c>
      <c r="F42" s="1" t="s">
        <v>72</v>
      </c>
      <c r="G42" s="1">
        <v>1</v>
      </c>
      <c r="H42" s="1">
        <v>370</v>
      </c>
      <c r="I42" s="1">
        <v>29</v>
      </c>
      <c r="J42" s="33">
        <v>26</v>
      </c>
      <c r="K42" s="1">
        <v>0</v>
      </c>
      <c r="L42" s="1">
        <v>2</v>
      </c>
      <c r="M42" s="1" t="s">
        <v>121</v>
      </c>
      <c r="N42" s="1" t="s">
        <v>122</v>
      </c>
      <c r="O42" s="1" t="s">
        <v>44</v>
      </c>
    </row>
    <row r="43" spans="1:15">
      <c r="A43" s="1">
        <v>100000251</v>
      </c>
      <c r="B43" s="1" t="s">
        <v>6</v>
      </c>
      <c r="C43" s="1" t="s">
        <v>83</v>
      </c>
      <c r="D43" s="1" t="s">
        <v>123</v>
      </c>
      <c r="E43" s="1" t="s">
        <v>27</v>
      </c>
      <c r="F43" s="1" t="s">
        <v>18</v>
      </c>
      <c r="G43" s="1">
        <v>1</v>
      </c>
      <c r="H43" s="1">
        <v>468</v>
      </c>
      <c r="I43" s="1">
        <v>36</v>
      </c>
      <c r="J43" s="33">
        <v>32</v>
      </c>
      <c r="K43" s="1">
        <v>1</v>
      </c>
      <c r="L43" s="1">
        <v>2</v>
      </c>
      <c r="M43" s="1" t="s">
        <v>124</v>
      </c>
      <c r="N43" s="1" t="s">
        <v>14</v>
      </c>
      <c r="O43" s="1" t="s">
        <v>15</v>
      </c>
    </row>
    <row r="44" spans="1:15">
      <c r="A44" s="1">
        <v>100000255</v>
      </c>
      <c r="B44" s="1" t="s">
        <v>6</v>
      </c>
      <c r="C44" s="1" t="s">
        <v>83</v>
      </c>
      <c r="D44" s="1" t="s">
        <v>125</v>
      </c>
      <c r="E44" s="1" t="s">
        <v>126</v>
      </c>
      <c r="F44" s="1" t="s">
        <v>127</v>
      </c>
      <c r="G44" s="1">
        <v>3</v>
      </c>
      <c r="H44" s="1">
        <v>418</v>
      </c>
      <c r="I44" s="1">
        <v>65</v>
      </c>
      <c r="J44" s="33">
        <v>41</v>
      </c>
      <c r="K44" s="1">
        <v>0</v>
      </c>
      <c r="L44" s="1">
        <v>2</v>
      </c>
      <c r="M44" s="1" t="s">
        <v>128</v>
      </c>
      <c r="N44" s="1" t="s">
        <v>129</v>
      </c>
      <c r="O44" s="1" t="s">
        <v>44</v>
      </c>
    </row>
    <row r="45" spans="1:15">
      <c r="A45" s="1">
        <v>100000257</v>
      </c>
      <c r="B45" s="1" t="s">
        <v>6</v>
      </c>
      <c r="C45" s="1" t="s">
        <v>83</v>
      </c>
      <c r="D45" s="1" t="s">
        <v>130</v>
      </c>
      <c r="E45" s="1" t="s">
        <v>20</v>
      </c>
      <c r="F45" s="1" t="s">
        <v>72</v>
      </c>
      <c r="G45" s="1">
        <v>1</v>
      </c>
      <c r="H45" s="1">
        <v>613</v>
      </c>
      <c r="I45" s="1">
        <v>47</v>
      </c>
      <c r="J45" s="33">
        <v>23</v>
      </c>
      <c r="K45" s="1">
        <v>0</v>
      </c>
      <c r="L45" s="1">
        <v>3</v>
      </c>
      <c r="M45" s="1" t="s">
        <v>128</v>
      </c>
      <c r="N45" s="1" t="s">
        <v>14</v>
      </c>
      <c r="O45" s="1" t="s">
        <v>15</v>
      </c>
    </row>
    <row r="46" spans="1:15">
      <c r="A46" s="1">
        <v>100000273</v>
      </c>
      <c r="B46" s="1" t="s">
        <v>6</v>
      </c>
      <c r="C46" s="1" t="s">
        <v>83</v>
      </c>
      <c r="D46" s="1" t="s">
        <v>12</v>
      </c>
      <c r="E46" s="1" t="s">
        <v>11</v>
      </c>
      <c r="F46" s="1" t="s">
        <v>12</v>
      </c>
      <c r="G46" s="1">
        <v>1</v>
      </c>
      <c r="H46" s="1">
        <v>374</v>
      </c>
      <c r="I46" s="1">
        <v>35</v>
      </c>
      <c r="J46" s="33">
        <v>28</v>
      </c>
      <c r="K46" s="1">
        <v>0</v>
      </c>
      <c r="L46" s="1">
        <v>2</v>
      </c>
      <c r="M46" s="1" t="s">
        <v>133</v>
      </c>
      <c r="N46" s="1" t="s">
        <v>117</v>
      </c>
      <c r="O46" s="1" t="s">
        <v>32</v>
      </c>
    </row>
    <row r="47" spans="1:15">
      <c r="A47" s="1">
        <v>100000276</v>
      </c>
      <c r="B47" s="1" t="s">
        <v>6</v>
      </c>
      <c r="C47" s="1" t="s">
        <v>83</v>
      </c>
      <c r="D47" s="1" t="s">
        <v>134</v>
      </c>
      <c r="E47" s="1" t="s">
        <v>20</v>
      </c>
      <c r="F47" s="1" t="s">
        <v>21</v>
      </c>
      <c r="G47" s="1">
        <v>1</v>
      </c>
      <c r="H47" s="1">
        <v>304</v>
      </c>
      <c r="I47" s="1">
        <v>24</v>
      </c>
      <c r="J47" s="33">
        <v>18</v>
      </c>
      <c r="K47" s="1">
        <v>0</v>
      </c>
      <c r="L47" s="1">
        <v>2</v>
      </c>
      <c r="M47" s="1" t="s">
        <v>135</v>
      </c>
      <c r="N47" s="1" t="s">
        <v>14</v>
      </c>
      <c r="O47" s="1" t="s">
        <v>15</v>
      </c>
    </row>
    <row r="48" spans="1:15">
      <c r="A48" s="1">
        <v>100000277</v>
      </c>
      <c r="B48" s="1" t="s">
        <v>6</v>
      </c>
      <c r="C48" s="1" t="s">
        <v>83</v>
      </c>
      <c r="D48" s="1" t="s">
        <v>12</v>
      </c>
      <c r="E48" s="1" t="s">
        <v>11</v>
      </c>
      <c r="F48" s="1" t="s">
        <v>12</v>
      </c>
      <c r="G48" s="1">
        <v>1</v>
      </c>
      <c r="H48" s="1">
        <v>571</v>
      </c>
      <c r="I48" s="1">
        <v>55</v>
      </c>
      <c r="J48" s="33">
        <v>36</v>
      </c>
      <c r="K48" s="1">
        <v>0</v>
      </c>
      <c r="L48" s="1">
        <v>2</v>
      </c>
      <c r="M48" s="1" t="s">
        <v>136</v>
      </c>
      <c r="N48" s="1" t="s">
        <v>117</v>
      </c>
      <c r="O48" s="1" t="s">
        <v>32</v>
      </c>
    </row>
    <row r="49" spans="1:15">
      <c r="A49" s="1">
        <v>100000285</v>
      </c>
      <c r="B49" s="1" t="s">
        <v>6</v>
      </c>
      <c r="C49" s="1" t="s">
        <v>83</v>
      </c>
      <c r="D49" s="1" t="s">
        <v>18</v>
      </c>
      <c r="E49" s="1" t="s">
        <v>27</v>
      </c>
      <c r="F49" s="1" t="s">
        <v>18</v>
      </c>
      <c r="G49" s="1">
        <v>1</v>
      </c>
      <c r="H49" s="1">
        <v>1005</v>
      </c>
      <c r="I49" s="1">
        <v>77</v>
      </c>
      <c r="J49" s="33">
        <v>63</v>
      </c>
      <c r="K49" s="1">
        <v>0</v>
      </c>
      <c r="L49" s="1">
        <v>4</v>
      </c>
      <c r="M49" s="1" t="s">
        <v>137</v>
      </c>
      <c r="N49" s="1" t="s">
        <v>7</v>
      </c>
      <c r="O49" s="1" t="s">
        <v>8</v>
      </c>
    </row>
    <row r="50" spans="1:15">
      <c r="A50" s="1">
        <v>100000287</v>
      </c>
      <c r="B50" s="1" t="s">
        <v>6</v>
      </c>
      <c r="C50" s="1" t="s">
        <v>83</v>
      </c>
      <c r="D50" s="1" t="s">
        <v>12</v>
      </c>
      <c r="E50" s="1" t="s">
        <v>11</v>
      </c>
      <c r="F50" s="1" t="s">
        <v>12</v>
      </c>
      <c r="G50" s="1">
        <v>1</v>
      </c>
      <c r="H50" s="1">
        <v>559</v>
      </c>
      <c r="I50" s="1">
        <v>51</v>
      </c>
      <c r="J50" s="33">
        <v>29</v>
      </c>
      <c r="K50" s="1">
        <v>0</v>
      </c>
      <c r="L50" s="1">
        <v>2</v>
      </c>
      <c r="M50" s="1" t="s">
        <v>138</v>
      </c>
      <c r="N50" s="1" t="s">
        <v>117</v>
      </c>
      <c r="O50" s="1" t="s">
        <v>32</v>
      </c>
    </row>
    <row r="51" spans="1:15">
      <c r="A51" s="1">
        <v>100000298</v>
      </c>
      <c r="B51" s="1" t="s">
        <v>6</v>
      </c>
      <c r="C51" s="1" t="s">
        <v>83</v>
      </c>
      <c r="D51" s="1" t="s">
        <v>12</v>
      </c>
      <c r="E51" s="1" t="s">
        <v>11</v>
      </c>
      <c r="F51" s="1" t="s">
        <v>12</v>
      </c>
      <c r="G51" s="1">
        <v>1</v>
      </c>
      <c r="H51" s="1">
        <v>763</v>
      </c>
      <c r="I51" s="1">
        <v>69</v>
      </c>
      <c r="J51" s="33">
        <v>41</v>
      </c>
      <c r="K51" s="1">
        <v>0</v>
      </c>
      <c r="L51" s="1">
        <v>3</v>
      </c>
      <c r="M51" s="1" t="s">
        <v>139</v>
      </c>
      <c r="N51" s="1" t="s">
        <v>117</v>
      </c>
      <c r="O51" s="1" t="s">
        <v>32</v>
      </c>
    </row>
    <row r="52" spans="1:15">
      <c r="A52" s="1">
        <v>100000305</v>
      </c>
      <c r="B52" s="1" t="s">
        <v>6</v>
      </c>
      <c r="C52" s="1" t="s">
        <v>83</v>
      </c>
      <c r="D52" s="1" t="s">
        <v>100</v>
      </c>
      <c r="E52" s="1" t="s">
        <v>20</v>
      </c>
      <c r="F52" s="1" t="s">
        <v>100</v>
      </c>
      <c r="G52" s="1">
        <v>1</v>
      </c>
      <c r="H52" s="1">
        <v>358</v>
      </c>
      <c r="I52" s="1">
        <v>29</v>
      </c>
      <c r="J52" s="33">
        <v>18</v>
      </c>
      <c r="K52" s="1">
        <v>0</v>
      </c>
      <c r="L52" s="1">
        <v>2</v>
      </c>
      <c r="M52" s="1" t="s">
        <v>140</v>
      </c>
      <c r="N52" s="1" t="s">
        <v>14</v>
      </c>
      <c r="O52" s="1" t="s">
        <v>15</v>
      </c>
    </row>
    <row r="53" spans="1:15">
      <c r="A53" s="1">
        <v>100000320</v>
      </c>
      <c r="B53" s="1" t="s">
        <v>6</v>
      </c>
      <c r="C53" s="1" t="s">
        <v>83</v>
      </c>
      <c r="D53" s="1" t="s">
        <v>145</v>
      </c>
      <c r="E53" s="1" t="s">
        <v>11</v>
      </c>
      <c r="F53" s="1" t="s">
        <v>12</v>
      </c>
      <c r="G53" s="1">
        <v>2</v>
      </c>
      <c r="H53" s="1">
        <v>949</v>
      </c>
      <c r="I53" s="1">
        <v>78</v>
      </c>
      <c r="J53" s="33">
        <v>43</v>
      </c>
      <c r="K53" s="1">
        <v>1</v>
      </c>
      <c r="L53" s="1">
        <v>4</v>
      </c>
      <c r="M53" s="1" t="s">
        <v>146</v>
      </c>
      <c r="N53" s="1" t="s">
        <v>117</v>
      </c>
      <c r="O53" s="1" t="s">
        <v>32</v>
      </c>
    </row>
    <row r="54" spans="1:15">
      <c r="A54" s="1">
        <v>100000336</v>
      </c>
      <c r="B54" s="1" t="s">
        <v>6</v>
      </c>
      <c r="C54" s="1" t="s">
        <v>83</v>
      </c>
      <c r="D54" s="1" t="s">
        <v>12</v>
      </c>
      <c r="E54" s="1" t="s">
        <v>11</v>
      </c>
      <c r="F54" s="1" t="s">
        <v>12</v>
      </c>
      <c r="G54" s="1">
        <v>1</v>
      </c>
      <c r="H54" s="1">
        <v>689</v>
      </c>
      <c r="I54" s="1">
        <v>53</v>
      </c>
      <c r="J54" s="33">
        <v>30</v>
      </c>
      <c r="K54" s="1">
        <v>0</v>
      </c>
      <c r="L54" s="1">
        <v>3</v>
      </c>
      <c r="M54" s="1" t="s">
        <v>149</v>
      </c>
      <c r="N54" s="1" t="s">
        <v>117</v>
      </c>
      <c r="O54" s="1" t="s">
        <v>32</v>
      </c>
    </row>
    <row r="55" spans="1:15">
      <c r="A55" s="1">
        <v>100000337</v>
      </c>
      <c r="B55" s="1" t="s">
        <v>6</v>
      </c>
      <c r="C55" s="1" t="s">
        <v>83</v>
      </c>
      <c r="D55" s="1" t="s">
        <v>150</v>
      </c>
      <c r="E55" s="1" t="s">
        <v>11</v>
      </c>
      <c r="F55" s="1" t="s">
        <v>12</v>
      </c>
      <c r="G55" s="1">
        <v>1</v>
      </c>
      <c r="H55" s="1">
        <v>145</v>
      </c>
      <c r="I55" s="1">
        <v>24</v>
      </c>
      <c r="J55" s="33">
        <v>10</v>
      </c>
      <c r="K55" s="1">
        <v>0</v>
      </c>
      <c r="L55" s="1">
        <v>1</v>
      </c>
      <c r="M55" s="1" t="s">
        <v>151</v>
      </c>
      <c r="N55" s="1" t="s">
        <v>152</v>
      </c>
      <c r="O55" s="1" t="s">
        <v>44</v>
      </c>
    </row>
    <row r="56" spans="1:15">
      <c r="A56" s="1">
        <v>100000338</v>
      </c>
      <c r="B56" s="1" t="s">
        <v>6</v>
      </c>
      <c r="C56" s="1" t="s">
        <v>83</v>
      </c>
      <c r="D56" s="1" t="s">
        <v>153</v>
      </c>
      <c r="E56" s="1" t="s">
        <v>20</v>
      </c>
      <c r="F56" s="1" t="s">
        <v>72</v>
      </c>
      <c r="G56" s="1">
        <v>1</v>
      </c>
      <c r="H56" s="1">
        <v>240</v>
      </c>
      <c r="I56" s="1">
        <v>6</v>
      </c>
      <c r="J56" s="33">
        <v>3</v>
      </c>
      <c r="K56" s="1">
        <v>0</v>
      </c>
      <c r="L56" s="1">
        <v>1</v>
      </c>
      <c r="M56" s="1" t="s">
        <v>151</v>
      </c>
      <c r="N56" s="1" t="s">
        <v>152</v>
      </c>
      <c r="O56" s="1" t="s">
        <v>44</v>
      </c>
    </row>
    <row r="57" spans="1:15">
      <c r="A57" s="1">
        <v>100000342</v>
      </c>
      <c r="B57" s="1" t="s">
        <v>6</v>
      </c>
      <c r="C57" s="1" t="s">
        <v>83</v>
      </c>
      <c r="D57" s="1" t="s">
        <v>154</v>
      </c>
      <c r="E57" s="1" t="s">
        <v>20</v>
      </c>
      <c r="F57" s="1" t="s">
        <v>72</v>
      </c>
      <c r="G57" s="1">
        <v>1</v>
      </c>
      <c r="H57" s="1">
        <v>306</v>
      </c>
      <c r="I57" s="1">
        <v>28</v>
      </c>
      <c r="J57" s="33">
        <v>18</v>
      </c>
      <c r="K57" s="1">
        <v>0</v>
      </c>
      <c r="L57" s="1">
        <v>2</v>
      </c>
      <c r="M57" s="1" t="s">
        <v>151</v>
      </c>
      <c r="N57" s="1" t="s">
        <v>14</v>
      </c>
      <c r="O57" s="1" t="s">
        <v>15</v>
      </c>
    </row>
    <row r="58" spans="1:15">
      <c r="A58" s="1">
        <v>100000346</v>
      </c>
      <c r="B58" s="1" t="s">
        <v>6</v>
      </c>
      <c r="C58" s="1" t="s">
        <v>83</v>
      </c>
      <c r="D58" s="1" t="s">
        <v>127</v>
      </c>
      <c r="E58" s="1" t="s">
        <v>126</v>
      </c>
      <c r="F58" s="1" t="s">
        <v>127</v>
      </c>
      <c r="G58" s="1">
        <v>1</v>
      </c>
      <c r="H58" s="1">
        <v>422</v>
      </c>
      <c r="I58" s="1">
        <v>61</v>
      </c>
      <c r="J58" s="33">
        <v>47</v>
      </c>
      <c r="K58" s="1">
        <v>0</v>
      </c>
      <c r="L58" s="1">
        <v>2</v>
      </c>
      <c r="M58" s="1" t="s">
        <v>155</v>
      </c>
      <c r="N58" s="1" t="s">
        <v>14</v>
      </c>
      <c r="O58" s="1" t="s">
        <v>15</v>
      </c>
    </row>
    <row r="59" spans="1:15">
      <c r="A59" s="1">
        <v>100000347</v>
      </c>
      <c r="B59" s="1" t="s">
        <v>6</v>
      </c>
      <c r="C59" s="1" t="s">
        <v>83</v>
      </c>
      <c r="D59" s="1" t="s">
        <v>156</v>
      </c>
      <c r="E59" s="1" t="s">
        <v>20</v>
      </c>
      <c r="F59" s="1" t="s">
        <v>72</v>
      </c>
      <c r="G59" s="1">
        <v>1</v>
      </c>
      <c r="H59" s="1">
        <v>472</v>
      </c>
      <c r="I59" s="1">
        <v>21</v>
      </c>
      <c r="J59" s="33">
        <v>47</v>
      </c>
      <c r="K59" s="1">
        <v>0</v>
      </c>
      <c r="L59" s="1">
        <v>2</v>
      </c>
      <c r="M59" s="1" t="s">
        <v>135</v>
      </c>
      <c r="N59" s="1" t="s">
        <v>14</v>
      </c>
      <c r="O59" s="1" t="s">
        <v>15</v>
      </c>
    </row>
    <row r="60" spans="1:15">
      <c r="A60" s="1">
        <v>100000363</v>
      </c>
      <c r="B60" s="1" t="s">
        <v>6</v>
      </c>
      <c r="C60" s="1" t="s">
        <v>83</v>
      </c>
      <c r="D60" s="1" t="s">
        <v>157</v>
      </c>
      <c r="E60" s="1" t="s">
        <v>20</v>
      </c>
      <c r="F60" s="1" t="s">
        <v>72</v>
      </c>
      <c r="G60" s="1">
        <v>1</v>
      </c>
      <c r="H60" s="1">
        <v>480</v>
      </c>
      <c r="I60" s="1">
        <v>43</v>
      </c>
      <c r="J60" s="33">
        <v>20</v>
      </c>
      <c r="K60" s="1">
        <v>0</v>
      </c>
      <c r="L60" s="1">
        <v>2</v>
      </c>
      <c r="M60" s="1" t="s">
        <v>158</v>
      </c>
      <c r="N60" s="1" t="s">
        <v>14</v>
      </c>
      <c r="O60" s="1" t="s">
        <v>15</v>
      </c>
    </row>
    <row r="61" spans="1:15">
      <c r="A61" s="1">
        <v>100000374</v>
      </c>
      <c r="B61" s="1" t="s">
        <v>6</v>
      </c>
      <c r="C61" s="1" t="s">
        <v>83</v>
      </c>
      <c r="D61" s="1" t="s">
        <v>162</v>
      </c>
      <c r="E61" s="1" t="s">
        <v>27</v>
      </c>
      <c r="F61" s="1" t="s">
        <v>18</v>
      </c>
      <c r="G61" s="1">
        <v>1</v>
      </c>
      <c r="H61" s="1">
        <v>611</v>
      </c>
      <c r="I61" s="1">
        <v>43</v>
      </c>
      <c r="J61" s="33">
        <v>32</v>
      </c>
      <c r="K61" s="1">
        <v>2</v>
      </c>
      <c r="L61" s="1">
        <v>3</v>
      </c>
      <c r="M61" s="1" t="s">
        <v>163</v>
      </c>
      <c r="N61" s="1" t="s">
        <v>14</v>
      </c>
      <c r="O61" s="1" t="s">
        <v>15</v>
      </c>
    </row>
    <row r="62" spans="1:15">
      <c r="A62" s="1">
        <v>100000381</v>
      </c>
      <c r="B62" s="1" t="s">
        <v>6</v>
      </c>
      <c r="C62" s="1" t="s">
        <v>83</v>
      </c>
      <c r="D62" s="1" t="s">
        <v>164</v>
      </c>
      <c r="E62" s="1" t="s">
        <v>20</v>
      </c>
      <c r="F62" s="1" t="s">
        <v>72</v>
      </c>
      <c r="G62" s="1">
        <v>1</v>
      </c>
      <c r="H62" s="1">
        <v>307</v>
      </c>
      <c r="I62" s="1">
        <v>30</v>
      </c>
      <c r="J62" s="33">
        <v>22</v>
      </c>
      <c r="K62" s="1">
        <v>0</v>
      </c>
      <c r="L62" s="1">
        <v>2</v>
      </c>
      <c r="M62" s="1" t="s">
        <v>165</v>
      </c>
      <c r="N62" s="1" t="s">
        <v>14</v>
      </c>
      <c r="O62" s="1" t="s">
        <v>15</v>
      </c>
    </row>
    <row r="63" spans="1:15">
      <c r="A63" s="1">
        <v>100000384</v>
      </c>
      <c r="B63" s="1" t="s">
        <v>6</v>
      </c>
      <c r="C63" s="1" t="s">
        <v>83</v>
      </c>
      <c r="D63" s="1" t="s">
        <v>12</v>
      </c>
      <c r="E63" s="1" t="s">
        <v>11</v>
      </c>
      <c r="F63" s="1" t="s">
        <v>12</v>
      </c>
      <c r="G63" s="1">
        <v>1</v>
      </c>
      <c r="H63" s="1">
        <v>503</v>
      </c>
      <c r="I63" s="1">
        <v>39</v>
      </c>
      <c r="J63" s="33">
        <v>23</v>
      </c>
      <c r="K63" s="1">
        <v>0</v>
      </c>
      <c r="L63" s="1">
        <v>2</v>
      </c>
      <c r="M63" s="1" t="s">
        <v>166</v>
      </c>
      <c r="N63" s="1" t="s">
        <v>117</v>
      </c>
      <c r="O63" s="1" t="s">
        <v>32</v>
      </c>
    </row>
    <row r="64" spans="1:15">
      <c r="A64" s="1">
        <v>100000388</v>
      </c>
      <c r="B64" s="1" t="s">
        <v>6</v>
      </c>
      <c r="C64" s="1" t="s">
        <v>83</v>
      </c>
      <c r="D64" s="1" t="s">
        <v>167</v>
      </c>
      <c r="E64" s="1" t="s">
        <v>20</v>
      </c>
      <c r="F64" s="1" t="s">
        <v>167</v>
      </c>
      <c r="G64" s="1">
        <v>1</v>
      </c>
      <c r="H64" s="1">
        <v>621</v>
      </c>
      <c r="I64" s="1">
        <v>44</v>
      </c>
      <c r="J64" s="33">
        <v>34</v>
      </c>
      <c r="K64" s="1">
        <v>2</v>
      </c>
      <c r="L64" s="1">
        <v>3</v>
      </c>
      <c r="M64" s="1" t="s">
        <v>168</v>
      </c>
      <c r="N64" s="1" t="s">
        <v>14</v>
      </c>
      <c r="O64" s="1" t="s">
        <v>15</v>
      </c>
    </row>
    <row r="65" spans="1:15">
      <c r="A65" s="1">
        <v>100000401</v>
      </c>
      <c r="B65" s="1" t="s">
        <v>6</v>
      </c>
      <c r="C65" s="1" t="s">
        <v>83</v>
      </c>
      <c r="D65" s="1" t="s">
        <v>12</v>
      </c>
      <c r="E65" s="1" t="s">
        <v>11</v>
      </c>
      <c r="F65" s="1" t="s">
        <v>12</v>
      </c>
      <c r="G65" s="1">
        <v>1</v>
      </c>
      <c r="H65" s="1">
        <v>718</v>
      </c>
      <c r="I65" s="1">
        <v>59</v>
      </c>
      <c r="J65" s="33">
        <v>35</v>
      </c>
      <c r="K65" s="1">
        <v>1</v>
      </c>
      <c r="L65" s="1">
        <v>3</v>
      </c>
      <c r="M65" s="1" t="s">
        <v>169</v>
      </c>
      <c r="N65" s="1" t="s">
        <v>170</v>
      </c>
      <c r="O65" s="1" t="s">
        <v>32</v>
      </c>
    </row>
    <row r="66" spans="1:15">
      <c r="A66" s="1">
        <v>100000403</v>
      </c>
      <c r="B66" s="1" t="s">
        <v>6</v>
      </c>
      <c r="C66" s="1" t="s">
        <v>83</v>
      </c>
      <c r="D66" s="1" t="s">
        <v>171</v>
      </c>
      <c r="E66" s="1" t="s">
        <v>27</v>
      </c>
      <c r="F66" s="1" t="s">
        <v>18</v>
      </c>
      <c r="G66" s="1">
        <v>1</v>
      </c>
      <c r="H66" s="1">
        <v>181</v>
      </c>
      <c r="I66" s="1">
        <v>12</v>
      </c>
      <c r="J66" s="33">
        <v>8</v>
      </c>
      <c r="K66" s="1">
        <v>0</v>
      </c>
      <c r="L66" s="1">
        <v>1</v>
      </c>
      <c r="M66" s="1" t="s">
        <v>172</v>
      </c>
      <c r="N66" s="1" t="s">
        <v>173</v>
      </c>
      <c r="O66" s="1" t="s">
        <v>44</v>
      </c>
    </row>
    <row r="67" spans="1:15">
      <c r="A67" s="1">
        <v>100000406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>
        <v>1</v>
      </c>
      <c r="H67" s="1">
        <v>805</v>
      </c>
      <c r="I67" s="1">
        <v>67</v>
      </c>
      <c r="J67" s="33">
        <v>44</v>
      </c>
      <c r="K67" s="1">
        <v>1</v>
      </c>
      <c r="L67" s="1">
        <v>3</v>
      </c>
      <c r="M67" s="1" t="s">
        <v>174</v>
      </c>
      <c r="N67" s="1" t="s">
        <v>170</v>
      </c>
      <c r="O67" s="1" t="s">
        <v>32</v>
      </c>
    </row>
    <row r="68" spans="1:15">
      <c r="A68" s="1">
        <v>100000410</v>
      </c>
      <c r="B68" s="1" t="s">
        <v>6</v>
      </c>
      <c r="C68" s="1" t="s">
        <v>83</v>
      </c>
      <c r="D68" s="1" t="s">
        <v>12</v>
      </c>
      <c r="E68" s="1" t="s">
        <v>11</v>
      </c>
      <c r="F68" s="1" t="s">
        <v>12</v>
      </c>
      <c r="G68" s="1">
        <v>1</v>
      </c>
      <c r="H68" s="1">
        <v>449</v>
      </c>
      <c r="I68" s="1">
        <v>38</v>
      </c>
      <c r="J68" s="33">
        <v>29</v>
      </c>
      <c r="K68" s="1">
        <v>0</v>
      </c>
      <c r="L68" s="1">
        <v>2</v>
      </c>
      <c r="M68" s="1" t="s">
        <v>175</v>
      </c>
      <c r="N68" s="1" t="s">
        <v>170</v>
      </c>
      <c r="O68" s="1" t="s">
        <v>32</v>
      </c>
    </row>
    <row r="69" spans="1:15">
      <c r="A69" s="1">
        <v>100000417</v>
      </c>
      <c r="B69" s="1" t="s">
        <v>6</v>
      </c>
      <c r="C69" s="1" t="s">
        <v>178</v>
      </c>
      <c r="D69" s="1" t="s">
        <v>176</v>
      </c>
      <c r="E69" s="1" t="s">
        <v>11</v>
      </c>
      <c r="F69" s="1" t="s">
        <v>12</v>
      </c>
      <c r="G69" s="1">
        <v>1</v>
      </c>
      <c r="H69" s="1">
        <v>443</v>
      </c>
      <c r="I69" s="1">
        <v>50</v>
      </c>
      <c r="J69" s="33">
        <v>25</v>
      </c>
      <c r="K69" s="1">
        <v>0</v>
      </c>
      <c r="L69" s="1">
        <v>2</v>
      </c>
      <c r="M69" s="1" t="s">
        <v>177</v>
      </c>
      <c r="N69" s="1" t="s">
        <v>179</v>
      </c>
      <c r="O69" s="1" t="s">
        <v>32</v>
      </c>
    </row>
    <row r="70" spans="1:15">
      <c r="A70" s="1">
        <v>100000423</v>
      </c>
      <c r="B70" s="1" t="s">
        <v>6</v>
      </c>
      <c r="C70" s="1" t="s">
        <v>178</v>
      </c>
      <c r="D70" s="1" t="s">
        <v>171</v>
      </c>
      <c r="E70" s="1" t="s">
        <v>27</v>
      </c>
      <c r="F70" s="1" t="s">
        <v>18</v>
      </c>
      <c r="G70" s="1">
        <v>1</v>
      </c>
      <c r="H70" s="1">
        <v>435</v>
      </c>
      <c r="I70" s="1">
        <v>32</v>
      </c>
      <c r="J70" s="33">
        <v>26</v>
      </c>
      <c r="K70" s="1">
        <v>0</v>
      </c>
      <c r="L70" s="1">
        <v>2</v>
      </c>
      <c r="M70" s="1" t="s">
        <v>180</v>
      </c>
      <c r="N70" s="1" t="s">
        <v>181</v>
      </c>
      <c r="O70" s="1" t="s">
        <v>44</v>
      </c>
    </row>
    <row r="71" spans="1:15">
      <c r="A71" s="1">
        <v>100000430</v>
      </c>
      <c r="B71" s="1" t="s">
        <v>6</v>
      </c>
      <c r="C71" s="1" t="s">
        <v>178</v>
      </c>
      <c r="D71" s="1" t="s">
        <v>150</v>
      </c>
      <c r="E71" s="1" t="s">
        <v>11</v>
      </c>
      <c r="F71" s="1" t="s">
        <v>12</v>
      </c>
      <c r="G71" s="1">
        <v>2</v>
      </c>
      <c r="H71" s="1">
        <v>484</v>
      </c>
      <c r="I71" s="1">
        <v>38</v>
      </c>
      <c r="J71" s="33">
        <v>28</v>
      </c>
      <c r="K71" s="1">
        <v>0</v>
      </c>
      <c r="L71" s="1">
        <v>2</v>
      </c>
      <c r="M71" s="1" t="s">
        <v>180</v>
      </c>
      <c r="N71" s="1" t="s">
        <v>181</v>
      </c>
      <c r="O71" s="1" t="s">
        <v>44</v>
      </c>
    </row>
    <row r="72" spans="1:15">
      <c r="A72" s="1">
        <v>100000431</v>
      </c>
      <c r="B72" s="1" t="s">
        <v>6</v>
      </c>
      <c r="C72" s="1" t="s">
        <v>178</v>
      </c>
      <c r="D72" s="1" t="s">
        <v>176</v>
      </c>
      <c r="E72" s="1" t="s">
        <v>11</v>
      </c>
      <c r="F72" s="1" t="s">
        <v>12</v>
      </c>
      <c r="G72" s="1">
        <v>1</v>
      </c>
      <c r="H72" s="1">
        <v>299</v>
      </c>
      <c r="I72" s="1">
        <v>36</v>
      </c>
      <c r="J72" s="33">
        <v>20</v>
      </c>
      <c r="K72" s="1">
        <v>0</v>
      </c>
      <c r="L72" s="1">
        <v>1</v>
      </c>
      <c r="M72" s="1" t="s">
        <v>180</v>
      </c>
      <c r="N72" s="1" t="s">
        <v>179</v>
      </c>
      <c r="O72" s="1" t="s">
        <v>32</v>
      </c>
    </row>
    <row r="73" spans="1:15">
      <c r="A73" s="1">
        <v>100000449</v>
      </c>
      <c r="B73" s="1" t="s">
        <v>6</v>
      </c>
      <c r="C73" s="1" t="s">
        <v>178</v>
      </c>
      <c r="D73" s="1" t="s">
        <v>191</v>
      </c>
      <c r="E73" s="1" t="s">
        <v>192</v>
      </c>
      <c r="F73" s="1" t="s">
        <v>193</v>
      </c>
      <c r="G73" s="1">
        <v>2</v>
      </c>
      <c r="H73" s="1">
        <v>16</v>
      </c>
      <c r="I73" s="1">
        <v>17</v>
      </c>
      <c r="J73" s="33">
        <v>5</v>
      </c>
      <c r="K73" s="1">
        <v>0</v>
      </c>
      <c r="L73" s="1">
        <v>1</v>
      </c>
      <c r="M73" s="1" t="s">
        <v>190</v>
      </c>
      <c r="N73" s="1" t="s">
        <v>7</v>
      </c>
      <c r="O73" s="1" t="s">
        <v>8</v>
      </c>
    </row>
    <row r="74" spans="1:15">
      <c r="A74" s="1">
        <v>100000452</v>
      </c>
      <c r="B74" s="1" t="s">
        <v>6</v>
      </c>
      <c r="C74" s="1" t="s">
        <v>178</v>
      </c>
      <c r="D74" s="1" t="s">
        <v>176</v>
      </c>
      <c r="E74" s="1" t="s">
        <v>11</v>
      </c>
      <c r="F74" s="1" t="s">
        <v>12</v>
      </c>
      <c r="G74" s="1">
        <v>1</v>
      </c>
      <c r="H74" s="1">
        <v>357</v>
      </c>
      <c r="I74" s="1">
        <v>43</v>
      </c>
      <c r="J74" s="33">
        <v>18</v>
      </c>
      <c r="K74" s="1">
        <v>0</v>
      </c>
      <c r="L74" s="1">
        <v>2</v>
      </c>
      <c r="M74" s="1" t="s">
        <v>194</v>
      </c>
      <c r="N74" s="1" t="s">
        <v>179</v>
      </c>
      <c r="O74" s="1" t="s">
        <v>32</v>
      </c>
    </row>
    <row r="75" spans="1:15">
      <c r="A75" s="1">
        <v>100000458</v>
      </c>
      <c r="B75" s="1" t="s">
        <v>6</v>
      </c>
      <c r="C75" s="1" t="s">
        <v>83</v>
      </c>
      <c r="D75" s="1" t="s">
        <v>195</v>
      </c>
      <c r="E75" s="1" t="s">
        <v>96</v>
      </c>
      <c r="F75" s="1" t="s">
        <v>97</v>
      </c>
      <c r="G75" s="1">
        <v>1</v>
      </c>
      <c r="H75" s="1">
        <v>57</v>
      </c>
      <c r="I75" s="1">
        <v>9</v>
      </c>
      <c r="J75" s="33">
        <v>25</v>
      </c>
      <c r="K75" s="1">
        <v>0</v>
      </c>
      <c r="L75" s="1">
        <v>1</v>
      </c>
      <c r="M75" s="1" t="s">
        <v>196</v>
      </c>
      <c r="N75" s="1" t="s">
        <v>197</v>
      </c>
      <c r="O75" s="1" t="s">
        <v>44</v>
      </c>
    </row>
    <row r="76" spans="1:15">
      <c r="A76" s="1">
        <v>100000461</v>
      </c>
      <c r="B76" s="1" t="s">
        <v>6</v>
      </c>
      <c r="C76" s="1" t="s">
        <v>83</v>
      </c>
      <c r="D76" s="1" t="s">
        <v>198</v>
      </c>
      <c r="E76" s="1" t="s">
        <v>11</v>
      </c>
      <c r="F76" s="1" t="s">
        <v>12</v>
      </c>
      <c r="G76" s="1">
        <v>1</v>
      </c>
      <c r="H76" s="1">
        <v>132</v>
      </c>
      <c r="I76" s="1">
        <v>22</v>
      </c>
      <c r="J76" s="33">
        <v>25</v>
      </c>
      <c r="K76" s="1">
        <v>0</v>
      </c>
      <c r="L76" s="1">
        <v>1</v>
      </c>
      <c r="M76" s="1" t="s">
        <v>196</v>
      </c>
      <c r="N76" s="1" t="s">
        <v>197</v>
      </c>
      <c r="O76" s="1" t="s">
        <v>44</v>
      </c>
    </row>
    <row r="77" spans="1:15">
      <c r="A77" s="1">
        <v>100000466</v>
      </c>
      <c r="B77" s="1" t="s">
        <v>6</v>
      </c>
      <c r="C77" s="1" t="s">
        <v>178</v>
      </c>
      <c r="D77" s="1" t="s">
        <v>199</v>
      </c>
      <c r="E77" s="1" t="s">
        <v>2</v>
      </c>
      <c r="F77" s="1" t="s">
        <v>81</v>
      </c>
      <c r="G77" s="1">
        <v>5</v>
      </c>
      <c r="H77" s="1">
        <v>0</v>
      </c>
      <c r="I77" s="1">
        <v>45</v>
      </c>
      <c r="J77" s="33">
        <v>1</v>
      </c>
      <c r="K77" s="1">
        <v>0</v>
      </c>
      <c r="L77" s="1">
        <v>0</v>
      </c>
      <c r="M77" s="1" t="s">
        <v>200</v>
      </c>
      <c r="N77" s="1" t="s">
        <v>7</v>
      </c>
      <c r="O77" s="1" t="s">
        <v>8</v>
      </c>
    </row>
    <row r="78" spans="1:15">
      <c r="A78" s="1">
        <v>100000471</v>
      </c>
      <c r="B78" s="1" t="s">
        <v>6</v>
      </c>
      <c r="C78" s="1" t="s">
        <v>178</v>
      </c>
      <c r="D78" s="1" t="s">
        <v>203</v>
      </c>
      <c r="E78" s="1" t="s">
        <v>20</v>
      </c>
      <c r="F78" s="1" t="s">
        <v>203</v>
      </c>
      <c r="G78" s="1">
        <v>1</v>
      </c>
      <c r="H78" s="1">
        <v>530</v>
      </c>
      <c r="I78" s="1">
        <v>56</v>
      </c>
      <c r="J78" s="33">
        <v>32</v>
      </c>
      <c r="K78" s="1">
        <v>0</v>
      </c>
      <c r="L78" s="1">
        <v>2</v>
      </c>
      <c r="M78" s="1" t="s">
        <v>204</v>
      </c>
      <c r="N78" s="1" t="s">
        <v>14</v>
      </c>
      <c r="O78" s="1" t="s">
        <v>15</v>
      </c>
    </row>
    <row r="79" spans="1:15">
      <c r="A79" s="1">
        <v>100000476</v>
      </c>
      <c r="B79" s="1" t="s">
        <v>6</v>
      </c>
      <c r="C79" s="1" t="s">
        <v>178</v>
      </c>
      <c r="D79" s="1" t="s">
        <v>176</v>
      </c>
      <c r="E79" s="1" t="s">
        <v>11</v>
      </c>
      <c r="F79" s="1" t="s">
        <v>12</v>
      </c>
      <c r="G79" s="1">
        <v>1</v>
      </c>
      <c r="H79" s="1">
        <v>307</v>
      </c>
      <c r="I79" s="1">
        <v>38</v>
      </c>
      <c r="J79" s="33">
        <v>14</v>
      </c>
      <c r="K79" s="1">
        <v>1</v>
      </c>
      <c r="L79" s="1">
        <v>2</v>
      </c>
      <c r="M79" s="1" t="s">
        <v>205</v>
      </c>
      <c r="N79" s="1" t="s">
        <v>179</v>
      </c>
      <c r="O79" s="1" t="s">
        <v>32</v>
      </c>
    </row>
    <row r="80" spans="1:15">
      <c r="A80" s="1">
        <v>100000486</v>
      </c>
      <c r="B80" s="1" t="s">
        <v>6</v>
      </c>
      <c r="C80" s="1" t="s">
        <v>178</v>
      </c>
      <c r="D80" s="1" t="s">
        <v>206</v>
      </c>
      <c r="E80" s="1" t="s">
        <v>20</v>
      </c>
      <c r="F80" s="1" t="s">
        <v>72</v>
      </c>
      <c r="G80" s="1">
        <v>1</v>
      </c>
      <c r="H80" s="1">
        <v>292</v>
      </c>
      <c r="I80" s="1">
        <v>30</v>
      </c>
      <c r="J80" s="33">
        <v>30</v>
      </c>
      <c r="K80" s="1">
        <v>0</v>
      </c>
      <c r="L80" s="1">
        <v>1</v>
      </c>
      <c r="M80" s="1" t="s">
        <v>207</v>
      </c>
      <c r="N80" s="1" t="s">
        <v>14</v>
      </c>
      <c r="O80" s="1" t="s">
        <v>15</v>
      </c>
    </row>
    <row r="81" spans="1:15">
      <c r="A81" s="1">
        <v>100000488</v>
      </c>
      <c r="B81" s="1" t="s">
        <v>6</v>
      </c>
      <c r="C81" s="1" t="s">
        <v>178</v>
      </c>
      <c r="D81" s="1" t="s">
        <v>100</v>
      </c>
      <c r="E81" s="1" t="s">
        <v>20</v>
      </c>
      <c r="F81" s="1" t="s">
        <v>100</v>
      </c>
      <c r="G81" s="1">
        <v>1</v>
      </c>
      <c r="H81" s="1">
        <v>418</v>
      </c>
      <c r="I81" s="1">
        <v>30</v>
      </c>
      <c r="J81" s="33">
        <v>27</v>
      </c>
      <c r="K81" s="1">
        <v>0</v>
      </c>
      <c r="L81" s="1">
        <v>2</v>
      </c>
      <c r="M81" s="1" t="s">
        <v>208</v>
      </c>
      <c r="N81" s="1" t="s">
        <v>14</v>
      </c>
      <c r="O81" s="1" t="s">
        <v>15</v>
      </c>
    </row>
    <row r="82" spans="1:15">
      <c r="A82" s="1">
        <v>100000490</v>
      </c>
      <c r="B82" s="1" t="s">
        <v>6</v>
      </c>
      <c r="C82" s="1" t="s">
        <v>178</v>
      </c>
      <c r="D82" s="1" t="s">
        <v>209</v>
      </c>
      <c r="E82" s="1" t="s">
        <v>20</v>
      </c>
      <c r="F82" s="1" t="s">
        <v>72</v>
      </c>
      <c r="G82" s="1">
        <v>1</v>
      </c>
      <c r="H82" s="1">
        <v>386</v>
      </c>
      <c r="I82" s="1">
        <v>44</v>
      </c>
      <c r="J82" s="33">
        <v>29</v>
      </c>
      <c r="K82" s="1">
        <v>0</v>
      </c>
      <c r="L82" s="1">
        <v>2</v>
      </c>
      <c r="M82" s="1" t="s">
        <v>210</v>
      </c>
      <c r="N82" s="1" t="s">
        <v>14</v>
      </c>
      <c r="O82" s="1" t="s">
        <v>15</v>
      </c>
    </row>
    <row r="83" spans="1:15">
      <c r="A83" s="1">
        <v>100000497</v>
      </c>
      <c r="B83" s="1" t="s">
        <v>6</v>
      </c>
      <c r="C83" s="1" t="s">
        <v>178</v>
      </c>
      <c r="D83" s="1" t="s">
        <v>176</v>
      </c>
      <c r="E83" s="1" t="s">
        <v>11</v>
      </c>
      <c r="F83" s="1" t="s">
        <v>12</v>
      </c>
      <c r="G83" s="1">
        <v>1</v>
      </c>
      <c r="H83" s="1">
        <v>338</v>
      </c>
      <c r="I83" s="1">
        <v>55</v>
      </c>
      <c r="J83" s="33">
        <v>23</v>
      </c>
      <c r="K83" s="1">
        <v>0</v>
      </c>
      <c r="L83" s="1">
        <v>2</v>
      </c>
      <c r="M83" s="1" t="s">
        <v>211</v>
      </c>
      <c r="N83" s="1" t="s">
        <v>179</v>
      </c>
      <c r="O83" s="1" t="s">
        <v>32</v>
      </c>
    </row>
    <row r="84" spans="1:15">
      <c r="A84" s="1">
        <v>100000498</v>
      </c>
      <c r="B84" s="1" t="s">
        <v>6</v>
      </c>
      <c r="C84" s="1" t="s">
        <v>178</v>
      </c>
      <c r="D84" s="1" t="s">
        <v>212</v>
      </c>
      <c r="E84" s="1" t="s">
        <v>20</v>
      </c>
      <c r="F84" s="1" t="s">
        <v>72</v>
      </c>
      <c r="G84" s="1">
        <v>1</v>
      </c>
      <c r="H84" s="1">
        <v>146</v>
      </c>
      <c r="I84" s="1">
        <v>18</v>
      </c>
      <c r="J84" s="33">
        <v>11</v>
      </c>
      <c r="K84" s="1">
        <v>0</v>
      </c>
      <c r="L84" s="1">
        <v>1</v>
      </c>
      <c r="M84" s="1" t="s">
        <v>213</v>
      </c>
      <c r="N84" s="1" t="s">
        <v>214</v>
      </c>
      <c r="O84" s="1" t="s">
        <v>44</v>
      </c>
    </row>
    <row r="85" spans="1:15">
      <c r="A85" s="1">
        <v>100000504</v>
      </c>
      <c r="B85" s="1" t="s">
        <v>6</v>
      </c>
      <c r="C85" s="1" t="s">
        <v>178</v>
      </c>
      <c r="D85" s="1" t="s">
        <v>176</v>
      </c>
      <c r="E85" s="1" t="s">
        <v>11</v>
      </c>
      <c r="F85" s="1" t="s">
        <v>12</v>
      </c>
      <c r="G85" s="1">
        <v>1</v>
      </c>
      <c r="H85" s="1">
        <v>496</v>
      </c>
      <c r="I85" s="1">
        <v>67</v>
      </c>
      <c r="J85" s="33">
        <v>25</v>
      </c>
      <c r="K85" s="1">
        <v>0</v>
      </c>
      <c r="L85" s="1">
        <v>2</v>
      </c>
      <c r="M85" s="1" t="s">
        <v>215</v>
      </c>
      <c r="N85" s="1" t="s">
        <v>179</v>
      </c>
      <c r="O85" s="1" t="s">
        <v>32</v>
      </c>
    </row>
    <row r="86" spans="1:15">
      <c r="A86" s="1">
        <v>100000515</v>
      </c>
      <c r="B86" s="1" t="s">
        <v>6</v>
      </c>
      <c r="C86" s="1" t="s">
        <v>178</v>
      </c>
      <c r="D86" s="1" t="s">
        <v>219</v>
      </c>
      <c r="E86" s="1" t="s">
        <v>2</v>
      </c>
      <c r="F86" s="1" t="s">
        <v>114</v>
      </c>
      <c r="G86" s="1">
        <v>2</v>
      </c>
      <c r="H86" s="1">
        <v>758</v>
      </c>
      <c r="I86" s="1">
        <v>73</v>
      </c>
      <c r="J86" s="33">
        <v>85</v>
      </c>
      <c r="K86" s="1">
        <v>0</v>
      </c>
      <c r="L86" s="1">
        <v>3</v>
      </c>
      <c r="M86" s="1" t="s">
        <v>220</v>
      </c>
      <c r="N86" s="1" t="s">
        <v>14</v>
      </c>
      <c r="O86" s="1" t="s">
        <v>15</v>
      </c>
    </row>
    <row r="87" spans="1:15">
      <c r="A87" s="1">
        <v>100000521</v>
      </c>
      <c r="B87" s="1" t="s">
        <v>6</v>
      </c>
      <c r="C87" s="1" t="s">
        <v>178</v>
      </c>
      <c r="D87" s="1" t="s">
        <v>221</v>
      </c>
      <c r="E87" s="1" t="s">
        <v>11</v>
      </c>
      <c r="F87" s="1" t="s">
        <v>12</v>
      </c>
      <c r="G87" s="1">
        <v>1</v>
      </c>
      <c r="H87" s="1">
        <v>213</v>
      </c>
      <c r="I87" s="1">
        <v>27</v>
      </c>
      <c r="J87" s="33">
        <v>16</v>
      </c>
      <c r="K87" s="1">
        <v>0</v>
      </c>
      <c r="L87" s="1">
        <v>1</v>
      </c>
      <c r="M87" s="1" t="s">
        <v>222</v>
      </c>
      <c r="N87" s="1" t="s">
        <v>223</v>
      </c>
      <c r="O87" s="1" t="s">
        <v>44</v>
      </c>
    </row>
    <row r="88" spans="1:15">
      <c r="A88" s="1">
        <v>100000524</v>
      </c>
      <c r="B88" s="1" t="s">
        <v>6</v>
      </c>
      <c r="C88" s="1" t="s">
        <v>178</v>
      </c>
      <c r="D88" s="1" t="s">
        <v>176</v>
      </c>
      <c r="E88" s="1" t="s">
        <v>11</v>
      </c>
      <c r="F88" s="1" t="s">
        <v>12</v>
      </c>
      <c r="G88" s="1">
        <v>1</v>
      </c>
      <c r="H88" s="1">
        <v>852</v>
      </c>
      <c r="I88" s="1">
        <v>76</v>
      </c>
      <c r="J88" s="33">
        <v>39</v>
      </c>
      <c r="K88" s="1">
        <v>0</v>
      </c>
      <c r="L88" s="1">
        <v>3</v>
      </c>
      <c r="M88" s="1" t="s">
        <v>224</v>
      </c>
      <c r="N88" s="1" t="s">
        <v>179</v>
      </c>
      <c r="O88" s="1" t="s">
        <v>32</v>
      </c>
    </row>
    <row r="89" spans="1:15">
      <c r="A89" s="1">
        <v>100000544</v>
      </c>
      <c r="B89" s="1" t="s">
        <v>6</v>
      </c>
      <c r="C89" s="1" t="s">
        <v>178</v>
      </c>
      <c r="D89" s="1" t="s">
        <v>230</v>
      </c>
      <c r="E89" s="1" t="s">
        <v>20</v>
      </c>
      <c r="F89" s="1" t="s">
        <v>72</v>
      </c>
      <c r="G89" s="1">
        <v>1</v>
      </c>
      <c r="H89" s="1">
        <v>261</v>
      </c>
      <c r="I89" s="1">
        <v>21</v>
      </c>
      <c r="J89" s="33">
        <v>33</v>
      </c>
      <c r="K89" s="1">
        <v>0</v>
      </c>
      <c r="L89" s="1">
        <v>1</v>
      </c>
      <c r="M89" s="1" t="s">
        <v>231</v>
      </c>
      <c r="N89" s="1" t="s">
        <v>14</v>
      </c>
      <c r="O89" s="1" t="s">
        <v>15</v>
      </c>
    </row>
    <row r="90" spans="1:15">
      <c r="A90" s="1">
        <v>100000548</v>
      </c>
      <c r="B90" s="1" t="s">
        <v>6</v>
      </c>
      <c r="C90" s="1" t="s">
        <v>178</v>
      </c>
      <c r="D90" s="1" t="s">
        <v>18</v>
      </c>
      <c r="E90" s="1" t="s">
        <v>27</v>
      </c>
      <c r="F90" s="1" t="s">
        <v>18</v>
      </c>
      <c r="G90" s="1">
        <v>1</v>
      </c>
      <c r="H90" s="1">
        <v>448</v>
      </c>
      <c r="I90" s="1">
        <v>31</v>
      </c>
      <c r="J90" s="33">
        <v>30</v>
      </c>
      <c r="K90" s="1">
        <v>0</v>
      </c>
      <c r="L90" s="1">
        <v>2</v>
      </c>
      <c r="M90" s="1" t="s">
        <v>232</v>
      </c>
      <c r="N90" s="1" t="s">
        <v>14</v>
      </c>
      <c r="O90" s="1" t="s">
        <v>15</v>
      </c>
    </row>
    <row r="91" spans="1:15">
      <c r="A91" s="1">
        <v>100000552</v>
      </c>
      <c r="B91" s="1" t="s">
        <v>6</v>
      </c>
      <c r="C91" s="1" t="s">
        <v>178</v>
      </c>
      <c r="D91" s="1" t="s">
        <v>233</v>
      </c>
      <c r="E91" s="1" t="s">
        <v>11</v>
      </c>
      <c r="F91" s="1" t="s">
        <v>12</v>
      </c>
      <c r="G91" s="1">
        <v>1</v>
      </c>
      <c r="H91" s="1">
        <v>786</v>
      </c>
      <c r="I91" s="1">
        <v>75</v>
      </c>
      <c r="J91" s="33">
        <v>41</v>
      </c>
      <c r="K91" s="1">
        <v>1</v>
      </c>
      <c r="L91" s="1">
        <v>3</v>
      </c>
      <c r="M91" s="1" t="s">
        <v>234</v>
      </c>
      <c r="N91" s="1" t="s">
        <v>235</v>
      </c>
      <c r="O91" s="1" t="s">
        <v>32</v>
      </c>
    </row>
    <row r="92" spans="1:15">
      <c r="A92" s="1">
        <v>100000555</v>
      </c>
      <c r="B92" s="1" t="s">
        <v>6</v>
      </c>
      <c r="C92" s="1" t="s">
        <v>178</v>
      </c>
      <c r="D92" s="1" t="s">
        <v>236</v>
      </c>
      <c r="E92" s="1" t="s">
        <v>20</v>
      </c>
      <c r="F92" s="1" t="s">
        <v>72</v>
      </c>
      <c r="G92" s="1">
        <v>1</v>
      </c>
      <c r="H92" s="1">
        <v>328</v>
      </c>
      <c r="I92" s="1">
        <v>30</v>
      </c>
      <c r="J92" s="33">
        <v>25</v>
      </c>
      <c r="K92" s="1">
        <v>0</v>
      </c>
      <c r="L92" s="1">
        <v>2</v>
      </c>
      <c r="M92" s="1" t="s">
        <v>237</v>
      </c>
      <c r="N92" s="1" t="s">
        <v>14</v>
      </c>
      <c r="O92" s="1" t="s">
        <v>15</v>
      </c>
    </row>
    <row r="93" spans="1:15">
      <c r="A93" s="1">
        <v>100000562</v>
      </c>
      <c r="B93" s="1" t="s">
        <v>6</v>
      </c>
      <c r="C93" s="1" t="s">
        <v>178</v>
      </c>
      <c r="D93" s="1" t="s">
        <v>238</v>
      </c>
      <c r="E93" s="1" t="s">
        <v>20</v>
      </c>
      <c r="F93" s="1" t="s">
        <v>72</v>
      </c>
      <c r="G93" s="1">
        <v>1</v>
      </c>
      <c r="H93" s="1">
        <v>316</v>
      </c>
      <c r="I93" s="1">
        <v>32</v>
      </c>
      <c r="J93" s="33">
        <v>35</v>
      </c>
      <c r="K93" s="1">
        <v>0</v>
      </c>
      <c r="L93" s="1">
        <v>2</v>
      </c>
      <c r="M93" s="1" t="s">
        <v>239</v>
      </c>
      <c r="N93" s="1" t="s">
        <v>14</v>
      </c>
      <c r="O93" s="1" t="s">
        <v>15</v>
      </c>
    </row>
    <row r="94" spans="1:15">
      <c r="A94" s="1">
        <v>100000568</v>
      </c>
      <c r="B94" s="1" t="s">
        <v>6</v>
      </c>
      <c r="C94" s="1" t="s">
        <v>242</v>
      </c>
      <c r="D94" s="1" t="s">
        <v>240</v>
      </c>
      <c r="E94" s="1" t="s">
        <v>27</v>
      </c>
      <c r="F94" s="1" t="s">
        <v>18</v>
      </c>
      <c r="G94" s="1">
        <v>1</v>
      </c>
      <c r="H94" s="1">
        <v>45</v>
      </c>
      <c r="I94" s="1">
        <v>5</v>
      </c>
      <c r="J94" s="33">
        <v>5</v>
      </c>
      <c r="K94" s="1">
        <v>0</v>
      </c>
      <c r="L94" s="1">
        <v>1</v>
      </c>
      <c r="M94" s="1" t="s">
        <v>241</v>
      </c>
      <c r="N94" s="1" t="s">
        <v>243</v>
      </c>
      <c r="O94" s="1" t="s">
        <v>44</v>
      </c>
    </row>
    <row r="95" spans="1:15">
      <c r="A95" s="1">
        <v>100000575</v>
      </c>
      <c r="B95" s="1" t="s">
        <v>6</v>
      </c>
      <c r="C95" s="1" t="s">
        <v>178</v>
      </c>
      <c r="D95" s="1" t="s">
        <v>12</v>
      </c>
      <c r="E95" s="1" t="s">
        <v>11</v>
      </c>
      <c r="F95" s="1" t="s">
        <v>12</v>
      </c>
      <c r="G95" s="1">
        <v>1</v>
      </c>
      <c r="H95" s="1">
        <v>846</v>
      </c>
      <c r="I95" s="1">
        <v>73</v>
      </c>
      <c r="J95" s="33">
        <v>42</v>
      </c>
      <c r="K95" s="1">
        <v>1</v>
      </c>
      <c r="L95" s="1">
        <v>3</v>
      </c>
      <c r="M95" s="1" t="s">
        <v>244</v>
      </c>
      <c r="N95" s="1" t="s">
        <v>235</v>
      </c>
      <c r="O95" s="1" t="s">
        <v>32</v>
      </c>
    </row>
    <row r="96" spans="1:15">
      <c r="A96" s="1">
        <v>100000583</v>
      </c>
      <c r="B96" s="1" t="s">
        <v>6</v>
      </c>
      <c r="C96" s="1" t="s">
        <v>178</v>
      </c>
      <c r="D96" s="1" t="s">
        <v>245</v>
      </c>
      <c r="E96" s="1" t="s">
        <v>11</v>
      </c>
      <c r="F96" s="1" t="s">
        <v>12</v>
      </c>
      <c r="G96" s="1">
        <v>1</v>
      </c>
      <c r="H96" s="1">
        <v>453</v>
      </c>
      <c r="I96" s="1">
        <v>41</v>
      </c>
      <c r="J96" s="33">
        <v>23</v>
      </c>
      <c r="K96" s="1">
        <v>0</v>
      </c>
      <c r="L96" s="1">
        <v>2</v>
      </c>
      <c r="M96" s="1" t="s">
        <v>246</v>
      </c>
      <c r="N96" s="1" t="s">
        <v>247</v>
      </c>
      <c r="O96" s="1" t="s">
        <v>32</v>
      </c>
    </row>
    <row r="97" spans="1:15">
      <c r="A97" s="1">
        <v>100000586</v>
      </c>
      <c r="B97" s="1" t="s">
        <v>6</v>
      </c>
      <c r="C97" s="1" t="s">
        <v>178</v>
      </c>
      <c r="D97" s="1" t="s">
        <v>248</v>
      </c>
      <c r="E97" s="1" t="s">
        <v>11</v>
      </c>
      <c r="F97" s="1" t="s">
        <v>12</v>
      </c>
      <c r="G97" s="1">
        <v>1</v>
      </c>
      <c r="H97" s="1">
        <v>212</v>
      </c>
      <c r="I97" s="1">
        <v>29</v>
      </c>
      <c r="J97" s="33">
        <v>15</v>
      </c>
      <c r="K97" s="1">
        <v>0</v>
      </c>
      <c r="L97" s="1">
        <v>1</v>
      </c>
      <c r="M97" s="1" t="s">
        <v>249</v>
      </c>
      <c r="N97" s="1" t="s">
        <v>74</v>
      </c>
      <c r="O97" s="1" t="s">
        <v>39</v>
      </c>
    </row>
    <row r="98" spans="1:15">
      <c r="A98" s="1">
        <v>100000591</v>
      </c>
      <c r="B98" s="1" t="s">
        <v>6</v>
      </c>
      <c r="C98" s="1" t="s">
        <v>178</v>
      </c>
      <c r="D98" s="1" t="s">
        <v>250</v>
      </c>
      <c r="E98" s="1" t="s">
        <v>20</v>
      </c>
      <c r="F98" s="1" t="s">
        <v>72</v>
      </c>
      <c r="G98" s="1">
        <v>1</v>
      </c>
      <c r="H98" s="1">
        <v>131</v>
      </c>
      <c r="I98" s="1">
        <v>11</v>
      </c>
      <c r="J98" s="33">
        <v>33</v>
      </c>
      <c r="K98" s="1">
        <v>0</v>
      </c>
      <c r="L98" s="1">
        <v>1</v>
      </c>
      <c r="M98" s="1" t="s">
        <v>251</v>
      </c>
      <c r="N98" s="1" t="s">
        <v>14</v>
      </c>
      <c r="O98" s="1" t="s">
        <v>15</v>
      </c>
    </row>
    <row r="99" spans="1:15">
      <c r="A99" s="1">
        <v>100000609</v>
      </c>
      <c r="B99" s="1" t="s">
        <v>6</v>
      </c>
      <c r="C99" s="1" t="s">
        <v>254</v>
      </c>
      <c r="D99" s="1" t="s">
        <v>12</v>
      </c>
      <c r="E99" s="1" t="s">
        <v>11</v>
      </c>
      <c r="F99" s="1" t="s">
        <v>12</v>
      </c>
      <c r="G99" s="1">
        <v>2</v>
      </c>
      <c r="H99" s="1">
        <v>892</v>
      </c>
      <c r="I99" s="1">
        <v>75</v>
      </c>
      <c r="J99" s="33">
        <v>90</v>
      </c>
      <c r="K99" s="1">
        <v>0</v>
      </c>
      <c r="L99" s="1">
        <v>3</v>
      </c>
      <c r="M99" s="1" t="s">
        <v>258</v>
      </c>
      <c r="N99" s="1" t="s">
        <v>255</v>
      </c>
      <c r="O99" s="1" t="s">
        <v>32</v>
      </c>
    </row>
    <row r="100" spans="1:15">
      <c r="A100" s="1">
        <v>100000613</v>
      </c>
      <c r="B100" s="1" t="s">
        <v>6</v>
      </c>
      <c r="C100" s="1" t="s">
        <v>254</v>
      </c>
      <c r="D100" s="1" t="s">
        <v>259</v>
      </c>
      <c r="E100" s="1" t="s">
        <v>20</v>
      </c>
      <c r="F100" s="1" t="s">
        <v>72</v>
      </c>
      <c r="G100" s="1">
        <v>1</v>
      </c>
      <c r="H100" s="1">
        <v>349</v>
      </c>
      <c r="I100" s="1">
        <v>20</v>
      </c>
      <c r="J100" s="33">
        <v>29</v>
      </c>
      <c r="K100" s="1">
        <v>0</v>
      </c>
      <c r="L100" s="1">
        <v>2</v>
      </c>
      <c r="M100" s="1" t="s">
        <v>260</v>
      </c>
      <c r="N100" s="1" t="s">
        <v>261</v>
      </c>
      <c r="O100" s="1" t="s">
        <v>44</v>
      </c>
    </row>
    <row r="101" spans="1:15">
      <c r="A101" s="1">
        <v>100000621</v>
      </c>
      <c r="B101" s="1" t="s">
        <v>6</v>
      </c>
      <c r="C101" s="1" t="s">
        <v>254</v>
      </c>
      <c r="D101" s="1" t="s">
        <v>12</v>
      </c>
      <c r="E101" s="1" t="s">
        <v>11</v>
      </c>
      <c r="F101" s="1" t="s">
        <v>12</v>
      </c>
      <c r="G101" s="1">
        <v>1</v>
      </c>
      <c r="H101" s="1">
        <v>501</v>
      </c>
      <c r="I101" s="1">
        <v>40</v>
      </c>
      <c r="J101" s="33">
        <v>31</v>
      </c>
      <c r="K101" s="1">
        <v>0</v>
      </c>
      <c r="L101" s="1">
        <v>2</v>
      </c>
      <c r="M101" s="1" t="s">
        <v>262</v>
      </c>
      <c r="N101" s="1" t="s">
        <v>255</v>
      </c>
      <c r="O101" s="1" t="s">
        <v>32</v>
      </c>
    </row>
    <row r="102" spans="1:15">
      <c r="A102" s="1">
        <v>100000629</v>
      </c>
      <c r="B102" s="1" t="s">
        <v>6</v>
      </c>
      <c r="C102" s="1" t="s">
        <v>254</v>
      </c>
      <c r="D102" s="1" t="s">
        <v>263</v>
      </c>
      <c r="E102" s="1" t="s">
        <v>24</v>
      </c>
      <c r="F102" s="1" t="s">
        <v>64</v>
      </c>
      <c r="G102" s="1">
        <v>1</v>
      </c>
      <c r="H102" s="1">
        <v>27</v>
      </c>
      <c r="I102" s="1">
        <v>12</v>
      </c>
      <c r="J102" s="33">
        <v>13</v>
      </c>
      <c r="K102" s="1">
        <v>0</v>
      </c>
      <c r="L102" s="1">
        <v>1</v>
      </c>
      <c r="M102" s="1" t="s">
        <v>264</v>
      </c>
      <c r="N102" s="1" t="s">
        <v>265</v>
      </c>
      <c r="O102" s="1" t="s">
        <v>44</v>
      </c>
    </row>
    <row r="103" spans="1:15">
      <c r="A103" s="1">
        <v>100000640</v>
      </c>
      <c r="B103" s="1" t="s">
        <v>6</v>
      </c>
      <c r="C103" s="1" t="s">
        <v>254</v>
      </c>
      <c r="D103" s="1" t="s">
        <v>12</v>
      </c>
      <c r="E103" s="1" t="s">
        <v>11</v>
      </c>
      <c r="F103" s="1" t="s">
        <v>12</v>
      </c>
      <c r="G103" s="1">
        <v>1</v>
      </c>
      <c r="H103" s="1">
        <v>731</v>
      </c>
      <c r="I103" s="1">
        <v>48</v>
      </c>
      <c r="J103" s="33">
        <v>34</v>
      </c>
      <c r="K103" s="1">
        <v>0</v>
      </c>
      <c r="L103" s="1">
        <v>3</v>
      </c>
      <c r="M103" s="1" t="s">
        <v>266</v>
      </c>
      <c r="N103" s="1" t="s">
        <v>267</v>
      </c>
      <c r="O103" s="1" t="s">
        <v>32</v>
      </c>
    </row>
    <row r="104" spans="1:15">
      <c r="A104" s="1">
        <v>100000645</v>
      </c>
      <c r="B104" s="1" t="s">
        <v>6</v>
      </c>
      <c r="C104" s="1" t="s">
        <v>254</v>
      </c>
      <c r="D104" s="1" t="s">
        <v>18</v>
      </c>
      <c r="E104" s="1" t="s">
        <v>27</v>
      </c>
      <c r="F104" s="1" t="s">
        <v>18</v>
      </c>
      <c r="G104" s="1">
        <v>1</v>
      </c>
      <c r="H104" s="1">
        <v>1143</v>
      </c>
      <c r="I104" s="1">
        <v>78</v>
      </c>
      <c r="J104" s="33">
        <v>58</v>
      </c>
      <c r="K104" s="1">
        <v>0</v>
      </c>
      <c r="L104" s="1">
        <v>4</v>
      </c>
      <c r="M104" s="1" t="s">
        <v>268</v>
      </c>
      <c r="N104" s="1" t="s">
        <v>7</v>
      </c>
      <c r="O104" s="1" t="s">
        <v>8</v>
      </c>
    </row>
    <row r="105" spans="1:15">
      <c r="A105" s="1">
        <v>100000647</v>
      </c>
      <c r="B105" s="1" t="s">
        <v>6</v>
      </c>
      <c r="C105" s="1" t="s">
        <v>254</v>
      </c>
      <c r="D105" s="1" t="s">
        <v>150</v>
      </c>
      <c r="E105" s="1" t="s">
        <v>11</v>
      </c>
      <c r="F105" s="1" t="s">
        <v>12</v>
      </c>
      <c r="G105" s="1">
        <v>1</v>
      </c>
      <c r="H105" s="1">
        <v>119</v>
      </c>
      <c r="I105" s="1">
        <v>17</v>
      </c>
      <c r="J105" s="33">
        <v>17</v>
      </c>
      <c r="K105" s="1">
        <v>1</v>
      </c>
      <c r="L105" s="1">
        <v>1</v>
      </c>
      <c r="M105" s="1" t="s">
        <v>269</v>
      </c>
      <c r="N105" s="1" t="s">
        <v>270</v>
      </c>
      <c r="O105" s="1" t="s">
        <v>44</v>
      </c>
    </row>
    <row r="106" spans="1:15">
      <c r="A106" s="1">
        <v>100000648</v>
      </c>
      <c r="B106" s="1" t="s">
        <v>6</v>
      </c>
      <c r="C106" s="1" t="s">
        <v>254</v>
      </c>
      <c r="D106" s="1" t="s">
        <v>271</v>
      </c>
      <c r="E106" s="1" t="s">
        <v>20</v>
      </c>
      <c r="F106" s="1" t="s">
        <v>72</v>
      </c>
      <c r="G106" s="1">
        <v>1</v>
      </c>
      <c r="H106" s="1">
        <v>481</v>
      </c>
      <c r="I106" s="1">
        <v>29</v>
      </c>
      <c r="J106" s="33">
        <v>25</v>
      </c>
      <c r="K106" s="1">
        <v>0</v>
      </c>
      <c r="L106" s="1">
        <v>2</v>
      </c>
      <c r="M106" s="1" t="s">
        <v>272</v>
      </c>
      <c r="N106" s="1" t="s">
        <v>14</v>
      </c>
      <c r="O106" s="1" t="s">
        <v>15</v>
      </c>
    </row>
    <row r="107" spans="1:15">
      <c r="A107" s="1">
        <v>100000650</v>
      </c>
      <c r="B107" s="1" t="s">
        <v>6</v>
      </c>
      <c r="C107" s="1" t="s">
        <v>254</v>
      </c>
      <c r="D107" s="1" t="s">
        <v>273</v>
      </c>
      <c r="E107" s="1" t="s">
        <v>20</v>
      </c>
      <c r="F107" s="1" t="s">
        <v>72</v>
      </c>
      <c r="G107" s="1">
        <v>1</v>
      </c>
      <c r="H107" s="1">
        <v>108</v>
      </c>
      <c r="I107" s="1">
        <v>10</v>
      </c>
      <c r="J107" s="33">
        <v>8</v>
      </c>
      <c r="K107" s="1">
        <v>0</v>
      </c>
      <c r="L107" s="1">
        <v>1</v>
      </c>
      <c r="M107" s="1" t="s">
        <v>274</v>
      </c>
      <c r="N107" s="1" t="s">
        <v>275</v>
      </c>
      <c r="O107" s="1" t="s">
        <v>44</v>
      </c>
    </row>
    <row r="108" spans="1:15">
      <c r="A108" s="1">
        <v>100000669</v>
      </c>
      <c r="B108" s="1" t="s">
        <v>6</v>
      </c>
      <c r="C108" s="1" t="s">
        <v>254</v>
      </c>
      <c r="D108" s="1" t="s">
        <v>78</v>
      </c>
      <c r="E108" s="1" t="s">
        <v>20</v>
      </c>
      <c r="F108" s="1" t="s">
        <v>21</v>
      </c>
      <c r="G108" s="1">
        <v>1</v>
      </c>
      <c r="H108" s="1">
        <v>497</v>
      </c>
      <c r="I108" s="1">
        <v>43</v>
      </c>
      <c r="J108" s="33">
        <v>52</v>
      </c>
      <c r="K108" s="1">
        <v>0</v>
      </c>
      <c r="L108" s="1">
        <v>2</v>
      </c>
      <c r="M108" s="1" t="s">
        <v>282</v>
      </c>
      <c r="N108" s="1" t="s">
        <v>14</v>
      </c>
      <c r="O108" s="1" t="s">
        <v>15</v>
      </c>
    </row>
    <row r="109" spans="1:15">
      <c r="A109" s="1">
        <v>100000671</v>
      </c>
      <c r="B109" s="1" t="s">
        <v>6</v>
      </c>
      <c r="C109" s="1" t="s">
        <v>254</v>
      </c>
      <c r="D109" s="1" t="s">
        <v>12</v>
      </c>
      <c r="E109" s="1" t="s">
        <v>11</v>
      </c>
      <c r="F109" s="1" t="s">
        <v>12</v>
      </c>
      <c r="G109" s="1">
        <v>1</v>
      </c>
      <c r="H109" s="1">
        <v>524</v>
      </c>
      <c r="I109" s="1">
        <v>49</v>
      </c>
      <c r="J109" s="33">
        <v>28</v>
      </c>
      <c r="K109" s="1">
        <v>0</v>
      </c>
      <c r="L109" s="1">
        <v>2</v>
      </c>
      <c r="M109" s="1" t="s">
        <v>283</v>
      </c>
      <c r="N109" s="1" t="s">
        <v>267</v>
      </c>
      <c r="O109" s="1" t="s">
        <v>32</v>
      </c>
    </row>
    <row r="110" spans="1:15">
      <c r="A110" s="1">
        <v>100000684</v>
      </c>
      <c r="B110" s="1" t="s">
        <v>6</v>
      </c>
      <c r="C110" s="1" t="s">
        <v>254</v>
      </c>
      <c r="D110" s="1" t="s">
        <v>12</v>
      </c>
      <c r="E110" s="1" t="s">
        <v>11</v>
      </c>
      <c r="F110" s="1" t="s">
        <v>12</v>
      </c>
      <c r="G110" s="1">
        <v>1</v>
      </c>
      <c r="H110" s="1">
        <v>730</v>
      </c>
      <c r="I110" s="1">
        <v>42</v>
      </c>
      <c r="J110" s="33">
        <v>30</v>
      </c>
      <c r="K110" s="1">
        <v>0</v>
      </c>
      <c r="L110" s="1">
        <v>3</v>
      </c>
      <c r="M110" s="1" t="s">
        <v>286</v>
      </c>
      <c r="N110" s="1" t="s">
        <v>267</v>
      </c>
      <c r="O110" s="1" t="s">
        <v>32</v>
      </c>
    </row>
    <row r="111" spans="1:15">
      <c r="A111" s="1">
        <v>100000691</v>
      </c>
      <c r="B111" s="1" t="s">
        <v>6</v>
      </c>
      <c r="C111" s="1" t="s">
        <v>254</v>
      </c>
      <c r="D111" s="1" t="s">
        <v>12</v>
      </c>
      <c r="E111" s="1" t="s">
        <v>11</v>
      </c>
      <c r="F111" s="1" t="s">
        <v>12</v>
      </c>
      <c r="G111" s="1">
        <v>1</v>
      </c>
      <c r="H111" s="1">
        <v>624</v>
      </c>
      <c r="I111" s="1">
        <v>45</v>
      </c>
      <c r="J111" s="33">
        <v>36</v>
      </c>
      <c r="K111" s="1">
        <v>0</v>
      </c>
      <c r="L111" s="1">
        <v>3</v>
      </c>
      <c r="M111" s="1" t="s">
        <v>287</v>
      </c>
      <c r="N111" s="1" t="s">
        <v>267</v>
      </c>
      <c r="O111" s="1" t="s">
        <v>32</v>
      </c>
    </row>
    <row r="112" spans="1:15">
      <c r="A112" s="1">
        <v>100000711</v>
      </c>
      <c r="B112" s="1" t="s">
        <v>6</v>
      </c>
      <c r="C112" s="1" t="s">
        <v>254</v>
      </c>
      <c r="D112" s="1" t="s">
        <v>291</v>
      </c>
      <c r="E112" s="1" t="s">
        <v>126</v>
      </c>
      <c r="F112" s="1" t="s">
        <v>127</v>
      </c>
      <c r="G112" s="1">
        <v>2</v>
      </c>
      <c r="H112" s="1">
        <v>359</v>
      </c>
      <c r="I112" s="1">
        <v>53</v>
      </c>
      <c r="J112" s="33">
        <v>72</v>
      </c>
      <c r="K112" s="1">
        <v>0</v>
      </c>
      <c r="L112" s="1">
        <v>2</v>
      </c>
      <c r="M112" s="1" t="s">
        <v>292</v>
      </c>
      <c r="N112" s="1" t="s">
        <v>14</v>
      </c>
      <c r="O112" s="1" t="s">
        <v>15</v>
      </c>
    </row>
    <row r="113" spans="1:15">
      <c r="A113" s="1">
        <v>100000720</v>
      </c>
      <c r="B113" s="1" t="s">
        <v>6</v>
      </c>
      <c r="C113" s="1" t="s">
        <v>254</v>
      </c>
      <c r="D113" s="1" t="s">
        <v>12</v>
      </c>
      <c r="E113" s="1" t="s">
        <v>11</v>
      </c>
      <c r="F113" s="1" t="s">
        <v>12</v>
      </c>
      <c r="G113" s="1">
        <v>1</v>
      </c>
      <c r="H113" s="1">
        <v>599</v>
      </c>
      <c r="I113" s="1">
        <v>39</v>
      </c>
      <c r="J113" s="33">
        <v>39</v>
      </c>
      <c r="K113" s="1">
        <v>0</v>
      </c>
      <c r="L113" s="1">
        <v>2</v>
      </c>
      <c r="M113" s="1" t="s">
        <v>299</v>
      </c>
      <c r="N113" s="1" t="s">
        <v>295</v>
      </c>
      <c r="O113" s="1" t="s">
        <v>32</v>
      </c>
    </row>
    <row r="114" spans="1:15">
      <c r="A114" s="1">
        <v>100000727</v>
      </c>
      <c r="B114" s="1" t="s">
        <v>6</v>
      </c>
      <c r="C114" s="1" t="s">
        <v>254</v>
      </c>
      <c r="D114" s="1" t="s">
        <v>18</v>
      </c>
      <c r="E114" s="1" t="s">
        <v>27</v>
      </c>
      <c r="F114" s="1" t="s">
        <v>18</v>
      </c>
      <c r="G114" s="1">
        <v>1</v>
      </c>
      <c r="H114" s="1">
        <v>753</v>
      </c>
      <c r="I114" s="1">
        <v>55</v>
      </c>
      <c r="J114" s="33">
        <v>43</v>
      </c>
      <c r="K114" s="1">
        <v>1</v>
      </c>
      <c r="L114" s="1">
        <v>3</v>
      </c>
      <c r="M114" s="1" t="s">
        <v>300</v>
      </c>
      <c r="N114" s="1" t="s">
        <v>7</v>
      </c>
      <c r="O114" s="1" t="s">
        <v>8</v>
      </c>
    </row>
    <row r="115" spans="1:15">
      <c r="A115" s="1">
        <v>100000736</v>
      </c>
      <c r="B115" s="1" t="s">
        <v>6</v>
      </c>
      <c r="C115" s="1" t="s">
        <v>254</v>
      </c>
      <c r="D115" s="1" t="s">
        <v>301</v>
      </c>
      <c r="E115" s="1" t="s">
        <v>2</v>
      </c>
      <c r="F115" s="1" t="s">
        <v>114</v>
      </c>
      <c r="G115" s="1">
        <v>1</v>
      </c>
      <c r="H115" s="1">
        <v>124</v>
      </c>
      <c r="I115" s="1">
        <v>22</v>
      </c>
      <c r="J115" s="33">
        <v>21</v>
      </c>
      <c r="K115" s="1">
        <v>0</v>
      </c>
      <c r="L115" s="1">
        <v>1</v>
      </c>
      <c r="M115" s="1" t="s">
        <v>302</v>
      </c>
      <c r="N115" s="1" t="s">
        <v>303</v>
      </c>
      <c r="O115" s="1" t="s">
        <v>44</v>
      </c>
    </row>
    <row r="116" spans="1:15">
      <c r="A116" s="1">
        <v>100000742</v>
      </c>
      <c r="B116" s="1" t="s">
        <v>6</v>
      </c>
      <c r="C116" s="1" t="s">
        <v>254</v>
      </c>
      <c r="D116" s="1" t="s">
        <v>304</v>
      </c>
      <c r="E116" s="1" t="s">
        <v>2</v>
      </c>
      <c r="F116" s="1" t="s">
        <v>217</v>
      </c>
      <c r="G116" s="1">
        <v>1</v>
      </c>
      <c r="H116" s="1">
        <v>171</v>
      </c>
      <c r="I116" s="1">
        <v>22</v>
      </c>
      <c r="J116" s="33">
        <v>17</v>
      </c>
      <c r="K116" s="1">
        <v>0</v>
      </c>
      <c r="L116" s="1">
        <v>1</v>
      </c>
      <c r="M116" s="1" t="s">
        <v>302</v>
      </c>
      <c r="N116" s="1" t="s">
        <v>303</v>
      </c>
      <c r="O116" s="1" t="s">
        <v>44</v>
      </c>
    </row>
    <row r="117" spans="1:15">
      <c r="A117" s="1">
        <v>100000745</v>
      </c>
      <c r="B117" s="1" t="s">
        <v>6</v>
      </c>
      <c r="C117" s="1" t="s">
        <v>254</v>
      </c>
      <c r="D117" s="1" t="s">
        <v>305</v>
      </c>
      <c r="E117" s="1" t="s">
        <v>11</v>
      </c>
      <c r="F117" s="1" t="s">
        <v>12</v>
      </c>
      <c r="G117" s="1">
        <v>1</v>
      </c>
      <c r="H117" s="1">
        <v>631</v>
      </c>
      <c r="I117" s="1">
        <v>50</v>
      </c>
      <c r="J117" s="33">
        <v>38</v>
      </c>
      <c r="K117" s="1">
        <v>0</v>
      </c>
      <c r="L117" s="1">
        <v>3</v>
      </c>
      <c r="M117" s="1" t="s">
        <v>306</v>
      </c>
      <c r="N117" s="1" t="s">
        <v>295</v>
      </c>
      <c r="O117" s="1" t="s">
        <v>32</v>
      </c>
    </row>
    <row r="118" spans="1:15">
      <c r="A118" s="1">
        <v>100000746</v>
      </c>
      <c r="B118" s="1" t="s">
        <v>6</v>
      </c>
      <c r="C118" s="1" t="s">
        <v>254</v>
      </c>
      <c r="D118" s="1" t="s">
        <v>307</v>
      </c>
      <c r="E118" s="1" t="s">
        <v>11</v>
      </c>
      <c r="F118" s="1" t="s">
        <v>12</v>
      </c>
      <c r="G118" s="1">
        <v>2</v>
      </c>
      <c r="H118" s="1">
        <v>151</v>
      </c>
      <c r="I118" s="1">
        <v>13</v>
      </c>
      <c r="J118" s="33">
        <v>17</v>
      </c>
      <c r="K118" s="1">
        <v>0</v>
      </c>
      <c r="L118" s="1">
        <v>1</v>
      </c>
      <c r="M118" s="1" t="s">
        <v>306</v>
      </c>
      <c r="N118" s="1" t="s">
        <v>308</v>
      </c>
      <c r="O118" s="1" t="s">
        <v>44</v>
      </c>
    </row>
    <row r="119" spans="1:15">
      <c r="A119" s="1">
        <v>100000747</v>
      </c>
      <c r="B119" s="1" t="s">
        <v>6</v>
      </c>
      <c r="C119" s="1" t="s">
        <v>254</v>
      </c>
      <c r="D119" s="1" t="s">
        <v>309</v>
      </c>
      <c r="E119" s="1" t="s">
        <v>27</v>
      </c>
      <c r="F119" s="1" t="s">
        <v>18</v>
      </c>
      <c r="G119" s="1">
        <v>1</v>
      </c>
      <c r="H119" s="1">
        <v>42</v>
      </c>
      <c r="I119" s="1">
        <v>4</v>
      </c>
      <c r="J119" s="33">
        <v>7</v>
      </c>
      <c r="K119" s="1">
        <v>0</v>
      </c>
      <c r="L119" s="1">
        <v>1</v>
      </c>
      <c r="M119" s="1" t="s">
        <v>306</v>
      </c>
      <c r="N119" s="1" t="s">
        <v>308</v>
      </c>
      <c r="O119" s="1" t="s">
        <v>44</v>
      </c>
    </row>
    <row r="120" spans="1:15">
      <c r="A120" s="1">
        <v>100000749</v>
      </c>
      <c r="B120" s="1" t="s">
        <v>6</v>
      </c>
      <c r="C120" s="1" t="s">
        <v>254</v>
      </c>
      <c r="D120" s="1" t="s">
        <v>310</v>
      </c>
      <c r="E120" s="1" t="s">
        <v>2</v>
      </c>
      <c r="F120" s="1" t="s">
        <v>311</v>
      </c>
      <c r="G120" s="1">
        <v>1</v>
      </c>
      <c r="H120" s="1">
        <v>136</v>
      </c>
      <c r="I120" s="1">
        <v>38</v>
      </c>
      <c r="J120" s="33">
        <v>22</v>
      </c>
      <c r="K120" s="1">
        <v>0</v>
      </c>
      <c r="L120" s="1">
        <v>1</v>
      </c>
      <c r="M120" s="1" t="s">
        <v>312</v>
      </c>
      <c r="N120" s="1" t="s">
        <v>313</v>
      </c>
      <c r="O120" s="1" t="s">
        <v>314</v>
      </c>
    </row>
    <row r="121" spans="1:15">
      <c r="A121" s="1">
        <v>100000781</v>
      </c>
      <c r="B121" s="1" t="s">
        <v>6</v>
      </c>
      <c r="C121" s="1" t="s">
        <v>254</v>
      </c>
      <c r="D121" s="1" t="s">
        <v>328</v>
      </c>
      <c r="E121" s="1" t="s">
        <v>11</v>
      </c>
      <c r="F121" s="1" t="s">
        <v>12</v>
      </c>
      <c r="G121" s="1">
        <v>1</v>
      </c>
      <c r="H121" s="1">
        <v>150</v>
      </c>
      <c r="I121" s="1">
        <v>32</v>
      </c>
      <c r="J121" s="33">
        <v>13</v>
      </c>
      <c r="K121" s="1">
        <v>0</v>
      </c>
      <c r="L121" s="1">
        <v>1</v>
      </c>
      <c r="M121" s="1" t="s">
        <v>329</v>
      </c>
      <c r="N121" s="1" t="s">
        <v>330</v>
      </c>
      <c r="O121" s="1" t="s">
        <v>44</v>
      </c>
    </row>
    <row r="122" spans="1:15">
      <c r="A122" s="1">
        <v>100000787</v>
      </c>
      <c r="B122" s="1" t="s">
        <v>6</v>
      </c>
      <c r="C122" s="1" t="s">
        <v>254</v>
      </c>
      <c r="D122" s="1" t="s">
        <v>12</v>
      </c>
      <c r="E122" s="1" t="s">
        <v>11</v>
      </c>
      <c r="F122" s="1" t="s">
        <v>12</v>
      </c>
      <c r="G122" s="1">
        <v>1</v>
      </c>
      <c r="H122" s="1">
        <v>644</v>
      </c>
      <c r="I122" s="1">
        <v>54</v>
      </c>
      <c r="J122" s="33">
        <v>45</v>
      </c>
      <c r="K122" s="1">
        <v>0</v>
      </c>
      <c r="L122" s="1">
        <v>3</v>
      </c>
      <c r="M122" s="1" t="s">
        <v>331</v>
      </c>
      <c r="N122" s="1" t="s">
        <v>332</v>
      </c>
      <c r="O122" s="1" t="s">
        <v>32</v>
      </c>
    </row>
    <row r="123" spans="1:15">
      <c r="A123" s="1">
        <v>100000798</v>
      </c>
      <c r="B123" s="1" t="s">
        <v>6</v>
      </c>
      <c r="C123" s="1" t="s">
        <v>254</v>
      </c>
      <c r="D123" s="1" t="s">
        <v>176</v>
      </c>
      <c r="E123" s="1" t="s">
        <v>11</v>
      </c>
      <c r="F123" s="1" t="s">
        <v>12</v>
      </c>
      <c r="G123" s="1">
        <v>1</v>
      </c>
      <c r="H123" s="1">
        <v>758</v>
      </c>
      <c r="I123" s="1">
        <v>74</v>
      </c>
      <c r="J123" s="33">
        <v>38</v>
      </c>
      <c r="K123" s="1">
        <v>0</v>
      </c>
      <c r="L123" s="1">
        <v>3</v>
      </c>
      <c r="M123" s="1" t="s">
        <v>333</v>
      </c>
      <c r="N123" s="1" t="s">
        <v>334</v>
      </c>
      <c r="O123" s="1" t="s">
        <v>32</v>
      </c>
    </row>
    <row r="124" spans="1:15">
      <c r="A124" s="1">
        <v>100000811</v>
      </c>
      <c r="B124" s="1" t="s">
        <v>6</v>
      </c>
      <c r="C124" s="1" t="s">
        <v>242</v>
      </c>
      <c r="D124" s="1" t="s">
        <v>176</v>
      </c>
      <c r="E124" s="1" t="s">
        <v>11</v>
      </c>
      <c r="F124" s="1" t="s">
        <v>12</v>
      </c>
      <c r="G124" s="1">
        <v>1</v>
      </c>
      <c r="H124" s="1">
        <v>345</v>
      </c>
      <c r="I124" s="1">
        <v>37</v>
      </c>
      <c r="J124" s="33">
        <v>19</v>
      </c>
      <c r="K124" s="1">
        <v>0</v>
      </c>
      <c r="L124" s="1">
        <v>2</v>
      </c>
      <c r="M124" s="1" t="s">
        <v>335</v>
      </c>
      <c r="N124" s="1" t="s">
        <v>336</v>
      </c>
      <c r="O124" s="1" t="s">
        <v>32</v>
      </c>
    </row>
    <row r="125" spans="1:15">
      <c r="A125" s="1">
        <v>100000816</v>
      </c>
      <c r="B125" s="1" t="s">
        <v>6</v>
      </c>
      <c r="C125" s="1" t="s">
        <v>242</v>
      </c>
      <c r="D125" s="1" t="s">
        <v>340</v>
      </c>
      <c r="E125" s="1" t="s">
        <v>24</v>
      </c>
      <c r="F125" s="1" t="s">
        <v>64</v>
      </c>
      <c r="G125" s="1">
        <v>2</v>
      </c>
      <c r="H125" s="1">
        <v>428</v>
      </c>
      <c r="I125" s="1">
        <v>55</v>
      </c>
      <c r="J125" s="33">
        <v>110</v>
      </c>
      <c r="K125" s="1">
        <v>0</v>
      </c>
      <c r="L125" s="1">
        <v>2</v>
      </c>
      <c r="M125" s="1" t="s">
        <v>341</v>
      </c>
      <c r="N125" s="1" t="s">
        <v>74</v>
      </c>
      <c r="O125" s="1" t="s">
        <v>39</v>
      </c>
    </row>
    <row r="126" spans="1:15">
      <c r="A126" s="1">
        <v>100000819</v>
      </c>
      <c r="B126" s="1" t="s">
        <v>6</v>
      </c>
      <c r="C126" s="1" t="s">
        <v>242</v>
      </c>
      <c r="D126" s="1" t="s">
        <v>342</v>
      </c>
      <c r="E126" s="1" t="s">
        <v>11</v>
      </c>
      <c r="F126" s="1" t="s">
        <v>12</v>
      </c>
      <c r="G126" s="1">
        <v>2</v>
      </c>
      <c r="H126" s="1">
        <v>902</v>
      </c>
      <c r="I126" s="1">
        <v>79</v>
      </c>
      <c r="J126" s="33">
        <v>73</v>
      </c>
      <c r="K126" s="1">
        <v>0</v>
      </c>
      <c r="L126" s="1">
        <v>4</v>
      </c>
      <c r="M126" s="1" t="s">
        <v>343</v>
      </c>
      <c r="N126" s="1" t="s">
        <v>344</v>
      </c>
      <c r="O126" s="1" t="s">
        <v>39</v>
      </c>
    </row>
    <row r="127" spans="1:15">
      <c r="A127" s="1">
        <v>100000820</v>
      </c>
      <c r="B127" s="1" t="s">
        <v>6</v>
      </c>
      <c r="C127" s="1" t="s">
        <v>242</v>
      </c>
      <c r="D127" s="1" t="s">
        <v>345</v>
      </c>
      <c r="E127" s="1" t="s">
        <v>27</v>
      </c>
      <c r="F127" s="1" t="s">
        <v>18</v>
      </c>
      <c r="G127" s="1">
        <v>1</v>
      </c>
      <c r="H127" s="1">
        <v>479</v>
      </c>
      <c r="I127" s="1">
        <v>51</v>
      </c>
      <c r="J127" s="33">
        <v>38</v>
      </c>
      <c r="K127" s="1">
        <v>0</v>
      </c>
      <c r="L127" s="1">
        <v>2</v>
      </c>
      <c r="M127" s="1" t="s">
        <v>346</v>
      </c>
      <c r="N127" s="1" t="s">
        <v>344</v>
      </c>
      <c r="O127" s="1" t="s">
        <v>39</v>
      </c>
    </row>
    <row r="128" spans="1:15">
      <c r="A128" s="1">
        <v>100000831</v>
      </c>
      <c r="B128" s="1" t="s">
        <v>6</v>
      </c>
      <c r="C128" s="1" t="s">
        <v>242</v>
      </c>
      <c r="D128" s="1" t="s">
        <v>12</v>
      </c>
      <c r="E128" s="1" t="s">
        <v>11</v>
      </c>
      <c r="F128" s="1" t="s">
        <v>12</v>
      </c>
      <c r="G128" s="1">
        <v>1</v>
      </c>
      <c r="H128" s="1">
        <v>750</v>
      </c>
      <c r="I128" s="1">
        <v>57</v>
      </c>
      <c r="J128" s="33">
        <v>37</v>
      </c>
      <c r="K128" s="1">
        <v>0</v>
      </c>
      <c r="L128" s="1">
        <v>3</v>
      </c>
      <c r="M128" s="1" t="s">
        <v>348</v>
      </c>
      <c r="N128" s="1" t="s">
        <v>349</v>
      </c>
      <c r="O128" s="1" t="s">
        <v>32</v>
      </c>
    </row>
    <row r="129" spans="1:15">
      <c r="A129" s="1">
        <v>100000837</v>
      </c>
      <c r="B129" s="1" t="s">
        <v>6</v>
      </c>
      <c r="C129" s="1" t="s">
        <v>242</v>
      </c>
      <c r="D129" s="1" t="s">
        <v>12</v>
      </c>
      <c r="E129" s="1" t="s">
        <v>11</v>
      </c>
      <c r="F129" s="1" t="s">
        <v>12</v>
      </c>
      <c r="G129" s="1">
        <v>1</v>
      </c>
      <c r="H129" s="1">
        <v>598</v>
      </c>
      <c r="I129" s="1">
        <v>55</v>
      </c>
      <c r="J129" s="33">
        <v>35</v>
      </c>
      <c r="K129" s="1">
        <v>0</v>
      </c>
      <c r="L129" s="1">
        <v>2</v>
      </c>
      <c r="M129" s="1" t="s">
        <v>350</v>
      </c>
      <c r="N129" s="1" t="s">
        <v>349</v>
      </c>
      <c r="O129" s="1" t="s">
        <v>32</v>
      </c>
    </row>
    <row r="130" spans="1:15">
      <c r="A130" s="1">
        <v>100000842</v>
      </c>
      <c r="B130" s="1" t="s">
        <v>6</v>
      </c>
      <c r="C130" s="1" t="s">
        <v>242</v>
      </c>
      <c r="D130" s="1" t="s">
        <v>12</v>
      </c>
      <c r="E130" s="1" t="s">
        <v>11</v>
      </c>
      <c r="F130" s="1" t="s">
        <v>12</v>
      </c>
      <c r="G130" s="1">
        <v>1</v>
      </c>
      <c r="H130" s="1">
        <v>662</v>
      </c>
      <c r="I130" s="1">
        <v>57</v>
      </c>
      <c r="J130" s="33">
        <v>36</v>
      </c>
      <c r="K130" s="1">
        <v>2</v>
      </c>
      <c r="L130" s="1">
        <v>3</v>
      </c>
      <c r="M130" s="1" t="s">
        <v>351</v>
      </c>
      <c r="N130" s="1" t="s">
        <v>349</v>
      </c>
      <c r="O130" s="1" t="s">
        <v>32</v>
      </c>
    </row>
    <row r="131" spans="1:15">
      <c r="A131" s="1">
        <v>100000844</v>
      </c>
      <c r="B131" s="1" t="s">
        <v>6</v>
      </c>
      <c r="C131" s="1" t="s">
        <v>242</v>
      </c>
      <c r="D131" s="1" t="s">
        <v>100</v>
      </c>
      <c r="E131" s="1" t="s">
        <v>20</v>
      </c>
      <c r="F131" s="1" t="s">
        <v>100</v>
      </c>
      <c r="G131" s="1">
        <v>1</v>
      </c>
      <c r="H131" s="1">
        <v>524</v>
      </c>
      <c r="I131" s="1">
        <v>43</v>
      </c>
      <c r="J131" s="33">
        <v>35</v>
      </c>
      <c r="K131" s="1">
        <v>0</v>
      </c>
      <c r="L131" s="1">
        <v>2</v>
      </c>
      <c r="M131" s="1" t="s">
        <v>352</v>
      </c>
      <c r="N131" s="1" t="s">
        <v>14</v>
      </c>
      <c r="O131" s="1" t="s">
        <v>15</v>
      </c>
    </row>
    <row r="132" spans="1:15">
      <c r="A132" s="1">
        <v>100000846</v>
      </c>
      <c r="B132" s="1" t="s">
        <v>6</v>
      </c>
      <c r="C132" s="1" t="s">
        <v>242</v>
      </c>
      <c r="D132" s="1" t="s">
        <v>353</v>
      </c>
      <c r="E132" s="1" t="s">
        <v>27</v>
      </c>
      <c r="F132" s="1" t="s">
        <v>18</v>
      </c>
      <c r="G132" s="1">
        <v>1</v>
      </c>
      <c r="H132" s="1">
        <v>527</v>
      </c>
      <c r="I132" s="1">
        <v>43</v>
      </c>
      <c r="J132" s="33">
        <v>29</v>
      </c>
      <c r="K132" s="1">
        <v>0</v>
      </c>
      <c r="L132" s="1">
        <v>2</v>
      </c>
      <c r="M132" s="1" t="s">
        <v>354</v>
      </c>
      <c r="N132" s="1" t="s">
        <v>14</v>
      </c>
      <c r="O132" s="1" t="s">
        <v>15</v>
      </c>
    </row>
    <row r="133" spans="1:15">
      <c r="A133" s="1">
        <v>100000848</v>
      </c>
      <c r="B133" s="1" t="s">
        <v>6</v>
      </c>
      <c r="C133" s="1" t="s">
        <v>242</v>
      </c>
      <c r="D133" s="1" t="s">
        <v>355</v>
      </c>
      <c r="E133" s="1" t="s">
        <v>20</v>
      </c>
      <c r="F133" s="1" t="s">
        <v>72</v>
      </c>
      <c r="G133" s="1">
        <v>1</v>
      </c>
      <c r="H133" s="1">
        <v>474</v>
      </c>
      <c r="I133" s="1">
        <v>34</v>
      </c>
      <c r="J133" s="33">
        <v>25</v>
      </c>
      <c r="K133" s="1">
        <v>0</v>
      </c>
      <c r="L133" s="1">
        <v>2</v>
      </c>
      <c r="M133" s="1" t="s">
        <v>356</v>
      </c>
      <c r="N133" s="1" t="s">
        <v>14</v>
      </c>
      <c r="O133" s="1" t="s">
        <v>15</v>
      </c>
    </row>
    <row r="134" spans="1:15">
      <c r="A134" s="1">
        <v>100000856</v>
      </c>
      <c r="B134" s="1" t="s">
        <v>6</v>
      </c>
      <c r="C134" s="1" t="s">
        <v>242</v>
      </c>
      <c r="D134" s="1" t="s">
        <v>12</v>
      </c>
      <c r="E134" s="1" t="s">
        <v>11</v>
      </c>
      <c r="F134" s="1" t="s">
        <v>12</v>
      </c>
      <c r="G134" s="1">
        <v>1</v>
      </c>
      <c r="H134" s="1">
        <v>519</v>
      </c>
      <c r="I134" s="1">
        <v>42</v>
      </c>
      <c r="J134" s="33">
        <v>35</v>
      </c>
      <c r="K134" s="1">
        <v>0</v>
      </c>
      <c r="L134" s="1">
        <v>2</v>
      </c>
      <c r="M134" s="1" t="s">
        <v>360</v>
      </c>
      <c r="N134" s="1" t="s">
        <v>349</v>
      </c>
      <c r="O134" s="1" t="s">
        <v>32</v>
      </c>
    </row>
    <row r="135" spans="1:15">
      <c r="A135" s="1">
        <v>100000870</v>
      </c>
      <c r="B135" s="1" t="s">
        <v>6</v>
      </c>
      <c r="C135" s="1" t="s">
        <v>242</v>
      </c>
      <c r="D135" s="1" t="s">
        <v>78</v>
      </c>
      <c r="E135" s="1" t="s">
        <v>20</v>
      </c>
      <c r="F135" s="1" t="s">
        <v>21</v>
      </c>
      <c r="G135" s="1">
        <v>1</v>
      </c>
      <c r="H135" s="1">
        <v>543</v>
      </c>
      <c r="I135" s="1">
        <v>50</v>
      </c>
      <c r="J135" s="33">
        <v>62</v>
      </c>
      <c r="K135" s="1">
        <v>0</v>
      </c>
      <c r="L135" s="1">
        <v>2</v>
      </c>
      <c r="M135" s="1" t="s">
        <v>361</v>
      </c>
      <c r="N135" s="1" t="s">
        <v>14</v>
      </c>
      <c r="O135" s="1" t="s">
        <v>15</v>
      </c>
    </row>
    <row r="136" spans="1:15">
      <c r="A136" s="1">
        <v>100000876</v>
      </c>
      <c r="B136" s="1" t="s">
        <v>6</v>
      </c>
      <c r="C136" s="1" t="s">
        <v>242</v>
      </c>
      <c r="D136" s="1" t="s">
        <v>12</v>
      </c>
      <c r="E136" s="1" t="s">
        <v>11</v>
      </c>
      <c r="F136" s="1" t="s">
        <v>12</v>
      </c>
      <c r="G136" s="1">
        <v>1</v>
      </c>
      <c r="H136" s="1">
        <v>530</v>
      </c>
      <c r="I136" s="1">
        <v>47</v>
      </c>
      <c r="J136" s="33">
        <v>33</v>
      </c>
      <c r="K136" s="1">
        <v>0</v>
      </c>
      <c r="L136" s="1">
        <v>2</v>
      </c>
      <c r="M136" s="1" t="s">
        <v>362</v>
      </c>
      <c r="N136" s="1" t="s">
        <v>349</v>
      </c>
      <c r="O136" s="1" t="s">
        <v>32</v>
      </c>
    </row>
    <row r="137" spans="1:15">
      <c r="A137" s="1">
        <v>100000880</v>
      </c>
      <c r="B137" s="1" t="s">
        <v>6</v>
      </c>
      <c r="C137" s="1" t="s">
        <v>242</v>
      </c>
      <c r="D137" s="1" t="s">
        <v>363</v>
      </c>
      <c r="E137" s="1" t="s">
        <v>20</v>
      </c>
      <c r="F137" s="1" t="s">
        <v>100</v>
      </c>
      <c r="G137" s="1">
        <v>1</v>
      </c>
      <c r="H137" s="1">
        <v>423</v>
      </c>
      <c r="I137" s="1">
        <v>38</v>
      </c>
      <c r="J137" s="33">
        <v>32</v>
      </c>
      <c r="K137" s="1">
        <v>0</v>
      </c>
      <c r="L137" s="1">
        <v>2</v>
      </c>
      <c r="M137" s="1" t="s">
        <v>364</v>
      </c>
      <c r="N137" s="1" t="s">
        <v>7</v>
      </c>
      <c r="O137" s="1" t="s">
        <v>8</v>
      </c>
    </row>
    <row r="138" spans="1:15">
      <c r="A138" s="1">
        <v>100000891</v>
      </c>
      <c r="B138" s="1" t="s">
        <v>6</v>
      </c>
      <c r="C138" s="1" t="s">
        <v>242</v>
      </c>
      <c r="D138" s="1" t="s">
        <v>365</v>
      </c>
      <c r="E138" s="1" t="s">
        <v>20</v>
      </c>
      <c r="F138" s="1" t="s">
        <v>100</v>
      </c>
      <c r="G138" s="1">
        <v>1</v>
      </c>
      <c r="H138" s="1">
        <v>397</v>
      </c>
      <c r="I138" s="1">
        <v>4</v>
      </c>
      <c r="J138" s="33">
        <v>12</v>
      </c>
      <c r="K138" s="1">
        <v>0</v>
      </c>
      <c r="L138" s="1">
        <v>2</v>
      </c>
      <c r="M138" s="1" t="s">
        <v>366</v>
      </c>
      <c r="N138" s="1" t="s">
        <v>367</v>
      </c>
      <c r="O138" s="1" t="s">
        <v>44</v>
      </c>
    </row>
    <row r="139" spans="1:15">
      <c r="A139" s="1">
        <v>100000894</v>
      </c>
      <c r="B139" s="1" t="s">
        <v>6</v>
      </c>
      <c r="C139" s="1" t="s">
        <v>242</v>
      </c>
      <c r="D139" s="1" t="s">
        <v>171</v>
      </c>
      <c r="E139" s="1" t="s">
        <v>27</v>
      </c>
      <c r="F139" s="1" t="s">
        <v>18</v>
      </c>
      <c r="G139" s="1">
        <v>1</v>
      </c>
      <c r="H139" s="1">
        <v>428</v>
      </c>
      <c r="I139" s="1">
        <v>11</v>
      </c>
      <c r="J139" s="33">
        <v>15</v>
      </c>
      <c r="K139" s="1">
        <v>1</v>
      </c>
      <c r="L139" s="1">
        <v>2</v>
      </c>
      <c r="M139" s="1" t="s">
        <v>366</v>
      </c>
      <c r="N139" s="1" t="s">
        <v>367</v>
      </c>
      <c r="O139" s="1" t="s">
        <v>44</v>
      </c>
    </row>
    <row r="140" spans="1:15">
      <c r="A140" s="1">
        <v>100000897</v>
      </c>
      <c r="B140" s="1" t="s">
        <v>6</v>
      </c>
      <c r="C140" s="1" t="s">
        <v>242</v>
      </c>
      <c r="D140" s="1" t="s">
        <v>12</v>
      </c>
      <c r="E140" s="1" t="s">
        <v>11</v>
      </c>
      <c r="F140" s="1" t="s">
        <v>12</v>
      </c>
      <c r="G140" s="1">
        <v>1</v>
      </c>
      <c r="H140" s="1">
        <v>553</v>
      </c>
      <c r="I140" s="1">
        <v>50</v>
      </c>
      <c r="J140" s="33">
        <v>34</v>
      </c>
      <c r="K140" s="1">
        <v>0</v>
      </c>
      <c r="L140" s="1">
        <v>2</v>
      </c>
      <c r="M140" s="1" t="s">
        <v>368</v>
      </c>
      <c r="N140" s="1" t="s">
        <v>349</v>
      </c>
      <c r="O140" s="1" t="s">
        <v>32</v>
      </c>
    </row>
    <row r="141" spans="1:15">
      <c r="A141" s="1">
        <v>100000898</v>
      </c>
      <c r="B141" s="1" t="s">
        <v>6</v>
      </c>
      <c r="C141" s="1" t="s">
        <v>242</v>
      </c>
      <c r="D141" s="1" t="s">
        <v>369</v>
      </c>
      <c r="E141" s="1" t="s">
        <v>20</v>
      </c>
      <c r="F141" s="1" t="s">
        <v>72</v>
      </c>
      <c r="G141" s="1">
        <v>1</v>
      </c>
      <c r="H141" s="1">
        <v>34</v>
      </c>
      <c r="I141" s="1">
        <v>11</v>
      </c>
      <c r="J141" s="33">
        <v>5</v>
      </c>
      <c r="K141" s="1">
        <v>0</v>
      </c>
      <c r="L141" s="1">
        <v>1</v>
      </c>
      <c r="M141" s="1" t="s">
        <v>370</v>
      </c>
      <c r="N141" s="1" t="s">
        <v>371</v>
      </c>
      <c r="O141" s="1" t="s">
        <v>44</v>
      </c>
    </row>
    <row r="142" spans="1:15">
      <c r="A142" s="1">
        <v>100000905</v>
      </c>
      <c r="B142" s="1" t="s">
        <v>6</v>
      </c>
      <c r="C142" s="1" t="s">
        <v>242</v>
      </c>
      <c r="D142" s="1" t="s">
        <v>372</v>
      </c>
      <c r="E142" s="1" t="s">
        <v>96</v>
      </c>
      <c r="F142" s="1" t="s">
        <v>97</v>
      </c>
      <c r="G142" s="1">
        <v>1</v>
      </c>
      <c r="H142" s="1">
        <v>140</v>
      </c>
      <c r="I142" s="1">
        <v>12</v>
      </c>
      <c r="J142" s="33">
        <v>14</v>
      </c>
      <c r="K142" s="1">
        <v>0</v>
      </c>
      <c r="L142" s="1">
        <v>1</v>
      </c>
      <c r="M142" s="1" t="s">
        <v>373</v>
      </c>
      <c r="N142" s="1" t="s">
        <v>374</v>
      </c>
      <c r="O142" s="1" t="s">
        <v>44</v>
      </c>
    </row>
    <row r="143" spans="1:15">
      <c r="A143" s="1">
        <v>100000910</v>
      </c>
      <c r="B143" s="1" t="s">
        <v>6</v>
      </c>
      <c r="C143" s="1" t="s">
        <v>242</v>
      </c>
      <c r="D143" s="1" t="s">
        <v>12</v>
      </c>
      <c r="E143" s="1" t="s">
        <v>11</v>
      </c>
      <c r="F143" s="1" t="s">
        <v>12</v>
      </c>
      <c r="G143" s="1">
        <v>1</v>
      </c>
      <c r="H143" s="1">
        <v>539</v>
      </c>
      <c r="I143" s="1">
        <v>42</v>
      </c>
      <c r="J143" s="33">
        <v>29</v>
      </c>
      <c r="K143" s="1">
        <v>0</v>
      </c>
      <c r="L143" s="1">
        <v>2</v>
      </c>
      <c r="M143" s="1" t="s">
        <v>375</v>
      </c>
      <c r="N143" s="1" t="s">
        <v>349</v>
      </c>
      <c r="O143" s="1" t="s">
        <v>32</v>
      </c>
    </row>
    <row r="144" spans="1:15">
      <c r="A144" s="1">
        <v>100000919</v>
      </c>
      <c r="B144" s="1" t="s">
        <v>6</v>
      </c>
      <c r="C144" s="1" t="s">
        <v>242</v>
      </c>
      <c r="D144" s="1" t="s">
        <v>12</v>
      </c>
      <c r="E144" s="1" t="s">
        <v>11</v>
      </c>
      <c r="F144" s="1" t="s">
        <v>12</v>
      </c>
      <c r="G144" s="1">
        <v>1</v>
      </c>
      <c r="H144" s="1">
        <v>734</v>
      </c>
      <c r="I144" s="1">
        <v>58</v>
      </c>
      <c r="J144" s="33">
        <v>38</v>
      </c>
      <c r="K144" s="1">
        <v>0</v>
      </c>
      <c r="L144" s="1">
        <v>3</v>
      </c>
      <c r="M144" s="1" t="s">
        <v>376</v>
      </c>
      <c r="N144" s="1" t="s">
        <v>349</v>
      </c>
      <c r="O144" s="1" t="s">
        <v>32</v>
      </c>
    </row>
    <row r="145" spans="1:15">
      <c r="A145" s="1">
        <v>100000926</v>
      </c>
      <c r="B145" s="1" t="s">
        <v>6</v>
      </c>
      <c r="C145" s="1" t="s">
        <v>242</v>
      </c>
      <c r="D145" s="1" t="s">
        <v>12</v>
      </c>
      <c r="E145" s="1" t="s">
        <v>11</v>
      </c>
      <c r="F145" s="1" t="s">
        <v>12</v>
      </c>
      <c r="G145" s="1">
        <v>1</v>
      </c>
      <c r="H145" s="1">
        <v>406</v>
      </c>
      <c r="I145" s="1">
        <v>46</v>
      </c>
      <c r="J145" s="33">
        <v>31</v>
      </c>
      <c r="K145" s="1">
        <v>0</v>
      </c>
      <c r="L145" s="1">
        <v>2</v>
      </c>
      <c r="M145" s="1" t="s">
        <v>377</v>
      </c>
      <c r="N145" s="1" t="s">
        <v>349</v>
      </c>
      <c r="O145" s="1" t="s">
        <v>32</v>
      </c>
    </row>
    <row r="146" spans="1:15">
      <c r="A146" s="1">
        <v>100000934</v>
      </c>
      <c r="B146" s="1" t="s">
        <v>6</v>
      </c>
      <c r="C146" s="1" t="s">
        <v>242</v>
      </c>
      <c r="D146" s="1" t="s">
        <v>378</v>
      </c>
      <c r="E146" s="1" t="s">
        <v>20</v>
      </c>
      <c r="F146" s="1" t="s">
        <v>72</v>
      </c>
      <c r="G146" s="1">
        <v>1</v>
      </c>
      <c r="H146" s="1">
        <v>185</v>
      </c>
      <c r="I146" s="1">
        <v>15</v>
      </c>
      <c r="J146" s="33">
        <v>19</v>
      </c>
      <c r="K146" s="1">
        <v>0</v>
      </c>
      <c r="L146" s="1">
        <v>1</v>
      </c>
      <c r="M146" s="1" t="s">
        <v>379</v>
      </c>
      <c r="N146" s="1" t="s">
        <v>14</v>
      </c>
      <c r="O146" s="1" t="s">
        <v>15</v>
      </c>
    </row>
    <row r="147" spans="1:15">
      <c r="A147" s="1">
        <v>100000937</v>
      </c>
      <c r="B147" s="1" t="s">
        <v>6</v>
      </c>
      <c r="C147" s="1" t="s">
        <v>242</v>
      </c>
      <c r="D147" s="1" t="s">
        <v>167</v>
      </c>
      <c r="E147" s="1" t="s">
        <v>20</v>
      </c>
      <c r="F147" s="1" t="s">
        <v>167</v>
      </c>
      <c r="G147" s="1">
        <v>1</v>
      </c>
      <c r="H147" s="1">
        <v>674</v>
      </c>
      <c r="I147" s="1">
        <v>49</v>
      </c>
      <c r="J147" s="33">
        <v>34</v>
      </c>
      <c r="K147" s="1">
        <v>0</v>
      </c>
      <c r="L147" s="1">
        <v>3</v>
      </c>
      <c r="M147" s="1" t="s">
        <v>379</v>
      </c>
      <c r="N147" s="1" t="s">
        <v>14</v>
      </c>
      <c r="O147" s="1" t="s">
        <v>15</v>
      </c>
    </row>
    <row r="148" spans="1:15">
      <c r="A148" s="1">
        <v>100000953</v>
      </c>
      <c r="B148" s="1" t="s">
        <v>6</v>
      </c>
      <c r="C148" s="1" t="s">
        <v>242</v>
      </c>
      <c r="D148" s="1" t="s">
        <v>12</v>
      </c>
      <c r="E148" s="1" t="s">
        <v>11</v>
      </c>
      <c r="F148" s="1" t="s">
        <v>12</v>
      </c>
      <c r="G148" s="1">
        <v>1</v>
      </c>
      <c r="H148" s="1">
        <v>704</v>
      </c>
      <c r="I148" s="1">
        <v>61</v>
      </c>
      <c r="J148" s="33">
        <v>43</v>
      </c>
      <c r="K148" s="1">
        <v>0</v>
      </c>
      <c r="L148" s="1">
        <v>3</v>
      </c>
      <c r="M148" s="1" t="s">
        <v>380</v>
      </c>
      <c r="N148" s="1" t="s">
        <v>349</v>
      </c>
      <c r="O148" s="1" t="s">
        <v>32</v>
      </c>
    </row>
    <row r="149" spans="1:15">
      <c r="A149" s="1">
        <v>100000956</v>
      </c>
      <c r="B149" s="1" t="s">
        <v>6</v>
      </c>
      <c r="C149" s="1" t="s">
        <v>242</v>
      </c>
      <c r="D149" s="1" t="s">
        <v>12</v>
      </c>
      <c r="E149" s="1" t="s">
        <v>11</v>
      </c>
      <c r="F149" s="1" t="s">
        <v>12</v>
      </c>
      <c r="G149" s="1">
        <v>1</v>
      </c>
      <c r="H149" s="1">
        <v>808</v>
      </c>
      <c r="I149" s="1">
        <v>68</v>
      </c>
      <c r="J149" s="33">
        <v>46</v>
      </c>
      <c r="K149" s="1">
        <v>1</v>
      </c>
      <c r="L149" s="1">
        <v>3</v>
      </c>
      <c r="M149" s="1" t="s">
        <v>381</v>
      </c>
      <c r="N149" s="1" t="s">
        <v>349</v>
      </c>
      <c r="O149" s="1" t="s">
        <v>32</v>
      </c>
    </row>
    <row r="150" spans="1:15">
      <c r="A150" s="1">
        <v>100000967</v>
      </c>
      <c r="B150" s="1" t="s">
        <v>6</v>
      </c>
      <c r="C150" s="1" t="s">
        <v>242</v>
      </c>
      <c r="D150" s="1" t="s">
        <v>382</v>
      </c>
      <c r="E150" s="1" t="s">
        <v>126</v>
      </c>
      <c r="F150" s="1" t="s">
        <v>127</v>
      </c>
      <c r="G150" s="1">
        <v>1</v>
      </c>
      <c r="H150" s="1">
        <v>312</v>
      </c>
      <c r="I150" s="1">
        <v>31</v>
      </c>
      <c r="J150" s="33">
        <v>25</v>
      </c>
      <c r="K150" s="1">
        <v>0</v>
      </c>
      <c r="L150" s="1">
        <v>2</v>
      </c>
      <c r="M150" s="1" t="s">
        <v>383</v>
      </c>
      <c r="N150" s="1" t="s">
        <v>384</v>
      </c>
      <c r="O150" s="1" t="s">
        <v>44</v>
      </c>
    </row>
    <row r="151" spans="1:15">
      <c r="A151" s="1">
        <v>100000970</v>
      </c>
      <c r="B151" s="1" t="s">
        <v>6</v>
      </c>
      <c r="C151" s="1" t="s">
        <v>242</v>
      </c>
      <c r="D151" s="1" t="s">
        <v>385</v>
      </c>
      <c r="E151" s="1" t="s">
        <v>27</v>
      </c>
      <c r="F151" s="1" t="s">
        <v>18</v>
      </c>
      <c r="G151" s="1">
        <v>2</v>
      </c>
      <c r="H151" s="1">
        <v>890</v>
      </c>
      <c r="I151" s="1">
        <v>40</v>
      </c>
      <c r="J151" s="33">
        <v>52</v>
      </c>
      <c r="K151" s="1">
        <v>0</v>
      </c>
      <c r="L151" s="1">
        <v>3</v>
      </c>
      <c r="M151" s="1" t="s">
        <v>386</v>
      </c>
      <c r="N151" s="1" t="s">
        <v>57</v>
      </c>
      <c r="O151" s="1" t="s">
        <v>39</v>
      </c>
    </row>
    <row r="152" spans="1:15">
      <c r="A152" s="1">
        <v>100000972</v>
      </c>
      <c r="B152" s="1" t="s">
        <v>6</v>
      </c>
      <c r="C152" s="1" t="s">
        <v>242</v>
      </c>
      <c r="D152" s="1" t="s">
        <v>387</v>
      </c>
      <c r="E152" s="1" t="s">
        <v>20</v>
      </c>
      <c r="F152" s="1" t="s">
        <v>72</v>
      </c>
      <c r="G152" s="1">
        <v>2</v>
      </c>
      <c r="H152" s="1">
        <v>343</v>
      </c>
      <c r="I152" s="1">
        <v>29</v>
      </c>
      <c r="J152" s="33">
        <v>20</v>
      </c>
      <c r="K152" s="1">
        <v>0</v>
      </c>
      <c r="L152" s="1">
        <v>2</v>
      </c>
      <c r="M152" s="1" t="s">
        <v>388</v>
      </c>
      <c r="N152" s="1" t="s">
        <v>389</v>
      </c>
      <c r="O152" s="1" t="s">
        <v>44</v>
      </c>
    </row>
    <row r="153" spans="1:15">
      <c r="A153" s="1">
        <v>100000975</v>
      </c>
      <c r="B153" s="1" t="s">
        <v>6</v>
      </c>
      <c r="C153" s="1" t="s">
        <v>242</v>
      </c>
      <c r="D153" s="1" t="s">
        <v>390</v>
      </c>
      <c r="E153" s="1" t="s">
        <v>20</v>
      </c>
      <c r="F153" s="1" t="s">
        <v>72</v>
      </c>
      <c r="G153" s="1">
        <v>1</v>
      </c>
      <c r="H153" s="1">
        <v>178</v>
      </c>
      <c r="I153" s="1">
        <v>24</v>
      </c>
      <c r="J153" s="33">
        <v>11</v>
      </c>
      <c r="K153" s="1">
        <v>0</v>
      </c>
      <c r="L153" s="1">
        <v>1</v>
      </c>
      <c r="M153" s="1" t="s">
        <v>388</v>
      </c>
      <c r="N153" s="1" t="s">
        <v>14</v>
      </c>
      <c r="O153" s="1" t="s">
        <v>15</v>
      </c>
    </row>
    <row r="154" spans="1:15">
      <c r="A154" s="1">
        <v>100000979</v>
      </c>
      <c r="B154" s="1" t="s">
        <v>6</v>
      </c>
      <c r="C154" s="1" t="s">
        <v>242</v>
      </c>
      <c r="D154" s="1" t="s">
        <v>150</v>
      </c>
      <c r="E154" s="1" t="s">
        <v>11</v>
      </c>
      <c r="F154" s="1" t="s">
        <v>12</v>
      </c>
      <c r="G154" s="1">
        <v>1</v>
      </c>
      <c r="H154" s="1">
        <v>124</v>
      </c>
      <c r="I154" s="1">
        <v>5</v>
      </c>
      <c r="J154" s="33">
        <v>25</v>
      </c>
      <c r="K154" s="1">
        <v>0</v>
      </c>
      <c r="L154" s="1">
        <v>1</v>
      </c>
      <c r="M154" s="1" t="s">
        <v>391</v>
      </c>
      <c r="N154" s="1" t="s">
        <v>392</v>
      </c>
      <c r="O154" s="1" t="s">
        <v>44</v>
      </c>
    </row>
    <row r="155" spans="1:15">
      <c r="A155" s="1">
        <v>100000981</v>
      </c>
      <c r="B155" s="1" t="s">
        <v>6</v>
      </c>
      <c r="C155" s="1" t="s">
        <v>242</v>
      </c>
      <c r="D155" s="1" t="s">
        <v>393</v>
      </c>
      <c r="E155" s="1" t="s">
        <v>27</v>
      </c>
      <c r="F155" s="1" t="s">
        <v>18</v>
      </c>
      <c r="G155" s="1">
        <v>1</v>
      </c>
      <c r="H155" s="1">
        <v>184</v>
      </c>
      <c r="I155" s="1">
        <v>23</v>
      </c>
      <c r="J155" s="33">
        <v>25</v>
      </c>
      <c r="K155" s="1">
        <v>0</v>
      </c>
      <c r="L155" s="1">
        <v>1</v>
      </c>
      <c r="M155" s="1" t="s">
        <v>391</v>
      </c>
      <c r="N155" s="1" t="s">
        <v>392</v>
      </c>
      <c r="O155" s="1" t="s">
        <v>44</v>
      </c>
    </row>
    <row r="156" spans="1:15">
      <c r="A156" s="1">
        <v>100000986</v>
      </c>
      <c r="B156" s="1" t="s">
        <v>6</v>
      </c>
      <c r="C156" s="1" t="s">
        <v>242</v>
      </c>
      <c r="D156" s="1" t="s">
        <v>397</v>
      </c>
      <c r="E156" s="1" t="s">
        <v>27</v>
      </c>
      <c r="F156" s="1" t="s">
        <v>18</v>
      </c>
      <c r="G156" s="1">
        <v>2</v>
      </c>
      <c r="H156" s="1">
        <v>92</v>
      </c>
      <c r="I156" s="1">
        <v>17</v>
      </c>
      <c r="J156" s="33">
        <v>29</v>
      </c>
      <c r="K156" s="1">
        <v>0</v>
      </c>
      <c r="L156" s="1">
        <v>1</v>
      </c>
      <c r="M156" s="1" t="s">
        <v>395</v>
      </c>
      <c r="N156" s="1" t="s">
        <v>396</v>
      </c>
      <c r="O156" s="1" t="s">
        <v>44</v>
      </c>
    </row>
    <row r="157" spans="1:15">
      <c r="A157" s="1">
        <v>100000987</v>
      </c>
      <c r="B157" s="1" t="s">
        <v>6</v>
      </c>
      <c r="C157" s="1" t="s">
        <v>242</v>
      </c>
      <c r="D157" s="1" t="s">
        <v>398</v>
      </c>
      <c r="E157" s="1" t="s">
        <v>2</v>
      </c>
      <c r="F157" s="1" t="s">
        <v>114</v>
      </c>
      <c r="G157" s="1">
        <v>1</v>
      </c>
      <c r="H157" s="1">
        <v>105</v>
      </c>
      <c r="I157" s="1">
        <v>10</v>
      </c>
      <c r="J157" s="33">
        <v>14</v>
      </c>
      <c r="K157" s="1">
        <v>0</v>
      </c>
      <c r="L157" s="1">
        <v>1</v>
      </c>
      <c r="M157" s="1" t="s">
        <v>399</v>
      </c>
      <c r="N157" s="1" t="s">
        <v>400</v>
      </c>
      <c r="O157" s="1" t="s">
        <v>44</v>
      </c>
    </row>
    <row r="158" spans="1:15">
      <c r="A158" s="1">
        <v>100000994</v>
      </c>
      <c r="B158" s="1" t="s">
        <v>6</v>
      </c>
      <c r="C158" s="1" t="s">
        <v>242</v>
      </c>
      <c r="D158" s="1" t="s">
        <v>45</v>
      </c>
      <c r="E158" s="1" t="s">
        <v>2</v>
      </c>
      <c r="F158" s="1" t="s">
        <v>46</v>
      </c>
      <c r="G158" s="1">
        <v>1</v>
      </c>
      <c r="H158" s="1">
        <v>115</v>
      </c>
      <c r="I158" s="1">
        <v>44</v>
      </c>
      <c r="J158" s="33">
        <v>35</v>
      </c>
      <c r="K158" s="1">
        <v>0</v>
      </c>
      <c r="L158" s="1">
        <v>1</v>
      </c>
      <c r="M158" s="1" t="s">
        <v>401</v>
      </c>
      <c r="N158" s="1" t="s">
        <v>7</v>
      </c>
      <c r="O158" s="1" t="s">
        <v>8</v>
      </c>
    </row>
    <row r="159" spans="1:15">
      <c r="A159" s="1">
        <v>100001005</v>
      </c>
      <c r="B159" s="1" t="s">
        <v>6</v>
      </c>
      <c r="C159" s="1" t="s">
        <v>242</v>
      </c>
      <c r="D159" s="1" t="s">
        <v>176</v>
      </c>
      <c r="E159" s="1" t="s">
        <v>11</v>
      </c>
      <c r="F159" s="1" t="s">
        <v>12</v>
      </c>
      <c r="G159" s="1">
        <v>1</v>
      </c>
      <c r="H159" s="1">
        <v>416</v>
      </c>
      <c r="I159" s="1">
        <v>46</v>
      </c>
      <c r="J159" s="33">
        <v>22</v>
      </c>
      <c r="K159" s="1">
        <v>3</v>
      </c>
      <c r="L159" s="1">
        <v>2</v>
      </c>
      <c r="M159" s="1" t="s">
        <v>402</v>
      </c>
      <c r="N159" s="1" t="s">
        <v>403</v>
      </c>
      <c r="O159" s="1" t="s">
        <v>32</v>
      </c>
    </row>
    <row r="160" spans="1:15">
      <c r="A160" s="1">
        <v>100001013</v>
      </c>
      <c r="B160" s="1" t="s">
        <v>6</v>
      </c>
      <c r="C160" s="1" t="s">
        <v>405</v>
      </c>
      <c r="D160" s="1" t="s">
        <v>12</v>
      </c>
      <c r="E160" s="1" t="s">
        <v>11</v>
      </c>
      <c r="F160" s="1" t="s">
        <v>12</v>
      </c>
      <c r="G160" s="1">
        <v>1</v>
      </c>
      <c r="H160" s="1">
        <v>256</v>
      </c>
      <c r="I160" s="1">
        <v>21</v>
      </c>
      <c r="J160" s="33">
        <v>20</v>
      </c>
      <c r="K160" s="1">
        <v>0</v>
      </c>
      <c r="L160" s="1">
        <v>1</v>
      </c>
      <c r="M160" s="1" t="s">
        <v>404</v>
      </c>
      <c r="N160" s="1" t="s">
        <v>406</v>
      </c>
      <c r="O160" s="1" t="s">
        <v>32</v>
      </c>
    </row>
    <row r="161" spans="1:15">
      <c r="A161" s="1">
        <v>100001020</v>
      </c>
      <c r="B161" s="1" t="s">
        <v>6</v>
      </c>
      <c r="C161" s="1" t="s">
        <v>405</v>
      </c>
      <c r="D161" s="1" t="s">
        <v>12</v>
      </c>
      <c r="E161" s="1" t="s">
        <v>11</v>
      </c>
      <c r="F161" s="1" t="s">
        <v>407</v>
      </c>
      <c r="G161" s="1">
        <v>1</v>
      </c>
      <c r="H161" s="1">
        <v>83</v>
      </c>
      <c r="I161" s="1">
        <v>6</v>
      </c>
      <c r="J161" s="33">
        <v>6</v>
      </c>
      <c r="K161" s="1">
        <v>0</v>
      </c>
      <c r="L161" s="1">
        <v>1</v>
      </c>
      <c r="M161" s="1" t="s">
        <v>408</v>
      </c>
      <c r="N161" s="1" t="s">
        <v>409</v>
      </c>
      <c r="O161" s="1" t="s">
        <v>32</v>
      </c>
    </row>
    <row r="162" spans="1:15">
      <c r="A162" s="1">
        <v>100001024</v>
      </c>
      <c r="B162" s="1" t="s">
        <v>6</v>
      </c>
      <c r="C162" s="1" t="s">
        <v>405</v>
      </c>
      <c r="D162" s="1" t="s">
        <v>12</v>
      </c>
      <c r="E162" s="1" t="s">
        <v>11</v>
      </c>
      <c r="F162" s="1" t="s">
        <v>12</v>
      </c>
      <c r="G162" s="1">
        <v>1</v>
      </c>
      <c r="H162" s="1">
        <v>205</v>
      </c>
      <c r="I162" s="1">
        <v>17</v>
      </c>
      <c r="J162" s="33">
        <v>15</v>
      </c>
      <c r="K162" s="1">
        <v>1</v>
      </c>
      <c r="L162" s="1">
        <v>1</v>
      </c>
      <c r="M162" s="1" t="s">
        <v>410</v>
      </c>
      <c r="N162" s="1" t="s">
        <v>411</v>
      </c>
      <c r="O162" s="1" t="s">
        <v>32</v>
      </c>
    </row>
    <row r="163" spans="1:15">
      <c r="A163" s="1">
        <v>100001029</v>
      </c>
      <c r="B163" s="1" t="s">
        <v>6</v>
      </c>
      <c r="C163" s="1" t="s">
        <v>405</v>
      </c>
      <c r="D163" s="1" t="s">
        <v>176</v>
      </c>
      <c r="E163" s="1" t="s">
        <v>11</v>
      </c>
      <c r="F163" s="1" t="s">
        <v>12</v>
      </c>
      <c r="G163" s="1">
        <v>1</v>
      </c>
      <c r="H163" s="1">
        <v>244</v>
      </c>
      <c r="I163" s="1">
        <v>24</v>
      </c>
      <c r="J163" s="33">
        <v>16</v>
      </c>
      <c r="K163" s="1">
        <v>0</v>
      </c>
      <c r="L163" s="1">
        <v>1</v>
      </c>
      <c r="M163" s="1" t="s">
        <v>412</v>
      </c>
      <c r="N163" s="1" t="s">
        <v>413</v>
      </c>
      <c r="O163" s="1" t="s">
        <v>32</v>
      </c>
    </row>
    <row r="164" spans="1:15">
      <c r="A164" s="1">
        <v>100001034</v>
      </c>
      <c r="B164" s="1" t="s">
        <v>6</v>
      </c>
      <c r="C164" s="1" t="s">
        <v>405</v>
      </c>
      <c r="D164" s="1" t="s">
        <v>12</v>
      </c>
      <c r="E164" s="1" t="s">
        <v>11</v>
      </c>
      <c r="F164" s="1" t="s">
        <v>12</v>
      </c>
      <c r="G164" s="1">
        <v>1</v>
      </c>
      <c r="H164" s="1">
        <v>242</v>
      </c>
      <c r="I164" s="1">
        <v>21</v>
      </c>
      <c r="J164" s="33">
        <v>16</v>
      </c>
      <c r="K164" s="1">
        <v>0</v>
      </c>
      <c r="L164" s="1">
        <v>1</v>
      </c>
      <c r="M164" s="1" t="s">
        <v>414</v>
      </c>
      <c r="N164" s="1" t="s">
        <v>415</v>
      </c>
      <c r="O164" s="1" t="s">
        <v>32</v>
      </c>
    </row>
    <row r="165" spans="1:15">
      <c r="A165" s="1">
        <v>100001040</v>
      </c>
      <c r="B165" s="1" t="s">
        <v>6</v>
      </c>
      <c r="C165" s="1" t="s">
        <v>405</v>
      </c>
      <c r="D165" s="1" t="s">
        <v>12</v>
      </c>
      <c r="E165" s="1" t="s">
        <v>11</v>
      </c>
      <c r="F165" s="1" t="s">
        <v>12</v>
      </c>
      <c r="G165" s="1">
        <v>1</v>
      </c>
      <c r="H165" s="1">
        <v>309</v>
      </c>
      <c r="I165" s="1">
        <v>37</v>
      </c>
      <c r="J165" s="33">
        <v>18</v>
      </c>
      <c r="K165" s="1">
        <v>0</v>
      </c>
      <c r="L165" s="1">
        <v>2</v>
      </c>
      <c r="M165" s="1" t="s">
        <v>416</v>
      </c>
      <c r="N165" s="1" t="s">
        <v>417</v>
      </c>
      <c r="O165" s="1" t="s">
        <v>32</v>
      </c>
    </row>
    <row r="166" spans="1:15">
      <c r="A166" s="1">
        <v>100001042</v>
      </c>
      <c r="B166" s="1" t="s">
        <v>6</v>
      </c>
      <c r="C166" s="1" t="s">
        <v>405</v>
      </c>
      <c r="D166" s="1" t="s">
        <v>18</v>
      </c>
      <c r="E166" s="1" t="s">
        <v>27</v>
      </c>
      <c r="F166" s="1" t="s">
        <v>18</v>
      </c>
      <c r="G166" s="1">
        <v>1</v>
      </c>
      <c r="H166" s="1">
        <v>491</v>
      </c>
      <c r="I166" s="1">
        <v>30</v>
      </c>
      <c r="J166" s="33">
        <v>31</v>
      </c>
      <c r="K166" s="1">
        <v>1</v>
      </c>
      <c r="L166" s="1">
        <v>2</v>
      </c>
      <c r="M166" s="1" t="s">
        <v>418</v>
      </c>
      <c r="N166" s="1" t="s">
        <v>14</v>
      </c>
      <c r="O166" s="1" t="s">
        <v>15</v>
      </c>
    </row>
    <row r="167" spans="1:15">
      <c r="A167" s="1">
        <v>100001045</v>
      </c>
      <c r="B167" s="1" t="s">
        <v>6</v>
      </c>
      <c r="C167" s="1" t="s">
        <v>405</v>
      </c>
      <c r="D167" s="1" t="s">
        <v>419</v>
      </c>
      <c r="E167" s="1" t="s">
        <v>11</v>
      </c>
      <c r="F167" s="1" t="s">
        <v>12</v>
      </c>
      <c r="G167" s="1">
        <v>1</v>
      </c>
      <c r="H167" s="1">
        <v>700</v>
      </c>
      <c r="I167" s="1">
        <v>58</v>
      </c>
      <c r="J167" s="33">
        <v>36</v>
      </c>
      <c r="K167" s="1">
        <v>0</v>
      </c>
      <c r="L167" s="1">
        <v>3</v>
      </c>
      <c r="M167" s="1" t="s">
        <v>420</v>
      </c>
      <c r="N167" s="1" t="s">
        <v>421</v>
      </c>
      <c r="O167" s="1" t="s">
        <v>32</v>
      </c>
    </row>
    <row r="168" spans="1:15">
      <c r="A168" s="1">
        <v>100001067</v>
      </c>
      <c r="B168" s="1" t="s">
        <v>6</v>
      </c>
      <c r="C168" s="1" t="s">
        <v>405</v>
      </c>
      <c r="D168" s="1" t="s">
        <v>12</v>
      </c>
      <c r="E168" s="1" t="s">
        <v>11</v>
      </c>
      <c r="F168" s="1" t="s">
        <v>12</v>
      </c>
      <c r="G168" s="1">
        <v>1</v>
      </c>
      <c r="H168" s="1">
        <v>491</v>
      </c>
      <c r="I168" s="1">
        <v>40</v>
      </c>
      <c r="J168" s="33">
        <v>23</v>
      </c>
      <c r="K168" s="1">
        <v>0</v>
      </c>
      <c r="L168" s="1">
        <v>2</v>
      </c>
      <c r="M168" s="1" t="s">
        <v>426</v>
      </c>
      <c r="N168" s="1" t="s">
        <v>421</v>
      </c>
      <c r="O168" s="1" t="s">
        <v>32</v>
      </c>
    </row>
    <row r="169" spans="1:15">
      <c r="A169" s="1">
        <v>100001073</v>
      </c>
      <c r="B169" s="1" t="s">
        <v>6</v>
      </c>
      <c r="C169" s="1" t="s">
        <v>405</v>
      </c>
      <c r="D169" s="1" t="s">
        <v>12</v>
      </c>
      <c r="E169" s="1" t="s">
        <v>11</v>
      </c>
      <c r="F169" s="1" t="s">
        <v>12</v>
      </c>
      <c r="G169" s="1">
        <v>1</v>
      </c>
      <c r="H169" s="1">
        <v>669</v>
      </c>
      <c r="I169" s="1">
        <v>54</v>
      </c>
      <c r="J169" s="33">
        <v>45</v>
      </c>
      <c r="K169" s="1">
        <v>0</v>
      </c>
      <c r="L169" s="1">
        <v>3</v>
      </c>
      <c r="M169" s="1" t="s">
        <v>427</v>
      </c>
      <c r="N169" s="1" t="s">
        <v>421</v>
      </c>
      <c r="O169" s="1" t="s">
        <v>32</v>
      </c>
    </row>
    <row r="170" spans="1:15">
      <c r="A170" s="1">
        <v>100001076</v>
      </c>
      <c r="B170" s="1" t="s">
        <v>6</v>
      </c>
      <c r="C170" s="1" t="s">
        <v>405</v>
      </c>
      <c r="D170" s="1" t="s">
        <v>12</v>
      </c>
      <c r="E170" s="1" t="s">
        <v>11</v>
      </c>
      <c r="F170" s="1" t="s">
        <v>407</v>
      </c>
      <c r="G170" s="1">
        <v>1</v>
      </c>
      <c r="H170" s="1">
        <v>71</v>
      </c>
      <c r="I170" s="1">
        <v>7</v>
      </c>
      <c r="J170" s="33">
        <v>5</v>
      </c>
      <c r="K170" s="1">
        <v>0</v>
      </c>
      <c r="L170" s="1">
        <v>1</v>
      </c>
      <c r="M170" s="1" t="s">
        <v>428</v>
      </c>
      <c r="N170" s="1" t="s">
        <v>429</v>
      </c>
      <c r="O170" s="1" t="s">
        <v>32</v>
      </c>
    </row>
    <row r="171" spans="1:15">
      <c r="A171" s="1">
        <v>100001082</v>
      </c>
      <c r="B171" s="1" t="s">
        <v>6</v>
      </c>
      <c r="C171" s="1" t="s">
        <v>405</v>
      </c>
      <c r="D171" s="1" t="s">
        <v>12</v>
      </c>
      <c r="E171" s="1" t="s">
        <v>11</v>
      </c>
      <c r="F171" s="1" t="s">
        <v>12</v>
      </c>
      <c r="G171" s="1">
        <v>1</v>
      </c>
      <c r="H171" s="1">
        <v>93</v>
      </c>
      <c r="I171" s="1">
        <v>7</v>
      </c>
      <c r="J171" s="33">
        <v>5</v>
      </c>
      <c r="K171" s="1">
        <v>0</v>
      </c>
      <c r="L171" s="1">
        <v>1</v>
      </c>
      <c r="M171" s="1" t="s">
        <v>430</v>
      </c>
      <c r="N171" s="1" t="s">
        <v>431</v>
      </c>
      <c r="O171" s="1" t="s">
        <v>32</v>
      </c>
    </row>
    <row r="172" spans="1:15">
      <c r="A172" s="1">
        <v>100001087</v>
      </c>
      <c r="B172" s="1" t="s">
        <v>6</v>
      </c>
      <c r="C172" s="1" t="s">
        <v>405</v>
      </c>
      <c r="D172" s="1" t="s">
        <v>176</v>
      </c>
      <c r="E172" s="1" t="s">
        <v>11</v>
      </c>
      <c r="F172" s="1" t="s">
        <v>407</v>
      </c>
      <c r="G172" s="1">
        <v>1</v>
      </c>
      <c r="H172" s="1">
        <v>24</v>
      </c>
      <c r="I172" s="1">
        <v>5</v>
      </c>
      <c r="J172" s="33">
        <v>3</v>
      </c>
      <c r="K172" s="1">
        <v>0</v>
      </c>
      <c r="L172" s="1">
        <v>1</v>
      </c>
      <c r="M172" s="1" t="s">
        <v>432</v>
      </c>
      <c r="N172" s="1" t="s">
        <v>433</v>
      </c>
      <c r="O172" s="1" t="s">
        <v>32</v>
      </c>
    </row>
    <row r="173" spans="1:15">
      <c r="A173" s="1">
        <v>100001093</v>
      </c>
      <c r="B173" s="1" t="s">
        <v>6</v>
      </c>
      <c r="C173" s="1" t="s">
        <v>405</v>
      </c>
      <c r="D173" s="1" t="s">
        <v>12</v>
      </c>
      <c r="E173" s="1" t="s">
        <v>11</v>
      </c>
      <c r="F173" s="1" t="s">
        <v>407</v>
      </c>
      <c r="G173" s="1">
        <v>1</v>
      </c>
      <c r="H173" s="1">
        <v>33</v>
      </c>
      <c r="I173" s="1">
        <v>2</v>
      </c>
      <c r="J173" s="33">
        <v>4</v>
      </c>
      <c r="K173" s="1">
        <v>0</v>
      </c>
      <c r="L173" s="1">
        <v>1</v>
      </c>
      <c r="M173" s="1" t="s">
        <v>434</v>
      </c>
      <c r="N173" s="1" t="s">
        <v>435</v>
      </c>
      <c r="O173" s="1" t="s">
        <v>32</v>
      </c>
    </row>
    <row r="174" spans="1:15">
      <c r="A174" s="1">
        <v>100001102</v>
      </c>
      <c r="B174" s="1" t="s">
        <v>6</v>
      </c>
      <c r="C174" s="1" t="s">
        <v>405</v>
      </c>
      <c r="D174" s="1" t="s">
        <v>12</v>
      </c>
      <c r="E174" s="1" t="s">
        <v>11</v>
      </c>
      <c r="F174" s="1" t="s">
        <v>12</v>
      </c>
      <c r="G174" s="1">
        <v>1</v>
      </c>
      <c r="H174" s="1">
        <v>188</v>
      </c>
      <c r="I174" s="1">
        <v>26</v>
      </c>
      <c r="J174" s="33">
        <v>12</v>
      </c>
      <c r="K174" s="1">
        <v>0</v>
      </c>
      <c r="L174" s="1">
        <v>1</v>
      </c>
      <c r="M174" s="1" t="s">
        <v>436</v>
      </c>
      <c r="N174" s="1" t="s">
        <v>437</v>
      </c>
      <c r="O174" s="1" t="s">
        <v>32</v>
      </c>
    </row>
    <row r="175" spans="1:15">
      <c r="A175" s="1">
        <v>100001108</v>
      </c>
      <c r="B175" s="1" t="s">
        <v>6</v>
      </c>
      <c r="C175" s="1" t="s">
        <v>405</v>
      </c>
      <c r="D175" s="1" t="s">
        <v>12</v>
      </c>
      <c r="E175" s="1" t="s">
        <v>11</v>
      </c>
      <c r="F175" s="1" t="s">
        <v>12</v>
      </c>
      <c r="G175" s="1">
        <v>1</v>
      </c>
      <c r="H175" s="1">
        <v>344</v>
      </c>
      <c r="I175" s="1">
        <v>22</v>
      </c>
      <c r="J175" s="33">
        <v>24</v>
      </c>
      <c r="K175" s="1">
        <v>0</v>
      </c>
      <c r="L175" s="1">
        <v>2</v>
      </c>
      <c r="M175" s="1" t="s">
        <v>438</v>
      </c>
      <c r="N175" s="1" t="s">
        <v>439</v>
      </c>
      <c r="O175" s="1" t="s">
        <v>32</v>
      </c>
    </row>
    <row r="176" spans="1:15">
      <c r="A176" s="1">
        <v>100001113</v>
      </c>
      <c r="B176" s="1" t="s">
        <v>6</v>
      </c>
      <c r="C176" s="1" t="s">
        <v>405</v>
      </c>
      <c r="D176" s="1" t="s">
        <v>446</v>
      </c>
      <c r="E176" s="1" t="s">
        <v>192</v>
      </c>
      <c r="F176" s="1" t="s">
        <v>446</v>
      </c>
      <c r="G176" s="1">
        <v>4</v>
      </c>
      <c r="H176" s="1">
        <v>27</v>
      </c>
      <c r="I176" s="1">
        <v>14</v>
      </c>
      <c r="J176" s="33">
        <v>17</v>
      </c>
      <c r="K176" s="1">
        <v>0</v>
      </c>
      <c r="L176" s="1">
        <v>1</v>
      </c>
      <c r="M176" s="1" t="s">
        <v>447</v>
      </c>
      <c r="N176" s="1" t="s">
        <v>7</v>
      </c>
      <c r="O176" s="1" t="s">
        <v>8</v>
      </c>
    </row>
    <row r="177" spans="1:15">
      <c r="A177" s="1">
        <v>100001118</v>
      </c>
      <c r="B177" s="1" t="s">
        <v>6</v>
      </c>
      <c r="C177" s="1" t="s">
        <v>405</v>
      </c>
      <c r="D177" s="1" t="s">
        <v>12</v>
      </c>
      <c r="E177" s="1" t="s">
        <v>11</v>
      </c>
      <c r="F177" s="1" t="s">
        <v>12</v>
      </c>
      <c r="G177" s="1">
        <v>1</v>
      </c>
      <c r="H177" s="1">
        <v>206</v>
      </c>
      <c r="I177" s="1">
        <v>16</v>
      </c>
      <c r="J177" s="33">
        <v>17</v>
      </c>
      <c r="K177" s="1">
        <v>1</v>
      </c>
      <c r="L177" s="1">
        <v>1</v>
      </c>
      <c r="M177" s="1" t="s">
        <v>448</v>
      </c>
      <c r="N177" s="1" t="s">
        <v>449</v>
      </c>
      <c r="O177" s="1" t="s">
        <v>32</v>
      </c>
    </row>
    <row r="178" spans="1:15">
      <c r="A178" s="1">
        <v>100001120</v>
      </c>
      <c r="B178" s="1" t="s">
        <v>6</v>
      </c>
      <c r="C178" s="1" t="s">
        <v>405</v>
      </c>
      <c r="D178" s="1" t="s">
        <v>176</v>
      </c>
      <c r="E178" s="1" t="s">
        <v>11</v>
      </c>
      <c r="F178" s="1" t="s">
        <v>12</v>
      </c>
      <c r="G178" s="1">
        <v>1</v>
      </c>
      <c r="H178" s="1">
        <v>145</v>
      </c>
      <c r="I178" s="1">
        <v>23</v>
      </c>
      <c r="J178" s="33">
        <v>15</v>
      </c>
      <c r="K178" s="1">
        <v>1</v>
      </c>
      <c r="L178" s="1">
        <v>1</v>
      </c>
      <c r="M178" s="1" t="s">
        <v>450</v>
      </c>
      <c r="N178" s="1" t="s">
        <v>451</v>
      </c>
      <c r="O178" s="1" t="s">
        <v>32</v>
      </c>
    </row>
    <row r="179" spans="1:15">
      <c r="A179" s="1">
        <v>100001133</v>
      </c>
      <c r="B179" s="1" t="s">
        <v>6</v>
      </c>
      <c r="C179" s="1" t="s">
        <v>405</v>
      </c>
      <c r="D179" s="1" t="s">
        <v>452</v>
      </c>
      <c r="E179" s="1" t="s">
        <v>11</v>
      </c>
      <c r="F179" s="1" t="s">
        <v>12</v>
      </c>
      <c r="G179" s="1">
        <v>1</v>
      </c>
      <c r="H179" s="1">
        <v>1453</v>
      </c>
      <c r="I179" s="1">
        <v>122</v>
      </c>
      <c r="J179" s="33">
        <v>76</v>
      </c>
      <c r="K179" s="1">
        <v>2</v>
      </c>
      <c r="L179" s="1">
        <v>5</v>
      </c>
      <c r="M179" s="1" t="s">
        <v>453</v>
      </c>
      <c r="N179" s="1" t="s">
        <v>454</v>
      </c>
      <c r="O179" s="1" t="s">
        <v>32</v>
      </c>
    </row>
    <row r="180" spans="1:15">
      <c r="A180" s="1">
        <v>100001138</v>
      </c>
      <c r="B180" s="1" t="s">
        <v>6</v>
      </c>
      <c r="C180" s="1" t="s">
        <v>405</v>
      </c>
      <c r="D180" s="1" t="s">
        <v>176</v>
      </c>
      <c r="E180" s="1" t="s">
        <v>11</v>
      </c>
      <c r="F180" s="1" t="s">
        <v>12</v>
      </c>
      <c r="G180" s="1">
        <v>1</v>
      </c>
      <c r="H180" s="1">
        <v>341</v>
      </c>
      <c r="I180" s="1">
        <v>45</v>
      </c>
      <c r="J180" s="33">
        <v>25</v>
      </c>
      <c r="K180" s="1">
        <v>0</v>
      </c>
      <c r="L180" s="1">
        <v>2</v>
      </c>
      <c r="M180" s="1" t="s">
        <v>455</v>
      </c>
      <c r="N180" s="1" t="s">
        <v>456</v>
      </c>
      <c r="O180" s="1" t="s">
        <v>32</v>
      </c>
    </row>
    <row r="181" spans="1:15">
      <c r="A181" s="1">
        <v>100001142</v>
      </c>
      <c r="B181" s="1" t="s">
        <v>6</v>
      </c>
      <c r="C181" s="1" t="s">
        <v>405</v>
      </c>
      <c r="D181" s="1" t="s">
        <v>446</v>
      </c>
      <c r="E181" s="1" t="s">
        <v>192</v>
      </c>
      <c r="F181" s="1" t="s">
        <v>446</v>
      </c>
      <c r="G181" s="1">
        <v>2</v>
      </c>
      <c r="H181" s="1">
        <v>33</v>
      </c>
      <c r="I181" s="1">
        <v>20</v>
      </c>
      <c r="J181" s="33">
        <v>4</v>
      </c>
      <c r="K181" s="1">
        <v>0</v>
      </c>
      <c r="L181" s="1">
        <v>1</v>
      </c>
      <c r="M181" s="1" t="s">
        <v>457</v>
      </c>
      <c r="N181" s="1" t="s">
        <v>7</v>
      </c>
      <c r="O181" s="1" t="s">
        <v>8</v>
      </c>
    </row>
    <row r="182" spans="1:15">
      <c r="A182" s="1">
        <v>100001145</v>
      </c>
      <c r="B182" s="1" t="s">
        <v>6</v>
      </c>
      <c r="C182" s="1" t="s">
        <v>405</v>
      </c>
      <c r="D182" s="1" t="s">
        <v>176</v>
      </c>
      <c r="E182" s="1" t="s">
        <v>11</v>
      </c>
      <c r="F182" s="1" t="s">
        <v>12</v>
      </c>
      <c r="G182" s="1">
        <v>1</v>
      </c>
      <c r="H182" s="1">
        <v>169</v>
      </c>
      <c r="I182" s="1">
        <v>25</v>
      </c>
      <c r="J182" s="33">
        <v>14</v>
      </c>
      <c r="K182" s="1">
        <v>0</v>
      </c>
      <c r="L182" s="1">
        <v>1</v>
      </c>
      <c r="M182" s="1" t="s">
        <v>459</v>
      </c>
      <c r="N182" s="1" t="s">
        <v>460</v>
      </c>
      <c r="O182" s="1" t="s">
        <v>32</v>
      </c>
    </row>
    <row r="183" spans="1:15">
      <c r="A183" s="1">
        <v>100001150</v>
      </c>
      <c r="B183" s="1" t="s">
        <v>6</v>
      </c>
      <c r="C183" s="1" t="s">
        <v>405</v>
      </c>
      <c r="D183" s="1" t="s">
        <v>12</v>
      </c>
      <c r="E183" s="1" t="s">
        <v>11</v>
      </c>
      <c r="F183" s="1" t="s">
        <v>12</v>
      </c>
      <c r="G183" s="1">
        <v>1</v>
      </c>
      <c r="H183" s="1">
        <v>201</v>
      </c>
      <c r="I183" s="1">
        <v>17</v>
      </c>
      <c r="J183" s="33">
        <v>13</v>
      </c>
      <c r="K183" s="1">
        <v>2</v>
      </c>
      <c r="L183" s="1">
        <v>1</v>
      </c>
      <c r="M183" s="1" t="s">
        <v>461</v>
      </c>
      <c r="N183" s="1" t="s">
        <v>462</v>
      </c>
      <c r="O183" s="1" t="s">
        <v>32</v>
      </c>
    </row>
    <row r="184" spans="1:15">
      <c r="A184" s="1">
        <v>100001156</v>
      </c>
      <c r="B184" s="1" t="s">
        <v>6</v>
      </c>
      <c r="C184" s="1" t="s">
        <v>405</v>
      </c>
      <c r="D184" s="1" t="s">
        <v>176</v>
      </c>
      <c r="E184" s="1" t="s">
        <v>11</v>
      </c>
      <c r="F184" s="1" t="s">
        <v>12</v>
      </c>
      <c r="G184" s="1">
        <v>1</v>
      </c>
      <c r="H184" s="1">
        <v>290</v>
      </c>
      <c r="I184" s="1">
        <v>29</v>
      </c>
      <c r="J184" s="33">
        <v>20</v>
      </c>
      <c r="K184" s="1">
        <v>0</v>
      </c>
      <c r="L184" s="1">
        <v>1</v>
      </c>
      <c r="M184" s="1" t="s">
        <v>463</v>
      </c>
      <c r="N184" s="1" t="s">
        <v>464</v>
      </c>
      <c r="O184" s="1" t="s">
        <v>32</v>
      </c>
    </row>
    <row r="185" spans="1:15">
      <c r="A185" s="1">
        <v>100001159</v>
      </c>
      <c r="B185" s="1" t="s">
        <v>6</v>
      </c>
      <c r="C185" s="1" t="s">
        <v>405</v>
      </c>
      <c r="D185" s="1" t="s">
        <v>465</v>
      </c>
      <c r="E185" s="1" t="s">
        <v>11</v>
      </c>
      <c r="F185" s="1" t="s">
        <v>12</v>
      </c>
      <c r="G185" s="1">
        <v>1</v>
      </c>
      <c r="H185" s="1">
        <v>387</v>
      </c>
      <c r="I185" s="1">
        <v>35</v>
      </c>
      <c r="J185" s="33">
        <v>22</v>
      </c>
      <c r="K185" s="1">
        <v>0</v>
      </c>
      <c r="L185" s="1">
        <v>2</v>
      </c>
      <c r="M185" s="1" t="s">
        <v>466</v>
      </c>
      <c r="N185" s="1" t="s">
        <v>467</v>
      </c>
      <c r="O185" s="1" t="s">
        <v>32</v>
      </c>
    </row>
    <row r="186" spans="1:15">
      <c r="A186" s="1">
        <v>100001166</v>
      </c>
      <c r="B186" s="1" t="s">
        <v>6</v>
      </c>
      <c r="C186" s="1" t="s">
        <v>469</v>
      </c>
      <c r="D186" s="1" t="s">
        <v>176</v>
      </c>
      <c r="E186" s="1" t="s">
        <v>11</v>
      </c>
      <c r="F186" s="1" t="s">
        <v>12</v>
      </c>
      <c r="G186" s="1">
        <v>1</v>
      </c>
      <c r="H186" s="1">
        <v>378</v>
      </c>
      <c r="I186" s="1">
        <v>44</v>
      </c>
      <c r="J186" s="33">
        <v>29</v>
      </c>
      <c r="K186" s="1">
        <v>0</v>
      </c>
      <c r="L186" s="1">
        <v>2</v>
      </c>
      <c r="M186" s="1" t="s">
        <v>468</v>
      </c>
      <c r="N186" s="1" t="s">
        <v>470</v>
      </c>
      <c r="O186" s="1" t="s">
        <v>32</v>
      </c>
    </row>
    <row r="187" spans="1:15">
      <c r="A187" s="1">
        <v>100001169</v>
      </c>
      <c r="B187" s="1" t="s">
        <v>6</v>
      </c>
      <c r="C187" s="1" t="s">
        <v>469</v>
      </c>
      <c r="D187" s="1" t="s">
        <v>176</v>
      </c>
      <c r="E187" s="1" t="s">
        <v>11</v>
      </c>
      <c r="F187" s="1" t="s">
        <v>12</v>
      </c>
      <c r="G187" s="1">
        <v>2</v>
      </c>
      <c r="H187" s="1">
        <v>338</v>
      </c>
      <c r="I187" s="1">
        <v>42</v>
      </c>
      <c r="J187" s="33">
        <v>24</v>
      </c>
      <c r="K187" s="1">
        <v>0</v>
      </c>
      <c r="L187" s="1">
        <v>2</v>
      </c>
      <c r="M187" s="1" t="s">
        <v>471</v>
      </c>
      <c r="N187" s="1" t="s">
        <v>472</v>
      </c>
      <c r="O187" s="1" t="s">
        <v>32</v>
      </c>
    </row>
    <row r="188" spans="1:15">
      <c r="A188" s="1">
        <v>100001177</v>
      </c>
      <c r="B188" s="1" t="s">
        <v>6</v>
      </c>
      <c r="C188" s="1" t="s">
        <v>469</v>
      </c>
      <c r="D188" s="1" t="s">
        <v>176</v>
      </c>
      <c r="E188" s="1" t="s">
        <v>11</v>
      </c>
      <c r="F188" s="1" t="s">
        <v>12</v>
      </c>
      <c r="G188" s="1">
        <v>1</v>
      </c>
      <c r="H188" s="1">
        <v>340</v>
      </c>
      <c r="I188" s="1">
        <v>40</v>
      </c>
      <c r="J188" s="33">
        <v>24</v>
      </c>
      <c r="K188" s="1">
        <v>1</v>
      </c>
      <c r="L188" s="1">
        <v>2</v>
      </c>
      <c r="M188" s="1" t="s">
        <v>475</v>
      </c>
      <c r="N188" s="1" t="s">
        <v>476</v>
      </c>
      <c r="O188" s="1" t="s">
        <v>32</v>
      </c>
    </row>
    <row r="189" spans="1:15">
      <c r="A189" s="1">
        <v>100001179</v>
      </c>
      <c r="B189" s="1" t="s">
        <v>6</v>
      </c>
      <c r="C189" s="1" t="s">
        <v>469</v>
      </c>
      <c r="D189" s="1" t="s">
        <v>12</v>
      </c>
      <c r="E189" s="1" t="s">
        <v>11</v>
      </c>
      <c r="F189" s="1" t="s">
        <v>407</v>
      </c>
      <c r="G189" s="1">
        <v>1</v>
      </c>
      <c r="H189" s="1">
        <v>30</v>
      </c>
      <c r="I189" s="1">
        <v>4</v>
      </c>
      <c r="J189" s="33">
        <v>3</v>
      </c>
      <c r="K189" s="1">
        <v>0</v>
      </c>
      <c r="L189" s="1">
        <v>1</v>
      </c>
      <c r="M189" s="1" t="s">
        <v>477</v>
      </c>
      <c r="N189" s="1" t="s">
        <v>478</v>
      </c>
      <c r="O189" s="1" t="s">
        <v>32</v>
      </c>
    </row>
    <row r="190" spans="1:15">
      <c r="A190" s="1">
        <v>100001186</v>
      </c>
      <c r="B190" s="1" t="s">
        <v>6</v>
      </c>
      <c r="C190" s="1" t="s">
        <v>469</v>
      </c>
      <c r="D190" s="1" t="s">
        <v>12</v>
      </c>
      <c r="E190" s="1" t="s">
        <v>11</v>
      </c>
      <c r="F190" s="1" t="s">
        <v>407</v>
      </c>
      <c r="G190" s="1">
        <v>1</v>
      </c>
      <c r="H190" s="1">
        <v>100</v>
      </c>
      <c r="I190" s="1">
        <v>6</v>
      </c>
      <c r="J190" s="33">
        <v>5</v>
      </c>
      <c r="K190" s="1">
        <v>0</v>
      </c>
      <c r="L190" s="1">
        <v>1</v>
      </c>
      <c r="M190" s="1" t="s">
        <v>479</v>
      </c>
      <c r="N190" s="1" t="s">
        <v>480</v>
      </c>
      <c r="O190" s="1" t="s">
        <v>32</v>
      </c>
    </row>
    <row r="191" spans="1:15">
      <c r="A191" s="1">
        <v>100001189</v>
      </c>
      <c r="B191" s="1" t="s">
        <v>6</v>
      </c>
      <c r="C191" s="1" t="s">
        <v>469</v>
      </c>
      <c r="D191" s="1" t="s">
        <v>12</v>
      </c>
      <c r="E191" s="1" t="s">
        <v>11</v>
      </c>
      <c r="F191" s="1" t="s">
        <v>407</v>
      </c>
      <c r="G191" s="1">
        <v>1</v>
      </c>
      <c r="H191" s="1">
        <v>52</v>
      </c>
      <c r="I191" s="1">
        <v>4</v>
      </c>
      <c r="J191" s="33">
        <v>3</v>
      </c>
      <c r="K191" s="1">
        <v>0</v>
      </c>
      <c r="L191" s="1">
        <v>1</v>
      </c>
      <c r="M191" s="1" t="s">
        <v>481</v>
      </c>
      <c r="N191" s="1" t="s">
        <v>482</v>
      </c>
      <c r="O191" s="1" t="s">
        <v>32</v>
      </c>
    </row>
    <row r="192" spans="1:15">
      <c r="A192" s="1">
        <v>100001192</v>
      </c>
      <c r="B192" s="1" t="s">
        <v>6</v>
      </c>
      <c r="C192" s="1" t="s">
        <v>469</v>
      </c>
      <c r="D192" s="1" t="s">
        <v>12</v>
      </c>
      <c r="E192" s="1" t="s">
        <v>11</v>
      </c>
      <c r="F192" s="1" t="s">
        <v>12</v>
      </c>
      <c r="G192" s="1">
        <v>1</v>
      </c>
      <c r="H192" s="1">
        <v>217</v>
      </c>
      <c r="I192" s="1">
        <v>18</v>
      </c>
      <c r="J192" s="33">
        <v>13</v>
      </c>
      <c r="K192" s="1">
        <v>0</v>
      </c>
      <c r="L192" s="1">
        <v>1</v>
      </c>
      <c r="M192" s="1" t="s">
        <v>483</v>
      </c>
      <c r="N192" s="1" t="s">
        <v>484</v>
      </c>
      <c r="O192" s="1" t="s">
        <v>32</v>
      </c>
    </row>
    <row r="193" spans="1:15">
      <c r="A193" s="1">
        <v>100001197</v>
      </c>
      <c r="B193" s="1" t="s">
        <v>6</v>
      </c>
      <c r="C193" s="1" t="s">
        <v>469</v>
      </c>
      <c r="D193" s="1" t="s">
        <v>485</v>
      </c>
      <c r="E193" s="1" t="s">
        <v>11</v>
      </c>
      <c r="F193" s="1" t="s">
        <v>12</v>
      </c>
      <c r="G193" s="1">
        <v>1</v>
      </c>
      <c r="H193" s="1">
        <v>531</v>
      </c>
      <c r="I193" s="1">
        <v>48</v>
      </c>
      <c r="J193" s="33">
        <v>27</v>
      </c>
      <c r="K193" s="1">
        <v>0</v>
      </c>
      <c r="L193" s="1">
        <v>2</v>
      </c>
      <c r="M193" s="1" t="s">
        <v>486</v>
      </c>
      <c r="N193" s="1" t="s">
        <v>487</v>
      </c>
      <c r="O193" s="1" t="s">
        <v>32</v>
      </c>
    </row>
    <row r="194" spans="1:15">
      <c r="A194" s="1">
        <v>100001204</v>
      </c>
      <c r="B194" s="1" t="s">
        <v>6</v>
      </c>
      <c r="C194" s="1" t="s">
        <v>469</v>
      </c>
      <c r="D194" s="1" t="s">
        <v>488</v>
      </c>
      <c r="E194" s="1" t="s">
        <v>20</v>
      </c>
      <c r="F194" s="1" t="s">
        <v>72</v>
      </c>
      <c r="G194" s="1">
        <v>1</v>
      </c>
      <c r="H194" s="1">
        <v>139</v>
      </c>
      <c r="I194" s="1">
        <v>18</v>
      </c>
      <c r="J194" s="33">
        <v>39</v>
      </c>
      <c r="K194" s="1">
        <v>0</v>
      </c>
      <c r="L194" s="1">
        <v>1</v>
      </c>
      <c r="M194" s="1" t="s">
        <v>489</v>
      </c>
      <c r="N194" s="1" t="s">
        <v>14</v>
      </c>
      <c r="O194" s="1" t="s">
        <v>15</v>
      </c>
    </row>
    <row r="195" spans="1:15">
      <c r="A195" s="1">
        <v>100001205</v>
      </c>
      <c r="B195" s="1" t="s">
        <v>6</v>
      </c>
      <c r="C195" s="1" t="s">
        <v>469</v>
      </c>
      <c r="D195" s="1" t="s">
        <v>490</v>
      </c>
      <c r="E195" s="1" t="s">
        <v>27</v>
      </c>
      <c r="F195" s="1" t="s">
        <v>18</v>
      </c>
      <c r="G195" s="1">
        <v>1</v>
      </c>
      <c r="H195" s="1">
        <v>330</v>
      </c>
      <c r="I195" s="1">
        <v>24</v>
      </c>
      <c r="J195" s="33">
        <v>32</v>
      </c>
      <c r="K195" s="1">
        <v>0</v>
      </c>
      <c r="L195" s="1">
        <v>2</v>
      </c>
      <c r="M195" s="1" t="s">
        <v>491</v>
      </c>
      <c r="N195" s="1" t="s">
        <v>14</v>
      </c>
      <c r="O195" s="1" t="s">
        <v>15</v>
      </c>
    </row>
    <row r="196" spans="1:15">
      <c r="A196" s="1">
        <v>100001212</v>
      </c>
      <c r="B196" s="1" t="s">
        <v>6</v>
      </c>
      <c r="C196" s="1" t="s">
        <v>469</v>
      </c>
      <c r="D196" s="1" t="s">
        <v>271</v>
      </c>
      <c r="E196" s="1" t="s">
        <v>20</v>
      </c>
      <c r="F196" s="1" t="s">
        <v>72</v>
      </c>
      <c r="G196" s="1">
        <v>1</v>
      </c>
      <c r="H196" s="1">
        <v>423</v>
      </c>
      <c r="I196" s="1">
        <v>28</v>
      </c>
      <c r="J196" s="33">
        <v>21</v>
      </c>
      <c r="K196" s="1">
        <v>0</v>
      </c>
      <c r="L196" s="1">
        <v>2</v>
      </c>
      <c r="M196" s="1" t="s">
        <v>492</v>
      </c>
      <c r="N196" s="1" t="s">
        <v>14</v>
      </c>
      <c r="O196" s="1" t="s">
        <v>15</v>
      </c>
    </row>
    <row r="197" spans="1:15">
      <c r="A197" s="1">
        <v>100001217</v>
      </c>
      <c r="B197" s="1" t="s">
        <v>6</v>
      </c>
      <c r="C197" s="1" t="s">
        <v>469</v>
      </c>
      <c r="D197" s="1" t="s">
        <v>12</v>
      </c>
      <c r="E197" s="1" t="s">
        <v>11</v>
      </c>
      <c r="F197" s="1" t="s">
        <v>12</v>
      </c>
      <c r="G197" s="1">
        <v>1</v>
      </c>
      <c r="H197" s="1">
        <v>418</v>
      </c>
      <c r="I197" s="1">
        <v>42</v>
      </c>
      <c r="J197" s="33">
        <v>31</v>
      </c>
      <c r="K197" s="1">
        <v>0</v>
      </c>
      <c r="L197" s="1">
        <v>2</v>
      </c>
      <c r="M197" s="1" t="s">
        <v>493</v>
      </c>
      <c r="N197" s="1" t="s">
        <v>487</v>
      </c>
      <c r="O197" s="1" t="s">
        <v>32</v>
      </c>
    </row>
    <row r="198" spans="1:15">
      <c r="A198" s="1">
        <v>100001225</v>
      </c>
      <c r="B198" s="1" t="s">
        <v>6</v>
      </c>
      <c r="C198" s="1" t="s">
        <v>469</v>
      </c>
      <c r="D198" s="1" t="s">
        <v>12</v>
      </c>
      <c r="E198" s="1" t="s">
        <v>11</v>
      </c>
      <c r="F198" s="1" t="s">
        <v>12</v>
      </c>
      <c r="G198" s="1">
        <v>1</v>
      </c>
      <c r="H198" s="1">
        <v>855</v>
      </c>
      <c r="I198" s="1">
        <v>82</v>
      </c>
      <c r="J198" s="33">
        <v>47</v>
      </c>
      <c r="K198" s="1">
        <v>1</v>
      </c>
      <c r="L198" s="1">
        <v>3</v>
      </c>
      <c r="M198" s="1" t="s">
        <v>495</v>
      </c>
      <c r="N198" s="1" t="s">
        <v>496</v>
      </c>
      <c r="O198" s="1" t="s">
        <v>32</v>
      </c>
    </row>
    <row r="199" spans="1:15">
      <c r="A199" s="1">
        <v>100001241</v>
      </c>
      <c r="B199" s="1" t="s">
        <v>6</v>
      </c>
      <c r="C199" s="1" t="s">
        <v>469</v>
      </c>
      <c r="D199" s="1" t="s">
        <v>500</v>
      </c>
      <c r="E199" s="1" t="s">
        <v>20</v>
      </c>
      <c r="F199" s="1" t="s">
        <v>72</v>
      </c>
      <c r="G199" s="1">
        <v>1</v>
      </c>
      <c r="H199" s="1">
        <v>82</v>
      </c>
      <c r="I199" s="1">
        <v>9</v>
      </c>
      <c r="J199" s="33">
        <v>7</v>
      </c>
      <c r="K199" s="1">
        <v>0</v>
      </c>
      <c r="L199" s="1">
        <v>1</v>
      </c>
      <c r="M199" s="1" t="s">
        <v>501</v>
      </c>
      <c r="N199" s="1" t="s">
        <v>14</v>
      </c>
      <c r="O199" s="1" t="s">
        <v>15</v>
      </c>
    </row>
    <row r="200" spans="1:15">
      <c r="A200" s="1">
        <v>100001247</v>
      </c>
      <c r="B200" s="1" t="s">
        <v>6</v>
      </c>
      <c r="C200" s="1" t="s">
        <v>469</v>
      </c>
      <c r="D200" s="1" t="s">
        <v>502</v>
      </c>
      <c r="E200" s="1" t="s">
        <v>11</v>
      </c>
      <c r="F200" s="1" t="s">
        <v>12</v>
      </c>
      <c r="G200" s="1">
        <v>2</v>
      </c>
      <c r="H200" s="1">
        <v>819</v>
      </c>
      <c r="I200" s="1">
        <v>84</v>
      </c>
      <c r="J200" s="33">
        <v>46</v>
      </c>
      <c r="K200" s="1">
        <v>0</v>
      </c>
      <c r="L200" s="1">
        <v>3</v>
      </c>
      <c r="M200" s="1" t="s">
        <v>503</v>
      </c>
      <c r="N200" s="1" t="s">
        <v>496</v>
      </c>
      <c r="O200" s="1" t="s">
        <v>32</v>
      </c>
    </row>
    <row r="201" spans="1:15">
      <c r="A201" s="1">
        <v>100001251</v>
      </c>
      <c r="B201" s="1" t="s">
        <v>6</v>
      </c>
      <c r="C201" s="1" t="s">
        <v>469</v>
      </c>
      <c r="D201" s="1" t="s">
        <v>100</v>
      </c>
      <c r="E201" s="1" t="s">
        <v>20</v>
      </c>
      <c r="F201" s="1" t="s">
        <v>100</v>
      </c>
      <c r="G201" s="1">
        <v>1</v>
      </c>
      <c r="H201" s="1">
        <v>228</v>
      </c>
      <c r="I201" s="1">
        <v>20</v>
      </c>
      <c r="J201" s="33">
        <v>20</v>
      </c>
      <c r="K201" s="1">
        <v>0</v>
      </c>
      <c r="L201" s="1">
        <v>1</v>
      </c>
      <c r="M201" s="1" t="s">
        <v>501</v>
      </c>
      <c r="N201" s="1" t="s">
        <v>14</v>
      </c>
      <c r="O201" s="1" t="s">
        <v>15</v>
      </c>
    </row>
    <row r="202" spans="1:15">
      <c r="A202" s="1">
        <v>100001253</v>
      </c>
      <c r="B202" s="1" t="s">
        <v>6</v>
      </c>
      <c r="C202" s="1" t="s">
        <v>469</v>
      </c>
      <c r="D202" s="1" t="s">
        <v>12</v>
      </c>
      <c r="E202" s="1" t="s">
        <v>11</v>
      </c>
      <c r="F202" s="1" t="s">
        <v>12</v>
      </c>
      <c r="G202" s="1">
        <v>1</v>
      </c>
      <c r="H202" s="1">
        <v>681</v>
      </c>
      <c r="I202" s="1">
        <v>63</v>
      </c>
      <c r="J202" s="33">
        <v>33</v>
      </c>
      <c r="K202" s="1">
        <v>1</v>
      </c>
      <c r="L202" s="1">
        <v>3</v>
      </c>
      <c r="M202" s="1" t="s">
        <v>504</v>
      </c>
      <c r="N202" s="1" t="s">
        <v>496</v>
      </c>
      <c r="O202" s="1" t="s">
        <v>32</v>
      </c>
    </row>
    <row r="203" spans="1:15">
      <c r="A203" s="1">
        <v>100001259</v>
      </c>
      <c r="B203" s="1" t="s">
        <v>6</v>
      </c>
      <c r="C203" s="1" t="s">
        <v>469</v>
      </c>
      <c r="D203" s="1" t="s">
        <v>176</v>
      </c>
      <c r="E203" s="1" t="s">
        <v>11</v>
      </c>
      <c r="F203" s="1" t="s">
        <v>12</v>
      </c>
      <c r="G203" s="1">
        <v>1</v>
      </c>
      <c r="H203" s="1">
        <v>206</v>
      </c>
      <c r="I203" s="1">
        <v>33</v>
      </c>
      <c r="J203" s="33">
        <v>20</v>
      </c>
      <c r="K203" s="1">
        <v>0</v>
      </c>
      <c r="L203" s="1">
        <v>1</v>
      </c>
      <c r="M203" s="1" t="s">
        <v>505</v>
      </c>
      <c r="N203" s="1" t="s">
        <v>496</v>
      </c>
      <c r="O203" s="1" t="s">
        <v>32</v>
      </c>
    </row>
    <row r="204" spans="1:15">
      <c r="A204" s="1">
        <v>100001261</v>
      </c>
      <c r="B204" s="1" t="s">
        <v>6</v>
      </c>
      <c r="C204" s="1" t="s">
        <v>469</v>
      </c>
      <c r="D204" s="1" t="s">
        <v>18</v>
      </c>
      <c r="E204" s="1" t="s">
        <v>27</v>
      </c>
      <c r="F204" s="1" t="s">
        <v>18</v>
      </c>
      <c r="G204" s="1">
        <v>1</v>
      </c>
      <c r="H204" s="1">
        <v>461</v>
      </c>
      <c r="I204" s="1">
        <v>32</v>
      </c>
      <c r="J204" s="33">
        <v>28</v>
      </c>
      <c r="K204" s="1">
        <v>0</v>
      </c>
      <c r="L204" s="1">
        <v>2</v>
      </c>
      <c r="M204" s="1" t="s">
        <v>506</v>
      </c>
      <c r="N204" s="1" t="s">
        <v>14</v>
      </c>
      <c r="O204" s="1" t="s">
        <v>15</v>
      </c>
    </row>
    <row r="205" spans="1:15">
      <c r="A205" s="1">
        <v>100001278</v>
      </c>
      <c r="B205" s="1" t="s">
        <v>6</v>
      </c>
      <c r="C205" s="1" t="s">
        <v>469</v>
      </c>
      <c r="D205" s="1" t="s">
        <v>176</v>
      </c>
      <c r="E205" s="1" t="s">
        <v>11</v>
      </c>
      <c r="F205" s="1" t="s">
        <v>12</v>
      </c>
      <c r="G205" s="1">
        <v>2</v>
      </c>
      <c r="H205" s="1">
        <v>561</v>
      </c>
      <c r="I205" s="1">
        <v>75</v>
      </c>
      <c r="J205" s="33">
        <v>36</v>
      </c>
      <c r="K205" s="1">
        <v>1</v>
      </c>
      <c r="L205" s="1">
        <v>2</v>
      </c>
      <c r="M205" s="1" t="s">
        <v>507</v>
      </c>
      <c r="N205" s="1" t="s">
        <v>508</v>
      </c>
      <c r="O205" s="1" t="s">
        <v>32</v>
      </c>
    </row>
    <row r="206" spans="1:15">
      <c r="A206" s="1">
        <v>100001286</v>
      </c>
      <c r="B206" s="1" t="s">
        <v>6</v>
      </c>
      <c r="C206" s="1" t="s">
        <v>469</v>
      </c>
      <c r="D206" s="1" t="s">
        <v>12</v>
      </c>
      <c r="E206" s="1" t="s">
        <v>11</v>
      </c>
      <c r="F206" s="1" t="s">
        <v>12</v>
      </c>
      <c r="G206" s="1">
        <v>1</v>
      </c>
      <c r="H206" s="1">
        <v>582</v>
      </c>
      <c r="I206" s="1">
        <v>44</v>
      </c>
      <c r="J206" s="33">
        <v>32</v>
      </c>
      <c r="K206" s="1">
        <v>0</v>
      </c>
      <c r="L206" s="1">
        <v>2</v>
      </c>
      <c r="M206" s="1" t="s">
        <v>509</v>
      </c>
      <c r="N206" s="1" t="s">
        <v>510</v>
      </c>
      <c r="O206" s="1" t="s">
        <v>32</v>
      </c>
    </row>
    <row r="207" spans="1:15">
      <c r="A207" s="1">
        <v>100001298</v>
      </c>
      <c r="B207" s="1" t="s">
        <v>6</v>
      </c>
      <c r="C207" s="1" t="s">
        <v>469</v>
      </c>
      <c r="D207" s="1" t="s">
        <v>12</v>
      </c>
      <c r="E207" s="1" t="s">
        <v>11</v>
      </c>
      <c r="F207" s="1" t="s">
        <v>12</v>
      </c>
      <c r="G207" s="1">
        <v>1</v>
      </c>
      <c r="H207" s="1">
        <v>480</v>
      </c>
      <c r="I207" s="1">
        <v>47</v>
      </c>
      <c r="J207" s="33">
        <v>31</v>
      </c>
      <c r="K207" s="1">
        <v>0</v>
      </c>
      <c r="L207" s="1">
        <v>2</v>
      </c>
      <c r="M207" s="1" t="s">
        <v>511</v>
      </c>
      <c r="N207" s="1" t="s">
        <v>512</v>
      </c>
      <c r="O207" s="1" t="s">
        <v>32</v>
      </c>
    </row>
    <row r="208" spans="1:15">
      <c r="A208" s="1">
        <v>100001304</v>
      </c>
      <c r="B208" s="1" t="s">
        <v>6</v>
      </c>
      <c r="C208" s="1" t="s">
        <v>469</v>
      </c>
      <c r="D208" s="1" t="s">
        <v>176</v>
      </c>
      <c r="E208" s="1" t="s">
        <v>11</v>
      </c>
      <c r="F208" s="1" t="s">
        <v>12</v>
      </c>
      <c r="G208" s="1">
        <v>1</v>
      </c>
      <c r="H208" s="1">
        <v>319</v>
      </c>
      <c r="I208" s="1">
        <v>48</v>
      </c>
      <c r="J208" s="33">
        <v>19</v>
      </c>
      <c r="K208" s="1">
        <v>2</v>
      </c>
      <c r="L208" s="1">
        <v>2</v>
      </c>
      <c r="M208" s="1" t="s">
        <v>513</v>
      </c>
      <c r="N208" s="1" t="s">
        <v>514</v>
      </c>
      <c r="O208" s="1" t="s">
        <v>32</v>
      </c>
    </row>
    <row r="209" spans="1:15">
      <c r="A209" s="1">
        <v>100001307</v>
      </c>
      <c r="B209" s="1" t="s">
        <v>6</v>
      </c>
      <c r="C209" s="1" t="s">
        <v>469</v>
      </c>
      <c r="D209" s="1" t="s">
        <v>12</v>
      </c>
      <c r="E209" s="1" t="s">
        <v>11</v>
      </c>
      <c r="F209" s="1" t="s">
        <v>12</v>
      </c>
      <c r="G209" s="1">
        <v>1</v>
      </c>
      <c r="H209" s="1">
        <v>56</v>
      </c>
      <c r="I209" s="1">
        <v>7</v>
      </c>
      <c r="J209" s="33">
        <v>8</v>
      </c>
      <c r="K209" s="1">
        <v>0</v>
      </c>
      <c r="L209" s="1">
        <v>1</v>
      </c>
      <c r="M209" s="1" t="s">
        <v>515</v>
      </c>
      <c r="N209" s="1" t="s">
        <v>516</v>
      </c>
      <c r="O209" s="1" t="s">
        <v>32</v>
      </c>
    </row>
    <row r="210" spans="1:15">
      <c r="A210" s="1">
        <v>100001312</v>
      </c>
      <c r="B210" s="1" t="s">
        <v>6</v>
      </c>
      <c r="C210" s="1" t="s">
        <v>469</v>
      </c>
      <c r="D210" s="1" t="s">
        <v>176</v>
      </c>
      <c r="E210" s="1" t="s">
        <v>11</v>
      </c>
      <c r="F210" s="1" t="s">
        <v>12</v>
      </c>
      <c r="G210" s="1">
        <v>1</v>
      </c>
      <c r="H210" s="1">
        <v>140</v>
      </c>
      <c r="I210" s="1">
        <v>22</v>
      </c>
      <c r="J210" s="33">
        <v>11</v>
      </c>
      <c r="K210" s="1">
        <v>0</v>
      </c>
      <c r="L210" s="1">
        <v>1</v>
      </c>
      <c r="M210" s="1" t="s">
        <v>517</v>
      </c>
      <c r="N210" s="1" t="s">
        <v>518</v>
      </c>
      <c r="O210" s="1" t="s">
        <v>32</v>
      </c>
    </row>
    <row r="211" spans="1:15">
      <c r="A211" s="1">
        <v>100001318</v>
      </c>
      <c r="B211" s="1" t="s">
        <v>6</v>
      </c>
      <c r="C211" s="1" t="s">
        <v>520</v>
      </c>
      <c r="D211" s="1" t="s">
        <v>12</v>
      </c>
      <c r="E211" s="1" t="s">
        <v>11</v>
      </c>
      <c r="F211" s="1" t="s">
        <v>12</v>
      </c>
      <c r="G211" s="1">
        <v>3</v>
      </c>
      <c r="H211" s="1">
        <v>1034</v>
      </c>
      <c r="I211" s="1">
        <v>97</v>
      </c>
      <c r="J211" s="33">
        <v>105</v>
      </c>
      <c r="K211" s="1">
        <v>0</v>
      </c>
      <c r="L211" s="1">
        <v>4</v>
      </c>
      <c r="M211" s="1" t="s">
        <v>519</v>
      </c>
      <c r="N211" s="1" t="s">
        <v>521</v>
      </c>
      <c r="O211" s="1" t="s">
        <v>32</v>
      </c>
    </row>
    <row r="212" spans="1:15">
      <c r="A212" s="1">
        <v>100001331</v>
      </c>
      <c r="B212" s="1" t="s">
        <v>6</v>
      </c>
      <c r="C212" s="1" t="s">
        <v>520</v>
      </c>
      <c r="D212" s="1" t="s">
        <v>12</v>
      </c>
      <c r="E212" s="1" t="s">
        <v>11</v>
      </c>
      <c r="F212" s="1" t="s">
        <v>12</v>
      </c>
      <c r="G212" s="1">
        <v>1</v>
      </c>
      <c r="H212" s="1">
        <v>218</v>
      </c>
      <c r="I212" s="1">
        <v>19</v>
      </c>
      <c r="J212" s="33">
        <v>14</v>
      </c>
      <c r="K212" s="1">
        <v>0</v>
      </c>
      <c r="L212" s="1">
        <v>1</v>
      </c>
      <c r="M212" s="1" t="s">
        <v>525</v>
      </c>
      <c r="N212" s="1" t="s">
        <v>526</v>
      </c>
      <c r="O212" s="1" t="s">
        <v>32</v>
      </c>
    </row>
    <row r="213" spans="1:15">
      <c r="A213" s="1">
        <v>100001336</v>
      </c>
      <c r="B213" s="1" t="s">
        <v>6</v>
      </c>
      <c r="C213" s="1" t="s">
        <v>520</v>
      </c>
      <c r="D213" s="1" t="s">
        <v>176</v>
      </c>
      <c r="E213" s="1" t="s">
        <v>11</v>
      </c>
      <c r="F213" s="1" t="s">
        <v>407</v>
      </c>
      <c r="G213" s="1">
        <v>1</v>
      </c>
      <c r="H213" s="1">
        <v>58</v>
      </c>
      <c r="I213" s="1">
        <v>9</v>
      </c>
      <c r="J213" s="33">
        <v>7</v>
      </c>
      <c r="K213" s="1">
        <v>1</v>
      </c>
      <c r="L213" s="1">
        <v>1</v>
      </c>
      <c r="M213" s="1" t="s">
        <v>527</v>
      </c>
      <c r="N213" s="1" t="s">
        <v>528</v>
      </c>
      <c r="O213" s="1" t="s">
        <v>32</v>
      </c>
    </row>
    <row r="214" spans="1:15">
      <c r="A214" s="1">
        <v>100001351</v>
      </c>
      <c r="B214" s="1" t="s">
        <v>6</v>
      </c>
      <c r="C214" s="1" t="s">
        <v>520</v>
      </c>
      <c r="D214" s="1" t="s">
        <v>12</v>
      </c>
      <c r="E214" s="1" t="s">
        <v>11</v>
      </c>
      <c r="F214" s="1" t="s">
        <v>12</v>
      </c>
      <c r="G214" s="1">
        <v>2</v>
      </c>
      <c r="H214" s="1">
        <v>1009</v>
      </c>
      <c r="I214" s="1">
        <v>81</v>
      </c>
      <c r="J214" s="33">
        <v>53</v>
      </c>
      <c r="K214" s="1">
        <v>0</v>
      </c>
      <c r="L214" s="1">
        <v>4</v>
      </c>
      <c r="M214" s="1" t="s">
        <v>529</v>
      </c>
      <c r="N214" s="1" t="s">
        <v>530</v>
      </c>
      <c r="O214" s="1" t="s">
        <v>32</v>
      </c>
    </row>
    <row r="215" spans="1:15">
      <c r="A215" s="1">
        <v>100001355</v>
      </c>
      <c r="B215" s="1" t="s">
        <v>6</v>
      </c>
      <c r="C215" s="1" t="s">
        <v>520</v>
      </c>
      <c r="D215" s="1" t="s">
        <v>12</v>
      </c>
      <c r="E215" s="1" t="s">
        <v>11</v>
      </c>
      <c r="F215" s="1" t="s">
        <v>12</v>
      </c>
      <c r="G215" s="1">
        <v>1</v>
      </c>
      <c r="H215" s="1">
        <v>306</v>
      </c>
      <c r="I215" s="1">
        <v>30</v>
      </c>
      <c r="J215" s="33">
        <v>19</v>
      </c>
      <c r="K215" s="1">
        <v>0</v>
      </c>
      <c r="L215" s="1">
        <v>2</v>
      </c>
      <c r="M215" s="1" t="s">
        <v>531</v>
      </c>
      <c r="N215" s="1" t="s">
        <v>532</v>
      </c>
      <c r="O215" s="1" t="s">
        <v>32</v>
      </c>
    </row>
    <row r="216" spans="1:15">
      <c r="A216" s="1">
        <v>100001363</v>
      </c>
      <c r="B216" s="1" t="s">
        <v>6</v>
      </c>
      <c r="C216" s="1" t="s">
        <v>520</v>
      </c>
      <c r="D216" s="1" t="s">
        <v>533</v>
      </c>
      <c r="E216" s="1" t="s">
        <v>11</v>
      </c>
      <c r="F216" s="1" t="s">
        <v>407</v>
      </c>
      <c r="G216" s="1">
        <v>1</v>
      </c>
      <c r="H216" s="1">
        <v>9</v>
      </c>
      <c r="I216" s="1">
        <v>2</v>
      </c>
      <c r="J216" s="33">
        <v>1</v>
      </c>
      <c r="K216" s="1">
        <v>0</v>
      </c>
      <c r="L216" s="1">
        <v>1</v>
      </c>
      <c r="M216" s="1" t="s">
        <v>534</v>
      </c>
      <c r="N216" s="1" t="s">
        <v>535</v>
      </c>
      <c r="O216" s="1" t="s">
        <v>32</v>
      </c>
    </row>
    <row r="217" spans="1:15">
      <c r="A217" s="1">
        <v>100001364</v>
      </c>
      <c r="B217" s="1" t="s">
        <v>6</v>
      </c>
      <c r="C217" s="1" t="s">
        <v>520</v>
      </c>
      <c r="D217" s="1" t="s">
        <v>12</v>
      </c>
      <c r="E217" s="1" t="s">
        <v>11</v>
      </c>
      <c r="F217" s="1" t="s">
        <v>407</v>
      </c>
      <c r="G217" s="1">
        <v>1</v>
      </c>
      <c r="H217" s="1">
        <v>36</v>
      </c>
      <c r="I217" s="1">
        <v>3</v>
      </c>
      <c r="J217" s="33">
        <v>2</v>
      </c>
      <c r="K217" s="1">
        <v>0</v>
      </c>
      <c r="L217" s="1">
        <v>1</v>
      </c>
      <c r="M217" s="1" t="s">
        <v>534</v>
      </c>
      <c r="N217" s="1" t="s">
        <v>535</v>
      </c>
      <c r="O217" s="1" t="s">
        <v>32</v>
      </c>
    </row>
    <row r="218" spans="1:15">
      <c r="A218" s="1">
        <v>100001378</v>
      </c>
      <c r="B218" s="1" t="s">
        <v>6</v>
      </c>
      <c r="C218" s="1" t="s">
        <v>520</v>
      </c>
      <c r="D218" s="1" t="s">
        <v>176</v>
      </c>
      <c r="E218" s="1" t="s">
        <v>11</v>
      </c>
      <c r="F218" s="1" t="s">
        <v>12</v>
      </c>
      <c r="G218" s="1">
        <v>1</v>
      </c>
      <c r="H218" s="1">
        <v>248</v>
      </c>
      <c r="I218" s="1">
        <v>33</v>
      </c>
      <c r="J218" s="33">
        <v>13</v>
      </c>
      <c r="K218" s="1">
        <v>0</v>
      </c>
      <c r="L218" s="1">
        <v>1</v>
      </c>
      <c r="M218" s="1" t="s">
        <v>536</v>
      </c>
      <c r="N218" s="1" t="s">
        <v>537</v>
      </c>
      <c r="O218" s="1" t="s">
        <v>32</v>
      </c>
    </row>
    <row r="219" spans="1:15">
      <c r="A219" s="1">
        <v>100001384</v>
      </c>
      <c r="B219" s="1" t="s">
        <v>6</v>
      </c>
      <c r="C219" s="1" t="s">
        <v>520</v>
      </c>
      <c r="D219" s="1" t="s">
        <v>12</v>
      </c>
      <c r="E219" s="1" t="s">
        <v>11</v>
      </c>
      <c r="F219" s="1" t="s">
        <v>407</v>
      </c>
      <c r="G219" s="1">
        <v>1</v>
      </c>
      <c r="H219" s="1">
        <v>24</v>
      </c>
      <c r="I219" s="1">
        <v>2</v>
      </c>
      <c r="J219" s="33">
        <v>4</v>
      </c>
      <c r="K219" s="1">
        <v>0</v>
      </c>
      <c r="L219" s="1">
        <v>1</v>
      </c>
      <c r="M219" s="1" t="s">
        <v>538</v>
      </c>
      <c r="N219" s="1" t="s">
        <v>539</v>
      </c>
      <c r="O219" s="1" t="s">
        <v>32</v>
      </c>
    </row>
    <row r="220" spans="1:15">
      <c r="A220" s="1">
        <v>100001403</v>
      </c>
      <c r="B220" s="1" t="s">
        <v>6</v>
      </c>
      <c r="C220" s="1" t="s">
        <v>520</v>
      </c>
      <c r="D220" s="1" t="s">
        <v>540</v>
      </c>
      <c r="E220" s="1" t="s">
        <v>11</v>
      </c>
      <c r="F220" s="1" t="s">
        <v>12</v>
      </c>
      <c r="G220" s="1">
        <v>1</v>
      </c>
      <c r="H220" s="1">
        <v>1021</v>
      </c>
      <c r="I220" s="1">
        <v>75</v>
      </c>
      <c r="J220" s="33">
        <v>47</v>
      </c>
      <c r="K220" s="1">
        <v>0</v>
      </c>
      <c r="L220" s="1">
        <v>4</v>
      </c>
      <c r="M220" s="1" t="s">
        <v>541</v>
      </c>
      <c r="N220" s="1" t="s">
        <v>542</v>
      </c>
      <c r="O220" s="1" t="s">
        <v>32</v>
      </c>
    </row>
    <row r="221" spans="1:15">
      <c r="A221" s="1">
        <v>100001410</v>
      </c>
      <c r="B221" s="1" t="s">
        <v>6</v>
      </c>
      <c r="C221" s="1" t="s">
        <v>520</v>
      </c>
      <c r="D221" s="1" t="s">
        <v>12</v>
      </c>
      <c r="E221" s="1" t="s">
        <v>11</v>
      </c>
      <c r="F221" s="1" t="s">
        <v>12</v>
      </c>
      <c r="G221" s="1">
        <v>1</v>
      </c>
      <c r="H221" s="1">
        <v>158</v>
      </c>
      <c r="I221" s="1">
        <v>17</v>
      </c>
      <c r="J221" s="33">
        <v>12</v>
      </c>
      <c r="K221" s="1">
        <v>0</v>
      </c>
      <c r="L221" s="1">
        <v>1</v>
      </c>
      <c r="M221" s="1" t="s">
        <v>545</v>
      </c>
      <c r="N221" s="1" t="s">
        <v>546</v>
      </c>
      <c r="O221" s="1" t="s">
        <v>32</v>
      </c>
    </row>
    <row r="222" spans="1:15">
      <c r="A222" s="1">
        <v>100001420</v>
      </c>
      <c r="B222" s="1" t="s">
        <v>6</v>
      </c>
      <c r="C222" s="1" t="s">
        <v>520</v>
      </c>
      <c r="D222" s="1" t="s">
        <v>12</v>
      </c>
      <c r="E222" s="1" t="s">
        <v>11</v>
      </c>
      <c r="F222" s="1" t="s">
        <v>12</v>
      </c>
      <c r="G222" s="1">
        <v>1</v>
      </c>
      <c r="H222" s="1">
        <v>404</v>
      </c>
      <c r="I222" s="1">
        <v>35</v>
      </c>
      <c r="J222" s="33">
        <v>27</v>
      </c>
      <c r="K222" s="1">
        <v>0</v>
      </c>
      <c r="L222" s="1">
        <v>2</v>
      </c>
      <c r="M222" s="1" t="s">
        <v>547</v>
      </c>
      <c r="N222" s="1" t="s">
        <v>548</v>
      </c>
      <c r="O222" s="1" t="s">
        <v>32</v>
      </c>
    </row>
    <row r="223" spans="1:15">
      <c r="A223" s="1">
        <v>100001432</v>
      </c>
      <c r="B223" s="1" t="s">
        <v>6</v>
      </c>
      <c r="C223" s="1" t="s">
        <v>520</v>
      </c>
      <c r="D223" s="1" t="s">
        <v>12</v>
      </c>
      <c r="E223" s="1" t="s">
        <v>11</v>
      </c>
      <c r="F223" s="1" t="s">
        <v>12</v>
      </c>
      <c r="G223" s="1">
        <v>1</v>
      </c>
      <c r="H223" s="1">
        <v>548</v>
      </c>
      <c r="I223" s="1">
        <v>47</v>
      </c>
      <c r="J223" s="33">
        <v>28</v>
      </c>
      <c r="K223" s="1">
        <v>0</v>
      </c>
      <c r="L223" s="1">
        <v>2</v>
      </c>
      <c r="M223" s="1" t="s">
        <v>549</v>
      </c>
      <c r="N223" s="1" t="s">
        <v>550</v>
      </c>
      <c r="O223" s="1" t="s">
        <v>32</v>
      </c>
    </row>
    <row r="224" spans="1:15">
      <c r="A224" s="1">
        <v>100001437</v>
      </c>
      <c r="B224" s="1" t="s">
        <v>6</v>
      </c>
      <c r="C224" s="1" t="s">
        <v>520</v>
      </c>
      <c r="D224" s="1" t="s">
        <v>540</v>
      </c>
      <c r="E224" s="1" t="s">
        <v>11</v>
      </c>
      <c r="F224" s="1" t="s">
        <v>12</v>
      </c>
      <c r="G224" s="1">
        <v>1</v>
      </c>
      <c r="H224" s="1">
        <v>506</v>
      </c>
      <c r="I224" s="1">
        <v>46</v>
      </c>
      <c r="J224" s="33">
        <v>26</v>
      </c>
      <c r="K224" s="1">
        <v>0</v>
      </c>
      <c r="L224" s="1">
        <v>2</v>
      </c>
      <c r="M224" s="1" t="s">
        <v>551</v>
      </c>
      <c r="N224" s="1" t="s">
        <v>552</v>
      </c>
      <c r="O224" s="1" t="s">
        <v>32</v>
      </c>
    </row>
    <row r="225" spans="1:15">
      <c r="A225" s="1">
        <v>100001443</v>
      </c>
      <c r="B225" s="1" t="s">
        <v>6</v>
      </c>
      <c r="C225" s="1" t="s">
        <v>520</v>
      </c>
      <c r="D225" s="1" t="s">
        <v>12</v>
      </c>
      <c r="E225" s="1" t="s">
        <v>11</v>
      </c>
      <c r="F225" s="1" t="s">
        <v>12</v>
      </c>
      <c r="G225" s="1">
        <v>1</v>
      </c>
      <c r="H225" s="1">
        <v>402</v>
      </c>
      <c r="I225" s="1">
        <v>19</v>
      </c>
      <c r="J225" s="33">
        <v>21</v>
      </c>
      <c r="K225" s="1">
        <v>1</v>
      </c>
      <c r="L225" s="1">
        <v>2</v>
      </c>
      <c r="M225" s="1" t="s">
        <v>553</v>
      </c>
      <c r="N225" s="1" t="s">
        <v>554</v>
      </c>
      <c r="O225" s="1" t="s">
        <v>32</v>
      </c>
    </row>
    <row r="226" spans="1:15">
      <c r="A226" s="1">
        <v>100001450</v>
      </c>
      <c r="B226" s="1" t="s">
        <v>6</v>
      </c>
      <c r="C226" s="1" t="s">
        <v>520</v>
      </c>
      <c r="D226" s="1" t="s">
        <v>12</v>
      </c>
      <c r="E226" s="1" t="s">
        <v>11</v>
      </c>
      <c r="F226" s="1" t="s">
        <v>407</v>
      </c>
      <c r="G226" s="1">
        <v>1</v>
      </c>
      <c r="H226" s="1">
        <v>51</v>
      </c>
      <c r="I226" s="1">
        <v>4</v>
      </c>
      <c r="J226" s="33">
        <v>4</v>
      </c>
      <c r="K226" s="1">
        <v>0</v>
      </c>
      <c r="L226" s="1">
        <v>1</v>
      </c>
      <c r="M226" s="1" t="s">
        <v>555</v>
      </c>
      <c r="N226" s="1" t="s">
        <v>556</v>
      </c>
      <c r="O226" s="1" t="s">
        <v>32</v>
      </c>
    </row>
    <row r="227" spans="1:15">
      <c r="A227" s="1">
        <v>100001455</v>
      </c>
      <c r="B227" s="1" t="s">
        <v>6</v>
      </c>
      <c r="C227" s="1" t="s">
        <v>520</v>
      </c>
      <c r="D227" s="1" t="s">
        <v>12</v>
      </c>
      <c r="E227" s="1" t="s">
        <v>11</v>
      </c>
      <c r="F227" s="1" t="s">
        <v>12</v>
      </c>
      <c r="G227" s="1">
        <v>1</v>
      </c>
      <c r="H227" s="1">
        <v>675</v>
      </c>
      <c r="I227" s="1">
        <v>64</v>
      </c>
      <c r="J227" s="33">
        <v>32</v>
      </c>
      <c r="K227" s="1">
        <v>0</v>
      </c>
      <c r="L227" s="1">
        <v>3</v>
      </c>
      <c r="M227" s="1" t="s">
        <v>557</v>
      </c>
      <c r="N227" s="1" t="s">
        <v>558</v>
      </c>
      <c r="O227" s="1" t="s">
        <v>32</v>
      </c>
    </row>
    <row r="228" spans="1:15">
      <c r="A228" s="1">
        <v>100001458</v>
      </c>
      <c r="B228" s="1" t="s">
        <v>6</v>
      </c>
      <c r="C228" s="1" t="s">
        <v>520</v>
      </c>
      <c r="D228" s="1" t="s">
        <v>562</v>
      </c>
      <c r="E228" s="1" t="s">
        <v>192</v>
      </c>
      <c r="F228" s="1" t="s">
        <v>193</v>
      </c>
      <c r="G228" s="1">
        <v>2</v>
      </c>
      <c r="H228" s="1">
        <v>33</v>
      </c>
      <c r="I228" s="1">
        <v>6</v>
      </c>
      <c r="J228" s="33">
        <v>7</v>
      </c>
      <c r="K228" s="1">
        <v>0</v>
      </c>
      <c r="L228" s="1">
        <v>1</v>
      </c>
      <c r="M228" s="1" t="s">
        <v>563</v>
      </c>
      <c r="N228" s="1" t="s">
        <v>561</v>
      </c>
      <c r="O228" s="1" t="s">
        <v>44</v>
      </c>
    </row>
    <row r="229" spans="1:15">
      <c r="A229" s="1">
        <v>100001473</v>
      </c>
      <c r="B229" s="1" t="s">
        <v>6</v>
      </c>
      <c r="C229" s="1" t="s">
        <v>520</v>
      </c>
      <c r="D229" s="1" t="s">
        <v>564</v>
      </c>
      <c r="E229" s="1" t="s">
        <v>20</v>
      </c>
      <c r="F229" s="1" t="s">
        <v>72</v>
      </c>
      <c r="G229" s="1">
        <v>1</v>
      </c>
      <c r="H229" s="1">
        <v>143</v>
      </c>
      <c r="I229" s="1">
        <v>15</v>
      </c>
      <c r="J229" s="33">
        <v>16</v>
      </c>
      <c r="K229" s="1">
        <v>0</v>
      </c>
      <c r="L229" s="1">
        <v>1</v>
      </c>
      <c r="M229" s="1" t="s">
        <v>565</v>
      </c>
      <c r="N229" s="1" t="s">
        <v>14</v>
      </c>
      <c r="O229" s="1" t="s">
        <v>15</v>
      </c>
    </row>
    <row r="230" spans="1:15">
      <c r="A230" s="1">
        <v>100001480</v>
      </c>
      <c r="B230" s="1" t="s">
        <v>6</v>
      </c>
      <c r="C230" s="1" t="s">
        <v>520</v>
      </c>
      <c r="D230" s="1" t="s">
        <v>566</v>
      </c>
      <c r="E230" s="1" t="s">
        <v>27</v>
      </c>
      <c r="F230" s="1" t="s">
        <v>18</v>
      </c>
      <c r="G230" s="1">
        <v>1</v>
      </c>
      <c r="H230" s="1">
        <v>396</v>
      </c>
      <c r="I230" s="1">
        <v>29</v>
      </c>
      <c r="J230" s="33">
        <v>21</v>
      </c>
      <c r="K230" s="1">
        <v>1</v>
      </c>
      <c r="L230" s="1">
        <v>2</v>
      </c>
      <c r="M230" s="1" t="s">
        <v>567</v>
      </c>
      <c r="N230" s="1" t="s">
        <v>14</v>
      </c>
      <c r="O230" s="1" t="s">
        <v>15</v>
      </c>
    </row>
    <row r="231" spans="1:15">
      <c r="A231" s="1">
        <v>100001484</v>
      </c>
      <c r="B231" s="1" t="s">
        <v>6</v>
      </c>
      <c r="C231" s="1" t="s">
        <v>520</v>
      </c>
      <c r="D231" s="1" t="s">
        <v>12</v>
      </c>
      <c r="E231" s="1" t="s">
        <v>11</v>
      </c>
      <c r="F231" s="1" t="s">
        <v>12</v>
      </c>
      <c r="G231" s="1">
        <v>1</v>
      </c>
      <c r="H231" s="1">
        <v>933</v>
      </c>
      <c r="I231" s="1">
        <v>78</v>
      </c>
      <c r="J231" s="33">
        <v>46</v>
      </c>
      <c r="K231" s="1">
        <v>0</v>
      </c>
      <c r="L231" s="1">
        <v>4</v>
      </c>
      <c r="M231" s="1" t="s">
        <v>570</v>
      </c>
      <c r="N231" s="1" t="s">
        <v>571</v>
      </c>
      <c r="O231" s="1" t="s">
        <v>32</v>
      </c>
    </row>
    <row r="232" spans="1:15">
      <c r="A232" s="1">
        <v>100001490</v>
      </c>
      <c r="B232" s="1" t="s">
        <v>6</v>
      </c>
      <c r="C232" s="1" t="s">
        <v>520</v>
      </c>
      <c r="D232" s="1" t="s">
        <v>572</v>
      </c>
      <c r="E232" s="1" t="s">
        <v>11</v>
      </c>
      <c r="F232" s="1" t="s">
        <v>12</v>
      </c>
      <c r="G232" s="1">
        <v>1</v>
      </c>
      <c r="H232" s="1">
        <v>262</v>
      </c>
      <c r="I232" s="1">
        <v>24</v>
      </c>
      <c r="J232" s="33">
        <v>21</v>
      </c>
      <c r="K232" s="1">
        <v>1</v>
      </c>
      <c r="L232" s="1">
        <v>1</v>
      </c>
      <c r="M232" s="1" t="s">
        <v>573</v>
      </c>
      <c r="N232" s="1" t="s">
        <v>571</v>
      </c>
      <c r="O232" s="1" t="s">
        <v>32</v>
      </c>
    </row>
    <row r="233" spans="1:15">
      <c r="A233" s="1">
        <v>100001499</v>
      </c>
      <c r="B233" s="1" t="s">
        <v>6</v>
      </c>
      <c r="C233" s="1" t="s">
        <v>520</v>
      </c>
      <c r="D233" s="1" t="s">
        <v>576</v>
      </c>
      <c r="E233" s="1" t="s">
        <v>11</v>
      </c>
      <c r="F233" s="1" t="s">
        <v>12</v>
      </c>
      <c r="G233" s="1">
        <v>3</v>
      </c>
      <c r="H233" s="1">
        <v>1115</v>
      </c>
      <c r="I233" s="1">
        <v>91</v>
      </c>
      <c r="J233" s="33">
        <v>66</v>
      </c>
      <c r="K233" s="1">
        <v>0</v>
      </c>
      <c r="L233" s="1">
        <v>4</v>
      </c>
      <c r="M233" s="1" t="s">
        <v>577</v>
      </c>
      <c r="N233" s="1" t="s">
        <v>571</v>
      </c>
      <c r="O233" s="1" t="s">
        <v>32</v>
      </c>
    </row>
    <row r="234" spans="1:15">
      <c r="A234" s="1">
        <v>100001510</v>
      </c>
      <c r="B234" s="1" t="s">
        <v>6</v>
      </c>
      <c r="C234" s="1" t="s">
        <v>520</v>
      </c>
      <c r="D234" s="1" t="s">
        <v>12</v>
      </c>
      <c r="E234" s="1" t="s">
        <v>11</v>
      </c>
      <c r="F234" s="1" t="s">
        <v>12</v>
      </c>
      <c r="G234" s="1">
        <v>1</v>
      </c>
      <c r="H234" s="1">
        <v>407</v>
      </c>
      <c r="I234" s="1">
        <v>33</v>
      </c>
      <c r="J234" s="33">
        <v>21</v>
      </c>
      <c r="K234" s="1">
        <v>0</v>
      </c>
      <c r="L234" s="1">
        <v>2</v>
      </c>
      <c r="M234" s="1" t="s">
        <v>579</v>
      </c>
      <c r="N234" s="1" t="s">
        <v>580</v>
      </c>
      <c r="O234" s="1" t="s">
        <v>32</v>
      </c>
    </row>
    <row r="235" spans="1:15">
      <c r="A235" s="1">
        <v>100001512</v>
      </c>
      <c r="B235" s="1" t="s">
        <v>6</v>
      </c>
      <c r="C235" s="1" t="s">
        <v>520</v>
      </c>
      <c r="D235" s="1" t="s">
        <v>533</v>
      </c>
      <c r="E235" s="1" t="s">
        <v>11</v>
      </c>
      <c r="F235" s="1" t="s">
        <v>12</v>
      </c>
      <c r="G235" s="1">
        <v>1</v>
      </c>
      <c r="H235" s="1">
        <v>149</v>
      </c>
      <c r="I235" s="1">
        <v>18</v>
      </c>
      <c r="J235" s="33">
        <v>12</v>
      </c>
      <c r="K235" s="1">
        <v>0</v>
      </c>
      <c r="L235" s="1">
        <v>1</v>
      </c>
      <c r="M235" s="1" t="s">
        <v>579</v>
      </c>
      <c r="N235" s="1" t="s">
        <v>580</v>
      </c>
      <c r="O235" s="1" t="s">
        <v>32</v>
      </c>
    </row>
    <row r="236" spans="1:15">
      <c r="A236" s="1">
        <v>100001514</v>
      </c>
      <c r="B236" s="1" t="s">
        <v>6</v>
      </c>
      <c r="C236" s="1" t="s">
        <v>520</v>
      </c>
      <c r="D236" s="1" t="s">
        <v>12</v>
      </c>
      <c r="E236" s="1" t="s">
        <v>11</v>
      </c>
      <c r="F236" s="1" t="s">
        <v>407</v>
      </c>
      <c r="G236" s="1">
        <v>1</v>
      </c>
      <c r="H236" s="1">
        <v>29</v>
      </c>
      <c r="I236" s="1">
        <v>4</v>
      </c>
      <c r="J236" s="33">
        <v>4</v>
      </c>
      <c r="K236" s="1">
        <v>0</v>
      </c>
      <c r="L236" s="1">
        <v>1</v>
      </c>
      <c r="M236" s="1" t="s">
        <v>581</v>
      </c>
      <c r="N236" s="1" t="s">
        <v>582</v>
      </c>
      <c r="O236" s="1" t="s">
        <v>32</v>
      </c>
    </row>
    <row r="237" spans="1:15">
      <c r="A237" s="1">
        <v>100001520</v>
      </c>
      <c r="B237" s="1" t="s">
        <v>6</v>
      </c>
      <c r="C237" s="1" t="s">
        <v>520</v>
      </c>
      <c r="D237" s="1" t="s">
        <v>12</v>
      </c>
      <c r="E237" s="1" t="s">
        <v>11</v>
      </c>
      <c r="F237" s="1" t="s">
        <v>12</v>
      </c>
      <c r="G237" s="1">
        <v>1</v>
      </c>
      <c r="H237" s="1">
        <v>305</v>
      </c>
      <c r="I237" s="1">
        <v>22</v>
      </c>
      <c r="J237" s="33">
        <v>18</v>
      </c>
      <c r="K237" s="1">
        <v>0</v>
      </c>
      <c r="L237" s="1">
        <v>2</v>
      </c>
      <c r="M237" s="1" t="s">
        <v>583</v>
      </c>
      <c r="N237" s="1" t="s">
        <v>584</v>
      </c>
      <c r="O237" s="1" t="s">
        <v>32</v>
      </c>
    </row>
    <row r="238" spans="1:15">
      <c r="A238" s="1">
        <v>100001548</v>
      </c>
      <c r="B238" s="1" t="s">
        <v>587</v>
      </c>
      <c r="C238" s="1" t="s">
        <v>586</v>
      </c>
      <c r="D238" s="1" t="s">
        <v>221</v>
      </c>
      <c r="E238" s="1" t="s">
        <v>11</v>
      </c>
      <c r="F238" s="1" t="s">
        <v>12</v>
      </c>
      <c r="G238" s="1">
        <v>1</v>
      </c>
      <c r="H238" s="1">
        <v>104</v>
      </c>
      <c r="I238" s="1">
        <v>10</v>
      </c>
      <c r="J238" s="33">
        <v>8</v>
      </c>
      <c r="K238" s="1">
        <v>0</v>
      </c>
      <c r="L238" s="1">
        <v>1</v>
      </c>
      <c r="M238" s="1" t="s">
        <v>585</v>
      </c>
      <c r="N238" s="1" t="s">
        <v>588</v>
      </c>
      <c r="O238" s="1" t="s">
        <v>44</v>
      </c>
    </row>
    <row r="239" spans="1:15">
      <c r="A239" s="1">
        <v>100001560</v>
      </c>
      <c r="B239" s="1" t="s">
        <v>591</v>
      </c>
      <c r="C239" s="1" t="s">
        <v>590</v>
      </c>
      <c r="D239" s="1" t="s">
        <v>533</v>
      </c>
      <c r="E239" s="1" t="s">
        <v>11</v>
      </c>
      <c r="F239" s="1" t="s">
        <v>407</v>
      </c>
      <c r="G239" s="1">
        <v>1</v>
      </c>
      <c r="H239" s="1">
        <v>20</v>
      </c>
      <c r="I239" s="1">
        <v>3</v>
      </c>
      <c r="J239" s="33">
        <v>2</v>
      </c>
      <c r="K239" s="1">
        <v>0</v>
      </c>
      <c r="L239" s="1">
        <v>1</v>
      </c>
      <c r="M239" s="1" t="s">
        <v>589</v>
      </c>
      <c r="N239" s="1" t="s">
        <v>592</v>
      </c>
      <c r="O239" s="1" t="s">
        <v>32</v>
      </c>
    </row>
    <row r="240" spans="1:15">
      <c r="A240" s="1">
        <v>100001570</v>
      </c>
      <c r="B240" s="1" t="s">
        <v>591</v>
      </c>
      <c r="C240" s="1" t="s">
        <v>590</v>
      </c>
      <c r="D240" s="1" t="s">
        <v>596</v>
      </c>
      <c r="E240" s="1" t="s">
        <v>192</v>
      </c>
      <c r="F240" s="1" t="s">
        <v>193</v>
      </c>
      <c r="G240" s="1">
        <v>2</v>
      </c>
      <c r="H240" s="1">
        <v>27</v>
      </c>
      <c r="I240" s="1">
        <v>13</v>
      </c>
      <c r="J240" s="33">
        <v>5</v>
      </c>
      <c r="K240" s="1">
        <v>0</v>
      </c>
      <c r="L240" s="1">
        <v>1</v>
      </c>
      <c r="M240" s="1" t="s">
        <v>594</v>
      </c>
      <c r="N240" s="1" t="s">
        <v>595</v>
      </c>
      <c r="O240" s="1" t="s">
        <v>8</v>
      </c>
    </row>
    <row r="241" spans="1:15">
      <c r="A241" s="1">
        <v>100001574</v>
      </c>
      <c r="B241" s="1" t="s">
        <v>591</v>
      </c>
      <c r="C241" s="1" t="s">
        <v>590</v>
      </c>
      <c r="D241" s="1" t="s">
        <v>597</v>
      </c>
      <c r="E241" s="1" t="s">
        <v>11</v>
      </c>
      <c r="F241" s="1" t="s">
        <v>407</v>
      </c>
      <c r="G241" s="1">
        <v>1</v>
      </c>
      <c r="H241" s="1">
        <v>31</v>
      </c>
      <c r="I241" s="1">
        <v>9</v>
      </c>
      <c r="J241" s="33">
        <v>3</v>
      </c>
      <c r="K241" s="1">
        <v>0</v>
      </c>
      <c r="L241" s="1">
        <v>1</v>
      </c>
      <c r="M241" s="1" t="s">
        <v>598</v>
      </c>
      <c r="N241" s="1" t="s">
        <v>599</v>
      </c>
      <c r="O241" s="1" t="s">
        <v>32</v>
      </c>
    </row>
    <row r="242" spans="1:15">
      <c r="A242" s="1">
        <v>100001578</v>
      </c>
      <c r="B242" s="1" t="s">
        <v>591</v>
      </c>
      <c r="C242" s="1" t="s">
        <v>590</v>
      </c>
      <c r="D242" s="1" t="s">
        <v>600</v>
      </c>
      <c r="E242" s="1" t="s">
        <v>11</v>
      </c>
      <c r="F242" s="1" t="s">
        <v>12</v>
      </c>
      <c r="G242" s="1">
        <v>1</v>
      </c>
      <c r="H242" s="1">
        <v>237</v>
      </c>
      <c r="I242" s="1">
        <v>23</v>
      </c>
      <c r="J242" s="33">
        <v>23</v>
      </c>
      <c r="K242" s="1">
        <v>0</v>
      </c>
      <c r="L242" s="1">
        <v>1</v>
      </c>
      <c r="M242" s="1" t="s">
        <v>601</v>
      </c>
      <c r="N242" s="1" t="s">
        <v>602</v>
      </c>
      <c r="O242" s="1" t="s">
        <v>32</v>
      </c>
    </row>
    <row r="243" spans="1:15">
      <c r="A243" s="1">
        <v>100001590</v>
      </c>
      <c r="B243" s="1" t="s">
        <v>591</v>
      </c>
      <c r="C243" s="1" t="s">
        <v>590</v>
      </c>
      <c r="D243" s="1" t="s">
        <v>603</v>
      </c>
      <c r="E243" s="1" t="s">
        <v>11</v>
      </c>
      <c r="F243" s="1" t="s">
        <v>12</v>
      </c>
      <c r="G243" s="1">
        <v>1</v>
      </c>
      <c r="H243" s="1">
        <v>150</v>
      </c>
      <c r="I243" s="1">
        <v>18</v>
      </c>
      <c r="J243" s="33">
        <v>14</v>
      </c>
      <c r="K243" s="1">
        <v>0</v>
      </c>
      <c r="L243" s="1">
        <v>1</v>
      </c>
      <c r="M243" s="1" t="s">
        <v>604</v>
      </c>
      <c r="N243" s="1" t="s">
        <v>605</v>
      </c>
      <c r="O243" s="1" t="s">
        <v>32</v>
      </c>
    </row>
    <row r="244" spans="1:15">
      <c r="A244" s="1">
        <v>100001594</v>
      </c>
      <c r="B244" s="1" t="s">
        <v>591</v>
      </c>
      <c r="C244" s="1" t="s">
        <v>590</v>
      </c>
      <c r="D244" s="1" t="s">
        <v>606</v>
      </c>
      <c r="E244" s="1" t="s">
        <v>11</v>
      </c>
      <c r="F244" s="1" t="s">
        <v>12</v>
      </c>
      <c r="G244" s="1">
        <v>1</v>
      </c>
      <c r="H244" s="1">
        <v>101</v>
      </c>
      <c r="I244" s="1">
        <v>14</v>
      </c>
      <c r="J244" s="33">
        <v>11</v>
      </c>
      <c r="K244" s="1">
        <v>0</v>
      </c>
      <c r="L244" s="1">
        <v>1</v>
      </c>
      <c r="M244" s="1" t="s">
        <v>607</v>
      </c>
      <c r="N244" s="1" t="s">
        <v>608</v>
      </c>
      <c r="O244" s="1" t="s">
        <v>39</v>
      </c>
    </row>
    <row r="245" spans="1:15">
      <c r="A245" s="1">
        <v>100001598</v>
      </c>
      <c r="B245" s="1" t="s">
        <v>591</v>
      </c>
      <c r="C245" s="1" t="s">
        <v>590</v>
      </c>
      <c r="D245" s="1" t="s">
        <v>46</v>
      </c>
      <c r="E245" s="1" t="s">
        <v>2</v>
      </c>
      <c r="F245" s="1" t="s">
        <v>46</v>
      </c>
      <c r="G245" s="1">
        <v>1</v>
      </c>
      <c r="H245" s="1">
        <v>52</v>
      </c>
      <c r="I245" s="1">
        <v>16</v>
      </c>
      <c r="J245" s="33" t="s">
        <v>6113</v>
      </c>
      <c r="K245" s="1">
        <v>0</v>
      </c>
      <c r="L245" s="1">
        <v>1</v>
      </c>
      <c r="M245" s="1" t="s">
        <v>609</v>
      </c>
      <c r="N245" s="1" t="s">
        <v>595</v>
      </c>
      <c r="O245" s="1" t="s">
        <v>8</v>
      </c>
    </row>
    <row r="246" spans="1:15">
      <c r="A246" s="1">
        <v>100001611</v>
      </c>
      <c r="B246" s="1" t="s">
        <v>591</v>
      </c>
      <c r="C246" s="1" t="s">
        <v>590</v>
      </c>
      <c r="D246" s="1" t="s">
        <v>613</v>
      </c>
      <c r="E246" s="1" t="s">
        <v>27</v>
      </c>
      <c r="F246" s="1" t="s">
        <v>18</v>
      </c>
      <c r="G246" s="1">
        <v>1</v>
      </c>
      <c r="H246" s="1">
        <v>219</v>
      </c>
      <c r="I246" s="1">
        <v>19</v>
      </c>
      <c r="J246" s="33">
        <v>14</v>
      </c>
      <c r="K246" s="1">
        <v>0</v>
      </c>
      <c r="L246" s="1">
        <v>1</v>
      </c>
      <c r="M246" s="1" t="s">
        <v>614</v>
      </c>
      <c r="N246" s="1" t="s">
        <v>615</v>
      </c>
      <c r="O246" s="1" t="s">
        <v>44</v>
      </c>
    </row>
    <row r="247" spans="1:15">
      <c r="A247" s="1">
        <v>100001614</v>
      </c>
      <c r="B247" s="1" t="s">
        <v>591</v>
      </c>
      <c r="C247" s="1" t="s">
        <v>590</v>
      </c>
      <c r="D247" s="1" t="s">
        <v>616</v>
      </c>
      <c r="E247" s="1" t="s">
        <v>11</v>
      </c>
      <c r="F247" s="1" t="s">
        <v>12</v>
      </c>
      <c r="G247" s="1">
        <v>1</v>
      </c>
      <c r="H247" s="1">
        <v>652</v>
      </c>
      <c r="I247" s="1">
        <v>68</v>
      </c>
      <c r="J247" s="33">
        <v>38</v>
      </c>
      <c r="K247" s="1">
        <v>0</v>
      </c>
      <c r="L247" s="1">
        <v>3</v>
      </c>
      <c r="M247" s="1" t="s">
        <v>617</v>
      </c>
      <c r="N247" s="1" t="s">
        <v>618</v>
      </c>
      <c r="O247" s="1" t="s">
        <v>32</v>
      </c>
    </row>
    <row r="248" spans="1:15">
      <c r="A248" s="1">
        <v>100001619</v>
      </c>
      <c r="B248" s="1" t="s">
        <v>591</v>
      </c>
      <c r="C248" s="1" t="s">
        <v>590</v>
      </c>
      <c r="D248" s="1" t="s">
        <v>12</v>
      </c>
      <c r="E248" s="1" t="s">
        <v>11</v>
      </c>
      <c r="F248" s="1" t="s">
        <v>12</v>
      </c>
      <c r="G248" s="1">
        <v>1</v>
      </c>
      <c r="H248" s="1">
        <v>733</v>
      </c>
      <c r="I248" s="1">
        <v>44</v>
      </c>
      <c r="J248" s="33">
        <v>38</v>
      </c>
      <c r="K248" s="1">
        <v>0</v>
      </c>
      <c r="L248" s="1">
        <v>3</v>
      </c>
      <c r="M248" s="1" t="s">
        <v>619</v>
      </c>
      <c r="N248" s="1" t="s">
        <v>618</v>
      </c>
      <c r="O248" s="1" t="s">
        <v>32</v>
      </c>
    </row>
    <row r="249" spans="1:15">
      <c r="A249" s="1">
        <v>100001622</v>
      </c>
      <c r="B249" s="1" t="s">
        <v>591</v>
      </c>
      <c r="C249" s="1" t="s">
        <v>590</v>
      </c>
      <c r="D249" s="1" t="s">
        <v>620</v>
      </c>
      <c r="E249" s="1" t="s">
        <v>11</v>
      </c>
      <c r="F249" s="1" t="s">
        <v>12</v>
      </c>
      <c r="G249" s="1">
        <v>1</v>
      </c>
      <c r="H249" s="1">
        <v>364</v>
      </c>
      <c r="I249" s="1">
        <v>41</v>
      </c>
      <c r="J249" s="33">
        <v>27</v>
      </c>
      <c r="K249" s="1">
        <v>25</v>
      </c>
      <c r="L249" s="1">
        <v>2</v>
      </c>
      <c r="M249" s="1" t="s">
        <v>621</v>
      </c>
      <c r="N249" s="1" t="s">
        <v>618</v>
      </c>
      <c r="O249" s="1" t="s">
        <v>32</v>
      </c>
    </row>
    <row r="250" spans="1:15">
      <c r="A250" s="1">
        <v>100001623</v>
      </c>
      <c r="B250" s="1" t="s">
        <v>591</v>
      </c>
      <c r="C250" s="1" t="s">
        <v>590</v>
      </c>
      <c r="D250" s="1" t="s">
        <v>622</v>
      </c>
      <c r="E250" s="1" t="s">
        <v>2</v>
      </c>
      <c r="F250" s="1" t="s">
        <v>46</v>
      </c>
      <c r="G250" s="1">
        <v>1</v>
      </c>
      <c r="H250" s="1">
        <v>46</v>
      </c>
      <c r="I250" s="1">
        <v>7</v>
      </c>
      <c r="J250" s="33">
        <v>9</v>
      </c>
      <c r="K250" s="1">
        <v>0</v>
      </c>
      <c r="L250" s="1">
        <v>1</v>
      </c>
      <c r="M250" s="1" t="s">
        <v>623</v>
      </c>
      <c r="N250" s="1" t="s">
        <v>595</v>
      </c>
      <c r="O250" s="1" t="s">
        <v>8</v>
      </c>
    </row>
    <row r="251" spans="1:15">
      <c r="A251" s="1">
        <v>100001627</v>
      </c>
      <c r="B251" s="1" t="s">
        <v>591</v>
      </c>
      <c r="C251" s="1" t="s">
        <v>590</v>
      </c>
      <c r="D251" s="1" t="s">
        <v>624</v>
      </c>
      <c r="E251" s="1" t="s">
        <v>20</v>
      </c>
      <c r="F251" s="1" t="s">
        <v>72</v>
      </c>
      <c r="G251" s="1">
        <v>1</v>
      </c>
      <c r="H251" s="1">
        <v>111</v>
      </c>
      <c r="I251" s="1">
        <v>14</v>
      </c>
      <c r="J251" s="33">
        <v>16</v>
      </c>
      <c r="K251" s="1">
        <v>0</v>
      </c>
      <c r="L251" s="1">
        <v>1</v>
      </c>
      <c r="M251" s="1" t="s">
        <v>625</v>
      </c>
      <c r="N251" s="1" t="s">
        <v>626</v>
      </c>
      <c r="O251" s="1" t="s">
        <v>15</v>
      </c>
    </row>
    <row r="252" spans="1:15">
      <c r="A252" s="1">
        <v>100001630</v>
      </c>
      <c r="B252" s="1" t="s">
        <v>591</v>
      </c>
      <c r="C252" s="1" t="s">
        <v>590</v>
      </c>
      <c r="D252" s="1" t="s">
        <v>627</v>
      </c>
      <c r="E252" s="1" t="s">
        <v>27</v>
      </c>
      <c r="F252" s="1" t="s">
        <v>18</v>
      </c>
      <c r="G252" s="1">
        <v>1</v>
      </c>
      <c r="H252" s="1">
        <v>219</v>
      </c>
      <c r="I252" s="1">
        <v>18</v>
      </c>
      <c r="J252" s="33">
        <v>24</v>
      </c>
      <c r="K252" s="1">
        <v>0</v>
      </c>
      <c r="L252" s="1">
        <v>1</v>
      </c>
      <c r="M252" s="1" t="s">
        <v>628</v>
      </c>
      <c r="N252" s="1" t="s">
        <v>626</v>
      </c>
      <c r="O252" s="1" t="s">
        <v>15</v>
      </c>
    </row>
    <row r="253" spans="1:15">
      <c r="A253" s="1">
        <v>100001641</v>
      </c>
      <c r="B253" s="1" t="s">
        <v>591</v>
      </c>
      <c r="C253" s="1" t="s">
        <v>590</v>
      </c>
      <c r="D253" s="1" t="s">
        <v>629</v>
      </c>
      <c r="E253" s="1" t="s">
        <v>20</v>
      </c>
      <c r="F253" s="1" t="s">
        <v>72</v>
      </c>
      <c r="G253" s="1">
        <v>1</v>
      </c>
      <c r="H253" s="1">
        <v>433</v>
      </c>
      <c r="I253" s="1">
        <v>42</v>
      </c>
      <c r="J253" s="33">
        <v>38</v>
      </c>
      <c r="K253" s="1">
        <v>0</v>
      </c>
      <c r="L253" s="1">
        <v>2</v>
      </c>
      <c r="M253" s="1" t="s">
        <v>630</v>
      </c>
      <c r="N253" s="1" t="s">
        <v>631</v>
      </c>
      <c r="O253" s="1" t="s">
        <v>44</v>
      </c>
    </row>
    <row r="254" spans="1:15">
      <c r="A254" s="1">
        <v>100001650</v>
      </c>
      <c r="B254" s="1" t="s">
        <v>591</v>
      </c>
      <c r="C254" s="1" t="s">
        <v>590</v>
      </c>
      <c r="D254" s="1" t="s">
        <v>632</v>
      </c>
      <c r="E254" s="1" t="s">
        <v>27</v>
      </c>
      <c r="F254" s="1" t="s">
        <v>18</v>
      </c>
      <c r="G254" s="1">
        <v>1</v>
      </c>
      <c r="H254" s="1">
        <v>248</v>
      </c>
      <c r="I254" s="1">
        <v>19</v>
      </c>
      <c r="J254" s="33">
        <v>18</v>
      </c>
      <c r="K254" s="1">
        <v>0</v>
      </c>
      <c r="L254" s="1">
        <v>1</v>
      </c>
      <c r="M254" s="1" t="s">
        <v>633</v>
      </c>
      <c r="N254" s="1" t="s">
        <v>626</v>
      </c>
      <c r="O254" s="1" t="s">
        <v>15</v>
      </c>
    </row>
    <row r="255" spans="1:15">
      <c r="A255" s="1">
        <v>100001651</v>
      </c>
      <c r="B255" s="1" t="s">
        <v>591</v>
      </c>
      <c r="C255" s="1" t="s">
        <v>590</v>
      </c>
      <c r="D255" s="1" t="s">
        <v>12</v>
      </c>
      <c r="E255" s="1" t="s">
        <v>11</v>
      </c>
      <c r="F255" s="1" t="s">
        <v>12</v>
      </c>
      <c r="G255" s="1">
        <v>1</v>
      </c>
      <c r="H255" s="1">
        <v>448</v>
      </c>
      <c r="I255" s="1">
        <v>39</v>
      </c>
      <c r="J255" s="33">
        <v>34</v>
      </c>
      <c r="K255" s="1">
        <v>0</v>
      </c>
      <c r="L255" s="1">
        <v>2</v>
      </c>
      <c r="M255" s="1" t="s">
        <v>634</v>
      </c>
      <c r="N255" s="1" t="s">
        <v>618</v>
      </c>
      <c r="O255" s="1" t="s">
        <v>32</v>
      </c>
    </row>
    <row r="256" spans="1:15">
      <c r="A256" s="1">
        <v>100001659</v>
      </c>
      <c r="B256" s="1" t="s">
        <v>591</v>
      </c>
      <c r="C256" s="1" t="s">
        <v>590</v>
      </c>
      <c r="D256" s="1" t="s">
        <v>635</v>
      </c>
      <c r="E256" s="1" t="s">
        <v>11</v>
      </c>
      <c r="F256" s="1" t="s">
        <v>12</v>
      </c>
      <c r="G256" s="1">
        <v>2</v>
      </c>
      <c r="H256" s="1">
        <v>736</v>
      </c>
      <c r="I256" s="1">
        <v>67</v>
      </c>
      <c r="J256" s="33">
        <v>37</v>
      </c>
      <c r="K256" s="1">
        <v>0</v>
      </c>
      <c r="L256" s="1">
        <v>3</v>
      </c>
      <c r="M256" s="1" t="s">
        <v>636</v>
      </c>
      <c r="N256" s="1" t="s">
        <v>618</v>
      </c>
      <c r="O256" s="1" t="s">
        <v>32</v>
      </c>
    </row>
    <row r="257" spans="1:15">
      <c r="A257" s="1">
        <v>100001661</v>
      </c>
      <c r="B257" s="1" t="s">
        <v>591</v>
      </c>
      <c r="C257" s="1" t="s">
        <v>590</v>
      </c>
      <c r="D257" s="1" t="s">
        <v>637</v>
      </c>
      <c r="E257" s="1" t="s">
        <v>20</v>
      </c>
      <c r="F257" s="1" t="s">
        <v>167</v>
      </c>
      <c r="G257" s="1">
        <v>1</v>
      </c>
      <c r="H257" s="1">
        <v>274</v>
      </c>
      <c r="I257" s="1">
        <v>27</v>
      </c>
      <c r="J257" s="33">
        <v>25</v>
      </c>
      <c r="K257" s="1">
        <v>0</v>
      </c>
      <c r="L257" s="1">
        <v>1</v>
      </c>
      <c r="M257" s="1" t="s">
        <v>638</v>
      </c>
      <c r="N257" s="1" t="s">
        <v>626</v>
      </c>
      <c r="O257" s="1" t="s">
        <v>15</v>
      </c>
    </row>
    <row r="258" spans="1:15">
      <c r="A258" s="1">
        <v>100001674</v>
      </c>
      <c r="B258" s="1" t="s">
        <v>591</v>
      </c>
      <c r="C258" s="1" t="s">
        <v>590</v>
      </c>
      <c r="D258" s="1" t="s">
        <v>639</v>
      </c>
      <c r="E258" s="1" t="s">
        <v>11</v>
      </c>
      <c r="F258" s="1" t="s">
        <v>12</v>
      </c>
      <c r="G258" s="1">
        <v>1</v>
      </c>
      <c r="H258" s="1">
        <v>366</v>
      </c>
      <c r="I258" s="1">
        <v>32</v>
      </c>
      <c r="J258" s="33">
        <v>27</v>
      </c>
      <c r="K258" s="1">
        <v>0</v>
      </c>
      <c r="L258" s="1">
        <v>2</v>
      </c>
      <c r="M258" s="1" t="s">
        <v>640</v>
      </c>
      <c r="N258" s="1" t="s">
        <v>641</v>
      </c>
      <c r="O258" s="1" t="s">
        <v>32</v>
      </c>
    </row>
    <row r="259" spans="1:15">
      <c r="A259" s="1">
        <v>100001676</v>
      </c>
      <c r="B259" s="1" t="s">
        <v>591</v>
      </c>
      <c r="C259" s="1" t="s">
        <v>590</v>
      </c>
      <c r="D259" s="1" t="s">
        <v>12</v>
      </c>
      <c r="E259" s="1" t="s">
        <v>11</v>
      </c>
      <c r="F259" s="1" t="s">
        <v>12</v>
      </c>
      <c r="G259" s="1">
        <v>1</v>
      </c>
      <c r="H259" s="1">
        <v>266</v>
      </c>
      <c r="I259" s="1">
        <v>25</v>
      </c>
      <c r="J259" s="33">
        <v>19</v>
      </c>
      <c r="K259" s="1">
        <v>0</v>
      </c>
      <c r="L259" s="1">
        <v>1</v>
      </c>
      <c r="M259" s="1" t="s">
        <v>642</v>
      </c>
      <c r="N259" s="1" t="s">
        <v>641</v>
      </c>
      <c r="O259" s="1" t="s">
        <v>32</v>
      </c>
    </row>
    <row r="260" spans="1:15">
      <c r="A260" s="1">
        <v>100001685</v>
      </c>
      <c r="B260" s="1" t="s">
        <v>591</v>
      </c>
      <c r="C260" s="1" t="s">
        <v>590</v>
      </c>
      <c r="D260" s="1" t="s">
        <v>533</v>
      </c>
      <c r="E260" s="1" t="s">
        <v>11</v>
      </c>
      <c r="F260" s="1" t="s">
        <v>12</v>
      </c>
      <c r="G260" s="1">
        <v>1</v>
      </c>
      <c r="H260" s="1">
        <v>159</v>
      </c>
      <c r="I260" s="1">
        <v>22</v>
      </c>
      <c r="J260" s="33">
        <v>14</v>
      </c>
      <c r="K260" s="1">
        <v>0</v>
      </c>
      <c r="L260" s="1">
        <v>1</v>
      </c>
      <c r="M260" s="1" t="s">
        <v>643</v>
      </c>
      <c r="N260" s="1" t="s">
        <v>644</v>
      </c>
      <c r="O260" s="1" t="s">
        <v>32</v>
      </c>
    </row>
    <row r="261" spans="1:15">
      <c r="A261" s="1">
        <v>100001689</v>
      </c>
      <c r="B261" s="1" t="s">
        <v>591</v>
      </c>
      <c r="C261" s="1" t="s">
        <v>590</v>
      </c>
      <c r="D261" s="1" t="s">
        <v>533</v>
      </c>
      <c r="E261" s="1" t="s">
        <v>11</v>
      </c>
      <c r="F261" s="1" t="s">
        <v>12</v>
      </c>
      <c r="G261" s="1">
        <v>1</v>
      </c>
      <c r="H261" s="1">
        <v>79</v>
      </c>
      <c r="I261" s="1">
        <v>13</v>
      </c>
      <c r="J261" s="33">
        <v>10</v>
      </c>
      <c r="K261" s="1">
        <v>0</v>
      </c>
      <c r="L261" s="1">
        <v>1</v>
      </c>
      <c r="M261" s="1" t="s">
        <v>645</v>
      </c>
      <c r="N261" s="1" t="s">
        <v>646</v>
      </c>
      <c r="O261" s="1" t="s">
        <v>32</v>
      </c>
    </row>
    <row r="262" spans="1:15">
      <c r="A262" s="1">
        <v>100001697</v>
      </c>
      <c r="B262" s="1" t="s">
        <v>591</v>
      </c>
      <c r="C262" s="1" t="s">
        <v>590</v>
      </c>
      <c r="D262" s="1" t="s">
        <v>647</v>
      </c>
      <c r="E262" s="1" t="s">
        <v>11</v>
      </c>
      <c r="F262" s="1" t="s">
        <v>12</v>
      </c>
      <c r="G262" s="1">
        <v>1</v>
      </c>
      <c r="H262" s="1">
        <v>95</v>
      </c>
      <c r="I262" s="1">
        <v>12</v>
      </c>
      <c r="J262" s="33">
        <v>13</v>
      </c>
      <c r="K262" s="1">
        <v>0</v>
      </c>
      <c r="L262" s="1">
        <v>1</v>
      </c>
      <c r="M262" s="1" t="s">
        <v>648</v>
      </c>
      <c r="N262" s="1" t="s">
        <v>649</v>
      </c>
      <c r="O262" s="1" t="s">
        <v>32</v>
      </c>
    </row>
    <row r="263" spans="1:15">
      <c r="A263" s="1">
        <v>100001711</v>
      </c>
      <c r="B263" s="1" t="s">
        <v>591</v>
      </c>
      <c r="C263" s="1" t="s">
        <v>590</v>
      </c>
      <c r="D263" s="1" t="s">
        <v>105</v>
      </c>
      <c r="E263" s="1" t="s">
        <v>11</v>
      </c>
      <c r="F263" s="1" t="s">
        <v>12</v>
      </c>
      <c r="G263" s="1">
        <v>1</v>
      </c>
      <c r="H263" s="1">
        <v>163</v>
      </c>
      <c r="I263" s="1">
        <v>23</v>
      </c>
      <c r="J263" s="33">
        <v>13</v>
      </c>
      <c r="K263" s="1">
        <v>1</v>
      </c>
      <c r="L263" s="1">
        <v>1</v>
      </c>
      <c r="M263" s="1" t="s">
        <v>650</v>
      </c>
      <c r="N263" s="1" t="s">
        <v>651</v>
      </c>
      <c r="O263" s="1" t="s">
        <v>32</v>
      </c>
    </row>
    <row r="264" spans="1:15">
      <c r="A264" s="1">
        <v>100001722</v>
      </c>
      <c r="B264" s="1" t="s">
        <v>591</v>
      </c>
      <c r="C264" s="1" t="s">
        <v>590</v>
      </c>
      <c r="D264" s="1" t="s">
        <v>533</v>
      </c>
      <c r="E264" s="1" t="s">
        <v>11</v>
      </c>
      <c r="F264" s="1" t="s">
        <v>12</v>
      </c>
      <c r="G264" s="1">
        <v>1</v>
      </c>
      <c r="H264" s="1">
        <v>48</v>
      </c>
      <c r="I264" s="1">
        <v>8</v>
      </c>
      <c r="J264" s="33">
        <v>5</v>
      </c>
      <c r="K264" s="1">
        <v>0</v>
      </c>
      <c r="L264" s="1">
        <v>1</v>
      </c>
      <c r="M264" s="1" t="s">
        <v>652</v>
      </c>
      <c r="N264" s="1" t="s">
        <v>653</v>
      </c>
      <c r="O264" s="1" t="s">
        <v>32</v>
      </c>
    </row>
    <row r="265" spans="1:15">
      <c r="A265" s="1">
        <v>100001726</v>
      </c>
      <c r="B265" s="1" t="s">
        <v>591</v>
      </c>
      <c r="C265" s="1" t="s">
        <v>590</v>
      </c>
      <c r="D265" s="1" t="s">
        <v>654</v>
      </c>
      <c r="E265" s="1" t="s">
        <v>11</v>
      </c>
      <c r="F265" s="1" t="s">
        <v>407</v>
      </c>
      <c r="G265" s="1">
        <v>1</v>
      </c>
      <c r="H265" s="1">
        <v>31</v>
      </c>
      <c r="I265" s="1">
        <v>11</v>
      </c>
      <c r="J265" s="33">
        <v>5</v>
      </c>
      <c r="K265" s="1">
        <v>0</v>
      </c>
      <c r="L265" s="1">
        <v>1</v>
      </c>
      <c r="M265" s="1" t="s">
        <v>655</v>
      </c>
      <c r="N265" s="1" t="s">
        <v>656</v>
      </c>
      <c r="O265" s="1" t="s">
        <v>32</v>
      </c>
    </row>
    <row r="266" spans="1:15">
      <c r="A266" s="1">
        <v>100001731</v>
      </c>
      <c r="B266" s="1" t="s">
        <v>591</v>
      </c>
      <c r="C266" s="1" t="s">
        <v>590</v>
      </c>
      <c r="D266" s="1" t="s">
        <v>12</v>
      </c>
      <c r="E266" s="1" t="s">
        <v>11</v>
      </c>
      <c r="F266" s="1" t="s">
        <v>12</v>
      </c>
      <c r="G266" s="1">
        <v>2</v>
      </c>
      <c r="H266" s="1">
        <v>279</v>
      </c>
      <c r="I266" s="1">
        <v>23</v>
      </c>
      <c r="J266" s="33">
        <v>29</v>
      </c>
      <c r="K266" s="1">
        <v>0</v>
      </c>
      <c r="L266" s="1">
        <v>1</v>
      </c>
      <c r="M266" s="1" t="s">
        <v>657</v>
      </c>
      <c r="N266" s="1" t="s">
        <v>658</v>
      </c>
      <c r="O266" s="1" t="s">
        <v>32</v>
      </c>
    </row>
    <row r="267" spans="1:15">
      <c r="A267" s="1">
        <v>100001735</v>
      </c>
      <c r="B267" s="1" t="s">
        <v>591</v>
      </c>
      <c r="C267" s="1" t="s">
        <v>590</v>
      </c>
      <c r="D267" s="1" t="s">
        <v>659</v>
      </c>
      <c r="E267" s="1" t="s">
        <v>11</v>
      </c>
      <c r="F267" s="1" t="s">
        <v>12</v>
      </c>
      <c r="G267" s="1">
        <v>1</v>
      </c>
      <c r="H267" s="1">
        <v>103</v>
      </c>
      <c r="I267" s="1">
        <v>16</v>
      </c>
      <c r="J267" s="33">
        <v>10</v>
      </c>
      <c r="K267" s="1">
        <v>0</v>
      </c>
      <c r="L267" s="1">
        <v>1</v>
      </c>
      <c r="M267" s="1" t="s">
        <v>660</v>
      </c>
      <c r="N267" s="1" t="s">
        <v>661</v>
      </c>
      <c r="O267" s="1" t="s">
        <v>32</v>
      </c>
    </row>
    <row r="268" spans="1:15">
      <c r="A268" s="1">
        <v>100001739</v>
      </c>
      <c r="B268" s="1" t="s">
        <v>591</v>
      </c>
      <c r="C268" s="1" t="s">
        <v>590</v>
      </c>
      <c r="D268" s="1" t="s">
        <v>12</v>
      </c>
      <c r="E268" s="1" t="s">
        <v>11</v>
      </c>
      <c r="F268" s="1" t="s">
        <v>12</v>
      </c>
      <c r="G268" s="1">
        <v>1</v>
      </c>
      <c r="H268" s="1">
        <v>435</v>
      </c>
      <c r="I268" s="1">
        <v>39</v>
      </c>
      <c r="J268" s="33">
        <v>27</v>
      </c>
      <c r="K268" s="1">
        <v>0</v>
      </c>
      <c r="L268" s="1">
        <v>2</v>
      </c>
      <c r="M268" s="1" t="s">
        <v>662</v>
      </c>
      <c r="N268" s="1" t="s">
        <v>661</v>
      </c>
      <c r="O268" s="1" t="s">
        <v>32</v>
      </c>
    </row>
    <row r="269" spans="1:15">
      <c r="A269" s="1">
        <v>100001749</v>
      </c>
      <c r="B269" s="1" t="s">
        <v>591</v>
      </c>
      <c r="C269" s="1" t="s">
        <v>590</v>
      </c>
      <c r="D269" s="1" t="s">
        <v>533</v>
      </c>
      <c r="E269" s="1" t="s">
        <v>11</v>
      </c>
      <c r="F269" s="1" t="s">
        <v>407</v>
      </c>
      <c r="G269" s="1">
        <v>1</v>
      </c>
      <c r="H269" s="1">
        <v>74</v>
      </c>
      <c r="I269" s="1">
        <v>10</v>
      </c>
      <c r="J269" s="33">
        <v>6</v>
      </c>
      <c r="K269" s="1">
        <v>0</v>
      </c>
      <c r="L269" s="1">
        <v>1</v>
      </c>
      <c r="M269" s="1" t="s">
        <v>663</v>
      </c>
      <c r="N269" s="1" t="s">
        <v>664</v>
      </c>
      <c r="O269" s="1" t="s">
        <v>32</v>
      </c>
    </row>
    <row r="270" spans="1:15">
      <c r="A270" s="1">
        <v>100001755</v>
      </c>
      <c r="B270" s="1" t="s">
        <v>591</v>
      </c>
      <c r="C270" s="1" t="s">
        <v>590</v>
      </c>
      <c r="D270" s="1" t="s">
        <v>533</v>
      </c>
      <c r="E270" s="1" t="s">
        <v>11</v>
      </c>
      <c r="F270" s="1" t="s">
        <v>407</v>
      </c>
      <c r="G270" s="1">
        <v>1</v>
      </c>
      <c r="H270" s="1">
        <v>5</v>
      </c>
      <c r="I270" s="1">
        <v>1</v>
      </c>
      <c r="J270" s="33">
        <v>2</v>
      </c>
      <c r="K270" s="1">
        <v>0</v>
      </c>
      <c r="L270" s="1">
        <v>1</v>
      </c>
      <c r="M270" s="1" t="s">
        <v>665</v>
      </c>
      <c r="N270" s="1" t="s">
        <v>666</v>
      </c>
      <c r="O270" s="1" t="s">
        <v>32</v>
      </c>
    </row>
    <row r="271" spans="1:15">
      <c r="A271" s="1">
        <v>100001774</v>
      </c>
      <c r="B271" s="1" t="s">
        <v>591</v>
      </c>
      <c r="C271" s="1" t="s">
        <v>590</v>
      </c>
      <c r="D271" s="1" t="s">
        <v>533</v>
      </c>
      <c r="E271" s="1" t="s">
        <v>11</v>
      </c>
      <c r="F271" s="1" t="s">
        <v>407</v>
      </c>
      <c r="G271" s="1">
        <v>1</v>
      </c>
      <c r="H271" s="1">
        <v>34</v>
      </c>
      <c r="I271" s="1">
        <v>5</v>
      </c>
      <c r="J271" s="33">
        <v>4</v>
      </c>
      <c r="K271" s="1">
        <v>0</v>
      </c>
      <c r="L271" s="1">
        <v>1</v>
      </c>
      <c r="M271" s="1" t="s">
        <v>667</v>
      </c>
      <c r="N271" s="1" t="s">
        <v>668</v>
      </c>
      <c r="O271" s="1" t="s">
        <v>32</v>
      </c>
    </row>
    <row r="272" spans="1:15">
      <c r="A272" s="1">
        <v>100001780</v>
      </c>
      <c r="B272" s="1" t="s">
        <v>591</v>
      </c>
      <c r="C272" s="1" t="s">
        <v>590</v>
      </c>
      <c r="D272" s="1" t="s">
        <v>674</v>
      </c>
      <c r="E272" s="1" t="s">
        <v>11</v>
      </c>
      <c r="F272" s="1" t="s">
        <v>12</v>
      </c>
      <c r="G272" s="1">
        <v>1</v>
      </c>
      <c r="H272" s="1">
        <v>211</v>
      </c>
      <c r="I272" s="1">
        <v>18</v>
      </c>
      <c r="J272" s="33">
        <v>25</v>
      </c>
      <c r="K272" s="1">
        <v>0</v>
      </c>
      <c r="L272" s="1">
        <v>1</v>
      </c>
      <c r="M272" s="1" t="s">
        <v>675</v>
      </c>
      <c r="N272" s="1" t="s">
        <v>676</v>
      </c>
      <c r="O272" s="1" t="s">
        <v>32</v>
      </c>
    </row>
    <row r="273" spans="1:15">
      <c r="A273" s="1">
        <v>100001789</v>
      </c>
      <c r="B273" s="1" t="s">
        <v>591</v>
      </c>
      <c r="C273" s="1" t="s">
        <v>590</v>
      </c>
      <c r="D273" s="1" t="s">
        <v>677</v>
      </c>
      <c r="E273" s="1" t="s">
        <v>11</v>
      </c>
      <c r="F273" s="1" t="s">
        <v>12</v>
      </c>
      <c r="G273" s="1">
        <v>1</v>
      </c>
      <c r="H273" s="1">
        <v>210</v>
      </c>
      <c r="I273" s="1">
        <v>33</v>
      </c>
      <c r="J273" s="33">
        <v>20</v>
      </c>
      <c r="K273" s="1">
        <v>1</v>
      </c>
      <c r="L273" s="1">
        <v>1</v>
      </c>
      <c r="M273" s="1" t="s">
        <v>678</v>
      </c>
      <c r="N273" s="1" t="s">
        <v>679</v>
      </c>
      <c r="O273" s="1" t="s">
        <v>32</v>
      </c>
    </row>
    <row r="274" spans="1:15">
      <c r="A274" s="1">
        <v>100001803</v>
      </c>
      <c r="B274" s="1" t="s">
        <v>591</v>
      </c>
      <c r="C274" s="1" t="s">
        <v>590</v>
      </c>
      <c r="D274" s="1" t="s">
        <v>533</v>
      </c>
      <c r="E274" s="1" t="s">
        <v>11</v>
      </c>
      <c r="F274" s="1" t="s">
        <v>12</v>
      </c>
      <c r="G274" s="1">
        <v>1</v>
      </c>
      <c r="H274" s="1">
        <v>98</v>
      </c>
      <c r="I274" s="1">
        <v>14</v>
      </c>
      <c r="J274" s="33">
        <v>13</v>
      </c>
      <c r="K274" s="1">
        <v>0</v>
      </c>
      <c r="L274" s="1">
        <v>1</v>
      </c>
      <c r="M274" s="1" t="s">
        <v>680</v>
      </c>
      <c r="N274" s="1" t="s">
        <v>681</v>
      </c>
      <c r="O274" s="1" t="s">
        <v>32</v>
      </c>
    </row>
    <row r="275" spans="1:15">
      <c r="A275" s="1">
        <v>100001812</v>
      </c>
      <c r="B275" s="1" t="s">
        <v>591</v>
      </c>
      <c r="C275" s="1" t="s">
        <v>590</v>
      </c>
      <c r="D275" s="1" t="s">
        <v>682</v>
      </c>
      <c r="E275" s="1" t="s">
        <v>11</v>
      </c>
      <c r="F275" s="1" t="s">
        <v>12</v>
      </c>
      <c r="G275" s="1">
        <v>1</v>
      </c>
      <c r="H275" s="1">
        <v>1073</v>
      </c>
      <c r="I275" s="1">
        <v>99</v>
      </c>
      <c r="J275" s="33">
        <v>58</v>
      </c>
      <c r="K275" s="1">
        <v>0</v>
      </c>
      <c r="L275" s="1">
        <v>4</v>
      </c>
      <c r="M275" s="1" t="s">
        <v>683</v>
      </c>
      <c r="N275" s="1" t="s">
        <v>684</v>
      </c>
      <c r="O275" s="1" t="s">
        <v>32</v>
      </c>
    </row>
    <row r="276" spans="1:15">
      <c r="A276" s="1">
        <v>100001817</v>
      </c>
      <c r="B276" s="1" t="s">
        <v>591</v>
      </c>
      <c r="C276" s="1" t="s">
        <v>590</v>
      </c>
      <c r="D276" s="1" t="s">
        <v>533</v>
      </c>
      <c r="E276" s="1" t="s">
        <v>11</v>
      </c>
      <c r="F276" s="1" t="s">
        <v>12</v>
      </c>
      <c r="G276" s="1">
        <v>1</v>
      </c>
      <c r="H276" s="1">
        <v>84</v>
      </c>
      <c r="I276" s="1">
        <v>11</v>
      </c>
      <c r="J276" s="33">
        <v>6</v>
      </c>
      <c r="K276" s="1">
        <v>0</v>
      </c>
      <c r="L276" s="1">
        <v>1</v>
      </c>
      <c r="M276" s="1" t="s">
        <v>685</v>
      </c>
      <c r="N276" s="1" t="s">
        <v>684</v>
      </c>
      <c r="O276" s="1" t="s">
        <v>32</v>
      </c>
    </row>
    <row r="277" spans="1:15">
      <c r="A277" s="1">
        <v>100001822</v>
      </c>
      <c r="B277" s="1" t="s">
        <v>591</v>
      </c>
      <c r="C277" s="1" t="s">
        <v>590</v>
      </c>
      <c r="D277" s="1" t="s">
        <v>686</v>
      </c>
      <c r="E277" s="1" t="s">
        <v>2</v>
      </c>
      <c r="F277" s="1" t="s">
        <v>46</v>
      </c>
      <c r="G277" s="1">
        <v>1</v>
      </c>
      <c r="H277" s="1">
        <v>59</v>
      </c>
      <c r="I277" s="1">
        <v>21</v>
      </c>
      <c r="J277" s="33">
        <v>11</v>
      </c>
      <c r="K277" s="1">
        <v>0</v>
      </c>
      <c r="L277" s="1">
        <v>1</v>
      </c>
      <c r="M277" s="1" t="s">
        <v>687</v>
      </c>
      <c r="N277" s="1" t="s">
        <v>595</v>
      </c>
      <c r="O277" s="1" t="s">
        <v>8</v>
      </c>
    </row>
    <row r="278" spans="1:15">
      <c r="A278" s="1">
        <v>100001824</v>
      </c>
      <c r="B278" s="1" t="s">
        <v>591</v>
      </c>
      <c r="C278" s="1" t="s">
        <v>590</v>
      </c>
      <c r="D278" s="1" t="s">
        <v>688</v>
      </c>
      <c r="E278" s="1" t="s">
        <v>11</v>
      </c>
      <c r="F278" s="1" t="s">
        <v>12</v>
      </c>
      <c r="G278" s="1">
        <v>1</v>
      </c>
      <c r="H278" s="1">
        <v>530</v>
      </c>
      <c r="I278" s="1">
        <v>47</v>
      </c>
      <c r="J278" s="33">
        <v>42</v>
      </c>
      <c r="K278" s="1">
        <v>1</v>
      </c>
      <c r="L278" s="1">
        <v>2</v>
      </c>
      <c r="M278" s="1" t="s">
        <v>689</v>
      </c>
      <c r="N278" s="1" t="s">
        <v>684</v>
      </c>
      <c r="O278" s="1" t="s">
        <v>32</v>
      </c>
    </row>
    <row r="279" spans="1:15">
      <c r="A279" s="1">
        <v>100001827</v>
      </c>
      <c r="B279" s="1" t="s">
        <v>591</v>
      </c>
      <c r="C279" s="1" t="s">
        <v>590</v>
      </c>
      <c r="D279" s="1" t="s">
        <v>690</v>
      </c>
      <c r="E279" s="1" t="s">
        <v>27</v>
      </c>
      <c r="F279" s="1" t="s">
        <v>18</v>
      </c>
      <c r="G279" s="1">
        <v>1</v>
      </c>
      <c r="H279" s="1">
        <v>204</v>
      </c>
      <c r="I279" s="1">
        <v>18</v>
      </c>
      <c r="J279" s="33">
        <v>18</v>
      </c>
      <c r="K279" s="1">
        <v>0</v>
      </c>
      <c r="L279" s="1">
        <v>1</v>
      </c>
      <c r="M279" s="1" t="s">
        <v>691</v>
      </c>
      <c r="N279" s="1" t="s">
        <v>626</v>
      </c>
      <c r="O279" s="1" t="s">
        <v>15</v>
      </c>
    </row>
    <row r="280" spans="1:15">
      <c r="A280" s="1">
        <v>100001828</v>
      </c>
      <c r="B280" s="1" t="s">
        <v>591</v>
      </c>
      <c r="C280" s="1" t="s">
        <v>590</v>
      </c>
      <c r="D280" s="1" t="s">
        <v>692</v>
      </c>
      <c r="E280" s="1" t="s">
        <v>27</v>
      </c>
      <c r="F280" s="1" t="s">
        <v>18</v>
      </c>
      <c r="G280" s="1">
        <v>1</v>
      </c>
      <c r="H280" s="1">
        <v>263</v>
      </c>
      <c r="I280" s="1">
        <v>20</v>
      </c>
      <c r="J280" s="33">
        <v>19</v>
      </c>
      <c r="K280" s="1">
        <v>0</v>
      </c>
      <c r="L280" s="1">
        <v>1</v>
      </c>
      <c r="M280" s="1" t="s">
        <v>691</v>
      </c>
      <c r="N280" s="1" t="s">
        <v>626</v>
      </c>
      <c r="O280" s="1" t="s">
        <v>15</v>
      </c>
    </row>
    <row r="281" spans="1:15">
      <c r="A281" s="1">
        <v>100001841</v>
      </c>
      <c r="B281" s="1" t="s">
        <v>591</v>
      </c>
      <c r="C281" s="1" t="s">
        <v>590</v>
      </c>
      <c r="D281" s="1" t="s">
        <v>693</v>
      </c>
      <c r="E281" s="1" t="s">
        <v>20</v>
      </c>
      <c r="F281" s="1" t="s">
        <v>72</v>
      </c>
      <c r="G281" s="1">
        <v>1</v>
      </c>
      <c r="H281" s="1">
        <v>137</v>
      </c>
      <c r="I281" s="1">
        <v>18</v>
      </c>
      <c r="J281" s="33">
        <v>16</v>
      </c>
      <c r="K281" s="1">
        <v>0</v>
      </c>
      <c r="L281" s="1">
        <v>1</v>
      </c>
      <c r="M281" s="1" t="s">
        <v>694</v>
      </c>
      <c r="N281" s="1" t="s">
        <v>695</v>
      </c>
      <c r="O281" s="1" t="s">
        <v>44</v>
      </c>
    </row>
    <row r="282" spans="1:15">
      <c r="A282" s="1">
        <v>100001842</v>
      </c>
      <c r="B282" s="1" t="s">
        <v>591</v>
      </c>
      <c r="C282" s="1" t="s">
        <v>590</v>
      </c>
      <c r="D282" s="1" t="s">
        <v>696</v>
      </c>
      <c r="E282" s="1" t="s">
        <v>20</v>
      </c>
      <c r="F282" s="1" t="s">
        <v>203</v>
      </c>
      <c r="G282" s="1">
        <v>1</v>
      </c>
      <c r="H282" s="1">
        <v>59</v>
      </c>
      <c r="I282" s="1">
        <v>4</v>
      </c>
      <c r="J282" s="33">
        <v>5</v>
      </c>
      <c r="K282" s="1">
        <v>0</v>
      </c>
      <c r="L282" s="1">
        <v>1</v>
      </c>
      <c r="M282" s="1" t="s">
        <v>694</v>
      </c>
      <c r="N282" s="1" t="s">
        <v>695</v>
      </c>
      <c r="O282" s="1" t="s">
        <v>44</v>
      </c>
    </row>
    <row r="283" spans="1:15">
      <c r="A283" s="1">
        <v>100001852</v>
      </c>
      <c r="B283" s="1" t="s">
        <v>591</v>
      </c>
      <c r="C283" s="1" t="s">
        <v>590</v>
      </c>
      <c r="D283" s="1" t="s">
        <v>533</v>
      </c>
      <c r="E283" s="1" t="s">
        <v>11</v>
      </c>
      <c r="F283" s="1" t="s">
        <v>12</v>
      </c>
      <c r="G283" s="1">
        <v>1</v>
      </c>
      <c r="H283" s="1">
        <v>200</v>
      </c>
      <c r="I283" s="1">
        <v>24</v>
      </c>
      <c r="J283" s="33">
        <v>21</v>
      </c>
      <c r="K283" s="1">
        <v>0</v>
      </c>
      <c r="L283" s="1">
        <v>1</v>
      </c>
      <c r="M283" s="1" t="s">
        <v>697</v>
      </c>
      <c r="N283" s="1" t="s">
        <v>698</v>
      </c>
      <c r="O283" s="1" t="s">
        <v>32</v>
      </c>
    </row>
    <row r="284" spans="1:15">
      <c r="A284" s="1">
        <v>100001859</v>
      </c>
      <c r="B284" s="1" t="s">
        <v>591</v>
      </c>
      <c r="C284" s="1" t="s">
        <v>590</v>
      </c>
      <c r="D284" s="1" t="s">
        <v>699</v>
      </c>
      <c r="E284" s="1" t="s">
        <v>11</v>
      </c>
      <c r="F284" s="1" t="s">
        <v>12</v>
      </c>
      <c r="G284" s="1">
        <v>1</v>
      </c>
      <c r="H284" s="1">
        <v>179</v>
      </c>
      <c r="I284" s="1">
        <v>27</v>
      </c>
      <c r="J284" s="33">
        <v>20</v>
      </c>
      <c r="K284" s="1">
        <v>1</v>
      </c>
      <c r="L284" s="1">
        <v>1</v>
      </c>
      <c r="M284" s="1" t="s">
        <v>700</v>
      </c>
      <c r="N284" s="1" t="s">
        <v>701</v>
      </c>
      <c r="O284" s="1" t="s">
        <v>32</v>
      </c>
    </row>
    <row r="285" spans="1:15">
      <c r="A285" s="1">
        <v>100001867</v>
      </c>
      <c r="B285" s="1" t="s">
        <v>591</v>
      </c>
      <c r="C285" s="1" t="s">
        <v>590</v>
      </c>
      <c r="D285" s="1" t="s">
        <v>12</v>
      </c>
      <c r="E285" s="1" t="s">
        <v>11</v>
      </c>
      <c r="F285" s="1" t="s">
        <v>407</v>
      </c>
      <c r="G285" s="1">
        <v>1</v>
      </c>
      <c r="H285" s="1">
        <v>55</v>
      </c>
      <c r="I285" s="1">
        <v>9</v>
      </c>
      <c r="J285" s="33">
        <v>4</v>
      </c>
      <c r="K285" s="1">
        <v>0</v>
      </c>
      <c r="L285" s="1">
        <v>1</v>
      </c>
      <c r="M285" s="1" t="s">
        <v>702</v>
      </c>
      <c r="N285" s="1" t="s">
        <v>703</v>
      </c>
      <c r="O285" s="1" t="s">
        <v>32</v>
      </c>
    </row>
    <row r="286" spans="1:15">
      <c r="A286" s="1">
        <v>100001870</v>
      </c>
      <c r="B286" s="1" t="s">
        <v>591</v>
      </c>
      <c r="C286" s="1" t="s">
        <v>590</v>
      </c>
      <c r="D286" s="1" t="s">
        <v>533</v>
      </c>
      <c r="E286" s="1" t="s">
        <v>11</v>
      </c>
      <c r="F286" s="1" t="s">
        <v>407</v>
      </c>
      <c r="G286" s="1">
        <v>1</v>
      </c>
      <c r="H286" s="1">
        <v>19</v>
      </c>
      <c r="I286" s="1">
        <v>2</v>
      </c>
      <c r="J286" s="33">
        <v>3</v>
      </c>
      <c r="K286" s="1">
        <v>0</v>
      </c>
      <c r="L286" s="1">
        <v>1</v>
      </c>
      <c r="M286" s="1" t="s">
        <v>704</v>
      </c>
      <c r="N286" s="1" t="s">
        <v>705</v>
      </c>
      <c r="O286" s="1" t="s">
        <v>32</v>
      </c>
    </row>
    <row r="287" spans="1:15">
      <c r="A287" s="1">
        <v>100001877</v>
      </c>
      <c r="B287" s="1" t="s">
        <v>591</v>
      </c>
      <c r="C287" s="1" t="s">
        <v>590</v>
      </c>
      <c r="D287" s="1" t="s">
        <v>706</v>
      </c>
      <c r="E287" s="1" t="s">
        <v>20</v>
      </c>
      <c r="F287" s="1" t="s">
        <v>100</v>
      </c>
      <c r="G287" s="1">
        <v>1</v>
      </c>
      <c r="H287" s="1">
        <v>183</v>
      </c>
      <c r="I287" s="1">
        <v>20</v>
      </c>
      <c r="J287" s="33">
        <v>26</v>
      </c>
      <c r="K287" s="1">
        <v>0</v>
      </c>
      <c r="L287" s="1">
        <v>1</v>
      </c>
      <c r="M287" s="1" t="s">
        <v>707</v>
      </c>
      <c r="N287" s="1" t="s">
        <v>626</v>
      </c>
      <c r="O287" s="1" t="s">
        <v>15</v>
      </c>
    </row>
    <row r="288" spans="1:15">
      <c r="A288" s="1">
        <v>100001880</v>
      </c>
      <c r="B288" s="1" t="s">
        <v>591</v>
      </c>
      <c r="C288" s="1" t="s">
        <v>590</v>
      </c>
      <c r="D288" s="1" t="s">
        <v>708</v>
      </c>
      <c r="E288" s="1" t="s">
        <v>11</v>
      </c>
      <c r="F288" s="1" t="s">
        <v>12</v>
      </c>
      <c r="G288" s="1">
        <v>1</v>
      </c>
      <c r="H288" s="1">
        <v>537</v>
      </c>
      <c r="I288" s="1">
        <v>57</v>
      </c>
      <c r="J288" s="33">
        <v>44</v>
      </c>
      <c r="K288" s="1">
        <v>0</v>
      </c>
      <c r="L288" s="1">
        <v>2</v>
      </c>
      <c r="M288" s="1" t="s">
        <v>707</v>
      </c>
      <c r="N288" s="1" t="s">
        <v>709</v>
      </c>
      <c r="O288" s="1" t="s">
        <v>32</v>
      </c>
    </row>
    <row r="289" spans="1:15">
      <c r="A289" s="1">
        <v>100001885</v>
      </c>
      <c r="B289" s="1" t="s">
        <v>591</v>
      </c>
      <c r="C289" s="1" t="s">
        <v>590</v>
      </c>
      <c r="D289" s="1" t="s">
        <v>710</v>
      </c>
      <c r="E289" s="1" t="s">
        <v>11</v>
      </c>
      <c r="F289" s="1" t="s">
        <v>12</v>
      </c>
      <c r="G289" s="1">
        <v>1</v>
      </c>
      <c r="H289" s="1">
        <v>239</v>
      </c>
      <c r="I289" s="1">
        <v>25</v>
      </c>
      <c r="J289" s="33">
        <v>23</v>
      </c>
      <c r="K289" s="1">
        <v>0</v>
      </c>
      <c r="L289" s="1">
        <v>1</v>
      </c>
      <c r="M289" s="1" t="s">
        <v>711</v>
      </c>
      <c r="N289" s="1" t="s">
        <v>709</v>
      </c>
      <c r="O289" s="1" t="s">
        <v>32</v>
      </c>
    </row>
    <row r="290" spans="1:15">
      <c r="A290" s="1">
        <v>100001895</v>
      </c>
      <c r="B290" s="1" t="s">
        <v>591</v>
      </c>
      <c r="C290" s="1" t="s">
        <v>590</v>
      </c>
      <c r="D290" s="1" t="s">
        <v>712</v>
      </c>
      <c r="E290" s="1" t="s">
        <v>11</v>
      </c>
      <c r="F290" s="1" t="s">
        <v>12</v>
      </c>
      <c r="G290" s="1">
        <v>1</v>
      </c>
      <c r="H290" s="1">
        <v>196</v>
      </c>
      <c r="I290" s="1">
        <v>15</v>
      </c>
      <c r="J290" s="33">
        <v>15</v>
      </c>
      <c r="K290" s="1">
        <v>0</v>
      </c>
      <c r="L290" s="1">
        <v>1</v>
      </c>
      <c r="M290" s="1" t="s">
        <v>713</v>
      </c>
      <c r="N290" s="1" t="s">
        <v>714</v>
      </c>
      <c r="O290" s="1" t="s">
        <v>32</v>
      </c>
    </row>
    <row r="291" spans="1:15">
      <c r="A291" s="1">
        <v>100001901</v>
      </c>
      <c r="B291" s="1" t="s">
        <v>591</v>
      </c>
      <c r="C291" s="1" t="s">
        <v>590</v>
      </c>
      <c r="D291" s="1" t="s">
        <v>533</v>
      </c>
      <c r="E291" s="1" t="s">
        <v>11</v>
      </c>
      <c r="F291" s="1" t="s">
        <v>407</v>
      </c>
      <c r="G291" s="1">
        <v>1</v>
      </c>
      <c r="H291" s="1">
        <v>18</v>
      </c>
      <c r="I291" s="1">
        <v>5</v>
      </c>
      <c r="J291" s="33">
        <v>2</v>
      </c>
      <c r="K291" s="1">
        <v>0</v>
      </c>
      <c r="L291" s="1">
        <v>1</v>
      </c>
      <c r="M291" s="1" t="s">
        <v>715</v>
      </c>
      <c r="N291" s="1" t="s">
        <v>716</v>
      </c>
      <c r="O291" s="1" t="s">
        <v>32</v>
      </c>
    </row>
    <row r="292" spans="1:15">
      <c r="A292" s="1">
        <v>100001906</v>
      </c>
      <c r="B292" s="1" t="s">
        <v>591</v>
      </c>
      <c r="C292" s="1" t="s">
        <v>590</v>
      </c>
      <c r="D292" s="1" t="s">
        <v>46</v>
      </c>
      <c r="E292" s="1" t="s">
        <v>2</v>
      </c>
      <c r="F292" s="1" t="s">
        <v>46</v>
      </c>
      <c r="G292" s="1">
        <v>1</v>
      </c>
      <c r="H292" s="1">
        <v>49</v>
      </c>
      <c r="I292" s="1">
        <v>11</v>
      </c>
      <c r="J292" s="33">
        <v>9</v>
      </c>
      <c r="K292" s="1">
        <v>0</v>
      </c>
      <c r="L292" s="1">
        <v>1</v>
      </c>
      <c r="M292" s="1" t="s">
        <v>717</v>
      </c>
      <c r="N292" s="1" t="s">
        <v>595</v>
      </c>
      <c r="O292" s="1" t="s">
        <v>8</v>
      </c>
    </row>
    <row r="293" spans="1:15">
      <c r="A293" s="1">
        <v>100001907</v>
      </c>
      <c r="B293" s="1" t="s">
        <v>591</v>
      </c>
      <c r="C293" s="1" t="s">
        <v>590</v>
      </c>
      <c r="D293" s="1" t="s">
        <v>12</v>
      </c>
      <c r="E293" s="1" t="s">
        <v>11</v>
      </c>
      <c r="F293" s="1" t="s">
        <v>12</v>
      </c>
      <c r="G293" s="1">
        <v>1</v>
      </c>
      <c r="H293" s="1">
        <v>397</v>
      </c>
      <c r="I293" s="1">
        <v>19</v>
      </c>
      <c r="J293" s="33">
        <v>23</v>
      </c>
      <c r="K293" s="1">
        <v>0</v>
      </c>
      <c r="L293" s="1">
        <v>2</v>
      </c>
      <c r="M293" s="1" t="s">
        <v>718</v>
      </c>
      <c r="N293" s="1" t="s">
        <v>719</v>
      </c>
      <c r="O293" s="1" t="s">
        <v>32</v>
      </c>
    </row>
    <row r="294" spans="1:15">
      <c r="A294" s="1">
        <v>100001912</v>
      </c>
      <c r="B294" s="1" t="s">
        <v>591</v>
      </c>
      <c r="C294" s="1" t="s">
        <v>590</v>
      </c>
      <c r="D294" s="1" t="s">
        <v>533</v>
      </c>
      <c r="E294" s="1" t="s">
        <v>11</v>
      </c>
      <c r="F294" s="1" t="s">
        <v>12</v>
      </c>
      <c r="G294" s="1">
        <v>1</v>
      </c>
      <c r="H294" s="1">
        <v>162</v>
      </c>
      <c r="I294" s="1">
        <v>18</v>
      </c>
      <c r="J294" s="33">
        <v>15</v>
      </c>
      <c r="K294" s="1">
        <v>0</v>
      </c>
      <c r="L294" s="1">
        <v>1</v>
      </c>
      <c r="M294" s="1" t="s">
        <v>720</v>
      </c>
      <c r="N294" s="1" t="s">
        <v>719</v>
      </c>
      <c r="O294" s="1" t="s">
        <v>32</v>
      </c>
    </row>
    <row r="295" spans="1:15">
      <c r="A295" s="1">
        <v>100001914</v>
      </c>
      <c r="B295" s="1" t="s">
        <v>591</v>
      </c>
      <c r="C295" s="1" t="s">
        <v>590</v>
      </c>
      <c r="D295" s="1" t="s">
        <v>721</v>
      </c>
      <c r="E295" s="1" t="s">
        <v>20</v>
      </c>
      <c r="F295" s="1" t="s">
        <v>72</v>
      </c>
      <c r="G295" s="1">
        <v>1</v>
      </c>
      <c r="H295" s="1" t="s">
        <v>6113</v>
      </c>
      <c r="I295" s="1">
        <v>4</v>
      </c>
      <c r="J295" s="33">
        <v>0</v>
      </c>
      <c r="K295" s="1">
        <v>0</v>
      </c>
      <c r="M295" s="1" t="s">
        <v>722</v>
      </c>
      <c r="N295" s="1" t="s">
        <v>723</v>
      </c>
      <c r="O295" s="1" t="s">
        <v>44</v>
      </c>
    </row>
    <row r="296" spans="1:15">
      <c r="A296" s="1">
        <v>100001920</v>
      </c>
      <c r="B296" s="1" t="s">
        <v>591</v>
      </c>
      <c r="C296" s="1" t="s">
        <v>726</v>
      </c>
      <c r="D296" s="1" t="s">
        <v>724</v>
      </c>
      <c r="E296" s="1" t="s">
        <v>11</v>
      </c>
      <c r="F296" s="1" t="s">
        <v>12</v>
      </c>
      <c r="G296" s="1">
        <v>1</v>
      </c>
      <c r="H296" s="1">
        <v>150</v>
      </c>
      <c r="I296" s="1">
        <v>15</v>
      </c>
      <c r="J296" s="33">
        <v>13</v>
      </c>
      <c r="K296" s="1">
        <v>0</v>
      </c>
      <c r="L296" s="1">
        <v>1</v>
      </c>
      <c r="M296" s="1" t="s">
        <v>725</v>
      </c>
      <c r="N296" s="1" t="s">
        <v>727</v>
      </c>
      <c r="O296" s="1" t="s">
        <v>32</v>
      </c>
    </row>
    <row r="297" spans="1:15">
      <c r="A297" s="1">
        <v>100001925</v>
      </c>
      <c r="B297" s="1" t="s">
        <v>591</v>
      </c>
      <c r="C297" s="1" t="s">
        <v>726</v>
      </c>
      <c r="D297" s="1" t="s">
        <v>728</v>
      </c>
      <c r="E297" s="1" t="s">
        <v>11</v>
      </c>
      <c r="F297" s="1" t="s">
        <v>407</v>
      </c>
      <c r="G297" s="1">
        <v>1</v>
      </c>
      <c r="H297" s="1">
        <v>41</v>
      </c>
      <c r="I297" s="1">
        <v>7</v>
      </c>
      <c r="J297" s="33">
        <v>6</v>
      </c>
      <c r="K297" s="1">
        <v>0</v>
      </c>
      <c r="L297" s="1">
        <v>1</v>
      </c>
      <c r="M297" s="1" t="s">
        <v>729</v>
      </c>
      <c r="N297" s="1" t="s">
        <v>730</v>
      </c>
      <c r="O297" s="1" t="s">
        <v>32</v>
      </c>
    </row>
    <row r="298" spans="1:15">
      <c r="A298" s="1">
        <v>100001931</v>
      </c>
      <c r="B298" s="1" t="s">
        <v>591</v>
      </c>
      <c r="C298" s="1" t="s">
        <v>726</v>
      </c>
      <c r="D298" s="1" t="s">
        <v>12</v>
      </c>
      <c r="E298" s="1" t="s">
        <v>11</v>
      </c>
      <c r="F298" s="1" t="s">
        <v>12</v>
      </c>
      <c r="G298" s="1">
        <v>1</v>
      </c>
      <c r="H298" s="1">
        <v>140</v>
      </c>
      <c r="I298" s="1">
        <v>13</v>
      </c>
      <c r="J298" s="33">
        <v>12</v>
      </c>
      <c r="K298" s="1">
        <v>1</v>
      </c>
      <c r="L298" s="1">
        <v>1</v>
      </c>
      <c r="M298" s="1" t="s">
        <v>731</v>
      </c>
      <c r="N298" s="1" t="s">
        <v>732</v>
      </c>
      <c r="O298" s="1" t="s">
        <v>32</v>
      </c>
    </row>
    <row r="299" spans="1:15">
      <c r="A299" s="1">
        <v>100001932</v>
      </c>
      <c r="B299" s="1" t="s">
        <v>591</v>
      </c>
      <c r="C299" s="1" t="s">
        <v>726</v>
      </c>
      <c r="D299" s="1" t="s">
        <v>728</v>
      </c>
      <c r="E299" s="1" t="s">
        <v>11</v>
      </c>
      <c r="F299" s="1" t="s">
        <v>407</v>
      </c>
      <c r="G299" s="1">
        <v>1</v>
      </c>
      <c r="H299" s="1">
        <v>21</v>
      </c>
      <c r="I299" s="1">
        <v>4</v>
      </c>
      <c r="J299" s="33">
        <v>3</v>
      </c>
      <c r="K299" s="1">
        <v>0</v>
      </c>
      <c r="L299" s="1">
        <v>1</v>
      </c>
      <c r="M299" s="1" t="s">
        <v>731</v>
      </c>
      <c r="N299" s="1" t="s">
        <v>732</v>
      </c>
      <c r="O299" s="1" t="s">
        <v>32</v>
      </c>
    </row>
    <row r="300" spans="1:15">
      <c r="A300" s="1">
        <v>100001936</v>
      </c>
      <c r="B300" s="1" t="s">
        <v>591</v>
      </c>
      <c r="C300" s="1" t="s">
        <v>726</v>
      </c>
      <c r="D300" s="1" t="s">
        <v>733</v>
      </c>
      <c r="E300" s="1" t="s">
        <v>11</v>
      </c>
      <c r="F300" s="1" t="s">
        <v>407</v>
      </c>
      <c r="G300" s="1">
        <v>1</v>
      </c>
      <c r="H300" s="1">
        <v>37</v>
      </c>
      <c r="I300" s="1">
        <v>4</v>
      </c>
      <c r="J300" s="33">
        <v>4</v>
      </c>
      <c r="K300" s="1">
        <v>0</v>
      </c>
      <c r="L300" s="1">
        <v>1</v>
      </c>
      <c r="M300" s="1" t="s">
        <v>734</v>
      </c>
      <c r="N300" s="1" t="s">
        <v>735</v>
      </c>
      <c r="O300" s="1" t="s">
        <v>32</v>
      </c>
    </row>
    <row r="301" spans="1:15">
      <c r="A301" s="1">
        <v>100001957</v>
      </c>
      <c r="B301" s="1" t="s">
        <v>591</v>
      </c>
      <c r="C301" s="1" t="s">
        <v>726</v>
      </c>
      <c r="D301" s="1" t="s">
        <v>624</v>
      </c>
      <c r="E301" s="1" t="s">
        <v>20</v>
      </c>
      <c r="F301" s="1" t="s">
        <v>72</v>
      </c>
      <c r="G301" s="1">
        <v>1</v>
      </c>
      <c r="H301" s="1">
        <v>311</v>
      </c>
      <c r="I301" s="1">
        <v>33</v>
      </c>
      <c r="J301" s="33">
        <v>15</v>
      </c>
      <c r="K301" s="1">
        <v>0</v>
      </c>
      <c r="L301" s="1">
        <v>2</v>
      </c>
      <c r="M301" s="1" t="s">
        <v>736</v>
      </c>
      <c r="N301" s="1" t="s">
        <v>626</v>
      </c>
      <c r="O301" s="1" t="s">
        <v>15</v>
      </c>
    </row>
    <row r="302" spans="1:15">
      <c r="A302" s="1">
        <v>100001962</v>
      </c>
      <c r="B302" s="1" t="s">
        <v>591</v>
      </c>
      <c r="C302" s="1" t="s">
        <v>726</v>
      </c>
      <c r="D302" s="1" t="s">
        <v>737</v>
      </c>
      <c r="E302" s="1" t="s">
        <v>27</v>
      </c>
      <c r="F302" s="1" t="s">
        <v>18</v>
      </c>
      <c r="G302" s="1">
        <v>1</v>
      </c>
      <c r="H302" s="1">
        <v>132</v>
      </c>
      <c r="I302" s="1">
        <v>14</v>
      </c>
      <c r="J302" s="33">
        <v>9</v>
      </c>
      <c r="K302" s="1">
        <v>0</v>
      </c>
      <c r="L302" s="1">
        <v>1</v>
      </c>
      <c r="M302" s="1" t="s">
        <v>738</v>
      </c>
      <c r="N302" s="1" t="s">
        <v>739</v>
      </c>
      <c r="O302" s="1" t="s">
        <v>44</v>
      </c>
    </row>
    <row r="303" spans="1:15">
      <c r="A303" s="1">
        <v>100001965</v>
      </c>
      <c r="B303" s="1" t="s">
        <v>591</v>
      </c>
      <c r="C303" s="1" t="s">
        <v>726</v>
      </c>
      <c r="D303" s="1" t="s">
        <v>740</v>
      </c>
      <c r="E303" s="1" t="s">
        <v>11</v>
      </c>
      <c r="F303" s="1" t="s">
        <v>12</v>
      </c>
      <c r="G303" s="1">
        <v>1</v>
      </c>
      <c r="H303" s="1">
        <v>603</v>
      </c>
      <c r="I303" s="1">
        <v>48</v>
      </c>
      <c r="J303" s="33">
        <v>31</v>
      </c>
      <c r="K303" s="1">
        <v>0</v>
      </c>
      <c r="L303" s="1">
        <v>3</v>
      </c>
      <c r="M303" s="1" t="s">
        <v>741</v>
      </c>
      <c r="N303" s="1" t="s">
        <v>742</v>
      </c>
      <c r="O303" s="1" t="s">
        <v>32</v>
      </c>
    </row>
    <row r="304" spans="1:15">
      <c r="A304" s="1">
        <v>100001971</v>
      </c>
      <c r="B304" s="1" t="s">
        <v>591</v>
      </c>
      <c r="C304" s="1" t="s">
        <v>726</v>
      </c>
      <c r="D304" s="1" t="s">
        <v>686</v>
      </c>
      <c r="E304" s="1" t="s">
        <v>2</v>
      </c>
      <c r="F304" s="1" t="s">
        <v>46</v>
      </c>
      <c r="G304" s="1">
        <v>1</v>
      </c>
      <c r="H304" s="1">
        <v>79</v>
      </c>
      <c r="I304" s="1">
        <v>15</v>
      </c>
      <c r="J304" s="33">
        <v>10</v>
      </c>
      <c r="K304" s="1">
        <v>0</v>
      </c>
      <c r="L304" s="1">
        <v>1</v>
      </c>
      <c r="M304" s="1" t="s">
        <v>743</v>
      </c>
      <c r="N304" s="1" t="s">
        <v>595</v>
      </c>
      <c r="O304" s="1" t="s">
        <v>8</v>
      </c>
    </row>
    <row r="305" spans="1:15">
      <c r="A305" s="1">
        <v>100001975</v>
      </c>
      <c r="B305" s="1" t="s">
        <v>591</v>
      </c>
      <c r="C305" s="1" t="s">
        <v>726</v>
      </c>
      <c r="D305" s="1" t="s">
        <v>12</v>
      </c>
      <c r="E305" s="1" t="s">
        <v>11</v>
      </c>
      <c r="F305" s="1" t="s">
        <v>12</v>
      </c>
      <c r="G305" s="1">
        <v>1</v>
      </c>
      <c r="H305" s="1">
        <v>382</v>
      </c>
      <c r="I305" s="1">
        <v>28</v>
      </c>
      <c r="J305" s="33">
        <v>20</v>
      </c>
      <c r="K305" s="1">
        <v>0</v>
      </c>
      <c r="L305" s="1">
        <v>2</v>
      </c>
      <c r="M305" s="1" t="s">
        <v>744</v>
      </c>
      <c r="N305" s="1" t="s">
        <v>742</v>
      </c>
      <c r="O305" s="1" t="s">
        <v>32</v>
      </c>
    </row>
    <row r="306" spans="1:15">
      <c r="A306" s="1">
        <v>100001978</v>
      </c>
      <c r="B306" s="1" t="s">
        <v>591</v>
      </c>
      <c r="C306" s="1" t="s">
        <v>726</v>
      </c>
      <c r="D306" s="1" t="s">
        <v>745</v>
      </c>
      <c r="E306" s="1" t="s">
        <v>27</v>
      </c>
      <c r="F306" s="1" t="s">
        <v>18</v>
      </c>
      <c r="G306" s="1">
        <v>1</v>
      </c>
      <c r="H306" s="1">
        <v>315</v>
      </c>
      <c r="I306" s="1">
        <v>22</v>
      </c>
      <c r="J306" s="33">
        <v>25</v>
      </c>
      <c r="K306" s="1">
        <v>0</v>
      </c>
      <c r="L306" s="1">
        <v>2</v>
      </c>
      <c r="M306" s="1" t="s">
        <v>746</v>
      </c>
      <c r="N306" s="1" t="s">
        <v>626</v>
      </c>
      <c r="O306" s="1" t="s">
        <v>15</v>
      </c>
    </row>
    <row r="307" spans="1:15">
      <c r="A307" s="1">
        <v>100001979</v>
      </c>
      <c r="B307" s="1" t="s">
        <v>591</v>
      </c>
      <c r="C307" s="1" t="s">
        <v>726</v>
      </c>
      <c r="D307" s="1" t="s">
        <v>747</v>
      </c>
      <c r="E307" s="1" t="s">
        <v>27</v>
      </c>
      <c r="F307" s="1" t="s">
        <v>18</v>
      </c>
      <c r="G307" s="1">
        <v>1</v>
      </c>
      <c r="H307" s="1">
        <v>309</v>
      </c>
      <c r="I307" s="1">
        <v>25</v>
      </c>
      <c r="J307" s="33">
        <v>29</v>
      </c>
      <c r="K307" s="1">
        <v>0</v>
      </c>
      <c r="L307" s="1">
        <v>2</v>
      </c>
      <c r="M307" s="1" t="s">
        <v>746</v>
      </c>
      <c r="N307" s="1" t="s">
        <v>626</v>
      </c>
      <c r="O307" s="1" t="s">
        <v>15</v>
      </c>
    </row>
    <row r="308" spans="1:15">
      <c r="A308" s="1">
        <v>100001981</v>
      </c>
      <c r="B308" s="1" t="s">
        <v>591</v>
      </c>
      <c r="C308" s="1" t="s">
        <v>726</v>
      </c>
      <c r="D308" s="1" t="s">
        <v>12</v>
      </c>
      <c r="E308" s="1" t="s">
        <v>11</v>
      </c>
      <c r="F308" s="1" t="s">
        <v>12</v>
      </c>
      <c r="G308" s="1">
        <v>1</v>
      </c>
      <c r="H308" s="1">
        <v>658</v>
      </c>
      <c r="I308" s="1">
        <v>54</v>
      </c>
      <c r="J308" s="33">
        <v>38</v>
      </c>
      <c r="K308" s="1">
        <v>0</v>
      </c>
      <c r="L308" s="1">
        <v>3</v>
      </c>
      <c r="M308" s="1" t="s">
        <v>748</v>
      </c>
      <c r="N308" s="1" t="s">
        <v>742</v>
      </c>
      <c r="O308" s="1" t="s">
        <v>32</v>
      </c>
    </row>
    <row r="309" spans="1:15">
      <c r="A309" s="1">
        <v>100001986</v>
      </c>
      <c r="B309" s="1" t="s">
        <v>591</v>
      </c>
      <c r="C309" s="1" t="s">
        <v>726</v>
      </c>
      <c r="D309" s="1" t="s">
        <v>620</v>
      </c>
      <c r="E309" s="1" t="s">
        <v>11</v>
      </c>
      <c r="F309" s="1" t="s">
        <v>12</v>
      </c>
      <c r="G309" s="1">
        <v>1</v>
      </c>
      <c r="H309" s="1">
        <v>339</v>
      </c>
      <c r="I309" s="1">
        <v>33</v>
      </c>
      <c r="J309" s="33">
        <v>30</v>
      </c>
      <c r="K309" s="1">
        <v>0</v>
      </c>
      <c r="L309" s="1">
        <v>2</v>
      </c>
      <c r="M309" s="1" t="s">
        <v>749</v>
      </c>
      <c r="N309" s="1" t="s">
        <v>742</v>
      </c>
      <c r="O309" s="1" t="s">
        <v>32</v>
      </c>
    </row>
    <row r="310" spans="1:15">
      <c r="A310" s="1">
        <v>100001990</v>
      </c>
      <c r="B310" s="1" t="s">
        <v>591</v>
      </c>
      <c r="C310" s="1" t="s">
        <v>726</v>
      </c>
      <c r="D310" s="1" t="s">
        <v>750</v>
      </c>
      <c r="E310" s="1" t="s">
        <v>20</v>
      </c>
      <c r="F310" s="1" t="s">
        <v>72</v>
      </c>
      <c r="G310" s="1">
        <v>1</v>
      </c>
      <c r="H310" s="1">
        <v>290</v>
      </c>
      <c r="I310" s="1">
        <v>33</v>
      </c>
      <c r="J310" s="33">
        <v>24</v>
      </c>
      <c r="K310" s="1">
        <v>0</v>
      </c>
      <c r="L310" s="1">
        <v>1</v>
      </c>
      <c r="M310" s="1" t="s">
        <v>751</v>
      </c>
      <c r="N310" s="1" t="s">
        <v>626</v>
      </c>
      <c r="O310" s="1" t="s">
        <v>15</v>
      </c>
    </row>
    <row r="311" spans="1:15">
      <c r="A311" s="1">
        <v>100001996</v>
      </c>
      <c r="B311" s="1" t="s">
        <v>591</v>
      </c>
      <c r="C311" s="1" t="s">
        <v>726</v>
      </c>
      <c r="D311" s="1" t="s">
        <v>176</v>
      </c>
      <c r="E311" s="1" t="s">
        <v>11</v>
      </c>
      <c r="F311" s="1" t="s">
        <v>12</v>
      </c>
      <c r="G311" s="1">
        <v>2</v>
      </c>
      <c r="H311" s="1">
        <v>200</v>
      </c>
      <c r="I311" s="1">
        <v>21</v>
      </c>
      <c r="J311" s="33">
        <v>14</v>
      </c>
      <c r="K311" s="1">
        <v>0</v>
      </c>
      <c r="L311" s="1">
        <v>1</v>
      </c>
      <c r="M311" s="1" t="s">
        <v>752</v>
      </c>
      <c r="N311" s="1" t="s">
        <v>753</v>
      </c>
      <c r="O311" s="1" t="s">
        <v>32</v>
      </c>
    </row>
    <row r="312" spans="1:15">
      <c r="A312" s="1">
        <v>100001997</v>
      </c>
      <c r="B312" s="1" t="s">
        <v>591</v>
      </c>
      <c r="C312" s="1" t="s">
        <v>726</v>
      </c>
      <c r="D312" s="1" t="s">
        <v>754</v>
      </c>
      <c r="E312" s="1" t="s">
        <v>11</v>
      </c>
      <c r="F312" s="1" t="s">
        <v>12</v>
      </c>
      <c r="G312" s="1">
        <v>1</v>
      </c>
      <c r="H312" s="1">
        <v>178</v>
      </c>
      <c r="I312" s="1">
        <v>25</v>
      </c>
      <c r="J312" s="33">
        <v>16</v>
      </c>
      <c r="K312" s="1">
        <v>1</v>
      </c>
      <c r="L312" s="1">
        <v>1</v>
      </c>
      <c r="M312" s="1" t="s">
        <v>752</v>
      </c>
      <c r="N312" s="1" t="s">
        <v>753</v>
      </c>
      <c r="O312" s="1" t="s">
        <v>32</v>
      </c>
    </row>
    <row r="313" spans="1:15">
      <c r="A313" s="1">
        <v>100002015</v>
      </c>
      <c r="B313" s="1" t="s">
        <v>591</v>
      </c>
      <c r="C313" s="1" t="s">
        <v>726</v>
      </c>
      <c r="D313" s="1" t="s">
        <v>12</v>
      </c>
      <c r="E313" s="1" t="s">
        <v>11</v>
      </c>
      <c r="F313" s="1" t="s">
        <v>12</v>
      </c>
      <c r="G313" s="1">
        <v>1</v>
      </c>
      <c r="H313" s="1">
        <v>298</v>
      </c>
      <c r="I313" s="1">
        <v>31</v>
      </c>
      <c r="J313" s="33">
        <v>25</v>
      </c>
      <c r="K313" s="1">
        <v>0</v>
      </c>
      <c r="L313" s="1">
        <v>1</v>
      </c>
      <c r="M313" s="1" t="s">
        <v>755</v>
      </c>
      <c r="N313" s="1" t="s">
        <v>756</v>
      </c>
      <c r="O313" s="1" t="s">
        <v>32</v>
      </c>
    </row>
    <row r="314" spans="1:15">
      <c r="A314" s="1">
        <v>100002019</v>
      </c>
      <c r="B314" s="1" t="s">
        <v>591</v>
      </c>
      <c r="C314" s="1" t="s">
        <v>726</v>
      </c>
      <c r="D314" s="1" t="s">
        <v>757</v>
      </c>
      <c r="E314" s="1" t="s">
        <v>11</v>
      </c>
      <c r="F314" s="1" t="s">
        <v>12</v>
      </c>
      <c r="G314" s="1">
        <v>1</v>
      </c>
      <c r="H314" s="1">
        <v>127</v>
      </c>
      <c r="I314" s="1">
        <v>16</v>
      </c>
      <c r="J314" s="33">
        <v>15</v>
      </c>
      <c r="K314" s="1">
        <v>0</v>
      </c>
      <c r="L314" s="1">
        <v>1</v>
      </c>
      <c r="M314" s="1" t="s">
        <v>755</v>
      </c>
      <c r="N314" s="1" t="s">
        <v>756</v>
      </c>
      <c r="O314" s="1" t="s">
        <v>32</v>
      </c>
    </row>
    <row r="315" spans="1:15">
      <c r="A315" s="1">
        <v>100002031</v>
      </c>
      <c r="B315" s="1" t="s">
        <v>591</v>
      </c>
      <c r="C315" s="1" t="s">
        <v>726</v>
      </c>
      <c r="D315" s="1" t="s">
        <v>758</v>
      </c>
      <c r="E315" s="1" t="s">
        <v>11</v>
      </c>
      <c r="F315" s="1" t="s">
        <v>407</v>
      </c>
      <c r="G315" s="1">
        <v>1</v>
      </c>
      <c r="H315" s="1">
        <v>39</v>
      </c>
      <c r="I315" s="1">
        <v>5</v>
      </c>
      <c r="J315" s="33">
        <v>9</v>
      </c>
      <c r="K315" s="1">
        <v>1</v>
      </c>
      <c r="L315" s="1">
        <v>1</v>
      </c>
      <c r="M315" s="1" t="s">
        <v>759</v>
      </c>
      <c r="N315" s="1" t="s">
        <v>760</v>
      </c>
      <c r="O315" s="1" t="s">
        <v>32</v>
      </c>
    </row>
    <row r="316" spans="1:15">
      <c r="A316" s="1">
        <v>100002036</v>
      </c>
      <c r="B316" s="1" t="s">
        <v>591</v>
      </c>
      <c r="C316" s="1" t="s">
        <v>726</v>
      </c>
      <c r="D316" s="1" t="s">
        <v>105</v>
      </c>
      <c r="E316" s="1" t="s">
        <v>11</v>
      </c>
      <c r="F316" s="1" t="s">
        <v>407</v>
      </c>
      <c r="G316" s="1">
        <v>1</v>
      </c>
      <c r="H316" s="1">
        <v>15</v>
      </c>
      <c r="I316" s="1">
        <v>5</v>
      </c>
      <c r="J316" s="33">
        <v>4</v>
      </c>
      <c r="K316" s="1">
        <v>0</v>
      </c>
      <c r="L316" s="1">
        <v>1</v>
      </c>
      <c r="M316" s="1" t="s">
        <v>761</v>
      </c>
      <c r="N316" s="1" t="s">
        <v>762</v>
      </c>
      <c r="O316" s="1" t="s">
        <v>32</v>
      </c>
    </row>
    <row r="317" spans="1:15">
      <c r="A317" s="1">
        <v>100002044</v>
      </c>
      <c r="B317" s="1" t="s">
        <v>591</v>
      </c>
      <c r="C317" s="1" t="s">
        <v>726</v>
      </c>
      <c r="D317" s="1" t="s">
        <v>763</v>
      </c>
      <c r="E317" s="1" t="s">
        <v>11</v>
      </c>
      <c r="F317" s="1" t="s">
        <v>407</v>
      </c>
      <c r="G317" s="1">
        <v>1</v>
      </c>
      <c r="H317" s="1">
        <v>16</v>
      </c>
      <c r="I317" s="1">
        <v>2</v>
      </c>
      <c r="J317" s="33">
        <v>3</v>
      </c>
      <c r="K317" s="1">
        <v>0</v>
      </c>
      <c r="L317" s="1">
        <v>1</v>
      </c>
      <c r="M317" s="1" t="s">
        <v>764</v>
      </c>
      <c r="N317" s="1" t="s">
        <v>765</v>
      </c>
      <c r="O317" s="1" t="s">
        <v>32</v>
      </c>
    </row>
    <row r="318" spans="1:15">
      <c r="A318" s="1">
        <v>100002047</v>
      </c>
      <c r="B318" s="1" t="s">
        <v>591</v>
      </c>
      <c r="C318" s="1" t="s">
        <v>726</v>
      </c>
      <c r="D318" s="1" t="s">
        <v>105</v>
      </c>
      <c r="E318" s="1" t="s">
        <v>11</v>
      </c>
      <c r="F318" s="1" t="s">
        <v>12</v>
      </c>
      <c r="G318" s="1">
        <v>1</v>
      </c>
      <c r="H318" s="1">
        <v>155</v>
      </c>
      <c r="I318" s="1">
        <v>21</v>
      </c>
      <c r="J318" s="33">
        <v>16</v>
      </c>
      <c r="K318" s="1">
        <v>0</v>
      </c>
      <c r="L318" s="1">
        <v>1</v>
      </c>
      <c r="M318" s="1" t="s">
        <v>766</v>
      </c>
      <c r="N318" s="1" t="s">
        <v>767</v>
      </c>
      <c r="O318" s="1" t="s">
        <v>32</v>
      </c>
    </row>
    <row r="319" spans="1:15">
      <c r="A319" s="1">
        <v>100002051</v>
      </c>
      <c r="B319" s="1" t="s">
        <v>591</v>
      </c>
      <c r="C319" s="1" t="s">
        <v>726</v>
      </c>
      <c r="D319" s="1" t="s">
        <v>768</v>
      </c>
      <c r="E319" s="1" t="s">
        <v>20</v>
      </c>
      <c r="F319" s="1" t="s">
        <v>72</v>
      </c>
      <c r="G319" s="1">
        <v>2</v>
      </c>
      <c r="H319" s="1">
        <v>245</v>
      </c>
      <c r="I319" s="1">
        <v>32</v>
      </c>
      <c r="J319" s="33">
        <v>26</v>
      </c>
      <c r="K319" s="1">
        <v>0</v>
      </c>
      <c r="L319" s="1">
        <v>1</v>
      </c>
      <c r="M319" s="1" t="s">
        <v>769</v>
      </c>
      <c r="N319" s="1" t="s">
        <v>770</v>
      </c>
      <c r="O319" s="1" t="s">
        <v>44</v>
      </c>
    </row>
    <row r="320" spans="1:15">
      <c r="A320" s="1">
        <v>100002058</v>
      </c>
      <c r="B320" s="1" t="s">
        <v>591</v>
      </c>
      <c r="C320" s="1" t="s">
        <v>726</v>
      </c>
      <c r="D320" s="1" t="s">
        <v>12</v>
      </c>
      <c r="E320" s="1" t="s">
        <v>11</v>
      </c>
      <c r="F320" s="1" t="s">
        <v>12</v>
      </c>
      <c r="G320" s="1">
        <v>1</v>
      </c>
      <c r="H320" s="1">
        <v>299</v>
      </c>
      <c r="I320" s="1">
        <v>30</v>
      </c>
      <c r="J320" s="33">
        <v>21</v>
      </c>
      <c r="K320" s="1">
        <v>0</v>
      </c>
      <c r="L320" s="1">
        <v>1</v>
      </c>
      <c r="M320" s="1" t="s">
        <v>771</v>
      </c>
      <c r="N320" s="1" t="s">
        <v>772</v>
      </c>
      <c r="O320" s="1" t="s">
        <v>32</v>
      </c>
    </row>
    <row r="321" spans="1:15">
      <c r="A321" s="1">
        <v>100002062</v>
      </c>
      <c r="B321" s="1" t="s">
        <v>591</v>
      </c>
      <c r="C321" s="1" t="s">
        <v>726</v>
      </c>
      <c r="D321" s="1" t="s">
        <v>12</v>
      </c>
      <c r="E321" s="1" t="s">
        <v>11</v>
      </c>
      <c r="F321" s="1" t="s">
        <v>407</v>
      </c>
      <c r="G321" s="1">
        <v>1</v>
      </c>
      <c r="H321" s="1">
        <v>13</v>
      </c>
      <c r="I321" s="1">
        <v>1</v>
      </c>
      <c r="J321" s="33">
        <v>3</v>
      </c>
      <c r="K321" s="1">
        <v>0</v>
      </c>
      <c r="L321" s="1">
        <v>1</v>
      </c>
      <c r="M321" s="1" t="s">
        <v>773</v>
      </c>
      <c r="N321" s="1" t="s">
        <v>774</v>
      </c>
      <c r="O321" s="1" t="s">
        <v>32</v>
      </c>
    </row>
    <row r="322" spans="1:15">
      <c r="A322" s="1">
        <v>100002066</v>
      </c>
      <c r="B322" s="1" t="s">
        <v>591</v>
      </c>
      <c r="C322" s="1" t="s">
        <v>726</v>
      </c>
      <c r="D322" s="1" t="s">
        <v>12</v>
      </c>
      <c r="E322" s="1" t="s">
        <v>11</v>
      </c>
      <c r="F322" s="1" t="s">
        <v>12</v>
      </c>
      <c r="G322" s="1">
        <v>1</v>
      </c>
      <c r="H322" s="1">
        <v>351</v>
      </c>
      <c r="I322" s="1">
        <v>26</v>
      </c>
      <c r="J322" s="33">
        <v>25</v>
      </c>
      <c r="K322" s="1">
        <v>0</v>
      </c>
      <c r="L322" s="1">
        <v>2</v>
      </c>
      <c r="M322" s="1" t="s">
        <v>775</v>
      </c>
      <c r="N322" s="1" t="s">
        <v>776</v>
      </c>
      <c r="O322" s="1" t="s">
        <v>32</v>
      </c>
    </row>
    <row r="323" spans="1:15">
      <c r="A323" s="1">
        <v>100002070</v>
      </c>
      <c r="B323" s="1" t="s">
        <v>591</v>
      </c>
      <c r="C323" s="1" t="s">
        <v>726</v>
      </c>
      <c r="D323" s="1" t="s">
        <v>46</v>
      </c>
      <c r="E323" s="1" t="s">
        <v>2</v>
      </c>
      <c r="F323" s="1" t="s">
        <v>46</v>
      </c>
      <c r="G323" s="1">
        <v>2</v>
      </c>
      <c r="H323" s="1">
        <v>55</v>
      </c>
      <c r="I323" s="1">
        <v>13</v>
      </c>
      <c r="J323" s="33">
        <v>8</v>
      </c>
      <c r="K323" s="1">
        <v>0</v>
      </c>
      <c r="L323" s="1">
        <v>1</v>
      </c>
      <c r="M323" s="1" t="s">
        <v>777</v>
      </c>
      <c r="N323" s="1" t="s">
        <v>595</v>
      </c>
      <c r="O323" s="1" t="s">
        <v>8</v>
      </c>
    </row>
    <row r="324" spans="1:15">
      <c r="A324" s="1">
        <v>100002072</v>
      </c>
      <c r="B324" s="1" t="s">
        <v>591</v>
      </c>
      <c r="C324" s="1" t="s">
        <v>726</v>
      </c>
      <c r="D324" s="1" t="s">
        <v>778</v>
      </c>
      <c r="E324" s="1" t="s">
        <v>11</v>
      </c>
      <c r="F324" s="1" t="s">
        <v>12</v>
      </c>
      <c r="G324" s="1">
        <v>1</v>
      </c>
      <c r="H324" s="1">
        <v>268</v>
      </c>
      <c r="I324" s="1">
        <v>31</v>
      </c>
      <c r="J324" s="33">
        <v>17</v>
      </c>
      <c r="K324" s="1">
        <v>0</v>
      </c>
      <c r="L324" s="1">
        <v>1</v>
      </c>
      <c r="M324" s="1" t="s">
        <v>779</v>
      </c>
      <c r="N324" s="1" t="s">
        <v>780</v>
      </c>
      <c r="O324" s="1" t="s">
        <v>39</v>
      </c>
    </row>
    <row r="325" spans="1:15">
      <c r="A325" s="1">
        <v>100002074</v>
      </c>
      <c r="B325" s="1" t="s">
        <v>591</v>
      </c>
      <c r="C325" s="1" t="s">
        <v>726</v>
      </c>
      <c r="D325" s="1" t="s">
        <v>781</v>
      </c>
      <c r="E325" s="1" t="s">
        <v>27</v>
      </c>
      <c r="F325" s="1" t="s">
        <v>18</v>
      </c>
      <c r="G325" s="1">
        <v>1</v>
      </c>
      <c r="H325" s="1">
        <v>226</v>
      </c>
      <c r="I325" s="1">
        <v>19</v>
      </c>
      <c r="J325" s="33">
        <v>18</v>
      </c>
      <c r="K325" s="1">
        <v>0</v>
      </c>
      <c r="L325" s="1">
        <v>1</v>
      </c>
      <c r="M325" s="1" t="s">
        <v>782</v>
      </c>
      <c r="N325" s="1" t="s">
        <v>626</v>
      </c>
      <c r="O325" s="1" t="s">
        <v>15</v>
      </c>
    </row>
    <row r="326" spans="1:15">
      <c r="A326" s="1">
        <v>100002075</v>
      </c>
      <c r="B326" s="1" t="s">
        <v>591</v>
      </c>
      <c r="C326" s="1" t="s">
        <v>726</v>
      </c>
      <c r="D326" s="1" t="s">
        <v>100</v>
      </c>
      <c r="E326" s="1" t="s">
        <v>20</v>
      </c>
      <c r="F326" s="1" t="s">
        <v>100</v>
      </c>
      <c r="G326" s="1">
        <v>1</v>
      </c>
      <c r="H326" s="1">
        <v>180</v>
      </c>
      <c r="I326" s="1">
        <v>16</v>
      </c>
      <c r="J326" s="33">
        <v>18</v>
      </c>
      <c r="K326" s="1">
        <v>0</v>
      </c>
      <c r="L326" s="1">
        <v>1</v>
      </c>
      <c r="M326" s="1" t="s">
        <v>783</v>
      </c>
      <c r="N326" s="1" t="s">
        <v>626</v>
      </c>
      <c r="O326" s="1" t="s">
        <v>15</v>
      </c>
    </row>
    <row r="327" spans="1:15">
      <c r="A327" s="1">
        <v>100002081</v>
      </c>
      <c r="B327" s="1" t="s">
        <v>591</v>
      </c>
      <c r="C327" s="1" t="s">
        <v>726</v>
      </c>
      <c r="D327" s="1" t="s">
        <v>784</v>
      </c>
      <c r="E327" s="1" t="s">
        <v>11</v>
      </c>
      <c r="F327" s="1" t="s">
        <v>12</v>
      </c>
      <c r="G327" s="1">
        <v>1</v>
      </c>
      <c r="H327" s="1">
        <v>714</v>
      </c>
      <c r="I327" s="1">
        <v>60</v>
      </c>
      <c r="J327" s="33">
        <v>38</v>
      </c>
      <c r="K327" s="1">
        <v>0</v>
      </c>
      <c r="L327" s="1">
        <v>3</v>
      </c>
      <c r="M327" s="1" t="s">
        <v>785</v>
      </c>
      <c r="N327" s="1" t="s">
        <v>786</v>
      </c>
      <c r="O327" s="1" t="s">
        <v>32</v>
      </c>
    </row>
    <row r="328" spans="1:15">
      <c r="A328" s="1">
        <v>100002085</v>
      </c>
      <c r="B328" s="1" t="s">
        <v>591</v>
      </c>
      <c r="C328" s="1" t="s">
        <v>726</v>
      </c>
      <c r="D328" s="1" t="s">
        <v>787</v>
      </c>
      <c r="E328" s="1" t="s">
        <v>11</v>
      </c>
      <c r="F328" s="1" t="s">
        <v>12</v>
      </c>
      <c r="G328" s="1">
        <v>1</v>
      </c>
      <c r="H328" s="1">
        <v>591</v>
      </c>
      <c r="I328" s="1">
        <v>66</v>
      </c>
      <c r="J328" s="33">
        <v>59</v>
      </c>
      <c r="K328" s="1">
        <v>0</v>
      </c>
      <c r="L328" s="1">
        <v>2</v>
      </c>
      <c r="M328" s="1" t="s">
        <v>788</v>
      </c>
      <c r="N328" s="1" t="s">
        <v>786</v>
      </c>
      <c r="O328" s="1" t="s">
        <v>32</v>
      </c>
    </row>
    <row r="329" spans="1:15">
      <c r="A329" s="1">
        <v>100002099</v>
      </c>
      <c r="B329" s="1" t="s">
        <v>591</v>
      </c>
      <c r="C329" s="1" t="s">
        <v>726</v>
      </c>
      <c r="D329" s="1" t="s">
        <v>789</v>
      </c>
      <c r="E329" s="1" t="s">
        <v>11</v>
      </c>
      <c r="F329" s="1" t="s">
        <v>12</v>
      </c>
      <c r="G329" s="1">
        <v>1</v>
      </c>
      <c r="H329" s="1">
        <v>71</v>
      </c>
      <c r="I329" s="1">
        <v>16</v>
      </c>
      <c r="J329" s="33">
        <v>10</v>
      </c>
      <c r="K329" s="1">
        <v>0</v>
      </c>
      <c r="L329" s="1">
        <v>1</v>
      </c>
      <c r="M329" s="1" t="s">
        <v>790</v>
      </c>
      <c r="N329" s="1" t="s">
        <v>791</v>
      </c>
      <c r="O329" s="1" t="s">
        <v>32</v>
      </c>
    </row>
    <row r="330" spans="1:15">
      <c r="A330" s="1">
        <v>100002101</v>
      </c>
      <c r="B330" s="1" t="s">
        <v>591</v>
      </c>
      <c r="C330" s="1" t="s">
        <v>726</v>
      </c>
      <c r="D330" s="1" t="s">
        <v>721</v>
      </c>
      <c r="E330" s="1" t="s">
        <v>20</v>
      </c>
      <c r="F330" s="1" t="s">
        <v>72</v>
      </c>
      <c r="G330" s="1">
        <v>1</v>
      </c>
      <c r="H330" s="1">
        <v>198</v>
      </c>
      <c r="I330" s="1">
        <v>13</v>
      </c>
      <c r="J330" s="33">
        <v>14</v>
      </c>
      <c r="K330" s="1">
        <v>0</v>
      </c>
      <c r="L330" s="1">
        <v>1</v>
      </c>
      <c r="M330" s="1" t="s">
        <v>792</v>
      </c>
      <c r="N330" s="1" t="s">
        <v>793</v>
      </c>
      <c r="O330" s="1" t="s">
        <v>44</v>
      </c>
    </row>
    <row r="331" spans="1:15">
      <c r="A331" s="1">
        <v>100002113</v>
      </c>
      <c r="B331" s="1" t="s">
        <v>591</v>
      </c>
      <c r="C331" s="1" t="s">
        <v>726</v>
      </c>
      <c r="D331" s="1" t="s">
        <v>799</v>
      </c>
      <c r="E331" s="1" t="s">
        <v>11</v>
      </c>
      <c r="F331" s="1" t="s">
        <v>12</v>
      </c>
      <c r="G331" s="1">
        <v>1</v>
      </c>
      <c r="H331" s="1">
        <v>160</v>
      </c>
      <c r="I331" s="1">
        <v>23</v>
      </c>
      <c r="J331" s="33">
        <v>17</v>
      </c>
      <c r="K331" s="1">
        <v>0</v>
      </c>
      <c r="L331" s="1">
        <v>1</v>
      </c>
      <c r="M331" s="1" t="s">
        <v>800</v>
      </c>
      <c r="N331" s="1" t="s">
        <v>801</v>
      </c>
      <c r="O331" s="1" t="s">
        <v>32</v>
      </c>
    </row>
    <row r="332" spans="1:15">
      <c r="A332" s="1">
        <v>100002117</v>
      </c>
      <c r="B332" s="1" t="s">
        <v>591</v>
      </c>
      <c r="C332" s="1" t="s">
        <v>726</v>
      </c>
      <c r="D332" s="1" t="s">
        <v>176</v>
      </c>
      <c r="E332" s="1" t="s">
        <v>11</v>
      </c>
      <c r="F332" s="1" t="s">
        <v>12</v>
      </c>
      <c r="G332" s="1">
        <v>1</v>
      </c>
      <c r="H332" s="1">
        <v>311</v>
      </c>
      <c r="I332" s="1">
        <v>34</v>
      </c>
      <c r="J332" s="33">
        <v>21</v>
      </c>
      <c r="K332" s="1">
        <v>0</v>
      </c>
      <c r="L332" s="1">
        <v>2</v>
      </c>
      <c r="M332" s="1" t="s">
        <v>802</v>
      </c>
      <c r="N332" s="1" t="s">
        <v>803</v>
      </c>
      <c r="O332" s="1" t="s">
        <v>32</v>
      </c>
    </row>
    <row r="333" spans="1:15">
      <c r="A333" s="1">
        <v>100002122</v>
      </c>
      <c r="B333" s="1" t="s">
        <v>591</v>
      </c>
      <c r="C333" s="1" t="s">
        <v>726</v>
      </c>
      <c r="D333" s="1" t="s">
        <v>105</v>
      </c>
      <c r="E333" s="1" t="s">
        <v>11</v>
      </c>
      <c r="F333" s="1" t="s">
        <v>12</v>
      </c>
      <c r="G333" s="1">
        <v>1</v>
      </c>
      <c r="H333" s="1">
        <v>114</v>
      </c>
      <c r="I333" s="1">
        <v>24</v>
      </c>
      <c r="J333" s="33">
        <v>17</v>
      </c>
      <c r="K333" s="1">
        <v>0</v>
      </c>
      <c r="L333" s="1">
        <v>1</v>
      </c>
      <c r="M333" s="1" t="s">
        <v>804</v>
      </c>
      <c r="N333" s="1" t="s">
        <v>805</v>
      </c>
      <c r="O333" s="1" t="s">
        <v>32</v>
      </c>
    </row>
    <row r="334" spans="1:15">
      <c r="A334" s="1">
        <v>100002127</v>
      </c>
      <c r="B334" s="1" t="s">
        <v>591</v>
      </c>
      <c r="C334" s="1" t="s">
        <v>726</v>
      </c>
      <c r="D334" s="1" t="s">
        <v>12</v>
      </c>
      <c r="E334" s="1" t="s">
        <v>11</v>
      </c>
      <c r="F334" s="1" t="s">
        <v>407</v>
      </c>
      <c r="G334" s="1">
        <v>1</v>
      </c>
      <c r="H334" s="1">
        <v>26</v>
      </c>
      <c r="I334" s="1">
        <v>2</v>
      </c>
      <c r="J334" s="33">
        <v>2</v>
      </c>
      <c r="K334" s="1">
        <v>0</v>
      </c>
      <c r="L334" s="1">
        <v>1</v>
      </c>
      <c r="M334" s="1" t="s">
        <v>806</v>
      </c>
      <c r="N334" s="1" t="s">
        <v>807</v>
      </c>
      <c r="O334" s="1" t="s">
        <v>32</v>
      </c>
    </row>
    <row r="335" spans="1:15">
      <c r="A335" s="1">
        <v>100002136</v>
      </c>
      <c r="B335" s="1" t="s">
        <v>591</v>
      </c>
      <c r="C335" s="1" t="s">
        <v>726</v>
      </c>
      <c r="D335" s="1" t="s">
        <v>808</v>
      </c>
      <c r="E335" s="1" t="s">
        <v>11</v>
      </c>
      <c r="F335" s="1" t="s">
        <v>12</v>
      </c>
      <c r="G335" s="1">
        <v>1</v>
      </c>
      <c r="H335" s="1">
        <v>207</v>
      </c>
      <c r="I335" s="1">
        <v>32</v>
      </c>
      <c r="J335" s="33">
        <v>16</v>
      </c>
      <c r="K335" s="1">
        <v>0</v>
      </c>
      <c r="L335" s="1">
        <v>1</v>
      </c>
      <c r="M335" s="1" t="s">
        <v>809</v>
      </c>
      <c r="N335" s="1" t="s">
        <v>810</v>
      </c>
      <c r="O335" s="1" t="s">
        <v>32</v>
      </c>
    </row>
    <row r="336" spans="1:15">
      <c r="A336" s="1">
        <v>100002137</v>
      </c>
      <c r="B336" s="1" t="s">
        <v>591</v>
      </c>
      <c r="C336" s="1" t="s">
        <v>726</v>
      </c>
      <c r="D336" s="1" t="s">
        <v>176</v>
      </c>
      <c r="E336" s="1" t="s">
        <v>11</v>
      </c>
      <c r="F336" s="1" t="s">
        <v>12</v>
      </c>
      <c r="G336" s="1">
        <v>1</v>
      </c>
      <c r="H336" s="1">
        <v>134</v>
      </c>
      <c r="I336" s="1">
        <v>18</v>
      </c>
      <c r="J336" s="33">
        <v>10</v>
      </c>
      <c r="K336" s="1">
        <v>0</v>
      </c>
      <c r="L336" s="1">
        <v>1</v>
      </c>
      <c r="M336" s="1" t="s">
        <v>809</v>
      </c>
      <c r="N336" s="1" t="s">
        <v>810</v>
      </c>
      <c r="O336" s="1" t="s">
        <v>32</v>
      </c>
    </row>
    <row r="337" spans="1:15">
      <c r="A337" s="1">
        <v>100002148</v>
      </c>
      <c r="B337" s="1" t="s">
        <v>591</v>
      </c>
      <c r="C337" s="1" t="s">
        <v>726</v>
      </c>
      <c r="D337" s="1" t="s">
        <v>12</v>
      </c>
      <c r="E337" s="1" t="s">
        <v>11</v>
      </c>
      <c r="F337" s="1" t="s">
        <v>407</v>
      </c>
      <c r="G337" s="1">
        <v>1</v>
      </c>
      <c r="H337" s="1">
        <v>23</v>
      </c>
      <c r="I337" s="1">
        <v>4</v>
      </c>
      <c r="J337" s="33">
        <v>3</v>
      </c>
      <c r="K337" s="1">
        <v>0</v>
      </c>
      <c r="L337" s="1">
        <v>1</v>
      </c>
      <c r="M337" s="1" t="s">
        <v>811</v>
      </c>
      <c r="N337" s="1" t="s">
        <v>812</v>
      </c>
      <c r="O337" s="1" t="s">
        <v>32</v>
      </c>
    </row>
    <row r="338" spans="1:15">
      <c r="A338" s="1">
        <v>100002151</v>
      </c>
      <c r="B338" s="1" t="s">
        <v>591</v>
      </c>
      <c r="C338" s="1" t="s">
        <v>726</v>
      </c>
      <c r="D338" s="1" t="s">
        <v>813</v>
      </c>
      <c r="E338" s="1" t="s">
        <v>11</v>
      </c>
      <c r="F338" s="1" t="s">
        <v>12</v>
      </c>
      <c r="G338" s="1">
        <v>1</v>
      </c>
      <c r="H338" s="1">
        <v>110</v>
      </c>
      <c r="I338" s="1">
        <v>24</v>
      </c>
      <c r="J338" s="33">
        <v>10</v>
      </c>
      <c r="K338" s="1">
        <v>0</v>
      </c>
      <c r="L338" s="1">
        <v>1</v>
      </c>
      <c r="M338" s="1" t="s">
        <v>814</v>
      </c>
      <c r="N338" s="1" t="s">
        <v>812</v>
      </c>
      <c r="O338" s="1" t="s">
        <v>32</v>
      </c>
    </row>
    <row r="339" spans="1:15">
      <c r="A339" s="1">
        <v>100002156</v>
      </c>
      <c r="B339" s="1" t="s">
        <v>591</v>
      </c>
      <c r="C339" s="1" t="s">
        <v>726</v>
      </c>
      <c r="D339" s="1" t="s">
        <v>12</v>
      </c>
      <c r="E339" s="1" t="s">
        <v>11</v>
      </c>
      <c r="F339" s="1" t="s">
        <v>12</v>
      </c>
      <c r="G339" s="1">
        <v>1</v>
      </c>
      <c r="H339" s="1">
        <v>431</v>
      </c>
      <c r="I339" s="1">
        <v>40</v>
      </c>
      <c r="J339" s="33">
        <v>27</v>
      </c>
      <c r="K339" s="1">
        <v>0</v>
      </c>
      <c r="L339" s="1">
        <v>2</v>
      </c>
      <c r="M339" s="1" t="s">
        <v>815</v>
      </c>
      <c r="N339" s="1" t="s">
        <v>816</v>
      </c>
      <c r="O339" s="1" t="s">
        <v>32</v>
      </c>
    </row>
    <row r="340" spans="1:15">
      <c r="A340" s="1">
        <v>100002160</v>
      </c>
      <c r="B340" s="1" t="s">
        <v>591</v>
      </c>
      <c r="C340" s="1" t="s">
        <v>726</v>
      </c>
      <c r="D340" s="1" t="s">
        <v>817</v>
      </c>
      <c r="E340" s="1" t="s">
        <v>11</v>
      </c>
      <c r="F340" s="1" t="s">
        <v>12</v>
      </c>
      <c r="G340" s="1">
        <v>1</v>
      </c>
      <c r="H340" s="1">
        <v>110</v>
      </c>
      <c r="I340" s="1">
        <v>16</v>
      </c>
      <c r="J340" s="33">
        <v>16</v>
      </c>
      <c r="K340" s="1">
        <v>0</v>
      </c>
      <c r="L340" s="1">
        <v>1</v>
      </c>
      <c r="M340" s="1" t="s">
        <v>818</v>
      </c>
      <c r="N340" s="1" t="s">
        <v>816</v>
      </c>
      <c r="O340" s="1" t="s">
        <v>32</v>
      </c>
    </row>
    <row r="341" spans="1:15">
      <c r="A341" s="1">
        <v>100002162</v>
      </c>
      <c r="B341" s="1" t="s">
        <v>591</v>
      </c>
      <c r="C341" s="1" t="s">
        <v>726</v>
      </c>
      <c r="D341" s="1" t="s">
        <v>176</v>
      </c>
      <c r="E341" s="1" t="s">
        <v>11</v>
      </c>
      <c r="F341" s="1" t="s">
        <v>407</v>
      </c>
      <c r="G341" s="1">
        <v>1</v>
      </c>
      <c r="H341" s="1">
        <v>49</v>
      </c>
      <c r="I341" s="1">
        <v>9</v>
      </c>
      <c r="J341" s="33">
        <v>6</v>
      </c>
      <c r="K341" s="1">
        <v>0</v>
      </c>
      <c r="L341" s="1">
        <v>1</v>
      </c>
      <c r="M341" s="1" t="s">
        <v>819</v>
      </c>
      <c r="N341" s="1" t="s">
        <v>820</v>
      </c>
      <c r="O341" s="1" t="s">
        <v>32</v>
      </c>
    </row>
    <row r="342" spans="1:15">
      <c r="A342" s="1">
        <v>100002169</v>
      </c>
      <c r="B342" s="1" t="s">
        <v>591</v>
      </c>
      <c r="C342" s="1" t="s">
        <v>726</v>
      </c>
      <c r="D342" s="1" t="s">
        <v>12</v>
      </c>
      <c r="E342" s="1" t="s">
        <v>11</v>
      </c>
      <c r="F342" s="1" t="s">
        <v>12</v>
      </c>
      <c r="G342" s="1">
        <v>1</v>
      </c>
      <c r="H342" s="1">
        <v>129</v>
      </c>
      <c r="I342" s="1">
        <v>16</v>
      </c>
      <c r="J342" s="33">
        <v>15</v>
      </c>
      <c r="K342" s="1">
        <v>0</v>
      </c>
      <c r="L342" s="1">
        <v>1</v>
      </c>
      <c r="M342" s="1" t="s">
        <v>821</v>
      </c>
      <c r="N342" s="1" t="s">
        <v>822</v>
      </c>
      <c r="O342" s="1" t="s">
        <v>32</v>
      </c>
    </row>
    <row r="343" spans="1:15">
      <c r="A343" s="1">
        <v>100002172</v>
      </c>
      <c r="B343" s="1" t="s">
        <v>591</v>
      </c>
      <c r="C343" s="1" t="s">
        <v>726</v>
      </c>
      <c r="D343" s="1" t="s">
        <v>728</v>
      </c>
      <c r="E343" s="1" t="s">
        <v>11</v>
      </c>
      <c r="F343" s="1" t="s">
        <v>407</v>
      </c>
      <c r="G343" s="1">
        <v>1</v>
      </c>
      <c r="H343" s="1">
        <v>18</v>
      </c>
      <c r="I343" s="1">
        <v>4</v>
      </c>
      <c r="J343" s="33">
        <v>3</v>
      </c>
      <c r="K343" s="1">
        <v>0</v>
      </c>
      <c r="L343" s="1">
        <v>1</v>
      </c>
      <c r="M343" s="1" t="s">
        <v>823</v>
      </c>
      <c r="N343" s="1" t="s">
        <v>824</v>
      </c>
      <c r="O343" s="1" t="s">
        <v>32</v>
      </c>
    </row>
    <row r="344" spans="1:15">
      <c r="A344" s="1">
        <v>100002177</v>
      </c>
      <c r="B344" s="1" t="s">
        <v>591</v>
      </c>
      <c r="C344" s="1" t="s">
        <v>726</v>
      </c>
      <c r="D344" s="1" t="s">
        <v>176</v>
      </c>
      <c r="E344" s="1" t="s">
        <v>11</v>
      </c>
      <c r="F344" s="1" t="s">
        <v>12</v>
      </c>
      <c r="G344" s="1">
        <v>1</v>
      </c>
      <c r="H344" s="1">
        <v>112</v>
      </c>
      <c r="I344" s="1">
        <v>17</v>
      </c>
      <c r="J344" s="33">
        <v>10</v>
      </c>
      <c r="K344" s="1">
        <v>1</v>
      </c>
      <c r="L344" s="1">
        <v>1</v>
      </c>
      <c r="M344" s="1" t="s">
        <v>825</v>
      </c>
      <c r="N344" s="1" t="s">
        <v>826</v>
      </c>
      <c r="O344" s="1" t="s">
        <v>32</v>
      </c>
    </row>
    <row r="345" spans="1:15">
      <c r="A345" s="1">
        <v>100002183</v>
      </c>
      <c r="B345" s="1" t="s">
        <v>591</v>
      </c>
      <c r="C345" s="1" t="s">
        <v>828</v>
      </c>
      <c r="D345" s="1" t="s">
        <v>176</v>
      </c>
      <c r="E345" s="1" t="s">
        <v>11</v>
      </c>
      <c r="F345" s="1" t="s">
        <v>12</v>
      </c>
      <c r="G345" s="1">
        <v>1</v>
      </c>
      <c r="H345" s="1">
        <v>111</v>
      </c>
      <c r="I345" s="1">
        <v>17</v>
      </c>
      <c r="J345" s="33">
        <v>11</v>
      </c>
      <c r="K345" s="1">
        <v>0</v>
      </c>
      <c r="L345" s="1">
        <v>1</v>
      </c>
      <c r="M345" s="1" t="s">
        <v>827</v>
      </c>
      <c r="N345" s="1" t="s">
        <v>829</v>
      </c>
      <c r="O345" s="1" t="s">
        <v>32</v>
      </c>
    </row>
    <row r="346" spans="1:15">
      <c r="A346" s="1">
        <v>100002188</v>
      </c>
      <c r="B346" s="1" t="s">
        <v>591</v>
      </c>
      <c r="C346" s="1" t="s">
        <v>828</v>
      </c>
      <c r="D346" s="1" t="s">
        <v>176</v>
      </c>
      <c r="E346" s="1" t="s">
        <v>11</v>
      </c>
      <c r="F346" s="1" t="s">
        <v>12</v>
      </c>
      <c r="G346" s="1">
        <v>1</v>
      </c>
      <c r="H346" s="1">
        <v>158</v>
      </c>
      <c r="I346" s="1">
        <v>24</v>
      </c>
      <c r="J346" s="33">
        <v>13</v>
      </c>
      <c r="K346" s="1">
        <v>0</v>
      </c>
      <c r="L346" s="1">
        <v>1</v>
      </c>
      <c r="M346" s="1" t="s">
        <v>830</v>
      </c>
      <c r="N346" s="1" t="s">
        <v>831</v>
      </c>
      <c r="O346" s="1" t="s">
        <v>32</v>
      </c>
    </row>
    <row r="347" spans="1:15">
      <c r="A347" s="1">
        <v>100002200</v>
      </c>
      <c r="B347" s="1" t="s">
        <v>591</v>
      </c>
      <c r="C347" s="1" t="s">
        <v>828</v>
      </c>
      <c r="D347" s="1" t="s">
        <v>176</v>
      </c>
      <c r="E347" s="1" t="s">
        <v>11</v>
      </c>
      <c r="F347" s="1" t="s">
        <v>12</v>
      </c>
      <c r="G347" s="1">
        <v>1</v>
      </c>
      <c r="H347" s="1">
        <v>102</v>
      </c>
      <c r="I347" s="1">
        <v>13</v>
      </c>
      <c r="J347" s="33">
        <v>11</v>
      </c>
      <c r="K347" s="1">
        <v>0</v>
      </c>
      <c r="L347" s="1">
        <v>1</v>
      </c>
      <c r="M347" s="1" t="s">
        <v>832</v>
      </c>
      <c r="N347" s="1" t="s">
        <v>833</v>
      </c>
      <c r="O347" s="1" t="s">
        <v>32</v>
      </c>
    </row>
    <row r="348" spans="1:15">
      <c r="A348" s="1">
        <v>100002204</v>
      </c>
      <c r="B348" s="1" t="s">
        <v>591</v>
      </c>
      <c r="C348" s="1" t="s">
        <v>828</v>
      </c>
      <c r="D348" s="1" t="s">
        <v>176</v>
      </c>
      <c r="E348" s="1" t="s">
        <v>11</v>
      </c>
      <c r="F348" s="1" t="s">
        <v>12</v>
      </c>
      <c r="G348" s="1">
        <v>1</v>
      </c>
      <c r="H348" s="1">
        <v>150</v>
      </c>
      <c r="I348" s="1">
        <v>20</v>
      </c>
      <c r="J348" s="33">
        <v>12</v>
      </c>
      <c r="K348" s="1">
        <v>0</v>
      </c>
      <c r="L348" s="1">
        <v>1</v>
      </c>
      <c r="M348" s="1" t="s">
        <v>834</v>
      </c>
      <c r="N348" s="1" t="s">
        <v>835</v>
      </c>
      <c r="O348" s="1" t="s">
        <v>32</v>
      </c>
    </row>
    <row r="349" spans="1:15">
      <c r="A349" s="1">
        <v>100002213</v>
      </c>
      <c r="B349" s="1" t="s">
        <v>591</v>
      </c>
      <c r="C349" s="1" t="s">
        <v>828</v>
      </c>
      <c r="D349" s="1" t="s">
        <v>390</v>
      </c>
      <c r="E349" s="1" t="s">
        <v>20</v>
      </c>
      <c r="F349" s="1" t="s">
        <v>72</v>
      </c>
      <c r="G349" s="1">
        <v>2</v>
      </c>
      <c r="H349" s="1">
        <v>153</v>
      </c>
      <c r="I349" s="1">
        <v>19</v>
      </c>
      <c r="J349" s="33">
        <v>15</v>
      </c>
      <c r="K349" s="1">
        <v>0</v>
      </c>
      <c r="L349" s="1">
        <v>1</v>
      </c>
      <c r="M349" s="1" t="s">
        <v>836</v>
      </c>
      <c r="N349" s="1" t="s">
        <v>626</v>
      </c>
      <c r="O349" s="1" t="s">
        <v>15</v>
      </c>
    </row>
    <row r="350" spans="1:15">
      <c r="A350" s="1">
        <v>100002223</v>
      </c>
      <c r="B350" s="1" t="s">
        <v>591</v>
      </c>
      <c r="C350" s="1" t="s">
        <v>828</v>
      </c>
      <c r="D350" s="1" t="s">
        <v>837</v>
      </c>
      <c r="E350" s="1" t="s">
        <v>27</v>
      </c>
      <c r="F350" s="1" t="s">
        <v>18</v>
      </c>
      <c r="G350" s="1">
        <v>1</v>
      </c>
      <c r="H350" s="1">
        <v>340</v>
      </c>
      <c r="I350" s="1">
        <v>26</v>
      </c>
      <c r="J350" s="33">
        <v>23</v>
      </c>
      <c r="K350" s="1">
        <v>0</v>
      </c>
      <c r="L350" s="1">
        <v>2</v>
      </c>
      <c r="M350" s="1" t="s">
        <v>838</v>
      </c>
      <c r="N350" s="1" t="s">
        <v>626</v>
      </c>
      <c r="O350" s="1" t="s">
        <v>15</v>
      </c>
    </row>
    <row r="351" spans="1:15">
      <c r="A351" s="1">
        <v>100002229</v>
      </c>
      <c r="B351" s="1" t="s">
        <v>591</v>
      </c>
      <c r="C351" s="1" t="s">
        <v>828</v>
      </c>
      <c r="D351" s="1" t="s">
        <v>12</v>
      </c>
      <c r="E351" s="1" t="s">
        <v>11</v>
      </c>
      <c r="F351" s="1" t="s">
        <v>12</v>
      </c>
      <c r="G351" s="1">
        <v>1</v>
      </c>
      <c r="H351" s="1">
        <v>344</v>
      </c>
      <c r="I351" s="1">
        <v>37</v>
      </c>
      <c r="J351" s="33">
        <v>24</v>
      </c>
      <c r="K351" s="1">
        <v>0</v>
      </c>
      <c r="L351" s="1">
        <v>2</v>
      </c>
      <c r="M351" s="1" t="s">
        <v>839</v>
      </c>
      <c r="N351" s="1" t="s">
        <v>840</v>
      </c>
      <c r="O351" s="1" t="s">
        <v>32</v>
      </c>
    </row>
    <row r="352" spans="1:15">
      <c r="A352" s="1">
        <v>100002247</v>
      </c>
      <c r="B352" s="1" t="s">
        <v>591</v>
      </c>
      <c r="C352" s="1" t="s">
        <v>828</v>
      </c>
      <c r="D352" s="1" t="s">
        <v>12</v>
      </c>
      <c r="E352" s="1" t="s">
        <v>11</v>
      </c>
      <c r="F352" s="1" t="s">
        <v>12</v>
      </c>
      <c r="G352" s="1">
        <v>1</v>
      </c>
      <c r="H352" s="1">
        <v>456</v>
      </c>
      <c r="I352" s="1">
        <v>44</v>
      </c>
      <c r="J352" s="33">
        <v>40</v>
      </c>
      <c r="K352" s="1">
        <v>1</v>
      </c>
      <c r="L352" s="1">
        <v>2</v>
      </c>
      <c r="M352" s="1" t="s">
        <v>845</v>
      </c>
      <c r="N352" s="1" t="s">
        <v>840</v>
      </c>
      <c r="O352" s="1" t="s">
        <v>32</v>
      </c>
    </row>
    <row r="353" spans="1:15">
      <c r="A353" s="1">
        <v>100002250</v>
      </c>
      <c r="B353" s="1" t="s">
        <v>591</v>
      </c>
      <c r="C353" s="1" t="s">
        <v>828</v>
      </c>
      <c r="D353" s="1" t="s">
        <v>846</v>
      </c>
      <c r="E353" s="1" t="s">
        <v>11</v>
      </c>
      <c r="F353" s="1" t="s">
        <v>12</v>
      </c>
      <c r="G353" s="1">
        <v>1</v>
      </c>
      <c r="H353" s="1">
        <v>234</v>
      </c>
      <c r="I353" s="1">
        <v>25</v>
      </c>
      <c r="J353" s="33">
        <v>15</v>
      </c>
      <c r="K353" s="1">
        <v>0</v>
      </c>
      <c r="L353" s="1">
        <v>1</v>
      </c>
      <c r="M353" s="1" t="s">
        <v>847</v>
      </c>
      <c r="N353" s="1" t="s">
        <v>780</v>
      </c>
      <c r="O353" s="1" t="s">
        <v>39</v>
      </c>
    </row>
    <row r="354" spans="1:15">
      <c r="A354" s="1">
        <v>100002262</v>
      </c>
      <c r="B354" s="1" t="s">
        <v>591</v>
      </c>
      <c r="C354" s="1" t="s">
        <v>828</v>
      </c>
      <c r="D354" s="1" t="s">
        <v>446</v>
      </c>
      <c r="E354" s="1" t="s">
        <v>192</v>
      </c>
      <c r="F354" s="1" t="s">
        <v>446</v>
      </c>
      <c r="G354" s="1">
        <v>3</v>
      </c>
      <c r="H354" s="1">
        <v>39</v>
      </c>
      <c r="I354" s="1">
        <v>17</v>
      </c>
      <c r="J354" s="33">
        <v>6</v>
      </c>
      <c r="K354" s="1">
        <v>0</v>
      </c>
      <c r="L354" s="1">
        <v>1</v>
      </c>
      <c r="M354" s="1" t="s">
        <v>850</v>
      </c>
      <c r="N354" s="1" t="s">
        <v>595</v>
      </c>
      <c r="O354" s="1" t="s">
        <v>8</v>
      </c>
    </row>
    <row r="355" spans="1:15">
      <c r="A355" s="1">
        <v>100002266</v>
      </c>
      <c r="B355" s="1" t="s">
        <v>591</v>
      </c>
      <c r="C355" s="1" t="s">
        <v>828</v>
      </c>
      <c r="D355" s="1" t="s">
        <v>851</v>
      </c>
      <c r="E355" s="1" t="s">
        <v>11</v>
      </c>
      <c r="F355" s="1" t="s">
        <v>12</v>
      </c>
      <c r="G355" s="1">
        <v>1</v>
      </c>
      <c r="H355" s="1">
        <v>187</v>
      </c>
      <c r="I355" s="1">
        <v>18</v>
      </c>
      <c r="J355" s="33">
        <v>15</v>
      </c>
      <c r="K355" s="1">
        <v>0</v>
      </c>
      <c r="L355" s="1">
        <v>1</v>
      </c>
      <c r="M355" s="1" t="s">
        <v>852</v>
      </c>
      <c r="N355" s="1" t="s">
        <v>840</v>
      </c>
      <c r="O355" s="1" t="s">
        <v>32</v>
      </c>
    </row>
    <row r="356" spans="1:15">
      <c r="A356" s="1">
        <v>100002270</v>
      </c>
      <c r="B356" s="1" t="s">
        <v>591</v>
      </c>
      <c r="C356" s="1" t="s">
        <v>828</v>
      </c>
      <c r="D356" s="1" t="s">
        <v>176</v>
      </c>
      <c r="E356" s="1" t="s">
        <v>11</v>
      </c>
      <c r="F356" s="1" t="s">
        <v>12</v>
      </c>
      <c r="G356" s="1">
        <v>1</v>
      </c>
      <c r="H356" s="1">
        <v>154</v>
      </c>
      <c r="I356" s="1">
        <v>16</v>
      </c>
      <c r="J356" s="33">
        <v>15</v>
      </c>
      <c r="K356" s="1">
        <v>1</v>
      </c>
      <c r="L356" s="1">
        <v>1</v>
      </c>
      <c r="M356" s="1" t="s">
        <v>853</v>
      </c>
      <c r="N356" s="1" t="s">
        <v>854</v>
      </c>
      <c r="O356" s="1" t="s">
        <v>32</v>
      </c>
    </row>
    <row r="357" spans="1:15">
      <c r="A357" s="1">
        <v>100002280</v>
      </c>
      <c r="B357" s="1" t="s">
        <v>591</v>
      </c>
      <c r="C357" s="1" t="s">
        <v>828</v>
      </c>
      <c r="D357" s="1" t="s">
        <v>176</v>
      </c>
      <c r="E357" s="1" t="s">
        <v>11</v>
      </c>
      <c r="F357" s="1" t="s">
        <v>12</v>
      </c>
      <c r="G357" s="1">
        <v>1</v>
      </c>
      <c r="H357" s="1">
        <v>164</v>
      </c>
      <c r="I357" s="1">
        <v>25</v>
      </c>
      <c r="J357" s="33">
        <v>12</v>
      </c>
      <c r="K357" s="1">
        <v>0</v>
      </c>
      <c r="L357" s="1">
        <v>1</v>
      </c>
      <c r="M357" s="1" t="s">
        <v>855</v>
      </c>
      <c r="N357" s="1" t="s">
        <v>856</v>
      </c>
      <c r="O357" s="1" t="s">
        <v>32</v>
      </c>
    </row>
    <row r="358" spans="1:15">
      <c r="A358" s="1">
        <v>100002285</v>
      </c>
      <c r="B358" s="1" t="s">
        <v>591</v>
      </c>
      <c r="C358" s="1" t="s">
        <v>828</v>
      </c>
      <c r="D358" s="1" t="s">
        <v>12</v>
      </c>
      <c r="E358" s="1" t="s">
        <v>11</v>
      </c>
      <c r="F358" s="1" t="s">
        <v>12</v>
      </c>
      <c r="G358" s="1">
        <v>1</v>
      </c>
      <c r="H358" s="1">
        <v>337</v>
      </c>
      <c r="I358" s="1">
        <v>34</v>
      </c>
      <c r="J358" s="33">
        <v>21</v>
      </c>
      <c r="K358" s="1">
        <v>1</v>
      </c>
      <c r="L358" s="1">
        <v>2</v>
      </c>
      <c r="M358" s="1" t="s">
        <v>857</v>
      </c>
      <c r="N358" s="1" t="s">
        <v>858</v>
      </c>
      <c r="O358" s="1" t="s">
        <v>32</v>
      </c>
    </row>
    <row r="359" spans="1:15">
      <c r="A359" s="1">
        <v>100002292</v>
      </c>
      <c r="B359" s="1" t="s">
        <v>591</v>
      </c>
      <c r="C359" s="1" t="s">
        <v>828</v>
      </c>
      <c r="D359" s="1" t="s">
        <v>859</v>
      </c>
      <c r="E359" s="1" t="s">
        <v>11</v>
      </c>
      <c r="F359" s="1" t="s">
        <v>12</v>
      </c>
      <c r="G359" s="1">
        <v>1</v>
      </c>
      <c r="H359" s="1">
        <v>197</v>
      </c>
      <c r="I359" s="1">
        <v>26</v>
      </c>
      <c r="J359" s="33">
        <v>14</v>
      </c>
      <c r="K359" s="1">
        <v>0</v>
      </c>
      <c r="L359" s="1">
        <v>1</v>
      </c>
      <c r="M359" s="1" t="s">
        <v>860</v>
      </c>
      <c r="N359" s="1" t="s">
        <v>861</v>
      </c>
      <c r="O359" s="1" t="s">
        <v>32</v>
      </c>
    </row>
    <row r="360" spans="1:15">
      <c r="A360" s="1">
        <v>100002296</v>
      </c>
      <c r="B360" s="1" t="s">
        <v>591</v>
      </c>
      <c r="C360" s="1" t="s">
        <v>828</v>
      </c>
      <c r="D360" s="1" t="s">
        <v>176</v>
      </c>
      <c r="E360" s="1" t="s">
        <v>11</v>
      </c>
      <c r="F360" s="1" t="s">
        <v>12</v>
      </c>
      <c r="G360" s="1">
        <v>1</v>
      </c>
      <c r="H360" s="1">
        <v>118</v>
      </c>
      <c r="I360" s="1">
        <v>18</v>
      </c>
      <c r="J360" s="33">
        <v>14</v>
      </c>
      <c r="K360" s="1">
        <v>0</v>
      </c>
      <c r="L360" s="1">
        <v>1</v>
      </c>
      <c r="M360" s="1" t="s">
        <v>862</v>
      </c>
      <c r="N360" s="1" t="s">
        <v>863</v>
      </c>
      <c r="O360" s="1" t="s">
        <v>32</v>
      </c>
    </row>
    <row r="361" spans="1:15">
      <c r="A361" s="1">
        <v>100002305</v>
      </c>
      <c r="B361" s="1" t="s">
        <v>591</v>
      </c>
      <c r="C361" s="1" t="s">
        <v>828</v>
      </c>
      <c r="D361" s="1" t="s">
        <v>176</v>
      </c>
      <c r="E361" s="1" t="s">
        <v>11</v>
      </c>
      <c r="F361" s="1" t="s">
        <v>12</v>
      </c>
      <c r="G361" s="1">
        <v>1</v>
      </c>
      <c r="H361" s="1">
        <v>289</v>
      </c>
      <c r="I361" s="1">
        <v>29</v>
      </c>
      <c r="J361" s="33">
        <v>17</v>
      </c>
      <c r="K361" s="1">
        <v>0</v>
      </c>
      <c r="L361" s="1">
        <v>1</v>
      </c>
      <c r="M361" s="1" t="s">
        <v>864</v>
      </c>
      <c r="N361" s="1" t="s">
        <v>865</v>
      </c>
      <c r="O361" s="1" t="s">
        <v>32</v>
      </c>
    </row>
    <row r="362" spans="1:15">
      <c r="A362" s="1">
        <v>100002312</v>
      </c>
      <c r="B362" s="1" t="s">
        <v>591</v>
      </c>
      <c r="C362" s="1" t="s">
        <v>828</v>
      </c>
      <c r="D362" s="1" t="s">
        <v>12</v>
      </c>
      <c r="E362" s="1" t="s">
        <v>11</v>
      </c>
      <c r="F362" s="1" t="s">
        <v>407</v>
      </c>
      <c r="G362" s="1">
        <v>1</v>
      </c>
      <c r="H362" s="1">
        <v>33</v>
      </c>
      <c r="I362" s="1">
        <v>3</v>
      </c>
      <c r="J362" s="33">
        <v>4</v>
      </c>
      <c r="K362" s="1">
        <v>0</v>
      </c>
      <c r="L362" s="1">
        <v>1</v>
      </c>
      <c r="M362" s="1" t="s">
        <v>866</v>
      </c>
      <c r="N362" s="1" t="s">
        <v>867</v>
      </c>
      <c r="O362" s="1" t="s">
        <v>32</v>
      </c>
    </row>
    <row r="363" spans="1:15">
      <c r="A363" s="1">
        <v>100002315</v>
      </c>
      <c r="B363" s="1" t="s">
        <v>591</v>
      </c>
      <c r="C363" s="1" t="s">
        <v>869</v>
      </c>
      <c r="D363" s="1" t="s">
        <v>176</v>
      </c>
      <c r="E363" s="1" t="s">
        <v>11</v>
      </c>
      <c r="F363" s="1" t="s">
        <v>12</v>
      </c>
      <c r="G363" s="1">
        <v>1</v>
      </c>
      <c r="H363" s="1">
        <v>208</v>
      </c>
      <c r="I363" s="1">
        <v>26</v>
      </c>
      <c r="J363" s="33">
        <v>13</v>
      </c>
      <c r="K363" s="1">
        <v>0</v>
      </c>
      <c r="L363" s="1">
        <v>1</v>
      </c>
      <c r="M363" s="1" t="s">
        <v>868</v>
      </c>
      <c r="N363" s="1" t="s">
        <v>870</v>
      </c>
      <c r="O363" s="1" t="s">
        <v>32</v>
      </c>
    </row>
    <row r="364" spans="1:15">
      <c r="A364" s="1">
        <v>100002327</v>
      </c>
      <c r="B364" s="1" t="s">
        <v>591</v>
      </c>
      <c r="C364" s="1" t="s">
        <v>869</v>
      </c>
      <c r="D364" s="1" t="s">
        <v>12</v>
      </c>
      <c r="E364" s="1" t="s">
        <v>11</v>
      </c>
      <c r="F364" s="1" t="s">
        <v>407</v>
      </c>
      <c r="G364" s="1">
        <v>1</v>
      </c>
      <c r="H364" s="1">
        <v>40</v>
      </c>
      <c r="I364" s="1">
        <v>5</v>
      </c>
      <c r="J364" s="33">
        <v>3</v>
      </c>
      <c r="K364" s="1">
        <v>0</v>
      </c>
      <c r="L364" s="1">
        <v>1</v>
      </c>
      <c r="M364" s="1" t="s">
        <v>871</v>
      </c>
      <c r="N364" s="1" t="s">
        <v>872</v>
      </c>
      <c r="O364" s="1" t="s">
        <v>32</v>
      </c>
    </row>
    <row r="365" spans="1:15">
      <c r="A365" s="1">
        <v>100002334</v>
      </c>
      <c r="B365" s="1" t="s">
        <v>591</v>
      </c>
      <c r="C365" s="1" t="s">
        <v>869</v>
      </c>
      <c r="D365" s="1" t="s">
        <v>176</v>
      </c>
      <c r="E365" s="1" t="s">
        <v>11</v>
      </c>
      <c r="F365" s="1" t="s">
        <v>12</v>
      </c>
      <c r="G365" s="1">
        <v>1</v>
      </c>
      <c r="H365" s="1">
        <v>192</v>
      </c>
      <c r="I365" s="1">
        <v>25</v>
      </c>
      <c r="J365" s="33">
        <v>15</v>
      </c>
      <c r="K365" s="1">
        <v>0</v>
      </c>
      <c r="L365" s="1">
        <v>1</v>
      </c>
      <c r="M365" s="1" t="s">
        <v>873</v>
      </c>
      <c r="N365" s="1" t="s">
        <v>874</v>
      </c>
      <c r="O365" s="1" t="s">
        <v>32</v>
      </c>
    </row>
    <row r="366" spans="1:15">
      <c r="A366" s="1">
        <v>100002338</v>
      </c>
      <c r="B366" s="1" t="s">
        <v>591</v>
      </c>
      <c r="C366" s="1" t="s">
        <v>869</v>
      </c>
      <c r="D366" s="1" t="s">
        <v>176</v>
      </c>
      <c r="E366" s="1" t="s">
        <v>11</v>
      </c>
      <c r="F366" s="1" t="s">
        <v>407</v>
      </c>
      <c r="G366" s="1">
        <v>1</v>
      </c>
      <c r="H366" s="1">
        <v>33</v>
      </c>
      <c r="I366" s="1">
        <v>7</v>
      </c>
      <c r="J366" s="33">
        <v>3</v>
      </c>
      <c r="K366" s="1">
        <v>0</v>
      </c>
      <c r="L366" s="1">
        <v>1</v>
      </c>
      <c r="M366" s="1" t="s">
        <v>875</v>
      </c>
      <c r="N366" s="1" t="s">
        <v>876</v>
      </c>
      <c r="O366" s="1" t="s">
        <v>32</v>
      </c>
    </row>
    <row r="367" spans="1:15">
      <c r="A367" s="1">
        <v>100002354</v>
      </c>
      <c r="B367" s="1" t="s">
        <v>591</v>
      </c>
      <c r="C367" s="1" t="s">
        <v>869</v>
      </c>
      <c r="D367" s="1" t="s">
        <v>12</v>
      </c>
      <c r="E367" s="1" t="s">
        <v>11</v>
      </c>
      <c r="F367" s="1" t="s">
        <v>407</v>
      </c>
      <c r="G367" s="1">
        <v>1</v>
      </c>
      <c r="H367" s="1">
        <v>60</v>
      </c>
      <c r="I367" s="1">
        <v>7</v>
      </c>
      <c r="J367" s="33">
        <v>5</v>
      </c>
      <c r="K367" s="1">
        <v>0</v>
      </c>
      <c r="L367" s="1">
        <v>1</v>
      </c>
      <c r="M367" s="1" t="s">
        <v>877</v>
      </c>
      <c r="N367" s="1" t="s">
        <v>878</v>
      </c>
      <c r="O367" s="1" t="s">
        <v>32</v>
      </c>
    </row>
    <row r="368" spans="1:15">
      <c r="A368" s="1">
        <v>100002360</v>
      </c>
      <c r="B368" s="1" t="s">
        <v>591</v>
      </c>
      <c r="C368" s="1" t="s">
        <v>869</v>
      </c>
      <c r="D368" s="1" t="s">
        <v>176</v>
      </c>
      <c r="E368" s="1" t="s">
        <v>11</v>
      </c>
      <c r="F368" s="1" t="s">
        <v>12</v>
      </c>
      <c r="G368" s="1">
        <v>1</v>
      </c>
      <c r="H368" s="1">
        <v>303</v>
      </c>
      <c r="I368" s="1">
        <v>34</v>
      </c>
      <c r="J368" s="33">
        <v>17</v>
      </c>
      <c r="K368" s="1">
        <v>0</v>
      </c>
      <c r="L368" s="1">
        <v>2</v>
      </c>
      <c r="M368" s="1" t="s">
        <v>879</v>
      </c>
      <c r="N368" s="1" t="s">
        <v>880</v>
      </c>
      <c r="O368" s="1" t="s">
        <v>32</v>
      </c>
    </row>
    <row r="369" spans="1:15">
      <c r="A369" s="1">
        <v>100002364</v>
      </c>
      <c r="B369" s="1" t="s">
        <v>591</v>
      </c>
      <c r="C369" s="1" t="s">
        <v>869</v>
      </c>
      <c r="D369" s="1" t="s">
        <v>12</v>
      </c>
      <c r="E369" s="1" t="s">
        <v>11</v>
      </c>
      <c r="F369" s="1" t="s">
        <v>407</v>
      </c>
      <c r="G369" s="1">
        <v>1</v>
      </c>
      <c r="H369" s="1">
        <v>37</v>
      </c>
      <c r="I369" s="1">
        <v>4</v>
      </c>
      <c r="J369" s="33">
        <v>4</v>
      </c>
      <c r="K369" s="1">
        <v>0</v>
      </c>
      <c r="L369" s="1">
        <v>1</v>
      </c>
      <c r="M369" s="1" t="s">
        <v>881</v>
      </c>
      <c r="N369" s="1" t="s">
        <v>882</v>
      </c>
      <c r="O369" s="1" t="s">
        <v>32</v>
      </c>
    </row>
    <row r="370" spans="1:15">
      <c r="A370" s="1">
        <v>100002373</v>
      </c>
      <c r="B370" s="1" t="s">
        <v>591</v>
      </c>
      <c r="C370" s="1" t="s">
        <v>869</v>
      </c>
      <c r="D370" s="1" t="s">
        <v>12</v>
      </c>
      <c r="E370" s="1" t="s">
        <v>11</v>
      </c>
      <c r="F370" s="1" t="s">
        <v>12</v>
      </c>
      <c r="G370" s="1">
        <v>1</v>
      </c>
      <c r="H370" s="1">
        <v>679</v>
      </c>
      <c r="I370" s="1">
        <v>57</v>
      </c>
      <c r="J370" s="33">
        <v>40</v>
      </c>
      <c r="K370" s="1">
        <v>0</v>
      </c>
      <c r="L370" s="1">
        <v>3</v>
      </c>
      <c r="M370" s="1" t="s">
        <v>883</v>
      </c>
      <c r="N370" s="1" t="s">
        <v>884</v>
      </c>
      <c r="O370" s="1" t="s">
        <v>32</v>
      </c>
    </row>
    <row r="371" spans="1:15">
      <c r="A371" s="1">
        <v>100002381</v>
      </c>
      <c r="B371" s="1" t="s">
        <v>591</v>
      </c>
      <c r="C371" s="1" t="s">
        <v>869</v>
      </c>
      <c r="D371" s="1" t="s">
        <v>885</v>
      </c>
      <c r="E371" s="1" t="s">
        <v>11</v>
      </c>
      <c r="F371" s="1" t="s">
        <v>12</v>
      </c>
      <c r="G371" s="1">
        <v>1</v>
      </c>
      <c r="H371" s="1">
        <v>283</v>
      </c>
      <c r="I371" s="1">
        <v>27</v>
      </c>
      <c r="J371" s="33">
        <v>20</v>
      </c>
      <c r="K371" s="1">
        <v>1</v>
      </c>
      <c r="L371" s="1">
        <v>1</v>
      </c>
      <c r="M371" s="1" t="s">
        <v>886</v>
      </c>
      <c r="N371" s="1" t="s">
        <v>884</v>
      </c>
      <c r="O371" s="1" t="s">
        <v>32</v>
      </c>
    </row>
    <row r="372" spans="1:15">
      <c r="A372" s="1">
        <v>100002386</v>
      </c>
      <c r="B372" s="1" t="s">
        <v>591</v>
      </c>
      <c r="C372" s="1" t="s">
        <v>869</v>
      </c>
      <c r="D372" s="1" t="s">
        <v>12</v>
      </c>
      <c r="E372" s="1" t="s">
        <v>11</v>
      </c>
      <c r="F372" s="1" t="s">
        <v>12</v>
      </c>
      <c r="G372" s="1">
        <v>1</v>
      </c>
      <c r="H372" s="1">
        <v>377</v>
      </c>
      <c r="I372" s="1">
        <v>41</v>
      </c>
      <c r="J372" s="33">
        <v>31</v>
      </c>
      <c r="K372" s="1">
        <v>0</v>
      </c>
      <c r="L372" s="1">
        <v>2</v>
      </c>
      <c r="M372" s="1" t="s">
        <v>887</v>
      </c>
      <c r="N372" s="1" t="s">
        <v>884</v>
      </c>
      <c r="O372" s="1" t="s">
        <v>32</v>
      </c>
    </row>
    <row r="373" spans="1:15">
      <c r="A373" s="1">
        <v>100002389</v>
      </c>
      <c r="B373" s="1" t="s">
        <v>591</v>
      </c>
      <c r="C373" s="1" t="s">
        <v>869</v>
      </c>
      <c r="D373" s="1" t="s">
        <v>12</v>
      </c>
      <c r="E373" s="1" t="s">
        <v>11</v>
      </c>
      <c r="F373" s="1" t="s">
        <v>12</v>
      </c>
      <c r="G373" s="1">
        <v>1</v>
      </c>
      <c r="H373" s="1">
        <v>544</v>
      </c>
      <c r="I373" s="1">
        <v>49</v>
      </c>
      <c r="J373" s="33">
        <v>28</v>
      </c>
      <c r="K373" s="1">
        <v>0</v>
      </c>
      <c r="L373" s="1">
        <v>2</v>
      </c>
      <c r="M373" s="1" t="s">
        <v>888</v>
      </c>
      <c r="N373" s="1" t="s">
        <v>884</v>
      </c>
      <c r="O373" s="1" t="s">
        <v>32</v>
      </c>
    </row>
    <row r="374" spans="1:15">
      <c r="A374" s="1">
        <v>100002392</v>
      </c>
      <c r="B374" s="1" t="s">
        <v>591</v>
      </c>
      <c r="C374" s="1" t="s">
        <v>869</v>
      </c>
      <c r="D374" s="1" t="s">
        <v>750</v>
      </c>
      <c r="E374" s="1" t="s">
        <v>20</v>
      </c>
      <c r="F374" s="1" t="s">
        <v>72</v>
      </c>
      <c r="G374" s="1">
        <v>1</v>
      </c>
      <c r="H374" s="1">
        <v>275</v>
      </c>
      <c r="I374" s="1">
        <v>27</v>
      </c>
      <c r="J374" s="33">
        <v>25</v>
      </c>
      <c r="K374" s="1">
        <v>0</v>
      </c>
      <c r="L374" s="1">
        <v>1</v>
      </c>
      <c r="M374" s="1" t="s">
        <v>889</v>
      </c>
      <c r="N374" s="1" t="s">
        <v>626</v>
      </c>
      <c r="O374" s="1" t="s">
        <v>15</v>
      </c>
    </row>
    <row r="375" spans="1:15">
      <c r="A375" s="1">
        <v>100002394</v>
      </c>
      <c r="B375" s="1" t="s">
        <v>591</v>
      </c>
      <c r="C375" s="1" t="s">
        <v>869</v>
      </c>
      <c r="D375" s="1" t="s">
        <v>78</v>
      </c>
      <c r="E375" s="1" t="s">
        <v>20</v>
      </c>
      <c r="F375" s="1" t="s">
        <v>21</v>
      </c>
      <c r="G375" s="1">
        <v>1</v>
      </c>
      <c r="H375" s="1">
        <v>416</v>
      </c>
      <c r="I375" s="1">
        <v>43</v>
      </c>
      <c r="J375" s="33">
        <v>38</v>
      </c>
      <c r="K375" s="1">
        <v>0</v>
      </c>
      <c r="L375" s="1">
        <v>2</v>
      </c>
      <c r="M375" s="1" t="s">
        <v>890</v>
      </c>
      <c r="N375" s="1" t="s">
        <v>626</v>
      </c>
      <c r="O375" s="1" t="s">
        <v>15</v>
      </c>
    </row>
    <row r="376" spans="1:15">
      <c r="A376" s="1">
        <v>100002395</v>
      </c>
      <c r="B376" s="1" t="s">
        <v>591</v>
      </c>
      <c r="C376" s="1" t="s">
        <v>869</v>
      </c>
      <c r="D376" s="1" t="s">
        <v>891</v>
      </c>
      <c r="E376" s="1" t="s">
        <v>27</v>
      </c>
      <c r="F376" s="1" t="s">
        <v>18</v>
      </c>
      <c r="G376" s="1">
        <v>1</v>
      </c>
      <c r="H376" s="1">
        <v>585</v>
      </c>
      <c r="I376" s="1">
        <v>49</v>
      </c>
      <c r="J376" s="33">
        <v>34</v>
      </c>
      <c r="K376" s="1">
        <v>0</v>
      </c>
      <c r="L376" s="1">
        <v>2</v>
      </c>
      <c r="M376" s="1" t="s">
        <v>892</v>
      </c>
      <c r="N376" s="1" t="s">
        <v>626</v>
      </c>
      <c r="O376" s="1" t="s">
        <v>15</v>
      </c>
    </row>
    <row r="377" spans="1:15">
      <c r="A377" s="1">
        <v>100002397</v>
      </c>
      <c r="B377" s="1" t="s">
        <v>591</v>
      </c>
      <c r="C377" s="1" t="s">
        <v>869</v>
      </c>
      <c r="D377" s="1" t="s">
        <v>390</v>
      </c>
      <c r="E377" s="1" t="s">
        <v>20</v>
      </c>
      <c r="F377" s="1" t="s">
        <v>72</v>
      </c>
      <c r="G377" s="1">
        <v>1</v>
      </c>
      <c r="H377" s="1">
        <v>205</v>
      </c>
      <c r="I377" s="1">
        <v>21</v>
      </c>
      <c r="J377" s="33">
        <v>24</v>
      </c>
      <c r="K377" s="1">
        <v>0</v>
      </c>
      <c r="L377" s="1">
        <v>1</v>
      </c>
      <c r="M377" s="1" t="s">
        <v>893</v>
      </c>
      <c r="N377" s="1" t="s">
        <v>626</v>
      </c>
      <c r="O377" s="1" t="s">
        <v>15</v>
      </c>
    </row>
    <row r="378" spans="1:15">
      <c r="A378" s="1">
        <v>100002404</v>
      </c>
      <c r="B378" s="1" t="s">
        <v>591</v>
      </c>
      <c r="C378" s="1" t="s">
        <v>869</v>
      </c>
      <c r="D378" s="1" t="s">
        <v>894</v>
      </c>
      <c r="E378" s="1" t="s">
        <v>20</v>
      </c>
      <c r="F378" s="1" t="s">
        <v>203</v>
      </c>
      <c r="G378" s="1">
        <v>1</v>
      </c>
      <c r="H378" s="1">
        <v>606</v>
      </c>
      <c r="I378" s="1">
        <v>54</v>
      </c>
      <c r="J378" s="33">
        <v>43</v>
      </c>
      <c r="K378" s="1">
        <v>0</v>
      </c>
      <c r="L378" s="1">
        <v>3</v>
      </c>
      <c r="M378" s="1" t="s">
        <v>895</v>
      </c>
      <c r="N378" s="1" t="s">
        <v>626</v>
      </c>
      <c r="O378" s="1" t="s">
        <v>15</v>
      </c>
    </row>
    <row r="379" spans="1:15">
      <c r="A379" s="1">
        <v>100002413</v>
      </c>
      <c r="B379" s="1" t="s">
        <v>591</v>
      </c>
      <c r="C379" s="1" t="s">
        <v>869</v>
      </c>
      <c r="D379" s="1" t="s">
        <v>540</v>
      </c>
      <c r="E379" s="1" t="s">
        <v>11</v>
      </c>
      <c r="F379" s="1" t="s">
        <v>12</v>
      </c>
      <c r="G379" s="1">
        <v>1</v>
      </c>
      <c r="H379" s="1">
        <v>286</v>
      </c>
      <c r="I379" s="1">
        <v>24</v>
      </c>
      <c r="J379" s="33">
        <v>17</v>
      </c>
      <c r="K379" s="1">
        <v>0</v>
      </c>
      <c r="L379" s="1">
        <v>1</v>
      </c>
      <c r="M379" s="1" t="s">
        <v>896</v>
      </c>
      <c r="N379" s="1" t="s">
        <v>884</v>
      </c>
      <c r="O379" s="1" t="s">
        <v>32</v>
      </c>
    </row>
    <row r="380" spans="1:15">
      <c r="A380" s="1">
        <v>100002431</v>
      </c>
      <c r="B380" s="1" t="s">
        <v>591</v>
      </c>
      <c r="C380" s="1" t="s">
        <v>869</v>
      </c>
      <c r="D380" s="1" t="s">
        <v>176</v>
      </c>
      <c r="E380" s="1" t="s">
        <v>11</v>
      </c>
      <c r="F380" s="1" t="s">
        <v>12</v>
      </c>
      <c r="G380" s="1">
        <v>1</v>
      </c>
      <c r="H380" s="1">
        <v>198</v>
      </c>
      <c r="I380" s="1">
        <v>20</v>
      </c>
      <c r="J380" s="33">
        <v>12</v>
      </c>
      <c r="K380" s="1">
        <v>0</v>
      </c>
      <c r="L380" s="1">
        <v>1</v>
      </c>
      <c r="M380" s="1" t="s">
        <v>901</v>
      </c>
      <c r="N380" s="1" t="s">
        <v>902</v>
      </c>
      <c r="O380" s="1" t="s">
        <v>32</v>
      </c>
    </row>
    <row r="381" spans="1:15">
      <c r="A381" s="1">
        <v>100002442</v>
      </c>
      <c r="B381" s="1" t="s">
        <v>591</v>
      </c>
      <c r="C381" s="1" t="s">
        <v>869</v>
      </c>
      <c r="D381" s="1" t="s">
        <v>176</v>
      </c>
      <c r="E381" s="1" t="s">
        <v>11</v>
      </c>
      <c r="F381" s="1" t="s">
        <v>12</v>
      </c>
      <c r="G381" s="1">
        <v>1</v>
      </c>
      <c r="H381" s="1">
        <v>89</v>
      </c>
      <c r="I381" s="1">
        <v>17</v>
      </c>
      <c r="J381" s="33">
        <v>11</v>
      </c>
      <c r="K381" s="1">
        <v>0</v>
      </c>
      <c r="L381" s="1">
        <v>1</v>
      </c>
      <c r="M381" s="1" t="s">
        <v>903</v>
      </c>
      <c r="N381" s="1" t="s">
        <v>904</v>
      </c>
      <c r="O381" s="1" t="s">
        <v>32</v>
      </c>
    </row>
    <row r="382" spans="1:15">
      <c r="A382" s="1">
        <v>100002451</v>
      </c>
      <c r="B382" s="1" t="s">
        <v>591</v>
      </c>
      <c r="C382" s="1" t="s">
        <v>869</v>
      </c>
      <c r="D382" s="1" t="s">
        <v>12</v>
      </c>
      <c r="E382" s="1" t="s">
        <v>11</v>
      </c>
      <c r="F382" s="1" t="s">
        <v>12</v>
      </c>
      <c r="G382" s="1">
        <v>1</v>
      </c>
      <c r="H382" s="1">
        <v>63</v>
      </c>
      <c r="I382" s="1">
        <v>8</v>
      </c>
      <c r="J382" s="33">
        <v>5</v>
      </c>
      <c r="K382" s="1">
        <v>0</v>
      </c>
      <c r="L382" s="1">
        <v>1</v>
      </c>
      <c r="M382" s="1" t="s">
        <v>905</v>
      </c>
      <c r="N382" s="1" t="s">
        <v>906</v>
      </c>
      <c r="O382" s="1" t="s">
        <v>32</v>
      </c>
    </row>
    <row r="383" spans="1:15">
      <c r="A383" s="1">
        <v>100002456</v>
      </c>
      <c r="B383" s="1" t="s">
        <v>591</v>
      </c>
      <c r="C383" s="1" t="s">
        <v>869</v>
      </c>
      <c r="D383" s="1" t="s">
        <v>12</v>
      </c>
      <c r="E383" s="1" t="s">
        <v>11</v>
      </c>
      <c r="F383" s="1" t="s">
        <v>12</v>
      </c>
      <c r="G383" s="1">
        <v>1</v>
      </c>
      <c r="H383" s="1">
        <v>360</v>
      </c>
      <c r="I383" s="1">
        <v>29</v>
      </c>
      <c r="J383" s="33">
        <v>25</v>
      </c>
      <c r="K383" s="1">
        <v>1</v>
      </c>
      <c r="L383" s="1">
        <v>2</v>
      </c>
      <c r="M383" s="1" t="s">
        <v>907</v>
      </c>
      <c r="N383" s="1" t="s">
        <v>908</v>
      </c>
      <c r="O383" s="1" t="s">
        <v>32</v>
      </c>
    </row>
    <row r="384" spans="1:15">
      <c r="A384" s="1">
        <v>100002460</v>
      </c>
      <c r="B384" s="1" t="s">
        <v>591</v>
      </c>
      <c r="C384" s="1" t="s">
        <v>869</v>
      </c>
      <c r="D384" s="1" t="s">
        <v>12</v>
      </c>
      <c r="E384" s="1" t="s">
        <v>11</v>
      </c>
      <c r="F384" s="1" t="s">
        <v>407</v>
      </c>
      <c r="G384" s="1">
        <v>1</v>
      </c>
      <c r="H384" s="1">
        <v>9</v>
      </c>
      <c r="I384" s="1">
        <v>2</v>
      </c>
      <c r="J384" s="33">
        <v>2</v>
      </c>
      <c r="K384" s="1">
        <v>0</v>
      </c>
      <c r="L384" s="1">
        <v>1</v>
      </c>
      <c r="M384" s="1" t="s">
        <v>909</v>
      </c>
      <c r="N384" s="1" t="s">
        <v>910</v>
      </c>
      <c r="O384" s="1" t="s">
        <v>32</v>
      </c>
    </row>
    <row r="385" spans="1:15">
      <c r="A385" s="1">
        <v>100002465</v>
      </c>
      <c r="B385" s="1" t="s">
        <v>591</v>
      </c>
      <c r="C385" s="1" t="s">
        <v>869</v>
      </c>
      <c r="D385" s="1" t="s">
        <v>911</v>
      </c>
      <c r="E385" s="1" t="s">
        <v>11</v>
      </c>
      <c r="F385" s="1" t="s">
        <v>407</v>
      </c>
      <c r="G385" s="1">
        <v>1</v>
      </c>
      <c r="H385" s="1">
        <v>35</v>
      </c>
      <c r="I385" s="1">
        <v>4</v>
      </c>
      <c r="J385" s="33">
        <v>3</v>
      </c>
      <c r="K385" s="1">
        <v>0</v>
      </c>
      <c r="L385" s="1">
        <v>1</v>
      </c>
      <c r="M385" s="1" t="s">
        <v>912</v>
      </c>
      <c r="N385" s="1" t="s">
        <v>913</v>
      </c>
      <c r="O385" s="1" t="s">
        <v>32</v>
      </c>
    </row>
    <row r="386" spans="1:15">
      <c r="A386" s="1">
        <v>100002467</v>
      </c>
      <c r="B386" s="1" t="s">
        <v>591</v>
      </c>
      <c r="C386" s="1" t="s">
        <v>869</v>
      </c>
      <c r="D386" s="1" t="s">
        <v>914</v>
      </c>
      <c r="E386" s="1" t="s">
        <v>27</v>
      </c>
      <c r="F386" s="1" t="s">
        <v>18</v>
      </c>
      <c r="G386" s="1">
        <v>1</v>
      </c>
      <c r="H386" s="1">
        <v>230</v>
      </c>
      <c r="I386" s="1">
        <v>22</v>
      </c>
      <c r="J386" s="33">
        <v>14</v>
      </c>
      <c r="K386" s="1">
        <v>0</v>
      </c>
      <c r="L386" s="1">
        <v>1</v>
      </c>
      <c r="M386" s="1" t="s">
        <v>915</v>
      </c>
      <c r="N386" s="1" t="s">
        <v>626</v>
      </c>
      <c r="O386" s="1" t="s">
        <v>15</v>
      </c>
    </row>
    <row r="387" spans="1:15">
      <c r="A387" s="1">
        <v>100002470</v>
      </c>
      <c r="B387" s="1" t="s">
        <v>591</v>
      </c>
      <c r="C387" s="1" t="s">
        <v>869</v>
      </c>
      <c r="D387" s="1" t="s">
        <v>12</v>
      </c>
      <c r="E387" s="1" t="s">
        <v>11</v>
      </c>
      <c r="F387" s="1" t="s">
        <v>12</v>
      </c>
      <c r="G387" s="1">
        <v>1</v>
      </c>
      <c r="H387" s="1">
        <v>391</v>
      </c>
      <c r="I387" s="1">
        <v>35</v>
      </c>
      <c r="J387" s="33">
        <v>30</v>
      </c>
      <c r="K387" s="1">
        <v>0</v>
      </c>
      <c r="L387" s="1">
        <v>2</v>
      </c>
      <c r="M387" s="1" t="s">
        <v>916</v>
      </c>
      <c r="N387" s="1" t="s">
        <v>917</v>
      </c>
      <c r="O387" s="1" t="s">
        <v>32</v>
      </c>
    </row>
    <row r="388" spans="1:15">
      <c r="A388" s="1">
        <v>100002478</v>
      </c>
      <c r="B388" s="1" t="s">
        <v>591</v>
      </c>
      <c r="C388" s="1" t="s">
        <v>869</v>
      </c>
      <c r="D388" s="1" t="s">
        <v>12</v>
      </c>
      <c r="E388" s="1" t="s">
        <v>11</v>
      </c>
      <c r="F388" s="1" t="s">
        <v>12</v>
      </c>
      <c r="G388" s="1">
        <v>1</v>
      </c>
      <c r="H388" s="1">
        <v>346</v>
      </c>
      <c r="I388" s="1">
        <v>25</v>
      </c>
      <c r="J388" s="33">
        <v>24</v>
      </c>
      <c r="K388" s="1">
        <v>1</v>
      </c>
      <c r="L388" s="1">
        <v>2</v>
      </c>
      <c r="M388" s="1" t="s">
        <v>918</v>
      </c>
      <c r="N388" s="1" t="s">
        <v>917</v>
      </c>
      <c r="O388" s="1" t="s">
        <v>32</v>
      </c>
    </row>
    <row r="389" spans="1:15">
      <c r="A389" s="1">
        <v>100002487</v>
      </c>
      <c r="B389" s="1" t="s">
        <v>591</v>
      </c>
      <c r="C389" s="1" t="s">
        <v>921</v>
      </c>
      <c r="D389" s="1" t="s">
        <v>919</v>
      </c>
      <c r="E389" s="1" t="s">
        <v>11</v>
      </c>
      <c r="F389" s="1" t="s">
        <v>12</v>
      </c>
      <c r="G389" s="1">
        <v>1</v>
      </c>
      <c r="H389" s="1">
        <v>351</v>
      </c>
      <c r="I389" s="1">
        <v>28</v>
      </c>
      <c r="J389" s="33">
        <v>22</v>
      </c>
      <c r="K389" s="1">
        <v>0</v>
      </c>
      <c r="L389" s="1">
        <v>2</v>
      </c>
      <c r="M389" s="1" t="s">
        <v>920</v>
      </c>
      <c r="N389" s="1" t="s">
        <v>922</v>
      </c>
      <c r="O389" s="1" t="s">
        <v>32</v>
      </c>
    </row>
    <row r="390" spans="1:15">
      <c r="A390" s="1">
        <v>100002491</v>
      </c>
      <c r="B390" s="1" t="s">
        <v>591</v>
      </c>
      <c r="C390" s="1" t="s">
        <v>921</v>
      </c>
      <c r="D390" s="1" t="s">
        <v>176</v>
      </c>
      <c r="E390" s="1" t="s">
        <v>11</v>
      </c>
      <c r="F390" s="1" t="s">
        <v>12</v>
      </c>
      <c r="G390" s="1">
        <v>1</v>
      </c>
      <c r="H390" s="1">
        <v>157</v>
      </c>
      <c r="I390" s="1">
        <v>21</v>
      </c>
      <c r="J390" s="33">
        <v>16</v>
      </c>
      <c r="K390" s="1">
        <v>0</v>
      </c>
      <c r="L390" s="1">
        <v>1</v>
      </c>
      <c r="M390" s="1" t="s">
        <v>923</v>
      </c>
      <c r="N390" s="1" t="s">
        <v>924</v>
      </c>
      <c r="O390" s="1" t="s">
        <v>32</v>
      </c>
    </row>
    <row r="391" spans="1:15">
      <c r="A391" s="1">
        <v>100002495</v>
      </c>
      <c r="B391" s="1" t="s">
        <v>591</v>
      </c>
      <c r="C391" s="1" t="s">
        <v>921</v>
      </c>
      <c r="D391" s="1" t="s">
        <v>176</v>
      </c>
      <c r="E391" s="1" t="s">
        <v>11</v>
      </c>
      <c r="F391" s="1" t="s">
        <v>12</v>
      </c>
      <c r="G391" s="1">
        <v>1</v>
      </c>
      <c r="H391" s="1">
        <v>177</v>
      </c>
      <c r="I391" s="1">
        <v>18</v>
      </c>
      <c r="J391" s="33">
        <v>12</v>
      </c>
      <c r="K391" s="1">
        <v>1</v>
      </c>
      <c r="L391" s="1">
        <v>1</v>
      </c>
      <c r="M391" s="1" t="s">
        <v>925</v>
      </c>
      <c r="N391" s="1" t="s">
        <v>926</v>
      </c>
      <c r="O391" s="1" t="s">
        <v>32</v>
      </c>
    </row>
    <row r="392" spans="1:15">
      <c r="A392" s="1">
        <v>100002498</v>
      </c>
      <c r="B392" s="1" t="s">
        <v>591</v>
      </c>
      <c r="C392" s="1" t="s">
        <v>921</v>
      </c>
      <c r="D392" s="1" t="s">
        <v>12</v>
      </c>
      <c r="E392" s="1" t="s">
        <v>11</v>
      </c>
      <c r="F392" s="1" t="s">
        <v>12</v>
      </c>
      <c r="G392" s="1">
        <v>1</v>
      </c>
      <c r="H392" s="1">
        <v>140</v>
      </c>
      <c r="I392" s="1">
        <v>14</v>
      </c>
      <c r="J392" s="33">
        <v>13</v>
      </c>
      <c r="K392" s="1">
        <v>0</v>
      </c>
      <c r="L392" s="1">
        <v>1</v>
      </c>
      <c r="M392" s="1" t="s">
        <v>927</v>
      </c>
      <c r="N392" s="1" t="s">
        <v>928</v>
      </c>
      <c r="O392" s="1" t="s">
        <v>32</v>
      </c>
    </row>
    <row r="393" spans="1:15">
      <c r="A393" s="1">
        <v>100002502</v>
      </c>
      <c r="B393" s="1" t="s">
        <v>591</v>
      </c>
      <c r="C393" s="1" t="s">
        <v>921</v>
      </c>
      <c r="D393" s="1" t="s">
        <v>12</v>
      </c>
      <c r="E393" s="1" t="s">
        <v>11</v>
      </c>
      <c r="F393" s="1" t="s">
        <v>407</v>
      </c>
      <c r="G393" s="1">
        <v>1</v>
      </c>
      <c r="H393" s="1">
        <v>10</v>
      </c>
      <c r="I393" s="1">
        <v>1</v>
      </c>
      <c r="J393" s="33">
        <v>3</v>
      </c>
      <c r="K393" s="1">
        <v>0</v>
      </c>
      <c r="L393" s="1">
        <v>1</v>
      </c>
      <c r="M393" s="1" t="s">
        <v>929</v>
      </c>
      <c r="N393" s="1" t="s">
        <v>930</v>
      </c>
      <c r="O393" s="1" t="s">
        <v>32</v>
      </c>
    </row>
    <row r="394" spans="1:15">
      <c r="A394" s="1">
        <v>100002510</v>
      </c>
      <c r="B394" s="1" t="s">
        <v>591</v>
      </c>
      <c r="C394" s="1" t="s">
        <v>921</v>
      </c>
      <c r="D394" s="1" t="s">
        <v>12</v>
      </c>
      <c r="E394" s="1" t="s">
        <v>11</v>
      </c>
      <c r="F394" s="1" t="s">
        <v>407</v>
      </c>
      <c r="G394" s="1">
        <v>1</v>
      </c>
      <c r="H394" s="1">
        <v>16</v>
      </c>
      <c r="I394" s="1">
        <v>2</v>
      </c>
      <c r="J394" s="33">
        <v>3</v>
      </c>
      <c r="K394" s="1">
        <v>0</v>
      </c>
      <c r="L394" s="1">
        <v>1</v>
      </c>
      <c r="M394" s="1" t="s">
        <v>931</v>
      </c>
      <c r="N394" s="1" t="s">
        <v>932</v>
      </c>
      <c r="O394" s="1" t="s">
        <v>32</v>
      </c>
    </row>
    <row r="395" spans="1:15">
      <c r="A395" s="1">
        <v>100002516</v>
      </c>
      <c r="B395" s="1" t="s">
        <v>591</v>
      </c>
      <c r="C395" s="1" t="s">
        <v>921</v>
      </c>
      <c r="D395" s="1" t="s">
        <v>176</v>
      </c>
      <c r="E395" s="1" t="s">
        <v>11</v>
      </c>
      <c r="F395" s="1" t="s">
        <v>407</v>
      </c>
      <c r="G395" s="1">
        <v>1</v>
      </c>
      <c r="H395" s="1">
        <v>19</v>
      </c>
      <c r="I395" s="1">
        <v>5</v>
      </c>
      <c r="J395" s="33">
        <v>5</v>
      </c>
      <c r="K395" s="1">
        <v>0</v>
      </c>
      <c r="L395" s="1">
        <v>1</v>
      </c>
      <c r="M395" s="1" t="s">
        <v>933</v>
      </c>
      <c r="N395" s="1" t="s">
        <v>934</v>
      </c>
      <c r="O395" s="1" t="s">
        <v>32</v>
      </c>
    </row>
    <row r="396" spans="1:15">
      <c r="A396" s="1">
        <v>100002520</v>
      </c>
      <c r="B396" s="1" t="s">
        <v>591</v>
      </c>
      <c r="C396" s="1" t="s">
        <v>921</v>
      </c>
      <c r="D396" s="1" t="s">
        <v>12</v>
      </c>
      <c r="E396" s="1" t="s">
        <v>11</v>
      </c>
      <c r="F396" s="1" t="s">
        <v>12</v>
      </c>
      <c r="G396" s="1">
        <v>1</v>
      </c>
      <c r="H396" s="1">
        <v>137</v>
      </c>
      <c r="I396" s="1">
        <v>13</v>
      </c>
      <c r="J396" s="33">
        <v>23</v>
      </c>
      <c r="K396" s="1">
        <v>0</v>
      </c>
      <c r="L396" s="1">
        <v>1</v>
      </c>
      <c r="M396" s="1" t="s">
        <v>935</v>
      </c>
      <c r="N396" s="1" t="s">
        <v>936</v>
      </c>
      <c r="O396" s="1" t="s">
        <v>32</v>
      </c>
    </row>
    <row r="397" spans="1:15">
      <c r="A397" s="1">
        <v>100002524</v>
      </c>
      <c r="B397" s="1" t="s">
        <v>591</v>
      </c>
      <c r="C397" s="1" t="s">
        <v>921</v>
      </c>
      <c r="D397" s="1" t="s">
        <v>12</v>
      </c>
      <c r="E397" s="1" t="s">
        <v>11</v>
      </c>
      <c r="F397" s="1" t="s">
        <v>407</v>
      </c>
      <c r="G397" s="1">
        <v>1</v>
      </c>
      <c r="H397" s="1">
        <v>18</v>
      </c>
      <c r="I397" s="1">
        <v>3</v>
      </c>
      <c r="J397" s="33">
        <v>3</v>
      </c>
      <c r="K397" s="1">
        <v>0</v>
      </c>
      <c r="L397" s="1">
        <v>1</v>
      </c>
      <c r="M397" s="1" t="s">
        <v>937</v>
      </c>
      <c r="N397" s="1" t="s">
        <v>938</v>
      </c>
      <c r="O397" s="1" t="s">
        <v>32</v>
      </c>
    </row>
    <row r="398" spans="1:15">
      <c r="A398" s="1">
        <v>100002528</v>
      </c>
      <c r="B398" s="1" t="s">
        <v>591</v>
      </c>
      <c r="C398" s="1" t="s">
        <v>921</v>
      </c>
      <c r="D398" s="1" t="s">
        <v>176</v>
      </c>
      <c r="E398" s="1" t="s">
        <v>11</v>
      </c>
      <c r="F398" s="1" t="s">
        <v>407</v>
      </c>
      <c r="G398" s="1">
        <v>1</v>
      </c>
      <c r="H398" s="1">
        <v>12</v>
      </c>
      <c r="I398" s="1">
        <v>3</v>
      </c>
      <c r="J398" s="33">
        <v>2</v>
      </c>
      <c r="K398" s="1">
        <v>0</v>
      </c>
      <c r="L398" s="1">
        <v>1</v>
      </c>
      <c r="M398" s="1" t="s">
        <v>939</v>
      </c>
      <c r="N398" s="1" t="s">
        <v>940</v>
      </c>
      <c r="O398" s="1" t="s">
        <v>32</v>
      </c>
    </row>
    <row r="399" spans="1:15">
      <c r="A399" s="1">
        <v>100002534</v>
      </c>
      <c r="B399" s="1" t="s">
        <v>591</v>
      </c>
      <c r="C399" s="1" t="s">
        <v>921</v>
      </c>
      <c r="D399" s="1" t="s">
        <v>941</v>
      </c>
      <c r="E399" s="1" t="s">
        <v>11</v>
      </c>
      <c r="F399" s="1" t="s">
        <v>12</v>
      </c>
      <c r="G399" s="1">
        <v>1</v>
      </c>
      <c r="H399" s="1">
        <v>385</v>
      </c>
      <c r="I399" s="1">
        <v>34</v>
      </c>
      <c r="J399" s="33">
        <v>27</v>
      </c>
      <c r="K399" s="1">
        <v>0</v>
      </c>
      <c r="L399" s="1">
        <v>2</v>
      </c>
      <c r="M399" s="1" t="s">
        <v>942</v>
      </c>
      <c r="N399" s="1" t="s">
        <v>943</v>
      </c>
      <c r="O399" s="1" t="s">
        <v>32</v>
      </c>
    </row>
    <row r="400" spans="1:15">
      <c r="A400" s="1">
        <v>100002539</v>
      </c>
      <c r="B400" s="1" t="s">
        <v>591</v>
      </c>
      <c r="C400" s="1" t="s">
        <v>921</v>
      </c>
      <c r="D400" s="1" t="s">
        <v>176</v>
      </c>
      <c r="E400" s="1" t="s">
        <v>11</v>
      </c>
      <c r="F400" s="1" t="s">
        <v>12</v>
      </c>
      <c r="G400" s="1">
        <v>1</v>
      </c>
      <c r="H400" s="1">
        <v>113</v>
      </c>
      <c r="I400" s="1">
        <v>16</v>
      </c>
      <c r="J400" s="33">
        <v>12</v>
      </c>
      <c r="K400" s="1">
        <v>0</v>
      </c>
      <c r="L400" s="1">
        <v>1</v>
      </c>
      <c r="M400" s="1" t="s">
        <v>944</v>
      </c>
      <c r="N400" s="1" t="s">
        <v>945</v>
      </c>
      <c r="O400" s="1" t="s">
        <v>32</v>
      </c>
    </row>
    <row r="401" spans="1:15">
      <c r="A401" s="1">
        <v>100002545</v>
      </c>
      <c r="B401" s="1" t="s">
        <v>591</v>
      </c>
      <c r="C401" s="1" t="s">
        <v>921</v>
      </c>
      <c r="D401" s="1" t="s">
        <v>176</v>
      </c>
      <c r="E401" s="1" t="s">
        <v>11</v>
      </c>
      <c r="F401" s="1" t="s">
        <v>407</v>
      </c>
      <c r="G401" s="1">
        <v>1</v>
      </c>
      <c r="H401" s="1">
        <v>22</v>
      </c>
      <c r="I401" s="1">
        <v>5</v>
      </c>
      <c r="J401" s="33">
        <v>3</v>
      </c>
      <c r="K401" s="1">
        <v>0</v>
      </c>
      <c r="L401" s="1">
        <v>1</v>
      </c>
      <c r="M401" s="1" t="s">
        <v>946</v>
      </c>
      <c r="N401" s="1" t="s">
        <v>947</v>
      </c>
      <c r="O401" s="1" t="s">
        <v>32</v>
      </c>
    </row>
    <row r="402" spans="1:15">
      <c r="A402" s="1">
        <v>100002551</v>
      </c>
      <c r="B402" s="1" t="s">
        <v>591</v>
      </c>
      <c r="C402" s="1" t="s">
        <v>921</v>
      </c>
      <c r="D402" s="1" t="s">
        <v>176</v>
      </c>
      <c r="E402" s="1" t="s">
        <v>11</v>
      </c>
      <c r="F402" s="1" t="s">
        <v>407</v>
      </c>
      <c r="G402" s="1">
        <v>1</v>
      </c>
      <c r="H402" s="1">
        <v>22</v>
      </c>
      <c r="I402" s="1">
        <v>5</v>
      </c>
      <c r="J402" s="33">
        <v>3</v>
      </c>
      <c r="K402" s="1">
        <v>0</v>
      </c>
      <c r="L402" s="1">
        <v>1</v>
      </c>
      <c r="M402" s="1" t="s">
        <v>948</v>
      </c>
      <c r="N402" s="1" t="s">
        <v>949</v>
      </c>
      <c r="O402" s="1" t="s">
        <v>32</v>
      </c>
    </row>
    <row r="403" spans="1:15">
      <c r="A403" s="1">
        <v>100002563</v>
      </c>
      <c r="B403" s="1" t="s">
        <v>591</v>
      </c>
      <c r="C403" s="1" t="s">
        <v>921</v>
      </c>
      <c r="D403" s="1" t="s">
        <v>12</v>
      </c>
      <c r="E403" s="1" t="s">
        <v>11</v>
      </c>
      <c r="F403" s="1" t="s">
        <v>12</v>
      </c>
      <c r="G403" s="1">
        <v>1</v>
      </c>
      <c r="H403" s="1">
        <v>370</v>
      </c>
      <c r="I403" s="1">
        <v>30</v>
      </c>
      <c r="J403" s="33">
        <v>28</v>
      </c>
      <c r="K403" s="1">
        <v>0</v>
      </c>
      <c r="L403" s="1">
        <v>2</v>
      </c>
      <c r="M403" s="1" t="s">
        <v>950</v>
      </c>
      <c r="N403" s="1" t="s">
        <v>951</v>
      </c>
      <c r="O403" s="1" t="s">
        <v>32</v>
      </c>
    </row>
    <row r="404" spans="1:15">
      <c r="A404" s="1">
        <v>100002575</v>
      </c>
      <c r="B404" s="1" t="s">
        <v>591</v>
      </c>
      <c r="C404" s="1" t="s">
        <v>921</v>
      </c>
      <c r="D404" s="1" t="s">
        <v>162</v>
      </c>
      <c r="E404" s="1" t="s">
        <v>27</v>
      </c>
      <c r="F404" s="1" t="s">
        <v>18</v>
      </c>
      <c r="G404" s="1">
        <v>1</v>
      </c>
      <c r="H404" s="1">
        <v>429</v>
      </c>
      <c r="I404" s="1">
        <v>34</v>
      </c>
      <c r="J404" s="33">
        <v>26</v>
      </c>
      <c r="K404" s="1">
        <v>0</v>
      </c>
      <c r="L404" s="1">
        <v>2</v>
      </c>
      <c r="M404" s="1" t="s">
        <v>955</v>
      </c>
      <c r="N404" s="1" t="s">
        <v>626</v>
      </c>
      <c r="O404" s="1" t="s">
        <v>15</v>
      </c>
    </row>
    <row r="405" spans="1:15">
      <c r="A405" s="1">
        <v>100002577</v>
      </c>
      <c r="B405" s="1" t="s">
        <v>591</v>
      </c>
      <c r="C405" s="1" t="s">
        <v>921</v>
      </c>
      <c r="D405" s="1" t="s">
        <v>100</v>
      </c>
      <c r="E405" s="1" t="s">
        <v>20</v>
      </c>
      <c r="F405" s="1" t="s">
        <v>100</v>
      </c>
      <c r="G405" s="1">
        <v>1</v>
      </c>
      <c r="H405" s="1">
        <v>386</v>
      </c>
      <c r="I405" s="1">
        <v>31</v>
      </c>
      <c r="J405" s="33">
        <v>30</v>
      </c>
      <c r="K405" s="1">
        <v>0</v>
      </c>
      <c r="L405" s="1">
        <v>2</v>
      </c>
      <c r="M405" s="1" t="s">
        <v>956</v>
      </c>
      <c r="N405" s="1" t="s">
        <v>626</v>
      </c>
      <c r="O405" s="1" t="s">
        <v>15</v>
      </c>
    </row>
    <row r="406" spans="1:15">
      <c r="A406" s="1">
        <v>100002578</v>
      </c>
      <c r="B406" s="1" t="s">
        <v>591</v>
      </c>
      <c r="C406" s="1" t="s">
        <v>921</v>
      </c>
      <c r="D406" s="1" t="s">
        <v>957</v>
      </c>
      <c r="E406" s="1" t="s">
        <v>20</v>
      </c>
      <c r="F406" s="1" t="s">
        <v>72</v>
      </c>
      <c r="G406" s="1">
        <v>1</v>
      </c>
      <c r="H406" s="1">
        <v>223</v>
      </c>
      <c r="I406" s="1">
        <v>23</v>
      </c>
      <c r="J406" s="33">
        <v>23</v>
      </c>
      <c r="K406" s="1">
        <v>2</v>
      </c>
      <c r="L406" s="1">
        <v>1</v>
      </c>
      <c r="M406" s="1" t="s">
        <v>958</v>
      </c>
      <c r="N406" s="1" t="s">
        <v>959</v>
      </c>
      <c r="O406" s="1" t="s">
        <v>44</v>
      </c>
    </row>
    <row r="407" spans="1:15">
      <c r="A407" s="1">
        <v>100002584</v>
      </c>
      <c r="B407" s="1" t="s">
        <v>591</v>
      </c>
      <c r="C407" s="1" t="s">
        <v>921</v>
      </c>
      <c r="D407" s="1" t="s">
        <v>12</v>
      </c>
      <c r="E407" s="1" t="s">
        <v>11</v>
      </c>
      <c r="F407" s="1" t="s">
        <v>12</v>
      </c>
      <c r="G407" s="1">
        <v>1</v>
      </c>
      <c r="H407" s="1">
        <v>601</v>
      </c>
      <c r="I407" s="1">
        <v>48</v>
      </c>
      <c r="J407" s="33">
        <v>34</v>
      </c>
      <c r="K407" s="1">
        <v>0</v>
      </c>
      <c r="L407" s="1">
        <v>3</v>
      </c>
      <c r="M407" s="1" t="s">
        <v>960</v>
      </c>
      <c r="N407" s="1" t="s">
        <v>961</v>
      </c>
      <c r="O407" s="1" t="s">
        <v>32</v>
      </c>
    </row>
    <row r="408" spans="1:15">
      <c r="A408" s="1">
        <v>100002591</v>
      </c>
      <c r="B408" s="1" t="s">
        <v>591</v>
      </c>
      <c r="C408" s="1" t="s">
        <v>921</v>
      </c>
      <c r="D408" s="1" t="s">
        <v>12</v>
      </c>
      <c r="E408" s="1" t="s">
        <v>11</v>
      </c>
      <c r="F408" s="1" t="s">
        <v>12</v>
      </c>
      <c r="G408" s="1">
        <v>1</v>
      </c>
      <c r="H408" s="1">
        <v>578</v>
      </c>
      <c r="I408" s="1">
        <v>52</v>
      </c>
      <c r="J408" s="33">
        <v>40</v>
      </c>
      <c r="K408" s="1">
        <v>1</v>
      </c>
      <c r="L408" s="1">
        <v>2</v>
      </c>
      <c r="M408" s="1" t="s">
        <v>962</v>
      </c>
      <c r="N408" s="1" t="s">
        <v>961</v>
      </c>
      <c r="O408" s="1" t="s">
        <v>32</v>
      </c>
    </row>
    <row r="409" spans="1:15">
      <c r="A409" s="1">
        <v>100002595</v>
      </c>
      <c r="B409" s="1" t="s">
        <v>591</v>
      </c>
      <c r="C409" s="1" t="s">
        <v>921</v>
      </c>
      <c r="D409" s="1" t="s">
        <v>963</v>
      </c>
      <c r="E409" s="1" t="s">
        <v>20</v>
      </c>
      <c r="F409" s="1" t="s">
        <v>72</v>
      </c>
      <c r="G409" s="1">
        <v>1</v>
      </c>
      <c r="H409" s="1">
        <v>376</v>
      </c>
      <c r="I409" s="1">
        <v>51</v>
      </c>
      <c r="J409" s="33">
        <v>52</v>
      </c>
      <c r="K409" s="1">
        <v>0</v>
      </c>
      <c r="L409" s="1">
        <v>2</v>
      </c>
      <c r="M409" s="1" t="s">
        <v>964</v>
      </c>
      <c r="N409" s="1" t="s">
        <v>626</v>
      </c>
      <c r="O409" s="1" t="s">
        <v>15</v>
      </c>
    </row>
    <row r="410" spans="1:15">
      <c r="A410" s="1">
        <v>100002597</v>
      </c>
      <c r="B410" s="1" t="s">
        <v>591</v>
      </c>
      <c r="C410" s="1" t="s">
        <v>921</v>
      </c>
      <c r="D410" s="1" t="s">
        <v>12</v>
      </c>
      <c r="E410" s="1" t="s">
        <v>11</v>
      </c>
      <c r="F410" s="1" t="s">
        <v>12</v>
      </c>
      <c r="G410" s="1">
        <v>1</v>
      </c>
      <c r="H410" s="1">
        <v>578</v>
      </c>
      <c r="I410" s="1">
        <v>49</v>
      </c>
      <c r="J410" s="33">
        <v>37</v>
      </c>
      <c r="K410" s="1">
        <v>1</v>
      </c>
      <c r="L410" s="1">
        <v>2</v>
      </c>
      <c r="M410" s="1" t="s">
        <v>965</v>
      </c>
      <c r="N410" s="1" t="s">
        <v>961</v>
      </c>
      <c r="O410" s="1" t="s">
        <v>32</v>
      </c>
    </row>
    <row r="411" spans="1:15">
      <c r="A411" s="1">
        <v>100002602</v>
      </c>
      <c r="B411" s="1" t="s">
        <v>591</v>
      </c>
      <c r="C411" s="1" t="s">
        <v>921</v>
      </c>
      <c r="D411" s="1" t="s">
        <v>176</v>
      </c>
      <c r="E411" s="1" t="s">
        <v>11</v>
      </c>
      <c r="F411" s="1" t="s">
        <v>407</v>
      </c>
      <c r="G411" s="1">
        <v>1</v>
      </c>
      <c r="H411" s="1">
        <v>24</v>
      </c>
      <c r="I411" s="1">
        <v>5</v>
      </c>
      <c r="J411" s="33">
        <v>4</v>
      </c>
      <c r="K411" s="1">
        <v>0</v>
      </c>
      <c r="L411" s="1">
        <v>1</v>
      </c>
      <c r="M411" s="1" t="s">
        <v>966</v>
      </c>
      <c r="N411" s="1" t="s">
        <v>967</v>
      </c>
      <c r="O411" s="1" t="s">
        <v>32</v>
      </c>
    </row>
    <row r="412" spans="1:15">
      <c r="A412" s="1">
        <v>100002607</v>
      </c>
      <c r="B412" s="1" t="s">
        <v>591</v>
      </c>
      <c r="C412" s="1" t="s">
        <v>921</v>
      </c>
      <c r="D412" s="1" t="s">
        <v>12</v>
      </c>
      <c r="E412" s="1" t="s">
        <v>11</v>
      </c>
      <c r="F412" s="1" t="s">
        <v>407</v>
      </c>
      <c r="G412" s="1">
        <v>1</v>
      </c>
      <c r="H412" s="1">
        <v>19</v>
      </c>
      <c r="I412" s="1">
        <v>3</v>
      </c>
      <c r="J412" s="33">
        <v>2</v>
      </c>
      <c r="K412" s="1">
        <v>0</v>
      </c>
      <c r="L412" s="1">
        <v>1</v>
      </c>
      <c r="M412" s="1" t="s">
        <v>968</v>
      </c>
      <c r="N412" s="1" t="s">
        <v>969</v>
      </c>
      <c r="O412" s="1" t="s">
        <v>32</v>
      </c>
    </row>
    <row r="413" spans="1:15">
      <c r="A413" s="1">
        <v>100002613</v>
      </c>
      <c r="B413" s="1" t="s">
        <v>591</v>
      </c>
      <c r="C413" s="1" t="s">
        <v>921</v>
      </c>
      <c r="D413" s="1" t="s">
        <v>12</v>
      </c>
      <c r="E413" s="1" t="s">
        <v>11</v>
      </c>
      <c r="F413" s="1" t="s">
        <v>12</v>
      </c>
      <c r="G413" s="1">
        <v>1</v>
      </c>
      <c r="H413" s="1">
        <v>178</v>
      </c>
      <c r="I413" s="1">
        <v>16</v>
      </c>
      <c r="J413" s="33">
        <v>12</v>
      </c>
      <c r="K413" s="1">
        <v>0</v>
      </c>
      <c r="L413" s="1">
        <v>1</v>
      </c>
      <c r="M413" s="1" t="s">
        <v>970</v>
      </c>
      <c r="N413" s="1" t="s">
        <v>971</v>
      </c>
      <c r="O413" s="1" t="s">
        <v>32</v>
      </c>
    </row>
    <row r="414" spans="1:15">
      <c r="A414" s="1">
        <v>100002616</v>
      </c>
      <c r="B414" s="1" t="s">
        <v>591</v>
      </c>
      <c r="C414" s="1" t="s">
        <v>921</v>
      </c>
      <c r="D414" s="1" t="s">
        <v>12</v>
      </c>
      <c r="E414" s="1" t="s">
        <v>11</v>
      </c>
      <c r="F414" s="1" t="s">
        <v>407</v>
      </c>
      <c r="G414" s="1">
        <v>1</v>
      </c>
      <c r="H414" s="1">
        <v>36</v>
      </c>
      <c r="I414" s="1">
        <v>4</v>
      </c>
      <c r="J414" s="33">
        <v>5</v>
      </c>
      <c r="K414" s="1">
        <v>0</v>
      </c>
      <c r="L414" s="1">
        <v>1</v>
      </c>
      <c r="M414" s="1" t="s">
        <v>972</v>
      </c>
      <c r="N414" s="1" t="s">
        <v>973</v>
      </c>
      <c r="O414" s="1" t="s">
        <v>32</v>
      </c>
    </row>
    <row r="415" spans="1:15">
      <c r="A415" s="1">
        <v>100002630</v>
      </c>
      <c r="B415" s="1" t="s">
        <v>591</v>
      </c>
      <c r="C415" s="1" t="s">
        <v>921</v>
      </c>
      <c r="D415" s="1" t="s">
        <v>12</v>
      </c>
      <c r="E415" s="1" t="s">
        <v>11</v>
      </c>
      <c r="F415" s="1" t="s">
        <v>12</v>
      </c>
      <c r="G415" s="1">
        <v>2</v>
      </c>
      <c r="H415" s="1">
        <v>430</v>
      </c>
      <c r="I415" s="1">
        <v>36</v>
      </c>
      <c r="J415" s="33">
        <v>31</v>
      </c>
      <c r="K415" s="1">
        <v>0</v>
      </c>
      <c r="L415" s="1">
        <v>2</v>
      </c>
      <c r="M415" s="1" t="s">
        <v>974</v>
      </c>
      <c r="N415" s="1" t="s">
        <v>975</v>
      </c>
      <c r="O415" s="1" t="s">
        <v>32</v>
      </c>
    </row>
    <row r="416" spans="1:15">
      <c r="A416" s="1">
        <v>100002634</v>
      </c>
      <c r="B416" s="1" t="s">
        <v>591</v>
      </c>
      <c r="C416" s="1" t="s">
        <v>921</v>
      </c>
      <c r="D416" s="1" t="s">
        <v>46</v>
      </c>
      <c r="E416" s="1" t="s">
        <v>2</v>
      </c>
      <c r="F416" s="1" t="s">
        <v>46</v>
      </c>
      <c r="G416" s="1">
        <v>1</v>
      </c>
      <c r="H416" s="1">
        <v>50</v>
      </c>
      <c r="I416" s="1">
        <v>11</v>
      </c>
      <c r="J416" s="33">
        <v>13</v>
      </c>
      <c r="K416" s="1">
        <v>0</v>
      </c>
      <c r="L416" s="1">
        <v>1</v>
      </c>
      <c r="M416" s="1" t="s">
        <v>976</v>
      </c>
      <c r="N416" s="1" t="s">
        <v>595</v>
      </c>
      <c r="O416" s="1" t="s">
        <v>8</v>
      </c>
    </row>
    <row r="417" spans="1:15">
      <c r="A417" s="1">
        <v>100002636</v>
      </c>
      <c r="B417" s="1" t="s">
        <v>591</v>
      </c>
      <c r="C417" s="1" t="s">
        <v>921</v>
      </c>
      <c r="D417" s="1" t="s">
        <v>176</v>
      </c>
      <c r="E417" s="1" t="s">
        <v>11</v>
      </c>
      <c r="F417" s="1" t="s">
        <v>12</v>
      </c>
      <c r="G417" s="1">
        <v>1</v>
      </c>
      <c r="H417" s="1">
        <v>152</v>
      </c>
      <c r="I417" s="1">
        <v>20</v>
      </c>
      <c r="J417" s="33">
        <v>15</v>
      </c>
      <c r="K417" s="1">
        <v>0</v>
      </c>
      <c r="L417" s="1">
        <v>1</v>
      </c>
      <c r="M417" s="1" t="s">
        <v>977</v>
      </c>
      <c r="N417" s="1" t="s">
        <v>978</v>
      </c>
      <c r="O417" s="1" t="s">
        <v>32</v>
      </c>
    </row>
    <row r="418" spans="1:15">
      <c r="A418" s="1">
        <v>100002640</v>
      </c>
      <c r="B418" s="1" t="s">
        <v>591</v>
      </c>
      <c r="C418" s="1" t="s">
        <v>980</v>
      </c>
      <c r="D418" s="1" t="s">
        <v>12</v>
      </c>
      <c r="E418" s="1" t="s">
        <v>11</v>
      </c>
      <c r="F418" s="1" t="s">
        <v>12</v>
      </c>
      <c r="G418" s="1">
        <v>1</v>
      </c>
      <c r="H418" s="1">
        <v>167</v>
      </c>
      <c r="I418" s="1">
        <v>14</v>
      </c>
      <c r="J418" s="33">
        <v>13</v>
      </c>
      <c r="K418" s="1">
        <v>0</v>
      </c>
      <c r="L418" s="1">
        <v>1</v>
      </c>
      <c r="M418" s="1" t="s">
        <v>979</v>
      </c>
      <c r="N418" s="1" t="s">
        <v>981</v>
      </c>
      <c r="O418" s="1" t="s">
        <v>32</v>
      </c>
    </row>
    <row r="419" spans="1:15">
      <c r="A419" s="1">
        <v>100002652</v>
      </c>
      <c r="B419" s="1" t="s">
        <v>591</v>
      </c>
      <c r="C419" s="1" t="s">
        <v>980</v>
      </c>
      <c r="D419" s="1" t="s">
        <v>176</v>
      </c>
      <c r="E419" s="1" t="s">
        <v>11</v>
      </c>
      <c r="F419" s="1" t="s">
        <v>12</v>
      </c>
      <c r="G419" s="1">
        <v>1</v>
      </c>
      <c r="H419" s="1">
        <v>546</v>
      </c>
      <c r="I419" s="1">
        <v>54</v>
      </c>
      <c r="J419" s="33">
        <v>34</v>
      </c>
      <c r="K419" s="1">
        <v>0</v>
      </c>
      <c r="L419" s="1">
        <v>2</v>
      </c>
      <c r="M419" s="1" t="s">
        <v>982</v>
      </c>
      <c r="N419" s="1" t="s">
        <v>983</v>
      </c>
      <c r="O419" s="1" t="s">
        <v>32</v>
      </c>
    </row>
    <row r="420" spans="1:15">
      <c r="A420" s="1">
        <v>100002655</v>
      </c>
      <c r="B420" s="1" t="s">
        <v>591</v>
      </c>
      <c r="C420" s="1" t="s">
        <v>980</v>
      </c>
      <c r="D420" s="1" t="s">
        <v>250</v>
      </c>
      <c r="E420" s="1" t="s">
        <v>20</v>
      </c>
      <c r="F420" s="1" t="s">
        <v>72</v>
      </c>
      <c r="G420" s="1">
        <v>1</v>
      </c>
      <c r="H420" s="1">
        <v>154</v>
      </c>
      <c r="I420" s="1">
        <v>14</v>
      </c>
      <c r="J420" s="33">
        <v>10</v>
      </c>
      <c r="K420" s="1">
        <v>0</v>
      </c>
      <c r="L420" s="1">
        <v>1</v>
      </c>
      <c r="M420" s="1" t="s">
        <v>984</v>
      </c>
      <c r="N420" s="1" t="s">
        <v>626</v>
      </c>
      <c r="O420" s="1" t="s">
        <v>15</v>
      </c>
    </row>
    <row r="421" spans="1:15">
      <c r="A421" s="1">
        <v>100002661</v>
      </c>
      <c r="B421" s="1" t="s">
        <v>591</v>
      </c>
      <c r="C421" s="1" t="s">
        <v>980</v>
      </c>
      <c r="D421" s="1" t="s">
        <v>12</v>
      </c>
      <c r="E421" s="1" t="s">
        <v>11</v>
      </c>
      <c r="F421" s="1" t="s">
        <v>12</v>
      </c>
      <c r="G421" s="1">
        <v>1</v>
      </c>
      <c r="H421" s="1">
        <v>533</v>
      </c>
      <c r="I421" s="1">
        <v>42</v>
      </c>
      <c r="J421" s="33">
        <v>32</v>
      </c>
      <c r="K421" s="1">
        <v>0</v>
      </c>
      <c r="L421" s="1">
        <v>2</v>
      </c>
      <c r="M421" s="1" t="s">
        <v>985</v>
      </c>
      <c r="N421" s="1" t="s">
        <v>986</v>
      </c>
      <c r="O421" s="1" t="s">
        <v>32</v>
      </c>
    </row>
    <row r="422" spans="1:15">
      <c r="A422" s="1">
        <v>100002664</v>
      </c>
      <c r="B422" s="1" t="s">
        <v>591</v>
      </c>
      <c r="C422" s="1" t="s">
        <v>980</v>
      </c>
      <c r="D422" s="1" t="s">
        <v>46</v>
      </c>
      <c r="E422" s="1" t="s">
        <v>2</v>
      </c>
      <c r="F422" s="1" t="s">
        <v>46</v>
      </c>
      <c r="G422" s="1">
        <v>2</v>
      </c>
      <c r="H422" s="1">
        <v>81</v>
      </c>
      <c r="I422" s="1">
        <v>18</v>
      </c>
      <c r="J422" s="33">
        <v>16</v>
      </c>
      <c r="K422" s="1">
        <v>0</v>
      </c>
      <c r="L422" s="1">
        <v>1</v>
      </c>
      <c r="M422" s="1" t="s">
        <v>987</v>
      </c>
      <c r="N422" s="1" t="s">
        <v>595</v>
      </c>
      <c r="O422" s="1" t="s">
        <v>8</v>
      </c>
    </row>
    <row r="423" spans="1:15">
      <c r="A423" s="1">
        <v>100002672</v>
      </c>
      <c r="B423" s="1" t="s">
        <v>591</v>
      </c>
      <c r="C423" s="1" t="s">
        <v>980</v>
      </c>
      <c r="D423" s="1" t="s">
        <v>12</v>
      </c>
      <c r="E423" s="1" t="s">
        <v>11</v>
      </c>
      <c r="F423" s="1" t="s">
        <v>12</v>
      </c>
      <c r="G423" s="1">
        <v>1</v>
      </c>
      <c r="H423" s="1">
        <v>484</v>
      </c>
      <c r="I423" s="1">
        <v>38</v>
      </c>
      <c r="J423" s="33">
        <v>22</v>
      </c>
      <c r="K423" s="1">
        <v>1</v>
      </c>
      <c r="L423" s="1">
        <v>2</v>
      </c>
      <c r="M423" s="1" t="s">
        <v>988</v>
      </c>
      <c r="N423" s="1" t="s">
        <v>986</v>
      </c>
      <c r="O423" s="1" t="s">
        <v>32</v>
      </c>
    </row>
    <row r="424" spans="1:15">
      <c r="A424" s="1">
        <v>100002677</v>
      </c>
      <c r="B424" s="1" t="s">
        <v>591</v>
      </c>
      <c r="C424" s="1" t="s">
        <v>980</v>
      </c>
      <c r="D424" s="1" t="s">
        <v>12</v>
      </c>
      <c r="E424" s="1" t="s">
        <v>11</v>
      </c>
      <c r="F424" s="1" t="s">
        <v>12</v>
      </c>
      <c r="G424" s="1">
        <v>1</v>
      </c>
      <c r="H424" s="1">
        <v>214</v>
      </c>
      <c r="I424" s="1">
        <v>21</v>
      </c>
      <c r="J424" s="33">
        <v>21</v>
      </c>
      <c r="K424" s="1">
        <v>1</v>
      </c>
      <c r="L424" s="1">
        <v>1</v>
      </c>
      <c r="M424" s="1" t="s">
        <v>989</v>
      </c>
      <c r="N424" s="1" t="s">
        <v>990</v>
      </c>
      <c r="O424" s="1" t="s">
        <v>32</v>
      </c>
    </row>
    <row r="425" spans="1:15">
      <c r="A425" s="1">
        <v>100002694</v>
      </c>
      <c r="B425" s="1" t="s">
        <v>591</v>
      </c>
      <c r="C425" s="1" t="s">
        <v>980</v>
      </c>
      <c r="D425" s="1" t="s">
        <v>12</v>
      </c>
      <c r="E425" s="1" t="s">
        <v>11</v>
      </c>
      <c r="F425" s="1" t="s">
        <v>407</v>
      </c>
      <c r="G425" s="1">
        <v>1</v>
      </c>
      <c r="H425" s="1">
        <v>36</v>
      </c>
      <c r="I425" s="1">
        <v>7</v>
      </c>
      <c r="J425" s="33">
        <v>5</v>
      </c>
      <c r="K425" s="1">
        <v>0</v>
      </c>
      <c r="L425" s="1">
        <v>1</v>
      </c>
      <c r="M425" s="1" t="s">
        <v>991</v>
      </c>
      <c r="N425" s="1" t="s">
        <v>992</v>
      </c>
      <c r="O425" s="1" t="s">
        <v>32</v>
      </c>
    </row>
    <row r="426" spans="1:15">
      <c r="A426" s="1">
        <v>100002696</v>
      </c>
      <c r="B426" s="1" t="s">
        <v>591</v>
      </c>
      <c r="C426" s="1" t="s">
        <v>980</v>
      </c>
      <c r="D426" s="1" t="s">
        <v>12</v>
      </c>
      <c r="E426" s="1" t="s">
        <v>11</v>
      </c>
      <c r="F426" s="1" t="s">
        <v>407</v>
      </c>
      <c r="G426" s="1">
        <v>1</v>
      </c>
      <c r="H426" s="1">
        <v>21</v>
      </c>
      <c r="I426" s="1">
        <v>3</v>
      </c>
      <c r="J426" s="33">
        <v>3</v>
      </c>
      <c r="K426" s="1">
        <v>0</v>
      </c>
      <c r="L426" s="1">
        <v>1</v>
      </c>
      <c r="M426" s="1" t="s">
        <v>993</v>
      </c>
      <c r="N426" s="1" t="s">
        <v>994</v>
      </c>
      <c r="O426" s="1" t="s">
        <v>32</v>
      </c>
    </row>
    <row r="427" spans="1:15">
      <c r="A427" s="1">
        <v>100002701</v>
      </c>
      <c r="B427" s="1" t="s">
        <v>591</v>
      </c>
      <c r="C427" s="1" t="s">
        <v>980</v>
      </c>
      <c r="D427" s="1" t="s">
        <v>176</v>
      </c>
      <c r="E427" s="1" t="s">
        <v>11</v>
      </c>
      <c r="F427" s="1" t="s">
        <v>407</v>
      </c>
      <c r="G427" s="1">
        <v>1</v>
      </c>
      <c r="H427" s="1">
        <v>23</v>
      </c>
      <c r="I427" s="1">
        <v>7</v>
      </c>
      <c r="J427" s="33">
        <v>2</v>
      </c>
      <c r="K427" s="1">
        <v>0</v>
      </c>
      <c r="L427" s="1">
        <v>1</v>
      </c>
      <c r="M427" s="1" t="s">
        <v>995</v>
      </c>
      <c r="N427" s="1" t="s">
        <v>996</v>
      </c>
      <c r="O427" s="1" t="s">
        <v>32</v>
      </c>
    </row>
    <row r="428" spans="1:15">
      <c r="A428" s="1">
        <v>100002711</v>
      </c>
      <c r="B428" s="1" t="s">
        <v>591</v>
      </c>
      <c r="C428" s="1" t="s">
        <v>980</v>
      </c>
      <c r="D428" s="1" t="s">
        <v>12</v>
      </c>
      <c r="E428" s="1" t="s">
        <v>11</v>
      </c>
      <c r="F428" s="1" t="s">
        <v>12</v>
      </c>
      <c r="G428" s="1">
        <v>1</v>
      </c>
      <c r="H428" s="1">
        <v>274</v>
      </c>
      <c r="I428" s="1">
        <v>24</v>
      </c>
      <c r="J428" s="33">
        <v>20</v>
      </c>
      <c r="K428" s="1">
        <v>0</v>
      </c>
      <c r="L428" s="1">
        <v>1</v>
      </c>
      <c r="M428" s="1" t="s">
        <v>997</v>
      </c>
      <c r="N428" s="1" t="s">
        <v>998</v>
      </c>
      <c r="O428" s="1" t="s">
        <v>32</v>
      </c>
    </row>
    <row r="429" spans="1:15">
      <c r="A429" s="1">
        <v>100002714</v>
      </c>
      <c r="B429" s="1" t="s">
        <v>591</v>
      </c>
      <c r="C429" s="1" t="s">
        <v>980</v>
      </c>
      <c r="D429" s="1" t="s">
        <v>150</v>
      </c>
      <c r="E429" s="1" t="s">
        <v>11</v>
      </c>
      <c r="F429" s="1" t="s">
        <v>12</v>
      </c>
      <c r="G429" s="1">
        <v>1</v>
      </c>
      <c r="H429" s="1">
        <v>154</v>
      </c>
      <c r="I429" s="1">
        <v>17</v>
      </c>
      <c r="J429" s="33">
        <v>12</v>
      </c>
      <c r="K429" s="1">
        <v>1</v>
      </c>
      <c r="L429" s="1">
        <v>1</v>
      </c>
      <c r="M429" s="1" t="s">
        <v>999</v>
      </c>
      <c r="N429" s="1" t="s">
        <v>1000</v>
      </c>
      <c r="O429" s="1" t="s">
        <v>44</v>
      </c>
    </row>
    <row r="430" spans="1:15">
      <c r="A430" s="1">
        <v>100002728</v>
      </c>
      <c r="B430" s="1" t="s">
        <v>591</v>
      </c>
      <c r="C430" s="1" t="s">
        <v>980</v>
      </c>
      <c r="D430" s="1" t="s">
        <v>167</v>
      </c>
      <c r="E430" s="1" t="s">
        <v>20</v>
      </c>
      <c r="F430" s="1" t="s">
        <v>167</v>
      </c>
      <c r="G430" s="1">
        <v>1</v>
      </c>
      <c r="H430" s="1">
        <v>222</v>
      </c>
      <c r="I430" s="1">
        <v>25</v>
      </c>
      <c r="J430" s="33">
        <v>18</v>
      </c>
      <c r="K430" s="1">
        <v>0</v>
      </c>
      <c r="L430" s="1">
        <v>1</v>
      </c>
      <c r="M430" s="1" t="s">
        <v>1003</v>
      </c>
      <c r="N430" s="1" t="s">
        <v>626</v>
      </c>
      <c r="O430" s="1" t="s">
        <v>15</v>
      </c>
    </row>
    <row r="431" spans="1:15">
      <c r="A431" s="1">
        <v>100002731</v>
      </c>
      <c r="B431" s="1" t="s">
        <v>591</v>
      </c>
      <c r="C431" s="1" t="s">
        <v>980</v>
      </c>
      <c r="D431" s="1" t="s">
        <v>12</v>
      </c>
      <c r="E431" s="1" t="s">
        <v>11</v>
      </c>
      <c r="F431" s="1" t="s">
        <v>12</v>
      </c>
      <c r="G431" s="1">
        <v>1</v>
      </c>
      <c r="H431" s="1">
        <v>228</v>
      </c>
      <c r="I431" s="1">
        <v>20</v>
      </c>
      <c r="J431" s="33">
        <v>15</v>
      </c>
      <c r="K431" s="1">
        <v>0</v>
      </c>
      <c r="L431" s="1">
        <v>1</v>
      </c>
      <c r="M431" s="1" t="s">
        <v>1004</v>
      </c>
      <c r="N431" s="1" t="s">
        <v>1005</v>
      </c>
      <c r="O431" s="1" t="s">
        <v>32</v>
      </c>
    </row>
    <row r="432" spans="1:15">
      <c r="A432" s="1">
        <v>100002732</v>
      </c>
      <c r="B432" s="1" t="s">
        <v>591</v>
      </c>
      <c r="C432" s="1" t="s">
        <v>980</v>
      </c>
      <c r="D432" s="1" t="s">
        <v>1006</v>
      </c>
      <c r="E432" s="1" t="s">
        <v>20</v>
      </c>
      <c r="F432" s="1" t="s">
        <v>72</v>
      </c>
      <c r="G432" s="1">
        <v>1</v>
      </c>
      <c r="H432" s="1">
        <v>213</v>
      </c>
      <c r="I432" s="1">
        <v>16</v>
      </c>
      <c r="J432" s="33">
        <v>14</v>
      </c>
      <c r="K432" s="1">
        <v>0</v>
      </c>
      <c r="L432" s="1">
        <v>1</v>
      </c>
      <c r="M432" s="1" t="s">
        <v>1004</v>
      </c>
      <c r="N432" s="1" t="s">
        <v>1007</v>
      </c>
      <c r="O432" s="1" t="s">
        <v>44</v>
      </c>
    </row>
    <row r="433" spans="1:15">
      <c r="A433" s="1">
        <v>100002740</v>
      </c>
      <c r="B433" s="1" t="s">
        <v>591</v>
      </c>
      <c r="C433" s="1" t="s">
        <v>980</v>
      </c>
      <c r="D433" s="1" t="s">
        <v>1008</v>
      </c>
      <c r="E433" s="1" t="s">
        <v>27</v>
      </c>
      <c r="F433" s="1" t="s">
        <v>18</v>
      </c>
      <c r="G433" s="1">
        <v>1</v>
      </c>
      <c r="H433" s="1">
        <v>341</v>
      </c>
      <c r="I433" s="1">
        <v>30</v>
      </c>
      <c r="J433" s="33">
        <v>26</v>
      </c>
      <c r="K433" s="1">
        <v>0</v>
      </c>
      <c r="L433" s="1">
        <v>2</v>
      </c>
      <c r="M433" s="1" t="s">
        <v>1009</v>
      </c>
      <c r="N433" s="1" t="s">
        <v>626</v>
      </c>
      <c r="O433" s="1" t="s">
        <v>15</v>
      </c>
    </row>
    <row r="434" spans="1:15">
      <c r="A434" s="1">
        <v>100002744</v>
      </c>
      <c r="B434" s="1" t="s">
        <v>591</v>
      </c>
      <c r="C434" s="1" t="s">
        <v>980</v>
      </c>
      <c r="D434" s="1" t="s">
        <v>1010</v>
      </c>
      <c r="E434" s="1" t="s">
        <v>20</v>
      </c>
      <c r="F434" s="1" t="s">
        <v>72</v>
      </c>
      <c r="G434" s="1">
        <v>1</v>
      </c>
      <c r="H434" s="1">
        <v>174</v>
      </c>
      <c r="I434" s="1">
        <v>16</v>
      </c>
      <c r="J434" s="33">
        <v>17</v>
      </c>
      <c r="K434" s="1">
        <v>0</v>
      </c>
      <c r="L434" s="1">
        <v>1</v>
      </c>
      <c r="M434" s="1" t="s">
        <v>1011</v>
      </c>
      <c r="N434" s="1" t="s">
        <v>626</v>
      </c>
      <c r="O434" s="1" t="s">
        <v>15</v>
      </c>
    </row>
    <row r="435" spans="1:15">
      <c r="A435" s="1">
        <v>100002751</v>
      </c>
      <c r="B435" s="1" t="s">
        <v>591</v>
      </c>
      <c r="C435" s="1" t="s">
        <v>980</v>
      </c>
      <c r="D435" s="1" t="s">
        <v>12</v>
      </c>
      <c r="E435" s="1" t="s">
        <v>11</v>
      </c>
      <c r="F435" s="1" t="s">
        <v>12</v>
      </c>
      <c r="G435" s="1">
        <v>1</v>
      </c>
      <c r="H435" s="1">
        <v>631</v>
      </c>
      <c r="I435" s="1">
        <v>55</v>
      </c>
      <c r="J435" s="33">
        <v>40</v>
      </c>
      <c r="K435" s="1">
        <v>0</v>
      </c>
      <c r="L435" s="1">
        <v>3</v>
      </c>
      <c r="M435" s="1" t="s">
        <v>1012</v>
      </c>
      <c r="N435" s="1" t="s">
        <v>1005</v>
      </c>
      <c r="O435" s="1" t="s">
        <v>32</v>
      </c>
    </row>
    <row r="436" spans="1:15">
      <c r="A436" s="1">
        <v>100002755</v>
      </c>
      <c r="B436" s="1" t="s">
        <v>591</v>
      </c>
      <c r="C436" s="1" t="s">
        <v>980</v>
      </c>
      <c r="D436" s="1" t="s">
        <v>12</v>
      </c>
      <c r="E436" s="1" t="s">
        <v>11</v>
      </c>
      <c r="F436" s="1" t="s">
        <v>12</v>
      </c>
      <c r="G436" s="1">
        <v>1</v>
      </c>
      <c r="H436" s="1">
        <v>783</v>
      </c>
      <c r="I436" s="1">
        <v>62</v>
      </c>
      <c r="J436" s="33">
        <v>40</v>
      </c>
      <c r="K436" s="1">
        <v>0</v>
      </c>
      <c r="L436" s="1">
        <v>3</v>
      </c>
      <c r="M436" s="1" t="s">
        <v>1013</v>
      </c>
      <c r="N436" s="1" t="s">
        <v>1005</v>
      </c>
      <c r="O436" s="1" t="s">
        <v>32</v>
      </c>
    </row>
    <row r="437" spans="1:15">
      <c r="A437" s="1">
        <v>100002759</v>
      </c>
      <c r="B437" s="1" t="s">
        <v>591</v>
      </c>
      <c r="C437" s="1" t="s">
        <v>980</v>
      </c>
      <c r="D437" s="1" t="s">
        <v>176</v>
      </c>
      <c r="E437" s="1" t="s">
        <v>11</v>
      </c>
      <c r="F437" s="1" t="s">
        <v>12</v>
      </c>
      <c r="G437" s="1">
        <v>1</v>
      </c>
      <c r="H437" s="1">
        <v>130</v>
      </c>
      <c r="I437" s="1">
        <v>17</v>
      </c>
      <c r="J437" s="33">
        <v>11</v>
      </c>
      <c r="K437" s="1">
        <v>0</v>
      </c>
      <c r="L437" s="1">
        <v>1</v>
      </c>
      <c r="M437" s="1" t="s">
        <v>1014</v>
      </c>
      <c r="N437" s="1" t="s">
        <v>1015</v>
      </c>
      <c r="O437" s="1" t="s">
        <v>32</v>
      </c>
    </row>
    <row r="438" spans="1:15">
      <c r="A438" s="1">
        <v>100002763</v>
      </c>
      <c r="B438" s="1" t="s">
        <v>591</v>
      </c>
      <c r="C438" s="1" t="s">
        <v>980</v>
      </c>
      <c r="D438" s="1" t="s">
        <v>176</v>
      </c>
      <c r="E438" s="1" t="s">
        <v>11</v>
      </c>
      <c r="F438" s="1" t="s">
        <v>407</v>
      </c>
      <c r="G438" s="1">
        <v>1</v>
      </c>
      <c r="H438" s="1">
        <v>33</v>
      </c>
      <c r="I438" s="1">
        <v>4</v>
      </c>
      <c r="J438" s="33">
        <v>4</v>
      </c>
      <c r="K438" s="1">
        <v>0</v>
      </c>
      <c r="L438" s="1">
        <v>1</v>
      </c>
      <c r="M438" s="1" t="s">
        <v>1016</v>
      </c>
      <c r="N438" s="1" t="s">
        <v>1017</v>
      </c>
      <c r="O438" s="1" t="s">
        <v>32</v>
      </c>
    </row>
    <row r="439" spans="1:15">
      <c r="A439" s="1">
        <v>100002770</v>
      </c>
      <c r="B439" s="1" t="s">
        <v>591</v>
      </c>
      <c r="C439" s="1" t="s">
        <v>1019</v>
      </c>
      <c r="D439" s="1" t="s">
        <v>176</v>
      </c>
      <c r="E439" s="1" t="s">
        <v>11</v>
      </c>
      <c r="F439" s="1" t="s">
        <v>407</v>
      </c>
      <c r="G439" s="1">
        <v>1</v>
      </c>
      <c r="H439" s="1">
        <v>83</v>
      </c>
      <c r="I439" s="1">
        <v>19</v>
      </c>
      <c r="J439" s="33">
        <v>6</v>
      </c>
      <c r="K439" s="1">
        <v>0</v>
      </c>
      <c r="L439" s="1">
        <v>1</v>
      </c>
      <c r="M439" s="1" t="s">
        <v>1018</v>
      </c>
      <c r="N439" s="1" t="s">
        <v>1020</v>
      </c>
      <c r="O439" s="1" t="s">
        <v>32</v>
      </c>
    </row>
    <row r="440" spans="1:15">
      <c r="A440" s="1">
        <v>100002775</v>
      </c>
      <c r="B440" s="1" t="s">
        <v>591</v>
      </c>
      <c r="C440" s="1" t="s">
        <v>1019</v>
      </c>
      <c r="D440" s="1" t="s">
        <v>176</v>
      </c>
      <c r="E440" s="1" t="s">
        <v>11</v>
      </c>
      <c r="F440" s="1" t="s">
        <v>12</v>
      </c>
      <c r="G440" s="1">
        <v>2</v>
      </c>
      <c r="H440" s="1">
        <v>244</v>
      </c>
      <c r="I440" s="1">
        <v>32</v>
      </c>
      <c r="J440" s="33">
        <v>15</v>
      </c>
      <c r="K440" s="1">
        <v>0</v>
      </c>
      <c r="L440" s="1">
        <v>1</v>
      </c>
      <c r="M440" s="1" t="s">
        <v>1021</v>
      </c>
      <c r="N440" s="1" t="s">
        <v>1022</v>
      </c>
      <c r="O440" s="1" t="s">
        <v>32</v>
      </c>
    </row>
    <row r="441" spans="1:15">
      <c r="A441" s="1">
        <v>100002783</v>
      </c>
      <c r="B441" s="1" t="s">
        <v>591</v>
      </c>
      <c r="C441" s="1" t="s">
        <v>1019</v>
      </c>
      <c r="D441" s="1" t="s">
        <v>176</v>
      </c>
      <c r="E441" s="1" t="s">
        <v>11</v>
      </c>
      <c r="F441" s="1" t="s">
        <v>12</v>
      </c>
      <c r="G441" s="1">
        <v>1</v>
      </c>
      <c r="H441" s="1">
        <v>263</v>
      </c>
      <c r="I441" s="1">
        <v>36</v>
      </c>
      <c r="J441" s="33">
        <v>22</v>
      </c>
      <c r="K441" s="1">
        <v>0</v>
      </c>
      <c r="L441" s="1">
        <v>1</v>
      </c>
      <c r="M441" s="1" t="s">
        <v>1023</v>
      </c>
      <c r="N441" s="1" t="s">
        <v>1024</v>
      </c>
      <c r="O441" s="1" t="s">
        <v>32</v>
      </c>
    </row>
    <row r="442" spans="1:15">
      <c r="A442" s="1">
        <v>100002788</v>
      </c>
      <c r="B442" s="1" t="s">
        <v>591</v>
      </c>
      <c r="C442" s="1" t="s">
        <v>1019</v>
      </c>
      <c r="D442" s="1" t="s">
        <v>176</v>
      </c>
      <c r="E442" s="1" t="s">
        <v>11</v>
      </c>
      <c r="F442" s="1" t="s">
        <v>12</v>
      </c>
      <c r="G442" s="1">
        <v>1</v>
      </c>
      <c r="H442" s="1">
        <v>204</v>
      </c>
      <c r="I442" s="1">
        <v>31</v>
      </c>
      <c r="J442" s="33">
        <v>11</v>
      </c>
      <c r="K442" s="1">
        <v>0</v>
      </c>
      <c r="L442" s="1">
        <v>1</v>
      </c>
      <c r="M442" s="1" t="s">
        <v>1025</v>
      </c>
      <c r="N442" s="1" t="s">
        <v>1026</v>
      </c>
      <c r="O442" s="1" t="s">
        <v>32</v>
      </c>
    </row>
    <row r="443" spans="1:15">
      <c r="A443" s="1">
        <v>100002795</v>
      </c>
      <c r="B443" s="1" t="s">
        <v>591</v>
      </c>
      <c r="C443" s="1" t="s">
        <v>1019</v>
      </c>
      <c r="D443" s="1" t="s">
        <v>12</v>
      </c>
      <c r="E443" s="1" t="s">
        <v>11</v>
      </c>
      <c r="F443" s="1" t="s">
        <v>12</v>
      </c>
      <c r="G443" s="1">
        <v>1</v>
      </c>
      <c r="H443" s="1">
        <v>475</v>
      </c>
      <c r="I443" s="1">
        <v>47</v>
      </c>
      <c r="J443" s="33">
        <v>26</v>
      </c>
      <c r="K443" s="1">
        <v>0</v>
      </c>
      <c r="L443" s="1">
        <v>2</v>
      </c>
      <c r="M443" s="1" t="s">
        <v>1027</v>
      </c>
      <c r="N443" s="1" t="s">
        <v>1028</v>
      </c>
      <c r="O443" s="1" t="s">
        <v>32</v>
      </c>
    </row>
    <row r="444" spans="1:15">
      <c r="A444" s="1">
        <v>100002806</v>
      </c>
      <c r="B444" s="1" t="s">
        <v>591</v>
      </c>
      <c r="C444" s="1" t="s">
        <v>1019</v>
      </c>
      <c r="D444" s="1" t="s">
        <v>176</v>
      </c>
      <c r="E444" s="1" t="s">
        <v>11</v>
      </c>
      <c r="F444" s="1" t="s">
        <v>12</v>
      </c>
      <c r="G444" s="1">
        <v>1</v>
      </c>
      <c r="H444" s="1">
        <v>17</v>
      </c>
      <c r="I444" s="1">
        <v>5</v>
      </c>
      <c r="J444" s="33">
        <v>10</v>
      </c>
      <c r="K444" s="1">
        <v>0</v>
      </c>
      <c r="L444" s="1">
        <v>1</v>
      </c>
      <c r="M444" s="1" t="s">
        <v>1029</v>
      </c>
      <c r="N444" s="1" t="s">
        <v>1030</v>
      </c>
      <c r="O444" s="1" t="s">
        <v>32</v>
      </c>
    </row>
    <row r="445" spans="1:15">
      <c r="A445" s="1">
        <v>100002811</v>
      </c>
      <c r="B445" s="1" t="s">
        <v>591</v>
      </c>
      <c r="C445" s="1" t="s">
        <v>1019</v>
      </c>
      <c r="D445" s="1" t="s">
        <v>176</v>
      </c>
      <c r="E445" s="1" t="s">
        <v>11</v>
      </c>
      <c r="F445" s="1" t="s">
        <v>12</v>
      </c>
      <c r="G445" s="1">
        <v>1</v>
      </c>
      <c r="H445" s="1">
        <v>192</v>
      </c>
      <c r="I445" s="1">
        <v>31</v>
      </c>
      <c r="J445" s="33">
        <v>15</v>
      </c>
      <c r="K445" s="1">
        <v>0</v>
      </c>
      <c r="L445" s="1">
        <v>1</v>
      </c>
      <c r="M445" s="1" t="s">
        <v>1031</v>
      </c>
      <c r="N445" s="1" t="s">
        <v>1032</v>
      </c>
      <c r="O445" s="1" t="s">
        <v>32</v>
      </c>
    </row>
    <row r="446" spans="1:15">
      <c r="A446" s="1">
        <v>100002816</v>
      </c>
      <c r="B446" s="1" t="s">
        <v>591</v>
      </c>
      <c r="C446" s="1" t="s">
        <v>1019</v>
      </c>
      <c r="D446" s="1" t="s">
        <v>176</v>
      </c>
      <c r="E446" s="1" t="s">
        <v>11</v>
      </c>
      <c r="F446" s="1" t="s">
        <v>407</v>
      </c>
      <c r="G446" s="1">
        <v>1</v>
      </c>
      <c r="H446" s="1">
        <v>34</v>
      </c>
      <c r="I446" s="1">
        <v>7</v>
      </c>
      <c r="J446" s="33">
        <v>2</v>
      </c>
      <c r="K446" s="1">
        <v>0</v>
      </c>
      <c r="L446" s="1">
        <v>1</v>
      </c>
      <c r="M446" s="1" t="s">
        <v>1033</v>
      </c>
      <c r="N446" s="1" t="s">
        <v>1034</v>
      </c>
      <c r="O446" s="1" t="s">
        <v>32</v>
      </c>
    </row>
    <row r="447" spans="1:15">
      <c r="A447" s="1">
        <v>100002821</v>
      </c>
      <c r="B447" s="1" t="s">
        <v>591</v>
      </c>
      <c r="C447" s="1" t="s">
        <v>1019</v>
      </c>
      <c r="D447" s="1" t="s">
        <v>176</v>
      </c>
      <c r="E447" s="1" t="s">
        <v>11</v>
      </c>
      <c r="F447" s="1" t="s">
        <v>12</v>
      </c>
      <c r="G447" s="1">
        <v>1</v>
      </c>
      <c r="H447" s="1">
        <v>173</v>
      </c>
      <c r="I447" s="1">
        <v>21</v>
      </c>
      <c r="J447" s="33">
        <v>12</v>
      </c>
      <c r="K447" s="1">
        <v>0</v>
      </c>
      <c r="L447" s="1">
        <v>1</v>
      </c>
      <c r="M447" s="1" t="s">
        <v>1035</v>
      </c>
      <c r="N447" s="1" t="s">
        <v>1036</v>
      </c>
      <c r="O447" s="1" t="s">
        <v>32</v>
      </c>
    </row>
    <row r="448" spans="1:15">
      <c r="A448" s="1">
        <v>100002826</v>
      </c>
      <c r="B448" s="1" t="s">
        <v>591</v>
      </c>
      <c r="C448" s="1" t="s">
        <v>1019</v>
      </c>
      <c r="D448" s="1" t="s">
        <v>176</v>
      </c>
      <c r="E448" s="1" t="s">
        <v>11</v>
      </c>
      <c r="F448" s="1" t="s">
        <v>12</v>
      </c>
      <c r="G448" s="1">
        <v>1</v>
      </c>
      <c r="H448" s="1">
        <v>176</v>
      </c>
      <c r="I448" s="1">
        <v>25</v>
      </c>
      <c r="J448" s="33">
        <v>12</v>
      </c>
      <c r="K448" s="1">
        <v>0</v>
      </c>
      <c r="L448" s="1">
        <v>1</v>
      </c>
      <c r="M448" s="1" t="s">
        <v>1037</v>
      </c>
      <c r="N448" s="1" t="s">
        <v>1038</v>
      </c>
      <c r="O448" s="1" t="s">
        <v>32</v>
      </c>
    </row>
    <row r="449" spans="1:15">
      <c r="A449" s="1">
        <v>100002830</v>
      </c>
      <c r="B449" s="1" t="s">
        <v>591</v>
      </c>
      <c r="C449" s="1" t="s">
        <v>1019</v>
      </c>
      <c r="D449" s="1" t="s">
        <v>176</v>
      </c>
      <c r="E449" s="1" t="s">
        <v>11</v>
      </c>
      <c r="F449" s="1" t="s">
        <v>12</v>
      </c>
      <c r="G449" s="1">
        <v>1</v>
      </c>
      <c r="H449" s="1">
        <v>196</v>
      </c>
      <c r="I449" s="1">
        <v>27</v>
      </c>
      <c r="J449" s="33">
        <v>14</v>
      </c>
      <c r="K449" s="1">
        <v>0</v>
      </c>
      <c r="L449" s="1">
        <v>1</v>
      </c>
      <c r="M449" s="1" t="s">
        <v>1039</v>
      </c>
      <c r="N449" s="1" t="s">
        <v>1040</v>
      </c>
      <c r="O449" s="1" t="s">
        <v>32</v>
      </c>
    </row>
    <row r="450" spans="1:15">
      <c r="A450" s="1">
        <v>100002836</v>
      </c>
      <c r="B450" s="1" t="s">
        <v>591</v>
      </c>
      <c r="C450" s="1" t="s">
        <v>1019</v>
      </c>
      <c r="D450" s="1" t="s">
        <v>176</v>
      </c>
      <c r="E450" s="1" t="s">
        <v>11</v>
      </c>
      <c r="F450" s="1" t="s">
        <v>12</v>
      </c>
      <c r="G450" s="1">
        <v>1</v>
      </c>
      <c r="H450" s="1">
        <v>337</v>
      </c>
      <c r="I450" s="1">
        <v>43</v>
      </c>
      <c r="J450" s="33">
        <v>25</v>
      </c>
      <c r="K450" s="1">
        <v>1</v>
      </c>
      <c r="L450" s="1">
        <v>2</v>
      </c>
      <c r="M450" s="1" t="s">
        <v>1041</v>
      </c>
      <c r="N450" s="1" t="s">
        <v>1042</v>
      </c>
      <c r="O450" s="1" t="s">
        <v>32</v>
      </c>
    </row>
    <row r="451" spans="1:15">
      <c r="A451" s="1">
        <v>100002842</v>
      </c>
      <c r="B451" s="1" t="s">
        <v>591</v>
      </c>
      <c r="C451" s="1" t="s">
        <v>1019</v>
      </c>
      <c r="D451" s="1" t="s">
        <v>1043</v>
      </c>
      <c r="E451" s="1" t="s">
        <v>11</v>
      </c>
      <c r="F451" s="1" t="s">
        <v>12</v>
      </c>
      <c r="G451" s="1">
        <v>1</v>
      </c>
      <c r="H451" s="1">
        <v>130</v>
      </c>
      <c r="I451" s="1">
        <v>16</v>
      </c>
      <c r="J451" s="33">
        <v>13</v>
      </c>
      <c r="K451" s="1">
        <v>0</v>
      </c>
      <c r="L451" s="1">
        <v>1</v>
      </c>
      <c r="M451" s="1" t="s">
        <v>1044</v>
      </c>
      <c r="N451" s="1" t="s">
        <v>1045</v>
      </c>
      <c r="O451" s="1" t="s">
        <v>32</v>
      </c>
    </row>
    <row r="452" spans="1:15">
      <c r="A452" s="1">
        <v>100002846</v>
      </c>
      <c r="B452" s="1" t="s">
        <v>591</v>
      </c>
      <c r="C452" s="1" t="s">
        <v>1019</v>
      </c>
      <c r="D452" s="1" t="s">
        <v>176</v>
      </c>
      <c r="E452" s="1" t="s">
        <v>11</v>
      </c>
      <c r="F452" s="1" t="s">
        <v>12</v>
      </c>
      <c r="G452" s="1">
        <v>1</v>
      </c>
      <c r="H452" s="1">
        <v>250</v>
      </c>
      <c r="I452" s="1">
        <v>36</v>
      </c>
      <c r="J452" s="33">
        <v>17</v>
      </c>
      <c r="K452" s="1">
        <v>1</v>
      </c>
      <c r="L452" s="1">
        <v>1</v>
      </c>
      <c r="M452" s="1" t="s">
        <v>1046</v>
      </c>
      <c r="N452" s="1" t="s">
        <v>1047</v>
      </c>
      <c r="O452" s="1" t="s">
        <v>32</v>
      </c>
    </row>
    <row r="453" spans="1:15">
      <c r="A453" s="1">
        <v>100002856</v>
      </c>
      <c r="B453" s="1" t="s">
        <v>591</v>
      </c>
      <c r="C453" s="1" t="s">
        <v>1019</v>
      </c>
      <c r="D453" s="1" t="s">
        <v>1048</v>
      </c>
      <c r="E453" s="1" t="s">
        <v>11</v>
      </c>
      <c r="F453" s="1" t="s">
        <v>12</v>
      </c>
      <c r="G453" s="1">
        <v>1</v>
      </c>
      <c r="H453" s="1">
        <v>263</v>
      </c>
      <c r="I453" s="1">
        <v>25</v>
      </c>
      <c r="J453" s="33">
        <v>16</v>
      </c>
      <c r="K453" s="1">
        <v>0</v>
      </c>
      <c r="L453" s="1">
        <v>1</v>
      </c>
      <c r="M453" s="1" t="s">
        <v>1049</v>
      </c>
      <c r="N453" s="1" t="s">
        <v>1050</v>
      </c>
      <c r="O453" s="1" t="s">
        <v>32</v>
      </c>
    </row>
    <row r="454" spans="1:15">
      <c r="A454" s="1">
        <v>100002861</v>
      </c>
      <c r="B454" s="1" t="s">
        <v>591</v>
      </c>
      <c r="C454" s="1" t="s">
        <v>1019</v>
      </c>
      <c r="D454" s="1" t="s">
        <v>176</v>
      </c>
      <c r="E454" s="1" t="s">
        <v>11</v>
      </c>
      <c r="F454" s="1" t="s">
        <v>407</v>
      </c>
      <c r="G454" s="1">
        <v>1</v>
      </c>
      <c r="H454" s="1">
        <v>68</v>
      </c>
      <c r="I454" s="1">
        <v>12</v>
      </c>
      <c r="J454" s="33">
        <v>5</v>
      </c>
      <c r="K454" s="1">
        <v>0</v>
      </c>
      <c r="L454" s="1">
        <v>1</v>
      </c>
      <c r="M454" s="1" t="s">
        <v>1051</v>
      </c>
      <c r="N454" s="1" t="s">
        <v>1052</v>
      </c>
      <c r="O454" s="1" t="s">
        <v>32</v>
      </c>
    </row>
    <row r="455" spans="1:15">
      <c r="A455" s="1">
        <v>100002875</v>
      </c>
      <c r="B455" s="1" t="s">
        <v>591</v>
      </c>
      <c r="C455" s="1" t="s">
        <v>1019</v>
      </c>
      <c r="D455" s="1" t="s">
        <v>176</v>
      </c>
      <c r="E455" s="1" t="s">
        <v>11</v>
      </c>
      <c r="F455" s="1" t="s">
        <v>12</v>
      </c>
      <c r="G455" s="1">
        <v>1</v>
      </c>
      <c r="H455" s="1">
        <v>305</v>
      </c>
      <c r="I455" s="1">
        <v>35</v>
      </c>
      <c r="J455" s="33">
        <v>21</v>
      </c>
      <c r="K455" s="1">
        <v>0</v>
      </c>
      <c r="L455" s="1">
        <v>2</v>
      </c>
      <c r="M455" s="1" t="s">
        <v>1053</v>
      </c>
      <c r="N455" s="1" t="s">
        <v>1054</v>
      </c>
      <c r="O455" s="1" t="s">
        <v>32</v>
      </c>
    </row>
    <row r="456" spans="1:15">
      <c r="A456" s="1">
        <v>100002881</v>
      </c>
      <c r="B456" s="1" t="s">
        <v>591</v>
      </c>
      <c r="C456" s="1" t="s">
        <v>1019</v>
      </c>
      <c r="D456" s="1" t="s">
        <v>176</v>
      </c>
      <c r="E456" s="1" t="s">
        <v>11</v>
      </c>
      <c r="F456" s="1" t="s">
        <v>12</v>
      </c>
      <c r="G456" s="1">
        <v>1</v>
      </c>
      <c r="H456" s="1">
        <v>341</v>
      </c>
      <c r="I456" s="1">
        <v>51</v>
      </c>
      <c r="J456" s="33">
        <v>20</v>
      </c>
      <c r="K456" s="1">
        <v>0</v>
      </c>
      <c r="L456" s="1">
        <v>2</v>
      </c>
      <c r="M456" s="1" t="s">
        <v>1055</v>
      </c>
      <c r="N456" s="1" t="s">
        <v>1056</v>
      </c>
      <c r="O456" s="1" t="s">
        <v>32</v>
      </c>
    </row>
    <row r="457" spans="1:15">
      <c r="A457" s="1">
        <v>100002886</v>
      </c>
      <c r="B457" s="1" t="s">
        <v>591</v>
      </c>
      <c r="C457" s="1" t="s">
        <v>1019</v>
      </c>
      <c r="D457" s="1" t="s">
        <v>176</v>
      </c>
      <c r="E457" s="1" t="s">
        <v>11</v>
      </c>
      <c r="F457" s="1" t="s">
        <v>12</v>
      </c>
      <c r="G457" s="1">
        <v>1</v>
      </c>
      <c r="H457" s="1">
        <v>335</v>
      </c>
      <c r="I457" s="1">
        <v>40</v>
      </c>
      <c r="J457" s="33">
        <v>18</v>
      </c>
      <c r="K457" s="1">
        <v>0</v>
      </c>
      <c r="L457" s="1">
        <v>2</v>
      </c>
      <c r="M457" s="1" t="s">
        <v>1057</v>
      </c>
      <c r="N457" s="1" t="s">
        <v>1058</v>
      </c>
      <c r="O457" s="1" t="s">
        <v>32</v>
      </c>
    </row>
    <row r="458" spans="1:15">
      <c r="A458" s="1">
        <v>100002890</v>
      </c>
      <c r="B458" s="1" t="s">
        <v>591</v>
      </c>
      <c r="C458" s="1" t="s">
        <v>1019</v>
      </c>
      <c r="D458" s="1" t="s">
        <v>176</v>
      </c>
      <c r="E458" s="1" t="s">
        <v>11</v>
      </c>
      <c r="F458" s="1" t="s">
        <v>12</v>
      </c>
      <c r="G458" s="1">
        <v>1</v>
      </c>
      <c r="H458" s="1">
        <v>370</v>
      </c>
      <c r="I458" s="1">
        <v>24</v>
      </c>
      <c r="J458" s="33">
        <v>37</v>
      </c>
      <c r="K458" s="1">
        <v>0</v>
      </c>
      <c r="L458" s="1">
        <v>2</v>
      </c>
      <c r="M458" s="1" t="s">
        <v>1059</v>
      </c>
      <c r="N458" s="1" t="s">
        <v>1060</v>
      </c>
      <c r="O458" s="1" t="s">
        <v>32</v>
      </c>
    </row>
    <row r="459" spans="1:15">
      <c r="A459" s="1">
        <v>100002897</v>
      </c>
      <c r="B459" s="1" t="s">
        <v>591</v>
      </c>
      <c r="C459" s="1" t="s">
        <v>1019</v>
      </c>
      <c r="D459" s="1" t="s">
        <v>176</v>
      </c>
      <c r="E459" s="1" t="s">
        <v>11</v>
      </c>
      <c r="F459" s="1" t="s">
        <v>12</v>
      </c>
      <c r="G459" s="1">
        <v>1</v>
      </c>
      <c r="H459" s="1">
        <v>249</v>
      </c>
      <c r="I459" s="1">
        <v>28</v>
      </c>
      <c r="J459" s="33">
        <v>18</v>
      </c>
      <c r="K459" s="1">
        <v>0</v>
      </c>
      <c r="L459" s="1">
        <v>1</v>
      </c>
      <c r="M459" s="1" t="s">
        <v>1061</v>
      </c>
      <c r="N459" s="1" t="s">
        <v>1062</v>
      </c>
      <c r="O459" s="1" t="s">
        <v>32</v>
      </c>
    </row>
    <row r="460" spans="1:15">
      <c r="A460" s="1">
        <v>100002904</v>
      </c>
      <c r="B460" s="1" t="s">
        <v>591</v>
      </c>
      <c r="C460" s="1" t="s">
        <v>1019</v>
      </c>
      <c r="D460" s="1" t="s">
        <v>176</v>
      </c>
      <c r="E460" s="1" t="s">
        <v>11</v>
      </c>
      <c r="F460" s="1" t="s">
        <v>12</v>
      </c>
      <c r="G460" s="1">
        <v>1</v>
      </c>
      <c r="H460" s="1">
        <v>517</v>
      </c>
      <c r="I460" s="1">
        <v>64</v>
      </c>
      <c r="J460" s="33">
        <v>34</v>
      </c>
      <c r="K460" s="1">
        <v>0</v>
      </c>
      <c r="L460" s="1">
        <v>2</v>
      </c>
      <c r="M460" s="1" t="s">
        <v>1063</v>
      </c>
      <c r="N460" s="1" t="s">
        <v>1064</v>
      </c>
      <c r="O460" s="1" t="s">
        <v>32</v>
      </c>
    </row>
    <row r="461" spans="1:15">
      <c r="A461" s="1">
        <v>100002912</v>
      </c>
      <c r="B461" s="1" t="s">
        <v>591</v>
      </c>
      <c r="C461" s="1" t="s">
        <v>1019</v>
      </c>
      <c r="D461" s="1" t="s">
        <v>176</v>
      </c>
      <c r="E461" s="1" t="s">
        <v>11</v>
      </c>
      <c r="F461" s="1" t="s">
        <v>12</v>
      </c>
      <c r="G461" s="1">
        <v>1</v>
      </c>
      <c r="H461" s="1">
        <v>535</v>
      </c>
      <c r="I461" s="1">
        <v>68</v>
      </c>
      <c r="J461" s="33">
        <v>29</v>
      </c>
      <c r="K461" s="1">
        <v>0</v>
      </c>
      <c r="L461" s="1">
        <v>2</v>
      </c>
      <c r="M461" s="1" t="s">
        <v>1066</v>
      </c>
      <c r="N461" s="1" t="s">
        <v>1064</v>
      </c>
      <c r="O461" s="1" t="s">
        <v>32</v>
      </c>
    </row>
    <row r="462" spans="1:15">
      <c r="A462" s="1">
        <v>100002924</v>
      </c>
      <c r="B462" s="1" t="s">
        <v>591</v>
      </c>
      <c r="C462" s="1" t="s">
        <v>1019</v>
      </c>
      <c r="D462" s="1" t="s">
        <v>1069</v>
      </c>
      <c r="E462" s="1" t="s">
        <v>20</v>
      </c>
      <c r="F462" s="1" t="s">
        <v>72</v>
      </c>
      <c r="G462" s="1">
        <v>1</v>
      </c>
      <c r="H462" s="1">
        <v>387</v>
      </c>
      <c r="I462" s="1">
        <v>34</v>
      </c>
      <c r="J462" s="33">
        <v>32</v>
      </c>
      <c r="K462" s="1">
        <v>0</v>
      </c>
      <c r="L462" s="1">
        <v>2</v>
      </c>
      <c r="M462" s="1" t="s">
        <v>1070</v>
      </c>
      <c r="N462" s="1" t="s">
        <v>626</v>
      </c>
      <c r="O462" s="1" t="s">
        <v>15</v>
      </c>
    </row>
    <row r="463" spans="1:15">
      <c r="A463" s="1">
        <v>100002935</v>
      </c>
      <c r="B463" s="1" t="s">
        <v>591</v>
      </c>
      <c r="C463" s="1" t="s">
        <v>1019</v>
      </c>
      <c r="D463" s="1" t="s">
        <v>167</v>
      </c>
      <c r="E463" s="1" t="s">
        <v>20</v>
      </c>
      <c r="F463" s="1" t="s">
        <v>167</v>
      </c>
      <c r="G463" s="1">
        <v>1</v>
      </c>
      <c r="H463" s="1">
        <v>663</v>
      </c>
      <c r="I463" s="1">
        <v>61</v>
      </c>
      <c r="J463" s="33">
        <v>41</v>
      </c>
      <c r="K463" s="1">
        <v>0</v>
      </c>
      <c r="L463" s="1">
        <v>3</v>
      </c>
      <c r="M463" s="1" t="s">
        <v>1073</v>
      </c>
      <c r="N463" s="1" t="s">
        <v>626</v>
      </c>
      <c r="O463" s="1" t="s">
        <v>15</v>
      </c>
    </row>
    <row r="464" spans="1:15">
      <c r="A464" s="1">
        <v>100002938</v>
      </c>
      <c r="B464" s="1" t="s">
        <v>591</v>
      </c>
      <c r="C464" s="1" t="s">
        <v>1019</v>
      </c>
      <c r="D464" s="1" t="s">
        <v>1074</v>
      </c>
      <c r="E464" s="1" t="s">
        <v>20</v>
      </c>
      <c r="F464" s="1" t="s">
        <v>72</v>
      </c>
      <c r="G464" s="1">
        <v>1</v>
      </c>
      <c r="H464" s="1">
        <v>424</v>
      </c>
      <c r="I464" s="1">
        <v>43</v>
      </c>
      <c r="J464" s="33">
        <v>27</v>
      </c>
      <c r="K464" s="1">
        <v>0</v>
      </c>
      <c r="L464" s="1">
        <v>2</v>
      </c>
      <c r="M464" s="1" t="s">
        <v>1075</v>
      </c>
      <c r="N464" s="1" t="s">
        <v>1076</v>
      </c>
      <c r="O464" s="1" t="s">
        <v>44</v>
      </c>
    </row>
    <row r="465" spans="1:15">
      <c r="A465" s="1">
        <v>100002939</v>
      </c>
      <c r="B465" s="1" t="s">
        <v>591</v>
      </c>
      <c r="C465" s="1" t="s">
        <v>1019</v>
      </c>
      <c r="D465" s="1" t="s">
        <v>1077</v>
      </c>
      <c r="E465" s="1" t="s">
        <v>11</v>
      </c>
      <c r="F465" s="1" t="s">
        <v>12</v>
      </c>
      <c r="G465" s="1">
        <v>1</v>
      </c>
      <c r="H465" s="1">
        <v>511</v>
      </c>
      <c r="I465" s="1">
        <v>52</v>
      </c>
      <c r="J465" s="33">
        <v>31</v>
      </c>
      <c r="K465" s="1">
        <v>0</v>
      </c>
      <c r="L465" s="1">
        <v>2</v>
      </c>
      <c r="M465" s="1" t="s">
        <v>1078</v>
      </c>
      <c r="N465" s="1" t="s">
        <v>1079</v>
      </c>
      <c r="O465" s="1" t="s">
        <v>39</v>
      </c>
    </row>
    <row r="466" spans="1:15">
      <c r="A466" s="1">
        <v>100002946</v>
      </c>
      <c r="B466" s="1" t="s">
        <v>591</v>
      </c>
      <c r="C466" s="1" t="s">
        <v>1019</v>
      </c>
      <c r="D466" s="1" t="s">
        <v>1080</v>
      </c>
      <c r="E466" s="1" t="s">
        <v>24</v>
      </c>
      <c r="F466" s="1" t="s">
        <v>25</v>
      </c>
      <c r="G466" s="1">
        <v>1</v>
      </c>
      <c r="H466" s="1">
        <v>53</v>
      </c>
      <c r="I466" s="1">
        <v>13</v>
      </c>
      <c r="J466" s="33">
        <v>11</v>
      </c>
      <c r="K466" s="1">
        <v>0</v>
      </c>
      <c r="L466" s="1">
        <v>1</v>
      </c>
      <c r="M466" s="1" t="s">
        <v>1081</v>
      </c>
      <c r="N466" s="1" t="s">
        <v>1082</v>
      </c>
      <c r="O466" s="1" t="s">
        <v>44</v>
      </c>
    </row>
    <row r="467" spans="1:15">
      <c r="A467" s="1">
        <v>100002947</v>
      </c>
      <c r="B467" s="1" t="s">
        <v>591</v>
      </c>
      <c r="C467" s="1" t="s">
        <v>1019</v>
      </c>
      <c r="D467" s="1" t="s">
        <v>1083</v>
      </c>
      <c r="E467" s="1" t="s">
        <v>27</v>
      </c>
      <c r="F467" s="1" t="s">
        <v>18</v>
      </c>
      <c r="G467" s="1">
        <v>1</v>
      </c>
      <c r="H467" s="1">
        <v>438</v>
      </c>
      <c r="I467" s="1">
        <v>35</v>
      </c>
      <c r="J467" s="33">
        <v>31</v>
      </c>
      <c r="K467" s="1">
        <v>0</v>
      </c>
      <c r="L467" s="1">
        <v>2</v>
      </c>
      <c r="M467" s="1" t="s">
        <v>1084</v>
      </c>
      <c r="N467" s="1" t="s">
        <v>1079</v>
      </c>
      <c r="O467" s="1" t="s">
        <v>39</v>
      </c>
    </row>
    <row r="468" spans="1:15">
      <c r="A468" s="1">
        <v>100002958</v>
      </c>
      <c r="B468" s="1" t="s">
        <v>591</v>
      </c>
      <c r="C468" s="1" t="s">
        <v>1019</v>
      </c>
      <c r="D468" s="1" t="s">
        <v>1085</v>
      </c>
      <c r="E468" s="1" t="s">
        <v>27</v>
      </c>
      <c r="F468" s="1" t="s">
        <v>18</v>
      </c>
      <c r="G468" s="1">
        <v>2</v>
      </c>
      <c r="H468" s="1">
        <v>157</v>
      </c>
      <c r="I468" s="1">
        <v>14</v>
      </c>
      <c r="J468" s="33">
        <v>17</v>
      </c>
      <c r="K468" s="1">
        <v>0</v>
      </c>
      <c r="L468" s="1">
        <v>1</v>
      </c>
      <c r="M468" s="1" t="s">
        <v>1086</v>
      </c>
      <c r="N468" s="1" t="s">
        <v>780</v>
      </c>
      <c r="O468" s="1" t="s">
        <v>39</v>
      </c>
    </row>
    <row r="469" spans="1:15">
      <c r="A469" s="1">
        <v>100002959</v>
      </c>
      <c r="B469" s="1" t="s">
        <v>591</v>
      </c>
      <c r="C469" s="1" t="s">
        <v>1019</v>
      </c>
      <c r="D469" s="1" t="s">
        <v>1087</v>
      </c>
      <c r="E469" s="1" t="s">
        <v>20</v>
      </c>
      <c r="F469" s="1" t="s">
        <v>72</v>
      </c>
      <c r="G469" s="1">
        <v>1</v>
      </c>
      <c r="H469" s="1">
        <v>506</v>
      </c>
      <c r="I469" s="1">
        <v>31</v>
      </c>
      <c r="J469" s="33">
        <v>21</v>
      </c>
      <c r="K469" s="1">
        <v>0</v>
      </c>
      <c r="L469" s="1">
        <v>2</v>
      </c>
      <c r="M469" s="1" t="s">
        <v>1086</v>
      </c>
      <c r="N469" s="1" t="s">
        <v>780</v>
      </c>
      <c r="O469" s="1" t="s">
        <v>39</v>
      </c>
    </row>
    <row r="470" spans="1:15">
      <c r="A470" s="1">
        <v>100002964</v>
      </c>
      <c r="B470" s="1" t="s">
        <v>591</v>
      </c>
      <c r="C470" s="1" t="s">
        <v>1019</v>
      </c>
      <c r="D470" s="1" t="s">
        <v>1088</v>
      </c>
      <c r="E470" s="1" t="s">
        <v>20</v>
      </c>
      <c r="F470" s="1" t="s">
        <v>21</v>
      </c>
      <c r="G470" s="1">
        <v>1</v>
      </c>
      <c r="H470" s="1">
        <v>532</v>
      </c>
      <c r="I470" s="1">
        <v>50</v>
      </c>
      <c r="J470" s="33">
        <v>58</v>
      </c>
      <c r="K470" s="1">
        <v>0</v>
      </c>
      <c r="L470" s="1">
        <v>2</v>
      </c>
      <c r="M470" s="1" t="s">
        <v>1089</v>
      </c>
      <c r="N470" s="1" t="s">
        <v>626</v>
      </c>
      <c r="O470" s="1" t="s">
        <v>15</v>
      </c>
    </row>
    <row r="471" spans="1:15">
      <c r="A471" s="1">
        <v>100002966</v>
      </c>
      <c r="B471" s="1" t="s">
        <v>591</v>
      </c>
      <c r="C471" s="1" t="s">
        <v>1019</v>
      </c>
      <c r="D471" s="1" t="s">
        <v>1090</v>
      </c>
      <c r="E471" s="1" t="s">
        <v>20</v>
      </c>
      <c r="F471" s="1" t="s">
        <v>72</v>
      </c>
      <c r="G471" s="1">
        <v>1</v>
      </c>
      <c r="H471" s="1">
        <v>236</v>
      </c>
      <c r="I471" s="1">
        <v>20</v>
      </c>
      <c r="J471" s="33">
        <v>20</v>
      </c>
      <c r="K471" s="1">
        <v>0</v>
      </c>
      <c r="L471" s="1">
        <v>1</v>
      </c>
      <c r="M471" s="1" t="s">
        <v>1091</v>
      </c>
      <c r="N471" s="1" t="s">
        <v>1092</v>
      </c>
      <c r="O471" s="1" t="s">
        <v>44</v>
      </c>
    </row>
    <row r="472" spans="1:15">
      <c r="A472" s="1">
        <v>100002968</v>
      </c>
      <c r="B472" s="1" t="s">
        <v>591</v>
      </c>
      <c r="C472" s="1" t="s">
        <v>1019</v>
      </c>
      <c r="D472" s="1" t="s">
        <v>176</v>
      </c>
      <c r="E472" s="1" t="s">
        <v>11</v>
      </c>
      <c r="F472" s="1" t="s">
        <v>12</v>
      </c>
      <c r="G472" s="1">
        <v>1</v>
      </c>
      <c r="H472" s="1">
        <v>597</v>
      </c>
      <c r="I472" s="1">
        <v>69</v>
      </c>
      <c r="J472" s="33">
        <v>37</v>
      </c>
      <c r="K472" s="1">
        <v>0</v>
      </c>
      <c r="L472" s="1">
        <v>2</v>
      </c>
      <c r="M472" s="1" t="s">
        <v>1093</v>
      </c>
      <c r="N472" s="1" t="s">
        <v>1064</v>
      </c>
      <c r="O472" s="1" t="s">
        <v>32</v>
      </c>
    </row>
    <row r="473" spans="1:15">
      <c r="A473" s="1">
        <v>100002977</v>
      </c>
      <c r="B473" s="1" t="s">
        <v>591</v>
      </c>
      <c r="C473" s="1" t="s">
        <v>1019</v>
      </c>
      <c r="D473" s="1" t="s">
        <v>100</v>
      </c>
      <c r="E473" s="1" t="s">
        <v>20</v>
      </c>
      <c r="F473" s="1" t="s">
        <v>100</v>
      </c>
      <c r="G473" s="1">
        <v>1</v>
      </c>
      <c r="H473" s="1">
        <v>500</v>
      </c>
      <c r="I473" s="1">
        <v>42</v>
      </c>
      <c r="J473" s="33">
        <v>31</v>
      </c>
      <c r="K473" s="1">
        <v>0</v>
      </c>
      <c r="L473" s="1">
        <v>2</v>
      </c>
      <c r="M473" s="1" t="s">
        <v>1094</v>
      </c>
      <c r="N473" s="1" t="s">
        <v>626</v>
      </c>
      <c r="O473" s="1" t="s">
        <v>15</v>
      </c>
    </row>
    <row r="474" spans="1:15">
      <c r="A474" s="1">
        <v>100002982</v>
      </c>
      <c r="B474" s="1" t="s">
        <v>591</v>
      </c>
      <c r="C474" s="1" t="s">
        <v>1019</v>
      </c>
      <c r="D474" s="1" t="s">
        <v>1095</v>
      </c>
      <c r="E474" s="1" t="s">
        <v>11</v>
      </c>
      <c r="F474" s="1" t="s">
        <v>12</v>
      </c>
      <c r="G474" s="1">
        <v>1</v>
      </c>
      <c r="H474" s="1">
        <v>390</v>
      </c>
      <c r="I474" s="1">
        <v>55</v>
      </c>
      <c r="J474" s="33">
        <v>26</v>
      </c>
      <c r="K474" s="1">
        <v>0</v>
      </c>
      <c r="L474" s="1">
        <v>2</v>
      </c>
      <c r="M474" s="1" t="s">
        <v>1096</v>
      </c>
      <c r="N474" s="1" t="s">
        <v>1097</v>
      </c>
      <c r="O474" s="1" t="s">
        <v>44</v>
      </c>
    </row>
    <row r="475" spans="1:15">
      <c r="A475" s="1">
        <v>100002987</v>
      </c>
      <c r="B475" s="1" t="s">
        <v>591</v>
      </c>
      <c r="C475" s="1" t="s">
        <v>1019</v>
      </c>
      <c r="D475" s="1" t="s">
        <v>750</v>
      </c>
      <c r="E475" s="1" t="s">
        <v>20</v>
      </c>
      <c r="F475" s="1" t="s">
        <v>72</v>
      </c>
      <c r="G475" s="1">
        <v>2</v>
      </c>
      <c r="H475" s="1">
        <v>650</v>
      </c>
      <c r="I475" s="1">
        <v>60</v>
      </c>
      <c r="J475" s="33">
        <v>39</v>
      </c>
      <c r="K475" s="1">
        <v>0</v>
      </c>
      <c r="L475" s="1">
        <v>3</v>
      </c>
      <c r="M475" s="1" t="s">
        <v>1098</v>
      </c>
      <c r="N475" s="1" t="s">
        <v>626</v>
      </c>
      <c r="O475" s="1" t="s">
        <v>15</v>
      </c>
    </row>
    <row r="476" spans="1:15">
      <c r="A476" s="1">
        <v>100002989</v>
      </c>
      <c r="B476" s="1" t="s">
        <v>591</v>
      </c>
      <c r="C476" s="1" t="s">
        <v>1019</v>
      </c>
      <c r="D476" s="1" t="s">
        <v>1099</v>
      </c>
      <c r="E476" s="1" t="s">
        <v>20</v>
      </c>
      <c r="F476" s="1" t="s">
        <v>21</v>
      </c>
      <c r="G476" s="1">
        <v>1</v>
      </c>
      <c r="H476" s="1">
        <v>351</v>
      </c>
      <c r="I476" s="1">
        <v>33</v>
      </c>
      <c r="J476" s="33">
        <v>28</v>
      </c>
      <c r="K476" s="1">
        <v>0</v>
      </c>
      <c r="L476" s="1">
        <v>2</v>
      </c>
      <c r="M476" s="1" t="s">
        <v>1100</v>
      </c>
      <c r="N476" s="1" t="s">
        <v>626</v>
      </c>
      <c r="O476" s="1" t="s">
        <v>15</v>
      </c>
    </row>
    <row r="477" spans="1:15">
      <c r="A477" s="1">
        <v>100003007</v>
      </c>
      <c r="B477" s="1" t="s">
        <v>591</v>
      </c>
      <c r="C477" s="1" t="s">
        <v>1019</v>
      </c>
      <c r="D477" s="1" t="s">
        <v>1101</v>
      </c>
      <c r="E477" s="1" t="s">
        <v>27</v>
      </c>
      <c r="F477" s="1" t="s">
        <v>18</v>
      </c>
      <c r="G477" s="1">
        <v>1</v>
      </c>
      <c r="H477" s="1">
        <v>688</v>
      </c>
      <c r="I477" s="1">
        <v>50</v>
      </c>
      <c r="J477" s="33">
        <v>46</v>
      </c>
      <c r="K477" s="1">
        <v>0</v>
      </c>
      <c r="L477" s="1">
        <v>3</v>
      </c>
      <c r="M477" s="1" t="s">
        <v>1102</v>
      </c>
      <c r="N477" s="1" t="s">
        <v>626</v>
      </c>
      <c r="O477" s="1" t="s">
        <v>15</v>
      </c>
    </row>
    <row r="478" spans="1:15">
      <c r="A478" s="1">
        <v>100003017</v>
      </c>
      <c r="B478" s="1" t="s">
        <v>591</v>
      </c>
      <c r="C478" s="1" t="s">
        <v>1019</v>
      </c>
      <c r="D478" s="1" t="s">
        <v>176</v>
      </c>
      <c r="E478" s="1" t="s">
        <v>11</v>
      </c>
      <c r="F478" s="1" t="s">
        <v>12</v>
      </c>
      <c r="G478" s="1">
        <v>1</v>
      </c>
      <c r="H478" s="1">
        <v>798</v>
      </c>
      <c r="I478" s="1">
        <v>81</v>
      </c>
      <c r="J478" s="33">
        <v>54</v>
      </c>
      <c r="K478" s="1">
        <v>0</v>
      </c>
      <c r="L478" s="1">
        <v>3</v>
      </c>
      <c r="M478" s="1" t="s">
        <v>1103</v>
      </c>
      <c r="N478" s="1" t="s">
        <v>1064</v>
      </c>
      <c r="O478" s="1" t="s">
        <v>32</v>
      </c>
    </row>
    <row r="479" spans="1:15">
      <c r="A479" s="1">
        <v>100003028</v>
      </c>
      <c r="B479" s="1" t="s">
        <v>591</v>
      </c>
      <c r="C479" s="1" t="s">
        <v>1019</v>
      </c>
      <c r="D479" s="1" t="s">
        <v>250</v>
      </c>
      <c r="E479" s="1" t="s">
        <v>20</v>
      </c>
      <c r="F479" s="1" t="s">
        <v>72</v>
      </c>
      <c r="G479" s="1">
        <v>1</v>
      </c>
      <c r="H479" s="1">
        <v>538</v>
      </c>
      <c r="I479" s="1">
        <v>55</v>
      </c>
      <c r="J479" s="33">
        <v>74</v>
      </c>
      <c r="K479" s="1">
        <v>0</v>
      </c>
      <c r="L479" s="1">
        <v>2</v>
      </c>
      <c r="M479" s="1" t="s">
        <v>1104</v>
      </c>
      <c r="N479" s="1" t="s">
        <v>626</v>
      </c>
      <c r="O479" s="1" t="s">
        <v>15</v>
      </c>
    </row>
    <row r="480" spans="1:15">
      <c r="A480" s="1">
        <v>100003033</v>
      </c>
      <c r="B480" s="1" t="s">
        <v>591</v>
      </c>
      <c r="C480" s="1" t="s">
        <v>1019</v>
      </c>
      <c r="D480" s="1" t="s">
        <v>176</v>
      </c>
      <c r="E480" s="1" t="s">
        <v>11</v>
      </c>
      <c r="F480" s="1" t="s">
        <v>12</v>
      </c>
      <c r="G480" s="1">
        <v>1</v>
      </c>
      <c r="H480" s="1">
        <v>761</v>
      </c>
      <c r="I480" s="1">
        <v>90</v>
      </c>
      <c r="J480" s="33">
        <v>40</v>
      </c>
      <c r="K480" s="1">
        <v>0</v>
      </c>
      <c r="L480" s="1">
        <v>3</v>
      </c>
      <c r="M480" s="1" t="s">
        <v>1105</v>
      </c>
      <c r="N480" s="1" t="s">
        <v>1064</v>
      </c>
      <c r="O480" s="1" t="s">
        <v>32</v>
      </c>
    </row>
    <row r="481" spans="1:15">
      <c r="A481" s="1">
        <v>100003049</v>
      </c>
      <c r="B481" s="1" t="s">
        <v>591</v>
      </c>
      <c r="C481" s="1" t="s">
        <v>1019</v>
      </c>
      <c r="D481" s="1" t="s">
        <v>134</v>
      </c>
      <c r="E481" s="1" t="s">
        <v>20</v>
      </c>
      <c r="F481" s="1" t="s">
        <v>21</v>
      </c>
      <c r="G481" s="1">
        <v>1</v>
      </c>
      <c r="H481" s="1">
        <v>698</v>
      </c>
      <c r="I481" s="1">
        <v>48</v>
      </c>
      <c r="J481" s="33">
        <v>44</v>
      </c>
      <c r="K481" s="1">
        <v>0</v>
      </c>
      <c r="L481" s="1">
        <v>3</v>
      </c>
      <c r="M481" s="1" t="s">
        <v>1106</v>
      </c>
      <c r="N481" s="1" t="s">
        <v>626</v>
      </c>
      <c r="O481" s="1" t="s">
        <v>15</v>
      </c>
    </row>
    <row r="482" spans="1:15">
      <c r="A482" s="1">
        <v>100003062</v>
      </c>
      <c r="B482" s="1" t="s">
        <v>591</v>
      </c>
      <c r="C482" s="1" t="s">
        <v>1019</v>
      </c>
      <c r="D482" s="1" t="s">
        <v>176</v>
      </c>
      <c r="E482" s="1" t="s">
        <v>11</v>
      </c>
      <c r="F482" s="1" t="s">
        <v>12</v>
      </c>
      <c r="G482" s="1">
        <v>1</v>
      </c>
      <c r="H482" s="1">
        <v>513</v>
      </c>
      <c r="I482" s="1">
        <v>63</v>
      </c>
      <c r="J482" s="33">
        <v>34</v>
      </c>
      <c r="K482" s="1">
        <v>0</v>
      </c>
      <c r="L482" s="1">
        <v>2</v>
      </c>
      <c r="M482" s="1" t="s">
        <v>1107</v>
      </c>
      <c r="N482" s="1" t="s">
        <v>1064</v>
      </c>
      <c r="O482" s="1" t="s">
        <v>32</v>
      </c>
    </row>
    <row r="483" spans="1:15">
      <c r="A483" s="1">
        <v>100003067</v>
      </c>
      <c r="B483" s="1" t="s">
        <v>591</v>
      </c>
      <c r="C483" s="1" t="s">
        <v>1019</v>
      </c>
      <c r="D483" s="1" t="s">
        <v>1108</v>
      </c>
      <c r="E483" s="1" t="s">
        <v>20</v>
      </c>
      <c r="F483" s="1" t="s">
        <v>72</v>
      </c>
      <c r="G483" s="1">
        <v>1</v>
      </c>
      <c r="H483" s="1">
        <v>206</v>
      </c>
      <c r="I483" s="1">
        <v>18</v>
      </c>
      <c r="J483" s="33">
        <v>18</v>
      </c>
      <c r="K483" s="1">
        <v>0</v>
      </c>
      <c r="L483" s="1">
        <v>1</v>
      </c>
      <c r="M483" s="1" t="s">
        <v>1109</v>
      </c>
      <c r="N483" s="1" t="s">
        <v>626</v>
      </c>
      <c r="O483" s="1" t="s">
        <v>15</v>
      </c>
    </row>
    <row r="484" spans="1:15">
      <c r="A484" s="1">
        <v>100003071</v>
      </c>
      <c r="B484" s="1" t="s">
        <v>591</v>
      </c>
      <c r="C484" s="1" t="s">
        <v>1019</v>
      </c>
      <c r="D484" s="1" t="s">
        <v>176</v>
      </c>
      <c r="E484" s="1" t="s">
        <v>11</v>
      </c>
      <c r="F484" s="1" t="s">
        <v>12</v>
      </c>
      <c r="G484" s="1">
        <v>1</v>
      </c>
      <c r="H484" s="1">
        <v>239</v>
      </c>
      <c r="I484" s="1">
        <v>30</v>
      </c>
      <c r="J484" s="33">
        <v>14</v>
      </c>
      <c r="K484" s="1">
        <v>1</v>
      </c>
      <c r="L484" s="1">
        <v>1</v>
      </c>
      <c r="M484" s="1" t="s">
        <v>1110</v>
      </c>
      <c r="N484" s="1" t="s">
        <v>1064</v>
      </c>
      <c r="O484" s="1" t="s">
        <v>32</v>
      </c>
    </row>
    <row r="485" spans="1:15">
      <c r="A485" s="1">
        <v>100003075</v>
      </c>
      <c r="B485" s="1" t="s">
        <v>591</v>
      </c>
      <c r="C485" s="1" t="s">
        <v>1019</v>
      </c>
      <c r="D485" s="1" t="s">
        <v>446</v>
      </c>
      <c r="E485" s="1" t="s">
        <v>192</v>
      </c>
      <c r="F485" s="1" t="s">
        <v>446</v>
      </c>
      <c r="G485" s="1">
        <v>3</v>
      </c>
      <c r="H485" s="1">
        <v>34</v>
      </c>
      <c r="I485" s="1">
        <v>23</v>
      </c>
      <c r="J485" s="33">
        <v>5</v>
      </c>
      <c r="K485" s="1">
        <v>0</v>
      </c>
      <c r="L485" s="1">
        <v>1</v>
      </c>
      <c r="M485" s="1" t="s">
        <v>1111</v>
      </c>
      <c r="N485" s="1" t="s">
        <v>595</v>
      </c>
      <c r="O485" s="1" t="s">
        <v>8</v>
      </c>
    </row>
    <row r="486" spans="1:15">
      <c r="A486" s="1">
        <v>100003080</v>
      </c>
      <c r="B486" s="1" t="s">
        <v>591</v>
      </c>
      <c r="C486" s="1" t="s">
        <v>1019</v>
      </c>
      <c r="D486" s="1" t="s">
        <v>176</v>
      </c>
      <c r="E486" s="1" t="s">
        <v>11</v>
      </c>
      <c r="F486" s="1" t="s">
        <v>12</v>
      </c>
      <c r="G486" s="1">
        <v>1</v>
      </c>
      <c r="H486" s="1">
        <v>243</v>
      </c>
      <c r="I486" s="1">
        <v>30</v>
      </c>
      <c r="J486" s="33">
        <v>21</v>
      </c>
      <c r="K486" s="1">
        <v>0</v>
      </c>
      <c r="L486" s="1">
        <v>1</v>
      </c>
      <c r="M486" s="1" t="s">
        <v>1115</v>
      </c>
      <c r="N486" s="1" t="s">
        <v>1116</v>
      </c>
      <c r="O486" s="1" t="s">
        <v>32</v>
      </c>
    </row>
    <row r="487" spans="1:15">
      <c r="A487" s="1">
        <v>100003083</v>
      </c>
      <c r="B487" s="1" t="s">
        <v>591</v>
      </c>
      <c r="C487" s="1" t="s">
        <v>1019</v>
      </c>
      <c r="D487" s="1" t="s">
        <v>176</v>
      </c>
      <c r="E487" s="1" t="s">
        <v>11</v>
      </c>
      <c r="F487" s="1" t="s">
        <v>407</v>
      </c>
      <c r="G487" s="1">
        <v>1</v>
      </c>
      <c r="H487" s="1">
        <v>68</v>
      </c>
      <c r="I487" s="1">
        <v>14</v>
      </c>
      <c r="J487" s="33">
        <v>7</v>
      </c>
      <c r="K487" s="1">
        <v>0</v>
      </c>
      <c r="L487" s="1">
        <v>1</v>
      </c>
      <c r="M487" s="1" t="s">
        <v>1117</v>
      </c>
      <c r="N487" s="1" t="s">
        <v>1118</v>
      </c>
      <c r="O487" s="1" t="s">
        <v>32</v>
      </c>
    </row>
    <row r="488" spans="1:15">
      <c r="A488" s="1">
        <v>100003087</v>
      </c>
      <c r="B488" s="1" t="s">
        <v>591</v>
      </c>
      <c r="C488" s="1" t="s">
        <v>1019</v>
      </c>
      <c r="D488" s="1" t="s">
        <v>176</v>
      </c>
      <c r="E488" s="1" t="s">
        <v>11</v>
      </c>
      <c r="F488" s="1" t="s">
        <v>12</v>
      </c>
      <c r="G488" s="1">
        <v>1</v>
      </c>
      <c r="H488" s="1">
        <v>303</v>
      </c>
      <c r="I488" s="1">
        <v>36</v>
      </c>
      <c r="J488" s="33">
        <v>20</v>
      </c>
      <c r="K488" s="1">
        <v>0</v>
      </c>
      <c r="L488" s="1">
        <v>2</v>
      </c>
      <c r="M488" s="1" t="s">
        <v>1119</v>
      </c>
      <c r="N488" s="1" t="s">
        <v>1120</v>
      </c>
      <c r="O488" s="1" t="s">
        <v>32</v>
      </c>
    </row>
    <row r="489" spans="1:15">
      <c r="A489" s="1">
        <v>100003094</v>
      </c>
      <c r="B489" s="1" t="s">
        <v>591</v>
      </c>
      <c r="C489" s="1" t="s">
        <v>1019</v>
      </c>
      <c r="D489" s="1" t="s">
        <v>176</v>
      </c>
      <c r="E489" s="1" t="s">
        <v>11</v>
      </c>
      <c r="F489" s="1" t="s">
        <v>12</v>
      </c>
      <c r="G489" s="1">
        <v>1</v>
      </c>
      <c r="H489" s="1">
        <v>274</v>
      </c>
      <c r="I489" s="1">
        <v>38</v>
      </c>
      <c r="J489" s="33">
        <v>17</v>
      </c>
      <c r="K489" s="1">
        <v>0</v>
      </c>
      <c r="L489" s="1">
        <v>1</v>
      </c>
      <c r="M489" s="1" t="s">
        <v>1121</v>
      </c>
      <c r="N489" s="1" t="s">
        <v>1122</v>
      </c>
      <c r="O489" s="1" t="s">
        <v>32</v>
      </c>
    </row>
    <row r="490" spans="1:15">
      <c r="A490" s="1">
        <v>100003113</v>
      </c>
      <c r="B490" s="1" t="s">
        <v>1126</v>
      </c>
      <c r="C490" s="1" t="s">
        <v>1125</v>
      </c>
      <c r="D490" s="1" t="s">
        <v>1123</v>
      </c>
      <c r="E490" s="1" t="s">
        <v>20</v>
      </c>
      <c r="F490" s="1" t="s">
        <v>72</v>
      </c>
      <c r="G490" s="1">
        <v>1</v>
      </c>
      <c r="H490" s="1">
        <v>131</v>
      </c>
      <c r="I490" s="1">
        <v>14</v>
      </c>
      <c r="J490" s="33">
        <v>13</v>
      </c>
      <c r="K490" s="1">
        <v>0</v>
      </c>
      <c r="L490" s="1">
        <v>1</v>
      </c>
      <c r="M490" s="1" t="s">
        <v>1124</v>
      </c>
      <c r="N490" s="1" t="s">
        <v>770</v>
      </c>
      <c r="O490" s="1" t="s">
        <v>44</v>
      </c>
    </row>
    <row r="491" spans="1:15">
      <c r="A491" s="1">
        <v>100003191</v>
      </c>
      <c r="B491" s="1" t="s">
        <v>1138</v>
      </c>
      <c r="C491" s="1" t="s">
        <v>1137</v>
      </c>
      <c r="D491" s="1" t="s">
        <v>1135</v>
      </c>
      <c r="E491" s="1" t="s">
        <v>20</v>
      </c>
      <c r="F491" s="1" t="s">
        <v>72</v>
      </c>
      <c r="G491" s="1">
        <v>1</v>
      </c>
      <c r="H491" s="1">
        <v>229</v>
      </c>
      <c r="I491" s="1">
        <v>26</v>
      </c>
      <c r="J491" s="33">
        <v>14</v>
      </c>
      <c r="K491" s="1">
        <v>0</v>
      </c>
      <c r="L491" s="1">
        <v>1</v>
      </c>
      <c r="M491" s="1" t="s">
        <v>1136</v>
      </c>
      <c r="N491" s="1" t="s">
        <v>1139</v>
      </c>
      <c r="O491" s="1" t="s">
        <v>44</v>
      </c>
    </row>
    <row r="492" spans="1:15">
      <c r="A492" s="1">
        <v>100003244</v>
      </c>
      <c r="B492" s="1" t="s">
        <v>591</v>
      </c>
      <c r="C492" s="1" t="s">
        <v>1019</v>
      </c>
      <c r="D492" s="1" t="s">
        <v>176</v>
      </c>
      <c r="E492" s="1" t="s">
        <v>11</v>
      </c>
      <c r="F492" s="1" t="s">
        <v>12</v>
      </c>
      <c r="G492" s="1">
        <v>1</v>
      </c>
      <c r="H492" s="1">
        <v>243</v>
      </c>
      <c r="I492" s="1">
        <v>30</v>
      </c>
      <c r="J492" s="33">
        <v>18</v>
      </c>
      <c r="K492" s="1">
        <v>0</v>
      </c>
      <c r="L492" s="1">
        <v>1</v>
      </c>
      <c r="M492" s="1" t="s">
        <v>1144</v>
      </c>
      <c r="N492" s="1" t="s">
        <v>1145</v>
      </c>
      <c r="O492" s="1" t="s">
        <v>32</v>
      </c>
    </row>
    <row r="493" spans="1:15">
      <c r="A493" s="1">
        <v>100003249</v>
      </c>
      <c r="B493" s="1" t="s">
        <v>591</v>
      </c>
      <c r="C493" s="1" t="s">
        <v>1019</v>
      </c>
      <c r="D493" s="1" t="s">
        <v>176</v>
      </c>
      <c r="E493" s="1" t="s">
        <v>11</v>
      </c>
      <c r="F493" s="1" t="s">
        <v>12</v>
      </c>
      <c r="G493" s="1">
        <v>1</v>
      </c>
      <c r="H493" s="1">
        <v>157</v>
      </c>
      <c r="I493" s="1">
        <v>19</v>
      </c>
      <c r="J493" s="33">
        <v>12</v>
      </c>
      <c r="K493" s="1">
        <v>0</v>
      </c>
      <c r="L493" s="1">
        <v>1</v>
      </c>
      <c r="M493" s="1" t="s">
        <v>1146</v>
      </c>
      <c r="N493" s="1" t="s">
        <v>1147</v>
      </c>
      <c r="O493" s="1" t="s">
        <v>32</v>
      </c>
    </row>
    <row r="494" spans="1:15">
      <c r="A494" s="1">
        <v>100003255</v>
      </c>
      <c r="B494" s="1" t="s">
        <v>591</v>
      </c>
      <c r="C494" s="1" t="s">
        <v>1019</v>
      </c>
      <c r="D494" s="1" t="s">
        <v>1148</v>
      </c>
      <c r="E494" s="1" t="s">
        <v>27</v>
      </c>
      <c r="F494" s="1" t="s">
        <v>18</v>
      </c>
      <c r="G494" s="1">
        <v>1</v>
      </c>
      <c r="H494" s="1">
        <v>158</v>
      </c>
      <c r="I494" s="1">
        <v>21</v>
      </c>
      <c r="J494" s="33">
        <v>12</v>
      </c>
      <c r="K494" s="1">
        <v>0</v>
      </c>
      <c r="L494" s="1">
        <v>1</v>
      </c>
      <c r="M494" s="1" t="s">
        <v>1096</v>
      </c>
      <c r="N494" s="1" t="s">
        <v>1097</v>
      </c>
      <c r="O494" s="1" t="s">
        <v>44</v>
      </c>
    </row>
    <row r="495" spans="1:15">
      <c r="A495" s="1">
        <v>100003281</v>
      </c>
      <c r="B495" s="1" t="s">
        <v>591</v>
      </c>
      <c r="C495" s="1" t="s">
        <v>921</v>
      </c>
      <c r="D495" s="1" t="s">
        <v>176</v>
      </c>
      <c r="E495" s="1" t="s">
        <v>11</v>
      </c>
      <c r="F495" s="1" t="s">
        <v>12</v>
      </c>
      <c r="G495" s="1">
        <v>1</v>
      </c>
      <c r="H495" s="1">
        <v>301</v>
      </c>
      <c r="I495" s="1">
        <v>34</v>
      </c>
      <c r="J495" s="33">
        <v>24</v>
      </c>
      <c r="K495" s="1">
        <v>0</v>
      </c>
      <c r="L495" s="1">
        <v>2</v>
      </c>
      <c r="M495" s="1" t="s">
        <v>1152</v>
      </c>
      <c r="N495" s="1" t="s">
        <v>961</v>
      </c>
      <c r="O495" s="1" t="s">
        <v>32</v>
      </c>
    </row>
    <row r="496" spans="1:15">
      <c r="A496" s="1">
        <v>100003309</v>
      </c>
      <c r="B496" s="1" t="s">
        <v>1158</v>
      </c>
      <c r="C496" s="1" t="s">
        <v>1157</v>
      </c>
      <c r="D496" s="1" t="s">
        <v>12</v>
      </c>
      <c r="E496" s="1" t="s">
        <v>11</v>
      </c>
      <c r="F496" s="1" t="s">
        <v>12</v>
      </c>
      <c r="G496" s="1">
        <v>1</v>
      </c>
      <c r="H496" s="1">
        <v>560</v>
      </c>
      <c r="I496" s="1">
        <v>49</v>
      </c>
      <c r="J496" s="33">
        <v>28</v>
      </c>
      <c r="K496" s="1">
        <v>1</v>
      </c>
      <c r="L496" s="1">
        <v>2</v>
      </c>
      <c r="M496" s="1" t="s">
        <v>1156</v>
      </c>
      <c r="N496" s="1" t="s">
        <v>1159</v>
      </c>
      <c r="O496" s="1" t="s">
        <v>32</v>
      </c>
    </row>
    <row r="497" spans="1:15">
      <c r="A497" s="1">
        <v>100003312</v>
      </c>
      <c r="B497" s="1" t="s">
        <v>1158</v>
      </c>
      <c r="C497" s="1" t="s">
        <v>1157</v>
      </c>
      <c r="D497" s="1" t="s">
        <v>1010</v>
      </c>
      <c r="E497" s="1" t="s">
        <v>20</v>
      </c>
      <c r="F497" s="1" t="s">
        <v>72</v>
      </c>
      <c r="G497" s="1">
        <v>1</v>
      </c>
      <c r="H497" s="1">
        <v>322</v>
      </c>
      <c r="I497" s="1">
        <v>38</v>
      </c>
      <c r="J497" s="33">
        <v>45</v>
      </c>
      <c r="K497" s="1">
        <v>0</v>
      </c>
      <c r="L497" s="1">
        <v>2</v>
      </c>
      <c r="M497" s="1" t="s">
        <v>1160</v>
      </c>
      <c r="N497" s="1" t="s">
        <v>1161</v>
      </c>
      <c r="O497" s="1" t="s">
        <v>15</v>
      </c>
    </row>
    <row r="498" spans="1:15">
      <c r="A498" s="1">
        <v>100003314</v>
      </c>
      <c r="B498" s="1" t="s">
        <v>1158</v>
      </c>
      <c r="C498" s="1" t="s">
        <v>1157</v>
      </c>
      <c r="D498" s="1" t="s">
        <v>12</v>
      </c>
      <c r="E498" s="1" t="s">
        <v>11</v>
      </c>
      <c r="F498" s="1" t="s">
        <v>12</v>
      </c>
      <c r="G498" s="1">
        <v>1</v>
      </c>
      <c r="H498" s="1">
        <v>447</v>
      </c>
      <c r="I498" s="1">
        <v>38</v>
      </c>
      <c r="J498" s="33">
        <v>28</v>
      </c>
      <c r="K498" s="1">
        <v>1</v>
      </c>
      <c r="L498" s="1">
        <v>2</v>
      </c>
      <c r="M498" s="1" t="s">
        <v>1162</v>
      </c>
      <c r="N498" s="1" t="s">
        <v>1159</v>
      </c>
      <c r="O498" s="1" t="s">
        <v>32</v>
      </c>
    </row>
    <row r="499" spans="1:15">
      <c r="A499" s="1">
        <v>100003319</v>
      </c>
      <c r="B499" s="1" t="s">
        <v>1158</v>
      </c>
      <c r="C499" s="1" t="s">
        <v>1157</v>
      </c>
      <c r="D499" s="1" t="s">
        <v>12</v>
      </c>
      <c r="E499" s="1" t="s">
        <v>11</v>
      </c>
      <c r="F499" s="1" t="s">
        <v>12</v>
      </c>
      <c r="G499" s="1">
        <v>1</v>
      </c>
      <c r="H499" s="1">
        <v>278</v>
      </c>
      <c r="I499" s="1">
        <v>24</v>
      </c>
      <c r="J499" s="33">
        <v>26</v>
      </c>
      <c r="K499" s="1">
        <v>1</v>
      </c>
      <c r="L499" s="1">
        <v>1</v>
      </c>
      <c r="M499" s="1" t="s">
        <v>1163</v>
      </c>
      <c r="N499" s="1" t="s">
        <v>1159</v>
      </c>
      <c r="O499" s="1" t="s">
        <v>32</v>
      </c>
    </row>
    <row r="500" spans="1:15">
      <c r="A500" s="1">
        <v>100003329</v>
      </c>
      <c r="B500" s="1" t="s">
        <v>1158</v>
      </c>
      <c r="C500" s="1" t="s">
        <v>1157</v>
      </c>
      <c r="D500" s="1" t="s">
        <v>12</v>
      </c>
      <c r="E500" s="1" t="s">
        <v>11</v>
      </c>
      <c r="F500" s="1" t="s">
        <v>12</v>
      </c>
      <c r="G500" s="1">
        <v>1</v>
      </c>
      <c r="H500" s="1">
        <v>673</v>
      </c>
      <c r="I500" s="1">
        <v>56</v>
      </c>
      <c r="J500" s="33">
        <v>36</v>
      </c>
      <c r="K500" s="1">
        <v>0</v>
      </c>
      <c r="L500" s="1">
        <v>3</v>
      </c>
      <c r="M500" s="1" t="s">
        <v>1164</v>
      </c>
      <c r="N500" s="1" t="s">
        <v>1159</v>
      </c>
      <c r="O500" s="1" t="s">
        <v>32</v>
      </c>
    </row>
    <row r="501" spans="1:15">
      <c r="A501" s="1">
        <v>100003334</v>
      </c>
      <c r="B501" s="1" t="s">
        <v>1158</v>
      </c>
      <c r="C501" s="1" t="s">
        <v>1157</v>
      </c>
      <c r="D501" s="1" t="s">
        <v>46</v>
      </c>
      <c r="E501" s="1" t="s">
        <v>2</v>
      </c>
      <c r="F501" s="1" t="s">
        <v>46</v>
      </c>
      <c r="G501" s="1">
        <v>1</v>
      </c>
      <c r="H501" s="1">
        <v>76</v>
      </c>
      <c r="I501" s="1">
        <v>18</v>
      </c>
      <c r="J501" s="33">
        <v>19</v>
      </c>
      <c r="K501" s="1">
        <v>0</v>
      </c>
      <c r="L501" s="1">
        <v>1</v>
      </c>
      <c r="M501" s="1" t="s">
        <v>1165</v>
      </c>
      <c r="N501" s="1" t="s">
        <v>1166</v>
      </c>
      <c r="O501" s="1" t="s">
        <v>8</v>
      </c>
    </row>
    <row r="502" spans="1:15">
      <c r="A502" s="1">
        <v>100003338</v>
      </c>
      <c r="B502" s="1" t="s">
        <v>1158</v>
      </c>
      <c r="C502" s="1" t="s">
        <v>1157</v>
      </c>
      <c r="D502" s="1" t="s">
        <v>1167</v>
      </c>
      <c r="E502" s="1" t="s">
        <v>27</v>
      </c>
      <c r="F502" s="1" t="s">
        <v>18</v>
      </c>
      <c r="G502" s="1">
        <v>1</v>
      </c>
      <c r="H502" s="1">
        <v>325</v>
      </c>
      <c r="I502" s="1">
        <v>28</v>
      </c>
      <c r="J502" s="33">
        <v>25</v>
      </c>
      <c r="K502" s="1">
        <v>0</v>
      </c>
      <c r="L502" s="1">
        <v>2</v>
      </c>
      <c r="M502" s="1" t="s">
        <v>1168</v>
      </c>
      <c r="N502" s="1" t="s">
        <v>1161</v>
      </c>
      <c r="O502" s="1" t="s">
        <v>15</v>
      </c>
    </row>
    <row r="503" spans="1:15">
      <c r="A503" s="1">
        <v>100003339</v>
      </c>
      <c r="B503" s="1" t="s">
        <v>1158</v>
      </c>
      <c r="C503" s="1" t="s">
        <v>1157</v>
      </c>
      <c r="D503" s="1" t="s">
        <v>12</v>
      </c>
      <c r="E503" s="1" t="s">
        <v>11</v>
      </c>
      <c r="F503" s="1" t="s">
        <v>12</v>
      </c>
      <c r="G503" s="1">
        <v>1</v>
      </c>
      <c r="H503" s="1">
        <v>224</v>
      </c>
      <c r="I503" s="1">
        <v>21</v>
      </c>
      <c r="J503" s="33">
        <v>21</v>
      </c>
      <c r="K503" s="1">
        <v>0</v>
      </c>
      <c r="L503" s="1">
        <v>1</v>
      </c>
      <c r="M503" s="1" t="s">
        <v>1169</v>
      </c>
      <c r="N503" s="1" t="s">
        <v>1159</v>
      </c>
      <c r="O503" s="1" t="s">
        <v>32</v>
      </c>
    </row>
    <row r="504" spans="1:15">
      <c r="A504" s="1">
        <v>100003353</v>
      </c>
      <c r="B504" s="1" t="s">
        <v>1158</v>
      </c>
      <c r="C504" s="1" t="s">
        <v>1157</v>
      </c>
      <c r="D504" s="1" t="s">
        <v>176</v>
      </c>
      <c r="E504" s="1" t="s">
        <v>11</v>
      </c>
      <c r="F504" s="1" t="s">
        <v>407</v>
      </c>
      <c r="G504" s="1">
        <v>1</v>
      </c>
      <c r="H504" s="1">
        <v>34</v>
      </c>
      <c r="I504" s="1">
        <v>9</v>
      </c>
      <c r="J504" s="33">
        <v>6</v>
      </c>
      <c r="K504" s="1">
        <v>0</v>
      </c>
      <c r="L504" s="1">
        <v>1</v>
      </c>
      <c r="M504" s="1" t="s">
        <v>1170</v>
      </c>
      <c r="N504" s="1" t="s">
        <v>1171</v>
      </c>
      <c r="O504" s="1" t="s">
        <v>32</v>
      </c>
    </row>
    <row r="505" spans="1:15">
      <c r="A505" s="1">
        <v>100003375</v>
      </c>
      <c r="B505" s="1" t="s">
        <v>1158</v>
      </c>
      <c r="C505" s="1" t="s">
        <v>1157</v>
      </c>
      <c r="D505" s="1" t="s">
        <v>12</v>
      </c>
      <c r="E505" s="1" t="s">
        <v>11</v>
      </c>
      <c r="F505" s="1" t="s">
        <v>12</v>
      </c>
      <c r="G505" s="1">
        <v>1</v>
      </c>
      <c r="H505" s="1">
        <v>152</v>
      </c>
      <c r="I505" s="1">
        <v>15</v>
      </c>
      <c r="J505" s="33">
        <v>12</v>
      </c>
      <c r="K505" s="1">
        <v>0</v>
      </c>
      <c r="L505" s="1">
        <v>1</v>
      </c>
      <c r="M505" s="1" t="s">
        <v>1172</v>
      </c>
      <c r="N505" s="1" t="s">
        <v>1173</v>
      </c>
      <c r="O505" s="1" t="s">
        <v>32</v>
      </c>
    </row>
    <row r="506" spans="1:15">
      <c r="A506" s="1">
        <v>100003380</v>
      </c>
      <c r="B506" s="1" t="s">
        <v>1158</v>
      </c>
      <c r="C506" s="1" t="s">
        <v>1157</v>
      </c>
      <c r="D506" s="1" t="s">
        <v>176</v>
      </c>
      <c r="E506" s="1" t="s">
        <v>11</v>
      </c>
      <c r="F506" s="1" t="s">
        <v>12</v>
      </c>
      <c r="G506" s="1">
        <v>1</v>
      </c>
      <c r="H506" s="1">
        <v>123</v>
      </c>
      <c r="I506" s="1">
        <v>18</v>
      </c>
      <c r="J506" s="33">
        <v>13</v>
      </c>
      <c r="K506" s="1">
        <v>1</v>
      </c>
      <c r="L506" s="1">
        <v>1</v>
      </c>
      <c r="M506" s="1" t="s">
        <v>1174</v>
      </c>
      <c r="N506" s="1" t="s">
        <v>1175</v>
      </c>
      <c r="O506" s="1" t="s">
        <v>32</v>
      </c>
    </row>
    <row r="507" spans="1:15">
      <c r="A507" s="1">
        <v>100003386</v>
      </c>
      <c r="B507" s="1" t="s">
        <v>1158</v>
      </c>
      <c r="C507" s="1" t="s">
        <v>1157</v>
      </c>
      <c r="D507" s="1" t="s">
        <v>12</v>
      </c>
      <c r="E507" s="1" t="s">
        <v>11</v>
      </c>
      <c r="F507" s="1" t="s">
        <v>12</v>
      </c>
      <c r="G507" s="1">
        <v>1</v>
      </c>
      <c r="H507" s="1">
        <v>117</v>
      </c>
      <c r="I507" s="1">
        <v>15</v>
      </c>
      <c r="J507" s="33">
        <v>13</v>
      </c>
      <c r="K507" s="1">
        <v>0</v>
      </c>
      <c r="L507" s="1">
        <v>1</v>
      </c>
      <c r="M507" s="1" t="s">
        <v>1176</v>
      </c>
      <c r="N507" s="1" t="s">
        <v>1177</v>
      </c>
      <c r="O507" s="1" t="s">
        <v>32</v>
      </c>
    </row>
    <row r="508" spans="1:15">
      <c r="A508" s="1">
        <v>100003391</v>
      </c>
      <c r="B508" s="1" t="s">
        <v>1158</v>
      </c>
      <c r="C508" s="1" t="s">
        <v>1157</v>
      </c>
      <c r="D508" s="1" t="s">
        <v>176</v>
      </c>
      <c r="E508" s="1" t="s">
        <v>11</v>
      </c>
      <c r="F508" s="1" t="s">
        <v>12</v>
      </c>
      <c r="G508" s="1">
        <v>1</v>
      </c>
      <c r="H508" s="1">
        <v>184</v>
      </c>
      <c r="I508" s="1">
        <v>18</v>
      </c>
      <c r="J508" s="33">
        <v>15</v>
      </c>
      <c r="K508" s="1">
        <v>1</v>
      </c>
      <c r="L508" s="1">
        <v>1</v>
      </c>
      <c r="M508" s="1" t="s">
        <v>1178</v>
      </c>
      <c r="N508" s="1" t="s">
        <v>1179</v>
      </c>
      <c r="O508" s="1" t="s">
        <v>32</v>
      </c>
    </row>
    <row r="509" spans="1:15">
      <c r="A509" s="1">
        <v>100003400</v>
      </c>
      <c r="B509" s="1" t="s">
        <v>1158</v>
      </c>
      <c r="C509" s="1" t="s">
        <v>1157</v>
      </c>
      <c r="D509" s="1" t="s">
        <v>12</v>
      </c>
      <c r="E509" s="1" t="s">
        <v>11</v>
      </c>
      <c r="F509" s="1" t="s">
        <v>12</v>
      </c>
      <c r="G509" s="1">
        <v>1</v>
      </c>
      <c r="H509" s="1">
        <v>141</v>
      </c>
      <c r="I509" s="1">
        <v>16</v>
      </c>
      <c r="J509" s="33">
        <v>15</v>
      </c>
      <c r="K509" s="1">
        <v>0</v>
      </c>
      <c r="L509" s="1">
        <v>1</v>
      </c>
      <c r="M509" s="1" t="s">
        <v>1180</v>
      </c>
      <c r="N509" s="1" t="s">
        <v>1181</v>
      </c>
      <c r="O509" s="1" t="s">
        <v>32</v>
      </c>
    </row>
    <row r="510" spans="1:15">
      <c r="A510" s="1">
        <v>100003408</v>
      </c>
      <c r="B510" s="1" t="s">
        <v>1158</v>
      </c>
      <c r="C510" s="1" t="s">
        <v>1183</v>
      </c>
      <c r="D510" s="1" t="s">
        <v>176</v>
      </c>
      <c r="E510" s="1" t="s">
        <v>11</v>
      </c>
      <c r="F510" s="1" t="s">
        <v>12</v>
      </c>
      <c r="G510" s="1">
        <v>1</v>
      </c>
      <c r="H510" s="1">
        <v>303</v>
      </c>
      <c r="I510" s="1">
        <v>37</v>
      </c>
      <c r="J510" s="33">
        <v>18</v>
      </c>
      <c r="K510" s="1">
        <v>1</v>
      </c>
      <c r="L510" s="1">
        <v>2</v>
      </c>
      <c r="M510" s="1" t="s">
        <v>1182</v>
      </c>
      <c r="N510" s="1" t="s">
        <v>1184</v>
      </c>
      <c r="O510" s="1" t="s">
        <v>32</v>
      </c>
    </row>
    <row r="511" spans="1:15">
      <c r="A511" s="1">
        <v>100003411</v>
      </c>
      <c r="B511" s="1" t="s">
        <v>1158</v>
      </c>
      <c r="C511" s="1" t="s">
        <v>1183</v>
      </c>
      <c r="D511" s="1" t="s">
        <v>12</v>
      </c>
      <c r="E511" s="1" t="s">
        <v>11</v>
      </c>
      <c r="F511" s="1" t="s">
        <v>407</v>
      </c>
      <c r="G511" s="1">
        <v>1</v>
      </c>
      <c r="H511" s="1">
        <v>23</v>
      </c>
      <c r="I511" s="1">
        <v>2</v>
      </c>
      <c r="J511" s="33">
        <v>4</v>
      </c>
      <c r="K511" s="1">
        <v>0</v>
      </c>
      <c r="L511" s="1">
        <v>1</v>
      </c>
      <c r="M511" s="1" t="s">
        <v>1185</v>
      </c>
      <c r="N511" s="1" t="s">
        <v>1186</v>
      </c>
      <c r="O511" s="1" t="s">
        <v>32</v>
      </c>
    </row>
    <row r="512" spans="1:15">
      <c r="A512" s="1">
        <v>100003415</v>
      </c>
      <c r="B512" s="1" t="s">
        <v>1158</v>
      </c>
      <c r="C512" s="1" t="s">
        <v>1183</v>
      </c>
      <c r="D512" s="1" t="s">
        <v>176</v>
      </c>
      <c r="E512" s="1" t="s">
        <v>11</v>
      </c>
      <c r="F512" s="1" t="s">
        <v>12</v>
      </c>
      <c r="G512" s="1">
        <v>1</v>
      </c>
      <c r="H512" s="1">
        <v>679</v>
      </c>
      <c r="I512" s="1">
        <v>67</v>
      </c>
      <c r="J512" s="33">
        <v>43</v>
      </c>
      <c r="K512" s="1">
        <v>1</v>
      </c>
      <c r="L512" s="1">
        <v>3</v>
      </c>
      <c r="M512" s="1" t="s">
        <v>1187</v>
      </c>
      <c r="N512" s="1" t="s">
        <v>1188</v>
      </c>
      <c r="O512" s="1" t="s">
        <v>32</v>
      </c>
    </row>
    <row r="513" spans="1:15">
      <c r="A513" s="1">
        <v>100003422</v>
      </c>
      <c r="B513" s="1" t="s">
        <v>1158</v>
      </c>
      <c r="C513" s="1" t="s">
        <v>1183</v>
      </c>
      <c r="D513" s="1" t="s">
        <v>1189</v>
      </c>
      <c r="E513" s="1" t="s">
        <v>11</v>
      </c>
      <c r="F513" s="1" t="s">
        <v>12</v>
      </c>
      <c r="G513" s="1">
        <v>1</v>
      </c>
      <c r="H513" s="1">
        <v>443</v>
      </c>
      <c r="I513" s="1">
        <v>55</v>
      </c>
      <c r="J513" s="33">
        <v>30</v>
      </c>
      <c r="K513" s="1">
        <v>1</v>
      </c>
      <c r="L513" s="1">
        <v>2</v>
      </c>
      <c r="M513" s="1" t="s">
        <v>1190</v>
      </c>
      <c r="N513" s="1" t="s">
        <v>1188</v>
      </c>
      <c r="O513" s="1" t="s">
        <v>32</v>
      </c>
    </row>
    <row r="514" spans="1:15">
      <c r="A514" s="1">
        <v>100003425</v>
      </c>
      <c r="B514" s="1" t="s">
        <v>1158</v>
      </c>
      <c r="C514" s="1" t="s">
        <v>1183</v>
      </c>
      <c r="D514" s="1" t="s">
        <v>21</v>
      </c>
      <c r="E514" s="1" t="s">
        <v>20</v>
      </c>
      <c r="F514" s="1" t="s">
        <v>21</v>
      </c>
      <c r="G514" s="1">
        <v>1</v>
      </c>
      <c r="H514" s="1">
        <v>586</v>
      </c>
      <c r="I514" s="1">
        <v>57</v>
      </c>
      <c r="J514" s="33">
        <v>56</v>
      </c>
      <c r="K514" s="1">
        <v>0</v>
      </c>
      <c r="L514" s="1">
        <v>2</v>
      </c>
      <c r="M514" s="1" t="s">
        <v>1191</v>
      </c>
      <c r="N514" s="1" t="s">
        <v>1161</v>
      </c>
      <c r="O514" s="1" t="s">
        <v>15</v>
      </c>
    </row>
    <row r="515" spans="1:15">
      <c r="A515" s="1">
        <v>100003432</v>
      </c>
      <c r="B515" s="1" t="s">
        <v>1158</v>
      </c>
      <c r="C515" s="1" t="s">
        <v>1183</v>
      </c>
      <c r="D515" s="1" t="s">
        <v>176</v>
      </c>
      <c r="E515" s="1" t="s">
        <v>11</v>
      </c>
      <c r="F515" s="1" t="s">
        <v>12</v>
      </c>
      <c r="G515" s="1">
        <v>1</v>
      </c>
      <c r="H515" s="1">
        <v>564</v>
      </c>
      <c r="I515" s="1">
        <v>60</v>
      </c>
      <c r="J515" s="33">
        <v>44</v>
      </c>
      <c r="K515" s="1">
        <v>0</v>
      </c>
      <c r="L515" s="1">
        <v>2</v>
      </c>
      <c r="M515" s="1" t="s">
        <v>1192</v>
      </c>
      <c r="N515" s="1" t="s">
        <v>1188</v>
      </c>
      <c r="O515" s="1" t="s">
        <v>32</v>
      </c>
    </row>
    <row r="516" spans="1:15">
      <c r="A516" s="1">
        <v>100003436</v>
      </c>
      <c r="B516" s="1" t="s">
        <v>1158</v>
      </c>
      <c r="C516" s="1" t="s">
        <v>1183</v>
      </c>
      <c r="D516" s="1" t="s">
        <v>18</v>
      </c>
      <c r="E516" s="1" t="s">
        <v>27</v>
      </c>
      <c r="F516" s="1" t="s">
        <v>18</v>
      </c>
      <c r="G516" s="1">
        <v>1</v>
      </c>
      <c r="H516" s="1">
        <v>408</v>
      </c>
      <c r="I516" s="1">
        <v>32</v>
      </c>
      <c r="J516" s="33">
        <v>25</v>
      </c>
      <c r="K516" s="1">
        <v>0</v>
      </c>
      <c r="L516" s="1">
        <v>2</v>
      </c>
      <c r="M516" s="1" t="s">
        <v>1193</v>
      </c>
      <c r="N516" s="1" t="s">
        <v>1161</v>
      </c>
      <c r="O516" s="1" t="s">
        <v>15</v>
      </c>
    </row>
    <row r="517" spans="1:15">
      <c r="A517" s="1">
        <v>100003442</v>
      </c>
      <c r="B517" s="1" t="s">
        <v>1158</v>
      </c>
      <c r="C517" s="1" t="s">
        <v>1183</v>
      </c>
      <c r="D517" s="1" t="s">
        <v>390</v>
      </c>
      <c r="E517" s="1" t="s">
        <v>20</v>
      </c>
      <c r="F517" s="1" t="s">
        <v>72</v>
      </c>
      <c r="G517" s="1">
        <v>3</v>
      </c>
      <c r="H517" s="1">
        <v>506</v>
      </c>
      <c r="I517" s="1">
        <v>56</v>
      </c>
      <c r="J517" s="33">
        <v>59</v>
      </c>
      <c r="K517" s="1">
        <v>0</v>
      </c>
      <c r="L517" s="1">
        <v>2</v>
      </c>
      <c r="M517" s="1" t="s">
        <v>1194</v>
      </c>
      <c r="N517" s="1" t="s">
        <v>1161</v>
      </c>
      <c r="O517" s="1" t="s">
        <v>15</v>
      </c>
    </row>
    <row r="518" spans="1:15">
      <c r="A518" s="1">
        <v>100003445</v>
      </c>
      <c r="B518" s="1" t="s">
        <v>1158</v>
      </c>
      <c r="C518" s="1" t="s">
        <v>1183</v>
      </c>
      <c r="D518" s="1" t="s">
        <v>12</v>
      </c>
      <c r="E518" s="1" t="s">
        <v>11</v>
      </c>
      <c r="F518" s="1" t="s">
        <v>407</v>
      </c>
      <c r="G518" s="1">
        <v>1</v>
      </c>
      <c r="H518" s="1">
        <v>30</v>
      </c>
      <c r="I518" s="1">
        <v>4</v>
      </c>
      <c r="J518" s="33">
        <v>4</v>
      </c>
      <c r="K518" s="1">
        <v>0</v>
      </c>
      <c r="L518" s="1">
        <v>1</v>
      </c>
      <c r="M518" s="1" t="s">
        <v>1195</v>
      </c>
      <c r="N518" s="1" t="s">
        <v>1196</v>
      </c>
      <c r="O518" s="1" t="s">
        <v>32</v>
      </c>
    </row>
    <row r="519" spans="1:15">
      <c r="A519" s="1">
        <v>100003448</v>
      </c>
      <c r="B519" s="1" t="s">
        <v>1158</v>
      </c>
      <c r="C519" s="1" t="s">
        <v>1183</v>
      </c>
      <c r="D519" s="1" t="s">
        <v>176</v>
      </c>
      <c r="E519" s="1" t="s">
        <v>11</v>
      </c>
      <c r="F519" s="1" t="s">
        <v>407</v>
      </c>
      <c r="G519" s="1">
        <v>1</v>
      </c>
      <c r="H519" s="1">
        <v>35</v>
      </c>
      <c r="I519" s="1">
        <v>7</v>
      </c>
      <c r="J519" s="33">
        <v>4</v>
      </c>
      <c r="K519" s="1">
        <v>0</v>
      </c>
      <c r="L519" s="1">
        <v>1</v>
      </c>
      <c r="M519" s="1" t="s">
        <v>1197</v>
      </c>
      <c r="N519" s="1" t="s">
        <v>1198</v>
      </c>
      <c r="O519" s="1" t="s">
        <v>32</v>
      </c>
    </row>
    <row r="520" spans="1:15">
      <c r="A520" s="1">
        <v>100003455</v>
      </c>
      <c r="B520" s="1" t="s">
        <v>1158</v>
      </c>
      <c r="C520" s="1" t="s">
        <v>1183</v>
      </c>
      <c r="D520" s="1" t="s">
        <v>12</v>
      </c>
      <c r="E520" s="1" t="s">
        <v>11</v>
      </c>
      <c r="F520" s="1" t="s">
        <v>12</v>
      </c>
      <c r="G520" s="1">
        <v>1</v>
      </c>
      <c r="H520" s="1">
        <v>497</v>
      </c>
      <c r="I520" s="1">
        <v>42</v>
      </c>
      <c r="J520" s="33">
        <v>31</v>
      </c>
      <c r="K520" s="1">
        <v>0</v>
      </c>
      <c r="L520" s="1">
        <v>2</v>
      </c>
      <c r="M520" s="1" t="s">
        <v>1199</v>
      </c>
      <c r="N520" s="1" t="s">
        <v>1200</v>
      </c>
      <c r="O520" s="1" t="s">
        <v>32</v>
      </c>
    </row>
    <row r="521" spans="1:15">
      <c r="A521" s="1">
        <v>100003457</v>
      </c>
      <c r="B521" s="1" t="s">
        <v>1158</v>
      </c>
      <c r="C521" s="1" t="s">
        <v>1183</v>
      </c>
      <c r="D521" s="1" t="s">
        <v>46</v>
      </c>
      <c r="E521" s="1" t="s">
        <v>2</v>
      </c>
      <c r="F521" s="1" t="s">
        <v>46</v>
      </c>
      <c r="G521" s="1">
        <v>1</v>
      </c>
      <c r="H521" s="1">
        <v>33</v>
      </c>
      <c r="I521" s="1">
        <v>10</v>
      </c>
      <c r="J521" s="33">
        <v>8</v>
      </c>
      <c r="K521" s="1">
        <v>0</v>
      </c>
      <c r="L521" s="1">
        <v>1</v>
      </c>
      <c r="M521" s="1" t="s">
        <v>1201</v>
      </c>
      <c r="N521" s="1" t="s">
        <v>1166</v>
      </c>
      <c r="O521" s="1" t="s">
        <v>8</v>
      </c>
    </row>
    <row r="522" spans="1:15">
      <c r="A522" s="1">
        <v>100003463</v>
      </c>
      <c r="B522" s="1" t="s">
        <v>1158</v>
      </c>
      <c r="C522" s="1" t="s">
        <v>1183</v>
      </c>
      <c r="D522" s="1" t="s">
        <v>176</v>
      </c>
      <c r="E522" s="1" t="s">
        <v>11</v>
      </c>
      <c r="F522" s="1" t="s">
        <v>12</v>
      </c>
      <c r="G522" s="1">
        <v>1</v>
      </c>
      <c r="H522" s="1">
        <v>364</v>
      </c>
      <c r="I522" s="1">
        <v>44</v>
      </c>
      <c r="J522" s="33">
        <v>21</v>
      </c>
      <c r="K522" s="1">
        <v>0</v>
      </c>
      <c r="L522" s="1">
        <v>2</v>
      </c>
      <c r="M522" s="1" t="s">
        <v>1202</v>
      </c>
      <c r="N522" s="1" t="s">
        <v>1203</v>
      </c>
      <c r="O522" s="1" t="s">
        <v>32</v>
      </c>
    </row>
    <row r="523" spans="1:15">
      <c r="A523" s="1">
        <v>100003467</v>
      </c>
      <c r="B523" s="1" t="s">
        <v>1158</v>
      </c>
      <c r="C523" s="1" t="s">
        <v>1183</v>
      </c>
      <c r="D523" s="1" t="s">
        <v>176</v>
      </c>
      <c r="E523" s="1" t="s">
        <v>11</v>
      </c>
      <c r="F523" s="1" t="s">
        <v>407</v>
      </c>
      <c r="G523" s="1">
        <v>1</v>
      </c>
      <c r="H523" s="1">
        <v>42</v>
      </c>
      <c r="I523" s="1">
        <v>7</v>
      </c>
      <c r="J523" s="33">
        <v>3</v>
      </c>
      <c r="K523" s="1">
        <v>0</v>
      </c>
      <c r="L523" s="1">
        <v>1</v>
      </c>
      <c r="M523" s="1" t="s">
        <v>1204</v>
      </c>
      <c r="N523" s="1" t="s">
        <v>1205</v>
      </c>
      <c r="O523" s="1" t="s">
        <v>32</v>
      </c>
    </row>
    <row r="524" spans="1:15">
      <c r="A524" s="1">
        <v>100003472</v>
      </c>
      <c r="B524" s="1" t="s">
        <v>1158</v>
      </c>
      <c r="C524" s="1" t="s">
        <v>1183</v>
      </c>
      <c r="D524" s="1" t="s">
        <v>673</v>
      </c>
      <c r="E524" s="1" t="s">
        <v>2</v>
      </c>
      <c r="F524" s="1" t="s">
        <v>673</v>
      </c>
      <c r="G524" s="1">
        <v>1</v>
      </c>
      <c r="H524" s="1">
        <v>95</v>
      </c>
      <c r="I524" s="1">
        <v>24</v>
      </c>
      <c r="J524" s="33">
        <v>8</v>
      </c>
      <c r="K524" s="1">
        <v>0</v>
      </c>
      <c r="L524" s="1">
        <v>1</v>
      </c>
      <c r="M524" s="1" t="s">
        <v>1206</v>
      </c>
      <c r="N524" s="1" t="s">
        <v>1166</v>
      </c>
      <c r="O524" s="1" t="s">
        <v>8</v>
      </c>
    </row>
    <row r="525" spans="1:15">
      <c r="A525" s="1">
        <v>100003475</v>
      </c>
      <c r="B525" s="1" t="s">
        <v>1158</v>
      </c>
      <c r="C525" s="1" t="s">
        <v>1183</v>
      </c>
      <c r="D525" s="1" t="s">
        <v>12</v>
      </c>
      <c r="E525" s="1" t="s">
        <v>11</v>
      </c>
      <c r="F525" s="1" t="s">
        <v>12</v>
      </c>
      <c r="G525" s="1">
        <v>1</v>
      </c>
      <c r="H525" s="1">
        <v>200</v>
      </c>
      <c r="I525" s="1">
        <v>17</v>
      </c>
      <c r="J525" s="33">
        <v>21</v>
      </c>
      <c r="K525" s="1">
        <v>0</v>
      </c>
      <c r="L525" s="1">
        <v>1</v>
      </c>
      <c r="M525" s="1" t="s">
        <v>1207</v>
      </c>
      <c r="N525" s="1" t="s">
        <v>1208</v>
      </c>
      <c r="O525" s="1" t="s">
        <v>32</v>
      </c>
    </row>
    <row r="526" spans="1:15">
      <c r="A526" s="1">
        <v>100003479</v>
      </c>
      <c r="B526" s="1" t="s">
        <v>1158</v>
      </c>
      <c r="C526" s="1" t="s">
        <v>1183</v>
      </c>
      <c r="D526" s="1" t="s">
        <v>176</v>
      </c>
      <c r="E526" s="1" t="s">
        <v>11</v>
      </c>
      <c r="F526" s="1" t="s">
        <v>12</v>
      </c>
      <c r="G526" s="1">
        <v>1</v>
      </c>
      <c r="H526" s="1">
        <v>143</v>
      </c>
      <c r="I526" s="1">
        <v>16</v>
      </c>
      <c r="J526" s="33">
        <v>17</v>
      </c>
      <c r="K526" s="1">
        <v>1</v>
      </c>
      <c r="L526" s="1">
        <v>1</v>
      </c>
      <c r="M526" s="1" t="s">
        <v>1209</v>
      </c>
      <c r="N526" s="1" t="s">
        <v>1210</v>
      </c>
      <c r="O526" s="1" t="s">
        <v>32</v>
      </c>
    </row>
    <row r="527" spans="1:15">
      <c r="A527" s="1">
        <v>100003483</v>
      </c>
      <c r="B527" s="1" t="s">
        <v>1158</v>
      </c>
      <c r="C527" s="1" t="s">
        <v>1183</v>
      </c>
      <c r="D527" s="1" t="s">
        <v>12</v>
      </c>
      <c r="E527" s="1" t="s">
        <v>11</v>
      </c>
      <c r="F527" s="1" t="s">
        <v>12</v>
      </c>
      <c r="G527" s="1">
        <v>1</v>
      </c>
      <c r="H527" s="1">
        <v>506</v>
      </c>
      <c r="I527" s="1">
        <v>40</v>
      </c>
      <c r="J527" s="33">
        <v>30</v>
      </c>
      <c r="K527" s="1">
        <v>0</v>
      </c>
      <c r="L527" s="1">
        <v>2</v>
      </c>
      <c r="M527" s="1" t="s">
        <v>1211</v>
      </c>
      <c r="N527" s="1" t="s">
        <v>1212</v>
      </c>
      <c r="O527" s="1" t="s">
        <v>32</v>
      </c>
    </row>
    <row r="528" spans="1:15">
      <c r="A528" s="1">
        <v>100003502</v>
      </c>
      <c r="B528" s="1" t="s">
        <v>1158</v>
      </c>
      <c r="C528" s="1" t="s">
        <v>1183</v>
      </c>
      <c r="D528" s="1" t="s">
        <v>72</v>
      </c>
      <c r="E528" s="1" t="s">
        <v>20</v>
      </c>
      <c r="F528" s="1" t="s">
        <v>72</v>
      </c>
      <c r="G528" s="1">
        <v>3</v>
      </c>
      <c r="H528" s="1">
        <v>269</v>
      </c>
      <c r="I528" s="1">
        <v>50</v>
      </c>
      <c r="J528" s="33">
        <v>33</v>
      </c>
      <c r="K528" s="1">
        <v>1</v>
      </c>
      <c r="L528" s="1">
        <v>1</v>
      </c>
      <c r="M528" s="1" t="s">
        <v>1217</v>
      </c>
      <c r="N528" s="1" t="s">
        <v>1161</v>
      </c>
      <c r="O528" s="1" t="s">
        <v>15</v>
      </c>
    </row>
    <row r="529" spans="1:15">
      <c r="A529" s="1">
        <v>100003504</v>
      </c>
      <c r="B529" s="1" t="s">
        <v>1158</v>
      </c>
      <c r="C529" s="1" t="s">
        <v>1183</v>
      </c>
      <c r="D529" s="1" t="s">
        <v>1218</v>
      </c>
      <c r="E529" s="1" t="s">
        <v>11</v>
      </c>
      <c r="F529" s="1" t="s">
        <v>12</v>
      </c>
      <c r="G529" s="1">
        <v>1</v>
      </c>
      <c r="H529" s="1">
        <v>490</v>
      </c>
      <c r="I529" s="1">
        <v>56</v>
      </c>
      <c r="J529" s="33">
        <v>28</v>
      </c>
      <c r="K529" s="1">
        <v>0</v>
      </c>
      <c r="L529" s="1">
        <v>2</v>
      </c>
      <c r="M529" s="1" t="s">
        <v>1219</v>
      </c>
      <c r="N529" s="1" t="s">
        <v>1220</v>
      </c>
      <c r="O529" s="1" t="s">
        <v>32</v>
      </c>
    </row>
    <row r="530" spans="1:15">
      <c r="A530" s="1">
        <v>100003513</v>
      </c>
      <c r="B530" s="1" t="s">
        <v>1158</v>
      </c>
      <c r="C530" s="1" t="s">
        <v>1183</v>
      </c>
      <c r="D530" s="1" t="s">
        <v>12</v>
      </c>
      <c r="E530" s="1" t="s">
        <v>11</v>
      </c>
      <c r="F530" s="1" t="s">
        <v>407</v>
      </c>
      <c r="G530" s="1">
        <v>1</v>
      </c>
      <c r="H530" s="1">
        <v>30</v>
      </c>
      <c r="I530" s="1">
        <v>3</v>
      </c>
      <c r="J530" s="33">
        <v>3</v>
      </c>
      <c r="K530" s="1">
        <v>0</v>
      </c>
      <c r="L530" s="1">
        <v>1</v>
      </c>
      <c r="M530" s="1" t="s">
        <v>1221</v>
      </c>
      <c r="N530" s="1" t="s">
        <v>1222</v>
      </c>
      <c r="O530" s="1" t="s">
        <v>32</v>
      </c>
    </row>
    <row r="531" spans="1:15">
      <c r="A531" s="1">
        <v>100003516</v>
      </c>
      <c r="B531" s="1" t="s">
        <v>1158</v>
      </c>
      <c r="C531" s="1" t="s">
        <v>1183</v>
      </c>
      <c r="D531" s="1" t="s">
        <v>12</v>
      </c>
      <c r="E531" s="1" t="s">
        <v>11</v>
      </c>
      <c r="F531" s="1" t="s">
        <v>407</v>
      </c>
      <c r="G531" s="1">
        <v>1</v>
      </c>
      <c r="H531" s="1">
        <v>31</v>
      </c>
      <c r="I531" s="1">
        <v>2</v>
      </c>
      <c r="J531" s="33">
        <v>3</v>
      </c>
      <c r="K531" s="1">
        <v>0</v>
      </c>
      <c r="L531" s="1">
        <v>1</v>
      </c>
      <c r="M531" s="1" t="s">
        <v>1223</v>
      </c>
      <c r="N531" s="1" t="s">
        <v>1224</v>
      </c>
      <c r="O531" s="1" t="s">
        <v>32</v>
      </c>
    </row>
    <row r="532" spans="1:15">
      <c r="A532" s="1">
        <v>100003519</v>
      </c>
      <c r="B532" s="1" t="s">
        <v>1158</v>
      </c>
      <c r="C532" s="1" t="s">
        <v>1226</v>
      </c>
      <c r="D532" s="1" t="s">
        <v>12</v>
      </c>
      <c r="E532" s="1" t="s">
        <v>11</v>
      </c>
      <c r="F532" s="1" t="s">
        <v>407</v>
      </c>
      <c r="G532" s="1">
        <v>1</v>
      </c>
      <c r="H532" s="1">
        <v>24</v>
      </c>
      <c r="I532" s="1">
        <v>3</v>
      </c>
      <c r="J532" s="33">
        <v>5</v>
      </c>
      <c r="K532" s="1">
        <v>0</v>
      </c>
      <c r="L532" s="1">
        <v>1</v>
      </c>
      <c r="M532" s="1" t="s">
        <v>1225</v>
      </c>
      <c r="N532" s="1" t="s">
        <v>1227</v>
      </c>
      <c r="O532" s="1" t="s">
        <v>32</v>
      </c>
    </row>
    <row r="533" spans="1:15">
      <c r="A533" s="1">
        <v>100003533</v>
      </c>
      <c r="B533" s="1" t="s">
        <v>1158</v>
      </c>
      <c r="C533" s="1" t="s">
        <v>1226</v>
      </c>
      <c r="D533" s="1" t="s">
        <v>12</v>
      </c>
      <c r="E533" s="1" t="s">
        <v>11</v>
      </c>
      <c r="F533" s="1" t="s">
        <v>12</v>
      </c>
      <c r="G533" s="1">
        <v>1</v>
      </c>
      <c r="H533" s="1">
        <v>351</v>
      </c>
      <c r="I533" s="1">
        <v>33</v>
      </c>
      <c r="J533" s="33">
        <v>26</v>
      </c>
      <c r="K533" s="1">
        <v>0</v>
      </c>
      <c r="L533" s="1">
        <v>2</v>
      </c>
      <c r="M533" s="1" t="s">
        <v>1228</v>
      </c>
      <c r="N533" s="1" t="s">
        <v>1229</v>
      </c>
      <c r="O533" s="1" t="s">
        <v>32</v>
      </c>
    </row>
    <row r="534" spans="1:15">
      <c r="A534" s="1">
        <v>100003545</v>
      </c>
      <c r="B534" s="1" t="s">
        <v>1158</v>
      </c>
      <c r="C534" s="1" t="s">
        <v>1226</v>
      </c>
      <c r="D534" s="1" t="s">
        <v>12</v>
      </c>
      <c r="E534" s="1" t="s">
        <v>11</v>
      </c>
      <c r="F534" s="1" t="s">
        <v>12</v>
      </c>
      <c r="G534" s="1">
        <v>1</v>
      </c>
      <c r="H534" s="1">
        <v>27</v>
      </c>
      <c r="I534" s="1">
        <v>4</v>
      </c>
      <c r="J534" s="33">
        <v>6</v>
      </c>
      <c r="K534" s="1">
        <v>1</v>
      </c>
      <c r="L534" s="1">
        <v>1</v>
      </c>
      <c r="M534" s="1" t="s">
        <v>1230</v>
      </c>
      <c r="N534" s="1" t="s">
        <v>1231</v>
      </c>
      <c r="O534" s="1" t="s">
        <v>32</v>
      </c>
    </row>
    <row r="535" spans="1:15">
      <c r="A535" s="1">
        <v>100003548</v>
      </c>
      <c r="B535" s="1" t="s">
        <v>1158</v>
      </c>
      <c r="C535" s="1" t="s">
        <v>1226</v>
      </c>
      <c r="D535" s="1" t="s">
        <v>1232</v>
      </c>
      <c r="E535" s="1" t="s">
        <v>11</v>
      </c>
      <c r="F535" s="1" t="s">
        <v>407</v>
      </c>
      <c r="G535" s="1">
        <v>1</v>
      </c>
      <c r="H535" s="1">
        <v>25</v>
      </c>
      <c r="I535" s="1">
        <v>3</v>
      </c>
      <c r="J535" s="33">
        <v>3</v>
      </c>
      <c r="K535" s="1">
        <v>0</v>
      </c>
      <c r="L535" s="1">
        <v>1</v>
      </c>
      <c r="M535" s="1" t="s">
        <v>1233</v>
      </c>
      <c r="N535" s="1" t="s">
        <v>1234</v>
      </c>
      <c r="O535" s="1" t="s">
        <v>32</v>
      </c>
    </row>
    <row r="536" spans="1:15">
      <c r="A536" s="1">
        <v>100003552</v>
      </c>
      <c r="B536" s="1" t="s">
        <v>1158</v>
      </c>
      <c r="C536" s="1" t="s">
        <v>1226</v>
      </c>
      <c r="D536" s="1" t="s">
        <v>176</v>
      </c>
      <c r="E536" s="1" t="s">
        <v>11</v>
      </c>
      <c r="F536" s="1" t="s">
        <v>12</v>
      </c>
      <c r="G536" s="1">
        <v>1</v>
      </c>
      <c r="H536" s="1">
        <v>175</v>
      </c>
      <c r="I536" s="1">
        <v>25</v>
      </c>
      <c r="J536" s="33">
        <v>15</v>
      </c>
      <c r="K536" s="1">
        <v>0</v>
      </c>
      <c r="L536" s="1">
        <v>1</v>
      </c>
      <c r="M536" s="1" t="s">
        <v>1235</v>
      </c>
      <c r="N536" s="1" t="s">
        <v>1236</v>
      </c>
      <c r="O536" s="1" t="s">
        <v>32</v>
      </c>
    </row>
    <row r="537" spans="1:15">
      <c r="A537" s="1">
        <v>100003563</v>
      </c>
      <c r="B537" s="1" t="s">
        <v>1158</v>
      </c>
      <c r="C537" s="1" t="s">
        <v>1226</v>
      </c>
      <c r="D537" s="1" t="s">
        <v>18</v>
      </c>
      <c r="E537" s="1" t="s">
        <v>27</v>
      </c>
      <c r="F537" s="1" t="s">
        <v>18</v>
      </c>
      <c r="G537" s="1">
        <v>1</v>
      </c>
      <c r="H537" s="1">
        <v>339</v>
      </c>
      <c r="I537" s="1">
        <v>30</v>
      </c>
      <c r="J537" s="33">
        <v>26</v>
      </c>
      <c r="K537" s="1">
        <v>0</v>
      </c>
      <c r="L537" s="1">
        <v>2</v>
      </c>
      <c r="M537" s="1" t="s">
        <v>1237</v>
      </c>
      <c r="N537" s="1" t="s">
        <v>1161</v>
      </c>
      <c r="O537" s="1" t="s">
        <v>15</v>
      </c>
    </row>
    <row r="538" spans="1:15">
      <c r="A538" s="1">
        <v>100003567</v>
      </c>
      <c r="B538" s="1" t="s">
        <v>1158</v>
      </c>
      <c r="C538" s="1" t="s">
        <v>1226</v>
      </c>
      <c r="D538" s="1" t="s">
        <v>176</v>
      </c>
      <c r="E538" s="1" t="s">
        <v>11</v>
      </c>
      <c r="F538" s="1" t="s">
        <v>407</v>
      </c>
      <c r="G538" s="1">
        <v>1</v>
      </c>
      <c r="H538" s="1">
        <v>43</v>
      </c>
      <c r="I538" s="1">
        <v>10</v>
      </c>
      <c r="J538" s="33">
        <v>5</v>
      </c>
      <c r="K538" s="1">
        <v>0</v>
      </c>
      <c r="L538" s="1">
        <v>1</v>
      </c>
      <c r="M538" s="1" t="s">
        <v>1238</v>
      </c>
      <c r="N538" s="1" t="s">
        <v>1239</v>
      </c>
      <c r="O538" s="1" t="s">
        <v>32</v>
      </c>
    </row>
    <row r="539" spans="1:15">
      <c r="A539" s="1">
        <v>100003575</v>
      </c>
      <c r="B539" s="1" t="s">
        <v>1158</v>
      </c>
      <c r="C539" s="1" t="s">
        <v>1226</v>
      </c>
      <c r="D539" s="1" t="s">
        <v>21</v>
      </c>
      <c r="E539" s="1" t="s">
        <v>20</v>
      </c>
      <c r="F539" s="1" t="s">
        <v>21</v>
      </c>
      <c r="G539" s="1">
        <v>1</v>
      </c>
      <c r="H539" s="1">
        <v>203</v>
      </c>
      <c r="I539" s="1">
        <v>25</v>
      </c>
      <c r="J539" s="33">
        <v>25</v>
      </c>
      <c r="K539" s="1">
        <v>0</v>
      </c>
      <c r="L539" s="1">
        <v>1</v>
      </c>
      <c r="M539" s="1" t="s">
        <v>1240</v>
      </c>
      <c r="N539" s="1" t="s">
        <v>1161</v>
      </c>
      <c r="O539" s="1" t="s">
        <v>15</v>
      </c>
    </row>
    <row r="540" spans="1:15">
      <c r="A540" s="1">
        <v>100003576</v>
      </c>
      <c r="B540" s="1" t="s">
        <v>1158</v>
      </c>
      <c r="C540" s="1" t="s">
        <v>1226</v>
      </c>
      <c r="D540" s="1" t="s">
        <v>12</v>
      </c>
      <c r="E540" s="1" t="s">
        <v>11</v>
      </c>
      <c r="F540" s="1" t="s">
        <v>12</v>
      </c>
      <c r="G540" s="1">
        <v>1</v>
      </c>
      <c r="H540" s="1">
        <v>591</v>
      </c>
      <c r="I540" s="1">
        <v>53</v>
      </c>
      <c r="J540" s="33">
        <v>29</v>
      </c>
      <c r="K540" s="1">
        <v>0</v>
      </c>
      <c r="L540" s="1">
        <v>2</v>
      </c>
      <c r="M540" s="1" t="s">
        <v>1241</v>
      </c>
      <c r="N540" s="1" t="s">
        <v>1239</v>
      </c>
      <c r="O540" s="1" t="s">
        <v>32</v>
      </c>
    </row>
    <row r="541" spans="1:15">
      <c r="A541" s="1">
        <v>100003586</v>
      </c>
      <c r="B541" s="1" t="s">
        <v>1158</v>
      </c>
      <c r="C541" s="1" t="s">
        <v>1226</v>
      </c>
      <c r="D541" s="1" t="s">
        <v>12</v>
      </c>
      <c r="E541" s="1" t="s">
        <v>11</v>
      </c>
      <c r="F541" s="1" t="s">
        <v>12</v>
      </c>
      <c r="G541" s="1">
        <v>1</v>
      </c>
      <c r="H541" s="1">
        <v>516</v>
      </c>
      <c r="I541" s="1">
        <v>39</v>
      </c>
      <c r="J541" s="33">
        <v>34</v>
      </c>
      <c r="K541" s="1">
        <v>1</v>
      </c>
      <c r="L541" s="1">
        <v>2</v>
      </c>
      <c r="M541" s="1" t="s">
        <v>1242</v>
      </c>
      <c r="N541" s="1" t="s">
        <v>1239</v>
      </c>
      <c r="O541" s="1" t="s">
        <v>32</v>
      </c>
    </row>
    <row r="542" spans="1:15">
      <c r="A542" s="1">
        <v>100003596</v>
      </c>
      <c r="B542" s="1" t="s">
        <v>1158</v>
      </c>
      <c r="C542" s="1" t="s">
        <v>1226</v>
      </c>
      <c r="D542" s="1" t="s">
        <v>12</v>
      </c>
      <c r="E542" s="1" t="s">
        <v>11</v>
      </c>
      <c r="F542" s="1" t="s">
        <v>407</v>
      </c>
      <c r="G542" s="1">
        <v>1</v>
      </c>
      <c r="H542" s="1">
        <v>16</v>
      </c>
      <c r="I542" s="1">
        <v>3</v>
      </c>
      <c r="J542" s="33">
        <v>3</v>
      </c>
      <c r="K542" s="1">
        <v>0</v>
      </c>
      <c r="L542" s="1">
        <v>1</v>
      </c>
      <c r="M542" s="1" t="s">
        <v>1243</v>
      </c>
      <c r="N542" s="1" t="s">
        <v>1244</v>
      </c>
      <c r="O542" s="1" t="s">
        <v>32</v>
      </c>
    </row>
    <row r="543" spans="1:15">
      <c r="A543" s="1">
        <v>100003599</v>
      </c>
      <c r="B543" s="1" t="s">
        <v>1158</v>
      </c>
      <c r="C543" s="1" t="s">
        <v>1226</v>
      </c>
      <c r="D543" s="1" t="s">
        <v>176</v>
      </c>
      <c r="E543" s="1" t="s">
        <v>11</v>
      </c>
      <c r="F543" s="1" t="s">
        <v>407</v>
      </c>
      <c r="G543" s="1">
        <v>1</v>
      </c>
      <c r="H543" s="1">
        <v>20</v>
      </c>
      <c r="I543" s="1">
        <v>6</v>
      </c>
      <c r="J543" s="33">
        <v>1</v>
      </c>
      <c r="K543" s="1">
        <v>0</v>
      </c>
      <c r="L543" s="1">
        <v>1</v>
      </c>
      <c r="M543" s="1" t="s">
        <v>1245</v>
      </c>
      <c r="N543" s="1" t="s">
        <v>1246</v>
      </c>
      <c r="O543" s="1" t="s">
        <v>32</v>
      </c>
    </row>
    <row r="544" spans="1:15">
      <c r="A544" s="1">
        <v>100003602</v>
      </c>
      <c r="B544" s="1" t="s">
        <v>1158</v>
      </c>
      <c r="C544" s="1" t="s">
        <v>1226</v>
      </c>
      <c r="D544" s="1" t="s">
        <v>176</v>
      </c>
      <c r="E544" s="1" t="s">
        <v>11</v>
      </c>
      <c r="F544" s="1" t="s">
        <v>12</v>
      </c>
      <c r="G544" s="1">
        <v>1</v>
      </c>
      <c r="H544" s="1">
        <v>138</v>
      </c>
      <c r="I544" s="1">
        <v>21</v>
      </c>
      <c r="J544" s="33">
        <v>14</v>
      </c>
      <c r="K544" s="1">
        <v>0</v>
      </c>
      <c r="L544" s="1">
        <v>1</v>
      </c>
      <c r="M544" s="1" t="s">
        <v>1247</v>
      </c>
      <c r="N544" s="1" t="s">
        <v>1248</v>
      </c>
      <c r="O544" s="1" t="s">
        <v>32</v>
      </c>
    </row>
    <row r="545" spans="1:15">
      <c r="A545" s="1">
        <v>100003610</v>
      </c>
      <c r="B545" s="1" t="s">
        <v>1158</v>
      </c>
      <c r="C545" s="1" t="s">
        <v>1251</v>
      </c>
      <c r="D545" s="1" t="s">
        <v>1249</v>
      </c>
      <c r="E545" s="1" t="s">
        <v>11</v>
      </c>
      <c r="F545" s="1" t="s">
        <v>12</v>
      </c>
      <c r="G545" s="1">
        <v>1</v>
      </c>
      <c r="H545" s="1">
        <v>174</v>
      </c>
      <c r="I545" s="1">
        <v>25</v>
      </c>
      <c r="J545" s="33">
        <v>14</v>
      </c>
      <c r="K545" s="1">
        <v>0</v>
      </c>
      <c r="L545" s="1">
        <v>1</v>
      </c>
      <c r="M545" s="1" t="s">
        <v>1250</v>
      </c>
      <c r="N545" s="1" t="s">
        <v>1252</v>
      </c>
      <c r="O545" s="1" t="s">
        <v>32</v>
      </c>
    </row>
    <row r="546" spans="1:15">
      <c r="A546" s="1">
        <v>100003622</v>
      </c>
      <c r="B546" s="1" t="s">
        <v>1158</v>
      </c>
      <c r="C546" s="1" t="s">
        <v>1251</v>
      </c>
      <c r="D546" s="1" t="s">
        <v>1253</v>
      </c>
      <c r="E546" s="1" t="s">
        <v>11</v>
      </c>
      <c r="F546" s="1" t="s">
        <v>12</v>
      </c>
      <c r="G546" s="1">
        <v>1</v>
      </c>
      <c r="H546" s="1">
        <v>179</v>
      </c>
      <c r="I546" s="1">
        <v>22</v>
      </c>
      <c r="J546" s="33">
        <v>13</v>
      </c>
      <c r="K546" s="1">
        <v>0</v>
      </c>
      <c r="L546" s="1">
        <v>1</v>
      </c>
      <c r="M546" s="1" t="s">
        <v>1254</v>
      </c>
      <c r="N546" s="1" t="s">
        <v>1255</v>
      </c>
      <c r="O546" s="1" t="s">
        <v>32</v>
      </c>
    </row>
    <row r="547" spans="1:15">
      <c r="A547" s="1">
        <v>100003631</v>
      </c>
      <c r="B547" s="1" t="s">
        <v>1158</v>
      </c>
      <c r="C547" s="1" t="s">
        <v>1251</v>
      </c>
      <c r="D547" s="1" t="s">
        <v>1256</v>
      </c>
      <c r="E547" s="1" t="s">
        <v>11</v>
      </c>
      <c r="F547" s="1" t="s">
        <v>12</v>
      </c>
      <c r="G547" s="1">
        <v>1</v>
      </c>
      <c r="H547" s="1">
        <v>425</v>
      </c>
      <c r="I547" s="1">
        <v>33</v>
      </c>
      <c r="J547" s="33">
        <v>35</v>
      </c>
      <c r="K547" s="1">
        <v>0</v>
      </c>
      <c r="L547" s="1">
        <v>2</v>
      </c>
      <c r="M547" s="1" t="s">
        <v>1257</v>
      </c>
      <c r="N547" s="1" t="s">
        <v>1258</v>
      </c>
      <c r="O547" s="1" t="s">
        <v>32</v>
      </c>
    </row>
    <row r="548" spans="1:15">
      <c r="A548" s="1">
        <v>100003635</v>
      </c>
      <c r="B548" s="1" t="s">
        <v>1158</v>
      </c>
      <c r="C548" s="1" t="s">
        <v>1251</v>
      </c>
      <c r="D548" s="1" t="s">
        <v>176</v>
      </c>
      <c r="E548" s="1" t="s">
        <v>11</v>
      </c>
      <c r="F548" s="1" t="s">
        <v>407</v>
      </c>
      <c r="G548" s="1">
        <v>1</v>
      </c>
      <c r="H548" s="1">
        <v>33</v>
      </c>
      <c r="I548" s="1">
        <v>7</v>
      </c>
      <c r="J548" s="33">
        <v>2</v>
      </c>
      <c r="K548" s="1">
        <v>0</v>
      </c>
      <c r="L548" s="1">
        <v>1</v>
      </c>
      <c r="M548" s="1" t="s">
        <v>1259</v>
      </c>
      <c r="N548" s="1" t="s">
        <v>1260</v>
      </c>
      <c r="O548" s="1" t="s">
        <v>32</v>
      </c>
    </row>
    <row r="549" spans="1:15">
      <c r="A549" s="1">
        <v>100003642</v>
      </c>
      <c r="B549" s="1" t="s">
        <v>1158</v>
      </c>
      <c r="C549" s="1" t="s">
        <v>1251</v>
      </c>
      <c r="D549" s="1" t="s">
        <v>176</v>
      </c>
      <c r="E549" s="1" t="s">
        <v>11</v>
      </c>
      <c r="F549" s="1" t="s">
        <v>12</v>
      </c>
      <c r="G549" s="1">
        <v>1</v>
      </c>
      <c r="H549" s="1">
        <v>162</v>
      </c>
      <c r="I549" s="1">
        <v>21</v>
      </c>
      <c r="J549" s="33">
        <v>17</v>
      </c>
      <c r="K549" s="1">
        <v>0</v>
      </c>
      <c r="L549" s="1">
        <v>1</v>
      </c>
      <c r="M549" s="1" t="s">
        <v>1261</v>
      </c>
      <c r="N549" s="1" t="s">
        <v>1262</v>
      </c>
      <c r="O549" s="1" t="s">
        <v>32</v>
      </c>
    </row>
    <row r="550" spans="1:15">
      <c r="A550" s="1">
        <v>100003652</v>
      </c>
      <c r="B550" s="1" t="s">
        <v>1158</v>
      </c>
      <c r="C550" s="1" t="s">
        <v>1251</v>
      </c>
      <c r="D550" s="1" t="s">
        <v>176</v>
      </c>
      <c r="E550" s="1" t="s">
        <v>11</v>
      </c>
      <c r="F550" s="1" t="s">
        <v>407</v>
      </c>
      <c r="G550" s="1">
        <v>1</v>
      </c>
      <c r="H550" s="1">
        <v>41</v>
      </c>
      <c r="I550" s="1">
        <v>7</v>
      </c>
      <c r="J550" s="33">
        <v>6</v>
      </c>
      <c r="K550" s="1">
        <v>0</v>
      </c>
      <c r="L550" s="1">
        <v>1</v>
      </c>
      <c r="M550" s="1" t="s">
        <v>1263</v>
      </c>
      <c r="N550" s="1" t="s">
        <v>1264</v>
      </c>
      <c r="O550" s="1" t="s">
        <v>32</v>
      </c>
    </row>
    <row r="551" spans="1:15">
      <c r="A551" s="1">
        <v>100003656</v>
      </c>
      <c r="B551" s="1" t="s">
        <v>1158</v>
      </c>
      <c r="C551" s="1" t="s">
        <v>1251</v>
      </c>
      <c r="D551" s="1" t="s">
        <v>176</v>
      </c>
      <c r="E551" s="1" t="s">
        <v>11</v>
      </c>
      <c r="F551" s="1" t="s">
        <v>12</v>
      </c>
      <c r="G551" s="1">
        <v>1</v>
      </c>
      <c r="H551" s="1">
        <v>242</v>
      </c>
      <c r="I551" s="1">
        <v>31</v>
      </c>
      <c r="J551" s="33">
        <v>13</v>
      </c>
      <c r="K551" s="1">
        <v>0</v>
      </c>
      <c r="L551" s="1">
        <v>1</v>
      </c>
      <c r="M551" s="1" t="s">
        <v>1265</v>
      </c>
      <c r="N551" s="1" t="s">
        <v>1266</v>
      </c>
      <c r="O551" s="1" t="s">
        <v>32</v>
      </c>
    </row>
    <row r="552" spans="1:15">
      <c r="A552" s="1">
        <v>100003663</v>
      </c>
      <c r="B552" s="1" t="s">
        <v>1158</v>
      </c>
      <c r="C552" s="1" t="s">
        <v>1251</v>
      </c>
      <c r="D552" s="1" t="s">
        <v>1267</v>
      </c>
      <c r="E552" s="1" t="s">
        <v>11</v>
      </c>
      <c r="F552" s="1" t="s">
        <v>12</v>
      </c>
      <c r="G552" s="1">
        <v>1</v>
      </c>
      <c r="H552" s="1">
        <v>100</v>
      </c>
      <c r="I552" s="1">
        <v>16</v>
      </c>
      <c r="J552" s="33">
        <v>10</v>
      </c>
      <c r="K552" s="1">
        <v>0</v>
      </c>
      <c r="L552" s="1">
        <v>1</v>
      </c>
      <c r="M552" s="1" t="s">
        <v>1268</v>
      </c>
      <c r="N552" s="1" t="s">
        <v>1269</v>
      </c>
      <c r="O552" s="1" t="s">
        <v>32</v>
      </c>
    </row>
    <row r="553" spans="1:15">
      <c r="A553" s="1">
        <v>100003667</v>
      </c>
      <c r="B553" s="1" t="s">
        <v>1158</v>
      </c>
      <c r="C553" s="1" t="s">
        <v>1251</v>
      </c>
      <c r="D553" s="1" t="s">
        <v>176</v>
      </c>
      <c r="E553" s="1" t="s">
        <v>11</v>
      </c>
      <c r="F553" s="1" t="s">
        <v>12</v>
      </c>
      <c r="G553" s="1">
        <v>1</v>
      </c>
      <c r="H553" s="1">
        <v>188</v>
      </c>
      <c r="I553" s="1">
        <v>21</v>
      </c>
      <c r="J553" s="33">
        <v>13</v>
      </c>
      <c r="K553" s="1">
        <v>0</v>
      </c>
      <c r="L553" s="1">
        <v>1</v>
      </c>
      <c r="M553" s="1" t="s">
        <v>1270</v>
      </c>
      <c r="N553" s="1" t="s">
        <v>1271</v>
      </c>
      <c r="O553" s="1" t="s">
        <v>32</v>
      </c>
    </row>
    <row r="554" spans="1:15">
      <c r="A554" s="1">
        <v>100003685</v>
      </c>
      <c r="B554" s="1" t="s">
        <v>1158</v>
      </c>
      <c r="C554" s="1" t="s">
        <v>1251</v>
      </c>
      <c r="D554" s="1" t="s">
        <v>21</v>
      </c>
      <c r="E554" s="1" t="s">
        <v>20</v>
      </c>
      <c r="F554" s="1" t="s">
        <v>72</v>
      </c>
      <c r="G554" s="1">
        <v>1</v>
      </c>
      <c r="H554" s="1">
        <v>340</v>
      </c>
      <c r="I554" s="1">
        <v>28</v>
      </c>
      <c r="J554" s="33">
        <v>58</v>
      </c>
      <c r="K554" s="1">
        <v>0</v>
      </c>
      <c r="L554" s="1">
        <v>2</v>
      </c>
      <c r="M554" s="1" t="s">
        <v>1275</v>
      </c>
      <c r="N554" s="1" t="s">
        <v>1161</v>
      </c>
      <c r="O554" s="1" t="s">
        <v>15</v>
      </c>
    </row>
    <row r="555" spans="1:15">
      <c r="A555" s="1">
        <v>100003703</v>
      </c>
      <c r="B555" s="1" t="s">
        <v>1158</v>
      </c>
      <c r="C555" s="1" t="s">
        <v>1251</v>
      </c>
      <c r="D555" s="1" t="s">
        <v>12</v>
      </c>
      <c r="E555" s="1" t="s">
        <v>11</v>
      </c>
      <c r="F555" s="1" t="s">
        <v>12</v>
      </c>
      <c r="G555" s="1">
        <v>1</v>
      </c>
      <c r="H555" s="1">
        <v>609</v>
      </c>
      <c r="I555" s="1">
        <v>56</v>
      </c>
      <c r="J555" s="33">
        <v>32</v>
      </c>
      <c r="K555" s="1">
        <v>0</v>
      </c>
      <c r="L555" s="1">
        <v>3</v>
      </c>
      <c r="M555" s="1" t="s">
        <v>1280</v>
      </c>
      <c r="N555" s="1" t="s">
        <v>1281</v>
      </c>
      <c r="O555" s="1" t="s">
        <v>32</v>
      </c>
    </row>
    <row r="556" spans="1:15">
      <c r="A556" s="1">
        <v>100003706</v>
      </c>
      <c r="B556" s="1" t="s">
        <v>1158</v>
      </c>
      <c r="C556" s="1" t="s">
        <v>1251</v>
      </c>
      <c r="D556" s="1" t="s">
        <v>12</v>
      </c>
      <c r="E556" s="1" t="s">
        <v>11</v>
      </c>
      <c r="F556" s="1" t="s">
        <v>12</v>
      </c>
      <c r="G556" s="1">
        <v>1</v>
      </c>
      <c r="H556" s="1">
        <v>381</v>
      </c>
      <c r="I556" s="1">
        <v>34</v>
      </c>
      <c r="J556" s="33">
        <v>31</v>
      </c>
      <c r="K556" s="1">
        <v>0</v>
      </c>
      <c r="L556" s="1">
        <v>2</v>
      </c>
      <c r="M556" s="1" t="s">
        <v>1282</v>
      </c>
      <c r="N556" s="1" t="s">
        <v>1281</v>
      </c>
      <c r="O556" s="1" t="s">
        <v>32</v>
      </c>
    </row>
    <row r="557" spans="1:15">
      <c r="A557" s="1">
        <v>100003711</v>
      </c>
      <c r="B557" s="1" t="s">
        <v>1158</v>
      </c>
      <c r="C557" s="1" t="s">
        <v>1251</v>
      </c>
      <c r="D557" s="1" t="s">
        <v>750</v>
      </c>
      <c r="E557" s="1" t="s">
        <v>20</v>
      </c>
      <c r="F557" s="1" t="s">
        <v>72</v>
      </c>
      <c r="G557" s="1">
        <v>1</v>
      </c>
      <c r="H557" s="1">
        <v>412</v>
      </c>
      <c r="I557" s="1">
        <v>43</v>
      </c>
      <c r="J557" s="33">
        <v>51</v>
      </c>
      <c r="K557" s="1">
        <v>2</v>
      </c>
      <c r="L557" s="1">
        <v>2</v>
      </c>
      <c r="M557" s="1" t="s">
        <v>1283</v>
      </c>
      <c r="N557" s="1" t="s">
        <v>1161</v>
      </c>
      <c r="O557" s="1" t="s">
        <v>15</v>
      </c>
    </row>
    <row r="558" spans="1:15">
      <c r="A558" s="1">
        <v>100003715</v>
      </c>
      <c r="B558" s="1" t="s">
        <v>1158</v>
      </c>
      <c r="C558" s="1" t="s">
        <v>1251</v>
      </c>
      <c r="D558" s="1" t="s">
        <v>1284</v>
      </c>
      <c r="E558" s="1" t="s">
        <v>27</v>
      </c>
      <c r="F558" s="1" t="s">
        <v>18</v>
      </c>
      <c r="G558" s="1">
        <v>1</v>
      </c>
      <c r="H558" s="1">
        <v>154</v>
      </c>
      <c r="I558" s="1">
        <v>10</v>
      </c>
      <c r="J558" s="33">
        <v>10</v>
      </c>
      <c r="K558" s="1">
        <v>0</v>
      </c>
      <c r="L558" s="1">
        <v>1</v>
      </c>
      <c r="M558" s="1" t="s">
        <v>1285</v>
      </c>
      <c r="N558" s="1" t="s">
        <v>1166</v>
      </c>
      <c r="O558" s="1" t="s">
        <v>8</v>
      </c>
    </row>
    <row r="559" spans="1:15">
      <c r="A559" s="1">
        <v>100003716</v>
      </c>
      <c r="B559" s="1" t="s">
        <v>1158</v>
      </c>
      <c r="C559" s="1" t="s">
        <v>1251</v>
      </c>
      <c r="D559" s="1" t="s">
        <v>692</v>
      </c>
      <c r="E559" s="1" t="s">
        <v>27</v>
      </c>
      <c r="F559" s="1" t="s">
        <v>18</v>
      </c>
      <c r="G559" s="1">
        <v>1</v>
      </c>
      <c r="H559" s="1">
        <v>385</v>
      </c>
      <c r="I559" s="1">
        <v>27</v>
      </c>
      <c r="J559" s="33">
        <v>28</v>
      </c>
      <c r="K559" s="1">
        <v>0</v>
      </c>
      <c r="L559" s="1">
        <v>2</v>
      </c>
      <c r="M559" s="1" t="s">
        <v>1286</v>
      </c>
      <c r="N559" s="1" t="s">
        <v>1161</v>
      </c>
      <c r="O559" s="1" t="s">
        <v>15</v>
      </c>
    </row>
    <row r="560" spans="1:15">
      <c r="A560" s="1">
        <v>100003719</v>
      </c>
      <c r="B560" s="1" t="s">
        <v>1158</v>
      </c>
      <c r="C560" s="1" t="s">
        <v>1251</v>
      </c>
      <c r="D560" s="1" t="s">
        <v>12</v>
      </c>
      <c r="E560" s="1" t="s">
        <v>11</v>
      </c>
      <c r="F560" s="1" t="s">
        <v>12</v>
      </c>
      <c r="G560" s="1">
        <v>1</v>
      </c>
      <c r="H560" s="1">
        <v>682</v>
      </c>
      <c r="I560" s="1">
        <v>60</v>
      </c>
      <c r="J560" s="33">
        <v>40</v>
      </c>
      <c r="K560" s="1">
        <v>1</v>
      </c>
      <c r="L560" s="1">
        <v>3</v>
      </c>
      <c r="M560" s="1" t="s">
        <v>1287</v>
      </c>
      <c r="N560" s="1" t="s">
        <v>1281</v>
      </c>
      <c r="O560" s="1" t="s">
        <v>32</v>
      </c>
    </row>
    <row r="561" spans="1:15">
      <c r="A561" s="1">
        <v>100003726</v>
      </c>
      <c r="B561" s="1" t="s">
        <v>1158</v>
      </c>
      <c r="C561" s="1" t="s">
        <v>1251</v>
      </c>
      <c r="D561" s="1" t="s">
        <v>1288</v>
      </c>
      <c r="E561" s="1" t="s">
        <v>11</v>
      </c>
      <c r="F561" s="1" t="s">
        <v>12</v>
      </c>
      <c r="G561" s="1">
        <v>1</v>
      </c>
      <c r="H561" s="1">
        <v>139</v>
      </c>
      <c r="I561" s="1">
        <v>22</v>
      </c>
      <c r="J561" s="33">
        <v>10</v>
      </c>
      <c r="K561" s="1">
        <v>0</v>
      </c>
      <c r="L561" s="1">
        <v>1</v>
      </c>
      <c r="M561" s="1" t="s">
        <v>1289</v>
      </c>
      <c r="N561" s="1" t="s">
        <v>1290</v>
      </c>
      <c r="O561" s="1" t="s">
        <v>32</v>
      </c>
    </row>
    <row r="562" spans="1:15">
      <c r="A562" s="1">
        <v>100003731</v>
      </c>
      <c r="B562" s="1" t="s">
        <v>1158</v>
      </c>
      <c r="C562" s="1" t="s">
        <v>1251</v>
      </c>
      <c r="D562" s="1" t="s">
        <v>176</v>
      </c>
      <c r="E562" s="1" t="s">
        <v>11</v>
      </c>
      <c r="F562" s="1" t="s">
        <v>12</v>
      </c>
      <c r="G562" s="1">
        <v>1</v>
      </c>
      <c r="H562" s="1">
        <v>238</v>
      </c>
      <c r="I562" s="1">
        <v>26</v>
      </c>
      <c r="J562" s="33">
        <v>16</v>
      </c>
      <c r="K562" s="1">
        <v>0</v>
      </c>
      <c r="L562" s="1">
        <v>1</v>
      </c>
      <c r="M562" s="1" t="s">
        <v>1291</v>
      </c>
      <c r="N562" s="1" t="s">
        <v>1292</v>
      </c>
      <c r="O562" s="1" t="s">
        <v>32</v>
      </c>
    </row>
    <row r="563" spans="1:15">
      <c r="A563" s="1">
        <v>100003744</v>
      </c>
      <c r="B563" s="1" t="s">
        <v>1158</v>
      </c>
      <c r="C563" s="1" t="s">
        <v>1251</v>
      </c>
      <c r="D563" s="1" t="s">
        <v>12</v>
      </c>
      <c r="E563" s="1" t="s">
        <v>11</v>
      </c>
      <c r="F563" s="1" t="s">
        <v>12</v>
      </c>
      <c r="G563" s="1">
        <v>2</v>
      </c>
      <c r="H563" s="1">
        <v>772</v>
      </c>
      <c r="I563" s="1">
        <v>63</v>
      </c>
      <c r="J563" s="33">
        <v>57</v>
      </c>
      <c r="K563" s="1">
        <v>1</v>
      </c>
      <c r="L563" s="1">
        <v>3</v>
      </c>
      <c r="M563" s="1" t="s">
        <v>1293</v>
      </c>
      <c r="N563" s="1" t="s">
        <v>1294</v>
      </c>
      <c r="O563" s="1" t="s">
        <v>32</v>
      </c>
    </row>
    <row r="564" spans="1:15">
      <c r="A564" s="1">
        <v>100003752</v>
      </c>
      <c r="B564" s="1" t="s">
        <v>1158</v>
      </c>
      <c r="C564" s="1" t="s">
        <v>1251</v>
      </c>
      <c r="D564" s="1" t="s">
        <v>21</v>
      </c>
      <c r="E564" s="1" t="s">
        <v>20</v>
      </c>
      <c r="F564" s="1" t="s">
        <v>72</v>
      </c>
      <c r="G564" s="1">
        <v>1</v>
      </c>
      <c r="H564" s="1">
        <v>242</v>
      </c>
      <c r="I564" s="1">
        <v>30</v>
      </c>
      <c r="J564" s="33">
        <v>40</v>
      </c>
      <c r="K564" s="1">
        <v>0</v>
      </c>
      <c r="L564" s="1">
        <v>1</v>
      </c>
      <c r="M564" s="1" t="s">
        <v>1295</v>
      </c>
      <c r="N564" s="1" t="s">
        <v>1161</v>
      </c>
      <c r="O564" s="1" t="s">
        <v>15</v>
      </c>
    </row>
    <row r="565" spans="1:15">
      <c r="A565" s="1">
        <v>100003761</v>
      </c>
      <c r="B565" s="1" t="s">
        <v>1158</v>
      </c>
      <c r="C565" s="1" t="s">
        <v>1251</v>
      </c>
      <c r="D565" s="1" t="s">
        <v>12</v>
      </c>
      <c r="E565" s="1" t="s">
        <v>11</v>
      </c>
      <c r="F565" s="1" t="s">
        <v>407</v>
      </c>
      <c r="G565" s="1">
        <v>1</v>
      </c>
      <c r="H565" s="1">
        <v>24</v>
      </c>
      <c r="I565" s="1">
        <v>3</v>
      </c>
      <c r="J565" s="33">
        <v>5</v>
      </c>
      <c r="K565" s="1">
        <v>0</v>
      </c>
      <c r="L565" s="1">
        <v>1</v>
      </c>
      <c r="M565" s="1" t="s">
        <v>1296</v>
      </c>
      <c r="N565" s="1" t="s">
        <v>1297</v>
      </c>
      <c r="O565" s="1" t="s">
        <v>32</v>
      </c>
    </row>
    <row r="566" spans="1:15">
      <c r="A566" s="1">
        <v>100003769</v>
      </c>
      <c r="B566" s="1" t="s">
        <v>1158</v>
      </c>
      <c r="C566" s="1" t="s">
        <v>1299</v>
      </c>
      <c r="D566" s="1" t="s">
        <v>12</v>
      </c>
      <c r="E566" s="1" t="s">
        <v>11</v>
      </c>
      <c r="F566" s="1" t="s">
        <v>12</v>
      </c>
      <c r="G566" s="1">
        <v>1</v>
      </c>
      <c r="H566" s="1">
        <v>415</v>
      </c>
      <c r="I566" s="1">
        <v>34</v>
      </c>
      <c r="J566" s="33">
        <v>28</v>
      </c>
      <c r="K566" s="1">
        <v>0</v>
      </c>
      <c r="L566" s="1">
        <v>2</v>
      </c>
      <c r="M566" s="1" t="s">
        <v>1298</v>
      </c>
      <c r="N566" s="1" t="s">
        <v>1300</v>
      </c>
      <c r="O566" s="1" t="s">
        <v>32</v>
      </c>
    </row>
    <row r="567" spans="1:15">
      <c r="A567" s="1">
        <v>100003778</v>
      </c>
      <c r="B567" s="1" t="s">
        <v>1158</v>
      </c>
      <c r="C567" s="1" t="s">
        <v>1299</v>
      </c>
      <c r="D567" s="1" t="s">
        <v>12</v>
      </c>
      <c r="E567" s="1" t="s">
        <v>11</v>
      </c>
      <c r="F567" s="1" t="s">
        <v>407</v>
      </c>
      <c r="G567" s="1">
        <v>1</v>
      </c>
      <c r="H567" s="1">
        <v>14</v>
      </c>
      <c r="I567" s="1">
        <v>4</v>
      </c>
      <c r="J567" s="33">
        <v>4</v>
      </c>
      <c r="K567" s="1">
        <v>0</v>
      </c>
      <c r="L567" s="1">
        <v>1</v>
      </c>
      <c r="M567" s="1" t="s">
        <v>1301</v>
      </c>
      <c r="N567" s="1" t="s">
        <v>1302</v>
      </c>
      <c r="O567" s="1" t="s">
        <v>32</v>
      </c>
    </row>
    <row r="568" spans="1:15">
      <c r="A568" s="1">
        <v>100003781</v>
      </c>
      <c r="B568" s="1" t="s">
        <v>1158</v>
      </c>
      <c r="C568" s="1" t="s">
        <v>1299</v>
      </c>
      <c r="D568" s="1" t="s">
        <v>1303</v>
      </c>
      <c r="E568" s="1" t="s">
        <v>11</v>
      </c>
      <c r="F568" s="1" t="s">
        <v>12</v>
      </c>
      <c r="G568" s="1">
        <v>1</v>
      </c>
      <c r="H568" s="1">
        <v>320</v>
      </c>
      <c r="I568" s="1">
        <v>39</v>
      </c>
      <c r="J568" s="33">
        <v>24</v>
      </c>
      <c r="K568" s="1">
        <v>0</v>
      </c>
      <c r="L568" s="1">
        <v>2</v>
      </c>
      <c r="M568" s="1" t="s">
        <v>1304</v>
      </c>
      <c r="N568" s="1" t="s">
        <v>1305</v>
      </c>
      <c r="O568" s="1" t="s">
        <v>32</v>
      </c>
    </row>
    <row r="569" spans="1:15">
      <c r="A569" s="1">
        <v>100003788</v>
      </c>
      <c r="B569" s="1" t="s">
        <v>1158</v>
      </c>
      <c r="C569" s="1" t="s">
        <v>1299</v>
      </c>
      <c r="D569" s="1" t="s">
        <v>12</v>
      </c>
      <c r="E569" s="1" t="s">
        <v>11</v>
      </c>
      <c r="F569" s="1" t="s">
        <v>12</v>
      </c>
      <c r="G569" s="1">
        <v>1</v>
      </c>
      <c r="H569" s="1">
        <v>206</v>
      </c>
      <c r="I569" s="1">
        <v>17</v>
      </c>
      <c r="J569" s="33">
        <v>15</v>
      </c>
      <c r="K569" s="1">
        <v>0</v>
      </c>
      <c r="L569" s="1">
        <v>1</v>
      </c>
      <c r="M569" s="1" t="s">
        <v>1306</v>
      </c>
      <c r="N569" s="1" t="s">
        <v>1307</v>
      </c>
      <c r="O569" s="1" t="s">
        <v>32</v>
      </c>
    </row>
    <row r="570" spans="1:15">
      <c r="A570" s="1">
        <v>100003806</v>
      </c>
      <c r="B570" s="1" t="s">
        <v>1158</v>
      </c>
      <c r="C570" s="1" t="s">
        <v>1299</v>
      </c>
      <c r="D570" s="1" t="s">
        <v>12</v>
      </c>
      <c r="E570" s="1" t="s">
        <v>11</v>
      </c>
      <c r="F570" s="1" t="s">
        <v>407</v>
      </c>
      <c r="G570" s="1">
        <v>1</v>
      </c>
      <c r="H570" s="1">
        <v>13</v>
      </c>
      <c r="I570" s="1">
        <v>3</v>
      </c>
      <c r="J570" s="33">
        <v>4</v>
      </c>
      <c r="K570" s="1">
        <v>0</v>
      </c>
      <c r="L570" s="1">
        <v>1</v>
      </c>
      <c r="M570" s="1" t="s">
        <v>1308</v>
      </c>
      <c r="N570" s="1" t="s">
        <v>1309</v>
      </c>
      <c r="O570" s="1" t="s">
        <v>32</v>
      </c>
    </row>
    <row r="571" spans="1:15">
      <c r="A571" s="1">
        <v>100003809</v>
      </c>
      <c r="B571" s="1" t="s">
        <v>1158</v>
      </c>
      <c r="C571" s="1" t="s">
        <v>1299</v>
      </c>
      <c r="D571" s="1" t="s">
        <v>46</v>
      </c>
      <c r="E571" s="1" t="s">
        <v>2</v>
      </c>
      <c r="F571" s="1" t="s">
        <v>46</v>
      </c>
      <c r="G571" s="1">
        <v>1</v>
      </c>
      <c r="H571" s="1">
        <v>66</v>
      </c>
      <c r="I571" s="1">
        <v>21</v>
      </c>
      <c r="J571" s="33">
        <v>16</v>
      </c>
      <c r="K571" s="1">
        <v>0</v>
      </c>
      <c r="L571" s="1">
        <v>1</v>
      </c>
      <c r="M571" s="1" t="s">
        <v>1310</v>
      </c>
      <c r="N571" s="1" t="s">
        <v>1166</v>
      </c>
      <c r="O571" s="1" t="s">
        <v>8</v>
      </c>
    </row>
    <row r="572" spans="1:15">
      <c r="A572" s="1">
        <v>100003813</v>
      </c>
      <c r="B572" s="1" t="s">
        <v>1158</v>
      </c>
      <c r="C572" s="1" t="s">
        <v>1299</v>
      </c>
      <c r="D572" s="1" t="s">
        <v>18</v>
      </c>
      <c r="E572" s="1" t="s">
        <v>27</v>
      </c>
      <c r="F572" s="1" t="s">
        <v>18</v>
      </c>
      <c r="G572" s="1">
        <v>1</v>
      </c>
      <c r="H572" s="1">
        <v>346</v>
      </c>
      <c r="I572" s="1">
        <v>26</v>
      </c>
      <c r="J572" s="33">
        <v>35</v>
      </c>
      <c r="K572" s="1">
        <v>1</v>
      </c>
      <c r="L572" s="1">
        <v>2</v>
      </c>
      <c r="M572" s="1" t="s">
        <v>1311</v>
      </c>
      <c r="N572" s="1" t="s">
        <v>1161</v>
      </c>
      <c r="O572" s="1" t="s">
        <v>15</v>
      </c>
    </row>
    <row r="573" spans="1:15">
      <c r="A573" s="1">
        <v>100003821</v>
      </c>
      <c r="B573" s="1" t="s">
        <v>1158</v>
      </c>
      <c r="C573" s="1" t="s">
        <v>1299</v>
      </c>
      <c r="D573" s="1" t="s">
        <v>12</v>
      </c>
      <c r="E573" s="1" t="s">
        <v>11</v>
      </c>
      <c r="F573" s="1" t="s">
        <v>12</v>
      </c>
      <c r="G573" s="1">
        <v>1</v>
      </c>
      <c r="H573" s="1">
        <v>310</v>
      </c>
      <c r="I573" s="1">
        <v>35</v>
      </c>
      <c r="J573" s="33">
        <v>28</v>
      </c>
      <c r="K573" s="1">
        <v>0</v>
      </c>
      <c r="L573" s="1">
        <v>2</v>
      </c>
      <c r="M573" s="1" t="s">
        <v>1312</v>
      </c>
      <c r="N573" s="1" t="s">
        <v>1313</v>
      </c>
      <c r="O573" s="1" t="s">
        <v>32</v>
      </c>
    </row>
    <row r="574" spans="1:15">
      <c r="A574" s="1">
        <v>100003823</v>
      </c>
      <c r="B574" s="1" t="s">
        <v>1158</v>
      </c>
      <c r="C574" s="1" t="s">
        <v>1299</v>
      </c>
      <c r="D574" s="1" t="s">
        <v>1314</v>
      </c>
      <c r="E574" s="1" t="s">
        <v>11</v>
      </c>
      <c r="F574" s="1" t="s">
        <v>12</v>
      </c>
      <c r="G574" s="1">
        <v>1</v>
      </c>
      <c r="H574" s="1">
        <v>403</v>
      </c>
      <c r="I574" s="1">
        <v>44</v>
      </c>
      <c r="J574" s="33">
        <v>40</v>
      </c>
      <c r="K574" s="1">
        <v>0</v>
      </c>
      <c r="L574" s="1">
        <v>2</v>
      </c>
      <c r="M574" s="1" t="s">
        <v>1315</v>
      </c>
      <c r="N574" s="1" t="s">
        <v>1313</v>
      </c>
      <c r="O574" s="1" t="s">
        <v>32</v>
      </c>
    </row>
    <row r="575" spans="1:15">
      <c r="A575" s="1">
        <v>100003832</v>
      </c>
      <c r="B575" s="1" t="s">
        <v>1158</v>
      </c>
      <c r="C575" s="1" t="s">
        <v>1299</v>
      </c>
      <c r="D575" s="1" t="s">
        <v>1316</v>
      </c>
      <c r="E575" s="1" t="s">
        <v>11</v>
      </c>
      <c r="F575" s="1" t="s">
        <v>12</v>
      </c>
      <c r="G575" s="1">
        <v>1</v>
      </c>
      <c r="H575" s="1">
        <v>382</v>
      </c>
      <c r="I575" s="1">
        <v>39</v>
      </c>
      <c r="J575" s="33">
        <v>31</v>
      </c>
      <c r="K575" s="1">
        <v>0</v>
      </c>
      <c r="L575" s="1">
        <v>2</v>
      </c>
      <c r="M575" s="1" t="s">
        <v>1317</v>
      </c>
      <c r="N575" s="1" t="s">
        <v>1313</v>
      </c>
      <c r="O575" s="1" t="s">
        <v>32</v>
      </c>
    </row>
    <row r="576" spans="1:15">
      <c r="A576" s="1">
        <v>100003836</v>
      </c>
      <c r="B576" s="1" t="s">
        <v>1158</v>
      </c>
      <c r="C576" s="1" t="s">
        <v>1299</v>
      </c>
      <c r="D576" s="1" t="s">
        <v>12</v>
      </c>
      <c r="E576" s="1" t="s">
        <v>11</v>
      </c>
      <c r="F576" s="1" t="s">
        <v>12</v>
      </c>
      <c r="G576" s="1">
        <v>1</v>
      </c>
      <c r="H576" s="1">
        <v>215</v>
      </c>
      <c r="I576" s="1">
        <v>22</v>
      </c>
      <c r="J576" s="33">
        <v>20</v>
      </c>
      <c r="K576" s="1">
        <v>0</v>
      </c>
      <c r="L576" s="1">
        <v>1</v>
      </c>
      <c r="M576" s="1" t="s">
        <v>1318</v>
      </c>
      <c r="N576" s="1" t="s">
        <v>1313</v>
      </c>
      <c r="O576" s="1" t="s">
        <v>32</v>
      </c>
    </row>
    <row r="577" spans="1:15">
      <c r="A577" s="1">
        <v>100003842</v>
      </c>
      <c r="B577" s="1" t="s">
        <v>1158</v>
      </c>
      <c r="C577" s="1" t="s">
        <v>1299</v>
      </c>
      <c r="D577" s="1" t="s">
        <v>176</v>
      </c>
      <c r="E577" s="1" t="s">
        <v>11</v>
      </c>
      <c r="F577" s="1" t="s">
        <v>12</v>
      </c>
      <c r="G577" s="1">
        <v>1</v>
      </c>
      <c r="H577" s="1">
        <v>338</v>
      </c>
      <c r="I577" s="1">
        <v>39</v>
      </c>
      <c r="J577" s="33">
        <v>22</v>
      </c>
      <c r="K577" s="1">
        <v>1</v>
      </c>
      <c r="L577" s="1">
        <v>2</v>
      </c>
      <c r="M577" s="1" t="s">
        <v>1319</v>
      </c>
      <c r="N577" s="1" t="s">
        <v>1313</v>
      </c>
      <c r="O577" s="1" t="s">
        <v>32</v>
      </c>
    </row>
    <row r="578" spans="1:15">
      <c r="A578" s="1">
        <v>100003848</v>
      </c>
      <c r="B578" s="1" t="s">
        <v>1158</v>
      </c>
      <c r="C578" s="1" t="s">
        <v>1299</v>
      </c>
      <c r="D578" s="1" t="s">
        <v>176</v>
      </c>
      <c r="E578" s="1" t="s">
        <v>11</v>
      </c>
      <c r="F578" s="1" t="s">
        <v>12</v>
      </c>
      <c r="G578" s="1">
        <v>1</v>
      </c>
      <c r="H578" s="1">
        <v>153</v>
      </c>
      <c r="I578" s="1">
        <v>19</v>
      </c>
      <c r="J578" s="33">
        <v>19</v>
      </c>
      <c r="K578" s="1">
        <v>0</v>
      </c>
      <c r="L578" s="1">
        <v>1</v>
      </c>
      <c r="M578" s="1" t="s">
        <v>1320</v>
      </c>
      <c r="N578" s="1" t="s">
        <v>1321</v>
      </c>
      <c r="O578" s="1" t="s">
        <v>32</v>
      </c>
    </row>
    <row r="579" spans="1:15">
      <c r="A579" s="1">
        <v>100003857</v>
      </c>
      <c r="B579" s="1" t="s">
        <v>1158</v>
      </c>
      <c r="C579" s="1" t="s">
        <v>1299</v>
      </c>
      <c r="D579" s="1" t="s">
        <v>12</v>
      </c>
      <c r="E579" s="1" t="s">
        <v>11</v>
      </c>
      <c r="F579" s="1" t="s">
        <v>12</v>
      </c>
      <c r="G579" s="1">
        <v>1</v>
      </c>
      <c r="H579" s="1">
        <v>232</v>
      </c>
      <c r="I579" s="1">
        <v>26</v>
      </c>
      <c r="J579" s="33">
        <v>22</v>
      </c>
      <c r="K579" s="1">
        <v>1</v>
      </c>
      <c r="L579" s="1">
        <v>1</v>
      </c>
      <c r="M579" s="1" t="s">
        <v>1322</v>
      </c>
      <c r="N579" s="1" t="s">
        <v>1323</v>
      </c>
      <c r="O579" s="1" t="s">
        <v>32</v>
      </c>
    </row>
    <row r="580" spans="1:15">
      <c r="A580" s="1">
        <v>100003860</v>
      </c>
      <c r="B580" s="1" t="s">
        <v>1158</v>
      </c>
      <c r="C580" s="1" t="s">
        <v>1299</v>
      </c>
      <c r="D580" s="1" t="s">
        <v>12</v>
      </c>
      <c r="E580" s="1" t="s">
        <v>11</v>
      </c>
      <c r="F580" s="1" t="s">
        <v>407</v>
      </c>
      <c r="G580" s="1">
        <v>1</v>
      </c>
      <c r="H580" s="1">
        <v>30</v>
      </c>
      <c r="I580" s="1">
        <v>4</v>
      </c>
      <c r="J580" s="33">
        <v>4</v>
      </c>
      <c r="K580" s="1">
        <v>0</v>
      </c>
      <c r="L580" s="1">
        <v>1</v>
      </c>
      <c r="M580" s="1" t="s">
        <v>1324</v>
      </c>
      <c r="N580" s="1" t="s">
        <v>1325</v>
      </c>
      <c r="O580" s="1" t="s">
        <v>32</v>
      </c>
    </row>
    <row r="581" spans="1:15">
      <c r="A581" s="1">
        <v>100003866</v>
      </c>
      <c r="B581" s="1" t="s">
        <v>1158</v>
      </c>
      <c r="C581" s="1" t="s">
        <v>1299</v>
      </c>
      <c r="D581" s="1" t="s">
        <v>176</v>
      </c>
      <c r="E581" s="1" t="s">
        <v>11</v>
      </c>
      <c r="F581" s="1" t="s">
        <v>12</v>
      </c>
      <c r="G581" s="1">
        <v>1</v>
      </c>
      <c r="H581" s="1">
        <v>162</v>
      </c>
      <c r="I581" s="1">
        <v>26</v>
      </c>
      <c r="J581" s="33">
        <v>15</v>
      </c>
      <c r="K581" s="1">
        <v>0</v>
      </c>
      <c r="L581" s="1">
        <v>1</v>
      </c>
      <c r="M581" s="1" t="s">
        <v>1326</v>
      </c>
      <c r="N581" s="1" t="s">
        <v>1327</v>
      </c>
      <c r="O581" s="1" t="s">
        <v>32</v>
      </c>
    </row>
    <row r="582" spans="1:15">
      <c r="A582" s="1">
        <v>100003870</v>
      </c>
      <c r="B582" s="1" t="s">
        <v>1158</v>
      </c>
      <c r="C582" s="1" t="s">
        <v>1329</v>
      </c>
      <c r="D582" s="1" t="s">
        <v>176</v>
      </c>
      <c r="E582" s="1" t="s">
        <v>11</v>
      </c>
      <c r="F582" s="1" t="s">
        <v>12</v>
      </c>
      <c r="G582" s="1">
        <v>1</v>
      </c>
      <c r="H582" s="1">
        <v>162</v>
      </c>
      <c r="I582" s="1">
        <v>21</v>
      </c>
      <c r="J582" s="33">
        <v>14</v>
      </c>
      <c r="K582" s="1">
        <v>0</v>
      </c>
      <c r="L582" s="1">
        <v>1</v>
      </c>
      <c r="M582" s="1" t="s">
        <v>1328</v>
      </c>
      <c r="N582" s="1" t="s">
        <v>1330</v>
      </c>
      <c r="O582" s="1" t="s">
        <v>32</v>
      </c>
    </row>
    <row r="583" spans="1:15">
      <c r="A583" s="1">
        <v>100003876</v>
      </c>
      <c r="B583" s="1" t="s">
        <v>1158</v>
      </c>
      <c r="C583" s="1" t="s">
        <v>1329</v>
      </c>
      <c r="D583" s="1" t="s">
        <v>12</v>
      </c>
      <c r="E583" s="1" t="s">
        <v>11</v>
      </c>
      <c r="F583" s="1" t="s">
        <v>12</v>
      </c>
      <c r="G583" s="1">
        <v>1</v>
      </c>
      <c r="H583" s="1">
        <v>193</v>
      </c>
      <c r="I583" s="1">
        <v>17</v>
      </c>
      <c r="J583" s="33">
        <v>13</v>
      </c>
      <c r="K583" s="1">
        <v>0</v>
      </c>
      <c r="L583" s="1">
        <v>1</v>
      </c>
      <c r="M583" s="1" t="s">
        <v>1331</v>
      </c>
      <c r="N583" s="1" t="s">
        <v>1332</v>
      </c>
      <c r="O583" s="1" t="s">
        <v>32</v>
      </c>
    </row>
    <row r="584" spans="1:15">
      <c r="A584" s="1">
        <v>100003881</v>
      </c>
      <c r="B584" s="1" t="s">
        <v>1158</v>
      </c>
      <c r="C584" s="1" t="s">
        <v>1329</v>
      </c>
      <c r="D584" s="1" t="s">
        <v>12</v>
      </c>
      <c r="E584" s="1" t="s">
        <v>11</v>
      </c>
      <c r="F584" s="1" t="s">
        <v>12</v>
      </c>
      <c r="G584" s="1">
        <v>1</v>
      </c>
      <c r="H584" s="1">
        <v>193</v>
      </c>
      <c r="I584" s="1">
        <v>17</v>
      </c>
      <c r="J584" s="33">
        <v>18</v>
      </c>
      <c r="K584" s="1">
        <v>2</v>
      </c>
      <c r="L584" s="1">
        <v>1</v>
      </c>
      <c r="M584" s="1" t="s">
        <v>1333</v>
      </c>
      <c r="N584" s="1" t="s">
        <v>1334</v>
      </c>
      <c r="O584" s="1" t="s">
        <v>32</v>
      </c>
    </row>
    <row r="585" spans="1:15">
      <c r="A585" s="1">
        <v>100003894</v>
      </c>
      <c r="B585" s="1" t="s">
        <v>1158</v>
      </c>
      <c r="C585" s="1" t="s">
        <v>1329</v>
      </c>
      <c r="D585" s="1" t="s">
        <v>12</v>
      </c>
      <c r="E585" s="1" t="s">
        <v>11</v>
      </c>
      <c r="F585" s="1" t="s">
        <v>407</v>
      </c>
      <c r="G585" s="1">
        <v>1</v>
      </c>
      <c r="H585" s="1">
        <v>40</v>
      </c>
      <c r="I585" s="1">
        <v>4</v>
      </c>
      <c r="J585" s="33">
        <v>3</v>
      </c>
      <c r="K585" s="1">
        <v>0</v>
      </c>
      <c r="L585" s="1">
        <v>1</v>
      </c>
      <c r="M585" s="1" t="s">
        <v>1335</v>
      </c>
      <c r="N585" s="1" t="s">
        <v>1336</v>
      </c>
      <c r="O585" s="1" t="s">
        <v>32</v>
      </c>
    </row>
    <row r="586" spans="1:15">
      <c r="A586" s="1">
        <v>100003904</v>
      </c>
      <c r="B586" s="1" t="s">
        <v>1158</v>
      </c>
      <c r="C586" s="1" t="s">
        <v>1329</v>
      </c>
      <c r="D586" s="1" t="s">
        <v>1337</v>
      </c>
      <c r="E586" s="1" t="s">
        <v>11</v>
      </c>
      <c r="F586" s="1" t="s">
        <v>12</v>
      </c>
      <c r="G586" s="1">
        <v>1</v>
      </c>
      <c r="H586" s="1">
        <v>147</v>
      </c>
      <c r="I586" s="1">
        <v>13</v>
      </c>
      <c r="J586" s="33">
        <v>12</v>
      </c>
      <c r="K586" s="1">
        <v>0</v>
      </c>
      <c r="L586" s="1">
        <v>1</v>
      </c>
      <c r="M586" s="1" t="s">
        <v>1338</v>
      </c>
      <c r="N586" s="1" t="s">
        <v>1339</v>
      </c>
      <c r="O586" s="1" t="s">
        <v>32</v>
      </c>
    </row>
    <row r="587" spans="1:15">
      <c r="A587" s="1">
        <v>100003917</v>
      </c>
      <c r="B587" s="1" t="s">
        <v>1158</v>
      </c>
      <c r="C587" s="1" t="s">
        <v>1329</v>
      </c>
      <c r="D587" s="1" t="s">
        <v>100</v>
      </c>
      <c r="E587" s="1" t="s">
        <v>20</v>
      </c>
      <c r="F587" s="1" t="s">
        <v>100</v>
      </c>
      <c r="G587" s="1">
        <v>1</v>
      </c>
      <c r="H587" s="1">
        <v>343</v>
      </c>
      <c r="I587" s="1">
        <v>29</v>
      </c>
      <c r="J587" s="33">
        <v>23</v>
      </c>
      <c r="K587" s="1">
        <v>0</v>
      </c>
      <c r="L587" s="1">
        <v>2</v>
      </c>
      <c r="M587" s="1" t="s">
        <v>1340</v>
      </c>
      <c r="N587" s="1" t="s">
        <v>1161</v>
      </c>
      <c r="O587" s="1" t="s">
        <v>15</v>
      </c>
    </row>
    <row r="588" spans="1:15">
      <c r="A588" s="1">
        <v>100003930</v>
      </c>
      <c r="B588" s="1" t="s">
        <v>1158</v>
      </c>
      <c r="C588" s="1" t="s">
        <v>1329</v>
      </c>
      <c r="D588" s="1" t="s">
        <v>176</v>
      </c>
      <c r="E588" s="1" t="s">
        <v>11</v>
      </c>
      <c r="F588" s="1" t="s">
        <v>12</v>
      </c>
      <c r="G588" s="1">
        <v>1</v>
      </c>
      <c r="H588" s="1">
        <v>132</v>
      </c>
      <c r="I588" s="1">
        <v>18</v>
      </c>
      <c r="J588" s="33">
        <v>10</v>
      </c>
      <c r="K588" s="1">
        <v>0</v>
      </c>
      <c r="L588" s="1">
        <v>1</v>
      </c>
      <c r="M588" s="1" t="s">
        <v>1341</v>
      </c>
      <c r="N588" s="1" t="s">
        <v>1342</v>
      </c>
      <c r="O588" s="1" t="s">
        <v>32</v>
      </c>
    </row>
    <row r="589" spans="1:15">
      <c r="A589" s="1">
        <v>100003938</v>
      </c>
      <c r="B589" s="1" t="s">
        <v>1158</v>
      </c>
      <c r="C589" s="1" t="s">
        <v>1329</v>
      </c>
      <c r="D589" s="1" t="s">
        <v>365</v>
      </c>
      <c r="E589" s="1" t="s">
        <v>20</v>
      </c>
      <c r="F589" s="1" t="s">
        <v>100</v>
      </c>
      <c r="G589" s="1">
        <v>1</v>
      </c>
      <c r="H589" s="1">
        <v>16</v>
      </c>
      <c r="I589" s="1">
        <v>2</v>
      </c>
      <c r="J589" s="33">
        <v>2</v>
      </c>
      <c r="K589" s="1">
        <v>0</v>
      </c>
      <c r="L589" s="1">
        <v>1</v>
      </c>
      <c r="M589" s="1" t="s">
        <v>1343</v>
      </c>
      <c r="N589" s="1" t="s">
        <v>1344</v>
      </c>
      <c r="O589" s="1" t="s">
        <v>44</v>
      </c>
    </row>
    <row r="590" spans="1:15">
      <c r="A590" s="1">
        <v>100003939</v>
      </c>
      <c r="B590" s="1" t="s">
        <v>1158</v>
      </c>
      <c r="C590" s="1" t="s">
        <v>1329</v>
      </c>
      <c r="D590" s="1" t="s">
        <v>1345</v>
      </c>
      <c r="E590" s="1" t="s">
        <v>20</v>
      </c>
      <c r="F590" s="1" t="s">
        <v>203</v>
      </c>
      <c r="G590" s="1">
        <v>1</v>
      </c>
      <c r="H590" s="1">
        <v>137</v>
      </c>
      <c r="I590" s="1">
        <v>12</v>
      </c>
      <c r="J590" s="33">
        <v>12</v>
      </c>
      <c r="K590" s="1">
        <v>0</v>
      </c>
      <c r="L590" s="1">
        <v>1</v>
      </c>
      <c r="M590" s="1" t="s">
        <v>1343</v>
      </c>
      <c r="N590" s="1" t="s">
        <v>1344</v>
      </c>
      <c r="O590" s="1" t="s">
        <v>44</v>
      </c>
    </row>
    <row r="591" spans="1:15">
      <c r="A591" s="1">
        <v>100003944</v>
      </c>
      <c r="B591" s="1" t="s">
        <v>1158</v>
      </c>
      <c r="C591" s="1" t="s">
        <v>1329</v>
      </c>
      <c r="D591" s="1" t="s">
        <v>1346</v>
      </c>
      <c r="E591" s="1" t="s">
        <v>11</v>
      </c>
      <c r="F591" s="1" t="s">
        <v>12</v>
      </c>
      <c r="G591" s="1">
        <v>1</v>
      </c>
      <c r="H591" s="1">
        <v>245</v>
      </c>
      <c r="I591" s="1">
        <v>23</v>
      </c>
      <c r="J591" s="33">
        <v>15</v>
      </c>
      <c r="K591" s="1">
        <v>0</v>
      </c>
      <c r="L591" s="1">
        <v>1</v>
      </c>
      <c r="M591" s="1" t="s">
        <v>1347</v>
      </c>
      <c r="N591" s="1" t="s">
        <v>1215</v>
      </c>
      <c r="O591" s="1" t="s">
        <v>39</v>
      </c>
    </row>
    <row r="592" spans="1:15">
      <c r="A592" s="1">
        <v>100003948</v>
      </c>
      <c r="B592" s="1" t="s">
        <v>1158</v>
      </c>
      <c r="C592" s="1" t="s">
        <v>1329</v>
      </c>
      <c r="D592" s="1" t="s">
        <v>12</v>
      </c>
      <c r="E592" s="1" t="s">
        <v>11</v>
      </c>
      <c r="F592" s="1" t="s">
        <v>12</v>
      </c>
      <c r="G592" s="1">
        <v>1</v>
      </c>
      <c r="H592" s="1">
        <v>429</v>
      </c>
      <c r="I592" s="1">
        <v>41</v>
      </c>
      <c r="J592" s="33">
        <v>34</v>
      </c>
      <c r="K592" s="1">
        <v>0</v>
      </c>
      <c r="L592" s="1">
        <v>2</v>
      </c>
      <c r="M592" s="1" t="s">
        <v>1348</v>
      </c>
      <c r="N592" s="1" t="s">
        <v>1342</v>
      </c>
      <c r="O592" s="1" t="s">
        <v>32</v>
      </c>
    </row>
    <row r="593" spans="1:15">
      <c r="A593" s="1">
        <v>100003951</v>
      </c>
      <c r="B593" s="1" t="s">
        <v>1158</v>
      </c>
      <c r="C593" s="1" t="s">
        <v>1329</v>
      </c>
      <c r="D593" s="1" t="s">
        <v>167</v>
      </c>
      <c r="E593" s="1" t="s">
        <v>20</v>
      </c>
      <c r="F593" s="1" t="s">
        <v>167</v>
      </c>
      <c r="G593" s="1">
        <v>1</v>
      </c>
      <c r="H593" s="1">
        <v>343</v>
      </c>
      <c r="I593" s="1">
        <v>36</v>
      </c>
      <c r="J593" s="33">
        <v>18</v>
      </c>
      <c r="K593" s="1">
        <v>0</v>
      </c>
      <c r="L593" s="1">
        <v>2</v>
      </c>
      <c r="M593" s="1" t="s">
        <v>1349</v>
      </c>
      <c r="N593" s="1" t="s">
        <v>1161</v>
      </c>
      <c r="O593" s="1" t="s">
        <v>15</v>
      </c>
    </row>
    <row r="594" spans="1:15">
      <c r="A594" s="1">
        <v>100003955</v>
      </c>
      <c r="B594" s="1" t="s">
        <v>1158</v>
      </c>
      <c r="C594" s="1" t="s">
        <v>1329</v>
      </c>
      <c r="D594" s="1" t="s">
        <v>176</v>
      </c>
      <c r="E594" s="1" t="s">
        <v>11</v>
      </c>
      <c r="F594" s="1" t="s">
        <v>407</v>
      </c>
      <c r="G594" s="1">
        <v>1</v>
      </c>
      <c r="H594" s="1">
        <v>68</v>
      </c>
      <c r="I594" s="1">
        <v>14</v>
      </c>
      <c r="J594" s="33">
        <v>5</v>
      </c>
      <c r="K594" s="1">
        <v>0</v>
      </c>
      <c r="L594" s="1">
        <v>1</v>
      </c>
      <c r="M594" s="1" t="s">
        <v>1350</v>
      </c>
      <c r="N594" s="1" t="s">
        <v>1342</v>
      </c>
      <c r="O594" s="1" t="s">
        <v>32</v>
      </c>
    </row>
    <row r="595" spans="1:15">
      <c r="A595" s="1">
        <v>100003960</v>
      </c>
      <c r="B595" s="1" t="s">
        <v>1158</v>
      </c>
      <c r="C595" s="1" t="s">
        <v>1329</v>
      </c>
      <c r="D595" s="1" t="s">
        <v>1351</v>
      </c>
      <c r="E595" s="1" t="s">
        <v>11</v>
      </c>
      <c r="F595" s="1" t="s">
        <v>12</v>
      </c>
      <c r="G595" s="1">
        <v>1</v>
      </c>
      <c r="H595" s="1">
        <v>299</v>
      </c>
      <c r="I595" s="1">
        <v>29</v>
      </c>
      <c r="J595" s="33">
        <v>22</v>
      </c>
      <c r="K595" s="1">
        <v>0</v>
      </c>
      <c r="L595" s="1">
        <v>1</v>
      </c>
      <c r="M595" s="1" t="s">
        <v>1352</v>
      </c>
      <c r="N595" s="1" t="s">
        <v>1092</v>
      </c>
      <c r="O595" s="1" t="s">
        <v>44</v>
      </c>
    </row>
    <row r="596" spans="1:15">
      <c r="A596" s="1">
        <v>100003964</v>
      </c>
      <c r="B596" s="1" t="s">
        <v>1158</v>
      </c>
      <c r="C596" s="1" t="s">
        <v>1329</v>
      </c>
      <c r="D596" s="1" t="s">
        <v>12</v>
      </c>
      <c r="E596" s="1" t="s">
        <v>11</v>
      </c>
      <c r="F596" s="1" t="s">
        <v>12</v>
      </c>
      <c r="G596" s="1">
        <v>1</v>
      </c>
      <c r="H596" s="1">
        <v>425</v>
      </c>
      <c r="I596" s="1">
        <v>41</v>
      </c>
      <c r="J596" s="33">
        <v>30</v>
      </c>
      <c r="K596" s="1">
        <v>0</v>
      </c>
      <c r="L596" s="1">
        <v>2</v>
      </c>
      <c r="M596" s="1" t="s">
        <v>1353</v>
      </c>
      <c r="N596" s="1" t="s">
        <v>1342</v>
      </c>
      <c r="O596" s="1" t="s">
        <v>32</v>
      </c>
    </row>
    <row r="597" spans="1:15">
      <c r="A597" s="1">
        <v>100003974</v>
      </c>
      <c r="B597" s="1" t="s">
        <v>1158</v>
      </c>
      <c r="C597" s="1" t="s">
        <v>1329</v>
      </c>
      <c r="D597" s="1" t="s">
        <v>12</v>
      </c>
      <c r="E597" s="1" t="s">
        <v>11</v>
      </c>
      <c r="F597" s="1" t="s">
        <v>12</v>
      </c>
      <c r="G597" s="1">
        <v>1</v>
      </c>
      <c r="H597" s="1">
        <v>319</v>
      </c>
      <c r="I597" s="1">
        <v>30</v>
      </c>
      <c r="J597" s="33">
        <v>24</v>
      </c>
      <c r="K597" s="1">
        <v>0</v>
      </c>
      <c r="L597" s="1">
        <v>2</v>
      </c>
      <c r="M597" s="1" t="s">
        <v>1357</v>
      </c>
      <c r="N597" s="1" t="s">
        <v>1342</v>
      </c>
      <c r="O597" s="1" t="s">
        <v>32</v>
      </c>
    </row>
    <row r="598" spans="1:15">
      <c r="A598" s="1">
        <v>100003977</v>
      </c>
      <c r="B598" s="1" t="s">
        <v>1158</v>
      </c>
      <c r="C598" s="1" t="s">
        <v>1329</v>
      </c>
      <c r="D598" s="1" t="s">
        <v>72</v>
      </c>
      <c r="E598" s="1" t="s">
        <v>20</v>
      </c>
      <c r="F598" s="1" t="s">
        <v>72</v>
      </c>
      <c r="G598" s="1">
        <v>1</v>
      </c>
      <c r="H598" s="1">
        <v>258</v>
      </c>
      <c r="I598" s="1">
        <v>38</v>
      </c>
      <c r="J598" s="33">
        <v>43</v>
      </c>
      <c r="K598" s="1">
        <v>0</v>
      </c>
      <c r="L598" s="1">
        <v>1</v>
      </c>
      <c r="M598" s="1" t="s">
        <v>1358</v>
      </c>
      <c r="N598" s="1" t="s">
        <v>1161</v>
      </c>
      <c r="O598" s="1" t="s">
        <v>15</v>
      </c>
    </row>
    <row r="599" spans="1:15">
      <c r="A599" s="1">
        <v>100003980</v>
      </c>
      <c r="B599" s="1" t="s">
        <v>1158</v>
      </c>
      <c r="C599" s="1" t="s">
        <v>1329</v>
      </c>
      <c r="D599" s="1" t="s">
        <v>21</v>
      </c>
      <c r="E599" s="1" t="s">
        <v>20</v>
      </c>
      <c r="F599" s="1" t="s">
        <v>21</v>
      </c>
      <c r="G599" s="1">
        <v>1</v>
      </c>
      <c r="H599" s="1">
        <v>310</v>
      </c>
      <c r="I599" s="1">
        <v>27</v>
      </c>
      <c r="J599" s="33">
        <v>27</v>
      </c>
      <c r="K599" s="1">
        <v>0</v>
      </c>
      <c r="L599" s="1">
        <v>2</v>
      </c>
      <c r="M599" s="1" t="s">
        <v>1359</v>
      </c>
      <c r="N599" s="1" t="s">
        <v>1161</v>
      </c>
      <c r="O599" s="1" t="s">
        <v>15</v>
      </c>
    </row>
    <row r="600" spans="1:15">
      <c r="A600" s="1">
        <v>100003981</v>
      </c>
      <c r="B600" s="1" t="s">
        <v>1158</v>
      </c>
      <c r="C600" s="1" t="s">
        <v>1329</v>
      </c>
      <c r="D600" s="1" t="s">
        <v>12</v>
      </c>
      <c r="E600" s="1" t="s">
        <v>11</v>
      </c>
      <c r="F600" s="1" t="s">
        <v>12</v>
      </c>
      <c r="G600" s="1">
        <v>1</v>
      </c>
      <c r="H600" s="1">
        <v>637</v>
      </c>
      <c r="I600" s="1">
        <v>55</v>
      </c>
      <c r="J600" s="33">
        <v>42</v>
      </c>
      <c r="K600" s="1">
        <v>0</v>
      </c>
      <c r="L600" s="1">
        <v>3</v>
      </c>
      <c r="M600" s="1" t="s">
        <v>1360</v>
      </c>
      <c r="N600" s="1" t="s">
        <v>1342</v>
      </c>
      <c r="O600" s="1" t="s">
        <v>32</v>
      </c>
    </row>
    <row r="601" spans="1:15">
      <c r="A601" s="1">
        <v>100003984</v>
      </c>
      <c r="B601" s="1" t="s">
        <v>1158</v>
      </c>
      <c r="C601" s="1" t="s">
        <v>1329</v>
      </c>
      <c r="D601" s="1" t="s">
        <v>12</v>
      </c>
      <c r="E601" s="1" t="s">
        <v>11</v>
      </c>
      <c r="F601" s="1" t="s">
        <v>12</v>
      </c>
      <c r="G601" s="1">
        <v>1</v>
      </c>
      <c r="H601" s="1">
        <v>428</v>
      </c>
      <c r="I601" s="1">
        <v>44</v>
      </c>
      <c r="J601" s="33">
        <v>29</v>
      </c>
      <c r="K601" s="1">
        <v>0</v>
      </c>
      <c r="L601" s="1">
        <v>2</v>
      </c>
      <c r="M601" s="1" t="s">
        <v>1361</v>
      </c>
      <c r="N601" s="1" t="s">
        <v>1342</v>
      </c>
      <c r="O601" s="1" t="s">
        <v>32</v>
      </c>
    </row>
    <row r="602" spans="1:15">
      <c r="A602" s="1">
        <v>100003989</v>
      </c>
      <c r="B602" s="1" t="s">
        <v>1158</v>
      </c>
      <c r="C602" s="1" t="s">
        <v>1329</v>
      </c>
      <c r="D602" s="1" t="s">
        <v>18</v>
      </c>
      <c r="E602" s="1" t="s">
        <v>27</v>
      </c>
      <c r="F602" s="1" t="s">
        <v>18</v>
      </c>
      <c r="G602" s="1">
        <v>1</v>
      </c>
      <c r="H602" s="1">
        <v>446</v>
      </c>
      <c r="I602" s="1">
        <v>37</v>
      </c>
      <c r="J602" s="33">
        <v>38</v>
      </c>
      <c r="K602" s="1">
        <v>0</v>
      </c>
      <c r="L602" s="1">
        <v>2</v>
      </c>
      <c r="M602" s="1" t="s">
        <v>1362</v>
      </c>
      <c r="N602" s="1" t="s">
        <v>1161</v>
      </c>
      <c r="O602" s="1" t="s">
        <v>15</v>
      </c>
    </row>
    <row r="603" spans="1:15">
      <c r="A603" s="1">
        <v>100003990</v>
      </c>
      <c r="B603" s="1" t="s">
        <v>1158</v>
      </c>
      <c r="C603" s="1" t="s">
        <v>1329</v>
      </c>
      <c r="D603" s="1" t="s">
        <v>12</v>
      </c>
      <c r="E603" s="1" t="s">
        <v>11</v>
      </c>
      <c r="F603" s="1" t="s">
        <v>12</v>
      </c>
      <c r="G603" s="1">
        <v>1</v>
      </c>
      <c r="H603" s="1">
        <v>566</v>
      </c>
      <c r="I603" s="1">
        <v>45</v>
      </c>
      <c r="J603" s="33">
        <v>34</v>
      </c>
      <c r="K603" s="1">
        <v>1</v>
      </c>
      <c r="L603" s="1">
        <v>2</v>
      </c>
      <c r="M603" s="1" t="s">
        <v>1363</v>
      </c>
      <c r="N603" s="1" t="s">
        <v>1342</v>
      </c>
      <c r="O603" s="1" t="s">
        <v>32</v>
      </c>
    </row>
    <row r="604" spans="1:15">
      <c r="A604" s="1">
        <v>100003993</v>
      </c>
      <c r="B604" s="1" t="s">
        <v>1158</v>
      </c>
      <c r="C604" s="1" t="s">
        <v>1329</v>
      </c>
      <c r="D604" s="1" t="s">
        <v>1010</v>
      </c>
      <c r="E604" s="1" t="s">
        <v>20</v>
      </c>
      <c r="F604" s="1" t="s">
        <v>72</v>
      </c>
      <c r="G604" s="1">
        <v>1</v>
      </c>
      <c r="H604" s="1">
        <v>570</v>
      </c>
      <c r="I604" s="1">
        <v>59</v>
      </c>
      <c r="J604" s="33">
        <v>75</v>
      </c>
      <c r="K604" s="1">
        <v>0</v>
      </c>
      <c r="L604" s="1">
        <v>2</v>
      </c>
      <c r="M604" s="1" t="s">
        <v>1364</v>
      </c>
      <c r="N604" s="1" t="s">
        <v>1161</v>
      </c>
      <c r="O604" s="1" t="s">
        <v>15</v>
      </c>
    </row>
    <row r="605" spans="1:15">
      <c r="A605" s="1">
        <v>100003998</v>
      </c>
      <c r="B605" s="1" t="s">
        <v>1158</v>
      </c>
      <c r="C605" s="1" t="s">
        <v>1329</v>
      </c>
      <c r="D605" s="1" t="s">
        <v>12</v>
      </c>
      <c r="E605" s="1" t="s">
        <v>11</v>
      </c>
      <c r="F605" s="1" t="s">
        <v>407</v>
      </c>
      <c r="G605" s="1">
        <v>1</v>
      </c>
      <c r="H605" s="1">
        <v>58</v>
      </c>
      <c r="I605" s="1">
        <v>6</v>
      </c>
      <c r="J605" s="33">
        <v>5</v>
      </c>
      <c r="K605" s="1">
        <v>0</v>
      </c>
      <c r="L605" s="1">
        <v>1</v>
      </c>
      <c r="M605" s="1" t="s">
        <v>1365</v>
      </c>
      <c r="N605" s="1" t="s">
        <v>1366</v>
      </c>
      <c r="O605" s="1" t="s">
        <v>32</v>
      </c>
    </row>
    <row r="606" spans="1:15">
      <c r="A606" s="1">
        <v>100004004</v>
      </c>
      <c r="B606" s="1" t="s">
        <v>1158</v>
      </c>
      <c r="C606" s="1" t="s">
        <v>1329</v>
      </c>
      <c r="D606" s="1" t="s">
        <v>1367</v>
      </c>
      <c r="E606" s="1" t="s">
        <v>11</v>
      </c>
      <c r="F606" s="1" t="s">
        <v>12</v>
      </c>
      <c r="G606" s="1">
        <v>1</v>
      </c>
      <c r="H606" s="1">
        <v>268</v>
      </c>
      <c r="I606" s="1">
        <v>26</v>
      </c>
      <c r="J606" s="33">
        <v>23</v>
      </c>
      <c r="K606" s="1">
        <v>0</v>
      </c>
      <c r="L606" s="1">
        <v>1</v>
      </c>
      <c r="M606" s="1" t="s">
        <v>1368</v>
      </c>
      <c r="N606" s="1" t="s">
        <v>1369</v>
      </c>
      <c r="O606" s="1" t="s">
        <v>32</v>
      </c>
    </row>
    <row r="607" spans="1:15">
      <c r="A607" s="1">
        <v>100004007</v>
      </c>
      <c r="B607" s="1" t="s">
        <v>1158</v>
      </c>
      <c r="C607" s="1" t="s">
        <v>1329</v>
      </c>
      <c r="D607" s="1" t="s">
        <v>12</v>
      </c>
      <c r="E607" s="1" t="s">
        <v>11</v>
      </c>
      <c r="F607" s="1" t="s">
        <v>407</v>
      </c>
      <c r="G607" s="1">
        <v>1</v>
      </c>
      <c r="H607" s="1">
        <v>38</v>
      </c>
      <c r="I607" s="1">
        <v>2</v>
      </c>
      <c r="J607" s="33">
        <v>3</v>
      </c>
      <c r="K607" s="1">
        <v>0</v>
      </c>
      <c r="L607" s="1">
        <v>1</v>
      </c>
      <c r="M607" s="1" t="s">
        <v>1370</v>
      </c>
      <c r="N607" s="1" t="s">
        <v>1371</v>
      </c>
      <c r="O607" s="1" t="s">
        <v>32</v>
      </c>
    </row>
    <row r="608" spans="1:15">
      <c r="A608" s="1">
        <v>100004013</v>
      </c>
      <c r="B608" s="1" t="s">
        <v>1158</v>
      </c>
      <c r="C608" s="1" t="s">
        <v>1329</v>
      </c>
      <c r="D608" s="1" t="s">
        <v>176</v>
      </c>
      <c r="E608" s="1" t="s">
        <v>11</v>
      </c>
      <c r="F608" s="1" t="s">
        <v>407</v>
      </c>
      <c r="G608" s="1">
        <v>1</v>
      </c>
      <c r="H608" s="1">
        <v>56</v>
      </c>
      <c r="I608" s="1">
        <v>10</v>
      </c>
      <c r="J608" s="33">
        <v>5</v>
      </c>
      <c r="K608" s="1">
        <v>1</v>
      </c>
      <c r="L608" s="1">
        <v>1</v>
      </c>
      <c r="M608" s="1" t="s">
        <v>1372</v>
      </c>
      <c r="N608" s="1" t="s">
        <v>1373</v>
      </c>
      <c r="O608" s="1" t="s">
        <v>32</v>
      </c>
    </row>
    <row r="609" spans="1:15">
      <c r="A609" s="1">
        <v>100004017</v>
      </c>
      <c r="B609" s="1" t="s">
        <v>1158</v>
      </c>
      <c r="C609" s="1" t="s">
        <v>1329</v>
      </c>
      <c r="D609" s="1" t="s">
        <v>176</v>
      </c>
      <c r="E609" s="1" t="s">
        <v>11</v>
      </c>
      <c r="F609" s="1" t="s">
        <v>12</v>
      </c>
      <c r="G609" s="1">
        <v>1</v>
      </c>
      <c r="H609" s="1">
        <v>183</v>
      </c>
      <c r="I609" s="1">
        <v>25</v>
      </c>
      <c r="J609" s="33">
        <v>15</v>
      </c>
      <c r="K609" s="1">
        <v>0</v>
      </c>
      <c r="L609" s="1">
        <v>1</v>
      </c>
      <c r="M609" s="1" t="s">
        <v>1374</v>
      </c>
      <c r="N609" s="1" t="s">
        <v>1375</v>
      </c>
      <c r="O609" s="1" t="s">
        <v>32</v>
      </c>
    </row>
    <row r="610" spans="1:15">
      <c r="A610" s="1">
        <v>100004024</v>
      </c>
      <c r="B610" s="1" t="s">
        <v>1158</v>
      </c>
      <c r="C610" s="1" t="s">
        <v>1377</v>
      </c>
      <c r="D610" s="1" t="s">
        <v>176</v>
      </c>
      <c r="E610" s="1" t="s">
        <v>11</v>
      </c>
      <c r="F610" s="1" t="s">
        <v>12</v>
      </c>
      <c r="G610" s="1">
        <v>1</v>
      </c>
      <c r="H610" s="1">
        <v>476</v>
      </c>
      <c r="I610" s="1">
        <v>51</v>
      </c>
      <c r="J610" s="33">
        <v>30</v>
      </c>
      <c r="K610" s="1">
        <v>0</v>
      </c>
      <c r="L610" s="1">
        <v>2</v>
      </c>
      <c r="M610" s="1" t="s">
        <v>1376</v>
      </c>
      <c r="N610" s="1" t="s">
        <v>1378</v>
      </c>
      <c r="O610" s="1" t="s">
        <v>32</v>
      </c>
    </row>
    <row r="611" spans="1:15">
      <c r="A611" s="1">
        <v>100004031</v>
      </c>
      <c r="B611" s="1" t="s">
        <v>1158</v>
      </c>
      <c r="C611" s="1" t="s">
        <v>1377</v>
      </c>
      <c r="D611" s="1" t="s">
        <v>446</v>
      </c>
      <c r="E611" s="1" t="s">
        <v>192</v>
      </c>
      <c r="F611" s="1" t="s">
        <v>446</v>
      </c>
      <c r="G611" s="1">
        <v>2</v>
      </c>
      <c r="H611" s="1">
        <v>14</v>
      </c>
      <c r="I611" s="1">
        <v>2</v>
      </c>
      <c r="J611" s="33">
        <v>0</v>
      </c>
      <c r="K611" s="1">
        <v>0</v>
      </c>
      <c r="L611" s="1">
        <v>1</v>
      </c>
      <c r="M611" s="1" t="s">
        <v>1380</v>
      </c>
      <c r="N611" s="1" t="s">
        <v>1166</v>
      </c>
      <c r="O611" s="1" t="s">
        <v>8</v>
      </c>
    </row>
    <row r="612" spans="1:15">
      <c r="A612" s="1">
        <v>100004034</v>
      </c>
      <c r="B612" s="1" t="s">
        <v>1158</v>
      </c>
      <c r="C612" s="1" t="s">
        <v>1377</v>
      </c>
      <c r="D612" s="1" t="s">
        <v>176</v>
      </c>
      <c r="E612" s="1" t="s">
        <v>11</v>
      </c>
      <c r="F612" s="1" t="s">
        <v>12</v>
      </c>
      <c r="G612" s="1">
        <v>1</v>
      </c>
      <c r="H612" s="1">
        <v>120</v>
      </c>
      <c r="I612" s="1">
        <v>20</v>
      </c>
      <c r="J612" s="33">
        <v>12</v>
      </c>
      <c r="K612" s="1">
        <v>1</v>
      </c>
      <c r="L612" s="1">
        <v>1</v>
      </c>
      <c r="M612" s="1" t="s">
        <v>1381</v>
      </c>
      <c r="N612" s="1" t="s">
        <v>1382</v>
      </c>
      <c r="O612" s="1" t="s">
        <v>32</v>
      </c>
    </row>
    <row r="613" spans="1:15">
      <c r="A613" s="1">
        <v>100004037</v>
      </c>
      <c r="B613" s="1" t="s">
        <v>1158</v>
      </c>
      <c r="C613" s="1" t="s">
        <v>1377</v>
      </c>
      <c r="D613" s="1" t="s">
        <v>176</v>
      </c>
      <c r="E613" s="1" t="s">
        <v>11</v>
      </c>
      <c r="F613" s="1" t="s">
        <v>407</v>
      </c>
      <c r="G613" s="1">
        <v>1</v>
      </c>
      <c r="H613" s="1">
        <v>29</v>
      </c>
      <c r="I613" s="1">
        <v>10</v>
      </c>
      <c r="J613" s="33">
        <v>3</v>
      </c>
      <c r="K613" s="1">
        <v>0</v>
      </c>
      <c r="L613" s="1">
        <v>1</v>
      </c>
      <c r="M613" s="1" t="s">
        <v>1383</v>
      </c>
      <c r="N613" s="1" t="s">
        <v>1384</v>
      </c>
      <c r="O613" s="1" t="s">
        <v>32</v>
      </c>
    </row>
    <row r="614" spans="1:15">
      <c r="A614" s="1">
        <v>100004041</v>
      </c>
      <c r="B614" s="1" t="s">
        <v>1158</v>
      </c>
      <c r="C614" s="1" t="s">
        <v>1377</v>
      </c>
      <c r="D614" s="1" t="s">
        <v>176</v>
      </c>
      <c r="E614" s="1" t="s">
        <v>11</v>
      </c>
      <c r="F614" s="1" t="s">
        <v>12</v>
      </c>
      <c r="G614" s="1">
        <v>1</v>
      </c>
      <c r="H614" s="1">
        <v>45</v>
      </c>
      <c r="I614" s="1">
        <v>9</v>
      </c>
      <c r="J614" s="33">
        <v>7</v>
      </c>
      <c r="K614" s="1">
        <v>0</v>
      </c>
      <c r="L614" s="1">
        <v>1</v>
      </c>
      <c r="M614" s="1" t="s">
        <v>1385</v>
      </c>
      <c r="N614" s="1" t="s">
        <v>1386</v>
      </c>
      <c r="O614" s="1" t="s">
        <v>32</v>
      </c>
    </row>
    <row r="615" spans="1:15">
      <c r="A615" s="1">
        <v>100004044</v>
      </c>
      <c r="B615" s="1" t="s">
        <v>1158</v>
      </c>
      <c r="C615" s="1" t="s">
        <v>1377</v>
      </c>
      <c r="D615" s="1" t="s">
        <v>176</v>
      </c>
      <c r="E615" s="1" t="s">
        <v>11</v>
      </c>
      <c r="F615" s="1" t="s">
        <v>407</v>
      </c>
      <c r="G615" s="1">
        <v>1</v>
      </c>
      <c r="H615" s="1">
        <v>38</v>
      </c>
      <c r="I615" s="1">
        <v>9</v>
      </c>
      <c r="J615" s="33">
        <v>5</v>
      </c>
      <c r="K615" s="1">
        <v>0</v>
      </c>
      <c r="L615" s="1">
        <v>1</v>
      </c>
      <c r="M615" s="1" t="s">
        <v>1387</v>
      </c>
      <c r="N615" s="1" t="s">
        <v>1388</v>
      </c>
      <c r="O615" s="1" t="s">
        <v>32</v>
      </c>
    </row>
    <row r="616" spans="1:15">
      <c r="A616" s="1">
        <v>100004050</v>
      </c>
      <c r="B616" s="1" t="s">
        <v>1158</v>
      </c>
      <c r="C616" s="1" t="s">
        <v>1377</v>
      </c>
      <c r="D616" s="1" t="s">
        <v>176</v>
      </c>
      <c r="E616" s="1" t="s">
        <v>11</v>
      </c>
      <c r="F616" s="1" t="s">
        <v>407</v>
      </c>
      <c r="G616" s="1">
        <v>1</v>
      </c>
      <c r="H616" s="1">
        <v>54</v>
      </c>
      <c r="I616" s="1">
        <v>11</v>
      </c>
      <c r="J616" s="33">
        <v>6</v>
      </c>
      <c r="K616" s="1">
        <v>0</v>
      </c>
      <c r="L616" s="1">
        <v>1</v>
      </c>
      <c r="M616" s="1" t="s">
        <v>1389</v>
      </c>
      <c r="N616" s="1" t="s">
        <v>1390</v>
      </c>
      <c r="O616" s="1" t="s">
        <v>32</v>
      </c>
    </row>
    <row r="617" spans="1:15">
      <c r="A617" s="1">
        <v>100004056</v>
      </c>
      <c r="B617" s="1" t="s">
        <v>1158</v>
      </c>
      <c r="C617" s="1" t="s">
        <v>1377</v>
      </c>
      <c r="D617" s="1" t="s">
        <v>176</v>
      </c>
      <c r="E617" s="1" t="s">
        <v>11</v>
      </c>
      <c r="F617" s="1" t="s">
        <v>12</v>
      </c>
      <c r="G617" s="1">
        <v>1</v>
      </c>
      <c r="H617" s="1">
        <v>163</v>
      </c>
      <c r="I617" s="1">
        <v>23</v>
      </c>
      <c r="J617" s="33">
        <v>13</v>
      </c>
      <c r="K617" s="1">
        <v>1</v>
      </c>
      <c r="L617" s="1">
        <v>1</v>
      </c>
      <c r="M617" s="1" t="s">
        <v>1391</v>
      </c>
      <c r="N617" s="1" t="s">
        <v>1392</v>
      </c>
      <c r="O617" s="1" t="s">
        <v>32</v>
      </c>
    </row>
    <row r="618" spans="1:15">
      <c r="A618" s="1">
        <v>100004061</v>
      </c>
      <c r="B618" s="1" t="s">
        <v>1158</v>
      </c>
      <c r="C618" s="1" t="s">
        <v>1377</v>
      </c>
      <c r="D618" s="1" t="s">
        <v>176</v>
      </c>
      <c r="E618" s="1" t="s">
        <v>11</v>
      </c>
      <c r="F618" s="1" t="s">
        <v>12</v>
      </c>
      <c r="G618" s="1">
        <v>1</v>
      </c>
      <c r="H618" s="1">
        <v>196</v>
      </c>
      <c r="I618" s="1">
        <v>23</v>
      </c>
      <c r="J618" s="33">
        <v>22</v>
      </c>
      <c r="K618" s="1">
        <v>0</v>
      </c>
      <c r="L618" s="1">
        <v>1</v>
      </c>
      <c r="M618" s="1" t="s">
        <v>1393</v>
      </c>
      <c r="N618" s="1" t="s">
        <v>1394</v>
      </c>
      <c r="O618" s="1" t="s">
        <v>32</v>
      </c>
    </row>
    <row r="619" spans="1:15">
      <c r="A619" s="1">
        <v>100004073</v>
      </c>
      <c r="B619" s="1" t="s">
        <v>1158</v>
      </c>
      <c r="C619" s="1" t="s">
        <v>1377</v>
      </c>
      <c r="D619" s="1" t="s">
        <v>72</v>
      </c>
      <c r="E619" s="1" t="s">
        <v>20</v>
      </c>
      <c r="F619" s="1" t="s">
        <v>72</v>
      </c>
      <c r="G619" s="1">
        <v>1</v>
      </c>
      <c r="H619" s="1">
        <v>438</v>
      </c>
      <c r="I619" s="1">
        <v>49</v>
      </c>
      <c r="J619" s="33">
        <v>44</v>
      </c>
      <c r="K619" s="1">
        <v>0</v>
      </c>
      <c r="L619" s="1">
        <v>2</v>
      </c>
      <c r="M619" s="1" t="s">
        <v>1395</v>
      </c>
      <c r="N619" s="1" t="s">
        <v>1161</v>
      </c>
      <c r="O619" s="1" t="s">
        <v>15</v>
      </c>
    </row>
    <row r="620" spans="1:15">
      <c r="A620" s="1">
        <v>100004076</v>
      </c>
      <c r="B620" s="1" t="s">
        <v>1158</v>
      </c>
      <c r="C620" s="1" t="s">
        <v>1377</v>
      </c>
      <c r="D620" s="1" t="s">
        <v>12</v>
      </c>
      <c r="E620" s="1" t="s">
        <v>11</v>
      </c>
      <c r="F620" s="1" t="s">
        <v>12</v>
      </c>
      <c r="G620" s="1">
        <v>1</v>
      </c>
      <c r="H620" s="1">
        <v>452</v>
      </c>
      <c r="I620" s="1">
        <v>41</v>
      </c>
      <c r="J620" s="33">
        <v>7</v>
      </c>
      <c r="K620" s="1">
        <v>1</v>
      </c>
      <c r="L620" s="1">
        <v>2</v>
      </c>
      <c r="M620" s="1" t="s">
        <v>1396</v>
      </c>
      <c r="N620" s="1" t="s">
        <v>1397</v>
      </c>
      <c r="O620" s="1" t="s">
        <v>32</v>
      </c>
    </row>
    <row r="621" spans="1:15">
      <c r="A621" s="1">
        <v>100004080</v>
      </c>
      <c r="B621" s="1" t="s">
        <v>1158</v>
      </c>
      <c r="C621" s="1" t="s">
        <v>1377</v>
      </c>
      <c r="D621" s="1" t="s">
        <v>12</v>
      </c>
      <c r="E621" s="1" t="s">
        <v>11</v>
      </c>
      <c r="F621" s="1" t="s">
        <v>12</v>
      </c>
      <c r="G621" s="1">
        <v>1</v>
      </c>
      <c r="H621" s="1">
        <v>308</v>
      </c>
      <c r="I621" s="1">
        <v>25</v>
      </c>
      <c r="J621" s="33">
        <v>31</v>
      </c>
      <c r="K621" s="1">
        <v>0</v>
      </c>
      <c r="L621" s="1">
        <v>2</v>
      </c>
      <c r="M621" s="1" t="s">
        <v>1398</v>
      </c>
      <c r="N621" s="1" t="s">
        <v>1397</v>
      </c>
      <c r="O621" s="1" t="s">
        <v>32</v>
      </c>
    </row>
    <row r="622" spans="1:15">
      <c r="A622" s="1">
        <v>100004083</v>
      </c>
      <c r="B622" s="1" t="s">
        <v>1158</v>
      </c>
      <c r="C622" s="1" t="s">
        <v>1377</v>
      </c>
      <c r="D622" s="1" t="s">
        <v>46</v>
      </c>
      <c r="E622" s="1" t="s">
        <v>2</v>
      </c>
      <c r="F622" s="1" t="s">
        <v>46</v>
      </c>
      <c r="G622" s="1">
        <v>1</v>
      </c>
      <c r="H622" s="1">
        <v>51</v>
      </c>
      <c r="I622" s="1">
        <v>15</v>
      </c>
      <c r="J622" s="33">
        <v>21</v>
      </c>
      <c r="K622" s="1">
        <v>0</v>
      </c>
      <c r="L622" s="1">
        <v>1</v>
      </c>
      <c r="M622" s="1" t="s">
        <v>1399</v>
      </c>
      <c r="N622" s="1" t="s">
        <v>1166</v>
      </c>
      <c r="O622" s="1" t="s">
        <v>8</v>
      </c>
    </row>
    <row r="623" spans="1:15">
      <c r="A623" s="1">
        <v>100004088</v>
      </c>
      <c r="B623" s="1" t="s">
        <v>1158</v>
      </c>
      <c r="C623" s="1" t="s">
        <v>1377</v>
      </c>
      <c r="D623" s="1" t="s">
        <v>12</v>
      </c>
      <c r="E623" s="1" t="s">
        <v>11</v>
      </c>
      <c r="F623" s="1" t="s">
        <v>12</v>
      </c>
      <c r="G623" s="1">
        <v>1</v>
      </c>
      <c r="H623" s="1">
        <v>449</v>
      </c>
      <c r="I623" s="1">
        <v>44</v>
      </c>
      <c r="J623" s="33">
        <v>31</v>
      </c>
      <c r="K623" s="1">
        <v>0</v>
      </c>
      <c r="L623" s="1">
        <v>2</v>
      </c>
      <c r="M623" s="1" t="s">
        <v>1400</v>
      </c>
      <c r="N623" s="1" t="s">
        <v>1397</v>
      </c>
      <c r="O623" s="1" t="s">
        <v>32</v>
      </c>
    </row>
    <row r="624" spans="1:15">
      <c r="A624" s="1">
        <v>100004095</v>
      </c>
      <c r="B624" s="1" t="s">
        <v>1158</v>
      </c>
      <c r="C624" s="1" t="s">
        <v>1377</v>
      </c>
      <c r="D624" s="1" t="s">
        <v>176</v>
      </c>
      <c r="E624" s="1" t="s">
        <v>11</v>
      </c>
      <c r="F624" s="1" t="s">
        <v>12</v>
      </c>
      <c r="G624" s="1">
        <v>1</v>
      </c>
      <c r="H624" s="1">
        <v>169</v>
      </c>
      <c r="I624" s="1">
        <v>28</v>
      </c>
      <c r="J624" s="33">
        <v>13</v>
      </c>
      <c r="K624" s="1">
        <v>0</v>
      </c>
      <c r="L624" s="1">
        <v>1</v>
      </c>
      <c r="M624" s="1" t="s">
        <v>1401</v>
      </c>
      <c r="N624" s="1" t="s">
        <v>1402</v>
      </c>
      <c r="O624" s="1" t="s">
        <v>32</v>
      </c>
    </row>
    <row r="625" spans="1:15">
      <c r="A625" s="1">
        <v>100004101</v>
      </c>
      <c r="B625" s="1" t="s">
        <v>1158</v>
      </c>
      <c r="C625" s="1" t="s">
        <v>1377</v>
      </c>
      <c r="D625" s="1" t="s">
        <v>1403</v>
      </c>
      <c r="E625" s="1" t="s">
        <v>11</v>
      </c>
      <c r="F625" s="1" t="s">
        <v>12</v>
      </c>
      <c r="G625" s="1">
        <v>1</v>
      </c>
      <c r="H625" s="1">
        <v>234</v>
      </c>
      <c r="I625" s="1">
        <v>23</v>
      </c>
      <c r="J625" s="33">
        <v>19</v>
      </c>
      <c r="K625" s="1">
        <v>0</v>
      </c>
      <c r="L625" s="1">
        <v>1</v>
      </c>
      <c r="M625" s="1" t="s">
        <v>1404</v>
      </c>
      <c r="N625" s="1" t="s">
        <v>1405</v>
      </c>
      <c r="O625" s="1" t="s">
        <v>32</v>
      </c>
    </row>
    <row r="626" spans="1:15">
      <c r="A626" s="1">
        <v>100004109</v>
      </c>
      <c r="B626" s="1" t="s">
        <v>1158</v>
      </c>
      <c r="C626" s="1" t="s">
        <v>1377</v>
      </c>
      <c r="D626" s="1" t="s">
        <v>12</v>
      </c>
      <c r="E626" s="1" t="s">
        <v>11</v>
      </c>
      <c r="F626" s="1" t="s">
        <v>12</v>
      </c>
      <c r="G626" s="1">
        <v>1</v>
      </c>
      <c r="H626" s="1">
        <v>126</v>
      </c>
      <c r="I626" s="1">
        <v>12</v>
      </c>
      <c r="J626" s="33">
        <v>14</v>
      </c>
      <c r="K626" s="1">
        <v>0</v>
      </c>
      <c r="L626" s="1">
        <v>1</v>
      </c>
      <c r="M626" s="1" t="s">
        <v>1406</v>
      </c>
      <c r="N626" s="1" t="s">
        <v>1407</v>
      </c>
      <c r="O626" s="1" t="s">
        <v>32</v>
      </c>
    </row>
    <row r="627" spans="1:15">
      <c r="A627" s="1">
        <v>100004113</v>
      </c>
      <c r="B627" s="1" t="s">
        <v>1158</v>
      </c>
      <c r="C627" s="1" t="s">
        <v>1377</v>
      </c>
      <c r="D627" s="1" t="s">
        <v>12</v>
      </c>
      <c r="E627" s="1" t="s">
        <v>11</v>
      </c>
      <c r="F627" s="1" t="s">
        <v>12</v>
      </c>
      <c r="G627" s="1">
        <v>1</v>
      </c>
      <c r="H627" s="1">
        <v>294</v>
      </c>
      <c r="I627" s="1">
        <v>25</v>
      </c>
      <c r="J627" s="33">
        <v>28</v>
      </c>
      <c r="K627" s="1">
        <v>1</v>
      </c>
      <c r="L627" s="1">
        <v>1</v>
      </c>
      <c r="M627" s="1" t="s">
        <v>1408</v>
      </c>
      <c r="N627" s="1" t="s">
        <v>1409</v>
      </c>
      <c r="O627" s="1" t="s">
        <v>32</v>
      </c>
    </row>
    <row r="628" spans="1:15">
      <c r="A628" s="1">
        <v>100004123</v>
      </c>
      <c r="B628" s="1" t="s">
        <v>1158</v>
      </c>
      <c r="C628" s="1" t="s">
        <v>1377</v>
      </c>
      <c r="D628" s="1" t="s">
        <v>176</v>
      </c>
      <c r="E628" s="1" t="s">
        <v>11</v>
      </c>
      <c r="F628" s="1" t="s">
        <v>12</v>
      </c>
      <c r="G628" s="1">
        <v>1</v>
      </c>
      <c r="H628" s="1">
        <v>121</v>
      </c>
      <c r="I628" s="1">
        <v>21</v>
      </c>
      <c r="J628" s="33">
        <v>15</v>
      </c>
      <c r="K628" s="1">
        <v>0</v>
      </c>
      <c r="L628" s="1">
        <v>1</v>
      </c>
      <c r="M628" s="1" t="s">
        <v>1410</v>
      </c>
      <c r="N628" s="1" t="s">
        <v>1411</v>
      </c>
      <c r="O628" s="1" t="s">
        <v>32</v>
      </c>
    </row>
    <row r="629" spans="1:15">
      <c r="A629" s="1">
        <v>100004126</v>
      </c>
      <c r="B629" s="1" t="s">
        <v>1158</v>
      </c>
      <c r="C629" s="1" t="s">
        <v>1377</v>
      </c>
      <c r="D629" s="1" t="s">
        <v>176</v>
      </c>
      <c r="E629" s="1" t="s">
        <v>11</v>
      </c>
      <c r="F629" s="1" t="s">
        <v>12</v>
      </c>
      <c r="G629" s="1">
        <v>1</v>
      </c>
      <c r="H629" s="1">
        <v>218</v>
      </c>
      <c r="I629" s="1">
        <v>26</v>
      </c>
      <c r="J629" s="33">
        <v>14</v>
      </c>
      <c r="K629" s="1">
        <v>0</v>
      </c>
      <c r="L629" s="1">
        <v>1</v>
      </c>
      <c r="M629" s="1" t="s">
        <v>1412</v>
      </c>
      <c r="N629" s="1" t="s">
        <v>1413</v>
      </c>
      <c r="O629" s="1" t="s">
        <v>32</v>
      </c>
    </row>
    <row r="630" spans="1:15">
      <c r="A630" s="1">
        <v>100004134</v>
      </c>
      <c r="B630" s="1" t="s">
        <v>1158</v>
      </c>
      <c r="C630" s="1" t="s">
        <v>1377</v>
      </c>
      <c r="D630" s="1" t="s">
        <v>12</v>
      </c>
      <c r="E630" s="1" t="s">
        <v>11</v>
      </c>
      <c r="F630" s="1" t="s">
        <v>12</v>
      </c>
      <c r="G630" s="1">
        <v>1</v>
      </c>
      <c r="H630" s="1">
        <v>312</v>
      </c>
      <c r="I630" s="1">
        <v>30</v>
      </c>
      <c r="J630" s="33">
        <v>22</v>
      </c>
      <c r="K630" s="1">
        <v>0</v>
      </c>
      <c r="L630" s="1">
        <v>2</v>
      </c>
      <c r="M630" s="1" t="s">
        <v>1414</v>
      </c>
      <c r="N630" s="1" t="s">
        <v>1415</v>
      </c>
      <c r="O630" s="1" t="s">
        <v>32</v>
      </c>
    </row>
    <row r="631" spans="1:15">
      <c r="A631" s="1">
        <v>100004139</v>
      </c>
      <c r="B631" s="1" t="s">
        <v>1158</v>
      </c>
      <c r="C631" s="1" t="s">
        <v>1377</v>
      </c>
      <c r="D631" s="1" t="s">
        <v>176</v>
      </c>
      <c r="E631" s="1" t="s">
        <v>11</v>
      </c>
      <c r="F631" s="1" t="s">
        <v>407</v>
      </c>
      <c r="G631" s="1">
        <v>1</v>
      </c>
      <c r="H631" s="1">
        <v>33</v>
      </c>
      <c r="I631" s="1">
        <v>11</v>
      </c>
      <c r="J631" s="33">
        <v>8</v>
      </c>
      <c r="K631" s="1">
        <v>0</v>
      </c>
      <c r="L631" s="1">
        <v>1</v>
      </c>
      <c r="M631" s="1" t="s">
        <v>1416</v>
      </c>
      <c r="N631" s="1" t="s">
        <v>1417</v>
      </c>
      <c r="O631" s="1" t="s">
        <v>32</v>
      </c>
    </row>
    <row r="632" spans="1:15">
      <c r="A632" s="1">
        <v>100004148</v>
      </c>
      <c r="B632" s="1" t="s">
        <v>1158</v>
      </c>
      <c r="C632" s="1" t="s">
        <v>1377</v>
      </c>
      <c r="D632" s="1" t="s">
        <v>1418</v>
      </c>
      <c r="E632" s="1" t="s">
        <v>11</v>
      </c>
      <c r="F632" s="1" t="s">
        <v>12</v>
      </c>
      <c r="G632" s="1">
        <v>1</v>
      </c>
      <c r="H632" s="1">
        <v>255</v>
      </c>
      <c r="I632" s="1">
        <v>31</v>
      </c>
      <c r="J632" s="33">
        <v>17</v>
      </c>
      <c r="K632" s="1">
        <v>0</v>
      </c>
      <c r="L632" s="1">
        <v>1</v>
      </c>
      <c r="M632" s="1" t="s">
        <v>1419</v>
      </c>
      <c r="N632" s="1" t="s">
        <v>1420</v>
      </c>
      <c r="O632" s="1" t="s">
        <v>32</v>
      </c>
    </row>
    <row r="633" spans="1:15">
      <c r="A633" s="1">
        <v>100004161</v>
      </c>
      <c r="B633" s="1" t="s">
        <v>1158</v>
      </c>
      <c r="C633" s="1" t="s">
        <v>1377</v>
      </c>
      <c r="D633" s="1" t="s">
        <v>12</v>
      </c>
      <c r="E633" s="1" t="s">
        <v>11</v>
      </c>
      <c r="F633" s="1" t="s">
        <v>12</v>
      </c>
      <c r="G633" s="1">
        <v>1</v>
      </c>
      <c r="H633" s="1">
        <v>392</v>
      </c>
      <c r="I633" s="1">
        <v>36</v>
      </c>
      <c r="J633" s="33">
        <v>27</v>
      </c>
      <c r="K633" s="1">
        <v>1</v>
      </c>
      <c r="L633" s="1">
        <v>2</v>
      </c>
      <c r="M633" s="1" t="s">
        <v>1424</v>
      </c>
      <c r="N633" s="1" t="s">
        <v>1425</v>
      </c>
      <c r="O633" s="1" t="s">
        <v>32</v>
      </c>
    </row>
    <row r="634" spans="1:15">
      <c r="A634" s="1">
        <v>100004164</v>
      </c>
      <c r="B634" s="1" t="s">
        <v>1158</v>
      </c>
      <c r="C634" s="1" t="s">
        <v>1377</v>
      </c>
      <c r="D634" s="1" t="s">
        <v>1426</v>
      </c>
      <c r="E634" s="1" t="s">
        <v>11</v>
      </c>
      <c r="F634" s="1" t="s">
        <v>407</v>
      </c>
      <c r="G634" s="1">
        <v>1</v>
      </c>
      <c r="H634" s="1">
        <v>50</v>
      </c>
      <c r="I634" s="1">
        <v>10</v>
      </c>
      <c r="J634" s="33">
        <v>4</v>
      </c>
      <c r="K634" s="1">
        <v>0</v>
      </c>
      <c r="L634" s="1">
        <v>1</v>
      </c>
      <c r="M634" s="1" t="s">
        <v>1427</v>
      </c>
      <c r="N634" s="1" t="s">
        <v>1428</v>
      </c>
      <c r="O634" s="1" t="s">
        <v>32</v>
      </c>
    </row>
    <row r="635" spans="1:15">
      <c r="A635" s="1">
        <v>100004169</v>
      </c>
      <c r="B635" s="1" t="s">
        <v>1158</v>
      </c>
      <c r="C635" s="1" t="s">
        <v>1377</v>
      </c>
      <c r="D635" s="1" t="s">
        <v>176</v>
      </c>
      <c r="E635" s="1" t="s">
        <v>11</v>
      </c>
      <c r="F635" s="1" t="s">
        <v>12</v>
      </c>
      <c r="G635" s="1">
        <v>1</v>
      </c>
      <c r="H635" s="1">
        <v>113</v>
      </c>
      <c r="I635" s="1">
        <v>18</v>
      </c>
      <c r="J635" s="33">
        <v>14</v>
      </c>
      <c r="K635" s="1">
        <v>0</v>
      </c>
      <c r="L635" s="1">
        <v>1</v>
      </c>
      <c r="M635" s="1" t="s">
        <v>1429</v>
      </c>
      <c r="N635" s="1" t="s">
        <v>1430</v>
      </c>
      <c r="O635" s="1" t="s">
        <v>32</v>
      </c>
    </row>
    <row r="636" spans="1:15">
      <c r="A636" s="1">
        <v>100004181</v>
      </c>
      <c r="B636" s="1" t="s">
        <v>1158</v>
      </c>
      <c r="C636" s="1" t="s">
        <v>1377</v>
      </c>
      <c r="D636" s="1" t="s">
        <v>12</v>
      </c>
      <c r="E636" s="1" t="s">
        <v>11</v>
      </c>
      <c r="F636" s="1" t="s">
        <v>12</v>
      </c>
      <c r="G636" s="1">
        <v>2</v>
      </c>
      <c r="H636" s="1">
        <v>380</v>
      </c>
      <c r="I636" s="1">
        <v>34</v>
      </c>
      <c r="J636" s="33">
        <v>32</v>
      </c>
      <c r="K636" s="1">
        <v>2</v>
      </c>
      <c r="L636" s="1">
        <v>2</v>
      </c>
      <c r="M636" s="1" t="s">
        <v>1431</v>
      </c>
      <c r="N636" s="1" t="s">
        <v>1432</v>
      </c>
      <c r="O636" s="1" t="s">
        <v>32</v>
      </c>
    </row>
    <row r="637" spans="1:15">
      <c r="A637" s="1">
        <v>100004189</v>
      </c>
      <c r="B637" s="1" t="s">
        <v>1158</v>
      </c>
      <c r="C637" s="1" t="s">
        <v>1377</v>
      </c>
      <c r="D637" s="1" t="s">
        <v>12</v>
      </c>
      <c r="E637" s="1" t="s">
        <v>11</v>
      </c>
      <c r="F637" s="1" t="s">
        <v>407</v>
      </c>
      <c r="G637" s="1">
        <v>1</v>
      </c>
      <c r="H637" s="1">
        <v>46</v>
      </c>
      <c r="I637" s="1">
        <v>6</v>
      </c>
      <c r="J637" s="33">
        <v>5</v>
      </c>
      <c r="K637" s="1">
        <v>0</v>
      </c>
      <c r="L637" s="1">
        <v>1</v>
      </c>
      <c r="M637" s="1" t="s">
        <v>1433</v>
      </c>
      <c r="N637" s="1" t="s">
        <v>1434</v>
      </c>
      <c r="O637" s="1" t="s">
        <v>32</v>
      </c>
    </row>
    <row r="638" spans="1:15">
      <c r="A638" s="1">
        <v>100004193</v>
      </c>
      <c r="B638" s="1" t="s">
        <v>1158</v>
      </c>
      <c r="C638" s="1" t="s">
        <v>1377</v>
      </c>
      <c r="D638" s="1" t="s">
        <v>12</v>
      </c>
      <c r="E638" s="1" t="s">
        <v>11</v>
      </c>
      <c r="F638" s="1" t="s">
        <v>12</v>
      </c>
      <c r="G638" s="1">
        <v>2</v>
      </c>
      <c r="H638" s="1">
        <v>280</v>
      </c>
      <c r="I638" s="1">
        <v>30</v>
      </c>
      <c r="J638" s="33">
        <v>22</v>
      </c>
      <c r="K638" s="1">
        <v>1</v>
      </c>
      <c r="L638" s="1">
        <v>1</v>
      </c>
      <c r="M638" s="1" t="s">
        <v>1435</v>
      </c>
      <c r="N638" s="1" t="s">
        <v>1436</v>
      </c>
      <c r="O638" s="1" t="s">
        <v>32</v>
      </c>
    </row>
    <row r="639" spans="1:15">
      <c r="A639" s="1">
        <v>100004218</v>
      </c>
      <c r="B639" s="1" t="s">
        <v>1158</v>
      </c>
      <c r="C639" s="1" t="s">
        <v>1377</v>
      </c>
      <c r="D639" s="1" t="s">
        <v>12</v>
      </c>
      <c r="E639" s="1" t="s">
        <v>11</v>
      </c>
      <c r="F639" s="1" t="s">
        <v>12</v>
      </c>
      <c r="G639" s="1">
        <v>1</v>
      </c>
      <c r="H639" s="1">
        <v>579</v>
      </c>
      <c r="I639" s="1">
        <v>47</v>
      </c>
      <c r="J639" s="33">
        <v>40</v>
      </c>
      <c r="K639" s="1">
        <v>0</v>
      </c>
      <c r="L639" s="1">
        <v>2</v>
      </c>
      <c r="M639" s="1" t="s">
        <v>1442</v>
      </c>
      <c r="N639" s="1" t="s">
        <v>1443</v>
      </c>
      <c r="O639" s="1" t="s">
        <v>32</v>
      </c>
    </row>
    <row r="640" spans="1:15">
      <c r="A640" s="1">
        <v>100004222</v>
      </c>
      <c r="B640" s="1" t="s">
        <v>1158</v>
      </c>
      <c r="C640" s="1" t="s">
        <v>1377</v>
      </c>
      <c r="D640" s="1" t="s">
        <v>100</v>
      </c>
      <c r="E640" s="1" t="s">
        <v>20</v>
      </c>
      <c r="F640" s="1" t="s">
        <v>100</v>
      </c>
      <c r="G640" s="1">
        <v>1</v>
      </c>
      <c r="H640" s="1">
        <v>285</v>
      </c>
      <c r="I640" s="1">
        <v>23</v>
      </c>
      <c r="J640" s="33">
        <v>34</v>
      </c>
      <c r="K640" s="1">
        <v>0</v>
      </c>
      <c r="L640" s="1">
        <v>1</v>
      </c>
      <c r="M640" s="1" t="s">
        <v>1444</v>
      </c>
      <c r="N640" s="1" t="s">
        <v>1161</v>
      </c>
      <c r="O640" s="1" t="s">
        <v>15</v>
      </c>
    </row>
    <row r="641" spans="1:15">
      <c r="A641" s="1">
        <v>100004241</v>
      </c>
      <c r="B641" s="1" t="s">
        <v>1158</v>
      </c>
      <c r="C641" s="1" t="s">
        <v>1377</v>
      </c>
      <c r="D641" s="1" t="s">
        <v>176</v>
      </c>
      <c r="E641" s="1" t="s">
        <v>11</v>
      </c>
      <c r="F641" s="1" t="s">
        <v>12</v>
      </c>
      <c r="G641" s="1">
        <v>1</v>
      </c>
      <c r="H641" s="1">
        <v>240</v>
      </c>
      <c r="I641" s="1">
        <v>32</v>
      </c>
      <c r="J641" s="33">
        <v>17</v>
      </c>
      <c r="K641" s="1">
        <v>0</v>
      </c>
      <c r="L641" s="1">
        <v>1</v>
      </c>
      <c r="M641" s="1" t="s">
        <v>1445</v>
      </c>
      <c r="N641" s="1" t="s">
        <v>1443</v>
      </c>
      <c r="O641" s="1" t="s">
        <v>32</v>
      </c>
    </row>
    <row r="642" spans="1:15">
      <c r="A642" s="1">
        <v>100004245</v>
      </c>
      <c r="B642" s="1" t="s">
        <v>1158</v>
      </c>
      <c r="C642" s="1" t="s">
        <v>1377</v>
      </c>
      <c r="D642" s="1" t="s">
        <v>12</v>
      </c>
      <c r="E642" s="1" t="s">
        <v>11</v>
      </c>
      <c r="F642" s="1" t="s">
        <v>12</v>
      </c>
      <c r="G642" s="1">
        <v>1</v>
      </c>
      <c r="H642" s="1">
        <v>453</v>
      </c>
      <c r="I642" s="1">
        <v>47</v>
      </c>
      <c r="J642" s="33">
        <v>26</v>
      </c>
      <c r="K642" s="1">
        <v>0</v>
      </c>
      <c r="L642" s="1">
        <v>2</v>
      </c>
      <c r="M642" s="1" t="s">
        <v>1446</v>
      </c>
      <c r="N642" s="1" t="s">
        <v>1443</v>
      </c>
      <c r="O642" s="1" t="s">
        <v>32</v>
      </c>
    </row>
    <row r="643" spans="1:15">
      <c r="A643" s="1">
        <v>100004249</v>
      </c>
      <c r="B643" s="1" t="s">
        <v>1158</v>
      </c>
      <c r="C643" s="1" t="s">
        <v>1377</v>
      </c>
      <c r="D643" s="1" t="s">
        <v>1447</v>
      </c>
      <c r="E643" s="1" t="s">
        <v>27</v>
      </c>
      <c r="F643" s="1" t="s">
        <v>18</v>
      </c>
      <c r="G643" s="1">
        <v>1</v>
      </c>
      <c r="H643" s="1">
        <v>851</v>
      </c>
      <c r="I643" s="1">
        <v>61</v>
      </c>
      <c r="J643" s="33">
        <v>63</v>
      </c>
      <c r="K643" s="1">
        <v>0</v>
      </c>
      <c r="L643" s="1">
        <v>3</v>
      </c>
      <c r="M643" s="1" t="s">
        <v>1448</v>
      </c>
      <c r="N643" s="1" t="s">
        <v>1161</v>
      </c>
      <c r="O643" s="1" t="s">
        <v>15</v>
      </c>
    </row>
    <row r="644" spans="1:15">
      <c r="A644" s="1">
        <v>100004251</v>
      </c>
      <c r="B644" s="1" t="s">
        <v>1158</v>
      </c>
      <c r="C644" s="1" t="s">
        <v>1377</v>
      </c>
      <c r="D644" s="1" t="s">
        <v>750</v>
      </c>
      <c r="E644" s="1" t="s">
        <v>20</v>
      </c>
      <c r="F644" s="1" t="s">
        <v>72</v>
      </c>
      <c r="G644" s="1">
        <v>1</v>
      </c>
      <c r="H644" s="1">
        <v>557</v>
      </c>
      <c r="I644" s="1">
        <v>59</v>
      </c>
      <c r="J644" s="33">
        <v>41</v>
      </c>
      <c r="K644" s="1">
        <v>0</v>
      </c>
      <c r="L644" s="1">
        <v>2</v>
      </c>
      <c r="M644" s="1" t="s">
        <v>1449</v>
      </c>
      <c r="N644" s="1" t="s">
        <v>1161</v>
      </c>
      <c r="O644" s="1" t="s">
        <v>15</v>
      </c>
    </row>
    <row r="645" spans="1:15">
      <c r="A645" s="1">
        <v>100004260</v>
      </c>
      <c r="B645" s="1" t="s">
        <v>1158</v>
      </c>
      <c r="C645" s="1" t="s">
        <v>1377</v>
      </c>
      <c r="D645" s="1" t="s">
        <v>176</v>
      </c>
      <c r="E645" s="1" t="s">
        <v>11</v>
      </c>
      <c r="F645" s="1" t="s">
        <v>12</v>
      </c>
      <c r="G645" s="1">
        <v>1</v>
      </c>
      <c r="H645" s="1">
        <v>610</v>
      </c>
      <c r="I645" s="1">
        <v>53</v>
      </c>
      <c r="J645" s="33">
        <v>39</v>
      </c>
      <c r="K645" s="1">
        <v>0</v>
      </c>
      <c r="L645" s="1">
        <v>3</v>
      </c>
      <c r="M645" s="1" t="s">
        <v>1453</v>
      </c>
      <c r="N645" s="1" t="s">
        <v>1443</v>
      </c>
      <c r="O645" s="1" t="s">
        <v>32</v>
      </c>
    </row>
    <row r="646" spans="1:15">
      <c r="A646" s="1">
        <v>100004266</v>
      </c>
      <c r="B646" s="1" t="s">
        <v>1158</v>
      </c>
      <c r="C646" s="1" t="s">
        <v>1377</v>
      </c>
      <c r="D646" s="1" t="s">
        <v>12</v>
      </c>
      <c r="E646" s="1" t="s">
        <v>11</v>
      </c>
      <c r="F646" s="1" t="s">
        <v>12</v>
      </c>
      <c r="G646" s="1">
        <v>1</v>
      </c>
      <c r="H646" s="1">
        <v>537</v>
      </c>
      <c r="I646" s="1">
        <v>40</v>
      </c>
      <c r="J646" s="33">
        <v>42</v>
      </c>
      <c r="K646" s="1">
        <v>2</v>
      </c>
      <c r="L646" s="1">
        <v>2</v>
      </c>
      <c r="M646" s="1" t="s">
        <v>1454</v>
      </c>
      <c r="N646" s="1" t="s">
        <v>1443</v>
      </c>
      <c r="O646" s="1" t="s">
        <v>32</v>
      </c>
    </row>
    <row r="647" spans="1:15">
      <c r="A647" s="1">
        <v>100004274</v>
      </c>
      <c r="B647" s="1" t="s">
        <v>1158</v>
      </c>
      <c r="C647" s="1" t="s">
        <v>1377</v>
      </c>
      <c r="D647" s="1" t="s">
        <v>12</v>
      </c>
      <c r="E647" s="1" t="s">
        <v>11</v>
      </c>
      <c r="F647" s="1" t="s">
        <v>12</v>
      </c>
      <c r="G647" s="1">
        <v>2</v>
      </c>
      <c r="H647" s="1">
        <v>670</v>
      </c>
      <c r="I647" s="1">
        <v>51</v>
      </c>
      <c r="J647" s="33">
        <v>47</v>
      </c>
      <c r="K647" s="1">
        <v>0</v>
      </c>
      <c r="L647" s="1">
        <v>3</v>
      </c>
      <c r="M647" s="1" t="s">
        <v>1455</v>
      </c>
      <c r="N647" s="1" t="s">
        <v>1443</v>
      </c>
      <c r="O647" s="1" t="s">
        <v>32</v>
      </c>
    </row>
    <row r="648" spans="1:15">
      <c r="A648" s="1">
        <v>100004281</v>
      </c>
      <c r="B648" s="1" t="s">
        <v>1158</v>
      </c>
      <c r="C648" s="1" t="s">
        <v>1377</v>
      </c>
      <c r="D648" s="1" t="s">
        <v>1456</v>
      </c>
      <c r="E648" s="1" t="s">
        <v>20</v>
      </c>
      <c r="F648" s="1" t="s">
        <v>72</v>
      </c>
      <c r="G648" s="1">
        <v>1</v>
      </c>
      <c r="H648" s="1">
        <v>546</v>
      </c>
      <c r="I648" s="1">
        <v>58</v>
      </c>
      <c r="J648" s="33">
        <v>56</v>
      </c>
      <c r="K648" s="1">
        <v>0</v>
      </c>
      <c r="L648" s="1">
        <v>2</v>
      </c>
      <c r="M648" s="1" t="s">
        <v>1457</v>
      </c>
      <c r="N648" s="1" t="s">
        <v>1161</v>
      </c>
      <c r="O648" s="1" t="s">
        <v>15</v>
      </c>
    </row>
    <row r="649" spans="1:15">
      <c r="A649" s="1">
        <v>100004302</v>
      </c>
      <c r="B649" s="1" t="s">
        <v>1158</v>
      </c>
      <c r="C649" s="1" t="s">
        <v>1377</v>
      </c>
      <c r="D649" s="1" t="s">
        <v>176</v>
      </c>
      <c r="E649" s="1" t="s">
        <v>11</v>
      </c>
      <c r="F649" s="1" t="s">
        <v>12</v>
      </c>
      <c r="G649" s="1">
        <v>1</v>
      </c>
      <c r="H649" s="1">
        <v>100</v>
      </c>
      <c r="I649" s="1">
        <v>17</v>
      </c>
      <c r="J649" s="33">
        <v>13</v>
      </c>
      <c r="K649" s="1">
        <v>0</v>
      </c>
      <c r="L649" s="1">
        <v>1</v>
      </c>
      <c r="M649" s="1" t="s">
        <v>1461</v>
      </c>
      <c r="N649" s="1" t="s">
        <v>1462</v>
      </c>
      <c r="O649" s="1" t="s">
        <v>32</v>
      </c>
    </row>
    <row r="650" spans="1:15">
      <c r="A650" s="1">
        <v>100004309</v>
      </c>
      <c r="B650" s="1" t="s">
        <v>1158</v>
      </c>
      <c r="C650" s="1" t="s">
        <v>1377</v>
      </c>
      <c r="D650" s="1" t="s">
        <v>12</v>
      </c>
      <c r="E650" s="1" t="s">
        <v>11</v>
      </c>
      <c r="F650" s="1" t="s">
        <v>407</v>
      </c>
      <c r="G650" s="1">
        <v>1</v>
      </c>
      <c r="H650" s="1">
        <v>41</v>
      </c>
      <c r="I650" s="1">
        <v>5</v>
      </c>
      <c r="J650" s="33">
        <v>4</v>
      </c>
      <c r="K650" s="1">
        <v>0</v>
      </c>
      <c r="L650" s="1">
        <v>1</v>
      </c>
      <c r="M650" s="1" t="s">
        <v>1463</v>
      </c>
      <c r="N650" s="1" t="s">
        <v>1464</v>
      </c>
      <c r="O650" s="1" t="s">
        <v>32</v>
      </c>
    </row>
    <row r="651" spans="1:15">
      <c r="A651" s="1">
        <v>100004320</v>
      </c>
      <c r="B651" s="1" t="s">
        <v>1158</v>
      </c>
      <c r="C651" s="1" t="s">
        <v>1377</v>
      </c>
      <c r="D651" s="1" t="s">
        <v>176</v>
      </c>
      <c r="E651" s="1" t="s">
        <v>11</v>
      </c>
      <c r="F651" s="1" t="s">
        <v>12</v>
      </c>
      <c r="G651" s="1">
        <v>1</v>
      </c>
      <c r="H651" s="1">
        <v>148</v>
      </c>
      <c r="I651" s="1">
        <v>23</v>
      </c>
      <c r="J651" s="33">
        <v>15</v>
      </c>
      <c r="K651" s="1">
        <v>0</v>
      </c>
      <c r="L651" s="1">
        <v>1</v>
      </c>
      <c r="M651" s="1" t="s">
        <v>1465</v>
      </c>
      <c r="N651" s="1" t="s">
        <v>1466</v>
      </c>
      <c r="O651" s="1" t="s">
        <v>32</v>
      </c>
    </row>
    <row r="652" spans="1:15">
      <c r="A652" s="1">
        <v>100004327</v>
      </c>
      <c r="B652" s="1" t="s">
        <v>1158</v>
      </c>
      <c r="C652" s="1" t="s">
        <v>1377</v>
      </c>
      <c r="D652" s="1" t="s">
        <v>12</v>
      </c>
      <c r="E652" s="1" t="s">
        <v>11</v>
      </c>
      <c r="F652" s="1" t="s">
        <v>12</v>
      </c>
      <c r="G652" s="1">
        <v>1</v>
      </c>
      <c r="H652" s="1">
        <v>132</v>
      </c>
      <c r="I652" s="1">
        <v>17</v>
      </c>
      <c r="J652" s="33">
        <v>13</v>
      </c>
      <c r="K652" s="1">
        <v>0</v>
      </c>
      <c r="L652" s="1">
        <v>1</v>
      </c>
      <c r="M652" s="1" t="s">
        <v>1467</v>
      </c>
      <c r="N652" s="1" t="s">
        <v>1468</v>
      </c>
      <c r="O652" s="1" t="s">
        <v>32</v>
      </c>
    </row>
    <row r="653" spans="1:15">
      <c r="A653" s="1">
        <v>100004334</v>
      </c>
      <c r="B653" s="1" t="s">
        <v>1158</v>
      </c>
      <c r="C653" s="1" t="s">
        <v>1470</v>
      </c>
      <c r="D653" s="1" t="s">
        <v>12</v>
      </c>
      <c r="E653" s="1" t="s">
        <v>11</v>
      </c>
      <c r="F653" s="1" t="s">
        <v>12</v>
      </c>
      <c r="G653" s="1">
        <v>1</v>
      </c>
      <c r="H653" s="1">
        <v>595</v>
      </c>
      <c r="I653" s="1">
        <v>56</v>
      </c>
      <c r="J653" s="33">
        <v>34</v>
      </c>
      <c r="K653" s="1">
        <v>0</v>
      </c>
      <c r="L653" s="1">
        <v>2</v>
      </c>
      <c r="M653" s="1" t="s">
        <v>1469</v>
      </c>
      <c r="N653" s="1" t="s">
        <v>1471</v>
      </c>
      <c r="O653" s="1" t="s">
        <v>32</v>
      </c>
    </row>
    <row r="654" spans="1:15">
      <c r="A654" s="1">
        <v>100004340</v>
      </c>
      <c r="B654" s="1" t="s">
        <v>1158</v>
      </c>
      <c r="C654" s="1" t="s">
        <v>1470</v>
      </c>
      <c r="D654" s="1" t="s">
        <v>176</v>
      </c>
      <c r="E654" s="1" t="s">
        <v>11</v>
      </c>
      <c r="F654" s="1" t="s">
        <v>407</v>
      </c>
      <c r="G654" s="1">
        <v>1</v>
      </c>
      <c r="H654" s="1">
        <v>56</v>
      </c>
      <c r="I654" s="1">
        <v>17</v>
      </c>
      <c r="J654" s="33">
        <v>7</v>
      </c>
      <c r="K654" s="1">
        <v>0</v>
      </c>
      <c r="L654" s="1">
        <v>1</v>
      </c>
      <c r="M654" s="1" t="s">
        <v>1472</v>
      </c>
      <c r="N654" s="1" t="s">
        <v>1473</v>
      </c>
      <c r="O654" s="1" t="s">
        <v>32</v>
      </c>
    </row>
    <row r="655" spans="1:15">
      <c r="A655" s="1">
        <v>100004347</v>
      </c>
      <c r="B655" s="1" t="s">
        <v>1158</v>
      </c>
      <c r="C655" s="1" t="s">
        <v>1470</v>
      </c>
      <c r="D655" s="1" t="s">
        <v>12</v>
      </c>
      <c r="E655" s="1" t="s">
        <v>11</v>
      </c>
      <c r="F655" s="1" t="s">
        <v>407</v>
      </c>
      <c r="G655" s="1">
        <v>1</v>
      </c>
      <c r="H655" s="1">
        <v>58</v>
      </c>
      <c r="I655" s="1">
        <v>6</v>
      </c>
      <c r="J655" s="33">
        <v>5</v>
      </c>
      <c r="K655" s="1">
        <v>0</v>
      </c>
      <c r="L655" s="1">
        <v>1</v>
      </c>
      <c r="M655" s="1" t="s">
        <v>1474</v>
      </c>
      <c r="N655" s="1" t="s">
        <v>1475</v>
      </c>
      <c r="O655" s="1" t="s">
        <v>32</v>
      </c>
    </row>
    <row r="656" spans="1:15">
      <c r="A656" s="1">
        <v>100004356</v>
      </c>
      <c r="B656" s="1" t="s">
        <v>1158</v>
      </c>
      <c r="C656" s="1" t="s">
        <v>1470</v>
      </c>
      <c r="D656" s="1" t="s">
        <v>176</v>
      </c>
      <c r="E656" s="1" t="s">
        <v>11</v>
      </c>
      <c r="F656" s="1" t="s">
        <v>12</v>
      </c>
      <c r="G656" s="1">
        <v>1</v>
      </c>
      <c r="H656" s="1">
        <v>129</v>
      </c>
      <c r="I656" s="1">
        <v>19</v>
      </c>
      <c r="J656" s="33">
        <v>13</v>
      </c>
      <c r="K656" s="1">
        <v>0</v>
      </c>
      <c r="L656" s="1">
        <v>1</v>
      </c>
      <c r="M656" s="1" t="s">
        <v>1476</v>
      </c>
      <c r="N656" s="1" t="s">
        <v>1477</v>
      </c>
      <c r="O656" s="1" t="s">
        <v>32</v>
      </c>
    </row>
    <row r="657" spans="1:15">
      <c r="A657" s="1">
        <v>100004360</v>
      </c>
      <c r="B657" s="1" t="s">
        <v>1158</v>
      </c>
      <c r="C657" s="1" t="s">
        <v>1470</v>
      </c>
      <c r="D657" s="1" t="s">
        <v>233</v>
      </c>
      <c r="E657" s="1" t="s">
        <v>11</v>
      </c>
      <c r="F657" s="1" t="s">
        <v>12</v>
      </c>
      <c r="G657" s="1">
        <v>1</v>
      </c>
      <c r="H657" s="1">
        <v>110</v>
      </c>
      <c r="I657" s="1">
        <v>14</v>
      </c>
      <c r="J657" s="33">
        <v>13</v>
      </c>
      <c r="K657" s="1">
        <v>1</v>
      </c>
      <c r="L657" s="1">
        <v>1</v>
      </c>
      <c r="M657" s="1" t="s">
        <v>1478</v>
      </c>
      <c r="N657" s="1" t="s">
        <v>1479</v>
      </c>
      <c r="O657" s="1" t="s">
        <v>32</v>
      </c>
    </row>
    <row r="658" spans="1:15">
      <c r="A658" s="1">
        <v>100004363</v>
      </c>
      <c r="B658" s="1" t="s">
        <v>1158</v>
      </c>
      <c r="C658" s="1" t="s">
        <v>1470</v>
      </c>
      <c r="D658" s="1" t="s">
        <v>1480</v>
      </c>
      <c r="E658" s="1" t="s">
        <v>11</v>
      </c>
      <c r="F658" s="1" t="s">
        <v>12</v>
      </c>
      <c r="G658" s="1">
        <v>1</v>
      </c>
      <c r="H658" s="1">
        <v>436</v>
      </c>
      <c r="I658" s="1">
        <v>41</v>
      </c>
      <c r="J658" s="33">
        <v>33</v>
      </c>
      <c r="K658" s="1">
        <v>0</v>
      </c>
      <c r="L658" s="1">
        <v>2</v>
      </c>
      <c r="M658" s="1" t="s">
        <v>1481</v>
      </c>
      <c r="N658" s="1" t="s">
        <v>1482</v>
      </c>
      <c r="O658" s="1" t="s">
        <v>32</v>
      </c>
    </row>
    <row r="659" spans="1:15">
      <c r="A659" s="1">
        <v>100004377</v>
      </c>
      <c r="B659" s="1" t="s">
        <v>1158</v>
      </c>
      <c r="C659" s="1" t="s">
        <v>1470</v>
      </c>
      <c r="D659" s="1" t="s">
        <v>176</v>
      </c>
      <c r="E659" s="1" t="s">
        <v>11</v>
      </c>
      <c r="F659" s="1" t="s">
        <v>12</v>
      </c>
      <c r="G659" s="1">
        <v>1</v>
      </c>
      <c r="H659" s="1">
        <v>188</v>
      </c>
      <c r="I659" s="1">
        <v>23</v>
      </c>
      <c r="J659" s="33">
        <v>13</v>
      </c>
      <c r="K659" s="1">
        <v>0</v>
      </c>
      <c r="L659" s="1">
        <v>1</v>
      </c>
      <c r="M659" s="1" t="s">
        <v>1483</v>
      </c>
      <c r="N659" s="1" t="s">
        <v>1484</v>
      </c>
      <c r="O659" s="1" t="s">
        <v>32</v>
      </c>
    </row>
    <row r="660" spans="1:15">
      <c r="A660" s="1">
        <v>100004386</v>
      </c>
      <c r="B660" s="1" t="s">
        <v>1158</v>
      </c>
      <c r="C660" s="1" t="s">
        <v>1470</v>
      </c>
      <c r="D660" s="1" t="s">
        <v>12</v>
      </c>
      <c r="E660" s="1" t="s">
        <v>11</v>
      </c>
      <c r="F660" s="1" t="s">
        <v>12</v>
      </c>
      <c r="G660" s="1">
        <v>1</v>
      </c>
      <c r="H660" s="1">
        <v>563</v>
      </c>
      <c r="I660" s="1">
        <v>52</v>
      </c>
      <c r="J660" s="33">
        <v>40</v>
      </c>
      <c r="K660" s="1">
        <v>1</v>
      </c>
      <c r="L660" s="1">
        <v>2</v>
      </c>
      <c r="M660" s="1" t="s">
        <v>1485</v>
      </c>
      <c r="N660" s="1" t="s">
        <v>1486</v>
      </c>
      <c r="O660" s="1" t="s">
        <v>32</v>
      </c>
    </row>
    <row r="661" spans="1:15">
      <c r="A661" s="1">
        <v>100004392</v>
      </c>
      <c r="B661" s="1" t="s">
        <v>1158</v>
      </c>
      <c r="C661" s="1" t="s">
        <v>1470</v>
      </c>
      <c r="D661" s="1" t="s">
        <v>787</v>
      </c>
      <c r="E661" s="1" t="s">
        <v>11</v>
      </c>
      <c r="F661" s="1" t="s">
        <v>12</v>
      </c>
      <c r="G661" s="1">
        <v>1</v>
      </c>
      <c r="H661" s="1">
        <v>416</v>
      </c>
      <c r="I661" s="1">
        <v>47</v>
      </c>
      <c r="J661" s="33">
        <v>27</v>
      </c>
      <c r="K661" s="1">
        <v>1</v>
      </c>
      <c r="L661" s="1">
        <v>2</v>
      </c>
      <c r="M661" s="1" t="s">
        <v>1487</v>
      </c>
      <c r="N661" s="1" t="s">
        <v>1486</v>
      </c>
      <c r="O661" s="1" t="s">
        <v>32</v>
      </c>
    </row>
    <row r="662" spans="1:15">
      <c r="A662" s="1">
        <v>100004400</v>
      </c>
      <c r="B662" s="1" t="s">
        <v>1158</v>
      </c>
      <c r="C662" s="1" t="s">
        <v>1470</v>
      </c>
      <c r="D662" s="1" t="s">
        <v>12</v>
      </c>
      <c r="E662" s="1" t="s">
        <v>11</v>
      </c>
      <c r="F662" s="1" t="s">
        <v>12</v>
      </c>
      <c r="G662" s="1">
        <v>1</v>
      </c>
      <c r="H662" s="1">
        <v>646</v>
      </c>
      <c r="I662" s="1">
        <v>59</v>
      </c>
      <c r="J662" s="33">
        <v>35</v>
      </c>
      <c r="K662" s="1">
        <v>0</v>
      </c>
      <c r="L662" s="1">
        <v>3</v>
      </c>
      <c r="M662" s="1" t="s">
        <v>1488</v>
      </c>
      <c r="N662" s="1" t="s">
        <v>1486</v>
      </c>
      <c r="O662" s="1" t="s">
        <v>32</v>
      </c>
    </row>
    <row r="663" spans="1:15">
      <c r="A663" s="1">
        <v>100004413</v>
      </c>
      <c r="B663" s="1" t="s">
        <v>1158</v>
      </c>
      <c r="C663" s="1" t="s">
        <v>1470</v>
      </c>
      <c r="D663" s="1" t="s">
        <v>176</v>
      </c>
      <c r="E663" s="1" t="s">
        <v>11</v>
      </c>
      <c r="F663" s="1" t="s">
        <v>12</v>
      </c>
      <c r="G663" s="1">
        <v>1</v>
      </c>
      <c r="H663" s="1">
        <v>172</v>
      </c>
      <c r="I663" s="1">
        <v>22</v>
      </c>
      <c r="J663" s="33">
        <v>17</v>
      </c>
      <c r="K663" s="1">
        <v>0</v>
      </c>
      <c r="L663" s="1">
        <v>1</v>
      </c>
      <c r="M663" s="1" t="s">
        <v>1489</v>
      </c>
      <c r="N663" s="1" t="s">
        <v>1486</v>
      </c>
      <c r="O663" s="1" t="s">
        <v>32</v>
      </c>
    </row>
    <row r="664" spans="1:15">
      <c r="A664" s="1">
        <v>100004424</v>
      </c>
      <c r="B664" s="1" t="s">
        <v>1158</v>
      </c>
      <c r="C664" s="1" t="s">
        <v>1470</v>
      </c>
      <c r="D664" s="1" t="s">
        <v>750</v>
      </c>
      <c r="E664" s="1" t="s">
        <v>20</v>
      </c>
      <c r="F664" s="1" t="s">
        <v>72</v>
      </c>
      <c r="G664" s="1">
        <v>1</v>
      </c>
      <c r="H664" s="1">
        <v>374</v>
      </c>
      <c r="I664" s="1">
        <v>47</v>
      </c>
      <c r="J664" s="33">
        <v>34</v>
      </c>
      <c r="K664" s="1">
        <v>0</v>
      </c>
      <c r="L664" s="1">
        <v>2</v>
      </c>
      <c r="M664" s="1" t="s">
        <v>1491</v>
      </c>
      <c r="N664" s="1" t="s">
        <v>1161</v>
      </c>
      <c r="O664" s="1" t="s">
        <v>15</v>
      </c>
    </row>
    <row r="665" spans="1:15">
      <c r="A665" s="1">
        <v>100004429</v>
      </c>
      <c r="B665" s="1" t="s">
        <v>1158</v>
      </c>
      <c r="C665" s="1" t="s">
        <v>1470</v>
      </c>
      <c r="D665" s="1" t="s">
        <v>18</v>
      </c>
      <c r="E665" s="1" t="s">
        <v>27</v>
      </c>
      <c r="F665" s="1" t="s">
        <v>18</v>
      </c>
      <c r="G665" s="1">
        <v>1</v>
      </c>
      <c r="H665" s="1">
        <v>402</v>
      </c>
      <c r="I665" s="1">
        <v>29</v>
      </c>
      <c r="J665" s="33">
        <v>35</v>
      </c>
      <c r="K665" s="1">
        <v>1</v>
      </c>
      <c r="L665" s="1">
        <v>2</v>
      </c>
      <c r="M665" s="1" t="s">
        <v>1492</v>
      </c>
      <c r="N665" s="1" t="s">
        <v>1161</v>
      </c>
      <c r="O665" s="1" t="s">
        <v>15</v>
      </c>
    </row>
    <row r="666" spans="1:15">
      <c r="A666" s="1">
        <v>100004437</v>
      </c>
      <c r="B666" s="1" t="s">
        <v>1158</v>
      </c>
      <c r="C666" s="1" t="s">
        <v>1470</v>
      </c>
      <c r="D666" s="1" t="s">
        <v>176</v>
      </c>
      <c r="E666" s="1" t="s">
        <v>11</v>
      </c>
      <c r="F666" s="1" t="s">
        <v>407</v>
      </c>
      <c r="G666" s="1">
        <v>1</v>
      </c>
      <c r="H666" s="1">
        <v>38</v>
      </c>
      <c r="I666" s="1">
        <v>7</v>
      </c>
      <c r="J666" s="33">
        <v>3</v>
      </c>
      <c r="K666" s="1">
        <v>0</v>
      </c>
      <c r="L666" s="1">
        <v>1</v>
      </c>
      <c r="M666" s="1" t="s">
        <v>1493</v>
      </c>
      <c r="N666" s="1" t="s">
        <v>1494</v>
      </c>
      <c r="O666" s="1" t="s">
        <v>32</v>
      </c>
    </row>
    <row r="667" spans="1:15">
      <c r="A667" s="1">
        <v>100004440</v>
      </c>
      <c r="B667" s="1" t="s">
        <v>1158</v>
      </c>
      <c r="C667" s="1" t="s">
        <v>1470</v>
      </c>
      <c r="D667" s="1" t="s">
        <v>176</v>
      </c>
      <c r="E667" s="1" t="s">
        <v>11</v>
      </c>
      <c r="F667" s="1" t="s">
        <v>12</v>
      </c>
      <c r="G667" s="1">
        <v>1</v>
      </c>
      <c r="H667" s="1">
        <v>154</v>
      </c>
      <c r="I667" s="1">
        <v>16</v>
      </c>
      <c r="J667" s="33">
        <v>19</v>
      </c>
      <c r="K667" s="1">
        <v>0</v>
      </c>
      <c r="L667" s="1">
        <v>1</v>
      </c>
      <c r="M667" s="1" t="s">
        <v>1495</v>
      </c>
      <c r="N667" s="1" t="s">
        <v>1496</v>
      </c>
      <c r="O667" s="1" t="s">
        <v>32</v>
      </c>
    </row>
    <row r="668" spans="1:15">
      <c r="A668" s="1">
        <v>100004446</v>
      </c>
      <c r="B668" s="1" t="s">
        <v>1158</v>
      </c>
      <c r="C668" s="1" t="s">
        <v>1470</v>
      </c>
      <c r="D668" s="1" t="s">
        <v>176</v>
      </c>
      <c r="E668" s="1" t="s">
        <v>11</v>
      </c>
      <c r="F668" s="1" t="s">
        <v>12</v>
      </c>
      <c r="G668" s="1">
        <v>1</v>
      </c>
      <c r="H668" s="1">
        <v>77</v>
      </c>
      <c r="I668" s="1">
        <v>14</v>
      </c>
      <c r="J668" s="33">
        <v>11</v>
      </c>
      <c r="K668" s="1">
        <v>1</v>
      </c>
      <c r="L668" s="1">
        <v>1</v>
      </c>
      <c r="M668" s="1" t="s">
        <v>1497</v>
      </c>
      <c r="N668" s="1" t="s">
        <v>1498</v>
      </c>
      <c r="O668" s="1" t="s">
        <v>32</v>
      </c>
    </row>
    <row r="669" spans="1:15">
      <c r="A669" s="1">
        <v>100004451</v>
      </c>
      <c r="B669" s="1" t="s">
        <v>1158</v>
      </c>
      <c r="C669" s="1" t="s">
        <v>1500</v>
      </c>
      <c r="D669" s="1" t="s">
        <v>12</v>
      </c>
      <c r="E669" s="1" t="s">
        <v>11</v>
      </c>
      <c r="F669" s="1" t="s">
        <v>407</v>
      </c>
      <c r="G669" s="1">
        <v>1</v>
      </c>
      <c r="H669" s="1">
        <v>15</v>
      </c>
      <c r="I669" s="1">
        <v>3</v>
      </c>
      <c r="J669" s="33">
        <v>2</v>
      </c>
      <c r="K669" s="1">
        <v>0</v>
      </c>
      <c r="L669" s="1">
        <v>1</v>
      </c>
      <c r="M669" s="1" t="s">
        <v>1499</v>
      </c>
      <c r="N669" s="1" t="s">
        <v>1501</v>
      </c>
      <c r="O669" s="1" t="s">
        <v>32</v>
      </c>
    </row>
    <row r="670" spans="1:15">
      <c r="A670" s="1">
        <v>100004457</v>
      </c>
      <c r="B670" s="1" t="s">
        <v>1158</v>
      </c>
      <c r="C670" s="1" t="s">
        <v>1500</v>
      </c>
      <c r="D670" s="1" t="s">
        <v>176</v>
      </c>
      <c r="E670" s="1" t="s">
        <v>11</v>
      </c>
      <c r="F670" s="1" t="s">
        <v>12</v>
      </c>
      <c r="G670" s="1">
        <v>1</v>
      </c>
      <c r="H670" s="1">
        <v>80</v>
      </c>
      <c r="I670" s="1">
        <v>11</v>
      </c>
      <c r="J670" s="33">
        <v>10</v>
      </c>
      <c r="K670" s="1">
        <v>0</v>
      </c>
      <c r="L670" s="1">
        <v>1</v>
      </c>
      <c r="M670" s="1" t="s">
        <v>1502</v>
      </c>
      <c r="N670" s="1" t="s">
        <v>1503</v>
      </c>
      <c r="O670" s="1" t="s">
        <v>32</v>
      </c>
    </row>
    <row r="671" spans="1:15">
      <c r="A671" s="1">
        <v>100004461</v>
      </c>
      <c r="B671" s="1" t="s">
        <v>1158</v>
      </c>
      <c r="C671" s="1" t="s">
        <v>1500</v>
      </c>
      <c r="D671" s="1" t="s">
        <v>1504</v>
      </c>
      <c r="E671" s="1" t="s">
        <v>11</v>
      </c>
      <c r="F671" s="1" t="s">
        <v>12</v>
      </c>
      <c r="G671" s="1">
        <v>1</v>
      </c>
      <c r="H671" s="1">
        <v>302</v>
      </c>
      <c r="I671" s="1">
        <v>26</v>
      </c>
      <c r="J671" s="33">
        <v>21</v>
      </c>
      <c r="K671" s="1">
        <v>0</v>
      </c>
      <c r="L671" s="1">
        <v>2</v>
      </c>
      <c r="M671" s="1" t="s">
        <v>1505</v>
      </c>
      <c r="N671" s="1" t="s">
        <v>1506</v>
      </c>
      <c r="O671" s="1" t="s">
        <v>32</v>
      </c>
    </row>
    <row r="672" spans="1:15">
      <c r="A672" s="1">
        <v>100004465</v>
      </c>
      <c r="B672" s="1" t="s">
        <v>1158</v>
      </c>
      <c r="C672" s="1" t="s">
        <v>1500</v>
      </c>
      <c r="D672" s="1" t="s">
        <v>176</v>
      </c>
      <c r="E672" s="1" t="s">
        <v>11</v>
      </c>
      <c r="F672" s="1" t="s">
        <v>12</v>
      </c>
      <c r="G672" s="1">
        <v>1</v>
      </c>
      <c r="H672" s="1">
        <v>216</v>
      </c>
      <c r="I672" s="1">
        <v>30</v>
      </c>
      <c r="J672" s="33">
        <v>27</v>
      </c>
      <c r="K672" s="1">
        <v>0</v>
      </c>
      <c r="L672" s="1">
        <v>1</v>
      </c>
      <c r="M672" s="1" t="s">
        <v>1507</v>
      </c>
      <c r="N672" s="1" t="s">
        <v>1508</v>
      </c>
      <c r="O672" s="1" t="s">
        <v>32</v>
      </c>
    </row>
    <row r="673" spans="1:15">
      <c r="A673" s="1">
        <v>100004469</v>
      </c>
      <c r="B673" s="1" t="s">
        <v>1158</v>
      </c>
      <c r="C673" s="1" t="s">
        <v>1500</v>
      </c>
      <c r="D673" s="1" t="s">
        <v>176</v>
      </c>
      <c r="E673" s="1" t="s">
        <v>11</v>
      </c>
      <c r="F673" s="1" t="s">
        <v>407</v>
      </c>
      <c r="G673" s="1">
        <v>1</v>
      </c>
      <c r="H673" s="1">
        <v>29</v>
      </c>
      <c r="I673" s="1">
        <v>6</v>
      </c>
      <c r="J673" s="33">
        <v>4</v>
      </c>
      <c r="K673" s="1">
        <v>0</v>
      </c>
      <c r="L673" s="1">
        <v>1</v>
      </c>
      <c r="M673" s="1" t="s">
        <v>1509</v>
      </c>
      <c r="N673" s="1" t="s">
        <v>1510</v>
      </c>
      <c r="O673" s="1" t="s">
        <v>32</v>
      </c>
    </row>
    <row r="674" spans="1:15">
      <c r="A674" s="1">
        <v>100004474</v>
      </c>
      <c r="B674" s="1" t="s">
        <v>1158</v>
      </c>
      <c r="C674" s="1" t="s">
        <v>1500</v>
      </c>
      <c r="D674" s="1" t="s">
        <v>1511</v>
      </c>
      <c r="E674" s="1" t="s">
        <v>11</v>
      </c>
      <c r="F674" s="1" t="s">
        <v>12</v>
      </c>
      <c r="G674" s="1">
        <v>1</v>
      </c>
      <c r="H674" s="1">
        <v>304</v>
      </c>
      <c r="I674" s="1">
        <v>38</v>
      </c>
      <c r="J674" s="33">
        <v>9</v>
      </c>
      <c r="K674" s="1">
        <v>0</v>
      </c>
      <c r="L674" s="1">
        <v>2</v>
      </c>
      <c r="M674" s="1" t="s">
        <v>1512</v>
      </c>
      <c r="N674" s="1" t="s">
        <v>1513</v>
      </c>
      <c r="O674" s="1" t="s">
        <v>32</v>
      </c>
    </row>
    <row r="675" spans="1:15">
      <c r="A675" s="1">
        <v>100004477</v>
      </c>
      <c r="B675" s="1" t="s">
        <v>1158</v>
      </c>
      <c r="C675" s="1" t="s">
        <v>1500</v>
      </c>
      <c r="D675" s="1" t="s">
        <v>1514</v>
      </c>
      <c r="E675" s="1" t="s">
        <v>11</v>
      </c>
      <c r="F675" s="1" t="s">
        <v>12</v>
      </c>
      <c r="G675" s="1">
        <v>1</v>
      </c>
      <c r="H675" s="1">
        <v>221</v>
      </c>
      <c r="I675" s="1">
        <v>27</v>
      </c>
      <c r="J675" s="33">
        <v>18</v>
      </c>
      <c r="K675" s="1">
        <v>0</v>
      </c>
      <c r="L675" s="1">
        <v>1</v>
      </c>
      <c r="M675" s="1" t="s">
        <v>1515</v>
      </c>
      <c r="N675" s="1" t="s">
        <v>1516</v>
      </c>
      <c r="O675" s="1" t="s">
        <v>32</v>
      </c>
    </row>
    <row r="676" spans="1:15">
      <c r="A676" s="1">
        <v>100004484</v>
      </c>
      <c r="B676" s="1" t="s">
        <v>1158</v>
      </c>
      <c r="C676" s="1" t="s">
        <v>1500</v>
      </c>
      <c r="D676" s="1" t="s">
        <v>176</v>
      </c>
      <c r="E676" s="1" t="s">
        <v>11</v>
      </c>
      <c r="F676" s="1" t="s">
        <v>407</v>
      </c>
      <c r="G676" s="1">
        <v>1</v>
      </c>
      <c r="H676" s="1">
        <v>35</v>
      </c>
      <c r="I676" s="1">
        <v>9</v>
      </c>
      <c r="J676" s="33">
        <v>5</v>
      </c>
      <c r="K676" s="1">
        <v>0</v>
      </c>
      <c r="L676" s="1">
        <v>1</v>
      </c>
      <c r="M676" s="1" t="s">
        <v>1517</v>
      </c>
      <c r="N676" s="1" t="s">
        <v>1518</v>
      </c>
      <c r="O676" s="1" t="s">
        <v>32</v>
      </c>
    </row>
    <row r="677" spans="1:15">
      <c r="A677" s="1">
        <v>100004489</v>
      </c>
      <c r="B677" s="1" t="s">
        <v>1158</v>
      </c>
      <c r="C677" s="1" t="s">
        <v>1500</v>
      </c>
      <c r="D677" s="1" t="s">
        <v>176</v>
      </c>
      <c r="E677" s="1" t="s">
        <v>11</v>
      </c>
      <c r="F677" s="1" t="s">
        <v>407</v>
      </c>
      <c r="G677" s="1">
        <v>1</v>
      </c>
      <c r="H677" s="1">
        <v>82</v>
      </c>
      <c r="I677" s="1">
        <v>9</v>
      </c>
      <c r="J677" s="33">
        <v>4</v>
      </c>
      <c r="K677" s="1">
        <v>0</v>
      </c>
      <c r="L677" s="1">
        <v>1</v>
      </c>
      <c r="M677" s="1" t="s">
        <v>1519</v>
      </c>
      <c r="N677" s="1" t="s">
        <v>1520</v>
      </c>
      <c r="O677" s="1" t="s">
        <v>32</v>
      </c>
    </row>
    <row r="678" spans="1:15">
      <c r="A678" s="1">
        <v>100004497</v>
      </c>
      <c r="B678" s="1" t="s">
        <v>1158</v>
      </c>
      <c r="C678" s="1" t="s">
        <v>1500</v>
      </c>
      <c r="D678" s="1" t="s">
        <v>1521</v>
      </c>
      <c r="E678" s="1" t="s">
        <v>11</v>
      </c>
      <c r="F678" s="1" t="s">
        <v>12</v>
      </c>
      <c r="G678" s="1">
        <v>1</v>
      </c>
      <c r="H678" s="1">
        <v>472</v>
      </c>
      <c r="I678" s="1">
        <v>55</v>
      </c>
      <c r="J678" s="33">
        <v>21</v>
      </c>
      <c r="K678" s="1">
        <v>0</v>
      </c>
      <c r="L678" s="1">
        <v>2</v>
      </c>
      <c r="M678" s="1" t="s">
        <v>1522</v>
      </c>
      <c r="N678" s="1" t="s">
        <v>1523</v>
      </c>
      <c r="O678" s="1" t="s">
        <v>32</v>
      </c>
    </row>
    <row r="679" spans="1:15">
      <c r="A679" s="1">
        <v>100004502</v>
      </c>
      <c r="B679" s="1" t="s">
        <v>1158</v>
      </c>
      <c r="C679" s="1" t="s">
        <v>1500</v>
      </c>
      <c r="D679" s="1" t="s">
        <v>12</v>
      </c>
      <c r="E679" s="1" t="s">
        <v>11</v>
      </c>
      <c r="F679" s="1" t="s">
        <v>407</v>
      </c>
      <c r="G679" s="1">
        <v>1</v>
      </c>
      <c r="H679" s="1">
        <v>41</v>
      </c>
      <c r="I679" s="1">
        <v>5</v>
      </c>
      <c r="J679" s="33">
        <v>6</v>
      </c>
      <c r="K679" s="1">
        <v>0</v>
      </c>
      <c r="L679" s="1">
        <v>1</v>
      </c>
      <c r="M679" s="1" t="s">
        <v>1524</v>
      </c>
      <c r="N679" s="1" t="s">
        <v>1525</v>
      </c>
      <c r="O679" s="1" t="s">
        <v>32</v>
      </c>
    </row>
    <row r="680" spans="1:15">
      <c r="A680" s="1">
        <v>100004505</v>
      </c>
      <c r="B680" s="1" t="s">
        <v>1158</v>
      </c>
      <c r="C680" s="1" t="s">
        <v>1500</v>
      </c>
      <c r="D680" s="1" t="s">
        <v>176</v>
      </c>
      <c r="E680" s="1" t="s">
        <v>11</v>
      </c>
      <c r="F680" s="1" t="s">
        <v>12</v>
      </c>
      <c r="G680" s="1">
        <v>1</v>
      </c>
      <c r="H680" s="1">
        <v>122</v>
      </c>
      <c r="I680" s="1">
        <v>17</v>
      </c>
      <c r="J680" s="33">
        <v>14</v>
      </c>
      <c r="K680" s="1">
        <v>0</v>
      </c>
      <c r="L680" s="1">
        <v>1</v>
      </c>
      <c r="M680" s="1" t="s">
        <v>1526</v>
      </c>
      <c r="N680" s="1" t="s">
        <v>1527</v>
      </c>
      <c r="O680" s="1" t="s">
        <v>32</v>
      </c>
    </row>
    <row r="681" spans="1:15">
      <c r="A681" s="1">
        <v>100004509</v>
      </c>
      <c r="B681" s="1" t="s">
        <v>1158</v>
      </c>
      <c r="C681" s="1" t="s">
        <v>1500</v>
      </c>
      <c r="D681" s="1" t="s">
        <v>12</v>
      </c>
      <c r="E681" s="1" t="s">
        <v>11</v>
      </c>
      <c r="F681" s="1" t="s">
        <v>12</v>
      </c>
      <c r="G681" s="1">
        <v>1</v>
      </c>
      <c r="H681" s="1">
        <v>468</v>
      </c>
      <c r="I681" s="1">
        <v>41</v>
      </c>
      <c r="J681" s="33">
        <v>24</v>
      </c>
      <c r="K681" s="1">
        <v>0</v>
      </c>
      <c r="L681" s="1">
        <v>2</v>
      </c>
      <c r="M681" s="1" t="s">
        <v>1528</v>
      </c>
      <c r="N681" s="1" t="s">
        <v>1529</v>
      </c>
      <c r="O681" s="1" t="s">
        <v>32</v>
      </c>
    </row>
    <row r="682" spans="1:15">
      <c r="A682" s="1">
        <v>100004526</v>
      </c>
      <c r="B682" s="1" t="s">
        <v>1158</v>
      </c>
      <c r="C682" s="1" t="s">
        <v>1500</v>
      </c>
      <c r="D682" s="1" t="s">
        <v>12</v>
      </c>
      <c r="E682" s="1" t="s">
        <v>11</v>
      </c>
      <c r="F682" s="1" t="s">
        <v>407</v>
      </c>
      <c r="G682" s="1">
        <v>1</v>
      </c>
      <c r="H682" s="1">
        <v>18</v>
      </c>
      <c r="I682" s="1">
        <v>3</v>
      </c>
      <c r="J682" s="33">
        <v>2</v>
      </c>
      <c r="K682" s="1">
        <v>0</v>
      </c>
      <c r="L682" s="1">
        <v>1</v>
      </c>
      <c r="M682" s="1" t="s">
        <v>1533</v>
      </c>
      <c r="N682" s="1" t="s">
        <v>1534</v>
      </c>
      <c r="O682" s="1" t="s">
        <v>32</v>
      </c>
    </row>
    <row r="683" spans="1:15">
      <c r="A683" s="1">
        <v>100004532</v>
      </c>
      <c r="B683" s="1" t="s">
        <v>1158</v>
      </c>
      <c r="C683" s="1" t="s">
        <v>1500</v>
      </c>
      <c r="D683" s="1" t="s">
        <v>176</v>
      </c>
      <c r="E683" s="1" t="s">
        <v>11</v>
      </c>
      <c r="F683" s="1" t="s">
        <v>12</v>
      </c>
      <c r="G683" s="1">
        <v>1</v>
      </c>
      <c r="H683" s="1">
        <v>116</v>
      </c>
      <c r="I683" s="1">
        <v>19</v>
      </c>
      <c r="J683" s="33">
        <v>13</v>
      </c>
      <c r="K683" s="1">
        <v>1</v>
      </c>
      <c r="L683" s="1">
        <v>1</v>
      </c>
      <c r="M683" s="1" t="s">
        <v>1535</v>
      </c>
      <c r="N683" s="1" t="s">
        <v>1536</v>
      </c>
      <c r="O683" s="1" t="s">
        <v>32</v>
      </c>
    </row>
    <row r="684" spans="1:15">
      <c r="A684" s="1">
        <v>100004535</v>
      </c>
      <c r="B684" s="1" t="s">
        <v>1158</v>
      </c>
      <c r="C684" s="1" t="s">
        <v>1500</v>
      </c>
      <c r="D684" s="1" t="s">
        <v>176</v>
      </c>
      <c r="E684" s="1" t="s">
        <v>11</v>
      </c>
      <c r="F684" s="1" t="s">
        <v>407</v>
      </c>
      <c r="G684" s="1">
        <v>1</v>
      </c>
      <c r="H684" s="1">
        <v>38</v>
      </c>
      <c r="I684" s="1">
        <v>6</v>
      </c>
      <c r="J684" s="33">
        <v>3</v>
      </c>
      <c r="K684" s="1">
        <v>0</v>
      </c>
      <c r="L684" s="1">
        <v>1</v>
      </c>
      <c r="M684" s="1" t="s">
        <v>1537</v>
      </c>
      <c r="N684" s="1" t="s">
        <v>1538</v>
      </c>
      <c r="O684" s="1" t="s">
        <v>32</v>
      </c>
    </row>
    <row r="685" spans="1:15">
      <c r="A685" s="1">
        <v>100004542</v>
      </c>
      <c r="B685" s="1" t="s">
        <v>1158</v>
      </c>
      <c r="C685" s="1" t="s">
        <v>1500</v>
      </c>
      <c r="D685" s="1" t="s">
        <v>1539</v>
      </c>
      <c r="E685" s="1" t="s">
        <v>11</v>
      </c>
      <c r="F685" s="1" t="s">
        <v>407</v>
      </c>
      <c r="G685" s="1">
        <v>1</v>
      </c>
      <c r="H685" s="1">
        <v>19</v>
      </c>
      <c r="I685" s="1">
        <v>12</v>
      </c>
      <c r="J685" s="33">
        <v>3</v>
      </c>
      <c r="K685" s="1">
        <v>0</v>
      </c>
      <c r="L685" s="1">
        <v>1</v>
      </c>
      <c r="M685" s="1" t="s">
        <v>1540</v>
      </c>
      <c r="N685" s="1" t="s">
        <v>1541</v>
      </c>
      <c r="O685" s="1" t="s">
        <v>44</v>
      </c>
    </row>
    <row r="686" spans="1:15">
      <c r="A686" s="1">
        <v>100004547</v>
      </c>
      <c r="B686" s="1" t="s">
        <v>1158</v>
      </c>
      <c r="C686" s="1" t="s">
        <v>1500</v>
      </c>
      <c r="D686" s="1" t="s">
        <v>176</v>
      </c>
      <c r="E686" s="1" t="s">
        <v>11</v>
      </c>
      <c r="F686" s="1" t="s">
        <v>12</v>
      </c>
      <c r="G686" s="1">
        <v>1</v>
      </c>
      <c r="H686" s="1">
        <v>183</v>
      </c>
      <c r="I686" s="1">
        <v>22</v>
      </c>
      <c r="J686" s="33">
        <v>13</v>
      </c>
      <c r="K686" s="1">
        <v>0</v>
      </c>
      <c r="L686" s="1">
        <v>1</v>
      </c>
      <c r="M686" s="1" t="s">
        <v>1542</v>
      </c>
      <c r="N686" s="1" t="s">
        <v>1543</v>
      </c>
      <c r="O686" s="1" t="s">
        <v>32</v>
      </c>
    </row>
    <row r="687" spans="1:15">
      <c r="A687" s="1">
        <v>100004551</v>
      </c>
      <c r="B687" s="1" t="s">
        <v>1158</v>
      </c>
      <c r="C687" s="1" t="s">
        <v>1500</v>
      </c>
      <c r="D687" s="1" t="s">
        <v>176</v>
      </c>
      <c r="E687" s="1" t="s">
        <v>11</v>
      </c>
      <c r="F687" s="1" t="s">
        <v>12</v>
      </c>
      <c r="G687" s="1">
        <v>1</v>
      </c>
      <c r="H687" s="1">
        <v>272</v>
      </c>
      <c r="I687" s="1">
        <v>30</v>
      </c>
      <c r="J687" s="33">
        <v>17</v>
      </c>
      <c r="K687" s="1">
        <v>2</v>
      </c>
      <c r="L687" s="1">
        <v>1</v>
      </c>
      <c r="M687" s="1" t="s">
        <v>1544</v>
      </c>
      <c r="N687" s="1" t="s">
        <v>1545</v>
      </c>
      <c r="O687" s="1" t="s">
        <v>32</v>
      </c>
    </row>
    <row r="688" spans="1:15">
      <c r="A688" s="1">
        <v>100004560</v>
      </c>
      <c r="B688" s="1" t="s">
        <v>1158</v>
      </c>
      <c r="C688" s="1" t="s">
        <v>1500</v>
      </c>
      <c r="D688" s="1" t="s">
        <v>12</v>
      </c>
      <c r="E688" s="1" t="s">
        <v>11</v>
      </c>
      <c r="F688" s="1" t="s">
        <v>12</v>
      </c>
      <c r="G688" s="1">
        <v>1</v>
      </c>
      <c r="H688" s="1">
        <v>301</v>
      </c>
      <c r="I688" s="1">
        <v>25</v>
      </c>
      <c r="J688" s="33">
        <v>32</v>
      </c>
      <c r="K688" s="1">
        <v>0</v>
      </c>
      <c r="L688" s="1">
        <v>2</v>
      </c>
      <c r="M688" s="1" t="s">
        <v>1546</v>
      </c>
      <c r="N688" s="1" t="s">
        <v>1547</v>
      </c>
      <c r="O688" s="1" t="s">
        <v>32</v>
      </c>
    </row>
    <row r="689" spans="1:15">
      <c r="A689" s="1">
        <v>100004569</v>
      </c>
      <c r="B689" s="1" t="s">
        <v>1158</v>
      </c>
      <c r="C689" s="1" t="s">
        <v>1500</v>
      </c>
      <c r="D689" s="1" t="s">
        <v>1549</v>
      </c>
      <c r="E689" s="1" t="s">
        <v>11</v>
      </c>
      <c r="F689" s="1" t="s">
        <v>12</v>
      </c>
      <c r="G689" s="1">
        <v>1</v>
      </c>
      <c r="H689" s="1">
        <v>427</v>
      </c>
      <c r="I689" s="1">
        <v>53</v>
      </c>
      <c r="J689" s="33">
        <v>21</v>
      </c>
      <c r="K689" s="1">
        <v>0</v>
      </c>
      <c r="L689" s="1">
        <v>2</v>
      </c>
      <c r="M689" s="1" t="s">
        <v>1550</v>
      </c>
      <c r="N689" s="1" t="s">
        <v>1551</v>
      </c>
      <c r="O689" s="1" t="s">
        <v>32</v>
      </c>
    </row>
    <row r="690" spans="1:15">
      <c r="A690" s="1">
        <v>100004575</v>
      </c>
      <c r="B690" s="1" t="s">
        <v>1158</v>
      </c>
      <c r="C690" s="1" t="s">
        <v>1500</v>
      </c>
      <c r="D690" s="1" t="s">
        <v>12</v>
      </c>
      <c r="E690" s="1" t="s">
        <v>11</v>
      </c>
      <c r="F690" s="1" t="s">
        <v>12</v>
      </c>
      <c r="G690" s="1">
        <v>1</v>
      </c>
      <c r="H690" s="1">
        <v>258</v>
      </c>
      <c r="I690" s="1">
        <v>26</v>
      </c>
      <c r="J690" s="33">
        <v>17</v>
      </c>
      <c r="K690" s="1">
        <v>0</v>
      </c>
      <c r="L690" s="1">
        <v>1</v>
      </c>
      <c r="M690" s="1" t="s">
        <v>1552</v>
      </c>
      <c r="N690" s="1" t="s">
        <v>1553</v>
      </c>
      <c r="O690" s="1" t="s">
        <v>32</v>
      </c>
    </row>
    <row r="691" spans="1:15">
      <c r="A691" s="1">
        <v>100004584</v>
      </c>
      <c r="B691" s="1" t="s">
        <v>1158</v>
      </c>
      <c r="C691" s="1" t="s">
        <v>1500</v>
      </c>
      <c r="D691" s="1" t="s">
        <v>1554</v>
      </c>
      <c r="E691" s="1" t="s">
        <v>11</v>
      </c>
      <c r="F691" s="1" t="s">
        <v>12</v>
      </c>
      <c r="G691" s="1">
        <v>1</v>
      </c>
      <c r="H691" s="1">
        <v>440</v>
      </c>
      <c r="I691" s="1">
        <v>51</v>
      </c>
      <c r="J691" s="33">
        <v>26</v>
      </c>
      <c r="K691" s="1">
        <v>0</v>
      </c>
      <c r="L691" s="1">
        <v>2</v>
      </c>
      <c r="M691" s="1" t="s">
        <v>1555</v>
      </c>
      <c r="N691" s="1" t="s">
        <v>1556</v>
      </c>
      <c r="O691" s="1" t="s">
        <v>32</v>
      </c>
    </row>
    <row r="692" spans="1:15">
      <c r="A692" s="1">
        <v>100004589</v>
      </c>
      <c r="B692" s="1" t="s">
        <v>1158</v>
      </c>
      <c r="C692" s="1" t="s">
        <v>1500</v>
      </c>
      <c r="D692" s="1" t="s">
        <v>372</v>
      </c>
      <c r="E692" s="1" t="s">
        <v>96</v>
      </c>
      <c r="F692" s="1" t="s">
        <v>97</v>
      </c>
      <c r="G692" s="1">
        <v>1</v>
      </c>
      <c r="H692" s="1">
        <v>128</v>
      </c>
      <c r="I692" s="1">
        <v>19</v>
      </c>
      <c r="J692" s="33">
        <v>11</v>
      </c>
      <c r="K692" s="1">
        <v>0</v>
      </c>
      <c r="L692" s="1">
        <v>1</v>
      </c>
      <c r="M692" s="1" t="s">
        <v>1557</v>
      </c>
      <c r="N692" s="1" t="s">
        <v>1558</v>
      </c>
      <c r="O692" s="1" t="s">
        <v>44</v>
      </c>
    </row>
    <row r="693" spans="1:15">
      <c r="A693" s="1">
        <v>100004592</v>
      </c>
      <c r="B693" s="1" t="s">
        <v>1158</v>
      </c>
      <c r="C693" s="1" t="s">
        <v>1500</v>
      </c>
      <c r="D693" s="1" t="s">
        <v>1559</v>
      </c>
      <c r="E693" s="1" t="s">
        <v>11</v>
      </c>
      <c r="F693" s="1" t="s">
        <v>12</v>
      </c>
      <c r="G693" s="1">
        <v>1</v>
      </c>
      <c r="H693" s="1">
        <v>278</v>
      </c>
      <c r="I693" s="1">
        <v>22</v>
      </c>
      <c r="J693" s="33">
        <v>28</v>
      </c>
      <c r="K693" s="1">
        <v>0</v>
      </c>
      <c r="L693" s="1">
        <v>1</v>
      </c>
      <c r="M693" s="1" t="s">
        <v>1560</v>
      </c>
      <c r="N693" s="1" t="s">
        <v>1561</v>
      </c>
      <c r="O693" s="1" t="s">
        <v>32</v>
      </c>
    </row>
    <row r="694" spans="1:15">
      <c r="A694" s="1">
        <v>100004596</v>
      </c>
      <c r="B694" s="1" t="s">
        <v>1158</v>
      </c>
      <c r="C694" s="1" t="s">
        <v>1500</v>
      </c>
      <c r="D694" s="1" t="s">
        <v>1562</v>
      </c>
      <c r="E694" s="1" t="s">
        <v>27</v>
      </c>
      <c r="F694" s="1" t="s">
        <v>18</v>
      </c>
      <c r="G694" s="1">
        <v>1</v>
      </c>
      <c r="H694" s="1">
        <v>830</v>
      </c>
      <c r="I694" s="1">
        <v>63</v>
      </c>
      <c r="J694" s="33">
        <v>36</v>
      </c>
      <c r="K694" s="1">
        <v>0</v>
      </c>
      <c r="L694" s="1">
        <v>3</v>
      </c>
      <c r="M694" s="1" t="s">
        <v>1563</v>
      </c>
      <c r="N694" s="1" t="s">
        <v>1161</v>
      </c>
      <c r="O694" s="1" t="s">
        <v>15</v>
      </c>
    </row>
    <row r="695" spans="1:15">
      <c r="A695" s="1">
        <v>100004600</v>
      </c>
      <c r="B695" s="1" t="s">
        <v>1158</v>
      </c>
      <c r="C695" s="1" t="s">
        <v>1500</v>
      </c>
      <c r="D695" s="1" t="s">
        <v>1564</v>
      </c>
      <c r="E695" s="1" t="s">
        <v>20</v>
      </c>
      <c r="F695" s="1" t="s">
        <v>72</v>
      </c>
      <c r="G695" s="1">
        <v>1</v>
      </c>
      <c r="H695" s="1">
        <v>305</v>
      </c>
      <c r="I695" s="1">
        <v>21</v>
      </c>
      <c r="J695" s="33">
        <v>15</v>
      </c>
      <c r="K695" s="1">
        <v>1</v>
      </c>
      <c r="L695" s="1">
        <v>2</v>
      </c>
      <c r="M695" s="1" t="s">
        <v>1565</v>
      </c>
      <c r="N695" s="1" t="s">
        <v>1532</v>
      </c>
      <c r="O695" s="1" t="s">
        <v>39</v>
      </c>
    </row>
    <row r="696" spans="1:15">
      <c r="A696" s="1">
        <v>100004605</v>
      </c>
      <c r="B696" s="1" t="s">
        <v>1158</v>
      </c>
      <c r="C696" s="1" t="s">
        <v>1500</v>
      </c>
      <c r="D696" s="1" t="s">
        <v>12</v>
      </c>
      <c r="E696" s="1" t="s">
        <v>11</v>
      </c>
      <c r="F696" s="1" t="s">
        <v>12</v>
      </c>
      <c r="G696" s="1">
        <v>1</v>
      </c>
      <c r="H696" s="1">
        <v>487</v>
      </c>
      <c r="I696" s="1">
        <v>40</v>
      </c>
      <c r="J696" s="33">
        <v>30</v>
      </c>
      <c r="K696" s="1">
        <v>0</v>
      </c>
      <c r="L696" s="1">
        <v>2</v>
      </c>
      <c r="M696" s="1" t="s">
        <v>1566</v>
      </c>
      <c r="N696" s="1" t="s">
        <v>1567</v>
      </c>
      <c r="O696" s="1" t="s">
        <v>32</v>
      </c>
    </row>
    <row r="697" spans="1:15">
      <c r="A697" s="1">
        <v>100004609</v>
      </c>
      <c r="B697" s="1" t="s">
        <v>1158</v>
      </c>
      <c r="C697" s="1" t="s">
        <v>1500</v>
      </c>
      <c r="D697" s="1" t="s">
        <v>12</v>
      </c>
      <c r="E697" s="1" t="s">
        <v>11</v>
      </c>
      <c r="F697" s="1" t="s">
        <v>12</v>
      </c>
      <c r="G697" s="1">
        <v>1</v>
      </c>
      <c r="H697" s="1">
        <v>641</v>
      </c>
      <c r="I697" s="1">
        <v>52</v>
      </c>
      <c r="J697" s="33">
        <v>34</v>
      </c>
      <c r="K697" s="1">
        <v>0</v>
      </c>
      <c r="L697" s="1">
        <v>3</v>
      </c>
      <c r="M697" s="1" t="s">
        <v>1568</v>
      </c>
      <c r="N697" s="1" t="s">
        <v>1567</v>
      </c>
      <c r="O697" s="1" t="s">
        <v>32</v>
      </c>
    </row>
    <row r="698" spans="1:15">
      <c r="A698" s="1">
        <v>100004614</v>
      </c>
      <c r="B698" s="1" t="s">
        <v>1158</v>
      </c>
      <c r="C698" s="1" t="s">
        <v>1500</v>
      </c>
      <c r="D698" s="1" t="s">
        <v>12</v>
      </c>
      <c r="E698" s="1" t="s">
        <v>11</v>
      </c>
      <c r="F698" s="1" t="s">
        <v>12</v>
      </c>
      <c r="G698" s="1">
        <v>2</v>
      </c>
      <c r="H698" s="1">
        <v>841</v>
      </c>
      <c r="I698" s="1">
        <v>79</v>
      </c>
      <c r="J698" s="33">
        <v>98</v>
      </c>
      <c r="K698" s="1">
        <v>0</v>
      </c>
      <c r="L698" s="1">
        <v>3</v>
      </c>
      <c r="M698" s="1" t="s">
        <v>1569</v>
      </c>
      <c r="N698" s="1" t="s">
        <v>1567</v>
      </c>
      <c r="O698" s="1" t="s">
        <v>32</v>
      </c>
    </row>
    <row r="699" spans="1:15">
      <c r="A699" s="1">
        <v>100004616</v>
      </c>
      <c r="B699" s="1" t="s">
        <v>1158</v>
      </c>
      <c r="C699" s="1" t="s">
        <v>1500</v>
      </c>
      <c r="D699" s="1" t="s">
        <v>1570</v>
      </c>
      <c r="E699" s="1" t="s">
        <v>20</v>
      </c>
      <c r="F699" s="1" t="s">
        <v>167</v>
      </c>
      <c r="G699" s="1">
        <v>1</v>
      </c>
      <c r="H699" s="1">
        <v>588</v>
      </c>
      <c r="I699" s="1">
        <v>52</v>
      </c>
      <c r="J699" s="33">
        <v>40</v>
      </c>
      <c r="K699" s="1">
        <v>0</v>
      </c>
      <c r="L699" s="1">
        <v>2</v>
      </c>
      <c r="M699" s="1" t="s">
        <v>1571</v>
      </c>
      <c r="N699" s="1" t="s">
        <v>1161</v>
      </c>
      <c r="O699" s="1" t="s">
        <v>15</v>
      </c>
    </row>
    <row r="700" spans="1:15">
      <c r="A700" s="1">
        <v>100004621</v>
      </c>
      <c r="B700" s="1" t="s">
        <v>1158</v>
      </c>
      <c r="C700" s="1" t="s">
        <v>1500</v>
      </c>
      <c r="D700" s="1" t="s">
        <v>750</v>
      </c>
      <c r="E700" s="1" t="s">
        <v>20</v>
      </c>
      <c r="F700" s="1" t="s">
        <v>72</v>
      </c>
      <c r="G700" s="1">
        <v>1</v>
      </c>
      <c r="H700" s="1">
        <v>678</v>
      </c>
      <c r="I700" s="1">
        <v>71</v>
      </c>
      <c r="J700" s="33">
        <v>43</v>
      </c>
      <c r="K700" s="1">
        <v>0</v>
      </c>
      <c r="L700" s="1">
        <v>3</v>
      </c>
      <c r="M700" s="1" t="s">
        <v>1572</v>
      </c>
      <c r="N700" s="1" t="s">
        <v>1161</v>
      </c>
      <c r="O700" s="1" t="s">
        <v>15</v>
      </c>
    </row>
    <row r="701" spans="1:15">
      <c r="A701" s="1">
        <v>100004625</v>
      </c>
      <c r="B701" s="1" t="s">
        <v>1158</v>
      </c>
      <c r="C701" s="1" t="s">
        <v>1500</v>
      </c>
      <c r="D701" s="1" t="s">
        <v>12</v>
      </c>
      <c r="E701" s="1" t="s">
        <v>11</v>
      </c>
      <c r="F701" s="1" t="s">
        <v>12</v>
      </c>
      <c r="G701" s="1">
        <v>2</v>
      </c>
      <c r="H701" s="1">
        <v>593</v>
      </c>
      <c r="I701" s="1">
        <v>54</v>
      </c>
      <c r="J701" s="33">
        <v>69</v>
      </c>
      <c r="K701" s="1">
        <v>1</v>
      </c>
      <c r="L701" s="1">
        <v>2</v>
      </c>
      <c r="M701" s="1" t="s">
        <v>1573</v>
      </c>
      <c r="N701" s="1" t="s">
        <v>1567</v>
      </c>
      <c r="O701" s="1" t="s">
        <v>32</v>
      </c>
    </row>
    <row r="702" spans="1:15">
      <c r="A702" s="1">
        <v>100004629</v>
      </c>
      <c r="B702" s="1" t="s">
        <v>1158</v>
      </c>
      <c r="C702" s="1" t="s">
        <v>1500</v>
      </c>
      <c r="D702" s="1" t="s">
        <v>1574</v>
      </c>
      <c r="E702" s="1" t="s">
        <v>20</v>
      </c>
      <c r="F702" s="1" t="s">
        <v>72</v>
      </c>
      <c r="G702" s="1">
        <v>1</v>
      </c>
      <c r="H702" s="1">
        <v>315</v>
      </c>
      <c r="I702" s="1">
        <v>30</v>
      </c>
      <c r="J702" s="33">
        <v>16</v>
      </c>
      <c r="K702" s="1">
        <v>0</v>
      </c>
      <c r="L702" s="1">
        <v>2</v>
      </c>
      <c r="M702" s="1" t="s">
        <v>1575</v>
      </c>
      <c r="N702" s="1" t="s">
        <v>1166</v>
      </c>
      <c r="O702" s="1" t="s">
        <v>8</v>
      </c>
    </row>
    <row r="703" spans="1:15">
      <c r="A703" s="1">
        <v>100004641</v>
      </c>
      <c r="B703" s="1" t="s">
        <v>1158</v>
      </c>
      <c r="C703" s="1" t="s">
        <v>1500</v>
      </c>
      <c r="D703" s="1" t="s">
        <v>1579</v>
      </c>
      <c r="E703" s="1" t="s">
        <v>20</v>
      </c>
      <c r="F703" s="1" t="s">
        <v>100</v>
      </c>
      <c r="G703" s="1">
        <v>1</v>
      </c>
      <c r="H703" s="1">
        <v>507</v>
      </c>
      <c r="I703" s="1">
        <v>42</v>
      </c>
      <c r="J703" s="33">
        <v>31</v>
      </c>
      <c r="K703" s="1">
        <v>0</v>
      </c>
      <c r="L703" s="1">
        <v>2</v>
      </c>
      <c r="M703" s="1" t="s">
        <v>1580</v>
      </c>
      <c r="N703" s="1" t="s">
        <v>1161</v>
      </c>
      <c r="O703" s="1" t="s">
        <v>15</v>
      </c>
    </row>
    <row r="704" spans="1:15">
      <c r="A704" s="1">
        <v>100004647</v>
      </c>
      <c r="B704" s="1" t="s">
        <v>1158</v>
      </c>
      <c r="C704" s="1" t="s">
        <v>1500</v>
      </c>
      <c r="D704" s="1" t="s">
        <v>12</v>
      </c>
      <c r="E704" s="1" t="s">
        <v>11</v>
      </c>
      <c r="F704" s="1" t="s">
        <v>12</v>
      </c>
      <c r="G704" s="1">
        <v>1</v>
      </c>
      <c r="H704" s="1">
        <v>399</v>
      </c>
      <c r="I704" s="1">
        <v>43</v>
      </c>
      <c r="J704" s="33">
        <v>31</v>
      </c>
      <c r="K704" s="1">
        <v>0</v>
      </c>
      <c r="L704" s="1">
        <v>2</v>
      </c>
      <c r="M704" s="1" t="s">
        <v>1581</v>
      </c>
      <c r="N704" s="1" t="s">
        <v>1567</v>
      </c>
      <c r="O704" s="1" t="s">
        <v>32</v>
      </c>
    </row>
    <row r="705" spans="1:15">
      <c r="A705" s="1">
        <v>100004648</v>
      </c>
      <c r="B705" s="1" t="s">
        <v>1158</v>
      </c>
      <c r="C705" s="1" t="s">
        <v>1500</v>
      </c>
      <c r="D705" s="1" t="s">
        <v>1582</v>
      </c>
      <c r="E705" s="1" t="s">
        <v>11</v>
      </c>
      <c r="F705" s="1" t="s">
        <v>12</v>
      </c>
      <c r="G705" s="1">
        <v>1</v>
      </c>
      <c r="H705" s="1">
        <v>155</v>
      </c>
      <c r="I705" s="1">
        <v>18</v>
      </c>
      <c r="J705" s="33">
        <v>15</v>
      </c>
      <c r="K705" s="1">
        <v>0</v>
      </c>
      <c r="L705" s="1">
        <v>1</v>
      </c>
      <c r="M705" s="1" t="s">
        <v>1583</v>
      </c>
      <c r="N705" s="1" t="s">
        <v>1584</v>
      </c>
      <c r="O705" s="1" t="s">
        <v>44</v>
      </c>
    </row>
    <row r="706" spans="1:15">
      <c r="A706" s="1">
        <v>100004649</v>
      </c>
      <c r="B706" s="1" t="s">
        <v>1158</v>
      </c>
      <c r="C706" s="1" t="s">
        <v>1500</v>
      </c>
      <c r="D706" s="1" t="s">
        <v>1585</v>
      </c>
      <c r="E706" s="1" t="s">
        <v>27</v>
      </c>
      <c r="F706" s="1" t="s">
        <v>18</v>
      </c>
      <c r="G706" s="1">
        <v>1</v>
      </c>
      <c r="H706" s="1">
        <v>211</v>
      </c>
      <c r="I706" s="1">
        <v>20</v>
      </c>
      <c r="J706" s="33">
        <v>16</v>
      </c>
      <c r="K706" s="1">
        <v>0</v>
      </c>
      <c r="L706" s="1">
        <v>1</v>
      </c>
      <c r="M706" s="1" t="s">
        <v>1586</v>
      </c>
      <c r="N706" s="1" t="s">
        <v>1587</v>
      </c>
      <c r="O706" s="1" t="s">
        <v>44</v>
      </c>
    </row>
    <row r="707" spans="1:15">
      <c r="A707" s="1">
        <v>100004656</v>
      </c>
      <c r="B707" s="1" t="s">
        <v>1158</v>
      </c>
      <c r="C707" s="1" t="s">
        <v>1500</v>
      </c>
      <c r="D707" s="1" t="s">
        <v>12</v>
      </c>
      <c r="E707" s="1" t="s">
        <v>11</v>
      </c>
      <c r="F707" s="1" t="s">
        <v>12</v>
      </c>
      <c r="G707" s="1">
        <v>1</v>
      </c>
      <c r="H707" s="1">
        <v>832</v>
      </c>
      <c r="I707" s="1">
        <v>66</v>
      </c>
      <c r="J707" s="33">
        <v>52</v>
      </c>
      <c r="K707" s="1">
        <v>0</v>
      </c>
      <c r="L707" s="1">
        <v>3</v>
      </c>
      <c r="M707" s="1" t="s">
        <v>1588</v>
      </c>
      <c r="N707" s="1" t="s">
        <v>1567</v>
      </c>
      <c r="O707" s="1" t="s">
        <v>32</v>
      </c>
    </row>
    <row r="708" spans="1:15">
      <c r="A708" s="1">
        <v>100004664</v>
      </c>
      <c r="B708" s="1" t="s">
        <v>1158</v>
      </c>
      <c r="C708" s="1" t="s">
        <v>1500</v>
      </c>
      <c r="D708" s="1" t="s">
        <v>1589</v>
      </c>
      <c r="E708" s="1" t="s">
        <v>27</v>
      </c>
      <c r="F708" s="1" t="s">
        <v>18</v>
      </c>
      <c r="G708" s="1">
        <v>1</v>
      </c>
      <c r="H708" s="1">
        <v>447</v>
      </c>
      <c r="I708" s="1">
        <v>35</v>
      </c>
      <c r="J708" s="33">
        <v>28</v>
      </c>
      <c r="K708" s="1">
        <v>0</v>
      </c>
      <c r="L708" s="1">
        <v>2</v>
      </c>
      <c r="M708" s="1" t="s">
        <v>1590</v>
      </c>
      <c r="N708" s="1" t="s">
        <v>1439</v>
      </c>
      <c r="O708" s="1" t="s">
        <v>39</v>
      </c>
    </row>
    <row r="709" spans="1:15">
      <c r="A709" s="1">
        <v>100004670</v>
      </c>
      <c r="B709" s="1" t="s">
        <v>1158</v>
      </c>
      <c r="C709" s="1" t="s">
        <v>1500</v>
      </c>
      <c r="D709" s="1" t="s">
        <v>72</v>
      </c>
      <c r="E709" s="1" t="s">
        <v>20</v>
      </c>
      <c r="F709" s="1" t="s">
        <v>72</v>
      </c>
      <c r="G709" s="1">
        <v>1</v>
      </c>
      <c r="H709" s="1">
        <v>306</v>
      </c>
      <c r="I709" s="1">
        <v>29</v>
      </c>
      <c r="J709" s="33">
        <v>30</v>
      </c>
      <c r="K709" s="1">
        <v>0</v>
      </c>
      <c r="L709" s="1">
        <v>2</v>
      </c>
      <c r="M709" s="1" t="s">
        <v>1591</v>
      </c>
      <c r="N709" s="1" t="s">
        <v>1161</v>
      </c>
      <c r="O709" s="1" t="s">
        <v>15</v>
      </c>
    </row>
    <row r="710" spans="1:15">
      <c r="A710" s="1">
        <v>100004672</v>
      </c>
      <c r="B710" s="1" t="s">
        <v>1158</v>
      </c>
      <c r="C710" s="1" t="s">
        <v>1500</v>
      </c>
      <c r="D710" s="1" t="s">
        <v>12</v>
      </c>
      <c r="E710" s="1" t="s">
        <v>11</v>
      </c>
      <c r="F710" s="1" t="s">
        <v>407</v>
      </c>
      <c r="G710" s="1">
        <v>1</v>
      </c>
      <c r="H710" s="1">
        <v>22</v>
      </c>
      <c r="I710" s="1">
        <v>5</v>
      </c>
      <c r="J710" s="33">
        <v>5</v>
      </c>
      <c r="K710" s="1">
        <v>0</v>
      </c>
      <c r="L710" s="1">
        <v>1</v>
      </c>
      <c r="M710" s="1" t="s">
        <v>1592</v>
      </c>
      <c r="N710" s="1" t="s">
        <v>1567</v>
      </c>
      <c r="O710" s="1" t="s">
        <v>32</v>
      </c>
    </row>
    <row r="711" spans="1:15">
      <c r="A711" s="1">
        <v>100004681</v>
      </c>
      <c r="B711" s="1" t="s">
        <v>1158</v>
      </c>
      <c r="C711" s="1" t="s">
        <v>1500</v>
      </c>
      <c r="D711" s="1" t="s">
        <v>1593</v>
      </c>
      <c r="E711" s="1" t="s">
        <v>20</v>
      </c>
      <c r="F711" s="1" t="s">
        <v>72</v>
      </c>
      <c r="G711" s="1">
        <v>1</v>
      </c>
      <c r="H711" s="1">
        <v>492</v>
      </c>
      <c r="I711" s="1">
        <v>43</v>
      </c>
      <c r="J711" s="33">
        <v>30</v>
      </c>
      <c r="K711" s="1">
        <v>0</v>
      </c>
      <c r="L711" s="1">
        <v>2</v>
      </c>
      <c r="M711" s="1" t="s">
        <v>1594</v>
      </c>
      <c r="N711" s="1" t="s">
        <v>1161</v>
      </c>
      <c r="O711" s="1" t="s">
        <v>15</v>
      </c>
    </row>
    <row r="712" spans="1:15">
      <c r="A712" s="1">
        <v>100004682</v>
      </c>
      <c r="B712" s="1" t="s">
        <v>1158</v>
      </c>
      <c r="C712" s="1" t="s">
        <v>1500</v>
      </c>
      <c r="D712" s="1" t="s">
        <v>97</v>
      </c>
      <c r="E712" s="1" t="s">
        <v>96</v>
      </c>
      <c r="F712" s="1" t="s">
        <v>97</v>
      </c>
      <c r="G712" s="1">
        <v>1</v>
      </c>
      <c r="H712" s="1">
        <v>267</v>
      </c>
      <c r="I712" s="1">
        <v>33</v>
      </c>
      <c r="J712" s="33">
        <v>38</v>
      </c>
      <c r="K712" s="1">
        <v>0</v>
      </c>
      <c r="L712" s="1">
        <v>1</v>
      </c>
      <c r="M712" s="1" t="s">
        <v>1595</v>
      </c>
      <c r="N712" s="1" t="s">
        <v>1161</v>
      </c>
      <c r="O712" s="1" t="s">
        <v>15</v>
      </c>
    </row>
    <row r="713" spans="1:15">
      <c r="A713" s="1">
        <v>100004685</v>
      </c>
      <c r="B713" s="1" t="s">
        <v>1158</v>
      </c>
      <c r="C713" s="1" t="s">
        <v>1500</v>
      </c>
      <c r="D713" s="1" t="s">
        <v>127</v>
      </c>
      <c r="E713" s="1" t="s">
        <v>126</v>
      </c>
      <c r="F713" s="1" t="s">
        <v>127</v>
      </c>
      <c r="G713" s="1">
        <v>1</v>
      </c>
      <c r="H713" s="1">
        <v>445</v>
      </c>
      <c r="I713" s="1">
        <v>64</v>
      </c>
      <c r="J713" s="33">
        <v>44</v>
      </c>
      <c r="K713" s="1">
        <v>0</v>
      </c>
      <c r="L713" s="1">
        <v>2</v>
      </c>
      <c r="M713" s="1" t="s">
        <v>1596</v>
      </c>
      <c r="N713" s="1" t="s">
        <v>1161</v>
      </c>
      <c r="O713" s="1" t="s">
        <v>15</v>
      </c>
    </row>
    <row r="714" spans="1:15">
      <c r="A714" s="1">
        <v>100004690</v>
      </c>
      <c r="B714" s="1" t="s">
        <v>1158</v>
      </c>
      <c r="C714" s="1" t="s">
        <v>1500</v>
      </c>
      <c r="D714" s="1" t="s">
        <v>156</v>
      </c>
      <c r="E714" s="1" t="s">
        <v>20</v>
      </c>
      <c r="F714" s="1" t="s">
        <v>72</v>
      </c>
      <c r="G714" s="1">
        <v>1</v>
      </c>
      <c r="H714" s="1">
        <v>283</v>
      </c>
      <c r="I714" s="1">
        <v>38</v>
      </c>
      <c r="J714" s="33">
        <v>33</v>
      </c>
      <c r="K714" s="1">
        <v>0</v>
      </c>
      <c r="L714" s="1">
        <v>1</v>
      </c>
      <c r="M714" s="1" t="s">
        <v>1586</v>
      </c>
      <c r="N714" s="1" t="s">
        <v>1166</v>
      </c>
      <c r="O714" s="1" t="s">
        <v>8</v>
      </c>
    </row>
    <row r="715" spans="1:15">
      <c r="A715" s="1">
        <v>100004697</v>
      </c>
      <c r="B715" s="1" t="s">
        <v>1158</v>
      </c>
      <c r="C715" s="1" t="s">
        <v>1500</v>
      </c>
      <c r="D715" s="1" t="s">
        <v>120</v>
      </c>
      <c r="E715" s="1" t="s">
        <v>20</v>
      </c>
      <c r="F715" s="1" t="s">
        <v>72</v>
      </c>
      <c r="G715" s="1">
        <v>1</v>
      </c>
      <c r="H715" s="1">
        <v>213</v>
      </c>
      <c r="I715" s="1">
        <v>14</v>
      </c>
      <c r="J715" s="33">
        <v>15</v>
      </c>
      <c r="K715" s="1">
        <v>0</v>
      </c>
      <c r="L715" s="1">
        <v>1</v>
      </c>
      <c r="M715" s="1" t="s">
        <v>1597</v>
      </c>
      <c r="N715" s="1" t="s">
        <v>1598</v>
      </c>
      <c r="O715" s="1" t="s">
        <v>44</v>
      </c>
    </row>
    <row r="716" spans="1:15">
      <c r="A716" s="1">
        <v>100004698</v>
      </c>
      <c r="B716" s="1" t="s">
        <v>1158</v>
      </c>
      <c r="C716" s="1" t="s">
        <v>1500</v>
      </c>
      <c r="D716" s="1" t="s">
        <v>12</v>
      </c>
      <c r="E716" s="1" t="s">
        <v>11</v>
      </c>
      <c r="F716" s="1" t="s">
        <v>12</v>
      </c>
      <c r="G716" s="1">
        <v>1</v>
      </c>
      <c r="H716" s="1">
        <v>789</v>
      </c>
      <c r="I716" s="1">
        <v>62</v>
      </c>
      <c r="J716" s="33">
        <v>36</v>
      </c>
      <c r="K716" s="1">
        <v>2</v>
      </c>
      <c r="L716" s="1">
        <v>3</v>
      </c>
      <c r="M716" s="1" t="s">
        <v>1599</v>
      </c>
      <c r="N716" s="1" t="s">
        <v>1567</v>
      </c>
      <c r="O716" s="1" t="s">
        <v>32</v>
      </c>
    </row>
    <row r="717" spans="1:15">
      <c r="A717" s="1">
        <v>100004703</v>
      </c>
      <c r="B717" s="1" t="s">
        <v>1158</v>
      </c>
      <c r="C717" s="1" t="s">
        <v>1500</v>
      </c>
      <c r="D717" s="1" t="s">
        <v>12</v>
      </c>
      <c r="E717" s="1" t="s">
        <v>11</v>
      </c>
      <c r="F717" s="1" t="s">
        <v>12</v>
      </c>
      <c r="G717" s="1">
        <v>1</v>
      </c>
      <c r="H717" s="1">
        <v>255</v>
      </c>
      <c r="I717" s="1">
        <v>23</v>
      </c>
      <c r="J717" s="33">
        <v>21</v>
      </c>
      <c r="K717" s="1">
        <v>0</v>
      </c>
      <c r="L717" s="1">
        <v>1</v>
      </c>
      <c r="M717" s="1" t="s">
        <v>1600</v>
      </c>
      <c r="N717" s="1" t="s">
        <v>1567</v>
      </c>
      <c r="O717" s="1" t="s">
        <v>32</v>
      </c>
    </row>
    <row r="718" spans="1:15">
      <c r="A718" s="1">
        <v>100004709</v>
      </c>
      <c r="B718" s="1" t="s">
        <v>1158</v>
      </c>
      <c r="C718" s="1" t="s">
        <v>1500</v>
      </c>
      <c r="D718" s="1" t="s">
        <v>176</v>
      </c>
      <c r="E718" s="1" t="s">
        <v>11</v>
      </c>
      <c r="F718" s="1" t="s">
        <v>407</v>
      </c>
      <c r="G718" s="1">
        <v>1</v>
      </c>
      <c r="H718" s="1">
        <v>38</v>
      </c>
      <c r="I718" s="1">
        <v>8</v>
      </c>
      <c r="J718" s="33">
        <v>4</v>
      </c>
      <c r="K718" s="1">
        <v>0</v>
      </c>
      <c r="L718" s="1">
        <v>1</v>
      </c>
      <c r="M718" s="1" t="s">
        <v>1601</v>
      </c>
      <c r="N718" s="1" t="s">
        <v>1602</v>
      </c>
      <c r="O718" s="1" t="s">
        <v>32</v>
      </c>
    </row>
    <row r="719" spans="1:15">
      <c r="A719" s="1">
        <v>100004802</v>
      </c>
      <c r="B719" s="1" t="s">
        <v>587</v>
      </c>
      <c r="C719" s="1" t="s">
        <v>1612</v>
      </c>
      <c r="D719" s="1" t="s">
        <v>1585</v>
      </c>
      <c r="E719" s="1" t="s">
        <v>27</v>
      </c>
      <c r="F719" s="1" t="s">
        <v>18</v>
      </c>
      <c r="G719" s="1">
        <v>1</v>
      </c>
      <c r="H719" s="1">
        <v>183</v>
      </c>
      <c r="I719" s="1">
        <v>23</v>
      </c>
      <c r="J719" s="33">
        <v>15</v>
      </c>
      <c r="K719" s="1">
        <v>0</v>
      </c>
      <c r="L719" s="1">
        <v>1</v>
      </c>
      <c r="M719" s="1" t="s">
        <v>1611</v>
      </c>
      <c r="N719" s="1" t="s">
        <v>1587</v>
      </c>
      <c r="O719" s="1" t="s">
        <v>44</v>
      </c>
    </row>
    <row r="720" spans="1:15">
      <c r="A720" s="1">
        <v>100004920</v>
      </c>
      <c r="B720" s="1" t="s">
        <v>1126</v>
      </c>
      <c r="C720" s="1" t="s">
        <v>1623</v>
      </c>
      <c r="D720" s="1" t="s">
        <v>176</v>
      </c>
      <c r="E720" s="1" t="s">
        <v>11</v>
      </c>
      <c r="F720" s="1" t="s">
        <v>12</v>
      </c>
      <c r="G720" s="1">
        <v>1</v>
      </c>
      <c r="H720" s="1">
        <v>179</v>
      </c>
      <c r="I720" s="1">
        <v>19</v>
      </c>
      <c r="J720" s="33">
        <v>25</v>
      </c>
      <c r="K720" s="1">
        <v>0</v>
      </c>
      <c r="L720" s="1">
        <v>1</v>
      </c>
      <c r="M720" s="1" t="s">
        <v>1622</v>
      </c>
      <c r="N720" s="1" t="s">
        <v>1624</v>
      </c>
      <c r="O720" s="1" t="s">
        <v>32</v>
      </c>
    </row>
    <row r="721" spans="1:15">
      <c r="A721" s="1">
        <v>100004931</v>
      </c>
      <c r="B721" s="1" t="s">
        <v>1126</v>
      </c>
      <c r="C721" s="1" t="s">
        <v>1125</v>
      </c>
      <c r="D721" s="1" t="s">
        <v>12</v>
      </c>
      <c r="E721" s="1" t="s">
        <v>11</v>
      </c>
      <c r="F721" s="1" t="s">
        <v>407</v>
      </c>
      <c r="G721" s="1">
        <v>1</v>
      </c>
      <c r="H721" s="1">
        <v>9</v>
      </c>
      <c r="I721" s="1">
        <v>1</v>
      </c>
      <c r="J721" s="33">
        <v>2</v>
      </c>
      <c r="K721" s="1">
        <v>0</v>
      </c>
      <c r="L721" s="1">
        <v>1</v>
      </c>
      <c r="M721" s="1" t="s">
        <v>1625</v>
      </c>
      <c r="N721" s="1" t="s">
        <v>1626</v>
      </c>
      <c r="O721" s="1" t="s">
        <v>32</v>
      </c>
    </row>
    <row r="722" spans="1:15">
      <c r="A722" s="1">
        <v>100004948</v>
      </c>
      <c r="B722" s="1" t="s">
        <v>1126</v>
      </c>
      <c r="C722" s="1" t="s">
        <v>1628</v>
      </c>
      <c r="D722" s="1" t="s">
        <v>12</v>
      </c>
      <c r="E722" s="1" t="s">
        <v>11</v>
      </c>
      <c r="F722" s="1" t="s">
        <v>407</v>
      </c>
      <c r="G722" s="1">
        <v>1</v>
      </c>
      <c r="H722" s="1">
        <v>23</v>
      </c>
      <c r="I722" s="1">
        <v>4</v>
      </c>
      <c r="J722" s="33">
        <v>3</v>
      </c>
      <c r="K722" s="1">
        <v>0</v>
      </c>
      <c r="L722" s="1">
        <v>1</v>
      </c>
      <c r="M722" s="1" t="s">
        <v>1627</v>
      </c>
      <c r="N722" s="1" t="s">
        <v>1629</v>
      </c>
      <c r="O722" s="1" t="s">
        <v>32</v>
      </c>
    </row>
    <row r="723" spans="1:15">
      <c r="A723" s="1">
        <v>100004951</v>
      </c>
      <c r="B723" s="1" t="s">
        <v>1126</v>
      </c>
      <c r="C723" s="1" t="s">
        <v>1628</v>
      </c>
      <c r="D723" s="1" t="s">
        <v>533</v>
      </c>
      <c r="E723" s="1" t="s">
        <v>11</v>
      </c>
      <c r="F723" s="1" t="s">
        <v>407</v>
      </c>
      <c r="G723" s="1">
        <v>1</v>
      </c>
      <c r="H723" s="1">
        <v>12</v>
      </c>
      <c r="I723" s="1">
        <v>3</v>
      </c>
      <c r="J723" s="33">
        <v>3</v>
      </c>
      <c r="K723" s="1">
        <v>0</v>
      </c>
      <c r="L723" s="1">
        <v>1</v>
      </c>
      <c r="M723" s="1" t="s">
        <v>1627</v>
      </c>
      <c r="N723" s="1" t="s">
        <v>1629</v>
      </c>
      <c r="O723" s="1" t="s">
        <v>32</v>
      </c>
    </row>
    <row r="724" spans="1:15">
      <c r="A724" s="1">
        <v>100004956</v>
      </c>
      <c r="B724" s="1" t="s">
        <v>1126</v>
      </c>
      <c r="C724" s="1" t="s">
        <v>1631</v>
      </c>
      <c r="D724" s="1" t="s">
        <v>12</v>
      </c>
      <c r="E724" s="1" t="s">
        <v>11</v>
      </c>
      <c r="F724" s="1" t="s">
        <v>12</v>
      </c>
      <c r="G724" s="1">
        <v>1</v>
      </c>
      <c r="H724" s="1">
        <v>249</v>
      </c>
      <c r="I724" s="1">
        <v>25</v>
      </c>
      <c r="J724" s="33">
        <v>30</v>
      </c>
      <c r="K724" s="1">
        <v>0</v>
      </c>
      <c r="L724" s="1">
        <v>1</v>
      </c>
      <c r="M724" s="1" t="s">
        <v>1630</v>
      </c>
      <c r="N724" s="1" t="s">
        <v>1632</v>
      </c>
      <c r="O724" s="1" t="s">
        <v>32</v>
      </c>
    </row>
    <row r="725" spans="1:15">
      <c r="A725" s="1">
        <v>100004963</v>
      </c>
      <c r="B725" s="1" t="s">
        <v>1126</v>
      </c>
      <c r="C725" s="1" t="s">
        <v>1623</v>
      </c>
      <c r="D725" s="1" t="s">
        <v>12</v>
      </c>
      <c r="E725" s="1" t="s">
        <v>11</v>
      </c>
      <c r="F725" s="1" t="s">
        <v>12</v>
      </c>
      <c r="G725" s="1">
        <v>1</v>
      </c>
      <c r="H725" s="1">
        <v>165</v>
      </c>
      <c r="I725" s="1">
        <v>16</v>
      </c>
      <c r="J725" s="33">
        <v>14</v>
      </c>
      <c r="K725" s="1">
        <v>0</v>
      </c>
      <c r="L725" s="1">
        <v>1</v>
      </c>
      <c r="M725" s="1" t="s">
        <v>1633</v>
      </c>
      <c r="N725" s="1" t="s">
        <v>1634</v>
      </c>
      <c r="O725" s="1" t="s">
        <v>32</v>
      </c>
    </row>
    <row r="726" spans="1:15">
      <c r="A726" s="1">
        <v>100004974</v>
      </c>
      <c r="B726" s="1" t="s">
        <v>1126</v>
      </c>
      <c r="C726" s="1" t="s">
        <v>1623</v>
      </c>
      <c r="D726" s="1" t="s">
        <v>12</v>
      </c>
      <c r="E726" s="1" t="s">
        <v>11</v>
      </c>
      <c r="F726" s="1" t="s">
        <v>12</v>
      </c>
      <c r="G726" s="1">
        <v>1</v>
      </c>
      <c r="H726" s="1">
        <v>115</v>
      </c>
      <c r="I726" s="1">
        <v>12</v>
      </c>
      <c r="J726" s="33">
        <v>15</v>
      </c>
      <c r="K726" s="1">
        <v>0</v>
      </c>
      <c r="L726" s="1">
        <v>1</v>
      </c>
      <c r="M726" s="1" t="s">
        <v>1635</v>
      </c>
      <c r="N726" s="1" t="s">
        <v>1636</v>
      </c>
      <c r="O726" s="1" t="s">
        <v>32</v>
      </c>
    </row>
    <row r="727" spans="1:15">
      <c r="A727" s="1">
        <v>100004978</v>
      </c>
      <c r="B727" s="1" t="s">
        <v>1126</v>
      </c>
      <c r="C727" s="1" t="s">
        <v>1628</v>
      </c>
      <c r="D727" s="1" t="s">
        <v>176</v>
      </c>
      <c r="E727" s="1" t="s">
        <v>11</v>
      </c>
      <c r="F727" s="1" t="s">
        <v>12</v>
      </c>
      <c r="G727" s="1">
        <v>1</v>
      </c>
      <c r="H727" s="1">
        <v>196</v>
      </c>
      <c r="I727" s="1">
        <v>30</v>
      </c>
      <c r="J727" s="33">
        <v>18</v>
      </c>
      <c r="K727" s="1">
        <v>0</v>
      </c>
      <c r="L727" s="1">
        <v>1</v>
      </c>
      <c r="M727" s="1" t="s">
        <v>1637</v>
      </c>
      <c r="N727" s="1" t="s">
        <v>1638</v>
      </c>
      <c r="O727" s="1" t="s">
        <v>32</v>
      </c>
    </row>
    <row r="728" spans="1:15">
      <c r="A728" s="1">
        <v>100004983</v>
      </c>
      <c r="B728" s="1" t="s">
        <v>1126</v>
      </c>
      <c r="C728" s="1" t="s">
        <v>1125</v>
      </c>
      <c r="D728" s="1" t="s">
        <v>12</v>
      </c>
      <c r="E728" s="1" t="s">
        <v>11</v>
      </c>
      <c r="F728" s="1" t="s">
        <v>12</v>
      </c>
      <c r="G728" s="1">
        <v>1</v>
      </c>
      <c r="H728" s="1">
        <v>102</v>
      </c>
      <c r="I728" s="1">
        <v>12</v>
      </c>
      <c r="J728" s="33">
        <v>13</v>
      </c>
      <c r="K728" s="1">
        <v>1</v>
      </c>
      <c r="L728" s="1">
        <v>1</v>
      </c>
      <c r="M728" s="1" t="s">
        <v>1639</v>
      </c>
      <c r="N728" s="1" t="s">
        <v>1640</v>
      </c>
      <c r="O728" s="1" t="s">
        <v>32</v>
      </c>
    </row>
    <row r="729" spans="1:15">
      <c r="A729" s="1">
        <v>100004984</v>
      </c>
      <c r="B729" s="1" t="s">
        <v>1126</v>
      </c>
      <c r="C729" s="1" t="s">
        <v>1125</v>
      </c>
      <c r="D729" s="1" t="s">
        <v>1641</v>
      </c>
      <c r="E729" s="1" t="s">
        <v>11</v>
      </c>
      <c r="F729" s="1" t="s">
        <v>12</v>
      </c>
      <c r="G729" s="1">
        <v>1</v>
      </c>
      <c r="H729" s="1">
        <v>127</v>
      </c>
      <c r="I729" s="1">
        <v>17</v>
      </c>
      <c r="J729" s="33">
        <v>14</v>
      </c>
      <c r="K729" s="1">
        <v>0</v>
      </c>
      <c r="L729" s="1">
        <v>1</v>
      </c>
      <c r="M729" s="1" t="s">
        <v>1642</v>
      </c>
      <c r="N729" s="1" t="s">
        <v>1640</v>
      </c>
      <c r="O729" s="1" t="s">
        <v>32</v>
      </c>
    </row>
    <row r="730" spans="1:15">
      <c r="A730" s="1">
        <v>100004992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" t="s">
        <v>12</v>
      </c>
      <c r="G730" s="1">
        <v>1</v>
      </c>
      <c r="H730" s="1">
        <v>106</v>
      </c>
      <c r="I730" s="1">
        <v>14</v>
      </c>
      <c r="J730" s="33">
        <v>19</v>
      </c>
      <c r="K730" s="1">
        <v>0</v>
      </c>
      <c r="L730" s="1">
        <v>1</v>
      </c>
      <c r="M730" s="1" t="s">
        <v>1643</v>
      </c>
      <c r="N730" s="1" t="s">
        <v>1645</v>
      </c>
      <c r="O730" s="1" t="s">
        <v>32</v>
      </c>
    </row>
    <row r="731" spans="1:15">
      <c r="A731" s="1">
        <v>100005005</v>
      </c>
      <c r="B731" s="1" t="s">
        <v>1126</v>
      </c>
      <c r="C731" s="1" t="s">
        <v>1125</v>
      </c>
      <c r="D731" s="1" t="s">
        <v>1646</v>
      </c>
      <c r="E731" s="1" t="s">
        <v>11</v>
      </c>
      <c r="F731" s="1" t="s">
        <v>12</v>
      </c>
      <c r="G731" s="1">
        <v>1</v>
      </c>
      <c r="H731" s="1">
        <v>110</v>
      </c>
      <c r="I731" s="1">
        <v>16</v>
      </c>
      <c r="J731" s="33">
        <v>13</v>
      </c>
      <c r="K731" s="1">
        <v>1</v>
      </c>
      <c r="L731" s="1">
        <v>1</v>
      </c>
      <c r="M731" s="1" t="s">
        <v>1647</v>
      </c>
      <c r="N731" s="1" t="s">
        <v>1648</v>
      </c>
      <c r="O731" s="1" t="s">
        <v>32</v>
      </c>
    </row>
    <row r="732" spans="1:15">
      <c r="A732" s="1">
        <v>100005009</v>
      </c>
      <c r="B732" s="1" t="s">
        <v>1126</v>
      </c>
      <c r="C732" s="1" t="s">
        <v>1623</v>
      </c>
      <c r="D732" s="1" t="s">
        <v>12</v>
      </c>
      <c r="E732" s="1" t="s">
        <v>11</v>
      </c>
      <c r="F732" s="1" t="s">
        <v>12</v>
      </c>
      <c r="G732" s="1">
        <v>1</v>
      </c>
      <c r="H732" s="1">
        <v>216</v>
      </c>
      <c r="I732" s="1">
        <v>21</v>
      </c>
      <c r="J732" s="33">
        <v>14</v>
      </c>
      <c r="K732" s="1">
        <v>0</v>
      </c>
      <c r="L732" s="1">
        <v>1</v>
      </c>
      <c r="M732" s="1" t="s">
        <v>1649</v>
      </c>
      <c r="N732" s="1" t="s">
        <v>1650</v>
      </c>
      <c r="O732" s="1" t="s">
        <v>32</v>
      </c>
    </row>
    <row r="733" spans="1:15">
      <c r="A733" s="1">
        <v>100005013</v>
      </c>
      <c r="B733" s="1" t="s">
        <v>1126</v>
      </c>
      <c r="C733" s="1" t="s">
        <v>1623</v>
      </c>
      <c r="D733" s="1" t="s">
        <v>1651</v>
      </c>
      <c r="E733" s="1" t="s">
        <v>11</v>
      </c>
      <c r="F733" s="1" t="s">
        <v>12</v>
      </c>
      <c r="G733" s="1">
        <v>1</v>
      </c>
      <c r="H733" s="1">
        <v>160</v>
      </c>
      <c r="I733" s="1">
        <v>16</v>
      </c>
      <c r="J733" s="33">
        <v>13</v>
      </c>
      <c r="K733" s="1">
        <v>0</v>
      </c>
      <c r="L733" s="1">
        <v>1</v>
      </c>
      <c r="M733" s="1" t="s">
        <v>1652</v>
      </c>
      <c r="N733" s="1" t="s">
        <v>1650</v>
      </c>
      <c r="O733" s="1" t="s">
        <v>32</v>
      </c>
    </row>
    <row r="734" spans="1:15">
      <c r="A734" s="1">
        <v>100005019</v>
      </c>
      <c r="B734" s="1" t="s">
        <v>1126</v>
      </c>
      <c r="C734" s="1" t="s">
        <v>1125</v>
      </c>
      <c r="D734" s="1" t="s">
        <v>1653</v>
      </c>
      <c r="E734" s="1" t="s">
        <v>11</v>
      </c>
      <c r="F734" s="1" t="s">
        <v>12</v>
      </c>
      <c r="G734" s="1">
        <v>1</v>
      </c>
      <c r="H734" s="1">
        <v>144</v>
      </c>
      <c r="I734" s="1">
        <v>18</v>
      </c>
      <c r="J734" s="33">
        <v>12</v>
      </c>
      <c r="K734" s="1">
        <v>1</v>
      </c>
      <c r="L734" s="1">
        <v>1</v>
      </c>
      <c r="M734" s="1" t="s">
        <v>1654</v>
      </c>
      <c r="N734" s="1" t="s">
        <v>1655</v>
      </c>
      <c r="O734" s="1" t="s">
        <v>32</v>
      </c>
    </row>
    <row r="735" spans="1:15">
      <c r="A735" s="1">
        <v>100005030</v>
      </c>
      <c r="B735" s="1" t="s">
        <v>1126</v>
      </c>
      <c r="C735" s="1" t="s">
        <v>1628</v>
      </c>
      <c r="D735" s="1" t="s">
        <v>176</v>
      </c>
      <c r="E735" s="1" t="s">
        <v>11</v>
      </c>
      <c r="F735" s="1" t="s">
        <v>12</v>
      </c>
      <c r="G735" s="1">
        <v>1</v>
      </c>
      <c r="H735" s="1">
        <v>43</v>
      </c>
      <c r="I735" s="1">
        <v>8</v>
      </c>
      <c r="J735" s="33">
        <v>7</v>
      </c>
      <c r="K735" s="1">
        <v>1</v>
      </c>
      <c r="L735" s="1">
        <v>1</v>
      </c>
      <c r="M735" s="1" t="s">
        <v>1656</v>
      </c>
      <c r="N735" s="1" t="s">
        <v>1657</v>
      </c>
      <c r="O735" s="1" t="s">
        <v>32</v>
      </c>
    </row>
    <row r="736" spans="1:15">
      <c r="A736" s="1">
        <v>100005033</v>
      </c>
      <c r="B736" s="1" t="s">
        <v>1126</v>
      </c>
      <c r="C736" s="1" t="s">
        <v>1644</v>
      </c>
      <c r="D736" s="1" t="s">
        <v>176</v>
      </c>
      <c r="E736" s="1" t="s">
        <v>11</v>
      </c>
      <c r="F736" s="1" t="s">
        <v>12</v>
      </c>
      <c r="G736" s="1">
        <v>1</v>
      </c>
      <c r="H736" s="1">
        <v>121</v>
      </c>
      <c r="I736" s="1">
        <v>14</v>
      </c>
      <c r="J736" s="33">
        <v>16</v>
      </c>
      <c r="K736" s="1">
        <v>0</v>
      </c>
      <c r="L736" s="1">
        <v>1</v>
      </c>
      <c r="M736" s="1" t="s">
        <v>1658</v>
      </c>
      <c r="N736" s="1" t="s">
        <v>1659</v>
      </c>
      <c r="O736" s="1" t="s">
        <v>32</v>
      </c>
    </row>
    <row r="737" spans="1:15">
      <c r="A737" s="1">
        <v>100005039</v>
      </c>
      <c r="B737" s="1" t="s">
        <v>1126</v>
      </c>
      <c r="C737" s="1" t="s">
        <v>1662</v>
      </c>
      <c r="D737" s="1" t="s">
        <v>1660</v>
      </c>
      <c r="E737" s="1" t="s">
        <v>11</v>
      </c>
      <c r="F737" s="1" t="s">
        <v>12</v>
      </c>
      <c r="G737" s="1">
        <v>1</v>
      </c>
      <c r="H737" s="1">
        <v>77</v>
      </c>
      <c r="I737" s="1">
        <v>12</v>
      </c>
      <c r="J737" s="33">
        <v>12</v>
      </c>
      <c r="K737" s="1">
        <v>0</v>
      </c>
      <c r="L737" s="1">
        <v>1</v>
      </c>
      <c r="M737" s="1" t="s">
        <v>1661</v>
      </c>
      <c r="N737" s="1" t="s">
        <v>1663</v>
      </c>
      <c r="O737" s="1" t="s">
        <v>32</v>
      </c>
    </row>
    <row r="738" spans="1:15">
      <c r="A738" s="1">
        <v>100005047</v>
      </c>
      <c r="B738" s="1" t="s">
        <v>1126</v>
      </c>
      <c r="C738" s="1" t="s">
        <v>1623</v>
      </c>
      <c r="D738" s="1" t="s">
        <v>1664</v>
      </c>
      <c r="E738" s="1" t="s">
        <v>11</v>
      </c>
      <c r="F738" s="1" t="s">
        <v>407</v>
      </c>
      <c r="G738" s="1">
        <v>1</v>
      </c>
      <c r="H738" s="1">
        <v>31</v>
      </c>
      <c r="I738" s="1">
        <v>5</v>
      </c>
      <c r="J738" s="33">
        <v>5</v>
      </c>
      <c r="K738" s="1">
        <v>0</v>
      </c>
      <c r="L738" s="1">
        <v>1</v>
      </c>
      <c r="M738" s="1" t="s">
        <v>1665</v>
      </c>
      <c r="N738" s="1" t="s">
        <v>1666</v>
      </c>
      <c r="O738" s="1" t="s">
        <v>32</v>
      </c>
    </row>
    <row r="739" spans="1:15">
      <c r="A739" s="1">
        <v>100005050</v>
      </c>
      <c r="B739" s="1" t="s">
        <v>1126</v>
      </c>
      <c r="C739" s="1" t="s">
        <v>1623</v>
      </c>
      <c r="D739" s="1" t="s">
        <v>1667</v>
      </c>
      <c r="E739" s="1" t="s">
        <v>20</v>
      </c>
      <c r="F739" s="1" t="s">
        <v>72</v>
      </c>
      <c r="G739" s="1">
        <v>1</v>
      </c>
      <c r="H739" s="1">
        <v>12</v>
      </c>
      <c r="I739" s="1">
        <v>1</v>
      </c>
      <c r="J739" s="33">
        <v>8</v>
      </c>
      <c r="K739" s="1">
        <v>0</v>
      </c>
      <c r="L739" s="1">
        <v>1</v>
      </c>
      <c r="M739" s="1" t="s">
        <v>1668</v>
      </c>
      <c r="N739" s="1" t="s">
        <v>1669</v>
      </c>
      <c r="O739" s="1" t="s">
        <v>44</v>
      </c>
    </row>
    <row r="740" spans="1:15">
      <c r="A740" s="1">
        <v>100005053</v>
      </c>
      <c r="B740" s="1" t="s">
        <v>1126</v>
      </c>
      <c r="C740" s="1" t="s">
        <v>1644</v>
      </c>
      <c r="D740" s="1" t="s">
        <v>533</v>
      </c>
      <c r="E740" s="1" t="s">
        <v>11</v>
      </c>
      <c r="F740" s="1" t="s">
        <v>407</v>
      </c>
      <c r="G740" s="1">
        <v>1</v>
      </c>
      <c r="H740" s="1">
        <v>19</v>
      </c>
      <c r="I740" s="1">
        <v>2</v>
      </c>
      <c r="J740" s="33">
        <v>2</v>
      </c>
      <c r="K740" s="1">
        <v>0</v>
      </c>
      <c r="L740" s="1">
        <v>1</v>
      </c>
      <c r="M740" s="1" t="s">
        <v>1670</v>
      </c>
      <c r="N740" s="1" t="s">
        <v>1671</v>
      </c>
      <c r="O740" s="1" t="s">
        <v>32</v>
      </c>
    </row>
    <row r="741" spans="1:15">
      <c r="A741" s="1">
        <v>100005058</v>
      </c>
      <c r="B741" s="1" t="s">
        <v>1126</v>
      </c>
      <c r="C741" s="1" t="s">
        <v>1628</v>
      </c>
      <c r="D741" s="1" t="s">
        <v>1672</v>
      </c>
      <c r="E741" s="1" t="s">
        <v>11</v>
      </c>
      <c r="F741" s="1" t="s">
        <v>12</v>
      </c>
      <c r="G741" s="1">
        <v>1</v>
      </c>
      <c r="H741" s="1">
        <v>105</v>
      </c>
      <c r="I741" s="1">
        <v>18</v>
      </c>
      <c r="J741" s="33">
        <v>11</v>
      </c>
      <c r="K741" s="1">
        <v>1</v>
      </c>
      <c r="L741" s="1">
        <v>1</v>
      </c>
      <c r="M741" s="1" t="s">
        <v>1673</v>
      </c>
      <c r="N741" s="1" t="s">
        <v>1674</v>
      </c>
      <c r="O741" s="1" t="s">
        <v>32</v>
      </c>
    </row>
    <row r="742" spans="1:15">
      <c r="A742" s="1">
        <v>100005062</v>
      </c>
      <c r="B742" s="1" t="s">
        <v>1126</v>
      </c>
      <c r="C742" s="1" t="s">
        <v>1644</v>
      </c>
      <c r="D742" s="1" t="s">
        <v>12</v>
      </c>
      <c r="E742" s="1" t="s">
        <v>11</v>
      </c>
      <c r="F742" s="1" t="s">
        <v>12</v>
      </c>
      <c r="G742" s="1">
        <v>1</v>
      </c>
      <c r="H742" s="1">
        <v>195</v>
      </c>
      <c r="I742" s="1">
        <v>19</v>
      </c>
      <c r="J742" s="33">
        <v>17</v>
      </c>
      <c r="K742" s="1">
        <v>0</v>
      </c>
      <c r="L742" s="1">
        <v>1</v>
      </c>
      <c r="M742" s="1" t="s">
        <v>1675</v>
      </c>
      <c r="N742" s="1" t="s">
        <v>1676</v>
      </c>
      <c r="O742" s="1" t="s">
        <v>32</v>
      </c>
    </row>
    <row r="743" spans="1:15">
      <c r="A743" s="1">
        <v>100005065</v>
      </c>
      <c r="B743" s="1" t="s">
        <v>1126</v>
      </c>
      <c r="C743" s="1" t="s">
        <v>1628</v>
      </c>
      <c r="D743" s="1" t="s">
        <v>176</v>
      </c>
      <c r="E743" s="1" t="s">
        <v>11</v>
      </c>
      <c r="F743" s="1" t="s">
        <v>12</v>
      </c>
      <c r="G743" s="1">
        <v>1</v>
      </c>
      <c r="H743" s="1">
        <v>147</v>
      </c>
      <c r="I743" s="1">
        <v>22</v>
      </c>
      <c r="J743" s="33">
        <v>18</v>
      </c>
      <c r="K743" s="1">
        <v>0</v>
      </c>
      <c r="L743" s="1">
        <v>1</v>
      </c>
      <c r="M743" s="1" t="s">
        <v>1677</v>
      </c>
      <c r="N743" s="1" t="s">
        <v>1678</v>
      </c>
      <c r="O743" s="1" t="s">
        <v>32</v>
      </c>
    </row>
    <row r="744" spans="1:15">
      <c r="A744" s="1">
        <v>100005072</v>
      </c>
      <c r="B744" s="1" t="s">
        <v>1126</v>
      </c>
      <c r="C744" s="1" t="s">
        <v>1125</v>
      </c>
      <c r="D744" s="1" t="s">
        <v>12</v>
      </c>
      <c r="E744" s="1" t="s">
        <v>11</v>
      </c>
      <c r="F744" s="1" t="s">
        <v>12</v>
      </c>
      <c r="G744" s="1">
        <v>1</v>
      </c>
      <c r="H744" s="1">
        <v>66</v>
      </c>
      <c r="I744" s="1">
        <v>10</v>
      </c>
      <c r="J744" s="33">
        <v>13</v>
      </c>
      <c r="K744" s="1">
        <v>0</v>
      </c>
      <c r="L744" s="1">
        <v>1</v>
      </c>
      <c r="M744" s="1" t="s">
        <v>1679</v>
      </c>
      <c r="N744" s="1" t="s">
        <v>1680</v>
      </c>
      <c r="O744" s="1" t="s">
        <v>32</v>
      </c>
    </row>
    <row r="745" spans="1:15">
      <c r="A745" s="1">
        <v>100005078</v>
      </c>
      <c r="B745" s="1" t="s">
        <v>1126</v>
      </c>
      <c r="C745" s="1" t="s">
        <v>1628</v>
      </c>
      <c r="D745" s="1" t="s">
        <v>12</v>
      </c>
      <c r="E745" s="1" t="s">
        <v>11</v>
      </c>
      <c r="F745" s="1" t="s">
        <v>12</v>
      </c>
      <c r="G745" s="1">
        <v>1</v>
      </c>
      <c r="H745" s="1">
        <v>279</v>
      </c>
      <c r="I745" s="1">
        <v>28</v>
      </c>
      <c r="J745" s="33">
        <v>5</v>
      </c>
      <c r="K745" s="1">
        <v>0</v>
      </c>
      <c r="L745" s="1">
        <v>1</v>
      </c>
      <c r="M745" s="1" t="s">
        <v>1681</v>
      </c>
      <c r="N745" s="1" t="s">
        <v>1682</v>
      </c>
      <c r="O745" s="1" t="s">
        <v>32</v>
      </c>
    </row>
    <row r="746" spans="1:15">
      <c r="A746" s="1">
        <v>100005086</v>
      </c>
      <c r="B746" s="1" t="s">
        <v>1126</v>
      </c>
      <c r="C746" s="1" t="s">
        <v>1628</v>
      </c>
      <c r="D746" s="1" t="s">
        <v>1683</v>
      </c>
      <c r="E746" s="1" t="s">
        <v>11</v>
      </c>
      <c r="F746" s="1" t="s">
        <v>12</v>
      </c>
      <c r="G746" s="1">
        <v>1</v>
      </c>
      <c r="H746" s="1">
        <v>223</v>
      </c>
      <c r="I746" s="1">
        <v>26</v>
      </c>
      <c r="J746" s="33">
        <v>18</v>
      </c>
      <c r="K746" s="1">
        <v>0</v>
      </c>
      <c r="L746" s="1">
        <v>1</v>
      </c>
      <c r="M746" s="1" t="s">
        <v>1684</v>
      </c>
      <c r="N746" s="1" t="s">
        <v>1682</v>
      </c>
      <c r="O746" s="1" t="s">
        <v>32</v>
      </c>
    </row>
    <row r="747" spans="1:15">
      <c r="A747" s="1">
        <v>100005089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" t="s">
        <v>12</v>
      </c>
      <c r="G747" s="1">
        <v>1</v>
      </c>
      <c r="H747" s="1">
        <v>37</v>
      </c>
      <c r="I747" s="1">
        <v>8</v>
      </c>
      <c r="J747" s="33">
        <v>8</v>
      </c>
      <c r="K747" s="1">
        <v>0</v>
      </c>
      <c r="L747" s="1">
        <v>1</v>
      </c>
      <c r="M747" s="1" t="s">
        <v>1685</v>
      </c>
      <c r="N747" s="1" t="s">
        <v>1686</v>
      </c>
      <c r="O747" s="1" t="s">
        <v>32</v>
      </c>
    </row>
    <row r="748" spans="1:15">
      <c r="A748" s="1">
        <v>100005090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" t="s">
        <v>12</v>
      </c>
      <c r="G748" s="1">
        <v>1</v>
      </c>
      <c r="H748" s="1">
        <v>70</v>
      </c>
      <c r="I748" s="1">
        <v>9</v>
      </c>
      <c r="J748" s="33">
        <v>9</v>
      </c>
      <c r="K748" s="1">
        <v>0</v>
      </c>
      <c r="L748" s="1">
        <v>1</v>
      </c>
      <c r="M748" s="1" t="s">
        <v>1685</v>
      </c>
      <c r="N748" s="1" t="s">
        <v>1686</v>
      </c>
      <c r="O748" s="1" t="s">
        <v>32</v>
      </c>
    </row>
    <row r="749" spans="1:15">
      <c r="A749" s="1">
        <v>100005095</v>
      </c>
      <c r="B749" s="1" t="s">
        <v>1126</v>
      </c>
      <c r="C749" s="1" t="s">
        <v>1628</v>
      </c>
      <c r="D749" s="1" t="s">
        <v>12</v>
      </c>
      <c r="E749" s="1" t="s">
        <v>11</v>
      </c>
      <c r="F749" s="1" t="s">
        <v>12</v>
      </c>
      <c r="G749" s="1">
        <v>1</v>
      </c>
      <c r="H749" s="1">
        <v>152</v>
      </c>
      <c r="I749" s="1">
        <v>17</v>
      </c>
      <c r="J749" s="33">
        <v>11</v>
      </c>
      <c r="K749" s="1">
        <v>0</v>
      </c>
      <c r="L749" s="1">
        <v>1</v>
      </c>
      <c r="M749" s="1" t="s">
        <v>1687</v>
      </c>
      <c r="N749" s="1" t="s">
        <v>1688</v>
      </c>
      <c r="O749" s="1" t="s">
        <v>32</v>
      </c>
    </row>
    <row r="750" spans="1:15">
      <c r="A750" s="1">
        <v>100005100</v>
      </c>
      <c r="B750" s="1" t="s">
        <v>1126</v>
      </c>
      <c r="C750" s="1" t="s">
        <v>1628</v>
      </c>
      <c r="D750" s="1" t="s">
        <v>1689</v>
      </c>
      <c r="E750" s="1" t="s">
        <v>11</v>
      </c>
      <c r="F750" s="1" t="s">
        <v>12</v>
      </c>
      <c r="G750" s="1">
        <v>1</v>
      </c>
      <c r="H750" s="1">
        <v>127</v>
      </c>
      <c r="I750" s="1">
        <v>18</v>
      </c>
      <c r="J750" s="33">
        <v>11</v>
      </c>
      <c r="K750" s="1">
        <v>0</v>
      </c>
      <c r="L750" s="1">
        <v>1</v>
      </c>
      <c r="M750" s="1" t="s">
        <v>1690</v>
      </c>
      <c r="N750" s="1" t="s">
        <v>1688</v>
      </c>
      <c r="O750" s="1" t="s">
        <v>32</v>
      </c>
    </row>
    <row r="751" spans="1:15">
      <c r="A751" s="1">
        <v>100005103</v>
      </c>
      <c r="B751" s="1" t="s">
        <v>1126</v>
      </c>
      <c r="C751" s="1" t="s">
        <v>1623</v>
      </c>
      <c r="D751" s="1" t="s">
        <v>176</v>
      </c>
      <c r="E751" s="1" t="s">
        <v>11</v>
      </c>
      <c r="F751" s="1" t="s">
        <v>12</v>
      </c>
      <c r="G751" s="1">
        <v>1</v>
      </c>
      <c r="H751" s="1">
        <v>173</v>
      </c>
      <c r="I751" s="1">
        <v>25</v>
      </c>
      <c r="J751" s="33">
        <v>11</v>
      </c>
      <c r="K751" s="1">
        <v>0</v>
      </c>
      <c r="L751" s="1">
        <v>1</v>
      </c>
      <c r="M751" s="1" t="s">
        <v>1691</v>
      </c>
      <c r="N751" s="1" t="s">
        <v>1692</v>
      </c>
      <c r="O751" s="1" t="s">
        <v>32</v>
      </c>
    </row>
    <row r="752" spans="1:15">
      <c r="A752" s="1">
        <v>100005112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" t="s">
        <v>407</v>
      </c>
      <c r="G752" s="1">
        <v>1</v>
      </c>
      <c r="H752" s="1">
        <v>13</v>
      </c>
      <c r="I752" s="1">
        <v>2</v>
      </c>
      <c r="J752" s="33">
        <v>2</v>
      </c>
      <c r="K752" s="1">
        <v>0</v>
      </c>
      <c r="L752" s="1">
        <v>1</v>
      </c>
      <c r="M752" s="1" t="s">
        <v>1693</v>
      </c>
      <c r="N752" s="1" t="s">
        <v>1694</v>
      </c>
      <c r="O752" s="1" t="s">
        <v>32</v>
      </c>
    </row>
    <row r="753" spans="1:15">
      <c r="A753" s="1">
        <v>100005116</v>
      </c>
      <c r="B753" s="1" t="s">
        <v>1126</v>
      </c>
      <c r="C753" s="1" t="s">
        <v>1623</v>
      </c>
      <c r="D753" s="1" t="s">
        <v>12</v>
      </c>
      <c r="E753" s="1" t="s">
        <v>11</v>
      </c>
      <c r="F753" s="1" t="s">
        <v>407</v>
      </c>
      <c r="G753" s="1">
        <v>1</v>
      </c>
      <c r="H753" s="1">
        <v>26</v>
      </c>
      <c r="I753" s="1">
        <v>3</v>
      </c>
      <c r="J753" s="33">
        <v>5</v>
      </c>
      <c r="K753" s="1">
        <v>0</v>
      </c>
      <c r="L753" s="1">
        <v>1</v>
      </c>
      <c r="M753" s="1" t="s">
        <v>1695</v>
      </c>
      <c r="N753" s="1" t="s">
        <v>1696</v>
      </c>
      <c r="O753" s="1" t="s">
        <v>32</v>
      </c>
    </row>
    <row r="754" spans="1:15">
      <c r="A754" s="1">
        <v>100005121</v>
      </c>
      <c r="B754" s="1" t="s">
        <v>1126</v>
      </c>
      <c r="C754" s="1" t="s">
        <v>1631</v>
      </c>
      <c r="D754" s="1" t="s">
        <v>176</v>
      </c>
      <c r="E754" s="1" t="s">
        <v>11</v>
      </c>
      <c r="F754" s="1" t="s">
        <v>12</v>
      </c>
      <c r="G754" s="1">
        <v>1</v>
      </c>
      <c r="H754" s="1">
        <v>133</v>
      </c>
      <c r="I754" s="1">
        <v>19</v>
      </c>
      <c r="J754" s="33">
        <v>16</v>
      </c>
      <c r="K754" s="1">
        <v>0</v>
      </c>
      <c r="L754" s="1">
        <v>1</v>
      </c>
      <c r="M754" s="1" t="s">
        <v>1697</v>
      </c>
      <c r="N754" s="1" t="s">
        <v>1698</v>
      </c>
      <c r="O754" s="1" t="s">
        <v>32</v>
      </c>
    </row>
    <row r="755" spans="1:15">
      <c r="A755" s="1">
        <v>100005134</v>
      </c>
      <c r="B755" s="1" t="s">
        <v>1126</v>
      </c>
      <c r="C755" s="1" t="s">
        <v>1662</v>
      </c>
      <c r="D755" s="1" t="s">
        <v>176</v>
      </c>
      <c r="E755" s="1" t="s">
        <v>11</v>
      </c>
      <c r="F755" s="1" t="s">
        <v>12</v>
      </c>
      <c r="G755" s="1">
        <v>1</v>
      </c>
      <c r="H755" s="1">
        <v>127</v>
      </c>
      <c r="I755" s="1">
        <v>20</v>
      </c>
      <c r="J755" s="33">
        <v>14</v>
      </c>
      <c r="K755" s="1">
        <v>0</v>
      </c>
      <c r="L755" s="1">
        <v>1</v>
      </c>
      <c r="M755" s="1" t="s">
        <v>1699</v>
      </c>
      <c r="N755" s="1" t="s">
        <v>1700</v>
      </c>
      <c r="O755" s="1" t="s">
        <v>32</v>
      </c>
    </row>
    <row r="756" spans="1:15">
      <c r="A756" s="1">
        <v>100005142</v>
      </c>
      <c r="B756" s="1" t="s">
        <v>1126</v>
      </c>
      <c r="C756" s="1" t="s">
        <v>1702</v>
      </c>
      <c r="D756" s="1" t="s">
        <v>12</v>
      </c>
      <c r="E756" s="1" t="s">
        <v>11</v>
      </c>
      <c r="F756" s="1" t="s">
        <v>407</v>
      </c>
      <c r="G756" s="1">
        <v>1</v>
      </c>
      <c r="H756" s="1">
        <v>35</v>
      </c>
      <c r="I756" s="1">
        <v>6</v>
      </c>
      <c r="J756" s="33">
        <v>5</v>
      </c>
      <c r="K756" s="1">
        <v>0</v>
      </c>
      <c r="L756" s="1">
        <v>1</v>
      </c>
      <c r="M756" s="1" t="s">
        <v>1701</v>
      </c>
      <c r="N756" s="1" t="s">
        <v>1703</v>
      </c>
      <c r="O756" s="1" t="s">
        <v>32</v>
      </c>
    </row>
    <row r="757" spans="1:15">
      <c r="A757" s="1">
        <v>100005169</v>
      </c>
      <c r="B757" s="1" t="s">
        <v>1126</v>
      </c>
      <c r="C757" s="1" t="s">
        <v>1628</v>
      </c>
      <c r="D757" s="1" t="s">
        <v>176</v>
      </c>
      <c r="E757" s="1" t="s">
        <v>11</v>
      </c>
      <c r="F757" s="1" t="s">
        <v>12</v>
      </c>
      <c r="G757" s="1">
        <v>1</v>
      </c>
      <c r="H757" s="1">
        <v>101</v>
      </c>
      <c r="I757" s="1">
        <v>14</v>
      </c>
      <c r="J757" s="33">
        <v>11</v>
      </c>
      <c r="K757" s="1">
        <v>0</v>
      </c>
      <c r="L757" s="1">
        <v>1</v>
      </c>
      <c r="M757" s="1" t="s">
        <v>1704</v>
      </c>
      <c r="N757" s="1" t="s">
        <v>1705</v>
      </c>
      <c r="O757" s="1" t="s">
        <v>32</v>
      </c>
    </row>
    <row r="758" spans="1:15">
      <c r="A758" s="1">
        <v>100005174</v>
      </c>
      <c r="B758" s="1" t="s">
        <v>1126</v>
      </c>
      <c r="C758" s="1" t="s">
        <v>1125</v>
      </c>
      <c r="D758" s="1" t="s">
        <v>1706</v>
      </c>
      <c r="E758" s="1" t="s">
        <v>20</v>
      </c>
      <c r="F758" s="1" t="s">
        <v>72</v>
      </c>
      <c r="G758" s="1">
        <v>1</v>
      </c>
      <c r="H758" s="1">
        <v>91</v>
      </c>
      <c r="I758" s="1">
        <v>10</v>
      </c>
      <c r="J758" s="33">
        <v>11</v>
      </c>
      <c r="K758" s="1">
        <v>0</v>
      </c>
      <c r="L758" s="1">
        <v>1</v>
      </c>
      <c r="M758" s="1" t="s">
        <v>1707</v>
      </c>
      <c r="N758" s="1" t="s">
        <v>1708</v>
      </c>
      <c r="O758" s="1" t="s">
        <v>15</v>
      </c>
    </row>
    <row r="759" spans="1:15">
      <c r="A759" s="1">
        <v>100005180</v>
      </c>
      <c r="B759" s="1" t="s">
        <v>1126</v>
      </c>
      <c r="C759" s="1" t="s">
        <v>1125</v>
      </c>
      <c r="D759" s="1" t="s">
        <v>686</v>
      </c>
      <c r="E759" s="1" t="s">
        <v>2</v>
      </c>
      <c r="F759" s="1" t="s">
        <v>46</v>
      </c>
      <c r="G759" s="1">
        <v>3</v>
      </c>
      <c r="H759" s="1">
        <v>151</v>
      </c>
      <c r="I759" s="1">
        <v>22</v>
      </c>
      <c r="J759" s="33">
        <v>27</v>
      </c>
      <c r="K759" s="1">
        <v>0</v>
      </c>
      <c r="L759" s="1">
        <v>1</v>
      </c>
      <c r="M759" s="1" t="s">
        <v>1709</v>
      </c>
      <c r="N759" s="1" t="s">
        <v>1710</v>
      </c>
      <c r="O759" s="1" t="s">
        <v>8</v>
      </c>
    </row>
    <row r="760" spans="1:15">
      <c r="A760" s="1">
        <v>100005181</v>
      </c>
      <c r="B760" s="1" t="s">
        <v>1126</v>
      </c>
      <c r="C760" s="1" t="s">
        <v>1125</v>
      </c>
      <c r="D760" s="1" t="s">
        <v>1711</v>
      </c>
      <c r="E760" s="1" t="s">
        <v>20</v>
      </c>
      <c r="F760" s="1" t="s">
        <v>21</v>
      </c>
      <c r="G760" s="1">
        <v>1</v>
      </c>
      <c r="H760" s="1">
        <v>297</v>
      </c>
      <c r="I760" s="1">
        <v>26</v>
      </c>
      <c r="J760" s="33">
        <v>22</v>
      </c>
      <c r="K760" s="1">
        <v>0</v>
      </c>
      <c r="L760" s="1">
        <v>1</v>
      </c>
      <c r="M760" s="1" t="s">
        <v>1712</v>
      </c>
      <c r="N760" s="1" t="s">
        <v>1708</v>
      </c>
      <c r="O760" s="1" t="s">
        <v>15</v>
      </c>
    </row>
    <row r="761" spans="1:15">
      <c r="A761" s="1">
        <v>100005185</v>
      </c>
      <c r="B761" s="1" t="s">
        <v>1126</v>
      </c>
      <c r="C761" s="1" t="s">
        <v>1125</v>
      </c>
      <c r="D761" s="1" t="s">
        <v>12</v>
      </c>
      <c r="E761" s="1" t="s">
        <v>11</v>
      </c>
      <c r="F761" s="1" t="s">
        <v>12</v>
      </c>
      <c r="G761" s="1">
        <v>1</v>
      </c>
      <c r="H761" s="1">
        <v>361</v>
      </c>
      <c r="I761" s="1">
        <v>27</v>
      </c>
      <c r="J761" s="33">
        <v>35</v>
      </c>
      <c r="K761" s="1">
        <v>2</v>
      </c>
      <c r="L761" s="1">
        <v>2</v>
      </c>
      <c r="M761" s="1" t="s">
        <v>1713</v>
      </c>
      <c r="N761" s="1" t="s">
        <v>1714</v>
      </c>
      <c r="O761" s="1" t="s">
        <v>32</v>
      </c>
    </row>
    <row r="762" spans="1:15">
      <c r="A762" s="1">
        <v>100005188</v>
      </c>
      <c r="B762" s="1" t="s">
        <v>1126</v>
      </c>
      <c r="C762" s="1" t="s">
        <v>1125</v>
      </c>
      <c r="D762" s="1" t="s">
        <v>46</v>
      </c>
      <c r="E762" s="1" t="s">
        <v>2</v>
      </c>
      <c r="F762" s="1" t="s">
        <v>46</v>
      </c>
      <c r="G762" s="1">
        <v>2</v>
      </c>
      <c r="H762" s="1">
        <v>27</v>
      </c>
      <c r="I762" s="1">
        <v>3</v>
      </c>
      <c r="J762" s="33">
        <v>4</v>
      </c>
      <c r="K762" s="1">
        <v>0</v>
      </c>
      <c r="L762" s="1">
        <v>1</v>
      </c>
      <c r="M762" s="1" t="s">
        <v>1715</v>
      </c>
      <c r="N762" s="1" t="s">
        <v>1710</v>
      </c>
      <c r="O762" s="1" t="s">
        <v>8</v>
      </c>
    </row>
    <row r="763" spans="1:15">
      <c r="A763" s="1">
        <v>100005191</v>
      </c>
      <c r="B763" s="1" t="s">
        <v>1126</v>
      </c>
      <c r="C763" s="1" t="s">
        <v>1125</v>
      </c>
      <c r="D763" s="1" t="s">
        <v>1716</v>
      </c>
      <c r="E763" s="1" t="s">
        <v>11</v>
      </c>
      <c r="F763" s="1" t="s">
        <v>12</v>
      </c>
      <c r="G763" s="1">
        <v>2</v>
      </c>
      <c r="H763" s="1">
        <v>269</v>
      </c>
      <c r="I763" s="1">
        <v>24</v>
      </c>
      <c r="J763" s="33">
        <v>24</v>
      </c>
      <c r="K763" s="1">
        <v>1</v>
      </c>
      <c r="L763" s="1">
        <v>1</v>
      </c>
      <c r="M763" s="1" t="s">
        <v>1717</v>
      </c>
      <c r="N763" s="1" t="s">
        <v>1714</v>
      </c>
      <c r="O763" s="1" t="s">
        <v>32</v>
      </c>
    </row>
    <row r="764" spans="1:15">
      <c r="A764" s="1">
        <v>100005196</v>
      </c>
      <c r="B764" s="1" t="s">
        <v>1126</v>
      </c>
      <c r="C764" s="1" t="s">
        <v>1662</v>
      </c>
      <c r="D764" s="1" t="s">
        <v>176</v>
      </c>
      <c r="E764" s="1" t="s">
        <v>11</v>
      </c>
      <c r="F764" s="1" t="s">
        <v>12</v>
      </c>
      <c r="G764" s="1">
        <v>1</v>
      </c>
      <c r="H764" s="1">
        <v>97</v>
      </c>
      <c r="I764" s="1">
        <v>17</v>
      </c>
      <c r="J764" s="33">
        <v>12</v>
      </c>
      <c r="K764" s="1">
        <v>0</v>
      </c>
      <c r="L764" s="1">
        <v>1</v>
      </c>
      <c r="M764" s="1" t="s">
        <v>1718</v>
      </c>
      <c r="N764" s="1" t="s">
        <v>1719</v>
      </c>
      <c r="O764" s="1" t="s">
        <v>32</v>
      </c>
    </row>
    <row r="765" spans="1:15">
      <c r="A765" s="1">
        <v>100005200</v>
      </c>
      <c r="B765" s="1" t="s">
        <v>1126</v>
      </c>
      <c r="C765" s="1" t="s">
        <v>1125</v>
      </c>
      <c r="D765" s="1" t="s">
        <v>176</v>
      </c>
      <c r="E765" s="1" t="s">
        <v>11</v>
      </c>
      <c r="F765" s="1" t="s">
        <v>12</v>
      </c>
      <c r="G765" s="1">
        <v>1</v>
      </c>
      <c r="H765" s="1">
        <v>120</v>
      </c>
      <c r="I765" s="1">
        <v>18</v>
      </c>
      <c r="J765" s="33">
        <v>15</v>
      </c>
      <c r="K765" s="1">
        <v>0</v>
      </c>
      <c r="L765" s="1">
        <v>1</v>
      </c>
      <c r="M765" s="1" t="s">
        <v>1720</v>
      </c>
      <c r="N765" s="1" t="s">
        <v>1721</v>
      </c>
      <c r="O765" s="1" t="s">
        <v>32</v>
      </c>
    </row>
    <row r="766" spans="1:15">
      <c r="A766" s="1">
        <v>100005204</v>
      </c>
      <c r="B766" s="1" t="s">
        <v>1126</v>
      </c>
      <c r="C766" s="1" t="s">
        <v>1644</v>
      </c>
      <c r="D766" s="1" t="s">
        <v>105</v>
      </c>
      <c r="E766" s="1" t="s">
        <v>11</v>
      </c>
      <c r="F766" s="1" t="s">
        <v>12</v>
      </c>
      <c r="G766" s="1">
        <v>1</v>
      </c>
      <c r="H766" s="1">
        <v>55</v>
      </c>
      <c r="I766" s="1">
        <v>13</v>
      </c>
      <c r="J766" s="33">
        <v>10</v>
      </c>
      <c r="K766" s="1">
        <v>0</v>
      </c>
      <c r="L766" s="1">
        <v>1</v>
      </c>
      <c r="M766" s="1" t="s">
        <v>1722</v>
      </c>
      <c r="N766" s="1" t="s">
        <v>1723</v>
      </c>
      <c r="O766" s="1" t="s">
        <v>32</v>
      </c>
    </row>
    <row r="767" spans="1:15">
      <c r="A767" s="1">
        <v>100005205</v>
      </c>
      <c r="B767" s="1" t="s">
        <v>1126</v>
      </c>
      <c r="C767" s="1" t="s">
        <v>1644</v>
      </c>
      <c r="D767" s="1" t="s">
        <v>12</v>
      </c>
      <c r="E767" s="1" t="s">
        <v>11</v>
      </c>
      <c r="F767" s="1" t="s">
        <v>407</v>
      </c>
      <c r="G767" s="1">
        <v>1</v>
      </c>
      <c r="H767" s="1">
        <v>37</v>
      </c>
      <c r="I767" s="1">
        <v>5</v>
      </c>
      <c r="J767" s="33">
        <v>5</v>
      </c>
      <c r="K767" s="1">
        <v>1</v>
      </c>
      <c r="L767" s="1">
        <v>1</v>
      </c>
      <c r="M767" s="1" t="s">
        <v>1722</v>
      </c>
      <c r="N767" s="1" t="s">
        <v>1723</v>
      </c>
      <c r="O767" s="1" t="s">
        <v>32</v>
      </c>
    </row>
    <row r="768" spans="1:15">
      <c r="A768" s="1">
        <v>100005210</v>
      </c>
      <c r="B768" s="1" t="s">
        <v>1126</v>
      </c>
      <c r="C768" s="1" t="s">
        <v>1623</v>
      </c>
      <c r="D768" s="1" t="s">
        <v>12</v>
      </c>
      <c r="E768" s="1" t="s">
        <v>11</v>
      </c>
      <c r="F768" s="1" t="s">
        <v>12</v>
      </c>
      <c r="G768" s="1">
        <v>1</v>
      </c>
      <c r="H768" s="1">
        <v>196</v>
      </c>
      <c r="I768" s="1">
        <v>21</v>
      </c>
      <c r="J768" s="33">
        <v>18</v>
      </c>
      <c r="K768" s="1">
        <v>0</v>
      </c>
      <c r="L768" s="1">
        <v>1</v>
      </c>
      <c r="M768" s="1" t="s">
        <v>1724</v>
      </c>
      <c r="N768" s="1" t="s">
        <v>1725</v>
      </c>
      <c r="O768" s="1" t="s">
        <v>32</v>
      </c>
    </row>
    <row r="769" spans="1:15">
      <c r="A769" s="1">
        <v>100005214</v>
      </c>
      <c r="B769" s="1" t="s">
        <v>1126</v>
      </c>
      <c r="C769" s="1" t="s">
        <v>1125</v>
      </c>
      <c r="D769" s="1" t="s">
        <v>1726</v>
      </c>
      <c r="E769" s="1" t="s">
        <v>11</v>
      </c>
      <c r="F769" s="1" t="s">
        <v>12</v>
      </c>
      <c r="G769" s="1">
        <v>1</v>
      </c>
      <c r="H769" s="1">
        <v>52</v>
      </c>
      <c r="I769" s="1">
        <v>14</v>
      </c>
      <c r="J769" s="33">
        <v>13</v>
      </c>
      <c r="K769" s="1">
        <v>1</v>
      </c>
      <c r="L769" s="1">
        <v>1</v>
      </c>
      <c r="M769" s="1" t="s">
        <v>1727</v>
      </c>
      <c r="N769" s="1" t="s">
        <v>1728</v>
      </c>
      <c r="O769" s="1" t="s">
        <v>32</v>
      </c>
    </row>
    <row r="770" spans="1:15">
      <c r="A770" s="1">
        <v>100005220</v>
      </c>
      <c r="B770" s="1" t="s">
        <v>1126</v>
      </c>
      <c r="C770" s="1" t="s">
        <v>1631</v>
      </c>
      <c r="D770" s="1" t="s">
        <v>176</v>
      </c>
      <c r="E770" s="1" t="s">
        <v>11</v>
      </c>
      <c r="F770" s="1" t="s">
        <v>12</v>
      </c>
      <c r="G770" s="1">
        <v>1</v>
      </c>
      <c r="H770" s="1">
        <v>221</v>
      </c>
      <c r="I770" s="1">
        <v>24</v>
      </c>
      <c r="J770" s="33">
        <v>17</v>
      </c>
      <c r="K770" s="1">
        <v>0</v>
      </c>
      <c r="L770" s="1">
        <v>1</v>
      </c>
      <c r="M770" s="1" t="s">
        <v>1729</v>
      </c>
      <c r="N770" s="1" t="s">
        <v>1730</v>
      </c>
      <c r="O770" s="1" t="s">
        <v>32</v>
      </c>
    </row>
    <row r="771" spans="1:15">
      <c r="A771" s="1">
        <v>100005224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" t="s">
        <v>12</v>
      </c>
      <c r="G771" s="1">
        <v>1</v>
      </c>
      <c r="H771" s="1">
        <v>172</v>
      </c>
      <c r="I771" s="1">
        <v>26</v>
      </c>
      <c r="J771" s="33">
        <v>12</v>
      </c>
      <c r="K771" s="1">
        <v>0</v>
      </c>
      <c r="L771" s="1">
        <v>1</v>
      </c>
      <c r="M771" s="1" t="s">
        <v>1731</v>
      </c>
      <c r="N771" s="1" t="s">
        <v>1732</v>
      </c>
      <c r="O771" s="1" t="s">
        <v>32</v>
      </c>
    </row>
    <row r="772" spans="1:15">
      <c r="A772" s="1">
        <v>100005229</v>
      </c>
      <c r="B772" s="1" t="s">
        <v>1126</v>
      </c>
      <c r="C772" s="1" t="s">
        <v>1628</v>
      </c>
      <c r="D772" s="1" t="s">
        <v>176</v>
      </c>
      <c r="E772" s="1" t="s">
        <v>11</v>
      </c>
      <c r="F772" s="1" t="s">
        <v>12</v>
      </c>
      <c r="G772" s="1">
        <v>1</v>
      </c>
      <c r="H772" s="1">
        <v>110</v>
      </c>
      <c r="I772" s="1">
        <v>20</v>
      </c>
      <c r="J772" s="33">
        <v>14</v>
      </c>
      <c r="K772" s="1">
        <v>0</v>
      </c>
      <c r="L772" s="1">
        <v>1</v>
      </c>
      <c r="M772" s="1" t="s">
        <v>1733</v>
      </c>
      <c r="N772" s="1" t="s">
        <v>1734</v>
      </c>
      <c r="O772" s="1" t="s">
        <v>32</v>
      </c>
    </row>
    <row r="773" spans="1:15">
      <c r="A773" s="1">
        <v>100005232</v>
      </c>
      <c r="B773" s="1" t="s">
        <v>1126</v>
      </c>
      <c r="C773" s="1" t="s">
        <v>1628</v>
      </c>
      <c r="D773" s="1" t="s">
        <v>176</v>
      </c>
      <c r="E773" s="1" t="s">
        <v>11</v>
      </c>
      <c r="F773" s="1" t="s">
        <v>407</v>
      </c>
      <c r="G773" s="1">
        <v>1</v>
      </c>
      <c r="H773" s="1">
        <v>21</v>
      </c>
      <c r="I773" s="1">
        <v>6</v>
      </c>
      <c r="J773" s="33">
        <v>2</v>
      </c>
      <c r="K773" s="1">
        <v>0</v>
      </c>
      <c r="L773" s="1">
        <v>1</v>
      </c>
      <c r="M773" s="1" t="s">
        <v>1735</v>
      </c>
      <c r="N773" s="1" t="s">
        <v>1736</v>
      </c>
      <c r="O773" s="1" t="s">
        <v>32</v>
      </c>
    </row>
    <row r="774" spans="1:15">
      <c r="A774" s="1">
        <v>100005237</v>
      </c>
      <c r="B774" s="1" t="s">
        <v>1126</v>
      </c>
      <c r="C774" s="1" t="s">
        <v>1702</v>
      </c>
      <c r="D774" s="1" t="s">
        <v>12</v>
      </c>
      <c r="E774" s="1" t="s">
        <v>11</v>
      </c>
      <c r="F774" s="1" t="s">
        <v>12</v>
      </c>
      <c r="G774" s="1">
        <v>1</v>
      </c>
      <c r="H774" s="1">
        <v>86</v>
      </c>
      <c r="I774" s="1">
        <v>10</v>
      </c>
      <c r="J774" s="33">
        <v>8</v>
      </c>
      <c r="K774" s="1">
        <v>0</v>
      </c>
      <c r="L774" s="1">
        <v>1</v>
      </c>
      <c r="M774" s="1" t="s">
        <v>1737</v>
      </c>
      <c r="N774" s="1" t="s">
        <v>1738</v>
      </c>
      <c r="O774" s="1" t="s">
        <v>32</v>
      </c>
    </row>
    <row r="775" spans="1:15">
      <c r="A775" s="1">
        <v>100005241</v>
      </c>
      <c r="B775" s="1" t="s">
        <v>1126</v>
      </c>
      <c r="C775" s="1" t="s">
        <v>1623</v>
      </c>
      <c r="D775" s="1" t="s">
        <v>1664</v>
      </c>
      <c r="E775" s="1" t="s">
        <v>11</v>
      </c>
      <c r="F775" s="1" t="s">
        <v>12</v>
      </c>
      <c r="G775" s="1">
        <v>1</v>
      </c>
      <c r="H775" s="1">
        <v>401</v>
      </c>
      <c r="I775" s="1">
        <v>40</v>
      </c>
      <c r="J775" s="33">
        <v>30</v>
      </c>
      <c r="K775" s="1">
        <v>0</v>
      </c>
      <c r="L775" s="1">
        <v>2</v>
      </c>
      <c r="M775" s="1" t="s">
        <v>1739</v>
      </c>
      <c r="N775" s="1" t="s">
        <v>1740</v>
      </c>
      <c r="O775" s="1" t="s">
        <v>32</v>
      </c>
    </row>
    <row r="776" spans="1:15">
      <c r="A776" s="1">
        <v>100005244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" t="s">
        <v>407</v>
      </c>
      <c r="G776" s="1">
        <v>1</v>
      </c>
      <c r="H776" s="1">
        <v>16</v>
      </c>
      <c r="I776" s="1">
        <v>3</v>
      </c>
      <c r="J776" s="33">
        <v>3</v>
      </c>
      <c r="K776" s="1">
        <v>0</v>
      </c>
      <c r="L776" s="1">
        <v>1</v>
      </c>
      <c r="M776" s="1" t="s">
        <v>1741</v>
      </c>
      <c r="N776" s="1" t="s">
        <v>1742</v>
      </c>
      <c r="O776" s="1" t="s">
        <v>32</v>
      </c>
    </row>
    <row r="777" spans="1:15">
      <c r="A777" s="1">
        <v>100005249</v>
      </c>
      <c r="B777" s="1" t="s">
        <v>1126</v>
      </c>
      <c r="C777" s="1" t="s">
        <v>1644</v>
      </c>
      <c r="D777" s="1" t="s">
        <v>176</v>
      </c>
      <c r="E777" s="1" t="s">
        <v>11</v>
      </c>
      <c r="F777" s="1" t="s">
        <v>12</v>
      </c>
      <c r="G777" s="1">
        <v>1</v>
      </c>
      <c r="H777" s="1">
        <v>84</v>
      </c>
      <c r="I777" s="1">
        <v>13</v>
      </c>
      <c r="J777" s="33">
        <v>14</v>
      </c>
      <c r="K777" s="1">
        <v>0</v>
      </c>
      <c r="L777" s="1">
        <v>1</v>
      </c>
      <c r="M777" s="1" t="s">
        <v>1743</v>
      </c>
      <c r="N777" s="1" t="s">
        <v>1744</v>
      </c>
      <c r="O777" s="1" t="s">
        <v>32</v>
      </c>
    </row>
    <row r="778" spans="1:15">
      <c r="A778" s="1">
        <v>100005258</v>
      </c>
      <c r="B778" s="1" t="s">
        <v>1126</v>
      </c>
      <c r="C778" s="1" t="s">
        <v>1644</v>
      </c>
      <c r="D778" s="1" t="s">
        <v>12</v>
      </c>
      <c r="E778" s="1" t="s">
        <v>11</v>
      </c>
      <c r="F778" s="1" t="s">
        <v>12</v>
      </c>
      <c r="G778" s="1">
        <v>1</v>
      </c>
      <c r="H778" s="1">
        <v>285</v>
      </c>
      <c r="I778" s="1">
        <v>25</v>
      </c>
      <c r="J778" s="33">
        <v>19</v>
      </c>
      <c r="K778" s="1">
        <v>0</v>
      </c>
      <c r="L778" s="1">
        <v>1</v>
      </c>
      <c r="M778" s="1" t="s">
        <v>1745</v>
      </c>
      <c r="N778" s="1" t="s">
        <v>1746</v>
      </c>
      <c r="O778" s="1" t="s">
        <v>32</v>
      </c>
    </row>
    <row r="779" spans="1:15">
      <c r="A779" s="1">
        <v>100005266</v>
      </c>
      <c r="B779" s="1" t="s">
        <v>1126</v>
      </c>
      <c r="C779" s="1" t="s">
        <v>1125</v>
      </c>
      <c r="D779" s="1" t="s">
        <v>1747</v>
      </c>
      <c r="E779" s="1" t="s">
        <v>11</v>
      </c>
      <c r="F779" s="1" t="s">
        <v>407</v>
      </c>
      <c r="G779" s="1">
        <v>1</v>
      </c>
      <c r="H779" s="1">
        <v>36</v>
      </c>
      <c r="I779" s="1">
        <v>8</v>
      </c>
      <c r="J779" s="33">
        <v>6</v>
      </c>
      <c r="K779" s="1">
        <v>0</v>
      </c>
      <c r="L779" s="1">
        <v>1</v>
      </c>
      <c r="M779" s="1" t="s">
        <v>1748</v>
      </c>
      <c r="N779" s="1" t="s">
        <v>1749</v>
      </c>
      <c r="O779" s="1" t="s">
        <v>32</v>
      </c>
    </row>
    <row r="780" spans="1:15">
      <c r="A780" s="1">
        <v>100005277</v>
      </c>
      <c r="B780" s="1" t="s">
        <v>1126</v>
      </c>
      <c r="C780" s="1" t="s">
        <v>1628</v>
      </c>
      <c r="D780" s="1" t="s">
        <v>1750</v>
      </c>
      <c r="E780" s="1" t="s">
        <v>11</v>
      </c>
      <c r="F780" s="1" t="s">
        <v>12</v>
      </c>
      <c r="G780" s="1">
        <v>1</v>
      </c>
      <c r="H780" s="1">
        <v>139</v>
      </c>
      <c r="I780" s="1">
        <v>18</v>
      </c>
      <c r="J780" s="33">
        <v>18</v>
      </c>
      <c r="K780" s="1">
        <v>0</v>
      </c>
      <c r="L780" s="1">
        <v>1</v>
      </c>
      <c r="M780" s="1" t="s">
        <v>1751</v>
      </c>
      <c r="N780" s="1" t="s">
        <v>1752</v>
      </c>
      <c r="O780" s="1" t="s">
        <v>32</v>
      </c>
    </row>
    <row r="781" spans="1:15">
      <c r="A781" s="1">
        <v>100005280</v>
      </c>
      <c r="B781" s="1" t="s">
        <v>1126</v>
      </c>
      <c r="C781" s="1" t="s">
        <v>1644</v>
      </c>
      <c r="D781" s="1" t="s">
        <v>1753</v>
      </c>
      <c r="E781" s="1" t="s">
        <v>11</v>
      </c>
      <c r="F781" s="1" t="s">
        <v>12</v>
      </c>
      <c r="G781" s="1">
        <v>1</v>
      </c>
      <c r="H781" s="1">
        <v>64</v>
      </c>
      <c r="I781" s="1">
        <v>11</v>
      </c>
      <c r="J781" s="33">
        <v>10</v>
      </c>
      <c r="K781" s="1">
        <v>0</v>
      </c>
      <c r="L781" s="1">
        <v>1</v>
      </c>
      <c r="M781" s="1" t="s">
        <v>1754</v>
      </c>
      <c r="N781" s="1" t="s">
        <v>1755</v>
      </c>
      <c r="O781" s="1" t="s">
        <v>39</v>
      </c>
    </row>
    <row r="782" spans="1:15">
      <c r="A782" s="1">
        <v>100005284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" t="s">
        <v>12</v>
      </c>
      <c r="G782" s="1">
        <v>1</v>
      </c>
      <c r="H782" s="1">
        <v>135</v>
      </c>
      <c r="I782" s="1">
        <v>15</v>
      </c>
      <c r="J782" s="33">
        <v>13</v>
      </c>
      <c r="K782" s="1">
        <v>0</v>
      </c>
      <c r="L782" s="1">
        <v>1</v>
      </c>
      <c r="M782" s="1" t="s">
        <v>1756</v>
      </c>
      <c r="N782" s="1" t="s">
        <v>1757</v>
      </c>
      <c r="O782" s="1" t="s">
        <v>32</v>
      </c>
    </row>
    <row r="783" spans="1:15">
      <c r="A783" s="1">
        <v>100005296</v>
      </c>
      <c r="B783" s="1" t="s">
        <v>1126</v>
      </c>
      <c r="C783" s="1" t="s">
        <v>1628</v>
      </c>
      <c r="D783" s="1" t="s">
        <v>176</v>
      </c>
      <c r="E783" s="1" t="s">
        <v>11</v>
      </c>
      <c r="F783" s="1" t="s">
        <v>12</v>
      </c>
      <c r="G783" s="1">
        <v>1</v>
      </c>
      <c r="H783" s="1">
        <v>68</v>
      </c>
      <c r="I783" s="1">
        <v>15</v>
      </c>
      <c r="J783" s="33">
        <v>15</v>
      </c>
      <c r="K783" s="1">
        <v>1</v>
      </c>
      <c r="L783" s="1">
        <v>1</v>
      </c>
      <c r="M783" s="1" t="s">
        <v>1758</v>
      </c>
      <c r="N783" s="1" t="s">
        <v>1759</v>
      </c>
      <c r="O783" s="1" t="s">
        <v>32</v>
      </c>
    </row>
    <row r="784" spans="1:15">
      <c r="A784" s="1">
        <v>100005310</v>
      </c>
      <c r="B784" s="1" t="s">
        <v>1126</v>
      </c>
      <c r="C784" s="1" t="s">
        <v>1125</v>
      </c>
      <c r="D784" s="1" t="s">
        <v>686</v>
      </c>
      <c r="E784" s="1" t="s">
        <v>2</v>
      </c>
      <c r="F784" s="1" t="s">
        <v>46</v>
      </c>
      <c r="G784" s="1">
        <v>3</v>
      </c>
      <c r="H784" s="1">
        <v>61</v>
      </c>
      <c r="I784" s="1">
        <v>13</v>
      </c>
      <c r="J784" s="33">
        <v>4</v>
      </c>
      <c r="K784" s="1">
        <v>2</v>
      </c>
      <c r="L784" s="1">
        <v>1</v>
      </c>
      <c r="M784" s="1" t="s">
        <v>1762</v>
      </c>
      <c r="N784" s="1" t="s">
        <v>1710</v>
      </c>
      <c r="O784" s="1" t="s">
        <v>8</v>
      </c>
    </row>
    <row r="785" spans="1:15">
      <c r="A785" s="1">
        <v>100005315</v>
      </c>
      <c r="B785" s="1" t="s">
        <v>1126</v>
      </c>
      <c r="C785" s="1" t="s">
        <v>1125</v>
      </c>
      <c r="D785" s="1" t="s">
        <v>710</v>
      </c>
      <c r="E785" s="1" t="s">
        <v>11</v>
      </c>
      <c r="F785" s="1" t="s">
        <v>12</v>
      </c>
      <c r="G785" s="1">
        <v>1</v>
      </c>
      <c r="H785" s="1">
        <v>295</v>
      </c>
      <c r="I785" s="1">
        <v>22</v>
      </c>
      <c r="J785" s="33">
        <v>22</v>
      </c>
      <c r="K785" s="1">
        <v>0</v>
      </c>
      <c r="L785" s="1">
        <v>1</v>
      </c>
      <c r="M785" s="1" t="s">
        <v>1763</v>
      </c>
      <c r="N785" s="1" t="s">
        <v>1764</v>
      </c>
      <c r="O785" s="1" t="s">
        <v>32</v>
      </c>
    </row>
    <row r="786" spans="1:15">
      <c r="A786" s="1">
        <v>100005320</v>
      </c>
      <c r="B786" s="1" t="s">
        <v>1126</v>
      </c>
      <c r="C786" s="1" t="s">
        <v>1125</v>
      </c>
      <c r="D786" s="1" t="s">
        <v>1765</v>
      </c>
      <c r="E786" s="1" t="s">
        <v>11</v>
      </c>
      <c r="F786" s="1" t="s">
        <v>12</v>
      </c>
      <c r="G786" s="1">
        <v>1</v>
      </c>
      <c r="H786" s="1">
        <v>168</v>
      </c>
      <c r="I786" s="1">
        <v>20</v>
      </c>
      <c r="J786" s="33">
        <v>18</v>
      </c>
      <c r="K786" s="1">
        <v>0</v>
      </c>
      <c r="L786" s="1">
        <v>1</v>
      </c>
      <c r="M786" s="1" t="s">
        <v>1766</v>
      </c>
      <c r="N786" s="1" t="s">
        <v>1764</v>
      </c>
      <c r="O786" s="1" t="s">
        <v>32</v>
      </c>
    </row>
    <row r="787" spans="1:15">
      <c r="A787" s="1">
        <v>100005322</v>
      </c>
      <c r="B787" s="1" t="s">
        <v>1126</v>
      </c>
      <c r="C787" s="1" t="s">
        <v>1125</v>
      </c>
      <c r="D787" s="1" t="s">
        <v>603</v>
      </c>
      <c r="E787" s="1" t="s">
        <v>11</v>
      </c>
      <c r="F787" s="1" t="s">
        <v>12</v>
      </c>
      <c r="G787" s="1">
        <v>1</v>
      </c>
      <c r="H787" s="1">
        <v>293</v>
      </c>
      <c r="I787" s="1">
        <v>30</v>
      </c>
      <c r="J787" s="33">
        <v>30</v>
      </c>
      <c r="K787" s="1">
        <v>0</v>
      </c>
      <c r="L787" s="1">
        <v>1</v>
      </c>
      <c r="M787" s="1" t="s">
        <v>1767</v>
      </c>
      <c r="N787" s="1" t="s">
        <v>1764</v>
      </c>
      <c r="O787" s="1" t="s">
        <v>32</v>
      </c>
    </row>
    <row r="788" spans="1:15">
      <c r="A788" s="1">
        <v>100005326</v>
      </c>
      <c r="B788" s="1" t="s">
        <v>1126</v>
      </c>
      <c r="C788" s="1" t="s">
        <v>1623</v>
      </c>
      <c r="D788" s="1" t="s">
        <v>1768</v>
      </c>
      <c r="E788" s="1" t="s">
        <v>11</v>
      </c>
      <c r="F788" s="1" t="s">
        <v>12</v>
      </c>
      <c r="G788" s="1">
        <v>1</v>
      </c>
      <c r="H788" s="1">
        <v>26</v>
      </c>
      <c r="I788" s="1">
        <v>9</v>
      </c>
      <c r="J788" s="33">
        <v>9</v>
      </c>
      <c r="K788" s="1">
        <v>0</v>
      </c>
      <c r="L788" s="1">
        <v>1</v>
      </c>
      <c r="M788" s="1" t="s">
        <v>1769</v>
      </c>
      <c r="N788" s="1" t="s">
        <v>1770</v>
      </c>
      <c r="O788" s="1" t="s">
        <v>32</v>
      </c>
    </row>
    <row r="789" spans="1:15">
      <c r="A789" s="1">
        <v>100005330</v>
      </c>
      <c r="B789" s="1" t="s">
        <v>1126</v>
      </c>
      <c r="C789" s="1" t="s">
        <v>1628</v>
      </c>
      <c r="D789" s="1" t="s">
        <v>46</v>
      </c>
      <c r="E789" s="1" t="s">
        <v>2</v>
      </c>
      <c r="F789" s="1" t="s">
        <v>46</v>
      </c>
      <c r="G789" s="1">
        <v>2</v>
      </c>
      <c r="H789" s="1">
        <v>27</v>
      </c>
      <c r="I789" s="1">
        <v>6</v>
      </c>
      <c r="J789" s="33">
        <v>7</v>
      </c>
      <c r="K789" s="1">
        <v>0</v>
      </c>
      <c r="L789" s="1">
        <v>1</v>
      </c>
      <c r="M789" s="1" t="s">
        <v>1771</v>
      </c>
      <c r="N789" s="1" t="s">
        <v>1710</v>
      </c>
      <c r="O789" s="1" t="s">
        <v>8</v>
      </c>
    </row>
    <row r="790" spans="1:15">
      <c r="A790" s="1">
        <v>100005333</v>
      </c>
      <c r="B790" s="1" t="s">
        <v>1126</v>
      </c>
      <c r="C790" s="1" t="s">
        <v>1628</v>
      </c>
      <c r="D790" s="1" t="s">
        <v>1772</v>
      </c>
      <c r="E790" s="1" t="s">
        <v>11</v>
      </c>
      <c r="F790" s="1" t="s">
        <v>12</v>
      </c>
      <c r="G790" s="1">
        <v>1</v>
      </c>
      <c r="H790" s="1">
        <v>405</v>
      </c>
      <c r="I790" s="1">
        <v>51</v>
      </c>
      <c r="J790" s="33">
        <v>30</v>
      </c>
      <c r="K790" s="1">
        <v>0</v>
      </c>
      <c r="L790" s="1">
        <v>2</v>
      </c>
      <c r="M790" s="1" t="s">
        <v>1773</v>
      </c>
      <c r="N790" s="1" t="s">
        <v>1774</v>
      </c>
      <c r="O790" s="1" t="s">
        <v>32</v>
      </c>
    </row>
    <row r="791" spans="1:15">
      <c r="A791" s="1">
        <v>100005340</v>
      </c>
      <c r="B791" s="1" t="s">
        <v>1126</v>
      </c>
      <c r="C791" s="1" t="s">
        <v>1125</v>
      </c>
      <c r="D791" s="1" t="s">
        <v>1775</v>
      </c>
      <c r="E791" s="1" t="s">
        <v>20</v>
      </c>
      <c r="F791" s="1" t="s">
        <v>72</v>
      </c>
      <c r="G791" s="1">
        <v>1</v>
      </c>
      <c r="H791" s="1">
        <v>372</v>
      </c>
      <c r="I791" s="1">
        <v>42</v>
      </c>
      <c r="J791" s="33">
        <v>31</v>
      </c>
      <c r="K791" s="1">
        <v>0</v>
      </c>
      <c r="L791" s="1">
        <v>2</v>
      </c>
      <c r="M791" s="1" t="s">
        <v>1776</v>
      </c>
      <c r="N791" s="1" t="s">
        <v>1708</v>
      </c>
      <c r="O791" s="1" t="s">
        <v>15</v>
      </c>
    </row>
    <row r="792" spans="1:15">
      <c r="A792" s="1">
        <v>100005343</v>
      </c>
      <c r="B792" s="1" t="s">
        <v>1126</v>
      </c>
      <c r="C792" s="1" t="s">
        <v>1125</v>
      </c>
      <c r="D792" s="1" t="s">
        <v>1777</v>
      </c>
      <c r="E792" s="1" t="s">
        <v>20</v>
      </c>
      <c r="F792" s="1" t="s">
        <v>72</v>
      </c>
      <c r="G792" s="1">
        <v>1</v>
      </c>
      <c r="H792" s="1">
        <v>303</v>
      </c>
      <c r="I792" s="1">
        <v>27</v>
      </c>
      <c r="J792" s="33">
        <v>36</v>
      </c>
      <c r="K792" s="1">
        <v>0</v>
      </c>
      <c r="L792" s="1">
        <v>2</v>
      </c>
      <c r="M792" s="1" t="s">
        <v>1778</v>
      </c>
      <c r="N792" s="1" t="s">
        <v>1708</v>
      </c>
      <c r="O792" s="1" t="s">
        <v>15</v>
      </c>
    </row>
    <row r="793" spans="1:15">
      <c r="A793" s="1">
        <v>100005346</v>
      </c>
      <c r="B793" s="1" t="s">
        <v>1126</v>
      </c>
      <c r="C793" s="1" t="s">
        <v>1125</v>
      </c>
      <c r="D793" s="1" t="s">
        <v>533</v>
      </c>
      <c r="E793" s="1" t="s">
        <v>11</v>
      </c>
      <c r="F793" s="1" t="s">
        <v>12</v>
      </c>
      <c r="G793" s="1">
        <v>1</v>
      </c>
      <c r="H793" s="1">
        <v>570</v>
      </c>
      <c r="I793" s="1">
        <v>48</v>
      </c>
      <c r="J793" s="33">
        <v>36</v>
      </c>
      <c r="K793" s="1">
        <v>1</v>
      </c>
      <c r="L793" s="1">
        <v>2</v>
      </c>
      <c r="M793" s="1" t="s">
        <v>1779</v>
      </c>
      <c r="N793" s="1" t="s">
        <v>1780</v>
      </c>
      <c r="O793" s="1" t="s">
        <v>32</v>
      </c>
    </row>
    <row r="794" spans="1:15">
      <c r="A794" s="1">
        <v>100005371</v>
      </c>
      <c r="B794" s="1" t="s">
        <v>1126</v>
      </c>
      <c r="C794" s="1" t="s">
        <v>1125</v>
      </c>
      <c r="D794" s="1" t="s">
        <v>710</v>
      </c>
      <c r="E794" s="1" t="s">
        <v>11</v>
      </c>
      <c r="F794" s="1" t="s">
        <v>12</v>
      </c>
      <c r="G794" s="1">
        <v>1</v>
      </c>
      <c r="H794" s="1">
        <v>431</v>
      </c>
      <c r="I794" s="1">
        <v>41</v>
      </c>
      <c r="J794" s="33">
        <v>34</v>
      </c>
      <c r="K794" s="1">
        <v>0</v>
      </c>
      <c r="L794" s="1">
        <v>2</v>
      </c>
      <c r="M794" s="1" t="s">
        <v>1782</v>
      </c>
      <c r="N794" s="1" t="s">
        <v>1780</v>
      </c>
      <c r="O794" s="1" t="s">
        <v>32</v>
      </c>
    </row>
    <row r="795" spans="1:15">
      <c r="A795" s="1">
        <v>100005383</v>
      </c>
      <c r="B795" s="1" t="s">
        <v>1126</v>
      </c>
      <c r="C795" s="1" t="s">
        <v>1125</v>
      </c>
      <c r="D795" s="1" t="s">
        <v>1783</v>
      </c>
      <c r="E795" s="1" t="s">
        <v>11</v>
      </c>
      <c r="F795" s="1" t="s">
        <v>12</v>
      </c>
      <c r="G795" s="1">
        <v>1</v>
      </c>
      <c r="H795" s="1">
        <v>445</v>
      </c>
      <c r="I795" s="1">
        <v>42</v>
      </c>
      <c r="J795" s="33">
        <v>32</v>
      </c>
      <c r="K795" s="1">
        <v>1</v>
      </c>
      <c r="L795" s="1">
        <v>2</v>
      </c>
      <c r="M795" s="1" t="s">
        <v>1784</v>
      </c>
      <c r="N795" s="1" t="s">
        <v>1780</v>
      </c>
      <c r="O795" s="1" t="s">
        <v>32</v>
      </c>
    </row>
    <row r="796" spans="1:15">
      <c r="A796" s="1">
        <v>100005393</v>
      </c>
      <c r="B796" s="1" t="s">
        <v>1126</v>
      </c>
      <c r="C796" s="1" t="s">
        <v>1125</v>
      </c>
      <c r="D796" s="1" t="s">
        <v>1785</v>
      </c>
      <c r="E796" s="1" t="s">
        <v>20</v>
      </c>
      <c r="F796" s="1" t="s">
        <v>21</v>
      </c>
      <c r="G796" s="1">
        <v>1</v>
      </c>
      <c r="H796" s="1">
        <v>486</v>
      </c>
      <c r="I796" s="1">
        <v>52</v>
      </c>
      <c r="J796" s="33">
        <v>47</v>
      </c>
      <c r="K796" s="1">
        <v>0</v>
      </c>
      <c r="L796" s="1">
        <v>2</v>
      </c>
      <c r="M796" s="1" t="s">
        <v>1786</v>
      </c>
      <c r="N796" s="1" t="s">
        <v>1708</v>
      </c>
      <c r="O796" s="1" t="s">
        <v>15</v>
      </c>
    </row>
    <row r="797" spans="1:15">
      <c r="A797" s="1">
        <v>100005397</v>
      </c>
      <c r="B797" s="1" t="s">
        <v>1126</v>
      </c>
      <c r="C797" s="1" t="s">
        <v>1125</v>
      </c>
      <c r="D797" s="1" t="s">
        <v>1787</v>
      </c>
      <c r="E797" s="1" t="s">
        <v>27</v>
      </c>
      <c r="F797" s="1" t="s">
        <v>18</v>
      </c>
      <c r="G797" s="1">
        <v>1</v>
      </c>
      <c r="H797" s="1">
        <v>323</v>
      </c>
      <c r="I797" s="1">
        <v>24</v>
      </c>
      <c r="J797" s="33">
        <v>27</v>
      </c>
      <c r="K797" s="1">
        <v>0</v>
      </c>
      <c r="L797" s="1">
        <v>2</v>
      </c>
      <c r="M797" s="1" t="s">
        <v>1788</v>
      </c>
      <c r="N797" s="1" t="s">
        <v>1708</v>
      </c>
      <c r="O797" s="1" t="s">
        <v>15</v>
      </c>
    </row>
    <row r="798" spans="1:15">
      <c r="A798" s="1">
        <v>100005399</v>
      </c>
      <c r="B798" s="1" t="s">
        <v>1126</v>
      </c>
      <c r="C798" s="1" t="s">
        <v>1125</v>
      </c>
      <c r="D798" s="1" t="s">
        <v>12</v>
      </c>
      <c r="E798" s="1" t="s">
        <v>11</v>
      </c>
      <c r="F798" s="1" t="s">
        <v>12</v>
      </c>
      <c r="G798" s="1">
        <v>1</v>
      </c>
      <c r="H798" s="1">
        <v>333</v>
      </c>
      <c r="I798" s="1">
        <v>32</v>
      </c>
      <c r="J798" s="33">
        <v>28</v>
      </c>
      <c r="K798" s="1">
        <v>1</v>
      </c>
      <c r="L798" s="1">
        <v>2</v>
      </c>
      <c r="M798" s="1" t="s">
        <v>1789</v>
      </c>
      <c r="N798" s="1" t="s">
        <v>1780</v>
      </c>
      <c r="O798" s="1" t="s">
        <v>32</v>
      </c>
    </row>
    <row r="799" spans="1:15">
      <c r="A799" s="1">
        <v>100005402</v>
      </c>
      <c r="B799" s="1" t="s">
        <v>1126</v>
      </c>
      <c r="C799" s="1" t="s">
        <v>1125</v>
      </c>
      <c r="D799" s="1" t="s">
        <v>533</v>
      </c>
      <c r="E799" s="1" t="s">
        <v>11</v>
      </c>
      <c r="F799" s="1" t="s">
        <v>12</v>
      </c>
      <c r="G799" s="1">
        <v>1</v>
      </c>
      <c r="H799" s="1">
        <v>466</v>
      </c>
      <c r="I799" s="1">
        <v>55</v>
      </c>
      <c r="J799" s="33">
        <v>34</v>
      </c>
      <c r="K799" s="1">
        <v>1</v>
      </c>
      <c r="L799" s="1">
        <v>2</v>
      </c>
      <c r="M799" s="1" t="s">
        <v>1790</v>
      </c>
      <c r="N799" s="1" t="s">
        <v>1780</v>
      </c>
      <c r="O799" s="1" t="s">
        <v>32</v>
      </c>
    </row>
    <row r="800" spans="1:15">
      <c r="A800" s="1">
        <v>100005405</v>
      </c>
      <c r="B800" s="1" t="s">
        <v>1126</v>
      </c>
      <c r="C800" s="1" t="s">
        <v>1125</v>
      </c>
      <c r="D800" s="1" t="s">
        <v>12</v>
      </c>
      <c r="E800" s="1" t="s">
        <v>11</v>
      </c>
      <c r="F800" s="1" t="s">
        <v>12</v>
      </c>
      <c r="G800" s="1">
        <v>1</v>
      </c>
      <c r="H800" s="1">
        <v>346</v>
      </c>
      <c r="I800" s="1">
        <v>33</v>
      </c>
      <c r="J800" s="33">
        <v>30</v>
      </c>
      <c r="K800" s="1">
        <v>0</v>
      </c>
      <c r="L800" s="1">
        <v>2</v>
      </c>
      <c r="M800" s="1" t="s">
        <v>1791</v>
      </c>
      <c r="N800" s="1" t="s">
        <v>1780</v>
      </c>
      <c r="O800" s="1" t="s">
        <v>32</v>
      </c>
    </row>
    <row r="801" spans="1:15">
      <c r="A801" s="1">
        <v>100005419</v>
      </c>
      <c r="B801" s="1" t="s">
        <v>1126</v>
      </c>
      <c r="C801" s="1" t="s">
        <v>1125</v>
      </c>
      <c r="D801" s="1" t="s">
        <v>1795</v>
      </c>
      <c r="E801" s="1" t="s">
        <v>27</v>
      </c>
      <c r="F801" s="1" t="s">
        <v>18</v>
      </c>
      <c r="G801" s="1">
        <v>1</v>
      </c>
      <c r="H801" s="1">
        <v>515</v>
      </c>
      <c r="I801" s="1">
        <v>40</v>
      </c>
      <c r="J801" s="33">
        <v>32</v>
      </c>
      <c r="K801" s="1">
        <v>0</v>
      </c>
      <c r="L801" s="1">
        <v>2</v>
      </c>
      <c r="M801" s="1" t="s">
        <v>1796</v>
      </c>
      <c r="N801" s="1" t="s">
        <v>1708</v>
      </c>
      <c r="O801" s="1" t="s">
        <v>15</v>
      </c>
    </row>
    <row r="802" spans="1:15">
      <c r="A802" s="1">
        <v>100005420</v>
      </c>
      <c r="B802" s="1" t="s">
        <v>1126</v>
      </c>
      <c r="C802" s="1" t="s">
        <v>1125</v>
      </c>
      <c r="D802" s="1" t="s">
        <v>622</v>
      </c>
      <c r="E802" s="1" t="s">
        <v>2</v>
      </c>
      <c r="F802" s="1" t="s">
        <v>46</v>
      </c>
      <c r="G802" s="1">
        <v>1</v>
      </c>
      <c r="H802" s="1">
        <v>94</v>
      </c>
      <c r="I802" s="1">
        <v>15</v>
      </c>
      <c r="J802" s="33">
        <v>14</v>
      </c>
      <c r="K802" s="1">
        <v>0</v>
      </c>
      <c r="L802" s="1">
        <v>1</v>
      </c>
      <c r="M802" s="1" t="s">
        <v>1797</v>
      </c>
      <c r="N802" s="1" t="s">
        <v>1710</v>
      </c>
      <c r="O802" s="1" t="s">
        <v>8</v>
      </c>
    </row>
    <row r="803" spans="1:15">
      <c r="A803" s="1">
        <v>100005427</v>
      </c>
      <c r="B803" s="1" t="s">
        <v>1126</v>
      </c>
      <c r="C803" s="1" t="s">
        <v>1631</v>
      </c>
      <c r="D803" s="1" t="s">
        <v>12</v>
      </c>
      <c r="E803" s="1" t="s">
        <v>11</v>
      </c>
      <c r="F803" s="1" t="s">
        <v>12</v>
      </c>
      <c r="G803" s="1">
        <v>1</v>
      </c>
      <c r="H803" s="1">
        <v>165</v>
      </c>
      <c r="I803" s="1">
        <v>15</v>
      </c>
      <c r="J803" s="33">
        <v>23</v>
      </c>
      <c r="K803" s="1">
        <v>0</v>
      </c>
      <c r="L803" s="1">
        <v>1</v>
      </c>
      <c r="M803" s="1" t="s">
        <v>1798</v>
      </c>
      <c r="N803" s="1" t="s">
        <v>1799</v>
      </c>
      <c r="O803" s="1" t="s">
        <v>32</v>
      </c>
    </row>
    <row r="804" spans="1:15">
      <c r="A804" s="1">
        <v>100005433</v>
      </c>
      <c r="B804" s="1" t="s">
        <v>1126</v>
      </c>
      <c r="C804" s="1" t="s">
        <v>1644</v>
      </c>
      <c r="D804" s="1" t="s">
        <v>176</v>
      </c>
      <c r="E804" s="1" t="s">
        <v>11</v>
      </c>
      <c r="F804" s="1" t="s">
        <v>12</v>
      </c>
      <c r="G804" s="1">
        <v>1</v>
      </c>
      <c r="H804" s="1">
        <v>217</v>
      </c>
      <c r="I804" s="1">
        <v>34</v>
      </c>
      <c r="J804" s="33">
        <v>23</v>
      </c>
      <c r="K804" s="1">
        <v>0</v>
      </c>
      <c r="L804" s="1">
        <v>1</v>
      </c>
      <c r="M804" s="1" t="s">
        <v>1800</v>
      </c>
      <c r="N804" s="1" t="s">
        <v>1801</v>
      </c>
      <c r="O804" s="1" t="s">
        <v>32</v>
      </c>
    </row>
    <row r="805" spans="1:15">
      <c r="A805" s="1">
        <v>100005436</v>
      </c>
      <c r="B805" s="1" t="s">
        <v>1126</v>
      </c>
      <c r="C805" s="1" t="s">
        <v>1125</v>
      </c>
      <c r="D805" s="1" t="s">
        <v>1802</v>
      </c>
      <c r="E805" s="1" t="s">
        <v>20</v>
      </c>
      <c r="F805" s="1" t="s">
        <v>72</v>
      </c>
      <c r="G805" s="1">
        <v>1</v>
      </c>
      <c r="H805" s="1">
        <v>191</v>
      </c>
      <c r="I805" s="1">
        <v>20</v>
      </c>
      <c r="J805" s="33">
        <v>20</v>
      </c>
      <c r="K805" s="1">
        <v>0</v>
      </c>
      <c r="L805" s="1">
        <v>1</v>
      </c>
      <c r="M805" s="1" t="s">
        <v>1803</v>
      </c>
      <c r="N805" s="1" t="s">
        <v>1708</v>
      </c>
      <c r="O805" s="1" t="s">
        <v>15</v>
      </c>
    </row>
    <row r="806" spans="1:15">
      <c r="A806" s="1">
        <v>100005440</v>
      </c>
      <c r="B806" s="1" t="s">
        <v>1126</v>
      </c>
      <c r="C806" s="1" t="s">
        <v>1125</v>
      </c>
      <c r="D806" s="1" t="s">
        <v>1768</v>
      </c>
      <c r="E806" s="1" t="s">
        <v>11</v>
      </c>
      <c r="F806" s="1" t="s">
        <v>407</v>
      </c>
      <c r="G806" s="1">
        <v>1</v>
      </c>
      <c r="H806" s="1">
        <v>8</v>
      </c>
      <c r="I806" s="1">
        <v>3</v>
      </c>
      <c r="J806" s="33">
        <v>3</v>
      </c>
      <c r="K806" s="1">
        <v>0</v>
      </c>
      <c r="L806" s="1">
        <v>1</v>
      </c>
      <c r="M806" s="1" t="s">
        <v>1804</v>
      </c>
      <c r="N806" s="1" t="s">
        <v>1805</v>
      </c>
      <c r="O806" s="1" t="s">
        <v>32</v>
      </c>
    </row>
    <row r="807" spans="1:15">
      <c r="A807" s="1">
        <v>100005445</v>
      </c>
      <c r="B807" s="1" t="s">
        <v>1126</v>
      </c>
      <c r="C807" s="1" t="s">
        <v>1631</v>
      </c>
      <c r="D807" s="1" t="s">
        <v>12</v>
      </c>
      <c r="E807" s="1" t="s">
        <v>11</v>
      </c>
      <c r="F807" s="1" t="s">
        <v>407</v>
      </c>
      <c r="G807" s="1">
        <v>1</v>
      </c>
      <c r="H807" s="1">
        <v>35</v>
      </c>
      <c r="I807" s="1">
        <v>5</v>
      </c>
      <c r="J807" s="33">
        <v>4</v>
      </c>
      <c r="K807" s="1">
        <v>0</v>
      </c>
      <c r="L807" s="1">
        <v>1</v>
      </c>
      <c r="M807" s="1" t="s">
        <v>1806</v>
      </c>
      <c r="N807" s="1" t="s">
        <v>1807</v>
      </c>
      <c r="O807" s="1" t="s">
        <v>32</v>
      </c>
    </row>
    <row r="808" spans="1:15">
      <c r="A808" s="1">
        <v>100005447</v>
      </c>
      <c r="B808" s="1" t="s">
        <v>1126</v>
      </c>
      <c r="C808" s="1" t="s">
        <v>1631</v>
      </c>
      <c r="D808" s="1" t="s">
        <v>176</v>
      </c>
      <c r="E808" s="1" t="s">
        <v>11</v>
      </c>
      <c r="F808" s="1" t="s">
        <v>12</v>
      </c>
      <c r="G808" s="1">
        <v>1</v>
      </c>
      <c r="H808" s="1">
        <v>114</v>
      </c>
      <c r="I808" s="1">
        <v>20</v>
      </c>
      <c r="J808" s="33">
        <v>9</v>
      </c>
      <c r="K808" s="1">
        <v>0</v>
      </c>
      <c r="L808" s="1">
        <v>1</v>
      </c>
      <c r="M808" s="1" t="s">
        <v>1808</v>
      </c>
      <c r="N808" s="1" t="s">
        <v>1809</v>
      </c>
      <c r="O808" s="1" t="s">
        <v>32</v>
      </c>
    </row>
    <row r="809" spans="1:15">
      <c r="A809" s="1">
        <v>100005453</v>
      </c>
      <c r="B809" s="1" t="s">
        <v>1126</v>
      </c>
      <c r="C809" s="1" t="s">
        <v>1662</v>
      </c>
      <c r="D809" s="1" t="s">
        <v>533</v>
      </c>
      <c r="E809" s="1" t="s">
        <v>11</v>
      </c>
      <c r="F809" s="1" t="s">
        <v>407</v>
      </c>
      <c r="G809" s="1">
        <v>1</v>
      </c>
      <c r="H809" s="1">
        <v>15</v>
      </c>
      <c r="I809" s="1">
        <v>3</v>
      </c>
      <c r="J809" s="33">
        <v>2</v>
      </c>
      <c r="K809" s="1">
        <v>0</v>
      </c>
      <c r="L809" s="1">
        <v>1</v>
      </c>
      <c r="M809" s="1" t="s">
        <v>1810</v>
      </c>
      <c r="N809" s="1" t="s">
        <v>1811</v>
      </c>
      <c r="O809" s="1" t="s">
        <v>32</v>
      </c>
    </row>
    <row r="810" spans="1:15">
      <c r="A810" s="1">
        <v>100005454</v>
      </c>
      <c r="B810" s="1" t="s">
        <v>1126</v>
      </c>
      <c r="C810" s="1" t="s">
        <v>1662</v>
      </c>
      <c r="D810" s="1" t="s">
        <v>12</v>
      </c>
      <c r="E810" s="1" t="s">
        <v>11</v>
      </c>
      <c r="F810" s="1" t="s">
        <v>407</v>
      </c>
      <c r="G810" s="1">
        <v>1</v>
      </c>
      <c r="H810" s="1">
        <v>39</v>
      </c>
      <c r="I810" s="1">
        <v>4</v>
      </c>
      <c r="J810" s="33">
        <v>2</v>
      </c>
      <c r="K810" s="1">
        <v>0</v>
      </c>
      <c r="L810" s="1">
        <v>1</v>
      </c>
      <c r="M810" s="1" t="s">
        <v>1810</v>
      </c>
      <c r="N810" s="1" t="s">
        <v>1811</v>
      </c>
      <c r="O810" s="1" t="s">
        <v>32</v>
      </c>
    </row>
    <row r="811" spans="1:15">
      <c r="A811" s="1">
        <v>100005472</v>
      </c>
      <c r="B811" s="1" t="s">
        <v>1126</v>
      </c>
      <c r="C811" s="1" t="s">
        <v>1623</v>
      </c>
      <c r="D811" s="1" t="s">
        <v>1812</v>
      </c>
      <c r="E811" s="1" t="s">
        <v>11</v>
      </c>
      <c r="F811" s="1" t="s">
        <v>407</v>
      </c>
      <c r="G811" s="1">
        <v>1</v>
      </c>
      <c r="H811" s="1">
        <v>28</v>
      </c>
      <c r="I811" s="1">
        <v>5</v>
      </c>
      <c r="J811" s="33">
        <v>2</v>
      </c>
      <c r="K811" s="1">
        <v>0</v>
      </c>
      <c r="L811" s="1">
        <v>1</v>
      </c>
      <c r="M811" s="1" t="s">
        <v>1813</v>
      </c>
      <c r="N811" s="1" t="s">
        <v>1814</v>
      </c>
      <c r="O811" s="1" t="s">
        <v>44</v>
      </c>
    </row>
    <row r="812" spans="1:15">
      <c r="A812" s="1">
        <v>100005475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" t="s">
        <v>12</v>
      </c>
      <c r="G812" s="1">
        <v>1</v>
      </c>
      <c r="H812" s="1">
        <v>162</v>
      </c>
      <c r="I812" s="1">
        <v>18</v>
      </c>
      <c r="J812" s="33">
        <v>14</v>
      </c>
      <c r="K812" s="1">
        <v>1</v>
      </c>
      <c r="L812" s="1">
        <v>1</v>
      </c>
      <c r="M812" s="1" t="s">
        <v>1815</v>
      </c>
      <c r="N812" s="1" t="s">
        <v>1816</v>
      </c>
      <c r="O812" s="1" t="s">
        <v>32</v>
      </c>
    </row>
    <row r="813" spans="1:15">
      <c r="A813" s="1">
        <v>100005486</v>
      </c>
      <c r="B813" s="1" t="s">
        <v>1126</v>
      </c>
      <c r="C813" s="1" t="s">
        <v>1644</v>
      </c>
      <c r="D813" s="1" t="s">
        <v>271</v>
      </c>
      <c r="E813" s="1" t="s">
        <v>20</v>
      </c>
      <c r="F813" s="1" t="s">
        <v>72</v>
      </c>
      <c r="G813" s="1">
        <v>1</v>
      </c>
      <c r="H813" s="1">
        <v>357</v>
      </c>
      <c r="I813" s="1">
        <v>26</v>
      </c>
      <c r="J813" s="33">
        <v>24</v>
      </c>
      <c r="K813" s="1">
        <v>0</v>
      </c>
      <c r="L813" s="1">
        <v>2</v>
      </c>
      <c r="M813" s="1" t="s">
        <v>1819</v>
      </c>
      <c r="N813" s="1" t="s">
        <v>1708</v>
      </c>
      <c r="O813" s="1" t="s">
        <v>15</v>
      </c>
    </row>
    <row r="814" spans="1:15">
      <c r="A814" s="1">
        <v>100005489</v>
      </c>
      <c r="B814" s="1" t="s">
        <v>1126</v>
      </c>
      <c r="C814" s="1" t="s">
        <v>1644</v>
      </c>
      <c r="D814" s="1" t="s">
        <v>1820</v>
      </c>
      <c r="E814" s="1" t="s">
        <v>20</v>
      </c>
      <c r="F814" s="1" t="s">
        <v>21</v>
      </c>
      <c r="G814" s="1">
        <v>1</v>
      </c>
      <c r="H814" s="1">
        <v>165</v>
      </c>
      <c r="I814" s="1">
        <v>15</v>
      </c>
      <c r="J814" s="33">
        <v>27</v>
      </c>
      <c r="K814" s="1">
        <v>0</v>
      </c>
      <c r="L814" s="1">
        <v>1</v>
      </c>
      <c r="M814" s="1" t="s">
        <v>1821</v>
      </c>
      <c r="N814" s="1" t="s">
        <v>1708</v>
      </c>
      <c r="O814" s="1" t="s">
        <v>15</v>
      </c>
    </row>
    <row r="815" spans="1:15">
      <c r="A815" s="1">
        <v>100005498</v>
      </c>
      <c r="B815" s="1" t="s">
        <v>1126</v>
      </c>
      <c r="C815" s="1" t="s">
        <v>1644</v>
      </c>
      <c r="D815" s="1" t="s">
        <v>1822</v>
      </c>
      <c r="E815" s="1" t="s">
        <v>20</v>
      </c>
      <c r="F815" s="1" t="s">
        <v>100</v>
      </c>
      <c r="G815" s="1">
        <v>1</v>
      </c>
      <c r="H815" s="1">
        <v>210</v>
      </c>
      <c r="I815" s="1">
        <v>17</v>
      </c>
      <c r="J815" s="33">
        <v>17</v>
      </c>
      <c r="K815" s="1">
        <v>0</v>
      </c>
      <c r="L815" s="1">
        <v>1</v>
      </c>
      <c r="M815" s="1" t="s">
        <v>1823</v>
      </c>
      <c r="N815" s="1" t="s">
        <v>1708</v>
      </c>
      <c r="O815" s="1" t="s">
        <v>15</v>
      </c>
    </row>
    <row r="816" spans="1:15">
      <c r="A816" s="1">
        <v>100005499</v>
      </c>
      <c r="B816" s="1" t="s">
        <v>1126</v>
      </c>
      <c r="C816" s="1" t="s">
        <v>1644</v>
      </c>
      <c r="D816" s="1" t="s">
        <v>1824</v>
      </c>
      <c r="E816" s="1" t="s">
        <v>11</v>
      </c>
      <c r="F816" s="1" t="s">
        <v>12</v>
      </c>
      <c r="G816" s="1">
        <v>1</v>
      </c>
      <c r="H816" s="1">
        <v>538</v>
      </c>
      <c r="I816" s="1">
        <v>58</v>
      </c>
      <c r="J816" s="33">
        <v>45</v>
      </c>
      <c r="K816" s="1">
        <v>0</v>
      </c>
      <c r="L816" s="1">
        <v>2</v>
      </c>
      <c r="M816" s="1" t="s">
        <v>1825</v>
      </c>
      <c r="N816" s="1" t="s">
        <v>1826</v>
      </c>
      <c r="O816" s="1" t="s">
        <v>32</v>
      </c>
    </row>
    <row r="817" spans="1:15">
      <c r="A817" s="1">
        <v>100005503</v>
      </c>
      <c r="B817" s="1" t="s">
        <v>1126</v>
      </c>
      <c r="C817" s="1" t="s">
        <v>1644</v>
      </c>
      <c r="D817" s="1" t="s">
        <v>1827</v>
      </c>
      <c r="E817" s="1" t="s">
        <v>27</v>
      </c>
      <c r="F817" s="1" t="s">
        <v>18</v>
      </c>
      <c r="G817" s="1">
        <v>2</v>
      </c>
      <c r="H817" s="1">
        <v>629</v>
      </c>
      <c r="I817" s="1">
        <v>49</v>
      </c>
      <c r="J817" s="33">
        <v>47</v>
      </c>
      <c r="K817" s="1">
        <v>0</v>
      </c>
      <c r="L817" s="1">
        <v>3</v>
      </c>
      <c r="M817" s="1" t="s">
        <v>1828</v>
      </c>
      <c r="N817" s="1" t="s">
        <v>1708</v>
      </c>
      <c r="O817" s="1" t="s">
        <v>15</v>
      </c>
    </row>
    <row r="818" spans="1:15">
      <c r="A818" s="1">
        <v>100005506</v>
      </c>
      <c r="B818" s="1" t="s">
        <v>1126</v>
      </c>
      <c r="C818" s="1" t="s">
        <v>1644</v>
      </c>
      <c r="D818" s="1" t="s">
        <v>1108</v>
      </c>
      <c r="E818" s="1" t="s">
        <v>20</v>
      </c>
      <c r="F818" s="1" t="s">
        <v>72</v>
      </c>
      <c r="G818" s="1">
        <v>1</v>
      </c>
      <c r="H818" s="1">
        <v>195</v>
      </c>
      <c r="I818" s="1">
        <v>24</v>
      </c>
      <c r="J818" s="33">
        <v>23</v>
      </c>
      <c r="K818" s="1">
        <v>0</v>
      </c>
      <c r="L818" s="1">
        <v>1</v>
      </c>
      <c r="M818" s="1" t="s">
        <v>1829</v>
      </c>
      <c r="N818" s="1" t="s">
        <v>1708</v>
      </c>
      <c r="O818" s="1" t="s">
        <v>15</v>
      </c>
    </row>
    <row r="819" spans="1:15">
      <c r="A819" s="1">
        <v>100005514</v>
      </c>
      <c r="B819" s="1" t="s">
        <v>1126</v>
      </c>
      <c r="C819" s="1" t="s">
        <v>1644</v>
      </c>
      <c r="D819" s="1" t="s">
        <v>1830</v>
      </c>
      <c r="E819" s="1" t="s">
        <v>20</v>
      </c>
      <c r="F819" s="1" t="s">
        <v>72</v>
      </c>
      <c r="G819" s="1">
        <v>1</v>
      </c>
      <c r="H819" s="1">
        <v>242</v>
      </c>
      <c r="I819" s="1">
        <v>24</v>
      </c>
      <c r="J819" s="33">
        <v>32</v>
      </c>
      <c r="K819" s="1">
        <v>0</v>
      </c>
      <c r="L819" s="1">
        <v>1</v>
      </c>
      <c r="M819" s="1" t="s">
        <v>1831</v>
      </c>
      <c r="N819" s="1" t="s">
        <v>1708</v>
      </c>
      <c r="O819" s="1" t="s">
        <v>15</v>
      </c>
    </row>
    <row r="820" spans="1:15">
      <c r="A820" s="1">
        <v>100005517</v>
      </c>
      <c r="B820" s="1" t="s">
        <v>1126</v>
      </c>
      <c r="C820" s="1" t="s">
        <v>1644</v>
      </c>
      <c r="D820" s="1" t="s">
        <v>12</v>
      </c>
      <c r="E820" s="1" t="s">
        <v>11</v>
      </c>
      <c r="F820" s="1" t="s">
        <v>12</v>
      </c>
      <c r="G820" s="1">
        <v>1</v>
      </c>
      <c r="H820" s="1">
        <v>554</v>
      </c>
      <c r="I820" s="1">
        <v>55</v>
      </c>
      <c r="J820" s="33">
        <v>36</v>
      </c>
      <c r="K820" s="1">
        <v>1</v>
      </c>
      <c r="L820" s="1">
        <v>2</v>
      </c>
      <c r="M820" s="1" t="s">
        <v>1832</v>
      </c>
      <c r="N820" s="1" t="s">
        <v>1826</v>
      </c>
      <c r="O820" s="1" t="s">
        <v>32</v>
      </c>
    </row>
    <row r="821" spans="1:15">
      <c r="A821" s="1">
        <v>100005522</v>
      </c>
      <c r="B821" s="1" t="s">
        <v>1126</v>
      </c>
      <c r="C821" s="1" t="s">
        <v>1644</v>
      </c>
      <c r="D821" s="1" t="s">
        <v>12</v>
      </c>
      <c r="E821" s="1" t="s">
        <v>11</v>
      </c>
      <c r="F821" s="1" t="s">
        <v>12</v>
      </c>
      <c r="G821" s="1">
        <v>1</v>
      </c>
      <c r="H821" s="1">
        <v>249</v>
      </c>
      <c r="I821" s="1">
        <v>28</v>
      </c>
      <c r="J821" s="33">
        <v>20</v>
      </c>
      <c r="K821" s="1">
        <v>0</v>
      </c>
      <c r="L821" s="1">
        <v>1</v>
      </c>
      <c r="M821" s="1" t="s">
        <v>1833</v>
      </c>
      <c r="N821" s="1" t="s">
        <v>1826</v>
      </c>
      <c r="O821" s="1" t="s">
        <v>32</v>
      </c>
    </row>
    <row r="822" spans="1:15">
      <c r="A822" s="1">
        <v>100005525</v>
      </c>
      <c r="B822" s="1" t="s">
        <v>1126</v>
      </c>
      <c r="C822" s="1" t="s">
        <v>1644</v>
      </c>
      <c r="D822" s="1" t="s">
        <v>12</v>
      </c>
      <c r="E822" s="1" t="s">
        <v>11</v>
      </c>
      <c r="F822" s="1" t="s">
        <v>12</v>
      </c>
      <c r="G822" s="1">
        <v>1</v>
      </c>
      <c r="H822" s="1">
        <v>580</v>
      </c>
      <c r="I822" s="1">
        <v>61</v>
      </c>
      <c r="J822" s="33">
        <v>40</v>
      </c>
      <c r="K822" s="1">
        <v>0</v>
      </c>
      <c r="L822" s="1">
        <v>2</v>
      </c>
      <c r="M822" s="1" t="s">
        <v>1834</v>
      </c>
      <c r="N822" s="1" t="s">
        <v>1826</v>
      </c>
      <c r="O822" s="1" t="s">
        <v>32</v>
      </c>
    </row>
    <row r="823" spans="1:15">
      <c r="A823" s="1">
        <v>100005534</v>
      </c>
      <c r="B823" s="1" t="s">
        <v>1126</v>
      </c>
      <c r="C823" s="1" t="s">
        <v>1644</v>
      </c>
      <c r="D823" s="1" t="s">
        <v>1839</v>
      </c>
      <c r="E823" s="1" t="s">
        <v>20</v>
      </c>
      <c r="F823" s="1" t="s">
        <v>72</v>
      </c>
      <c r="G823" s="1">
        <v>1</v>
      </c>
      <c r="H823" s="1">
        <v>376</v>
      </c>
      <c r="I823" s="1">
        <v>51</v>
      </c>
      <c r="J823" s="33">
        <v>51</v>
      </c>
      <c r="K823" s="1">
        <v>0</v>
      </c>
      <c r="L823" s="1">
        <v>2</v>
      </c>
      <c r="M823" s="1" t="s">
        <v>1840</v>
      </c>
      <c r="N823" s="1" t="s">
        <v>1708</v>
      </c>
      <c r="O823" s="1" t="s">
        <v>15</v>
      </c>
    </row>
    <row r="824" spans="1:15">
      <c r="A824" s="1">
        <v>100005535</v>
      </c>
      <c r="B824" s="1" t="s">
        <v>1126</v>
      </c>
      <c r="C824" s="1" t="s">
        <v>1644</v>
      </c>
      <c r="D824" s="1" t="s">
        <v>12</v>
      </c>
      <c r="E824" s="1" t="s">
        <v>11</v>
      </c>
      <c r="F824" s="1" t="s">
        <v>12</v>
      </c>
      <c r="G824" s="1">
        <v>1</v>
      </c>
      <c r="H824" s="1">
        <v>632</v>
      </c>
      <c r="I824" s="1">
        <v>65</v>
      </c>
      <c r="J824" s="33">
        <v>33</v>
      </c>
      <c r="K824" s="1">
        <v>1</v>
      </c>
      <c r="L824" s="1">
        <v>3</v>
      </c>
      <c r="M824" s="1" t="s">
        <v>1841</v>
      </c>
      <c r="N824" s="1" t="s">
        <v>1826</v>
      </c>
      <c r="O824" s="1" t="s">
        <v>32</v>
      </c>
    </row>
    <row r="825" spans="1:15">
      <c r="A825" s="1">
        <v>100005544</v>
      </c>
      <c r="B825" s="1" t="s">
        <v>1126</v>
      </c>
      <c r="C825" s="1" t="s">
        <v>1644</v>
      </c>
      <c r="D825" s="1" t="s">
        <v>1842</v>
      </c>
      <c r="E825" s="1" t="s">
        <v>11</v>
      </c>
      <c r="F825" s="1" t="s">
        <v>12</v>
      </c>
      <c r="G825" s="1">
        <v>1</v>
      </c>
      <c r="H825" s="1">
        <v>120</v>
      </c>
      <c r="I825" s="1">
        <v>18</v>
      </c>
      <c r="J825" s="33">
        <v>18</v>
      </c>
      <c r="K825" s="1">
        <v>0</v>
      </c>
      <c r="L825" s="1">
        <v>1</v>
      </c>
      <c r="M825" s="1" t="s">
        <v>1843</v>
      </c>
      <c r="N825" s="1" t="s">
        <v>1826</v>
      </c>
      <c r="O825" s="1" t="s">
        <v>32</v>
      </c>
    </row>
    <row r="826" spans="1:15">
      <c r="A826" s="1">
        <v>100005549</v>
      </c>
      <c r="B826" s="1" t="s">
        <v>1126</v>
      </c>
      <c r="C826" s="1" t="s">
        <v>1644</v>
      </c>
      <c r="D826" s="1" t="s">
        <v>1844</v>
      </c>
      <c r="E826" s="1" t="s">
        <v>126</v>
      </c>
      <c r="F826" s="1" t="s">
        <v>127</v>
      </c>
      <c r="G826" s="1">
        <v>1</v>
      </c>
      <c r="H826" s="1">
        <v>153</v>
      </c>
      <c r="I826" s="1">
        <v>24</v>
      </c>
      <c r="J826" s="33">
        <v>28</v>
      </c>
      <c r="K826" s="1">
        <v>0</v>
      </c>
      <c r="L826" s="1">
        <v>1</v>
      </c>
      <c r="M826" s="1" t="s">
        <v>1845</v>
      </c>
      <c r="N826" s="1" t="s">
        <v>1708</v>
      </c>
      <c r="O826" s="1" t="s">
        <v>15</v>
      </c>
    </row>
    <row r="827" spans="1:15">
      <c r="A827" s="1">
        <v>100005564</v>
      </c>
      <c r="B827" s="1" t="s">
        <v>1126</v>
      </c>
      <c r="C827" s="1" t="s">
        <v>1644</v>
      </c>
      <c r="D827" s="1" t="s">
        <v>12</v>
      </c>
      <c r="E827" s="1" t="s">
        <v>11</v>
      </c>
      <c r="F827" s="1" t="s">
        <v>12</v>
      </c>
      <c r="G827" s="1">
        <v>1</v>
      </c>
      <c r="H827" s="1">
        <v>282</v>
      </c>
      <c r="I827" s="1">
        <v>28</v>
      </c>
      <c r="J827" s="33">
        <v>25</v>
      </c>
      <c r="K827" s="1">
        <v>0</v>
      </c>
      <c r="L827" s="1">
        <v>1</v>
      </c>
      <c r="M827" s="1" t="s">
        <v>1848</v>
      </c>
      <c r="N827" s="1" t="s">
        <v>1826</v>
      </c>
      <c r="O827" s="1" t="s">
        <v>32</v>
      </c>
    </row>
    <row r="828" spans="1:15">
      <c r="A828" s="1">
        <v>100005569</v>
      </c>
      <c r="B828" s="1" t="s">
        <v>1126</v>
      </c>
      <c r="C828" s="1" t="s">
        <v>1628</v>
      </c>
      <c r="D828" s="1" t="s">
        <v>12</v>
      </c>
      <c r="E828" s="1" t="s">
        <v>11</v>
      </c>
      <c r="F828" s="1" t="s">
        <v>12</v>
      </c>
      <c r="G828" s="1">
        <v>1</v>
      </c>
      <c r="H828" s="1">
        <v>75</v>
      </c>
      <c r="I828" s="1">
        <v>13</v>
      </c>
      <c r="J828" s="33">
        <v>11</v>
      </c>
      <c r="K828" s="1">
        <v>0</v>
      </c>
      <c r="L828" s="1">
        <v>1</v>
      </c>
      <c r="M828" s="1" t="s">
        <v>1849</v>
      </c>
      <c r="N828" s="1" t="s">
        <v>1850</v>
      </c>
      <c r="O828" s="1" t="s">
        <v>32</v>
      </c>
    </row>
    <row r="829" spans="1:15">
      <c r="A829" s="1">
        <v>100005574</v>
      </c>
      <c r="B829" s="1" t="s">
        <v>1126</v>
      </c>
      <c r="C829" s="1" t="s">
        <v>1644</v>
      </c>
      <c r="D829" s="1" t="s">
        <v>12</v>
      </c>
      <c r="E829" s="1" t="s">
        <v>11</v>
      </c>
      <c r="F829" s="1" t="s">
        <v>407</v>
      </c>
      <c r="G829" s="1">
        <v>1</v>
      </c>
      <c r="H829" s="1">
        <v>35</v>
      </c>
      <c r="I829" s="1">
        <v>6</v>
      </c>
      <c r="J829" s="33">
        <v>6</v>
      </c>
      <c r="K829" s="1">
        <v>0</v>
      </c>
      <c r="L829" s="1">
        <v>1</v>
      </c>
      <c r="M829" s="1" t="s">
        <v>1851</v>
      </c>
      <c r="N829" s="1" t="s">
        <v>1852</v>
      </c>
      <c r="O829" s="1" t="s">
        <v>32</v>
      </c>
    </row>
    <row r="830" spans="1:15">
      <c r="A830" s="1">
        <v>100005584</v>
      </c>
      <c r="B830" s="1" t="s">
        <v>1126</v>
      </c>
      <c r="C830" s="1" t="s">
        <v>1631</v>
      </c>
      <c r="D830" s="1" t="s">
        <v>176</v>
      </c>
      <c r="E830" s="1" t="s">
        <v>11</v>
      </c>
      <c r="F830" s="1" t="s">
        <v>12</v>
      </c>
      <c r="G830" s="1">
        <v>1</v>
      </c>
      <c r="H830" s="1">
        <v>277</v>
      </c>
      <c r="I830" s="1">
        <v>28</v>
      </c>
      <c r="J830" s="33">
        <v>17</v>
      </c>
      <c r="K830" s="1">
        <v>0</v>
      </c>
      <c r="L830" s="1">
        <v>1</v>
      </c>
      <c r="M830" s="1" t="s">
        <v>1853</v>
      </c>
      <c r="N830" s="1" t="s">
        <v>1854</v>
      </c>
      <c r="O830" s="1" t="s">
        <v>32</v>
      </c>
    </row>
    <row r="831" spans="1:15">
      <c r="A831" s="1">
        <v>100005588</v>
      </c>
      <c r="B831" s="1" t="s">
        <v>1126</v>
      </c>
      <c r="C831" s="1" t="s">
        <v>1623</v>
      </c>
      <c r="D831" s="1" t="s">
        <v>176</v>
      </c>
      <c r="E831" s="1" t="s">
        <v>11</v>
      </c>
      <c r="F831" s="1" t="s">
        <v>407</v>
      </c>
      <c r="G831" s="1">
        <v>1</v>
      </c>
      <c r="H831" s="1">
        <v>18</v>
      </c>
      <c r="I831" s="1">
        <v>7</v>
      </c>
      <c r="J831" s="33">
        <v>4</v>
      </c>
      <c r="K831" s="1">
        <v>0</v>
      </c>
      <c r="L831" s="1">
        <v>1</v>
      </c>
      <c r="M831" s="1" t="s">
        <v>1855</v>
      </c>
      <c r="N831" s="1" t="s">
        <v>1856</v>
      </c>
      <c r="O831" s="1" t="s">
        <v>32</v>
      </c>
    </row>
    <row r="832" spans="1:15">
      <c r="A832" s="1">
        <v>100005593</v>
      </c>
      <c r="B832" s="1" t="s">
        <v>1126</v>
      </c>
      <c r="C832" s="1" t="s">
        <v>1623</v>
      </c>
      <c r="D832" s="1" t="s">
        <v>176</v>
      </c>
      <c r="E832" s="1" t="s">
        <v>11</v>
      </c>
      <c r="F832" s="1" t="s">
        <v>12</v>
      </c>
      <c r="G832" s="1">
        <v>1</v>
      </c>
      <c r="H832" s="1">
        <v>120</v>
      </c>
      <c r="I832" s="1">
        <v>24</v>
      </c>
      <c r="J832" s="33">
        <v>11</v>
      </c>
      <c r="K832" s="1">
        <v>0</v>
      </c>
      <c r="L832" s="1">
        <v>1</v>
      </c>
      <c r="M832" s="1" t="s">
        <v>1857</v>
      </c>
      <c r="N832" s="1" t="s">
        <v>1858</v>
      </c>
      <c r="O832" s="1" t="s">
        <v>32</v>
      </c>
    </row>
    <row r="833" spans="1:15">
      <c r="A833" s="1">
        <v>100005599</v>
      </c>
      <c r="B833" s="1" t="s">
        <v>1126</v>
      </c>
      <c r="C833" s="1" t="s">
        <v>1702</v>
      </c>
      <c r="D833" s="1" t="s">
        <v>1859</v>
      </c>
      <c r="E833" s="1" t="s">
        <v>11</v>
      </c>
      <c r="F833" s="1" t="s">
        <v>407</v>
      </c>
      <c r="G833" s="1">
        <v>1</v>
      </c>
      <c r="H833" s="1">
        <v>16</v>
      </c>
      <c r="I833" s="1">
        <v>3</v>
      </c>
      <c r="J833" s="33">
        <v>4</v>
      </c>
      <c r="K833" s="1">
        <v>0</v>
      </c>
      <c r="L833" s="1">
        <v>1</v>
      </c>
      <c r="M833" s="1" t="s">
        <v>1860</v>
      </c>
      <c r="N833" s="1" t="s">
        <v>1532</v>
      </c>
      <c r="O833" s="1" t="s">
        <v>39</v>
      </c>
    </row>
    <row r="834" spans="1:15">
      <c r="A834" s="1">
        <v>100005618</v>
      </c>
      <c r="B834" s="1" t="s">
        <v>1126</v>
      </c>
      <c r="C834" s="1" t="s">
        <v>1125</v>
      </c>
      <c r="D834" s="1" t="s">
        <v>533</v>
      </c>
      <c r="E834" s="1" t="s">
        <v>11</v>
      </c>
      <c r="F834" s="1" t="s">
        <v>12</v>
      </c>
      <c r="G834" s="1">
        <v>1</v>
      </c>
      <c r="H834" s="1">
        <v>269</v>
      </c>
      <c r="I834" s="1">
        <v>20</v>
      </c>
      <c r="J834" s="33">
        <v>23</v>
      </c>
      <c r="K834" s="1">
        <v>0</v>
      </c>
      <c r="L834" s="1">
        <v>1</v>
      </c>
      <c r="M834" s="1" t="s">
        <v>1861</v>
      </c>
      <c r="N834" s="1" t="s">
        <v>1862</v>
      </c>
      <c r="O834" s="1" t="s">
        <v>32</v>
      </c>
    </row>
    <row r="835" spans="1:15">
      <c r="A835" s="1">
        <v>100005619</v>
      </c>
      <c r="B835" s="1" t="s">
        <v>1126</v>
      </c>
      <c r="C835" s="1" t="s">
        <v>1125</v>
      </c>
      <c r="D835" s="1" t="s">
        <v>12</v>
      </c>
      <c r="E835" s="1" t="s">
        <v>11</v>
      </c>
      <c r="F835" s="1" t="s">
        <v>12</v>
      </c>
      <c r="G835" s="1">
        <v>1</v>
      </c>
      <c r="H835" s="1">
        <v>123</v>
      </c>
      <c r="I835" s="1">
        <v>14</v>
      </c>
      <c r="J835" s="33">
        <v>13</v>
      </c>
      <c r="K835" s="1">
        <v>0</v>
      </c>
      <c r="L835" s="1">
        <v>1</v>
      </c>
      <c r="M835" s="1" t="s">
        <v>1861</v>
      </c>
      <c r="N835" s="1" t="s">
        <v>1862</v>
      </c>
      <c r="O835" s="1" t="s">
        <v>32</v>
      </c>
    </row>
    <row r="836" spans="1:15">
      <c r="A836" s="1">
        <v>100005627</v>
      </c>
      <c r="B836" s="1" t="s">
        <v>1126</v>
      </c>
      <c r="C836" s="1" t="s">
        <v>1702</v>
      </c>
      <c r="D836" s="1" t="s">
        <v>12</v>
      </c>
      <c r="E836" s="1" t="s">
        <v>11</v>
      </c>
      <c r="F836" s="1" t="s">
        <v>407</v>
      </c>
      <c r="G836" s="1">
        <v>1</v>
      </c>
      <c r="H836" s="1">
        <v>28</v>
      </c>
      <c r="I836" s="1">
        <v>3</v>
      </c>
      <c r="J836" s="33">
        <v>2</v>
      </c>
      <c r="K836" s="1">
        <v>0</v>
      </c>
      <c r="L836" s="1">
        <v>1</v>
      </c>
      <c r="M836" s="1" t="s">
        <v>1863</v>
      </c>
      <c r="N836" s="1" t="s">
        <v>1864</v>
      </c>
      <c r="O836" s="1" t="s">
        <v>32</v>
      </c>
    </row>
    <row r="837" spans="1:15">
      <c r="A837" s="1">
        <v>100005633</v>
      </c>
      <c r="B837" s="1" t="s">
        <v>1126</v>
      </c>
      <c r="C837" s="1" t="s">
        <v>1125</v>
      </c>
      <c r="D837" s="1" t="s">
        <v>1865</v>
      </c>
      <c r="E837" s="1" t="s">
        <v>11</v>
      </c>
      <c r="F837" s="1" t="s">
        <v>407</v>
      </c>
      <c r="G837" s="1">
        <v>1</v>
      </c>
      <c r="H837" s="1">
        <v>19</v>
      </c>
      <c r="I837" s="1">
        <v>3</v>
      </c>
      <c r="J837" s="33">
        <v>4</v>
      </c>
      <c r="K837" s="1">
        <v>0</v>
      </c>
      <c r="L837" s="1">
        <v>1</v>
      </c>
      <c r="M837" s="1" t="s">
        <v>1866</v>
      </c>
      <c r="N837" s="1" t="s">
        <v>1867</v>
      </c>
      <c r="O837" s="1" t="s">
        <v>39</v>
      </c>
    </row>
    <row r="838" spans="1:15">
      <c r="A838" s="1">
        <v>100005638</v>
      </c>
      <c r="B838" s="1" t="s">
        <v>1126</v>
      </c>
      <c r="C838" s="1" t="s">
        <v>1628</v>
      </c>
      <c r="D838" s="1" t="s">
        <v>176</v>
      </c>
      <c r="E838" s="1" t="s">
        <v>11</v>
      </c>
      <c r="F838" s="1" t="s">
        <v>12</v>
      </c>
      <c r="G838" s="1">
        <v>1</v>
      </c>
      <c r="H838" s="1">
        <v>158</v>
      </c>
      <c r="I838" s="1">
        <v>21</v>
      </c>
      <c r="J838" s="33">
        <v>15</v>
      </c>
      <c r="K838" s="1">
        <v>1</v>
      </c>
      <c r="L838" s="1">
        <v>1</v>
      </c>
      <c r="M838" s="1" t="s">
        <v>1868</v>
      </c>
      <c r="N838" s="1" t="s">
        <v>1869</v>
      </c>
      <c r="O838" s="1" t="s">
        <v>32</v>
      </c>
    </row>
    <row r="839" spans="1:15">
      <c r="A839" s="1">
        <v>100005641</v>
      </c>
      <c r="B839" s="1" t="s">
        <v>1126</v>
      </c>
      <c r="C839" s="1" t="s">
        <v>1628</v>
      </c>
      <c r="D839" s="1" t="s">
        <v>176</v>
      </c>
      <c r="E839" s="1" t="s">
        <v>11</v>
      </c>
      <c r="F839" s="1" t="s">
        <v>12</v>
      </c>
      <c r="G839" s="1">
        <v>1</v>
      </c>
      <c r="H839" s="1">
        <v>105</v>
      </c>
      <c r="I839" s="1">
        <v>12</v>
      </c>
      <c r="J839" s="33">
        <v>12</v>
      </c>
      <c r="K839" s="1">
        <v>0</v>
      </c>
      <c r="L839" s="1">
        <v>1</v>
      </c>
      <c r="M839" s="1" t="s">
        <v>1870</v>
      </c>
      <c r="N839" s="1" t="s">
        <v>1871</v>
      </c>
      <c r="O839" s="1" t="s">
        <v>32</v>
      </c>
    </row>
    <row r="840" spans="1:15">
      <c r="A840" s="1">
        <v>100005645</v>
      </c>
      <c r="B840" s="1" t="s">
        <v>1126</v>
      </c>
      <c r="C840" s="1" t="s">
        <v>1125</v>
      </c>
      <c r="D840" s="1" t="s">
        <v>1872</v>
      </c>
      <c r="E840" s="1" t="s">
        <v>11</v>
      </c>
      <c r="F840" s="1" t="s">
        <v>12</v>
      </c>
      <c r="G840" s="1">
        <v>1</v>
      </c>
      <c r="H840" s="1">
        <v>72</v>
      </c>
      <c r="I840" s="1">
        <v>16</v>
      </c>
      <c r="J840" s="33">
        <v>10</v>
      </c>
      <c r="K840" s="1">
        <v>0</v>
      </c>
      <c r="L840" s="1">
        <v>1</v>
      </c>
      <c r="M840" s="1" t="s">
        <v>1873</v>
      </c>
      <c r="N840" s="1" t="s">
        <v>1874</v>
      </c>
      <c r="O840" s="1" t="s">
        <v>32</v>
      </c>
    </row>
    <row r="841" spans="1:15">
      <c r="A841" s="1">
        <v>100005650</v>
      </c>
      <c r="B841" s="1" t="s">
        <v>1126</v>
      </c>
      <c r="C841" s="1" t="s">
        <v>1623</v>
      </c>
      <c r="D841" s="1" t="s">
        <v>673</v>
      </c>
      <c r="E841" s="1" t="s">
        <v>2</v>
      </c>
      <c r="F841" s="1" t="s">
        <v>673</v>
      </c>
      <c r="G841" s="1">
        <v>2</v>
      </c>
      <c r="H841" s="1">
        <v>112</v>
      </c>
      <c r="I841" s="1">
        <v>24</v>
      </c>
      <c r="J841" s="33">
        <v>20</v>
      </c>
      <c r="K841" s="1">
        <v>0</v>
      </c>
      <c r="L841" s="1">
        <v>1</v>
      </c>
      <c r="M841" s="1" t="s">
        <v>1875</v>
      </c>
      <c r="N841" s="1" t="s">
        <v>1710</v>
      </c>
      <c r="O841" s="1" t="s">
        <v>8</v>
      </c>
    </row>
    <row r="842" spans="1:15">
      <c r="A842" s="1">
        <v>100005654</v>
      </c>
      <c r="B842" s="1" t="s">
        <v>1126</v>
      </c>
      <c r="C842" s="1" t="s">
        <v>1623</v>
      </c>
      <c r="D842" s="1" t="s">
        <v>12</v>
      </c>
      <c r="E842" s="1" t="s">
        <v>11</v>
      </c>
      <c r="F842" s="1" t="s">
        <v>12</v>
      </c>
      <c r="G842" s="1">
        <v>1</v>
      </c>
      <c r="H842" s="1">
        <v>483</v>
      </c>
      <c r="I842" s="1">
        <v>38</v>
      </c>
      <c r="J842" s="33">
        <v>33</v>
      </c>
      <c r="K842" s="1">
        <v>2</v>
      </c>
      <c r="L842" s="1">
        <v>2</v>
      </c>
      <c r="M842" s="1" t="s">
        <v>1876</v>
      </c>
      <c r="N842" s="1" t="s">
        <v>1877</v>
      </c>
      <c r="O842" s="1" t="s">
        <v>32</v>
      </c>
    </row>
    <row r="843" spans="1:15">
      <c r="A843" s="1">
        <v>100005659</v>
      </c>
      <c r="B843" s="1" t="s">
        <v>1126</v>
      </c>
      <c r="C843" s="1" t="s">
        <v>1628</v>
      </c>
      <c r="D843" s="1" t="s">
        <v>1878</v>
      </c>
      <c r="E843" s="1" t="s">
        <v>11</v>
      </c>
      <c r="F843" s="1" t="s">
        <v>12</v>
      </c>
      <c r="G843" s="1">
        <v>1</v>
      </c>
      <c r="H843" s="1">
        <v>254</v>
      </c>
      <c r="I843" s="1">
        <v>28</v>
      </c>
      <c r="J843" s="33">
        <v>18</v>
      </c>
      <c r="K843" s="1">
        <v>1</v>
      </c>
      <c r="L843" s="1">
        <v>1</v>
      </c>
      <c r="M843" s="1" t="s">
        <v>1879</v>
      </c>
      <c r="N843" s="1" t="s">
        <v>1880</v>
      </c>
      <c r="O843" s="1" t="s">
        <v>32</v>
      </c>
    </row>
    <row r="844" spans="1:15">
      <c r="A844" s="1">
        <v>100005662</v>
      </c>
      <c r="B844" s="1" t="s">
        <v>1126</v>
      </c>
      <c r="C844" s="1" t="s">
        <v>1125</v>
      </c>
      <c r="D844" s="1" t="s">
        <v>533</v>
      </c>
      <c r="E844" s="1" t="s">
        <v>11</v>
      </c>
      <c r="F844" s="1" t="s">
        <v>12</v>
      </c>
      <c r="G844" s="1">
        <v>1</v>
      </c>
      <c r="H844" s="1">
        <v>84</v>
      </c>
      <c r="I844" s="1">
        <v>13</v>
      </c>
      <c r="J844" s="33">
        <v>13</v>
      </c>
      <c r="K844" s="1">
        <v>0</v>
      </c>
      <c r="L844" s="1">
        <v>1</v>
      </c>
      <c r="M844" s="1" t="s">
        <v>1881</v>
      </c>
      <c r="N844" s="1" t="s">
        <v>1882</v>
      </c>
      <c r="O844" s="1" t="s">
        <v>32</v>
      </c>
    </row>
    <row r="845" spans="1:15">
      <c r="A845" s="1">
        <v>100005670</v>
      </c>
      <c r="B845" s="1" t="s">
        <v>1126</v>
      </c>
      <c r="C845" s="1" t="s">
        <v>1662</v>
      </c>
      <c r="D845" s="1" t="s">
        <v>12</v>
      </c>
      <c r="E845" s="1" t="s">
        <v>11</v>
      </c>
      <c r="F845" s="1" t="s">
        <v>12</v>
      </c>
      <c r="G845" s="1">
        <v>1</v>
      </c>
      <c r="H845" s="1">
        <v>391</v>
      </c>
      <c r="I845" s="1">
        <v>35</v>
      </c>
      <c r="J845" s="33">
        <v>29</v>
      </c>
      <c r="K845" s="1">
        <v>0</v>
      </c>
      <c r="L845" s="1">
        <v>2</v>
      </c>
      <c r="M845" s="1" t="s">
        <v>1883</v>
      </c>
      <c r="N845" s="1" t="s">
        <v>1884</v>
      </c>
      <c r="O845" s="1" t="s">
        <v>32</v>
      </c>
    </row>
    <row r="846" spans="1:15">
      <c r="A846" s="1">
        <v>100005674</v>
      </c>
      <c r="B846" s="1" t="s">
        <v>1126</v>
      </c>
      <c r="C846" s="1" t="s">
        <v>1628</v>
      </c>
      <c r="D846" s="1" t="s">
        <v>1885</v>
      </c>
      <c r="E846" s="1" t="s">
        <v>11</v>
      </c>
      <c r="F846" s="1" t="s">
        <v>12</v>
      </c>
      <c r="G846" s="1">
        <v>1</v>
      </c>
      <c r="H846" s="1">
        <v>147</v>
      </c>
      <c r="I846" s="1">
        <v>20</v>
      </c>
      <c r="J846" s="33">
        <v>13</v>
      </c>
      <c r="K846" s="1">
        <v>0</v>
      </c>
      <c r="L846" s="1">
        <v>1</v>
      </c>
      <c r="M846" s="1" t="s">
        <v>1886</v>
      </c>
      <c r="N846" s="1" t="s">
        <v>1887</v>
      </c>
      <c r="O846" s="1" t="s">
        <v>32</v>
      </c>
    </row>
    <row r="847" spans="1:15">
      <c r="A847" s="1">
        <v>100005687</v>
      </c>
      <c r="B847" s="1" t="s">
        <v>1126</v>
      </c>
      <c r="C847" s="1" t="s">
        <v>1662</v>
      </c>
      <c r="D847" s="1" t="s">
        <v>1888</v>
      </c>
      <c r="E847" s="1" t="s">
        <v>11</v>
      </c>
      <c r="F847" s="1" t="s">
        <v>12</v>
      </c>
      <c r="G847" s="1">
        <v>1</v>
      </c>
      <c r="H847" s="1">
        <v>134</v>
      </c>
      <c r="I847" s="1">
        <v>16</v>
      </c>
      <c r="J847" s="33">
        <v>13</v>
      </c>
      <c r="K847" s="1">
        <v>0</v>
      </c>
      <c r="L847" s="1">
        <v>1</v>
      </c>
      <c r="M847" s="1" t="s">
        <v>1889</v>
      </c>
      <c r="N847" s="1" t="s">
        <v>1890</v>
      </c>
      <c r="O847" s="1" t="s">
        <v>32</v>
      </c>
    </row>
    <row r="848" spans="1:15">
      <c r="A848" s="1">
        <v>100005688</v>
      </c>
      <c r="B848" s="1" t="s">
        <v>1126</v>
      </c>
      <c r="C848" s="1" t="s">
        <v>1662</v>
      </c>
      <c r="D848" s="1" t="s">
        <v>12</v>
      </c>
      <c r="E848" s="1" t="s">
        <v>11</v>
      </c>
      <c r="F848" s="1" t="s">
        <v>407</v>
      </c>
      <c r="G848" s="1">
        <v>1</v>
      </c>
      <c r="H848" s="1">
        <v>25</v>
      </c>
      <c r="I848" s="1">
        <v>6</v>
      </c>
      <c r="J848" s="33">
        <v>4</v>
      </c>
      <c r="K848" s="1">
        <v>0</v>
      </c>
      <c r="L848" s="1">
        <v>1</v>
      </c>
      <c r="M848" s="1" t="s">
        <v>1889</v>
      </c>
      <c r="N848" s="1" t="s">
        <v>1890</v>
      </c>
      <c r="O848" s="1" t="s">
        <v>32</v>
      </c>
    </row>
    <row r="849" spans="1:15">
      <c r="A849" s="1">
        <v>100005698</v>
      </c>
      <c r="B849" s="1" t="s">
        <v>1126</v>
      </c>
      <c r="C849" s="1" t="s">
        <v>1125</v>
      </c>
      <c r="D849" s="1" t="s">
        <v>12</v>
      </c>
      <c r="E849" s="1" t="s">
        <v>11</v>
      </c>
      <c r="F849" s="1" t="s">
        <v>12</v>
      </c>
      <c r="G849" s="1">
        <v>1</v>
      </c>
      <c r="H849" s="1">
        <v>247</v>
      </c>
      <c r="I849" s="1">
        <v>20</v>
      </c>
      <c r="J849" s="33">
        <v>24</v>
      </c>
      <c r="K849" s="1">
        <v>0</v>
      </c>
      <c r="L849" s="1">
        <v>1</v>
      </c>
      <c r="M849" s="1" t="s">
        <v>1891</v>
      </c>
      <c r="N849" s="1" t="s">
        <v>1892</v>
      </c>
      <c r="O849" s="1" t="s">
        <v>32</v>
      </c>
    </row>
    <row r="850" spans="1:15">
      <c r="A850" s="1">
        <v>100005704</v>
      </c>
      <c r="B850" s="1" t="s">
        <v>1126</v>
      </c>
      <c r="C850" s="1" t="s">
        <v>1125</v>
      </c>
      <c r="D850" s="1" t="s">
        <v>533</v>
      </c>
      <c r="E850" s="1" t="s">
        <v>11</v>
      </c>
      <c r="F850" s="1" t="s">
        <v>12</v>
      </c>
      <c r="G850" s="1">
        <v>1</v>
      </c>
      <c r="H850" s="1">
        <v>160</v>
      </c>
      <c r="I850" s="1">
        <v>14</v>
      </c>
      <c r="J850" s="33">
        <v>20</v>
      </c>
      <c r="K850" s="1">
        <v>1</v>
      </c>
      <c r="L850" s="1">
        <v>1</v>
      </c>
      <c r="M850" s="1" t="s">
        <v>1891</v>
      </c>
      <c r="N850" s="1" t="s">
        <v>1892</v>
      </c>
      <c r="O850" s="1" t="s">
        <v>32</v>
      </c>
    </row>
    <row r="851" spans="1:15">
      <c r="A851" s="1">
        <v>100005714</v>
      </c>
      <c r="B851" s="1" t="s">
        <v>1126</v>
      </c>
      <c r="C851" s="1" t="s">
        <v>1623</v>
      </c>
      <c r="D851" s="1" t="s">
        <v>1893</v>
      </c>
      <c r="E851" s="1" t="s">
        <v>11</v>
      </c>
      <c r="F851" s="1" t="s">
        <v>12</v>
      </c>
      <c r="G851" s="1">
        <v>1</v>
      </c>
      <c r="H851" s="1">
        <v>547</v>
      </c>
      <c r="I851" s="1">
        <v>52</v>
      </c>
      <c r="J851" s="33">
        <v>30</v>
      </c>
      <c r="K851" s="1">
        <v>1</v>
      </c>
      <c r="L851" s="1">
        <v>2</v>
      </c>
      <c r="M851" s="1" t="s">
        <v>1894</v>
      </c>
      <c r="N851" s="1" t="s">
        <v>1895</v>
      </c>
      <c r="O851" s="1" t="s">
        <v>32</v>
      </c>
    </row>
    <row r="852" spans="1:15">
      <c r="A852" s="1">
        <v>100005721</v>
      </c>
      <c r="B852" s="1" t="s">
        <v>1126</v>
      </c>
      <c r="C852" s="1" t="s">
        <v>1623</v>
      </c>
      <c r="D852" s="1" t="s">
        <v>12</v>
      </c>
      <c r="E852" s="1" t="s">
        <v>11</v>
      </c>
      <c r="F852" s="1" t="s">
        <v>12</v>
      </c>
      <c r="G852" s="1">
        <v>1</v>
      </c>
      <c r="H852" s="1">
        <v>496</v>
      </c>
      <c r="I852" s="1">
        <v>47</v>
      </c>
      <c r="J852" s="33">
        <v>33</v>
      </c>
      <c r="K852" s="1">
        <v>0</v>
      </c>
      <c r="L852" s="1">
        <v>2</v>
      </c>
      <c r="M852" s="1" t="s">
        <v>1896</v>
      </c>
      <c r="N852" s="1" t="s">
        <v>1895</v>
      </c>
      <c r="O852" s="1" t="s">
        <v>32</v>
      </c>
    </row>
    <row r="853" spans="1:15">
      <c r="A853" s="1">
        <v>100005728</v>
      </c>
      <c r="B853" s="1" t="s">
        <v>1126</v>
      </c>
      <c r="C853" s="1" t="s">
        <v>1623</v>
      </c>
      <c r="D853" s="1" t="s">
        <v>12</v>
      </c>
      <c r="E853" s="1" t="s">
        <v>11</v>
      </c>
      <c r="F853" s="1" t="s">
        <v>12</v>
      </c>
      <c r="G853" s="1">
        <v>1</v>
      </c>
      <c r="H853" s="1">
        <v>1024</v>
      </c>
      <c r="I853" s="1">
        <v>107</v>
      </c>
      <c r="J853" s="33">
        <v>74</v>
      </c>
      <c r="K853" s="1">
        <v>0</v>
      </c>
      <c r="L853" s="1">
        <v>4</v>
      </c>
      <c r="M853" s="1" t="s">
        <v>1897</v>
      </c>
      <c r="N853" s="1" t="s">
        <v>1895</v>
      </c>
      <c r="O853" s="1" t="s">
        <v>32</v>
      </c>
    </row>
    <row r="854" spans="1:15">
      <c r="A854" s="1">
        <v>100005731</v>
      </c>
      <c r="B854" s="1" t="s">
        <v>1126</v>
      </c>
      <c r="C854" s="1" t="s">
        <v>1623</v>
      </c>
      <c r="D854" s="1" t="s">
        <v>100</v>
      </c>
      <c r="E854" s="1" t="s">
        <v>20</v>
      </c>
      <c r="F854" s="1" t="s">
        <v>100</v>
      </c>
      <c r="G854" s="1">
        <v>1</v>
      </c>
      <c r="H854" s="1">
        <v>408</v>
      </c>
      <c r="I854" s="1">
        <v>32</v>
      </c>
      <c r="J854" s="33">
        <v>37</v>
      </c>
      <c r="K854" s="1">
        <v>0</v>
      </c>
      <c r="L854" s="1">
        <v>2</v>
      </c>
      <c r="M854" s="1" t="s">
        <v>1898</v>
      </c>
      <c r="N854" s="1" t="s">
        <v>1708</v>
      </c>
      <c r="O854" s="1" t="s">
        <v>15</v>
      </c>
    </row>
    <row r="855" spans="1:15">
      <c r="A855" s="1">
        <v>100005734</v>
      </c>
      <c r="B855" s="1" t="s">
        <v>1126</v>
      </c>
      <c r="C855" s="1" t="s">
        <v>1623</v>
      </c>
      <c r="D855" s="1" t="s">
        <v>12</v>
      </c>
      <c r="E855" s="1" t="s">
        <v>11</v>
      </c>
      <c r="F855" s="1" t="s">
        <v>12</v>
      </c>
      <c r="G855" s="1">
        <v>1</v>
      </c>
      <c r="H855" s="1">
        <v>322</v>
      </c>
      <c r="I855" s="1">
        <v>24</v>
      </c>
      <c r="J855" s="33">
        <v>16</v>
      </c>
      <c r="K855" s="1">
        <v>0</v>
      </c>
      <c r="L855" s="1">
        <v>2</v>
      </c>
      <c r="M855" s="1" t="s">
        <v>1899</v>
      </c>
      <c r="N855" s="1" t="s">
        <v>1895</v>
      </c>
      <c r="O855" s="1" t="s">
        <v>32</v>
      </c>
    </row>
    <row r="856" spans="1:15">
      <c r="A856" s="1">
        <v>100005737</v>
      </c>
      <c r="B856" s="1" t="s">
        <v>1126</v>
      </c>
      <c r="C856" s="1" t="s">
        <v>1623</v>
      </c>
      <c r="D856" s="1" t="s">
        <v>1900</v>
      </c>
      <c r="E856" s="1" t="s">
        <v>20</v>
      </c>
      <c r="F856" s="1" t="s">
        <v>21</v>
      </c>
      <c r="G856" s="1">
        <v>1</v>
      </c>
      <c r="H856" s="1">
        <v>510</v>
      </c>
      <c r="I856" s="1">
        <v>45</v>
      </c>
      <c r="J856" s="33">
        <v>32</v>
      </c>
      <c r="K856" s="1">
        <v>0</v>
      </c>
      <c r="L856" s="1">
        <v>2</v>
      </c>
      <c r="M856" s="1" t="s">
        <v>1901</v>
      </c>
      <c r="N856" s="1" t="s">
        <v>1708</v>
      </c>
      <c r="O856" s="1" t="s">
        <v>15</v>
      </c>
    </row>
    <row r="857" spans="1:15">
      <c r="A857" s="1">
        <v>100005738</v>
      </c>
      <c r="B857" s="1" t="s">
        <v>1126</v>
      </c>
      <c r="C857" s="1" t="s">
        <v>1623</v>
      </c>
      <c r="D857" s="1" t="s">
        <v>1902</v>
      </c>
      <c r="E857" s="1" t="s">
        <v>20</v>
      </c>
      <c r="F857" s="1" t="s">
        <v>72</v>
      </c>
      <c r="G857" s="1">
        <v>2</v>
      </c>
      <c r="H857" s="1">
        <v>318</v>
      </c>
      <c r="I857" s="1">
        <v>49</v>
      </c>
      <c r="J857" s="33">
        <v>30</v>
      </c>
      <c r="K857" s="1">
        <v>0</v>
      </c>
      <c r="L857" s="1">
        <v>2</v>
      </c>
      <c r="M857" s="1" t="s">
        <v>1903</v>
      </c>
      <c r="N857" s="1" t="s">
        <v>1708</v>
      </c>
      <c r="O857" s="1" t="s">
        <v>15</v>
      </c>
    </row>
    <row r="858" spans="1:15">
      <c r="A858" s="1">
        <v>100005742</v>
      </c>
      <c r="B858" s="1" t="s">
        <v>1126</v>
      </c>
      <c r="C858" s="1" t="s">
        <v>1623</v>
      </c>
      <c r="D858" s="1" t="s">
        <v>1830</v>
      </c>
      <c r="E858" s="1" t="s">
        <v>20</v>
      </c>
      <c r="F858" s="1" t="s">
        <v>72</v>
      </c>
      <c r="G858" s="1">
        <v>1</v>
      </c>
      <c r="H858" s="1">
        <v>454</v>
      </c>
      <c r="I858" s="1">
        <v>47</v>
      </c>
      <c r="J858" s="33">
        <v>36</v>
      </c>
      <c r="K858" s="1">
        <v>1</v>
      </c>
      <c r="L858" s="1">
        <v>2</v>
      </c>
      <c r="M858" s="1" t="s">
        <v>1904</v>
      </c>
      <c r="N858" s="1" t="s">
        <v>1708</v>
      </c>
      <c r="O858" s="1" t="s">
        <v>15</v>
      </c>
    </row>
    <row r="859" spans="1:15">
      <c r="A859" s="1">
        <v>100005744</v>
      </c>
      <c r="B859" s="1" t="s">
        <v>1126</v>
      </c>
      <c r="C859" s="1" t="s">
        <v>1623</v>
      </c>
      <c r="D859" s="1" t="s">
        <v>1905</v>
      </c>
      <c r="E859" s="1" t="s">
        <v>11</v>
      </c>
      <c r="F859" s="1" t="s">
        <v>12</v>
      </c>
      <c r="G859" s="1">
        <v>1</v>
      </c>
      <c r="H859" s="1">
        <v>193</v>
      </c>
      <c r="I859" s="1">
        <v>21</v>
      </c>
      <c r="J859" s="33">
        <v>14</v>
      </c>
      <c r="K859" s="1">
        <v>1</v>
      </c>
      <c r="L859" s="1">
        <v>1</v>
      </c>
      <c r="M859" s="1" t="s">
        <v>1906</v>
      </c>
      <c r="N859" s="1" t="s">
        <v>1907</v>
      </c>
      <c r="O859" s="1" t="s">
        <v>39</v>
      </c>
    </row>
    <row r="860" spans="1:15">
      <c r="A860" s="1">
        <v>100005749</v>
      </c>
      <c r="B860" s="1" t="s">
        <v>1126</v>
      </c>
      <c r="C860" s="1" t="s">
        <v>1623</v>
      </c>
      <c r="D860" s="1" t="s">
        <v>1908</v>
      </c>
      <c r="E860" s="1" t="s">
        <v>11</v>
      </c>
      <c r="F860" s="1" t="s">
        <v>12</v>
      </c>
      <c r="G860" s="1">
        <v>1</v>
      </c>
      <c r="H860" s="1">
        <v>462</v>
      </c>
      <c r="I860" s="1">
        <v>48</v>
      </c>
      <c r="J860" s="33">
        <v>23</v>
      </c>
      <c r="K860" s="1">
        <v>1</v>
      </c>
      <c r="L860" s="1">
        <v>2</v>
      </c>
      <c r="M860" s="1" t="s">
        <v>1909</v>
      </c>
      <c r="N860" s="1" t="s">
        <v>1895</v>
      </c>
      <c r="O860" s="1" t="s">
        <v>32</v>
      </c>
    </row>
    <row r="861" spans="1:15">
      <c r="A861" s="1">
        <v>100005753</v>
      </c>
      <c r="B861" s="1" t="s">
        <v>1126</v>
      </c>
      <c r="C861" s="1" t="s">
        <v>1623</v>
      </c>
      <c r="D861" s="1" t="s">
        <v>1910</v>
      </c>
      <c r="E861" s="1" t="s">
        <v>20</v>
      </c>
      <c r="F861" s="1" t="s">
        <v>72</v>
      </c>
      <c r="G861" s="1">
        <v>1</v>
      </c>
      <c r="H861" s="1">
        <v>518</v>
      </c>
      <c r="I861" s="1">
        <v>51</v>
      </c>
      <c r="J861" s="33">
        <v>37</v>
      </c>
      <c r="K861" s="1">
        <v>3</v>
      </c>
      <c r="L861" s="1">
        <v>2</v>
      </c>
      <c r="M861" s="1" t="s">
        <v>1911</v>
      </c>
      <c r="N861" s="1" t="s">
        <v>1708</v>
      </c>
      <c r="O861" s="1" t="s">
        <v>15</v>
      </c>
    </row>
    <row r="862" spans="1:15">
      <c r="A862" s="1">
        <v>100005760</v>
      </c>
      <c r="B862" s="1" t="s">
        <v>1126</v>
      </c>
      <c r="C862" s="1" t="s">
        <v>1623</v>
      </c>
      <c r="D862" s="1" t="s">
        <v>167</v>
      </c>
      <c r="E862" s="1" t="s">
        <v>20</v>
      </c>
      <c r="F862" s="1" t="s">
        <v>167</v>
      </c>
      <c r="G862" s="1">
        <v>1</v>
      </c>
      <c r="H862" s="1">
        <v>502</v>
      </c>
      <c r="I862" s="1">
        <v>46</v>
      </c>
      <c r="J862" s="33">
        <v>11</v>
      </c>
      <c r="K862" s="1">
        <v>0</v>
      </c>
      <c r="L862" s="1">
        <v>2</v>
      </c>
      <c r="M862" s="1" t="s">
        <v>1914</v>
      </c>
      <c r="N862" s="1" t="s">
        <v>1708</v>
      </c>
      <c r="O862" s="1" t="s">
        <v>15</v>
      </c>
    </row>
    <row r="863" spans="1:15">
      <c r="A863" s="1">
        <v>100005764</v>
      </c>
      <c r="B863" s="1" t="s">
        <v>1126</v>
      </c>
      <c r="C863" s="1" t="s">
        <v>1623</v>
      </c>
      <c r="D863" s="1" t="s">
        <v>12</v>
      </c>
      <c r="E863" s="1" t="s">
        <v>11</v>
      </c>
      <c r="F863" s="1" t="s">
        <v>12</v>
      </c>
      <c r="G863" s="1">
        <v>2</v>
      </c>
      <c r="H863" s="1">
        <v>773</v>
      </c>
      <c r="I863" s="1">
        <v>69</v>
      </c>
      <c r="J863" s="33">
        <v>52</v>
      </c>
      <c r="K863" s="1">
        <v>1</v>
      </c>
      <c r="L863" s="1">
        <v>3</v>
      </c>
      <c r="M863" s="1" t="s">
        <v>1917</v>
      </c>
      <c r="N863" s="1" t="s">
        <v>1895</v>
      </c>
      <c r="O863" s="1" t="s">
        <v>32</v>
      </c>
    </row>
    <row r="864" spans="1:15">
      <c r="A864" s="1">
        <v>100005767</v>
      </c>
      <c r="B864" s="1" t="s">
        <v>1126</v>
      </c>
      <c r="C864" s="1" t="s">
        <v>1623</v>
      </c>
      <c r="D864" s="1" t="s">
        <v>1820</v>
      </c>
      <c r="E864" s="1" t="s">
        <v>20</v>
      </c>
      <c r="F864" s="1" t="s">
        <v>21</v>
      </c>
      <c r="G864" s="1">
        <v>1</v>
      </c>
      <c r="H864" s="1">
        <v>397</v>
      </c>
      <c r="I864" s="1">
        <v>33</v>
      </c>
      <c r="J864" s="33">
        <v>28</v>
      </c>
      <c r="K864" s="1">
        <v>0</v>
      </c>
      <c r="L864" s="1">
        <v>2</v>
      </c>
      <c r="M864" s="1" t="s">
        <v>1918</v>
      </c>
      <c r="N864" s="1" t="s">
        <v>1708</v>
      </c>
      <c r="O864" s="1" t="s">
        <v>15</v>
      </c>
    </row>
    <row r="865" spans="1:15">
      <c r="A865" s="1">
        <v>100005770</v>
      </c>
      <c r="B865" s="1" t="s">
        <v>1126</v>
      </c>
      <c r="C865" s="1" t="s">
        <v>1623</v>
      </c>
      <c r="D865" s="1" t="s">
        <v>18</v>
      </c>
      <c r="E865" s="1" t="s">
        <v>27</v>
      </c>
      <c r="F865" s="1" t="s">
        <v>18</v>
      </c>
      <c r="G865" s="1">
        <v>1</v>
      </c>
      <c r="H865" s="1">
        <v>810</v>
      </c>
      <c r="I865" s="1">
        <v>54</v>
      </c>
      <c r="J865" s="33">
        <v>47</v>
      </c>
      <c r="K865" s="1">
        <v>1</v>
      </c>
      <c r="L865" s="1">
        <v>3</v>
      </c>
      <c r="M865" s="1" t="s">
        <v>1919</v>
      </c>
      <c r="N865" s="1" t="s">
        <v>1708</v>
      </c>
      <c r="O865" s="1" t="s">
        <v>15</v>
      </c>
    </row>
    <row r="866" spans="1:15">
      <c r="A866" s="1">
        <v>100005776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>
        <v>1</v>
      </c>
      <c r="H866" s="1">
        <v>164</v>
      </c>
      <c r="I866" s="1">
        <v>14</v>
      </c>
      <c r="J866" s="33">
        <v>15</v>
      </c>
      <c r="K866" s="1">
        <v>0</v>
      </c>
      <c r="L866" s="1">
        <v>1</v>
      </c>
      <c r="M866" s="1" t="s">
        <v>1920</v>
      </c>
      <c r="N866" s="1" t="s">
        <v>1895</v>
      </c>
      <c r="O866" s="1" t="s">
        <v>32</v>
      </c>
    </row>
    <row r="867" spans="1:15">
      <c r="A867" s="1">
        <v>100005778</v>
      </c>
      <c r="B867" s="1" t="s">
        <v>1126</v>
      </c>
      <c r="C867" s="1" t="s">
        <v>1623</v>
      </c>
      <c r="D867" s="1" t="s">
        <v>1921</v>
      </c>
      <c r="E867" s="1" t="s">
        <v>24</v>
      </c>
      <c r="F867" s="1" t="s">
        <v>64</v>
      </c>
      <c r="G867" s="1">
        <v>2</v>
      </c>
      <c r="H867" s="1">
        <v>195</v>
      </c>
      <c r="I867" s="1">
        <v>55</v>
      </c>
      <c r="J867" s="33">
        <v>39</v>
      </c>
      <c r="K867" s="1">
        <v>0</v>
      </c>
      <c r="L867" s="1">
        <v>1</v>
      </c>
      <c r="M867" s="1" t="s">
        <v>1920</v>
      </c>
      <c r="N867" s="1" t="s">
        <v>1922</v>
      </c>
      <c r="O867" s="1" t="s">
        <v>44</v>
      </c>
    </row>
    <row r="868" spans="1:15">
      <c r="A868" s="1">
        <v>100005781</v>
      </c>
      <c r="B868" s="1" t="s">
        <v>1126</v>
      </c>
      <c r="C868" s="1" t="s">
        <v>1623</v>
      </c>
      <c r="D868" s="1" t="s">
        <v>1923</v>
      </c>
      <c r="E868" s="1" t="s">
        <v>20</v>
      </c>
      <c r="F868" s="1" t="s">
        <v>72</v>
      </c>
      <c r="G868" s="1">
        <v>1</v>
      </c>
      <c r="H868" s="1">
        <v>333</v>
      </c>
      <c r="I868" s="1">
        <v>33</v>
      </c>
      <c r="J868" s="33">
        <v>20</v>
      </c>
      <c r="K868" s="1">
        <v>0</v>
      </c>
      <c r="L868" s="1">
        <v>2</v>
      </c>
      <c r="M868" s="1" t="s">
        <v>1924</v>
      </c>
      <c r="N868" s="1" t="s">
        <v>1708</v>
      </c>
      <c r="O868" s="1" t="s">
        <v>15</v>
      </c>
    </row>
    <row r="869" spans="1:15">
      <c r="A869" s="1">
        <v>100005783</v>
      </c>
      <c r="B869" s="1" t="s">
        <v>1126</v>
      </c>
      <c r="C869" s="1" t="s">
        <v>1623</v>
      </c>
      <c r="D869" s="1" t="s">
        <v>1925</v>
      </c>
      <c r="E869" s="1" t="s">
        <v>20</v>
      </c>
      <c r="F869" s="1" t="s">
        <v>72</v>
      </c>
      <c r="G869" s="1">
        <v>1</v>
      </c>
      <c r="H869" s="1">
        <v>128</v>
      </c>
      <c r="I869" s="1">
        <v>11</v>
      </c>
      <c r="J869" s="33">
        <v>8</v>
      </c>
      <c r="K869" s="1">
        <v>0</v>
      </c>
      <c r="L869" s="1">
        <v>1</v>
      </c>
      <c r="M869" s="1" t="s">
        <v>1926</v>
      </c>
      <c r="N869" s="1" t="s">
        <v>1927</v>
      </c>
      <c r="O869" s="1" t="s">
        <v>44</v>
      </c>
    </row>
    <row r="870" spans="1:15">
      <c r="A870" s="1">
        <v>100005792</v>
      </c>
      <c r="B870" s="1" t="s">
        <v>1126</v>
      </c>
      <c r="C870" s="1" t="s">
        <v>1623</v>
      </c>
      <c r="D870" s="1" t="s">
        <v>1930</v>
      </c>
      <c r="E870" s="1" t="s">
        <v>2</v>
      </c>
      <c r="F870" s="1" t="s">
        <v>1931</v>
      </c>
      <c r="G870" s="1">
        <v>1</v>
      </c>
      <c r="H870" s="1">
        <v>113</v>
      </c>
      <c r="I870" s="1">
        <v>22</v>
      </c>
      <c r="J870" s="33">
        <v>19</v>
      </c>
      <c r="K870" s="1">
        <v>0</v>
      </c>
      <c r="L870" s="1">
        <v>1</v>
      </c>
      <c r="M870" s="1" t="s">
        <v>1932</v>
      </c>
      <c r="N870" s="1" t="s">
        <v>1933</v>
      </c>
      <c r="O870" s="1" t="s">
        <v>44</v>
      </c>
    </row>
    <row r="871" spans="1:15">
      <c r="A871" s="1">
        <v>100005799</v>
      </c>
      <c r="B871" s="1" t="s">
        <v>1126</v>
      </c>
      <c r="C871" s="1" t="s">
        <v>1623</v>
      </c>
      <c r="D871" s="1" t="s">
        <v>176</v>
      </c>
      <c r="E871" s="1" t="s">
        <v>11</v>
      </c>
      <c r="F871" s="1" t="s">
        <v>12</v>
      </c>
      <c r="G871" s="1">
        <v>1</v>
      </c>
      <c r="H871" s="1">
        <v>186</v>
      </c>
      <c r="I871" s="1">
        <v>28</v>
      </c>
      <c r="J871" s="33">
        <v>21</v>
      </c>
      <c r="K871" s="1">
        <v>0</v>
      </c>
      <c r="L871" s="1">
        <v>1</v>
      </c>
      <c r="M871" s="1" t="s">
        <v>1934</v>
      </c>
      <c r="N871" s="1" t="s">
        <v>1895</v>
      </c>
      <c r="O871" s="1" t="s">
        <v>32</v>
      </c>
    </row>
    <row r="872" spans="1:15">
      <c r="A872" s="1">
        <v>100005802</v>
      </c>
      <c r="B872" s="1" t="s">
        <v>1126</v>
      </c>
      <c r="C872" s="1" t="s">
        <v>1623</v>
      </c>
      <c r="D872" s="1" t="s">
        <v>1935</v>
      </c>
      <c r="E872" s="1" t="s">
        <v>20</v>
      </c>
      <c r="F872" s="1" t="s">
        <v>72</v>
      </c>
      <c r="G872" s="1">
        <v>1</v>
      </c>
      <c r="H872" s="1">
        <v>469</v>
      </c>
      <c r="I872" s="1">
        <v>46</v>
      </c>
      <c r="J872" s="33">
        <v>16</v>
      </c>
      <c r="K872" s="1">
        <v>0</v>
      </c>
      <c r="L872" s="1">
        <v>2</v>
      </c>
      <c r="M872" s="1" t="s">
        <v>1936</v>
      </c>
      <c r="N872" s="1" t="s">
        <v>1092</v>
      </c>
      <c r="O872" s="1" t="s">
        <v>44</v>
      </c>
    </row>
    <row r="873" spans="1:15">
      <c r="A873" s="1">
        <v>100005803</v>
      </c>
      <c r="B873" s="1" t="s">
        <v>1126</v>
      </c>
      <c r="C873" s="1" t="s">
        <v>1623</v>
      </c>
      <c r="D873" s="1" t="s">
        <v>1937</v>
      </c>
      <c r="E873" s="1" t="s">
        <v>20</v>
      </c>
      <c r="F873" s="1" t="s">
        <v>72</v>
      </c>
      <c r="G873" s="1">
        <v>1</v>
      </c>
      <c r="H873" s="1">
        <v>276</v>
      </c>
      <c r="I873" s="1">
        <v>24</v>
      </c>
      <c r="J873" s="33">
        <v>20</v>
      </c>
      <c r="K873" s="1">
        <v>0</v>
      </c>
      <c r="L873" s="1">
        <v>1</v>
      </c>
      <c r="M873" s="1" t="s">
        <v>1938</v>
      </c>
      <c r="N873" s="1" t="s">
        <v>1708</v>
      </c>
      <c r="O873" s="1" t="s">
        <v>15</v>
      </c>
    </row>
    <row r="874" spans="1:15">
      <c r="A874" s="1">
        <v>100005804</v>
      </c>
      <c r="B874" s="1" t="s">
        <v>1126</v>
      </c>
      <c r="C874" s="1" t="s">
        <v>1623</v>
      </c>
      <c r="D874" s="1" t="s">
        <v>12</v>
      </c>
      <c r="E874" s="1" t="s">
        <v>11</v>
      </c>
      <c r="F874" s="1" t="s">
        <v>12</v>
      </c>
      <c r="G874" s="1">
        <v>1</v>
      </c>
      <c r="H874" s="1">
        <v>852</v>
      </c>
      <c r="I874" s="1">
        <v>77</v>
      </c>
      <c r="J874" s="33">
        <v>47</v>
      </c>
      <c r="K874" s="1">
        <v>1</v>
      </c>
      <c r="L874" s="1">
        <v>3</v>
      </c>
      <c r="M874" s="1" t="s">
        <v>1939</v>
      </c>
      <c r="N874" s="1" t="s">
        <v>1895</v>
      </c>
      <c r="O874" s="1" t="s">
        <v>32</v>
      </c>
    </row>
    <row r="875" spans="1:15">
      <c r="A875" s="1">
        <v>100005813</v>
      </c>
      <c r="B875" s="1" t="s">
        <v>1126</v>
      </c>
      <c r="C875" s="1" t="s">
        <v>1623</v>
      </c>
      <c r="D875" s="1" t="s">
        <v>1940</v>
      </c>
      <c r="E875" s="1" t="s">
        <v>11</v>
      </c>
      <c r="F875" s="1" t="s">
        <v>12</v>
      </c>
      <c r="G875" s="1">
        <v>1</v>
      </c>
      <c r="H875" s="1">
        <v>207</v>
      </c>
      <c r="I875" s="1">
        <v>20</v>
      </c>
      <c r="J875" s="33">
        <v>14</v>
      </c>
      <c r="K875" s="1">
        <v>0</v>
      </c>
      <c r="L875" s="1">
        <v>1</v>
      </c>
      <c r="M875" s="1" t="s">
        <v>1941</v>
      </c>
      <c r="N875" s="1" t="s">
        <v>1532</v>
      </c>
      <c r="O875" s="1" t="s">
        <v>39</v>
      </c>
    </row>
    <row r="876" spans="1:15">
      <c r="A876" s="1">
        <v>100005825</v>
      </c>
      <c r="B876" s="1" t="s">
        <v>1126</v>
      </c>
      <c r="C876" s="1" t="s">
        <v>1623</v>
      </c>
      <c r="D876" s="1" t="s">
        <v>18</v>
      </c>
      <c r="E876" s="1" t="s">
        <v>27</v>
      </c>
      <c r="F876" s="1" t="s">
        <v>18</v>
      </c>
      <c r="G876" s="1">
        <v>1</v>
      </c>
      <c r="H876" s="1">
        <v>822</v>
      </c>
      <c r="I876" s="1">
        <v>61</v>
      </c>
      <c r="J876" s="33">
        <v>39</v>
      </c>
      <c r="K876" s="1">
        <v>0</v>
      </c>
      <c r="L876" s="1">
        <v>3</v>
      </c>
      <c r="M876" s="1" t="s">
        <v>1944</v>
      </c>
      <c r="N876" s="1" t="s">
        <v>1710</v>
      </c>
      <c r="O876" s="1" t="s">
        <v>8</v>
      </c>
    </row>
    <row r="877" spans="1:15">
      <c r="A877" s="1">
        <v>100005840</v>
      </c>
      <c r="B877" s="1" t="s">
        <v>1126</v>
      </c>
      <c r="C877" s="1" t="s">
        <v>1623</v>
      </c>
      <c r="D877" s="1" t="s">
        <v>12</v>
      </c>
      <c r="E877" s="1" t="s">
        <v>11</v>
      </c>
      <c r="F877" s="1" t="s">
        <v>12</v>
      </c>
      <c r="G877" s="1">
        <v>1</v>
      </c>
      <c r="H877" s="1">
        <v>632</v>
      </c>
      <c r="I877" s="1">
        <v>67</v>
      </c>
      <c r="J877" s="33">
        <v>37</v>
      </c>
      <c r="K877" s="1">
        <v>0</v>
      </c>
      <c r="L877" s="1">
        <v>3</v>
      </c>
      <c r="M877" s="1" t="s">
        <v>1949</v>
      </c>
      <c r="N877" s="1" t="s">
        <v>1895</v>
      </c>
      <c r="O877" s="1" t="s">
        <v>32</v>
      </c>
    </row>
    <row r="878" spans="1:15">
      <c r="A878" s="1">
        <v>100005843</v>
      </c>
      <c r="B878" s="1" t="s">
        <v>1126</v>
      </c>
      <c r="C878" s="1" t="s">
        <v>1623</v>
      </c>
      <c r="D878" s="1" t="s">
        <v>12</v>
      </c>
      <c r="E878" s="1" t="s">
        <v>11</v>
      </c>
      <c r="F878" s="1" t="s">
        <v>12</v>
      </c>
      <c r="G878" s="1">
        <v>1</v>
      </c>
      <c r="H878" s="1">
        <v>515</v>
      </c>
      <c r="I878" s="1">
        <v>55</v>
      </c>
      <c r="J878" s="33">
        <v>36</v>
      </c>
      <c r="K878" s="1">
        <v>1</v>
      </c>
      <c r="L878" s="1">
        <v>2</v>
      </c>
      <c r="M878" s="1" t="s">
        <v>1950</v>
      </c>
      <c r="N878" s="1" t="s">
        <v>1895</v>
      </c>
      <c r="O878" s="1" t="s">
        <v>32</v>
      </c>
    </row>
    <row r="879" spans="1:15">
      <c r="A879" s="1">
        <v>100005863</v>
      </c>
      <c r="B879" s="1" t="s">
        <v>1126</v>
      </c>
      <c r="C879" s="1" t="s">
        <v>1623</v>
      </c>
      <c r="D879" s="1" t="s">
        <v>12</v>
      </c>
      <c r="E879" s="1" t="s">
        <v>11</v>
      </c>
      <c r="F879" s="1" t="s">
        <v>12</v>
      </c>
      <c r="G879" s="1">
        <v>1</v>
      </c>
      <c r="H879" s="1">
        <v>582</v>
      </c>
      <c r="I879" s="1">
        <v>55</v>
      </c>
      <c r="J879" s="33">
        <v>40</v>
      </c>
      <c r="K879" s="1">
        <v>1</v>
      </c>
      <c r="L879" s="1">
        <v>2</v>
      </c>
      <c r="M879" s="1" t="s">
        <v>1953</v>
      </c>
      <c r="N879" s="1" t="s">
        <v>1895</v>
      </c>
      <c r="O879" s="1" t="s">
        <v>32</v>
      </c>
    </row>
    <row r="880" spans="1:15">
      <c r="A880" s="1">
        <v>100005868</v>
      </c>
      <c r="B880" s="1" t="s">
        <v>1126</v>
      </c>
      <c r="C880" s="1" t="s">
        <v>1623</v>
      </c>
      <c r="D880" s="1" t="s">
        <v>1954</v>
      </c>
      <c r="E880" s="1" t="s">
        <v>126</v>
      </c>
      <c r="F880" s="1" t="s">
        <v>127</v>
      </c>
      <c r="G880" s="1">
        <v>1</v>
      </c>
      <c r="H880" s="1">
        <v>240</v>
      </c>
      <c r="I880" s="1">
        <v>32</v>
      </c>
      <c r="J880" s="33">
        <v>21</v>
      </c>
      <c r="K880" s="1">
        <v>0</v>
      </c>
      <c r="L880" s="1">
        <v>1</v>
      </c>
      <c r="M880" s="1" t="s">
        <v>1955</v>
      </c>
      <c r="N880" s="1" t="s">
        <v>1956</v>
      </c>
      <c r="O880" s="1" t="s">
        <v>44</v>
      </c>
    </row>
    <row r="881" spans="1:15">
      <c r="A881" s="1">
        <v>100005880</v>
      </c>
      <c r="B881" s="1" t="s">
        <v>1126</v>
      </c>
      <c r="C881" s="1" t="s">
        <v>1623</v>
      </c>
      <c r="D881" s="1" t="s">
        <v>12</v>
      </c>
      <c r="E881" s="1" t="s">
        <v>11</v>
      </c>
      <c r="F881" s="1" t="s">
        <v>12</v>
      </c>
      <c r="G881" s="1">
        <v>1</v>
      </c>
      <c r="H881" s="1">
        <v>99</v>
      </c>
      <c r="I881" s="1">
        <v>14</v>
      </c>
      <c r="J881" s="33">
        <v>10</v>
      </c>
      <c r="K881" s="1">
        <v>0</v>
      </c>
      <c r="L881" s="1">
        <v>1</v>
      </c>
      <c r="M881" s="1" t="s">
        <v>1957</v>
      </c>
      <c r="N881" s="1" t="s">
        <v>1895</v>
      </c>
      <c r="O881" s="1" t="s">
        <v>32</v>
      </c>
    </row>
    <row r="882" spans="1:15">
      <c r="A882" s="1">
        <v>100005883</v>
      </c>
      <c r="B882" s="1" t="s">
        <v>1126</v>
      </c>
      <c r="C882" s="1" t="s">
        <v>1623</v>
      </c>
      <c r="D882" s="1" t="s">
        <v>191</v>
      </c>
      <c r="E882" s="1" t="s">
        <v>192</v>
      </c>
      <c r="F882" s="1" t="s">
        <v>193</v>
      </c>
      <c r="G882" s="1">
        <v>2</v>
      </c>
      <c r="H882" s="1">
        <v>12</v>
      </c>
      <c r="I882" s="1">
        <v>8</v>
      </c>
      <c r="J882" s="33">
        <v>4</v>
      </c>
      <c r="K882" s="1">
        <v>0</v>
      </c>
      <c r="L882" s="1">
        <v>1</v>
      </c>
      <c r="M882" s="1" t="s">
        <v>1959</v>
      </c>
      <c r="N882" s="1" t="s">
        <v>1710</v>
      </c>
      <c r="O882" s="1" t="s">
        <v>8</v>
      </c>
    </row>
    <row r="883" spans="1:15">
      <c r="A883" s="1">
        <v>100005886</v>
      </c>
      <c r="B883" s="1" t="s">
        <v>1126</v>
      </c>
      <c r="C883" s="1" t="s">
        <v>1631</v>
      </c>
      <c r="D883" s="1" t="s">
        <v>176</v>
      </c>
      <c r="E883" s="1" t="s">
        <v>11</v>
      </c>
      <c r="F883" s="1" t="s">
        <v>12</v>
      </c>
      <c r="G883" s="1">
        <v>1</v>
      </c>
      <c r="H883" s="1">
        <v>134</v>
      </c>
      <c r="I883" s="1">
        <v>22</v>
      </c>
      <c r="J883" s="33">
        <v>9</v>
      </c>
      <c r="K883" s="1">
        <v>0</v>
      </c>
      <c r="L883" s="1">
        <v>1</v>
      </c>
      <c r="M883" s="1" t="s">
        <v>1960</v>
      </c>
      <c r="N883" s="1" t="s">
        <v>1961</v>
      </c>
      <c r="O883" s="1" t="s">
        <v>32</v>
      </c>
    </row>
    <row r="884" spans="1:15">
      <c r="A884" s="1">
        <v>100005889</v>
      </c>
      <c r="B884" s="1" t="s">
        <v>1126</v>
      </c>
      <c r="C884" s="1" t="s">
        <v>1623</v>
      </c>
      <c r="D884" s="1" t="s">
        <v>12</v>
      </c>
      <c r="E884" s="1" t="s">
        <v>11</v>
      </c>
      <c r="F884" s="1" t="s">
        <v>12</v>
      </c>
      <c r="G884" s="1">
        <v>1</v>
      </c>
      <c r="H884" s="1">
        <v>194</v>
      </c>
      <c r="I884" s="1">
        <v>18</v>
      </c>
      <c r="J884" s="33">
        <v>11</v>
      </c>
      <c r="K884" s="1">
        <v>0</v>
      </c>
      <c r="L884" s="1">
        <v>1</v>
      </c>
      <c r="M884" s="1" t="s">
        <v>1962</v>
      </c>
      <c r="N884" s="1" t="s">
        <v>1963</v>
      </c>
      <c r="O884" s="1" t="s">
        <v>32</v>
      </c>
    </row>
    <row r="885" spans="1:15">
      <c r="A885" s="1">
        <v>100005893</v>
      </c>
      <c r="B885" s="1" t="s">
        <v>1126</v>
      </c>
      <c r="C885" s="1" t="s">
        <v>1623</v>
      </c>
      <c r="D885" s="1" t="s">
        <v>176</v>
      </c>
      <c r="E885" s="1" t="s">
        <v>11</v>
      </c>
      <c r="F885" s="1" t="s">
        <v>12</v>
      </c>
      <c r="G885" s="1">
        <v>1</v>
      </c>
      <c r="H885" s="1">
        <v>237</v>
      </c>
      <c r="I885" s="1">
        <v>26</v>
      </c>
      <c r="J885" s="33">
        <v>15</v>
      </c>
      <c r="K885" s="1">
        <v>0</v>
      </c>
      <c r="L885" s="1">
        <v>1</v>
      </c>
      <c r="M885" s="1" t="s">
        <v>1964</v>
      </c>
      <c r="N885" s="1" t="s">
        <v>1965</v>
      </c>
      <c r="O885" s="1" t="s">
        <v>32</v>
      </c>
    </row>
    <row r="886" spans="1:15">
      <c r="A886" s="1">
        <v>100005910</v>
      </c>
      <c r="B886" s="1" t="s">
        <v>1126</v>
      </c>
      <c r="C886" s="1" t="s">
        <v>1628</v>
      </c>
      <c r="D886" s="1" t="s">
        <v>12</v>
      </c>
      <c r="E886" s="1" t="s">
        <v>11</v>
      </c>
      <c r="F886" s="1" t="s">
        <v>12</v>
      </c>
      <c r="G886" s="1">
        <v>2</v>
      </c>
      <c r="H886" s="1">
        <v>531</v>
      </c>
      <c r="I886" s="1">
        <v>50</v>
      </c>
      <c r="J886" s="33">
        <v>33</v>
      </c>
      <c r="K886" s="1">
        <v>0</v>
      </c>
      <c r="L886" s="1">
        <v>2</v>
      </c>
      <c r="M886" s="1" t="s">
        <v>1968</v>
      </c>
      <c r="N886" s="1" t="s">
        <v>1969</v>
      </c>
      <c r="O886" s="1" t="s">
        <v>32</v>
      </c>
    </row>
    <row r="887" spans="1:15">
      <c r="A887" s="1">
        <v>100005917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" t="s">
        <v>12</v>
      </c>
      <c r="G887" s="1">
        <v>1</v>
      </c>
      <c r="H887" s="1">
        <v>629</v>
      </c>
      <c r="I887" s="1">
        <v>58</v>
      </c>
      <c r="J887" s="33">
        <v>36</v>
      </c>
      <c r="K887" s="1">
        <v>0</v>
      </c>
      <c r="L887" s="1">
        <v>3</v>
      </c>
      <c r="M887" s="1" t="s">
        <v>1972</v>
      </c>
      <c r="N887" s="1" t="s">
        <v>1969</v>
      </c>
      <c r="O887" s="1" t="s">
        <v>32</v>
      </c>
    </row>
    <row r="888" spans="1:15">
      <c r="A888" s="1">
        <v>100005920</v>
      </c>
      <c r="B888" s="1" t="s">
        <v>1126</v>
      </c>
      <c r="C888" s="1" t="s">
        <v>1628</v>
      </c>
      <c r="D888" s="1" t="s">
        <v>12</v>
      </c>
      <c r="E888" s="1" t="s">
        <v>11</v>
      </c>
      <c r="F888" s="1" t="s">
        <v>12</v>
      </c>
      <c r="G888" s="1">
        <v>1</v>
      </c>
      <c r="H888" s="1">
        <v>697</v>
      </c>
      <c r="I888" s="1">
        <v>67</v>
      </c>
      <c r="J888" s="33">
        <v>34</v>
      </c>
      <c r="K888" s="1">
        <v>0</v>
      </c>
      <c r="L888" s="1">
        <v>3</v>
      </c>
      <c r="M888" s="1" t="s">
        <v>1973</v>
      </c>
      <c r="N888" s="1" t="s">
        <v>1969</v>
      </c>
      <c r="O888" s="1" t="s">
        <v>32</v>
      </c>
    </row>
    <row r="889" spans="1:15">
      <c r="A889" s="1">
        <v>100005923</v>
      </c>
      <c r="B889" s="1" t="s">
        <v>1126</v>
      </c>
      <c r="C889" s="1" t="s">
        <v>1628</v>
      </c>
      <c r="D889" s="1" t="s">
        <v>1974</v>
      </c>
      <c r="E889" s="1" t="s">
        <v>20</v>
      </c>
      <c r="F889" s="1" t="s">
        <v>72</v>
      </c>
      <c r="G889" s="1">
        <v>1</v>
      </c>
      <c r="H889" s="1">
        <v>459</v>
      </c>
      <c r="I889" s="1">
        <v>48</v>
      </c>
      <c r="J889" s="33">
        <v>37</v>
      </c>
      <c r="K889" s="1">
        <v>0</v>
      </c>
      <c r="L889" s="1">
        <v>2</v>
      </c>
      <c r="M889" s="1" t="s">
        <v>1975</v>
      </c>
      <c r="N889" s="1" t="s">
        <v>1708</v>
      </c>
      <c r="O889" s="1" t="s">
        <v>15</v>
      </c>
    </row>
    <row r="890" spans="1:15">
      <c r="A890" s="1">
        <v>100005929</v>
      </c>
      <c r="B890" s="1" t="s">
        <v>1126</v>
      </c>
      <c r="C890" s="1" t="s">
        <v>1628</v>
      </c>
      <c r="D890" s="1" t="s">
        <v>18</v>
      </c>
      <c r="E890" s="1" t="s">
        <v>27</v>
      </c>
      <c r="F890" s="1" t="s">
        <v>18</v>
      </c>
      <c r="G890" s="1">
        <v>1</v>
      </c>
      <c r="H890" s="1">
        <v>593</v>
      </c>
      <c r="I890" s="1">
        <v>41</v>
      </c>
      <c r="J890" s="33">
        <v>50</v>
      </c>
      <c r="K890" s="1">
        <v>0</v>
      </c>
      <c r="L890" s="1">
        <v>2</v>
      </c>
      <c r="M890" s="1" t="s">
        <v>1979</v>
      </c>
      <c r="N890" s="1" t="s">
        <v>1708</v>
      </c>
      <c r="O890" s="1" t="s">
        <v>15</v>
      </c>
    </row>
    <row r="891" spans="1:15">
      <c r="A891" s="1">
        <v>100005931</v>
      </c>
      <c r="B891" s="1" t="s">
        <v>1126</v>
      </c>
      <c r="C891" s="1" t="s">
        <v>1628</v>
      </c>
      <c r="D891" s="1" t="s">
        <v>12</v>
      </c>
      <c r="E891" s="1" t="s">
        <v>11</v>
      </c>
      <c r="F891" s="1" t="s">
        <v>12</v>
      </c>
      <c r="G891" s="1">
        <v>1</v>
      </c>
      <c r="H891" s="1">
        <v>628</v>
      </c>
      <c r="I891" s="1">
        <v>58</v>
      </c>
      <c r="J891" s="33">
        <v>37</v>
      </c>
      <c r="K891" s="1">
        <v>0</v>
      </c>
      <c r="L891" s="1">
        <v>3</v>
      </c>
      <c r="M891" s="1" t="s">
        <v>1980</v>
      </c>
      <c r="N891" s="1" t="s">
        <v>1969</v>
      </c>
      <c r="O891" s="1" t="s">
        <v>32</v>
      </c>
    </row>
    <row r="892" spans="1:15">
      <c r="A892" s="1">
        <v>100005934</v>
      </c>
      <c r="B892" s="1" t="s">
        <v>1126</v>
      </c>
      <c r="C892" s="1" t="s">
        <v>1628</v>
      </c>
      <c r="D892" s="1" t="s">
        <v>1981</v>
      </c>
      <c r="E892" s="1" t="s">
        <v>20</v>
      </c>
      <c r="F892" s="1" t="s">
        <v>72</v>
      </c>
      <c r="G892" s="1">
        <v>1</v>
      </c>
      <c r="H892" s="1">
        <v>366</v>
      </c>
      <c r="I892" s="1">
        <v>33</v>
      </c>
      <c r="J892" s="33">
        <v>24</v>
      </c>
      <c r="K892" s="1">
        <v>0</v>
      </c>
      <c r="L892" s="1">
        <v>2</v>
      </c>
      <c r="M892" s="1" t="s">
        <v>1982</v>
      </c>
      <c r="N892" s="1" t="s">
        <v>1708</v>
      </c>
      <c r="O892" s="1" t="s">
        <v>15</v>
      </c>
    </row>
    <row r="893" spans="1:15">
      <c r="A893" s="1">
        <v>100005939</v>
      </c>
      <c r="B893" s="1" t="s">
        <v>1126</v>
      </c>
      <c r="C893" s="1" t="s">
        <v>1628</v>
      </c>
      <c r="D893" s="1" t="s">
        <v>12</v>
      </c>
      <c r="E893" s="1" t="s">
        <v>11</v>
      </c>
      <c r="F893" s="1" t="s">
        <v>12</v>
      </c>
      <c r="G893" s="1">
        <v>1</v>
      </c>
      <c r="H893" s="1">
        <v>585</v>
      </c>
      <c r="I893" s="1">
        <v>54</v>
      </c>
      <c r="J893" s="33">
        <v>36</v>
      </c>
      <c r="K893" s="1">
        <v>0</v>
      </c>
      <c r="L893" s="1">
        <v>2</v>
      </c>
      <c r="M893" s="1" t="s">
        <v>1983</v>
      </c>
      <c r="N893" s="1" t="s">
        <v>1969</v>
      </c>
      <c r="O893" s="1" t="s">
        <v>32</v>
      </c>
    </row>
    <row r="894" spans="1:15">
      <c r="A894" s="1">
        <v>100005948</v>
      </c>
      <c r="B894" s="1" t="s">
        <v>1126</v>
      </c>
      <c r="C894" s="1" t="s">
        <v>1628</v>
      </c>
      <c r="D894" s="1" t="s">
        <v>1984</v>
      </c>
      <c r="E894" s="1" t="s">
        <v>20</v>
      </c>
      <c r="F894" s="1" t="s">
        <v>167</v>
      </c>
      <c r="G894" s="1">
        <v>1</v>
      </c>
      <c r="H894" s="1">
        <v>495</v>
      </c>
      <c r="I894" s="1">
        <v>41</v>
      </c>
      <c r="J894" s="33">
        <v>22</v>
      </c>
      <c r="K894" s="1">
        <v>0</v>
      </c>
      <c r="L894" s="1">
        <v>2</v>
      </c>
      <c r="M894" s="1" t="s">
        <v>1985</v>
      </c>
      <c r="N894" s="1" t="s">
        <v>1708</v>
      </c>
      <c r="O894" s="1" t="s">
        <v>15</v>
      </c>
    </row>
    <row r="895" spans="1:15">
      <c r="A895" s="1">
        <v>100005956</v>
      </c>
      <c r="B895" s="1" t="s">
        <v>1126</v>
      </c>
      <c r="C895" s="1" t="s">
        <v>1628</v>
      </c>
      <c r="D895" s="1" t="s">
        <v>238</v>
      </c>
      <c r="E895" s="1" t="s">
        <v>20</v>
      </c>
      <c r="F895" s="1" t="s">
        <v>72</v>
      </c>
      <c r="G895" s="1">
        <v>1</v>
      </c>
      <c r="H895" s="1">
        <v>471</v>
      </c>
      <c r="I895" s="1">
        <v>48</v>
      </c>
      <c r="J895" s="33">
        <v>54</v>
      </c>
      <c r="K895" s="1">
        <v>0</v>
      </c>
      <c r="L895" s="1">
        <v>2</v>
      </c>
      <c r="M895" s="1" t="s">
        <v>1991</v>
      </c>
      <c r="N895" s="1" t="s">
        <v>1708</v>
      </c>
      <c r="O895" s="1" t="s">
        <v>15</v>
      </c>
    </row>
    <row r="896" spans="1:15">
      <c r="A896" s="1">
        <v>100005961</v>
      </c>
      <c r="B896" s="1" t="s">
        <v>1126</v>
      </c>
      <c r="C896" s="1" t="s">
        <v>1628</v>
      </c>
      <c r="D896" s="1" t="s">
        <v>1992</v>
      </c>
      <c r="E896" s="1" t="s">
        <v>11</v>
      </c>
      <c r="F896" s="1" t="s">
        <v>12</v>
      </c>
      <c r="G896" s="1">
        <v>1</v>
      </c>
      <c r="H896" s="1">
        <v>408</v>
      </c>
      <c r="I896" s="1">
        <v>41</v>
      </c>
      <c r="J896" s="33">
        <v>36</v>
      </c>
      <c r="K896" s="1">
        <v>0</v>
      </c>
      <c r="L896" s="1">
        <v>2</v>
      </c>
      <c r="M896" s="1" t="s">
        <v>1993</v>
      </c>
      <c r="N896" s="1" t="s">
        <v>1969</v>
      </c>
      <c r="O896" s="1" t="s">
        <v>32</v>
      </c>
    </row>
    <row r="897" spans="1:15">
      <c r="A897" s="1">
        <v>100005964</v>
      </c>
      <c r="B897" s="1" t="s">
        <v>1126</v>
      </c>
      <c r="C897" s="1" t="s">
        <v>1628</v>
      </c>
      <c r="D897" s="1" t="s">
        <v>1994</v>
      </c>
      <c r="E897" s="1" t="s">
        <v>27</v>
      </c>
      <c r="F897" s="1" t="s">
        <v>18</v>
      </c>
      <c r="G897" s="1">
        <v>1</v>
      </c>
      <c r="H897" s="1">
        <v>81</v>
      </c>
      <c r="I897" s="1">
        <v>8</v>
      </c>
      <c r="J897" s="33">
        <v>10</v>
      </c>
      <c r="K897" s="1">
        <v>0</v>
      </c>
      <c r="L897" s="1">
        <v>1</v>
      </c>
      <c r="M897" s="1" t="s">
        <v>1995</v>
      </c>
      <c r="N897" s="1" t="s">
        <v>1708</v>
      </c>
      <c r="O897" s="1" t="s">
        <v>15</v>
      </c>
    </row>
    <row r="898" spans="1:15">
      <c r="A898" s="1">
        <v>100005967</v>
      </c>
      <c r="B898" s="1" t="s">
        <v>1126</v>
      </c>
      <c r="C898" s="1" t="s">
        <v>1644</v>
      </c>
      <c r="D898" s="1" t="s">
        <v>1996</v>
      </c>
      <c r="E898" s="1" t="s">
        <v>11</v>
      </c>
      <c r="F898" s="1" t="s">
        <v>12</v>
      </c>
      <c r="G898" s="1">
        <v>1</v>
      </c>
      <c r="H898" s="1">
        <v>90</v>
      </c>
      <c r="I898" s="1">
        <v>12</v>
      </c>
      <c r="J898" s="33">
        <v>12</v>
      </c>
      <c r="K898" s="1">
        <v>0</v>
      </c>
      <c r="L898" s="1">
        <v>1</v>
      </c>
      <c r="M898" s="1" t="s">
        <v>1997</v>
      </c>
      <c r="N898" s="1" t="s">
        <v>1837</v>
      </c>
      <c r="O898" s="1" t="s">
        <v>39</v>
      </c>
    </row>
    <row r="899" spans="1:15">
      <c r="A899" s="1">
        <v>100005972</v>
      </c>
      <c r="B899" s="1" t="s">
        <v>1126</v>
      </c>
      <c r="C899" s="1" t="s">
        <v>1623</v>
      </c>
      <c r="D899" s="1" t="s">
        <v>673</v>
      </c>
      <c r="E899" s="1" t="s">
        <v>2</v>
      </c>
      <c r="F899" s="1" t="s">
        <v>673</v>
      </c>
      <c r="G899" s="1">
        <v>3</v>
      </c>
      <c r="H899" s="1">
        <v>157</v>
      </c>
      <c r="I899" s="1">
        <v>35</v>
      </c>
      <c r="J899" s="33">
        <v>21</v>
      </c>
      <c r="K899" s="1">
        <v>0</v>
      </c>
      <c r="L899" s="1">
        <v>1</v>
      </c>
      <c r="M899" s="1" t="s">
        <v>1998</v>
      </c>
      <c r="N899" s="1" t="s">
        <v>1710</v>
      </c>
      <c r="O899" s="1" t="s">
        <v>8</v>
      </c>
    </row>
    <row r="900" spans="1:15">
      <c r="A900" s="1">
        <v>100005974</v>
      </c>
      <c r="B900" s="1" t="s">
        <v>1126</v>
      </c>
      <c r="C900" s="1" t="s">
        <v>1623</v>
      </c>
      <c r="D900" s="1" t="s">
        <v>12</v>
      </c>
      <c r="E900" s="1" t="s">
        <v>11</v>
      </c>
      <c r="F900" s="1" t="s">
        <v>12</v>
      </c>
      <c r="G900" s="1">
        <v>1</v>
      </c>
      <c r="H900" s="1">
        <v>124</v>
      </c>
      <c r="I900" s="1">
        <v>14</v>
      </c>
      <c r="J900" s="33">
        <v>13</v>
      </c>
      <c r="K900" s="1">
        <v>2</v>
      </c>
      <c r="L900" s="1">
        <v>1</v>
      </c>
      <c r="M900" s="1" t="s">
        <v>1999</v>
      </c>
      <c r="N900" s="1" t="s">
        <v>2000</v>
      </c>
      <c r="O900" s="1" t="s">
        <v>32</v>
      </c>
    </row>
    <row r="901" spans="1:15">
      <c r="A901" s="1">
        <v>100005978</v>
      </c>
      <c r="B901" s="1" t="s">
        <v>1126</v>
      </c>
      <c r="C901" s="1" t="s">
        <v>1628</v>
      </c>
      <c r="D901" s="1" t="s">
        <v>533</v>
      </c>
      <c r="E901" s="1" t="s">
        <v>11</v>
      </c>
      <c r="F901" s="1" t="s">
        <v>407</v>
      </c>
      <c r="G901" s="1">
        <v>1</v>
      </c>
      <c r="H901" s="1">
        <v>13</v>
      </c>
      <c r="I901" s="1">
        <v>2</v>
      </c>
      <c r="J901" s="33">
        <v>3</v>
      </c>
      <c r="K901" s="1">
        <v>0</v>
      </c>
      <c r="L901" s="1">
        <v>1</v>
      </c>
      <c r="M901" s="1" t="s">
        <v>2001</v>
      </c>
      <c r="N901" s="1" t="s">
        <v>2002</v>
      </c>
      <c r="O901" s="1" t="s">
        <v>32</v>
      </c>
    </row>
    <row r="902" spans="1:15">
      <c r="A902" s="1">
        <v>100005985</v>
      </c>
      <c r="B902" s="1" t="s">
        <v>1126</v>
      </c>
      <c r="C902" s="1" t="s">
        <v>1628</v>
      </c>
      <c r="D902" s="1" t="s">
        <v>533</v>
      </c>
      <c r="E902" s="1" t="s">
        <v>11</v>
      </c>
      <c r="F902" s="1" t="s">
        <v>407</v>
      </c>
      <c r="G902" s="1">
        <v>1</v>
      </c>
      <c r="H902" s="1">
        <v>16</v>
      </c>
      <c r="I902" s="1">
        <v>3</v>
      </c>
      <c r="J902" s="33">
        <v>3</v>
      </c>
      <c r="K902" s="1">
        <v>0</v>
      </c>
      <c r="L902" s="1">
        <v>1</v>
      </c>
      <c r="M902" s="1" t="s">
        <v>2003</v>
      </c>
      <c r="N902" s="1" t="s">
        <v>2004</v>
      </c>
      <c r="O902" s="1" t="s">
        <v>32</v>
      </c>
    </row>
    <row r="903" spans="1:15">
      <c r="A903" s="1">
        <v>100005992</v>
      </c>
      <c r="B903" s="1" t="s">
        <v>1126</v>
      </c>
      <c r="C903" s="1" t="s">
        <v>1702</v>
      </c>
      <c r="D903" s="1" t="s">
        <v>12</v>
      </c>
      <c r="E903" s="1" t="s">
        <v>11</v>
      </c>
      <c r="F903" s="1" t="s">
        <v>12</v>
      </c>
      <c r="G903" s="1">
        <v>1</v>
      </c>
      <c r="H903" s="1">
        <v>91</v>
      </c>
      <c r="I903" s="1">
        <v>12</v>
      </c>
      <c r="J903" s="33">
        <v>11</v>
      </c>
      <c r="K903" s="1">
        <v>1</v>
      </c>
      <c r="L903" s="1">
        <v>1</v>
      </c>
      <c r="M903" s="1" t="s">
        <v>2005</v>
      </c>
      <c r="N903" s="1" t="s">
        <v>2006</v>
      </c>
      <c r="O903" s="1" t="s">
        <v>32</v>
      </c>
    </row>
    <row r="904" spans="1:15">
      <c r="A904" s="1">
        <v>100005996</v>
      </c>
      <c r="B904" s="1" t="s">
        <v>1126</v>
      </c>
      <c r="C904" s="1" t="s">
        <v>1125</v>
      </c>
      <c r="D904" s="1" t="s">
        <v>2007</v>
      </c>
      <c r="E904" s="1" t="s">
        <v>11</v>
      </c>
      <c r="F904" s="1" t="s">
        <v>12</v>
      </c>
      <c r="G904" s="1">
        <v>1</v>
      </c>
      <c r="H904" s="1">
        <v>132</v>
      </c>
      <c r="I904" s="1">
        <v>15</v>
      </c>
      <c r="J904" s="33">
        <v>15</v>
      </c>
      <c r="K904" s="1">
        <v>0</v>
      </c>
      <c r="L904" s="1">
        <v>1</v>
      </c>
      <c r="M904" s="1" t="s">
        <v>2008</v>
      </c>
      <c r="N904" s="1" t="s">
        <v>2009</v>
      </c>
      <c r="O904" s="1" t="s">
        <v>32</v>
      </c>
    </row>
    <row r="905" spans="1:15">
      <c r="A905" s="1">
        <v>100006003</v>
      </c>
      <c r="B905" s="1" t="s">
        <v>1126</v>
      </c>
      <c r="C905" s="1" t="s">
        <v>1631</v>
      </c>
      <c r="D905" s="1" t="s">
        <v>12</v>
      </c>
      <c r="E905" s="1" t="s">
        <v>11</v>
      </c>
      <c r="F905" s="1" t="s">
        <v>407</v>
      </c>
      <c r="G905" s="1">
        <v>1</v>
      </c>
      <c r="H905" s="1">
        <v>43</v>
      </c>
      <c r="I905" s="1">
        <v>6</v>
      </c>
      <c r="J905" s="33">
        <v>4</v>
      </c>
      <c r="K905" s="1">
        <v>0</v>
      </c>
      <c r="L905" s="1">
        <v>1</v>
      </c>
      <c r="M905" s="1" t="s">
        <v>2010</v>
      </c>
      <c r="N905" s="1" t="s">
        <v>2011</v>
      </c>
      <c r="O905" s="1" t="s">
        <v>32</v>
      </c>
    </row>
    <row r="906" spans="1:15">
      <c r="A906" s="1">
        <v>100006008</v>
      </c>
      <c r="B906" s="1" t="s">
        <v>1126</v>
      </c>
      <c r="C906" s="1" t="s">
        <v>1628</v>
      </c>
      <c r="D906" s="1" t="s">
        <v>2012</v>
      </c>
      <c r="E906" s="1" t="s">
        <v>11</v>
      </c>
      <c r="F906" s="1" t="s">
        <v>12</v>
      </c>
      <c r="G906" s="1">
        <v>1</v>
      </c>
      <c r="H906" s="1">
        <v>320</v>
      </c>
      <c r="I906" s="1">
        <v>43</v>
      </c>
      <c r="J906" s="33">
        <v>26</v>
      </c>
      <c r="K906" s="1">
        <v>0</v>
      </c>
      <c r="L906" s="1">
        <v>2</v>
      </c>
      <c r="M906" s="1" t="s">
        <v>2013</v>
      </c>
      <c r="N906" s="1" t="s">
        <v>2014</v>
      </c>
      <c r="O906" s="1" t="s">
        <v>32</v>
      </c>
    </row>
    <row r="907" spans="1:15">
      <c r="A907" s="1">
        <v>100006018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12</v>
      </c>
      <c r="G907" s="1">
        <v>1</v>
      </c>
      <c r="H907" s="1">
        <v>84</v>
      </c>
      <c r="I907" s="1">
        <v>10</v>
      </c>
      <c r="J907" s="33">
        <v>10</v>
      </c>
      <c r="K907" s="1">
        <v>0</v>
      </c>
      <c r="L907" s="1">
        <v>1</v>
      </c>
      <c r="M907" s="1" t="s">
        <v>2015</v>
      </c>
      <c r="N907" s="1" t="s">
        <v>2016</v>
      </c>
      <c r="O907" s="1" t="s">
        <v>32</v>
      </c>
    </row>
    <row r="908" spans="1:15">
      <c r="A908" s="1">
        <v>100006024</v>
      </c>
      <c r="B908" s="1" t="s">
        <v>1126</v>
      </c>
      <c r="C908" s="1" t="s">
        <v>1644</v>
      </c>
      <c r="D908" s="1" t="s">
        <v>12</v>
      </c>
      <c r="E908" s="1" t="s">
        <v>11</v>
      </c>
      <c r="F908" s="1" t="s">
        <v>12</v>
      </c>
      <c r="G908" s="1">
        <v>1</v>
      </c>
      <c r="H908" s="1">
        <v>99</v>
      </c>
      <c r="I908" s="1">
        <v>13</v>
      </c>
      <c r="J908" s="33">
        <v>12</v>
      </c>
      <c r="K908" s="1">
        <v>0</v>
      </c>
      <c r="L908" s="1">
        <v>1</v>
      </c>
      <c r="M908" s="1" t="s">
        <v>2017</v>
      </c>
      <c r="N908" s="1" t="s">
        <v>2018</v>
      </c>
      <c r="O908" s="1" t="s">
        <v>32</v>
      </c>
    </row>
    <row r="909" spans="1:15">
      <c r="A909" s="1">
        <v>100006027</v>
      </c>
      <c r="B909" s="1" t="s">
        <v>1126</v>
      </c>
      <c r="C909" s="1" t="s">
        <v>1644</v>
      </c>
      <c r="D909" s="1" t="s">
        <v>2019</v>
      </c>
      <c r="E909" s="1" t="s">
        <v>11</v>
      </c>
      <c r="F909" s="1" t="s">
        <v>12</v>
      </c>
      <c r="G909" s="1">
        <v>1</v>
      </c>
      <c r="H909" s="1">
        <v>57</v>
      </c>
      <c r="I909" s="1">
        <v>9</v>
      </c>
      <c r="J909" s="33">
        <v>8</v>
      </c>
      <c r="K909" s="1">
        <v>0</v>
      </c>
      <c r="L909" s="1">
        <v>1</v>
      </c>
      <c r="M909" s="1" t="s">
        <v>2020</v>
      </c>
      <c r="N909" s="1" t="s">
        <v>1837</v>
      </c>
      <c r="O909" s="1" t="s">
        <v>39</v>
      </c>
    </row>
    <row r="910" spans="1:15">
      <c r="A910" s="1">
        <v>100006032</v>
      </c>
      <c r="B910" s="1" t="s">
        <v>1126</v>
      </c>
      <c r="C910" s="1" t="s">
        <v>1623</v>
      </c>
      <c r="D910" s="1" t="s">
        <v>12</v>
      </c>
      <c r="E910" s="1" t="s">
        <v>11</v>
      </c>
      <c r="F910" s="1" t="s">
        <v>12</v>
      </c>
      <c r="G910" s="1">
        <v>1</v>
      </c>
      <c r="H910" s="1">
        <v>94</v>
      </c>
      <c r="I910" s="1">
        <v>11</v>
      </c>
      <c r="J910" s="33">
        <v>12</v>
      </c>
      <c r="K910" s="1">
        <v>1</v>
      </c>
      <c r="L910" s="1">
        <v>1</v>
      </c>
      <c r="M910" s="1" t="s">
        <v>2021</v>
      </c>
      <c r="N910" s="1" t="s">
        <v>2022</v>
      </c>
      <c r="O910" s="1" t="s">
        <v>32</v>
      </c>
    </row>
    <row r="911" spans="1:15">
      <c r="A911" s="1">
        <v>100006036</v>
      </c>
      <c r="B911" s="1" t="s">
        <v>1126</v>
      </c>
      <c r="C911" s="1" t="s">
        <v>1628</v>
      </c>
      <c r="D911" s="1" t="s">
        <v>12</v>
      </c>
      <c r="E911" s="1" t="s">
        <v>11</v>
      </c>
      <c r="F911" s="1" t="s">
        <v>407</v>
      </c>
      <c r="G911" s="1">
        <v>1</v>
      </c>
      <c r="H911" s="1">
        <v>29</v>
      </c>
      <c r="I911" s="1">
        <v>3</v>
      </c>
      <c r="J911" s="33">
        <v>3</v>
      </c>
      <c r="K911" s="1">
        <v>0</v>
      </c>
      <c r="L911" s="1">
        <v>1</v>
      </c>
      <c r="M911" s="1" t="s">
        <v>2023</v>
      </c>
      <c r="N911" s="1" t="s">
        <v>2024</v>
      </c>
      <c r="O911" s="1" t="s">
        <v>32</v>
      </c>
    </row>
    <row r="912" spans="1:15">
      <c r="A912" s="1">
        <v>100006045</v>
      </c>
      <c r="B912" s="1" t="s">
        <v>1126</v>
      </c>
      <c r="C912" s="1" t="s">
        <v>1623</v>
      </c>
      <c r="D912" s="1" t="s">
        <v>12</v>
      </c>
      <c r="E912" s="1" t="s">
        <v>11</v>
      </c>
      <c r="F912" s="1" t="s">
        <v>407</v>
      </c>
      <c r="G912" s="1">
        <v>1</v>
      </c>
      <c r="H912" s="1">
        <v>26</v>
      </c>
      <c r="I912" s="1">
        <v>3</v>
      </c>
      <c r="J912" s="33">
        <v>5</v>
      </c>
      <c r="K912" s="1">
        <v>0</v>
      </c>
      <c r="L912" s="1">
        <v>1</v>
      </c>
      <c r="M912" s="1" t="s">
        <v>2025</v>
      </c>
      <c r="N912" s="1" t="s">
        <v>2026</v>
      </c>
      <c r="O912" s="1" t="s">
        <v>32</v>
      </c>
    </row>
    <row r="913" spans="1:15">
      <c r="A913" s="1">
        <v>100006048</v>
      </c>
      <c r="B913" s="1" t="s">
        <v>1126</v>
      </c>
      <c r="C913" s="1" t="s">
        <v>1644</v>
      </c>
      <c r="D913" s="1" t="s">
        <v>12</v>
      </c>
      <c r="E913" s="1" t="s">
        <v>11</v>
      </c>
      <c r="F913" s="1" t="s">
        <v>12</v>
      </c>
      <c r="G913" s="1">
        <v>1</v>
      </c>
      <c r="H913" s="1">
        <v>131</v>
      </c>
      <c r="I913" s="1">
        <v>14</v>
      </c>
      <c r="J913" s="33">
        <v>12</v>
      </c>
      <c r="K913" s="1">
        <v>0</v>
      </c>
      <c r="L913" s="1">
        <v>1</v>
      </c>
      <c r="M913" s="1" t="s">
        <v>2027</v>
      </c>
      <c r="N913" s="1" t="s">
        <v>2028</v>
      </c>
      <c r="O913" s="1" t="s">
        <v>32</v>
      </c>
    </row>
    <row r="914" spans="1:15">
      <c r="A914" s="1">
        <v>100006059</v>
      </c>
      <c r="B914" s="1" t="s">
        <v>1126</v>
      </c>
      <c r="C914" s="1" t="s">
        <v>1623</v>
      </c>
      <c r="D914" s="1" t="s">
        <v>191</v>
      </c>
      <c r="E914" s="1" t="s">
        <v>192</v>
      </c>
      <c r="F914" s="1" t="s">
        <v>193</v>
      </c>
      <c r="G914" s="1">
        <v>2</v>
      </c>
      <c r="H914" s="1">
        <v>21</v>
      </c>
      <c r="I914" s="1">
        <v>16</v>
      </c>
      <c r="J914" s="33">
        <v>7</v>
      </c>
      <c r="K914" s="1">
        <v>0</v>
      </c>
      <c r="L914" s="1">
        <v>1</v>
      </c>
      <c r="M914" s="1" t="s">
        <v>2029</v>
      </c>
      <c r="N914" s="1" t="s">
        <v>1710</v>
      </c>
      <c r="O914" s="1" t="s">
        <v>8</v>
      </c>
    </row>
    <row r="915" spans="1:15">
      <c r="A915" s="1">
        <v>100006064</v>
      </c>
      <c r="B915" s="1" t="s">
        <v>1126</v>
      </c>
      <c r="C915" s="1" t="s">
        <v>1631</v>
      </c>
      <c r="D915" s="1" t="s">
        <v>176</v>
      </c>
      <c r="E915" s="1" t="s">
        <v>11</v>
      </c>
      <c r="F915" s="1" t="s">
        <v>12</v>
      </c>
      <c r="G915" s="1">
        <v>1</v>
      </c>
      <c r="H915" s="1">
        <v>244</v>
      </c>
      <c r="I915" s="1">
        <v>25</v>
      </c>
      <c r="J915" s="33">
        <v>17</v>
      </c>
      <c r="K915" s="1">
        <v>0</v>
      </c>
      <c r="L915" s="1">
        <v>1</v>
      </c>
      <c r="M915" s="1" t="s">
        <v>2030</v>
      </c>
      <c r="N915" s="1" t="s">
        <v>2031</v>
      </c>
      <c r="O915" s="1" t="s">
        <v>32</v>
      </c>
    </row>
    <row r="916" spans="1:15">
      <c r="A916" s="1">
        <v>100006069</v>
      </c>
      <c r="B916" s="1" t="s">
        <v>1126</v>
      </c>
      <c r="C916" s="1" t="s">
        <v>1631</v>
      </c>
      <c r="D916" s="1" t="s">
        <v>176</v>
      </c>
      <c r="E916" s="1" t="s">
        <v>11</v>
      </c>
      <c r="F916" s="1" t="s">
        <v>12</v>
      </c>
      <c r="G916" s="1">
        <v>1</v>
      </c>
      <c r="H916" s="1">
        <v>245</v>
      </c>
      <c r="I916" s="1">
        <v>30</v>
      </c>
      <c r="J916" s="33">
        <v>19</v>
      </c>
      <c r="K916" s="1">
        <v>0</v>
      </c>
      <c r="L916" s="1">
        <v>1</v>
      </c>
      <c r="M916" s="1" t="s">
        <v>2032</v>
      </c>
      <c r="N916" s="1" t="s">
        <v>2033</v>
      </c>
      <c r="O916" s="1" t="s">
        <v>32</v>
      </c>
    </row>
    <row r="917" spans="1:15">
      <c r="A917" s="1">
        <v>100006074</v>
      </c>
      <c r="B917" s="1" t="s">
        <v>1126</v>
      </c>
      <c r="C917" s="1" t="s">
        <v>1125</v>
      </c>
      <c r="D917" s="1" t="s">
        <v>12</v>
      </c>
      <c r="E917" s="1" t="s">
        <v>11</v>
      </c>
      <c r="F917" s="1" t="s">
        <v>12</v>
      </c>
      <c r="G917" s="1">
        <v>1</v>
      </c>
      <c r="H917" s="1">
        <v>94</v>
      </c>
      <c r="I917" s="1">
        <v>14</v>
      </c>
      <c r="J917" s="33">
        <v>14</v>
      </c>
      <c r="K917" s="1">
        <v>0</v>
      </c>
      <c r="L917" s="1">
        <v>1</v>
      </c>
      <c r="M917" s="1" t="s">
        <v>2034</v>
      </c>
      <c r="N917" s="1" t="s">
        <v>2035</v>
      </c>
      <c r="O917" s="1" t="s">
        <v>32</v>
      </c>
    </row>
    <row r="918" spans="1:15">
      <c r="A918" s="1">
        <v>100006076</v>
      </c>
      <c r="B918" s="1" t="s">
        <v>1126</v>
      </c>
      <c r="C918" s="1" t="s">
        <v>1125</v>
      </c>
      <c r="D918" s="1" t="s">
        <v>533</v>
      </c>
      <c r="E918" s="1" t="s">
        <v>11</v>
      </c>
      <c r="F918" s="1" t="s">
        <v>12</v>
      </c>
      <c r="G918" s="1">
        <v>1</v>
      </c>
      <c r="H918" s="1">
        <v>105</v>
      </c>
      <c r="I918" s="1">
        <v>16</v>
      </c>
      <c r="J918" s="33">
        <v>11</v>
      </c>
      <c r="K918" s="1">
        <v>1</v>
      </c>
      <c r="L918" s="1">
        <v>1</v>
      </c>
      <c r="M918" s="1" t="s">
        <v>2036</v>
      </c>
      <c r="N918" s="1" t="s">
        <v>2035</v>
      </c>
      <c r="O918" s="1" t="s">
        <v>32</v>
      </c>
    </row>
    <row r="919" spans="1:15">
      <c r="A919" s="1">
        <v>100006087</v>
      </c>
      <c r="B919" s="1" t="s">
        <v>1126</v>
      </c>
      <c r="C919" s="1" t="s">
        <v>1644</v>
      </c>
      <c r="D919" s="1" t="s">
        <v>12</v>
      </c>
      <c r="E919" s="1" t="s">
        <v>11</v>
      </c>
      <c r="F919" s="1" t="s">
        <v>12</v>
      </c>
      <c r="G919" s="1">
        <v>1</v>
      </c>
      <c r="H919" s="1">
        <v>110</v>
      </c>
      <c r="I919" s="1">
        <v>15</v>
      </c>
      <c r="J919" s="33">
        <v>16</v>
      </c>
      <c r="K919" s="1">
        <v>0</v>
      </c>
      <c r="L919" s="1">
        <v>1</v>
      </c>
      <c r="M919" s="1" t="s">
        <v>2037</v>
      </c>
      <c r="N919" s="1" t="s">
        <v>2038</v>
      </c>
      <c r="O919" s="1" t="s">
        <v>32</v>
      </c>
    </row>
    <row r="920" spans="1:15">
      <c r="A920" s="1">
        <v>100006088</v>
      </c>
      <c r="B920" s="1" t="s">
        <v>1126</v>
      </c>
      <c r="C920" s="1" t="s">
        <v>1628</v>
      </c>
      <c r="D920" s="1" t="s">
        <v>12</v>
      </c>
      <c r="E920" s="1" t="s">
        <v>11</v>
      </c>
      <c r="F920" s="1" t="s">
        <v>407</v>
      </c>
      <c r="G920" s="1">
        <v>1</v>
      </c>
      <c r="H920" s="1">
        <v>21</v>
      </c>
      <c r="I920" s="1">
        <v>3</v>
      </c>
      <c r="J920" s="33">
        <v>2</v>
      </c>
      <c r="K920" s="1">
        <v>0</v>
      </c>
      <c r="L920" s="1">
        <v>1</v>
      </c>
      <c r="M920" s="1" t="s">
        <v>2039</v>
      </c>
      <c r="N920" s="1" t="s">
        <v>2040</v>
      </c>
      <c r="O920" s="1" t="s">
        <v>32</v>
      </c>
    </row>
    <row r="921" spans="1:15">
      <c r="A921" s="1">
        <v>100006093</v>
      </c>
      <c r="B921" s="1" t="s">
        <v>1126</v>
      </c>
      <c r="C921" s="1" t="s">
        <v>1631</v>
      </c>
      <c r="D921" s="1" t="s">
        <v>176</v>
      </c>
      <c r="E921" s="1" t="s">
        <v>11</v>
      </c>
      <c r="F921" s="1" t="s">
        <v>12</v>
      </c>
      <c r="G921" s="1">
        <v>1</v>
      </c>
      <c r="H921" s="1">
        <v>184</v>
      </c>
      <c r="I921" s="1">
        <v>21</v>
      </c>
      <c r="J921" s="33">
        <v>15</v>
      </c>
      <c r="K921" s="1">
        <v>0</v>
      </c>
      <c r="L921" s="1">
        <v>1</v>
      </c>
      <c r="M921" s="1" t="s">
        <v>2041</v>
      </c>
      <c r="N921" s="1" t="s">
        <v>2042</v>
      </c>
      <c r="O921" s="1" t="s">
        <v>32</v>
      </c>
    </row>
    <row r="922" spans="1:15">
      <c r="A922" s="1">
        <v>100006099</v>
      </c>
      <c r="B922" s="1" t="s">
        <v>1126</v>
      </c>
      <c r="C922" s="1" t="s">
        <v>1125</v>
      </c>
      <c r="D922" s="1" t="s">
        <v>533</v>
      </c>
      <c r="E922" s="1" t="s">
        <v>11</v>
      </c>
      <c r="F922" s="1" t="s">
        <v>407</v>
      </c>
      <c r="G922" s="1">
        <v>1</v>
      </c>
      <c r="H922" s="1">
        <v>23</v>
      </c>
      <c r="I922" s="1">
        <v>2</v>
      </c>
      <c r="J922" s="33">
        <v>3</v>
      </c>
      <c r="K922" s="1">
        <v>0</v>
      </c>
      <c r="L922" s="1">
        <v>1</v>
      </c>
      <c r="M922" s="1" t="s">
        <v>2043</v>
      </c>
      <c r="N922" s="1" t="s">
        <v>2044</v>
      </c>
      <c r="O922" s="1" t="s">
        <v>32</v>
      </c>
    </row>
    <row r="923" spans="1:15">
      <c r="A923" s="1">
        <v>100006105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>
        <v>1</v>
      </c>
      <c r="H923" s="1">
        <v>18</v>
      </c>
      <c r="I923" s="1">
        <v>7</v>
      </c>
      <c r="J923" s="33">
        <v>3</v>
      </c>
      <c r="K923" s="1">
        <v>1</v>
      </c>
      <c r="L923" s="1">
        <v>1</v>
      </c>
      <c r="M923" s="1" t="s">
        <v>2045</v>
      </c>
      <c r="N923" s="1" t="s">
        <v>2046</v>
      </c>
      <c r="O923" s="1" t="s">
        <v>32</v>
      </c>
    </row>
    <row r="924" spans="1:15">
      <c r="A924" s="1">
        <v>100006109</v>
      </c>
      <c r="B924" s="1" t="s">
        <v>1126</v>
      </c>
      <c r="C924" s="1" t="s">
        <v>1623</v>
      </c>
      <c r="D924" s="1" t="s">
        <v>176</v>
      </c>
      <c r="E924" s="1" t="s">
        <v>11</v>
      </c>
      <c r="F924" s="1" t="s">
        <v>12</v>
      </c>
      <c r="G924" s="1">
        <v>1</v>
      </c>
      <c r="H924" s="1">
        <v>216</v>
      </c>
      <c r="I924" s="1">
        <v>27</v>
      </c>
      <c r="J924" s="33">
        <v>15</v>
      </c>
      <c r="K924" s="1">
        <v>1</v>
      </c>
      <c r="L924" s="1">
        <v>1</v>
      </c>
      <c r="M924" s="1" t="s">
        <v>2047</v>
      </c>
      <c r="N924" s="1" t="s">
        <v>2048</v>
      </c>
      <c r="O924" s="1" t="s">
        <v>32</v>
      </c>
    </row>
    <row r="925" spans="1:15">
      <c r="A925" s="1">
        <v>100006114</v>
      </c>
      <c r="B925" s="1" t="s">
        <v>1126</v>
      </c>
      <c r="C925" s="1" t="s">
        <v>1623</v>
      </c>
      <c r="D925" s="1" t="s">
        <v>176</v>
      </c>
      <c r="E925" s="1" t="s">
        <v>11</v>
      </c>
      <c r="F925" s="1" t="s">
        <v>407</v>
      </c>
      <c r="G925" s="1">
        <v>1</v>
      </c>
      <c r="H925" s="1">
        <v>30</v>
      </c>
      <c r="I925" s="1">
        <v>8</v>
      </c>
      <c r="J925" s="33">
        <v>5</v>
      </c>
      <c r="K925" s="1">
        <v>0</v>
      </c>
      <c r="L925" s="1">
        <v>1</v>
      </c>
      <c r="M925" s="1" t="s">
        <v>2049</v>
      </c>
      <c r="N925" s="1" t="s">
        <v>2050</v>
      </c>
      <c r="O925" s="1" t="s">
        <v>32</v>
      </c>
    </row>
    <row r="926" spans="1:15">
      <c r="A926" s="1">
        <v>100006118</v>
      </c>
      <c r="B926" s="1" t="s">
        <v>1126</v>
      </c>
      <c r="C926" s="1" t="s">
        <v>1644</v>
      </c>
      <c r="D926" s="1" t="s">
        <v>176</v>
      </c>
      <c r="E926" s="1" t="s">
        <v>11</v>
      </c>
      <c r="F926" s="1" t="s">
        <v>12</v>
      </c>
      <c r="G926" s="1">
        <v>1</v>
      </c>
      <c r="H926" s="1">
        <v>111</v>
      </c>
      <c r="I926" s="1">
        <v>20</v>
      </c>
      <c r="J926" s="33">
        <v>14</v>
      </c>
      <c r="K926" s="1">
        <v>0</v>
      </c>
      <c r="L926" s="1">
        <v>1</v>
      </c>
      <c r="M926" s="1" t="s">
        <v>2051</v>
      </c>
      <c r="N926" s="1" t="s">
        <v>2052</v>
      </c>
      <c r="O926" s="1" t="s">
        <v>32</v>
      </c>
    </row>
    <row r="927" spans="1:15">
      <c r="A927" s="1">
        <v>100006127</v>
      </c>
      <c r="B927" s="1" t="s">
        <v>1126</v>
      </c>
      <c r="C927" s="1" t="s">
        <v>1628</v>
      </c>
      <c r="D927" s="1" t="s">
        <v>2053</v>
      </c>
      <c r="E927" s="1" t="s">
        <v>11</v>
      </c>
      <c r="F927" s="1" t="s">
        <v>12</v>
      </c>
      <c r="G927" s="1">
        <v>1</v>
      </c>
      <c r="H927" s="1">
        <v>147</v>
      </c>
      <c r="I927" s="1">
        <v>17</v>
      </c>
      <c r="J927" s="33">
        <v>12</v>
      </c>
      <c r="K927" s="1">
        <v>0</v>
      </c>
      <c r="L927" s="1">
        <v>1</v>
      </c>
      <c r="M927" s="1" t="s">
        <v>2054</v>
      </c>
      <c r="N927" s="1" t="s">
        <v>2055</v>
      </c>
      <c r="O927" s="1" t="s">
        <v>32</v>
      </c>
    </row>
    <row r="928" spans="1:15">
      <c r="A928" s="1">
        <v>100006132</v>
      </c>
      <c r="B928" s="1" t="s">
        <v>1126</v>
      </c>
      <c r="C928" s="1" t="s">
        <v>1644</v>
      </c>
      <c r="D928" s="1" t="s">
        <v>12</v>
      </c>
      <c r="E928" s="1" t="s">
        <v>11</v>
      </c>
      <c r="F928" s="1" t="s">
        <v>407</v>
      </c>
      <c r="G928" s="1">
        <v>1</v>
      </c>
      <c r="H928" s="1">
        <v>20</v>
      </c>
      <c r="I928" s="1">
        <v>3</v>
      </c>
      <c r="J928" s="33">
        <v>3</v>
      </c>
      <c r="K928" s="1">
        <v>0</v>
      </c>
      <c r="L928" s="1">
        <v>1</v>
      </c>
      <c r="M928" s="1" t="s">
        <v>2056</v>
      </c>
      <c r="N928" s="1" t="s">
        <v>2057</v>
      </c>
      <c r="O928" s="1" t="s">
        <v>32</v>
      </c>
    </row>
    <row r="929" spans="1:15">
      <c r="A929" s="1">
        <v>100006140</v>
      </c>
      <c r="B929" s="1" t="s">
        <v>1126</v>
      </c>
      <c r="C929" s="1" t="s">
        <v>1662</v>
      </c>
      <c r="D929" s="1" t="s">
        <v>176</v>
      </c>
      <c r="E929" s="1" t="s">
        <v>11</v>
      </c>
      <c r="F929" s="1" t="s">
        <v>12</v>
      </c>
      <c r="G929" s="1">
        <v>1</v>
      </c>
      <c r="H929" s="1">
        <v>145</v>
      </c>
      <c r="I929" s="1">
        <v>13</v>
      </c>
      <c r="J929" s="33">
        <v>11</v>
      </c>
      <c r="K929" s="1">
        <v>0</v>
      </c>
      <c r="L929" s="1">
        <v>1</v>
      </c>
      <c r="M929" s="1" t="s">
        <v>2058</v>
      </c>
      <c r="N929" s="1" t="s">
        <v>2059</v>
      </c>
      <c r="O929" s="1" t="s">
        <v>32</v>
      </c>
    </row>
    <row r="930" spans="1:15">
      <c r="A930" s="1">
        <v>100006141</v>
      </c>
      <c r="B930" s="1" t="s">
        <v>1126</v>
      </c>
      <c r="C930" s="1" t="s">
        <v>1662</v>
      </c>
      <c r="D930" s="1" t="s">
        <v>2060</v>
      </c>
      <c r="E930" s="1" t="s">
        <v>11</v>
      </c>
      <c r="F930" s="1" t="s">
        <v>12</v>
      </c>
      <c r="G930" s="1">
        <v>1</v>
      </c>
      <c r="H930" s="1">
        <v>98</v>
      </c>
      <c r="I930" s="1">
        <v>14</v>
      </c>
      <c r="J930" s="33">
        <v>12</v>
      </c>
      <c r="K930" s="1">
        <v>0</v>
      </c>
      <c r="L930" s="1">
        <v>1</v>
      </c>
      <c r="M930" s="1" t="s">
        <v>2058</v>
      </c>
      <c r="N930" s="1" t="s">
        <v>2059</v>
      </c>
      <c r="O930" s="1" t="s">
        <v>32</v>
      </c>
    </row>
    <row r="931" spans="1:15">
      <c r="A931" s="1">
        <v>100006145</v>
      </c>
      <c r="B931" s="1" t="s">
        <v>1126</v>
      </c>
      <c r="C931" s="1" t="s">
        <v>1628</v>
      </c>
      <c r="D931" s="1" t="s">
        <v>12</v>
      </c>
      <c r="E931" s="1" t="s">
        <v>11</v>
      </c>
      <c r="F931" s="1" t="s">
        <v>12</v>
      </c>
      <c r="G931" s="1">
        <v>1</v>
      </c>
      <c r="H931" s="1">
        <v>114</v>
      </c>
      <c r="I931" s="1">
        <v>18</v>
      </c>
      <c r="J931" s="33">
        <v>14</v>
      </c>
      <c r="K931" s="1">
        <v>9</v>
      </c>
      <c r="L931" s="1">
        <v>1</v>
      </c>
      <c r="M931" s="1" t="s">
        <v>2061</v>
      </c>
      <c r="N931" s="1" t="s">
        <v>2062</v>
      </c>
      <c r="O931" s="1" t="s">
        <v>32</v>
      </c>
    </row>
    <row r="932" spans="1:15">
      <c r="A932" s="1">
        <v>100006156</v>
      </c>
      <c r="B932" s="1" t="s">
        <v>1126</v>
      </c>
      <c r="C932" s="1" t="s">
        <v>1702</v>
      </c>
      <c r="D932" s="1" t="s">
        <v>12</v>
      </c>
      <c r="E932" s="1" t="s">
        <v>11</v>
      </c>
      <c r="F932" s="1" t="s">
        <v>12</v>
      </c>
      <c r="G932" s="1">
        <v>1</v>
      </c>
      <c r="H932" s="1">
        <v>90</v>
      </c>
      <c r="I932" s="1">
        <v>12</v>
      </c>
      <c r="J932" s="33">
        <v>8</v>
      </c>
      <c r="K932" s="1">
        <v>0</v>
      </c>
      <c r="L932" s="1">
        <v>1</v>
      </c>
      <c r="M932" s="1" t="s">
        <v>2063</v>
      </c>
      <c r="N932" s="1" t="s">
        <v>2064</v>
      </c>
      <c r="O932" s="1" t="s">
        <v>32</v>
      </c>
    </row>
    <row r="933" spans="1:15">
      <c r="A933" s="1">
        <v>100006157</v>
      </c>
      <c r="B933" s="1" t="s">
        <v>1126</v>
      </c>
      <c r="C933" s="1" t="s">
        <v>1644</v>
      </c>
      <c r="D933" s="1" t="s">
        <v>533</v>
      </c>
      <c r="E933" s="1" t="s">
        <v>11</v>
      </c>
      <c r="F933" s="1" t="s">
        <v>407</v>
      </c>
      <c r="G933" s="1">
        <v>1</v>
      </c>
      <c r="H933" s="1">
        <v>11</v>
      </c>
      <c r="I933" s="1">
        <v>1</v>
      </c>
      <c r="J933" s="33">
        <v>2</v>
      </c>
      <c r="K933" s="1">
        <v>0</v>
      </c>
      <c r="L933" s="1">
        <v>1</v>
      </c>
      <c r="M933" s="1" t="s">
        <v>2065</v>
      </c>
      <c r="N933" s="1" t="s">
        <v>2066</v>
      </c>
      <c r="O933" s="1" t="s">
        <v>32</v>
      </c>
    </row>
    <row r="934" spans="1:15">
      <c r="A934" s="1">
        <v>100006163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>
        <v>1</v>
      </c>
      <c r="H934" s="1">
        <v>159</v>
      </c>
      <c r="I934" s="1">
        <v>20</v>
      </c>
      <c r="J934" s="33">
        <v>14</v>
      </c>
      <c r="K934" s="1">
        <v>0</v>
      </c>
      <c r="L934" s="1">
        <v>1</v>
      </c>
      <c r="M934" s="1" t="s">
        <v>2067</v>
      </c>
      <c r="N934" s="1" t="s">
        <v>2068</v>
      </c>
      <c r="O934" s="1" t="s">
        <v>32</v>
      </c>
    </row>
    <row r="935" spans="1:15">
      <c r="A935" s="1">
        <v>100006169</v>
      </c>
      <c r="B935" s="1" t="s">
        <v>1126</v>
      </c>
      <c r="C935" s="1" t="s">
        <v>1631</v>
      </c>
      <c r="D935" s="1" t="s">
        <v>176</v>
      </c>
      <c r="E935" s="1" t="s">
        <v>11</v>
      </c>
      <c r="F935" s="1" t="s">
        <v>12</v>
      </c>
      <c r="G935" s="1">
        <v>1</v>
      </c>
      <c r="H935" s="1">
        <v>203</v>
      </c>
      <c r="I935" s="1">
        <v>31</v>
      </c>
      <c r="J935" s="33">
        <v>18</v>
      </c>
      <c r="K935" s="1">
        <v>0</v>
      </c>
      <c r="L935" s="1">
        <v>1</v>
      </c>
      <c r="M935" s="1" t="s">
        <v>2069</v>
      </c>
      <c r="N935" s="1" t="s">
        <v>2070</v>
      </c>
      <c r="O935" s="1" t="s">
        <v>32</v>
      </c>
    </row>
    <row r="936" spans="1:15">
      <c r="A936" s="1">
        <v>100006174</v>
      </c>
      <c r="B936" s="1" t="s">
        <v>1126</v>
      </c>
      <c r="C936" s="1" t="s">
        <v>1644</v>
      </c>
      <c r="D936" s="1" t="s">
        <v>2071</v>
      </c>
      <c r="E936" s="1" t="s">
        <v>11</v>
      </c>
      <c r="F936" s="1" t="s">
        <v>12</v>
      </c>
      <c r="G936" s="1">
        <v>1</v>
      </c>
      <c r="H936" s="1">
        <v>199</v>
      </c>
      <c r="I936" s="1">
        <v>24</v>
      </c>
      <c r="J936" s="33">
        <v>14</v>
      </c>
      <c r="K936" s="1">
        <v>1</v>
      </c>
      <c r="L936" s="1">
        <v>1</v>
      </c>
      <c r="M936" s="1" t="s">
        <v>2072</v>
      </c>
      <c r="N936" s="1" t="s">
        <v>2073</v>
      </c>
      <c r="O936" s="1" t="s">
        <v>32</v>
      </c>
    </row>
    <row r="937" spans="1:15">
      <c r="A937" s="1">
        <v>100006181</v>
      </c>
      <c r="B937" s="1" t="s">
        <v>1126</v>
      </c>
      <c r="C937" s="1" t="s">
        <v>1628</v>
      </c>
      <c r="D937" s="1" t="s">
        <v>533</v>
      </c>
      <c r="E937" s="1" t="s">
        <v>11</v>
      </c>
      <c r="F937" s="1" t="s">
        <v>12</v>
      </c>
      <c r="G937" s="1">
        <v>1</v>
      </c>
      <c r="H937" s="1">
        <v>124</v>
      </c>
      <c r="I937" s="1">
        <v>13</v>
      </c>
      <c r="J937" s="33">
        <v>11</v>
      </c>
      <c r="K937" s="1">
        <v>0</v>
      </c>
      <c r="L937" s="1">
        <v>1</v>
      </c>
      <c r="M937" s="1" t="s">
        <v>2074</v>
      </c>
      <c r="N937" s="1" t="s">
        <v>2075</v>
      </c>
      <c r="O937" s="1" t="s">
        <v>32</v>
      </c>
    </row>
    <row r="938" spans="1:15">
      <c r="A938" s="1">
        <v>100006185</v>
      </c>
      <c r="B938" s="1" t="s">
        <v>1126</v>
      </c>
      <c r="C938" s="1" t="s">
        <v>1628</v>
      </c>
      <c r="D938" s="1" t="s">
        <v>12</v>
      </c>
      <c r="E938" s="1" t="s">
        <v>11</v>
      </c>
      <c r="F938" s="1" t="s">
        <v>12</v>
      </c>
      <c r="G938" s="1">
        <v>1</v>
      </c>
      <c r="H938" s="1">
        <v>9</v>
      </c>
      <c r="I938" s="1">
        <v>2</v>
      </c>
      <c r="J938" s="33">
        <v>4</v>
      </c>
      <c r="K938" s="1">
        <v>0</v>
      </c>
      <c r="L938" s="1">
        <v>1</v>
      </c>
      <c r="M938" s="1" t="s">
        <v>2076</v>
      </c>
      <c r="N938" s="1" t="s">
        <v>2077</v>
      </c>
      <c r="O938" s="1" t="s">
        <v>32</v>
      </c>
    </row>
    <row r="939" spans="1:15">
      <c r="A939" s="1">
        <v>100006187</v>
      </c>
      <c r="B939" s="1" t="s">
        <v>1126</v>
      </c>
      <c r="C939" s="1" t="s">
        <v>1628</v>
      </c>
      <c r="D939" s="1" t="s">
        <v>2078</v>
      </c>
      <c r="E939" s="1" t="s">
        <v>11</v>
      </c>
      <c r="F939" s="1" t="s">
        <v>12</v>
      </c>
      <c r="G939" s="1">
        <v>1</v>
      </c>
      <c r="H939" s="1">
        <v>119</v>
      </c>
      <c r="I939" s="1">
        <v>17</v>
      </c>
      <c r="J939" s="33">
        <v>14</v>
      </c>
      <c r="K939" s="1">
        <v>0</v>
      </c>
      <c r="L939" s="1">
        <v>1</v>
      </c>
      <c r="M939" s="1" t="s">
        <v>2079</v>
      </c>
      <c r="N939" s="1" t="s">
        <v>2077</v>
      </c>
      <c r="O939" s="1" t="s">
        <v>32</v>
      </c>
    </row>
    <row r="940" spans="1:15">
      <c r="A940" s="1">
        <v>100006190</v>
      </c>
      <c r="B940" s="1" t="s">
        <v>1126</v>
      </c>
      <c r="C940" s="1" t="s">
        <v>1623</v>
      </c>
      <c r="D940" s="1" t="s">
        <v>176</v>
      </c>
      <c r="E940" s="1" t="s">
        <v>11</v>
      </c>
      <c r="F940" s="1" t="s">
        <v>407</v>
      </c>
      <c r="G940" s="1">
        <v>1</v>
      </c>
      <c r="H940" s="1">
        <v>62</v>
      </c>
      <c r="I940" s="1">
        <v>12</v>
      </c>
      <c r="J940" s="33">
        <v>5</v>
      </c>
      <c r="K940" s="1">
        <v>0</v>
      </c>
      <c r="L940" s="1">
        <v>1</v>
      </c>
      <c r="M940" s="1" t="s">
        <v>2080</v>
      </c>
      <c r="N940" s="1" t="s">
        <v>2081</v>
      </c>
      <c r="O940" s="1" t="s">
        <v>32</v>
      </c>
    </row>
    <row r="941" spans="1:15">
      <c r="A941" s="1">
        <v>100006198</v>
      </c>
      <c r="B941" s="1" t="s">
        <v>1126</v>
      </c>
      <c r="C941" s="1" t="s">
        <v>1125</v>
      </c>
      <c r="D941" s="1" t="s">
        <v>176</v>
      </c>
      <c r="E941" s="1" t="s">
        <v>11</v>
      </c>
      <c r="F941" s="1" t="s">
        <v>12</v>
      </c>
      <c r="G941" s="1">
        <v>1</v>
      </c>
      <c r="H941" s="1">
        <v>127</v>
      </c>
      <c r="I941" s="1">
        <v>23</v>
      </c>
      <c r="J941" s="33">
        <v>17</v>
      </c>
      <c r="K941" s="1">
        <v>0</v>
      </c>
      <c r="L941" s="1">
        <v>1</v>
      </c>
      <c r="M941" s="1" t="s">
        <v>2082</v>
      </c>
      <c r="N941" s="1" t="s">
        <v>2083</v>
      </c>
      <c r="O941" s="1" t="s">
        <v>32</v>
      </c>
    </row>
    <row r="942" spans="1:15">
      <c r="A942" s="1">
        <v>100006199</v>
      </c>
      <c r="B942" s="1" t="s">
        <v>1126</v>
      </c>
      <c r="C942" s="1" t="s">
        <v>1125</v>
      </c>
      <c r="D942" s="1" t="s">
        <v>2084</v>
      </c>
      <c r="E942" s="1" t="s">
        <v>11</v>
      </c>
      <c r="F942" s="1" t="s">
        <v>12</v>
      </c>
      <c r="G942" s="1">
        <v>1</v>
      </c>
      <c r="H942" s="1">
        <v>124</v>
      </c>
      <c r="I942" s="1">
        <v>23</v>
      </c>
      <c r="J942" s="33">
        <v>19</v>
      </c>
      <c r="K942" s="1">
        <v>1</v>
      </c>
      <c r="L942" s="1">
        <v>1</v>
      </c>
      <c r="M942" s="1" t="s">
        <v>2082</v>
      </c>
      <c r="N942" s="1" t="s">
        <v>2083</v>
      </c>
      <c r="O942" s="1" t="s">
        <v>32</v>
      </c>
    </row>
    <row r="943" spans="1:15">
      <c r="A943" s="1">
        <v>100006203</v>
      </c>
      <c r="B943" s="1" t="s">
        <v>1126</v>
      </c>
      <c r="C943" s="1" t="s">
        <v>1702</v>
      </c>
      <c r="D943" s="1" t="s">
        <v>12</v>
      </c>
      <c r="E943" s="1" t="s">
        <v>11</v>
      </c>
      <c r="F943" s="1" t="s">
        <v>12</v>
      </c>
      <c r="G943" s="1">
        <v>1</v>
      </c>
      <c r="H943" s="1">
        <v>205</v>
      </c>
      <c r="I943" s="1">
        <v>19</v>
      </c>
      <c r="J943" s="33">
        <v>15</v>
      </c>
      <c r="K943" s="1">
        <v>0</v>
      </c>
      <c r="L943" s="1">
        <v>1</v>
      </c>
      <c r="M943" s="1" t="s">
        <v>2085</v>
      </c>
      <c r="N943" s="1" t="s">
        <v>2086</v>
      </c>
      <c r="O943" s="1" t="s">
        <v>32</v>
      </c>
    </row>
    <row r="944" spans="1:15">
      <c r="A944" s="1">
        <v>100006213</v>
      </c>
      <c r="B944" s="1" t="s">
        <v>1126</v>
      </c>
      <c r="C944" s="1" t="s">
        <v>1644</v>
      </c>
      <c r="D944" s="1" t="s">
        <v>533</v>
      </c>
      <c r="E944" s="1" t="s">
        <v>11</v>
      </c>
      <c r="F944" s="1" t="s">
        <v>12</v>
      </c>
      <c r="G944" s="1">
        <v>1</v>
      </c>
      <c r="H944" s="1">
        <v>29</v>
      </c>
      <c r="I944" s="1">
        <v>9</v>
      </c>
      <c r="J944" s="33">
        <v>8</v>
      </c>
      <c r="K944" s="1">
        <v>0</v>
      </c>
      <c r="L944" s="1">
        <v>1</v>
      </c>
      <c r="M944" s="1" t="s">
        <v>2087</v>
      </c>
      <c r="N944" s="1" t="s">
        <v>2088</v>
      </c>
      <c r="O944" s="1" t="s">
        <v>32</v>
      </c>
    </row>
    <row r="945" spans="1:15">
      <c r="A945" s="1">
        <v>100006214</v>
      </c>
      <c r="B945" s="1" t="s">
        <v>1126</v>
      </c>
      <c r="C945" s="1" t="s">
        <v>1644</v>
      </c>
      <c r="D945" s="1" t="s">
        <v>12</v>
      </c>
      <c r="E945" s="1" t="s">
        <v>11</v>
      </c>
      <c r="F945" s="1" t="s">
        <v>12</v>
      </c>
      <c r="G945" s="1">
        <v>1</v>
      </c>
      <c r="H945" s="1">
        <v>224</v>
      </c>
      <c r="I945" s="1">
        <v>22</v>
      </c>
      <c r="J945" s="33">
        <v>19</v>
      </c>
      <c r="K945" s="1">
        <v>0</v>
      </c>
      <c r="L945" s="1">
        <v>1</v>
      </c>
      <c r="M945" s="1" t="s">
        <v>2087</v>
      </c>
      <c r="N945" s="1" t="s">
        <v>2088</v>
      </c>
      <c r="O945" s="1" t="s">
        <v>32</v>
      </c>
    </row>
    <row r="946" spans="1:15">
      <c r="A946" s="1">
        <v>100006219</v>
      </c>
      <c r="B946" s="1" t="s">
        <v>1126</v>
      </c>
      <c r="C946" s="1" t="s">
        <v>1702</v>
      </c>
      <c r="D946" s="1" t="s">
        <v>176</v>
      </c>
      <c r="E946" s="1" t="s">
        <v>11</v>
      </c>
      <c r="F946" s="1" t="s">
        <v>12</v>
      </c>
      <c r="G946" s="1">
        <v>1</v>
      </c>
      <c r="H946" s="1">
        <v>120</v>
      </c>
      <c r="I946" s="1">
        <v>17</v>
      </c>
      <c r="J946" s="33">
        <v>12</v>
      </c>
      <c r="K946" s="1">
        <v>0</v>
      </c>
      <c r="L946" s="1">
        <v>1</v>
      </c>
      <c r="M946" s="1" t="s">
        <v>2089</v>
      </c>
      <c r="N946" s="1" t="s">
        <v>2090</v>
      </c>
      <c r="O946" s="1" t="s">
        <v>32</v>
      </c>
    </row>
    <row r="947" spans="1:15">
      <c r="A947" s="1">
        <v>100006226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407</v>
      </c>
      <c r="G947" s="1">
        <v>1</v>
      </c>
      <c r="H947" s="1">
        <v>16</v>
      </c>
      <c r="I947" s="1">
        <v>2</v>
      </c>
      <c r="J947" s="33">
        <v>3</v>
      </c>
      <c r="K947" s="1">
        <v>0</v>
      </c>
      <c r="L947" s="1">
        <v>1</v>
      </c>
      <c r="M947" s="1" t="s">
        <v>2091</v>
      </c>
      <c r="N947" s="1" t="s">
        <v>2092</v>
      </c>
      <c r="O947" s="1" t="s">
        <v>32</v>
      </c>
    </row>
    <row r="948" spans="1:15">
      <c r="A948" s="1">
        <v>100006230</v>
      </c>
      <c r="B948" s="1" t="s">
        <v>1126</v>
      </c>
      <c r="C948" s="1" t="s">
        <v>1702</v>
      </c>
      <c r="D948" s="1" t="s">
        <v>911</v>
      </c>
      <c r="E948" s="1" t="s">
        <v>11</v>
      </c>
      <c r="F948" s="1" t="s">
        <v>12</v>
      </c>
      <c r="G948" s="1">
        <v>1</v>
      </c>
      <c r="H948" s="1">
        <v>225</v>
      </c>
      <c r="I948" s="1">
        <v>24</v>
      </c>
      <c r="J948" s="33">
        <v>31</v>
      </c>
      <c r="K948" s="1">
        <v>0</v>
      </c>
      <c r="L948" s="1">
        <v>1</v>
      </c>
      <c r="M948" s="1" t="s">
        <v>2093</v>
      </c>
      <c r="N948" s="1" t="s">
        <v>2094</v>
      </c>
      <c r="O948" s="1" t="s">
        <v>32</v>
      </c>
    </row>
    <row r="949" spans="1:15">
      <c r="A949" s="1">
        <v>100006236</v>
      </c>
      <c r="B949" s="1" t="s">
        <v>1126</v>
      </c>
      <c r="C949" s="1" t="s">
        <v>1662</v>
      </c>
      <c r="D949" s="1" t="s">
        <v>12</v>
      </c>
      <c r="E949" s="1" t="s">
        <v>11</v>
      </c>
      <c r="F949" s="1" t="s">
        <v>12</v>
      </c>
      <c r="G949" s="1">
        <v>1</v>
      </c>
      <c r="H949" s="1">
        <v>157</v>
      </c>
      <c r="I949" s="1">
        <v>14</v>
      </c>
      <c r="J949" s="33">
        <v>12</v>
      </c>
      <c r="K949" s="1">
        <v>1</v>
      </c>
      <c r="L949" s="1">
        <v>1</v>
      </c>
      <c r="M949" s="1" t="s">
        <v>2095</v>
      </c>
      <c r="N949" s="1" t="s">
        <v>2096</v>
      </c>
      <c r="O949" s="1" t="s">
        <v>32</v>
      </c>
    </row>
    <row r="950" spans="1:15">
      <c r="A950" s="1">
        <v>100006237</v>
      </c>
      <c r="B950" s="1" t="s">
        <v>1126</v>
      </c>
      <c r="C950" s="1" t="s">
        <v>1662</v>
      </c>
      <c r="D950" s="1" t="s">
        <v>533</v>
      </c>
      <c r="E950" s="1" t="s">
        <v>11</v>
      </c>
      <c r="F950" s="1" t="s">
        <v>12</v>
      </c>
      <c r="G950" s="1">
        <v>1</v>
      </c>
      <c r="H950" s="1">
        <v>119</v>
      </c>
      <c r="I950" s="1">
        <v>16</v>
      </c>
      <c r="J950" s="33">
        <v>11</v>
      </c>
      <c r="K950" s="1">
        <v>0</v>
      </c>
      <c r="L950" s="1">
        <v>1</v>
      </c>
      <c r="M950" s="1" t="s">
        <v>2095</v>
      </c>
      <c r="N950" s="1" t="s">
        <v>2096</v>
      </c>
      <c r="O950" s="1" t="s">
        <v>32</v>
      </c>
    </row>
    <row r="951" spans="1:15">
      <c r="A951" s="1">
        <v>100006241</v>
      </c>
      <c r="B951" s="1" t="s">
        <v>1126</v>
      </c>
      <c r="C951" s="1" t="s">
        <v>1644</v>
      </c>
      <c r="D951" s="1" t="s">
        <v>390</v>
      </c>
      <c r="E951" s="1" t="s">
        <v>20</v>
      </c>
      <c r="F951" s="1" t="s">
        <v>72</v>
      </c>
      <c r="G951" s="1">
        <v>1</v>
      </c>
      <c r="H951" s="1">
        <v>289</v>
      </c>
      <c r="I951" s="1">
        <v>23</v>
      </c>
      <c r="J951" s="33">
        <v>20</v>
      </c>
      <c r="K951" s="1">
        <v>0</v>
      </c>
      <c r="L951" s="1">
        <v>1</v>
      </c>
      <c r="M951" s="1" t="s">
        <v>2097</v>
      </c>
      <c r="N951" s="1" t="s">
        <v>1708</v>
      </c>
      <c r="O951" s="1" t="s">
        <v>15</v>
      </c>
    </row>
    <row r="952" spans="1:15">
      <c r="A952" s="1">
        <v>100006248</v>
      </c>
      <c r="B952" s="1" t="s">
        <v>1126</v>
      </c>
      <c r="C952" s="1" t="s">
        <v>1644</v>
      </c>
      <c r="D952" s="1" t="s">
        <v>12</v>
      </c>
      <c r="E952" s="1" t="s">
        <v>11</v>
      </c>
      <c r="F952" s="1" t="s">
        <v>12</v>
      </c>
      <c r="G952" s="1">
        <v>1</v>
      </c>
      <c r="H952" s="1">
        <v>241</v>
      </c>
      <c r="I952" s="1">
        <v>23</v>
      </c>
      <c r="J952" s="33">
        <v>24</v>
      </c>
      <c r="K952" s="1">
        <v>1</v>
      </c>
      <c r="L952" s="1">
        <v>1</v>
      </c>
      <c r="M952" s="1" t="s">
        <v>2098</v>
      </c>
      <c r="N952" s="1" t="s">
        <v>2099</v>
      </c>
      <c r="O952" s="1" t="s">
        <v>32</v>
      </c>
    </row>
    <row r="953" spans="1:15">
      <c r="A953" s="1">
        <v>100006252</v>
      </c>
      <c r="B953" s="1" t="s">
        <v>1126</v>
      </c>
      <c r="C953" s="1" t="s">
        <v>1631</v>
      </c>
      <c r="D953" s="1" t="s">
        <v>2100</v>
      </c>
      <c r="E953" s="1" t="s">
        <v>20</v>
      </c>
      <c r="F953" s="1" t="s">
        <v>167</v>
      </c>
      <c r="G953" s="1">
        <v>1</v>
      </c>
      <c r="H953" s="1">
        <v>284</v>
      </c>
      <c r="I953" s="1">
        <v>29</v>
      </c>
      <c r="J953" s="33">
        <v>20</v>
      </c>
      <c r="K953" s="1">
        <v>0</v>
      </c>
      <c r="L953" s="1">
        <v>1</v>
      </c>
      <c r="M953" s="1" t="s">
        <v>2101</v>
      </c>
      <c r="N953" s="1" t="s">
        <v>1532</v>
      </c>
      <c r="O953" s="1" t="s">
        <v>39</v>
      </c>
    </row>
    <row r="954" spans="1:15">
      <c r="A954" s="1">
        <v>100006254</v>
      </c>
      <c r="B954" s="1" t="s">
        <v>1126</v>
      </c>
      <c r="C954" s="1" t="s">
        <v>1631</v>
      </c>
      <c r="D954" s="1" t="s">
        <v>18</v>
      </c>
      <c r="E954" s="1" t="s">
        <v>27</v>
      </c>
      <c r="F954" s="1" t="s">
        <v>18</v>
      </c>
      <c r="G954" s="1">
        <v>1</v>
      </c>
      <c r="H954" s="1">
        <v>551</v>
      </c>
      <c r="I954" s="1">
        <v>43</v>
      </c>
      <c r="J954" s="33">
        <v>39</v>
      </c>
      <c r="K954" s="1">
        <v>2</v>
      </c>
      <c r="L954" s="1">
        <v>2</v>
      </c>
      <c r="M954" s="1" t="s">
        <v>2102</v>
      </c>
      <c r="N954" s="1" t="s">
        <v>1708</v>
      </c>
      <c r="O954" s="1" t="s">
        <v>15</v>
      </c>
    </row>
    <row r="955" spans="1:15">
      <c r="A955" s="1">
        <v>100006256</v>
      </c>
      <c r="B955" s="1" t="s">
        <v>1126</v>
      </c>
      <c r="C955" s="1" t="s">
        <v>1631</v>
      </c>
      <c r="D955" s="1" t="s">
        <v>2103</v>
      </c>
      <c r="E955" s="1" t="s">
        <v>24</v>
      </c>
      <c r="F955" s="1" t="s">
        <v>64</v>
      </c>
      <c r="G955" s="1">
        <v>1</v>
      </c>
      <c r="H955" s="1">
        <v>236</v>
      </c>
      <c r="I955" s="1">
        <v>32</v>
      </c>
      <c r="J955" s="33">
        <v>43</v>
      </c>
      <c r="K955" s="1">
        <v>0</v>
      </c>
      <c r="L955" s="1">
        <v>1</v>
      </c>
      <c r="M955" s="1" t="s">
        <v>2104</v>
      </c>
      <c r="N955" s="1" t="s">
        <v>2105</v>
      </c>
      <c r="O955" s="1" t="s">
        <v>44</v>
      </c>
    </row>
    <row r="956" spans="1:15">
      <c r="A956" s="1">
        <v>100006257</v>
      </c>
      <c r="B956" s="1" t="s">
        <v>1126</v>
      </c>
      <c r="C956" s="1" t="s">
        <v>1631</v>
      </c>
      <c r="D956" s="1" t="s">
        <v>1954</v>
      </c>
      <c r="E956" s="1" t="s">
        <v>126</v>
      </c>
      <c r="F956" s="1" t="s">
        <v>127</v>
      </c>
      <c r="G956" s="1">
        <v>1</v>
      </c>
      <c r="H956" s="1">
        <v>114</v>
      </c>
      <c r="I956" s="1">
        <v>9</v>
      </c>
      <c r="J956" s="33">
        <v>18</v>
      </c>
      <c r="K956" s="1">
        <v>0</v>
      </c>
      <c r="L956" s="1">
        <v>1</v>
      </c>
      <c r="M956" s="1" t="s">
        <v>2104</v>
      </c>
      <c r="N956" s="1" t="s">
        <v>2105</v>
      </c>
      <c r="O956" s="1" t="s">
        <v>44</v>
      </c>
    </row>
    <row r="957" spans="1:15">
      <c r="A957" s="1">
        <v>100006262</v>
      </c>
      <c r="B957" s="1" t="s">
        <v>1126</v>
      </c>
      <c r="C957" s="1" t="s">
        <v>1631</v>
      </c>
      <c r="D957" s="1" t="s">
        <v>176</v>
      </c>
      <c r="E957" s="1" t="s">
        <v>11</v>
      </c>
      <c r="F957" s="1" t="s">
        <v>12</v>
      </c>
      <c r="G957" s="1">
        <v>1</v>
      </c>
      <c r="H957" s="1">
        <v>261</v>
      </c>
      <c r="I957" s="1">
        <v>29</v>
      </c>
      <c r="J957" s="33">
        <v>19</v>
      </c>
      <c r="K957" s="1">
        <v>0</v>
      </c>
      <c r="L957" s="1">
        <v>1</v>
      </c>
      <c r="M957" s="1" t="s">
        <v>2106</v>
      </c>
      <c r="N957" s="1" t="s">
        <v>2107</v>
      </c>
      <c r="O957" s="1" t="s">
        <v>32</v>
      </c>
    </row>
    <row r="958" spans="1:15">
      <c r="A958" s="1">
        <v>100006267</v>
      </c>
      <c r="B958" s="1" t="s">
        <v>1126</v>
      </c>
      <c r="C958" s="1" t="s">
        <v>1631</v>
      </c>
      <c r="D958" s="1" t="s">
        <v>100</v>
      </c>
      <c r="E958" s="1" t="s">
        <v>20</v>
      </c>
      <c r="F958" s="1" t="s">
        <v>100</v>
      </c>
      <c r="G958" s="1">
        <v>1</v>
      </c>
      <c r="H958" s="1">
        <v>291</v>
      </c>
      <c r="I958" s="1">
        <v>23</v>
      </c>
      <c r="J958" s="33">
        <v>22</v>
      </c>
      <c r="K958" s="1">
        <v>0</v>
      </c>
      <c r="L958" s="1">
        <v>1</v>
      </c>
      <c r="M958" s="1" t="s">
        <v>2108</v>
      </c>
      <c r="N958" s="1" t="s">
        <v>1708</v>
      </c>
      <c r="O958" s="1" t="s">
        <v>15</v>
      </c>
    </row>
    <row r="959" spans="1:15">
      <c r="A959" s="1">
        <v>100006269</v>
      </c>
      <c r="B959" s="1" t="s">
        <v>1126</v>
      </c>
      <c r="C959" s="1" t="s">
        <v>1631</v>
      </c>
      <c r="D959" s="1" t="s">
        <v>12</v>
      </c>
      <c r="E959" s="1" t="s">
        <v>11</v>
      </c>
      <c r="F959" s="1" t="s">
        <v>12</v>
      </c>
      <c r="G959" s="1">
        <v>1</v>
      </c>
      <c r="H959" s="1">
        <v>550</v>
      </c>
      <c r="I959" s="1">
        <v>50</v>
      </c>
      <c r="J959" s="33">
        <v>29</v>
      </c>
      <c r="K959" s="1">
        <v>0</v>
      </c>
      <c r="L959" s="1">
        <v>2</v>
      </c>
      <c r="M959" s="1" t="s">
        <v>2109</v>
      </c>
      <c r="N959" s="1" t="s">
        <v>2107</v>
      </c>
      <c r="O959" s="1" t="s">
        <v>32</v>
      </c>
    </row>
    <row r="960" spans="1:15">
      <c r="A960" s="1">
        <v>100006278</v>
      </c>
      <c r="B960" s="1" t="s">
        <v>1126</v>
      </c>
      <c r="C960" s="1" t="s">
        <v>1631</v>
      </c>
      <c r="D960" s="1" t="s">
        <v>1902</v>
      </c>
      <c r="E960" s="1" t="s">
        <v>20</v>
      </c>
      <c r="F960" s="1" t="s">
        <v>72</v>
      </c>
      <c r="G960" s="1">
        <v>1</v>
      </c>
      <c r="H960" s="1">
        <v>150</v>
      </c>
      <c r="I960" s="1">
        <v>18</v>
      </c>
      <c r="J960" s="33">
        <v>11</v>
      </c>
      <c r="K960" s="1">
        <v>0</v>
      </c>
      <c r="L960" s="1">
        <v>1</v>
      </c>
      <c r="M960" s="1" t="s">
        <v>2110</v>
      </c>
      <c r="N960" s="1" t="s">
        <v>1708</v>
      </c>
      <c r="O960" s="1" t="s">
        <v>15</v>
      </c>
    </row>
    <row r="961" spans="1:15">
      <c r="A961" s="1">
        <v>100006281</v>
      </c>
      <c r="B961" s="1" t="s">
        <v>1126</v>
      </c>
      <c r="C961" s="1" t="s">
        <v>1631</v>
      </c>
      <c r="D961" s="1" t="s">
        <v>2111</v>
      </c>
      <c r="E961" s="1" t="s">
        <v>11</v>
      </c>
      <c r="F961" s="1" t="s">
        <v>12</v>
      </c>
      <c r="G961" s="1">
        <v>1</v>
      </c>
      <c r="H961" s="1">
        <v>297</v>
      </c>
      <c r="I961" s="1">
        <v>28</v>
      </c>
      <c r="J961" s="33">
        <v>18</v>
      </c>
      <c r="K961" s="1">
        <v>0</v>
      </c>
      <c r="L961" s="1">
        <v>1</v>
      </c>
      <c r="M961" s="1" t="s">
        <v>2112</v>
      </c>
      <c r="N961" s="1" t="s">
        <v>1532</v>
      </c>
      <c r="O961" s="1" t="s">
        <v>39</v>
      </c>
    </row>
    <row r="962" spans="1:15">
      <c r="A962" s="1">
        <v>100006299</v>
      </c>
      <c r="B962" s="1" t="s">
        <v>1126</v>
      </c>
      <c r="C962" s="1" t="s">
        <v>1631</v>
      </c>
      <c r="D962" s="1" t="s">
        <v>2116</v>
      </c>
      <c r="E962" s="1" t="s">
        <v>20</v>
      </c>
      <c r="F962" s="1" t="s">
        <v>72</v>
      </c>
      <c r="G962" s="1">
        <v>1</v>
      </c>
      <c r="H962" s="1">
        <v>232</v>
      </c>
      <c r="I962" s="1">
        <v>24</v>
      </c>
      <c r="J962" s="33">
        <v>24</v>
      </c>
      <c r="K962" s="1">
        <v>1</v>
      </c>
      <c r="L962" s="1">
        <v>1</v>
      </c>
      <c r="M962" s="1" t="s">
        <v>2117</v>
      </c>
      <c r="N962" s="1" t="s">
        <v>1708</v>
      </c>
      <c r="O962" s="1" t="s">
        <v>15</v>
      </c>
    </row>
    <row r="963" spans="1:15">
      <c r="A963" s="1">
        <v>100006303</v>
      </c>
      <c r="B963" s="1" t="s">
        <v>1126</v>
      </c>
      <c r="C963" s="1" t="s">
        <v>1631</v>
      </c>
      <c r="D963" s="1" t="s">
        <v>750</v>
      </c>
      <c r="E963" s="1" t="s">
        <v>20</v>
      </c>
      <c r="F963" s="1" t="s">
        <v>72</v>
      </c>
      <c r="G963" s="1">
        <v>1</v>
      </c>
      <c r="H963" s="1">
        <v>271</v>
      </c>
      <c r="I963" s="1">
        <v>31</v>
      </c>
      <c r="J963" s="33">
        <v>37</v>
      </c>
      <c r="K963" s="1">
        <v>0</v>
      </c>
      <c r="L963" s="1">
        <v>1</v>
      </c>
      <c r="M963" s="1" t="s">
        <v>2118</v>
      </c>
      <c r="N963" s="1" t="s">
        <v>1708</v>
      </c>
      <c r="O963" s="1" t="s">
        <v>15</v>
      </c>
    </row>
    <row r="964" spans="1:15">
      <c r="A964" s="1">
        <v>100006304</v>
      </c>
      <c r="B964" s="1" t="s">
        <v>1126</v>
      </c>
      <c r="C964" s="1" t="s">
        <v>1631</v>
      </c>
      <c r="D964" s="1" t="s">
        <v>1830</v>
      </c>
      <c r="E964" s="1" t="s">
        <v>20</v>
      </c>
      <c r="F964" s="1" t="s">
        <v>72</v>
      </c>
      <c r="G964" s="1">
        <v>1</v>
      </c>
      <c r="H964" s="1">
        <v>384</v>
      </c>
      <c r="I964" s="1">
        <v>41</v>
      </c>
      <c r="J964" s="33">
        <v>44</v>
      </c>
      <c r="K964" s="1">
        <v>0</v>
      </c>
      <c r="L964" s="1">
        <v>2</v>
      </c>
      <c r="M964" s="1" t="s">
        <v>2119</v>
      </c>
      <c r="N964" s="1" t="s">
        <v>1708</v>
      </c>
      <c r="O964" s="1" t="s">
        <v>15</v>
      </c>
    </row>
    <row r="965" spans="1:15">
      <c r="A965" s="1">
        <v>100006306</v>
      </c>
      <c r="B965" s="1" t="s">
        <v>1126</v>
      </c>
      <c r="C965" s="1" t="s">
        <v>1631</v>
      </c>
      <c r="D965" s="1" t="s">
        <v>2120</v>
      </c>
      <c r="E965" s="1" t="s">
        <v>20</v>
      </c>
      <c r="F965" s="1" t="s">
        <v>72</v>
      </c>
      <c r="G965" s="1">
        <v>1</v>
      </c>
      <c r="H965" s="1">
        <v>289</v>
      </c>
      <c r="I965" s="1">
        <v>28</v>
      </c>
      <c r="J965" s="33">
        <v>33</v>
      </c>
      <c r="K965" s="1">
        <v>0</v>
      </c>
      <c r="L965" s="1">
        <v>1</v>
      </c>
      <c r="M965" s="1" t="s">
        <v>2121</v>
      </c>
      <c r="N965" s="1" t="s">
        <v>1708</v>
      </c>
      <c r="O965" s="1" t="s">
        <v>15</v>
      </c>
    </row>
    <row r="966" spans="1:15">
      <c r="A966" s="1">
        <v>100006314</v>
      </c>
      <c r="B966" s="1" t="s">
        <v>1126</v>
      </c>
      <c r="C966" s="1" t="s">
        <v>1631</v>
      </c>
      <c r="D966" s="1" t="s">
        <v>87</v>
      </c>
      <c r="E966" s="1" t="s">
        <v>20</v>
      </c>
      <c r="F966" s="1" t="s">
        <v>72</v>
      </c>
      <c r="G966" s="1">
        <v>1</v>
      </c>
      <c r="H966" s="1">
        <v>260</v>
      </c>
      <c r="I966" s="1">
        <v>14</v>
      </c>
      <c r="J966" s="33">
        <v>14</v>
      </c>
      <c r="K966" s="1">
        <v>0</v>
      </c>
      <c r="L966" s="1">
        <v>1</v>
      </c>
      <c r="M966" s="1" t="s">
        <v>2104</v>
      </c>
      <c r="N966" s="1" t="s">
        <v>2122</v>
      </c>
      <c r="O966" s="1" t="s">
        <v>44</v>
      </c>
    </row>
    <row r="967" spans="1:15">
      <c r="A967" s="1">
        <v>100006316</v>
      </c>
      <c r="B967" s="1" t="s">
        <v>1126</v>
      </c>
      <c r="C967" s="1" t="s">
        <v>1631</v>
      </c>
      <c r="D967" s="1" t="s">
        <v>12</v>
      </c>
      <c r="E967" s="1" t="s">
        <v>11</v>
      </c>
      <c r="F967" s="1" t="s">
        <v>12</v>
      </c>
      <c r="G967" s="1">
        <v>1</v>
      </c>
      <c r="H967" s="1">
        <v>656</v>
      </c>
      <c r="I967" s="1">
        <v>63</v>
      </c>
      <c r="J967" s="33">
        <v>42</v>
      </c>
      <c r="K967" s="1">
        <v>0</v>
      </c>
      <c r="L967" s="1">
        <v>3</v>
      </c>
      <c r="M967" s="1" t="s">
        <v>2123</v>
      </c>
      <c r="N967" s="1" t="s">
        <v>2107</v>
      </c>
      <c r="O967" s="1" t="s">
        <v>32</v>
      </c>
    </row>
    <row r="968" spans="1:15">
      <c r="A968" s="1">
        <v>100006326</v>
      </c>
      <c r="B968" s="1" t="s">
        <v>1126</v>
      </c>
      <c r="C968" s="1" t="s">
        <v>1631</v>
      </c>
      <c r="D968" s="1" t="s">
        <v>2124</v>
      </c>
      <c r="E968" s="1" t="s">
        <v>11</v>
      </c>
      <c r="F968" s="1" t="s">
        <v>12</v>
      </c>
      <c r="G968" s="1">
        <v>1</v>
      </c>
      <c r="H968" s="1">
        <v>321</v>
      </c>
      <c r="I968" s="1">
        <v>30</v>
      </c>
      <c r="J968" s="33">
        <v>29</v>
      </c>
      <c r="K968" s="1">
        <v>0</v>
      </c>
      <c r="L968" s="1">
        <v>2</v>
      </c>
      <c r="M968" s="1" t="s">
        <v>2125</v>
      </c>
      <c r="N968" s="1" t="s">
        <v>1532</v>
      </c>
      <c r="O968" s="1" t="s">
        <v>39</v>
      </c>
    </row>
    <row r="969" spans="1:15">
      <c r="A969" s="1">
        <v>100006330</v>
      </c>
      <c r="B969" s="1" t="s">
        <v>1126</v>
      </c>
      <c r="C969" s="1" t="s">
        <v>1631</v>
      </c>
      <c r="D969" s="1" t="s">
        <v>12</v>
      </c>
      <c r="E969" s="1" t="s">
        <v>11</v>
      </c>
      <c r="F969" s="1" t="s">
        <v>12</v>
      </c>
      <c r="G969" s="1">
        <v>1</v>
      </c>
      <c r="H969" s="1">
        <v>642</v>
      </c>
      <c r="I969" s="1">
        <v>66</v>
      </c>
      <c r="J969" s="33">
        <v>44</v>
      </c>
      <c r="K969" s="1">
        <v>1</v>
      </c>
      <c r="L969" s="1">
        <v>3</v>
      </c>
      <c r="M969" s="1" t="s">
        <v>2126</v>
      </c>
      <c r="N969" s="1" t="s">
        <v>2107</v>
      </c>
      <c r="O969" s="1" t="s">
        <v>32</v>
      </c>
    </row>
    <row r="970" spans="1:15">
      <c r="A970" s="1">
        <v>100006339</v>
      </c>
      <c r="B970" s="1" t="s">
        <v>1126</v>
      </c>
      <c r="C970" s="1" t="s">
        <v>1702</v>
      </c>
      <c r="D970" s="1" t="s">
        <v>12</v>
      </c>
      <c r="E970" s="1" t="s">
        <v>11</v>
      </c>
      <c r="F970" s="1" t="s">
        <v>12</v>
      </c>
      <c r="G970" s="1">
        <v>1</v>
      </c>
      <c r="H970" s="1">
        <v>383</v>
      </c>
      <c r="I970" s="1">
        <v>33</v>
      </c>
      <c r="J970" s="33">
        <v>24</v>
      </c>
      <c r="K970" s="1">
        <v>0</v>
      </c>
      <c r="L970" s="1">
        <v>2</v>
      </c>
      <c r="M970" s="1" t="s">
        <v>2127</v>
      </c>
      <c r="N970" s="1" t="s">
        <v>2128</v>
      </c>
      <c r="O970" s="1" t="s">
        <v>32</v>
      </c>
    </row>
    <row r="971" spans="1:15">
      <c r="A971" s="1">
        <v>100006348</v>
      </c>
      <c r="B971" s="1" t="s">
        <v>1126</v>
      </c>
      <c r="C971" s="1" t="s">
        <v>1662</v>
      </c>
      <c r="D971" s="1" t="s">
        <v>176</v>
      </c>
      <c r="E971" s="1" t="s">
        <v>11</v>
      </c>
      <c r="F971" s="1" t="s">
        <v>12</v>
      </c>
      <c r="G971" s="1">
        <v>1</v>
      </c>
      <c r="H971" s="1">
        <v>180</v>
      </c>
      <c r="I971" s="1">
        <v>27</v>
      </c>
      <c r="J971" s="33">
        <v>17</v>
      </c>
      <c r="K971" s="1">
        <v>0</v>
      </c>
      <c r="L971" s="1">
        <v>1</v>
      </c>
      <c r="M971" s="1" t="s">
        <v>2129</v>
      </c>
      <c r="N971" s="1" t="s">
        <v>2130</v>
      </c>
      <c r="O971" s="1" t="s">
        <v>32</v>
      </c>
    </row>
    <row r="972" spans="1:15">
      <c r="A972" s="1">
        <v>100006356</v>
      </c>
      <c r="B972" s="1" t="s">
        <v>1126</v>
      </c>
      <c r="C972" s="1" t="s">
        <v>1628</v>
      </c>
      <c r="D972" s="1" t="s">
        <v>176</v>
      </c>
      <c r="E972" s="1" t="s">
        <v>11</v>
      </c>
      <c r="F972" s="1" t="s">
        <v>12</v>
      </c>
      <c r="G972" s="1">
        <v>1</v>
      </c>
      <c r="H972" s="1">
        <v>89</v>
      </c>
      <c r="I972" s="1">
        <v>16</v>
      </c>
      <c r="J972" s="33">
        <v>10</v>
      </c>
      <c r="K972" s="1">
        <v>0</v>
      </c>
      <c r="L972" s="1">
        <v>1</v>
      </c>
      <c r="M972" s="1" t="s">
        <v>2131</v>
      </c>
      <c r="N972" s="1" t="s">
        <v>2132</v>
      </c>
      <c r="O972" s="1" t="s">
        <v>32</v>
      </c>
    </row>
    <row r="973" spans="1:15">
      <c r="A973" s="1">
        <v>100006365</v>
      </c>
      <c r="B973" s="1" t="s">
        <v>1126</v>
      </c>
      <c r="C973" s="1" t="s">
        <v>1628</v>
      </c>
      <c r="D973" s="1" t="s">
        <v>710</v>
      </c>
      <c r="E973" s="1" t="s">
        <v>11</v>
      </c>
      <c r="F973" s="1" t="s">
        <v>12</v>
      </c>
      <c r="G973" s="1">
        <v>1</v>
      </c>
      <c r="H973" s="1">
        <v>299</v>
      </c>
      <c r="I973" s="1">
        <v>29</v>
      </c>
      <c r="J973" s="33">
        <v>22</v>
      </c>
      <c r="K973" s="1">
        <v>1</v>
      </c>
      <c r="L973" s="1">
        <v>1</v>
      </c>
      <c r="M973" s="1" t="s">
        <v>2133</v>
      </c>
      <c r="N973" s="1" t="s">
        <v>2134</v>
      </c>
      <c r="O973" s="1" t="s">
        <v>32</v>
      </c>
    </row>
    <row r="974" spans="1:15">
      <c r="A974" s="1">
        <v>100006366</v>
      </c>
      <c r="B974" s="1" t="s">
        <v>1126</v>
      </c>
      <c r="C974" s="1" t="s">
        <v>1628</v>
      </c>
      <c r="D974" s="1" t="s">
        <v>2135</v>
      </c>
      <c r="E974" s="1" t="s">
        <v>11</v>
      </c>
      <c r="F974" s="1" t="s">
        <v>12</v>
      </c>
      <c r="G974" s="1">
        <v>1</v>
      </c>
      <c r="H974" s="1">
        <v>139</v>
      </c>
      <c r="I974" s="1">
        <v>17</v>
      </c>
      <c r="J974" s="33">
        <v>19</v>
      </c>
      <c r="K974" s="1">
        <v>1</v>
      </c>
      <c r="L974" s="1">
        <v>1</v>
      </c>
      <c r="M974" s="1" t="s">
        <v>2133</v>
      </c>
      <c r="N974" s="1" t="s">
        <v>2134</v>
      </c>
      <c r="O974" s="1" t="s">
        <v>32</v>
      </c>
    </row>
    <row r="975" spans="1:15">
      <c r="A975" s="1">
        <v>100006374</v>
      </c>
      <c r="B975" s="1" t="s">
        <v>1126</v>
      </c>
      <c r="C975" s="1" t="s">
        <v>1125</v>
      </c>
      <c r="D975" s="1" t="s">
        <v>533</v>
      </c>
      <c r="E975" s="1" t="s">
        <v>11</v>
      </c>
      <c r="F975" s="1" t="s">
        <v>407</v>
      </c>
      <c r="G975" s="1">
        <v>1</v>
      </c>
      <c r="H975" s="1">
        <v>12</v>
      </c>
      <c r="I975" s="1">
        <v>3</v>
      </c>
      <c r="J975" s="33">
        <v>3</v>
      </c>
      <c r="K975" s="1">
        <v>0</v>
      </c>
      <c r="L975" s="1">
        <v>1</v>
      </c>
      <c r="M975" s="1" t="s">
        <v>2136</v>
      </c>
      <c r="N975" s="1" t="s">
        <v>2137</v>
      </c>
      <c r="O975" s="1" t="s">
        <v>32</v>
      </c>
    </row>
    <row r="976" spans="1:15">
      <c r="A976" s="1">
        <v>100006377</v>
      </c>
      <c r="B976" s="1" t="s">
        <v>1126</v>
      </c>
      <c r="C976" s="1" t="s">
        <v>1631</v>
      </c>
      <c r="D976" s="1" t="s">
        <v>176</v>
      </c>
      <c r="E976" s="1" t="s">
        <v>11</v>
      </c>
      <c r="F976" s="1" t="s">
        <v>12</v>
      </c>
      <c r="G976" s="1">
        <v>1</v>
      </c>
      <c r="H976" s="1">
        <v>180</v>
      </c>
      <c r="I976" s="1">
        <v>19</v>
      </c>
      <c r="J976" s="33">
        <v>13</v>
      </c>
      <c r="K976" s="1">
        <v>1</v>
      </c>
      <c r="L976" s="1">
        <v>1</v>
      </c>
      <c r="M976" s="1" t="s">
        <v>2138</v>
      </c>
      <c r="N976" s="1" t="s">
        <v>2139</v>
      </c>
      <c r="O976" s="1" t="s">
        <v>32</v>
      </c>
    </row>
    <row r="977" spans="1:15">
      <c r="A977" s="1">
        <v>100006382</v>
      </c>
      <c r="B977" s="1" t="s">
        <v>1126</v>
      </c>
      <c r="C977" s="1" t="s">
        <v>1702</v>
      </c>
      <c r="D977" s="1" t="s">
        <v>12</v>
      </c>
      <c r="E977" s="1" t="s">
        <v>11</v>
      </c>
      <c r="F977" s="1" t="s">
        <v>407</v>
      </c>
      <c r="G977" s="1">
        <v>1</v>
      </c>
      <c r="H977" s="1">
        <v>19</v>
      </c>
      <c r="I977" s="1">
        <v>3</v>
      </c>
      <c r="J977" s="33">
        <v>4</v>
      </c>
      <c r="K977" s="1">
        <v>0</v>
      </c>
      <c r="L977" s="1">
        <v>1</v>
      </c>
      <c r="M977" s="1" t="s">
        <v>2140</v>
      </c>
      <c r="N977" s="1" t="s">
        <v>2141</v>
      </c>
      <c r="O977" s="1" t="s">
        <v>32</v>
      </c>
    </row>
    <row r="978" spans="1:15">
      <c r="A978" s="1">
        <v>100006390</v>
      </c>
      <c r="B978" s="1" t="s">
        <v>1126</v>
      </c>
      <c r="C978" s="1" t="s">
        <v>1125</v>
      </c>
      <c r="D978" s="1" t="s">
        <v>533</v>
      </c>
      <c r="E978" s="1" t="s">
        <v>11</v>
      </c>
      <c r="F978" s="1" t="s">
        <v>407</v>
      </c>
      <c r="G978" s="1">
        <v>1</v>
      </c>
      <c r="H978" s="1">
        <v>9</v>
      </c>
      <c r="I978" s="1">
        <v>2</v>
      </c>
      <c r="J978" s="33">
        <v>5</v>
      </c>
      <c r="K978" s="1">
        <v>0</v>
      </c>
      <c r="L978" s="1">
        <v>1</v>
      </c>
      <c r="M978" s="1" t="s">
        <v>2142</v>
      </c>
      <c r="N978" s="1" t="s">
        <v>2143</v>
      </c>
      <c r="O978" s="1" t="s">
        <v>32</v>
      </c>
    </row>
    <row r="979" spans="1:15">
      <c r="A979" s="1">
        <v>100006398</v>
      </c>
      <c r="B979" s="1" t="s">
        <v>1126</v>
      </c>
      <c r="C979" s="1" t="s">
        <v>1628</v>
      </c>
      <c r="D979" s="1" t="s">
        <v>176</v>
      </c>
      <c r="E979" s="1" t="s">
        <v>11</v>
      </c>
      <c r="F979" s="1" t="s">
        <v>12</v>
      </c>
      <c r="G979" s="1">
        <v>1</v>
      </c>
      <c r="H979" s="1">
        <v>129</v>
      </c>
      <c r="I979" s="1">
        <v>17</v>
      </c>
      <c r="J979" s="33">
        <v>15</v>
      </c>
      <c r="K979" s="1">
        <v>0</v>
      </c>
      <c r="L979" s="1">
        <v>1</v>
      </c>
      <c r="M979" s="1" t="s">
        <v>2144</v>
      </c>
      <c r="N979" s="1" t="s">
        <v>2145</v>
      </c>
      <c r="O979" s="1" t="s">
        <v>32</v>
      </c>
    </row>
    <row r="980" spans="1:15">
      <c r="A980" s="1">
        <v>100006402</v>
      </c>
      <c r="B980" s="1" t="s">
        <v>1126</v>
      </c>
      <c r="C980" s="1" t="s">
        <v>1644</v>
      </c>
      <c r="D980" s="1" t="s">
        <v>1768</v>
      </c>
      <c r="E980" s="1" t="s">
        <v>11</v>
      </c>
      <c r="F980" s="1" t="s">
        <v>12</v>
      </c>
      <c r="G980" s="1">
        <v>1</v>
      </c>
      <c r="H980" s="1">
        <v>88</v>
      </c>
      <c r="I980" s="1">
        <v>18</v>
      </c>
      <c r="J980" s="33">
        <v>12</v>
      </c>
      <c r="K980" s="1">
        <v>1</v>
      </c>
      <c r="L980" s="1">
        <v>1</v>
      </c>
      <c r="M980" s="1" t="s">
        <v>2146</v>
      </c>
      <c r="N980" s="1" t="s">
        <v>2147</v>
      </c>
      <c r="O980" s="1" t="s">
        <v>32</v>
      </c>
    </row>
    <row r="981" spans="1:15">
      <c r="A981" s="1">
        <v>100006408</v>
      </c>
      <c r="B981" s="1" t="s">
        <v>1126</v>
      </c>
      <c r="C981" s="1" t="s">
        <v>1631</v>
      </c>
      <c r="D981" s="1" t="s">
        <v>176</v>
      </c>
      <c r="E981" s="1" t="s">
        <v>11</v>
      </c>
      <c r="F981" s="1" t="s">
        <v>12</v>
      </c>
      <c r="G981" s="1">
        <v>1</v>
      </c>
      <c r="H981" s="1">
        <v>238</v>
      </c>
      <c r="I981" s="1">
        <v>33</v>
      </c>
      <c r="J981" s="33">
        <v>20</v>
      </c>
      <c r="K981" s="1">
        <v>0</v>
      </c>
      <c r="L981" s="1">
        <v>1</v>
      </c>
      <c r="M981" s="1" t="s">
        <v>2148</v>
      </c>
      <c r="N981" s="1" t="s">
        <v>2149</v>
      </c>
      <c r="O981" s="1" t="s">
        <v>32</v>
      </c>
    </row>
    <row r="982" spans="1:15">
      <c r="A982" s="1">
        <v>100006418</v>
      </c>
      <c r="B982" s="1" t="s">
        <v>1126</v>
      </c>
      <c r="C982" s="1" t="s">
        <v>1623</v>
      </c>
      <c r="D982" s="1" t="s">
        <v>12</v>
      </c>
      <c r="E982" s="1" t="s">
        <v>11</v>
      </c>
      <c r="F982" s="1" t="s">
        <v>12</v>
      </c>
      <c r="G982" s="1">
        <v>1</v>
      </c>
      <c r="H982" s="1">
        <v>392</v>
      </c>
      <c r="I982" s="1">
        <v>29</v>
      </c>
      <c r="J982" s="33">
        <v>26</v>
      </c>
      <c r="K982" s="1">
        <v>0</v>
      </c>
      <c r="L982" s="1">
        <v>2</v>
      </c>
      <c r="M982" s="1" t="s">
        <v>2150</v>
      </c>
      <c r="N982" s="1" t="s">
        <v>2151</v>
      </c>
      <c r="O982" s="1" t="s">
        <v>32</v>
      </c>
    </row>
    <row r="983" spans="1:15">
      <c r="A983" s="1">
        <v>100006425</v>
      </c>
      <c r="B983" s="1" t="s">
        <v>1126</v>
      </c>
      <c r="C983" s="1" t="s">
        <v>1623</v>
      </c>
      <c r="D983" s="1" t="s">
        <v>1664</v>
      </c>
      <c r="E983" s="1" t="s">
        <v>11</v>
      </c>
      <c r="F983" s="1" t="s">
        <v>12</v>
      </c>
      <c r="G983" s="1">
        <v>1</v>
      </c>
      <c r="H983" s="1">
        <v>68</v>
      </c>
      <c r="I983" s="1">
        <v>13</v>
      </c>
      <c r="J983" s="33">
        <v>13</v>
      </c>
      <c r="K983" s="1">
        <v>0</v>
      </c>
      <c r="L983" s="1">
        <v>1</v>
      </c>
      <c r="M983" s="1" t="s">
        <v>2152</v>
      </c>
      <c r="N983" s="1" t="s">
        <v>2153</v>
      </c>
      <c r="O983" s="1" t="s">
        <v>32</v>
      </c>
    </row>
    <row r="984" spans="1:15">
      <c r="A984" s="1">
        <v>100006428</v>
      </c>
      <c r="B984" s="1" t="s">
        <v>1126</v>
      </c>
      <c r="C984" s="1" t="s">
        <v>1628</v>
      </c>
      <c r="D984" s="1" t="s">
        <v>1768</v>
      </c>
      <c r="E984" s="1" t="s">
        <v>11</v>
      </c>
      <c r="F984" s="1" t="s">
        <v>12</v>
      </c>
      <c r="G984" s="1">
        <v>1</v>
      </c>
      <c r="H984" s="1">
        <v>223</v>
      </c>
      <c r="I984" s="1">
        <v>38</v>
      </c>
      <c r="J984" s="33">
        <v>18</v>
      </c>
      <c r="K984" s="1">
        <v>0</v>
      </c>
      <c r="L984" s="1">
        <v>1</v>
      </c>
      <c r="M984" s="1" t="s">
        <v>2154</v>
      </c>
      <c r="N984" s="1" t="s">
        <v>2155</v>
      </c>
      <c r="O984" s="1" t="s">
        <v>32</v>
      </c>
    </row>
    <row r="985" spans="1:15">
      <c r="A985" s="1">
        <v>100006433</v>
      </c>
      <c r="B985" s="1" t="s">
        <v>1126</v>
      </c>
      <c r="C985" s="1" t="s">
        <v>1623</v>
      </c>
      <c r="D985" s="1" t="s">
        <v>12</v>
      </c>
      <c r="E985" s="1" t="s">
        <v>11</v>
      </c>
      <c r="F985" s="1" t="s">
        <v>12</v>
      </c>
      <c r="G985" s="1">
        <v>1</v>
      </c>
      <c r="H985" s="1">
        <v>235</v>
      </c>
      <c r="I985" s="1">
        <v>23</v>
      </c>
      <c r="J985" s="33">
        <v>14</v>
      </c>
      <c r="K985" s="1">
        <v>0</v>
      </c>
      <c r="L985" s="1">
        <v>1</v>
      </c>
      <c r="M985" s="1" t="s">
        <v>2156</v>
      </c>
      <c r="N985" s="1" t="s">
        <v>2157</v>
      </c>
      <c r="O985" s="1" t="s">
        <v>32</v>
      </c>
    </row>
    <row r="986" spans="1:15">
      <c r="A986" s="1">
        <v>100006437</v>
      </c>
      <c r="B986" s="1" t="s">
        <v>1126</v>
      </c>
      <c r="C986" s="1" t="s">
        <v>1644</v>
      </c>
      <c r="D986" s="1" t="s">
        <v>12</v>
      </c>
      <c r="E986" s="1" t="s">
        <v>11</v>
      </c>
      <c r="F986" s="1" t="s">
        <v>12</v>
      </c>
      <c r="G986" s="1">
        <v>1</v>
      </c>
      <c r="H986" s="1">
        <v>92</v>
      </c>
      <c r="I986" s="1">
        <v>12</v>
      </c>
      <c r="J986" s="33">
        <v>11</v>
      </c>
      <c r="K986" s="1">
        <v>0</v>
      </c>
      <c r="L986" s="1">
        <v>1</v>
      </c>
      <c r="M986" s="1" t="s">
        <v>2158</v>
      </c>
      <c r="N986" s="1" t="s">
        <v>2159</v>
      </c>
      <c r="O986" s="1" t="s">
        <v>32</v>
      </c>
    </row>
    <row r="987" spans="1:15">
      <c r="A987" s="1">
        <v>100006443</v>
      </c>
      <c r="B987" s="1" t="s">
        <v>1126</v>
      </c>
      <c r="C987" s="1" t="s">
        <v>1623</v>
      </c>
      <c r="D987" s="1" t="s">
        <v>12</v>
      </c>
      <c r="E987" s="1" t="s">
        <v>11</v>
      </c>
      <c r="F987" s="1" t="s">
        <v>12</v>
      </c>
      <c r="G987" s="1">
        <v>1</v>
      </c>
      <c r="H987" s="1">
        <v>154</v>
      </c>
      <c r="I987" s="1">
        <v>15</v>
      </c>
      <c r="J987" s="33">
        <v>17</v>
      </c>
      <c r="K987" s="1">
        <v>0</v>
      </c>
      <c r="L987" s="1">
        <v>1</v>
      </c>
      <c r="M987" s="1" t="s">
        <v>2160</v>
      </c>
      <c r="N987" s="1" t="s">
        <v>2161</v>
      </c>
      <c r="O987" s="1" t="s">
        <v>32</v>
      </c>
    </row>
    <row r="988" spans="1:15">
      <c r="A988" s="1">
        <v>100006451</v>
      </c>
      <c r="B988" s="1" t="s">
        <v>1126</v>
      </c>
      <c r="C988" s="1" t="s">
        <v>1662</v>
      </c>
      <c r="D988" s="1" t="s">
        <v>176</v>
      </c>
      <c r="E988" s="1" t="s">
        <v>11</v>
      </c>
      <c r="F988" s="1" t="s">
        <v>12</v>
      </c>
      <c r="G988" s="1">
        <v>1</v>
      </c>
      <c r="H988" s="1">
        <v>250</v>
      </c>
      <c r="I988" s="1">
        <v>23</v>
      </c>
      <c r="J988" s="33">
        <v>20</v>
      </c>
      <c r="K988" s="1">
        <v>0</v>
      </c>
      <c r="L988" s="1">
        <v>1</v>
      </c>
      <c r="M988" s="1" t="s">
        <v>2162</v>
      </c>
      <c r="N988" s="1" t="s">
        <v>2163</v>
      </c>
      <c r="O988" s="1" t="s">
        <v>32</v>
      </c>
    </row>
    <row r="989" spans="1:15">
      <c r="A989" s="1">
        <v>100006457</v>
      </c>
      <c r="B989" s="1" t="s">
        <v>1126</v>
      </c>
      <c r="C989" s="1" t="s">
        <v>1702</v>
      </c>
      <c r="D989" s="1" t="s">
        <v>12</v>
      </c>
      <c r="E989" s="1" t="s">
        <v>11</v>
      </c>
      <c r="F989" s="1" t="s">
        <v>12</v>
      </c>
      <c r="G989" s="1">
        <v>1</v>
      </c>
      <c r="H989" s="1">
        <v>87</v>
      </c>
      <c r="I989" s="1">
        <v>10</v>
      </c>
      <c r="J989" s="33">
        <v>8</v>
      </c>
      <c r="K989" s="1">
        <v>1</v>
      </c>
      <c r="L989" s="1">
        <v>1</v>
      </c>
      <c r="M989" s="1" t="s">
        <v>2164</v>
      </c>
      <c r="N989" s="1" t="s">
        <v>2165</v>
      </c>
      <c r="O989" s="1" t="s">
        <v>32</v>
      </c>
    </row>
    <row r="990" spans="1:15">
      <c r="A990" s="1">
        <v>100006468</v>
      </c>
      <c r="B990" s="1" t="s">
        <v>1126</v>
      </c>
      <c r="C990" s="1" t="s">
        <v>1623</v>
      </c>
      <c r="D990" s="1" t="s">
        <v>2166</v>
      </c>
      <c r="E990" s="1" t="s">
        <v>11</v>
      </c>
      <c r="F990" s="1" t="s">
        <v>12</v>
      </c>
      <c r="G990" s="1">
        <v>1</v>
      </c>
      <c r="H990" s="1">
        <v>114</v>
      </c>
      <c r="I990" s="1">
        <v>14</v>
      </c>
      <c r="J990" s="33">
        <v>9</v>
      </c>
      <c r="K990" s="1">
        <v>0</v>
      </c>
      <c r="L990" s="1">
        <v>1</v>
      </c>
      <c r="M990" s="1" t="s">
        <v>2167</v>
      </c>
      <c r="N990" s="1" t="s">
        <v>1532</v>
      </c>
      <c r="O990" s="1" t="s">
        <v>39</v>
      </c>
    </row>
    <row r="991" spans="1:15">
      <c r="A991" s="1">
        <v>100006469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>
        <v>1</v>
      </c>
      <c r="H991" s="1">
        <v>392</v>
      </c>
      <c r="I991" s="1">
        <v>40</v>
      </c>
      <c r="J991" s="33">
        <v>24</v>
      </c>
      <c r="K991" s="1">
        <v>0</v>
      </c>
      <c r="L991" s="1">
        <v>2</v>
      </c>
      <c r="M991" s="1" t="s">
        <v>2167</v>
      </c>
      <c r="N991" s="1" t="s">
        <v>2168</v>
      </c>
      <c r="O991" s="1" t="s">
        <v>32</v>
      </c>
    </row>
    <row r="992" spans="1:15">
      <c r="A992" s="1">
        <v>100006476</v>
      </c>
      <c r="B992" s="1" t="s">
        <v>1126</v>
      </c>
      <c r="C992" s="1" t="s">
        <v>1623</v>
      </c>
      <c r="D992" s="1" t="s">
        <v>446</v>
      </c>
      <c r="E992" s="1" t="s">
        <v>192</v>
      </c>
      <c r="F992" s="1" t="s">
        <v>446</v>
      </c>
      <c r="G992" s="1">
        <v>3</v>
      </c>
      <c r="H992" s="1">
        <v>18</v>
      </c>
      <c r="I992" s="1">
        <v>15</v>
      </c>
      <c r="J992" s="33">
        <v>6</v>
      </c>
      <c r="K992" s="1">
        <v>0</v>
      </c>
      <c r="L992" s="1">
        <v>1</v>
      </c>
      <c r="M992" s="1" t="s">
        <v>2170</v>
      </c>
      <c r="N992" s="1" t="s">
        <v>1710</v>
      </c>
      <c r="O992" s="1" t="s">
        <v>8</v>
      </c>
    </row>
    <row r="993" spans="1:15">
      <c r="A993" s="1">
        <v>100006479</v>
      </c>
      <c r="B993" s="1" t="s">
        <v>1126</v>
      </c>
      <c r="C993" s="1" t="s">
        <v>1623</v>
      </c>
      <c r="D993" s="1" t="s">
        <v>176</v>
      </c>
      <c r="E993" s="1" t="s">
        <v>11</v>
      </c>
      <c r="F993" s="1" t="s">
        <v>12</v>
      </c>
      <c r="G993" s="1">
        <v>1</v>
      </c>
      <c r="H993" s="1">
        <v>468</v>
      </c>
      <c r="I993" s="1">
        <v>49</v>
      </c>
      <c r="J993" s="33">
        <v>31</v>
      </c>
      <c r="K993" s="1">
        <v>0</v>
      </c>
      <c r="L993" s="1">
        <v>2</v>
      </c>
      <c r="M993" s="1" t="s">
        <v>2171</v>
      </c>
      <c r="N993" s="1" t="s">
        <v>2168</v>
      </c>
      <c r="O993" s="1" t="s">
        <v>32</v>
      </c>
    </row>
    <row r="994" spans="1:15">
      <c r="A994" s="1">
        <v>100006484</v>
      </c>
      <c r="B994" s="1" t="s">
        <v>1126</v>
      </c>
      <c r="C994" s="1" t="s">
        <v>1623</v>
      </c>
      <c r="D994" s="1" t="s">
        <v>390</v>
      </c>
      <c r="E994" s="1" t="s">
        <v>20</v>
      </c>
      <c r="F994" s="1" t="s">
        <v>72</v>
      </c>
      <c r="G994" s="1">
        <v>1</v>
      </c>
      <c r="H994" s="1">
        <v>281</v>
      </c>
      <c r="I994" s="1">
        <v>18</v>
      </c>
      <c r="J994" s="33">
        <v>22</v>
      </c>
      <c r="K994" s="1">
        <v>0</v>
      </c>
      <c r="L994" s="1">
        <v>1</v>
      </c>
      <c r="M994" s="1" t="s">
        <v>2172</v>
      </c>
      <c r="N994" s="1" t="s">
        <v>1708</v>
      </c>
      <c r="O994" s="1" t="s">
        <v>15</v>
      </c>
    </row>
    <row r="995" spans="1:15">
      <c r="A995" s="1">
        <v>100006486</v>
      </c>
      <c r="B995" s="1" t="s">
        <v>1126</v>
      </c>
      <c r="C995" s="1" t="s">
        <v>1623</v>
      </c>
      <c r="D995" s="1" t="s">
        <v>18</v>
      </c>
      <c r="E995" s="1" t="s">
        <v>27</v>
      </c>
      <c r="F995" s="1" t="s">
        <v>18</v>
      </c>
      <c r="G995" s="1">
        <v>1</v>
      </c>
      <c r="H995" s="1">
        <v>108</v>
      </c>
      <c r="I995" s="1">
        <v>10</v>
      </c>
      <c r="J995" s="33">
        <v>17</v>
      </c>
      <c r="K995" s="1">
        <v>0</v>
      </c>
      <c r="L995" s="1">
        <v>1</v>
      </c>
      <c r="M995" s="1" t="s">
        <v>2173</v>
      </c>
      <c r="N995" s="1" t="s">
        <v>1708</v>
      </c>
      <c r="O995" s="1" t="s">
        <v>15</v>
      </c>
    </row>
    <row r="996" spans="1:15">
      <c r="A996" s="1">
        <v>100006491</v>
      </c>
      <c r="B996" s="1" t="s">
        <v>1126</v>
      </c>
      <c r="C996" s="1" t="s">
        <v>1644</v>
      </c>
      <c r="D996" s="1" t="s">
        <v>1664</v>
      </c>
      <c r="E996" s="1" t="s">
        <v>11</v>
      </c>
      <c r="F996" s="1" t="s">
        <v>407</v>
      </c>
      <c r="G996" s="1">
        <v>1</v>
      </c>
      <c r="H996" s="1">
        <v>22</v>
      </c>
      <c r="I996" s="1">
        <v>5</v>
      </c>
      <c r="J996" s="33">
        <v>5</v>
      </c>
      <c r="K996" s="1">
        <v>0</v>
      </c>
      <c r="L996" s="1">
        <v>1</v>
      </c>
      <c r="M996" s="1" t="s">
        <v>2174</v>
      </c>
      <c r="N996" s="1" t="s">
        <v>2175</v>
      </c>
      <c r="O996" s="1" t="s">
        <v>32</v>
      </c>
    </row>
    <row r="997" spans="1:15">
      <c r="A997" s="1">
        <v>100006493</v>
      </c>
      <c r="B997" s="1" t="s">
        <v>1126</v>
      </c>
      <c r="C997" s="1" t="s">
        <v>1623</v>
      </c>
      <c r="D997" s="1" t="s">
        <v>12</v>
      </c>
      <c r="E997" s="1" t="s">
        <v>11</v>
      </c>
      <c r="F997" s="1" t="s">
        <v>12</v>
      </c>
      <c r="G997" s="1">
        <v>1</v>
      </c>
      <c r="H997" s="1">
        <v>290</v>
      </c>
      <c r="I997" s="1">
        <v>27</v>
      </c>
      <c r="J997" s="33">
        <v>21</v>
      </c>
      <c r="K997" s="1">
        <v>1</v>
      </c>
      <c r="L997" s="1">
        <v>1</v>
      </c>
      <c r="M997" s="1" t="s">
        <v>2176</v>
      </c>
      <c r="N997" s="1" t="s">
        <v>2177</v>
      </c>
      <c r="O997" s="1" t="s">
        <v>32</v>
      </c>
    </row>
    <row r="998" spans="1:15">
      <c r="A998" s="1">
        <v>100006500</v>
      </c>
      <c r="B998" s="1" t="s">
        <v>1126</v>
      </c>
      <c r="C998" s="1" t="s">
        <v>1623</v>
      </c>
      <c r="D998" s="1" t="s">
        <v>12</v>
      </c>
      <c r="E998" s="1" t="s">
        <v>11</v>
      </c>
      <c r="F998" s="1" t="s">
        <v>12</v>
      </c>
      <c r="G998" s="1">
        <v>1</v>
      </c>
      <c r="H998" s="1">
        <v>146</v>
      </c>
      <c r="I998" s="1">
        <v>17</v>
      </c>
      <c r="J998" s="33">
        <v>17</v>
      </c>
      <c r="K998" s="1">
        <v>0</v>
      </c>
      <c r="L998" s="1">
        <v>1</v>
      </c>
      <c r="M998" s="1" t="s">
        <v>2178</v>
      </c>
      <c r="N998" s="1" t="s">
        <v>2179</v>
      </c>
      <c r="O998" s="1" t="s">
        <v>32</v>
      </c>
    </row>
    <row r="999" spans="1:15">
      <c r="A999" s="1">
        <v>100006504</v>
      </c>
      <c r="B999" s="1" t="s">
        <v>1126</v>
      </c>
      <c r="C999" s="1" t="s">
        <v>1644</v>
      </c>
      <c r="D999" s="1" t="s">
        <v>12</v>
      </c>
      <c r="E999" s="1" t="s">
        <v>11</v>
      </c>
      <c r="F999" s="1" t="s">
        <v>12</v>
      </c>
      <c r="G999" s="1">
        <v>1</v>
      </c>
      <c r="H999" s="1">
        <v>85</v>
      </c>
      <c r="I999" s="1">
        <v>10</v>
      </c>
      <c r="J999" s="33">
        <v>11</v>
      </c>
      <c r="K999" s="1">
        <v>0</v>
      </c>
      <c r="L999" s="1">
        <v>1</v>
      </c>
      <c r="M999" s="1" t="s">
        <v>2180</v>
      </c>
      <c r="N999" s="1" t="s">
        <v>2181</v>
      </c>
      <c r="O999" s="1" t="s">
        <v>32</v>
      </c>
    </row>
    <row r="1000" spans="1:15">
      <c r="A1000" s="1">
        <v>100006512</v>
      </c>
      <c r="B1000" s="1" t="s">
        <v>1126</v>
      </c>
      <c r="C1000" s="1" t="s">
        <v>1125</v>
      </c>
      <c r="D1000" s="1" t="s">
        <v>712</v>
      </c>
      <c r="E1000" s="1" t="s">
        <v>11</v>
      </c>
      <c r="F1000" s="1" t="s">
        <v>12</v>
      </c>
      <c r="G1000" s="1">
        <v>1</v>
      </c>
      <c r="H1000" s="1">
        <v>128</v>
      </c>
      <c r="I1000" s="1">
        <v>16</v>
      </c>
      <c r="J1000" s="33">
        <v>23</v>
      </c>
      <c r="K1000" s="1">
        <v>0</v>
      </c>
      <c r="L1000" s="1">
        <v>1</v>
      </c>
      <c r="M1000" s="1" t="s">
        <v>2182</v>
      </c>
      <c r="N1000" s="1" t="s">
        <v>2183</v>
      </c>
      <c r="O1000" s="1" t="s">
        <v>32</v>
      </c>
    </row>
    <row r="1001" spans="1:15">
      <c r="A1001" s="1">
        <v>100006513</v>
      </c>
      <c r="B1001" s="1" t="s">
        <v>1126</v>
      </c>
      <c r="C1001" s="1" t="s">
        <v>1125</v>
      </c>
      <c r="D1001" s="1" t="s">
        <v>12</v>
      </c>
      <c r="E1001" s="1" t="s">
        <v>11</v>
      </c>
      <c r="F1001" s="1" t="s">
        <v>12</v>
      </c>
      <c r="G1001" s="1">
        <v>1</v>
      </c>
      <c r="H1001" s="1">
        <v>118</v>
      </c>
      <c r="I1001" s="1">
        <v>15</v>
      </c>
      <c r="J1001" s="33">
        <v>14</v>
      </c>
      <c r="K1001" s="1">
        <v>3</v>
      </c>
      <c r="L1001" s="1">
        <v>1</v>
      </c>
      <c r="M1001" s="1" t="s">
        <v>2182</v>
      </c>
      <c r="N1001" s="1" t="s">
        <v>2183</v>
      </c>
      <c r="O1001" s="1" t="s">
        <v>32</v>
      </c>
    </row>
    <row r="1002" spans="1:15">
      <c r="A1002" s="1">
        <v>100006515</v>
      </c>
      <c r="B1002" s="1" t="s">
        <v>1126</v>
      </c>
      <c r="C1002" s="1" t="s">
        <v>1628</v>
      </c>
      <c r="D1002" s="1" t="s">
        <v>12</v>
      </c>
      <c r="E1002" s="1" t="s">
        <v>11</v>
      </c>
      <c r="F1002" s="1" t="s">
        <v>12</v>
      </c>
      <c r="G1002" s="1">
        <v>1</v>
      </c>
      <c r="H1002" s="1">
        <v>74</v>
      </c>
      <c r="I1002" s="1">
        <v>8</v>
      </c>
      <c r="J1002" s="33">
        <v>8</v>
      </c>
      <c r="K1002" s="1">
        <v>0</v>
      </c>
      <c r="L1002" s="1">
        <v>1</v>
      </c>
      <c r="M1002" s="1" t="s">
        <v>2184</v>
      </c>
      <c r="N1002" s="1" t="s">
        <v>2185</v>
      </c>
      <c r="O1002" s="1" t="s">
        <v>32</v>
      </c>
    </row>
    <row r="1003" spans="1:15">
      <c r="A1003" s="1">
        <v>100006519</v>
      </c>
      <c r="B1003" s="1" t="s">
        <v>1126</v>
      </c>
      <c r="C1003" s="1" t="s">
        <v>1628</v>
      </c>
      <c r="D1003" s="1" t="s">
        <v>2186</v>
      </c>
      <c r="E1003" s="1" t="s">
        <v>11</v>
      </c>
      <c r="F1003" s="1" t="s">
        <v>12</v>
      </c>
      <c r="G1003" s="1">
        <v>1</v>
      </c>
      <c r="H1003" s="1">
        <v>86</v>
      </c>
      <c r="I1003" s="1">
        <v>12</v>
      </c>
      <c r="J1003" s="33">
        <v>13</v>
      </c>
      <c r="K1003" s="1">
        <v>0</v>
      </c>
      <c r="L1003" s="1">
        <v>1</v>
      </c>
      <c r="M1003" s="1" t="s">
        <v>2187</v>
      </c>
      <c r="N1003" s="1" t="s">
        <v>2185</v>
      </c>
      <c r="O1003" s="1" t="s">
        <v>32</v>
      </c>
    </row>
    <row r="1004" spans="1:15">
      <c r="A1004" s="1">
        <v>100006523</v>
      </c>
      <c r="B1004" s="1" t="s">
        <v>1126</v>
      </c>
      <c r="C1004" s="1" t="s">
        <v>1125</v>
      </c>
      <c r="D1004" s="1" t="s">
        <v>2188</v>
      </c>
      <c r="E1004" s="1" t="s">
        <v>11</v>
      </c>
      <c r="F1004" s="1" t="s">
        <v>12</v>
      </c>
      <c r="G1004" s="1">
        <v>1</v>
      </c>
      <c r="H1004" s="1">
        <v>150</v>
      </c>
      <c r="I1004" s="1">
        <v>23</v>
      </c>
      <c r="J1004" s="33">
        <v>15</v>
      </c>
      <c r="K1004" s="1">
        <v>0</v>
      </c>
      <c r="L1004" s="1">
        <v>1</v>
      </c>
      <c r="M1004" s="1" t="s">
        <v>2189</v>
      </c>
      <c r="N1004" s="1" t="s">
        <v>2190</v>
      </c>
      <c r="O1004" s="1" t="s">
        <v>32</v>
      </c>
    </row>
    <row r="1005" spans="1:15">
      <c r="A1005" s="1">
        <v>100006526</v>
      </c>
      <c r="B1005" s="1" t="s">
        <v>1126</v>
      </c>
      <c r="C1005" s="1" t="s">
        <v>1702</v>
      </c>
      <c r="D1005" s="1" t="s">
        <v>100</v>
      </c>
      <c r="E1005" s="1" t="s">
        <v>20</v>
      </c>
      <c r="F1005" s="1" t="s">
        <v>100</v>
      </c>
      <c r="G1005" s="1">
        <v>1</v>
      </c>
      <c r="H1005" s="1">
        <v>172</v>
      </c>
      <c r="I1005" s="1">
        <v>16</v>
      </c>
      <c r="J1005" s="33">
        <v>18</v>
      </c>
      <c r="K1005" s="1">
        <v>0</v>
      </c>
      <c r="L1005" s="1">
        <v>1</v>
      </c>
      <c r="M1005" s="1" t="s">
        <v>2191</v>
      </c>
      <c r="N1005" s="1" t="s">
        <v>1708</v>
      </c>
      <c r="O1005" s="1" t="s">
        <v>15</v>
      </c>
    </row>
    <row r="1006" spans="1:15">
      <c r="A1006" s="1">
        <v>100006539</v>
      </c>
      <c r="B1006" s="1" t="s">
        <v>1126</v>
      </c>
      <c r="C1006" s="1" t="s">
        <v>1702</v>
      </c>
      <c r="D1006" s="1" t="s">
        <v>12</v>
      </c>
      <c r="E1006" s="1" t="s">
        <v>11</v>
      </c>
      <c r="F1006" s="1" t="s">
        <v>12</v>
      </c>
      <c r="G1006" s="1">
        <v>1</v>
      </c>
      <c r="H1006" s="1">
        <v>383</v>
      </c>
      <c r="I1006" s="1">
        <v>35</v>
      </c>
      <c r="J1006" s="33">
        <v>29</v>
      </c>
      <c r="K1006" s="1">
        <v>0</v>
      </c>
      <c r="L1006" s="1">
        <v>2</v>
      </c>
      <c r="M1006" s="1" t="s">
        <v>2193</v>
      </c>
      <c r="N1006" s="1" t="s">
        <v>2194</v>
      </c>
      <c r="O1006" s="1" t="s">
        <v>32</v>
      </c>
    </row>
    <row r="1007" spans="1:15">
      <c r="A1007" s="1">
        <v>100006542</v>
      </c>
      <c r="B1007" s="1" t="s">
        <v>1126</v>
      </c>
      <c r="C1007" s="1" t="s">
        <v>1702</v>
      </c>
      <c r="D1007" s="1" t="s">
        <v>12</v>
      </c>
      <c r="E1007" s="1" t="s">
        <v>11</v>
      </c>
      <c r="F1007" s="1" t="s">
        <v>12</v>
      </c>
      <c r="G1007" s="1">
        <v>1</v>
      </c>
      <c r="H1007" s="1">
        <v>406</v>
      </c>
      <c r="I1007" s="1">
        <v>38</v>
      </c>
      <c r="J1007" s="33">
        <v>22</v>
      </c>
      <c r="K1007" s="1">
        <v>0</v>
      </c>
      <c r="L1007" s="1">
        <v>2</v>
      </c>
      <c r="M1007" s="1" t="s">
        <v>2195</v>
      </c>
      <c r="N1007" s="1" t="s">
        <v>2194</v>
      </c>
      <c r="O1007" s="1" t="s">
        <v>32</v>
      </c>
    </row>
    <row r="1008" spans="1:15">
      <c r="A1008" s="1">
        <v>100006547</v>
      </c>
      <c r="B1008" s="1" t="s">
        <v>1126</v>
      </c>
      <c r="C1008" s="1" t="s">
        <v>1702</v>
      </c>
      <c r="D1008" s="1" t="s">
        <v>446</v>
      </c>
      <c r="E1008" s="1" t="s">
        <v>192</v>
      </c>
      <c r="F1008" s="1" t="s">
        <v>446</v>
      </c>
      <c r="G1008" s="1">
        <v>3</v>
      </c>
      <c r="H1008" s="1">
        <v>34</v>
      </c>
      <c r="I1008" s="1">
        <v>32</v>
      </c>
      <c r="J1008" s="33">
        <v>8</v>
      </c>
      <c r="K1008" s="1">
        <v>0</v>
      </c>
      <c r="L1008" s="1">
        <v>1</v>
      </c>
      <c r="M1008" s="1" t="s">
        <v>2197</v>
      </c>
      <c r="N1008" s="1" t="s">
        <v>1710</v>
      </c>
      <c r="O1008" s="1" t="s">
        <v>8</v>
      </c>
    </row>
    <row r="1009" spans="1:15">
      <c r="A1009" s="1">
        <v>100006549</v>
      </c>
      <c r="B1009" s="1" t="s">
        <v>1126</v>
      </c>
      <c r="C1009" s="1" t="s">
        <v>1702</v>
      </c>
      <c r="D1009" s="1" t="s">
        <v>12</v>
      </c>
      <c r="E1009" s="1" t="s">
        <v>11</v>
      </c>
      <c r="F1009" s="1" t="s">
        <v>12</v>
      </c>
      <c r="G1009" s="1">
        <v>1</v>
      </c>
      <c r="H1009" s="1">
        <v>275</v>
      </c>
      <c r="I1009" s="1">
        <v>23</v>
      </c>
      <c r="J1009" s="33">
        <v>22</v>
      </c>
      <c r="K1009" s="1">
        <v>0</v>
      </c>
      <c r="L1009" s="1">
        <v>1</v>
      </c>
      <c r="M1009" s="1" t="s">
        <v>2199</v>
      </c>
      <c r="N1009" s="1" t="s">
        <v>2194</v>
      </c>
      <c r="O1009" s="1" t="s">
        <v>32</v>
      </c>
    </row>
    <row r="1010" spans="1:15">
      <c r="A1010" s="1">
        <v>100006555</v>
      </c>
      <c r="B1010" s="1" t="s">
        <v>1126</v>
      </c>
      <c r="C1010" s="1" t="s">
        <v>1702</v>
      </c>
      <c r="D1010" s="1" t="s">
        <v>2200</v>
      </c>
      <c r="E1010" s="1" t="s">
        <v>27</v>
      </c>
      <c r="F1010" s="1" t="s">
        <v>18</v>
      </c>
      <c r="G1010" s="1">
        <v>1</v>
      </c>
      <c r="H1010" s="1">
        <v>203</v>
      </c>
      <c r="I1010" s="1">
        <v>16</v>
      </c>
      <c r="J1010" s="33">
        <v>22</v>
      </c>
      <c r="K1010" s="1">
        <v>0</v>
      </c>
      <c r="L1010" s="1">
        <v>1</v>
      </c>
      <c r="M1010" s="1" t="s">
        <v>2201</v>
      </c>
      <c r="N1010" s="1" t="s">
        <v>1708</v>
      </c>
      <c r="O1010" s="1" t="s">
        <v>15</v>
      </c>
    </row>
    <row r="1011" spans="1:15">
      <c r="A1011" s="1">
        <v>100006557</v>
      </c>
      <c r="B1011" s="1" t="s">
        <v>1126</v>
      </c>
      <c r="C1011" s="1" t="s">
        <v>1702</v>
      </c>
      <c r="D1011" s="1" t="s">
        <v>750</v>
      </c>
      <c r="E1011" s="1" t="s">
        <v>20</v>
      </c>
      <c r="F1011" s="1" t="s">
        <v>72</v>
      </c>
      <c r="G1011" s="1">
        <v>1</v>
      </c>
      <c r="H1011" s="1">
        <v>263</v>
      </c>
      <c r="I1011" s="1">
        <v>26</v>
      </c>
      <c r="J1011" s="33">
        <v>27</v>
      </c>
      <c r="K1011" s="1">
        <v>0</v>
      </c>
      <c r="L1011" s="1">
        <v>1</v>
      </c>
      <c r="M1011" s="1" t="s">
        <v>2202</v>
      </c>
      <c r="N1011" s="1" t="s">
        <v>1708</v>
      </c>
      <c r="O1011" s="1" t="s">
        <v>15</v>
      </c>
    </row>
    <row r="1012" spans="1:15">
      <c r="A1012" s="1">
        <v>100006559</v>
      </c>
      <c r="B1012" s="1" t="s">
        <v>1126</v>
      </c>
      <c r="C1012" s="1" t="s">
        <v>1702</v>
      </c>
      <c r="D1012" s="1" t="s">
        <v>390</v>
      </c>
      <c r="E1012" s="1" t="s">
        <v>20</v>
      </c>
      <c r="F1012" s="1" t="s">
        <v>72</v>
      </c>
      <c r="G1012" s="1">
        <v>1</v>
      </c>
      <c r="H1012" s="1">
        <v>232</v>
      </c>
      <c r="I1012" s="1">
        <v>20</v>
      </c>
      <c r="J1012" s="33">
        <v>27</v>
      </c>
      <c r="K1012" s="1">
        <v>0</v>
      </c>
      <c r="L1012" s="1">
        <v>1</v>
      </c>
      <c r="M1012" s="1" t="s">
        <v>2203</v>
      </c>
      <c r="N1012" s="1" t="s">
        <v>1708</v>
      </c>
      <c r="O1012" s="1" t="s">
        <v>15</v>
      </c>
    </row>
    <row r="1013" spans="1:15">
      <c r="A1013" s="1">
        <v>100006562</v>
      </c>
      <c r="B1013" s="1" t="s">
        <v>1126</v>
      </c>
      <c r="C1013" s="1" t="s">
        <v>1702</v>
      </c>
      <c r="D1013" s="1" t="s">
        <v>2124</v>
      </c>
      <c r="E1013" s="1" t="s">
        <v>11</v>
      </c>
      <c r="F1013" s="1" t="s">
        <v>12</v>
      </c>
      <c r="G1013" s="1">
        <v>1</v>
      </c>
      <c r="H1013" s="1">
        <v>165</v>
      </c>
      <c r="I1013" s="1">
        <v>18</v>
      </c>
      <c r="J1013" s="33">
        <v>14</v>
      </c>
      <c r="K1013" s="1">
        <v>0</v>
      </c>
      <c r="L1013" s="1">
        <v>1</v>
      </c>
      <c r="M1013" s="1" t="s">
        <v>2204</v>
      </c>
      <c r="N1013" s="1" t="s">
        <v>1532</v>
      </c>
      <c r="O1013" s="1" t="s">
        <v>39</v>
      </c>
    </row>
    <row r="1014" spans="1:15">
      <c r="A1014" s="1">
        <v>100006566</v>
      </c>
      <c r="B1014" s="1" t="s">
        <v>1126</v>
      </c>
      <c r="C1014" s="1" t="s">
        <v>1702</v>
      </c>
      <c r="D1014" s="1" t="s">
        <v>1456</v>
      </c>
      <c r="E1014" s="1" t="s">
        <v>20</v>
      </c>
      <c r="F1014" s="1" t="s">
        <v>72</v>
      </c>
      <c r="G1014" s="1">
        <v>1</v>
      </c>
      <c r="H1014" s="1">
        <v>399</v>
      </c>
      <c r="I1014" s="1">
        <v>44</v>
      </c>
      <c r="J1014" s="33">
        <v>41</v>
      </c>
      <c r="K1014" s="1">
        <v>0</v>
      </c>
      <c r="L1014" s="1">
        <v>2</v>
      </c>
      <c r="M1014" s="1" t="s">
        <v>2205</v>
      </c>
      <c r="N1014" s="1" t="s">
        <v>1708</v>
      </c>
      <c r="O1014" s="1" t="s">
        <v>15</v>
      </c>
    </row>
    <row r="1015" spans="1:15">
      <c r="A1015" s="1">
        <v>100006584</v>
      </c>
      <c r="B1015" s="1" t="s">
        <v>1126</v>
      </c>
      <c r="C1015" s="1" t="s">
        <v>1644</v>
      </c>
      <c r="D1015" s="1" t="s">
        <v>12</v>
      </c>
      <c r="E1015" s="1" t="s">
        <v>11</v>
      </c>
      <c r="F1015" s="1" t="s">
        <v>12</v>
      </c>
      <c r="G1015" s="1">
        <v>1</v>
      </c>
      <c r="H1015" s="1">
        <v>512</v>
      </c>
      <c r="I1015" s="1">
        <v>47</v>
      </c>
      <c r="J1015" s="33">
        <v>27</v>
      </c>
      <c r="K1015" s="1">
        <v>0</v>
      </c>
      <c r="L1015" s="1">
        <v>2</v>
      </c>
      <c r="M1015" s="1" t="s">
        <v>2206</v>
      </c>
      <c r="N1015" s="1" t="s">
        <v>2207</v>
      </c>
      <c r="O1015" s="1" t="s">
        <v>32</v>
      </c>
    </row>
    <row r="1016" spans="1:15">
      <c r="A1016" s="1">
        <v>100006595</v>
      </c>
      <c r="B1016" s="1" t="s">
        <v>1126</v>
      </c>
      <c r="C1016" s="1" t="s">
        <v>1644</v>
      </c>
      <c r="D1016" s="1" t="s">
        <v>686</v>
      </c>
      <c r="E1016" s="1" t="s">
        <v>2</v>
      </c>
      <c r="F1016" s="1" t="s">
        <v>46</v>
      </c>
      <c r="G1016" s="1">
        <v>1</v>
      </c>
      <c r="H1016" s="1">
        <v>41</v>
      </c>
      <c r="I1016" s="1">
        <v>7</v>
      </c>
      <c r="J1016" s="33">
        <v>5</v>
      </c>
      <c r="K1016" s="1">
        <v>0</v>
      </c>
      <c r="L1016" s="1">
        <v>1</v>
      </c>
      <c r="M1016" s="1" t="s">
        <v>2208</v>
      </c>
      <c r="N1016" s="1" t="s">
        <v>1710</v>
      </c>
      <c r="O1016" s="1" t="s">
        <v>8</v>
      </c>
    </row>
    <row r="1017" spans="1:15">
      <c r="A1017" s="1">
        <v>100006598</v>
      </c>
      <c r="B1017" s="1" t="s">
        <v>1126</v>
      </c>
      <c r="C1017" s="1" t="s">
        <v>1644</v>
      </c>
      <c r="D1017" s="1" t="s">
        <v>533</v>
      </c>
      <c r="E1017" s="1" t="s">
        <v>11</v>
      </c>
      <c r="F1017" s="1" t="s">
        <v>12</v>
      </c>
      <c r="G1017" s="1">
        <v>1</v>
      </c>
      <c r="H1017" s="1">
        <v>250</v>
      </c>
      <c r="I1017" s="1">
        <v>24</v>
      </c>
      <c r="J1017" s="33">
        <v>22</v>
      </c>
      <c r="K1017" s="1">
        <v>1</v>
      </c>
      <c r="L1017" s="1">
        <v>1</v>
      </c>
      <c r="M1017" s="1" t="s">
        <v>2209</v>
      </c>
      <c r="N1017" s="1" t="s">
        <v>2207</v>
      </c>
      <c r="O1017" s="1" t="s">
        <v>32</v>
      </c>
    </row>
    <row r="1018" spans="1:15">
      <c r="A1018" s="1">
        <v>100006602</v>
      </c>
      <c r="B1018" s="1" t="s">
        <v>1126</v>
      </c>
      <c r="C1018" s="1" t="s">
        <v>1644</v>
      </c>
      <c r="D1018" s="1" t="s">
        <v>2210</v>
      </c>
      <c r="E1018" s="1" t="s">
        <v>27</v>
      </c>
      <c r="F1018" s="1" t="s">
        <v>18</v>
      </c>
      <c r="G1018" s="1">
        <v>1</v>
      </c>
      <c r="H1018" s="1">
        <v>96</v>
      </c>
      <c r="I1018" s="1">
        <v>11</v>
      </c>
      <c r="J1018" s="33">
        <v>11</v>
      </c>
      <c r="K1018" s="1">
        <v>0</v>
      </c>
      <c r="L1018" s="1">
        <v>1</v>
      </c>
      <c r="M1018" s="1" t="s">
        <v>2211</v>
      </c>
      <c r="N1018" s="1" t="s">
        <v>1708</v>
      </c>
      <c r="O1018" s="1" t="s">
        <v>15</v>
      </c>
    </row>
    <row r="1019" spans="1:15">
      <c r="A1019" s="1">
        <v>100006604</v>
      </c>
      <c r="B1019" s="1" t="s">
        <v>1126</v>
      </c>
      <c r="C1019" s="1" t="s">
        <v>1644</v>
      </c>
      <c r="D1019" s="1" t="s">
        <v>176</v>
      </c>
      <c r="E1019" s="1" t="s">
        <v>11</v>
      </c>
      <c r="F1019" s="1" t="s">
        <v>12</v>
      </c>
      <c r="G1019" s="1">
        <v>1</v>
      </c>
      <c r="H1019" s="1">
        <v>111</v>
      </c>
      <c r="I1019" s="1">
        <v>17</v>
      </c>
      <c r="J1019" s="33">
        <v>11</v>
      </c>
      <c r="K1019" s="1">
        <v>0</v>
      </c>
      <c r="L1019" s="1">
        <v>1</v>
      </c>
      <c r="M1019" s="1" t="s">
        <v>2212</v>
      </c>
      <c r="N1019" s="1" t="s">
        <v>2213</v>
      </c>
      <c r="O1019" s="1" t="s">
        <v>32</v>
      </c>
    </row>
    <row r="1020" spans="1:15">
      <c r="A1020" s="1">
        <v>100006610</v>
      </c>
      <c r="B1020" s="1" t="s">
        <v>1126</v>
      </c>
      <c r="C1020" s="1" t="s">
        <v>1662</v>
      </c>
      <c r="D1020" s="1" t="s">
        <v>533</v>
      </c>
      <c r="E1020" s="1" t="s">
        <v>11</v>
      </c>
      <c r="F1020" s="1" t="s">
        <v>12</v>
      </c>
      <c r="G1020" s="1">
        <v>1</v>
      </c>
      <c r="H1020" s="1">
        <v>106</v>
      </c>
      <c r="I1020" s="1">
        <v>15</v>
      </c>
      <c r="J1020" s="33">
        <v>13</v>
      </c>
      <c r="K1020" s="1">
        <v>0</v>
      </c>
      <c r="L1020" s="1">
        <v>1</v>
      </c>
      <c r="M1020" s="1" t="s">
        <v>2214</v>
      </c>
      <c r="N1020" s="1" t="s">
        <v>2215</v>
      </c>
      <c r="O1020" s="1" t="s">
        <v>32</v>
      </c>
    </row>
    <row r="1021" spans="1:15">
      <c r="A1021" s="1">
        <v>100006611</v>
      </c>
      <c r="B1021" s="1" t="s">
        <v>1126</v>
      </c>
      <c r="C1021" s="1" t="s">
        <v>1662</v>
      </c>
      <c r="D1021" s="1" t="s">
        <v>12</v>
      </c>
      <c r="E1021" s="1" t="s">
        <v>11</v>
      </c>
      <c r="F1021" s="1" t="s">
        <v>407</v>
      </c>
      <c r="G1021" s="1">
        <v>1</v>
      </c>
      <c r="H1021" s="1">
        <v>12</v>
      </c>
      <c r="I1021" s="1">
        <v>2</v>
      </c>
      <c r="J1021" s="33">
        <v>2</v>
      </c>
      <c r="K1021" s="1">
        <v>0</v>
      </c>
      <c r="L1021" s="1">
        <v>1</v>
      </c>
      <c r="M1021" s="1" t="s">
        <v>2214</v>
      </c>
      <c r="N1021" s="1" t="s">
        <v>2215</v>
      </c>
      <c r="O1021" s="1" t="s">
        <v>32</v>
      </c>
    </row>
    <row r="1022" spans="1:15">
      <c r="A1022" s="1">
        <v>100006622</v>
      </c>
      <c r="B1022" s="1" t="s">
        <v>1126</v>
      </c>
      <c r="C1022" s="1" t="s">
        <v>1702</v>
      </c>
      <c r="D1022" s="1" t="s">
        <v>2216</v>
      </c>
      <c r="E1022" s="1" t="s">
        <v>11</v>
      </c>
      <c r="F1022" s="1" t="s">
        <v>12</v>
      </c>
      <c r="G1022" s="1">
        <v>1</v>
      </c>
      <c r="H1022" s="1">
        <v>161</v>
      </c>
      <c r="I1022" s="1">
        <v>16</v>
      </c>
      <c r="J1022" s="33">
        <v>17</v>
      </c>
      <c r="K1022" s="1">
        <v>0</v>
      </c>
      <c r="L1022" s="1">
        <v>1</v>
      </c>
      <c r="M1022" s="1" t="s">
        <v>2217</v>
      </c>
      <c r="N1022" s="1" t="s">
        <v>2218</v>
      </c>
      <c r="O1022" s="1" t="s">
        <v>32</v>
      </c>
    </row>
    <row r="1023" spans="1:15">
      <c r="A1023" s="1">
        <v>100006632</v>
      </c>
      <c r="B1023" s="1" t="s">
        <v>1126</v>
      </c>
      <c r="C1023" s="1" t="s">
        <v>1644</v>
      </c>
      <c r="D1023" s="1" t="s">
        <v>176</v>
      </c>
      <c r="E1023" s="1" t="s">
        <v>11</v>
      </c>
      <c r="F1023" s="1" t="s">
        <v>12</v>
      </c>
      <c r="G1023" s="1">
        <v>1</v>
      </c>
      <c r="H1023" s="1">
        <v>76</v>
      </c>
      <c r="I1023" s="1">
        <v>11</v>
      </c>
      <c r="J1023" s="33">
        <v>11</v>
      </c>
      <c r="K1023" s="1">
        <v>0</v>
      </c>
      <c r="L1023" s="1">
        <v>1</v>
      </c>
      <c r="M1023" s="1" t="s">
        <v>2219</v>
      </c>
      <c r="N1023" s="1" t="s">
        <v>2220</v>
      </c>
      <c r="O1023" s="1" t="s">
        <v>32</v>
      </c>
    </row>
    <row r="1024" spans="1:15">
      <c r="A1024" s="1">
        <v>100006636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>
        <v>1</v>
      </c>
      <c r="H1024" s="1">
        <v>159</v>
      </c>
      <c r="I1024" s="1">
        <v>22</v>
      </c>
      <c r="J1024" s="33">
        <v>12</v>
      </c>
      <c r="K1024" s="1">
        <v>0</v>
      </c>
      <c r="L1024" s="1">
        <v>1</v>
      </c>
      <c r="M1024" s="1" t="s">
        <v>2221</v>
      </c>
      <c r="N1024" s="1" t="s">
        <v>2222</v>
      </c>
      <c r="O1024" s="1" t="s">
        <v>32</v>
      </c>
    </row>
    <row r="1025" spans="1:15">
      <c r="A1025" s="1">
        <v>100006646</v>
      </c>
      <c r="B1025" s="1" t="s">
        <v>1126</v>
      </c>
      <c r="C1025" s="1" t="s">
        <v>1702</v>
      </c>
      <c r="D1025" s="1" t="s">
        <v>12</v>
      </c>
      <c r="E1025" s="1" t="s">
        <v>11</v>
      </c>
      <c r="F1025" s="1" t="s">
        <v>407</v>
      </c>
      <c r="G1025" s="1">
        <v>1</v>
      </c>
      <c r="H1025" s="1">
        <v>24</v>
      </c>
      <c r="I1025" s="1">
        <v>3</v>
      </c>
      <c r="J1025" s="33">
        <v>4</v>
      </c>
      <c r="K1025" s="1">
        <v>0</v>
      </c>
      <c r="L1025" s="1">
        <v>1</v>
      </c>
      <c r="M1025" s="1" t="s">
        <v>2223</v>
      </c>
      <c r="N1025" s="1" t="s">
        <v>2224</v>
      </c>
      <c r="O1025" s="1" t="s">
        <v>32</v>
      </c>
    </row>
    <row r="1026" spans="1:15">
      <c r="A1026" s="1">
        <v>100006650</v>
      </c>
      <c r="B1026" s="1" t="s">
        <v>1126</v>
      </c>
      <c r="C1026" s="1" t="s">
        <v>1644</v>
      </c>
      <c r="D1026" s="1" t="s">
        <v>2225</v>
      </c>
      <c r="E1026" s="1" t="s">
        <v>11</v>
      </c>
      <c r="F1026" s="1" t="s">
        <v>12</v>
      </c>
      <c r="G1026" s="1">
        <v>1</v>
      </c>
      <c r="H1026" s="1">
        <v>98</v>
      </c>
      <c r="I1026" s="1">
        <v>14</v>
      </c>
      <c r="J1026" s="33">
        <v>10</v>
      </c>
      <c r="K1026" s="1">
        <v>0</v>
      </c>
      <c r="L1026" s="1">
        <v>1</v>
      </c>
      <c r="M1026" s="1" t="s">
        <v>2226</v>
      </c>
      <c r="N1026" s="1" t="s">
        <v>2227</v>
      </c>
      <c r="O1026" s="1" t="s">
        <v>32</v>
      </c>
    </row>
    <row r="1027" spans="1:15">
      <c r="A1027" s="1">
        <v>100006654</v>
      </c>
      <c r="B1027" s="1" t="s">
        <v>1126</v>
      </c>
      <c r="C1027" s="1" t="s">
        <v>1623</v>
      </c>
      <c r="D1027" s="1" t="s">
        <v>1664</v>
      </c>
      <c r="E1027" s="1" t="s">
        <v>11</v>
      </c>
      <c r="F1027" s="1" t="s">
        <v>407</v>
      </c>
      <c r="G1027" s="1">
        <v>1</v>
      </c>
      <c r="H1027" s="1">
        <v>19</v>
      </c>
      <c r="I1027" s="1">
        <v>3</v>
      </c>
      <c r="J1027" s="33">
        <v>4</v>
      </c>
      <c r="K1027" s="1">
        <v>0</v>
      </c>
      <c r="L1027" s="1">
        <v>1</v>
      </c>
      <c r="M1027" s="1" t="s">
        <v>2228</v>
      </c>
      <c r="N1027" s="1" t="s">
        <v>2229</v>
      </c>
      <c r="O1027" s="1" t="s">
        <v>32</v>
      </c>
    </row>
    <row r="1028" spans="1:15">
      <c r="A1028" s="1">
        <v>100006661</v>
      </c>
      <c r="B1028" s="1" t="s">
        <v>1126</v>
      </c>
      <c r="C1028" s="1" t="s">
        <v>1702</v>
      </c>
      <c r="D1028" s="1" t="s">
        <v>176</v>
      </c>
      <c r="E1028" s="1" t="s">
        <v>11</v>
      </c>
      <c r="F1028" s="1" t="s">
        <v>12</v>
      </c>
      <c r="G1028" s="1">
        <v>1</v>
      </c>
      <c r="H1028" s="1">
        <v>143</v>
      </c>
      <c r="I1028" s="1">
        <v>15</v>
      </c>
      <c r="J1028" s="33">
        <v>13</v>
      </c>
      <c r="K1028" s="1">
        <v>0</v>
      </c>
      <c r="L1028" s="1">
        <v>1</v>
      </c>
      <c r="M1028" s="1" t="s">
        <v>2230</v>
      </c>
      <c r="N1028" s="1" t="s">
        <v>2231</v>
      </c>
      <c r="O1028" s="1" t="s">
        <v>32</v>
      </c>
    </row>
    <row r="1029" spans="1:15">
      <c r="A1029" s="1">
        <v>100006665</v>
      </c>
      <c r="B1029" s="1" t="s">
        <v>1126</v>
      </c>
      <c r="C1029" s="1" t="s">
        <v>1623</v>
      </c>
      <c r="D1029" s="1" t="s">
        <v>176</v>
      </c>
      <c r="E1029" s="1" t="s">
        <v>11</v>
      </c>
      <c r="F1029" s="1" t="s">
        <v>12</v>
      </c>
      <c r="G1029" s="1">
        <v>1</v>
      </c>
      <c r="H1029" s="1">
        <v>153</v>
      </c>
      <c r="I1029" s="1">
        <v>18</v>
      </c>
      <c r="J1029" s="33">
        <v>11</v>
      </c>
      <c r="K1029" s="1">
        <v>0</v>
      </c>
      <c r="L1029" s="1">
        <v>1</v>
      </c>
      <c r="M1029" s="1" t="s">
        <v>2232</v>
      </c>
      <c r="N1029" s="1" t="s">
        <v>2233</v>
      </c>
      <c r="O1029" s="1" t="s">
        <v>32</v>
      </c>
    </row>
    <row r="1030" spans="1:15">
      <c r="A1030" s="1">
        <v>100006669</v>
      </c>
      <c r="B1030" s="1" t="s">
        <v>1126</v>
      </c>
      <c r="C1030" s="1" t="s">
        <v>1631</v>
      </c>
      <c r="D1030" s="1" t="s">
        <v>176</v>
      </c>
      <c r="E1030" s="1" t="s">
        <v>11</v>
      </c>
      <c r="F1030" s="1" t="s">
        <v>407</v>
      </c>
      <c r="G1030" s="1">
        <v>1</v>
      </c>
      <c r="H1030" s="1">
        <v>33</v>
      </c>
      <c r="I1030" s="1">
        <v>6</v>
      </c>
      <c r="J1030" s="33">
        <v>3</v>
      </c>
      <c r="K1030" s="1">
        <v>0</v>
      </c>
      <c r="L1030" s="1">
        <v>1</v>
      </c>
      <c r="M1030" s="1" t="s">
        <v>2234</v>
      </c>
      <c r="N1030" s="1" t="s">
        <v>2235</v>
      </c>
      <c r="O1030" s="1" t="s">
        <v>32</v>
      </c>
    </row>
    <row r="1031" spans="1:15">
      <c r="A1031" s="1">
        <v>100006674</v>
      </c>
      <c r="B1031" s="1" t="s">
        <v>1126</v>
      </c>
      <c r="C1031" s="1" t="s">
        <v>1702</v>
      </c>
      <c r="D1031" s="1" t="s">
        <v>12</v>
      </c>
      <c r="E1031" s="1" t="s">
        <v>11</v>
      </c>
      <c r="F1031" s="1" t="s">
        <v>407</v>
      </c>
      <c r="G1031" s="1">
        <v>1</v>
      </c>
      <c r="H1031" s="1">
        <v>22</v>
      </c>
      <c r="I1031" s="1">
        <v>3</v>
      </c>
      <c r="J1031" s="33">
        <v>3</v>
      </c>
      <c r="K1031" s="1">
        <v>0</v>
      </c>
      <c r="L1031" s="1">
        <v>1</v>
      </c>
      <c r="M1031" s="1" t="s">
        <v>2236</v>
      </c>
      <c r="N1031" s="1" t="s">
        <v>2237</v>
      </c>
      <c r="O1031" s="1" t="s">
        <v>32</v>
      </c>
    </row>
    <row r="1032" spans="1:15">
      <c r="A1032" s="1">
        <v>100006677</v>
      </c>
      <c r="B1032" s="1" t="s">
        <v>1126</v>
      </c>
      <c r="C1032" s="1" t="s">
        <v>1623</v>
      </c>
      <c r="D1032" s="1" t="s">
        <v>12</v>
      </c>
      <c r="E1032" s="1" t="s">
        <v>11</v>
      </c>
      <c r="F1032" s="1" t="s">
        <v>407</v>
      </c>
      <c r="G1032" s="1">
        <v>1</v>
      </c>
      <c r="H1032" s="1">
        <v>26</v>
      </c>
      <c r="I1032" s="1">
        <v>3</v>
      </c>
      <c r="J1032" s="33">
        <v>3</v>
      </c>
      <c r="K1032" s="1">
        <v>0</v>
      </c>
      <c r="L1032" s="1">
        <v>1</v>
      </c>
      <c r="M1032" s="1" t="s">
        <v>2238</v>
      </c>
      <c r="N1032" s="1" t="s">
        <v>2239</v>
      </c>
      <c r="O1032" s="1" t="s">
        <v>32</v>
      </c>
    </row>
    <row r="1033" spans="1:15">
      <c r="A1033" s="1">
        <v>100006681</v>
      </c>
      <c r="B1033" s="1" t="s">
        <v>1126</v>
      </c>
      <c r="C1033" s="1" t="s">
        <v>1125</v>
      </c>
      <c r="D1033" s="1" t="s">
        <v>2240</v>
      </c>
      <c r="E1033" s="1" t="s">
        <v>11</v>
      </c>
      <c r="F1033" s="1" t="s">
        <v>12</v>
      </c>
      <c r="G1033" s="1">
        <v>1</v>
      </c>
      <c r="H1033" s="1">
        <v>113</v>
      </c>
      <c r="I1033" s="1">
        <v>16</v>
      </c>
      <c r="J1033" s="33">
        <v>19</v>
      </c>
      <c r="K1033" s="1">
        <v>0</v>
      </c>
      <c r="L1033" s="1">
        <v>1</v>
      </c>
      <c r="M1033" s="1" t="s">
        <v>2241</v>
      </c>
      <c r="N1033" s="1" t="s">
        <v>2242</v>
      </c>
      <c r="O1033" s="1" t="s">
        <v>32</v>
      </c>
    </row>
    <row r="1034" spans="1:15">
      <c r="A1034" s="1">
        <v>100006684</v>
      </c>
      <c r="B1034" s="1" t="s">
        <v>1126</v>
      </c>
      <c r="C1034" s="1" t="s">
        <v>1644</v>
      </c>
      <c r="D1034" s="1" t="s">
        <v>2243</v>
      </c>
      <c r="E1034" s="1" t="s">
        <v>11</v>
      </c>
      <c r="F1034" s="1" t="s">
        <v>12</v>
      </c>
      <c r="G1034" s="1">
        <v>1</v>
      </c>
      <c r="H1034" s="1">
        <v>245</v>
      </c>
      <c r="I1034" s="1">
        <v>24</v>
      </c>
      <c r="J1034" s="33">
        <v>15</v>
      </c>
      <c r="K1034" s="1">
        <v>1</v>
      </c>
      <c r="L1034" s="1">
        <v>1</v>
      </c>
      <c r="M1034" s="1" t="s">
        <v>2244</v>
      </c>
      <c r="N1034" s="1" t="s">
        <v>2245</v>
      </c>
      <c r="O1034" s="1" t="s">
        <v>32</v>
      </c>
    </row>
    <row r="1035" spans="1:15">
      <c r="A1035" s="1">
        <v>100006699</v>
      </c>
      <c r="B1035" s="1" t="s">
        <v>1126</v>
      </c>
      <c r="C1035" s="1" t="s">
        <v>1644</v>
      </c>
      <c r="D1035" s="1" t="s">
        <v>18</v>
      </c>
      <c r="E1035" s="1" t="s">
        <v>27</v>
      </c>
      <c r="F1035" s="1" t="s">
        <v>18</v>
      </c>
      <c r="G1035" s="1">
        <v>1</v>
      </c>
      <c r="H1035" s="1">
        <v>69</v>
      </c>
      <c r="I1035" s="1">
        <v>7</v>
      </c>
      <c r="J1035" s="33">
        <v>16</v>
      </c>
      <c r="K1035" s="1">
        <v>0</v>
      </c>
      <c r="L1035" s="1">
        <v>1</v>
      </c>
      <c r="M1035" s="1" t="s">
        <v>2248</v>
      </c>
      <c r="N1035" s="1" t="s">
        <v>1708</v>
      </c>
      <c r="O1035" s="1" t="s">
        <v>15</v>
      </c>
    </row>
    <row r="1036" spans="1:15">
      <c r="A1036" s="1">
        <v>100006701</v>
      </c>
      <c r="B1036" s="1" t="s">
        <v>1126</v>
      </c>
      <c r="C1036" s="1" t="s">
        <v>1644</v>
      </c>
      <c r="D1036" s="1" t="s">
        <v>2249</v>
      </c>
      <c r="E1036" s="1" t="s">
        <v>11</v>
      </c>
      <c r="F1036" s="1" t="s">
        <v>12</v>
      </c>
      <c r="G1036" s="1">
        <v>1</v>
      </c>
      <c r="H1036" s="1">
        <v>290</v>
      </c>
      <c r="I1036" s="1">
        <v>28</v>
      </c>
      <c r="J1036" s="33">
        <v>20</v>
      </c>
      <c r="K1036" s="1">
        <v>0</v>
      </c>
      <c r="L1036" s="1">
        <v>1</v>
      </c>
      <c r="M1036" s="1" t="s">
        <v>2250</v>
      </c>
      <c r="N1036" s="1" t="s">
        <v>2245</v>
      </c>
      <c r="O1036" s="1" t="s">
        <v>32</v>
      </c>
    </row>
    <row r="1037" spans="1:15">
      <c r="A1037" s="1">
        <v>100006709</v>
      </c>
      <c r="B1037" s="1" t="s">
        <v>1126</v>
      </c>
      <c r="C1037" s="1" t="s">
        <v>1644</v>
      </c>
      <c r="D1037" s="1" t="s">
        <v>2251</v>
      </c>
      <c r="E1037" s="1" t="s">
        <v>20</v>
      </c>
      <c r="F1037" s="1" t="s">
        <v>72</v>
      </c>
      <c r="G1037" s="1">
        <v>1</v>
      </c>
      <c r="H1037" s="1">
        <v>158</v>
      </c>
      <c r="I1037" s="1">
        <v>22</v>
      </c>
      <c r="J1037" s="33">
        <v>25</v>
      </c>
      <c r="K1037" s="1">
        <v>10</v>
      </c>
      <c r="L1037" s="1">
        <v>1</v>
      </c>
      <c r="M1037" s="1" t="s">
        <v>2252</v>
      </c>
      <c r="N1037" s="1" t="s">
        <v>1708</v>
      </c>
      <c r="O1037" s="1" t="s">
        <v>15</v>
      </c>
    </row>
    <row r="1038" spans="1:15">
      <c r="A1038" s="1">
        <v>100006714</v>
      </c>
      <c r="B1038" s="1" t="s">
        <v>1126</v>
      </c>
      <c r="C1038" s="1" t="s">
        <v>1644</v>
      </c>
      <c r="D1038" s="1" t="s">
        <v>2253</v>
      </c>
      <c r="E1038" s="1" t="s">
        <v>27</v>
      </c>
      <c r="F1038" s="1" t="s">
        <v>18</v>
      </c>
      <c r="G1038" s="1">
        <v>1</v>
      </c>
      <c r="H1038" s="1">
        <v>76</v>
      </c>
      <c r="I1038" s="1">
        <v>6</v>
      </c>
      <c r="J1038" s="33">
        <v>9</v>
      </c>
      <c r="K1038" s="1">
        <v>0</v>
      </c>
      <c r="L1038" s="1">
        <v>1</v>
      </c>
      <c r="M1038" s="1" t="s">
        <v>2248</v>
      </c>
      <c r="N1038" s="1" t="s">
        <v>1708</v>
      </c>
      <c r="O1038" s="1" t="s">
        <v>15</v>
      </c>
    </row>
    <row r="1039" spans="1:15">
      <c r="A1039" s="1">
        <v>100006715</v>
      </c>
      <c r="B1039" s="1" t="s">
        <v>1126</v>
      </c>
      <c r="C1039" s="1" t="s">
        <v>1644</v>
      </c>
      <c r="D1039" s="1" t="s">
        <v>2254</v>
      </c>
      <c r="E1039" s="1" t="s">
        <v>11</v>
      </c>
      <c r="F1039" s="1" t="s">
        <v>12</v>
      </c>
      <c r="G1039" s="1">
        <v>1</v>
      </c>
      <c r="H1039" s="1">
        <v>229</v>
      </c>
      <c r="I1039" s="1">
        <v>26</v>
      </c>
      <c r="J1039" s="33">
        <v>17</v>
      </c>
      <c r="K1039" s="1">
        <v>1</v>
      </c>
      <c r="L1039" s="1">
        <v>1</v>
      </c>
      <c r="M1039" s="1" t="s">
        <v>2250</v>
      </c>
      <c r="N1039" s="1" t="s">
        <v>2245</v>
      </c>
      <c r="O1039" s="1" t="s">
        <v>32</v>
      </c>
    </row>
    <row r="1040" spans="1:15">
      <c r="A1040" s="1">
        <v>100006721</v>
      </c>
      <c r="B1040" s="1" t="s">
        <v>1126</v>
      </c>
      <c r="C1040" s="1" t="s">
        <v>1631</v>
      </c>
      <c r="D1040" s="1" t="s">
        <v>176</v>
      </c>
      <c r="E1040" s="1" t="s">
        <v>11</v>
      </c>
      <c r="F1040" s="1" t="s">
        <v>12</v>
      </c>
      <c r="G1040" s="1">
        <v>1</v>
      </c>
      <c r="H1040" s="1">
        <v>107</v>
      </c>
      <c r="I1040" s="1">
        <v>21</v>
      </c>
      <c r="J1040" s="33">
        <v>11</v>
      </c>
      <c r="K1040" s="1">
        <v>0</v>
      </c>
      <c r="L1040" s="1">
        <v>1</v>
      </c>
      <c r="M1040" s="1" t="s">
        <v>2258</v>
      </c>
      <c r="N1040" s="1" t="s">
        <v>2259</v>
      </c>
      <c r="O1040" s="1" t="s">
        <v>32</v>
      </c>
    </row>
    <row r="1041" spans="1:15">
      <c r="A1041" s="1">
        <v>100006726</v>
      </c>
      <c r="B1041" s="1" t="s">
        <v>1126</v>
      </c>
      <c r="C1041" s="1" t="s">
        <v>1644</v>
      </c>
      <c r="D1041" s="1" t="s">
        <v>533</v>
      </c>
      <c r="E1041" s="1" t="s">
        <v>11</v>
      </c>
      <c r="F1041" s="1" t="s">
        <v>407</v>
      </c>
      <c r="G1041" s="1">
        <v>1</v>
      </c>
      <c r="H1041" s="1">
        <v>8</v>
      </c>
      <c r="I1041" s="1">
        <v>2</v>
      </c>
      <c r="J1041" s="33">
        <v>1</v>
      </c>
      <c r="K1041" s="1">
        <v>0</v>
      </c>
      <c r="L1041" s="1">
        <v>1</v>
      </c>
      <c r="M1041" s="1" t="s">
        <v>2260</v>
      </c>
      <c r="N1041" s="1" t="s">
        <v>2261</v>
      </c>
      <c r="O1041" s="1" t="s">
        <v>32</v>
      </c>
    </row>
    <row r="1042" spans="1:15">
      <c r="A1042" s="1">
        <v>100006732</v>
      </c>
      <c r="B1042" s="1" t="s">
        <v>1126</v>
      </c>
      <c r="C1042" s="1" t="s">
        <v>1644</v>
      </c>
      <c r="D1042" s="1" t="s">
        <v>1768</v>
      </c>
      <c r="E1042" s="1" t="s">
        <v>11</v>
      </c>
      <c r="F1042" s="1" t="s">
        <v>12</v>
      </c>
      <c r="G1042" s="1">
        <v>1</v>
      </c>
      <c r="H1042" s="1">
        <v>122</v>
      </c>
      <c r="I1042" s="1">
        <v>24</v>
      </c>
      <c r="J1042" s="33">
        <v>23</v>
      </c>
      <c r="K1042" s="1">
        <v>0</v>
      </c>
      <c r="L1042" s="1">
        <v>1</v>
      </c>
      <c r="M1042" s="1" t="s">
        <v>2262</v>
      </c>
      <c r="N1042" s="1" t="s">
        <v>2263</v>
      </c>
      <c r="O1042" s="1" t="s">
        <v>32</v>
      </c>
    </row>
    <row r="1043" spans="1:15">
      <c r="A1043" s="1">
        <v>100006737</v>
      </c>
      <c r="B1043" s="1" t="s">
        <v>1126</v>
      </c>
      <c r="C1043" s="1" t="s">
        <v>1662</v>
      </c>
      <c r="D1043" s="1" t="s">
        <v>176</v>
      </c>
      <c r="E1043" s="1" t="s">
        <v>11</v>
      </c>
      <c r="F1043" s="1" t="s">
        <v>12</v>
      </c>
      <c r="G1043" s="1">
        <v>1</v>
      </c>
      <c r="H1043" s="1">
        <v>152</v>
      </c>
      <c r="I1043" s="1">
        <v>24</v>
      </c>
      <c r="J1043" s="33">
        <v>14</v>
      </c>
      <c r="K1043" s="1">
        <v>0</v>
      </c>
      <c r="L1043" s="1">
        <v>1</v>
      </c>
      <c r="M1043" s="1" t="s">
        <v>2264</v>
      </c>
      <c r="N1043" s="1" t="s">
        <v>2265</v>
      </c>
      <c r="O1043" s="1" t="s">
        <v>32</v>
      </c>
    </row>
    <row r="1044" spans="1:15">
      <c r="A1044" s="1">
        <v>100006745</v>
      </c>
      <c r="B1044" s="1" t="s">
        <v>1126</v>
      </c>
      <c r="C1044" s="1" t="s">
        <v>1662</v>
      </c>
      <c r="D1044" s="1" t="s">
        <v>919</v>
      </c>
      <c r="E1044" s="1" t="s">
        <v>11</v>
      </c>
      <c r="F1044" s="1" t="s">
        <v>12</v>
      </c>
      <c r="G1044" s="1">
        <v>1</v>
      </c>
      <c r="H1044" s="1">
        <v>379</v>
      </c>
      <c r="I1044" s="1">
        <v>27</v>
      </c>
      <c r="J1044" s="33">
        <v>28</v>
      </c>
      <c r="K1044" s="1">
        <v>0</v>
      </c>
      <c r="L1044" s="1">
        <v>2</v>
      </c>
      <c r="M1044" s="1" t="s">
        <v>2266</v>
      </c>
      <c r="N1044" s="1" t="s">
        <v>2265</v>
      </c>
      <c r="O1044" s="1" t="s">
        <v>32</v>
      </c>
    </row>
    <row r="1045" spans="1:15">
      <c r="A1045" s="1">
        <v>100006751</v>
      </c>
      <c r="B1045" s="1" t="s">
        <v>1126</v>
      </c>
      <c r="C1045" s="1" t="s">
        <v>1662</v>
      </c>
      <c r="D1045" s="1" t="s">
        <v>2267</v>
      </c>
      <c r="E1045" s="1" t="s">
        <v>11</v>
      </c>
      <c r="F1045" s="1" t="s">
        <v>12</v>
      </c>
      <c r="G1045" s="1">
        <v>1</v>
      </c>
      <c r="H1045" s="1">
        <v>599</v>
      </c>
      <c r="I1045" s="1">
        <v>60</v>
      </c>
      <c r="J1045" s="33">
        <v>42</v>
      </c>
      <c r="K1045" s="1">
        <v>0</v>
      </c>
      <c r="L1045" s="1">
        <v>2</v>
      </c>
      <c r="M1045" s="1" t="s">
        <v>2268</v>
      </c>
      <c r="N1045" s="1" t="s">
        <v>2265</v>
      </c>
      <c r="O1045" s="1" t="s">
        <v>32</v>
      </c>
    </row>
    <row r="1046" spans="1:15">
      <c r="A1046" s="1">
        <v>100006758</v>
      </c>
      <c r="B1046" s="1" t="s">
        <v>1126</v>
      </c>
      <c r="C1046" s="1" t="s">
        <v>1662</v>
      </c>
      <c r="D1046" s="1" t="s">
        <v>2269</v>
      </c>
      <c r="E1046" s="1" t="s">
        <v>11</v>
      </c>
      <c r="F1046" s="1" t="s">
        <v>12</v>
      </c>
      <c r="G1046" s="1">
        <v>1</v>
      </c>
      <c r="H1046" s="1">
        <v>500</v>
      </c>
      <c r="I1046" s="1">
        <v>51</v>
      </c>
      <c r="J1046" s="33">
        <v>34</v>
      </c>
      <c r="K1046" s="1">
        <v>1</v>
      </c>
      <c r="L1046" s="1">
        <v>2</v>
      </c>
      <c r="M1046" s="1" t="s">
        <v>2270</v>
      </c>
      <c r="N1046" s="1" t="s">
        <v>2265</v>
      </c>
      <c r="O1046" s="1" t="s">
        <v>32</v>
      </c>
    </row>
    <row r="1047" spans="1:15">
      <c r="A1047" s="1">
        <v>100006773</v>
      </c>
      <c r="B1047" s="1" t="s">
        <v>1126</v>
      </c>
      <c r="C1047" s="1" t="s">
        <v>1662</v>
      </c>
      <c r="D1047" s="1" t="s">
        <v>2274</v>
      </c>
      <c r="E1047" s="1" t="s">
        <v>11</v>
      </c>
      <c r="F1047" s="1" t="s">
        <v>12</v>
      </c>
      <c r="G1047" s="1">
        <v>1</v>
      </c>
      <c r="H1047" s="1">
        <v>173</v>
      </c>
      <c r="I1047" s="1">
        <v>19</v>
      </c>
      <c r="J1047" s="33">
        <v>14</v>
      </c>
      <c r="K1047" s="1">
        <v>1</v>
      </c>
      <c r="L1047" s="1">
        <v>1</v>
      </c>
      <c r="M1047" s="1" t="s">
        <v>2275</v>
      </c>
      <c r="N1047" s="1" t="s">
        <v>2265</v>
      </c>
      <c r="O1047" s="1" t="s">
        <v>32</v>
      </c>
    </row>
    <row r="1048" spans="1:15">
      <c r="A1048" s="1">
        <v>100006777</v>
      </c>
      <c r="B1048" s="1" t="s">
        <v>1126</v>
      </c>
      <c r="C1048" s="1" t="s">
        <v>1662</v>
      </c>
      <c r="D1048" s="1" t="s">
        <v>485</v>
      </c>
      <c r="E1048" s="1" t="s">
        <v>11</v>
      </c>
      <c r="F1048" s="1" t="s">
        <v>12</v>
      </c>
      <c r="G1048" s="1">
        <v>1</v>
      </c>
      <c r="H1048" s="1">
        <v>427</v>
      </c>
      <c r="I1048" s="1">
        <v>41</v>
      </c>
      <c r="J1048" s="33">
        <v>30</v>
      </c>
      <c r="K1048" s="1">
        <v>0</v>
      </c>
      <c r="L1048" s="1">
        <v>2</v>
      </c>
      <c r="M1048" s="1" t="s">
        <v>2276</v>
      </c>
      <c r="N1048" s="1" t="s">
        <v>2265</v>
      </c>
      <c r="O1048" s="1" t="s">
        <v>32</v>
      </c>
    </row>
    <row r="1049" spans="1:15">
      <c r="A1049" s="1">
        <v>100006780</v>
      </c>
      <c r="B1049" s="1" t="s">
        <v>1126</v>
      </c>
      <c r="C1049" s="1" t="s">
        <v>1662</v>
      </c>
      <c r="D1049" s="1" t="s">
        <v>2277</v>
      </c>
      <c r="E1049" s="1" t="s">
        <v>27</v>
      </c>
      <c r="F1049" s="1" t="s">
        <v>18</v>
      </c>
      <c r="G1049" s="1">
        <v>1</v>
      </c>
      <c r="H1049" s="1">
        <v>176</v>
      </c>
      <c r="I1049" s="1">
        <v>17</v>
      </c>
      <c r="J1049" s="33">
        <v>25</v>
      </c>
      <c r="K1049" s="1">
        <v>0</v>
      </c>
      <c r="L1049" s="1">
        <v>1</v>
      </c>
      <c r="M1049" s="1" t="s">
        <v>2278</v>
      </c>
      <c r="N1049" s="1" t="s">
        <v>1708</v>
      </c>
      <c r="O1049" s="1" t="s">
        <v>15</v>
      </c>
    </row>
    <row r="1050" spans="1:15">
      <c r="A1050" s="1">
        <v>100006782</v>
      </c>
      <c r="B1050" s="1" t="s">
        <v>1126</v>
      </c>
      <c r="C1050" s="1" t="s">
        <v>1662</v>
      </c>
      <c r="D1050" s="1" t="s">
        <v>2279</v>
      </c>
      <c r="E1050" s="1" t="s">
        <v>20</v>
      </c>
      <c r="F1050" s="1" t="s">
        <v>72</v>
      </c>
      <c r="G1050" s="1">
        <v>1</v>
      </c>
      <c r="H1050" s="1">
        <v>191</v>
      </c>
      <c r="I1050" s="1">
        <v>16</v>
      </c>
      <c r="J1050" s="33">
        <v>14</v>
      </c>
      <c r="K1050" s="1">
        <v>0</v>
      </c>
      <c r="L1050" s="1">
        <v>1</v>
      </c>
      <c r="M1050" s="1" t="s">
        <v>2280</v>
      </c>
      <c r="N1050" s="1" t="s">
        <v>1708</v>
      </c>
      <c r="O1050" s="1" t="s">
        <v>15</v>
      </c>
    </row>
    <row r="1051" spans="1:15">
      <c r="A1051" s="1">
        <v>100006792</v>
      </c>
      <c r="B1051" s="1" t="s">
        <v>1126</v>
      </c>
      <c r="C1051" s="1" t="s">
        <v>1628</v>
      </c>
      <c r="D1051" s="1" t="s">
        <v>12</v>
      </c>
      <c r="E1051" s="1" t="s">
        <v>11</v>
      </c>
      <c r="F1051" s="1" t="s">
        <v>12</v>
      </c>
      <c r="G1051" s="1">
        <v>1</v>
      </c>
      <c r="H1051" s="1">
        <v>510</v>
      </c>
      <c r="I1051" s="1">
        <v>41</v>
      </c>
      <c r="J1051" s="33">
        <v>36</v>
      </c>
      <c r="K1051" s="1">
        <v>0</v>
      </c>
      <c r="L1051" s="1">
        <v>2</v>
      </c>
      <c r="M1051" s="1" t="s">
        <v>2281</v>
      </c>
      <c r="N1051" s="1" t="s">
        <v>2282</v>
      </c>
      <c r="O1051" s="1" t="s">
        <v>32</v>
      </c>
    </row>
    <row r="1052" spans="1:15">
      <c r="A1052" s="1">
        <v>100006794</v>
      </c>
      <c r="B1052" s="1" t="s">
        <v>1126</v>
      </c>
      <c r="C1052" s="1" t="s">
        <v>1628</v>
      </c>
      <c r="D1052" s="1" t="s">
        <v>2283</v>
      </c>
      <c r="E1052" s="1" t="s">
        <v>27</v>
      </c>
      <c r="F1052" s="1" t="s">
        <v>18</v>
      </c>
      <c r="G1052" s="1">
        <v>1</v>
      </c>
      <c r="H1052" s="1">
        <v>120</v>
      </c>
      <c r="I1052" s="1">
        <v>13</v>
      </c>
      <c r="J1052" s="33">
        <v>19</v>
      </c>
      <c r="K1052" s="1">
        <v>0</v>
      </c>
      <c r="L1052" s="1">
        <v>1</v>
      </c>
      <c r="M1052" s="1" t="s">
        <v>2284</v>
      </c>
      <c r="N1052" s="1" t="s">
        <v>1708</v>
      </c>
      <c r="O1052" s="1" t="s">
        <v>15</v>
      </c>
    </row>
    <row r="1053" spans="1:15">
      <c r="A1053" s="1">
        <v>100006796</v>
      </c>
      <c r="B1053" s="1" t="s">
        <v>1126</v>
      </c>
      <c r="C1053" s="1" t="s">
        <v>1628</v>
      </c>
      <c r="D1053" s="1" t="s">
        <v>2285</v>
      </c>
      <c r="E1053" s="1" t="s">
        <v>11</v>
      </c>
      <c r="F1053" s="1" t="s">
        <v>12</v>
      </c>
      <c r="G1053" s="1">
        <v>1</v>
      </c>
      <c r="H1053" s="1">
        <v>667</v>
      </c>
      <c r="I1053" s="1">
        <v>55</v>
      </c>
      <c r="J1053" s="33">
        <v>63</v>
      </c>
      <c r="K1053" s="1">
        <v>0</v>
      </c>
      <c r="L1053" s="1">
        <v>3</v>
      </c>
      <c r="M1053" s="1" t="s">
        <v>2286</v>
      </c>
      <c r="N1053" s="1" t="s">
        <v>2282</v>
      </c>
      <c r="O1053" s="1" t="s">
        <v>32</v>
      </c>
    </row>
    <row r="1054" spans="1:15">
      <c r="A1054" s="1">
        <v>100006810</v>
      </c>
      <c r="B1054" s="1" t="s">
        <v>1126</v>
      </c>
      <c r="C1054" s="1" t="s">
        <v>1628</v>
      </c>
      <c r="D1054" s="1" t="s">
        <v>686</v>
      </c>
      <c r="E1054" s="1" t="s">
        <v>2</v>
      </c>
      <c r="F1054" s="1" t="s">
        <v>46</v>
      </c>
      <c r="G1054" s="1">
        <v>1</v>
      </c>
      <c r="H1054" s="1">
        <v>83</v>
      </c>
      <c r="I1054" s="1">
        <v>16</v>
      </c>
      <c r="J1054" s="33">
        <v>7</v>
      </c>
      <c r="K1054" s="1">
        <v>0</v>
      </c>
      <c r="L1054" s="1">
        <v>1</v>
      </c>
      <c r="M1054" s="1" t="s">
        <v>2287</v>
      </c>
      <c r="N1054" s="1" t="s">
        <v>1710</v>
      </c>
      <c r="O1054" s="1" t="s">
        <v>8</v>
      </c>
    </row>
    <row r="1055" spans="1:15">
      <c r="A1055" s="1">
        <v>100006816</v>
      </c>
      <c r="B1055" s="1" t="s">
        <v>1126</v>
      </c>
      <c r="C1055" s="1" t="s">
        <v>1628</v>
      </c>
      <c r="D1055" s="1" t="s">
        <v>2292</v>
      </c>
      <c r="E1055" s="1" t="s">
        <v>20</v>
      </c>
      <c r="F1055" s="1" t="s">
        <v>72</v>
      </c>
      <c r="G1055" s="1">
        <v>1</v>
      </c>
      <c r="H1055" s="1">
        <v>135</v>
      </c>
      <c r="I1055" s="1">
        <v>17</v>
      </c>
      <c r="J1055" s="33">
        <v>28</v>
      </c>
      <c r="K1055" s="1">
        <v>0</v>
      </c>
      <c r="L1055" s="1">
        <v>1</v>
      </c>
      <c r="M1055" s="1" t="s">
        <v>2293</v>
      </c>
      <c r="N1055" s="1" t="s">
        <v>1708</v>
      </c>
      <c r="O1055" s="1" t="s">
        <v>15</v>
      </c>
    </row>
    <row r="1056" spans="1:15">
      <c r="A1056" s="1">
        <v>100006819</v>
      </c>
      <c r="B1056" s="1" t="s">
        <v>1126</v>
      </c>
      <c r="C1056" s="1" t="s">
        <v>1628</v>
      </c>
      <c r="D1056" s="1" t="s">
        <v>12</v>
      </c>
      <c r="E1056" s="1" t="s">
        <v>11</v>
      </c>
      <c r="F1056" s="1" t="s">
        <v>12</v>
      </c>
      <c r="G1056" s="1">
        <v>1</v>
      </c>
      <c r="H1056" s="1">
        <v>194</v>
      </c>
      <c r="I1056" s="1">
        <v>18</v>
      </c>
      <c r="J1056" s="33">
        <v>19</v>
      </c>
      <c r="K1056" s="1">
        <v>0</v>
      </c>
      <c r="L1056" s="1">
        <v>1</v>
      </c>
      <c r="M1056" s="1" t="s">
        <v>2294</v>
      </c>
      <c r="N1056" s="1" t="s">
        <v>2295</v>
      </c>
      <c r="O1056" s="1" t="s">
        <v>32</v>
      </c>
    </row>
    <row r="1057" spans="1:15">
      <c r="A1057" s="1">
        <v>100006822</v>
      </c>
      <c r="B1057" s="1" t="s">
        <v>1126</v>
      </c>
      <c r="C1057" s="1" t="s">
        <v>1628</v>
      </c>
      <c r="D1057" s="1" t="s">
        <v>18</v>
      </c>
      <c r="E1057" s="1" t="s">
        <v>27</v>
      </c>
      <c r="F1057" s="1" t="s">
        <v>18</v>
      </c>
      <c r="G1057" s="1">
        <v>1</v>
      </c>
      <c r="H1057" s="1">
        <v>234</v>
      </c>
      <c r="I1057" s="1">
        <v>18</v>
      </c>
      <c r="J1057" s="33">
        <v>12</v>
      </c>
      <c r="K1057" s="1">
        <v>1</v>
      </c>
      <c r="L1057" s="1">
        <v>1</v>
      </c>
      <c r="M1057" s="1" t="s">
        <v>2296</v>
      </c>
      <c r="N1057" s="1" t="s">
        <v>1708</v>
      </c>
      <c r="O1057" s="1" t="s">
        <v>15</v>
      </c>
    </row>
    <row r="1058" spans="1:15">
      <c r="A1058" s="1">
        <v>100006829</v>
      </c>
      <c r="B1058" s="1" t="s">
        <v>1126</v>
      </c>
      <c r="C1058" s="1" t="s">
        <v>1628</v>
      </c>
      <c r="D1058" s="1" t="s">
        <v>390</v>
      </c>
      <c r="E1058" s="1" t="s">
        <v>20</v>
      </c>
      <c r="F1058" s="1" t="s">
        <v>72</v>
      </c>
      <c r="G1058" s="1">
        <v>1</v>
      </c>
      <c r="H1058" s="1">
        <v>205</v>
      </c>
      <c r="I1058" s="1">
        <v>23</v>
      </c>
      <c r="J1058" s="33">
        <v>19</v>
      </c>
      <c r="K1058" s="1">
        <v>0</v>
      </c>
      <c r="L1058" s="1">
        <v>1</v>
      </c>
      <c r="M1058" s="1" t="s">
        <v>2297</v>
      </c>
      <c r="N1058" s="1" t="s">
        <v>1708</v>
      </c>
      <c r="O1058" s="1" t="s">
        <v>15</v>
      </c>
    </row>
    <row r="1059" spans="1:15">
      <c r="A1059" s="1">
        <v>100006831</v>
      </c>
      <c r="B1059" s="1" t="s">
        <v>1126</v>
      </c>
      <c r="C1059" s="1" t="s">
        <v>1628</v>
      </c>
      <c r="D1059" s="1" t="s">
        <v>2298</v>
      </c>
      <c r="E1059" s="1" t="s">
        <v>20</v>
      </c>
      <c r="F1059" s="1" t="s">
        <v>72</v>
      </c>
      <c r="G1059" s="1">
        <v>1</v>
      </c>
      <c r="H1059" s="1">
        <v>219</v>
      </c>
      <c r="I1059" s="1">
        <v>16</v>
      </c>
      <c r="J1059" s="33">
        <v>13</v>
      </c>
      <c r="K1059" s="1">
        <v>1</v>
      </c>
      <c r="L1059" s="1">
        <v>1</v>
      </c>
      <c r="M1059" s="1" t="s">
        <v>2299</v>
      </c>
      <c r="N1059" s="1" t="s">
        <v>1708</v>
      </c>
      <c r="O1059" s="1" t="s">
        <v>15</v>
      </c>
    </row>
    <row r="1060" spans="1:15">
      <c r="A1060" s="1">
        <v>100006835</v>
      </c>
      <c r="B1060" s="1" t="s">
        <v>1126</v>
      </c>
      <c r="C1060" s="1" t="s">
        <v>1628</v>
      </c>
      <c r="D1060" s="1" t="s">
        <v>2300</v>
      </c>
      <c r="E1060" s="1" t="s">
        <v>11</v>
      </c>
      <c r="F1060" s="1" t="s">
        <v>12</v>
      </c>
      <c r="G1060" s="1">
        <v>1</v>
      </c>
      <c r="H1060" s="1">
        <v>162</v>
      </c>
      <c r="I1060" s="1">
        <v>19</v>
      </c>
      <c r="J1060" s="33">
        <v>11</v>
      </c>
      <c r="K1060" s="1">
        <v>0</v>
      </c>
      <c r="L1060" s="1">
        <v>1</v>
      </c>
      <c r="M1060" s="1" t="s">
        <v>2301</v>
      </c>
      <c r="N1060" s="1" t="s">
        <v>1532</v>
      </c>
      <c r="O1060" s="1" t="s">
        <v>39</v>
      </c>
    </row>
    <row r="1061" spans="1:15">
      <c r="A1061" s="1">
        <v>100006837</v>
      </c>
      <c r="B1061" s="1" t="s">
        <v>1126</v>
      </c>
      <c r="C1061" s="1" t="s">
        <v>1628</v>
      </c>
      <c r="D1061" s="1" t="s">
        <v>100</v>
      </c>
      <c r="E1061" s="1" t="s">
        <v>20</v>
      </c>
      <c r="F1061" s="1" t="s">
        <v>100</v>
      </c>
      <c r="G1061" s="1">
        <v>1</v>
      </c>
      <c r="H1061" s="1">
        <v>220</v>
      </c>
      <c r="I1061" s="1">
        <v>18</v>
      </c>
      <c r="J1061" s="33">
        <v>19</v>
      </c>
      <c r="K1061" s="1">
        <v>0</v>
      </c>
      <c r="L1061" s="1">
        <v>1</v>
      </c>
      <c r="M1061" s="1" t="s">
        <v>2302</v>
      </c>
      <c r="N1061" s="1" t="s">
        <v>1708</v>
      </c>
      <c r="O1061" s="1" t="s">
        <v>15</v>
      </c>
    </row>
    <row r="1062" spans="1:15">
      <c r="A1062" s="1">
        <v>100006838</v>
      </c>
      <c r="B1062" s="1" t="s">
        <v>1126</v>
      </c>
      <c r="C1062" s="1" t="s">
        <v>1628</v>
      </c>
      <c r="D1062" s="1" t="s">
        <v>12</v>
      </c>
      <c r="E1062" s="1" t="s">
        <v>11</v>
      </c>
      <c r="F1062" s="1" t="s">
        <v>12</v>
      </c>
      <c r="G1062" s="1">
        <v>1</v>
      </c>
      <c r="H1062" s="1">
        <v>414</v>
      </c>
      <c r="I1062" s="1">
        <v>33</v>
      </c>
      <c r="J1062" s="33">
        <v>29</v>
      </c>
      <c r="K1062" s="1">
        <v>2</v>
      </c>
      <c r="L1062" s="1">
        <v>2</v>
      </c>
      <c r="M1062" s="1" t="s">
        <v>2303</v>
      </c>
      <c r="N1062" s="1" t="s">
        <v>2295</v>
      </c>
      <c r="O1062" s="1" t="s">
        <v>32</v>
      </c>
    </row>
    <row r="1063" spans="1:15">
      <c r="A1063" s="1">
        <v>100006846</v>
      </c>
      <c r="B1063" s="1" t="s">
        <v>1126</v>
      </c>
      <c r="C1063" s="1" t="s">
        <v>1628</v>
      </c>
      <c r="D1063" s="1" t="s">
        <v>176</v>
      </c>
      <c r="E1063" s="1" t="s">
        <v>11</v>
      </c>
      <c r="F1063" s="1" t="s">
        <v>12</v>
      </c>
      <c r="G1063" s="1">
        <v>1</v>
      </c>
      <c r="H1063" s="1">
        <v>110</v>
      </c>
      <c r="I1063" s="1">
        <v>17</v>
      </c>
      <c r="J1063" s="33">
        <v>15</v>
      </c>
      <c r="K1063" s="1">
        <v>0</v>
      </c>
      <c r="L1063" s="1">
        <v>1</v>
      </c>
      <c r="M1063" s="1" t="s">
        <v>2304</v>
      </c>
      <c r="N1063" s="1" t="s">
        <v>2305</v>
      </c>
      <c r="O1063" s="1" t="s">
        <v>32</v>
      </c>
    </row>
    <row r="1064" spans="1:15">
      <c r="A1064" s="1">
        <v>100006906</v>
      </c>
      <c r="B1064" s="1" t="s">
        <v>2314</v>
      </c>
      <c r="C1064" s="1" t="s">
        <v>2313</v>
      </c>
      <c r="D1064" s="1" t="s">
        <v>2311</v>
      </c>
      <c r="E1064" s="1" t="s">
        <v>24</v>
      </c>
      <c r="F1064" s="1" t="s">
        <v>64</v>
      </c>
      <c r="G1064" s="1">
        <v>1</v>
      </c>
      <c r="H1064" s="1">
        <v>165</v>
      </c>
      <c r="I1064" s="1">
        <v>23</v>
      </c>
      <c r="J1064" s="33">
        <v>30</v>
      </c>
      <c r="K1064" s="1">
        <v>0</v>
      </c>
      <c r="L1064" s="1">
        <v>1</v>
      </c>
      <c r="M1064" s="1" t="s">
        <v>2312</v>
      </c>
      <c r="N1064" s="1" t="s">
        <v>2315</v>
      </c>
      <c r="O1064" s="1" t="s">
        <v>44</v>
      </c>
    </row>
    <row r="1065" spans="1:15">
      <c r="A1065" s="1">
        <v>100006975</v>
      </c>
      <c r="B1065" s="1" t="s">
        <v>1126</v>
      </c>
      <c r="C1065" s="1" t="s">
        <v>1628</v>
      </c>
      <c r="D1065" s="1" t="s">
        <v>46</v>
      </c>
      <c r="E1065" s="1" t="s">
        <v>2</v>
      </c>
      <c r="F1065" s="1" t="s">
        <v>46</v>
      </c>
      <c r="G1065" s="1">
        <v>1</v>
      </c>
      <c r="H1065" s="1">
        <v>39</v>
      </c>
      <c r="I1065" s="1">
        <v>7</v>
      </c>
      <c r="J1065" s="33">
        <v>9</v>
      </c>
      <c r="K1065" s="1">
        <v>0</v>
      </c>
      <c r="L1065" s="1">
        <v>1</v>
      </c>
      <c r="M1065" s="1" t="s">
        <v>2332</v>
      </c>
      <c r="N1065" s="1" t="s">
        <v>1710</v>
      </c>
      <c r="O1065" s="1" t="s">
        <v>8</v>
      </c>
    </row>
    <row r="1066" spans="1:15">
      <c r="A1066" s="1">
        <v>100006983</v>
      </c>
      <c r="B1066" s="1" t="s">
        <v>1126</v>
      </c>
      <c r="C1066" s="1" t="s">
        <v>1623</v>
      </c>
      <c r="D1066" s="1" t="s">
        <v>2337</v>
      </c>
      <c r="E1066" s="1" t="s">
        <v>11</v>
      </c>
      <c r="F1066" s="1" t="s">
        <v>12</v>
      </c>
      <c r="G1066" s="1">
        <v>1</v>
      </c>
      <c r="H1066" s="1">
        <v>104</v>
      </c>
      <c r="I1066" s="1">
        <v>24</v>
      </c>
      <c r="J1066" s="33">
        <v>13</v>
      </c>
      <c r="K1066" s="1">
        <v>0</v>
      </c>
      <c r="L1066" s="1">
        <v>1</v>
      </c>
      <c r="M1066" s="1" t="s">
        <v>2338</v>
      </c>
      <c r="N1066" s="1" t="s">
        <v>2339</v>
      </c>
      <c r="O1066" s="1" t="s">
        <v>44</v>
      </c>
    </row>
    <row r="1067" spans="1:15">
      <c r="A1067" s="1">
        <v>100006988</v>
      </c>
      <c r="B1067" s="1" t="s">
        <v>1158</v>
      </c>
      <c r="C1067" s="1" t="s">
        <v>1377</v>
      </c>
      <c r="D1067" s="1" t="s">
        <v>365</v>
      </c>
      <c r="E1067" s="1" t="s">
        <v>20</v>
      </c>
      <c r="F1067" s="1" t="s">
        <v>100</v>
      </c>
      <c r="G1067" s="1">
        <v>1</v>
      </c>
      <c r="H1067" s="1">
        <v>11</v>
      </c>
      <c r="I1067" s="1">
        <v>9</v>
      </c>
      <c r="J1067" s="33">
        <v>3</v>
      </c>
      <c r="K1067" s="1">
        <v>0</v>
      </c>
      <c r="L1067" s="1">
        <v>1</v>
      </c>
      <c r="M1067" s="1" t="s">
        <v>2340</v>
      </c>
      <c r="N1067" s="1" t="s">
        <v>2341</v>
      </c>
      <c r="O1067" s="1" t="s">
        <v>44</v>
      </c>
    </row>
    <row r="1068" spans="1:15">
      <c r="A1068" s="1">
        <v>100006993</v>
      </c>
      <c r="B1068" s="1" t="s">
        <v>2344</v>
      </c>
      <c r="C1068" s="1" t="s">
        <v>2343</v>
      </c>
      <c r="D1068" s="1" t="s">
        <v>12</v>
      </c>
      <c r="E1068" s="1" t="s">
        <v>11</v>
      </c>
      <c r="F1068" s="1" t="s">
        <v>12</v>
      </c>
      <c r="G1068" s="1">
        <v>1</v>
      </c>
      <c r="H1068" s="1">
        <v>504</v>
      </c>
      <c r="I1068" s="1">
        <v>39</v>
      </c>
      <c r="J1068" s="33">
        <v>27</v>
      </c>
      <c r="K1068" s="1">
        <v>0</v>
      </c>
      <c r="L1068" s="1">
        <v>2</v>
      </c>
      <c r="M1068" s="1" t="s">
        <v>2342</v>
      </c>
      <c r="N1068" s="1" t="s">
        <v>2345</v>
      </c>
      <c r="O1068" s="1" t="s">
        <v>32</v>
      </c>
    </row>
    <row r="1069" spans="1:15">
      <c r="A1069" s="1">
        <v>100007021</v>
      </c>
      <c r="B1069" s="1" t="s">
        <v>2344</v>
      </c>
      <c r="C1069" s="1" t="s">
        <v>2343</v>
      </c>
      <c r="D1069" s="1" t="s">
        <v>120</v>
      </c>
      <c r="E1069" s="1" t="s">
        <v>20</v>
      </c>
      <c r="F1069" s="1" t="s">
        <v>72</v>
      </c>
      <c r="G1069" s="1">
        <v>1</v>
      </c>
      <c r="H1069" s="1">
        <v>281</v>
      </c>
      <c r="I1069" s="1">
        <v>9</v>
      </c>
      <c r="J1069" s="33">
        <v>8</v>
      </c>
      <c r="K1069" s="1">
        <v>0</v>
      </c>
      <c r="L1069" s="1">
        <v>1</v>
      </c>
      <c r="M1069" s="1" t="s">
        <v>2346</v>
      </c>
      <c r="N1069" s="1" t="s">
        <v>2347</v>
      </c>
      <c r="O1069" s="1" t="s">
        <v>44</v>
      </c>
    </row>
    <row r="1070" spans="1:15">
      <c r="A1070" s="1">
        <v>100007023</v>
      </c>
      <c r="B1070" s="1" t="s">
        <v>2344</v>
      </c>
      <c r="C1070" s="1" t="s">
        <v>2343</v>
      </c>
      <c r="D1070" s="1" t="s">
        <v>18</v>
      </c>
      <c r="E1070" s="1" t="s">
        <v>27</v>
      </c>
      <c r="F1070" s="1" t="s">
        <v>18</v>
      </c>
      <c r="G1070" s="1">
        <v>1</v>
      </c>
      <c r="H1070" s="1">
        <v>258</v>
      </c>
      <c r="I1070" s="1">
        <v>21</v>
      </c>
      <c r="J1070" s="33">
        <v>25</v>
      </c>
      <c r="K1070" s="1">
        <v>0</v>
      </c>
      <c r="L1070" s="1">
        <v>1</v>
      </c>
      <c r="M1070" s="1" t="s">
        <v>2348</v>
      </c>
      <c r="N1070" s="1" t="s">
        <v>2349</v>
      </c>
      <c r="O1070" s="1" t="s">
        <v>15</v>
      </c>
    </row>
    <row r="1071" spans="1:15">
      <c r="A1071" s="1">
        <v>100007026</v>
      </c>
      <c r="B1071" s="1" t="s">
        <v>2344</v>
      </c>
      <c r="C1071" s="1" t="s">
        <v>2343</v>
      </c>
      <c r="D1071" s="1" t="s">
        <v>12</v>
      </c>
      <c r="E1071" s="1" t="s">
        <v>11</v>
      </c>
      <c r="F1071" s="1" t="s">
        <v>12</v>
      </c>
      <c r="G1071" s="1">
        <v>1</v>
      </c>
      <c r="H1071" s="1">
        <v>738</v>
      </c>
      <c r="I1071" s="1">
        <v>60</v>
      </c>
      <c r="J1071" s="33">
        <v>60</v>
      </c>
      <c r="K1071" s="1">
        <v>2</v>
      </c>
      <c r="L1071" s="1">
        <v>3</v>
      </c>
      <c r="M1071" s="1" t="s">
        <v>2350</v>
      </c>
      <c r="N1071" s="1" t="s">
        <v>2345</v>
      </c>
      <c r="O1071" s="1" t="s">
        <v>32</v>
      </c>
    </row>
    <row r="1072" spans="1:15">
      <c r="A1072" s="1">
        <v>100007035</v>
      </c>
      <c r="B1072" s="1" t="s">
        <v>2344</v>
      </c>
      <c r="C1072" s="1" t="s">
        <v>2343</v>
      </c>
      <c r="D1072" s="1" t="s">
        <v>176</v>
      </c>
      <c r="E1072" s="1" t="s">
        <v>11</v>
      </c>
      <c r="F1072" s="1" t="s">
        <v>407</v>
      </c>
      <c r="G1072" s="1">
        <v>1</v>
      </c>
      <c r="H1072" s="1">
        <v>44</v>
      </c>
      <c r="I1072" s="1">
        <v>8</v>
      </c>
      <c r="J1072" s="33">
        <v>9</v>
      </c>
      <c r="K1072" s="1">
        <v>1</v>
      </c>
      <c r="L1072" s="1">
        <v>1</v>
      </c>
      <c r="M1072" s="1" t="s">
        <v>2351</v>
      </c>
      <c r="N1072" s="1" t="s">
        <v>2352</v>
      </c>
      <c r="O1072" s="1" t="s">
        <v>32</v>
      </c>
    </row>
    <row r="1073" spans="1:15">
      <c r="A1073" s="1">
        <v>100007044</v>
      </c>
      <c r="B1073" s="1" t="s">
        <v>2344</v>
      </c>
      <c r="C1073" s="1" t="s">
        <v>2343</v>
      </c>
      <c r="D1073" s="1" t="s">
        <v>176</v>
      </c>
      <c r="E1073" s="1" t="s">
        <v>11</v>
      </c>
      <c r="F1073" s="1" t="s">
        <v>12</v>
      </c>
      <c r="G1073" s="1">
        <v>1</v>
      </c>
      <c r="H1073" s="1">
        <v>172</v>
      </c>
      <c r="I1073" s="1">
        <v>21</v>
      </c>
      <c r="J1073" s="33">
        <v>12</v>
      </c>
      <c r="K1073" s="1">
        <v>0</v>
      </c>
      <c r="L1073" s="1">
        <v>1</v>
      </c>
      <c r="M1073" s="1" t="s">
        <v>2353</v>
      </c>
      <c r="N1073" s="1" t="s">
        <v>2354</v>
      </c>
      <c r="O1073" s="1" t="s">
        <v>32</v>
      </c>
    </row>
    <row r="1074" spans="1:15">
      <c r="A1074" s="1">
        <v>100007050</v>
      </c>
      <c r="B1074" s="1" t="s">
        <v>2344</v>
      </c>
      <c r="C1074" s="1" t="s">
        <v>2343</v>
      </c>
      <c r="D1074" s="1" t="s">
        <v>176</v>
      </c>
      <c r="E1074" s="1" t="s">
        <v>11</v>
      </c>
      <c r="F1074" s="1" t="s">
        <v>12</v>
      </c>
      <c r="G1074" s="1">
        <v>1</v>
      </c>
      <c r="H1074" s="1">
        <v>178</v>
      </c>
      <c r="I1074" s="1">
        <v>24</v>
      </c>
      <c r="J1074" s="33">
        <v>13</v>
      </c>
      <c r="K1074" s="1">
        <v>0</v>
      </c>
      <c r="L1074" s="1">
        <v>1</v>
      </c>
      <c r="M1074" s="1" t="s">
        <v>2355</v>
      </c>
      <c r="N1074" s="1" t="s">
        <v>2356</v>
      </c>
      <c r="O1074" s="1" t="s">
        <v>32</v>
      </c>
    </row>
    <row r="1075" spans="1:15">
      <c r="A1075" s="1">
        <v>100007063</v>
      </c>
      <c r="B1075" s="1" t="s">
        <v>2344</v>
      </c>
      <c r="C1075" s="1" t="s">
        <v>2343</v>
      </c>
      <c r="D1075" s="1" t="s">
        <v>176</v>
      </c>
      <c r="E1075" s="1" t="s">
        <v>11</v>
      </c>
      <c r="F1075" s="1" t="s">
        <v>407</v>
      </c>
      <c r="G1075" s="1">
        <v>1</v>
      </c>
      <c r="H1075" s="1">
        <v>33</v>
      </c>
      <c r="I1075" s="1">
        <v>5</v>
      </c>
      <c r="J1075" s="33">
        <v>5</v>
      </c>
      <c r="K1075" s="1">
        <v>0</v>
      </c>
      <c r="L1075" s="1">
        <v>1</v>
      </c>
      <c r="M1075" s="1" t="s">
        <v>2357</v>
      </c>
      <c r="N1075" s="1" t="s">
        <v>2358</v>
      </c>
      <c r="O1075" s="1" t="s">
        <v>32</v>
      </c>
    </row>
    <row r="1076" spans="1:15">
      <c r="A1076" s="1">
        <v>100007067</v>
      </c>
      <c r="B1076" s="1" t="s">
        <v>2344</v>
      </c>
      <c r="C1076" s="1" t="s">
        <v>2343</v>
      </c>
      <c r="D1076" s="1" t="s">
        <v>2359</v>
      </c>
      <c r="E1076" s="1" t="s">
        <v>11</v>
      </c>
      <c r="F1076" s="1" t="s">
        <v>12</v>
      </c>
      <c r="G1076" s="1">
        <v>1</v>
      </c>
      <c r="H1076" s="1">
        <v>194</v>
      </c>
      <c r="I1076" s="1">
        <v>15</v>
      </c>
      <c r="J1076" s="33">
        <v>14</v>
      </c>
      <c r="K1076" s="1">
        <v>0</v>
      </c>
      <c r="L1076" s="1">
        <v>1</v>
      </c>
      <c r="M1076" s="1" t="s">
        <v>2360</v>
      </c>
      <c r="N1076" s="1" t="s">
        <v>2361</v>
      </c>
      <c r="O1076" s="1" t="s">
        <v>32</v>
      </c>
    </row>
    <row r="1077" spans="1:15">
      <c r="A1077" s="1">
        <v>100007071</v>
      </c>
      <c r="B1077" s="1" t="s">
        <v>2344</v>
      </c>
      <c r="C1077" s="1" t="s">
        <v>2343</v>
      </c>
      <c r="D1077" s="1" t="s">
        <v>176</v>
      </c>
      <c r="E1077" s="1" t="s">
        <v>11</v>
      </c>
      <c r="F1077" s="1" t="s">
        <v>12</v>
      </c>
      <c r="G1077" s="1">
        <v>1</v>
      </c>
      <c r="H1077" s="1">
        <v>123</v>
      </c>
      <c r="I1077" s="1">
        <v>22</v>
      </c>
      <c r="J1077" s="33">
        <v>13</v>
      </c>
      <c r="K1077" s="1">
        <v>0</v>
      </c>
      <c r="L1077" s="1">
        <v>1</v>
      </c>
      <c r="M1077" s="1" t="s">
        <v>2362</v>
      </c>
      <c r="N1077" s="1" t="s">
        <v>2363</v>
      </c>
      <c r="O1077" s="1" t="s">
        <v>32</v>
      </c>
    </row>
    <row r="1078" spans="1:15">
      <c r="A1078" s="1">
        <v>100007078</v>
      </c>
      <c r="B1078" s="1" t="s">
        <v>2344</v>
      </c>
      <c r="C1078" s="1" t="s">
        <v>2343</v>
      </c>
      <c r="D1078" s="1" t="s">
        <v>176</v>
      </c>
      <c r="E1078" s="1" t="s">
        <v>11</v>
      </c>
      <c r="F1078" s="1" t="s">
        <v>12</v>
      </c>
      <c r="G1078" s="1">
        <v>1</v>
      </c>
      <c r="H1078" s="1">
        <v>393</v>
      </c>
      <c r="I1078" s="1">
        <v>38</v>
      </c>
      <c r="J1078" s="33">
        <v>23</v>
      </c>
      <c r="K1078" s="1">
        <v>0</v>
      </c>
      <c r="L1078" s="1">
        <v>2</v>
      </c>
      <c r="M1078" s="1" t="s">
        <v>2364</v>
      </c>
      <c r="N1078" s="1" t="s">
        <v>2365</v>
      </c>
      <c r="O1078" s="1" t="s">
        <v>32</v>
      </c>
    </row>
    <row r="1079" spans="1:15">
      <c r="A1079" s="1">
        <v>100007091</v>
      </c>
      <c r="B1079" s="1" t="s">
        <v>2344</v>
      </c>
      <c r="C1079" s="1" t="s">
        <v>2343</v>
      </c>
      <c r="D1079" s="1" t="s">
        <v>2366</v>
      </c>
      <c r="E1079" s="1" t="s">
        <v>11</v>
      </c>
      <c r="F1079" s="1" t="s">
        <v>12</v>
      </c>
      <c r="G1079" s="1">
        <v>1</v>
      </c>
      <c r="H1079" s="1">
        <v>269</v>
      </c>
      <c r="I1079" s="1">
        <v>34</v>
      </c>
      <c r="J1079" s="33">
        <v>21</v>
      </c>
      <c r="K1079" s="1">
        <v>0</v>
      </c>
      <c r="L1079" s="1">
        <v>1</v>
      </c>
      <c r="M1079" s="1" t="s">
        <v>2367</v>
      </c>
      <c r="N1079" s="1" t="s">
        <v>2368</v>
      </c>
      <c r="O1079" s="1" t="s">
        <v>32</v>
      </c>
    </row>
    <row r="1080" spans="1:15">
      <c r="A1080" s="1">
        <v>100007094</v>
      </c>
      <c r="B1080" s="1" t="s">
        <v>2344</v>
      </c>
      <c r="C1080" s="1" t="s">
        <v>2371</v>
      </c>
      <c r="D1080" s="1" t="s">
        <v>2369</v>
      </c>
      <c r="E1080" s="1" t="s">
        <v>27</v>
      </c>
      <c r="F1080" s="1" t="s">
        <v>18</v>
      </c>
      <c r="G1080" s="1">
        <v>1</v>
      </c>
      <c r="H1080" s="1">
        <v>733</v>
      </c>
      <c r="I1080" s="1">
        <v>57</v>
      </c>
      <c r="J1080" s="33">
        <v>77</v>
      </c>
      <c r="K1080" s="1">
        <v>0</v>
      </c>
      <c r="L1080" s="1">
        <v>3</v>
      </c>
      <c r="M1080" s="1" t="s">
        <v>2370</v>
      </c>
      <c r="N1080" s="1" t="s">
        <v>2372</v>
      </c>
      <c r="O1080" s="1" t="s">
        <v>8</v>
      </c>
    </row>
    <row r="1081" spans="1:15">
      <c r="A1081" s="1">
        <v>100007097</v>
      </c>
      <c r="B1081" s="1" t="s">
        <v>2344</v>
      </c>
      <c r="C1081" s="1" t="s">
        <v>2371</v>
      </c>
      <c r="D1081" s="1" t="s">
        <v>2373</v>
      </c>
      <c r="E1081" s="1" t="s">
        <v>20</v>
      </c>
      <c r="F1081" s="1" t="s">
        <v>100</v>
      </c>
      <c r="G1081" s="1">
        <v>1</v>
      </c>
      <c r="H1081" s="1">
        <v>291</v>
      </c>
      <c r="I1081" s="1">
        <v>28</v>
      </c>
      <c r="J1081" s="33">
        <v>30</v>
      </c>
      <c r="K1081" s="1">
        <v>0</v>
      </c>
      <c r="L1081" s="1">
        <v>1</v>
      </c>
      <c r="M1081" s="1" t="s">
        <v>2374</v>
      </c>
      <c r="N1081" s="1" t="s">
        <v>2349</v>
      </c>
      <c r="O1081" s="1" t="s">
        <v>15</v>
      </c>
    </row>
    <row r="1082" spans="1:15">
      <c r="A1082" s="1">
        <v>100007103</v>
      </c>
      <c r="B1082" s="1" t="s">
        <v>2344</v>
      </c>
      <c r="C1082" s="1" t="s">
        <v>2371</v>
      </c>
      <c r="D1082" s="1" t="s">
        <v>176</v>
      </c>
      <c r="E1082" s="1" t="s">
        <v>11</v>
      </c>
      <c r="F1082" s="1" t="s">
        <v>12</v>
      </c>
      <c r="G1082" s="1">
        <v>1</v>
      </c>
      <c r="H1082" s="1">
        <v>130</v>
      </c>
      <c r="I1082" s="1">
        <v>15</v>
      </c>
      <c r="J1082" s="33">
        <v>8</v>
      </c>
      <c r="K1082" s="1">
        <v>0</v>
      </c>
      <c r="L1082" s="1">
        <v>1</v>
      </c>
      <c r="M1082" s="1" t="s">
        <v>2375</v>
      </c>
      <c r="N1082" s="1" t="s">
        <v>2376</v>
      </c>
      <c r="O1082" s="1" t="s">
        <v>32</v>
      </c>
    </row>
    <row r="1083" spans="1:15">
      <c r="A1083" s="1">
        <v>100007107</v>
      </c>
      <c r="B1083" s="1" t="s">
        <v>2344</v>
      </c>
      <c r="C1083" s="1" t="s">
        <v>2371</v>
      </c>
      <c r="D1083" s="1" t="s">
        <v>2377</v>
      </c>
      <c r="E1083" s="1" t="s">
        <v>20</v>
      </c>
      <c r="F1083" s="1" t="s">
        <v>72</v>
      </c>
      <c r="G1083" s="1">
        <v>1</v>
      </c>
      <c r="H1083" s="1">
        <v>325</v>
      </c>
      <c r="I1083" s="1">
        <v>25</v>
      </c>
      <c r="J1083" s="33">
        <v>16</v>
      </c>
      <c r="K1083" s="1">
        <v>0</v>
      </c>
      <c r="L1083" s="1">
        <v>2</v>
      </c>
      <c r="M1083" s="1" t="s">
        <v>2378</v>
      </c>
      <c r="N1083" s="1" t="s">
        <v>1215</v>
      </c>
      <c r="O1083" s="1" t="s">
        <v>39</v>
      </c>
    </row>
    <row r="1084" spans="1:15">
      <c r="A1084" s="1">
        <v>100007109</v>
      </c>
      <c r="B1084" s="1" t="s">
        <v>2344</v>
      </c>
      <c r="C1084" s="1" t="s">
        <v>2371</v>
      </c>
      <c r="D1084" s="1" t="s">
        <v>2379</v>
      </c>
      <c r="E1084" s="1" t="s">
        <v>20</v>
      </c>
      <c r="F1084" s="1" t="s">
        <v>167</v>
      </c>
      <c r="G1084" s="1">
        <v>1</v>
      </c>
      <c r="H1084" s="1">
        <v>298</v>
      </c>
      <c r="I1084" s="1">
        <v>22</v>
      </c>
      <c r="J1084" s="33">
        <v>17</v>
      </c>
      <c r="K1084" s="1">
        <v>0</v>
      </c>
      <c r="L1084" s="1">
        <v>1</v>
      </c>
      <c r="M1084" s="1" t="s">
        <v>2378</v>
      </c>
      <c r="N1084" s="1" t="s">
        <v>1215</v>
      </c>
      <c r="O1084" s="1" t="s">
        <v>39</v>
      </c>
    </row>
    <row r="1085" spans="1:15">
      <c r="A1085" s="1">
        <v>100007119</v>
      </c>
      <c r="B1085" s="1" t="s">
        <v>2344</v>
      </c>
      <c r="C1085" s="1" t="s">
        <v>2371</v>
      </c>
      <c r="D1085" s="1" t="s">
        <v>12</v>
      </c>
      <c r="E1085" s="1" t="s">
        <v>11</v>
      </c>
      <c r="F1085" s="1" t="s">
        <v>12</v>
      </c>
      <c r="G1085" s="1">
        <v>1</v>
      </c>
      <c r="H1085" s="1">
        <v>392</v>
      </c>
      <c r="I1085" s="1">
        <v>38</v>
      </c>
      <c r="J1085" s="33">
        <v>30</v>
      </c>
      <c r="K1085" s="1">
        <v>0</v>
      </c>
      <c r="L1085" s="1">
        <v>2</v>
      </c>
      <c r="M1085" s="1" t="s">
        <v>2380</v>
      </c>
      <c r="N1085" s="1" t="s">
        <v>2376</v>
      </c>
      <c r="O1085" s="1" t="s">
        <v>32</v>
      </c>
    </row>
    <row r="1086" spans="1:15">
      <c r="A1086" s="1">
        <v>100007125</v>
      </c>
      <c r="B1086" s="1" t="s">
        <v>2344</v>
      </c>
      <c r="C1086" s="1" t="s">
        <v>2371</v>
      </c>
      <c r="D1086" s="1" t="s">
        <v>12</v>
      </c>
      <c r="E1086" s="1" t="s">
        <v>11</v>
      </c>
      <c r="F1086" s="1" t="s">
        <v>407</v>
      </c>
      <c r="G1086" s="1">
        <v>1</v>
      </c>
      <c r="H1086" s="1">
        <v>56</v>
      </c>
      <c r="I1086" s="1">
        <v>6</v>
      </c>
      <c r="J1086" s="33">
        <v>5</v>
      </c>
      <c r="K1086" s="1">
        <v>0</v>
      </c>
      <c r="L1086" s="1">
        <v>1</v>
      </c>
      <c r="M1086" s="1" t="s">
        <v>2381</v>
      </c>
      <c r="N1086" s="1" t="s">
        <v>2376</v>
      </c>
      <c r="O1086" s="1" t="s">
        <v>32</v>
      </c>
    </row>
    <row r="1087" spans="1:15">
      <c r="A1087" s="1">
        <v>100007127</v>
      </c>
      <c r="B1087" s="1" t="s">
        <v>2344</v>
      </c>
      <c r="C1087" s="1" t="s">
        <v>2371</v>
      </c>
      <c r="D1087" s="1" t="s">
        <v>390</v>
      </c>
      <c r="E1087" s="1" t="s">
        <v>20</v>
      </c>
      <c r="F1087" s="1" t="s">
        <v>72</v>
      </c>
      <c r="G1087" s="1">
        <v>1</v>
      </c>
      <c r="H1087" s="1">
        <v>433</v>
      </c>
      <c r="I1087" s="1">
        <v>44</v>
      </c>
      <c r="J1087" s="33">
        <v>26</v>
      </c>
      <c r="K1087" s="1">
        <v>0</v>
      </c>
      <c r="L1087" s="1">
        <v>2</v>
      </c>
      <c r="M1087" s="1" t="s">
        <v>2382</v>
      </c>
      <c r="N1087" s="1" t="s">
        <v>2349</v>
      </c>
      <c r="O1087" s="1" t="s">
        <v>15</v>
      </c>
    </row>
    <row r="1088" spans="1:15">
      <c r="A1088" s="1">
        <v>100007135</v>
      </c>
      <c r="B1088" s="1" t="s">
        <v>2344</v>
      </c>
      <c r="C1088" s="1" t="s">
        <v>2371</v>
      </c>
      <c r="D1088" s="1" t="s">
        <v>176</v>
      </c>
      <c r="E1088" s="1" t="s">
        <v>11</v>
      </c>
      <c r="F1088" s="1" t="s">
        <v>12</v>
      </c>
      <c r="G1088" s="1">
        <v>1</v>
      </c>
      <c r="H1088" s="1">
        <v>336</v>
      </c>
      <c r="I1088" s="1">
        <v>33</v>
      </c>
      <c r="J1088" s="33">
        <v>19</v>
      </c>
      <c r="K1088" s="1">
        <v>0</v>
      </c>
      <c r="L1088" s="1">
        <v>2</v>
      </c>
      <c r="M1088" s="1" t="s">
        <v>2385</v>
      </c>
      <c r="N1088" s="1" t="s">
        <v>2376</v>
      </c>
      <c r="O1088" s="1" t="s">
        <v>32</v>
      </c>
    </row>
    <row r="1089" spans="1:15">
      <c r="A1089" s="1">
        <v>100007139</v>
      </c>
      <c r="B1089" s="1" t="s">
        <v>2344</v>
      </c>
      <c r="C1089" s="1" t="s">
        <v>2371</v>
      </c>
      <c r="D1089" s="1" t="s">
        <v>12</v>
      </c>
      <c r="E1089" s="1" t="s">
        <v>11</v>
      </c>
      <c r="F1089" s="1" t="s">
        <v>12</v>
      </c>
      <c r="G1089" s="1">
        <v>1</v>
      </c>
      <c r="H1089" s="1">
        <v>490</v>
      </c>
      <c r="I1089" s="1">
        <v>48</v>
      </c>
      <c r="J1089" s="33">
        <v>44</v>
      </c>
      <c r="K1089" s="1">
        <v>0</v>
      </c>
      <c r="L1089" s="1">
        <v>2</v>
      </c>
      <c r="M1089" s="1" t="s">
        <v>2386</v>
      </c>
      <c r="N1089" s="1" t="s">
        <v>2376</v>
      </c>
      <c r="O1089" s="1" t="s">
        <v>32</v>
      </c>
    </row>
    <row r="1090" spans="1:15">
      <c r="A1090" s="1">
        <v>100007145</v>
      </c>
      <c r="B1090" s="1" t="s">
        <v>2344</v>
      </c>
      <c r="C1090" s="1" t="s">
        <v>2371</v>
      </c>
      <c r="D1090" s="1" t="s">
        <v>750</v>
      </c>
      <c r="E1090" s="1" t="s">
        <v>20</v>
      </c>
      <c r="F1090" s="1" t="s">
        <v>72</v>
      </c>
      <c r="G1090" s="1">
        <v>1</v>
      </c>
      <c r="H1090" s="1">
        <v>397</v>
      </c>
      <c r="I1090" s="1">
        <v>48</v>
      </c>
      <c r="J1090" s="33">
        <v>29</v>
      </c>
      <c r="K1090" s="1">
        <v>0</v>
      </c>
      <c r="L1090" s="1">
        <v>2</v>
      </c>
      <c r="M1090" s="1" t="s">
        <v>2387</v>
      </c>
      <c r="N1090" s="1" t="s">
        <v>2349</v>
      </c>
      <c r="O1090" s="1" t="s">
        <v>15</v>
      </c>
    </row>
    <row r="1091" spans="1:15">
      <c r="A1091" s="1">
        <v>100007149</v>
      </c>
      <c r="B1091" s="1" t="s">
        <v>2344</v>
      </c>
      <c r="C1091" s="1" t="s">
        <v>2371</v>
      </c>
      <c r="D1091" s="1" t="s">
        <v>710</v>
      </c>
      <c r="E1091" s="1" t="s">
        <v>11</v>
      </c>
      <c r="F1091" s="1" t="s">
        <v>12</v>
      </c>
      <c r="G1091" s="1">
        <v>1</v>
      </c>
      <c r="H1091" s="1">
        <v>495</v>
      </c>
      <c r="I1091" s="1">
        <v>48</v>
      </c>
      <c r="J1091" s="33">
        <v>32</v>
      </c>
      <c r="K1091" s="1">
        <v>0</v>
      </c>
      <c r="L1091" s="1">
        <v>2</v>
      </c>
      <c r="M1091" s="1" t="s">
        <v>2391</v>
      </c>
      <c r="N1091" s="1" t="s">
        <v>2376</v>
      </c>
      <c r="O1091" s="1" t="s">
        <v>32</v>
      </c>
    </row>
    <row r="1092" spans="1:15">
      <c r="A1092" s="1">
        <v>100007153</v>
      </c>
      <c r="B1092" s="1" t="s">
        <v>2344</v>
      </c>
      <c r="C1092" s="1" t="s">
        <v>2371</v>
      </c>
      <c r="D1092" s="1" t="s">
        <v>12</v>
      </c>
      <c r="E1092" s="1" t="s">
        <v>11</v>
      </c>
      <c r="F1092" s="1" t="s">
        <v>12</v>
      </c>
      <c r="G1092" s="1">
        <v>1</v>
      </c>
      <c r="H1092" s="1">
        <v>212</v>
      </c>
      <c r="I1092" s="1">
        <v>18</v>
      </c>
      <c r="J1092" s="33">
        <v>18</v>
      </c>
      <c r="K1092" s="1">
        <v>0</v>
      </c>
      <c r="L1092" s="1">
        <v>1</v>
      </c>
      <c r="M1092" s="1" t="s">
        <v>2392</v>
      </c>
      <c r="N1092" s="1" t="s">
        <v>2393</v>
      </c>
      <c r="O1092" s="1" t="s">
        <v>32</v>
      </c>
    </row>
    <row r="1093" spans="1:15">
      <c r="A1093" s="1">
        <v>100007161</v>
      </c>
      <c r="B1093" s="1" t="s">
        <v>2344</v>
      </c>
      <c r="C1093" s="1" t="s">
        <v>2371</v>
      </c>
      <c r="D1093" s="1" t="s">
        <v>176</v>
      </c>
      <c r="E1093" s="1" t="s">
        <v>11</v>
      </c>
      <c r="F1093" s="1" t="s">
        <v>12</v>
      </c>
      <c r="G1093" s="1">
        <v>1</v>
      </c>
      <c r="H1093" s="1">
        <v>226</v>
      </c>
      <c r="I1093" s="1">
        <v>29</v>
      </c>
      <c r="J1093" s="33">
        <v>18</v>
      </c>
      <c r="K1093" s="1">
        <v>0</v>
      </c>
      <c r="L1093" s="1">
        <v>1</v>
      </c>
      <c r="M1093" s="1" t="s">
        <v>2394</v>
      </c>
      <c r="N1093" s="1" t="s">
        <v>2393</v>
      </c>
      <c r="O1093" s="1" t="s">
        <v>32</v>
      </c>
    </row>
    <row r="1094" spans="1:15">
      <c r="A1094" s="1">
        <v>100007163</v>
      </c>
      <c r="B1094" s="1" t="s">
        <v>2344</v>
      </c>
      <c r="C1094" s="1" t="s">
        <v>2371</v>
      </c>
      <c r="D1094" s="1" t="s">
        <v>176</v>
      </c>
      <c r="E1094" s="1" t="s">
        <v>11</v>
      </c>
      <c r="F1094" s="1" t="s">
        <v>407</v>
      </c>
      <c r="G1094" s="1">
        <v>1</v>
      </c>
      <c r="H1094" s="1">
        <v>15</v>
      </c>
      <c r="I1094" s="1">
        <v>5</v>
      </c>
      <c r="J1094" s="33">
        <v>3</v>
      </c>
      <c r="K1094" s="1">
        <v>0</v>
      </c>
      <c r="L1094" s="1">
        <v>1</v>
      </c>
      <c r="M1094" s="1" t="s">
        <v>2395</v>
      </c>
      <c r="N1094" s="1" t="s">
        <v>2396</v>
      </c>
      <c r="O1094" s="1" t="s">
        <v>32</v>
      </c>
    </row>
    <row r="1095" spans="1:15">
      <c r="A1095" s="1">
        <v>100007168</v>
      </c>
      <c r="B1095" s="1" t="s">
        <v>2344</v>
      </c>
      <c r="C1095" s="1" t="s">
        <v>2371</v>
      </c>
      <c r="D1095" s="1" t="s">
        <v>176</v>
      </c>
      <c r="E1095" s="1" t="s">
        <v>11</v>
      </c>
      <c r="F1095" s="1" t="s">
        <v>407</v>
      </c>
      <c r="G1095" s="1">
        <v>1</v>
      </c>
      <c r="H1095" s="1">
        <v>36</v>
      </c>
      <c r="I1095" s="1">
        <v>12</v>
      </c>
      <c r="J1095" s="33">
        <v>4</v>
      </c>
      <c r="K1095" s="1">
        <v>0</v>
      </c>
      <c r="L1095" s="1">
        <v>1</v>
      </c>
      <c r="M1095" s="1" t="s">
        <v>2397</v>
      </c>
      <c r="N1095" s="1" t="s">
        <v>2398</v>
      </c>
      <c r="O1095" s="1" t="s">
        <v>32</v>
      </c>
    </row>
    <row r="1096" spans="1:15">
      <c r="A1096" s="1">
        <v>100007173</v>
      </c>
      <c r="B1096" s="1" t="s">
        <v>2344</v>
      </c>
      <c r="C1096" s="1" t="s">
        <v>2371</v>
      </c>
      <c r="D1096" s="1" t="s">
        <v>12</v>
      </c>
      <c r="E1096" s="1" t="s">
        <v>11</v>
      </c>
      <c r="F1096" s="1" t="s">
        <v>12</v>
      </c>
      <c r="G1096" s="1">
        <v>1</v>
      </c>
      <c r="H1096" s="1">
        <v>160</v>
      </c>
      <c r="I1096" s="1">
        <v>20</v>
      </c>
      <c r="J1096" s="33">
        <v>19</v>
      </c>
      <c r="K1096" s="1">
        <v>0</v>
      </c>
      <c r="L1096" s="1">
        <v>1</v>
      </c>
      <c r="M1096" s="1" t="s">
        <v>2399</v>
      </c>
      <c r="N1096" s="1" t="s">
        <v>2400</v>
      </c>
      <c r="O1096" s="1" t="s">
        <v>32</v>
      </c>
    </row>
    <row r="1097" spans="1:15">
      <c r="A1097" s="1">
        <v>100007178</v>
      </c>
      <c r="B1097" s="1" t="s">
        <v>2344</v>
      </c>
      <c r="C1097" s="1" t="s">
        <v>2371</v>
      </c>
      <c r="D1097" s="1" t="s">
        <v>176</v>
      </c>
      <c r="E1097" s="1" t="s">
        <v>11</v>
      </c>
      <c r="F1097" s="1" t="s">
        <v>407</v>
      </c>
      <c r="G1097" s="1">
        <v>1</v>
      </c>
      <c r="H1097" s="1">
        <v>22</v>
      </c>
      <c r="I1097" s="1">
        <v>6</v>
      </c>
      <c r="J1097" s="33">
        <v>3</v>
      </c>
      <c r="K1097" s="1">
        <v>0</v>
      </c>
      <c r="L1097" s="1">
        <v>1</v>
      </c>
      <c r="M1097" s="1" t="s">
        <v>2401</v>
      </c>
      <c r="N1097" s="1" t="s">
        <v>2402</v>
      </c>
      <c r="O1097" s="1" t="s">
        <v>32</v>
      </c>
    </row>
    <row r="1098" spans="1:15">
      <c r="A1098" s="1">
        <v>100007183</v>
      </c>
      <c r="B1098" s="1" t="s">
        <v>2344</v>
      </c>
      <c r="C1098" s="1" t="s">
        <v>2371</v>
      </c>
      <c r="D1098" s="1" t="s">
        <v>12</v>
      </c>
      <c r="E1098" s="1" t="s">
        <v>11</v>
      </c>
      <c r="F1098" s="1" t="s">
        <v>12</v>
      </c>
      <c r="G1098" s="1">
        <v>1</v>
      </c>
      <c r="H1098" s="1">
        <v>154</v>
      </c>
      <c r="I1098" s="1">
        <v>19</v>
      </c>
      <c r="J1098" s="33">
        <v>17</v>
      </c>
      <c r="K1098" s="1">
        <v>0</v>
      </c>
      <c r="L1098" s="1">
        <v>1</v>
      </c>
      <c r="M1098" s="1" t="s">
        <v>2403</v>
      </c>
      <c r="N1098" s="1" t="s">
        <v>2404</v>
      </c>
      <c r="O1098" s="1" t="s">
        <v>32</v>
      </c>
    </row>
    <row r="1099" spans="1:15">
      <c r="A1099" s="1">
        <v>100007193</v>
      </c>
      <c r="B1099" s="1" t="s">
        <v>2344</v>
      </c>
      <c r="C1099" s="1" t="s">
        <v>2371</v>
      </c>
      <c r="D1099" s="1" t="s">
        <v>2407</v>
      </c>
      <c r="E1099" s="1" t="s">
        <v>20</v>
      </c>
      <c r="F1099" s="1" t="s">
        <v>72</v>
      </c>
      <c r="G1099" s="1">
        <v>1</v>
      </c>
      <c r="H1099" s="1">
        <v>300</v>
      </c>
      <c r="I1099" s="1">
        <v>26</v>
      </c>
      <c r="J1099" s="33">
        <v>31</v>
      </c>
      <c r="K1099" s="1">
        <v>1</v>
      </c>
      <c r="L1099" s="1">
        <v>1</v>
      </c>
      <c r="M1099" s="1" t="s">
        <v>2408</v>
      </c>
      <c r="N1099" s="1" t="s">
        <v>2349</v>
      </c>
      <c r="O1099" s="1" t="s">
        <v>15</v>
      </c>
    </row>
    <row r="1100" spans="1:15">
      <c r="A1100" s="1">
        <v>100007199</v>
      </c>
      <c r="B1100" s="1" t="s">
        <v>2344</v>
      </c>
      <c r="C1100" s="1" t="s">
        <v>2371</v>
      </c>
      <c r="D1100" s="1" t="s">
        <v>12</v>
      </c>
      <c r="E1100" s="1" t="s">
        <v>11</v>
      </c>
      <c r="F1100" s="1" t="s">
        <v>12</v>
      </c>
      <c r="G1100" s="1">
        <v>2</v>
      </c>
      <c r="H1100" s="1">
        <v>518</v>
      </c>
      <c r="I1100" s="1">
        <v>53</v>
      </c>
      <c r="J1100" s="33">
        <v>53</v>
      </c>
      <c r="K1100" s="1">
        <v>0</v>
      </c>
      <c r="L1100" s="1">
        <v>2</v>
      </c>
      <c r="M1100" s="1" t="s">
        <v>2409</v>
      </c>
      <c r="N1100" s="1" t="s">
        <v>2406</v>
      </c>
      <c r="O1100" s="1" t="s">
        <v>32</v>
      </c>
    </row>
    <row r="1101" spans="1:15">
      <c r="A1101" s="1">
        <v>100007209</v>
      </c>
      <c r="B1101" s="1" t="s">
        <v>2344</v>
      </c>
      <c r="C1101" s="1" t="s">
        <v>2371</v>
      </c>
      <c r="D1101" s="1" t="s">
        <v>176</v>
      </c>
      <c r="E1101" s="1" t="s">
        <v>11</v>
      </c>
      <c r="F1101" s="1" t="s">
        <v>12</v>
      </c>
      <c r="G1101" s="1">
        <v>1</v>
      </c>
      <c r="H1101" s="1">
        <v>149</v>
      </c>
      <c r="I1101" s="1">
        <v>17</v>
      </c>
      <c r="J1101" s="33">
        <v>14</v>
      </c>
      <c r="K1101" s="1">
        <v>1</v>
      </c>
      <c r="L1101" s="1">
        <v>1</v>
      </c>
      <c r="M1101" s="1" t="s">
        <v>2410</v>
      </c>
      <c r="N1101" s="1" t="s">
        <v>2411</v>
      </c>
      <c r="O1101" s="1" t="s">
        <v>32</v>
      </c>
    </row>
    <row r="1102" spans="1:15">
      <c r="A1102" s="1">
        <v>100007215</v>
      </c>
      <c r="B1102" s="1" t="s">
        <v>2344</v>
      </c>
      <c r="C1102" s="1" t="s">
        <v>2371</v>
      </c>
      <c r="D1102" s="1" t="s">
        <v>176</v>
      </c>
      <c r="E1102" s="1" t="s">
        <v>11</v>
      </c>
      <c r="F1102" s="1" t="s">
        <v>12</v>
      </c>
      <c r="G1102" s="1">
        <v>1</v>
      </c>
      <c r="H1102" s="1">
        <v>175</v>
      </c>
      <c r="I1102" s="1">
        <v>22</v>
      </c>
      <c r="J1102" s="33">
        <v>16</v>
      </c>
      <c r="K1102" s="1">
        <v>0</v>
      </c>
      <c r="L1102" s="1">
        <v>1</v>
      </c>
      <c r="M1102" s="1" t="s">
        <v>2412</v>
      </c>
      <c r="N1102" s="1" t="s">
        <v>2413</v>
      </c>
      <c r="O1102" s="1" t="s">
        <v>32</v>
      </c>
    </row>
    <row r="1103" spans="1:15">
      <c r="A1103" s="1">
        <v>100007219</v>
      </c>
      <c r="B1103" s="1" t="s">
        <v>2344</v>
      </c>
      <c r="C1103" s="1" t="s">
        <v>2371</v>
      </c>
      <c r="D1103" s="1" t="s">
        <v>176</v>
      </c>
      <c r="E1103" s="1" t="s">
        <v>11</v>
      </c>
      <c r="F1103" s="1" t="s">
        <v>12</v>
      </c>
      <c r="G1103" s="1">
        <v>1</v>
      </c>
      <c r="H1103" s="1">
        <v>30</v>
      </c>
      <c r="I1103" s="1">
        <v>9</v>
      </c>
      <c r="J1103" s="33">
        <v>7</v>
      </c>
      <c r="K1103" s="1">
        <v>0</v>
      </c>
      <c r="L1103" s="1">
        <v>1</v>
      </c>
      <c r="M1103" s="1" t="s">
        <v>2414</v>
      </c>
      <c r="N1103" s="1" t="s">
        <v>2413</v>
      </c>
      <c r="O1103" s="1" t="s">
        <v>32</v>
      </c>
    </row>
    <row r="1104" spans="1:15">
      <c r="A1104" s="1">
        <v>100007222</v>
      </c>
      <c r="B1104" s="1" t="s">
        <v>2344</v>
      </c>
      <c r="C1104" s="1" t="s">
        <v>2371</v>
      </c>
      <c r="D1104" s="1" t="s">
        <v>176</v>
      </c>
      <c r="E1104" s="1" t="s">
        <v>11</v>
      </c>
      <c r="F1104" s="1" t="s">
        <v>12</v>
      </c>
      <c r="G1104" s="1">
        <v>1</v>
      </c>
      <c r="H1104" s="1">
        <v>92</v>
      </c>
      <c r="I1104" s="1">
        <v>20</v>
      </c>
      <c r="J1104" s="33">
        <v>12</v>
      </c>
      <c r="K1104" s="1">
        <v>0</v>
      </c>
      <c r="L1104" s="1">
        <v>1</v>
      </c>
      <c r="M1104" s="1" t="s">
        <v>2415</v>
      </c>
      <c r="N1104" s="1" t="s">
        <v>2416</v>
      </c>
      <c r="O1104" s="1" t="s">
        <v>32</v>
      </c>
    </row>
    <row r="1105" spans="1:15">
      <c r="A1105" s="1">
        <v>100007229</v>
      </c>
      <c r="B1105" s="1" t="s">
        <v>2344</v>
      </c>
      <c r="C1105" s="1" t="s">
        <v>2371</v>
      </c>
      <c r="D1105" s="1" t="s">
        <v>176</v>
      </c>
      <c r="E1105" s="1" t="s">
        <v>11</v>
      </c>
      <c r="F1105" s="1" t="s">
        <v>12</v>
      </c>
      <c r="G1105" s="1">
        <v>1</v>
      </c>
      <c r="H1105" s="1">
        <v>172</v>
      </c>
      <c r="I1105" s="1">
        <v>48</v>
      </c>
      <c r="J1105" s="33">
        <v>13</v>
      </c>
      <c r="K1105" s="1">
        <v>0</v>
      </c>
      <c r="L1105" s="1">
        <v>1</v>
      </c>
      <c r="M1105" s="1" t="s">
        <v>2417</v>
      </c>
      <c r="N1105" s="1" t="s">
        <v>2418</v>
      </c>
      <c r="O1105" s="1" t="s">
        <v>32</v>
      </c>
    </row>
    <row r="1106" spans="1:15">
      <c r="A1106" s="1">
        <v>100007242</v>
      </c>
      <c r="B1106" s="1" t="s">
        <v>2344</v>
      </c>
      <c r="C1106" s="1" t="s">
        <v>2371</v>
      </c>
      <c r="D1106" s="1" t="s">
        <v>12</v>
      </c>
      <c r="E1106" s="1" t="s">
        <v>11</v>
      </c>
      <c r="F1106" s="1" t="s">
        <v>12</v>
      </c>
      <c r="G1106" s="1">
        <v>2</v>
      </c>
      <c r="H1106" s="1">
        <v>344</v>
      </c>
      <c r="I1106" s="1">
        <v>25</v>
      </c>
      <c r="J1106" s="33">
        <v>39</v>
      </c>
      <c r="K1106" s="1">
        <v>0</v>
      </c>
      <c r="L1106" s="1">
        <v>2</v>
      </c>
      <c r="M1106" s="1" t="s">
        <v>2421</v>
      </c>
      <c r="N1106" s="1" t="s">
        <v>2418</v>
      </c>
      <c r="O1106" s="1" t="s">
        <v>32</v>
      </c>
    </row>
    <row r="1107" spans="1:15">
      <c r="A1107" s="1">
        <v>100007245</v>
      </c>
      <c r="B1107" s="1" t="s">
        <v>2344</v>
      </c>
      <c r="C1107" s="1" t="s">
        <v>2371</v>
      </c>
      <c r="D1107" s="1" t="s">
        <v>12</v>
      </c>
      <c r="E1107" s="1" t="s">
        <v>11</v>
      </c>
      <c r="F1107" s="1" t="s">
        <v>12</v>
      </c>
      <c r="G1107" s="1">
        <v>1</v>
      </c>
      <c r="H1107" s="1">
        <v>208</v>
      </c>
      <c r="I1107" s="1">
        <v>21</v>
      </c>
      <c r="J1107" s="33">
        <v>14</v>
      </c>
      <c r="K1107" s="1">
        <v>1</v>
      </c>
      <c r="L1107" s="1">
        <v>1</v>
      </c>
      <c r="M1107" s="1" t="s">
        <v>2422</v>
      </c>
      <c r="N1107" s="1" t="s">
        <v>2423</v>
      </c>
      <c r="O1107" s="1" t="s">
        <v>32</v>
      </c>
    </row>
    <row r="1108" spans="1:15">
      <c r="A1108" s="1">
        <v>100007266</v>
      </c>
      <c r="B1108" s="1" t="s">
        <v>2344</v>
      </c>
      <c r="C1108" s="1" t="s">
        <v>2371</v>
      </c>
      <c r="D1108" s="1" t="s">
        <v>2426</v>
      </c>
      <c r="E1108" s="1" t="s">
        <v>11</v>
      </c>
      <c r="F1108" s="1" t="s">
        <v>12</v>
      </c>
      <c r="G1108" s="1">
        <v>2</v>
      </c>
      <c r="H1108" s="1">
        <v>131</v>
      </c>
      <c r="I1108" s="1">
        <v>15</v>
      </c>
      <c r="J1108" s="33">
        <v>11</v>
      </c>
      <c r="K1108" s="1">
        <v>0</v>
      </c>
      <c r="L1108" s="1">
        <v>1</v>
      </c>
      <c r="M1108" s="1" t="s">
        <v>2427</v>
      </c>
      <c r="N1108" s="1" t="s">
        <v>1215</v>
      </c>
      <c r="O1108" s="1" t="s">
        <v>39</v>
      </c>
    </row>
    <row r="1109" spans="1:15">
      <c r="A1109" s="1">
        <v>100007268</v>
      </c>
      <c r="B1109" s="1" t="s">
        <v>2344</v>
      </c>
      <c r="C1109" s="1" t="s">
        <v>2371</v>
      </c>
      <c r="D1109" s="1" t="s">
        <v>2428</v>
      </c>
      <c r="E1109" s="1" t="s">
        <v>11</v>
      </c>
      <c r="F1109" s="1" t="s">
        <v>12</v>
      </c>
      <c r="G1109" s="1">
        <v>2</v>
      </c>
      <c r="H1109" s="1">
        <v>383</v>
      </c>
      <c r="I1109" s="1">
        <v>37</v>
      </c>
      <c r="J1109" s="33">
        <v>31</v>
      </c>
      <c r="K1109" s="1">
        <v>0</v>
      </c>
      <c r="L1109" s="1">
        <v>2</v>
      </c>
      <c r="M1109" s="1" t="s">
        <v>2429</v>
      </c>
      <c r="N1109" s="1" t="s">
        <v>2430</v>
      </c>
      <c r="O1109" s="1" t="s">
        <v>32</v>
      </c>
    </row>
    <row r="1110" spans="1:15">
      <c r="A1110" s="1">
        <v>100007278</v>
      </c>
      <c r="B1110" s="1" t="s">
        <v>2344</v>
      </c>
      <c r="C1110" s="1" t="s">
        <v>2371</v>
      </c>
      <c r="D1110" s="1" t="s">
        <v>176</v>
      </c>
      <c r="E1110" s="1" t="s">
        <v>11</v>
      </c>
      <c r="F1110" s="1" t="s">
        <v>12</v>
      </c>
      <c r="G1110" s="1">
        <v>1</v>
      </c>
      <c r="H1110" s="1">
        <v>228</v>
      </c>
      <c r="I1110" s="1">
        <v>35</v>
      </c>
      <c r="J1110" s="33">
        <v>18</v>
      </c>
      <c r="K1110" s="1">
        <v>0</v>
      </c>
      <c r="L1110" s="1">
        <v>1</v>
      </c>
      <c r="M1110" s="1" t="s">
        <v>2433</v>
      </c>
      <c r="N1110" s="1" t="s">
        <v>2434</v>
      </c>
      <c r="O1110" s="1" t="s">
        <v>32</v>
      </c>
    </row>
    <row r="1111" spans="1:15">
      <c r="A1111" s="1">
        <v>100007288</v>
      </c>
      <c r="B1111" s="1" t="s">
        <v>2344</v>
      </c>
      <c r="C1111" s="1" t="s">
        <v>2371</v>
      </c>
      <c r="D1111" s="1" t="s">
        <v>2437</v>
      </c>
      <c r="E1111" s="1" t="s">
        <v>11</v>
      </c>
      <c r="F1111" s="1" t="s">
        <v>12</v>
      </c>
      <c r="G1111" s="1">
        <v>2</v>
      </c>
      <c r="H1111" s="1">
        <v>242</v>
      </c>
      <c r="I1111" s="1">
        <v>25</v>
      </c>
      <c r="J1111" s="33">
        <v>22</v>
      </c>
      <c r="K1111" s="1">
        <v>0</v>
      </c>
      <c r="L1111" s="1">
        <v>1</v>
      </c>
      <c r="M1111" s="1" t="s">
        <v>2438</v>
      </c>
      <c r="N1111" s="1" t="s">
        <v>1215</v>
      </c>
      <c r="O1111" s="1" t="s">
        <v>39</v>
      </c>
    </row>
    <row r="1112" spans="1:15">
      <c r="A1112" s="1">
        <v>100007297</v>
      </c>
      <c r="B1112" s="1" t="s">
        <v>2344</v>
      </c>
      <c r="C1112" s="1" t="s">
        <v>2371</v>
      </c>
      <c r="D1112" s="1" t="s">
        <v>176</v>
      </c>
      <c r="E1112" s="1" t="s">
        <v>11</v>
      </c>
      <c r="F1112" s="1" t="s">
        <v>12</v>
      </c>
      <c r="G1112" s="1">
        <v>1</v>
      </c>
      <c r="H1112" s="1">
        <v>336</v>
      </c>
      <c r="I1112" s="1">
        <v>49</v>
      </c>
      <c r="J1112" s="33">
        <v>25</v>
      </c>
      <c r="K1112" s="1">
        <v>0</v>
      </c>
      <c r="L1112" s="1">
        <v>2</v>
      </c>
      <c r="M1112" s="1" t="s">
        <v>2439</v>
      </c>
      <c r="N1112" s="1" t="s">
        <v>2440</v>
      </c>
      <c r="O1112" s="1" t="s">
        <v>32</v>
      </c>
    </row>
    <row r="1113" spans="1:15">
      <c r="A1113" s="1">
        <v>100007312</v>
      </c>
      <c r="B1113" s="1" t="s">
        <v>2344</v>
      </c>
      <c r="C1113" s="1" t="s">
        <v>2371</v>
      </c>
      <c r="D1113" s="1" t="s">
        <v>12</v>
      </c>
      <c r="E1113" s="1" t="s">
        <v>11</v>
      </c>
      <c r="F1113" s="1" t="s">
        <v>12</v>
      </c>
      <c r="G1113" s="1">
        <v>1</v>
      </c>
      <c r="H1113" s="1">
        <v>234</v>
      </c>
      <c r="I1113" s="1">
        <v>22</v>
      </c>
      <c r="J1113" s="33">
        <v>16</v>
      </c>
      <c r="K1113" s="1">
        <v>0</v>
      </c>
      <c r="L1113" s="1">
        <v>1</v>
      </c>
      <c r="M1113" s="1" t="s">
        <v>2441</v>
      </c>
      <c r="N1113" s="1" t="s">
        <v>2442</v>
      </c>
      <c r="O1113" s="1" t="s">
        <v>32</v>
      </c>
    </row>
    <row r="1114" spans="1:15">
      <c r="A1114" s="1">
        <v>100007327</v>
      </c>
      <c r="B1114" s="1" t="s">
        <v>2344</v>
      </c>
      <c r="C1114" s="1" t="s">
        <v>2371</v>
      </c>
      <c r="D1114" s="1" t="s">
        <v>18</v>
      </c>
      <c r="E1114" s="1" t="s">
        <v>27</v>
      </c>
      <c r="F1114" s="1" t="s">
        <v>18</v>
      </c>
      <c r="G1114" s="1">
        <v>1</v>
      </c>
      <c r="H1114" s="1">
        <v>94</v>
      </c>
      <c r="I1114" s="1">
        <v>8</v>
      </c>
      <c r="J1114" s="33">
        <v>11</v>
      </c>
      <c r="K1114" s="1">
        <v>0</v>
      </c>
      <c r="L1114" s="1">
        <v>1</v>
      </c>
      <c r="M1114" s="1" t="s">
        <v>2447</v>
      </c>
      <c r="N1114" s="1" t="s">
        <v>2349</v>
      </c>
      <c r="O1114" s="1" t="s">
        <v>15</v>
      </c>
    </row>
    <row r="1115" spans="1:15">
      <c r="A1115" s="1">
        <v>100007331</v>
      </c>
      <c r="B1115" s="1" t="s">
        <v>2344</v>
      </c>
      <c r="C1115" s="1" t="s">
        <v>2371</v>
      </c>
      <c r="D1115" s="1" t="s">
        <v>46</v>
      </c>
      <c r="E1115" s="1" t="s">
        <v>2</v>
      </c>
      <c r="F1115" s="1" t="s">
        <v>46</v>
      </c>
      <c r="G1115" s="1">
        <v>1</v>
      </c>
      <c r="H1115" s="1">
        <v>13</v>
      </c>
      <c r="I1115" s="1">
        <v>6</v>
      </c>
      <c r="J1115" s="33">
        <v>9</v>
      </c>
      <c r="K1115" s="1">
        <v>0</v>
      </c>
      <c r="L1115" s="1">
        <v>1</v>
      </c>
      <c r="M1115" s="1" t="s">
        <v>2448</v>
      </c>
      <c r="N1115" s="1" t="s">
        <v>2372</v>
      </c>
      <c r="O1115" s="1" t="s">
        <v>8</v>
      </c>
    </row>
    <row r="1116" spans="1:15">
      <c r="A1116" s="1">
        <v>100007338</v>
      </c>
      <c r="B1116" s="1" t="s">
        <v>2344</v>
      </c>
      <c r="C1116" s="1" t="s">
        <v>2371</v>
      </c>
      <c r="D1116" s="1" t="s">
        <v>2449</v>
      </c>
      <c r="E1116" s="1" t="s">
        <v>11</v>
      </c>
      <c r="F1116" s="1" t="s">
        <v>12</v>
      </c>
      <c r="G1116" s="1">
        <v>1</v>
      </c>
      <c r="H1116" s="1">
        <v>197</v>
      </c>
      <c r="I1116" s="1">
        <v>30</v>
      </c>
      <c r="J1116" s="33">
        <v>14</v>
      </c>
      <c r="K1116" s="1">
        <v>0</v>
      </c>
      <c r="L1116" s="1">
        <v>1</v>
      </c>
      <c r="M1116" s="1" t="s">
        <v>2450</v>
      </c>
      <c r="N1116" s="1" t="s">
        <v>2451</v>
      </c>
      <c r="O1116" s="1" t="s">
        <v>32</v>
      </c>
    </row>
    <row r="1117" spans="1:15">
      <c r="A1117" s="1">
        <v>100007347</v>
      </c>
      <c r="B1117" s="1" t="s">
        <v>2344</v>
      </c>
      <c r="C1117" s="1" t="s">
        <v>2371</v>
      </c>
      <c r="D1117" s="1" t="s">
        <v>12</v>
      </c>
      <c r="E1117" s="1" t="s">
        <v>11</v>
      </c>
      <c r="F1117" s="1" t="s">
        <v>12</v>
      </c>
      <c r="G1117" s="1">
        <v>1</v>
      </c>
      <c r="H1117" s="1">
        <v>129</v>
      </c>
      <c r="I1117" s="1">
        <v>16</v>
      </c>
      <c r="J1117" s="33">
        <v>11</v>
      </c>
      <c r="K1117" s="1">
        <v>0</v>
      </c>
      <c r="L1117" s="1">
        <v>1</v>
      </c>
      <c r="M1117" s="1" t="s">
        <v>2452</v>
      </c>
      <c r="N1117" s="1" t="s">
        <v>2453</v>
      </c>
      <c r="O1117" s="1" t="s">
        <v>32</v>
      </c>
    </row>
    <row r="1118" spans="1:15">
      <c r="A1118" s="1">
        <v>100007353</v>
      </c>
      <c r="B1118" s="1" t="s">
        <v>2344</v>
      </c>
      <c r="C1118" s="1" t="s">
        <v>2371</v>
      </c>
      <c r="D1118" s="1" t="s">
        <v>176</v>
      </c>
      <c r="E1118" s="1" t="s">
        <v>11</v>
      </c>
      <c r="F1118" s="1" t="s">
        <v>12</v>
      </c>
      <c r="G1118" s="1">
        <v>1</v>
      </c>
      <c r="H1118" s="1">
        <v>202</v>
      </c>
      <c r="I1118" s="1">
        <v>25</v>
      </c>
      <c r="J1118" s="33">
        <v>20</v>
      </c>
      <c r="K1118" s="1">
        <v>0</v>
      </c>
      <c r="L1118" s="1">
        <v>1</v>
      </c>
      <c r="M1118" s="1" t="s">
        <v>2454</v>
      </c>
      <c r="N1118" s="1" t="s">
        <v>2455</v>
      </c>
      <c r="O1118" s="1" t="s">
        <v>32</v>
      </c>
    </row>
    <row r="1119" spans="1:15">
      <c r="A1119" s="1">
        <v>100007358</v>
      </c>
      <c r="B1119" s="1" t="s">
        <v>2344</v>
      </c>
      <c r="C1119" s="1" t="s">
        <v>2457</v>
      </c>
      <c r="D1119" s="1" t="s">
        <v>176</v>
      </c>
      <c r="E1119" s="1" t="s">
        <v>11</v>
      </c>
      <c r="F1119" s="1" t="s">
        <v>12</v>
      </c>
      <c r="G1119" s="1">
        <v>1</v>
      </c>
      <c r="H1119" s="1">
        <v>182</v>
      </c>
      <c r="I1119" s="1">
        <v>22</v>
      </c>
      <c r="J1119" s="33">
        <v>18</v>
      </c>
      <c r="K1119" s="1">
        <v>1</v>
      </c>
      <c r="L1119" s="1">
        <v>1</v>
      </c>
      <c r="M1119" s="1" t="s">
        <v>2456</v>
      </c>
      <c r="N1119" s="1" t="s">
        <v>2458</v>
      </c>
      <c r="O1119" s="1" t="s">
        <v>32</v>
      </c>
    </row>
    <row r="1120" spans="1:15">
      <c r="A1120" s="1">
        <v>100007363</v>
      </c>
      <c r="B1120" s="1" t="s">
        <v>2344</v>
      </c>
      <c r="C1120" s="1" t="s">
        <v>2457</v>
      </c>
      <c r="D1120" s="1" t="s">
        <v>2459</v>
      </c>
      <c r="E1120" s="1" t="s">
        <v>27</v>
      </c>
      <c r="F1120" s="1" t="s">
        <v>18</v>
      </c>
      <c r="G1120" s="1">
        <v>1</v>
      </c>
      <c r="H1120" s="1">
        <v>493</v>
      </c>
      <c r="I1120" s="1">
        <v>39</v>
      </c>
      <c r="J1120" s="33">
        <v>44</v>
      </c>
      <c r="K1120" s="1">
        <v>0</v>
      </c>
      <c r="L1120" s="1">
        <v>2</v>
      </c>
      <c r="M1120" s="1" t="s">
        <v>2460</v>
      </c>
      <c r="N1120" s="1" t="s">
        <v>2349</v>
      </c>
      <c r="O1120" s="1" t="s">
        <v>15</v>
      </c>
    </row>
    <row r="1121" spans="1:15">
      <c r="A1121" s="1">
        <v>100007371</v>
      </c>
      <c r="B1121" s="1" t="s">
        <v>2344</v>
      </c>
      <c r="C1121" s="1" t="s">
        <v>2457</v>
      </c>
      <c r="D1121" s="1" t="s">
        <v>1456</v>
      </c>
      <c r="E1121" s="1" t="s">
        <v>20</v>
      </c>
      <c r="F1121" s="1" t="s">
        <v>72</v>
      </c>
      <c r="G1121" s="1">
        <v>1</v>
      </c>
      <c r="H1121" s="1">
        <v>286</v>
      </c>
      <c r="I1121" s="1">
        <v>34</v>
      </c>
      <c r="J1121" s="33">
        <v>24</v>
      </c>
      <c r="K1121" s="1">
        <v>0</v>
      </c>
      <c r="L1121" s="1">
        <v>1</v>
      </c>
      <c r="M1121" s="1" t="s">
        <v>2461</v>
      </c>
      <c r="N1121" s="1" t="s">
        <v>2349</v>
      </c>
      <c r="O1121" s="1" t="s">
        <v>15</v>
      </c>
    </row>
    <row r="1122" spans="1:15">
      <c r="A1122" s="1">
        <v>100007373</v>
      </c>
      <c r="B1122" s="1" t="s">
        <v>2344</v>
      </c>
      <c r="C1122" s="1" t="s">
        <v>2457</v>
      </c>
      <c r="D1122" s="1" t="s">
        <v>2462</v>
      </c>
      <c r="E1122" s="1" t="s">
        <v>11</v>
      </c>
      <c r="F1122" s="1" t="s">
        <v>12</v>
      </c>
      <c r="G1122" s="1">
        <v>1</v>
      </c>
      <c r="H1122" s="1">
        <v>741</v>
      </c>
      <c r="I1122" s="1">
        <v>65</v>
      </c>
      <c r="J1122" s="33">
        <v>37</v>
      </c>
      <c r="K1122" s="1">
        <v>0</v>
      </c>
      <c r="L1122" s="1">
        <v>3</v>
      </c>
      <c r="M1122" s="1" t="s">
        <v>2463</v>
      </c>
      <c r="N1122" s="1" t="s">
        <v>2464</v>
      </c>
      <c r="O1122" s="1" t="s">
        <v>32</v>
      </c>
    </row>
    <row r="1123" spans="1:15">
      <c r="A1123" s="1">
        <v>100007378</v>
      </c>
      <c r="B1123" s="1" t="s">
        <v>2344</v>
      </c>
      <c r="C1123" s="1" t="s">
        <v>2457</v>
      </c>
      <c r="D1123" s="1" t="s">
        <v>176</v>
      </c>
      <c r="E1123" s="1" t="s">
        <v>11</v>
      </c>
      <c r="F1123" s="1" t="s">
        <v>12</v>
      </c>
      <c r="G1123" s="1">
        <v>1</v>
      </c>
      <c r="H1123" s="1">
        <v>224</v>
      </c>
      <c r="I1123" s="1">
        <v>24</v>
      </c>
      <c r="J1123" s="33">
        <v>15</v>
      </c>
      <c r="K1123" s="1">
        <v>0</v>
      </c>
      <c r="L1123" s="1">
        <v>1</v>
      </c>
      <c r="M1123" s="1" t="s">
        <v>2465</v>
      </c>
      <c r="N1123" s="1" t="s">
        <v>2464</v>
      </c>
      <c r="O1123" s="1" t="s">
        <v>32</v>
      </c>
    </row>
    <row r="1124" spans="1:15">
      <c r="A1124" s="1">
        <v>100007383</v>
      </c>
      <c r="B1124" s="1" t="s">
        <v>2344</v>
      </c>
      <c r="C1124" s="1" t="s">
        <v>2457</v>
      </c>
      <c r="D1124" s="1" t="s">
        <v>167</v>
      </c>
      <c r="E1124" s="1" t="s">
        <v>20</v>
      </c>
      <c r="F1124" s="1" t="s">
        <v>167</v>
      </c>
      <c r="G1124" s="1">
        <v>1</v>
      </c>
      <c r="H1124" s="1">
        <v>302</v>
      </c>
      <c r="I1124" s="1">
        <v>29</v>
      </c>
      <c r="J1124" s="33">
        <v>19</v>
      </c>
      <c r="K1124" s="1">
        <v>0</v>
      </c>
      <c r="L1124" s="1">
        <v>2</v>
      </c>
      <c r="M1124" s="1" t="s">
        <v>2466</v>
      </c>
      <c r="N1124" s="1" t="s">
        <v>2349</v>
      </c>
      <c r="O1124" s="1" t="s">
        <v>15</v>
      </c>
    </row>
    <row r="1125" spans="1:15">
      <c r="A1125" s="1">
        <v>100007396</v>
      </c>
      <c r="B1125" s="1" t="s">
        <v>2344</v>
      </c>
      <c r="C1125" s="1" t="s">
        <v>2472</v>
      </c>
      <c r="D1125" s="1" t="s">
        <v>957</v>
      </c>
      <c r="E1125" s="1" t="s">
        <v>20</v>
      </c>
      <c r="F1125" s="1" t="s">
        <v>72</v>
      </c>
      <c r="G1125" s="1">
        <v>1</v>
      </c>
      <c r="H1125" s="1">
        <v>24</v>
      </c>
      <c r="I1125" s="1">
        <v>4</v>
      </c>
      <c r="J1125" s="33">
        <v>6</v>
      </c>
      <c r="K1125" s="1">
        <v>0</v>
      </c>
      <c r="L1125" s="1">
        <v>1</v>
      </c>
      <c r="M1125" s="1" t="s">
        <v>2471</v>
      </c>
      <c r="N1125" s="1" t="s">
        <v>2473</v>
      </c>
      <c r="O1125" s="1" t="s">
        <v>44</v>
      </c>
    </row>
    <row r="1126" spans="1:15">
      <c r="A1126" s="1">
        <v>100007402</v>
      </c>
      <c r="B1126" s="1" t="s">
        <v>2344</v>
      </c>
      <c r="C1126" s="1" t="s">
        <v>2472</v>
      </c>
      <c r="D1126" s="1" t="s">
        <v>737</v>
      </c>
      <c r="E1126" s="1" t="s">
        <v>27</v>
      </c>
      <c r="F1126" s="1" t="s">
        <v>18</v>
      </c>
      <c r="G1126" s="1">
        <v>1</v>
      </c>
      <c r="H1126" s="1">
        <v>83</v>
      </c>
      <c r="I1126" s="1">
        <v>4</v>
      </c>
      <c r="J1126" s="33">
        <v>6</v>
      </c>
      <c r="K1126" s="1">
        <v>0</v>
      </c>
      <c r="L1126" s="1">
        <v>1</v>
      </c>
      <c r="M1126" s="1" t="s">
        <v>2471</v>
      </c>
      <c r="N1126" s="1" t="s">
        <v>2473</v>
      </c>
      <c r="O1126" s="1" t="s">
        <v>44</v>
      </c>
    </row>
    <row r="1127" spans="1:15">
      <c r="A1127" s="1">
        <v>100007422</v>
      </c>
      <c r="B1127" s="1" t="s">
        <v>2344</v>
      </c>
      <c r="C1127" s="1" t="s">
        <v>2457</v>
      </c>
      <c r="D1127" s="1" t="s">
        <v>750</v>
      </c>
      <c r="E1127" s="1" t="s">
        <v>20</v>
      </c>
      <c r="F1127" s="1" t="s">
        <v>72</v>
      </c>
      <c r="G1127" s="1">
        <v>1</v>
      </c>
      <c r="H1127" s="1">
        <v>333</v>
      </c>
      <c r="I1127" s="1">
        <v>43</v>
      </c>
      <c r="J1127" s="33">
        <v>39</v>
      </c>
      <c r="K1127" s="1">
        <v>1</v>
      </c>
      <c r="L1127" s="1">
        <v>2</v>
      </c>
      <c r="M1127" s="1" t="s">
        <v>2478</v>
      </c>
      <c r="N1127" s="1" t="s">
        <v>2349</v>
      </c>
      <c r="O1127" s="1" t="s">
        <v>15</v>
      </c>
    </row>
    <row r="1128" spans="1:15">
      <c r="A1128" s="1">
        <v>100007425</v>
      </c>
      <c r="B1128" s="1" t="s">
        <v>2344</v>
      </c>
      <c r="C1128" s="1" t="s">
        <v>2457</v>
      </c>
      <c r="D1128" s="1" t="s">
        <v>100</v>
      </c>
      <c r="E1128" s="1" t="s">
        <v>20</v>
      </c>
      <c r="F1128" s="1" t="s">
        <v>100</v>
      </c>
      <c r="G1128" s="1">
        <v>1</v>
      </c>
      <c r="H1128" s="1">
        <v>271</v>
      </c>
      <c r="I1128" s="1">
        <v>26</v>
      </c>
      <c r="J1128" s="33">
        <v>28</v>
      </c>
      <c r="K1128" s="1">
        <v>0</v>
      </c>
      <c r="L1128" s="1">
        <v>1</v>
      </c>
      <c r="M1128" s="1" t="s">
        <v>2479</v>
      </c>
      <c r="N1128" s="1" t="s">
        <v>2349</v>
      </c>
      <c r="O1128" s="1" t="s">
        <v>15</v>
      </c>
    </row>
    <row r="1129" spans="1:15">
      <c r="A1129" s="1">
        <v>100007426</v>
      </c>
      <c r="B1129" s="1" t="s">
        <v>2344</v>
      </c>
      <c r="C1129" s="1" t="s">
        <v>2457</v>
      </c>
      <c r="D1129" s="1" t="s">
        <v>2480</v>
      </c>
      <c r="E1129" s="1" t="s">
        <v>11</v>
      </c>
      <c r="F1129" s="1" t="s">
        <v>12</v>
      </c>
      <c r="G1129" s="1">
        <v>1</v>
      </c>
      <c r="H1129" s="1">
        <v>632</v>
      </c>
      <c r="I1129" s="1">
        <v>55</v>
      </c>
      <c r="J1129" s="33">
        <v>39</v>
      </c>
      <c r="K1129" s="1">
        <v>0</v>
      </c>
      <c r="L1129" s="1">
        <v>3</v>
      </c>
      <c r="M1129" s="1" t="s">
        <v>2481</v>
      </c>
      <c r="N1129" s="1" t="s">
        <v>2464</v>
      </c>
      <c r="O1129" s="1" t="s">
        <v>32</v>
      </c>
    </row>
    <row r="1130" spans="1:15">
      <c r="A1130" s="1">
        <v>100007430</v>
      </c>
      <c r="B1130" s="1" t="s">
        <v>2344</v>
      </c>
      <c r="C1130" s="1" t="s">
        <v>2457</v>
      </c>
      <c r="D1130" s="1" t="s">
        <v>120</v>
      </c>
      <c r="E1130" s="1" t="s">
        <v>20</v>
      </c>
      <c r="F1130" s="1" t="s">
        <v>72</v>
      </c>
      <c r="G1130" s="1">
        <v>1</v>
      </c>
      <c r="H1130" s="1">
        <v>104</v>
      </c>
      <c r="I1130" s="1">
        <v>13</v>
      </c>
      <c r="J1130" s="33">
        <v>11</v>
      </c>
      <c r="K1130" s="1">
        <v>0</v>
      </c>
      <c r="L1130" s="1">
        <v>1</v>
      </c>
      <c r="M1130" s="1" t="s">
        <v>2482</v>
      </c>
      <c r="N1130" s="1" t="s">
        <v>2483</v>
      </c>
      <c r="O1130" s="1" t="s">
        <v>44</v>
      </c>
    </row>
    <row r="1131" spans="1:15">
      <c r="A1131" s="1">
        <v>100007436</v>
      </c>
      <c r="B1131" s="1" t="s">
        <v>2344</v>
      </c>
      <c r="C1131" s="1" t="s">
        <v>2457</v>
      </c>
      <c r="D1131" s="1" t="s">
        <v>2484</v>
      </c>
      <c r="E1131" s="1" t="s">
        <v>11</v>
      </c>
      <c r="F1131" s="1" t="s">
        <v>12</v>
      </c>
      <c r="G1131" s="1">
        <v>1</v>
      </c>
      <c r="H1131" s="1">
        <v>422</v>
      </c>
      <c r="I1131" s="1">
        <v>34</v>
      </c>
      <c r="J1131" s="33">
        <v>25</v>
      </c>
      <c r="K1131" s="1">
        <v>1</v>
      </c>
      <c r="L1131" s="1">
        <v>2</v>
      </c>
      <c r="M1131" s="1" t="s">
        <v>2485</v>
      </c>
      <c r="N1131" s="1" t="s">
        <v>2464</v>
      </c>
      <c r="O1131" s="1" t="s">
        <v>32</v>
      </c>
    </row>
    <row r="1132" spans="1:15">
      <c r="A1132" s="1">
        <v>100007438</v>
      </c>
      <c r="B1132" s="1" t="s">
        <v>2344</v>
      </c>
      <c r="C1132" s="1" t="s">
        <v>2457</v>
      </c>
      <c r="D1132" s="1" t="s">
        <v>2486</v>
      </c>
      <c r="E1132" s="1" t="s">
        <v>11</v>
      </c>
      <c r="F1132" s="1" t="s">
        <v>12</v>
      </c>
      <c r="G1132" s="1">
        <v>1</v>
      </c>
      <c r="H1132" s="1">
        <v>90</v>
      </c>
      <c r="I1132" s="1">
        <v>9</v>
      </c>
      <c r="J1132" s="33">
        <v>6</v>
      </c>
      <c r="K1132" s="1">
        <v>0</v>
      </c>
      <c r="L1132" s="1">
        <v>1</v>
      </c>
      <c r="M1132" s="1" t="s">
        <v>2487</v>
      </c>
      <c r="N1132" s="1" t="s">
        <v>2488</v>
      </c>
      <c r="O1132" s="1" t="s">
        <v>44</v>
      </c>
    </row>
    <row r="1133" spans="1:15">
      <c r="A1133" s="1">
        <v>100007445</v>
      </c>
      <c r="B1133" s="1" t="s">
        <v>2344</v>
      </c>
      <c r="C1133" s="1" t="s">
        <v>2457</v>
      </c>
      <c r="D1133" s="1" t="s">
        <v>2489</v>
      </c>
      <c r="E1133" s="1" t="s">
        <v>11</v>
      </c>
      <c r="F1133" s="1" t="s">
        <v>12</v>
      </c>
      <c r="G1133" s="1">
        <v>1</v>
      </c>
      <c r="H1133" s="1">
        <v>206</v>
      </c>
      <c r="I1133" s="1">
        <v>23</v>
      </c>
      <c r="J1133" s="33">
        <v>17</v>
      </c>
      <c r="K1133" s="1">
        <v>0</v>
      </c>
      <c r="L1133" s="1">
        <v>1</v>
      </c>
      <c r="M1133" s="1" t="s">
        <v>2490</v>
      </c>
      <c r="N1133" s="1" t="s">
        <v>2491</v>
      </c>
      <c r="O1133" s="1" t="s">
        <v>32</v>
      </c>
    </row>
    <row r="1134" spans="1:15">
      <c r="A1134" s="1">
        <v>100007455</v>
      </c>
      <c r="B1134" s="1" t="s">
        <v>2344</v>
      </c>
      <c r="C1134" s="1" t="s">
        <v>2457</v>
      </c>
      <c r="D1134" s="1" t="s">
        <v>176</v>
      </c>
      <c r="E1134" s="1" t="s">
        <v>11</v>
      </c>
      <c r="F1134" s="1" t="s">
        <v>12</v>
      </c>
      <c r="G1134" s="1">
        <v>1</v>
      </c>
      <c r="H1134" s="1">
        <v>113</v>
      </c>
      <c r="I1134" s="1">
        <v>18</v>
      </c>
      <c r="J1134" s="33">
        <v>13</v>
      </c>
      <c r="K1134" s="1">
        <v>0</v>
      </c>
      <c r="L1134" s="1">
        <v>1</v>
      </c>
      <c r="M1134" s="1" t="s">
        <v>2492</v>
      </c>
      <c r="N1134" s="1" t="s">
        <v>2493</v>
      </c>
      <c r="O1134" s="1" t="s">
        <v>32</v>
      </c>
    </row>
    <row r="1135" spans="1:15">
      <c r="A1135" s="1">
        <v>100007460</v>
      </c>
      <c r="B1135" s="1" t="s">
        <v>2344</v>
      </c>
      <c r="C1135" s="1" t="s">
        <v>2457</v>
      </c>
      <c r="D1135" s="1" t="s">
        <v>12</v>
      </c>
      <c r="E1135" s="1" t="s">
        <v>11</v>
      </c>
      <c r="F1135" s="1" t="s">
        <v>407</v>
      </c>
      <c r="G1135" s="1">
        <v>1</v>
      </c>
      <c r="H1135" s="1">
        <v>34</v>
      </c>
      <c r="I1135" s="1">
        <v>4</v>
      </c>
      <c r="J1135" s="33">
        <v>5</v>
      </c>
      <c r="K1135" s="1">
        <v>0</v>
      </c>
      <c r="L1135" s="1">
        <v>1</v>
      </c>
      <c r="M1135" s="1" t="s">
        <v>2494</v>
      </c>
      <c r="N1135" s="1" t="s">
        <v>2495</v>
      </c>
      <c r="O1135" s="1" t="s">
        <v>32</v>
      </c>
    </row>
    <row r="1136" spans="1:15">
      <c r="A1136" s="1">
        <v>100007466</v>
      </c>
      <c r="B1136" s="1" t="s">
        <v>2344</v>
      </c>
      <c r="C1136" s="1" t="s">
        <v>2457</v>
      </c>
      <c r="D1136" s="1" t="s">
        <v>176</v>
      </c>
      <c r="E1136" s="1" t="s">
        <v>11</v>
      </c>
      <c r="F1136" s="1" t="s">
        <v>12</v>
      </c>
      <c r="G1136" s="1">
        <v>1</v>
      </c>
      <c r="H1136" s="1">
        <v>86</v>
      </c>
      <c r="I1136" s="1">
        <v>16</v>
      </c>
      <c r="J1136" s="33">
        <v>9</v>
      </c>
      <c r="K1136" s="1">
        <v>0</v>
      </c>
      <c r="L1136" s="1">
        <v>1</v>
      </c>
      <c r="M1136" s="1" t="s">
        <v>2496</v>
      </c>
      <c r="N1136" s="1" t="s">
        <v>2497</v>
      </c>
      <c r="O1136" s="1" t="s">
        <v>32</v>
      </c>
    </row>
    <row r="1137" spans="1:15">
      <c r="A1137" s="1">
        <v>100007475</v>
      </c>
      <c r="B1137" s="1" t="s">
        <v>2344</v>
      </c>
      <c r="C1137" s="1" t="s">
        <v>2457</v>
      </c>
      <c r="D1137" s="1" t="s">
        <v>176</v>
      </c>
      <c r="E1137" s="1" t="s">
        <v>11</v>
      </c>
      <c r="F1137" s="1" t="s">
        <v>12</v>
      </c>
      <c r="G1137" s="1">
        <v>1</v>
      </c>
      <c r="H1137" s="1">
        <v>192</v>
      </c>
      <c r="I1137" s="1">
        <v>20</v>
      </c>
      <c r="J1137" s="33">
        <v>19</v>
      </c>
      <c r="K1137" s="1">
        <v>0</v>
      </c>
      <c r="L1137" s="1">
        <v>1</v>
      </c>
      <c r="M1137" s="1" t="s">
        <v>2498</v>
      </c>
      <c r="N1137" s="1" t="s">
        <v>2499</v>
      </c>
      <c r="O1137" s="1" t="s">
        <v>32</v>
      </c>
    </row>
    <row r="1138" spans="1:15">
      <c r="A1138" s="1">
        <v>100007490</v>
      </c>
      <c r="B1138" s="1" t="s">
        <v>2344</v>
      </c>
      <c r="C1138" s="1" t="s">
        <v>2457</v>
      </c>
      <c r="D1138" s="1" t="s">
        <v>12</v>
      </c>
      <c r="E1138" s="1" t="s">
        <v>11</v>
      </c>
      <c r="F1138" s="1" t="s">
        <v>407</v>
      </c>
      <c r="G1138" s="1">
        <v>1</v>
      </c>
      <c r="H1138" s="1">
        <v>54</v>
      </c>
      <c r="I1138" s="1">
        <v>7</v>
      </c>
      <c r="J1138" s="33">
        <v>6</v>
      </c>
      <c r="K1138" s="1">
        <v>0</v>
      </c>
      <c r="L1138" s="1">
        <v>1</v>
      </c>
      <c r="M1138" s="1" t="s">
        <v>2500</v>
      </c>
      <c r="N1138" s="1" t="s">
        <v>2501</v>
      </c>
      <c r="O1138" s="1" t="s">
        <v>32</v>
      </c>
    </row>
    <row r="1139" spans="1:15">
      <c r="A1139" s="1">
        <v>100007503</v>
      </c>
      <c r="B1139" s="1" t="s">
        <v>2344</v>
      </c>
      <c r="C1139" s="1" t="s">
        <v>2457</v>
      </c>
      <c r="D1139" s="1" t="s">
        <v>176</v>
      </c>
      <c r="E1139" s="1" t="s">
        <v>11</v>
      </c>
      <c r="F1139" s="1" t="s">
        <v>12</v>
      </c>
      <c r="G1139" s="1">
        <v>1</v>
      </c>
      <c r="H1139" s="1">
        <v>196</v>
      </c>
      <c r="I1139" s="1">
        <v>25</v>
      </c>
      <c r="J1139" s="33">
        <v>16</v>
      </c>
      <c r="K1139" s="1">
        <v>0</v>
      </c>
      <c r="L1139" s="1">
        <v>1</v>
      </c>
      <c r="M1139" s="1" t="s">
        <v>2502</v>
      </c>
      <c r="N1139" s="1" t="s">
        <v>2503</v>
      </c>
      <c r="O1139" s="1" t="s">
        <v>32</v>
      </c>
    </row>
    <row r="1140" spans="1:15">
      <c r="A1140" s="1">
        <v>100007506</v>
      </c>
      <c r="B1140" s="1" t="s">
        <v>2344</v>
      </c>
      <c r="C1140" s="1" t="s">
        <v>2457</v>
      </c>
      <c r="D1140" s="1" t="s">
        <v>176</v>
      </c>
      <c r="E1140" s="1" t="s">
        <v>11</v>
      </c>
      <c r="F1140" s="1" t="s">
        <v>12</v>
      </c>
      <c r="G1140" s="1">
        <v>1</v>
      </c>
      <c r="H1140" s="1">
        <v>153</v>
      </c>
      <c r="I1140" s="1">
        <v>20</v>
      </c>
      <c r="J1140" s="33">
        <v>14</v>
      </c>
      <c r="K1140" s="1">
        <v>0</v>
      </c>
      <c r="L1140" s="1">
        <v>1</v>
      </c>
      <c r="M1140" s="1" t="s">
        <v>2504</v>
      </c>
      <c r="N1140" s="1" t="s">
        <v>2505</v>
      </c>
      <c r="O1140" s="1" t="s">
        <v>32</v>
      </c>
    </row>
    <row r="1141" spans="1:15">
      <c r="A1141" s="1">
        <v>100007512</v>
      </c>
      <c r="B1141" s="1" t="s">
        <v>2344</v>
      </c>
      <c r="C1141" s="1" t="s">
        <v>2507</v>
      </c>
      <c r="D1141" s="1" t="s">
        <v>12</v>
      </c>
      <c r="E1141" s="1" t="s">
        <v>11</v>
      </c>
      <c r="F1141" s="1" t="s">
        <v>12</v>
      </c>
      <c r="G1141" s="1">
        <v>1</v>
      </c>
      <c r="H1141" s="1">
        <v>215</v>
      </c>
      <c r="I1141" s="1">
        <v>16</v>
      </c>
      <c r="J1141" s="33">
        <v>17</v>
      </c>
      <c r="K1141" s="1">
        <v>0</v>
      </c>
      <c r="L1141" s="1">
        <v>1</v>
      </c>
      <c r="M1141" s="1" t="s">
        <v>2506</v>
      </c>
      <c r="N1141" s="1" t="s">
        <v>2508</v>
      </c>
      <c r="O1141" s="1" t="s">
        <v>32</v>
      </c>
    </row>
    <row r="1142" spans="1:15">
      <c r="A1142" s="1">
        <v>100007525</v>
      </c>
      <c r="B1142" s="1" t="s">
        <v>2344</v>
      </c>
      <c r="C1142" s="1" t="s">
        <v>2507</v>
      </c>
      <c r="D1142" s="1" t="s">
        <v>12</v>
      </c>
      <c r="E1142" s="1" t="s">
        <v>11</v>
      </c>
      <c r="F1142" s="1" t="s">
        <v>12</v>
      </c>
      <c r="G1142" s="1">
        <v>1</v>
      </c>
      <c r="H1142" s="1">
        <v>392</v>
      </c>
      <c r="I1142" s="1">
        <v>41</v>
      </c>
      <c r="J1142" s="33">
        <v>37</v>
      </c>
      <c r="K1142" s="1">
        <v>0</v>
      </c>
      <c r="L1142" s="1">
        <v>2</v>
      </c>
      <c r="M1142" s="1" t="s">
        <v>2511</v>
      </c>
      <c r="N1142" s="1" t="s">
        <v>2512</v>
      </c>
      <c r="O1142" s="1" t="s">
        <v>32</v>
      </c>
    </row>
    <row r="1143" spans="1:15">
      <c r="A1143" s="1">
        <v>100007528</v>
      </c>
      <c r="B1143" s="1" t="s">
        <v>2344</v>
      </c>
      <c r="C1143" s="1" t="s">
        <v>2507</v>
      </c>
      <c r="D1143" s="1" t="s">
        <v>12</v>
      </c>
      <c r="E1143" s="1" t="s">
        <v>11</v>
      </c>
      <c r="F1143" s="1" t="s">
        <v>12</v>
      </c>
      <c r="G1143" s="1">
        <v>1</v>
      </c>
      <c r="H1143" s="1">
        <v>289</v>
      </c>
      <c r="I1143" s="1">
        <v>30</v>
      </c>
      <c r="J1143" s="33">
        <v>25</v>
      </c>
      <c r="K1143" s="1">
        <v>0</v>
      </c>
      <c r="L1143" s="1">
        <v>1</v>
      </c>
      <c r="M1143" s="1" t="s">
        <v>2513</v>
      </c>
      <c r="N1143" s="1" t="s">
        <v>2512</v>
      </c>
      <c r="O1143" s="1" t="s">
        <v>32</v>
      </c>
    </row>
    <row r="1144" spans="1:15">
      <c r="A1144" s="1">
        <v>100007532</v>
      </c>
      <c r="B1144" s="1" t="s">
        <v>2344</v>
      </c>
      <c r="C1144" s="1" t="s">
        <v>2507</v>
      </c>
      <c r="D1144" s="1" t="s">
        <v>18</v>
      </c>
      <c r="E1144" s="1" t="s">
        <v>27</v>
      </c>
      <c r="F1144" s="1" t="s">
        <v>18</v>
      </c>
      <c r="G1144" s="1">
        <v>1</v>
      </c>
      <c r="H1144" s="1">
        <v>175</v>
      </c>
      <c r="I1144" s="1">
        <v>16</v>
      </c>
      <c r="J1144" s="33">
        <v>14</v>
      </c>
      <c r="K1144" s="1">
        <v>0</v>
      </c>
      <c r="L1144" s="1">
        <v>1</v>
      </c>
      <c r="M1144" s="1" t="s">
        <v>2514</v>
      </c>
      <c r="N1144" s="1" t="s">
        <v>2349</v>
      </c>
      <c r="O1144" s="1" t="s">
        <v>15</v>
      </c>
    </row>
    <row r="1145" spans="1:15">
      <c r="A1145" s="1">
        <v>100007554</v>
      </c>
      <c r="B1145" s="1" t="s">
        <v>2344</v>
      </c>
      <c r="C1145" s="1" t="s">
        <v>2507</v>
      </c>
      <c r="D1145" s="1" t="s">
        <v>12</v>
      </c>
      <c r="E1145" s="1" t="s">
        <v>11</v>
      </c>
      <c r="F1145" s="1" t="s">
        <v>12</v>
      </c>
      <c r="G1145" s="1">
        <v>2</v>
      </c>
      <c r="H1145" s="1">
        <v>661</v>
      </c>
      <c r="I1145" s="1">
        <v>60</v>
      </c>
      <c r="J1145" s="33">
        <v>45</v>
      </c>
      <c r="K1145" s="1">
        <v>0</v>
      </c>
      <c r="L1145" s="1">
        <v>3</v>
      </c>
      <c r="M1145" s="1" t="s">
        <v>2518</v>
      </c>
      <c r="N1145" s="1" t="s">
        <v>2512</v>
      </c>
      <c r="O1145" s="1" t="s">
        <v>32</v>
      </c>
    </row>
    <row r="1146" spans="1:15">
      <c r="A1146" s="1">
        <v>100007556</v>
      </c>
      <c r="B1146" s="1" t="s">
        <v>2344</v>
      </c>
      <c r="C1146" s="1" t="s">
        <v>2507</v>
      </c>
      <c r="D1146" s="1" t="s">
        <v>1010</v>
      </c>
      <c r="E1146" s="1" t="s">
        <v>20</v>
      </c>
      <c r="F1146" s="1" t="s">
        <v>72</v>
      </c>
      <c r="G1146" s="1">
        <v>1</v>
      </c>
      <c r="H1146" s="1">
        <v>463</v>
      </c>
      <c r="I1146" s="1">
        <v>56</v>
      </c>
      <c r="J1146" s="33">
        <v>45</v>
      </c>
      <c r="K1146" s="1">
        <v>0</v>
      </c>
      <c r="L1146" s="1">
        <v>2</v>
      </c>
      <c r="M1146" s="1" t="s">
        <v>2519</v>
      </c>
      <c r="N1146" s="1" t="s">
        <v>2349</v>
      </c>
      <c r="O1146" s="1" t="s">
        <v>15</v>
      </c>
    </row>
    <row r="1147" spans="1:15">
      <c r="A1147" s="1">
        <v>100007566</v>
      </c>
      <c r="B1147" s="1" t="s">
        <v>2344</v>
      </c>
      <c r="C1147" s="1" t="s">
        <v>2507</v>
      </c>
      <c r="D1147" s="1" t="s">
        <v>12</v>
      </c>
      <c r="E1147" s="1" t="s">
        <v>11</v>
      </c>
      <c r="F1147" s="1" t="s">
        <v>12</v>
      </c>
      <c r="G1147" s="1">
        <v>1</v>
      </c>
      <c r="H1147" s="1">
        <v>273</v>
      </c>
      <c r="I1147" s="1">
        <v>30</v>
      </c>
      <c r="J1147" s="33">
        <v>17</v>
      </c>
      <c r="K1147" s="1">
        <v>2</v>
      </c>
      <c r="L1147" s="1">
        <v>1</v>
      </c>
      <c r="M1147" s="1" t="s">
        <v>2520</v>
      </c>
      <c r="N1147" s="1" t="s">
        <v>2521</v>
      </c>
      <c r="O1147" s="1" t="s">
        <v>32</v>
      </c>
    </row>
    <row r="1148" spans="1:15">
      <c r="A1148" s="1">
        <v>100007573</v>
      </c>
      <c r="B1148" s="1" t="s">
        <v>2344</v>
      </c>
      <c r="C1148" s="1" t="s">
        <v>2507</v>
      </c>
      <c r="D1148" s="1" t="s">
        <v>12</v>
      </c>
      <c r="E1148" s="1" t="s">
        <v>11</v>
      </c>
      <c r="F1148" s="1" t="s">
        <v>407</v>
      </c>
      <c r="G1148" s="1">
        <v>1</v>
      </c>
      <c r="H1148" s="1">
        <v>21</v>
      </c>
      <c r="I1148" s="1">
        <v>4</v>
      </c>
      <c r="J1148" s="33">
        <v>5</v>
      </c>
      <c r="K1148" s="1">
        <v>0</v>
      </c>
      <c r="L1148" s="1">
        <v>1</v>
      </c>
      <c r="M1148" s="1" t="s">
        <v>2522</v>
      </c>
      <c r="N1148" s="1" t="s">
        <v>2523</v>
      </c>
      <c r="O1148" s="1" t="s">
        <v>32</v>
      </c>
    </row>
    <row r="1149" spans="1:15">
      <c r="A1149" s="1">
        <v>100007584</v>
      </c>
      <c r="B1149" s="1" t="s">
        <v>2344</v>
      </c>
      <c r="C1149" s="1" t="s">
        <v>2507</v>
      </c>
      <c r="D1149" s="1" t="s">
        <v>12</v>
      </c>
      <c r="E1149" s="1" t="s">
        <v>11</v>
      </c>
      <c r="F1149" s="1" t="s">
        <v>12</v>
      </c>
      <c r="G1149" s="1">
        <v>1</v>
      </c>
      <c r="H1149" s="1">
        <v>153</v>
      </c>
      <c r="I1149" s="1">
        <v>15</v>
      </c>
      <c r="J1149" s="33">
        <v>16</v>
      </c>
      <c r="K1149" s="1">
        <v>0</v>
      </c>
      <c r="L1149" s="1">
        <v>1</v>
      </c>
      <c r="M1149" s="1" t="s">
        <v>2524</v>
      </c>
      <c r="N1149" s="1" t="s">
        <v>2525</v>
      </c>
      <c r="O1149" s="1" t="s">
        <v>32</v>
      </c>
    </row>
    <row r="1150" spans="1:15">
      <c r="A1150" s="1">
        <v>100007596</v>
      </c>
      <c r="B1150" s="1" t="s">
        <v>2344</v>
      </c>
      <c r="C1150" s="1" t="s">
        <v>2507</v>
      </c>
      <c r="D1150" s="1" t="s">
        <v>176</v>
      </c>
      <c r="E1150" s="1" t="s">
        <v>11</v>
      </c>
      <c r="F1150" s="1" t="s">
        <v>12</v>
      </c>
      <c r="G1150" s="1">
        <v>1</v>
      </c>
      <c r="H1150" s="1">
        <v>88</v>
      </c>
      <c r="I1150" s="1">
        <v>16</v>
      </c>
      <c r="J1150" s="33">
        <v>13</v>
      </c>
      <c r="K1150" s="1">
        <v>0</v>
      </c>
      <c r="L1150" s="1">
        <v>1</v>
      </c>
      <c r="M1150" s="1" t="s">
        <v>2526</v>
      </c>
      <c r="N1150" s="1" t="s">
        <v>2527</v>
      </c>
      <c r="O1150" s="1" t="s">
        <v>32</v>
      </c>
    </row>
    <row r="1151" spans="1:15">
      <c r="A1151" s="1">
        <v>100007599</v>
      </c>
      <c r="B1151" s="1" t="s">
        <v>2344</v>
      </c>
      <c r="C1151" s="1" t="s">
        <v>2507</v>
      </c>
      <c r="D1151" s="1" t="s">
        <v>176</v>
      </c>
      <c r="E1151" s="1" t="s">
        <v>11</v>
      </c>
      <c r="F1151" s="1" t="s">
        <v>12</v>
      </c>
      <c r="G1151" s="1">
        <v>1</v>
      </c>
      <c r="H1151" s="1">
        <v>163</v>
      </c>
      <c r="I1151" s="1">
        <v>23</v>
      </c>
      <c r="J1151" s="33">
        <v>15</v>
      </c>
      <c r="K1151" s="1">
        <v>0</v>
      </c>
      <c r="L1151" s="1">
        <v>1</v>
      </c>
      <c r="M1151" s="1" t="s">
        <v>2528</v>
      </c>
      <c r="N1151" s="1" t="s">
        <v>2529</v>
      </c>
      <c r="O1151" s="1" t="s">
        <v>32</v>
      </c>
    </row>
    <row r="1152" spans="1:15">
      <c r="A1152" s="1">
        <v>100007604</v>
      </c>
      <c r="B1152" s="1" t="s">
        <v>2344</v>
      </c>
      <c r="C1152" s="1" t="s">
        <v>2507</v>
      </c>
      <c r="D1152" s="1" t="s">
        <v>12</v>
      </c>
      <c r="E1152" s="1" t="s">
        <v>11</v>
      </c>
      <c r="F1152" s="1" t="s">
        <v>12</v>
      </c>
      <c r="G1152" s="1">
        <v>1</v>
      </c>
      <c r="H1152" s="1">
        <v>192</v>
      </c>
      <c r="I1152" s="1">
        <v>23</v>
      </c>
      <c r="J1152" s="33">
        <v>14</v>
      </c>
      <c r="K1152" s="1">
        <v>1</v>
      </c>
      <c r="L1152" s="1">
        <v>1</v>
      </c>
      <c r="M1152" s="1" t="s">
        <v>2530</v>
      </c>
      <c r="N1152" s="1" t="s">
        <v>2531</v>
      </c>
      <c r="O1152" s="1" t="s">
        <v>32</v>
      </c>
    </row>
    <row r="1153" spans="1:15">
      <c r="A1153" s="1">
        <v>100007613</v>
      </c>
      <c r="B1153" s="1" t="s">
        <v>2344</v>
      </c>
      <c r="C1153" s="1" t="s">
        <v>2507</v>
      </c>
      <c r="D1153" s="1" t="s">
        <v>176</v>
      </c>
      <c r="E1153" s="1" t="s">
        <v>11</v>
      </c>
      <c r="F1153" s="1" t="s">
        <v>12</v>
      </c>
      <c r="G1153" s="1">
        <v>1</v>
      </c>
      <c r="H1153" s="1">
        <v>88</v>
      </c>
      <c r="I1153" s="1">
        <v>16</v>
      </c>
      <c r="J1153" s="33">
        <v>10</v>
      </c>
      <c r="K1153" s="1">
        <v>0</v>
      </c>
      <c r="L1153" s="1">
        <v>1</v>
      </c>
      <c r="M1153" s="1" t="s">
        <v>2532</v>
      </c>
      <c r="N1153" s="1" t="s">
        <v>2533</v>
      </c>
      <c r="O1153" s="1" t="s">
        <v>32</v>
      </c>
    </row>
    <row r="1154" spans="1:15">
      <c r="A1154" s="1">
        <v>100007618</v>
      </c>
      <c r="B1154" s="1" t="s">
        <v>2344</v>
      </c>
      <c r="C1154" s="1" t="s">
        <v>2507</v>
      </c>
      <c r="D1154" s="1" t="s">
        <v>176</v>
      </c>
      <c r="E1154" s="1" t="s">
        <v>11</v>
      </c>
      <c r="F1154" s="1" t="s">
        <v>12</v>
      </c>
      <c r="G1154" s="1">
        <v>1</v>
      </c>
      <c r="H1154" s="1">
        <v>128</v>
      </c>
      <c r="I1154" s="1">
        <v>24</v>
      </c>
      <c r="J1154" s="33">
        <v>10</v>
      </c>
      <c r="K1154" s="1">
        <v>0</v>
      </c>
      <c r="L1154" s="1">
        <v>1</v>
      </c>
      <c r="M1154" s="1" t="s">
        <v>2534</v>
      </c>
      <c r="N1154" s="1" t="s">
        <v>2535</v>
      </c>
      <c r="O1154" s="1" t="s">
        <v>32</v>
      </c>
    </row>
    <row r="1155" spans="1:15">
      <c r="A1155" s="1">
        <v>100007623</v>
      </c>
      <c r="B1155" s="1" t="s">
        <v>2344</v>
      </c>
      <c r="C1155" s="1" t="s">
        <v>2537</v>
      </c>
      <c r="D1155" s="1" t="s">
        <v>12</v>
      </c>
      <c r="E1155" s="1" t="s">
        <v>11</v>
      </c>
      <c r="F1155" s="1" t="s">
        <v>12</v>
      </c>
      <c r="G1155" s="1">
        <v>1</v>
      </c>
      <c r="H1155" s="1">
        <v>244</v>
      </c>
      <c r="I1155" s="1">
        <v>27</v>
      </c>
      <c r="J1155" s="33">
        <v>21</v>
      </c>
      <c r="K1155" s="1">
        <v>0</v>
      </c>
      <c r="L1155" s="1">
        <v>1</v>
      </c>
      <c r="M1155" s="1" t="s">
        <v>2536</v>
      </c>
      <c r="N1155" s="1" t="s">
        <v>2538</v>
      </c>
      <c r="O1155" s="1" t="s">
        <v>32</v>
      </c>
    </row>
    <row r="1156" spans="1:15">
      <c r="A1156" s="1">
        <v>100007630</v>
      </c>
      <c r="B1156" s="1" t="s">
        <v>2344</v>
      </c>
      <c r="C1156" s="1" t="s">
        <v>2537</v>
      </c>
      <c r="D1156" s="1" t="s">
        <v>176</v>
      </c>
      <c r="E1156" s="1" t="s">
        <v>11</v>
      </c>
      <c r="F1156" s="1" t="s">
        <v>407</v>
      </c>
      <c r="G1156" s="1">
        <v>1</v>
      </c>
      <c r="H1156" s="1">
        <v>35</v>
      </c>
      <c r="I1156" s="1">
        <v>6</v>
      </c>
      <c r="J1156" s="33">
        <v>4</v>
      </c>
      <c r="K1156" s="1">
        <v>0</v>
      </c>
      <c r="L1156" s="1">
        <v>1</v>
      </c>
      <c r="M1156" s="1" t="s">
        <v>2539</v>
      </c>
      <c r="N1156" s="1" t="s">
        <v>2540</v>
      </c>
      <c r="O1156" s="1" t="s">
        <v>32</v>
      </c>
    </row>
    <row r="1157" spans="1:15">
      <c r="A1157" s="1">
        <v>100007640</v>
      </c>
      <c r="B1157" s="1" t="s">
        <v>2344</v>
      </c>
      <c r="C1157" s="1" t="s">
        <v>2537</v>
      </c>
      <c r="D1157" s="1" t="s">
        <v>176</v>
      </c>
      <c r="E1157" s="1" t="s">
        <v>11</v>
      </c>
      <c r="F1157" s="1" t="s">
        <v>12</v>
      </c>
      <c r="G1157" s="1">
        <v>1</v>
      </c>
      <c r="H1157" s="1">
        <v>159</v>
      </c>
      <c r="I1157" s="1">
        <v>22</v>
      </c>
      <c r="J1157" s="33">
        <v>15</v>
      </c>
      <c r="K1157" s="1">
        <v>0</v>
      </c>
      <c r="L1157" s="1">
        <v>1</v>
      </c>
      <c r="M1157" s="1" t="s">
        <v>2541</v>
      </c>
      <c r="N1157" s="1" t="s">
        <v>2542</v>
      </c>
      <c r="O1157" s="1" t="s">
        <v>32</v>
      </c>
    </row>
    <row r="1158" spans="1:15">
      <c r="A1158" s="1">
        <v>100007646</v>
      </c>
      <c r="B1158" s="1" t="s">
        <v>2344</v>
      </c>
      <c r="C1158" s="1" t="s">
        <v>2537</v>
      </c>
      <c r="D1158" s="1" t="s">
        <v>2543</v>
      </c>
      <c r="E1158" s="1" t="s">
        <v>2</v>
      </c>
      <c r="F1158" s="1" t="s">
        <v>183</v>
      </c>
      <c r="G1158" s="1">
        <v>2</v>
      </c>
      <c r="H1158" s="1">
        <v>82</v>
      </c>
      <c r="I1158" s="1">
        <v>29</v>
      </c>
      <c r="J1158" s="33">
        <v>14</v>
      </c>
      <c r="K1158" s="1">
        <v>0</v>
      </c>
      <c r="L1158" s="1">
        <v>1</v>
      </c>
      <c r="M1158" s="1" t="s">
        <v>2544</v>
      </c>
      <c r="N1158" s="1" t="s">
        <v>2372</v>
      </c>
      <c r="O1158" s="1" t="s">
        <v>8</v>
      </c>
    </row>
    <row r="1159" spans="1:15">
      <c r="A1159" s="1">
        <v>100007655</v>
      </c>
      <c r="B1159" s="1" t="s">
        <v>2344</v>
      </c>
      <c r="C1159" s="1" t="s">
        <v>2537</v>
      </c>
      <c r="D1159" s="1" t="s">
        <v>12</v>
      </c>
      <c r="E1159" s="1" t="s">
        <v>11</v>
      </c>
      <c r="F1159" s="1" t="s">
        <v>12</v>
      </c>
      <c r="G1159" s="1">
        <v>1</v>
      </c>
      <c r="H1159" s="1">
        <v>154</v>
      </c>
      <c r="I1159" s="1">
        <v>16</v>
      </c>
      <c r="J1159" s="33">
        <v>19</v>
      </c>
      <c r="K1159" s="1">
        <v>0</v>
      </c>
      <c r="L1159" s="1">
        <v>1</v>
      </c>
      <c r="M1159" s="1" t="s">
        <v>2545</v>
      </c>
      <c r="N1159" s="1" t="s">
        <v>2546</v>
      </c>
      <c r="O1159" s="1" t="s">
        <v>32</v>
      </c>
    </row>
    <row r="1160" spans="1:15">
      <c r="A1160" s="1">
        <v>100007661</v>
      </c>
      <c r="B1160" s="1" t="s">
        <v>2344</v>
      </c>
      <c r="C1160" s="1" t="s">
        <v>2537</v>
      </c>
      <c r="D1160" s="1" t="s">
        <v>176</v>
      </c>
      <c r="E1160" s="1" t="s">
        <v>11</v>
      </c>
      <c r="F1160" s="1" t="s">
        <v>407</v>
      </c>
      <c r="G1160" s="1">
        <v>1</v>
      </c>
      <c r="H1160" s="1">
        <v>10</v>
      </c>
      <c r="I1160" s="1">
        <v>4</v>
      </c>
      <c r="J1160" s="33">
        <v>5</v>
      </c>
      <c r="K1160" s="1">
        <v>0</v>
      </c>
      <c r="L1160" s="1">
        <v>1</v>
      </c>
      <c r="M1160" s="1" t="s">
        <v>2547</v>
      </c>
      <c r="N1160" s="1" t="s">
        <v>2548</v>
      </c>
      <c r="O1160" s="1" t="s">
        <v>32</v>
      </c>
    </row>
    <row r="1161" spans="1:15">
      <c r="A1161" s="1">
        <v>100007675</v>
      </c>
      <c r="B1161" s="1" t="s">
        <v>2344</v>
      </c>
      <c r="C1161" s="1" t="s">
        <v>2537</v>
      </c>
      <c r="D1161" s="1" t="s">
        <v>250</v>
      </c>
      <c r="E1161" s="1" t="s">
        <v>20</v>
      </c>
      <c r="F1161" s="1" t="s">
        <v>72</v>
      </c>
      <c r="G1161" s="1">
        <v>1</v>
      </c>
      <c r="H1161" s="1">
        <v>434</v>
      </c>
      <c r="I1161" s="1">
        <v>45</v>
      </c>
      <c r="J1161" s="33">
        <v>44</v>
      </c>
      <c r="K1161" s="1">
        <v>0</v>
      </c>
      <c r="L1161" s="1">
        <v>2</v>
      </c>
      <c r="M1161" s="1" t="s">
        <v>2549</v>
      </c>
      <c r="N1161" s="1" t="s">
        <v>2349</v>
      </c>
      <c r="O1161" s="1" t="s">
        <v>15</v>
      </c>
    </row>
    <row r="1162" spans="1:15">
      <c r="A1162" s="1">
        <v>100007682</v>
      </c>
      <c r="B1162" s="1" t="s">
        <v>2344</v>
      </c>
      <c r="C1162" s="1" t="s">
        <v>2537</v>
      </c>
      <c r="D1162" s="1" t="s">
        <v>18</v>
      </c>
      <c r="E1162" s="1" t="s">
        <v>27</v>
      </c>
      <c r="F1162" s="1" t="s">
        <v>18</v>
      </c>
      <c r="G1162" s="1">
        <v>1</v>
      </c>
      <c r="H1162" s="1">
        <v>142</v>
      </c>
      <c r="I1162" s="1">
        <v>14</v>
      </c>
      <c r="J1162" s="33">
        <v>21</v>
      </c>
      <c r="K1162" s="1">
        <v>0</v>
      </c>
      <c r="L1162" s="1">
        <v>1</v>
      </c>
      <c r="M1162" s="1" t="s">
        <v>2550</v>
      </c>
      <c r="N1162" s="1" t="s">
        <v>2349</v>
      </c>
      <c r="O1162" s="1" t="s">
        <v>15</v>
      </c>
    </row>
    <row r="1163" spans="1:15">
      <c r="A1163" s="1">
        <v>100007691</v>
      </c>
      <c r="B1163" s="1" t="s">
        <v>2344</v>
      </c>
      <c r="C1163" s="1" t="s">
        <v>2537</v>
      </c>
      <c r="D1163" s="1" t="s">
        <v>2551</v>
      </c>
      <c r="E1163" s="1" t="s">
        <v>24</v>
      </c>
      <c r="F1163" s="1" t="s">
        <v>25</v>
      </c>
      <c r="G1163" s="1">
        <v>1</v>
      </c>
      <c r="H1163" s="1">
        <v>48</v>
      </c>
      <c r="I1163" s="1">
        <v>10</v>
      </c>
      <c r="J1163" s="33">
        <v>9</v>
      </c>
      <c r="K1163" s="1">
        <v>0</v>
      </c>
      <c r="L1163" s="1">
        <v>1</v>
      </c>
      <c r="M1163" s="1" t="s">
        <v>2552</v>
      </c>
      <c r="N1163" s="1" t="s">
        <v>2553</v>
      </c>
      <c r="O1163" s="1" t="s">
        <v>44</v>
      </c>
    </row>
    <row r="1164" spans="1:15">
      <c r="A1164" s="1">
        <v>100007692</v>
      </c>
      <c r="B1164" s="1" t="s">
        <v>2344</v>
      </c>
      <c r="C1164" s="1" t="s">
        <v>2537</v>
      </c>
      <c r="D1164" s="1" t="s">
        <v>176</v>
      </c>
      <c r="E1164" s="1" t="s">
        <v>11</v>
      </c>
      <c r="F1164" s="1" t="s">
        <v>12</v>
      </c>
      <c r="G1164" s="1">
        <v>1</v>
      </c>
      <c r="H1164" s="1">
        <v>516</v>
      </c>
      <c r="I1164" s="1">
        <v>54</v>
      </c>
      <c r="J1164" s="33">
        <v>35</v>
      </c>
      <c r="K1164" s="1">
        <v>0</v>
      </c>
      <c r="L1164" s="1">
        <v>2</v>
      </c>
      <c r="M1164" s="1" t="s">
        <v>2554</v>
      </c>
      <c r="N1164" s="1" t="s">
        <v>2555</v>
      </c>
      <c r="O1164" s="1" t="s">
        <v>32</v>
      </c>
    </row>
    <row r="1165" spans="1:15">
      <c r="A1165" s="1">
        <v>100007698</v>
      </c>
      <c r="B1165" s="1" t="s">
        <v>2344</v>
      </c>
      <c r="C1165" s="1" t="s">
        <v>2537</v>
      </c>
      <c r="D1165" s="1" t="s">
        <v>2556</v>
      </c>
      <c r="E1165" s="1" t="s">
        <v>20</v>
      </c>
      <c r="F1165" s="1" t="s">
        <v>72</v>
      </c>
      <c r="G1165" s="1">
        <v>1</v>
      </c>
      <c r="H1165" s="1">
        <v>271</v>
      </c>
      <c r="I1165" s="1">
        <v>30</v>
      </c>
      <c r="J1165" s="33">
        <v>25</v>
      </c>
      <c r="K1165" s="1">
        <v>0</v>
      </c>
      <c r="L1165" s="1">
        <v>1</v>
      </c>
      <c r="M1165" s="1" t="s">
        <v>2557</v>
      </c>
      <c r="N1165" s="1" t="s">
        <v>2349</v>
      </c>
      <c r="O1165" s="1" t="s">
        <v>15</v>
      </c>
    </row>
    <row r="1166" spans="1:15">
      <c r="A1166" s="1">
        <v>100007703</v>
      </c>
      <c r="B1166" s="1" t="s">
        <v>2344</v>
      </c>
      <c r="C1166" s="1" t="s">
        <v>2537</v>
      </c>
      <c r="D1166" s="1" t="s">
        <v>176</v>
      </c>
      <c r="E1166" s="1" t="s">
        <v>11</v>
      </c>
      <c r="F1166" s="1" t="s">
        <v>12</v>
      </c>
      <c r="G1166" s="1">
        <v>1</v>
      </c>
      <c r="H1166" s="1">
        <v>578</v>
      </c>
      <c r="I1166" s="1">
        <v>58</v>
      </c>
      <c r="J1166" s="33">
        <v>34</v>
      </c>
      <c r="K1166" s="1">
        <v>0</v>
      </c>
      <c r="L1166" s="1">
        <v>2</v>
      </c>
      <c r="M1166" s="1" t="s">
        <v>2558</v>
      </c>
      <c r="N1166" s="1" t="s">
        <v>2555</v>
      </c>
      <c r="O1166" s="1" t="s">
        <v>32</v>
      </c>
    </row>
    <row r="1167" spans="1:15">
      <c r="A1167" s="1">
        <v>100007714</v>
      </c>
      <c r="B1167" s="1" t="s">
        <v>2344</v>
      </c>
      <c r="C1167" s="1" t="s">
        <v>2537</v>
      </c>
      <c r="D1167" s="1" t="s">
        <v>2559</v>
      </c>
      <c r="E1167" s="1" t="s">
        <v>2</v>
      </c>
      <c r="F1167" s="1" t="s">
        <v>670</v>
      </c>
      <c r="G1167" s="1">
        <v>1</v>
      </c>
      <c r="H1167" s="1">
        <v>49</v>
      </c>
      <c r="I1167" s="1">
        <v>30</v>
      </c>
      <c r="J1167" s="33">
        <v>1</v>
      </c>
      <c r="K1167" s="1">
        <v>0</v>
      </c>
      <c r="L1167" s="1">
        <v>1</v>
      </c>
      <c r="M1167" s="1" t="s">
        <v>2560</v>
      </c>
      <c r="N1167" s="1" t="s">
        <v>2372</v>
      </c>
      <c r="O1167" s="1" t="s">
        <v>8</v>
      </c>
    </row>
    <row r="1168" spans="1:15">
      <c r="A1168" s="1">
        <v>100007718</v>
      </c>
      <c r="B1168" s="1" t="s">
        <v>2344</v>
      </c>
      <c r="C1168" s="1" t="s">
        <v>2537</v>
      </c>
      <c r="D1168" s="1" t="s">
        <v>176</v>
      </c>
      <c r="E1168" s="1" t="s">
        <v>11</v>
      </c>
      <c r="F1168" s="1" t="s">
        <v>12</v>
      </c>
      <c r="G1168" s="1">
        <v>1</v>
      </c>
      <c r="H1168" s="1">
        <v>181</v>
      </c>
      <c r="I1168" s="1">
        <v>27</v>
      </c>
      <c r="J1168" s="33">
        <v>17</v>
      </c>
      <c r="K1168" s="1">
        <v>1</v>
      </c>
      <c r="L1168" s="1">
        <v>1</v>
      </c>
      <c r="M1168" s="1" t="s">
        <v>2561</v>
      </c>
      <c r="N1168" s="1" t="s">
        <v>2562</v>
      </c>
      <c r="O1168" s="1" t="s">
        <v>32</v>
      </c>
    </row>
    <row r="1169" spans="1:15">
      <c r="A1169" s="1">
        <v>100007726</v>
      </c>
      <c r="B1169" s="1" t="s">
        <v>2344</v>
      </c>
      <c r="C1169" s="1" t="s">
        <v>2537</v>
      </c>
      <c r="D1169" s="1" t="s">
        <v>203</v>
      </c>
      <c r="E1169" s="1" t="s">
        <v>20</v>
      </c>
      <c r="F1169" s="1" t="s">
        <v>203</v>
      </c>
      <c r="G1169" s="1">
        <v>1</v>
      </c>
      <c r="H1169" s="1">
        <v>403</v>
      </c>
      <c r="I1169" s="1">
        <v>45</v>
      </c>
      <c r="J1169" s="33">
        <v>31</v>
      </c>
      <c r="K1169" s="1">
        <v>0</v>
      </c>
      <c r="L1169" s="1">
        <v>2</v>
      </c>
      <c r="M1169" s="1" t="s">
        <v>2564</v>
      </c>
      <c r="N1169" s="1" t="s">
        <v>2349</v>
      </c>
      <c r="O1169" s="1" t="s">
        <v>15</v>
      </c>
    </row>
    <row r="1170" spans="1:15">
      <c r="A1170" s="1">
        <v>100007730</v>
      </c>
      <c r="B1170" s="1" t="s">
        <v>2344</v>
      </c>
      <c r="C1170" s="1" t="s">
        <v>2537</v>
      </c>
      <c r="D1170" s="1" t="s">
        <v>1456</v>
      </c>
      <c r="E1170" s="1" t="s">
        <v>20</v>
      </c>
      <c r="F1170" s="1" t="s">
        <v>72</v>
      </c>
      <c r="G1170" s="1">
        <v>1</v>
      </c>
      <c r="H1170" s="1">
        <v>157</v>
      </c>
      <c r="I1170" s="1">
        <v>15</v>
      </c>
      <c r="J1170" s="33">
        <v>21</v>
      </c>
      <c r="K1170" s="1">
        <v>0</v>
      </c>
      <c r="L1170" s="1">
        <v>1</v>
      </c>
      <c r="M1170" s="1" t="s">
        <v>2565</v>
      </c>
      <c r="N1170" s="1" t="s">
        <v>2349</v>
      </c>
      <c r="O1170" s="1" t="s">
        <v>15</v>
      </c>
    </row>
    <row r="1171" spans="1:15">
      <c r="A1171" s="1">
        <v>100007733</v>
      </c>
      <c r="B1171" s="1" t="s">
        <v>2344</v>
      </c>
      <c r="C1171" s="1" t="s">
        <v>2537</v>
      </c>
      <c r="D1171" s="1" t="s">
        <v>176</v>
      </c>
      <c r="E1171" s="1" t="s">
        <v>11</v>
      </c>
      <c r="F1171" s="1" t="s">
        <v>12</v>
      </c>
      <c r="G1171" s="1">
        <v>2</v>
      </c>
      <c r="H1171" s="1">
        <v>492</v>
      </c>
      <c r="I1171" s="1">
        <v>54</v>
      </c>
      <c r="J1171" s="33">
        <v>32</v>
      </c>
      <c r="K1171" s="1">
        <v>0</v>
      </c>
      <c r="L1171" s="1">
        <v>2</v>
      </c>
      <c r="M1171" s="1" t="s">
        <v>2566</v>
      </c>
      <c r="N1171" s="1" t="s">
        <v>2567</v>
      </c>
      <c r="O1171" s="1" t="s">
        <v>32</v>
      </c>
    </row>
    <row r="1172" spans="1:15">
      <c r="A1172" s="1">
        <v>100007739</v>
      </c>
      <c r="B1172" s="1" t="s">
        <v>2344</v>
      </c>
      <c r="C1172" s="1" t="s">
        <v>2537</v>
      </c>
      <c r="D1172" s="1" t="s">
        <v>673</v>
      </c>
      <c r="E1172" s="1" t="s">
        <v>2</v>
      </c>
      <c r="F1172" s="1" t="s">
        <v>673</v>
      </c>
      <c r="G1172" s="1">
        <v>2</v>
      </c>
      <c r="H1172" s="1">
        <v>48</v>
      </c>
      <c r="I1172" s="1">
        <v>15</v>
      </c>
      <c r="J1172" s="33">
        <v>11</v>
      </c>
      <c r="K1172" s="1">
        <v>0</v>
      </c>
      <c r="L1172" s="1">
        <v>1</v>
      </c>
      <c r="M1172" s="1" t="s">
        <v>2569</v>
      </c>
      <c r="N1172" s="1" t="s">
        <v>2372</v>
      </c>
      <c r="O1172" s="1" t="s">
        <v>8</v>
      </c>
    </row>
    <row r="1173" spans="1:15">
      <c r="A1173" s="1">
        <v>100007742</v>
      </c>
      <c r="B1173" s="1" t="s">
        <v>2344</v>
      </c>
      <c r="C1173" s="1" t="s">
        <v>2537</v>
      </c>
      <c r="D1173" s="1" t="s">
        <v>2570</v>
      </c>
      <c r="E1173" s="1" t="s">
        <v>11</v>
      </c>
      <c r="F1173" s="1" t="s">
        <v>12</v>
      </c>
      <c r="G1173" s="1">
        <v>1</v>
      </c>
      <c r="H1173" s="1">
        <v>129</v>
      </c>
      <c r="I1173" s="1">
        <v>15</v>
      </c>
      <c r="J1173" s="33">
        <v>12</v>
      </c>
      <c r="K1173" s="1">
        <v>0</v>
      </c>
      <c r="L1173" s="1">
        <v>1</v>
      </c>
      <c r="M1173" s="1" t="s">
        <v>2571</v>
      </c>
      <c r="N1173" s="1" t="s">
        <v>2476</v>
      </c>
      <c r="O1173" s="1" t="s">
        <v>39</v>
      </c>
    </row>
    <row r="1174" spans="1:15">
      <c r="A1174" s="1">
        <v>100007754</v>
      </c>
      <c r="B1174" s="1" t="s">
        <v>2344</v>
      </c>
      <c r="C1174" s="1" t="s">
        <v>2537</v>
      </c>
      <c r="D1174" s="1" t="s">
        <v>2577</v>
      </c>
      <c r="E1174" s="1" t="s">
        <v>27</v>
      </c>
      <c r="F1174" s="1" t="s">
        <v>18</v>
      </c>
      <c r="G1174" s="1">
        <v>1</v>
      </c>
      <c r="H1174" s="1">
        <v>409</v>
      </c>
      <c r="I1174" s="1">
        <v>35</v>
      </c>
      <c r="J1174" s="33">
        <v>38</v>
      </c>
      <c r="K1174" s="1">
        <v>0</v>
      </c>
      <c r="L1174" s="1">
        <v>2</v>
      </c>
      <c r="M1174" s="1" t="s">
        <v>2578</v>
      </c>
      <c r="N1174" s="1" t="s">
        <v>2349</v>
      </c>
      <c r="O1174" s="1" t="s">
        <v>15</v>
      </c>
    </row>
    <row r="1175" spans="1:15">
      <c r="A1175" s="1">
        <v>100007760</v>
      </c>
      <c r="B1175" s="1" t="s">
        <v>2344</v>
      </c>
      <c r="C1175" s="1" t="s">
        <v>2537</v>
      </c>
      <c r="D1175" s="1" t="s">
        <v>2579</v>
      </c>
      <c r="E1175" s="1" t="s">
        <v>11</v>
      </c>
      <c r="F1175" s="1" t="s">
        <v>12</v>
      </c>
      <c r="G1175" s="1">
        <v>1</v>
      </c>
      <c r="H1175" s="1">
        <v>610</v>
      </c>
      <c r="I1175" s="1">
        <v>54</v>
      </c>
      <c r="J1175" s="33">
        <v>31</v>
      </c>
      <c r="K1175" s="1">
        <v>0</v>
      </c>
      <c r="L1175" s="1">
        <v>3</v>
      </c>
      <c r="M1175" s="1" t="s">
        <v>2580</v>
      </c>
      <c r="N1175" s="1" t="s">
        <v>2567</v>
      </c>
      <c r="O1175" s="1" t="s">
        <v>32</v>
      </c>
    </row>
    <row r="1176" spans="1:15">
      <c r="A1176" s="1">
        <v>100007762</v>
      </c>
      <c r="B1176" s="1" t="s">
        <v>2344</v>
      </c>
      <c r="C1176" s="1" t="s">
        <v>2537</v>
      </c>
      <c r="D1176" s="1" t="s">
        <v>12</v>
      </c>
      <c r="E1176" s="1" t="s">
        <v>11</v>
      </c>
      <c r="F1176" s="1" t="s">
        <v>12</v>
      </c>
      <c r="G1176" s="1">
        <v>1</v>
      </c>
      <c r="H1176" s="1">
        <v>159</v>
      </c>
      <c r="I1176" s="1">
        <v>18</v>
      </c>
      <c r="J1176" s="33">
        <v>20</v>
      </c>
      <c r="K1176" s="1">
        <v>0</v>
      </c>
      <c r="L1176" s="1">
        <v>1</v>
      </c>
      <c r="M1176" s="1" t="s">
        <v>2581</v>
      </c>
      <c r="N1176" s="1" t="s">
        <v>2567</v>
      </c>
      <c r="O1176" s="1" t="s">
        <v>32</v>
      </c>
    </row>
    <row r="1177" spans="1:15">
      <c r="A1177" s="1">
        <v>100007770</v>
      </c>
      <c r="B1177" s="1" t="s">
        <v>2344</v>
      </c>
      <c r="C1177" s="1" t="s">
        <v>2537</v>
      </c>
      <c r="D1177" s="1" t="s">
        <v>100</v>
      </c>
      <c r="E1177" s="1" t="s">
        <v>20</v>
      </c>
      <c r="F1177" s="1" t="s">
        <v>100</v>
      </c>
      <c r="G1177" s="1">
        <v>1</v>
      </c>
      <c r="H1177" s="1">
        <v>190</v>
      </c>
      <c r="I1177" s="1">
        <v>24</v>
      </c>
      <c r="J1177" s="33">
        <v>22</v>
      </c>
      <c r="K1177" s="1">
        <v>0</v>
      </c>
      <c r="L1177" s="1">
        <v>1</v>
      </c>
      <c r="M1177" s="1" t="s">
        <v>2582</v>
      </c>
      <c r="N1177" s="1" t="s">
        <v>2349</v>
      </c>
      <c r="O1177" s="1" t="s">
        <v>15</v>
      </c>
    </row>
    <row r="1178" spans="1:15">
      <c r="A1178" s="1">
        <v>100007774</v>
      </c>
      <c r="B1178" s="1" t="s">
        <v>2344</v>
      </c>
      <c r="C1178" s="1" t="s">
        <v>2537</v>
      </c>
      <c r="D1178" s="1" t="s">
        <v>176</v>
      </c>
      <c r="E1178" s="1" t="s">
        <v>11</v>
      </c>
      <c r="F1178" s="1" t="s">
        <v>12</v>
      </c>
      <c r="G1178" s="1">
        <v>1</v>
      </c>
      <c r="H1178" s="1">
        <v>333</v>
      </c>
      <c r="I1178" s="1">
        <v>35</v>
      </c>
      <c r="J1178" s="33">
        <v>30</v>
      </c>
      <c r="K1178" s="1">
        <v>1</v>
      </c>
      <c r="L1178" s="1">
        <v>2</v>
      </c>
      <c r="M1178" s="1" t="s">
        <v>2583</v>
      </c>
      <c r="N1178" s="1" t="s">
        <v>2567</v>
      </c>
      <c r="O1178" s="1" t="s">
        <v>32</v>
      </c>
    </row>
    <row r="1179" spans="1:15">
      <c r="A1179" s="1">
        <v>100007785</v>
      </c>
      <c r="B1179" s="1" t="s">
        <v>2344</v>
      </c>
      <c r="C1179" s="1" t="s">
        <v>2537</v>
      </c>
      <c r="D1179" s="1" t="s">
        <v>1937</v>
      </c>
      <c r="E1179" s="1" t="s">
        <v>20</v>
      </c>
      <c r="F1179" s="1" t="s">
        <v>72</v>
      </c>
      <c r="G1179" s="1">
        <v>1</v>
      </c>
      <c r="H1179" s="1">
        <v>256</v>
      </c>
      <c r="I1179" s="1">
        <v>28</v>
      </c>
      <c r="J1179" s="33">
        <v>39</v>
      </c>
      <c r="K1179" s="1">
        <v>0</v>
      </c>
      <c r="L1179" s="1">
        <v>1</v>
      </c>
      <c r="M1179" s="1" t="s">
        <v>2586</v>
      </c>
      <c r="N1179" s="1" t="s">
        <v>2349</v>
      </c>
      <c r="O1179" s="1" t="s">
        <v>15</v>
      </c>
    </row>
    <row r="1180" spans="1:15">
      <c r="A1180" s="1">
        <v>100007795</v>
      </c>
      <c r="B1180" s="1" t="s">
        <v>2344</v>
      </c>
      <c r="C1180" s="1" t="s">
        <v>2537</v>
      </c>
      <c r="D1180" s="1" t="s">
        <v>2587</v>
      </c>
      <c r="E1180" s="1" t="s">
        <v>11</v>
      </c>
      <c r="F1180" s="1" t="s">
        <v>12</v>
      </c>
      <c r="G1180" s="1">
        <v>1</v>
      </c>
      <c r="H1180" s="1">
        <v>427</v>
      </c>
      <c r="I1180" s="1">
        <v>38</v>
      </c>
      <c r="J1180" s="33">
        <v>30</v>
      </c>
      <c r="K1180" s="1">
        <v>0</v>
      </c>
      <c r="L1180" s="1">
        <v>2</v>
      </c>
      <c r="M1180" s="1" t="s">
        <v>2588</v>
      </c>
      <c r="N1180" s="1" t="s">
        <v>2567</v>
      </c>
      <c r="O1180" s="1" t="s">
        <v>32</v>
      </c>
    </row>
    <row r="1181" spans="1:15">
      <c r="A1181" s="1">
        <v>100007806</v>
      </c>
      <c r="B1181" s="1" t="s">
        <v>2344</v>
      </c>
      <c r="C1181" s="1" t="s">
        <v>2537</v>
      </c>
      <c r="D1181" s="1" t="s">
        <v>167</v>
      </c>
      <c r="E1181" s="1" t="s">
        <v>20</v>
      </c>
      <c r="F1181" s="1" t="s">
        <v>167</v>
      </c>
      <c r="G1181" s="1">
        <v>1</v>
      </c>
      <c r="H1181" s="1">
        <v>384</v>
      </c>
      <c r="I1181" s="1">
        <v>41</v>
      </c>
      <c r="J1181" s="33">
        <v>25</v>
      </c>
      <c r="K1181" s="1">
        <v>0</v>
      </c>
      <c r="L1181" s="1">
        <v>2</v>
      </c>
      <c r="M1181" s="1" t="s">
        <v>2590</v>
      </c>
      <c r="N1181" s="1" t="s">
        <v>2349</v>
      </c>
      <c r="O1181" s="1" t="s">
        <v>15</v>
      </c>
    </row>
    <row r="1182" spans="1:15">
      <c r="A1182" s="1">
        <v>100007810</v>
      </c>
      <c r="B1182" s="1" t="s">
        <v>2344</v>
      </c>
      <c r="C1182" s="1" t="s">
        <v>2537</v>
      </c>
      <c r="D1182" s="1" t="s">
        <v>2249</v>
      </c>
      <c r="E1182" s="1" t="s">
        <v>11</v>
      </c>
      <c r="F1182" s="1" t="s">
        <v>12</v>
      </c>
      <c r="G1182" s="1">
        <v>1</v>
      </c>
      <c r="H1182" s="1">
        <v>462</v>
      </c>
      <c r="I1182" s="1">
        <v>47</v>
      </c>
      <c r="J1182" s="33">
        <v>31</v>
      </c>
      <c r="K1182" s="1">
        <v>0</v>
      </c>
      <c r="L1182" s="1">
        <v>2</v>
      </c>
      <c r="M1182" s="1" t="s">
        <v>2591</v>
      </c>
      <c r="N1182" s="1" t="s">
        <v>2567</v>
      </c>
      <c r="O1182" s="1" t="s">
        <v>32</v>
      </c>
    </row>
    <row r="1183" spans="1:15">
      <c r="A1183" s="1">
        <v>100007819</v>
      </c>
      <c r="B1183" s="1" t="s">
        <v>2344</v>
      </c>
      <c r="C1183" s="1" t="s">
        <v>2537</v>
      </c>
      <c r="D1183" s="1" t="s">
        <v>176</v>
      </c>
      <c r="E1183" s="1" t="s">
        <v>11</v>
      </c>
      <c r="F1183" s="1" t="s">
        <v>12</v>
      </c>
      <c r="G1183" s="1">
        <v>1</v>
      </c>
      <c r="H1183" s="1">
        <v>232</v>
      </c>
      <c r="I1183" s="1">
        <v>33</v>
      </c>
      <c r="J1183" s="33">
        <v>21</v>
      </c>
      <c r="K1183" s="1">
        <v>0</v>
      </c>
      <c r="L1183" s="1">
        <v>1</v>
      </c>
      <c r="M1183" s="1" t="s">
        <v>2592</v>
      </c>
      <c r="N1183" s="1" t="s">
        <v>2593</v>
      </c>
      <c r="O1183" s="1" t="s">
        <v>32</v>
      </c>
    </row>
    <row r="1184" spans="1:15">
      <c r="A1184" s="1">
        <v>100007821</v>
      </c>
      <c r="B1184" s="1" t="s">
        <v>2344</v>
      </c>
      <c r="C1184" s="1" t="s">
        <v>2537</v>
      </c>
      <c r="D1184" s="1" t="s">
        <v>176</v>
      </c>
      <c r="E1184" s="1" t="s">
        <v>11</v>
      </c>
      <c r="F1184" s="1" t="s">
        <v>12</v>
      </c>
      <c r="G1184" s="1">
        <v>1</v>
      </c>
      <c r="H1184" s="1">
        <v>129</v>
      </c>
      <c r="I1184" s="1">
        <v>23</v>
      </c>
      <c r="J1184" s="33">
        <v>11</v>
      </c>
      <c r="K1184" s="1">
        <v>0</v>
      </c>
      <c r="L1184" s="1">
        <v>1</v>
      </c>
      <c r="M1184" s="1" t="s">
        <v>2594</v>
      </c>
      <c r="N1184" s="1" t="s">
        <v>2595</v>
      </c>
      <c r="O1184" s="1" t="s">
        <v>32</v>
      </c>
    </row>
    <row r="1185" spans="1:15">
      <c r="A1185" s="1">
        <v>100007830</v>
      </c>
      <c r="B1185" s="1" t="s">
        <v>2344</v>
      </c>
      <c r="C1185" s="1" t="s">
        <v>2537</v>
      </c>
      <c r="D1185" s="1" t="s">
        <v>2596</v>
      </c>
      <c r="E1185" s="1" t="s">
        <v>11</v>
      </c>
      <c r="F1185" s="1" t="s">
        <v>12</v>
      </c>
      <c r="G1185" s="1">
        <v>1</v>
      </c>
      <c r="H1185" s="1">
        <v>80</v>
      </c>
      <c r="I1185" s="1">
        <v>15</v>
      </c>
      <c r="J1185" s="33">
        <v>9</v>
      </c>
      <c r="K1185" s="1">
        <v>0</v>
      </c>
      <c r="L1185" s="1">
        <v>1</v>
      </c>
      <c r="M1185" s="1" t="s">
        <v>2597</v>
      </c>
      <c r="N1185" s="1" t="s">
        <v>2598</v>
      </c>
      <c r="O1185" s="1" t="s">
        <v>32</v>
      </c>
    </row>
    <row r="1186" spans="1:15">
      <c r="A1186" s="1">
        <v>100007839</v>
      </c>
      <c r="B1186" s="1" t="s">
        <v>2344</v>
      </c>
      <c r="C1186" s="1" t="s">
        <v>2537</v>
      </c>
      <c r="D1186" s="1" t="s">
        <v>176</v>
      </c>
      <c r="E1186" s="1" t="s">
        <v>11</v>
      </c>
      <c r="F1186" s="1" t="s">
        <v>12</v>
      </c>
      <c r="G1186" s="1">
        <v>1</v>
      </c>
      <c r="H1186" s="1">
        <v>147</v>
      </c>
      <c r="I1186" s="1">
        <v>22</v>
      </c>
      <c r="J1186" s="33">
        <v>12</v>
      </c>
      <c r="K1186" s="1">
        <v>0</v>
      </c>
      <c r="L1186" s="1">
        <v>1</v>
      </c>
      <c r="M1186" s="1" t="s">
        <v>2599</v>
      </c>
      <c r="N1186" s="1" t="s">
        <v>2600</v>
      </c>
      <c r="O1186" s="1" t="s">
        <v>32</v>
      </c>
    </row>
    <row r="1187" spans="1:15">
      <c r="A1187" s="1">
        <v>100007851</v>
      </c>
      <c r="B1187" s="1" t="s">
        <v>2344</v>
      </c>
      <c r="C1187" s="1" t="s">
        <v>2537</v>
      </c>
      <c r="D1187" s="1" t="s">
        <v>176</v>
      </c>
      <c r="E1187" s="1" t="s">
        <v>11</v>
      </c>
      <c r="F1187" s="1" t="s">
        <v>12</v>
      </c>
      <c r="G1187" s="1">
        <v>1</v>
      </c>
      <c r="H1187" s="1">
        <v>210</v>
      </c>
      <c r="I1187" s="1">
        <v>33</v>
      </c>
      <c r="J1187" s="33">
        <v>23</v>
      </c>
      <c r="K1187" s="1">
        <v>0</v>
      </c>
      <c r="L1187" s="1">
        <v>1</v>
      </c>
      <c r="M1187" s="1" t="s">
        <v>2601</v>
      </c>
      <c r="N1187" s="1" t="s">
        <v>2602</v>
      </c>
      <c r="O1187" s="1" t="s">
        <v>32</v>
      </c>
    </row>
    <row r="1188" spans="1:15">
      <c r="A1188" s="1">
        <v>100007856</v>
      </c>
      <c r="B1188" s="1" t="s">
        <v>2344</v>
      </c>
      <c r="C1188" s="1" t="s">
        <v>2537</v>
      </c>
      <c r="D1188" s="1" t="s">
        <v>12</v>
      </c>
      <c r="E1188" s="1" t="s">
        <v>11</v>
      </c>
      <c r="F1188" s="1" t="s">
        <v>12</v>
      </c>
      <c r="G1188" s="1">
        <v>1</v>
      </c>
      <c r="H1188" s="1">
        <v>168</v>
      </c>
      <c r="I1188" s="1">
        <v>22</v>
      </c>
      <c r="J1188" s="33">
        <v>16</v>
      </c>
      <c r="K1188" s="1">
        <v>0</v>
      </c>
      <c r="L1188" s="1">
        <v>1</v>
      </c>
      <c r="M1188" s="1" t="s">
        <v>2603</v>
      </c>
      <c r="N1188" s="1" t="s">
        <v>2604</v>
      </c>
      <c r="O1188" s="1" t="s">
        <v>32</v>
      </c>
    </row>
    <row r="1189" spans="1:15">
      <c r="A1189" s="1">
        <v>100007861</v>
      </c>
      <c r="B1189" s="1" t="s">
        <v>2344</v>
      </c>
      <c r="C1189" s="1" t="s">
        <v>2537</v>
      </c>
      <c r="D1189" s="1" t="s">
        <v>2605</v>
      </c>
      <c r="E1189" s="1" t="s">
        <v>11</v>
      </c>
      <c r="F1189" s="1" t="s">
        <v>407</v>
      </c>
      <c r="G1189" s="1">
        <v>1</v>
      </c>
      <c r="H1189" s="1">
        <v>54</v>
      </c>
      <c r="I1189" s="1">
        <v>8</v>
      </c>
      <c r="J1189" s="33">
        <v>5</v>
      </c>
      <c r="K1189" s="1">
        <v>0</v>
      </c>
      <c r="L1189" s="1">
        <v>1</v>
      </c>
      <c r="M1189" s="1" t="s">
        <v>2606</v>
      </c>
      <c r="N1189" s="1" t="s">
        <v>2607</v>
      </c>
      <c r="O1189" s="1" t="s">
        <v>32</v>
      </c>
    </row>
    <row r="1190" spans="1:15">
      <c r="A1190" s="1">
        <v>100007867</v>
      </c>
      <c r="B1190" s="1" t="s">
        <v>2344</v>
      </c>
      <c r="C1190" s="1" t="s">
        <v>2609</v>
      </c>
      <c r="D1190" s="1" t="s">
        <v>12</v>
      </c>
      <c r="E1190" s="1" t="s">
        <v>11</v>
      </c>
      <c r="F1190" s="1" t="s">
        <v>12</v>
      </c>
      <c r="G1190" s="1">
        <v>1</v>
      </c>
      <c r="H1190" s="1">
        <v>100</v>
      </c>
      <c r="I1190" s="1">
        <v>12</v>
      </c>
      <c r="J1190" s="33">
        <v>11</v>
      </c>
      <c r="K1190" s="1">
        <v>1</v>
      </c>
      <c r="L1190" s="1">
        <v>1</v>
      </c>
      <c r="M1190" s="1" t="s">
        <v>2608</v>
      </c>
      <c r="N1190" s="1" t="s">
        <v>2610</v>
      </c>
      <c r="O1190" s="1" t="s">
        <v>32</v>
      </c>
    </row>
    <row r="1191" spans="1:15">
      <c r="A1191" s="1">
        <v>100007877</v>
      </c>
      <c r="B1191" s="1" t="s">
        <v>2344</v>
      </c>
      <c r="C1191" s="1" t="s">
        <v>2609</v>
      </c>
      <c r="D1191" s="1" t="s">
        <v>2611</v>
      </c>
      <c r="E1191" s="1" t="s">
        <v>11</v>
      </c>
      <c r="F1191" s="1" t="s">
        <v>407</v>
      </c>
      <c r="G1191" s="1">
        <v>1</v>
      </c>
      <c r="H1191" s="1">
        <v>36</v>
      </c>
      <c r="I1191" s="1">
        <v>6</v>
      </c>
      <c r="J1191" s="33">
        <v>4</v>
      </c>
      <c r="K1191" s="1">
        <v>1</v>
      </c>
      <c r="L1191" s="1">
        <v>1</v>
      </c>
      <c r="M1191" s="1" t="s">
        <v>2612</v>
      </c>
      <c r="N1191" s="1" t="s">
        <v>2613</v>
      </c>
      <c r="O1191" s="1" t="s">
        <v>32</v>
      </c>
    </row>
    <row r="1192" spans="1:15">
      <c r="A1192" s="1">
        <v>100007887</v>
      </c>
      <c r="B1192" s="1" t="s">
        <v>2344</v>
      </c>
      <c r="C1192" s="1" t="s">
        <v>2609</v>
      </c>
      <c r="D1192" s="1" t="s">
        <v>2614</v>
      </c>
      <c r="E1192" s="1" t="s">
        <v>11</v>
      </c>
      <c r="F1192" s="1" t="s">
        <v>407</v>
      </c>
      <c r="G1192" s="1">
        <v>1</v>
      </c>
      <c r="H1192" s="1">
        <v>27</v>
      </c>
      <c r="I1192" s="1">
        <v>3</v>
      </c>
      <c r="J1192" s="33">
        <v>4</v>
      </c>
      <c r="K1192" s="1">
        <v>0</v>
      </c>
      <c r="L1192" s="1">
        <v>1</v>
      </c>
      <c r="M1192" s="1" t="s">
        <v>2615</v>
      </c>
      <c r="N1192" s="1" t="s">
        <v>2616</v>
      </c>
      <c r="O1192" s="1" t="s">
        <v>32</v>
      </c>
    </row>
    <row r="1193" spans="1:15">
      <c r="A1193" s="1">
        <v>100007896</v>
      </c>
      <c r="B1193" s="1" t="s">
        <v>2344</v>
      </c>
      <c r="C1193" s="1" t="s">
        <v>2609</v>
      </c>
      <c r="D1193" s="1" t="s">
        <v>2611</v>
      </c>
      <c r="E1193" s="1" t="s">
        <v>11</v>
      </c>
      <c r="F1193" s="1" t="s">
        <v>407</v>
      </c>
      <c r="G1193" s="1">
        <v>1</v>
      </c>
      <c r="H1193" s="1">
        <v>64</v>
      </c>
      <c r="I1193" s="1">
        <v>9</v>
      </c>
      <c r="J1193" s="33">
        <v>5</v>
      </c>
      <c r="K1193" s="1">
        <v>0</v>
      </c>
      <c r="L1193" s="1">
        <v>1</v>
      </c>
      <c r="M1193" s="1" t="s">
        <v>2617</v>
      </c>
      <c r="N1193" s="1" t="s">
        <v>2618</v>
      </c>
      <c r="O1193" s="1" t="s">
        <v>32</v>
      </c>
    </row>
    <row r="1194" spans="1:15">
      <c r="A1194" s="1">
        <v>100007900</v>
      </c>
      <c r="B1194" s="1" t="s">
        <v>2344</v>
      </c>
      <c r="C1194" s="1" t="s">
        <v>2609</v>
      </c>
      <c r="D1194" s="1" t="s">
        <v>2619</v>
      </c>
      <c r="E1194" s="1" t="s">
        <v>11</v>
      </c>
      <c r="F1194" s="1" t="s">
        <v>12</v>
      </c>
      <c r="G1194" s="1">
        <v>1</v>
      </c>
      <c r="H1194" s="1">
        <v>258</v>
      </c>
      <c r="I1194" s="1">
        <v>26</v>
      </c>
      <c r="J1194" s="33">
        <v>23</v>
      </c>
      <c r="K1194" s="1">
        <v>2</v>
      </c>
      <c r="L1194" s="1">
        <v>1</v>
      </c>
      <c r="M1194" s="1" t="s">
        <v>2620</v>
      </c>
      <c r="N1194" s="1" t="s">
        <v>2621</v>
      </c>
      <c r="O1194" s="1" t="s">
        <v>32</v>
      </c>
    </row>
    <row r="1195" spans="1:15">
      <c r="A1195" s="1">
        <v>100007911</v>
      </c>
      <c r="B1195" s="1" t="s">
        <v>2344</v>
      </c>
      <c r="C1195" s="1" t="s">
        <v>2609</v>
      </c>
      <c r="D1195" s="1" t="s">
        <v>12</v>
      </c>
      <c r="E1195" s="1" t="s">
        <v>11</v>
      </c>
      <c r="F1195" s="1" t="s">
        <v>12</v>
      </c>
      <c r="G1195" s="1">
        <v>1</v>
      </c>
      <c r="H1195" s="1">
        <v>221</v>
      </c>
      <c r="I1195" s="1">
        <v>20</v>
      </c>
      <c r="J1195" s="33">
        <v>12</v>
      </c>
      <c r="K1195" s="1">
        <v>0</v>
      </c>
      <c r="L1195" s="1">
        <v>1</v>
      </c>
      <c r="M1195" s="1" t="s">
        <v>2622</v>
      </c>
      <c r="N1195" s="1" t="s">
        <v>2623</v>
      </c>
      <c r="O1195" s="1" t="s">
        <v>32</v>
      </c>
    </row>
    <row r="1196" spans="1:15">
      <c r="A1196" s="1">
        <v>100007918</v>
      </c>
      <c r="B1196" s="1" t="s">
        <v>2344</v>
      </c>
      <c r="C1196" s="1" t="s">
        <v>2609</v>
      </c>
      <c r="D1196" s="1" t="s">
        <v>12</v>
      </c>
      <c r="E1196" s="1" t="s">
        <v>11</v>
      </c>
      <c r="F1196" s="1" t="s">
        <v>12</v>
      </c>
      <c r="G1196" s="1">
        <v>1</v>
      </c>
      <c r="H1196" s="1">
        <v>138</v>
      </c>
      <c r="I1196" s="1">
        <v>15</v>
      </c>
      <c r="J1196" s="33">
        <v>16</v>
      </c>
      <c r="K1196" s="1">
        <v>0</v>
      </c>
      <c r="L1196" s="1">
        <v>1</v>
      </c>
      <c r="M1196" s="1" t="s">
        <v>2624</v>
      </c>
      <c r="N1196" s="1" t="s">
        <v>2625</v>
      </c>
      <c r="O1196" s="1" t="s">
        <v>32</v>
      </c>
    </row>
    <row r="1197" spans="1:15">
      <c r="A1197" s="1">
        <v>100007931</v>
      </c>
      <c r="B1197" s="1" t="s">
        <v>2344</v>
      </c>
      <c r="C1197" s="1" t="s">
        <v>2609</v>
      </c>
      <c r="D1197" s="1" t="s">
        <v>12</v>
      </c>
      <c r="E1197" s="1" t="s">
        <v>11</v>
      </c>
      <c r="F1197" s="1" t="s">
        <v>12</v>
      </c>
      <c r="G1197" s="1">
        <v>1</v>
      </c>
      <c r="H1197" s="1">
        <v>352</v>
      </c>
      <c r="I1197" s="1">
        <v>39</v>
      </c>
      <c r="J1197" s="33">
        <v>30</v>
      </c>
      <c r="K1197" s="1">
        <v>0</v>
      </c>
      <c r="L1197" s="1">
        <v>2</v>
      </c>
      <c r="M1197" s="1" t="s">
        <v>2626</v>
      </c>
      <c r="N1197" s="1" t="s">
        <v>2627</v>
      </c>
      <c r="O1197" s="1" t="s">
        <v>32</v>
      </c>
    </row>
    <row r="1198" spans="1:15">
      <c r="A1198" s="1">
        <v>100007940</v>
      </c>
      <c r="B1198" s="1" t="s">
        <v>2344</v>
      </c>
      <c r="C1198" s="1" t="s">
        <v>2609</v>
      </c>
      <c r="D1198" s="1" t="s">
        <v>100</v>
      </c>
      <c r="E1198" s="1" t="s">
        <v>20</v>
      </c>
      <c r="F1198" s="1" t="s">
        <v>100</v>
      </c>
      <c r="G1198" s="1">
        <v>1</v>
      </c>
      <c r="H1198" s="1">
        <v>269</v>
      </c>
      <c r="I1198" s="1">
        <v>25</v>
      </c>
      <c r="J1198" s="33">
        <v>30</v>
      </c>
      <c r="K1198" s="1">
        <v>0</v>
      </c>
      <c r="L1198" s="1">
        <v>1</v>
      </c>
      <c r="M1198" s="1" t="s">
        <v>2628</v>
      </c>
      <c r="N1198" s="1" t="s">
        <v>2349</v>
      </c>
      <c r="O1198" s="1" t="s">
        <v>15</v>
      </c>
    </row>
    <row r="1199" spans="1:15">
      <c r="A1199" s="1">
        <v>100007943</v>
      </c>
      <c r="B1199" s="1" t="s">
        <v>2344</v>
      </c>
      <c r="C1199" s="1" t="s">
        <v>2609</v>
      </c>
      <c r="D1199" s="1" t="s">
        <v>305</v>
      </c>
      <c r="E1199" s="1" t="s">
        <v>11</v>
      </c>
      <c r="F1199" s="1" t="s">
        <v>12</v>
      </c>
      <c r="G1199" s="1">
        <v>1</v>
      </c>
      <c r="H1199" s="1">
        <v>516</v>
      </c>
      <c r="I1199" s="1">
        <v>54</v>
      </c>
      <c r="J1199" s="33">
        <v>35</v>
      </c>
      <c r="K1199" s="1">
        <v>0</v>
      </c>
      <c r="L1199" s="1">
        <v>2</v>
      </c>
      <c r="M1199" s="1" t="s">
        <v>2629</v>
      </c>
      <c r="N1199" s="1" t="s">
        <v>2627</v>
      </c>
      <c r="O1199" s="1" t="s">
        <v>32</v>
      </c>
    </row>
    <row r="1200" spans="1:15">
      <c r="A1200" s="1">
        <v>100007961</v>
      </c>
      <c r="B1200" s="1" t="s">
        <v>2344</v>
      </c>
      <c r="C1200" s="1" t="s">
        <v>2609</v>
      </c>
      <c r="D1200" s="1" t="s">
        <v>176</v>
      </c>
      <c r="E1200" s="1" t="s">
        <v>11</v>
      </c>
      <c r="F1200" s="1" t="s">
        <v>12</v>
      </c>
      <c r="G1200" s="1">
        <v>1</v>
      </c>
      <c r="H1200" s="1">
        <v>418</v>
      </c>
      <c r="I1200" s="1">
        <v>43</v>
      </c>
      <c r="J1200" s="33">
        <v>34</v>
      </c>
      <c r="K1200" s="1">
        <v>0</v>
      </c>
      <c r="L1200" s="1">
        <v>2</v>
      </c>
      <c r="M1200" s="1" t="s">
        <v>2634</v>
      </c>
      <c r="N1200" s="1" t="s">
        <v>2627</v>
      </c>
      <c r="O1200" s="1" t="s">
        <v>32</v>
      </c>
    </row>
    <row r="1201" spans="1:15">
      <c r="A1201" s="1">
        <v>100007965</v>
      </c>
      <c r="B1201" s="1" t="s">
        <v>2344</v>
      </c>
      <c r="C1201" s="1" t="s">
        <v>2609</v>
      </c>
      <c r="D1201" s="1" t="s">
        <v>176</v>
      </c>
      <c r="E1201" s="1" t="s">
        <v>11</v>
      </c>
      <c r="F1201" s="1" t="s">
        <v>12</v>
      </c>
      <c r="G1201" s="1">
        <v>1</v>
      </c>
      <c r="H1201" s="1">
        <v>705</v>
      </c>
      <c r="I1201" s="1">
        <v>84</v>
      </c>
      <c r="J1201" s="33">
        <v>39</v>
      </c>
      <c r="K1201" s="1">
        <v>3</v>
      </c>
      <c r="L1201" s="1">
        <v>3</v>
      </c>
      <c r="M1201" s="1" t="s">
        <v>2635</v>
      </c>
      <c r="N1201" s="1" t="s">
        <v>2627</v>
      </c>
      <c r="O1201" s="1" t="s">
        <v>32</v>
      </c>
    </row>
    <row r="1202" spans="1:15">
      <c r="A1202" s="1">
        <v>100007976</v>
      </c>
      <c r="B1202" s="1" t="s">
        <v>2344</v>
      </c>
      <c r="C1202" s="1" t="s">
        <v>2609</v>
      </c>
      <c r="D1202" s="1" t="s">
        <v>2637</v>
      </c>
      <c r="E1202" s="1" t="s">
        <v>27</v>
      </c>
      <c r="F1202" s="1" t="s">
        <v>18</v>
      </c>
      <c r="G1202" s="1">
        <v>1</v>
      </c>
      <c r="H1202" s="1">
        <v>420</v>
      </c>
      <c r="I1202" s="1">
        <v>32</v>
      </c>
      <c r="J1202" s="33">
        <v>30</v>
      </c>
      <c r="K1202" s="1">
        <v>1</v>
      </c>
      <c r="L1202" s="1">
        <v>2</v>
      </c>
      <c r="M1202" s="1" t="s">
        <v>2638</v>
      </c>
      <c r="N1202" s="1" t="s">
        <v>2349</v>
      </c>
      <c r="O1202" s="1" t="s">
        <v>15</v>
      </c>
    </row>
    <row r="1203" spans="1:15">
      <c r="A1203" s="1">
        <v>100007982</v>
      </c>
      <c r="B1203" s="1" t="s">
        <v>2344</v>
      </c>
      <c r="C1203" s="1" t="s">
        <v>2609</v>
      </c>
      <c r="D1203" s="1" t="s">
        <v>12</v>
      </c>
      <c r="E1203" s="1" t="s">
        <v>11</v>
      </c>
      <c r="F1203" s="1" t="s">
        <v>12</v>
      </c>
      <c r="G1203" s="1">
        <v>1</v>
      </c>
      <c r="H1203" s="1">
        <v>609</v>
      </c>
      <c r="I1203" s="1">
        <v>49</v>
      </c>
      <c r="J1203" s="33">
        <v>34</v>
      </c>
      <c r="K1203" s="1">
        <v>0</v>
      </c>
      <c r="L1203" s="1">
        <v>3</v>
      </c>
      <c r="M1203" s="1" t="s">
        <v>2639</v>
      </c>
      <c r="N1203" s="1" t="s">
        <v>2627</v>
      </c>
      <c r="O1203" s="1" t="s">
        <v>32</v>
      </c>
    </row>
    <row r="1204" spans="1:15">
      <c r="A1204" s="1">
        <v>100007995</v>
      </c>
      <c r="B1204" s="1" t="s">
        <v>2344</v>
      </c>
      <c r="C1204" s="1" t="s">
        <v>2609</v>
      </c>
      <c r="D1204" s="1" t="s">
        <v>12</v>
      </c>
      <c r="E1204" s="1" t="s">
        <v>11</v>
      </c>
      <c r="F1204" s="1" t="s">
        <v>12</v>
      </c>
      <c r="G1204" s="1">
        <v>1</v>
      </c>
      <c r="H1204" s="1">
        <v>295</v>
      </c>
      <c r="I1204" s="1">
        <v>26</v>
      </c>
      <c r="J1204" s="33">
        <v>17</v>
      </c>
      <c r="K1204" s="1">
        <v>0</v>
      </c>
      <c r="L1204" s="1">
        <v>1</v>
      </c>
      <c r="M1204" s="1" t="s">
        <v>2640</v>
      </c>
      <c r="N1204" s="1" t="s">
        <v>2627</v>
      </c>
      <c r="O1204" s="1" t="s">
        <v>32</v>
      </c>
    </row>
    <row r="1205" spans="1:15">
      <c r="A1205" s="1">
        <v>100007998</v>
      </c>
      <c r="B1205" s="1" t="s">
        <v>2344</v>
      </c>
      <c r="C1205" s="1" t="s">
        <v>2609</v>
      </c>
      <c r="D1205" s="1" t="s">
        <v>2641</v>
      </c>
      <c r="E1205" s="1" t="s">
        <v>2</v>
      </c>
      <c r="F1205" s="1" t="s">
        <v>81</v>
      </c>
      <c r="G1205" s="1">
        <v>1</v>
      </c>
      <c r="H1205" s="1">
        <v>40</v>
      </c>
      <c r="I1205" s="1">
        <v>9</v>
      </c>
      <c r="J1205" s="33">
        <v>4</v>
      </c>
      <c r="K1205" s="1">
        <v>0</v>
      </c>
      <c r="L1205" s="1">
        <v>1</v>
      </c>
      <c r="M1205" s="1" t="s">
        <v>2642</v>
      </c>
      <c r="N1205" s="1" t="s">
        <v>2372</v>
      </c>
      <c r="O1205" s="1" t="s">
        <v>8</v>
      </c>
    </row>
    <row r="1206" spans="1:15">
      <c r="A1206" s="1">
        <v>100008004</v>
      </c>
      <c r="B1206" s="1" t="s">
        <v>2344</v>
      </c>
      <c r="C1206" s="1" t="s">
        <v>2609</v>
      </c>
      <c r="D1206" s="1" t="s">
        <v>1088</v>
      </c>
      <c r="E1206" s="1" t="s">
        <v>20</v>
      </c>
      <c r="F1206" s="1" t="s">
        <v>21</v>
      </c>
      <c r="G1206" s="1">
        <v>1</v>
      </c>
      <c r="H1206" s="1">
        <v>391</v>
      </c>
      <c r="I1206" s="1">
        <v>40</v>
      </c>
      <c r="J1206" s="33">
        <v>52</v>
      </c>
      <c r="K1206" s="1">
        <v>0</v>
      </c>
      <c r="L1206" s="1">
        <v>2</v>
      </c>
      <c r="M1206" s="1" t="s">
        <v>2645</v>
      </c>
      <c r="N1206" s="1" t="s">
        <v>2349</v>
      </c>
      <c r="O1206" s="1" t="s">
        <v>15</v>
      </c>
    </row>
    <row r="1207" spans="1:15">
      <c r="A1207" s="1">
        <v>100008013</v>
      </c>
      <c r="B1207" s="1" t="s">
        <v>2344</v>
      </c>
      <c r="C1207" s="1" t="s">
        <v>2609</v>
      </c>
      <c r="D1207" s="1" t="s">
        <v>2651</v>
      </c>
      <c r="E1207" s="1" t="s">
        <v>27</v>
      </c>
      <c r="F1207" s="1" t="s">
        <v>18</v>
      </c>
      <c r="G1207" s="1">
        <v>1</v>
      </c>
      <c r="H1207" s="1">
        <v>488</v>
      </c>
      <c r="I1207" s="1">
        <v>40</v>
      </c>
      <c r="J1207" s="33">
        <v>40</v>
      </c>
      <c r="K1207" s="1">
        <v>0</v>
      </c>
      <c r="L1207" s="1">
        <v>2</v>
      </c>
      <c r="M1207" s="1" t="s">
        <v>2652</v>
      </c>
      <c r="N1207" s="1" t="s">
        <v>2349</v>
      </c>
      <c r="O1207" s="1" t="s">
        <v>15</v>
      </c>
    </row>
    <row r="1208" spans="1:15">
      <c r="A1208" s="1">
        <v>100008023</v>
      </c>
      <c r="B1208" s="1" t="s">
        <v>2344</v>
      </c>
      <c r="C1208" s="1" t="s">
        <v>2609</v>
      </c>
      <c r="D1208" s="1" t="s">
        <v>12</v>
      </c>
      <c r="E1208" s="1" t="s">
        <v>11</v>
      </c>
      <c r="F1208" s="1" t="s">
        <v>12</v>
      </c>
      <c r="G1208" s="1">
        <v>1</v>
      </c>
      <c r="H1208" s="1">
        <v>413</v>
      </c>
      <c r="I1208" s="1">
        <v>42</v>
      </c>
      <c r="J1208" s="33">
        <v>26</v>
      </c>
      <c r="K1208" s="1">
        <v>0</v>
      </c>
      <c r="L1208" s="1">
        <v>2</v>
      </c>
      <c r="M1208" s="1" t="s">
        <v>2653</v>
      </c>
      <c r="N1208" s="1" t="s">
        <v>2627</v>
      </c>
      <c r="O1208" s="1" t="s">
        <v>32</v>
      </c>
    </row>
    <row r="1209" spans="1:15">
      <c r="A1209" s="1">
        <v>100008027</v>
      </c>
      <c r="B1209" s="1" t="s">
        <v>2344</v>
      </c>
      <c r="C1209" s="1" t="s">
        <v>2609</v>
      </c>
      <c r="D1209" s="1" t="s">
        <v>46</v>
      </c>
      <c r="E1209" s="1" t="s">
        <v>2</v>
      </c>
      <c r="F1209" s="1" t="s">
        <v>46</v>
      </c>
      <c r="G1209" s="1">
        <v>3</v>
      </c>
      <c r="H1209" s="1">
        <v>107</v>
      </c>
      <c r="I1209" s="1">
        <v>30</v>
      </c>
      <c r="J1209" s="33">
        <v>31</v>
      </c>
      <c r="K1209" s="1">
        <v>0</v>
      </c>
      <c r="L1209" s="1">
        <v>1</v>
      </c>
      <c r="M1209" s="1" t="s">
        <v>2655</v>
      </c>
      <c r="N1209" s="1" t="s">
        <v>2372</v>
      </c>
      <c r="O1209" s="1" t="s">
        <v>8</v>
      </c>
    </row>
    <row r="1210" spans="1:15">
      <c r="A1210" s="1">
        <v>100008038</v>
      </c>
      <c r="B1210" s="1" t="s">
        <v>2344</v>
      </c>
      <c r="C1210" s="1" t="s">
        <v>2609</v>
      </c>
      <c r="D1210" s="1" t="s">
        <v>750</v>
      </c>
      <c r="E1210" s="1" t="s">
        <v>20</v>
      </c>
      <c r="F1210" s="1" t="s">
        <v>72</v>
      </c>
      <c r="G1210" s="1">
        <v>1</v>
      </c>
      <c r="H1210" s="1">
        <v>465</v>
      </c>
      <c r="I1210" s="1">
        <v>49</v>
      </c>
      <c r="J1210" s="33">
        <v>30</v>
      </c>
      <c r="K1210" s="1">
        <v>8</v>
      </c>
      <c r="L1210" s="1">
        <v>2</v>
      </c>
      <c r="M1210" s="1" t="s">
        <v>2656</v>
      </c>
      <c r="N1210" s="1" t="s">
        <v>2349</v>
      </c>
      <c r="O1210" s="1" t="s">
        <v>15</v>
      </c>
    </row>
    <row r="1211" spans="1:15">
      <c r="A1211" s="1">
        <v>100008039</v>
      </c>
      <c r="B1211" s="1" t="s">
        <v>2344</v>
      </c>
      <c r="C1211" s="1" t="s">
        <v>2609</v>
      </c>
      <c r="D1211" s="1" t="s">
        <v>1452</v>
      </c>
      <c r="E1211" s="1" t="s">
        <v>2</v>
      </c>
      <c r="F1211" s="1" t="s">
        <v>1452</v>
      </c>
      <c r="G1211" s="1">
        <v>2</v>
      </c>
      <c r="H1211" s="1">
        <v>38</v>
      </c>
      <c r="I1211" s="1">
        <v>4</v>
      </c>
      <c r="J1211" s="33">
        <v>4</v>
      </c>
      <c r="K1211" s="1">
        <v>0</v>
      </c>
      <c r="L1211" s="1">
        <v>1</v>
      </c>
      <c r="M1211" s="1" t="s">
        <v>2656</v>
      </c>
      <c r="N1211" s="1" t="s">
        <v>2372</v>
      </c>
      <c r="O1211" s="1" t="s">
        <v>8</v>
      </c>
    </row>
    <row r="1212" spans="1:15">
      <c r="A1212" s="1">
        <v>100008044</v>
      </c>
      <c r="B1212" s="1" t="s">
        <v>2344</v>
      </c>
      <c r="C1212" s="1" t="s">
        <v>2609</v>
      </c>
      <c r="D1212" s="1" t="s">
        <v>2657</v>
      </c>
      <c r="E1212" s="1" t="s">
        <v>11</v>
      </c>
      <c r="F1212" s="1" t="s">
        <v>12</v>
      </c>
      <c r="G1212" s="1">
        <v>1</v>
      </c>
      <c r="H1212" s="1">
        <v>378</v>
      </c>
      <c r="I1212" s="1">
        <v>53</v>
      </c>
      <c r="J1212" s="33">
        <v>25</v>
      </c>
      <c r="K1212" s="1">
        <v>0</v>
      </c>
      <c r="L1212" s="1">
        <v>2</v>
      </c>
      <c r="M1212" s="1" t="s">
        <v>2658</v>
      </c>
      <c r="N1212" s="1" t="s">
        <v>1215</v>
      </c>
      <c r="O1212" s="1" t="s">
        <v>39</v>
      </c>
    </row>
    <row r="1213" spans="1:15">
      <c r="A1213" s="1">
        <v>100008070</v>
      </c>
      <c r="B1213" s="1" t="s">
        <v>2344</v>
      </c>
      <c r="C1213" s="1" t="s">
        <v>2609</v>
      </c>
      <c r="D1213" s="1" t="s">
        <v>150</v>
      </c>
      <c r="E1213" s="1" t="s">
        <v>11</v>
      </c>
      <c r="F1213" s="1" t="s">
        <v>12</v>
      </c>
      <c r="G1213" s="1">
        <v>1</v>
      </c>
      <c r="H1213" s="1">
        <v>174</v>
      </c>
      <c r="I1213" s="1">
        <v>29</v>
      </c>
      <c r="J1213" s="33">
        <v>19</v>
      </c>
      <c r="K1213" s="1">
        <v>0</v>
      </c>
      <c r="L1213" s="1">
        <v>1</v>
      </c>
      <c r="M1213" s="1" t="s">
        <v>2664</v>
      </c>
      <c r="N1213" s="1" t="s">
        <v>2665</v>
      </c>
      <c r="O1213" s="1" t="s">
        <v>44</v>
      </c>
    </row>
    <row r="1214" spans="1:15">
      <c r="A1214" s="1">
        <v>100008076</v>
      </c>
      <c r="B1214" s="1" t="s">
        <v>2344</v>
      </c>
      <c r="C1214" s="1" t="s">
        <v>2609</v>
      </c>
      <c r="D1214" s="1" t="s">
        <v>2666</v>
      </c>
      <c r="E1214" s="1" t="s">
        <v>11</v>
      </c>
      <c r="F1214" s="1" t="s">
        <v>12</v>
      </c>
      <c r="G1214" s="1">
        <v>1</v>
      </c>
      <c r="H1214" s="1">
        <v>235</v>
      </c>
      <c r="I1214" s="1">
        <v>27</v>
      </c>
      <c r="J1214" s="33">
        <v>18</v>
      </c>
      <c r="K1214" s="1">
        <v>0</v>
      </c>
      <c r="L1214" s="1">
        <v>1</v>
      </c>
      <c r="M1214" s="1" t="s">
        <v>2667</v>
      </c>
      <c r="N1214" s="1" t="s">
        <v>2668</v>
      </c>
      <c r="O1214" s="1" t="s">
        <v>44</v>
      </c>
    </row>
    <row r="1215" spans="1:15">
      <c r="A1215" s="1">
        <v>100008080</v>
      </c>
      <c r="B1215" s="1" t="s">
        <v>2344</v>
      </c>
      <c r="C1215" s="1" t="s">
        <v>2609</v>
      </c>
      <c r="D1215" s="1" t="s">
        <v>176</v>
      </c>
      <c r="E1215" s="1" t="s">
        <v>11</v>
      </c>
      <c r="F1215" s="1" t="s">
        <v>12</v>
      </c>
      <c r="G1215" s="1">
        <v>2</v>
      </c>
      <c r="H1215" s="1">
        <v>161</v>
      </c>
      <c r="I1215" s="1">
        <v>32</v>
      </c>
      <c r="J1215" s="33">
        <v>19</v>
      </c>
      <c r="K1215" s="1">
        <v>0</v>
      </c>
      <c r="L1215" s="1">
        <v>1</v>
      </c>
      <c r="M1215" s="1" t="s">
        <v>2669</v>
      </c>
      <c r="N1215" s="1" t="s">
        <v>2627</v>
      </c>
      <c r="O1215" s="1" t="s">
        <v>32</v>
      </c>
    </row>
    <row r="1216" spans="1:15">
      <c r="A1216" s="1">
        <v>100008083</v>
      </c>
      <c r="B1216" s="1" t="s">
        <v>2344</v>
      </c>
      <c r="C1216" s="1" t="s">
        <v>2609</v>
      </c>
      <c r="D1216" s="1" t="s">
        <v>176</v>
      </c>
      <c r="E1216" s="1" t="s">
        <v>11</v>
      </c>
      <c r="F1216" s="1" t="s">
        <v>12</v>
      </c>
      <c r="G1216" s="1">
        <v>1</v>
      </c>
      <c r="H1216" s="1">
        <v>393</v>
      </c>
      <c r="I1216" s="1">
        <v>49</v>
      </c>
      <c r="J1216" s="33">
        <v>35</v>
      </c>
      <c r="K1216" s="1">
        <v>0</v>
      </c>
      <c r="L1216" s="1">
        <v>2</v>
      </c>
      <c r="M1216" s="1" t="s">
        <v>2670</v>
      </c>
      <c r="N1216" s="1" t="s">
        <v>2627</v>
      </c>
      <c r="O1216" s="1" t="s">
        <v>32</v>
      </c>
    </row>
    <row r="1217" spans="1:15">
      <c r="A1217" s="1">
        <v>100008085</v>
      </c>
      <c r="B1217" s="1" t="s">
        <v>2344</v>
      </c>
      <c r="C1217" s="1" t="s">
        <v>2609</v>
      </c>
      <c r="D1217" s="1" t="s">
        <v>156</v>
      </c>
      <c r="E1217" s="1" t="s">
        <v>20</v>
      </c>
      <c r="F1217" s="1" t="s">
        <v>72</v>
      </c>
      <c r="G1217" s="1">
        <v>1</v>
      </c>
      <c r="H1217" s="1">
        <v>276</v>
      </c>
      <c r="I1217" s="1">
        <v>39</v>
      </c>
      <c r="J1217" s="33">
        <v>31</v>
      </c>
      <c r="K1217" s="1">
        <v>0</v>
      </c>
      <c r="L1217" s="1">
        <v>1</v>
      </c>
      <c r="M1217" s="1" t="s">
        <v>2671</v>
      </c>
      <c r="N1217" s="1" t="s">
        <v>2349</v>
      </c>
      <c r="O1217" s="1" t="s">
        <v>15</v>
      </c>
    </row>
    <row r="1218" spans="1:15">
      <c r="A1218" s="1">
        <v>100008090</v>
      </c>
      <c r="B1218" s="1" t="s">
        <v>2344</v>
      </c>
      <c r="C1218" s="1" t="s">
        <v>2609</v>
      </c>
      <c r="D1218" s="1" t="s">
        <v>12</v>
      </c>
      <c r="E1218" s="1" t="s">
        <v>11</v>
      </c>
      <c r="F1218" s="1" t="s">
        <v>407</v>
      </c>
      <c r="G1218" s="1">
        <v>1</v>
      </c>
      <c r="H1218" s="1">
        <v>30</v>
      </c>
      <c r="I1218" s="1">
        <v>5</v>
      </c>
      <c r="J1218" s="33">
        <v>6</v>
      </c>
      <c r="K1218" s="1">
        <v>0</v>
      </c>
      <c r="L1218" s="1">
        <v>1</v>
      </c>
      <c r="M1218" s="1" t="s">
        <v>2672</v>
      </c>
      <c r="N1218" s="1" t="s">
        <v>2673</v>
      </c>
      <c r="O1218" s="1" t="s">
        <v>32</v>
      </c>
    </row>
    <row r="1219" spans="1:15">
      <c r="A1219" s="1">
        <v>100008109</v>
      </c>
      <c r="B1219" s="1" t="s">
        <v>2344</v>
      </c>
      <c r="C1219" s="1" t="s">
        <v>2609</v>
      </c>
      <c r="D1219" s="1" t="s">
        <v>176</v>
      </c>
      <c r="E1219" s="1" t="s">
        <v>11</v>
      </c>
      <c r="F1219" s="1" t="s">
        <v>407</v>
      </c>
      <c r="G1219" s="1">
        <v>1</v>
      </c>
      <c r="H1219" s="1">
        <v>21</v>
      </c>
      <c r="I1219" s="1">
        <v>4</v>
      </c>
      <c r="J1219" s="33">
        <v>3</v>
      </c>
      <c r="K1219" s="1">
        <v>0</v>
      </c>
      <c r="L1219" s="1">
        <v>1</v>
      </c>
      <c r="M1219" s="1" t="s">
        <v>2674</v>
      </c>
      <c r="N1219" s="1" t="s">
        <v>2675</v>
      </c>
      <c r="O1219" s="1" t="s">
        <v>32</v>
      </c>
    </row>
    <row r="1220" spans="1:15">
      <c r="A1220" s="1">
        <v>100008117</v>
      </c>
      <c r="B1220" s="1" t="s">
        <v>2344</v>
      </c>
      <c r="C1220" s="1" t="s">
        <v>2609</v>
      </c>
      <c r="D1220" s="1" t="s">
        <v>2676</v>
      </c>
      <c r="E1220" s="1" t="s">
        <v>27</v>
      </c>
      <c r="F1220" s="1" t="s">
        <v>18</v>
      </c>
      <c r="G1220" s="1">
        <v>1</v>
      </c>
      <c r="H1220" s="1">
        <v>481</v>
      </c>
      <c r="I1220" s="1">
        <v>36</v>
      </c>
      <c r="J1220" s="33">
        <v>30</v>
      </c>
      <c r="K1220" s="1">
        <v>0</v>
      </c>
      <c r="L1220" s="1">
        <v>2</v>
      </c>
      <c r="M1220" s="1" t="s">
        <v>2677</v>
      </c>
      <c r="N1220" s="1" t="s">
        <v>2372</v>
      </c>
      <c r="O1220" s="1" t="s">
        <v>8</v>
      </c>
    </row>
    <row r="1221" spans="1:15">
      <c r="A1221" s="1">
        <v>100008118</v>
      </c>
      <c r="B1221" s="1" t="s">
        <v>2344</v>
      </c>
      <c r="C1221" s="1" t="s">
        <v>2609</v>
      </c>
      <c r="D1221" s="1" t="s">
        <v>145</v>
      </c>
      <c r="E1221" s="1" t="s">
        <v>11</v>
      </c>
      <c r="F1221" s="1" t="s">
        <v>12</v>
      </c>
      <c r="G1221" s="1">
        <v>1</v>
      </c>
      <c r="H1221" s="1">
        <v>409</v>
      </c>
      <c r="I1221" s="1">
        <v>37</v>
      </c>
      <c r="J1221" s="33">
        <v>32</v>
      </c>
      <c r="K1221" s="1">
        <v>0</v>
      </c>
      <c r="L1221" s="1">
        <v>2</v>
      </c>
      <c r="M1221" s="1" t="s">
        <v>2678</v>
      </c>
      <c r="N1221" s="1" t="s">
        <v>2679</v>
      </c>
      <c r="O1221" s="1" t="s">
        <v>32</v>
      </c>
    </row>
    <row r="1222" spans="1:15">
      <c r="A1222" s="1">
        <v>100008131</v>
      </c>
      <c r="B1222" s="1" t="s">
        <v>2344</v>
      </c>
      <c r="C1222" s="1" t="s">
        <v>2609</v>
      </c>
      <c r="D1222" s="1" t="s">
        <v>12</v>
      </c>
      <c r="E1222" s="1" t="s">
        <v>11</v>
      </c>
      <c r="F1222" s="1" t="s">
        <v>12</v>
      </c>
      <c r="G1222" s="1">
        <v>1</v>
      </c>
      <c r="H1222" s="1">
        <v>289</v>
      </c>
      <c r="I1222" s="1">
        <v>29</v>
      </c>
      <c r="J1222" s="33">
        <v>22</v>
      </c>
      <c r="K1222" s="1">
        <v>0</v>
      </c>
      <c r="L1222" s="1">
        <v>1</v>
      </c>
      <c r="M1222" s="1" t="s">
        <v>2682</v>
      </c>
      <c r="N1222" s="1" t="s">
        <v>2683</v>
      </c>
      <c r="O1222" s="1" t="s">
        <v>32</v>
      </c>
    </row>
    <row r="1223" spans="1:15">
      <c r="A1223" s="1">
        <v>100008144</v>
      </c>
      <c r="B1223" s="1" t="s">
        <v>2344</v>
      </c>
      <c r="C1223" s="1" t="s">
        <v>2609</v>
      </c>
      <c r="D1223" s="1" t="s">
        <v>176</v>
      </c>
      <c r="E1223" s="1" t="s">
        <v>11</v>
      </c>
      <c r="F1223" s="1" t="s">
        <v>407</v>
      </c>
      <c r="G1223" s="1">
        <v>1</v>
      </c>
      <c r="H1223" s="1">
        <v>30</v>
      </c>
      <c r="I1223" s="1">
        <v>8</v>
      </c>
      <c r="J1223" s="33">
        <v>5</v>
      </c>
      <c r="K1223" s="1">
        <v>0</v>
      </c>
      <c r="L1223" s="1">
        <v>1</v>
      </c>
      <c r="M1223" s="1" t="s">
        <v>2684</v>
      </c>
      <c r="N1223" s="1" t="s">
        <v>2685</v>
      </c>
      <c r="O1223" s="1" t="s">
        <v>32</v>
      </c>
    </row>
    <row r="1224" spans="1:15">
      <c r="A1224" s="1">
        <v>100008149</v>
      </c>
      <c r="B1224" s="1" t="s">
        <v>2344</v>
      </c>
      <c r="C1224" s="1" t="s">
        <v>2609</v>
      </c>
      <c r="D1224" s="1" t="s">
        <v>12</v>
      </c>
      <c r="E1224" s="1" t="s">
        <v>11</v>
      </c>
      <c r="F1224" s="1" t="s">
        <v>12</v>
      </c>
      <c r="G1224" s="1">
        <v>1</v>
      </c>
      <c r="H1224" s="1">
        <v>54</v>
      </c>
      <c r="I1224" s="1">
        <v>6</v>
      </c>
      <c r="J1224" s="33">
        <v>6</v>
      </c>
      <c r="K1224" s="1">
        <v>0</v>
      </c>
      <c r="L1224" s="1">
        <v>1</v>
      </c>
      <c r="M1224" s="1" t="s">
        <v>2686</v>
      </c>
      <c r="N1224" s="1" t="s">
        <v>2687</v>
      </c>
      <c r="O1224" s="1" t="s">
        <v>32</v>
      </c>
    </row>
    <row r="1225" spans="1:15">
      <c r="A1225" s="1">
        <v>100008155</v>
      </c>
      <c r="B1225" s="1" t="s">
        <v>2344</v>
      </c>
      <c r="C1225" s="1" t="s">
        <v>2609</v>
      </c>
      <c r="D1225" s="1" t="s">
        <v>2611</v>
      </c>
      <c r="E1225" s="1" t="s">
        <v>11</v>
      </c>
      <c r="F1225" s="1" t="s">
        <v>407</v>
      </c>
      <c r="G1225" s="1">
        <v>1</v>
      </c>
      <c r="H1225" s="1">
        <v>63</v>
      </c>
      <c r="I1225" s="1">
        <v>4</v>
      </c>
      <c r="J1225" s="33">
        <v>4</v>
      </c>
      <c r="K1225" s="1">
        <v>0</v>
      </c>
      <c r="L1225" s="1">
        <v>1</v>
      </c>
      <c r="M1225" s="1" t="s">
        <v>2688</v>
      </c>
      <c r="N1225" s="1" t="s">
        <v>2689</v>
      </c>
      <c r="O1225" s="1" t="s">
        <v>32</v>
      </c>
    </row>
    <row r="1226" spans="1:15">
      <c r="A1226" s="1">
        <v>100008161</v>
      </c>
      <c r="B1226" s="1" t="s">
        <v>2344</v>
      </c>
      <c r="C1226" s="1" t="s">
        <v>2609</v>
      </c>
      <c r="D1226" s="1" t="s">
        <v>2690</v>
      </c>
      <c r="E1226" s="1" t="s">
        <v>11</v>
      </c>
      <c r="F1226" s="1" t="s">
        <v>12</v>
      </c>
      <c r="G1226" s="1">
        <v>1</v>
      </c>
      <c r="H1226" s="1">
        <v>423</v>
      </c>
      <c r="I1226" s="1">
        <v>37</v>
      </c>
      <c r="J1226" s="33">
        <v>23</v>
      </c>
      <c r="K1226" s="1">
        <v>0</v>
      </c>
      <c r="L1226" s="1">
        <v>2</v>
      </c>
      <c r="M1226" s="1" t="s">
        <v>2691</v>
      </c>
      <c r="N1226" s="1" t="s">
        <v>2692</v>
      </c>
      <c r="O1226" s="1" t="s">
        <v>32</v>
      </c>
    </row>
    <row r="1227" spans="1:15">
      <c r="A1227" s="1">
        <v>100008184</v>
      </c>
      <c r="B1227" s="1" t="s">
        <v>2344</v>
      </c>
      <c r="C1227" s="1" t="s">
        <v>2609</v>
      </c>
      <c r="D1227" s="1" t="s">
        <v>2611</v>
      </c>
      <c r="E1227" s="1" t="s">
        <v>11</v>
      </c>
      <c r="F1227" s="1" t="s">
        <v>407</v>
      </c>
      <c r="G1227" s="1">
        <v>1</v>
      </c>
      <c r="H1227" s="1">
        <v>60</v>
      </c>
      <c r="I1227" s="1">
        <v>7</v>
      </c>
      <c r="J1227" s="33">
        <v>6</v>
      </c>
      <c r="K1227" s="1">
        <v>0</v>
      </c>
      <c r="L1227" s="1">
        <v>1</v>
      </c>
      <c r="M1227" s="1" t="s">
        <v>2695</v>
      </c>
      <c r="N1227" s="1" t="s">
        <v>2696</v>
      </c>
      <c r="O1227" s="1" t="s">
        <v>32</v>
      </c>
    </row>
    <row r="1228" spans="1:15">
      <c r="A1228" s="1">
        <v>100008188</v>
      </c>
      <c r="B1228" s="1" t="s">
        <v>2344</v>
      </c>
      <c r="C1228" s="1" t="s">
        <v>2698</v>
      </c>
      <c r="D1228" s="1" t="s">
        <v>176</v>
      </c>
      <c r="E1228" s="1" t="s">
        <v>11</v>
      </c>
      <c r="F1228" s="1" t="s">
        <v>12</v>
      </c>
      <c r="G1228" s="1">
        <v>1</v>
      </c>
      <c r="H1228" s="1">
        <v>142</v>
      </c>
      <c r="I1228" s="1">
        <v>20</v>
      </c>
      <c r="J1228" s="33">
        <v>13</v>
      </c>
      <c r="K1228" s="1">
        <v>0</v>
      </c>
      <c r="L1228" s="1">
        <v>1</v>
      </c>
      <c r="M1228" s="1" t="s">
        <v>2697</v>
      </c>
      <c r="N1228" s="1" t="s">
        <v>2699</v>
      </c>
      <c r="O1228" s="1" t="s">
        <v>32</v>
      </c>
    </row>
    <row r="1229" spans="1:15">
      <c r="A1229" s="1">
        <v>100008191</v>
      </c>
      <c r="B1229" s="1" t="s">
        <v>2344</v>
      </c>
      <c r="C1229" s="1" t="s">
        <v>2698</v>
      </c>
      <c r="D1229" s="1" t="s">
        <v>176</v>
      </c>
      <c r="E1229" s="1" t="s">
        <v>11</v>
      </c>
      <c r="F1229" s="1" t="s">
        <v>12</v>
      </c>
      <c r="G1229" s="1">
        <v>1</v>
      </c>
      <c r="H1229" s="1">
        <v>168</v>
      </c>
      <c r="I1229" s="1">
        <v>23</v>
      </c>
      <c r="J1229" s="33">
        <v>13</v>
      </c>
      <c r="K1229" s="1">
        <v>0</v>
      </c>
      <c r="L1229" s="1">
        <v>1</v>
      </c>
      <c r="M1229" s="1" t="s">
        <v>2700</v>
      </c>
      <c r="N1229" s="1" t="s">
        <v>2701</v>
      </c>
      <c r="O1229" s="1" t="s">
        <v>32</v>
      </c>
    </row>
    <row r="1230" spans="1:15">
      <c r="A1230" s="1">
        <v>100008193</v>
      </c>
      <c r="B1230" s="1" t="s">
        <v>2344</v>
      </c>
      <c r="C1230" s="1" t="s">
        <v>2698</v>
      </c>
      <c r="D1230" s="1" t="s">
        <v>176</v>
      </c>
      <c r="E1230" s="1" t="s">
        <v>11</v>
      </c>
      <c r="F1230" s="1" t="s">
        <v>12</v>
      </c>
      <c r="G1230" s="1">
        <v>1</v>
      </c>
      <c r="H1230" s="1">
        <v>255</v>
      </c>
      <c r="I1230" s="1">
        <v>30</v>
      </c>
      <c r="J1230" s="33">
        <v>13</v>
      </c>
      <c r="K1230" s="1">
        <v>0</v>
      </c>
      <c r="L1230" s="1">
        <v>1</v>
      </c>
      <c r="M1230" s="1" t="s">
        <v>2702</v>
      </c>
      <c r="N1230" s="1" t="s">
        <v>2703</v>
      </c>
      <c r="O1230" s="1" t="s">
        <v>32</v>
      </c>
    </row>
    <row r="1231" spans="1:15">
      <c r="A1231" s="1">
        <v>100008197</v>
      </c>
      <c r="B1231" s="1" t="s">
        <v>2344</v>
      </c>
      <c r="C1231" s="1" t="s">
        <v>2698</v>
      </c>
      <c r="D1231" s="1" t="s">
        <v>176</v>
      </c>
      <c r="E1231" s="1" t="s">
        <v>11</v>
      </c>
      <c r="F1231" s="1" t="s">
        <v>12</v>
      </c>
      <c r="G1231" s="1">
        <v>2</v>
      </c>
      <c r="H1231" s="1">
        <v>183</v>
      </c>
      <c r="I1231" s="1">
        <v>20</v>
      </c>
      <c r="J1231" s="33">
        <v>23</v>
      </c>
      <c r="K1231" s="1">
        <v>0</v>
      </c>
      <c r="L1231" s="1">
        <v>1</v>
      </c>
      <c r="M1231" s="1" t="s">
        <v>2704</v>
      </c>
      <c r="N1231" s="1" t="s">
        <v>2705</v>
      </c>
      <c r="O1231" s="1" t="s">
        <v>32</v>
      </c>
    </row>
    <row r="1232" spans="1:15">
      <c r="A1232" s="1">
        <v>100008207</v>
      </c>
      <c r="B1232" s="1" t="s">
        <v>2344</v>
      </c>
      <c r="C1232" s="1" t="s">
        <v>2698</v>
      </c>
      <c r="D1232" s="1" t="s">
        <v>12</v>
      </c>
      <c r="E1232" s="1" t="s">
        <v>11</v>
      </c>
      <c r="F1232" s="1" t="s">
        <v>12</v>
      </c>
      <c r="G1232" s="1">
        <v>2</v>
      </c>
      <c r="H1232" s="1">
        <v>288</v>
      </c>
      <c r="I1232" s="1">
        <v>27</v>
      </c>
      <c r="J1232" s="33">
        <v>25</v>
      </c>
      <c r="K1232" s="1">
        <v>0</v>
      </c>
      <c r="L1232" s="1">
        <v>1</v>
      </c>
      <c r="M1232" s="1" t="s">
        <v>2709</v>
      </c>
      <c r="N1232" s="1" t="s">
        <v>2708</v>
      </c>
      <c r="O1232" s="1" t="s">
        <v>32</v>
      </c>
    </row>
    <row r="1233" spans="1:15">
      <c r="A1233" s="1">
        <v>100008212</v>
      </c>
      <c r="B1233" s="1" t="s">
        <v>2344</v>
      </c>
      <c r="C1233" s="1" t="s">
        <v>2698</v>
      </c>
      <c r="D1233" s="1" t="s">
        <v>176</v>
      </c>
      <c r="E1233" s="1" t="s">
        <v>11</v>
      </c>
      <c r="F1233" s="1" t="s">
        <v>12</v>
      </c>
      <c r="G1233" s="1">
        <v>1</v>
      </c>
      <c r="H1233" s="1">
        <v>344</v>
      </c>
      <c r="I1233" s="1">
        <v>41</v>
      </c>
      <c r="J1233" s="33">
        <v>24</v>
      </c>
      <c r="K1233" s="1">
        <v>0</v>
      </c>
      <c r="L1233" s="1">
        <v>2</v>
      </c>
      <c r="M1233" s="1" t="s">
        <v>2710</v>
      </c>
      <c r="N1233" s="1" t="s">
        <v>2711</v>
      </c>
      <c r="O1233" s="1" t="s">
        <v>32</v>
      </c>
    </row>
    <row r="1234" spans="1:15">
      <c r="A1234" s="1">
        <v>100008221</v>
      </c>
      <c r="B1234" s="1" t="s">
        <v>2344</v>
      </c>
      <c r="C1234" s="1" t="s">
        <v>2698</v>
      </c>
      <c r="D1234" s="1" t="s">
        <v>176</v>
      </c>
      <c r="E1234" s="1" t="s">
        <v>11</v>
      </c>
      <c r="F1234" s="1" t="s">
        <v>12</v>
      </c>
      <c r="G1234" s="1">
        <v>1</v>
      </c>
      <c r="H1234" s="1">
        <v>186</v>
      </c>
      <c r="I1234" s="1">
        <v>26</v>
      </c>
      <c r="J1234" s="33">
        <v>15</v>
      </c>
      <c r="K1234" s="1">
        <v>0</v>
      </c>
      <c r="L1234" s="1">
        <v>1</v>
      </c>
      <c r="M1234" s="1" t="s">
        <v>2712</v>
      </c>
      <c r="N1234" s="1" t="s">
        <v>2713</v>
      </c>
      <c r="O1234" s="1" t="s">
        <v>32</v>
      </c>
    </row>
    <row r="1235" spans="1:15">
      <c r="A1235" s="1">
        <v>100008230</v>
      </c>
      <c r="B1235" s="1" t="s">
        <v>2344</v>
      </c>
      <c r="C1235" s="1" t="s">
        <v>2698</v>
      </c>
      <c r="D1235" s="1" t="s">
        <v>176</v>
      </c>
      <c r="E1235" s="1" t="s">
        <v>11</v>
      </c>
      <c r="F1235" s="1" t="s">
        <v>12</v>
      </c>
      <c r="G1235" s="1">
        <v>1</v>
      </c>
      <c r="H1235" s="1">
        <v>336</v>
      </c>
      <c r="I1235" s="1">
        <v>35</v>
      </c>
      <c r="J1235" s="33">
        <v>21</v>
      </c>
      <c r="K1235" s="1">
        <v>1</v>
      </c>
      <c r="L1235" s="1">
        <v>2</v>
      </c>
      <c r="M1235" s="1" t="s">
        <v>2714</v>
      </c>
      <c r="N1235" s="1" t="s">
        <v>2715</v>
      </c>
      <c r="O1235" s="1" t="s">
        <v>32</v>
      </c>
    </row>
    <row r="1236" spans="1:15">
      <c r="A1236" s="1">
        <v>100008235</v>
      </c>
      <c r="B1236" s="1" t="s">
        <v>2344</v>
      </c>
      <c r="C1236" s="1" t="s">
        <v>2698</v>
      </c>
      <c r="D1236" s="1" t="s">
        <v>176</v>
      </c>
      <c r="E1236" s="1" t="s">
        <v>11</v>
      </c>
      <c r="F1236" s="1" t="s">
        <v>407</v>
      </c>
      <c r="G1236" s="1">
        <v>1</v>
      </c>
      <c r="H1236" s="1">
        <v>42</v>
      </c>
      <c r="I1236" s="1">
        <v>8</v>
      </c>
      <c r="J1236" s="33">
        <v>5</v>
      </c>
      <c r="K1236" s="1">
        <v>0</v>
      </c>
      <c r="L1236" s="1">
        <v>1</v>
      </c>
      <c r="M1236" s="1" t="s">
        <v>2716</v>
      </c>
      <c r="N1236" s="1" t="s">
        <v>2717</v>
      </c>
      <c r="O1236" s="1" t="s">
        <v>32</v>
      </c>
    </row>
    <row r="1237" spans="1:15">
      <c r="A1237" s="1">
        <v>100008241</v>
      </c>
      <c r="B1237" s="1" t="s">
        <v>2344</v>
      </c>
      <c r="C1237" s="1" t="s">
        <v>2698</v>
      </c>
      <c r="D1237" s="1" t="s">
        <v>176</v>
      </c>
      <c r="E1237" s="1" t="s">
        <v>11</v>
      </c>
      <c r="F1237" s="1" t="s">
        <v>12</v>
      </c>
      <c r="G1237" s="1">
        <v>1</v>
      </c>
      <c r="H1237" s="1">
        <v>425</v>
      </c>
      <c r="I1237" s="1">
        <v>52</v>
      </c>
      <c r="J1237" s="33">
        <v>27</v>
      </c>
      <c r="K1237" s="1">
        <v>1</v>
      </c>
      <c r="L1237" s="1">
        <v>2</v>
      </c>
      <c r="M1237" s="1" t="s">
        <v>2718</v>
      </c>
      <c r="N1237" s="1" t="s">
        <v>2719</v>
      </c>
      <c r="O1237" s="1" t="s">
        <v>32</v>
      </c>
    </row>
    <row r="1238" spans="1:15">
      <c r="A1238" s="1">
        <v>100008249</v>
      </c>
      <c r="B1238" s="1" t="s">
        <v>2344</v>
      </c>
      <c r="C1238" s="1" t="s">
        <v>2698</v>
      </c>
      <c r="D1238" s="1" t="s">
        <v>500</v>
      </c>
      <c r="E1238" s="1" t="s">
        <v>20</v>
      </c>
      <c r="F1238" s="1" t="s">
        <v>72</v>
      </c>
      <c r="G1238" s="1">
        <v>1</v>
      </c>
      <c r="H1238" s="1">
        <v>363</v>
      </c>
      <c r="I1238" s="1">
        <v>35</v>
      </c>
      <c r="J1238" s="33">
        <v>22</v>
      </c>
      <c r="K1238" s="1">
        <v>1</v>
      </c>
      <c r="L1238" s="1">
        <v>2</v>
      </c>
      <c r="M1238" s="1" t="s">
        <v>2720</v>
      </c>
      <c r="N1238" s="1" t="s">
        <v>2349</v>
      </c>
      <c r="O1238" s="1" t="s">
        <v>15</v>
      </c>
    </row>
    <row r="1239" spans="1:15">
      <c r="A1239" s="1">
        <v>100008255</v>
      </c>
      <c r="B1239" s="1" t="s">
        <v>2344</v>
      </c>
      <c r="C1239" s="1" t="s">
        <v>2698</v>
      </c>
      <c r="D1239" s="1" t="s">
        <v>2721</v>
      </c>
      <c r="E1239" s="1" t="s">
        <v>11</v>
      </c>
      <c r="F1239" s="1" t="s">
        <v>12</v>
      </c>
      <c r="G1239" s="1">
        <v>1</v>
      </c>
      <c r="H1239" s="1">
        <v>372</v>
      </c>
      <c r="I1239" s="1">
        <v>27</v>
      </c>
      <c r="J1239" s="33">
        <v>21</v>
      </c>
      <c r="K1239" s="1">
        <v>0</v>
      </c>
      <c r="L1239" s="1">
        <v>2</v>
      </c>
      <c r="M1239" s="1" t="s">
        <v>2722</v>
      </c>
      <c r="N1239" s="1" t="s">
        <v>2476</v>
      </c>
      <c r="O1239" s="1" t="s">
        <v>39</v>
      </c>
    </row>
    <row r="1240" spans="1:15">
      <c r="A1240" s="1">
        <v>100008257</v>
      </c>
      <c r="B1240" s="1" t="s">
        <v>2344</v>
      </c>
      <c r="C1240" s="1" t="s">
        <v>2698</v>
      </c>
      <c r="D1240" s="1" t="s">
        <v>12</v>
      </c>
      <c r="E1240" s="1" t="s">
        <v>11</v>
      </c>
      <c r="F1240" s="1" t="s">
        <v>12</v>
      </c>
      <c r="G1240" s="1">
        <v>1</v>
      </c>
      <c r="H1240" s="1">
        <v>340</v>
      </c>
      <c r="I1240" s="1">
        <v>33</v>
      </c>
      <c r="J1240" s="33">
        <v>25</v>
      </c>
      <c r="K1240" s="1">
        <v>0</v>
      </c>
      <c r="L1240" s="1">
        <v>2</v>
      </c>
      <c r="M1240" s="1" t="s">
        <v>2723</v>
      </c>
      <c r="N1240" s="1" t="s">
        <v>2724</v>
      </c>
      <c r="O1240" s="1" t="s">
        <v>32</v>
      </c>
    </row>
    <row r="1241" spans="1:15">
      <c r="A1241" s="1">
        <v>100008261</v>
      </c>
      <c r="B1241" s="1" t="s">
        <v>2344</v>
      </c>
      <c r="C1241" s="1" t="s">
        <v>2698</v>
      </c>
      <c r="D1241" s="1" t="s">
        <v>390</v>
      </c>
      <c r="E1241" s="1" t="s">
        <v>20</v>
      </c>
      <c r="F1241" s="1" t="s">
        <v>72</v>
      </c>
      <c r="G1241" s="1">
        <v>1</v>
      </c>
      <c r="H1241" s="1">
        <v>457</v>
      </c>
      <c r="I1241" s="1">
        <v>50</v>
      </c>
      <c r="J1241" s="33">
        <v>27</v>
      </c>
      <c r="K1241" s="1">
        <v>0</v>
      </c>
      <c r="L1241" s="1">
        <v>2</v>
      </c>
      <c r="M1241" s="1" t="s">
        <v>2725</v>
      </c>
      <c r="N1241" s="1" t="s">
        <v>2349</v>
      </c>
      <c r="O1241" s="1" t="s">
        <v>15</v>
      </c>
    </row>
    <row r="1242" spans="1:15">
      <c r="A1242" s="1">
        <v>100008264</v>
      </c>
      <c r="B1242" s="1" t="s">
        <v>2344</v>
      </c>
      <c r="C1242" s="1" t="s">
        <v>2698</v>
      </c>
      <c r="D1242" s="1" t="s">
        <v>566</v>
      </c>
      <c r="E1242" s="1" t="s">
        <v>27</v>
      </c>
      <c r="F1242" s="1" t="s">
        <v>18</v>
      </c>
      <c r="G1242" s="1">
        <v>1</v>
      </c>
      <c r="H1242" s="1">
        <v>820</v>
      </c>
      <c r="I1242" s="1">
        <v>62</v>
      </c>
      <c r="J1242" s="33">
        <v>55</v>
      </c>
      <c r="K1242" s="1">
        <v>0</v>
      </c>
      <c r="L1242" s="1">
        <v>3</v>
      </c>
      <c r="M1242" s="1" t="s">
        <v>2727</v>
      </c>
      <c r="N1242" s="1" t="s">
        <v>2349</v>
      </c>
      <c r="O1242" s="1" t="s">
        <v>15</v>
      </c>
    </row>
    <row r="1243" spans="1:15">
      <c r="A1243" s="1">
        <v>100008279</v>
      </c>
      <c r="B1243" s="1" t="s">
        <v>2344</v>
      </c>
      <c r="C1243" s="1" t="s">
        <v>2698</v>
      </c>
      <c r="D1243" s="1" t="s">
        <v>12</v>
      </c>
      <c r="E1243" s="1" t="s">
        <v>11</v>
      </c>
      <c r="F1243" s="1" t="s">
        <v>12</v>
      </c>
      <c r="G1243" s="1">
        <v>1</v>
      </c>
      <c r="H1243" s="1">
        <v>301</v>
      </c>
      <c r="I1243" s="1">
        <v>31</v>
      </c>
      <c r="J1243" s="33">
        <v>26</v>
      </c>
      <c r="K1243" s="1">
        <v>0</v>
      </c>
      <c r="L1243" s="1">
        <v>2</v>
      </c>
      <c r="M1243" s="1" t="s">
        <v>2732</v>
      </c>
      <c r="N1243" s="1" t="s">
        <v>2724</v>
      </c>
      <c r="O1243" s="1" t="s">
        <v>32</v>
      </c>
    </row>
    <row r="1244" spans="1:15">
      <c r="A1244" s="1">
        <v>100008291</v>
      </c>
      <c r="B1244" s="1" t="s">
        <v>2344</v>
      </c>
      <c r="C1244" s="1" t="s">
        <v>2698</v>
      </c>
      <c r="D1244" s="1" t="s">
        <v>176</v>
      </c>
      <c r="E1244" s="1" t="s">
        <v>11</v>
      </c>
      <c r="F1244" s="1" t="s">
        <v>12</v>
      </c>
      <c r="G1244" s="1">
        <v>4</v>
      </c>
      <c r="H1244" s="1">
        <v>490</v>
      </c>
      <c r="I1244" s="1">
        <v>51</v>
      </c>
      <c r="J1244" s="33">
        <v>34</v>
      </c>
      <c r="K1244" s="1">
        <v>0</v>
      </c>
      <c r="L1244" s="1">
        <v>2</v>
      </c>
      <c r="M1244" s="1" t="s">
        <v>2736</v>
      </c>
      <c r="N1244" s="1" t="s">
        <v>2734</v>
      </c>
      <c r="O1244" s="1" t="s">
        <v>32</v>
      </c>
    </row>
    <row r="1245" spans="1:15">
      <c r="A1245" s="1">
        <v>100008297</v>
      </c>
      <c r="B1245" s="1" t="s">
        <v>2344</v>
      </c>
      <c r="C1245" s="1" t="s">
        <v>2698</v>
      </c>
      <c r="D1245" s="1" t="s">
        <v>2738</v>
      </c>
      <c r="E1245" s="1" t="s">
        <v>11</v>
      </c>
      <c r="F1245" s="1" t="s">
        <v>12</v>
      </c>
      <c r="G1245" s="1">
        <v>1</v>
      </c>
      <c r="H1245" s="1">
        <v>216</v>
      </c>
      <c r="I1245" s="1">
        <v>31</v>
      </c>
      <c r="J1245" s="33">
        <v>19</v>
      </c>
      <c r="K1245" s="1">
        <v>1</v>
      </c>
      <c r="L1245" s="1">
        <v>1</v>
      </c>
      <c r="M1245" s="1" t="s">
        <v>2739</v>
      </c>
      <c r="N1245" s="1" t="s">
        <v>2740</v>
      </c>
      <c r="O1245" s="1" t="s">
        <v>32</v>
      </c>
    </row>
    <row r="1246" spans="1:15">
      <c r="A1246" s="1">
        <v>100008305</v>
      </c>
      <c r="B1246" s="1" t="s">
        <v>2344</v>
      </c>
      <c r="C1246" s="1" t="s">
        <v>2698</v>
      </c>
      <c r="D1246" s="1" t="s">
        <v>176</v>
      </c>
      <c r="E1246" s="1" t="s">
        <v>11</v>
      </c>
      <c r="F1246" s="1" t="s">
        <v>12</v>
      </c>
      <c r="G1246" s="1">
        <v>1</v>
      </c>
      <c r="H1246" s="1">
        <v>431</v>
      </c>
      <c r="I1246" s="1">
        <v>51</v>
      </c>
      <c r="J1246" s="33">
        <v>31</v>
      </c>
      <c r="K1246" s="1">
        <v>0</v>
      </c>
      <c r="L1246" s="1">
        <v>2</v>
      </c>
      <c r="M1246" s="1" t="s">
        <v>2741</v>
      </c>
      <c r="N1246" s="1" t="s">
        <v>2742</v>
      </c>
      <c r="O1246" s="1" t="s">
        <v>32</v>
      </c>
    </row>
    <row r="1247" spans="1:15">
      <c r="A1247" s="1">
        <v>100008310</v>
      </c>
      <c r="B1247" s="1" t="s">
        <v>2344</v>
      </c>
      <c r="C1247" s="1" t="s">
        <v>2698</v>
      </c>
      <c r="D1247" s="1" t="s">
        <v>176</v>
      </c>
      <c r="E1247" s="1" t="s">
        <v>11</v>
      </c>
      <c r="F1247" s="1" t="s">
        <v>12</v>
      </c>
      <c r="G1247" s="1">
        <v>1</v>
      </c>
      <c r="H1247" s="1">
        <v>390</v>
      </c>
      <c r="I1247" s="1">
        <v>43</v>
      </c>
      <c r="J1247" s="33">
        <v>26</v>
      </c>
      <c r="K1247" s="1">
        <v>0</v>
      </c>
      <c r="L1247" s="1">
        <v>2</v>
      </c>
      <c r="M1247" s="1" t="s">
        <v>2743</v>
      </c>
      <c r="N1247" s="1" t="s">
        <v>2744</v>
      </c>
      <c r="O1247" s="1" t="s">
        <v>32</v>
      </c>
    </row>
    <row r="1248" spans="1:15">
      <c r="A1248" s="1">
        <v>100008314</v>
      </c>
      <c r="B1248" s="1" t="s">
        <v>2344</v>
      </c>
      <c r="C1248" s="1" t="s">
        <v>2698</v>
      </c>
      <c r="D1248" s="1" t="s">
        <v>176</v>
      </c>
      <c r="E1248" s="1" t="s">
        <v>11</v>
      </c>
      <c r="F1248" s="1" t="s">
        <v>407</v>
      </c>
      <c r="G1248" s="1">
        <v>1</v>
      </c>
      <c r="H1248" s="1">
        <v>131</v>
      </c>
      <c r="I1248" s="1">
        <v>19</v>
      </c>
      <c r="J1248" s="33">
        <v>11</v>
      </c>
      <c r="K1248" s="1">
        <v>0</v>
      </c>
      <c r="L1248" s="1">
        <v>1</v>
      </c>
      <c r="M1248" s="1" t="s">
        <v>2745</v>
      </c>
      <c r="N1248" s="1" t="s">
        <v>2744</v>
      </c>
      <c r="O1248" s="1" t="s">
        <v>32</v>
      </c>
    </row>
    <row r="1249" spans="1:15">
      <c r="A1249" s="1">
        <v>100008322</v>
      </c>
      <c r="B1249" s="1" t="s">
        <v>2344</v>
      </c>
      <c r="C1249" s="1" t="s">
        <v>2698</v>
      </c>
      <c r="D1249" s="1" t="s">
        <v>176</v>
      </c>
      <c r="E1249" s="1" t="s">
        <v>11</v>
      </c>
      <c r="F1249" s="1" t="s">
        <v>12</v>
      </c>
      <c r="G1249" s="1">
        <v>1</v>
      </c>
      <c r="H1249" s="1">
        <v>343</v>
      </c>
      <c r="I1249" s="1">
        <v>37</v>
      </c>
      <c r="J1249" s="33">
        <v>30</v>
      </c>
      <c r="K1249" s="1">
        <v>1</v>
      </c>
      <c r="L1249" s="1">
        <v>2</v>
      </c>
      <c r="M1249" s="1" t="s">
        <v>2746</v>
      </c>
      <c r="N1249" s="1" t="s">
        <v>2747</v>
      </c>
      <c r="O1249" s="1" t="s">
        <v>32</v>
      </c>
    </row>
    <row r="1250" spans="1:15">
      <c r="A1250" s="1">
        <v>100008328</v>
      </c>
      <c r="B1250" s="1" t="s">
        <v>2344</v>
      </c>
      <c r="C1250" s="1" t="s">
        <v>2698</v>
      </c>
      <c r="D1250" s="1" t="s">
        <v>176</v>
      </c>
      <c r="E1250" s="1" t="s">
        <v>11</v>
      </c>
      <c r="F1250" s="1" t="s">
        <v>12</v>
      </c>
      <c r="G1250" s="1">
        <v>2</v>
      </c>
      <c r="H1250" s="1">
        <v>720</v>
      </c>
      <c r="I1250" s="1">
        <v>66</v>
      </c>
      <c r="J1250" s="33">
        <v>61</v>
      </c>
      <c r="K1250" s="1">
        <v>0</v>
      </c>
      <c r="L1250" s="1">
        <v>3</v>
      </c>
      <c r="M1250" s="1" t="s">
        <v>2748</v>
      </c>
      <c r="N1250" s="1" t="s">
        <v>2749</v>
      </c>
      <c r="O1250" s="1" t="s">
        <v>32</v>
      </c>
    </row>
    <row r="1251" spans="1:15">
      <c r="A1251" s="1">
        <v>100008338</v>
      </c>
      <c r="B1251" s="1" t="s">
        <v>2344</v>
      </c>
      <c r="C1251" s="1" t="s">
        <v>2698</v>
      </c>
      <c r="D1251" s="1" t="s">
        <v>176</v>
      </c>
      <c r="E1251" s="1" t="s">
        <v>11</v>
      </c>
      <c r="F1251" s="1" t="s">
        <v>12</v>
      </c>
      <c r="G1251" s="1">
        <v>2</v>
      </c>
      <c r="H1251" s="1">
        <v>229</v>
      </c>
      <c r="I1251" s="1">
        <v>27</v>
      </c>
      <c r="J1251" s="33">
        <v>18</v>
      </c>
      <c r="K1251" s="1">
        <v>0</v>
      </c>
      <c r="L1251" s="1">
        <v>1</v>
      </c>
      <c r="M1251" s="1" t="s">
        <v>2753</v>
      </c>
      <c r="N1251" s="1" t="s">
        <v>2752</v>
      </c>
      <c r="O1251" s="1" t="s">
        <v>32</v>
      </c>
    </row>
    <row r="1252" spans="1:15">
      <c r="A1252" s="1">
        <v>100008339</v>
      </c>
      <c r="B1252" s="1" t="s">
        <v>2344</v>
      </c>
      <c r="C1252" s="1" t="s">
        <v>2698</v>
      </c>
      <c r="D1252" s="1" t="s">
        <v>2754</v>
      </c>
      <c r="E1252" s="1" t="s">
        <v>11</v>
      </c>
      <c r="F1252" s="1" t="s">
        <v>12</v>
      </c>
      <c r="G1252" s="1">
        <v>1</v>
      </c>
      <c r="H1252" s="1">
        <v>293</v>
      </c>
      <c r="I1252" s="1">
        <v>24</v>
      </c>
      <c r="J1252" s="33">
        <v>20</v>
      </c>
      <c r="K1252" s="1">
        <v>0</v>
      </c>
      <c r="L1252" s="1">
        <v>1</v>
      </c>
      <c r="M1252" s="1" t="s">
        <v>2755</v>
      </c>
      <c r="N1252" s="1" t="s">
        <v>2476</v>
      </c>
      <c r="O1252" s="1" t="s">
        <v>39</v>
      </c>
    </row>
    <row r="1253" spans="1:15">
      <c r="A1253" s="1">
        <v>100008346</v>
      </c>
      <c r="B1253" s="1" t="s">
        <v>2344</v>
      </c>
      <c r="C1253" s="1" t="s">
        <v>2698</v>
      </c>
      <c r="D1253" s="1" t="s">
        <v>12</v>
      </c>
      <c r="E1253" s="1" t="s">
        <v>11</v>
      </c>
      <c r="F1253" s="1" t="s">
        <v>407</v>
      </c>
      <c r="G1253" s="1">
        <v>1</v>
      </c>
      <c r="H1253" s="1">
        <v>32</v>
      </c>
      <c r="I1253" s="1">
        <v>2</v>
      </c>
      <c r="J1253" s="33">
        <v>4</v>
      </c>
      <c r="K1253" s="1">
        <v>0</v>
      </c>
      <c r="L1253" s="1">
        <v>1</v>
      </c>
      <c r="M1253" s="1" t="s">
        <v>2756</v>
      </c>
      <c r="N1253" s="1" t="s">
        <v>2757</v>
      </c>
      <c r="O1253" s="1" t="s">
        <v>32</v>
      </c>
    </row>
    <row r="1254" spans="1:15">
      <c r="A1254" s="1">
        <v>100008350</v>
      </c>
      <c r="B1254" s="1" t="s">
        <v>2344</v>
      </c>
      <c r="C1254" s="1" t="s">
        <v>2698</v>
      </c>
      <c r="D1254" s="1" t="s">
        <v>176</v>
      </c>
      <c r="E1254" s="1" t="s">
        <v>11</v>
      </c>
      <c r="F1254" s="1" t="s">
        <v>407</v>
      </c>
      <c r="G1254" s="1">
        <v>1</v>
      </c>
      <c r="H1254" s="1">
        <v>35</v>
      </c>
      <c r="I1254" s="1">
        <v>10</v>
      </c>
      <c r="J1254" s="33">
        <v>3</v>
      </c>
      <c r="K1254" s="1">
        <v>0</v>
      </c>
      <c r="L1254" s="1">
        <v>1</v>
      </c>
      <c r="M1254" s="1" t="s">
        <v>2758</v>
      </c>
      <c r="N1254" s="1" t="s">
        <v>2759</v>
      </c>
      <c r="O1254" s="1" t="s">
        <v>32</v>
      </c>
    </row>
    <row r="1255" spans="1:15">
      <c r="A1255" s="1">
        <v>100008356</v>
      </c>
      <c r="B1255" s="1" t="s">
        <v>2344</v>
      </c>
      <c r="C1255" s="1" t="s">
        <v>2698</v>
      </c>
      <c r="D1255" s="1" t="s">
        <v>176</v>
      </c>
      <c r="E1255" s="1" t="s">
        <v>11</v>
      </c>
      <c r="F1255" s="1" t="s">
        <v>407</v>
      </c>
      <c r="G1255" s="1">
        <v>1</v>
      </c>
      <c r="H1255" s="1">
        <v>92</v>
      </c>
      <c r="I1255" s="1">
        <v>17</v>
      </c>
      <c r="J1255" s="33">
        <v>6</v>
      </c>
      <c r="K1255" s="1">
        <v>0</v>
      </c>
      <c r="L1255" s="1">
        <v>1</v>
      </c>
      <c r="M1255" s="1" t="s">
        <v>2760</v>
      </c>
      <c r="N1255" s="1" t="s">
        <v>2761</v>
      </c>
      <c r="O1255" s="1" t="s">
        <v>32</v>
      </c>
    </row>
    <row r="1256" spans="1:15">
      <c r="A1256" s="1">
        <v>100008364</v>
      </c>
      <c r="B1256" s="1" t="s">
        <v>2344</v>
      </c>
      <c r="C1256" s="1" t="s">
        <v>2698</v>
      </c>
      <c r="D1256" s="1" t="s">
        <v>2762</v>
      </c>
      <c r="E1256" s="1" t="s">
        <v>11</v>
      </c>
      <c r="F1256" s="1" t="s">
        <v>12</v>
      </c>
      <c r="G1256" s="1">
        <v>1</v>
      </c>
      <c r="H1256" s="1">
        <v>707</v>
      </c>
      <c r="I1256" s="1">
        <v>79</v>
      </c>
      <c r="J1256" s="33">
        <v>43</v>
      </c>
      <c r="K1256" s="1">
        <v>0</v>
      </c>
      <c r="L1256" s="1">
        <v>3</v>
      </c>
      <c r="M1256" s="1" t="s">
        <v>2763</v>
      </c>
      <c r="N1256" s="1" t="s">
        <v>2764</v>
      </c>
      <c r="O1256" s="1" t="s">
        <v>32</v>
      </c>
    </row>
    <row r="1257" spans="1:15">
      <c r="A1257" s="1">
        <v>100008371</v>
      </c>
      <c r="B1257" s="1" t="s">
        <v>2344</v>
      </c>
      <c r="C1257" s="1" t="s">
        <v>2698</v>
      </c>
      <c r="D1257" s="1" t="s">
        <v>176</v>
      </c>
      <c r="E1257" s="1" t="s">
        <v>11</v>
      </c>
      <c r="F1257" s="1" t="s">
        <v>12</v>
      </c>
      <c r="G1257" s="1">
        <v>1</v>
      </c>
      <c r="H1257" s="1">
        <v>298</v>
      </c>
      <c r="I1257" s="1">
        <v>36</v>
      </c>
      <c r="J1257" s="33">
        <v>18</v>
      </c>
      <c r="K1257" s="1">
        <v>2</v>
      </c>
      <c r="L1257" s="1">
        <v>1</v>
      </c>
      <c r="M1257" s="1" t="s">
        <v>2765</v>
      </c>
      <c r="N1257" s="1" t="s">
        <v>2766</v>
      </c>
      <c r="O1257" s="1" t="s">
        <v>32</v>
      </c>
    </row>
    <row r="1258" spans="1:15">
      <c r="A1258" s="1">
        <v>100008381</v>
      </c>
      <c r="B1258" s="1" t="s">
        <v>2344</v>
      </c>
      <c r="C1258" s="1" t="s">
        <v>2472</v>
      </c>
      <c r="D1258" s="1" t="s">
        <v>12</v>
      </c>
      <c r="E1258" s="1" t="s">
        <v>11</v>
      </c>
      <c r="F1258" s="1" t="s">
        <v>407</v>
      </c>
      <c r="G1258" s="1">
        <v>1</v>
      </c>
      <c r="H1258" s="1">
        <v>35</v>
      </c>
      <c r="I1258" s="1">
        <v>6</v>
      </c>
      <c r="J1258" s="33">
        <v>6</v>
      </c>
      <c r="K1258" s="1">
        <v>1</v>
      </c>
      <c r="L1258" s="1">
        <v>1</v>
      </c>
      <c r="M1258" s="1" t="s">
        <v>2767</v>
      </c>
      <c r="N1258" s="1" t="s">
        <v>2768</v>
      </c>
      <c r="O1258" s="1" t="s">
        <v>32</v>
      </c>
    </row>
    <row r="1259" spans="1:15">
      <c r="A1259" s="1">
        <v>100008391</v>
      </c>
      <c r="B1259" s="1" t="s">
        <v>2344</v>
      </c>
      <c r="C1259" s="1" t="s">
        <v>2472</v>
      </c>
      <c r="D1259" s="1" t="s">
        <v>176</v>
      </c>
      <c r="E1259" s="1" t="s">
        <v>11</v>
      </c>
      <c r="F1259" s="1" t="s">
        <v>12</v>
      </c>
      <c r="G1259" s="1">
        <v>1</v>
      </c>
      <c r="H1259" s="1">
        <v>151</v>
      </c>
      <c r="I1259" s="1">
        <v>21</v>
      </c>
      <c r="J1259" s="33">
        <v>12</v>
      </c>
      <c r="K1259" s="1">
        <v>0</v>
      </c>
      <c r="L1259" s="1">
        <v>1</v>
      </c>
      <c r="M1259" s="1" t="s">
        <v>2769</v>
      </c>
      <c r="N1259" s="1" t="s">
        <v>2770</v>
      </c>
      <c r="O1259" s="1" t="s">
        <v>32</v>
      </c>
    </row>
    <row r="1260" spans="1:15">
      <c r="A1260" s="1">
        <v>100008401</v>
      </c>
      <c r="B1260" s="1" t="s">
        <v>2344</v>
      </c>
      <c r="C1260" s="1" t="s">
        <v>2472</v>
      </c>
      <c r="D1260" s="1" t="s">
        <v>176</v>
      </c>
      <c r="E1260" s="1" t="s">
        <v>11</v>
      </c>
      <c r="F1260" s="1" t="s">
        <v>12</v>
      </c>
      <c r="G1260" s="1">
        <v>1</v>
      </c>
      <c r="H1260" s="1">
        <v>198</v>
      </c>
      <c r="I1260" s="1">
        <v>21</v>
      </c>
      <c r="J1260" s="33">
        <v>23</v>
      </c>
      <c r="K1260" s="1">
        <v>0</v>
      </c>
      <c r="L1260" s="1">
        <v>1</v>
      </c>
      <c r="M1260" s="1" t="s">
        <v>2771</v>
      </c>
      <c r="N1260" s="1" t="s">
        <v>2772</v>
      </c>
      <c r="O1260" s="1" t="s">
        <v>32</v>
      </c>
    </row>
    <row r="1261" spans="1:15">
      <c r="A1261" s="1">
        <v>100008409</v>
      </c>
      <c r="B1261" s="1" t="s">
        <v>2344</v>
      </c>
      <c r="C1261" s="1" t="s">
        <v>2472</v>
      </c>
      <c r="D1261" s="1" t="s">
        <v>176</v>
      </c>
      <c r="E1261" s="1" t="s">
        <v>11</v>
      </c>
      <c r="F1261" s="1" t="s">
        <v>12</v>
      </c>
      <c r="G1261" s="1">
        <v>1</v>
      </c>
      <c r="H1261" s="1">
        <v>192</v>
      </c>
      <c r="I1261" s="1">
        <v>24</v>
      </c>
      <c r="J1261" s="33">
        <v>15</v>
      </c>
      <c r="K1261" s="1">
        <v>0</v>
      </c>
      <c r="L1261" s="1">
        <v>1</v>
      </c>
      <c r="M1261" s="1" t="s">
        <v>2773</v>
      </c>
      <c r="N1261" s="1" t="s">
        <v>2774</v>
      </c>
      <c r="O1261" s="1" t="s">
        <v>32</v>
      </c>
    </row>
    <row r="1262" spans="1:15">
      <c r="A1262" s="1">
        <v>100008414</v>
      </c>
      <c r="B1262" s="1" t="s">
        <v>2344</v>
      </c>
      <c r="C1262" s="1" t="s">
        <v>2472</v>
      </c>
      <c r="D1262" s="1" t="s">
        <v>176</v>
      </c>
      <c r="E1262" s="1" t="s">
        <v>11</v>
      </c>
      <c r="F1262" s="1" t="s">
        <v>12</v>
      </c>
      <c r="G1262" s="1">
        <v>1</v>
      </c>
      <c r="H1262" s="1">
        <v>133</v>
      </c>
      <c r="I1262" s="1">
        <v>21</v>
      </c>
      <c r="J1262" s="33">
        <v>16</v>
      </c>
      <c r="K1262" s="1">
        <v>0</v>
      </c>
      <c r="L1262" s="1">
        <v>1</v>
      </c>
      <c r="M1262" s="1" t="s">
        <v>2775</v>
      </c>
      <c r="N1262" s="1" t="s">
        <v>2776</v>
      </c>
      <c r="O1262" s="1" t="s">
        <v>32</v>
      </c>
    </row>
    <row r="1263" spans="1:15">
      <c r="A1263" s="1">
        <v>100008415</v>
      </c>
      <c r="B1263" s="1" t="s">
        <v>2344</v>
      </c>
      <c r="C1263" s="1" t="s">
        <v>2472</v>
      </c>
      <c r="D1263" s="1" t="s">
        <v>12</v>
      </c>
      <c r="E1263" s="1" t="s">
        <v>11</v>
      </c>
      <c r="F1263" s="1" t="s">
        <v>407</v>
      </c>
      <c r="G1263" s="1">
        <v>1</v>
      </c>
      <c r="H1263" s="1">
        <v>35</v>
      </c>
      <c r="I1263" s="1">
        <v>5</v>
      </c>
      <c r="J1263" s="33">
        <v>5</v>
      </c>
      <c r="K1263" s="1">
        <v>0</v>
      </c>
      <c r="L1263" s="1">
        <v>1</v>
      </c>
      <c r="M1263" s="1" t="s">
        <v>2777</v>
      </c>
      <c r="N1263" s="1" t="s">
        <v>2778</v>
      </c>
      <c r="O1263" s="1" t="s">
        <v>32</v>
      </c>
    </row>
    <row r="1264" spans="1:15">
      <c r="A1264" s="1">
        <v>100008423</v>
      </c>
      <c r="B1264" s="1" t="s">
        <v>2344</v>
      </c>
      <c r="C1264" s="1" t="s">
        <v>2472</v>
      </c>
      <c r="D1264" s="1" t="s">
        <v>176</v>
      </c>
      <c r="E1264" s="1" t="s">
        <v>11</v>
      </c>
      <c r="F1264" s="1" t="s">
        <v>12</v>
      </c>
      <c r="G1264" s="1">
        <v>1</v>
      </c>
      <c r="H1264" s="1">
        <v>264</v>
      </c>
      <c r="I1264" s="1">
        <v>24</v>
      </c>
      <c r="J1264" s="33">
        <v>21</v>
      </c>
      <c r="K1264" s="1">
        <v>0</v>
      </c>
      <c r="L1264" s="1">
        <v>1</v>
      </c>
      <c r="M1264" s="1" t="s">
        <v>2779</v>
      </c>
      <c r="N1264" s="1" t="s">
        <v>2780</v>
      </c>
      <c r="O1264" s="1" t="s">
        <v>32</v>
      </c>
    </row>
    <row r="1265" spans="1:15">
      <c r="A1265" s="1">
        <v>100008431</v>
      </c>
      <c r="B1265" s="1" t="s">
        <v>2344</v>
      </c>
      <c r="C1265" s="1" t="s">
        <v>2472</v>
      </c>
      <c r="D1265" s="1" t="s">
        <v>176</v>
      </c>
      <c r="E1265" s="1" t="s">
        <v>11</v>
      </c>
      <c r="F1265" s="1" t="s">
        <v>12</v>
      </c>
      <c r="G1265" s="1">
        <v>1</v>
      </c>
      <c r="H1265" s="1">
        <v>100</v>
      </c>
      <c r="I1265" s="1">
        <v>15</v>
      </c>
      <c r="J1265" s="33">
        <v>17</v>
      </c>
      <c r="K1265" s="1">
        <v>2</v>
      </c>
      <c r="L1265" s="1">
        <v>1</v>
      </c>
      <c r="M1265" s="1" t="s">
        <v>2781</v>
      </c>
      <c r="N1265" s="1" t="s">
        <v>2782</v>
      </c>
      <c r="O1265" s="1" t="s">
        <v>32</v>
      </c>
    </row>
    <row r="1266" spans="1:15">
      <c r="A1266" s="1">
        <v>100008448</v>
      </c>
      <c r="B1266" s="1" t="s">
        <v>2344</v>
      </c>
      <c r="C1266" s="1" t="s">
        <v>2472</v>
      </c>
      <c r="D1266" s="1" t="s">
        <v>176</v>
      </c>
      <c r="E1266" s="1" t="s">
        <v>11</v>
      </c>
      <c r="F1266" s="1" t="s">
        <v>12</v>
      </c>
      <c r="G1266" s="1">
        <v>2</v>
      </c>
      <c r="H1266" s="1">
        <v>338</v>
      </c>
      <c r="I1266" s="1">
        <v>28</v>
      </c>
      <c r="J1266" s="33">
        <v>16</v>
      </c>
      <c r="K1266" s="1">
        <v>0</v>
      </c>
      <c r="L1266" s="1">
        <v>2</v>
      </c>
      <c r="M1266" s="1" t="s">
        <v>2783</v>
      </c>
      <c r="N1266" s="1" t="s">
        <v>2784</v>
      </c>
      <c r="O1266" s="1" t="s">
        <v>32</v>
      </c>
    </row>
    <row r="1267" spans="1:15">
      <c r="A1267" s="1">
        <v>100008456</v>
      </c>
      <c r="B1267" s="1" t="s">
        <v>2344</v>
      </c>
      <c r="C1267" s="1" t="s">
        <v>2472</v>
      </c>
      <c r="D1267" s="1" t="s">
        <v>193</v>
      </c>
      <c r="E1267" s="1" t="s">
        <v>192</v>
      </c>
      <c r="F1267" s="1" t="s">
        <v>193</v>
      </c>
      <c r="G1267" s="1">
        <v>2</v>
      </c>
      <c r="H1267" s="1">
        <v>26</v>
      </c>
      <c r="I1267" s="1">
        <v>15</v>
      </c>
      <c r="J1267" s="33">
        <v>5</v>
      </c>
      <c r="K1267" s="1">
        <v>0</v>
      </c>
      <c r="L1267" s="1">
        <v>1</v>
      </c>
      <c r="M1267" s="1" t="s">
        <v>2786</v>
      </c>
      <c r="N1267" s="1" t="s">
        <v>2372</v>
      </c>
      <c r="O1267" s="1" t="s">
        <v>8</v>
      </c>
    </row>
    <row r="1268" spans="1:15">
      <c r="A1268" s="1">
        <v>100008460</v>
      </c>
      <c r="B1268" s="1" t="s">
        <v>2344</v>
      </c>
      <c r="C1268" s="1" t="s">
        <v>2472</v>
      </c>
      <c r="D1268" s="1" t="s">
        <v>176</v>
      </c>
      <c r="E1268" s="1" t="s">
        <v>11</v>
      </c>
      <c r="F1268" s="1" t="s">
        <v>12</v>
      </c>
      <c r="G1268" s="1">
        <v>1</v>
      </c>
      <c r="H1268" s="1">
        <v>286</v>
      </c>
      <c r="I1268" s="1">
        <v>32</v>
      </c>
      <c r="J1268" s="33">
        <v>26</v>
      </c>
      <c r="K1268" s="1">
        <v>2</v>
      </c>
      <c r="L1268" s="1">
        <v>1</v>
      </c>
      <c r="M1268" s="1" t="s">
        <v>2788</v>
      </c>
      <c r="N1268" s="1" t="s">
        <v>2789</v>
      </c>
      <c r="O1268" s="1" t="s">
        <v>32</v>
      </c>
    </row>
    <row r="1269" spans="1:15">
      <c r="A1269" s="1">
        <v>100008474</v>
      </c>
      <c r="B1269" s="1" t="s">
        <v>2344</v>
      </c>
      <c r="C1269" s="1" t="s">
        <v>2472</v>
      </c>
      <c r="D1269" s="1" t="s">
        <v>12</v>
      </c>
      <c r="E1269" s="1" t="s">
        <v>11</v>
      </c>
      <c r="F1269" s="1" t="s">
        <v>407</v>
      </c>
      <c r="G1269" s="1">
        <v>1</v>
      </c>
      <c r="H1269" s="1">
        <v>31</v>
      </c>
      <c r="I1269" s="1">
        <v>4</v>
      </c>
      <c r="J1269" s="33">
        <v>5</v>
      </c>
      <c r="K1269" s="1">
        <v>0</v>
      </c>
      <c r="L1269" s="1">
        <v>1</v>
      </c>
      <c r="M1269" s="1" t="s">
        <v>2790</v>
      </c>
      <c r="N1269" s="1" t="s">
        <v>2791</v>
      </c>
      <c r="O1269" s="1" t="s">
        <v>32</v>
      </c>
    </row>
    <row r="1270" spans="1:15">
      <c r="A1270" s="1">
        <v>100008486</v>
      </c>
      <c r="B1270" s="1" t="s">
        <v>2344</v>
      </c>
      <c r="C1270" s="1" t="s">
        <v>2472</v>
      </c>
      <c r="D1270" s="1" t="s">
        <v>12</v>
      </c>
      <c r="E1270" s="1" t="s">
        <v>11</v>
      </c>
      <c r="F1270" s="1" t="s">
        <v>12</v>
      </c>
      <c r="G1270" s="1">
        <v>2</v>
      </c>
      <c r="H1270" s="1">
        <v>632</v>
      </c>
      <c r="I1270" s="1">
        <v>61</v>
      </c>
      <c r="J1270" s="33">
        <v>34</v>
      </c>
      <c r="K1270" s="1">
        <v>0</v>
      </c>
      <c r="L1270" s="1">
        <v>3</v>
      </c>
      <c r="M1270" s="1" t="s">
        <v>2792</v>
      </c>
      <c r="N1270" s="1" t="s">
        <v>2793</v>
      </c>
      <c r="O1270" s="1" t="s">
        <v>32</v>
      </c>
    </row>
    <row r="1271" spans="1:15">
      <c r="A1271" s="1">
        <v>100008508</v>
      </c>
      <c r="B1271" s="1" t="s">
        <v>2344</v>
      </c>
      <c r="C1271" s="1" t="s">
        <v>2472</v>
      </c>
      <c r="D1271" s="1" t="s">
        <v>2795</v>
      </c>
      <c r="E1271" s="1" t="s">
        <v>20</v>
      </c>
      <c r="F1271" s="1" t="s">
        <v>167</v>
      </c>
      <c r="G1271" s="1">
        <v>1</v>
      </c>
      <c r="H1271" s="1">
        <v>323</v>
      </c>
      <c r="I1271" s="1">
        <v>28</v>
      </c>
      <c r="J1271" s="33">
        <v>13</v>
      </c>
      <c r="K1271" s="1">
        <v>0</v>
      </c>
      <c r="L1271" s="1">
        <v>2</v>
      </c>
      <c r="M1271" s="1" t="s">
        <v>2796</v>
      </c>
      <c r="N1271" s="1" t="s">
        <v>2797</v>
      </c>
      <c r="O1271" s="1" t="s">
        <v>39</v>
      </c>
    </row>
    <row r="1272" spans="1:15">
      <c r="A1272" s="1">
        <v>100008526</v>
      </c>
      <c r="B1272" s="1" t="s">
        <v>2344</v>
      </c>
      <c r="C1272" s="1" t="s">
        <v>2472</v>
      </c>
      <c r="D1272" s="1" t="s">
        <v>12</v>
      </c>
      <c r="E1272" s="1" t="s">
        <v>11</v>
      </c>
      <c r="F1272" s="1" t="s">
        <v>12</v>
      </c>
      <c r="G1272" s="1">
        <v>1</v>
      </c>
      <c r="H1272" s="1">
        <v>394</v>
      </c>
      <c r="I1272" s="1">
        <v>40</v>
      </c>
      <c r="J1272" s="33">
        <v>34</v>
      </c>
      <c r="K1272" s="1">
        <v>0</v>
      </c>
      <c r="L1272" s="1">
        <v>2</v>
      </c>
      <c r="M1272" s="1" t="s">
        <v>2798</v>
      </c>
      <c r="N1272" s="1" t="s">
        <v>2793</v>
      </c>
      <c r="O1272" s="1" t="s">
        <v>32</v>
      </c>
    </row>
    <row r="1273" spans="1:15">
      <c r="A1273" s="1">
        <v>100008543</v>
      </c>
      <c r="B1273" s="1" t="s">
        <v>2344</v>
      </c>
      <c r="C1273" s="1" t="s">
        <v>2472</v>
      </c>
      <c r="D1273" s="1" t="s">
        <v>2800</v>
      </c>
      <c r="E1273" s="1" t="s">
        <v>11</v>
      </c>
      <c r="F1273" s="1" t="s">
        <v>12</v>
      </c>
      <c r="G1273" s="1">
        <v>1</v>
      </c>
      <c r="H1273" s="1">
        <v>354</v>
      </c>
      <c r="I1273" s="1">
        <v>40</v>
      </c>
      <c r="J1273" s="33">
        <v>26</v>
      </c>
      <c r="K1273" s="1">
        <v>0</v>
      </c>
      <c r="L1273" s="1">
        <v>2</v>
      </c>
      <c r="M1273" s="1" t="s">
        <v>2801</v>
      </c>
      <c r="N1273" s="1" t="s">
        <v>2802</v>
      </c>
      <c r="O1273" s="1" t="s">
        <v>39</v>
      </c>
    </row>
    <row r="1274" spans="1:15">
      <c r="A1274" s="1">
        <v>100008544</v>
      </c>
      <c r="B1274" s="1" t="s">
        <v>2344</v>
      </c>
      <c r="C1274" s="1" t="s">
        <v>2472</v>
      </c>
      <c r="D1274" s="1" t="s">
        <v>2803</v>
      </c>
      <c r="E1274" s="1" t="s">
        <v>27</v>
      </c>
      <c r="F1274" s="1" t="s">
        <v>18</v>
      </c>
      <c r="G1274" s="1">
        <v>1</v>
      </c>
      <c r="H1274" s="1">
        <v>340</v>
      </c>
      <c r="I1274" s="1">
        <v>27</v>
      </c>
      <c r="J1274" s="33">
        <v>28</v>
      </c>
      <c r="K1274" s="1">
        <v>1</v>
      </c>
      <c r="L1274" s="1">
        <v>2</v>
      </c>
      <c r="M1274" s="1" t="s">
        <v>2804</v>
      </c>
      <c r="N1274" s="1" t="s">
        <v>2476</v>
      </c>
      <c r="O1274" s="1" t="s">
        <v>39</v>
      </c>
    </row>
    <row r="1275" spans="1:15">
      <c r="A1275" s="1">
        <v>100008560</v>
      </c>
      <c r="B1275" s="1" t="s">
        <v>2344</v>
      </c>
      <c r="C1275" s="1" t="s">
        <v>2472</v>
      </c>
      <c r="D1275" s="1" t="s">
        <v>100</v>
      </c>
      <c r="E1275" s="1" t="s">
        <v>20</v>
      </c>
      <c r="F1275" s="1" t="s">
        <v>100</v>
      </c>
      <c r="G1275" s="1">
        <v>1</v>
      </c>
      <c r="H1275" s="1">
        <v>194</v>
      </c>
      <c r="I1275" s="1">
        <v>19</v>
      </c>
      <c r="J1275" s="33">
        <v>21</v>
      </c>
      <c r="K1275" s="1">
        <v>0</v>
      </c>
      <c r="L1275" s="1">
        <v>1</v>
      </c>
      <c r="M1275" s="1" t="s">
        <v>2806</v>
      </c>
      <c r="N1275" s="1" t="s">
        <v>2349</v>
      </c>
      <c r="O1275" s="1" t="s">
        <v>15</v>
      </c>
    </row>
    <row r="1276" spans="1:15">
      <c r="A1276" s="1">
        <v>100008561</v>
      </c>
      <c r="B1276" s="1" t="s">
        <v>2344</v>
      </c>
      <c r="C1276" s="1" t="s">
        <v>2472</v>
      </c>
      <c r="D1276" s="1" t="s">
        <v>127</v>
      </c>
      <c r="E1276" s="1" t="s">
        <v>126</v>
      </c>
      <c r="F1276" s="1" t="s">
        <v>127</v>
      </c>
      <c r="G1276" s="1">
        <v>1</v>
      </c>
      <c r="H1276" s="1">
        <v>233</v>
      </c>
      <c r="I1276" s="1">
        <v>42</v>
      </c>
      <c r="J1276" s="33">
        <v>51</v>
      </c>
      <c r="K1276" s="1">
        <v>1</v>
      </c>
      <c r="L1276" s="1">
        <v>1</v>
      </c>
      <c r="M1276" s="1" t="s">
        <v>2807</v>
      </c>
      <c r="N1276" s="1" t="s">
        <v>2349</v>
      </c>
      <c r="O1276" s="1" t="s">
        <v>15</v>
      </c>
    </row>
    <row r="1277" spans="1:15">
      <c r="A1277" s="1">
        <v>100008564</v>
      </c>
      <c r="B1277" s="1" t="s">
        <v>2344</v>
      </c>
      <c r="C1277" s="1" t="s">
        <v>2472</v>
      </c>
      <c r="D1277" s="1" t="s">
        <v>12</v>
      </c>
      <c r="E1277" s="1" t="s">
        <v>11</v>
      </c>
      <c r="F1277" s="1" t="s">
        <v>12</v>
      </c>
      <c r="G1277" s="1">
        <v>1</v>
      </c>
      <c r="H1277" s="1">
        <v>288</v>
      </c>
      <c r="I1277" s="1">
        <v>30</v>
      </c>
      <c r="J1277" s="33">
        <v>30</v>
      </c>
      <c r="K1277" s="1">
        <v>0</v>
      </c>
      <c r="L1277" s="1">
        <v>1</v>
      </c>
      <c r="M1277" s="1" t="s">
        <v>2811</v>
      </c>
      <c r="N1277" s="1" t="s">
        <v>2793</v>
      </c>
      <c r="O1277" s="1" t="s">
        <v>32</v>
      </c>
    </row>
    <row r="1278" spans="1:15">
      <c r="A1278" s="1">
        <v>100008570</v>
      </c>
      <c r="B1278" s="1" t="s">
        <v>2344</v>
      </c>
      <c r="C1278" s="1" t="s">
        <v>2472</v>
      </c>
      <c r="D1278" s="1" t="s">
        <v>1456</v>
      </c>
      <c r="E1278" s="1" t="s">
        <v>20</v>
      </c>
      <c r="F1278" s="1" t="s">
        <v>72</v>
      </c>
      <c r="G1278" s="1">
        <v>1</v>
      </c>
      <c r="H1278" s="1">
        <v>204</v>
      </c>
      <c r="I1278" s="1">
        <v>25</v>
      </c>
      <c r="J1278" s="33">
        <v>42</v>
      </c>
      <c r="K1278" s="1">
        <v>0</v>
      </c>
      <c r="L1278" s="1">
        <v>1</v>
      </c>
      <c r="M1278" s="1" t="s">
        <v>2812</v>
      </c>
      <c r="N1278" s="1" t="s">
        <v>2349</v>
      </c>
      <c r="O1278" s="1" t="s">
        <v>15</v>
      </c>
    </row>
    <row r="1279" spans="1:15">
      <c r="A1279" s="1">
        <v>100008573</v>
      </c>
      <c r="B1279" s="1" t="s">
        <v>2344</v>
      </c>
      <c r="C1279" s="1" t="s">
        <v>2472</v>
      </c>
      <c r="D1279" s="1" t="s">
        <v>18</v>
      </c>
      <c r="E1279" s="1" t="s">
        <v>27</v>
      </c>
      <c r="F1279" s="1" t="s">
        <v>18</v>
      </c>
      <c r="G1279" s="1">
        <v>1</v>
      </c>
      <c r="H1279" s="1">
        <v>345</v>
      </c>
      <c r="I1279" s="1">
        <v>27</v>
      </c>
      <c r="J1279" s="33">
        <v>31</v>
      </c>
      <c r="K1279" s="1">
        <v>0</v>
      </c>
      <c r="L1279" s="1">
        <v>2</v>
      </c>
      <c r="M1279" s="1" t="s">
        <v>2813</v>
      </c>
      <c r="N1279" s="1" t="s">
        <v>2349</v>
      </c>
      <c r="O1279" s="1" t="s">
        <v>15</v>
      </c>
    </row>
    <row r="1280" spans="1:15">
      <c r="A1280" s="1">
        <v>100008580</v>
      </c>
      <c r="B1280" s="1" t="s">
        <v>2344</v>
      </c>
      <c r="C1280" s="1" t="s">
        <v>2472</v>
      </c>
      <c r="D1280" s="1" t="s">
        <v>150</v>
      </c>
      <c r="E1280" s="1" t="s">
        <v>11</v>
      </c>
      <c r="F1280" s="1" t="s">
        <v>12</v>
      </c>
      <c r="G1280" s="1">
        <v>2</v>
      </c>
      <c r="H1280" s="1">
        <v>164</v>
      </c>
      <c r="I1280" s="1">
        <v>16</v>
      </c>
      <c r="J1280" s="33">
        <v>13</v>
      </c>
      <c r="K1280" s="1">
        <v>0</v>
      </c>
      <c r="L1280" s="1">
        <v>1</v>
      </c>
      <c r="M1280" s="1" t="s">
        <v>2814</v>
      </c>
      <c r="N1280" s="1" t="s">
        <v>2815</v>
      </c>
      <c r="O1280" s="1" t="s">
        <v>44</v>
      </c>
    </row>
    <row r="1281" spans="1:15">
      <c r="A1281" s="1">
        <v>100008590</v>
      </c>
      <c r="B1281" s="1" t="s">
        <v>2344</v>
      </c>
      <c r="C1281" s="1" t="s">
        <v>2472</v>
      </c>
      <c r="D1281" s="1" t="s">
        <v>12</v>
      </c>
      <c r="E1281" s="1" t="s">
        <v>11</v>
      </c>
      <c r="F1281" s="1" t="s">
        <v>12</v>
      </c>
      <c r="G1281" s="1">
        <v>1</v>
      </c>
      <c r="H1281" s="1">
        <v>636</v>
      </c>
      <c r="I1281" s="1">
        <v>61</v>
      </c>
      <c r="J1281" s="33">
        <v>40</v>
      </c>
      <c r="K1281" s="1">
        <v>0</v>
      </c>
      <c r="L1281" s="1">
        <v>3</v>
      </c>
      <c r="M1281" s="1" t="s">
        <v>2817</v>
      </c>
      <c r="N1281" s="1" t="s">
        <v>2793</v>
      </c>
      <c r="O1281" s="1" t="s">
        <v>32</v>
      </c>
    </row>
    <row r="1282" spans="1:15">
      <c r="A1282" s="1">
        <v>100008595</v>
      </c>
      <c r="B1282" s="1" t="s">
        <v>2344</v>
      </c>
      <c r="C1282" s="1" t="s">
        <v>2472</v>
      </c>
      <c r="D1282" s="1" t="s">
        <v>2818</v>
      </c>
      <c r="E1282" s="1" t="s">
        <v>11</v>
      </c>
      <c r="F1282" s="1" t="s">
        <v>12</v>
      </c>
      <c r="G1282" s="1">
        <v>1</v>
      </c>
      <c r="H1282" s="1">
        <v>229</v>
      </c>
      <c r="I1282" s="1">
        <v>21</v>
      </c>
      <c r="J1282" s="33">
        <v>16</v>
      </c>
      <c r="K1282" s="1">
        <v>0</v>
      </c>
      <c r="L1282" s="1">
        <v>1</v>
      </c>
      <c r="M1282" s="1" t="s">
        <v>2819</v>
      </c>
      <c r="N1282" s="1" t="s">
        <v>2793</v>
      </c>
      <c r="O1282" s="1" t="s">
        <v>32</v>
      </c>
    </row>
    <row r="1283" spans="1:15">
      <c r="A1283" s="1">
        <v>100008602</v>
      </c>
      <c r="B1283" s="1" t="s">
        <v>2344</v>
      </c>
      <c r="C1283" s="1" t="s">
        <v>2472</v>
      </c>
      <c r="D1283" s="1" t="s">
        <v>12</v>
      </c>
      <c r="E1283" s="1" t="s">
        <v>11</v>
      </c>
      <c r="F1283" s="1" t="s">
        <v>407</v>
      </c>
      <c r="G1283" s="1">
        <v>1</v>
      </c>
      <c r="H1283" s="1">
        <v>42</v>
      </c>
      <c r="I1283" s="1">
        <v>4</v>
      </c>
      <c r="J1283" s="33">
        <v>4</v>
      </c>
      <c r="K1283" s="1">
        <v>0</v>
      </c>
      <c r="L1283" s="1">
        <v>1</v>
      </c>
      <c r="M1283" s="1" t="s">
        <v>2820</v>
      </c>
      <c r="N1283" s="1" t="s">
        <v>2793</v>
      </c>
      <c r="O1283" s="1" t="s">
        <v>32</v>
      </c>
    </row>
    <row r="1284" spans="1:15">
      <c r="A1284" s="1">
        <v>100008614</v>
      </c>
      <c r="B1284" s="1" t="s">
        <v>2344</v>
      </c>
      <c r="C1284" s="1" t="s">
        <v>2472</v>
      </c>
      <c r="D1284" s="1" t="s">
        <v>176</v>
      </c>
      <c r="E1284" s="1" t="s">
        <v>11</v>
      </c>
      <c r="F1284" s="1" t="s">
        <v>407</v>
      </c>
      <c r="G1284" s="1">
        <v>1</v>
      </c>
      <c r="H1284" s="1">
        <v>23</v>
      </c>
      <c r="I1284" s="1">
        <v>4</v>
      </c>
      <c r="J1284" s="33">
        <v>4</v>
      </c>
      <c r="K1284" s="1">
        <v>0</v>
      </c>
      <c r="L1284" s="1">
        <v>1</v>
      </c>
      <c r="M1284" s="1" t="s">
        <v>2821</v>
      </c>
      <c r="N1284" s="1" t="s">
        <v>2822</v>
      </c>
      <c r="O1284" s="1" t="s">
        <v>32</v>
      </c>
    </row>
    <row r="1285" spans="1:15">
      <c r="A1285" s="1">
        <v>100008620</v>
      </c>
      <c r="B1285" s="1" t="s">
        <v>2344</v>
      </c>
      <c r="C1285" s="1" t="s">
        <v>2472</v>
      </c>
      <c r="D1285" s="1" t="s">
        <v>2823</v>
      </c>
      <c r="E1285" s="1" t="s">
        <v>11</v>
      </c>
      <c r="F1285" s="1" t="s">
        <v>407</v>
      </c>
      <c r="G1285" s="1">
        <v>1</v>
      </c>
      <c r="H1285" s="1">
        <v>40</v>
      </c>
      <c r="I1285" s="1">
        <v>5</v>
      </c>
      <c r="J1285" s="33">
        <v>4</v>
      </c>
      <c r="K1285" s="1">
        <v>0</v>
      </c>
      <c r="L1285" s="1">
        <v>1</v>
      </c>
      <c r="M1285" s="1" t="s">
        <v>2824</v>
      </c>
      <c r="N1285" s="1" t="s">
        <v>2476</v>
      </c>
      <c r="O1285" s="1" t="s">
        <v>39</v>
      </c>
    </row>
    <row r="1286" spans="1:15">
      <c r="A1286" s="1">
        <v>100008636</v>
      </c>
      <c r="B1286" s="1" t="s">
        <v>2344</v>
      </c>
      <c r="C1286" s="1" t="s">
        <v>2826</v>
      </c>
      <c r="D1286" s="1" t="s">
        <v>12</v>
      </c>
      <c r="E1286" s="1" t="s">
        <v>11</v>
      </c>
      <c r="F1286" s="1" t="s">
        <v>12</v>
      </c>
      <c r="G1286" s="1">
        <v>1</v>
      </c>
      <c r="H1286" s="1">
        <v>148</v>
      </c>
      <c r="I1286" s="1">
        <v>18</v>
      </c>
      <c r="J1286" s="33">
        <v>26</v>
      </c>
      <c r="K1286" s="1">
        <v>0</v>
      </c>
      <c r="L1286" s="1">
        <v>1</v>
      </c>
      <c r="M1286" s="1" t="s">
        <v>2825</v>
      </c>
      <c r="N1286" s="1" t="s">
        <v>2827</v>
      </c>
      <c r="O1286" s="1" t="s">
        <v>32</v>
      </c>
    </row>
    <row r="1287" spans="1:15">
      <c r="A1287" s="1">
        <v>100008651</v>
      </c>
      <c r="B1287" s="1" t="s">
        <v>2344</v>
      </c>
      <c r="C1287" s="1" t="s">
        <v>2826</v>
      </c>
      <c r="D1287" s="1" t="s">
        <v>176</v>
      </c>
      <c r="E1287" s="1" t="s">
        <v>11</v>
      </c>
      <c r="F1287" s="1" t="s">
        <v>407</v>
      </c>
      <c r="G1287" s="1">
        <v>1</v>
      </c>
      <c r="H1287" s="1">
        <v>22</v>
      </c>
      <c r="I1287" s="1">
        <v>6</v>
      </c>
      <c r="J1287" s="33">
        <v>3</v>
      </c>
      <c r="K1287" s="1">
        <v>0</v>
      </c>
      <c r="L1287" s="1">
        <v>1</v>
      </c>
      <c r="M1287" s="1" t="s">
        <v>2828</v>
      </c>
      <c r="N1287" s="1" t="s">
        <v>2829</v>
      </c>
      <c r="O1287" s="1" t="s">
        <v>32</v>
      </c>
    </row>
    <row r="1288" spans="1:15">
      <c r="A1288" s="1">
        <v>100008666</v>
      </c>
      <c r="B1288" s="1" t="s">
        <v>2344</v>
      </c>
      <c r="C1288" s="1" t="s">
        <v>2826</v>
      </c>
      <c r="D1288" s="1" t="s">
        <v>2611</v>
      </c>
      <c r="E1288" s="1" t="s">
        <v>11</v>
      </c>
      <c r="F1288" s="1" t="s">
        <v>407</v>
      </c>
      <c r="G1288" s="1">
        <v>1</v>
      </c>
      <c r="H1288" s="1">
        <v>15</v>
      </c>
      <c r="I1288" s="1">
        <v>3</v>
      </c>
      <c r="J1288" s="33">
        <v>2</v>
      </c>
      <c r="K1288" s="1">
        <v>0</v>
      </c>
      <c r="L1288" s="1">
        <v>1</v>
      </c>
      <c r="M1288" s="1" t="s">
        <v>2830</v>
      </c>
      <c r="N1288" s="1" t="s">
        <v>2831</v>
      </c>
      <c r="O1288" s="1" t="s">
        <v>32</v>
      </c>
    </row>
    <row r="1289" spans="1:15">
      <c r="A1289" s="1">
        <v>100008675</v>
      </c>
      <c r="B1289" s="1" t="s">
        <v>2344</v>
      </c>
      <c r="C1289" s="1" t="s">
        <v>2826</v>
      </c>
      <c r="D1289" s="1" t="s">
        <v>12</v>
      </c>
      <c r="E1289" s="1" t="s">
        <v>11</v>
      </c>
      <c r="F1289" s="1" t="s">
        <v>12</v>
      </c>
      <c r="G1289" s="1">
        <v>1</v>
      </c>
      <c r="H1289" s="1">
        <v>88</v>
      </c>
      <c r="I1289" s="1">
        <v>15</v>
      </c>
      <c r="J1289" s="33">
        <v>14</v>
      </c>
      <c r="K1289" s="1">
        <v>0</v>
      </c>
      <c r="L1289" s="1">
        <v>1</v>
      </c>
      <c r="M1289" s="1" t="s">
        <v>2832</v>
      </c>
      <c r="N1289" s="1" t="s">
        <v>2833</v>
      </c>
      <c r="O1289" s="1" t="s">
        <v>32</v>
      </c>
    </row>
    <row r="1290" spans="1:15">
      <c r="A1290" s="1">
        <v>100008690</v>
      </c>
      <c r="B1290" s="1" t="s">
        <v>2344</v>
      </c>
      <c r="C1290" s="1" t="s">
        <v>2826</v>
      </c>
      <c r="D1290" s="1" t="s">
        <v>271</v>
      </c>
      <c r="E1290" s="1" t="s">
        <v>20</v>
      </c>
      <c r="F1290" s="1" t="s">
        <v>72</v>
      </c>
      <c r="G1290" s="1">
        <v>1</v>
      </c>
      <c r="H1290" s="1">
        <v>437</v>
      </c>
      <c r="I1290" s="1">
        <v>44</v>
      </c>
      <c r="J1290" s="33">
        <v>36</v>
      </c>
      <c r="K1290" s="1">
        <v>0</v>
      </c>
      <c r="L1290" s="1">
        <v>2</v>
      </c>
      <c r="M1290" s="1" t="s">
        <v>2837</v>
      </c>
      <c r="N1290" s="1" t="s">
        <v>2349</v>
      </c>
      <c r="O1290" s="1" t="s">
        <v>15</v>
      </c>
    </row>
    <row r="1291" spans="1:15">
      <c r="A1291" s="1">
        <v>100008705</v>
      </c>
      <c r="B1291" s="1" t="s">
        <v>2344</v>
      </c>
      <c r="C1291" s="1" t="s">
        <v>2826</v>
      </c>
      <c r="D1291" s="1" t="s">
        <v>176</v>
      </c>
      <c r="E1291" s="1" t="s">
        <v>11</v>
      </c>
      <c r="F1291" s="1" t="s">
        <v>407</v>
      </c>
      <c r="G1291" s="1">
        <v>1</v>
      </c>
      <c r="H1291" s="1">
        <v>56</v>
      </c>
      <c r="I1291" s="1">
        <v>12</v>
      </c>
      <c r="J1291" s="33">
        <v>5</v>
      </c>
      <c r="K1291" s="1">
        <v>0</v>
      </c>
      <c r="L1291" s="1">
        <v>1</v>
      </c>
      <c r="M1291" s="1" t="s">
        <v>2838</v>
      </c>
      <c r="N1291" s="1" t="s">
        <v>2836</v>
      </c>
      <c r="O1291" s="1" t="s">
        <v>32</v>
      </c>
    </row>
    <row r="1292" spans="1:15">
      <c r="A1292" s="1">
        <v>100008709</v>
      </c>
      <c r="B1292" s="1" t="s">
        <v>2344</v>
      </c>
      <c r="C1292" s="1" t="s">
        <v>2840</v>
      </c>
      <c r="D1292" s="1" t="s">
        <v>176</v>
      </c>
      <c r="E1292" s="1" t="s">
        <v>11</v>
      </c>
      <c r="F1292" s="1" t="s">
        <v>12</v>
      </c>
      <c r="G1292" s="1">
        <v>1</v>
      </c>
      <c r="H1292" s="1">
        <v>124</v>
      </c>
      <c r="I1292" s="1">
        <v>21</v>
      </c>
      <c r="J1292" s="33">
        <v>12</v>
      </c>
      <c r="K1292" s="1">
        <v>0</v>
      </c>
      <c r="L1292" s="1">
        <v>1</v>
      </c>
      <c r="M1292" s="1" t="s">
        <v>2839</v>
      </c>
      <c r="N1292" s="1" t="s">
        <v>2841</v>
      </c>
      <c r="O1292" s="1" t="s">
        <v>32</v>
      </c>
    </row>
    <row r="1293" spans="1:15">
      <c r="A1293" s="1">
        <v>100008713</v>
      </c>
      <c r="B1293" s="1" t="s">
        <v>2344</v>
      </c>
      <c r="C1293" s="1" t="s">
        <v>2840</v>
      </c>
      <c r="D1293" s="1" t="s">
        <v>176</v>
      </c>
      <c r="E1293" s="1" t="s">
        <v>11</v>
      </c>
      <c r="F1293" s="1" t="s">
        <v>407</v>
      </c>
      <c r="G1293" s="1">
        <v>1</v>
      </c>
      <c r="H1293" s="1">
        <v>45</v>
      </c>
      <c r="I1293" s="1">
        <v>10</v>
      </c>
      <c r="J1293" s="33">
        <v>6</v>
      </c>
      <c r="K1293" s="1">
        <v>0</v>
      </c>
      <c r="L1293" s="1">
        <v>1</v>
      </c>
      <c r="M1293" s="1" t="s">
        <v>2842</v>
      </c>
      <c r="N1293" s="1" t="s">
        <v>2843</v>
      </c>
      <c r="O1293" s="1" t="s">
        <v>32</v>
      </c>
    </row>
    <row r="1294" spans="1:15">
      <c r="A1294" s="1">
        <v>100008722</v>
      </c>
      <c r="B1294" s="1" t="s">
        <v>2344</v>
      </c>
      <c r="C1294" s="1" t="s">
        <v>2840</v>
      </c>
      <c r="D1294" s="1" t="s">
        <v>176</v>
      </c>
      <c r="E1294" s="1" t="s">
        <v>11</v>
      </c>
      <c r="F1294" s="1" t="s">
        <v>12</v>
      </c>
      <c r="G1294" s="1">
        <v>1</v>
      </c>
      <c r="H1294" s="1">
        <v>119</v>
      </c>
      <c r="I1294" s="1">
        <v>21</v>
      </c>
      <c r="J1294" s="33">
        <v>17</v>
      </c>
      <c r="K1294" s="1">
        <v>0</v>
      </c>
      <c r="L1294" s="1">
        <v>1</v>
      </c>
      <c r="M1294" s="1" t="s">
        <v>2844</v>
      </c>
      <c r="N1294" s="1" t="s">
        <v>2845</v>
      </c>
      <c r="O1294" s="1" t="s">
        <v>32</v>
      </c>
    </row>
    <row r="1295" spans="1:15">
      <c r="A1295" s="1">
        <v>100008724</v>
      </c>
      <c r="B1295" s="1" t="s">
        <v>2344</v>
      </c>
      <c r="C1295" s="1" t="s">
        <v>2840</v>
      </c>
      <c r="D1295" s="1" t="s">
        <v>176</v>
      </c>
      <c r="E1295" s="1" t="s">
        <v>11</v>
      </c>
      <c r="F1295" s="1" t="s">
        <v>12</v>
      </c>
      <c r="G1295" s="1">
        <v>1</v>
      </c>
      <c r="H1295" s="1">
        <v>225</v>
      </c>
      <c r="I1295" s="1">
        <v>26</v>
      </c>
      <c r="J1295" s="33">
        <v>20</v>
      </c>
      <c r="K1295" s="1">
        <v>0</v>
      </c>
      <c r="L1295" s="1">
        <v>1</v>
      </c>
      <c r="M1295" s="1" t="s">
        <v>2846</v>
      </c>
      <c r="N1295" s="1" t="s">
        <v>2847</v>
      </c>
      <c r="O1295" s="1" t="s">
        <v>32</v>
      </c>
    </row>
    <row r="1296" spans="1:15">
      <c r="A1296" s="1">
        <v>100008731</v>
      </c>
      <c r="B1296" s="1" t="s">
        <v>2344</v>
      </c>
      <c r="C1296" s="1" t="s">
        <v>2840</v>
      </c>
      <c r="D1296" s="1" t="s">
        <v>176</v>
      </c>
      <c r="E1296" s="1" t="s">
        <v>11</v>
      </c>
      <c r="F1296" s="1" t="s">
        <v>12</v>
      </c>
      <c r="G1296" s="1">
        <v>1</v>
      </c>
      <c r="H1296" s="1">
        <v>346</v>
      </c>
      <c r="I1296" s="1">
        <v>38</v>
      </c>
      <c r="J1296" s="33">
        <v>25</v>
      </c>
      <c r="K1296" s="1">
        <v>0</v>
      </c>
      <c r="L1296" s="1">
        <v>2</v>
      </c>
      <c r="M1296" s="1" t="s">
        <v>2848</v>
      </c>
      <c r="N1296" s="1" t="s">
        <v>2849</v>
      </c>
      <c r="O1296" s="1" t="s">
        <v>32</v>
      </c>
    </row>
    <row r="1297" spans="1:15">
      <c r="A1297" s="1">
        <v>100008743</v>
      </c>
      <c r="B1297" s="1" t="s">
        <v>2344</v>
      </c>
      <c r="C1297" s="1" t="s">
        <v>2840</v>
      </c>
      <c r="D1297" s="1" t="s">
        <v>176</v>
      </c>
      <c r="E1297" s="1" t="s">
        <v>11</v>
      </c>
      <c r="F1297" s="1" t="s">
        <v>12</v>
      </c>
      <c r="G1297" s="1">
        <v>1</v>
      </c>
      <c r="H1297" s="1">
        <v>376</v>
      </c>
      <c r="I1297" s="1">
        <v>50</v>
      </c>
      <c r="J1297" s="33">
        <v>30</v>
      </c>
      <c r="K1297" s="1">
        <v>0</v>
      </c>
      <c r="L1297" s="1">
        <v>2</v>
      </c>
      <c r="M1297" s="1" t="s">
        <v>2851</v>
      </c>
      <c r="N1297" s="1" t="s">
        <v>2852</v>
      </c>
      <c r="O1297" s="1" t="s">
        <v>32</v>
      </c>
    </row>
    <row r="1298" spans="1:15">
      <c r="A1298" s="1">
        <v>100008756</v>
      </c>
      <c r="B1298" s="1" t="s">
        <v>2344</v>
      </c>
      <c r="C1298" s="1" t="s">
        <v>2840</v>
      </c>
      <c r="D1298" s="1" t="s">
        <v>176</v>
      </c>
      <c r="E1298" s="1" t="s">
        <v>11</v>
      </c>
      <c r="F1298" s="1" t="s">
        <v>407</v>
      </c>
      <c r="G1298" s="1">
        <v>1</v>
      </c>
      <c r="H1298" s="1">
        <v>48</v>
      </c>
      <c r="I1298" s="1">
        <v>10</v>
      </c>
      <c r="J1298" s="33">
        <v>4</v>
      </c>
      <c r="K1298" s="1">
        <v>0</v>
      </c>
      <c r="L1298" s="1">
        <v>1</v>
      </c>
      <c r="M1298" s="1" t="s">
        <v>2853</v>
      </c>
      <c r="N1298" s="1" t="s">
        <v>2854</v>
      </c>
      <c r="O1298" s="1" t="s">
        <v>32</v>
      </c>
    </row>
    <row r="1299" spans="1:15">
      <c r="A1299" s="1">
        <v>100008764</v>
      </c>
      <c r="B1299" s="1" t="s">
        <v>2344</v>
      </c>
      <c r="C1299" s="1" t="s">
        <v>2840</v>
      </c>
      <c r="D1299" s="1" t="s">
        <v>12</v>
      </c>
      <c r="E1299" s="1" t="s">
        <v>11</v>
      </c>
      <c r="F1299" s="1" t="s">
        <v>407</v>
      </c>
      <c r="G1299" s="1">
        <v>1</v>
      </c>
      <c r="H1299" s="1">
        <v>73</v>
      </c>
      <c r="I1299" s="1">
        <v>7</v>
      </c>
      <c r="J1299" s="33">
        <v>5</v>
      </c>
      <c r="K1299" s="1">
        <v>0</v>
      </c>
      <c r="L1299" s="1">
        <v>1</v>
      </c>
      <c r="M1299" s="1" t="s">
        <v>2855</v>
      </c>
      <c r="N1299" s="1" t="s">
        <v>2856</v>
      </c>
      <c r="O1299" s="1" t="s">
        <v>32</v>
      </c>
    </row>
    <row r="1300" spans="1:15">
      <c r="A1300" s="1">
        <v>100008769</v>
      </c>
      <c r="B1300" s="1" t="s">
        <v>2344</v>
      </c>
      <c r="C1300" s="1" t="s">
        <v>2840</v>
      </c>
      <c r="D1300" s="1" t="s">
        <v>2860</v>
      </c>
      <c r="E1300" s="1" t="s">
        <v>11</v>
      </c>
      <c r="F1300" s="1" t="s">
        <v>12</v>
      </c>
      <c r="G1300" s="1">
        <v>4</v>
      </c>
      <c r="H1300" s="1">
        <v>543</v>
      </c>
      <c r="I1300" s="1">
        <v>48</v>
      </c>
      <c r="J1300" s="33">
        <v>37</v>
      </c>
      <c r="K1300" s="1">
        <v>0</v>
      </c>
      <c r="L1300" s="1">
        <v>2</v>
      </c>
      <c r="M1300" s="1" t="s">
        <v>2861</v>
      </c>
      <c r="N1300" s="1" t="s">
        <v>2859</v>
      </c>
      <c r="O1300" s="1" t="s">
        <v>32</v>
      </c>
    </row>
    <row r="1301" spans="1:15">
      <c r="A1301" s="1">
        <v>100008773</v>
      </c>
      <c r="B1301" s="1" t="s">
        <v>2344</v>
      </c>
      <c r="C1301" s="1" t="s">
        <v>2840</v>
      </c>
      <c r="D1301" s="1" t="s">
        <v>2862</v>
      </c>
      <c r="E1301" s="1" t="s">
        <v>11</v>
      </c>
      <c r="F1301" s="1" t="s">
        <v>12</v>
      </c>
      <c r="G1301" s="1">
        <v>1</v>
      </c>
      <c r="H1301" s="1">
        <v>269</v>
      </c>
      <c r="I1301" s="1">
        <v>42</v>
      </c>
      <c r="J1301" s="33">
        <v>21</v>
      </c>
      <c r="K1301" s="1">
        <v>3</v>
      </c>
      <c r="L1301" s="1">
        <v>1</v>
      </c>
      <c r="M1301" s="1" t="s">
        <v>2863</v>
      </c>
      <c r="N1301" s="1" t="s">
        <v>2476</v>
      </c>
      <c r="O1301" s="1" t="s">
        <v>39</v>
      </c>
    </row>
    <row r="1302" spans="1:15">
      <c r="A1302" s="1">
        <v>100008798</v>
      </c>
      <c r="B1302" s="1" t="s">
        <v>2344</v>
      </c>
      <c r="C1302" s="1" t="s">
        <v>2840</v>
      </c>
      <c r="D1302" s="1" t="s">
        <v>2867</v>
      </c>
      <c r="E1302" s="1" t="s">
        <v>27</v>
      </c>
      <c r="F1302" s="1" t="s">
        <v>18</v>
      </c>
      <c r="G1302" s="1">
        <v>1</v>
      </c>
      <c r="H1302" s="1">
        <v>487</v>
      </c>
      <c r="I1302" s="1">
        <v>43</v>
      </c>
      <c r="J1302" s="33">
        <v>42</v>
      </c>
      <c r="K1302" s="1">
        <v>0</v>
      </c>
      <c r="L1302" s="1">
        <v>2</v>
      </c>
      <c r="M1302" s="1" t="s">
        <v>2868</v>
      </c>
      <c r="N1302" s="1" t="s">
        <v>2372</v>
      </c>
      <c r="O1302" s="1" t="s">
        <v>8</v>
      </c>
    </row>
    <row r="1303" spans="1:15">
      <c r="A1303" s="1">
        <v>100008802</v>
      </c>
      <c r="B1303" s="1" t="s">
        <v>2344</v>
      </c>
      <c r="C1303" s="1" t="s">
        <v>2840</v>
      </c>
      <c r="D1303" s="1" t="s">
        <v>2869</v>
      </c>
      <c r="E1303" s="1" t="s">
        <v>20</v>
      </c>
      <c r="F1303" s="1" t="s">
        <v>72</v>
      </c>
      <c r="G1303" s="1">
        <v>1</v>
      </c>
      <c r="H1303" s="1">
        <v>232</v>
      </c>
      <c r="I1303" s="1">
        <v>32</v>
      </c>
      <c r="J1303" s="33">
        <v>12</v>
      </c>
      <c r="K1303" s="1">
        <v>0</v>
      </c>
      <c r="L1303" s="1">
        <v>1</v>
      </c>
      <c r="M1303" s="1" t="s">
        <v>2870</v>
      </c>
      <c r="N1303" s="1" t="s">
        <v>2349</v>
      </c>
      <c r="O1303" s="1" t="s">
        <v>15</v>
      </c>
    </row>
    <row r="1304" spans="1:15">
      <c r="A1304" s="1">
        <v>100008807</v>
      </c>
      <c r="B1304" s="1" t="s">
        <v>2344</v>
      </c>
      <c r="C1304" s="1" t="s">
        <v>2840</v>
      </c>
      <c r="D1304" s="1" t="s">
        <v>2871</v>
      </c>
      <c r="E1304" s="1" t="s">
        <v>11</v>
      </c>
      <c r="F1304" s="1" t="s">
        <v>12</v>
      </c>
      <c r="G1304" s="1">
        <v>1</v>
      </c>
      <c r="H1304" s="1">
        <v>516</v>
      </c>
      <c r="I1304" s="1">
        <v>49</v>
      </c>
      <c r="J1304" s="33">
        <v>54</v>
      </c>
      <c r="K1304" s="1">
        <v>0</v>
      </c>
      <c r="L1304" s="1">
        <v>2</v>
      </c>
      <c r="M1304" s="1" t="s">
        <v>2872</v>
      </c>
      <c r="N1304" s="1" t="s">
        <v>2873</v>
      </c>
      <c r="O1304" s="1" t="s">
        <v>32</v>
      </c>
    </row>
    <row r="1305" spans="1:15">
      <c r="A1305" s="1">
        <v>100008818</v>
      </c>
      <c r="B1305" s="1" t="s">
        <v>2344</v>
      </c>
      <c r="C1305" s="1" t="s">
        <v>2840</v>
      </c>
      <c r="D1305" s="1" t="s">
        <v>2874</v>
      </c>
      <c r="E1305" s="1" t="s">
        <v>11</v>
      </c>
      <c r="F1305" s="1" t="s">
        <v>12</v>
      </c>
      <c r="G1305" s="1">
        <v>1</v>
      </c>
      <c r="H1305" s="1">
        <v>315</v>
      </c>
      <c r="I1305" s="1">
        <v>31</v>
      </c>
      <c r="J1305" s="33">
        <v>21</v>
      </c>
      <c r="K1305" s="1">
        <v>0</v>
      </c>
      <c r="L1305" s="1">
        <v>2</v>
      </c>
      <c r="M1305" s="1" t="s">
        <v>2875</v>
      </c>
      <c r="N1305" s="1" t="s">
        <v>2476</v>
      </c>
      <c r="O1305" s="1" t="s">
        <v>39</v>
      </c>
    </row>
    <row r="1306" spans="1:15">
      <c r="A1306" s="1">
        <v>100008821</v>
      </c>
      <c r="B1306" s="1" t="s">
        <v>2344</v>
      </c>
      <c r="C1306" s="1" t="s">
        <v>2840</v>
      </c>
      <c r="D1306" s="1" t="s">
        <v>18</v>
      </c>
      <c r="E1306" s="1" t="s">
        <v>27</v>
      </c>
      <c r="F1306" s="1" t="s">
        <v>18</v>
      </c>
      <c r="G1306" s="1">
        <v>1</v>
      </c>
      <c r="H1306" s="1">
        <v>182</v>
      </c>
      <c r="I1306" s="1">
        <v>17</v>
      </c>
      <c r="J1306" s="33">
        <v>16</v>
      </c>
      <c r="K1306" s="1">
        <v>0</v>
      </c>
      <c r="L1306" s="1">
        <v>1</v>
      </c>
      <c r="M1306" s="1" t="s">
        <v>2876</v>
      </c>
      <c r="N1306" s="1" t="s">
        <v>2349</v>
      </c>
      <c r="O1306" s="1" t="s">
        <v>15</v>
      </c>
    </row>
    <row r="1307" spans="1:15">
      <c r="A1307" s="1">
        <v>100008826</v>
      </c>
      <c r="B1307" s="1" t="s">
        <v>2344</v>
      </c>
      <c r="C1307" s="1" t="s">
        <v>2840</v>
      </c>
      <c r="D1307" s="1" t="s">
        <v>176</v>
      </c>
      <c r="E1307" s="1" t="s">
        <v>11</v>
      </c>
      <c r="F1307" s="1" t="s">
        <v>12</v>
      </c>
      <c r="G1307" s="1">
        <v>1</v>
      </c>
      <c r="H1307" s="1">
        <v>134</v>
      </c>
      <c r="I1307" s="1">
        <v>22</v>
      </c>
      <c r="J1307" s="33">
        <v>12</v>
      </c>
      <c r="K1307" s="1">
        <v>0</v>
      </c>
      <c r="L1307" s="1">
        <v>1</v>
      </c>
      <c r="M1307" s="1" t="s">
        <v>2877</v>
      </c>
      <c r="N1307" s="1" t="s">
        <v>2878</v>
      </c>
      <c r="O1307" s="1" t="s">
        <v>32</v>
      </c>
    </row>
    <row r="1308" spans="1:15">
      <c r="A1308" s="1">
        <v>100008833</v>
      </c>
      <c r="B1308" s="1" t="s">
        <v>2344</v>
      </c>
      <c r="C1308" s="1" t="s">
        <v>2840</v>
      </c>
      <c r="D1308" s="1" t="s">
        <v>176</v>
      </c>
      <c r="E1308" s="1" t="s">
        <v>11</v>
      </c>
      <c r="F1308" s="1" t="s">
        <v>407</v>
      </c>
      <c r="G1308" s="1">
        <v>1</v>
      </c>
      <c r="H1308" s="1">
        <v>44</v>
      </c>
      <c r="I1308" s="1">
        <v>9</v>
      </c>
      <c r="J1308" s="33">
        <v>3</v>
      </c>
      <c r="K1308" s="1">
        <v>0</v>
      </c>
      <c r="L1308" s="1">
        <v>1</v>
      </c>
      <c r="M1308" s="1" t="s">
        <v>2879</v>
      </c>
      <c r="N1308" s="1" t="s">
        <v>2880</v>
      </c>
      <c r="O1308" s="1" t="s">
        <v>32</v>
      </c>
    </row>
    <row r="1309" spans="1:15">
      <c r="A1309" s="1">
        <v>100008837</v>
      </c>
      <c r="B1309" s="1" t="s">
        <v>2344</v>
      </c>
      <c r="C1309" s="1" t="s">
        <v>2840</v>
      </c>
      <c r="D1309" s="1" t="s">
        <v>176</v>
      </c>
      <c r="E1309" s="1" t="s">
        <v>11</v>
      </c>
      <c r="F1309" s="1" t="s">
        <v>12</v>
      </c>
      <c r="G1309" s="1">
        <v>1</v>
      </c>
      <c r="H1309" s="1">
        <v>301</v>
      </c>
      <c r="I1309" s="1">
        <v>35</v>
      </c>
      <c r="J1309" s="33">
        <v>23</v>
      </c>
      <c r="K1309" s="1">
        <v>0</v>
      </c>
      <c r="L1309" s="1">
        <v>2</v>
      </c>
      <c r="M1309" s="1" t="s">
        <v>2881</v>
      </c>
      <c r="N1309" s="1" t="s">
        <v>2882</v>
      </c>
      <c r="O1309" s="1" t="s">
        <v>32</v>
      </c>
    </row>
    <row r="1310" spans="1:15">
      <c r="A1310" s="1">
        <v>100008854</v>
      </c>
      <c r="B1310" s="1" t="s">
        <v>2344</v>
      </c>
      <c r="C1310" s="1" t="s">
        <v>2885</v>
      </c>
      <c r="D1310" s="1" t="s">
        <v>176</v>
      </c>
      <c r="E1310" s="1" t="s">
        <v>11</v>
      </c>
      <c r="F1310" s="1" t="s">
        <v>12</v>
      </c>
      <c r="G1310" s="1">
        <v>1</v>
      </c>
      <c r="H1310" s="1">
        <v>222</v>
      </c>
      <c r="I1310" s="1">
        <v>24</v>
      </c>
      <c r="J1310" s="33">
        <v>14</v>
      </c>
      <c r="K1310" s="1">
        <v>0</v>
      </c>
      <c r="L1310" s="1">
        <v>1</v>
      </c>
      <c r="M1310" s="1" t="s">
        <v>2887</v>
      </c>
      <c r="N1310" s="1" t="s">
        <v>2888</v>
      </c>
      <c r="O1310" s="1" t="s">
        <v>32</v>
      </c>
    </row>
    <row r="1311" spans="1:15">
      <c r="A1311" s="1">
        <v>100008859</v>
      </c>
      <c r="B1311" s="1" t="s">
        <v>2344</v>
      </c>
      <c r="C1311" s="1" t="s">
        <v>2885</v>
      </c>
      <c r="D1311" s="1" t="s">
        <v>176</v>
      </c>
      <c r="E1311" s="1" t="s">
        <v>11</v>
      </c>
      <c r="F1311" s="1" t="s">
        <v>407</v>
      </c>
      <c r="G1311" s="1">
        <v>1</v>
      </c>
      <c r="H1311" s="1">
        <v>54</v>
      </c>
      <c r="I1311" s="1">
        <v>10</v>
      </c>
      <c r="J1311" s="33">
        <v>4</v>
      </c>
      <c r="K1311" s="1">
        <v>0</v>
      </c>
      <c r="L1311" s="1">
        <v>1</v>
      </c>
      <c r="M1311" s="1" t="s">
        <v>2889</v>
      </c>
      <c r="N1311" s="1" t="s">
        <v>2890</v>
      </c>
      <c r="O1311" s="1" t="s">
        <v>32</v>
      </c>
    </row>
    <row r="1312" spans="1:15">
      <c r="A1312" s="1">
        <v>100008865</v>
      </c>
      <c r="B1312" s="1" t="s">
        <v>2344</v>
      </c>
      <c r="C1312" s="1" t="s">
        <v>2885</v>
      </c>
      <c r="D1312" s="1" t="s">
        <v>176</v>
      </c>
      <c r="E1312" s="1" t="s">
        <v>11</v>
      </c>
      <c r="F1312" s="1" t="s">
        <v>12</v>
      </c>
      <c r="G1312" s="1">
        <v>1</v>
      </c>
      <c r="H1312" s="1">
        <v>214</v>
      </c>
      <c r="I1312" s="1">
        <v>23</v>
      </c>
      <c r="J1312" s="33">
        <v>18</v>
      </c>
      <c r="K1312" s="1">
        <v>0</v>
      </c>
      <c r="L1312" s="1">
        <v>1</v>
      </c>
      <c r="M1312" s="1" t="s">
        <v>2891</v>
      </c>
      <c r="N1312" s="1" t="s">
        <v>2892</v>
      </c>
      <c r="O1312" s="1" t="s">
        <v>32</v>
      </c>
    </row>
    <row r="1313" spans="1:15">
      <c r="A1313" s="1">
        <v>100008871</v>
      </c>
      <c r="B1313" s="1" t="s">
        <v>2344</v>
      </c>
      <c r="C1313" s="1" t="s">
        <v>2885</v>
      </c>
      <c r="D1313" s="1" t="s">
        <v>12</v>
      </c>
      <c r="E1313" s="1" t="s">
        <v>11</v>
      </c>
      <c r="F1313" s="1" t="s">
        <v>12</v>
      </c>
      <c r="G1313" s="1">
        <v>1</v>
      </c>
      <c r="H1313" s="1">
        <v>225</v>
      </c>
      <c r="I1313" s="1">
        <v>18</v>
      </c>
      <c r="J1313" s="33">
        <v>17</v>
      </c>
      <c r="K1313" s="1">
        <v>0</v>
      </c>
      <c r="L1313" s="1">
        <v>1</v>
      </c>
      <c r="M1313" s="1" t="s">
        <v>2893</v>
      </c>
      <c r="N1313" s="1" t="s">
        <v>2894</v>
      </c>
      <c r="O1313" s="1" t="s">
        <v>32</v>
      </c>
    </row>
    <row r="1314" spans="1:15">
      <c r="A1314" s="1">
        <v>100008876</v>
      </c>
      <c r="B1314" s="1" t="s">
        <v>2344</v>
      </c>
      <c r="C1314" s="1" t="s">
        <v>2885</v>
      </c>
      <c r="D1314" s="1" t="s">
        <v>2895</v>
      </c>
      <c r="E1314" s="1" t="s">
        <v>11</v>
      </c>
      <c r="F1314" s="1" t="s">
        <v>12</v>
      </c>
      <c r="G1314" s="1">
        <v>1</v>
      </c>
      <c r="H1314" s="1">
        <v>205</v>
      </c>
      <c r="I1314" s="1">
        <v>26</v>
      </c>
      <c r="J1314" s="33">
        <v>14</v>
      </c>
      <c r="K1314" s="1">
        <v>0</v>
      </c>
      <c r="L1314" s="1">
        <v>1</v>
      </c>
      <c r="M1314" s="1" t="s">
        <v>2896</v>
      </c>
      <c r="N1314" s="1" t="s">
        <v>2897</v>
      </c>
      <c r="O1314" s="1" t="s">
        <v>32</v>
      </c>
    </row>
    <row r="1315" spans="1:15">
      <c r="A1315" s="1">
        <v>100008881</v>
      </c>
      <c r="B1315" s="1" t="s">
        <v>2344</v>
      </c>
      <c r="C1315" s="1" t="s">
        <v>2885</v>
      </c>
      <c r="D1315" s="1" t="s">
        <v>12</v>
      </c>
      <c r="E1315" s="1" t="s">
        <v>11</v>
      </c>
      <c r="F1315" s="1" t="s">
        <v>407</v>
      </c>
      <c r="G1315" s="1">
        <v>1</v>
      </c>
      <c r="H1315" s="1">
        <v>43</v>
      </c>
      <c r="I1315" s="1">
        <v>5</v>
      </c>
      <c r="J1315" s="33">
        <v>6</v>
      </c>
      <c r="K1315" s="1">
        <v>0</v>
      </c>
      <c r="L1315" s="1">
        <v>1</v>
      </c>
      <c r="M1315" s="1" t="s">
        <v>2898</v>
      </c>
      <c r="N1315" s="1" t="s">
        <v>2899</v>
      </c>
      <c r="O1315" s="1" t="s">
        <v>32</v>
      </c>
    </row>
    <row r="1316" spans="1:15">
      <c r="A1316" s="1">
        <v>100008883</v>
      </c>
      <c r="B1316" s="1" t="s">
        <v>2344</v>
      </c>
      <c r="C1316" s="1" t="s">
        <v>2885</v>
      </c>
      <c r="D1316" s="1" t="s">
        <v>12</v>
      </c>
      <c r="E1316" s="1" t="s">
        <v>11</v>
      </c>
      <c r="F1316" s="1" t="s">
        <v>407</v>
      </c>
      <c r="G1316" s="1">
        <v>1</v>
      </c>
      <c r="H1316" s="1">
        <v>28</v>
      </c>
      <c r="I1316" s="1">
        <v>3</v>
      </c>
      <c r="J1316" s="33">
        <v>4</v>
      </c>
      <c r="K1316" s="1">
        <v>0</v>
      </c>
      <c r="L1316" s="1">
        <v>1</v>
      </c>
      <c r="M1316" s="1" t="s">
        <v>2900</v>
      </c>
      <c r="N1316" s="1" t="s">
        <v>2901</v>
      </c>
      <c r="O1316" s="1" t="s">
        <v>32</v>
      </c>
    </row>
    <row r="1317" spans="1:15">
      <c r="A1317" s="1">
        <v>100008886</v>
      </c>
      <c r="B1317" s="1" t="s">
        <v>2344</v>
      </c>
      <c r="C1317" s="1" t="s">
        <v>2885</v>
      </c>
      <c r="D1317" s="1" t="s">
        <v>12</v>
      </c>
      <c r="E1317" s="1" t="s">
        <v>11</v>
      </c>
      <c r="F1317" s="1" t="s">
        <v>12</v>
      </c>
      <c r="G1317" s="1">
        <v>1</v>
      </c>
      <c r="H1317" s="1">
        <v>415</v>
      </c>
      <c r="I1317" s="1">
        <v>32</v>
      </c>
      <c r="J1317" s="33">
        <v>21</v>
      </c>
      <c r="K1317" s="1">
        <v>0</v>
      </c>
      <c r="L1317" s="1">
        <v>2</v>
      </c>
      <c r="M1317" s="1" t="s">
        <v>2902</v>
      </c>
      <c r="N1317" s="1" t="s">
        <v>2903</v>
      </c>
      <c r="O1317" s="1" t="s">
        <v>32</v>
      </c>
    </row>
    <row r="1318" spans="1:15">
      <c r="A1318" s="1">
        <v>100008893</v>
      </c>
      <c r="B1318" s="1" t="s">
        <v>2344</v>
      </c>
      <c r="C1318" s="1" t="s">
        <v>2885</v>
      </c>
      <c r="D1318" s="1" t="s">
        <v>176</v>
      </c>
      <c r="E1318" s="1" t="s">
        <v>11</v>
      </c>
      <c r="F1318" s="1" t="s">
        <v>407</v>
      </c>
      <c r="G1318" s="1">
        <v>1</v>
      </c>
      <c r="H1318" s="1">
        <v>23</v>
      </c>
      <c r="I1318" s="1">
        <v>5</v>
      </c>
      <c r="J1318" s="33">
        <v>3</v>
      </c>
      <c r="K1318" s="1">
        <v>0</v>
      </c>
      <c r="L1318" s="1">
        <v>1</v>
      </c>
      <c r="M1318" s="1" t="s">
        <v>2904</v>
      </c>
      <c r="N1318" s="1" t="s">
        <v>2905</v>
      </c>
      <c r="O1318" s="1" t="s">
        <v>32</v>
      </c>
    </row>
    <row r="1319" spans="1:15">
      <c r="A1319" s="1">
        <v>100008897</v>
      </c>
      <c r="B1319" s="1" t="s">
        <v>2344</v>
      </c>
      <c r="C1319" s="1" t="s">
        <v>2885</v>
      </c>
      <c r="D1319" s="1" t="s">
        <v>176</v>
      </c>
      <c r="E1319" s="1" t="s">
        <v>11</v>
      </c>
      <c r="F1319" s="1" t="s">
        <v>12</v>
      </c>
      <c r="G1319" s="1">
        <v>1</v>
      </c>
      <c r="H1319" s="1">
        <v>330</v>
      </c>
      <c r="I1319" s="1">
        <v>37</v>
      </c>
      <c r="J1319" s="33">
        <v>22</v>
      </c>
      <c r="K1319" s="1">
        <v>0</v>
      </c>
      <c r="L1319" s="1">
        <v>2</v>
      </c>
      <c r="M1319" s="1" t="s">
        <v>2906</v>
      </c>
      <c r="N1319" s="1" t="s">
        <v>2907</v>
      </c>
      <c r="O1319" s="1" t="s">
        <v>32</v>
      </c>
    </row>
    <row r="1320" spans="1:15">
      <c r="A1320" s="1">
        <v>100008907</v>
      </c>
      <c r="B1320" s="1" t="s">
        <v>2344</v>
      </c>
      <c r="C1320" s="1" t="s">
        <v>2885</v>
      </c>
      <c r="D1320" s="1" t="s">
        <v>12</v>
      </c>
      <c r="E1320" s="1" t="s">
        <v>11</v>
      </c>
      <c r="F1320" s="1" t="s">
        <v>407</v>
      </c>
      <c r="G1320" s="1">
        <v>1</v>
      </c>
      <c r="H1320" s="1">
        <v>70</v>
      </c>
      <c r="I1320" s="1">
        <v>7</v>
      </c>
      <c r="J1320" s="33">
        <v>5</v>
      </c>
      <c r="K1320" s="1">
        <v>0</v>
      </c>
      <c r="L1320" s="1">
        <v>1</v>
      </c>
      <c r="M1320" s="1" t="s">
        <v>2908</v>
      </c>
      <c r="N1320" s="1" t="s">
        <v>2909</v>
      </c>
      <c r="O1320" s="1" t="s">
        <v>32</v>
      </c>
    </row>
    <row r="1321" spans="1:15">
      <c r="A1321" s="1">
        <v>100008913</v>
      </c>
      <c r="B1321" s="1" t="s">
        <v>2344</v>
      </c>
      <c r="C1321" s="1" t="s">
        <v>2885</v>
      </c>
      <c r="D1321" s="1" t="s">
        <v>176</v>
      </c>
      <c r="E1321" s="1" t="s">
        <v>11</v>
      </c>
      <c r="F1321" s="1" t="s">
        <v>12</v>
      </c>
      <c r="G1321" s="1">
        <v>1</v>
      </c>
      <c r="H1321" s="1">
        <v>204</v>
      </c>
      <c r="I1321" s="1">
        <v>28</v>
      </c>
      <c r="J1321" s="33">
        <v>13</v>
      </c>
      <c r="K1321" s="1">
        <v>0</v>
      </c>
      <c r="L1321" s="1">
        <v>1</v>
      </c>
      <c r="M1321" s="1" t="s">
        <v>2910</v>
      </c>
      <c r="N1321" s="1" t="s">
        <v>2911</v>
      </c>
      <c r="O1321" s="1" t="s">
        <v>32</v>
      </c>
    </row>
    <row r="1322" spans="1:15">
      <c r="A1322" s="1">
        <v>100008918</v>
      </c>
      <c r="B1322" s="1" t="s">
        <v>2344</v>
      </c>
      <c r="C1322" s="1" t="s">
        <v>2885</v>
      </c>
      <c r="D1322" s="1" t="s">
        <v>176</v>
      </c>
      <c r="E1322" s="1" t="s">
        <v>11</v>
      </c>
      <c r="F1322" s="1" t="s">
        <v>407</v>
      </c>
      <c r="G1322" s="1">
        <v>1</v>
      </c>
      <c r="H1322" s="1">
        <v>70</v>
      </c>
      <c r="I1322" s="1">
        <v>16</v>
      </c>
      <c r="J1322" s="33">
        <v>6</v>
      </c>
      <c r="K1322" s="1">
        <v>0</v>
      </c>
      <c r="L1322" s="1">
        <v>1</v>
      </c>
      <c r="M1322" s="1" t="s">
        <v>2912</v>
      </c>
      <c r="N1322" s="1" t="s">
        <v>2913</v>
      </c>
      <c r="O1322" s="1" t="s">
        <v>32</v>
      </c>
    </row>
    <row r="1323" spans="1:15">
      <c r="A1323" s="1">
        <v>100008926</v>
      </c>
      <c r="B1323" s="1" t="s">
        <v>2344</v>
      </c>
      <c r="C1323" s="1" t="s">
        <v>2885</v>
      </c>
      <c r="D1323" s="1" t="s">
        <v>176</v>
      </c>
      <c r="E1323" s="1" t="s">
        <v>11</v>
      </c>
      <c r="F1323" s="1" t="s">
        <v>407</v>
      </c>
      <c r="G1323" s="1">
        <v>1</v>
      </c>
      <c r="H1323" s="1">
        <v>72</v>
      </c>
      <c r="I1323" s="1">
        <v>13</v>
      </c>
      <c r="J1323" s="33">
        <v>6</v>
      </c>
      <c r="K1323" s="1">
        <v>0</v>
      </c>
      <c r="L1323" s="1">
        <v>1</v>
      </c>
      <c r="M1323" s="1" t="s">
        <v>2914</v>
      </c>
      <c r="N1323" s="1" t="s">
        <v>2915</v>
      </c>
      <c r="O1323" s="1" t="s">
        <v>32</v>
      </c>
    </row>
    <row r="1324" spans="1:15">
      <c r="A1324" s="1">
        <v>100008928</v>
      </c>
      <c r="B1324" s="1" t="s">
        <v>2344</v>
      </c>
      <c r="C1324" s="1" t="s">
        <v>2885</v>
      </c>
      <c r="D1324" s="1" t="s">
        <v>12</v>
      </c>
      <c r="E1324" s="1" t="s">
        <v>11</v>
      </c>
      <c r="F1324" s="1" t="s">
        <v>407</v>
      </c>
      <c r="G1324" s="1">
        <v>1</v>
      </c>
      <c r="H1324" s="1">
        <v>56</v>
      </c>
      <c r="I1324" s="1">
        <v>6</v>
      </c>
      <c r="J1324" s="33">
        <v>4</v>
      </c>
      <c r="K1324" s="1">
        <v>0</v>
      </c>
      <c r="L1324" s="1">
        <v>1</v>
      </c>
      <c r="M1324" s="1" t="s">
        <v>2916</v>
      </c>
      <c r="N1324" s="1" t="s">
        <v>2917</v>
      </c>
      <c r="O1324" s="1" t="s">
        <v>32</v>
      </c>
    </row>
    <row r="1325" spans="1:15">
      <c r="A1325" s="1">
        <v>100008932</v>
      </c>
      <c r="B1325" s="1" t="s">
        <v>2344</v>
      </c>
      <c r="C1325" s="1" t="s">
        <v>2885</v>
      </c>
      <c r="D1325" s="1" t="s">
        <v>12</v>
      </c>
      <c r="E1325" s="1" t="s">
        <v>11</v>
      </c>
      <c r="F1325" s="1" t="s">
        <v>12</v>
      </c>
      <c r="G1325" s="1">
        <v>1</v>
      </c>
      <c r="H1325" s="1">
        <v>240</v>
      </c>
      <c r="I1325" s="1">
        <v>21</v>
      </c>
      <c r="J1325" s="33">
        <v>12</v>
      </c>
      <c r="K1325" s="1">
        <v>0</v>
      </c>
      <c r="L1325" s="1">
        <v>1</v>
      </c>
      <c r="M1325" s="1" t="s">
        <v>2918</v>
      </c>
      <c r="N1325" s="1" t="s">
        <v>2919</v>
      </c>
      <c r="O1325" s="1" t="s">
        <v>32</v>
      </c>
    </row>
    <row r="1326" spans="1:15">
      <c r="A1326" s="1">
        <v>100008940</v>
      </c>
      <c r="B1326" s="1" t="s">
        <v>2344</v>
      </c>
      <c r="C1326" s="1" t="s">
        <v>2885</v>
      </c>
      <c r="D1326" s="1" t="s">
        <v>12</v>
      </c>
      <c r="E1326" s="1" t="s">
        <v>11</v>
      </c>
      <c r="F1326" s="1" t="s">
        <v>12</v>
      </c>
      <c r="G1326" s="1">
        <v>1</v>
      </c>
      <c r="H1326" s="1">
        <v>288</v>
      </c>
      <c r="I1326" s="1">
        <v>28</v>
      </c>
      <c r="J1326" s="33">
        <v>20</v>
      </c>
      <c r="K1326" s="1">
        <v>0</v>
      </c>
      <c r="L1326" s="1">
        <v>1</v>
      </c>
      <c r="M1326" s="1" t="s">
        <v>2920</v>
      </c>
      <c r="N1326" s="1" t="s">
        <v>2921</v>
      </c>
      <c r="O1326" s="1" t="s">
        <v>32</v>
      </c>
    </row>
    <row r="1327" spans="1:15">
      <c r="A1327" s="1">
        <v>100008950</v>
      </c>
      <c r="B1327" s="1" t="s">
        <v>2344</v>
      </c>
      <c r="C1327" s="1" t="s">
        <v>2885</v>
      </c>
      <c r="D1327" s="1" t="s">
        <v>176</v>
      </c>
      <c r="E1327" s="1" t="s">
        <v>11</v>
      </c>
      <c r="F1327" s="1" t="s">
        <v>407</v>
      </c>
      <c r="G1327" s="1">
        <v>1</v>
      </c>
      <c r="H1327" s="1">
        <v>41</v>
      </c>
      <c r="I1327" s="1">
        <v>10</v>
      </c>
      <c r="J1327" s="33">
        <v>4</v>
      </c>
      <c r="K1327" s="1">
        <v>0</v>
      </c>
      <c r="L1327" s="1">
        <v>1</v>
      </c>
      <c r="M1327" s="1" t="s">
        <v>2922</v>
      </c>
      <c r="N1327" s="1" t="s">
        <v>2923</v>
      </c>
      <c r="O1327" s="1" t="s">
        <v>32</v>
      </c>
    </row>
    <row r="1328" spans="1:15">
      <c r="A1328" s="1">
        <v>100008953</v>
      </c>
      <c r="B1328" s="1" t="s">
        <v>2344</v>
      </c>
      <c r="C1328" s="1" t="s">
        <v>2885</v>
      </c>
      <c r="D1328" s="1" t="s">
        <v>176</v>
      </c>
      <c r="E1328" s="1" t="s">
        <v>11</v>
      </c>
      <c r="F1328" s="1" t="s">
        <v>12</v>
      </c>
      <c r="G1328" s="1">
        <v>1</v>
      </c>
      <c r="H1328" s="1">
        <v>72</v>
      </c>
      <c r="I1328" s="1">
        <v>10</v>
      </c>
      <c r="J1328" s="33">
        <v>9</v>
      </c>
      <c r="K1328" s="1">
        <v>0</v>
      </c>
      <c r="L1328" s="1">
        <v>1</v>
      </c>
      <c r="M1328" s="1" t="s">
        <v>2924</v>
      </c>
      <c r="N1328" s="1" t="s">
        <v>2925</v>
      </c>
      <c r="O1328" s="1" t="s">
        <v>32</v>
      </c>
    </row>
    <row r="1329" spans="1:15">
      <c r="A1329" s="1">
        <v>100008956</v>
      </c>
      <c r="B1329" s="1" t="s">
        <v>2344</v>
      </c>
      <c r="C1329" s="1" t="s">
        <v>2885</v>
      </c>
      <c r="D1329" s="1" t="s">
        <v>12</v>
      </c>
      <c r="E1329" s="1" t="s">
        <v>11</v>
      </c>
      <c r="F1329" s="1" t="s">
        <v>407</v>
      </c>
      <c r="G1329" s="1">
        <v>1</v>
      </c>
      <c r="H1329" s="1">
        <v>31</v>
      </c>
      <c r="I1329" s="1">
        <v>3</v>
      </c>
      <c r="J1329" s="33">
        <v>4</v>
      </c>
      <c r="K1329" s="1">
        <v>0</v>
      </c>
      <c r="L1329" s="1">
        <v>1</v>
      </c>
      <c r="M1329" s="1" t="s">
        <v>2926</v>
      </c>
      <c r="N1329" s="1" t="s">
        <v>2927</v>
      </c>
      <c r="O1329" s="1" t="s">
        <v>32</v>
      </c>
    </row>
    <row r="1330" spans="1:15">
      <c r="A1330" s="1">
        <v>100008973</v>
      </c>
      <c r="B1330" s="1" t="s">
        <v>2344</v>
      </c>
      <c r="C1330" s="1" t="s">
        <v>2885</v>
      </c>
      <c r="D1330" s="1" t="s">
        <v>18</v>
      </c>
      <c r="E1330" s="1" t="s">
        <v>27</v>
      </c>
      <c r="F1330" s="1" t="s">
        <v>18</v>
      </c>
      <c r="G1330" s="1">
        <v>1</v>
      </c>
      <c r="H1330" s="1">
        <v>86</v>
      </c>
      <c r="I1330" s="1">
        <v>9</v>
      </c>
      <c r="J1330" s="33">
        <v>15</v>
      </c>
      <c r="K1330" s="1">
        <v>0</v>
      </c>
      <c r="L1330" s="1">
        <v>1</v>
      </c>
      <c r="M1330" s="1" t="s">
        <v>2928</v>
      </c>
      <c r="N1330" s="1" t="s">
        <v>2349</v>
      </c>
      <c r="O1330" s="1" t="s">
        <v>15</v>
      </c>
    </row>
    <row r="1331" spans="1:15">
      <c r="A1331" s="1">
        <v>100008974</v>
      </c>
      <c r="B1331" s="1" t="s">
        <v>2344</v>
      </c>
      <c r="C1331" s="1" t="s">
        <v>2885</v>
      </c>
      <c r="D1331" s="1" t="s">
        <v>12</v>
      </c>
      <c r="E1331" s="1" t="s">
        <v>11</v>
      </c>
      <c r="F1331" s="1" t="s">
        <v>12</v>
      </c>
      <c r="G1331" s="1">
        <v>1</v>
      </c>
      <c r="H1331" s="1">
        <v>537</v>
      </c>
      <c r="I1331" s="1">
        <v>44</v>
      </c>
      <c r="J1331" s="33">
        <v>35</v>
      </c>
      <c r="K1331" s="1">
        <v>0</v>
      </c>
      <c r="L1331" s="1">
        <v>2</v>
      </c>
      <c r="M1331" s="1" t="s">
        <v>2929</v>
      </c>
      <c r="N1331" s="1" t="s">
        <v>2930</v>
      </c>
      <c r="O1331" s="1" t="s">
        <v>32</v>
      </c>
    </row>
    <row r="1332" spans="1:15">
      <c r="A1332" s="1">
        <v>100008989</v>
      </c>
      <c r="B1332" s="1" t="s">
        <v>2344</v>
      </c>
      <c r="C1332" s="1" t="s">
        <v>2885</v>
      </c>
      <c r="D1332" s="1" t="s">
        <v>12</v>
      </c>
      <c r="E1332" s="1" t="s">
        <v>11</v>
      </c>
      <c r="F1332" s="1" t="s">
        <v>12</v>
      </c>
      <c r="G1332" s="1">
        <v>1</v>
      </c>
      <c r="H1332" s="1">
        <v>86</v>
      </c>
      <c r="I1332" s="1">
        <v>11</v>
      </c>
      <c r="J1332" s="33">
        <v>10</v>
      </c>
      <c r="K1332" s="1">
        <v>0</v>
      </c>
      <c r="L1332" s="1">
        <v>1</v>
      </c>
      <c r="M1332" s="1" t="s">
        <v>2933</v>
      </c>
      <c r="N1332" s="1" t="s">
        <v>2934</v>
      </c>
      <c r="O1332" s="1" t="s">
        <v>32</v>
      </c>
    </row>
    <row r="1333" spans="1:15">
      <c r="A1333" s="1">
        <v>100008997</v>
      </c>
      <c r="B1333" s="1" t="s">
        <v>2344</v>
      </c>
      <c r="C1333" s="1" t="s">
        <v>2885</v>
      </c>
      <c r="D1333" s="1" t="s">
        <v>12</v>
      </c>
      <c r="E1333" s="1" t="s">
        <v>11</v>
      </c>
      <c r="F1333" s="1" t="s">
        <v>12</v>
      </c>
      <c r="G1333" s="1">
        <v>1</v>
      </c>
      <c r="H1333" s="1">
        <v>358</v>
      </c>
      <c r="I1333" s="1">
        <v>29</v>
      </c>
      <c r="J1333" s="33">
        <v>28</v>
      </c>
      <c r="K1333" s="1">
        <v>0</v>
      </c>
      <c r="L1333" s="1">
        <v>2</v>
      </c>
      <c r="M1333" s="1" t="s">
        <v>2935</v>
      </c>
      <c r="N1333" s="1" t="s">
        <v>2936</v>
      </c>
      <c r="O1333" s="1" t="s">
        <v>32</v>
      </c>
    </row>
    <row r="1334" spans="1:15">
      <c r="A1334" s="1">
        <v>100009003</v>
      </c>
      <c r="B1334" s="1" t="s">
        <v>2344</v>
      </c>
      <c r="C1334" s="1" t="s">
        <v>2885</v>
      </c>
      <c r="D1334" s="1" t="s">
        <v>176</v>
      </c>
      <c r="E1334" s="1" t="s">
        <v>11</v>
      </c>
      <c r="F1334" s="1" t="s">
        <v>12</v>
      </c>
      <c r="G1334" s="1">
        <v>1</v>
      </c>
      <c r="H1334" s="1">
        <v>311</v>
      </c>
      <c r="I1334" s="1">
        <v>44</v>
      </c>
      <c r="J1334" s="33">
        <v>20</v>
      </c>
      <c r="K1334" s="1">
        <v>0</v>
      </c>
      <c r="L1334" s="1">
        <v>2</v>
      </c>
      <c r="M1334" s="1" t="s">
        <v>2937</v>
      </c>
      <c r="N1334" s="1" t="s">
        <v>2938</v>
      </c>
      <c r="O1334" s="1" t="s">
        <v>32</v>
      </c>
    </row>
    <row r="1335" spans="1:15">
      <c r="A1335" s="1">
        <v>100009007</v>
      </c>
      <c r="B1335" s="1" t="s">
        <v>2344</v>
      </c>
      <c r="C1335" s="1" t="s">
        <v>2885</v>
      </c>
      <c r="D1335" s="1" t="s">
        <v>2939</v>
      </c>
      <c r="E1335" s="1" t="s">
        <v>11</v>
      </c>
      <c r="F1335" s="1" t="s">
        <v>12</v>
      </c>
      <c r="G1335" s="1">
        <v>1</v>
      </c>
      <c r="H1335" s="1">
        <v>169</v>
      </c>
      <c r="I1335" s="1">
        <v>22</v>
      </c>
      <c r="J1335" s="33">
        <v>14</v>
      </c>
      <c r="K1335" s="1">
        <v>0</v>
      </c>
      <c r="L1335" s="1">
        <v>1</v>
      </c>
      <c r="M1335" s="1" t="s">
        <v>2940</v>
      </c>
      <c r="N1335" s="1" t="s">
        <v>2941</v>
      </c>
      <c r="O1335" s="1" t="s">
        <v>32</v>
      </c>
    </row>
    <row r="1336" spans="1:15">
      <c r="A1336" s="1">
        <v>100009013</v>
      </c>
      <c r="B1336" s="1" t="s">
        <v>2344</v>
      </c>
      <c r="C1336" s="1" t="s">
        <v>2885</v>
      </c>
      <c r="D1336" s="1" t="s">
        <v>12</v>
      </c>
      <c r="E1336" s="1" t="s">
        <v>11</v>
      </c>
      <c r="F1336" s="1" t="s">
        <v>407</v>
      </c>
      <c r="G1336" s="1">
        <v>1</v>
      </c>
      <c r="H1336" s="1">
        <v>47</v>
      </c>
      <c r="I1336" s="1">
        <v>7</v>
      </c>
      <c r="J1336" s="33">
        <v>5</v>
      </c>
      <c r="K1336" s="1">
        <v>0</v>
      </c>
      <c r="L1336" s="1">
        <v>1</v>
      </c>
      <c r="M1336" s="1" t="s">
        <v>2942</v>
      </c>
      <c r="N1336" s="1" t="s">
        <v>2943</v>
      </c>
      <c r="O1336" s="1" t="s">
        <v>32</v>
      </c>
    </row>
    <row r="1337" spans="1:15">
      <c r="A1337" s="1">
        <v>100009020</v>
      </c>
      <c r="B1337" s="1" t="s">
        <v>2344</v>
      </c>
      <c r="C1337" s="1" t="s">
        <v>2885</v>
      </c>
      <c r="D1337" s="1" t="s">
        <v>145</v>
      </c>
      <c r="E1337" s="1" t="s">
        <v>11</v>
      </c>
      <c r="F1337" s="1" t="s">
        <v>12</v>
      </c>
      <c r="G1337" s="1">
        <v>1</v>
      </c>
      <c r="H1337" s="1">
        <v>191</v>
      </c>
      <c r="I1337" s="1">
        <v>19</v>
      </c>
      <c r="J1337" s="33">
        <v>19</v>
      </c>
      <c r="K1337" s="1">
        <v>0</v>
      </c>
      <c r="L1337" s="1">
        <v>1</v>
      </c>
      <c r="M1337" s="1" t="s">
        <v>2944</v>
      </c>
      <c r="N1337" s="1" t="s">
        <v>2945</v>
      </c>
      <c r="O1337" s="1" t="s">
        <v>32</v>
      </c>
    </row>
    <row r="1338" spans="1:15">
      <c r="A1338" s="1">
        <v>100009031</v>
      </c>
      <c r="B1338" s="1" t="s">
        <v>2344</v>
      </c>
      <c r="C1338" s="1" t="s">
        <v>2885</v>
      </c>
      <c r="D1338" s="1" t="s">
        <v>2946</v>
      </c>
      <c r="E1338" s="1" t="s">
        <v>11</v>
      </c>
      <c r="F1338" s="1" t="s">
        <v>12</v>
      </c>
      <c r="G1338" s="1">
        <v>1</v>
      </c>
      <c r="H1338" s="1">
        <v>207</v>
      </c>
      <c r="I1338" s="1">
        <v>21</v>
      </c>
      <c r="J1338" s="33">
        <v>14</v>
      </c>
      <c r="K1338" s="1">
        <v>0</v>
      </c>
      <c r="L1338" s="1">
        <v>1</v>
      </c>
      <c r="M1338" s="1" t="s">
        <v>2947</v>
      </c>
      <c r="N1338" s="1" t="s">
        <v>1215</v>
      </c>
      <c r="O1338" s="1" t="s">
        <v>39</v>
      </c>
    </row>
    <row r="1339" spans="1:15">
      <c r="A1339" s="1">
        <v>100009035</v>
      </c>
      <c r="B1339" s="1" t="s">
        <v>2344</v>
      </c>
      <c r="C1339" s="1" t="s">
        <v>2885</v>
      </c>
      <c r="D1339" s="1" t="s">
        <v>176</v>
      </c>
      <c r="E1339" s="1" t="s">
        <v>11</v>
      </c>
      <c r="F1339" s="1" t="s">
        <v>12</v>
      </c>
      <c r="G1339" s="1">
        <v>1</v>
      </c>
      <c r="H1339" s="1">
        <v>233</v>
      </c>
      <c r="I1339" s="1">
        <v>40</v>
      </c>
      <c r="J1339" s="33">
        <v>15</v>
      </c>
      <c r="K1339" s="1">
        <v>0</v>
      </c>
      <c r="L1339" s="1">
        <v>1</v>
      </c>
      <c r="M1339" s="1" t="s">
        <v>2948</v>
      </c>
      <c r="N1339" s="1" t="s">
        <v>2949</v>
      </c>
      <c r="O1339" s="1" t="s">
        <v>32</v>
      </c>
    </row>
    <row r="1340" spans="1:15">
      <c r="A1340" s="1">
        <v>100009048</v>
      </c>
      <c r="B1340" s="1" t="s">
        <v>2344</v>
      </c>
      <c r="C1340" s="1" t="s">
        <v>2885</v>
      </c>
      <c r="D1340" s="1" t="s">
        <v>2953</v>
      </c>
      <c r="E1340" s="1" t="s">
        <v>11</v>
      </c>
      <c r="F1340" s="1" t="s">
        <v>12</v>
      </c>
      <c r="G1340" s="1">
        <v>2</v>
      </c>
      <c r="H1340" s="1">
        <v>375</v>
      </c>
      <c r="I1340" s="1">
        <v>38</v>
      </c>
      <c r="J1340" s="33">
        <v>28</v>
      </c>
      <c r="K1340" s="1">
        <v>0</v>
      </c>
      <c r="L1340" s="1">
        <v>2</v>
      </c>
      <c r="M1340" s="1" t="s">
        <v>2954</v>
      </c>
      <c r="N1340" s="1" t="s">
        <v>2952</v>
      </c>
      <c r="O1340" s="1" t="s">
        <v>32</v>
      </c>
    </row>
    <row r="1341" spans="1:15">
      <c r="A1341" s="1">
        <v>100009064</v>
      </c>
      <c r="B1341" s="1" t="s">
        <v>2344</v>
      </c>
      <c r="C1341" s="1" t="s">
        <v>2885</v>
      </c>
      <c r="D1341" s="1" t="s">
        <v>2955</v>
      </c>
      <c r="E1341" s="1" t="s">
        <v>11</v>
      </c>
      <c r="F1341" s="1" t="s">
        <v>12</v>
      </c>
      <c r="G1341" s="1">
        <v>1</v>
      </c>
      <c r="H1341" s="1">
        <v>478</v>
      </c>
      <c r="I1341" s="1">
        <v>54</v>
      </c>
      <c r="J1341" s="33">
        <v>29</v>
      </c>
      <c r="K1341" s="1">
        <v>0</v>
      </c>
      <c r="L1341" s="1">
        <v>2</v>
      </c>
      <c r="M1341" s="1" t="s">
        <v>2956</v>
      </c>
      <c r="N1341" s="1" t="s">
        <v>2957</v>
      </c>
      <c r="O1341" s="1" t="s">
        <v>32</v>
      </c>
    </row>
    <row r="1342" spans="1:15">
      <c r="A1342" s="1">
        <v>100009071</v>
      </c>
      <c r="B1342" s="1" t="s">
        <v>2344</v>
      </c>
      <c r="C1342" s="1" t="s">
        <v>2885</v>
      </c>
      <c r="D1342" s="1" t="s">
        <v>176</v>
      </c>
      <c r="E1342" s="1" t="s">
        <v>11</v>
      </c>
      <c r="F1342" s="1" t="s">
        <v>12</v>
      </c>
      <c r="G1342" s="1">
        <v>1</v>
      </c>
      <c r="H1342" s="1">
        <v>259</v>
      </c>
      <c r="I1342" s="1">
        <v>41</v>
      </c>
      <c r="J1342" s="33">
        <v>18</v>
      </c>
      <c r="K1342" s="1">
        <v>0</v>
      </c>
      <c r="L1342" s="1">
        <v>1</v>
      </c>
      <c r="M1342" s="1" t="s">
        <v>2958</v>
      </c>
      <c r="N1342" s="1" t="s">
        <v>2959</v>
      </c>
      <c r="O1342" s="1" t="s">
        <v>32</v>
      </c>
    </row>
    <row r="1343" spans="1:15">
      <c r="A1343" s="1">
        <v>100009083</v>
      </c>
      <c r="B1343" s="1" t="s">
        <v>2344</v>
      </c>
      <c r="C1343" s="1" t="s">
        <v>2885</v>
      </c>
      <c r="D1343" s="1" t="s">
        <v>176</v>
      </c>
      <c r="E1343" s="1" t="s">
        <v>11</v>
      </c>
      <c r="F1343" s="1" t="s">
        <v>12</v>
      </c>
      <c r="G1343" s="1">
        <v>1</v>
      </c>
      <c r="H1343" s="1">
        <v>150</v>
      </c>
      <c r="I1343" s="1">
        <v>23</v>
      </c>
      <c r="J1343" s="33">
        <v>11</v>
      </c>
      <c r="K1343" s="1">
        <v>0</v>
      </c>
      <c r="L1343" s="1">
        <v>1</v>
      </c>
      <c r="M1343" s="1" t="s">
        <v>2960</v>
      </c>
      <c r="N1343" s="1" t="s">
        <v>2961</v>
      </c>
      <c r="O1343" s="1" t="s">
        <v>32</v>
      </c>
    </row>
    <row r="1344" spans="1:15">
      <c r="A1344" s="1">
        <v>100009097</v>
      </c>
      <c r="B1344" s="1" t="s">
        <v>2344</v>
      </c>
      <c r="C1344" s="1" t="s">
        <v>2885</v>
      </c>
      <c r="D1344" s="1" t="s">
        <v>2962</v>
      </c>
      <c r="E1344" s="1" t="s">
        <v>2</v>
      </c>
      <c r="F1344" s="1" t="s">
        <v>41</v>
      </c>
      <c r="G1344" s="1">
        <v>2</v>
      </c>
      <c r="H1344" s="1">
        <v>47</v>
      </c>
      <c r="I1344" s="1">
        <v>25</v>
      </c>
      <c r="J1344" s="33">
        <v>14</v>
      </c>
      <c r="K1344" s="1">
        <v>0</v>
      </c>
      <c r="L1344" s="1">
        <v>1</v>
      </c>
      <c r="M1344" s="1" t="s">
        <v>2963</v>
      </c>
      <c r="N1344" s="1" t="s">
        <v>2390</v>
      </c>
      <c r="O1344" s="1" t="s">
        <v>44</v>
      </c>
    </row>
    <row r="1345" spans="1:15">
      <c r="A1345" s="1">
        <v>100009099</v>
      </c>
      <c r="B1345" s="1" t="s">
        <v>2344</v>
      </c>
      <c r="C1345" s="1" t="s">
        <v>2885</v>
      </c>
      <c r="D1345" s="1" t="s">
        <v>176</v>
      </c>
      <c r="E1345" s="1" t="s">
        <v>11</v>
      </c>
      <c r="F1345" s="1" t="s">
        <v>12</v>
      </c>
      <c r="G1345" s="1">
        <v>1</v>
      </c>
      <c r="H1345" s="1">
        <v>250</v>
      </c>
      <c r="I1345" s="1">
        <v>38</v>
      </c>
      <c r="J1345" s="33">
        <v>13</v>
      </c>
      <c r="K1345" s="1">
        <v>0</v>
      </c>
      <c r="L1345" s="1">
        <v>1</v>
      </c>
      <c r="M1345" s="1" t="s">
        <v>2964</v>
      </c>
      <c r="N1345" s="1" t="s">
        <v>2961</v>
      </c>
      <c r="O1345" s="1" t="s">
        <v>32</v>
      </c>
    </row>
    <row r="1346" spans="1:15">
      <c r="A1346" s="1">
        <v>100009101</v>
      </c>
      <c r="B1346" s="1" t="s">
        <v>2344</v>
      </c>
      <c r="C1346" s="1" t="s">
        <v>2885</v>
      </c>
      <c r="D1346" s="1" t="s">
        <v>2965</v>
      </c>
      <c r="E1346" s="1" t="s">
        <v>2</v>
      </c>
      <c r="F1346" s="1" t="s">
        <v>277</v>
      </c>
      <c r="G1346" s="1">
        <v>1</v>
      </c>
      <c r="H1346" s="1">
        <v>10</v>
      </c>
      <c r="I1346" s="1">
        <v>4</v>
      </c>
      <c r="J1346" s="33">
        <v>2</v>
      </c>
      <c r="K1346" s="1">
        <v>0</v>
      </c>
      <c r="L1346" s="1">
        <v>1</v>
      </c>
      <c r="M1346" s="1" t="s">
        <v>2963</v>
      </c>
      <c r="N1346" s="1" t="s">
        <v>2390</v>
      </c>
      <c r="O1346" s="1" t="s">
        <v>44</v>
      </c>
    </row>
    <row r="1347" spans="1:15">
      <c r="A1347" s="1">
        <v>100009103</v>
      </c>
      <c r="B1347" s="1" t="s">
        <v>2344</v>
      </c>
      <c r="C1347" s="1" t="s">
        <v>2885</v>
      </c>
      <c r="D1347" s="1" t="s">
        <v>176</v>
      </c>
      <c r="E1347" s="1" t="s">
        <v>11</v>
      </c>
      <c r="F1347" s="1" t="s">
        <v>12</v>
      </c>
      <c r="G1347" s="1">
        <v>1</v>
      </c>
      <c r="H1347" s="1">
        <v>207</v>
      </c>
      <c r="I1347" s="1">
        <v>30</v>
      </c>
      <c r="J1347" s="33">
        <v>13</v>
      </c>
      <c r="K1347" s="1">
        <v>0</v>
      </c>
      <c r="L1347" s="1">
        <v>1</v>
      </c>
      <c r="M1347" s="1" t="s">
        <v>2966</v>
      </c>
      <c r="N1347" s="1" t="s">
        <v>2961</v>
      </c>
      <c r="O1347" s="1" t="s">
        <v>32</v>
      </c>
    </row>
    <row r="1348" spans="1:15">
      <c r="A1348" s="1">
        <v>100009114</v>
      </c>
      <c r="B1348" s="1" t="s">
        <v>2344</v>
      </c>
      <c r="C1348" s="1" t="s">
        <v>2885</v>
      </c>
      <c r="D1348" s="1" t="s">
        <v>2970</v>
      </c>
      <c r="E1348" s="1" t="s">
        <v>11</v>
      </c>
      <c r="F1348" s="1" t="s">
        <v>12</v>
      </c>
      <c r="G1348" s="1">
        <v>1</v>
      </c>
      <c r="H1348" s="1">
        <v>419</v>
      </c>
      <c r="I1348" s="1">
        <v>56</v>
      </c>
      <c r="J1348" s="33">
        <v>30</v>
      </c>
      <c r="K1348" s="1">
        <v>0</v>
      </c>
      <c r="L1348" s="1">
        <v>2</v>
      </c>
      <c r="M1348" s="1" t="s">
        <v>2971</v>
      </c>
      <c r="N1348" s="1" t="s">
        <v>2972</v>
      </c>
      <c r="O1348" s="1" t="s">
        <v>39</v>
      </c>
    </row>
    <row r="1349" spans="1:15">
      <c r="A1349" s="1">
        <v>100009119</v>
      </c>
      <c r="B1349" s="1" t="s">
        <v>2344</v>
      </c>
      <c r="C1349" s="1" t="s">
        <v>2885</v>
      </c>
      <c r="D1349" s="1" t="s">
        <v>176</v>
      </c>
      <c r="E1349" s="1" t="s">
        <v>11</v>
      </c>
      <c r="F1349" s="1" t="s">
        <v>12</v>
      </c>
      <c r="G1349" s="1">
        <v>2</v>
      </c>
      <c r="H1349" s="1">
        <v>549</v>
      </c>
      <c r="I1349" s="1">
        <v>74</v>
      </c>
      <c r="J1349" s="33">
        <v>35</v>
      </c>
      <c r="K1349" s="1">
        <v>0</v>
      </c>
      <c r="L1349" s="1">
        <v>2</v>
      </c>
      <c r="M1349" s="1" t="s">
        <v>2973</v>
      </c>
      <c r="N1349" s="1" t="s">
        <v>2961</v>
      </c>
      <c r="O1349" s="1" t="s">
        <v>32</v>
      </c>
    </row>
    <row r="1350" spans="1:15">
      <c r="A1350" s="1">
        <v>100009125</v>
      </c>
      <c r="B1350" s="1" t="s">
        <v>2344</v>
      </c>
      <c r="C1350" s="1" t="s">
        <v>2885</v>
      </c>
      <c r="D1350" s="1" t="s">
        <v>1954</v>
      </c>
      <c r="E1350" s="1" t="s">
        <v>126</v>
      </c>
      <c r="F1350" s="1" t="s">
        <v>127</v>
      </c>
      <c r="G1350" s="1">
        <v>1</v>
      </c>
      <c r="H1350" s="1">
        <v>239</v>
      </c>
      <c r="I1350" s="1">
        <v>28</v>
      </c>
      <c r="J1350" s="33">
        <v>22</v>
      </c>
      <c r="K1350" s="1">
        <v>0</v>
      </c>
      <c r="L1350" s="1">
        <v>1</v>
      </c>
      <c r="M1350" s="1" t="s">
        <v>2974</v>
      </c>
      <c r="N1350" s="1" t="s">
        <v>2975</v>
      </c>
      <c r="O1350" s="1" t="s">
        <v>44</v>
      </c>
    </row>
    <row r="1351" spans="1:15">
      <c r="A1351" s="1">
        <v>100009126</v>
      </c>
      <c r="B1351" s="1" t="s">
        <v>2344</v>
      </c>
      <c r="C1351" s="1" t="s">
        <v>2885</v>
      </c>
      <c r="D1351" s="1" t="s">
        <v>167</v>
      </c>
      <c r="E1351" s="1" t="s">
        <v>20</v>
      </c>
      <c r="F1351" s="1" t="s">
        <v>167</v>
      </c>
      <c r="G1351" s="1">
        <v>1</v>
      </c>
      <c r="H1351" s="1">
        <v>587</v>
      </c>
      <c r="I1351" s="1">
        <v>71</v>
      </c>
      <c r="J1351" s="33">
        <v>27</v>
      </c>
      <c r="K1351" s="1">
        <v>0</v>
      </c>
      <c r="L1351" s="1">
        <v>2</v>
      </c>
      <c r="M1351" s="1" t="s">
        <v>2976</v>
      </c>
      <c r="N1351" s="1" t="s">
        <v>2349</v>
      </c>
      <c r="O1351" s="1" t="s">
        <v>15</v>
      </c>
    </row>
    <row r="1352" spans="1:15">
      <c r="A1352" s="1">
        <v>100009129</v>
      </c>
      <c r="B1352" s="1" t="s">
        <v>2344</v>
      </c>
      <c r="C1352" s="1" t="s">
        <v>2885</v>
      </c>
      <c r="D1352" s="1" t="s">
        <v>18</v>
      </c>
      <c r="E1352" s="1" t="s">
        <v>27</v>
      </c>
      <c r="F1352" s="1" t="s">
        <v>18</v>
      </c>
      <c r="G1352" s="1">
        <v>1</v>
      </c>
      <c r="H1352" s="1">
        <v>373</v>
      </c>
      <c r="I1352" s="1">
        <v>25</v>
      </c>
      <c r="J1352" s="33">
        <v>32</v>
      </c>
      <c r="K1352" s="1">
        <v>0</v>
      </c>
      <c r="L1352" s="1">
        <v>2</v>
      </c>
      <c r="M1352" s="1" t="s">
        <v>2977</v>
      </c>
      <c r="N1352" s="1" t="s">
        <v>2349</v>
      </c>
      <c r="O1352" s="1" t="s">
        <v>15</v>
      </c>
    </row>
    <row r="1353" spans="1:15">
      <c r="A1353" s="1">
        <v>100009130</v>
      </c>
      <c r="B1353" s="1" t="s">
        <v>2344</v>
      </c>
      <c r="C1353" s="1" t="s">
        <v>2885</v>
      </c>
      <c r="D1353" s="1" t="s">
        <v>203</v>
      </c>
      <c r="E1353" s="1" t="s">
        <v>20</v>
      </c>
      <c r="F1353" s="1" t="s">
        <v>203</v>
      </c>
      <c r="G1353" s="1">
        <v>1</v>
      </c>
      <c r="H1353" s="1">
        <v>508</v>
      </c>
      <c r="I1353" s="1">
        <v>49</v>
      </c>
      <c r="J1353" s="33">
        <v>44</v>
      </c>
      <c r="K1353" s="1">
        <v>0</v>
      </c>
      <c r="L1353" s="1">
        <v>2</v>
      </c>
      <c r="M1353" s="1" t="s">
        <v>2978</v>
      </c>
      <c r="N1353" s="1" t="s">
        <v>2349</v>
      </c>
      <c r="O1353" s="1" t="s">
        <v>15</v>
      </c>
    </row>
    <row r="1354" spans="1:15">
      <c r="A1354" s="1">
        <v>100009144</v>
      </c>
      <c r="B1354" s="1" t="s">
        <v>2344</v>
      </c>
      <c r="C1354" s="1" t="s">
        <v>2885</v>
      </c>
      <c r="D1354" s="1" t="s">
        <v>2980</v>
      </c>
      <c r="E1354" s="1" t="s">
        <v>27</v>
      </c>
      <c r="F1354" s="1" t="s">
        <v>18</v>
      </c>
      <c r="G1354" s="1">
        <v>1</v>
      </c>
      <c r="H1354" s="1">
        <v>379</v>
      </c>
      <c r="I1354" s="1">
        <v>35</v>
      </c>
      <c r="J1354" s="33">
        <v>22</v>
      </c>
      <c r="K1354" s="1">
        <v>0</v>
      </c>
      <c r="L1354" s="1">
        <v>2</v>
      </c>
      <c r="M1354" s="1" t="s">
        <v>2981</v>
      </c>
      <c r="N1354" s="1" t="s">
        <v>2982</v>
      </c>
      <c r="O1354" s="1" t="s">
        <v>39</v>
      </c>
    </row>
    <row r="1355" spans="1:15">
      <c r="A1355" s="1">
        <v>100009145</v>
      </c>
      <c r="B1355" s="1" t="s">
        <v>2344</v>
      </c>
      <c r="C1355" s="1" t="s">
        <v>2885</v>
      </c>
      <c r="D1355" s="1" t="s">
        <v>63</v>
      </c>
      <c r="E1355" s="1" t="s">
        <v>24</v>
      </c>
      <c r="F1355" s="1" t="s">
        <v>64</v>
      </c>
      <c r="G1355" s="1">
        <v>1</v>
      </c>
      <c r="H1355" s="1">
        <v>205</v>
      </c>
      <c r="I1355" s="1">
        <v>46</v>
      </c>
      <c r="J1355" s="33">
        <v>73</v>
      </c>
      <c r="K1355" s="1">
        <v>0</v>
      </c>
      <c r="L1355" s="1">
        <v>1</v>
      </c>
      <c r="M1355" s="1" t="s">
        <v>2983</v>
      </c>
      <c r="N1355" s="1" t="s">
        <v>2349</v>
      </c>
      <c r="O1355" s="1" t="s">
        <v>15</v>
      </c>
    </row>
    <row r="1356" spans="1:15">
      <c r="A1356" s="1">
        <v>100009151</v>
      </c>
      <c r="B1356" s="1" t="s">
        <v>2344</v>
      </c>
      <c r="C1356" s="1" t="s">
        <v>2885</v>
      </c>
      <c r="D1356" s="1" t="s">
        <v>2984</v>
      </c>
      <c r="E1356" s="1" t="s">
        <v>20</v>
      </c>
      <c r="F1356" s="1" t="s">
        <v>72</v>
      </c>
      <c r="G1356" s="1">
        <v>1</v>
      </c>
      <c r="H1356" s="1">
        <v>226</v>
      </c>
      <c r="I1356" s="1">
        <v>20</v>
      </c>
      <c r="J1356" s="33">
        <v>12</v>
      </c>
      <c r="K1356" s="1">
        <v>0</v>
      </c>
      <c r="L1356" s="1">
        <v>1</v>
      </c>
      <c r="M1356" s="1" t="s">
        <v>2985</v>
      </c>
      <c r="N1356" s="1" t="s">
        <v>2986</v>
      </c>
      <c r="O1356" s="1" t="s">
        <v>44</v>
      </c>
    </row>
    <row r="1357" spans="1:15">
      <c r="A1357" s="1">
        <v>100009154</v>
      </c>
      <c r="B1357" s="1" t="s">
        <v>2344</v>
      </c>
      <c r="C1357" s="1" t="s">
        <v>2885</v>
      </c>
      <c r="D1357" s="1" t="s">
        <v>12</v>
      </c>
      <c r="E1357" s="1" t="s">
        <v>11</v>
      </c>
      <c r="F1357" s="1" t="s">
        <v>12</v>
      </c>
      <c r="G1357" s="1">
        <v>1</v>
      </c>
      <c r="H1357" s="1">
        <v>368</v>
      </c>
      <c r="I1357" s="1">
        <v>41</v>
      </c>
      <c r="J1357" s="33">
        <v>27</v>
      </c>
      <c r="K1357" s="1">
        <v>0</v>
      </c>
      <c r="L1357" s="1">
        <v>2</v>
      </c>
      <c r="M1357" s="1" t="s">
        <v>2987</v>
      </c>
      <c r="N1357" s="1" t="s">
        <v>2961</v>
      </c>
      <c r="O1357" s="1" t="s">
        <v>32</v>
      </c>
    </row>
    <row r="1358" spans="1:15">
      <c r="A1358" s="1">
        <v>100009161</v>
      </c>
      <c r="B1358" s="1" t="s">
        <v>2344</v>
      </c>
      <c r="C1358" s="1" t="s">
        <v>2885</v>
      </c>
      <c r="D1358" s="1" t="s">
        <v>12</v>
      </c>
      <c r="E1358" s="1" t="s">
        <v>11</v>
      </c>
      <c r="F1358" s="1" t="s">
        <v>12</v>
      </c>
      <c r="G1358" s="1">
        <v>1</v>
      </c>
      <c r="H1358" s="1">
        <v>857</v>
      </c>
      <c r="I1358" s="1">
        <v>77</v>
      </c>
      <c r="J1358" s="33">
        <v>42</v>
      </c>
      <c r="K1358" s="1">
        <v>0</v>
      </c>
      <c r="L1358" s="1">
        <v>3</v>
      </c>
      <c r="M1358" s="1" t="s">
        <v>2988</v>
      </c>
      <c r="N1358" s="1" t="s">
        <v>2961</v>
      </c>
      <c r="O1358" s="1" t="s">
        <v>32</v>
      </c>
    </row>
    <row r="1359" spans="1:15">
      <c r="A1359" s="1">
        <v>100009163</v>
      </c>
      <c r="B1359" s="1" t="s">
        <v>2344</v>
      </c>
      <c r="C1359" s="1" t="s">
        <v>2885</v>
      </c>
      <c r="D1359" s="1" t="s">
        <v>250</v>
      </c>
      <c r="E1359" s="1" t="s">
        <v>20</v>
      </c>
      <c r="F1359" s="1" t="s">
        <v>72</v>
      </c>
      <c r="G1359" s="1">
        <v>1</v>
      </c>
      <c r="H1359" s="1">
        <v>374</v>
      </c>
      <c r="I1359" s="1">
        <v>41</v>
      </c>
      <c r="J1359" s="33">
        <v>51</v>
      </c>
      <c r="K1359" s="1">
        <v>0</v>
      </c>
      <c r="L1359" s="1">
        <v>2</v>
      </c>
      <c r="M1359" s="1" t="s">
        <v>2989</v>
      </c>
      <c r="N1359" s="1" t="s">
        <v>2349</v>
      </c>
      <c r="O1359" s="1" t="s">
        <v>15</v>
      </c>
    </row>
    <row r="1360" spans="1:15">
      <c r="A1360" s="1">
        <v>100009168</v>
      </c>
      <c r="B1360" s="1" t="s">
        <v>2344</v>
      </c>
      <c r="C1360" s="1" t="s">
        <v>2885</v>
      </c>
      <c r="D1360" s="1" t="s">
        <v>12</v>
      </c>
      <c r="E1360" s="1" t="s">
        <v>11</v>
      </c>
      <c r="F1360" s="1" t="s">
        <v>12</v>
      </c>
      <c r="G1360" s="1">
        <v>1</v>
      </c>
      <c r="H1360" s="1">
        <v>537</v>
      </c>
      <c r="I1360" s="1">
        <v>47</v>
      </c>
      <c r="J1360" s="33">
        <v>34</v>
      </c>
      <c r="K1360" s="1">
        <v>0</v>
      </c>
      <c r="L1360" s="1">
        <v>2</v>
      </c>
      <c r="M1360" s="1" t="s">
        <v>2990</v>
      </c>
      <c r="N1360" s="1" t="s">
        <v>2961</v>
      </c>
      <c r="O1360" s="1" t="s">
        <v>32</v>
      </c>
    </row>
    <row r="1361" spans="1:15">
      <c r="A1361" s="1">
        <v>100009175</v>
      </c>
      <c r="B1361" s="1" t="s">
        <v>2344</v>
      </c>
      <c r="C1361" s="1" t="s">
        <v>2885</v>
      </c>
      <c r="D1361" s="1" t="s">
        <v>12</v>
      </c>
      <c r="E1361" s="1" t="s">
        <v>11</v>
      </c>
      <c r="F1361" s="1" t="s">
        <v>12</v>
      </c>
      <c r="G1361" s="1">
        <v>1</v>
      </c>
      <c r="H1361" s="1">
        <v>500</v>
      </c>
      <c r="I1361" s="1">
        <v>34</v>
      </c>
      <c r="J1361" s="33">
        <v>32</v>
      </c>
      <c r="K1361" s="1">
        <v>3</v>
      </c>
      <c r="L1361" s="1">
        <v>2</v>
      </c>
      <c r="M1361" s="1" t="s">
        <v>2991</v>
      </c>
      <c r="N1361" s="1" t="s">
        <v>2961</v>
      </c>
      <c r="O1361" s="1" t="s">
        <v>32</v>
      </c>
    </row>
    <row r="1362" spans="1:15">
      <c r="A1362" s="1">
        <v>100009180</v>
      </c>
      <c r="B1362" s="1" t="s">
        <v>2344</v>
      </c>
      <c r="C1362" s="1" t="s">
        <v>2885</v>
      </c>
      <c r="D1362" s="1" t="s">
        <v>12</v>
      </c>
      <c r="E1362" s="1" t="s">
        <v>11</v>
      </c>
      <c r="F1362" s="1" t="s">
        <v>12</v>
      </c>
      <c r="G1362" s="1">
        <v>1</v>
      </c>
      <c r="H1362" s="1">
        <v>742</v>
      </c>
      <c r="I1362" s="1">
        <v>69</v>
      </c>
      <c r="J1362" s="33">
        <v>43</v>
      </c>
      <c r="K1362" s="1">
        <v>0</v>
      </c>
      <c r="L1362" s="1">
        <v>3</v>
      </c>
      <c r="M1362" s="1" t="s">
        <v>2992</v>
      </c>
      <c r="N1362" s="1" t="s">
        <v>2961</v>
      </c>
      <c r="O1362" s="1" t="s">
        <v>32</v>
      </c>
    </row>
    <row r="1363" spans="1:15">
      <c r="A1363" s="1">
        <v>100009199</v>
      </c>
      <c r="B1363" s="1" t="s">
        <v>2344</v>
      </c>
      <c r="C1363" s="1" t="s">
        <v>2885</v>
      </c>
      <c r="D1363" s="1" t="s">
        <v>12</v>
      </c>
      <c r="E1363" s="1" t="s">
        <v>11</v>
      </c>
      <c r="F1363" s="1" t="s">
        <v>12</v>
      </c>
      <c r="G1363" s="1">
        <v>1</v>
      </c>
      <c r="H1363" s="1">
        <v>495</v>
      </c>
      <c r="I1363" s="1">
        <v>47</v>
      </c>
      <c r="J1363" s="33">
        <v>43</v>
      </c>
      <c r="K1363" s="1">
        <v>0</v>
      </c>
      <c r="L1363" s="1">
        <v>2</v>
      </c>
      <c r="M1363" s="1" t="s">
        <v>2998</v>
      </c>
      <c r="N1363" s="1" t="s">
        <v>2961</v>
      </c>
      <c r="O1363" s="1" t="s">
        <v>32</v>
      </c>
    </row>
    <row r="1364" spans="1:15">
      <c r="A1364" s="1">
        <v>100009201</v>
      </c>
      <c r="B1364" s="1" t="s">
        <v>2344</v>
      </c>
      <c r="C1364" s="1" t="s">
        <v>2885</v>
      </c>
      <c r="D1364" s="1" t="s">
        <v>171</v>
      </c>
      <c r="E1364" s="1" t="s">
        <v>27</v>
      </c>
      <c r="F1364" s="1" t="s">
        <v>18</v>
      </c>
      <c r="G1364" s="1">
        <v>1</v>
      </c>
      <c r="H1364" s="1">
        <v>200</v>
      </c>
      <c r="I1364" s="1">
        <v>20</v>
      </c>
      <c r="J1364" s="33">
        <v>15</v>
      </c>
      <c r="K1364" s="1">
        <v>0</v>
      </c>
      <c r="L1364" s="1">
        <v>1</v>
      </c>
      <c r="M1364" s="1" t="s">
        <v>2999</v>
      </c>
      <c r="N1364" s="1" t="s">
        <v>3000</v>
      </c>
      <c r="O1364" s="1" t="s">
        <v>44</v>
      </c>
    </row>
    <row r="1365" spans="1:15">
      <c r="A1365" s="1">
        <v>100009205</v>
      </c>
      <c r="B1365" s="1" t="s">
        <v>2344</v>
      </c>
      <c r="C1365" s="1" t="s">
        <v>2885</v>
      </c>
      <c r="D1365" s="1" t="s">
        <v>150</v>
      </c>
      <c r="E1365" s="1" t="s">
        <v>11</v>
      </c>
      <c r="F1365" s="1" t="s">
        <v>12</v>
      </c>
      <c r="G1365" s="1">
        <v>1</v>
      </c>
      <c r="H1365" s="1">
        <v>334</v>
      </c>
      <c r="I1365" s="1">
        <v>35</v>
      </c>
      <c r="J1365" s="33">
        <v>24</v>
      </c>
      <c r="K1365" s="1">
        <v>0</v>
      </c>
      <c r="L1365" s="1">
        <v>2</v>
      </c>
      <c r="M1365" s="1" t="s">
        <v>2999</v>
      </c>
      <c r="N1365" s="1" t="s">
        <v>3001</v>
      </c>
      <c r="O1365" s="1" t="s">
        <v>44</v>
      </c>
    </row>
    <row r="1366" spans="1:15">
      <c r="A1366" s="1">
        <v>100009214</v>
      </c>
      <c r="B1366" s="1" t="s">
        <v>2344</v>
      </c>
      <c r="C1366" s="1" t="s">
        <v>2885</v>
      </c>
      <c r="D1366" s="1" t="s">
        <v>1108</v>
      </c>
      <c r="E1366" s="1" t="s">
        <v>20</v>
      </c>
      <c r="F1366" s="1" t="s">
        <v>72</v>
      </c>
      <c r="G1366" s="1">
        <v>1</v>
      </c>
      <c r="H1366" s="1">
        <v>476</v>
      </c>
      <c r="I1366" s="1">
        <v>47</v>
      </c>
      <c r="J1366" s="33">
        <v>33</v>
      </c>
      <c r="K1366" s="1">
        <v>0</v>
      </c>
      <c r="L1366" s="1">
        <v>2</v>
      </c>
      <c r="M1366" s="1" t="s">
        <v>3002</v>
      </c>
      <c r="N1366" s="1" t="s">
        <v>2349</v>
      </c>
      <c r="O1366" s="1" t="s">
        <v>15</v>
      </c>
    </row>
    <row r="1367" spans="1:15">
      <c r="A1367" s="1">
        <v>100009217</v>
      </c>
      <c r="B1367" s="1" t="s">
        <v>2344</v>
      </c>
      <c r="C1367" s="1" t="s">
        <v>2885</v>
      </c>
      <c r="D1367" s="1" t="s">
        <v>3003</v>
      </c>
      <c r="E1367" s="1" t="s">
        <v>11</v>
      </c>
      <c r="F1367" s="1" t="s">
        <v>12</v>
      </c>
      <c r="G1367" s="1">
        <v>1</v>
      </c>
      <c r="H1367" s="1">
        <v>458</v>
      </c>
      <c r="I1367" s="1">
        <v>51</v>
      </c>
      <c r="J1367" s="33">
        <v>28</v>
      </c>
      <c r="K1367" s="1">
        <v>0</v>
      </c>
      <c r="L1367" s="1">
        <v>2</v>
      </c>
      <c r="M1367" s="1" t="s">
        <v>3004</v>
      </c>
      <c r="N1367" s="1" t="s">
        <v>1215</v>
      </c>
      <c r="O1367" s="1" t="s">
        <v>39</v>
      </c>
    </row>
    <row r="1368" spans="1:15">
      <c r="A1368" s="1">
        <v>100009222</v>
      </c>
      <c r="B1368" s="1" t="s">
        <v>2344</v>
      </c>
      <c r="C1368" s="1" t="s">
        <v>2885</v>
      </c>
      <c r="D1368" s="1" t="s">
        <v>156</v>
      </c>
      <c r="E1368" s="1" t="s">
        <v>20</v>
      </c>
      <c r="F1368" s="1" t="s">
        <v>72</v>
      </c>
      <c r="G1368" s="1">
        <v>1</v>
      </c>
      <c r="H1368" s="1">
        <v>464</v>
      </c>
      <c r="I1368" s="1">
        <v>48</v>
      </c>
      <c r="J1368" s="33">
        <v>43</v>
      </c>
      <c r="K1368" s="1">
        <v>0</v>
      </c>
      <c r="L1368" s="1">
        <v>2</v>
      </c>
      <c r="M1368" s="1" t="s">
        <v>3005</v>
      </c>
      <c r="N1368" s="1" t="s">
        <v>2349</v>
      </c>
      <c r="O1368" s="1" t="s">
        <v>15</v>
      </c>
    </row>
    <row r="1369" spans="1:15">
      <c r="A1369" s="1">
        <v>100009235</v>
      </c>
      <c r="B1369" s="1" t="s">
        <v>2344</v>
      </c>
      <c r="C1369" s="1" t="s">
        <v>2885</v>
      </c>
      <c r="D1369" s="1" t="s">
        <v>3008</v>
      </c>
      <c r="E1369" s="1" t="s">
        <v>20</v>
      </c>
      <c r="F1369" s="1" t="s">
        <v>72</v>
      </c>
      <c r="G1369" s="1">
        <v>1</v>
      </c>
      <c r="H1369" s="1">
        <v>346</v>
      </c>
      <c r="I1369" s="1">
        <v>36</v>
      </c>
      <c r="J1369" s="33">
        <v>20</v>
      </c>
      <c r="K1369" s="1">
        <v>0</v>
      </c>
      <c r="L1369" s="1">
        <v>2</v>
      </c>
      <c r="M1369" s="1" t="s">
        <v>3009</v>
      </c>
      <c r="N1369" s="1" t="s">
        <v>3010</v>
      </c>
      <c r="O1369" s="1" t="s">
        <v>39</v>
      </c>
    </row>
    <row r="1370" spans="1:15">
      <c r="A1370" s="1">
        <v>100009236</v>
      </c>
      <c r="B1370" s="1" t="s">
        <v>2344</v>
      </c>
      <c r="C1370" s="1" t="s">
        <v>2885</v>
      </c>
      <c r="D1370" s="1" t="s">
        <v>120</v>
      </c>
      <c r="E1370" s="1" t="s">
        <v>20</v>
      </c>
      <c r="F1370" s="1" t="s">
        <v>72</v>
      </c>
      <c r="G1370" s="1">
        <v>1</v>
      </c>
      <c r="H1370" s="1">
        <v>122</v>
      </c>
      <c r="I1370" s="1">
        <v>10</v>
      </c>
      <c r="J1370" s="33">
        <v>8</v>
      </c>
      <c r="K1370" s="1">
        <v>0</v>
      </c>
      <c r="L1370" s="1">
        <v>1</v>
      </c>
      <c r="M1370" s="1" t="s">
        <v>3009</v>
      </c>
      <c r="N1370" s="1" t="s">
        <v>3011</v>
      </c>
      <c r="O1370" s="1" t="s">
        <v>44</v>
      </c>
    </row>
    <row r="1371" spans="1:15">
      <c r="A1371" s="1">
        <v>100009238</v>
      </c>
      <c r="B1371" s="1" t="s">
        <v>2344</v>
      </c>
      <c r="C1371" s="1" t="s">
        <v>2885</v>
      </c>
      <c r="D1371" s="1" t="s">
        <v>378</v>
      </c>
      <c r="E1371" s="1" t="s">
        <v>20</v>
      </c>
      <c r="F1371" s="1" t="s">
        <v>72</v>
      </c>
      <c r="G1371" s="1">
        <v>1</v>
      </c>
      <c r="H1371" s="1">
        <v>232</v>
      </c>
      <c r="I1371" s="1">
        <v>22</v>
      </c>
      <c r="J1371" s="33">
        <v>19</v>
      </c>
      <c r="K1371" s="1">
        <v>0</v>
      </c>
      <c r="L1371" s="1">
        <v>1</v>
      </c>
      <c r="M1371" s="1" t="s">
        <v>3012</v>
      </c>
      <c r="N1371" s="1" t="s">
        <v>2349</v>
      </c>
      <c r="O1371" s="1" t="s">
        <v>15</v>
      </c>
    </row>
    <row r="1372" spans="1:15">
      <c r="A1372" s="1">
        <v>100009242</v>
      </c>
      <c r="B1372" s="1" t="s">
        <v>2344</v>
      </c>
      <c r="C1372" s="1" t="s">
        <v>2885</v>
      </c>
      <c r="D1372" s="1" t="s">
        <v>12</v>
      </c>
      <c r="E1372" s="1" t="s">
        <v>11</v>
      </c>
      <c r="F1372" s="1" t="s">
        <v>12</v>
      </c>
      <c r="G1372" s="1">
        <v>1</v>
      </c>
      <c r="H1372" s="1">
        <v>354</v>
      </c>
      <c r="I1372" s="1">
        <v>36</v>
      </c>
      <c r="J1372" s="33">
        <v>19</v>
      </c>
      <c r="K1372" s="1">
        <v>0</v>
      </c>
      <c r="L1372" s="1">
        <v>2</v>
      </c>
      <c r="M1372" s="1" t="s">
        <v>3013</v>
      </c>
      <c r="N1372" s="1" t="s">
        <v>2961</v>
      </c>
      <c r="O1372" s="1" t="s">
        <v>32</v>
      </c>
    </row>
    <row r="1373" spans="1:15">
      <c r="A1373" s="1">
        <v>100009251</v>
      </c>
      <c r="B1373" s="1" t="s">
        <v>2344</v>
      </c>
      <c r="C1373" s="1" t="s">
        <v>2885</v>
      </c>
      <c r="D1373" s="1" t="s">
        <v>176</v>
      </c>
      <c r="E1373" s="1" t="s">
        <v>11</v>
      </c>
      <c r="F1373" s="1" t="s">
        <v>12</v>
      </c>
      <c r="G1373" s="1">
        <v>1</v>
      </c>
      <c r="H1373" s="1">
        <v>579</v>
      </c>
      <c r="I1373" s="1">
        <v>66</v>
      </c>
      <c r="J1373" s="33">
        <v>26</v>
      </c>
      <c r="K1373" s="1">
        <v>0</v>
      </c>
      <c r="L1373" s="1">
        <v>2</v>
      </c>
      <c r="M1373" s="1" t="s">
        <v>3014</v>
      </c>
      <c r="N1373" s="1" t="s">
        <v>2961</v>
      </c>
      <c r="O1373" s="1" t="s">
        <v>32</v>
      </c>
    </row>
    <row r="1374" spans="1:15">
      <c r="A1374" s="1">
        <v>100009256</v>
      </c>
      <c r="B1374" s="1" t="s">
        <v>2344</v>
      </c>
      <c r="C1374" s="1" t="s">
        <v>2885</v>
      </c>
      <c r="D1374" s="1" t="s">
        <v>3015</v>
      </c>
      <c r="E1374" s="1" t="s">
        <v>27</v>
      </c>
      <c r="F1374" s="1" t="s">
        <v>18</v>
      </c>
      <c r="G1374" s="1">
        <v>1</v>
      </c>
      <c r="H1374" s="1">
        <v>439</v>
      </c>
      <c r="I1374" s="1">
        <v>39</v>
      </c>
      <c r="J1374" s="33">
        <v>24</v>
      </c>
      <c r="K1374" s="1">
        <v>0</v>
      </c>
      <c r="L1374" s="1">
        <v>2</v>
      </c>
      <c r="M1374" s="1" t="s">
        <v>3016</v>
      </c>
      <c r="N1374" s="1" t="s">
        <v>2372</v>
      </c>
      <c r="O1374" s="1" t="s">
        <v>8</v>
      </c>
    </row>
    <row r="1375" spans="1:15">
      <c r="A1375" s="1">
        <v>100009260</v>
      </c>
      <c r="B1375" s="1" t="s">
        <v>2344</v>
      </c>
      <c r="C1375" s="1" t="s">
        <v>2885</v>
      </c>
      <c r="D1375" s="1" t="s">
        <v>1937</v>
      </c>
      <c r="E1375" s="1" t="s">
        <v>20</v>
      </c>
      <c r="F1375" s="1" t="s">
        <v>72</v>
      </c>
      <c r="G1375" s="1">
        <v>1</v>
      </c>
      <c r="H1375" s="1">
        <v>522</v>
      </c>
      <c r="I1375" s="1">
        <v>56</v>
      </c>
      <c r="J1375" s="33">
        <v>22</v>
      </c>
      <c r="K1375" s="1">
        <v>0</v>
      </c>
      <c r="L1375" s="1">
        <v>2</v>
      </c>
      <c r="M1375" s="1" t="s">
        <v>3017</v>
      </c>
      <c r="N1375" s="1" t="s">
        <v>2349</v>
      </c>
      <c r="O1375" s="1" t="s">
        <v>15</v>
      </c>
    </row>
    <row r="1376" spans="1:15">
      <c r="A1376" s="1">
        <v>100009263</v>
      </c>
      <c r="B1376" s="1" t="s">
        <v>2344</v>
      </c>
      <c r="C1376" s="1" t="s">
        <v>2885</v>
      </c>
      <c r="D1376" s="1" t="s">
        <v>176</v>
      </c>
      <c r="E1376" s="1" t="s">
        <v>11</v>
      </c>
      <c r="F1376" s="1" t="s">
        <v>12</v>
      </c>
      <c r="G1376" s="1">
        <v>1</v>
      </c>
      <c r="H1376" s="1">
        <v>528</v>
      </c>
      <c r="I1376" s="1">
        <v>61</v>
      </c>
      <c r="J1376" s="33">
        <v>31</v>
      </c>
      <c r="K1376" s="1">
        <v>0</v>
      </c>
      <c r="L1376" s="1">
        <v>2</v>
      </c>
      <c r="M1376" s="1" t="s">
        <v>3018</v>
      </c>
      <c r="N1376" s="1" t="s">
        <v>2961</v>
      </c>
      <c r="O1376" s="1" t="s">
        <v>32</v>
      </c>
    </row>
    <row r="1377" spans="1:15">
      <c r="A1377" s="1">
        <v>100009271</v>
      </c>
      <c r="B1377" s="1" t="s">
        <v>2344</v>
      </c>
      <c r="C1377" s="1" t="s">
        <v>2885</v>
      </c>
      <c r="D1377" s="1" t="s">
        <v>12</v>
      </c>
      <c r="E1377" s="1" t="s">
        <v>11</v>
      </c>
      <c r="F1377" s="1" t="s">
        <v>12</v>
      </c>
      <c r="G1377" s="1">
        <v>1</v>
      </c>
      <c r="H1377" s="1">
        <v>561</v>
      </c>
      <c r="I1377" s="1">
        <v>52</v>
      </c>
      <c r="J1377" s="33">
        <v>33</v>
      </c>
      <c r="K1377" s="1">
        <v>0</v>
      </c>
      <c r="L1377" s="1">
        <v>2</v>
      </c>
      <c r="M1377" s="1" t="s">
        <v>3019</v>
      </c>
      <c r="N1377" s="1" t="s">
        <v>2961</v>
      </c>
      <c r="O1377" s="1" t="s">
        <v>32</v>
      </c>
    </row>
    <row r="1378" spans="1:15">
      <c r="A1378" s="1">
        <v>100009274</v>
      </c>
      <c r="B1378" s="1" t="s">
        <v>2344</v>
      </c>
      <c r="C1378" s="1" t="s">
        <v>2885</v>
      </c>
      <c r="D1378" s="1" t="s">
        <v>18</v>
      </c>
      <c r="E1378" s="1" t="s">
        <v>27</v>
      </c>
      <c r="F1378" s="1" t="s">
        <v>18</v>
      </c>
      <c r="G1378" s="1">
        <v>1</v>
      </c>
      <c r="H1378" s="1">
        <v>478</v>
      </c>
      <c r="I1378" s="1">
        <v>37</v>
      </c>
      <c r="J1378" s="33">
        <v>31</v>
      </c>
      <c r="K1378" s="1">
        <v>0</v>
      </c>
      <c r="L1378" s="1">
        <v>2</v>
      </c>
      <c r="M1378" s="1" t="s">
        <v>3020</v>
      </c>
      <c r="N1378" s="1" t="s">
        <v>2349</v>
      </c>
      <c r="O1378" s="1" t="s">
        <v>15</v>
      </c>
    </row>
    <row r="1379" spans="1:15">
      <c r="A1379" s="1">
        <v>100009276</v>
      </c>
      <c r="B1379" s="1" t="s">
        <v>2344</v>
      </c>
      <c r="C1379" s="1" t="s">
        <v>2885</v>
      </c>
      <c r="D1379" s="1" t="s">
        <v>18</v>
      </c>
      <c r="E1379" s="1" t="s">
        <v>27</v>
      </c>
      <c r="F1379" s="1" t="s">
        <v>18</v>
      </c>
      <c r="G1379" s="1">
        <v>1</v>
      </c>
      <c r="H1379" s="1">
        <v>474</v>
      </c>
      <c r="I1379" s="1">
        <v>34</v>
      </c>
      <c r="J1379" s="33">
        <v>24</v>
      </c>
      <c r="K1379" s="1">
        <v>0</v>
      </c>
      <c r="L1379" s="1">
        <v>2</v>
      </c>
      <c r="M1379" s="1" t="s">
        <v>3021</v>
      </c>
      <c r="N1379" s="1" t="s">
        <v>2349</v>
      </c>
      <c r="O1379" s="1" t="s">
        <v>15</v>
      </c>
    </row>
    <row r="1380" spans="1:15">
      <c r="A1380" s="1">
        <v>100009279</v>
      </c>
      <c r="B1380" s="1" t="s">
        <v>2344</v>
      </c>
      <c r="C1380" s="1" t="s">
        <v>2885</v>
      </c>
      <c r="D1380" s="1" t="s">
        <v>1900</v>
      </c>
      <c r="E1380" s="1" t="s">
        <v>20</v>
      </c>
      <c r="F1380" s="1" t="s">
        <v>21</v>
      </c>
      <c r="G1380" s="1">
        <v>1</v>
      </c>
      <c r="H1380" s="1">
        <v>580</v>
      </c>
      <c r="I1380" s="1">
        <v>49</v>
      </c>
      <c r="J1380" s="33">
        <v>44</v>
      </c>
      <c r="K1380" s="1">
        <v>0</v>
      </c>
      <c r="L1380" s="1">
        <v>2</v>
      </c>
      <c r="M1380" s="1" t="s">
        <v>3022</v>
      </c>
      <c r="N1380" s="1" t="s">
        <v>2349</v>
      </c>
      <c r="O1380" s="1" t="s">
        <v>15</v>
      </c>
    </row>
    <row r="1381" spans="1:15">
      <c r="A1381" s="1">
        <v>100009280</v>
      </c>
      <c r="B1381" s="1" t="s">
        <v>2344</v>
      </c>
      <c r="C1381" s="1" t="s">
        <v>2885</v>
      </c>
      <c r="D1381" s="1" t="s">
        <v>100</v>
      </c>
      <c r="E1381" s="1" t="s">
        <v>20</v>
      </c>
      <c r="F1381" s="1" t="s">
        <v>100</v>
      </c>
      <c r="G1381" s="1">
        <v>1</v>
      </c>
      <c r="H1381" s="1">
        <v>380</v>
      </c>
      <c r="I1381" s="1">
        <v>31</v>
      </c>
      <c r="J1381" s="33">
        <v>39</v>
      </c>
      <c r="K1381" s="1">
        <v>0</v>
      </c>
      <c r="L1381" s="1">
        <v>2</v>
      </c>
      <c r="M1381" s="1" t="s">
        <v>3023</v>
      </c>
      <c r="N1381" s="1" t="s">
        <v>2349</v>
      </c>
      <c r="O1381" s="1" t="s">
        <v>15</v>
      </c>
    </row>
    <row r="1382" spans="1:15">
      <c r="A1382" s="1">
        <v>100009283</v>
      </c>
      <c r="B1382" s="1" t="s">
        <v>2344</v>
      </c>
      <c r="C1382" s="1" t="s">
        <v>2885</v>
      </c>
      <c r="D1382" s="1" t="s">
        <v>3025</v>
      </c>
      <c r="E1382" s="1" t="s">
        <v>20</v>
      </c>
      <c r="F1382" s="1" t="s">
        <v>100</v>
      </c>
      <c r="G1382" s="1">
        <v>1</v>
      </c>
      <c r="H1382" s="1">
        <v>167</v>
      </c>
      <c r="I1382" s="1">
        <v>17</v>
      </c>
      <c r="J1382" s="33">
        <v>18</v>
      </c>
      <c r="K1382" s="1">
        <v>0</v>
      </c>
      <c r="L1382" s="1">
        <v>1</v>
      </c>
      <c r="M1382" s="1" t="s">
        <v>3026</v>
      </c>
      <c r="N1382" s="1" t="s">
        <v>1215</v>
      </c>
      <c r="O1382" s="1" t="s">
        <v>39</v>
      </c>
    </row>
    <row r="1383" spans="1:15">
      <c r="A1383" s="1">
        <v>100009290</v>
      </c>
      <c r="B1383" s="1" t="s">
        <v>2344</v>
      </c>
      <c r="C1383" s="1" t="s">
        <v>2885</v>
      </c>
      <c r="D1383" s="1" t="s">
        <v>120</v>
      </c>
      <c r="E1383" s="1" t="s">
        <v>20</v>
      </c>
      <c r="F1383" s="1" t="s">
        <v>72</v>
      </c>
      <c r="G1383" s="1">
        <v>1</v>
      </c>
      <c r="H1383" s="1">
        <v>72</v>
      </c>
      <c r="I1383" s="1">
        <v>10</v>
      </c>
      <c r="J1383" s="33">
        <v>7</v>
      </c>
      <c r="K1383" s="1">
        <v>1</v>
      </c>
      <c r="L1383" s="1">
        <v>1</v>
      </c>
      <c r="M1383" s="1" t="s">
        <v>3027</v>
      </c>
      <c r="N1383" s="1" t="s">
        <v>3028</v>
      </c>
      <c r="O1383" s="1" t="s">
        <v>44</v>
      </c>
    </row>
    <row r="1384" spans="1:15">
      <c r="A1384" s="1">
        <v>100009300</v>
      </c>
      <c r="B1384" s="1" t="s">
        <v>1138</v>
      </c>
      <c r="C1384" s="1" t="s">
        <v>3032</v>
      </c>
      <c r="D1384" s="1" t="s">
        <v>176</v>
      </c>
      <c r="E1384" s="1" t="s">
        <v>11</v>
      </c>
      <c r="F1384" s="1" t="s">
        <v>12</v>
      </c>
      <c r="G1384" s="1">
        <v>1</v>
      </c>
      <c r="H1384" s="1">
        <v>371</v>
      </c>
      <c r="I1384" s="1">
        <v>39</v>
      </c>
      <c r="J1384" s="33">
        <v>21</v>
      </c>
      <c r="K1384" s="1">
        <v>1</v>
      </c>
      <c r="L1384" s="1">
        <v>2</v>
      </c>
      <c r="M1384" s="1" t="s">
        <v>3031</v>
      </c>
      <c r="N1384" s="1" t="s">
        <v>3033</v>
      </c>
      <c r="O1384" s="1" t="s">
        <v>32</v>
      </c>
    </row>
    <row r="1385" spans="1:15">
      <c r="A1385" s="1">
        <v>100009316</v>
      </c>
      <c r="B1385" s="1" t="s">
        <v>1138</v>
      </c>
      <c r="C1385" s="1" t="s">
        <v>3032</v>
      </c>
      <c r="D1385" s="1" t="s">
        <v>46</v>
      </c>
      <c r="E1385" s="1" t="s">
        <v>2</v>
      </c>
      <c r="F1385" s="1" t="s">
        <v>46</v>
      </c>
      <c r="G1385" s="1">
        <v>2</v>
      </c>
      <c r="H1385" s="1">
        <v>115</v>
      </c>
      <c r="I1385" s="1">
        <v>26</v>
      </c>
      <c r="J1385" s="33">
        <v>32</v>
      </c>
      <c r="K1385" s="1">
        <v>0</v>
      </c>
      <c r="L1385" s="1">
        <v>1</v>
      </c>
      <c r="M1385" s="1" t="s">
        <v>3035</v>
      </c>
      <c r="N1385" s="1" t="s">
        <v>3036</v>
      </c>
      <c r="O1385" s="1" t="s">
        <v>8</v>
      </c>
    </row>
    <row r="1386" spans="1:15">
      <c r="A1386" s="1">
        <v>100009320</v>
      </c>
      <c r="B1386" s="1" t="s">
        <v>1138</v>
      </c>
      <c r="C1386" s="1" t="s">
        <v>3032</v>
      </c>
      <c r="D1386" s="1" t="s">
        <v>12</v>
      </c>
      <c r="E1386" s="1" t="s">
        <v>11</v>
      </c>
      <c r="F1386" s="1" t="s">
        <v>12</v>
      </c>
      <c r="G1386" s="1">
        <v>1</v>
      </c>
      <c r="H1386" s="1">
        <v>700</v>
      </c>
      <c r="I1386" s="1">
        <v>60</v>
      </c>
      <c r="J1386" s="33">
        <v>40</v>
      </c>
      <c r="K1386" s="1">
        <v>0</v>
      </c>
      <c r="L1386" s="1">
        <v>3</v>
      </c>
      <c r="M1386" s="1" t="s">
        <v>3037</v>
      </c>
      <c r="N1386" s="1" t="s">
        <v>3038</v>
      </c>
      <c r="O1386" s="1" t="s">
        <v>32</v>
      </c>
    </row>
    <row r="1387" spans="1:15">
      <c r="A1387" s="1">
        <v>100009323</v>
      </c>
      <c r="B1387" s="1" t="s">
        <v>1138</v>
      </c>
      <c r="C1387" s="1" t="s">
        <v>3032</v>
      </c>
      <c r="D1387" s="1" t="s">
        <v>3039</v>
      </c>
      <c r="E1387" s="1" t="s">
        <v>11</v>
      </c>
      <c r="F1387" s="1" t="s">
        <v>12</v>
      </c>
      <c r="G1387" s="1">
        <v>1</v>
      </c>
      <c r="H1387" s="1">
        <v>364</v>
      </c>
      <c r="I1387" s="1">
        <v>37</v>
      </c>
      <c r="J1387" s="33">
        <v>23</v>
      </c>
      <c r="K1387" s="1">
        <v>0</v>
      </c>
      <c r="L1387" s="1">
        <v>2</v>
      </c>
      <c r="M1387" s="1" t="s">
        <v>3040</v>
      </c>
      <c r="N1387" s="1" t="s">
        <v>3038</v>
      </c>
      <c r="O1387" s="1" t="s">
        <v>32</v>
      </c>
    </row>
    <row r="1388" spans="1:15">
      <c r="A1388" s="1">
        <v>100009326</v>
      </c>
      <c r="B1388" s="1" t="s">
        <v>1138</v>
      </c>
      <c r="C1388" s="1" t="s">
        <v>3032</v>
      </c>
      <c r="D1388" s="1" t="s">
        <v>12</v>
      </c>
      <c r="E1388" s="1" t="s">
        <v>11</v>
      </c>
      <c r="F1388" s="1" t="s">
        <v>12</v>
      </c>
      <c r="G1388" s="1">
        <v>1</v>
      </c>
      <c r="H1388" s="1">
        <v>728</v>
      </c>
      <c r="I1388" s="1">
        <v>56</v>
      </c>
      <c r="J1388" s="33">
        <v>37</v>
      </c>
      <c r="K1388" s="1">
        <v>1</v>
      </c>
      <c r="L1388" s="1">
        <v>3</v>
      </c>
      <c r="M1388" s="1" t="s">
        <v>3041</v>
      </c>
      <c r="N1388" s="1" t="s">
        <v>3038</v>
      </c>
      <c r="O1388" s="1" t="s">
        <v>32</v>
      </c>
    </row>
    <row r="1389" spans="1:15">
      <c r="A1389" s="1">
        <v>100009338</v>
      </c>
      <c r="B1389" s="1" t="s">
        <v>1138</v>
      </c>
      <c r="C1389" s="1" t="s">
        <v>3032</v>
      </c>
      <c r="D1389" s="1" t="s">
        <v>3042</v>
      </c>
      <c r="E1389" s="1" t="s">
        <v>20</v>
      </c>
      <c r="F1389" s="1" t="s">
        <v>21</v>
      </c>
      <c r="G1389" s="1">
        <v>1</v>
      </c>
      <c r="H1389" s="1">
        <v>644</v>
      </c>
      <c r="I1389" s="1">
        <v>57</v>
      </c>
      <c r="J1389" s="33">
        <v>54</v>
      </c>
      <c r="K1389" s="1">
        <v>0</v>
      </c>
      <c r="L1389" s="1">
        <v>3</v>
      </c>
      <c r="M1389" s="1" t="s">
        <v>3043</v>
      </c>
      <c r="N1389" s="1" t="s">
        <v>3044</v>
      </c>
      <c r="O1389" s="1" t="s">
        <v>15</v>
      </c>
    </row>
    <row r="1390" spans="1:15">
      <c r="A1390" s="1">
        <v>100009339</v>
      </c>
      <c r="B1390" s="1" t="s">
        <v>1138</v>
      </c>
      <c r="C1390" s="1" t="s">
        <v>3032</v>
      </c>
      <c r="D1390" s="1" t="s">
        <v>3045</v>
      </c>
      <c r="E1390" s="1" t="s">
        <v>27</v>
      </c>
      <c r="F1390" s="1" t="s">
        <v>18</v>
      </c>
      <c r="G1390" s="1">
        <v>1</v>
      </c>
      <c r="H1390" s="1">
        <v>320</v>
      </c>
      <c r="I1390" s="1">
        <v>28</v>
      </c>
      <c r="J1390" s="33">
        <v>24</v>
      </c>
      <c r="K1390" s="1">
        <v>0</v>
      </c>
      <c r="L1390" s="1">
        <v>2</v>
      </c>
      <c r="M1390" s="1" t="s">
        <v>3046</v>
      </c>
      <c r="N1390" s="1" t="s">
        <v>1837</v>
      </c>
      <c r="O1390" s="1" t="s">
        <v>39</v>
      </c>
    </row>
    <row r="1391" spans="1:15">
      <c r="A1391" s="1">
        <v>100009344</v>
      </c>
      <c r="B1391" s="1" t="s">
        <v>1138</v>
      </c>
      <c r="C1391" s="1" t="s">
        <v>3032</v>
      </c>
      <c r="D1391" s="1" t="s">
        <v>3047</v>
      </c>
      <c r="E1391" s="1" t="s">
        <v>27</v>
      </c>
      <c r="F1391" s="1" t="s">
        <v>18</v>
      </c>
      <c r="G1391" s="1">
        <v>1</v>
      </c>
      <c r="H1391" s="1">
        <v>462</v>
      </c>
      <c r="I1391" s="1">
        <v>34</v>
      </c>
      <c r="J1391" s="33">
        <v>35</v>
      </c>
      <c r="K1391" s="1">
        <v>0</v>
      </c>
      <c r="L1391" s="1">
        <v>2</v>
      </c>
      <c r="M1391" s="1" t="s">
        <v>3048</v>
      </c>
      <c r="N1391" s="1" t="s">
        <v>3044</v>
      </c>
      <c r="O1391" s="1" t="s">
        <v>15</v>
      </c>
    </row>
    <row r="1392" spans="1:15">
      <c r="A1392" s="1">
        <v>100009346</v>
      </c>
      <c r="B1392" s="1" t="s">
        <v>1138</v>
      </c>
      <c r="C1392" s="1" t="s">
        <v>3032</v>
      </c>
      <c r="D1392" s="1" t="s">
        <v>167</v>
      </c>
      <c r="E1392" s="1" t="s">
        <v>20</v>
      </c>
      <c r="F1392" s="1" t="s">
        <v>167</v>
      </c>
      <c r="G1392" s="1">
        <v>1</v>
      </c>
      <c r="H1392" s="1">
        <v>561</v>
      </c>
      <c r="I1392" s="1">
        <v>47</v>
      </c>
      <c r="J1392" s="33">
        <v>32</v>
      </c>
      <c r="K1392" s="1">
        <v>0</v>
      </c>
      <c r="L1392" s="1">
        <v>2</v>
      </c>
      <c r="M1392" s="1" t="s">
        <v>3049</v>
      </c>
      <c r="N1392" s="1" t="s">
        <v>3044</v>
      </c>
      <c r="O1392" s="1" t="s">
        <v>15</v>
      </c>
    </row>
    <row r="1393" spans="1:15">
      <c r="A1393" s="1">
        <v>100009347</v>
      </c>
      <c r="B1393" s="1" t="s">
        <v>1138</v>
      </c>
      <c r="C1393" s="1" t="s">
        <v>3032</v>
      </c>
      <c r="D1393" s="1" t="s">
        <v>3050</v>
      </c>
      <c r="E1393" s="1" t="s">
        <v>27</v>
      </c>
      <c r="F1393" s="1" t="s">
        <v>18</v>
      </c>
      <c r="G1393" s="1">
        <v>1</v>
      </c>
      <c r="H1393" s="1">
        <v>730</v>
      </c>
      <c r="I1393" s="1">
        <v>56</v>
      </c>
      <c r="J1393" s="33">
        <v>45</v>
      </c>
      <c r="K1393" s="1">
        <v>0</v>
      </c>
      <c r="L1393" s="1">
        <v>3</v>
      </c>
      <c r="M1393" s="1" t="s">
        <v>3051</v>
      </c>
      <c r="N1393" s="1" t="s">
        <v>3036</v>
      </c>
      <c r="O1393" s="1" t="s">
        <v>8</v>
      </c>
    </row>
    <row r="1394" spans="1:15">
      <c r="A1394" s="1">
        <v>100009348</v>
      </c>
      <c r="B1394" s="1" t="s">
        <v>1138</v>
      </c>
      <c r="C1394" s="1" t="s">
        <v>3032</v>
      </c>
      <c r="D1394" s="1" t="s">
        <v>3052</v>
      </c>
      <c r="E1394" s="1" t="s">
        <v>20</v>
      </c>
      <c r="F1394" s="1" t="s">
        <v>100</v>
      </c>
      <c r="G1394" s="1">
        <v>1</v>
      </c>
      <c r="H1394" s="1">
        <v>323</v>
      </c>
      <c r="I1394" s="1">
        <v>22</v>
      </c>
      <c r="J1394" s="33">
        <v>39</v>
      </c>
      <c r="K1394" s="1">
        <v>0</v>
      </c>
      <c r="L1394" s="1">
        <v>2</v>
      </c>
      <c r="M1394" s="1" t="s">
        <v>3051</v>
      </c>
      <c r="N1394" s="1" t="s">
        <v>3044</v>
      </c>
      <c r="O1394" s="1" t="s">
        <v>15</v>
      </c>
    </row>
    <row r="1395" spans="1:15">
      <c r="A1395" s="1">
        <v>100009350</v>
      </c>
      <c r="B1395" s="1" t="s">
        <v>1138</v>
      </c>
      <c r="C1395" s="1" t="s">
        <v>3032</v>
      </c>
      <c r="D1395" s="1" t="s">
        <v>230</v>
      </c>
      <c r="E1395" s="1" t="s">
        <v>20</v>
      </c>
      <c r="F1395" s="1" t="s">
        <v>72</v>
      </c>
      <c r="G1395" s="1">
        <v>1</v>
      </c>
      <c r="H1395" s="1">
        <v>564</v>
      </c>
      <c r="I1395" s="1">
        <v>62</v>
      </c>
      <c r="J1395" s="33">
        <v>31</v>
      </c>
      <c r="K1395" s="1">
        <v>0</v>
      </c>
      <c r="L1395" s="1">
        <v>2</v>
      </c>
      <c r="M1395" s="1" t="s">
        <v>3053</v>
      </c>
      <c r="N1395" s="1" t="s">
        <v>3044</v>
      </c>
      <c r="O1395" s="1" t="s">
        <v>15</v>
      </c>
    </row>
    <row r="1396" spans="1:15">
      <c r="A1396" s="1">
        <v>100009356</v>
      </c>
      <c r="B1396" s="1" t="s">
        <v>1138</v>
      </c>
      <c r="C1396" s="1" t="s">
        <v>3032</v>
      </c>
      <c r="D1396" s="1" t="s">
        <v>12</v>
      </c>
      <c r="E1396" s="1" t="s">
        <v>11</v>
      </c>
      <c r="F1396" s="1" t="s">
        <v>12</v>
      </c>
      <c r="G1396" s="1">
        <v>1</v>
      </c>
      <c r="H1396" s="1">
        <v>213</v>
      </c>
      <c r="I1396" s="1">
        <v>19</v>
      </c>
      <c r="J1396" s="33">
        <v>16</v>
      </c>
      <c r="K1396" s="1">
        <v>0</v>
      </c>
      <c r="L1396" s="1">
        <v>1</v>
      </c>
      <c r="M1396" s="1" t="s">
        <v>3054</v>
      </c>
      <c r="N1396" s="1" t="s">
        <v>3055</v>
      </c>
      <c r="O1396" s="1" t="s">
        <v>44</v>
      </c>
    </row>
    <row r="1397" spans="1:15">
      <c r="A1397" s="1">
        <v>100009383</v>
      </c>
      <c r="B1397" s="1" t="s">
        <v>1138</v>
      </c>
      <c r="C1397" s="1" t="s">
        <v>3032</v>
      </c>
      <c r="D1397" s="1" t="s">
        <v>150</v>
      </c>
      <c r="E1397" s="1" t="s">
        <v>11</v>
      </c>
      <c r="F1397" s="1" t="s">
        <v>12</v>
      </c>
      <c r="G1397" s="1">
        <v>1</v>
      </c>
      <c r="H1397" s="1">
        <v>233</v>
      </c>
      <c r="I1397" s="1">
        <v>24</v>
      </c>
      <c r="J1397" s="33">
        <v>14</v>
      </c>
      <c r="K1397" s="1">
        <v>1</v>
      </c>
      <c r="L1397" s="1">
        <v>1</v>
      </c>
      <c r="M1397" s="1" t="s">
        <v>3059</v>
      </c>
      <c r="N1397" s="1" t="s">
        <v>3060</v>
      </c>
      <c r="O1397" s="1" t="s">
        <v>44</v>
      </c>
    </row>
    <row r="1398" spans="1:15">
      <c r="A1398" s="1">
        <v>100009384</v>
      </c>
      <c r="B1398" s="1" t="s">
        <v>1138</v>
      </c>
      <c r="C1398" s="1" t="s">
        <v>3032</v>
      </c>
      <c r="D1398" s="1" t="s">
        <v>3061</v>
      </c>
      <c r="E1398" s="1" t="s">
        <v>27</v>
      </c>
      <c r="F1398" s="1" t="s">
        <v>18</v>
      </c>
      <c r="G1398" s="1">
        <v>1</v>
      </c>
      <c r="H1398" s="1">
        <v>306</v>
      </c>
      <c r="I1398" s="1">
        <v>26</v>
      </c>
      <c r="J1398" s="33">
        <v>18</v>
      </c>
      <c r="K1398" s="1">
        <v>0</v>
      </c>
      <c r="L1398" s="1">
        <v>2</v>
      </c>
      <c r="M1398" s="1" t="s">
        <v>3059</v>
      </c>
      <c r="N1398" s="1" t="s">
        <v>3036</v>
      </c>
      <c r="O1398" s="1" t="s">
        <v>8</v>
      </c>
    </row>
    <row r="1399" spans="1:15">
      <c r="A1399" s="1">
        <v>100009388</v>
      </c>
      <c r="B1399" s="1" t="s">
        <v>1138</v>
      </c>
      <c r="C1399" s="1" t="s">
        <v>3032</v>
      </c>
      <c r="D1399" s="1" t="s">
        <v>12</v>
      </c>
      <c r="E1399" s="1" t="s">
        <v>11</v>
      </c>
      <c r="F1399" s="1" t="s">
        <v>12</v>
      </c>
      <c r="G1399" s="1">
        <v>1</v>
      </c>
      <c r="H1399" s="1">
        <v>613</v>
      </c>
      <c r="I1399" s="1">
        <v>51</v>
      </c>
      <c r="J1399" s="33">
        <v>45</v>
      </c>
      <c r="K1399" s="1">
        <v>1</v>
      </c>
      <c r="L1399" s="1">
        <v>3</v>
      </c>
      <c r="M1399" s="1" t="s">
        <v>3062</v>
      </c>
      <c r="N1399" s="1" t="s">
        <v>3038</v>
      </c>
      <c r="O1399" s="1" t="s">
        <v>32</v>
      </c>
    </row>
    <row r="1400" spans="1:15">
      <c r="A1400" s="1">
        <v>100009400</v>
      </c>
      <c r="B1400" s="1" t="s">
        <v>1138</v>
      </c>
      <c r="C1400" s="1" t="s">
        <v>3032</v>
      </c>
      <c r="D1400" s="1" t="s">
        <v>199</v>
      </c>
      <c r="E1400" s="1" t="s">
        <v>2</v>
      </c>
      <c r="F1400" s="1" t="s">
        <v>81</v>
      </c>
      <c r="G1400" s="1">
        <v>1</v>
      </c>
      <c r="H1400" s="1">
        <v>59</v>
      </c>
      <c r="I1400" s="1">
        <v>14</v>
      </c>
      <c r="J1400" s="33">
        <v>2</v>
      </c>
      <c r="K1400" s="1">
        <v>0</v>
      </c>
      <c r="L1400" s="1">
        <v>1</v>
      </c>
      <c r="M1400" s="1" t="s">
        <v>3063</v>
      </c>
      <c r="N1400" s="1" t="s">
        <v>3036</v>
      </c>
      <c r="O1400" s="1" t="s">
        <v>8</v>
      </c>
    </row>
    <row r="1401" spans="1:15">
      <c r="A1401" s="1">
        <v>100009401</v>
      </c>
      <c r="B1401" s="1" t="s">
        <v>1138</v>
      </c>
      <c r="C1401" s="1" t="s">
        <v>3032</v>
      </c>
      <c r="D1401" s="1" t="s">
        <v>3064</v>
      </c>
      <c r="E1401" s="1" t="s">
        <v>11</v>
      </c>
      <c r="F1401" s="1" t="s">
        <v>12</v>
      </c>
      <c r="G1401" s="1">
        <v>1</v>
      </c>
      <c r="H1401" s="1">
        <v>235</v>
      </c>
      <c r="I1401" s="1">
        <v>31</v>
      </c>
      <c r="J1401" s="33">
        <v>20</v>
      </c>
      <c r="K1401" s="1">
        <v>1</v>
      </c>
      <c r="L1401" s="1">
        <v>1</v>
      </c>
      <c r="M1401" s="1" t="s">
        <v>3065</v>
      </c>
      <c r="N1401" s="1" t="s">
        <v>1837</v>
      </c>
      <c r="O1401" s="1" t="s">
        <v>39</v>
      </c>
    </row>
    <row r="1402" spans="1:15">
      <c r="A1402" s="1">
        <v>100009409</v>
      </c>
      <c r="B1402" s="1" t="s">
        <v>1138</v>
      </c>
      <c r="C1402" s="1" t="s">
        <v>3032</v>
      </c>
      <c r="D1402" s="1" t="s">
        <v>3066</v>
      </c>
      <c r="E1402" s="1" t="s">
        <v>11</v>
      </c>
      <c r="F1402" s="1" t="s">
        <v>12</v>
      </c>
      <c r="G1402" s="1">
        <v>1</v>
      </c>
      <c r="H1402" s="1">
        <v>417</v>
      </c>
      <c r="I1402" s="1">
        <v>48</v>
      </c>
      <c r="J1402" s="33">
        <v>25</v>
      </c>
      <c r="K1402" s="1">
        <v>0</v>
      </c>
      <c r="L1402" s="1">
        <v>2</v>
      </c>
      <c r="M1402" s="1" t="s">
        <v>3067</v>
      </c>
      <c r="N1402" s="1" t="s">
        <v>3068</v>
      </c>
      <c r="O1402" s="1" t="s">
        <v>39</v>
      </c>
    </row>
    <row r="1403" spans="1:15">
      <c r="A1403" s="1">
        <v>100009416</v>
      </c>
      <c r="B1403" s="1" t="s">
        <v>1138</v>
      </c>
      <c r="C1403" s="1" t="s">
        <v>3032</v>
      </c>
      <c r="D1403" s="1" t="s">
        <v>12</v>
      </c>
      <c r="E1403" s="1" t="s">
        <v>11</v>
      </c>
      <c r="F1403" s="1" t="s">
        <v>12</v>
      </c>
      <c r="G1403" s="1">
        <v>1</v>
      </c>
      <c r="H1403" s="1">
        <v>360</v>
      </c>
      <c r="I1403" s="1">
        <v>36</v>
      </c>
      <c r="J1403" s="33">
        <v>32</v>
      </c>
      <c r="K1403" s="1">
        <v>0</v>
      </c>
      <c r="L1403" s="1">
        <v>2</v>
      </c>
      <c r="M1403" s="1" t="s">
        <v>3069</v>
      </c>
      <c r="N1403" s="1" t="s">
        <v>3038</v>
      </c>
      <c r="O1403" s="1" t="s">
        <v>32</v>
      </c>
    </row>
    <row r="1404" spans="1:15">
      <c r="A1404" s="1">
        <v>100009419</v>
      </c>
      <c r="B1404" s="1" t="s">
        <v>1138</v>
      </c>
      <c r="C1404" s="1" t="s">
        <v>3032</v>
      </c>
      <c r="D1404" s="1" t="s">
        <v>72</v>
      </c>
      <c r="E1404" s="1" t="s">
        <v>20</v>
      </c>
      <c r="F1404" s="1" t="s">
        <v>72</v>
      </c>
      <c r="G1404" s="1">
        <v>1</v>
      </c>
      <c r="H1404" s="1">
        <v>512</v>
      </c>
      <c r="I1404" s="1">
        <v>51</v>
      </c>
      <c r="J1404" s="33">
        <v>19</v>
      </c>
      <c r="K1404" s="1">
        <v>1</v>
      </c>
      <c r="L1404" s="1">
        <v>2</v>
      </c>
      <c r="M1404" s="1" t="s">
        <v>3070</v>
      </c>
      <c r="N1404" s="1" t="s">
        <v>3044</v>
      </c>
      <c r="O1404" s="1" t="s">
        <v>15</v>
      </c>
    </row>
    <row r="1405" spans="1:15">
      <c r="A1405" s="1">
        <v>100009436</v>
      </c>
      <c r="B1405" s="1" t="s">
        <v>1138</v>
      </c>
      <c r="C1405" s="1" t="s">
        <v>3032</v>
      </c>
      <c r="D1405" s="1" t="s">
        <v>12</v>
      </c>
      <c r="E1405" s="1" t="s">
        <v>11</v>
      </c>
      <c r="F1405" s="1" t="s">
        <v>12</v>
      </c>
      <c r="G1405" s="1">
        <v>1</v>
      </c>
      <c r="H1405" s="1">
        <v>554</v>
      </c>
      <c r="I1405" s="1">
        <v>49</v>
      </c>
      <c r="J1405" s="33">
        <v>28</v>
      </c>
      <c r="K1405" s="1">
        <v>0</v>
      </c>
      <c r="L1405" s="1">
        <v>2</v>
      </c>
      <c r="M1405" s="1" t="s">
        <v>3071</v>
      </c>
      <c r="N1405" s="1" t="s">
        <v>3038</v>
      </c>
      <c r="O1405" s="1" t="s">
        <v>32</v>
      </c>
    </row>
    <row r="1406" spans="1:15">
      <c r="A1406" s="1">
        <v>100009439</v>
      </c>
      <c r="B1406" s="1" t="s">
        <v>1138</v>
      </c>
      <c r="C1406" s="1" t="s">
        <v>3032</v>
      </c>
      <c r="D1406" s="1" t="s">
        <v>3072</v>
      </c>
      <c r="E1406" s="1" t="s">
        <v>24</v>
      </c>
      <c r="F1406" s="1" t="s">
        <v>64</v>
      </c>
      <c r="G1406" s="1">
        <v>1</v>
      </c>
      <c r="H1406" s="1">
        <v>262</v>
      </c>
      <c r="I1406" s="1">
        <v>70</v>
      </c>
      <c r="J1406" s="33">
        <v>56</v>
      </c>
      <c r="K1406" s="1">
        <v>0</v>
      </c>
      <c r="L1406" s="1">
        <v>1</v>
      </c>
      <c r="M1406" s="1" t="s">
        <v>3073</v>
      </c>
      <c r="N1406" s="1" t="s">
        <v>3044</v>
      </c>
      <c r="O1406" s="1" t="s">
        <v>15</v>
      </c>
    </row>
    <row r="1407" spans="1:15">
      <c r="A1407" s="1">
        <v>100009442</v>
      </c>
      <c r="B1407" s="1" t="s">
        <v>1138</v>
      </c>
      <c r="C1407" s="1" t="s">
        <v>3032</v>
      </c>
      <c r="D1407" s="1" t="s">
        <v>3074</v>
      </c>
      <c r="E1407" s="1" t="s">
        <v>27</v>
      </c>
      <c r="F1407" s="1" t="s">
        <v>18</v>
      </c>
      <c r="G1407" s="1">
        <v>1</v>
      </c>
      <c r="H1407" s="1">
        <v>328</v>
      </c>
      <c r="I1407" s="1">
        <v>25</v>
      </c>
      <c r="J1407" s="33">
        <v>21</v>
      </c>
      <c r="K1407" s="1">
        <v>1</v>
      </c>
      <c r="L1407" s="1">
        <v>2</v>
      </c>
      <c r="M1407" s="1" t="s">
        <v>3075</v>
      </c>
      <c r="N1407" s="1" t="s">
        <v>57</v>
      </c>
      <c r="O1407" s="1" t="s">
        <v>39</v>
      </c>
    </row>
    <row r="1408" spans="1:15">
      <c r="A1408" s="1">
        <v>100009443</v>
      </c>
      <c r="B1408" s="1" t="s">
        <v>1138</v>
      </c>
      <c r="C1408" s="1" t="s">
        <v>3032</v>
      </c>
      <c r="D1408" s="1" t="s">
        <v>3076</v>
      </c>
      <c r="E1408" s="1" t="s">
        <v>11</v>
      </c>
      <c r="F1408" s="1" t="s">
        <v>12</v>
      </c>
      <c r="G1408" s="1">
        <v>1</v>
      </c>
      <c r="H1408" s="1">
        <v>436</v>
      </c>
      <c r="I1408" s="1">
        <v>40</v>
      </c>
      <c r="J1408" s="33">
        <v>24</v>
      </c>
      <c r="K1408" s="1">
        <v>2</v>
      </c>
      <c r="L1408" s="1">
        <v>2</v>
      </c>
      <c r="M1408" s="1" t="s">
        <v>3077</v>
      </c>
      <c r="N1408" s="1" t="s">
        <v>3038</v>
      </c>
      <c r="O1408" s="1" t="s">
        <v>32</v>
      </c>
    </row>
    <row r="1409" spans="1:15">
      <c r="A1409" s="1">
        <v>100009450</v>
      </c>
      <c r="B1409" s="1" t="s">
        <v>1138</v>
      </c>
      <c r="C1409" s="1" t="s">
        <v>3032</v>
      </c>
      <c r="D1409" s="1" t="s">
        <v>12</v>
      </c>
      <c r="E1409" s="1" t="s">
        <v>11</v>
      </c>
      <c r="F1409" s="1" t="s">
        <v>12</v>
      </c>
      <c r="G1409" s="1">
        <v>1</v>
      </c>
      <c r="H1409" s="1">
        <v>858</v>
      </c>
      <c r="I1409" s="1">
        <v>70</v>
      </c>
      <c r="J1409" s="33">
        <v>45</v>
      </c>
      <c r="K1409" s="1">
        <v>0</v>
      </c>
      <c r="L1409" s="1">
        <v>3</v>
      </c>
      <c r="M1409" s="1" t="s">
        <v>3078</v>
      </c>
      <c r="N1409" s="1" t="s">
        <v>3038</v>
      </c>
      <c r="O1409" s="1" t="s">
        <v>32</v>
      </c>
    </row>
    <row r="1410" spans="1:15">
      <c r="A1410" s="1">
        <v>100009457</v>
      </c>
      <c r="B1410" s="1" t="s">
        <v>1138</v>
      </c>
      <c r="C1410" s="1" t="s">
        <v>3032</v>
      </c>
      <c r="D1410" s="1" t="s">
        <v>238</v>
      </c>
      <c r="E1410" s="1" t="s">
        <v>20</v>
      </c>
      <c r="F1410" s="1" t="s">
        <v>72</v>
      </c>
      <c r="G1410" s="1">
        <v>1</v>
      </c>
      <c r="H1410" s="1">
        <v>295</v>
      </c>
      <c r="I1410" s="1">
        <v>30</v>
      </c>
      <c r="J1410" s="33">
        <v>20</v>
      </c>
      <c r="K1410" s="1">
        <v>0</v>
      </c>
      <c r="L1410" s="1">
        <v>1</v>
      </c>
      <c r="M1410" s="1" t="s">
        <v>3079</v>
      </c>
      <c r="N1410" s="1" t="s">
        <v>3044</v>
      </c>
      <c r="O1410" s="1" t="s">
        <v>15</v>
      </c>
    </row>
    <row r="1411" spans="1:15">
      <c r="A1411" s="1">
        <v>100009471</v>
      </c>
      <c r="B1411" s="1" t="s">
        <v>1138</v>
      </c>
      <c r="C1411" s="1" t="s">
        <v>3032</v>
      </c>
      <c r="D1411" s="1" t="s">
        <v>145</v>
      </c>
      <c r="E1411" s="1" t="s">
        <v>11</v>
      </c>
      <c r="F1411" s="1" t="s">
        <v>12</v>
      </c>
      <c r="G1411" s="1">
        <v>1</v>
      </c>
      <c r="H1411" s="1">
        <v>480</v>
      </c>
      <c r="I1411" s="1">
        <v>47</v>
      </c>
      <c r="J1411" s="33">
        <v>32</v>
      </c>
      <c r="K1411" s="1">
        <v>0</v>
      </c>
      <c r="L1411" s="1">
        <v>2</v>
      </c>
      <c r="M1411" s="1" t="s">
        <v>3083</v>
      </c>
      <c r="N1411" s="1" t="s">
        <v>3038</v>
      </c>
      <c r="O1411" s="1" t="s">
        <v>32</v>
      </c>
    </row>
    <row r="1412" spans="1:15">
      <c r="A1412" s="1">
        <v>100009475</v>
      </c>
      <c r="B1412" s="1" t="s">
        <v>1138</v>
      </c>
      <c r="C1412" s="1" t="s">
        <v>3032</v>
      </c>
      <c r="D1412" s="1" t="s">
        <v>97</v>
      </c>
      <c r="E1412" s="1" t="s">
        <v>96</v>
      </c>
      <c r="F1412" s="1" t="s">
        <v>97</v>
      </c>
      <c r="G1412" s="1">
        <v>1</v>
      </c>
      <c r="H1412" s="1">
        <v>460</v>
      </c>
      <c r="I1412" s="1">
        <v>48</v>
      </c>
      <c r="J1412" s="33">
        <v>26</v>
      </c>
      <c r="K1412" s="1">
        <v>0</v>
      </c>
      <c r="L1412" s="1">
        <v>2</v>
      </c>
      <c r="M1412" s="1" t="s">
        <v>3084</v>
      </c>
      <c r="N1412" s="1" t="s">
        <v>3044</v>
      </c>
      <c r="O1412" s="1" t="s">
        <v>15</v>
      </c>
    </row>
    <row r="1413" spans="1:15">
      <c r="A1413" s="1">
        <v>100009485</v>
      </c>
      <c r="B1413" s="1" t="s">
        <v>1138</v>
      </c>
      <c r="C1413" s="1" t="s">
        <v>3032</v>
      </c>
      <c r="D1413" s="1" t="s">
        <v>3085</v>
      </c>
      <c r="E1413" s="1" t="s">
        <v>27</v>
      </c>
      <c r="F1413" s="1" t="s">
        <v>18</v>
      </c>
      <c r="G1413" s="1">
        <v>1</v>
      </c>
      <c r="H1413" s="1">
        <v>311</v>
      </c>
      <c r="I1413" s="1">
        <v>22</v>
      </c>
      <c r="J1413" s="33">
        <v>19</v>
      </c>
      <c r="K1413" s="1">
        <v>0</v>
      </c>
      <c r="L1413" s="1">
        <v>2</v>
      </c>
      <c r="M1413" s="1" t="s">
        <v>3086</v>
      </c>
      <c r="N1413" s="1" t="s">
        <v>3087</v>
      </c>
      <c r="O1413" s="1" t="s">
        <v>44</v>
      </c>
    </row>
    <row r="1414" spans="1:15">
      <c r="A1414" s="1">
        <v>100009494</v>
      </c>
      <c r="B1414" s="1" t="s">
        <v>1138</v>
      </c>
      <c r="C1414" s="1" t="s">
        <v>3032</v>
      </c>
      <c r="D1414" s="1" t="s">
        <v>3090</v>
      </c>
      <c r="E1414" s="1" t="s">
        <v>2</v>
      </c>
      <c r="F1414" s="1" t="s">
        <v>673</v>
      </c>
      <c r="G1414" s="1">
        <v>1</v>
      </c>
      <c r="H1414" s="1">
        <v>94</v>
      </c>
      <c r="I1414" s="1">
        <v>28</v>
      </c>
      <c r="J1414" s="33">
        <v>11</v>
      </c>
      <c r="K1414" s="1">
        <v>0</v>
      </c>
      <c r="L1414" s="1">
        <v>1</v>
      </c>
      <c r="M1414" s="1" t="s">
        <v>3091</v>
      </c>
      <c r="N1414" s="1" t="s">
        <v>3036</v>
      </c>
      <c r="O1414" s="1" t="s">
        <v>8</v>
      </c>
    </row>
    <row r="1415" spans="1:15">
      <c r="A1415" s="1">
        <v>100009501</v>
      </c>
      <c r="B1415" s="1" t="s">
        <v>1138</v>
      </c>
      <c r="C1415" s="1" t="s">
        <v>3032</v>
      </c>
      <c r="D1415" s="1" t="s">
        <v>176</v>
      </c>
      <c r="E1415" s="1" t="s">
        <v>11</v>
      </c>
      <c r="F1415" s="1" t="s">
        <v>12</v>
      </c>
      <c r="G1415" s="1">
        <v>1</v>
      </c>
      <c r="H1415" s="1">
        <v>217</v>
      </c>
      <c r="I1415" s="1">
        <v>39</v>
      </c>
      <c r="J1415" s="33">
        <v>19</v>
      </c>
      <c r="K1415" s="1">
        <v>0</v>
      </c>
      <c r="L1415" s="1">
        <v>1</v>
      </c>
      <c r="M1415" s="1" t="s">
        <v>3092</v>
      </c>
      <c r="N1415" s="1" t="s">
        <v>3093</v>
      </c>
      <c r="O1415" s="1" t="s">
        <v>32</v>
      </c>
    </row>
    <row r="1416" spans="1:15">
      <c r="A1416" s="1">
        <v>100009505</v>
      </c>
      <c r="B1416" s="1" t="s">
        <v>1138</v>
      </c>
      <c r="C1416" s="1" t="s">
        <v>3032</v>
      </c>
      <c r="D1416" s="1" t="s">
        <v>3094</v>
      </c>
      <c r="E1416" s="1" t="s">
        <v>11</v>
      </c>
      <c r="F1416" s="1" t="s">
        <v>407</v>
      </c>
      <c r="G1416" s="1">
        <v>1</v>
      </c>
      <c r="H1416" s="1">
        <v>22</v>
      </c>
      <c r="I1416" s="1">
        <v>3</v>
      </c>
      <c r="J1416" s="33">
        <v>4</v>
      </c>
      <c r="K1416" s="1">
        <v>0</v>
      </c>
      <c r="L1416" s="1">
        <v>1</v>
      </c>
      <c r="M1416" s="1" t="s">
        <v>3095</v>
      </c>
      <c r="N1416" s="1" t="s">
        <v>3096</v>
      </c>
      <c r="O1416" s="1" t="s">
        <v>32</v>
      </c>
    </row>
    <row r="1417" spans="1:15">
      <c r="A1417" s="1">
        <v>100009517</v>
      </c>
      <c r="B1417" s="1" t="s">
        <v>1138</v>
      </c>
      <c r="C1417" s="1" t="s">
        <v>3032</v>
      </c>
      <c r="D1417" s="1" t="s">
        <v>3097</v>
      </c>
      <c r="E1417" s="1" t="s">
        <v>11</v>
      </c>
      <c r="F1417" s="1" t="s">
        <v>12</v>
      </c>
      <c r="G1417" s="1">
        <v>1</v>
      </c>
      <c r="H1417" s="1">
        <v>133</v>
      </c>
      <c r="I1417" s="1">
        <v>20</v>
      </c>
      <c r="J1417" s="33">
        <v>12</v>
      </c>
      <c r="K1417" s="1">
        <v>0</v>
      </c>
      <c r="L1417" s="1">
        <v>1</v>
      </c>
      <c r="M1417" s="1" t="s">
        <v>3098</v>
      </c>
      <c r="N1417" s="1" t="s">
        <v>3099</v>
      </c>
      <c r="O1417" s="1" t="s">
        <v>32</v>
      </c>
    </row>
    <row r="1418" spans="1:15">
      <c r="A1418" s="1">
        <v>100009526</v>
      </c>
      <c r="B1418" s="1" t="s">
        <v>1138</v>
      </c>
      <c r="C1418" s="1" t="s">
        <v>3032</v>
      </c>
      <c r="D1418" s="1" t="s">
        <v>3100</v>
      </c>
      <c r="E1418" s="1" t="s">
        <v>11</v>
      </c>
      <c r="F1418" s="1" t="s">
        <v>12</v>
      </c>
      <c r="G1418" s="1">
        <v>1</v>
      </c>
      <c r="H1418" s="1">
        <v>147</v>
      </c>
      <c r="I1418" s="1">
        <v>18</v>
      </c>
      <c r="J1418" s="33">
        <v>15</v>
      </c>
      <c r="K1418" s="1">
        <v>0</v>
      </c>
      <c r="L1418" s="1">
        <v>1</v>
      </c>
      <c r="M1418" s="1" t="s">
        <v>3101</v>
      </c>
      <c r="N1418" s="1" t="s">
        <v>3102</v>
      </c>
      <c r="O1418" s="1" t="s">
        <v>32</v>
      </c>
    </row>
    <row r="1419" spans="1:15">
      <c r="A1419" s="1">
        <v>100009528</v>
      </c>
      <c r="B1419" s="1" t="s">
        <v>1138</v>
      </c>
      <c r="C1419" s="1" t="s">
        <v>3032</v>
      </c>
      <c r="D1419" s="1" t="s">
        <v>12</v>
      </c>
      <c r="E1419" s="1" t="s">
        <v>11</v>
      </c>
      <c r="F1419" s="1" t="s">
        <v>407</v>
      </c>
      <c r="G1419" s="1">
        <v>1</v>
      </c>
      <c r="H1419" s="1">
        <v>13</v>
      </c>
      <c r="I1419" s="1">
        <v>2</v>
      </c>
      <c r="J1419" s="33">
        <v>3</v>
      </c>
      <c r="K1419" s="1">
        <v>0</v>
      </c>
      <c r="L1419" s="1">
        <v>1</v>
      </c>
      <c r="M1419" s="1" t="s">
        <v>3103</v>
      </c>
      <c r="N1419" s="1" t="s">
        <v>3104</v>
      </c>
      <c r="O1419" s="1" t="s">
        <v>32</v>
      </c>
    </row>
    <row r="1420" spans="1:15">
      <c r="A1420" s="1">
        <v>100009532</v>
      </c>
      <c r="B1420" s="1" t="s">
        <v>1138</v>
      </c>
      <c r="C1420" s="1" t="s">
        <v>3032</v>
      </c>
      <c r="D1420" s="1" t="s">
        <v>176</v>
      </c>
      <c r="E1420" s="1" t="s">
        <v>11</v>
      </c>
      <c r="F1420" s="1" t="s">
        <v>407</v>
      </c>
      <c r="G1420" s="1">
        <v>1</v>
      </c>
      <c r="H1420" s="1">
        <v>23</v>
      </c>
      <c r="I1420" s="1">
        <v>4</v>
      </c>
      <c r="J1420" s="33">
        <v>2</v>
      </c>
      <c r="K1420" s="1">
        <v>0</v>
      </c>
      <c r="L1420" s="1">
        <v>1</v>
      </c>
      <c r="M1420" s="1" t="s">
        <v>3105</v>
      </c>
      <c r="N1420" s="1" t="s">
        <v>3106</v>
      </c>
      <c r="O1420" s="1" t="s">
        <v>32</v>
      </c>
    </row>
    <row r="1421" spans="1:15">
      <c r="A1421" s="1">
        <v>100009536</v>
      </c>
      <c r="B1421" s="1" t="s">
        <v>1138</v>
      </c>
      <c r="C1421" s="1" t="s">
        <v>3032</v>
      </c>
      <c r="D1421" s="1" t="s">
        <v>176</v>
      </c>
      <c r="E1421" s="1" t="s">
        <v>11</v>
      </c>
      <c r="F1421" s="1" t="s">
        <v>407</v>
      </c>
      <c r="G1421" s="1">
        <v>1</v>
      </c>
      <c r="H1421" s="1">
        <v>48</v>
      </c>
      <c r="I1421" s="1">
        <v>7</v>
      </c>
      <c r="J1421" s="33">
        <v>4</v>
      </c>
      <c r="K1421" s="1">
        <v>0</v>
      </c>
      <c r="L1421" s="1">
        <v>1</v>
      </c>
      <c r="M1421" s="1" t="s">
        <v>3107</v>
      </c>
      <c r="N1421" s="1" t="s">
        <v>3108</v>
      </c>
      <c r="O1421" s="1" t="s">
        <v>32</v>
      </c>
    </row>
    <row r="1422" spans="1:15">
      <c r="A1422" s="1">
        <v>100009543</v>
      </c>
      <c r="B1422" s="1" t="s">
        <v>1138</v>
      </c>
      <c r="C1422" s="1" t="s">
        <v>3032</v>
      </c>
      <c r="D1422" s="1" t="s">
        <v>176</v>
      </c>
      <c r="E1422" s="1" t="s">
        <v>11</v>
      </c>
      <c r="F1422" s="1" t="s">
        <v>407</v>
      </c>
      <c r="G1422" s="1">
        <v>1</v>
      </c>
      <c r="H1422" s="1">
        <v>19</v>
      </c>
      <c r="I1422" s="1">
        <v>5</v>
      </c>
      <c r="J1422" s="33">
        <v>3</v>
      </c>
      <c r="K1422" s="1">
        <v>0</v>
      </c>
      <c r="L1422" s="1">
        <v>1</v>
      </c>
      <c r="M1422" s="1" t="s">
        <v>3109</v>
      </c>
      <c r="N1422" s="1" t="s">
        <v>3110</v>
      </c>
      <c r="O1422" s="1" t="s">
        <v>32</v>
      </c>
    </row>
    <row r="1423" spans="1:15">
      <c r="A1423" s="1">
        <v>100009547</v>
      </c>
      <c r="B1423" s="1" t="s">
        <v>1138</v>
      </c>
      <c r="C1423" s="1" t="s">
        <v>3032</v>
      </c>
      <c r="D1423" s="1" t="s">
        <v>3111</v>
      </c>
      <c r="E1423" s="1" t="s">
        <v>11</v>
      </c>
      <c r="F1423" s="1" t="s">
        <v>12</v>
      </c>
      <c r="G1423" s="1">
        <v>1</v>
      </c>
      <c r="H1423" s="1">
        <v>138</v>
      </c>
      <c r="I1423" s="1">
        <v>23</v>
      </c>
      <c r="J1423" s="33">
        <v>17</v>
      </c>
      <c r="K1423" s="1">
        <v>1</v>
      </c>
      <c r="L1423" s="1">
        <v>1</v>
      </c>
      <c r="M1423" s="1" t="s">
        <v>3112</v>
      </c>
      <c r="N1423" s="1" t="s">
        <v>3113</v>
      </c>
      <c r="O1423" s="1" t="s">
        <v>32</v>
      </c>
    </row>
    <row r="1424" spans="1:15">
      <c r="A1424" s="1">
        <v>100009552</v>
      </c>
      <c r="B1424" s="1" t="s">
        <v>1138</v>
      </c>
      <c r="C1424" s="1" t="s">
        <v>3032</v>
      </c>
      <c r="D1424" s="1" t="s">
        <v>176</v>
      </c>
      <c r="E1424" s="1" t="s">
        <v>11</v>
      </c>
      <c r="F1424" s="1" t="s">
        <v>407</v>
      </c>
      <c r="G1424" s="1">
        <v>1</v>
      </c>
      <c r="H1424" s="1">
        <v>33</v>
      </c>
      <c r="I1424" s="1">
        <v>5</v>
      </c>
      <c r="J1424" s="33">
        <v>3</v>
      </c>
      <c r="K1424" s="1">
        <v>0</v>
      </c>
      <c r="L1424" s="1">
        <v>1</v>
      </c>
      <c r="M1424" s="1" t="s">
        <v>3114</v>
      </c>
      <c r="N1424" s="1" t="s">
        <v>3115</v>
      </c>
      <c r="O1424" s="1" t="s">
        <v>32</v>
      </c>
    </row>
    <row r="1425" spans="1:15">
      <c r="A1425" s="1">
        <v>100009560</v>
      </c>
      <c r="B1425" s="1" t="s">
        <v>1138</v>
      </c>
      <c r="C1425" s="1" t="s">
        <v>3032</v>
      </c>
      <c r="D1425" s="1" t="s">
        <v>12</v>
      </c>
      <c r="E1425" s="1" t="s">
        <v>11</v>
      </c>
      <c r="F1425" s="1" t="s">
        <v>12</v>
      </c>
      <c r="G1425" s="1">
        <v>1</v>
      </c>
      <c r="H1425" s="1">
        <v>254</v>
      </c>
      <c r="I1425" s="1">
        <v>18</v>
      </c>
      <c r="J1425" s="33">
        <v>11</v>
      </c>
      <c r="K1425" s="1">
        <v>0</v>
      </c>
      <c r="L1425" s="1">
        <v>1</v>
      </c>
      <c r="M1425" s="1" t="s">
        <v>3116</v>
      </c>
      <c r="N1425" s="1" t="s">
        <v>3117</v>
      </c>
      <c r="O1425" s="1" t="s">
        <v>32</v>
      </c>
    </row>
    <row r="1426" spans="1:15">
      <c r="A1426" s="1">
        <v>100009570</v>
      </c>
      <c r="B1426" s="1" t="s">
        <v>1138</v>
      </c>
      <c r="C1426" s="1" t="s">
        <v>3032</v>
      </c>
      <c r="D1426" s="1" t="s">
        <v>3118</v>
      </c>
      <c r="E1426" s="1" t="s">
        <v>11</v>
      </c>
      <c r="F1426" s="1" t="s">
        <v>12</v>
      </c>
      <c r="G1426" s="1">
        <v>1</v>
      </c>
      <c r="H1426" s="1">
        <v>355</v>
      </c>
      <c r="I1426" s="1">
        <v>35</v>
      </c>
      <c r="J1426" s="33">
        <v>27</v>
      </c>
      <c r="K1426" s="1">
        <v>1</v>
      </c>
      <c r="L1426" s="1">
        <v>2</v>
      </c>
      <c r="M1426" s="1" t="s">
        <v>3119</v>
      </c>
      <c r="N1426" s="1" t="s">
        <v>3120</v>
      </c>
      <c r="O1426" s="1" t="s">
        <v>32</v>
      </c>
    </row>
    <row r="1427" spans="1:15">
      <c r="A1427" s="1">
        <v>100009575</v>
      </c>
      <c r="B1427" s="1" t="s">
        <v>1138</v>
      </c>
      <c r="C1427" s="1" t="s">
        <v>3032</v>
      </c>
      <c r="D1427" s="1" t="s">
        <v>12</v>
      </c>
      <c r="E1427" s="1" t="s">
        <v>11</v>
      </c>
      <c r="F1427" s="1" t="s">
        <v>12</v>
      </c>
      <c r="G1427" s="1">
        <v>1</v>
      </c>
      <c r="H1427" s="1">
        <v>65</v>
      </c>
      <c r="I1427" s="1">
        <v>9</v>
      </c>
      <c r="J1427" s="33">
        <v>9</v>
      </c>
      <c r="K1427" s="1">
        <v>0</v>
      </c>
      <c r="L1427" s="1">
        <v>1</v>
      </c>
      <c r="M1427" s="1" t="s">
        <v>3121</v>
      </c>
      <c r="N1427" s="1" t="s">
        <v>3122</v>
      </c>
      <c r="O1427" s="1" t="s">
        <v>32</v>
      </c>
    </row>
    <row r="1428" spans="1:15">
      <c r="A1428" s="1">
        <v>100009581</v>
      </c>
      <c r="B1428" s="1" t="s">
        <v>1138</v>
      </c>
      <c r="C1428" s="1" t="s">
        <v>3032</v>
      </c>
      <c r="D1428" s="1" t="s">
        <v>176</v>
      </c>
      <c r="E1428" s="1" t="s">
        <v>11</v>
      </c>
      <c r="F1428" s="1" t="s">
        <v>407</v>
      </c>
      <c r="G1428" s="1">
        <v>1</v>
      </c>
      <c r="H1428" s="1">
        <v>18</v>
      </c>
      <c r="I1428" s="1">
        <v>4</v>
      </c>
      <c r="J1428" s="33">
        <v>5</v>
      </c>
      <c r="K1428" s="1">
        <v>0</v>
      </c>
      <c r="L1428" s="1">
        <v>1</v>
      </c>
      <c r="M1428" s="1" t="s">
        <v>3123</v>
      </c>
      <c r="N1428" s="1" t="s">
        <v>3124</v>
      </c>
      <c r="O1428" s="1" t="s">
        <v>32</v>
      </c>
    </row>
    <row r="1429" spans="1:15">
      <c r="A1429" s="1">
        <v>100009588</v>
      </c>
      <c r="B1429" s="1" t="s">
        <v>1138</v>
      </c>
      <c r="C1429" s="1" t="s">
        <v>3032</v>
      </c>
      <c r="D1429" s="1" t="s">
        <v>176</v>
      </c>
      <c r="E1429" s="1" t="s">
        <v>11</v>
      </c>
      <c r="F1429" s="1" t="s">
        <v>407</v>
      </c>
      <c r="G1429" s="1">
        <v>1</v>
      </c>
      <c r="H1429" s="1">
        <v>57</v>
      </c>
      <c r="I1429" s="1">
        <v>14</v>
      </c>
      <c r="J1429" s="33">
        <v>8</v>
      </c>
      <c r="K1429" s="1">
        <v>0</v>
      </c>
      <c r="L1429" s="1">
        <v>1</v>
      </c>
      <c r="M1429" s="1" t="s">
        <v>3125</v>
      </c>
      <c r="N1429" s="1" t="s">
        <v>3126</v>
      </c>
      <c r="O1429" s="1" t="s">
        <v>32</v>
      </c>
    </row>
    <row r="1430" spans="1:15">
      <c r="A1430" s="1">
        <v>100009593</v>
      </c>
      <c r="B1430" s="1" t="s">
        <v>1138</v>
      </c>
      <c r="C1430" s="1" t="s">
        <v>3128</v>
      </c>
      <c r="D1430" s="1" t="s">
        <v>176</v>
      </c>
      <c r="E1430" s="1" t="s">
        <v>11</v>
      </c>
      <c r="F1430" s="1" t="s">
        <v>12</v>
      </c>
      <c r="G1430" s="1">
        <v>1</v>
      </c>
      <c r="H1430" s="1">
        <v>94</v>
      </c>
      <c r="I1430" s="1">
        <v>14</v>
      </c>
      <c r="J1430" s="33">
        <v>13</v>
      </c>
      <c r="K1430" s="1">
        <v>0</v>
      </c>
      <c r="L1430" s="1">
        <v>1</v>
      </c>
      <c r="M1430" s="1" t="s">
        <v>3127</v>
      </c>
      <c r="N1430" s="1" t="s">
        <v>3129</v>
      </c>
      <c r="O1430" s="1" t="s">
        <v>32</v>
      </c>
    </row>
    <row r="1431" spans="1:15">
      <c r="A1431" s="1">
        <v>100009598</v>
      </c>
      <c r="B1431" s="1" t="s">
        <v>1138</v>
      </c>
      <c r="C1431" s="1" t="s">
        <v>3128</v>
      </c>
      <c r="D1431" s="1" t="s">
        <v>3130</v>
      </c>
      <c r="E1431" s="1" t="s">
        <v>27</v>
      </c>
      <c r="F1431" s="1" t="s">
        <v>18</v>
      </c>
      <c r="G1431" s="1">
        <v>1</v>
      </c>
      <c r="H1431" s="1">
        <v>463</v>
      </c>
      <c r="I1431" s="1">
        <v>37</v>
      </c>
      <c r="J1431" s="33">
        <v>31</v>
      </c>
      <c r="K1431" s="1">
        <v>0</v>
      </c>
      <c r="L1431" s="1">
        <v>2</v>
      </c>
      <c r="M1431" s="1" t="s">
        <v>3131</v>
      </c>
      <c r="N1431" s="1" t="s">
        <v>3044</v>
      </c>
      <c r="O1431" s="1" t="s">
        <v>15</v>
      </c>
    </row>
    <row r="1432" spans="1:15">
      <c r="A1432" s="1">
        <v>100009601</v>
      </c>
      <c r="B1432" s="1" t="s">
        <v>1138</v>
      </c>
      <c r="C1432" s="1" t="s">
        <v>3128</v>
      </c>
      <c r="D1432" s="1" t="s">
        <v>2869</v>
      </c>
      <c r="E1432" s="1" t="s">
        <v>20</v>
      </c>
      <c r="F1432" s="1" t="s">
        <v>72</v>
      </c>
      <c r="G1432" s="1">
        <v>1</v>
      </c>
      <c r="H1432" s="1">
        <v>195</v>
      </c>
      <c r="I1432" s="1">
        <v>24</v>
      </c>
      <c r="J1432" s="33">
        <v>15</v>
      </c>
      <c r="K1432" s="1">
        <v>0</v>
      </c>
      <c r="L1432" s="1">
        <v>1</v>
      </c>
      <c r="M1432" s="1" t="s">
        <v>3132</v>
      </c>
      <c r="N1432" s="1" t="s">
        <v>3044</v>
      </c>
      <c r="O1432" s="1" t="s">
        <v>15</v>
      </c>
    </row>
    <row r="1433" spans="1:15">
      <c r="A1433" s="1">
        <v>100009609</v>
      </c>
      <c r="B1433" s="1" t="s">
        <v>1138</v>
      </c>
      <c r="C1433" s="1" t="s">
        <v>3128</v>
      </c>
      <c r="D1433" s="1" t="s">
        <v>1345</v>
      </c>
      <c r="E1433" s="1" t="s">
        <v>20</v>
      </c>
      <c r="F1433" s="1" t="s">
        <v>203</v>
      </c>
      <c r="G1433" s="1">
        <v>1</v>
      </c>
      <c r="H1433" s="1">
        <v>89</v>
      </c>
      <c r="I1433" s="1">
        <v>8</v>
      </c>
      <c r="J1433" s="33">
        <v>15</v>
      </c>
      <c r="K1433" s="1">
        <v>0</v>
      </c>
      <c r="L1433" s="1">
        <v>1</v>
      </c>
      <c r="M1433" s="1" t="s">
        <v>3133</v>
      </c>
      <c r="N1433" s="1" t="s">
        <v>3134</v>
      </c>
      <c r="O1433" s="1" t="s">
        <v>44</v>
      </c>
    </row>
    <row r="1434" spans="1:15">
      <c r="A1434" s="1">
        <v>100009617</v>
      </c>
      <c r="B1434" s="1" t="s">
        <v>1138</v>
      </c>
      <c r="C1434" s="1" t="s">
        <v>3128</v>
      </c>
      <c r="D1434" s="1" t="s">
        <v>3137</v>
      </c>
      <c r="E1434" s="1" t="s">
        <v>11</v>
      </c>
      <c r="F1434" s="1" t="s">
        <v>12</v>
      </c>
      <c r="G1434" s="1">
        <v>1</v>
      </c>
      <c r="H1434" s="1">
        <v>122</v>
      </c>
      <c r="I1434" s="1">
        <v>14</v>
      </c>
      <c r="J1434" s="33">
        <v>9</v>
      </c>
      <c r="K1434" s="1">
        <v>1</v>
      </c>
      <c r="L1434" s="1">
        <v>1</v>
      </c>
      <c r="M1434" s="1" t="s">
        <v>3138</v>
      </c>
      <c r="N1434" s="1" t="s">
        <v>3139</v>
      </c>
      <c r="O1434" s="1" t="s">
        <v>44</v>
      </c>
    </row>
    <row r="1435" spans="1:15">
      <c r="A1435" s="1">
        <v>100009620</v>
      </c>
      <c r="B1435" s="1" t="s">
        <v>1138</v>
      </c>
      <c r="C1435" s="1" t="s">
        <v>3128</v>
      </c>
      <c r="D1435" s="1" t="s">
        <v>3140</v>
      </c>
      <c r="E1435" s="1" t="s">
        <v>11</v>
      </c>
      <c r="F1435" s="1" t="s">
        <v>12</v>
      </c>
      <c r="G1435" s="1">
        <v>1</v>
      </c>
      <c r="H1435" s="1">
        <v>176</v>
      </c>
      <c r="I1435" s="1">
        <v>20</v>
      </c>
      <c r="J1435" s="33">
        <v>24</v>
      </c>
      <c r="K1435" s="1">
        <v>0</v>
      </c>
      <c r="L1435" s="1">
        <v>1</v>
      </c>
      <c r="M1435" s="1" t="s">
        <v>3141</v>
      </c>
      <c r="N1435" s="1" t="s">
        <v>3142</v>
      </c>
      <c r="O1435" s="1" t="s">
        <v>32</v>
      </c>
    </row>
    <row r="1436" spans="1:15">
      <c r="A1436" s="1">
        <v>100009629</v>
      </c>
      <c r="B1436" s="1" t="s">
        <v>1138</v>
      </c>
      <c r="C1436" s="1" t="s">
        <v>3128</v>
      </c>
      <c r="D1436" s="1" t="s">
        <v>46</v>
      </c>
      <c r="E1436" s="1" t="s">
        <v>2</v>
      </c>
      <c r="F1436" s="1" t="s">
        <v>46</v>
      </c>
      <c r="G1436" s="1">
        <v>1</v>
      </c>
      <c r="H1436" s="1">
        <v>43</v>
      </c>
      <c r="I1436" s="1">
        <v>12</v>
      </c>
      <c r="J1436" s="33">
        <v>9</v>
      </c>
      <c r="K1436" s="1">
        <v>0</v>
      </c>
      <c r="L1436" s="1">
        <v>1</v>
      </c>
      <c r="M1436" s="1" t="s">
        <v>3143</v>
      </c>
      <c r="N1436" s="1" t="s">
        <v>3036</v>
      </c>
      <c r="O1436" s="1" t="s">
        <v>8</v>
      </c>
    </row>
    <row r="1437" spans="1:15">
      <c r="A1437" s="1">
        <v>100009631</v>
      </c>
      <c r="B1437" s="1" t="s">
        <v>1138</v>
      </c>
      <c r="C1437" s="1" t="s">
        <v>3128</v>
      </c>
      <c r="D1437" s="1" t="s">
        <v>3144</v>
      </c>
      <c r="E1437" s="1" t="s">
        <v>11</v>
      </c>
      <c r="F1437" s="1" t="s">
        <v>12</v>
      </c>
      <c r="G1437" s="1">
        <v>1</v>
      </c>
      <c r="H1437" s="1">
        <v>361</v>
      </c>
      <c r="I1437" s="1">
        <v>33</v>
      </c>
      <c r="J1437" s="33">
        <v>39</v>
      </c>
      <c r="K1437" s="1">
        <v>0</v>
      </c>
      <c r="L1437" s="1">
        <v>2</v>
      </c>
      <c r="M1437" s="1" t="s">
        <v>3145</v>
      </c>
      <c r="N1437" s="1" t="s">
        <v>3142</v>
      </c>
      <c r="O1437" s="1" t="s">
        <v>32</v>
      </c>
    </row>
    <row r="1438" spans="1:15">
      <c r="A1438" s="1">
        <v>100009642</v>
      </c>
      <c r="B1438" s="1" t="s">
        <v>1138</v>
      </c>
      <c r="C1438" s="1" t="s">
        <v>3128</v>
      </c>
      <c r="D1438" s="1" t="s">
        <v>176</v>
      </c>
      <c r="E1438" s="1" t="s">
        <v>11</v>
      </c>
      <c r="F1438" s="1" t="s">
        <v>407</v>
      </c>
      <c r="G1438" s="1">
        <v>1</v>
      </c>
      <c r="H1438" s="1">
        <v>14</v>
      </c>
      <c r="I1438" s="1">
        <v>3</v>
      </c>
      <c r="J1438" s="33">
        <v>5</v>
      </c>
      <c r="K1438" s="1">
        <v>0</v>
      </c>
      <c r="L1438" s="1">
        <v>1</v>
      </c>
      <c r="M1438" s="1" t="s">
        <v>3146</v>
      </c>
      <c r="N1438" s="1" t="s">
        <v>3147</v>
      </c>
      <c r="O1438" s="1" t="s">
        <v>32</v>
      </c>
    </row>
    <row r="1439" spans="1:15">
      <c r="A1439" s="1">
        <v>100009646</v>
      </c>
      <c r="B1439" s="1" t="s">
        <v>1138</v>
      </c>
      <c r="C1439" s="1" t="s">
        <v>3128</v>
      </c>
      <c r="D1439" s="1" t="s">
        <v>3148</v>
      </c>
      <c r="E1439" s="1" t="s">
        <v>11</v>
      </c>
      <c r="F1439" s="1" t="s">
        <v>12</v>
      </c>
      <c r="G1439" s="1">
        <v>1</v>
      </c>
      <c r="H1439" s="1">
        <v>98</v>
      </c>
      <c r="I1439" s="1">
        <v>18</v>
      </c>
      <c r="J1439" s="33">
        <v>12</v>
      </c>
      <c r="K1439" s="1">
        <v>0</v>
      </c>
      <c r="L1439" s="1">
        <v>1</v>
      </c>
      <c r="M1439" s="1" t="s">
        <v>3149</v>
      </c>
      <c r="N1439" s="1" t="s">
        <v>3150</v>
      </c>
      <c r="O1439" s="1" t="s">
        <v>32</v>
      </c>
    </row>
    <row r="1440" spans="1:15">
      <c r="A1440" s="1">
        <v>100009652</v>
      </c>
      <c r="B1440" s="1" t="s">
        <v>1138</v>
      </c>
      <c r="C1440" s="1" t="s">
        <v>3128</v>
      </c>
      <c r="D1440" s="1" t="s">
        <v>3151</v>
      </c>
      <c r="E1440" s="1" t="s">
        <v>11</v>
      </c>
      <c r="F1440" s="1" t="s">
        <v>12</v>
      </c>
      <c r="G1440" s="1">
        <v>1</v>
      </c>
      <c r="H1440" s="1">
        <v>184</v>
      </c>
      <c r="I1440" s="1">
        <v>27</v>
      </c>
      <c r="J1440" s="33">
        <v>13</v>
      </c>
      <c r="K1440" s="1">
        <v>0</v>
      </c>
      <c r="L1440" s="1">
        <v>1</v>
      </c>
      <c r="M1440" s="1" t="s">
        <v>3152</v>
      </c>
      <c r="N1440" s="1" t="s">
        <v>3153</v>
      </c>
      <c r="O1440" s="1" t="s">
        <v>32</v>
      </c>
    </row>
    <row r="1441" spans="1:15">
      <c r="A1441" s="1">
        <v>100009662</v>
      </c>
      <c r="B1441" s="1" t="s">
        <v>1138</v>
      </c>
      <c r="C1441" s="1" t="s">
        <v>3155</v>
      </c>
      <c r="D1441" s="1" t="s">
        <v>12</v>
      </c>
      <c r="E1441" s="1" t="s">
        <v>11</v>
      </c>
      <c r="F1441" s="1" t="s">
        <v>12</v>
      </c>
      <c r="G1441" s="1">
        <v>1</v>
      </c>
      <c r="H1441" s="1">
        <v>177</v>
      </c>
      <c r="I1441" s="1">
        <v>17</v>
      </c>
      <c r="J1441" s="33">
        <v>13</v>
      </c>
      <c r="K1441" s="1">
        <v>1</v>
      </c>
      <c r="L1441" s="1">
        <v>1</v>
      </c>
      <c r="M1441" s="1" t="s">
        <v>3154</v>
      </c>
      <c r="N1441" s="1" t="s">
        <v>3156</v>
      </c>
      <c r="O1441" s="1" t="s">
        <v>32</v>
      </c>
    </row>
    <row r="1442" spans="1:15">
      <c r="A1442" s="1">
        <v>100009680</v>
      </c>
      <c r="B1442" s="1" t="s">
        <v>1138</v>
      </c>
      <c r="C1442" s="1" t="s">
        <v>3155</v>
      </c>
      <c r="D1442" s="1" t="s">
        <v>176</v>
      </c>
      <c r="E1442" s="1" t="s">
        <v>11</v>
      </c>
      <c r="F1442" s="1" t="s">
        <v>12</v>
      </c>
      <c r="G1442" s="1">
        <v>1</v>
      </c>
      <c r="H1442" s="1">
        <v>291</v>
      </c>
      <c r="I1442" s="1">
        <v>50</v>
      </c>
      <c r="J1442" s="33">
        <v>26</v>
      </c>
      <c r="K1442" s="1">
        <v>0</v>
      </c>
      <c r="L1442" s="1">
        <v>1</v>
      </c>
      <c r="M1442" s="1" t="s">
        <v>3157</v>
      </c>
      <c r="N1442" s="1" t="s">
        <v>3158</v>
      </c>
      <c r="O1442" s="1" t="s">
        <v>32</v>
      </c>
    </row>
    <row r="1443" spans="1:15">
      <c r="A1443" s="1">
        <v>100009683</v>
      </c>
      <c r="B1443" s="1" t="s">
        <v>1138</v>
      </c>
      <c r="C1443" s="1" t="s">
        <v>3155</v>
      </c>
      <c r="D1443" s="1" t="s">
        <v>100</v>
      </c>
      <c r="E1443" s="1" t="s">
        <v>20</v>
      </c>
      <c r="F1443" s="1" t="s">
        <v>100</v>
      </c>
      <c r="G1443" s="1">
        <v>1</v>
      </c>
      <c r="H1443" s="1">
        <v>99</v>
      </c>
      <c r="I1443" s="1">
        <v>7</v>
      </c>
      <c r="J1443" s="33">
        <v>8</v>
      </c>
      <c r="K1443" s="1">
        <v>0</v>
      </c>
      <c r="L1443" s="1">
        <v>1</v>
      </c>
      <c r="M1443" s="1" t="s">
        <v>3159</v>
      </c>
      <c r="N1443" s="1" t="s">
        <v>3044</v>
      </c>
      <c r="O1443" s="1" t="s">
        <v>15</v>
      </c>
    </row>
    <row r="1444" spans="1:15">
      <c r="A1444" s="1">
        <v>100009684</v>
      </c>
      <c r="B1444" s="1" t="s">
        <v>1138</v>
      </c>
      <c r="C1444" s="1" t="s">
        <v>3155</v>
      </c>
      <c r="D1444" s="1" t="s">
        <v>203</v>
      </c>
      <c r="E1444" s="1" t="s">
        <v>20</v>
      </c>
      <c r="F1444" s="1" t="s">
        <v>203</v>
      </c>
      <c r="G1444" s="1">
        <v>1</v>
      </c>
      <c r="H1444" s="1">
        <v>212</v>
      </c>
      <c r="I1444" s="1">
        <v>22</v>
      </c>
      <c r="J1444" s="33">
        <v>30</v>
      </c>
      <c r="K1444" s="1">
        <v>9</v>
      </c>
      <c r="L1444" s="1">
        <v>1</v>
      </c>
      <c r="M1444" s="1" t="s">
        <v>3159</v>
      </c>
      <c r="N1444" s="1" t="s">
        <v>3044</v>
      </c>
      <c r="O1444" s="1" t="s">
        <v>15</v>
      </c>
    </row>
    <row r="1445" spans="1:15">
      <c r="A1445" s="1">
        <v>100009687</v>
      </c>
      <c r="B1445" s="1" t="s">
        <v>1138</v>
      </c>
      <c r="C1445" s="1" t="s">
        <v>3155</v>
      </c>
      <c r="D1445" s="1" t="s">
        <v>46</v>
      </c>
      <c r="E1445" s="1" t="s">
        <v>2</v>
      </c>
      <c r="F1445" s="1" t="s">
        <v>46</v>
      </c>
      <c r="G1445" s="1">
        <v>1</v>
      </c>
      <c r="H1445" s="1">
        <v>177</v>
      </c>
      <c r="I1445" s="1">
        <v>35</v>
      </c>
      <c r="J1445" s="33">
        <v>27</v>
      </c>
      <c r="K1445" s="1">
        <v>0</v>
      </c>
      <c r="L1445" s="1">
        <v>1</v>
      </c>
      <c r="M1445" s="1" t="s">
        <v>3160</v>
      </c>
      <c r="N1445" s="1" t="s">
        <v>3036</v>
      </c>
      <c r="O1445" s="1" t="s">
        <v>8</v>
      </c>
    </row>
    <row r="1446" spans="1:15">
      <c r="A1446" s="1">
        <v>100009691</v>
      </c>
      <c r="B1446" s="1" t="s">
        <v>1138</v>
      </c>
      <c r="C1446" s="1" t="s">
        <v>3155</v>
      </c>
      <c r="D1446" s="1" t="s">
        <v>176</v>
      </c>
      <c r="E1446" s="1" t="s">
        <v>11</v>
      </c>
      <c r="F1446" s="1" t="s">
        <v>12</v>
      </c>
      <c r="G1446" s="1">
        <v>1</v>
      </c>
      <c r="H1446" s="1">
        <v>718</v>
      </c>
      <c r="I1446" s="1">
        <v>86</v>
      </c>
      <c r="J1446" s="33">
        <v>55</v>
      </c>
      <c r="K1446" s="1">
        <v>0</v>
      </c>
      <c r="L1446" s="1">
        <v>3</v>
      </c>
      <c r="M1446" s="1" t="s">
        <v>3161</v>
      </c>
      <c r="N1446" s="1" t="s">
        <v>3158</v>
      </c>
      <c r="O1446" s="1" t="s">
        <v>32</v>
      </c>
    </row>
    <row r="1447" spans="1:15">
      <c r="A1447" s="1">
        <v>100009694</v>
      </c>
      <c r="B1447" s="1" t="s">
        <v>1138</v>
      </c>
      <c r="C1447" s="1" t="s">
        <v>3155</v>
      </c>
      <c r="D1447" s="1" t="s">
        <v>3162</v>
      </c>
      <c r="E1447" s="1" t="s">
        <v>11</v>
      </c>
      <c r="F1447" s="1" t="s">
        <v>12</v>
      </c>
      <c r="G1447" s="1">
        <v>1</v>
      </c>
      <c r="H1447" s="1">
        <v>657</v>
      </c>
      <c r="I1447" s="1">
        <v>94</v>
      </c>
      <c r="J1447" s="33">
        <v>34</v>
      </c>
      <c r="K1447" s="1">
        <v>0</v>
      </c>
      <c r="L1447" s="1">
        <v>3</v>
      </c>
      <c r="M1447" s="1" t="s">
        <v>3163</v>
      </c>
      <c r="N1447" s="1" t="s">
        <v>3158</v>
      </c>
      <c r="O1447" s="1" t="s">
        <v>32</v>
      </c>
    </row>
    <row r="1448" spans="1:15">
      <c r="A1448" s="1">
        <v>100009698</v>
      </c>
      <c r="B1448" s="1" t="s">
        <v>1138</v>
      </c>
      <c r="C1448" s="1" t="s">
        <v>3155</v>
      </c>
      <c r="D1448" s="1" t="s">
        <v>3164</v>
      </c>
      <c r="E1448" s="1" t="s">
        <v>20</v>
      </c>
      <c r="F1448" s="1" t="s">
        <v>72</v>
      </c>
      <c r="G1448" s="1">
        <v>2</v>
      </c>
      <c r="H1448" s="1">
        <v>414</v>
      </c>
      <c r="I1448" s="1">
        <v>8</v>
      </c>
      <c r="J1448" s="33">
        <v>19</v>
      </c>
      <c r="K1448" s="1">
        <v>0</v>
      </c>
      <c r="L1448" s="1">
        <v>2</v>
      </c>
      <c r="M1448" s="1" t="s">
        <v>3165</v>
      </c>
      <c r="N1448" s="1" t="s">
        <v>3166</v>
      </c>
      <c r="O1448" s="1" t="s">
        <v>3167</v>
      </c>
    </row>
    <row r="1449" spans="1:15">
      <c r="A1449" s="1">
        <v>100009701</v>
      </c>
      <c r="B1449" s="1" t="s">
        <v>1138</v>
      </c>
      <c r="C1449" s="1" t="s">
        <v>3155</v>
      </c>
      <c r="D1449" s="1" t="s">
        <v>3168</v>
      </c>
      <c r="E1449" s="1" t="s">
        <v>27</v>
      </c>
      <c r="F1449" s="1" t="s">
        <v>18</v>
      </c>
      <c r="G1449" s="1">
        <v>1</v>
      </c>
      <c r="H1449" s="1">
        <v>286</v>
      </c>
      <c r="I1449" s="1">
        <v>24</v>
      </c>
      <c r="J1449" s="33">
        <v>27</v>
      </c>
      <c r="K1449" s="1">
        <v>0</v>
      </c>
      <c r="L1449" s="1">
        <v>1</v>
      </c>
      <c r="M1449" s="1" t="s">
        <v>3169</v>
      </c>
      <c r="N1449" s="1" t="s">
        <v>3044</v>
      </c>
      <c r="O1449" s="1" t="s">
        <v>15</v>
      </c>
    </row>
    <row r="1450" spans="1:15">
      <c r="A1450" s="1">
        <v>100009702</v>
      </c>
      <c r="B1450" s="1" t="s">
        <v>1138</v>
      </c>
      <c r="C1450" s="1" t="s">
        <v>3155</v>
      </c>
      <c r="D1450" s="1" t="s">
        <v>46</v>
      </c>
      <c r="E1450" s="1" t="s">
        <v>2</v>
      </c>
      <c r="F1450" s="1" t="s">
        <v>46</v>
      </c>
      <c r="G1450" s="1">
        <v>1</v>
      </c>
      <c r="H1450" s="1">
        <v>55</v>
      </c>
      <c r="I1450" s="1">
        <v>12</v>
      </c>
      <c r="J1450" s="33">
        <v>10</v>
      </c>
      <c r="K1450" s="1">
        <v>0</v>
      </c>
      <c r="L1450" s="1">
        <v>1</v>
      </c>
      <c r="M1450" s="1" t="s">
        <v>3170</v>
      </c>
      <c r="N1450" s="1" t="s">
        <v>3036</v>
      </c>
      <c r="O1450" s="1" t="s">
        <v>8</v>
      </c>
    </row>
    <row r="1451" spans="1:15">
      <c r="A1451" s="1">
        <v>100009706</v>
      </c>
      <c r="B1451" s="1" t="s">
        <v>1138</v>
      </c>
      <c r="C1451" s="1" t="s">
        <v>3155</v>
      </c>
      <c r="D1451" s="1" t="s">
        <v>12</v>
      </c>
      <c r="E1451" s="1" t="s">
        <v>11</v>
      </c>
      <c r="F1451" s="1" t="s">
        <v>12</v>
      </c>
      <c r="G1451" s="1">
        <v>1</v>
      </c>
      <c r="H1451" s="1">
        <v>345</v>
      </c>
      <c r="I1451" s="1">
        <v>35</v>
      </c>
      <c r="J1451" s="33">
        <v>31</v>
      </c>
      <c r="K1451" s="1">
        <v>0</v>
      </c>
      <c r="L1451" s="1">
        <v>2</v>
      </c>
      <c r="M1451" s="1" t="s">
        <v>3171</v>
      </c>
      <c r="N1451" s="1" t="s">
        <v>3172</v>
      </c>
      <c r="O1451" s="1" t="s">
        <v>32</v>
      </c>
    </row>
    <row r="1452" spans="1:15">
      <c r="A1452" s="1">
        <v>100009716</v>
      </c>
      <c r="B1452" s="1" t="s">
        <v>1138</v>
      </c>
      <c r="C1452" s="1" t="s">
        <v>3155</v>
      </c>
      <c r="D1452" s="1" t="s">
        <v>176</v>
      </c>
      <c r="E1452" s="1" t="s">
        <v>11</v>
      </c>
      <c r="F1452" s="1" t="s">
        <v>407</v>
      </c>
      <c r="G1452" s="1">
        <v>1</v>
      </c>
      <c r="H1452" s="1">
        <v>17</v>
      </c>
      <c r="I1452" s="1">
        <v>4</v>
      </c>
      <c r="J1452" s="33">
        <v>2</v>
      </c>
      <c r="K1452" s="1">
        <v>0</v>
      </c>
      <c r="L1452" s="1">
        <v>1</v>
      </c>
      <c r="M1452" s="1" t="s">
        <v>3173</v>
      </c>
      <c r="N1452" s="1" t="s">
        <v>3174</v>
      </c>
      <c r="O1452" s="1" t="s">
        <v>32</v>
      </c>
    </row>
    <row r="1453" spans="1:15">
      <c r="A1453" s="1">
        <v>100009721</v>
      </c>
      <c r="B1453" s="1" t="s">
        <v>1138</v>
      </c>
      <c r="C1453" s="1" t="s">
        <v>3155</v>
      </c>
      <c r="D1453" s="1" t="s">
        <v>12</v>
      </c>
      <c r="E1453" s="1" t="s">
        <v>11</v>
      </c>
      <c r="F1453" s="1" t="s">
        <v>12</v>
      </c>
      <c r="G1453" s="1">
        <v>1</v>
      </c>
      <c r="H1453" s="1">
        <v>188</v>
      </c>
      <c r="I1453" s="1">
        <v>19</v>
      </c>
      <c r="J1453" s="33">
        <v>18</v>
      </c>
      <c r="K1453" s="1">
        <v>1</v>
      </c>
      <c r="L1453" s="1">
        <v>1</v>
      </c>
      <c r="M1453" s="1" t="s">
        <v>3175</v>
      </c>
      <c r="N1453" s="1" t="s">
        <v>3176</v>
      </c>
      <c r="O1453" s="1" t="s">
        <v>32</v>
      </c>
    </row>
    <row r="1454" spans="1:15">
      <c r="A1454" s="1">
        <v>100009724</v>
      </c>
      <c r="B1454" s="1" t="s">
        <v>1138</v>
      </c>
      <c r="C1454" s="1" t="s">
        <v>3155</v>
      </c>
      <c r="D1454" s="1" t="s">
        <v>12</v>
      </c>
      <c r="E1454" s="1" t="s">
        <v>11</v>
      </c>
      <c r="F1454" s="1" t="s">
        <v>407</v>
      </c>
      <c r="G1454" s="1">
        <v>1</v>
      </c>
      <c r="H1454" s="1">
        <v>25</v>
      </c>
      <c r="I1454" s="1">
        <v>3</v>
      </c>
      <c r="J1454" s="33">
        <v>3</v>
      </c>
      <c r="K1454" s="1">
        <v>0</v>
      </c>
      <c r="L1454" s="1">
        <v>1</v>
      </c>
      <c r="M1454" s="1" t="s">
        <v>3177</v>
      </c>
      <c r="N1454" s="1" t="s">
        <v>3178</v>
      </c>
      <c r="O1454" s="1" t="s">
        <v>32</v>
      </c>
    </row>
    <row r="1455" spans="1:15">
      <c r="A1455" s="1">
        <v>100009730</v>
      </c>
      <c r="B1455" s="1" t="s">
        <v>1138</v>
      </c>
      <c r="C1455" s="1" t="s">
        <v>3155</v>
      </c>
      <c r="D1455" s="1" t="s">
        <v>12</v>
      </c>
      <c r="E1455" s="1" t="s">
        <v>11</v>
      </c>
      <c r="F1455" s="1" t="s">
        <v>407</v>
      </c>
      <c r="G1455" s="1">
        <v>1</v>
      </c>
      <c r="H1455" s="1">
        <v>28</v>
      </c>
      <c r="I1455" s="1">
        <v>5</v>
      </c>
      <c r="J1455" s="33">
        <v>5</v>
      </c>
      <c r="K1455" s="1">
        <v>0</v>
      </c>
      <c r="L1455" s="1">
        <v>1</v>
      </c>
      <c r="M1455" s="1" t="s">
        <v>3179</v>
      </c>
      <c r="N1455" s="1" t="s">
        <v>3180</v>
      </c>
      <c r="O1455" s="1" t="s">
        <v>32</v>
      </c>
    </row>
    <row r="1456" spans="1:15">
      <c r="A1456" s="1">
        <v>100009752</v>
      </c>
      <c r="B1456" s="1" t="s">
        <v>1138</v>
      </c>
      <c r="C1456" s="1" t="s">
        <v>3155</v>
      </c>
      <c r="D1456" s="1" t="s">
        <v>3181</v>
      </c>
      <c r="E1456" s="1" t="s">
        <v>11</v>
      </c>
      <c r="F1456" s="1" t="s">
        <v>12</v>
      </c>
      <c r="G1456" s="1">
        <v>1</v>
      </c>
      <c r="H1456" s="1">
        <v>229</v>
      </c>
      <c r="I1456" s="1">
        <v>22</v>
      </c>
      <c r="J1456" s="33">
        <v>18</v>
      </c>
      <c r="K1456" s="1">
        <v>0</v>
      </c>
      <c r="L1456" s="1">
        <v>1</v>
      </c>
      <c r="M1456" s="1" t="s">
        <v>3182</v>
      </c>
      <c r="N1456" s="1" t="s">
        <v>3183</v>
      </c>
      <c r="O1456" s="1" t="s">
        <v>32</v>
      </c>
    </row>
    <row r="1457" spans="1:15">
      <c r="A1457" s="1">
        <v>100009758</v>
      </c>
      <c r="B1457" s="1" t="s">
        <v>1138</v>
      </c>
      <c r="C1457" s="1" t="s">
        <v>3155</v>
      </c>
      <c r="D1457" s="1" t="s">
        <v>176</v>
      </c>
      <c r="E1457" s="1" t="s">
        <v>11</v>
      </c>
      <c r="F1457" s="1" t="s">
        <v>12</v>
      </c>
      <c r="G1457" s="1">
        <v>1</v>
      </c>
      <c r="H1457" s="1">
        <v>216</v>
      </c>
      <c r="I1457" s="1">
        <v>30</v>
      </c>
      <c r="J1457" s="33">
        <v>20</v>
      </c>
      <c r="K1457" s="1">
        <v>1</v>
      </c>
      <c r="L1457" s="1">
        <v>1</v>
      </c>
      <c r="M1457" s="1" t="s">
        <v>3184</v>
      </c>
      <c r="N1457" s="1" t="s">
        <v>3185</v>
      </c>
      <c r="O1457" s="1" t="s">
        <v>32</v>
      </c>
    </row>
    <row r="1458" spans="1:15">
      <c r="A1458" s="1">
        <v>100009771</v>
      </c>
      <c r="B1458" s="1" t="s">
        <v>1138</v>
      </c>
      <c r="C1458" s="1" t="s">
        <v>3155</v>
      </c>
      <c r="D1458" s="1" t="s">
        <v>12</v>
      </c>
      <c r="E1458" s="1" t="s">
        <v>11</v>
      </c>
      <c r="F1458" s="1" t="s">
        <v>12</v>
      </c>
      <c r="G1458" s="1">
        <v>1</v>
      </c>
      <c r="H1458" s="1">
        <v>227</v>
      </c>
      <c r="I1458" s="1">
        <v>21</v>
      </c>
      <c r="J1458" s="33">
        <v>18</v>
      </c>
      <c r="K1458" s="1">
        <v>1</v>
      </c>
      <c r="L1458" s="1">
        <v>1</v>
      </c>
      <c r="M1458" s="1" t="s">
        <v>3188</v>
      </c>
      <c r="N1458" s="1" t="s">
        <v>3189</v>
      </c>
      <c r="O1458" s="1" t="s">
        <v>32</v>
      </c>
    </row>
    <row r="1459" spans="1:15">
      <c r="A1459" s="1">
        <v>100009773</v>
      </c>
      <c r="B1459" s="1" t="s">
        <v>1138</v>
      </c>
      <c r="C1459" s="1" t="s">
        <v>3155</v>
      </c>
      <c r="D1459" s="1" t="s">
        <v>46</v>
      </c>
      <c r="E1459" s="1" t="s">
        <v>2</v>
      </c>
      <c r="F1459" s="1" t="s">
        <v>46</v>
      </c>
      <c r="G1459" s="1">
        <v>1</v>
      </c>
      <c r="H1459" s="1">
        <v>110</v>
      </c>
      <c r="I1459" s="1">
        <v>18</v>
      </c>
      <c r="J1459" s="33">
        <v>14</v>
      </c>
      <c r="K1459" s="1">
        <v>0</v>
      </c>
      <c r="L1459" s="1">
        <v>1</v>
      </c>
      <c r="M1459" s="1" t="s">
        <v>3190</v>
      </c>
      <c r="N1459" s="1" t="s">
        <v>3036</v>
      </c>
      <c r="O1459" s="1" t="s">
        <v>8</v>
      </c>
    </row>
    <row r="1460" spans="1:15">
      <c r="A1460" s="1">
        <v>100009776</v>
      </c>
      <c r="B1460" s="1" t="s">
        <v>1138</v>
      </c>
      <c r="C1460" s="1" t="s">
        <v>3155</v>
      </c>
      <c r="D1460" s="1" t="s">
        <v>176</v>
      </c>
      <c r="E1460" s="1" t="s">
        <v>11</v>
      </c>
      <c r="F1460" s="1" t="s">
        <v>12</v>
      </c>
      <c r="G1460" s="1">
        <v>1</v>
      </c>
      <c r="H1460" s="1">
        <v>161</v>
      </c>
      <c r="I1460" s="1">
        <v>19</v>
      </c>
      <c r="J1460" s="33">
        <v>14</v>
      </c>
      <c r="K1460" s="1">
        <v>0</v>
      </c>
      <c r="L1460" s="1">
        <v>1</v>
      </c>
      <c r="M1460" s="1" t="s">
        <v>3191</v>
      </c>
      <c r="N1460" s="1" t="s">
        <v>3192</v>
      </c>
      <c r="O1460" s="1" t="s">
        <v>32</v>
      </c>
    </row>
    <row r="1461" spans="1:15">
      <c r="A1461" s="1">
        <v>100009781</v>
      </c>
      <c r="B1461" s="1" t="s">
        <v>1138</v>
      </c>
      <c r="C1461" s="1" t="s">
        <v>3155</v>
      </c>
      <c r="D1461" s="1" t="s">
        <v>12</v>
      </c>
      <c r="E1461" s="1" t="s">
        <v>11</v>
      </c>
      <c r="F1461" s="1" t="s">
        <v>12</v>
      </c>
      <c r="G1461" s="1">
        <v>1</v>
      </c>
      <c r="H1461" s="1">
        <v>146</v>
      </c>
      <c r="I1461" s="1">
        <v>16</v>
      </c>
      <c r="J1461" s="33">
        <v>13</v>
      </c>
      <c r="K1461" s="1">
        <v>0</v>
      </c>
      <c r="L1461" s="1">
        <v>1</v>
      </c>
      <c r="M1461" s="1" t="s">
        <v>3193</v>
      </c>
      <c r="N1461" s="1" t="s">
        <v>3194</v>
      </c>
      <c r="O1461" s="1" t="s">
        <v>32</v>
      </c>
    </row>
    <row r="1462" spans="1:15">
      <c r="A1462" s="1">
        <v>100009785</v>
      </c>
      <c r="B1462" s="1" t="s">
        <v>1138</v>
      </c>
      <c r="C1462" s="1" t="s">
        <v>3155</v>
      </c>
      <c r="D1462" s="1" t="s">
        <v>12</v>
      </c>
      <c r="E1462" s="1" t="s">
        <v>11</v>
      </c>
      <c r="F1462" s="1" t="s">
        <v>12</v>
      </c>
      <c r="G1462" s="1">
        <v>1</v>
      </c>
      <c r="H1462" s="1">
        <v>203</v>
      </c>
      <c r="I1462" s="1">
        <v>22</v>
      </c>
      <c r="J1462" s="33">
        <v>15</v>
      </c>
      <c r="K1462" s="1">
        <v>0</v>
      </c>
      <c r="L1462" s="1">
        <v>1</v>
      </c>
      <c r="M1462" s="1" t="s">
        <v>3195</v>
      </c>
      <c r="N1462" s="1" t="s">
        <v>3196</v>
      </c>
      <c r="O1462" s="1" t="s">
        <v>32</v>
      </c>
    </row>
    <row r="1463" spans="1:15">
      <c r="A1463" s="1">
        <v>100009789</v>
      </c>
      <c r="B1463" s="1" t="s">
        <v>1138</v>
      </c>
      <c r="C1463" s="1" t="s">
        <v>3155</v>
      </c>
      <c r="D1463" s="1" t="s">
        <v>3197</v>
      </c>
      <c r="E1463" s="1" t="s">
        <v>11</v>
      </c>
      <c r="F1463" s="1" t="s">
        <v>12</v>
      </c>
      <c r="G1463" s="1">
        <v>1</v>
      </c>
      <c r="H1463" s="1">
        <v>352</v>
      </c>
      <c r="I1463" s="1">
        <v>36</v>
      </c>
      <c r="J1463" s="33">
        <v>28</v>
      </c>
      <c r="K1463" s="1">
        <v>0</v>
      </c>
      <c r="L1463" s="1">
        <v>2</v>
      </c>
      <c r="M1463" s="1" t="s">
        <v>3198</v>
      </c>
      <c r="N1463" s="1" t="s">
        <v>3199</v>
      </c>
      <c r="O1463" s="1" t="s">
        <v>32</v>
      </c>
    </row>
    <row r="1464" spans="1:15">
      <c r="A1464" s="1">
        <v>100009792</v>
      </c>
      <c r="B1464" s="1" t="s">
        <v>1138</v>
      </c>
      <c r="C1464" s="1" t="s">
        <v>3155</v>
      </c>
      <c r="D1464" s="1" t="s">
        <v>842</v>
      </c>
      <c r="E1464" s="1" t="s">
        <v>2</v>
      </c>
      <c r="F1464" s="1" t="s">
        <v>842</v>
      </c>
      <c r="G1464" s="1">
        <v>1</v>
      </c>
      <c r="H1464" s="1">
        <v>15</v>
      </c>
      <c r="I1464" s="1">
        <v>4</v>
      </c>
      <c r="J1464" s="33">
        <v>4</v>
      </c>
      <c r="K1464" s="1">
        <v>0</v>
      </c>
      <c r="L1464" s="1">
        <v>1</v>
      </c>
      <c r="M1464" s="1" t="s">
        <v>3200</v>
      </c>
      <c r="N1464" s="1" t="s">
        <v>3036</v>
      </c>
      <c r="O1464" s="1" t="s">
        <v>8</v>
      </c>
    </row>
    <row r="1465" spans="1:15">
      <c r="A1465" s="1">
        <v>100009794</v>
      </c>
      <c r="B1465" s="1" t="s">
        <v>1138</v>
      </c>
      <c r="C1465" s="1" t="s">
        <v>3155</v>
      </c>
      <c r="D1465" s="1" t="s">
        <v>670</v>
      </c>
      <c r="E1465" s="1" t="s">
        <v>2</v>
      </c>
      <c r="F1465" s="1" t="s">
        <v>670</v>
      </c>
      <c r="G1465" s="1">
        <v>1</v>
      </c>
      <c r="H1465" s="1">
        <v>64</v>
      </c>
      <c r="I1465" s="1">
        <v>18</v>
      </c>
      <c r="J1465" s="33">
        <v>18</v>
      </c>
      <c r="K1465" s="1">
        <v>0</v>
      </c>
      <c r="L1465" s="1">
        <v>1</v>
      </c>
      <c r="M1465" s="1" t="s">
        <v>3200</v>
      </c>
      <c r="N1465" s="1" t="s">
        <v>3036</v>
      </c>
      <c r="O1465" s="1" t="s">
        <v>8</v>
      </c>
    </row>
    <row r="1466" spans="1:15">
      <c r="A1466" s="1">
        <v>100009795</v>
      </c>
      <c r="B1466" s="1" t="s">
        <v>1138</v>
      </c>
      <c r="C1466" s="1" t="s">
        <v>3155</v>
      </c>
      <c r="D1466" s="1" t="s">
        <v>673</v>
      </c>
      <c r="E1466" s="1" t="s">
        <v>2</v>
      </c>
      <c r="F1466" s="1" t="s">
        <v>673</v>
      </c>
      <c r="G1466" s="1">
        <v>1</v>
      </c>
      <c r="H1466" s="1">
        <v>36</v>
      </c>
      <c r="I1466" s="1">
        <v>8</v>
      </c>
      <c r="J1466" s="33">
        <v>10</v>
      </c>
      <c r="K1466" s="1">
        <v>1</v>
      </c>
      <c r="L1466" s="1">
        <v>1</v>
      </c>
      <c r="M1466" s="1" t="s">
        <v>3200</v>
      </c>
      <c r="N1466" s="1" t="s">
        <v>3036</v>
      </c>
      <c r="O1466" s="1" t="s">
        <v>8</v>
      </c>
    </row>
    <row r="1467" spans="1:15">
      <c r="A1467" s="1">
        <v>100009804</v>
      </c>
      <c r="B1467" s="1" t="s">
        <v>1138</v>
      </c>
      <c r="C1467" s="1" t="s">
        <v>3155</v>
      </c>
      <c r="D1467" s="1" t="s">
        <v>176</v>
      </c>
      <c r="E1467" s="1" t="s">
        <v>11</v>
      </c>
      <c r="F1467" s="1" t="s">
        <v>12</v>
      </c>
      <c r="G1467" s="1">
        <v>1</v>
      </c>
      <c r="H1467" s="1">
        <v>175</v>
      </c>
      <c r="I1467" s="1">
        <v>31</v>
      </c>
      <c r="J1467" s="33">
        <v>20</v>
      </c>
      <c r="K1467" s="1">
        <v>0</v>
      </c>
      <c r="L1467" s="1">
        <v>1</v>
      </c>
      <c r="M1467" s="1" t="s">
        <v>3201</v>
      </c>
      <c r="N1467" s="1" t="s">
        <v>3202</v>
      </c>
      <c r="O1467" s="1" t="s">
        <v>32</v>
      </c>
    </row>
    <row r="1468" spans="1:15">
      <c r="A1468" s="1">
        <v>100009808</v>
      </c>
      <c r="B1468" s="1" t="s">
        <v>1138</v>
      </c>
      <c r="C1468" s="1" t="s">
        <v>3205</v>
      </c>
      <c r="D1468" s="1" t="s">
        <v>3203</v>
      </c>
      <c r="E1468" s="1" t="s">
        <v>11</v>
      </c>
      <c r="F1468" s="1" t="s">
        <v>12</v>
      </c>
      <c r="G1468" s="1">
        <v>1</v>
      </c>
      <c r="H1468" s="1">
        <v>415</v>
      </c>
      <c r="I1468" s="1">
        <v>38</v>
      </c>
      <c r="J1468" s="33">
        <v>28</v>
      </c>
      <c r="K1468" s="1">
        <v>0</v>
      </c>
      <c r="L1468" s="1">
        <v>2</v>
      </c>
      <c r="M1468" s="1" t="s">
        <v>3204</v>
      </c>
      <c r="N1468" s="1" t="s">
        <v>3206</v>
      </c>
      <c r="O1468" s="1" t="s">
        <v>32</v>
      </c>
    </row>
    <row r="1469" spans="1:15">
      <c r="A1469" s="1">
        <v>100009813</v>
      </c>
      <c r="B1469" s="1" t="s">
        <v>1138</v>
      </c>
      <c r="C1469" s="1" t="s">
        <v>3205</v>
      </c>
      <c r="D1469" s="1" t="s">
        <v>12</v>
      </c>
      <c r="E1469" s="1" t="s">
        <v>11</v>
      </c>
      <c r="F1469" s="1" t="s">
        <v>12</v>
      </c>
      <c r="G1469" s="1">
        <v>1</v>
      </c>
      <c r="H1469" s="1">
        <v>355</v>
      </c>
      <c r="I1469" s="1">
        <v>35</v>
      </c>
      <c r="J1469" s="33">
        <v>29</v>
      </c>
      <c r="K1469" s="1">
        <v>0</v>
      </c>
      <c r="L1469" s="1">
        <v>2</v>
      </c>
      <c r="M1469" s="1" t="s">
        <v>3207</v>
      </c>
      <c r="N1469" s="1" t="s">
        <v>3206</v>
      </c>
      <c r="O1469" s="1" t="s">
        <v>32</v>
      </c>
    </row>
    <row r="1470" spans="1:15">
      <c r="A1470" s="1">
        <v>100009823</v>
      </c>
      <c r="B1470" s="1" t="s">
        <v>1138</v>
      </c>
      <c r="C1470" s="1" t="s">
        <v>3205</v>
      </c>
      <c r="D1470" s="1" t="s">
        <v>46</v>
      </c>
      <c r="E1470" s="1" t="s">
        <v>2</v>
      </c>
      <c r="F1470" s="1" t="s">
        <v>46</v>
      </c>
      <c r="G1470" s="1">
        <v>1</v>
      </c>
      <c r="H1470" s="1">
        <v>22</v>
      </c>
      <c r="I1470" s="1">
        <v>6</v>
      </c>
      <c r="J1470" s="33">
        <v>6</v>
      </c>
      <c r="K1470" s="1">
        <v>0</v>
      </c>
      <c r="L1470" s="1">
        <v>1</v>
      </c>
      <c r="M1470" s="1" t="s">
        <v>3208</v>
      </c>
      <c r="N1470" s="1" t="s">
        <v>3036</v>
      </c>
      <c r="O1470" s="1" t="s">
        <v>8</v>
      </c>
    </row>
    <row r="1471" spans="1:15">
      <c r="A1471" s="1">
        <v>100009827</v>
      </c>
      <c r="B1471" s="1" t="s">
        <v>1138</v>
      </c>
      <c r="C1471" s="1" t="s">
        <v>3205</v>
      </c>
      <c r="D1471" s="1" t="s">
        <v>3209</v>
      </c>
      <c r="E1471" s="1" t="s">
        <v>2</v>
      </c>
      <c r="F1471" s="1" t="s">
        <v>289</v>
      </c>
      <c r="G1471" s="1">
        <v>2</v>
      </c>
      <c r="H1471" s="1">
        <v>40</v>
      </c>
      <c r="I1471" s="1">
        <v>10</v>
      </c>
      <c r="J1471" s="33">
        <v>5</v>
      </c>
      <c r="K1471" s="1">
        <v>0</v>
      </c>
      <c r="L1471" s="1">
        <v>1</v>
      </c>
      <c r="M1471" s="1" t="s">
        <v>3210</v>
      </c>
      <c r="N1471" s="1" t="s">
        <v>3036</v>
      </c>
      <c r="O1471" s="1" t="s">
        <v>8</v>
      </c>
    </row>
    <row r="1472" spans="1:15">
      <c r="A1472" s="1">
        <v>100009831</v>
      </c>
      <c r="B1472" s="1" t="s">
        <v>1138</v>
      </c>
      <c r="C1472" s="1" t="s">
        <v>3205</v>
      </c>
      <c r="D1472" s="1" t="s">
        <v>3211</v>
      </c>
      <c r="E1472" s="1" t="s">
        <v>11</v>
      </c>
      <c r="F1472" s="1" t="s">
        <v>12</v>
      </c>
      <c r="G1472" s="1">
        <v>1</v>
      </c>
      <c r="H1472" s="1">
        <v>200</v>
      </c>
      <c r="I1472" s="1">
        <v>25</v>
      </c>
      <c r="J1472" s="33">
        <v>17</v>
      </c>
      <c r="K1472" s="1">
        <v>0</v>
      </c>
      <c r="L1472" s="1">
        <v>1</v>
      </c>
      <c r="M1472" s="1" t="s">
        <v>3212</v>
      </c>
      <c r="N1472" s="1" t="s">
        <v>3206</v>
      </c>
      <c r="O1472" s="1" t="s">
        <v>32</v>
      </c>
    </row>
    <row r="1473" spans="1:15">
      <c r="A1473" s="1">
        <v>100009839</v>
      </c>
      <c r="B1473" s="1" t="s">
        <v>1138</v>
      </c>
      <c r="C1473" s="1" t="s">
        <v>3205</v>
      </c>
      <c r="D1473" s="1" t="s">
        <v>18</v>
      </c>
      <c r="E1473" s="1" t="s">
        <v>27</v>
      </c>
      <c r="F1473" s="1" t="s">
        <v>18</v>
      </c>
      <c r="G1473" s="1">
        <v>1</v>
      </c>
      <c r="H1473" s="1">
        <v>90</v>
      </c>
      <c r="I1473" s="1">
        <v>9</v>
      </c>
      <c r="J1473" s="33">
        <v>10</v>
      </c>
      <c r="K1473" s="1">
        <v>0</v>
      </c>
      <c r="L1473" s="1">
        <v>1</v>
      </c>
      <c r="M1473" s="1" t="s">
        <v>3216</v>
      </c>
      <c r="N1473" s="1" t="s">
        <v>3044</v>
      </c>
      <c r="O1473" s="1" t="s">
        <v>15</v>
      </c>
    </row>
    <row r="1474" spans="1:15">
      <c r="A1474" s="1">
        <v>100009841</v>
      </c>
      <c r="B1474" s="1" t="s">
        <v>1138</v>
      </c>
      <c r="C1474" s="1" t="s">
        <v>3205</v>
      </c>
      <c r="D1474" s="1" t="s">
        <v>12</v>
      </c>
      <c r="E1474" s="1" t="s">
        <v>11</v>
      </c>
      <c r="F1474" s="1" t="s">
        <v>12</v>
      </c>
      <c r="G1474" s="1">
        <v>1</v>
      </c>
      <c r="H1474" s="1">
        <v>419</v>
      </c>
      <c r="I1474" s="1">
        <v>39</v>
      </c>
      <c r="J1474" s="33">
        <v>22</v>
      </c>
      <c r="K1474" s="1">
        <v>0</v>
      </c>
      <c r="L1474" s="1">
        <v>2</v>
      </c>
      <c r="M1474" s="1" t="s">
        <v>3217</v>
      </c>
      <c r="N1474" s="1" t="s">
        <v>3206</v>
      </c>
      <c r="O1474" s="1" t="s">
        <v>32</v>
      </c>
    </row>
    <row r="1475" spans="1:15">
      <c r="A1475" s="1">
        <v>100009843</v>
      </c>
      <c r="B1475" s="1" t="s">
        <v>1138</v>
      </c>
      <c r="C1475" s="1" t="s">
        <v>3205</v>
      </c>
      <c r="D1475" s="1" t="s">
        <v>3218</v>
      </c>
      <c r="E1475" s="1" t="s">
        <v>11</v>
      </c>
      <c r="F1475" s="1" t="s">
        <v>12</v>
      </c>
      <c r="G1475" s="1">
        <v>1</v>
      </c>
      <c r="H1475" s="1">
        <v>62</v>
      </c>
      <c r="I1475" s="1">
        <v>10</v>
      </c>
      <c r="J1475" s="33">
        <v>8</v>
      </c>
      <c r="K1475" s="1">
        <v>0</v>
      </c>
      <c r="L1475" s="1">
        <v>1</v>
      </c>
      <c r="M1475" s="1" t="s">
        <v>3219</v>
      </c>
      <c r="N1475" s="1" t="s">
        <v>3220</v>
      </c>
      <c r="O1475" s="1" t="s">
        <v>32</v>
      </c>
    </row>
    <row r="1476" spans="1:15">
      <c r="A1476" s="1">
        <v>100009852</v>
      </c>
      <c r="B1476" s="1" t="s">
        <v>1138</v>
      </c>
      <c r="C1476" s="1" t="s">
        <v>3205</v>
      </c>
      <c r="D1476" s="1" t="s">
        <v>176</v>
      </c>
      <c r="E1476" s="1" t="s">
        <v>11</v>
      </c>
      <c r="F1476" s="1" t="s">
        <v>12</v>
      </c>
      <c r="G1476" s="1">
        <v>1</v>
      </c>
      <c r="H1476" s="1">
        <v>194</v>
      </c>
      <c r="I1476" s="1">
        <v>25</v>
      </c>
      <c r="J1476" s="33">
        <v>13</v>
      </c>
      <c r="K1476" s="1">
        <v>0</v>
      </c>
      <c r="L1476" s="1">
        <v>1</v>
      </c>
      <c r="M1476" s="1" t="s">
        <v>3221</v>
      </c>
      <c r="N1476" s="1" t="s">
        <v>3222</v>
      </c>
      <c r="O1476" s="1" t="s">
        <v>32</v>
      </c>
    </row>
    <row r="1477" spans="1:15">
      <c r="A1477" s="1">
        <v>100009856</v>
      </c>
      <c r="B1477" s="1" t="s">
        <v>1138</v>
      </c>
      <c r="C1477" s="1" t="s">
        <v>3205</v>
      </c>
      <c r="D1477" s="1" t="s">
        <v>176</v>
      </c>
      <c r="E1477" s="1" t="s">
        <v>11</v>
      </c>
      <c r="F1477" s="1" t="s">
        <v>12</v>
      </c>
      <c r="G1477" s="1">
        <v>1</v>
      </c>
      <c r="H1477" s="1">
        <v>423</v>
      </c>
      <c r="I1477" s="1">
        <v>45</v>
      </c>
      <c r="J1477" s="33">
        <v>30</v>
      </c>
      <c r="K1477" s="1">
        <v>0</v>
      </c>
      <c r="L1477" s="1">
        <v>2</v>
      </c>
      <c r="M1477" s="1" t="s">
        <v>3223</v>
      </c>
      <c r="N1477" s="1" t="s">
        <v>3222</v>
      </c>
      <c r="O1477" s="1" t="s">
        <v>32</v>
      </c>
    </row>
    <row r="1478" spans="1:15">
      <c r="A1478" s="1">
        <v>100009866</v>
      </c>
      <c r="B1478" s="1" t="s">
        <v>1138</v>
      </c>
      <c r="C1478" s="1" t="s">
        <v>3205</v>
      </c>
      <c r="D1478" s="1" t="s">
        <v>12</v>
      </c>
      <c r="E1478" s="1" t="s">
        <v>11</v>
      </c>
      <c r="F1478" s="1" t="s">
        <v>12</v>
      </c>
      <c r="G1478" s="1">
        <v>1</v>
      </c>
      <c r="H1478" s="1">
        <v>216</v>
      </c>
      <c r="I1478" s="1">
        <v>23</v>
      </c>
      <c r="J1478" s="33">
        <v>17</v>
      </c>
      <c r="K1478" s="1">
        <v>0</v>
      </c>
      <c r="L1478" s="1">
        <v>1</v>
      </c>
      <c r="M1478" s="1" t="s">
        <v>3224</v>
      </c>
      <c r="N1478" s="1" t="s">
        <v>3225</v>
      </c>
      <c r="O1478" s="1" t="s">
        <v>32</v>
      </c>
    </row>
    <row r="1479" spans="1:15">
      <c r="A1479" s="1">
        <v>100009872</v>
      </c>
      <c r="B1479" s="1" t="s">
        <v>1138</v>
      </c>
      <c r="C1479" s="1" t="s">
        <v>3205</v>
      </c>
      <c r="D1479" s="1" t="s">
        <v>12</v>
      </c>
      <c r="E1479" s="1" t="s">
        <v>11</v>
      </c>
      <c r="F1479" s="1" t="s">
        <v>407</v>
      </c>
      <c r="G1479" s="1">
        <v>1</v>
      </c>
      <c r="H1479" s="1">
        <v>18</v>
      </c>
      <c r="I1479" s="1">
        <v>3</v>
      </c>
      <c r="J1479" s="33">
        <v>2</v>
      </c>
      <c r="K1479" s="1">
        <v>0</v>
      </c>
      <c r="L1479" s="1">
        <v>1</v>
      </c>
      <c r="M1479" s="1" t="s">
        <v>3226</v>
      </c>
      <c r="N1479" s="1" t="s">
        <v>3227</v>
      </c>
      <c r="O1479" s="1" t="s">
        <v>32</v>
      </c>
    </row>
    <row r="1480" spans="1:15">
      <c r="A1480" s="1">
        <v>100009878</v>
      </c>
      <c r="B1480" s="1" t="s">
        <v>1138</v>
      </c>
      <c r="C1480" s="1" t="s">
        <v>3205</v>
      </c>
      <c r="D1480" s="1" t="s">
        <v>12</v>
      </c>
      <c r="E1480" s="1" t="s">
        <v>11</v>
      </c>
      <c r="F1480" s="1" t="s">
        <v>12</v>
      </c>
      <c r="G1480" s="1">
        <v>1</v>
      </c>
      <c r="H1480" s="1">
        <v>74</v>
      </c>
      <c r="I1480" s="1">
        <v>14</v>
      </c>
      <c r="J1480" s="33">
        <v>12</v>
      </c>
      <c r="K1480" s="1">
        <v>0</v>
      </c>
      <c r="L1480" s="1">
        <v>1</v>
      </c>
      <c r="M1480" s="1" t="s">
        <v>3228</v>
      </c>
      <c r="N1480" s="1" t="s">
        <v>3229</v>
      </c>
      <c r="O1480" s="1" t="s">
        <v>32</v>
      </c>
    </row>
    <row r="1481" spans="1:15">
      <c r="A1481" s="1">
        <v>100009897</v>
      </c>
      <c r="B1481" s="1" t="s">
        <v>1138</v>
      </c>
      <c r="C1481" s="1" t="s">
        <v>3231</v>
      </c>
      <c r="D1481" s="1" t="s">
        <v>176</v>
      </c>
      <c r="E1481" s="1" t="s">
        <v>11</v>
      </c>
      <c r="F1481" s="1" t="s">
        <v>12</v>
      </c>
      <c r="G1481" s="1">
        <v>1</v>
      </c>
      <c r="H1481" s="1">
        <v>243</v>
      </c>
      <c r="I1481" s="1">
        <v>29</v>
      </c>
      <c r="J1481" s="33">
        <v>17</v>
      </c>
      <c r="K1481" s="1">
        <v>0</v>
      </c>
      <c r="L1481" s="1">
        <v>1</v>
      </c>
      <c r="M1481" s="1" t="s">
        <v>3230</v>
      </c>
      <c r="N1481" s="1" t="s">
        <v>3232</v>
      </c>
      <c r="O1481" s="1" t="s">
        <v>32</v>
      </c>
    </row>
    <row r="1482" spans="1:15">
      <c r="A1482" s="1">
        <v>100009900</v>
      </c>
      <c r="B1482" s="1" t="s">
        <v>1138</v>
      </c>
      <c r="C1482" s="1" t="s">
        <v>3231</v>
      </c>
      <c r="D1482" s="1" t="s">
        <v>176</v>
      </c>
      <c r="E1482" s="1" t="s">
        <v>11</v>
      </c>
      <c r="F1482" s="1" t="s">
        <v>12</v>
      </c>
      <c r="G1482" s="1">
        <v>1</v>
      </c>
      <c r="H1482" s="1">
        <v>77</v>
      </c>
      <c r="I1482" s="1">
        <v>7</v>
      </c>
      <c r="J1482" s="33">
        <v>10</v>
      </c>
      <c r="K1482" s="1">
        <v>0</v>
      </c>
      <c r="L1482" s="1">
        <v>1</v>
      </c>
      <c r="M1482" s="1" t="s">
        <v>3233</v>
      </c>
      <c r="N1482" s="1" t="s">
        <v>3234</v>
      </c>
      <c r="O1482" s="1" t="s">
        <v>32</v>
      </c>
    </row>
    <row r="1483" spans="1:15">
      <c r="A1483" s="1">
        <v>100009907</v>
      </c>
      <c r="B1483" s="1" t="s">
        <v>1138</v>
      </c>
      <c r="C1483" s="1" t="s">
        <v>3231</v>
      </c>
      <c r="D1483" s="1" t="s">
        <v>12</v>
      </c>
      <c r="E1483" s="1" t="s">
        <v>11</v>
      </c>
      <c r="F1483" s="1" t="s">
        <v>407</v>
      </c>
      <c r="G1483" s="1">
        <v>1</v>
      </c>
      <c r="H1483" s="1">
        <v>13</v>
      </c>
      <c r="I1483" s="1">
        <v>3</v>
      </c>
      <c r="J1483" s="33">
        <v>4</v>
      </c>
      <c r="K1483" s="1">
        <v>0</v>
      </c>
      <c r="L1483" s="1">
        <v>1</v>
      </c>
      <c r="M1483" s="1" t="s">
        <v>3235</v>
      </c>
      <c r="N1483" s="1" t="s">
        <v>3236</v>
      </c>
      <c r="O1483" s="1" t="s">
        <v>32</v>
      </c>
    </row>
    <row r="1484" spans="1:15">
      <c r="A1484" s="1">
        <v>100009922</v>
      </c>
      <c r="B1484" s="1" t="s">
        <v>1138</v>
      </c>
      <c r="C1484" s="1" t="s">
        <v>3231</v>
      </c>
      <c r="D1484" s="1" t="s">
        <v>176</v>
      </c>
      <c r="E1484" s="1" t="s">
        <v>11</v>
      </c>
      <c r="F1484" s="1" t="s">
        <v>12</v>
      </c>
      <c r="G1484" s="1">
        <v>1</v>
      </c>
      <c r="H1484" s="1">
        <v>132</v>
      </c>
      <c r="I1484" s="1">
        <v>21</v>
      </c>
      <c r="J1484" s="33">
        <v>19</v>
      </c>
      <c r="K1484" s="1">
        <v>0</v>
      </c>
      <c r="L1484" s="1">
        <v>1</v>
      </c>
      <c r="M1484" s="1" t="s">
        <v>3239</v>
      </c>
      <c r="N1484" s="1" t="s">
        <v>3240</v>
      </c>
      <c r="O1484" s="1" t="s">
        <v>32</v>
      </c>
    </row>
    <row r="1485" spans="1:15">
      <c r="A1485" s="1">
        <v>100009926</v>
      </c>
      <c r="B1485" s="1" t="s">
        <v>1138</v>
      </c>
      <c r="C1485" s="1" t="s">
        <v>3231</v>
      </c>
      <c r="D1485" s="1" t="s">
        <v>176</v>
      </c>
      <c r="E1485" s="1" t="s">
        <v>11</v>
      </c>
      <c r="F1485" s="1" t="s">
        <v>407</v>
      </c>
      <c r="G1485" s="1">
        <v>1</v>
      </c>
      <c r="H1485" s="1">
        <v>31</v>
      </c>
      <c r="I1485" s="1">
        <v>6</v>
      </c>
      <c r="J1485" s="33">
        <v>3</v>
      </c>
      <c r="K1485" s="1">
        <v>0</v>
      </c>
      <c r="L1485" s="1">
        <v>1</v>
      </c>
      <c r="M1485" s="1" t="s">
        <v>3241</v>
      </c>
      <c r="N1485" s="1" t="s">
        <v>3242</v>
      </c>
      <c r="O1485" s="1" t="s">
        <v>32</v>
      </c>
    </row>
    <row r="1486" spans="1:15">
      <c r="A1486" s="1">
        <v>100009929</v>
      </c>
      <c r="B1486" s="1" t="s">
        <v>1138</v>
      </c>
      <c r="C1486" s="1" t="s">
        <v>3231</v>
      </c>
      <c r="D1486" s="1" t="s">
        <v>750</v>
      </c>
      <c r="E1486" s="1" t="s">
        <v>20</v>
      </c>
      <c r="F1486" s="1" t="s">
        <v>72</v>
      </c>
      <c r="G1486" s="1">
        <v>1</v>
      </c>
      <c r="H1486" s="1">
        <v>191</v>
      </c>
      <c r="I1486" s="1">
        <v>27</v>
      </c>
      <c r="J1486" s="33">
        <v>19</v>
      </c>
      <c r="K1486" s="1">
        <v>0</v>
      </c>
      <c r="L1486" s="1">
        <v>1</v>
      </c>
      <c r="M1486" s="1" t="s">
        <v>3243</v>
      </c>
      <c r="N1486" s="1" t="s">
        <v>3044</v>
      </c>
      <c r="O1486" s="1" t="s">
        <v>15</v>
      </c>
    </row>
    <row r="1487" spans="1:15">
      <c r="A1487" s="1">
        <v>100009931</v>
      </c>
      <c r="B1487" s="1" t="s">
        <v>1138</v>
      </c>
      <c r="C1487" s="1" t="s">
        <v>3231</v>
      </c>
      <c r="D1487" s="1" t="s">
        <v>3244</v>
      </c>
      <c r="E1487" s="1" t="s">
        <v>11</v>
      </c>
      <c r="F1487" s="1" t="s">
        <v>12</v>
      </c>
      <c r="G1487" s="1">
        <v>1</v>
      </c>
      <c r="H1487" s="1">
        <v>406</v>
      </c>
      <c r="I1487" s="1">
        <v>45</v>
      </c>
      <c r="J1487" s="33">
        <v>22</v>
      </c>
      <c r="K1487" s="1">
        <v>0</v>
      </c>
      <c r="L1487" s="1">
        <v>2</v>
      </c>
      <c r="M1487" s="1" t="s">
        <v>3245</v>
      </c>
      <c r="N1487" s="1" t="s">
        <v>3246</v>
      </c>
      <c r="O1487" s="1" t="s">
        <v>32</v>
      </c>
    </row>
    <row r="1488" spans="1:15">
      <c r="A1488" s="1">
        <v>100009934</v>
      </c>
      <c r="B1488" s="1" t="s">
        <v>1138</v>
      </c>
      <c r="C1488" s="1" t="s">
        <v>3231</v>
      </c>
      <c r="D1488" s="1" t="s">
        <v>3047</v>
      </c>
      <c r="E1488" s="1" t="s">
        <v>27</v>
      </c>
      <c r="F1488" s="1" t="s">
        <v>18</v>
      </c>
      <c r="G1488" s="1">
        <v>1</v>
      </c>
      <c r="H1488" s="1">
        <v>98</v>
      </c>
      <c r="I1488" s="1">
        <v>8</v>
      </c>
      <c r="J1488" s="33">
        <v>14</v>
      </c>
      <c r="K1488" s="1">
        <v>0</v>
      </c>
      <c r="L1488" s="1">
        <v>1</v>
      </c>
      <c r="M1488" s="1" t="s">
        <v>3243</v>
      </c>
      <c r="N1488" s="1" t="s">
        <v>3044</v>
      </c>
      <c r="O1488" s="1" t="s">
        <v>15</v>
      </c>
    </row>
    <row r="1489" spans="1:15">
      <c r="A1489" s="1">
        <v>100009939</v>
      </c>
      <c r="B1489" s="1" t="s">
        <v>1138</v>
      </c>
      <c r="C1489" s="1" t="s">
        <v>3231</v>
      </c>
      <c r="D1489" s="1" t="s">
        <v>46</v>
      </c>
      <c r="E1489" s="1" t="s">
        <v>2</v>
      </c>
      <c r="F1489" s="1" t="s">
        <v>46</v>
      </c>
      <c r="G1489" s="1">
        <v>1</v>
      </c>
      <c r="H1489" s="1">
        <v>30</v>
      </c>
      <c r="I1489" s="1">
        <v>9</v>
      </c>
      <c r="J1489" s="33">
        <v>10</v>
      </c>
      <c r="K1489" s="1">
        <v>2</v>
      </c>
      <c r="L1489" s="1">
        <v>1</v>
      </c>
      <c r="M1489" s="1" t="s">
        <v>3247</v>
      </c>
      <c r="N1489" s="1" t="s">
        <v>3036</v>
      </c>
      <c r="O1489" s="1" t="s">
        <v>8</v>
      </c>
    </row>
    <row r="1490" spans="1:15">
      <c r="A1490" s="1">
        <v>100009942</v>
      </c>
      <c r="B1490" s="1" t="s">
        <v>1138</v>
      </c>
      <c r="C1490" s="1" t="s">
        <v>3231</v>
      </c>
      <c r="D1490" s="1" t="s">
        <v>2269</v>
      </c>
      <c r="E1490" s="1" t="s">
        <v>11</v>
      </c>
      <c r="F1490" s="1" t="s">
        <v>12</v>
      </c>
      <c r="G1490" s="1">
        <v>1</v>
      </c>
      <c r="H1490" s="1">
        <v>422</v>
      </c>
      <c r="I1490" s="1">
        <v>39</v>
      </c>
      <c r="J1490" s="33">
        <v>28</v>
      </c>
      <c r="K1490" s="1">
        <v>1</v>
      </c>
      <c r="L1490" s="1">
        <v>2</v>
      </c>
      <c r="M1490" s="1" t="s">
        <v>3248</v>
      </c>
      <c r="N1490" s="1" t="s">
        <v>3246</v>
      </c>
      <c r="O1490" s="1" t="s">
        <v>32</v>
      </c>
    </row>
    <row r="1491" spans="1:15">
      <c r="A1491" s="1">
        <v>100009953</v>
      </c>
      <c r="B1491" s="1" t="s">
        <v>1138</v>
      </c>
      <c r="C1491" s="1" t="s">
        <v>3231</v>
      </c>
      <c r="D1491" s="1" t="s">
        <v>12</v>
      </c>
      <c r="E1491" s="1" t="s">
        <v>11</v>
      </c>
      <c r="F1491" s="1" t="s">
        <v>407</v>
      </c>
      <c r="G1491" s="1">
        <v>1</v>
      </c>
      <c r="H1491" s="1">
        <v>30</v>
      </c>
      <c r="I1491" s="1">
        <v>3</v>
      </c>
      <c r="J1491" s="33">
        <v>4</v>
      </c>
      <c r="K1491" s="1">
        <v>0</v>
      </c>
      <c r="L1491" s="1">
        <v>1</v>
      </c>
      <c r="M1491" s="1" t="s">
        <v>3249</v>
      </c>
      <c r="N1491" s="1" t="s">
        <v>3250</v>
      </c>
      <c r="O1491" s="1" t="s">
        <v>32</v>
      </c>
    </row>
    <row r="1492" spans="1:15">
      <c r="A1492" s="1">
        <v>100009956</v>
      </c>
      <c r="B1492" s="1" t="s">
        <v>1138</v>
      </c>
      <c r="C1492" s="1" t="s">
        <v>3231</v>
      </c>
      <c r="D1492" s="1" t="s">
        <v>3251</v>
      </c>
      <c r="E1492" s="1" t="s">
        <v>11</v>
      </c>
      <c r="F1492" s="1" t="s">
        <v>12</v>
      </c>
      <c r="G1492" s="1">
        <v>1</v>
      </c>
      <c r="H1492" s="1">
        <v>110</v>
      </c>
      <c r="I1492" s="1">
        <v>24</v>
      </c>
      <c r="J1492" s="33">
        <v>14</v>
      </c>
      <c r="K1492" s="1">
        <v>0</v>
      </c>
      <c r="L1492" s="1">
        <v>1</v>
      </c>
      <c r="M1492" s="1" t="s">
        <v>3252</v>
      </c>
      <c r="N1492" s="1" t="s">
        <v>3253</v>
      </c>
      <c r="O1492" s="1" t="s">
        <v>32</v>
      </c>
    </row>
    <row r="1493" spans="1:15">
      <c r="A1493" s="1">
        <v>100009959</v>
      </c>
      <c r="B1493" s="1" t="s">
        <v>1138</v>
      </c>
      <c r="C1493" s="1" t="s">
        <v>3231</v>
      </c>
      <c r="D1493" s="1" t="s">
        <v>176</v>
      </c>
      <c r="E1493" s="1" t="s">
        <v>11</v>
      </c>
      <c r="F1493" s="1" t="s">
        <v>12</v>
      </c>
      <c r="G1493" s="1">
        <v>1</v>
      </c>
      <c r="H1493" s="1">
        <v>125</v>
      </c>
      <c r="I1493" s="1">
        <v>21</v>
      </c>
      <c r="J1493" s="33">
        <v>16</v>
      </c>
      <c r="K1493" s="1">
        <v>0</v>
      </c>
      <c r="L1493" s="1">
        <v>1</v>
      </c>
      <c r="M1493" s="1" t="s">
        <v>3254</v>
      </c>
      <c r="N1493" s="1" t="s">
        <v>3255</v>
      </c>
      <c r="O1493" s="1" t="s">
        <v>32</v>
      </c>
    </row>
    <row r="1494" spans="1:15">
      <c r="A1494" s="1">
        <v>100009967</v>
      </c>
      <c r="B1494" s="1" t="s">
        <v>1138</v>
      </c>
      <c r="C1494" s="1" t="s">
        <v>3258</v>
      </c>
      <c r="D1494" s="1" t="s">
        <v>3256</v>
      </c>
      <c r="E1494" s="1" t="s">
        <v>11</v>
      </c>
      <c r="F1494" s="1" t="s">
        <v>407</v>
      </c>
      <c r="G1494" s="1">
        <v>1</v>
      </c>
      <c r="H1494" s="1">
        <v>24</v>
      </c>
      <c r="I1494" s="1">
        <v>5</v>
      </c>
      <c r="J1494" s="33">
        <v>2</v>
      </c>
      <c r="K1494" s="1">
        <v>0</v>
      </c>
      <c r="L1494" s="1">
        <v>1</v>
      </c>
      <c r="M1494" s="1" t="s">
        <v>3257</v>
      </c>
      <c r="N1494" s="1" t="s">
        <v>3259</v>
      </c>
      <c r="O1494" s="1" t="s">
        <v>32</v>
      </c>
    </row>
    <row r="1495" spans="1:15">
      <c r="A1495" s="1">
        <v>100009972</v>
      </c>
      <c r="B1495" s="1" t="s">
        <v>1138</v>
      </c>
      <c r="C1495" s="1" t="s">
        <v>3258</v>
      </c>
      <c r="D1495" s="1" t="s">
        <v>533</v>
      </c>
      <c r="E1495" s="1" t="s">
        <v>11</v>
      </c>
      <c r="F1495" s="1" t="s">
        <v>407</v>
      </c>
      <c r="G1495" s="1">
        <v>1</v>
      </c>
      <c r="H1495" s="1">
        <v>30</v>
      </c>
      <c r="I1495" s="1">
        <v>2</v>
      </c>
      <c r="J1495" s="33">
        <v>3</v>
      </c>
      <c r="K1495" s="1">
        <v>0</v>
      </c>
      <c r="L1495" s="1">
        <v>1</v>
      </c>
      <c r="M1495" s="1" t="s">
        <v>6056</v>
      </c>
      <c r="N1495" s="1" t="s">
        <v>6057</v>
      </c>
      <c r="O1495" s="1" t="s">
        <v>32</v>
      </c>
    </row>
    <row r="1496" spans="1:15">
      <c r="A1496" s="1">
        <v>100009976</v>
      </c>
      <c r="B1496" s="1" t="s">
        <v>1138</v>
      </c>
      <c r="C1496" s="1" t="s">
        <v>3258</v>
      </c>
      <c r="D1496" s="1" t="s">
        <v>533</v>
      </c>
      <c r="E1496" s="1" t="s">
        <v>11</v>
      </c>
      <c r="F1496" s="1" t="s">
        <v>407</v>
      </c>
      <c r="G1496" s="1">
        <v>1</v>
      </c>
      <c r="H1496" s="1">
        <v>26</v>
      </c>
      <c r="I1496" s="1">
        <v>2</v>
      </c>
      <c r="J1496" s="33">
        <v>3</v>
      </c>
      <c r="K1496" s="1">
        <v>0</v>
      </c>
      <c r="L1496" s="1">
        <v>1</v>
      </c>
      <c r="M1496" s="1" t="s">
        <v>3260</v>
      </c>
      <c r="N1496" s="1" t="s">
        <v>3261</v>
      </c>
      <c r="O1496" s="1" t="s">
        <v>32</v>
      </c>
    </row>
    <row r="1497" spans="1:15">
      <c r="A1497" s="1">
        <v>100009978</v>
      </c>
      <c r="B1497" s="1" t="s">
        <v>1138</v>
      </c>
      <c r="C1497" s="1" t="s">
        <v>3258</v>
      </c>
      <c r="D1497" s="1" t="s">
        <v>12</v>
      </c>
      <c r="E1497" s="1" t="s">
        <v>11</v>
      </c>
      <c r="F1497" s="1" t="s">
        <v>407</v>
      </c>
      <c r="G1497" s="1">
        <v>1</v>
      </c>
      <c r="H1497" s="1">
        <v>8</v>
      </c>
      <c r="I1497" s="1">
        <v>2</v>
      </c>
      <c r="J1497" s="33">
        <v>2</v>
      </c>
      <c r="K1497" s="1">
        <v>0</v>
      </c>
      <c r="L1497" s="1">
        <v>1</v>
      </c>
      <c r="M1497" s="1" t="s">
        <v>3262</v>
      </c>
      <c r="N1497" s="1" t="s">
        <v>3263</v>
      </c>
      <c r="O1497" s="1" t="s">
        <v>32</v>
      </c>
    </row>
    <row r="1498" spans="1:15">
      <c r="A1498" s="1">
        <v>100009983</v>
      </c>
      <c r="B1498" s="1" t="s">
        <v>1138</v>
      </c>
      <c r="C1498" s="1" t="s">
        <v>3258</v>
      </c>
      <c r="D1498" s="1" t="s">
        <v>3264</v>
      </c>
      <c r="E1498" s="1" t="s">
        <v>11</v>
      </c>
      <c r="F1498" s="1" t="s">
        <v>407</v>
      </c>
      <c r="G1498" s="1">
        <v>1</v>
      </c>
      <c r="H1498" s="1">
        <v>48</v>
      </c>
      <c r="I1498" s="1">
        <v>9</v>
      </c>
      <c r="J1498" s="33">
        <v>7</v>
      </c>
      <c r="K1498" s="1">
        <v>1</v>
      </c>
      <c r="L1498" s="1">
        <v>1</v>
      </c>
      <c r="M1498" s="1" t="s">
        <v>3265</v>
      </c>
      <c r="N1498" s="1" t="s">
        <v>3266</v>
      </c>
      <c r="O1498" s="1" t="s">
        <v>32</v>
      </c>
    </row>
    <row r="1499" spans="1:15">
      <c r="A1499" s="1">
        <v>100009987</v>
      </c>
      <c r="B1499" s="1" t="s">
        <v>1138</v>
      </c>
      <c r="C1499" s="1" t="s">
        <v>3258</v>
      </c>
      <c r="D1499" s="1" t="s">
        <v>1664</v>
      </c>
      <c r="E1499" s="1" t="s">
        <v>11</v>
      </c>
      <c r="F1499" s="1" t="s">
        <v>407</v>
      </c>
      <c r="G1499" s="1">
        <v>1</v>
      </c>
      <c r="H1499" s="1">
        <v>28</v>
      </c>
      <c r="I1499" s="1">
        <v>4</v>
      </c>
      <c r="J1499" s="33">
        <v>4</v>
      </c>
      <c r="K1499" s="1">
        <v>0</v>
      </c>
      <c r="L1499" s="1">
        <v>1</v>
      </c>
      <c r="M1499" s="1" t="s">
        <v>3267</v>
      </c>
      <c r="N1499" s="1" t="s">
        <v>3268</v>
      </c>
      <c r="O1499" s="1" t="s">
        <v>32</v>
      </c>
    </row>
    <row r="1500" spans="1:15">
      <c r="A1500" s="1">
        <v>100009991</v>
      </c>
      <c r="B1500" s="1" t="s">
        <v>1138</v>
      </c>
      <c r="C1500" s="1" t="s">
        <v>3258</v>
      </c>
      <c r="D1500" s="1" t="s">
        <v>12</v>
      </c>
      <c r="E1500" s="1" t="s">
        <v>11</v>
      </c>
      <c r="F1500" s="1" t="s">
        <v>12</v>
      </c>
      <c r="G1500" s="1">
        <v>1</v>
      </c>
      <c r="H1500" s="1">
        <v>310</v>
      </c>
      <c r="I1500" s="1">
        <v>31</v>
      </c>
      <c r="J1500" s="33">
        <v>31</v>
      </c>
      <c r="K1500" s="1">
        <v>0</v>
      </c>
      <c r="L1500" s="1">
        <v>2</v>
      </c>
      <c r="M1500" s="1" t="s">
        <v>3269</v>
      </c>
      <c r="N1500" s="1" t="s">
        <v>3270</v>
      </c>
      <c r="O1500" s="1" t="s">
        <v>32</v>
      </c>
    </row>
    <row r="1501" spans="1:15">
      <c r="A1501" s="1">
        <v>100009995</v>
      </c>
      <c r="B1501" s="1" t="s">
        <v>1138</v>
      </c>
      <c r="C1501" s="1" t="s">
        <v>3258</v>
      </c>
      <c r="D1501" s="1" t="s">
        <v>12</v>
      </c>
      <c r="E1501" s="1" t="s">
        <v>11</v>
      </c>
      <c r="F1501" s="1" t="s">
        <v>407</v>
      </c>
      <c r="G1501" s="1">
        <v>1</v>
      </c>
      <c r="H1501" s="1">
        <v>20</v>
      </c>
      <c r="I1501" s="1">
        <v>2</v>
      </c>
      <c r="J1501" s="33">
        <v>3</v>
      </c>
      <c r="K1501" s="1">
        <v>0</v>
      </c>
      <c r="L1501" s="1">
        <v>1</v>
      </c>
      <c r="M1501" s="1" t="s">
        <v>3271</v>
      </c>
      <c r="N1501" s="1" t="s">
        <v>3272</v>
      </c>
      <c r="O1501" s="1" t="s">
        <v>32</v>
      </c>
    </row>
    <row r="1502" spans="1:15">
      <c r="A1502" s="1">
        <v>100010000</v>
      </c>
      <c r="B1502" s="1" t="s">
        <v>1138</v>
      </c>
      <c r="C1502" s="1" t="s">
        <v>3258</v>
      </c>
      <c r="D1502" s="1" t="s">
        <v>12</v>
      </c>
      <c r="E1502" s="1" t="s">
        <v>11</v>
      </c>
      <c r="F1502" s="1" t="s">
        <v>12</v>
      </c>
      <c r="G1502" s="1">
        <v>1</v>
      </c>
      <c r="H1502" s="1">
        <v>180</v>
      </c>
      <c r="I1502" s="1">
        <v>15</v>
      </c>
      <c r="J1502" s="33">
        <v>16</v>
      </c>
      <c r="K1502" s="1">
        <v>0</v>
      </c>
      <c r="L1502" s="1">
        <v>1</v>
      </c>
      <c r="M1502" s="1" t="s">
        <v>3273</v>
      </c>
      <c r="N1502" s="1" t="s">
        <v>3274</v>
      </c>
      <c r="O1502" s="1" t="s">
        <v>32</v>
      </c>
    </row>
    <row r="1503" spans="1:15">
      <c r="A1503" s="1">
        <v>100010005</v>
      </c>
      <c r="B1503" s="1" t="s">
        <v>1138</v>
      </c>
      <c r="C1503" s="1" t="s">
        <v>3258</v>
      </c>
      <c r="D1503" s="1" t="s">
        <v>3275</v>
      </c>
      <c r="E1503" s="1" t="s">
        <v>20</v>
      </c>
      <c r="F1503" s="1" t="s">
        <v>72</v>
      </c>
      <c r="G1503" s="1">
        <v>1</v>
      </c>
      <c r="H1503" s="1">
        <v>208</v>
      </c>
      <c r="I1503" s="1">
        <v>27</v>
      </c>
      <c r="J1503" s="33">
        <v>19</v>
      </c>
      <c r="K1503" s="1">
        <v>0</v>
      </c>
      <c r="L1503" s="1">
        <v>1</v>
      </c>
      <c r="M1503" s="1" t="s">
        <v>3276</v>
      </c>
      <c r="N1503" s="1" t="s">
        <v>3044</v>
      </c>
      <c r="O1503" s="1" t="s">
        <v>15</v>
      </c>
    </row>
    <row r="1504" spans="1:15">
      <c r="A1504" s="1">
        <v>100010008</v>
      </c>
      <c r="B1504" s="1" t="s">
        <v>1138</v>
      </c>
      <c r="C1504" s="1" t="s">
        <v>3258</v>
      </c>
      <c r="D1504" s="1" t="s">
        <v>2283</v>
      </c>
      <c r="E1504" s="1" t="s">
        <v>27</v>
      </c>
      <c r="F1504" s="1" t="s">
        <v>18</v>
      </c>
      <c r="G1504" s="1">
        <v>1</v>
      </c>
      <c r="H1504" s="1">
        <v>148</v>
      </c>
      <c r="I1504" s="1">
        <v>15</v>
      </c>
      <c r="J1504" s="33">
        <v>23</v>
      </c>
      <c r="K1504" s="1">
        <v>0</v>
      </c>
      <c r="L1504" s="1">
        <v>1</v>
      </c>
      <c r="M1504" s="1" t="s">
        <v>3277</v>
      </c>
      <c r="N1504" s="1" t="s">
        <v>3044</v>
      </c>
      <c r="O1504" s="1" t="s">
        <v>15</v>
      </c>
    </row>
    <row r="1505" spans="1:15">
      <c r="A1505" s="1">
        <v>100010010</v>
      </c>
      <c r="B1505" s="1" t="s">
        <v>1138</v>
      </c>
      <c r="C1505" s="1" t="s">
        <v>3258</v>
      </c>
      <c r="D1505" s="1" t="s">
        <v>12</v>
      </c>
      <c r="E1505" s="1" t="s">
        <v>11</v>
      </c>
      <c r="F1505" s="1" t="s">
        <v>12</v>
      </c>
      <c r="G1505" s="1">
        <v>1</v>
      </c>
      <c r="H1505" s="1">
        <v>353</v>
      </c>
      <c r="I1505" s="1">
        <v>29</v>
      </c>
      <c r="J1505" s="33">
        <v>26</v>
      </c>
      <c r="K1505" s="1">
        <v>0</v>
      </c>
      <c r="L1505" s="1">
        <v>2</v>
      </c>
      <c r="M1505" s="1" t="s">
        <v>3278</v>
      </c>
      <c r="N1505" s="1" t="s">
        <v>3274</v>
      </c>
      <c r="O1505" s="1" t="s">
        <v>32</v>
      </c>
    </row>
    <row r="1506" spans="1:15">
      <c r="A1506" s="1">
        <v>100010015</v>
      </c>
      <c r="B1506" s="1" t="s">
        <v>1138</v>
      </c>
      <c r="C1506" s="1" t="s">
        <v>3258</v>
      </c>
      <c r="D1506" s="1" t="s">
        <v>3279</v>
      </c>
      <c r="E1506" s="1" t="s">
        <v>2</v>
      </c>
      <c r="F1506" s="1" t="s">
        <v>670</v>
      </c>
      <c r="G1506" s="1">
        <v>2</v>
      </c>
      <c r="H1506" s="1">
        <v>77</v>
      </c>
      <c r="I1506" s="1">
        <v>20</v>
      </c>
      <c r="J1506" s="33">
        <v>19</v>
      </c>
      <c r="K1506" s="1">
        <v>0</v>
      </c>
      <c r="L1506" s="1">
        <v>1</v>
      </c>
      <c r="M1506" s="1" t="s">
        <v>3280</v>
      </c>
      <c r="N1506" s="1" t="s">
        <v>3036</v>
      </c>
      <c r="O1506" s="1" t="s">
        <v>8</v>
      </c>
    </row>
    <row r="1507" spans="1:15">
      <c r="A1507" s="1">
        <v>100010019</v>
      </c>
      <c r="B1507" s="1" t="s">
        <v>1138</v>
      </c>
      <c r="C1507" s="1" t="s">
        <v>3258</v>
      </c>
      <c r="D1507" s="1" t="s">
        <v>3281</v>
      </c>
      <c r="E1507" s="1" t="s">
        <v>11</v>
      </c>
      <c r="F1507" s="1" t="s">
        <v>12</v>
      </c>
      <c r="G1507" s="1">
        <v>1</v>
      </c>
      <c r="H1507" s="1">
        <v>306</v>
      </c>
      <c r="I1507" s="1">
        <v>26</v>
      </c>
      <c r="J1507" s="33">
        <v>24</v>
      </c>
      <c r="K1507" s="1">
        <v>0</v>
      </c>
      <c r="L1507" s="1">
        <v>2</v>
      </c>
      <c r="M1507" s="1" t="s">
        <v>3282</v>
      </c>
      <c r="N1507" s="1" t="s">
        <v>3274</v>
      </c>
      <c r="O1507" s="1" t="s">
        <v>32</v>
      </c>
    </row>
    <row r="1508" spans="1:15">
      <c r="A1508" s="1">
        <v>100010021</v>
      </c>
      <c r="B1508" s="1" t="s">
        <v>1138</v>
      </c>
      <c r="C1508" s="1" t="s">
        <v>3258</v>
      </c>
      <c r="D1508" s="1" t="s">
        <v>3283</v>
      </c>
      <c r="E1508" s="1" t="s">
        <v>11</v>
      </c>
      <c r="F1508" s="1" t="s">
        <v>12</v>
      </c>
      <c r="G1508" s="1">
        <v>1</v>
      </c>
      <c r="H1508" s="1">
        <v>612</v>
      </c>
      <c r="I1508" s="1">
        <v>56</v>
      </c>
      <c r="J1508" s="33">
        <v>41</v>
      </c>
      <c r="K1508" s="1">
        <v>1</v>
      </c>
      <c r="L1508" s="1">
        <v>3</v>
      </c>
      <c r="M1508" s="1" t="s">
        <v>3284</v>
      </c>
      <c r="N1508" s="1" t="s">
        <v>3274</v>
      </c>
      <c r="O1508" s="1" t="s">
        <v>32</v>
      </c>
    </row>
    <row r="1509" spans="1:15">
      <c r="A1509" s="1">
        <v>100010026</v>
      </c>
      <c r="B1509" s="1" t="s">
        <v>1138</v>
      </c>
      <c r="C1509" s="1" t="s">
        <v>3258</v>
      </c>
      <c r="D1509" s="1" t="s">
        <v>1664</v>
      </c>
      <c r="E1509" s="1" t="s">
        <v>11</v>
      </c>
      <c r="F1509" s="1" t="s">
        <v>407</v>
      </c>
      <c r="G1509" s="1">
        <v>1</v>
      </c>
      <c r="H1509" s="1">
        <v>22</v>
      </c>
      <c r="I1509" s="1">
        <v>4</v>
      </c>
      <c r="J1509" s="33">
        <v>2</v>
      </c>
      <c r="K1509" s="1">
        <v>0</v>
      </c>
      <c r="L1509" s="1">
        <v>1</v>
      </c>
      <c r="M1509" s="1" t="s">
        <v>3285</v>
      </c>
      <c r="N1509" s="1" t="s">
        <v>3286</v>
      </c>
      <c r="O1509" s="1" t="s">
        <v>32</v>
      </c>
    </row>
    <row r="1510" spans="1:15">
      <c r="A1510" s="1">
        <v>100010030</v>
      </c>
      <c r="B1510" s="1" t="s">
        <v>1138</v>
      </c>
      <c r="C1510" s="1" t="s">
        <v>3258</v>
      </c>
      <c r="D1510" s="1" t="s">
        <v>3287</v>
      </c>
      <c r="E1510" s="1" t="s">
        <v>11</v>
      </c>
      <c r="F1510" s="1" t="s">
        <v>12</v>
      </c>
      <c r="G1510" s="1">
        <v>1</v>
      </c>
      <c r="H1510" s="1">
        <v>255</v>
      </c>
      <c r="I1510" s="1">
        <v>34</v>
      </c>
      <c r="J1510" s="33">
        <v>25</v>
      </c>
      <c r="K1510" s="1">
        <v>0</v>
      </c>
      <c r="L1510" s="1">
        <v>1</v>
      </c>
      <c r="M1510" s="1" t="s">
        <v>3288</v>
      </c>
      <c r="N1510" s="1" t="s">
        <v>3289</v>
      </c>
      <c r="O1510" s="1" t="s">
        <v>32</v>
      </c>
    </row>
    <row r="1511" spans="1:15">
      <c r="A1511" s="1">
        <v>100010034</v>
      </c>
      <c r="B1511" s="1" t="s">
        <v>1138</v>
      </c>
      <c r="C1511" s="1" t="s">
        <v>3258</v>
      </c>
      <c r="D1511" s="1" t="s">
        <v>1664</v>
      </c>
      <c r="E1511" s="1" t="s">
        <v>11</v>
      </c>
      <c r="F1511" s="1" t="s">
        <v>407</v>
      </c>
      <c r="G1511" s="1">
        <v>1</v>
      </c>
      <c r="H1511" s="1">
        <v>40</v>
      </c>
      <c r="I1511" s="1">
        <v>4</v>
      </c>
      <c r="J1511" s="33">
        <v>3</v>
      </c>
      <c r="K1511" s="1">
        <v>0</v>
      </c>
      <c r="L1511" s="1">
        <v>1</v>
      </c>
      <c r="M1511" s="1" t="s">
        <v>3290</v>
      </c>
      <c r="N1511" s="1" t="s">
        <v>3291</v>
      </c>
      <c r="O1511" s="1" t="s">
        <v>32</v>
      </c>
    </row>
    <row r="1512" spans="1:15">
      <c r="A1512" s="1">
        <v>100010039</v>
      </c>
      <c r="B1512" s="1" t="s">
        <v>1138</v>
      </c>
      <c r="C1512" s="1" t="s">
        <v>3258</v>
      </c>
      <c r="D1512" s="1" t="s">
        <v>12</v>
      </c>
      <c r="E1512" s="1" t="s">
        <v>11</v>
      </c>
      <c r="F1512" s="1" t="s">
        <v>12</v>
      </c>
      <c r="G1512" s="1">
        <v>1</v>
      </c>
      <c r="H1512" s="1">
        <v>192</v>
      </c>
      <c r="I1512" s="1">
        <v>24</v>
      </c>
      <c r="J1512" s="33">
        <v>21</v>
      </c>
      <c r="K1512" s="1">
        <v>2</v>
      </c>
      <c r="L1512" s="1">
        <v>1</v>
      </c>
      <c r="M1512" s="1" t="s">
        <v>3292</v>
      </c>
      <c r="N1512" s="1" t="s">
        <v>3293</v>
      </c>
      <c r="O1512" s="1" t="s">
        <v>32</v>
      </c>
    </row>
    <row r="1513" spans="1:15">
      <c r="A1513" s="1">
        <v>100010042</v>
      </c>
      <c r="B1513" s="1" t="s">
        <v>1138</v>
      </c>
      <c r="C1513" s="1" t="s">
        <v>3258</v>
      </c>
      <c r="D1513" s="1" t="s">
        <v>3294</v>
      </c>
      <c r="E1513" s="1" t="s">
        <v>20</v>
      </c>
      <c r="F1513" s="1" t="s">
        <v>21</v>
      </c>
      <c r="G1513" s="1">
        <v>1</v>
      </c>
      <c r="H1513" s="1">
        <v>164</v>
      </c>
      <c r="I1513" s="1">
        <v>16</v>
      </c>
      <c r="J1513" s="33">
        <v>26</v>
      </c>
      <c r="K1513" s="1">
        <v>0</v>
      </c>
      <c r="L1513" s="1">
        <v>1</v>
      </c>
      <c r="M1513" s="1" t="s">
        <v>3295</v>
      </c>
      <c r="N1513" s="1" t="s">
        <v>3044</v>
      </c>
      <c r="O1513" s="1" t="s">
        <v>15</v>
      </c>
    </row>
    <row r="1514" spans="1:15">
      <c r="A1514" s="1">
        <v>100010044</v>
      </c>
      <c r="B1514" s="1" t="s">
        <v>1138</v>
      </c>
      <c r="C1514" s="1" t="s">
        <v>3258</v>
      </c>
      <c r="D1514" s="1" t="s">
        <v>390</v>
      </c>
      <c r="E1514" s="1" t="s">
        <v>20</v>
      </c>
      <c r="F1514" s="1" t="s">
        <v>72</v>
      </c>
      <c r="G1514" s="1">
        <v>1</v>
      </c>
      <c r="H1514" s="1">
        <v>348</v>
      </c>
      <c r="I1514" s="1">
        <v>37</v>
      </c>
      <c r="J1514" s="33">
        <v>23</v>
      </c>
      <c r="K1514" s="1">
        <v>0</v>
      </c>
      <c r="L1514" s="1">
        <v>2</v>
      </c>
      <c r="M1514" s="1" t="s">
        <v>3296</v>
      </c>
      <c r="N1514" s="1" t="s">
        <v>3044</v>
      </c>
      <c r="O1514" s="1" t="s">
        <v>15</v>
      </c>
    </row>
    <row r="1515" spans="1:15">
      <c r="A1515" s="1">
        <v>100010049</v>
      </c>
      <c r="B1515" s="1" t="s">
        <v>1138</v>
      </c>
      <c r="C1515" s="1" t="s">
        <v>3258</v>
      </c>
      <c r="D1515" s="1" t="s">
        <v>171</v>
      </c>
      <c r="E1515" s="1" t="s">
        <v>27</v>
      </c>
      <c r="F1515" s="1" t="s">
        <v>18</v>
      </c>
      <c r="G1515" s="1">
        <v>1</v>
      </c>
      <c r="H1515" s="1">
        <v>111</v>
      </c>
      <c r="I1515" s="1">
        <v>16</v>
      </c>
      <c r="J1515" s="33">
        <v>14</v>
      </c>
      <c r="K1515" s="1">
        <v>0</v>
      </c>
      <c r="L1515" s="1">
        <v>1</v>
      </c>
      <c r="M1515" s="1" t="s">
        <v>3297</v>
      </c>
      <c r="N1515" s="1" t="s">
        <v>3298</v>
      </c>
      <c r="O1515" s="1" t="s">
        <v>44</v>
      </c>
    </row>
    <row r="1516" spans="1:15">
      <c r="A1516" s="1">
        <v>100010052</v>
      </c>
      <c r="B1516" s="1" t="s">
        <v>1138</v>
      </c>
      <c r="C1516" s="1" t="s">
        <v>3258</v>
      </c>
      <c r="D1516" s="1" t="s">
        <v>1232</v>
      </c>
      <c r="E1516" s="1" t="s">
        <v>11</v>
      </c>
      <c r="F1516" s="1" t="s">
        <v>12</v>
      </c>
      <c r="G1516" s="1">
        <v>2</v>
      </c>
      <c r="H1516" s="1">
        <v>606</v>
      </c>
      <c r="I1516" s="1">
        <v>61</v>
      </c>
      <c r="J1516" s="33">
        <v>41</v>
      </c>
      <c r="K1516" s="1">
        <v>1</v>
      </c>
      <c r="L1516" s="1">
        <v>3</v>
      </c>
      <c r="M1516" s="1" t="s">
        <v>3299</v>
      </c>
      <c r="N1516" s="1" t="s">
        <v>3300</v>
      </c>
      <c r="O1516" s="1" t="s">
        <v>32</v>
      </c>
    </row>
    <row r="1517" spans="1:15">
      <c r="A1517" s="1">
        <v>100010055</v>
      </c>
      <c r="B1517" s="1" t="s">
        <v>1138</v>
      </c>
      <c r="C1517" s="1" t="s">
        <v>3258</v>
      </c>
      <c r="D1517" s="1" t="s">
        <v>12</v>
      </c>
      <c r="E1517" s="1" t="s">
        <v>11</v>
      </c>
      <c r="F1517" s="1" t="s">
        <v>12</v>
      </c>
      <c r="G1517" s="1">
        <v>1</v>
      </c>
      <c r="H1517" s="1">
        <v>462</v>
      </c>
      <c r="I1517" s="1">
        <v>47</v>
      </c>
      <c r="J1517" s="33">
        <v>25</v>
      </c>
      <c r="K1517" s="1">
        <v>0</v>
      </c>
      <c r="L1517" s="1">
        <v>2</v>
      </c>
      <c r="M1517" s="1" t="s">
        <v>3301</v>
      </c>
      <c r="N1517" s="1" t="s">
        <v>3300</v>
      </c>
      <c r="O1517" s="1" t="s">
        <v>32</v>
      </c>
    </row>
    <row r="1518" spans="1:15">
      <c r="A1518" s="1">
        <v>100010059</v>
      </c>
      <c r="B1518" s="1" t="s">
        <v>1138</v>
      </c>
      <c r="C1518" s="1" t="s">
        <v>3258</v>
      </c>
      <c r="D1518" s="1" t="s">
        <v>673</v>
      </c>
      <c r="E1518" s="1" t="s">
        <v>2</v>
      </c>
      <c r="F1518" s="1" t="s">
        <v>673</v>
      </c>
      <c r="G1518" s="1">
        <v>1</v>
      </c>
      <c r="H1518" s="1">
        <v>71</v>
      </c>
      <c r="I1518" s="1">
        <v>18</v>
      </c>
      <c r="J1518" s="33">
        <v>7</v>
      </c>
      <c r="K1518" s="1">
        <v>0</v>
      </c>
      <c r="L1518" s="1">
        <v>1</v>
      </c>
      <c r="M1518" s="1" t="s">
        <v>3302</v>
      </c>
      <c r="N1518" s="1" t="s">
        <v>3036</v>
      </c>
      <c r="O1518" s="1" t="s">
        <v>8</v>
      </c>
    </row>
    <row r="1519" spans="1:15">
      <c r="A1519" s="1">
        <v>100010062</v>
      </c>
      <c r="B1519" s="1" t="s">
        <v>1138</v>
      </c>
      <c r="C1519" s="1" t="s">
        <v>3258</v>
      </c>
      <c r="D1519" s="1" t="s">
        <v>3303</v>
      </c>
      <c r="E1519" s="1" t="s">
        <v>27</v>
      </c>
      <c r="F1519" s="1" t="s">
        <v>18</v>
      </c>
      <c r="G1519" s="1">
        <v>1</v>
      </c>
      <c r="H1519" s="1">
        <v>463</v>
      </c>
      <c r="I1519" s="1">
        <v>36</v>
      </c>
      <c r="J1519" s="33">
        <v>36</v>
      </c>
      <c r="K1519" s="1">
        <v>0</v>
      </c>
      <c r="L1519" s="1">
        <v>2</v>
      </c>
      <c r="M1519" s="1" t="s">
        <v>3304</v>
      </c>
      <c r="N1519" s="1" t="s">
        <v>3044</v>
      </c>
      <c r="O1519" s="1" t="s">
        <v>15</v>
      </c>
    </row>
    <row r="1520" spans="1:15">
      <c r="A1520" s="1">
        <v>100010065</v>
      </c>
      <c r="B1520" s="1" t="s">
        <v>1138</v>
      </c>
      <c r="C1520" s="1" t="s">
        <v>3258</v>
      </c>
      <c r="D1520" s="1" t="s">
        <v>3305</v>
      </c>
      <c r="E1520" s="1" t="s">
        <v>20</v>
      </c>
      <c r="F1520" s="1" t="s">
        <v>72</v>
      </c>
      <c r="G1520" s="1">
        <v>1</v>
      </c>
      <c r="H1520" s="1">
        <v>368</v>
      </c>
      <c r="I1520" s="1">
        <v>33</v>
      </c>
      <c r="J1520" s="33">
        <v>33</v>
      </c>
      <c r="K1520" s="1">
        <v>0</v>
      </c>
      <c r="L1520" s="1">
        <v>2</v>
      </c>
      <c r="M1520" s="1" t="s">
        <v>3306</v>
      </c>
      <c r="N1520" s="1" t="s">
        <v>3044</v>
      </c>
      <c r="O1520" s="1" t="s">
        <v>15</v>
      </c>
    </row>
    <row r="1521" spans="1:15">
      <c r="A1521" s="1">
        <v>100010078</v>
      </c>
      <c r="B1521" s="1" t="s">
        <v>1138</v>
      </c>
      <c r="C1521" s="1" t="s">
        <v>3258</v>
      </c>
      <c r="D1521" s="1" t="s">
        <v>167</v>
      </c>
      <c r="E1521" s="1" t="s">
        <v>20</v>
      </c>
      <c r="F1521" s="1" t="s">
        <v>167</v>
      </c>
      <c r="G1521" s="1">
        <v>1</v>
      </c>
      <c r="H1521" s="1">
        <v>256</v>
      </c>
      <c r="I1521" s="1">
        <v>23</v>
      </c>
      <c r="J1521" s="33">
        <v>17</v>
      </c>
      <c r="K1521" s="1">
        <v>0</v>
      </c>
      <c r="L1521" s="1">
        <v>1</v>
      </c>
      <c r="M1521" s="1" t="s">
        <v>3307</v>
      </c>
      <c r="N1521" s="1" t="s">
        <v>3044</v>
      </c>
      <c r="O1521" s="1" t="s">
        <v>15</v>
      </c>
    </row>
    <row r="1522" spans="1:15">
      <c r="A1522" s="1">
        <v>100010079</v>
      </c>
      <c r="B1522" s="1" t="s">
        <v>1138</v>
      </c>
      <c r="C1522" s="1" t="s">
        <v>3258</v>
      </c>
      <c r="D1522" s="1" t="s">
        <v>100</v>
      </c>
      <c r="E1522" s="1" t="s">
        <v>20</v>
      </c>
      <c r="F1522" s="1" t="s">
        <v>100</v>
      </c>
      <c r="G1522" s="1">
        <v>1</v>
      </c>
      <c r="H1522" s="1">
        <v>221</v>
      </c>
      <c r="I1522" s="1">
        <v>17</v>
      </c>
      <c r="J1522" s="33">
        <v>17</v>
      </c>
      <c r="K1522" s="1">
        <v>1</v>
      </c>
      <c r="L1522" s="1">
        <v>1</v>
      </c>
      <c r="M1522" s="1" t="s">
        <v>3308</v>
      </c>
      <c r="N1522" s="1" t="s">
        <v>3044</v>
      </c>
      <c r="O1522" s="1" t="s">
        <v>15</v>
      </c>
    </row>
    <row r="1523" spans="1:15">
      <c r="A1523" s="1">
        <v>100010083</v>
      </c>
      <c r="B1523" s="1" t="s">
        <v>1138</v>
      </c>
      <c r="C1523" s="1" t="s">
        <v>3258</v>
      </c>
      <c r="D1523" s="1" t="s">
        <v>3309</v>
      </c>
      <c r="E1523" s="1" t="s">
        <v>11</v>
      </c>
      <c r="F1523" s="1" t="s">
        <v>12</v>
      </c>
      <c r="G1523" s="1">
        <v>1</v>
      </c>
      <c r="H1523" s="1">
        <v>352</v>
      </c>
      <c r="I1523" s="1">
        <v>47</v>
      </c>
      <c r="J1523" s="33">
        <v>26</v>
      </c>
      <c r="K1523" s="1">
        <v>1</v>
      </c>
      <c r="L1523" s="1">
        <v>2</v>
      </c>
      <c r="M1523" s="1" t="s">
        <v>3310</v>
      </c>
      <c r="N1523" s="1" t="s">
        <v>1092</v>
      </c>
      <c r="O1523" s="1" t="s">
        <v>44</v>
      </c>
    </row>
    <row r="1524" spans="1:15">
      <c r="A1524" s="1">
        <v>100010092</v>
      </c>
      <c r="B1524" s="1" t="s">
        <v>1138</v>
      </c>
      <c r="C1524" s="1" t="s">
        <v>3258</v>
      </c>
      <c r="D1524" s="1" t="s">
        <v>3311</v>
      </c>
      <c r="E1524" s="1" t="s">
        <v>11</v>
      </c>
      <c r="F1524" s="1" t="s">
        <v>12</v>
      </c>
      <c r="G1524" s="1">
        <v>1</v>
      </c>
      <c r="H1524" s="1">
        <v>440</v>
      </c>
      <c r="I1524" s="1">
        <v>40</v>
      </c>
      <c r="J1524" s="33">
        <v>9</v>
      </c>
      <c r="K1524" s="1">
        <v>0</v>
      </c>
      <c r="L1524" s="1">
        <v>2</v>
      </c>
      <c r="M1524" s="1" t="s">
        <v>3312</v>
      </c>
      <c r="N1524" s="1" t="s">
        <v>3300</v>
      </c>
      <c r="O1524" s="1" t="s">
        <v>32</v>
      </c>
    </row>
    <row r="1525" spans="1:15">
      <c r="A1525" s="1">
        <v>100010099</v>
      </c>
      <c r="B1525" s="1" t="s">
        <v>1138</v>
      </c>
      <c r="C1525" s="1" t="s">
        <v>3258</v>
      </c>
      <c r="D1525" s="1" t="s">
        <v>3313</v>
      </c>
      <c r="E1525" s="1" t="s">
        <v>11</v>
      </c>
      <c r="F1525" s="1" t="s">
        <v>12</v>
      </c>
      <c r="G1525" s="1">
        <v>1</v>
      </c>
      <c r="H1525" s="1">
        <v>156</v>
      </c>
      <c r="I1525" s="1">
        <v>22</v>
      </c>
      <c r="J1525" s="33">
        <v>13</v>
      </c>
      <c r="K1525" s="1">
        <v>1</v>
      </c>
      <c r="L1525" s="1">
        <v>1</v>
      </c>
      <c r="M1525" s="1" t="s">
        <v>3314</v>
      </c>
      <c r="N1525" s="1" t="s">
        <v>3315</v>
      </c>
      <c r="O1525" s="1" t="s">
        <v>39</v>
      </c>
    </row>
    <row r="1526" spans="1:15">
      <c r="A1526" s="1">
        <v>100010104</v>
      </c>
      <c r="B1526" s="1" t="s">
        <v>1138</v>
      </c>
      <c r="C1526" s="1" t="s">
        <v>3258</v>
      </c>
      <c r="D1526" s="1" t="s">
        <v>176</v>
      </c>
      <c r="E1526" s="1" t="s">
        <v>11</v>
      </c>
      <c r="F1526" s="1" t="s">
        <v>12</v>
      </c>
      <c r="G1526" s="1">
        <v>1</v>
      </c>
      <c r="H1526" s="1">
        <v>70</v>
      </c>
      <c r="I1526" s="1">
        <v>18</v>
      </c>
      <c r="J1526" s="33">
        <v>11</v>
      </c>
      <c r="K1526" s="1">
        <v>2</v>
      </c>
      <c r="L1526" s="1">
        <v>1</v>
      </c>
      <c r="M1526" s="1" t="s">
        <v>3316</v>
      </c>
      <c r="N1526" s="1" t="s">
        <v>3300</v>
      </c>
      <c r="O1526" s="1" t="s">
        <v>32</v>
      </c>
    </row>
    <row r="1527" spans="1:15">
      <c r="A1527" s="1">
        <v>100010109</v>
      </c>
      <c r="B1527" s="1" t="s">
        <v>1138</v>
      </c>
      <c r="C1527" s="1" t="s">
        <v>3258</v>
      </c>
      <c r="D1527" s="1" t="s">
        <v>3317</v>
      </c>
      <c r="E1527" s="1" t="s">
        <v>11</v>
      </c>
      <c r="F1527" s="1" t="s">
        <v>12</v>
      </c>
      <c r="G1527" s="1">
        <v>1</v>
      </c>
      <c r="H1527" s="1">
        <v>131</v>
      </c>
      <c r="I1527" s="1">
        <v>21</v>
      </c>
      <c r="J1527" s="33">
        <v>16</v>
      </c>
      <c r="K1527" s="1">
        <v>0</v>
      </c>
      <c r="L1527" s="1">
        <v>1</v>
      </c>
      <c r="M1527" s="1" t="s">
        <v>3318</v>
      </c>
      <c r="N1527" s="1" t="s">
        <v>3300</v>
      </c>
      <c r="O1527" s="1" t="s">
        <v>32</v>
      </c>
    </row>
    <row r="1528" spans="1:15">
      <c r="A1528" s="1">
        <v>100010114</v>
      </c>
      <c r="B1528" s="1" t="s">
        <v>1138</v>
      </c>
      <c r="C1528" s="1" t="s">
        <v>3258</v>
      </c>
      <c r="D1528" s="1" t="s">
        <v>12</v>
      </c>
      <c r="E1528" s="1" t="s">
        <v>11</v>
      </c>
      <c r="F1528" s="1" t="s">
        <v>12</v>
      </c>
      <c r="G1528" s="1">
        <v>1</v>
      </c>
      <c r="H1528" s="1">
        <v>602</v>
      </c>
      <c r="I1528" s="1">
        <v>58</v>
      </c>
      <c r="J1528" s="33">
        <v>42</v>
      </c>
      <c r="K1528" s="1">
        <v>0</v>
      </c>
      <c r="L1528" s="1">
        <v>3</v>
      </c>
      <c r="M1528" s="1" t="s">
        <v>3319</v>
      </c>
      <c r="N1528" s="1" t="s">
        <v>3300</v>
      </c>
      <c r="O1528" s="1" t="s">
        <v>32</v>
      </c>
    </row>
    <row r="1529" spans="1:15">
      <c r="A1529" s="1">
        <v>100010118</v>
      </c>
      <c r="B1529" s="1" t="s">
        <v>1138</v>
      </c>
      <c r="C1529" s="1" t="s">
        <v>3258</v>
      </c>
      <c r="D1529" s="1" t="s">
        <v>46</v>
      </c>
      <c r="E1529" s="1" t="s">
        <v>2</v>
      </c>
      <c r="F1529" s="1" t="s">
        <v>46</v>
      </c>
      <c r="G1529" s="1">
        <v>4</v>
      </c>
      <c r="H1529" s="1">
        <v>141</v>
      </c>
      <c r="I1529" s="1">
        <v>32</v>
      </c>
      <c r="J1529" s="33">
        <v>29</v>
      </c>
      <c r="K1529" s="1">
        <v>0</v>
      </c>
      <c r="L1529" s="1">
        <v>1</v>
      </c>
      <c r="M1529" s="1" t="s">
        <v>3320</v>
      </c>
      <c r="N1529" s="1" t="s">
        <v>3036</v>
      </c>
      <c r="O1529" s="1" t="s">
        <v>8</v>
      </c>
    </row>
    <row r="1530" spans="1:15">
      <c r="A1530" s="1">
        <v>100010121</v>
      </c>
      <c r="B1530" s="1" t="s">
        <v>1138</v>
      </c>
      <c r="C1530" s="1" t="s">
        <v>3258</v>
      </c>
      <c r="D1530" s="1" t="s">
        <v>3321</v>
      </c>
      <c r="E1530" s="1" t="s">
        <v>20</v>
      </c>
      <c r="F1530" s="1" t="s">
        <v>72</v>
      </c>
      <c r="G1530" s="1">
        <v>1</v>
      </c>
      <c r="H1530" s="1">
        <v>541</v>
      </c>
      <c r="I1530" s="1">
        <v>79</v>
      </c>
      <c r="J1530" s="33">
        <v>84</v>
      </c>
      <c r="K1530" s="1">
        <v>0</v>
      </c>
      <c r="L1530" s="1">
        <v>2</v>
      </c>
      <c r="M1530" s="1" t="s">
        <v>3322</v>
      </c>
      <c r="N1530" s="1" t="s">
        <v>3044</v>
      </c>
      <c r="O1530" s="1" t="s">
        <v>15</v>
      </c>
    </row>
    <row r="1531" spans="1:15">
      <c r="A1531" s="1">
        <v>100010123</v>
      </c>
      <c r="B1531" s="1" t="s">
        <v>1138</v>
      </c>
      <c r="C1531" s="1" t="s">
        <v>3258</v>
      </c>
      <c r="D1531" s="1" t="s">
        <v>12</v>
      </c>
      <c r="E1531" s="1" t="s">
        <v>11</v>
      </c>
      <c r="F1531" s="1" t="s">
        <v>407</v>
      </c>
      <c r="G1531" s="1">
        <v>1</v>
      </c>
      <c r="H1531" s="1">
        <v>38</v>
      </c>
      <c r="I1531" s="1">
        <v>5</v>
      </c>
      <c r="J1531" s="33">
        <v>5</v>
      </c>
      <c r="K1531" s="1">
        <v>0</v>
      </c>
      <c r="L1531" s="1">
        <v>1</v>
      </c>
      <c r="M1531" s="1" t="s">
        <v>3323</v>
      </c>
      <c r="N1531" s="1" t="s">
        <v>3324</v>
      </c>
      <c r="O1531" s="1" t="s">
        <v>32</v>
      </c>
    </row>
    <row r="1532" spans="1:15">
      <c r="A1532" s="1">
        <v>100010129</v>
      </c>
      <c r="B1532" s="1" t="s">
        <v>1138</v>
      </c>
      <c r="C1532" s="1" t="s">
        <v>3258</v>
      </c>
      <c r="D1532" s="1" t="s">
        <v>12</v>
      </c>
      <c r="E1532" s="1" t="s">
        <v>11</v>
      </c>
      <c r="F1532" s="1" t="s">
        <v>407</v>
      </c>
      <c r="G1532" s="1">
        <v>1</v>
      </c>
      <c r="H1532" s="1">
        <v>39</v>
      </c>
      <c r="I1532" s="1">
        <v>5</v>
      </c>
      <c r="J1532" s="33">
        <v>3</v>
      </c>
      <c r="K1532" s="1">
        <v>0</v>
      </c>
      <c r="L1532" s="1">
        <v>1</v>
      </c>
      <c r="M1532" s="1" t="s">
        <v>3325</v>
      </c>
      <c r="N1532" s="1" t="s">
        <v>3326</v>
      </c>
      <c r="O1532" s="1" t="s">
        <v>32</v>
      </c>
    </row>
    <row r="1533" spans="1:15">
      <c r="A1533" s="1">
        <v>100010139</v>
      </c>
      <c r="B1533" s="1" t="s">
        <v>1138</v>
      </c>
      <c r="C1533" s="1" t="s">
        <v>3258</v>
      </c>
      <c r="D1533" s="1" t="s">
        <v>1768</v>
      </c>
      <c r="E1533" s="1" t="s">
        <v>11</v>
      </c>
      <c r="F1533" s="1" t="s">
        <v>12</v>
      </c>
      <c r="G1533" s="1">
        <v>3</v>
      </c>
      <c r="H1533" s="1">
        <v>213</v>
      </c>
      <c r="I1533" s="1">
        <v>27</v>
      </c>
      <c r="J1533" s="33">
        <v>25</v>
      </c>
      <c r="K1533" s="1">
        <v>0</v>
      </c>
      <c r="L1533" s="1">
        <v>1</v>
      </c>
      <c r="M1533" s="1" t="s">
        <v>3327</v>
      </c>
      <c r="N1533" s="1" t="s">
        <v>3328</v>
      </c>
      <c r="O1533" s="1" t="s">
        <v>32</v>
      </c>
    </row>
    <row r="1534" spans="1:15">
      <c r="A1534" s="1">
        <v>100010145</v>
      </c>
      <c r="B1534" s="1" t="s">
        <v>1138</v>
      </c>
      <c r="C1534" s="1" t="s">
        <v>3258</v>
      </c>
      <c r="D1534" s="1" t="s">
        <v>1664</v>
      </c>
      <c r="E1534" s="1" t="s">
        <v>11</v>
      </c>
      <c r="F1534" s="1" t="s">
        <v>407</v>
      </c>
      <c r="G1534" s="1">
        <v>1</v>
      </c>
      <c r="H1534" s="1">
        <v>29</v>
      </c>
      <c r="I1534" s="1">
        <v>4</v>
      </c>
      <c r="J1534" s="33">
        <v>5</v>
      </c>
      <c r="K1534" s="1">
        <v>0</v>
      </c>
      <c r="L1534" s="1">
        <v>1</v>
      </c>
      <c r="M1534" s="1" t="s">
        <v>3329</v>
      </c>
      <c r="N1534" s="1" t="s">
        <v>3330</v>
      </c>
      <c r="O1534" s="1" t="s">
        <v>32</v>
      </c>
    </row>
    <row r="1535" spans="1:15">
      <c r="A1535" s="1">
        <v>100010149</v>
      </c>
      <c r="B1535" s="1" t="s">
        <v>1138</v>
      </c>
      <c r="C1535" s="1" t="s">
        <v>3258</v>
      </c>
      <c r="D1535" s="1" t="s">
        <v>12</v>
      </c>
      <c r="E1535" s="1" t="s">
        <v>11</v>
      </c>
      <c r="F1535" s="1" t="s">
        <v>407</v>
      </c>
      <c r="G1535" s="1">
        <v>1</v>
      </c>
      <c r="H1535" s="1">
        <v>21</v>
      </c>
      <c r="I1535" s="1">
        <v>4</v>
      </c>
      <c r="J1535" s="33">
        <v>4</v>
      </c>
      <c r="K1535" s="1">
        <v>0</v>
      </c>
      <c r="L1535" s="1">
        <v>1</v>
      </c>
      <c r="M1535" s="1" t="s">
        <v>3331</v>
      </c>
      <c r="N1535" s="1" t="s">
        <v>3332</v>
      </c>
      <c r="O1535" s="1" t="s">
        <v>32</v>
      </c>
    </row>
    <row r="1536" spans="1:15">
      <c r="A1536" s="1">
        <v>100010155</v>
      </c>
      <c r="B1536" s="1" t="s">
        <v>1138</v>
      </c>
      <c r="C1536" s="1" t="s">
        <v>3258</v>
      </c>
      <c r="D1536" s="1" t="s">
        <v>533</v>
      </c>
      <c r="E1536" s="1" t="s">
        <v>11</v>
      </c>
      <c r="F1536" s="1" t="s">
        <v>407</v>
      </c>
      <c r="G1536" s="1">
        <v>1</v>
      </c>
      <c r="H1536" s="1">
        <v>22</v>
      </c>
      <c r="I1536" s="1">
        <v>4</v>
      </c>
      <c r="J1536" s="33">
        <v>3</v>
      </c>
      <c r="K1536" s="1">
        <v>0</v>
      </c>
      <c r="L1536" s="1">
        <v>1</v>
      </c>
      <c r="M1536" s="1" t="s">
        <v>3333</v>
      </c>
      <c r="N1536" s="1" t="s">
        <v>3334</v>
      </c>
      <c r="O1536" s="1" t="s">
        <v>32</v>
      </c>
    </row>
    <row r="1537" spans="1:15">
      <c r="A1537" s="1">
        <v>100010157</v>
      </c>
      <c r="B1537" s="1" t="s">
        <v>1138</v>
      </c>
      <c r="C1537" s="1" t="s">
        <v>3258</v>
      </c>
      <c r="D1537" s="1" t="s">
        <v>10</v>
      </c>
      <c r="E1537" s="1" t="s">
        <v>11</v>
      </c>
      <c r="F1537" s="1" t="s">
        <v>407</v>
      </c>
      <c r="G1537" s="1">
        <v>1</v>
      </c>
      <c r="H1537" s="1">
        <v>82</v>
      </c>
      <c r="I1537" s="1">
        <v>7</v>
      </c>
      <c r="J1537" s="33">
        <v>5</v>
      </c>
      <c r="K1537" s="1">
        <v>0</v>
      </c>
      <c r="L1537" s="1">
        <v>1</v>
      </c>
      <c r="M1537" s="1" t="s">
        <v>3335</v>
      </c>
      <c r="N1537" s="1" t="s">
        <v>3336</v>
      </c>
      <c r="O1537" s="1" t="s">
        <v>32</v>
      </c>
    </row>
    <row r="1538" spans="1:15">
      <c r="A1538" s="1">
        <v>100010162</v>
      </c>
      <c r="B1538" s="1" t="s">
        <v>1138</v>
      </c>
      <c r="C1538" s="1" t="s">
        <v>3258</v>
      </c>
      <c r="D1538" s="1" t="s">
        <v>12</v>
      </c>
      <c r="E1538" s="1" t="s">
        <v>11</v>
      </c>
      <c r="F1538" s="1" t="s">
        <v>407</v>
      </c>
      <c r="G1538" s="1">
        <v>1</v>
      </c>
      <c r="H1538" s="1">
        <v>29</v>
      </c>
      <c r="I1538" s="1">
        <v>4</v>
      </c>
      <c r="J1538" s="33">
        <v>3</v>
      </c>
      <c r="K1538" s="1">
        <v>0</v>
      </c>
      <c r="L1538" s="1">
        <v>1</v>
      </c>
      <c r="M1538" s="1" t="s">
        <v>3337</v>
      </c>
      <c r="N1538" s="1" t="s">
        <v>3338</v>
      </c>
      <c r="O1538" s="1" t="s">
        <v>32</v>
      </c>
    </row>
    <row r="1539" spans="1:15">
      <c r="A1539" s="1">
        <v>100010168</v>
      </c>
      <c r="B1539" s="1" t="s">
        <v>1138</v>
      </c>
      <c r="C1539" s="1" t="s">
        <v>3258</v>
      </c>
      <c r="D1539" s="1" t="s">
        <v>12</v>
      </c>
      <c r="E1539" s="1" t="s">
        <v>11</v>
      </c>
      <c r="F1539" s="1" t="s">
        <v>407</v>
      </c>
      <c r="G1539" s="1">
        <v>1</v>
      </c>
      <c r="H1539" s="1">
        <v>18</v>
      </c>
      <c r="I1539" s="1">
        <v>5</v>
      </c>
      <c r="J1539" s="33">
        <v>5</v>
      </c>
      <c r="K1539" s="1">
        <v>0</v>
      </c>
      <c r="L1539" s="1">
        <v>1</v>
      </c>
      <c r="M1539" s="1" t="s">
        <v>3339</v>
      </c>
      <c r="N1539" s="1" t="s">
        <v>3340</v>
      </c>
      <c r="O1539" s="1" t="s">
        <v>32</v>
      </c>
    </row>
    <row r="1540" spans="1:15">
      <c r="A1540" s="1">
        <v>100010170</v>
      </c>
      <c r="B1540" s="1" t="s">
        <v>1138</v>
      </c>
      <c r="C1540" s="1" t="s">
        <v>3258</v>
      </c>
      <c r="D1540" s="1" t="s">
        <v>12</v>
      </c>
      <c r="E1540" s="1" t="s">
        <v>11</v>
      </c>
      <c r="F1540" s="1" t="s">
        <v>407</v>
      </c>
      <c r="G1540" s="1">
        <v>1</v>
      </c>
      <c r="H1540" s="1">
        <v>39</v>
      </c>
      <c r="I1540" s="1">
        <v>3</v>
      </c>
      <c r="J1540" s="33">
        <v>2</v>
      </c>
      <c r="K1540" s="1">
        <v>0</v>
      </c>
      <c r="L1540" s="1">
        <v>1</v>
      </c>
      <c r="M1540" s="1" t="s">
        <v>3341</v>
      </c>
      <c r="N1540" s="1" t="s">
        <v>3342</v>
      </c>
      <c r="O1540" s="1" t="s">
        <v>32</v>
      </c>
    </row>
    <row r="1541" spans="1:15">
      <c r="A1541" s="1">
        <v>100010173</v>
      </c>
      <c r="B1541" s="1" t="s">
        <v>1138</v>
      </c>
      <c r="C1541" s="1" t="s">
        <v>3258</v>
      </c>
      <c r="D1541" s="1" t="s">
        <v>1664</v>
      </c>
      <c r="E1541" s="1" t="s">
        <v>11</v>
      </c>
      <c r="F1541" s="1" t="s">
        <v>407</v>
      </c>
      <c r="G1541" s="1">
        <v>1</v>
      </c>
      <c r="H1541" s="1">
        <v>37</v>
      </c>
      <c r="I1541" s="1">
        <v>5</v>
      </c>
      <c r="J1541" s="33">
        <v>5</v>
      </c>
      <c r="K1541" s="1">
        <v>1</v>
      </c>
      <c r="L1541" s="1">
        <v>1</v>
      </c>
      <c r="M1541" s="1" t="s">
        <v>3343</v>
      </c>
      <c r="N1541" s="1" t="s">
        <v>3344</v>
      </c>
      <c r="O1541" s="1" t="s">
        <v>32</v>
      </c>
    </row>
    <row r="1542" spans="1:15">
      <c r="A1542" s="1">
        <v>100010180</v>
      </c>
      <c r="B1542" s="1" t="s">
        <v>1138</v>
      </c>
      <c r="C1542" s="1" t="s">
        <v>3258</v>
      </c>
      <c r="D1542" s="1" t="s">
        <v>10</v>
      </c>
      <c r="E1542" s="1" t="s">
        <v>11</v>
      </c>
      <c r="F1542" s="1" t="s">
        <v>12</v>
      </c>
      <c r="G1542" s="1">
        <v>1</v>
      </c>
      <c r="H1542" s="1">
        <v>79</v>
      </c>
      <c r="I1542" s="1">
        <v>9</v>
      </c>
      <c r="J1542" s="33">
        <v>11</v>
      </c>
      <c r="K1542" s="1">
        <v>0</v>
      </c>
      <c r="L1542" s="1">
        <v>1</v>
      </c>
      <c r="M1542" s="1" t="s">
        <v>3345</v>
      </c>
      <c r="N1542" s="1" t="s">
        <v>3346</v>
      </c>
      <c r="O1542" s="1" t="s">
        <v>32</v>
      </c>
    </row>
    <row r="1543" spans="1:15">
      <c r="A1543" s="1">
        <v>100010184</v>
      </c>
      <c r="B1543" s="1" t="s">
        <v>1138</v>
      </c>
      <c r="C1543" s="1" t="s">
        <v>3348</v>
      </c>
      <c r="D1543" s="1" t="s">
        <v>12</v>
      </c>
      <c r="E1543" s="1" t="s">
        <v>11</v>
      </c>
      <c r="F1543" s="1" t="s">
        <v>407</v>
      </c>
      <c r="G1543" s="1">
        <v>1</v>
      </c>
      <c r="H1543" s="1">
        <v>20</v>
      </c>
      <c r="I1543" s="1">
        <v>3</v>
      </c>
      <c r="J1543" s="33">
        <v>3</v>
      </c>
      <c r="K1543" s="1">
        <v>0</v>
      </c>
      <c r="L1543" s="1">
        <v>1</v>
      </c>
      <c r="M1543" s="1" t="s">
        <v>3347</v>
      </c>
      <c r="N1543" s="1" t="s">
        <v>3349</v>
      </c>
      <c r="O1543" s="1" t="s">
        <v>32</v>
      </c>
    </row>
    <row r="1544" spans="1:15">
      <c r="A1544" s="1">
        <v>100010189</v>
      </c>
      <c r="B1544" s="1" t="s">
        <v>1138</v>
      </c>
      <c r="C1544" s="1" t="s">
        <v>3348</v>
      </c>
      <c r="D1544" s="1" t="s">
        <v>176</v>
      </c>
      <c r="E1544" s="1" t="s">
        <v>11</v>
      </c>
      <c r="F1544" s="1" t="s">
        <v>12</v>
      </c>
      <c r="G1544" s="1">
        <v>1</v>
      </c>
      <c r="H1544" s="1">
        <v>161</v>
      </c>
      <c r="I1544" s="1">
        <v>29</v>
      </c>
      <c r="J1544" s="33">
        <v>21</v>
      </c>
      <c r="K1544" s="1">
        <v>3</v>
      </c>
      <c r="L1544" s="1">
        <v>1</v>
      </c>
      <c r="M1544" s="1" t="s">
        <v>3350</v>
      </c>
      <c r="N1544" s="1" t="s">
        <v>3351</v>
      </c>
      <c r="O1544" s="1" t="s">
        <v>32</v>
      </c>
    </row>
    <row r="1545" spans="1:15">
      <c r="A1545" s="1">
        <v>100010195</v>
      </c>
      <c r="B1545" s="1" t="s">
        <v>1138</v>
      </c>
      <c r="C1545" s="1" t="s">
        <v>3348</v>
      </c>
      <c r="D1545" s="1" t="s">
        <v>176</v>
      </c>
      <c r="E1545" s="1" t="s">
        <v>11</v>
      </c>
      <c r="F1545" s="1" t="s">
        <v>407</v>
      </c>
      <c r="G1545" s="1">
        <v>1</v>
      </c>
      <c r="H1545" s="1">
        <v>33</v>
      </c>
      <c r="I1545" s="1">
        <v>6</v>
      </c>
      <c r="J1545" s="33">
        <v>3</v>
      </c>
      <c r="K1545" s="1">
        <v>0</v>
      </c>
      <c r="L1545" s="1">
        <v>1</v>
      </c>
      <c r="M1545" s="1" t="s">
        <v>3352</v>
      </c>
      <c r="N1545" s="1" t="s">
        <v>3353</v>
      </c>
      <c r="O1545" s="1" t="s">
        <v>32</v>
      </c>
    </row>
    <row r="1546" spans="1:15">
      <c r="A1546" s="1">
        <v>100010199</v>
      </c>
      <c r="B1546" s="1" t="s">
        <v>1138</v>
      </c>
      <c r="C1546" s="1" t="s">
        <v>3348</v>
      </c>
      <c r="D1546" s="1" t="s">
        <v>12</v>
      </c>
      <c r="E1546" s="1" t="s">
        <v>11</v>
      </c>
      <c r="F1546" s="1" t="s">
        <v>407</v>
      </c>
      <c r="G1546" s="1">
        <v>1</v>
      </c>
      <c r="H1546" s="1">
        <v>44</v>
      </c>
      <c r="I1546" s="1">
        <v>4</v>
      </c>
      <c r="J1546" s="33">
        <v>5</v>
      </c>
      <c r="K1546" s="1">
        <v>0</v>
      </c>
      <c r="L1546" s="1">
        <v>1</v>
      </c>
      <c r="M1546" s="1" t="s">
        <v>3354</v>
      </c>
      <c r="N1546" s="1" t="s">
        <v>3355</v>
      </c>
      <c r="O1546" s="1" t="s">
        <v>32</v>
      </c>
    </row>
    <row r="1547" spans="1:15">
      <c r="A1547" s="1">
        <v>100010204</v>
      </c>
      <c r="B1547" s="1" t="s">
        <v>1138</v>
      </c>
      <c r="C1547" s="1" t="s">
        <v>3348</v>
      </c>
      <c r="D1547" s="1" t="s">
        <v>176</v>
      </c>
      <c r="E1547" s="1" t="s">
        <v>11</v>
      </c>
      <c r="F1547" s="1" t="s">
        <v>12</v>
      </c>
      <c r="G1547" s="1">
        <v>1</v>
      </c>
      <c r="H1547" s="1">
        <v>197</v>
      </c>
      <c r="I1547" s="1">
        <v>25</v>
      </c>
      <c r="J1547" s="33">
        <v>16</v>
      </c>
      <c r="K1547" s="1">
        <v>0</v>
      </c>
      <c r="L1547" s="1">
        <v>1</v>
      </c>
      <c r="M1547" s="1" t="s">
        <v>3356</v>
      </c>
      <c r="N1547" s="1" t="s">
        <v>3357</v>
      </c>
      <c r="O1547" s="1" t="s">
        <v>32</v>
      </c>
    </row>
    <row r="1548" spans="1:15">
      <c r="A1548" s="1">
        <v>100010210</v>
      </c>
      <c r="B1548" s="1" t="s">
        <v>1138</v>
      </c>
      <c r="C1548" s="1" t="s">
        <v>3348</v>
      </c>
      <c r="D1548" s="1" t="s">
        <v>176</v>
      </c>
      <c r="E1548" s="1" t="s">
        <v>11</v>
      </c>
      <c r="F1548" s="1" t="s">
        <v>12</v>
      </c>
      <c r="G1548" s="1">
        <v>1</v>
      </c>
      <c r="H1548" s="1">
        <v>224</v>
      </c>
      <c r="I1548" s="1">
        <v>32</v>
      </c>
      <c r="J1548" s="33">
        <v>24</v>
      </c>
      <c r="K1548" s="1">
        <v>1</v>
      </c>
      <c r="L1548" s="1">
        <v>1</v>
      </c>
      <c r="M1548" s="1" t="s">
        <v>3358</v>
      </c>
      <c r="N1548" s="1" t="s">
        <v>3359</v>
      </c>
      <c r="O1548" s="1" t="s">
        <v>32</v>
      </c>
    </row>
    <row r="1549" spans="1:15">
      <c r="A1549" s="1">
        <v>100010215</v>
      </c>
      <c r="B1549" s="1" t="s">
        <v>1138</v>
      </c>
      <c r="C1549" s="1" t="s">
        <v>3348</v>
      </c>
      <c r="D1549" s="1" t="s">
        <v>12</v>
      </c>
      <c r="E1549" s="1" t="s">
        <v>11</v>
      </c>
      <c r="F1549" s="1" t="s">
        <v>12</v>
      </c>
      <c r="G1549" s="1">
        <v>1</v>
      </c>
      <c r="H1549" s="1">
        <v>123</v>
      </c>
      <c r="I1549" s="1">
        <v>17</v>
      </c>
      <c r="J1549" s="33">
        <v>11</v>
      </c>
      <c r="K1549" s="1">
        <v>0</v>
      </c>
      <c r="L1549" s="1">
        <v>1</v>
      </c>
      <c r="M1549" s="1" t="s">
        <v>3360</v>
      </c>
      <c r="N1549" s="1" t="s">
        <v>3361</v>
      </c>
      <c r="O1549" s="1" t="s">
        <v>32</v>
      </c>
    </row>
    <row r="1550" spans="1:15">
      <c r="A1550" s="1">
        <v>100010225</v>
      </c>
      <c r="B1550" s="1" t="s">
        <v>1138</v>
      </c>
      <c r="C1550" s="1" t="s">
        <v>3348</v>
      </c>
      <c r="D1550" s="1" t="s">
        <v>12</v>
      </c>
      <c r="E1550" s="1" t="s">
        <v>11</v>
      </c>
      <c r="F1550" s="1" t="s">
        <v>12</v>
      </c>
      <c r="G1550" s="1">
        <v>1</v>
      </c>
      <c r="H1550" s="1">
        <v>321</v>
      </c>
      <c r="I1550" s="1">
        <v>34</v>
      </c>
      <c r="J1550" s="33">
        <v>30</v>
      </c>
      <c r="K1550" s="1">
        <v>0</v>
      </c>
      <c r="L1550" s="1">
        <v>2</v>
      </c>
      <c r="M1550" s="1" t="s">
        <v>3362</v>
      </c>
      <c r="N1550" s="1" t="s">
        <v>3363</v>
      </c>
      <c r="O1550" s="1" t="s">
        <v>32</v>
      </c>
    </row>
    <row r="1551" spans="1:15">
      <c r="A1551" s="1">
        <v>100010229</v>
      </c>
      <c r="B1551" s="1" t="s">
        <v>1138</v>
      </c>
      <c r="C1551" s="1" t="s">
        <v>3348</v>
      </c>
      <c r="D1551" s="1" t="s">
        <v>12</v>
      </c>
      <c r="E1551" s="1" t="s">
        <v>11</v>
      </c>
      <c r="F1551" s="1" t="s">
        <v>12</v>
      </c>
      <c r="G1551" s="1">
        <v>1</v>
      </c>
      <c r="H1551" s="1">
        <v>292</v>
      </c>
      <c r="I1551" s="1">
        <v>30</v>
      </c>
      <c r="J1551" s="33">
        <v>23</v>
      </c>
      <c r="K1551" s="1">
        <v>0</v>
      </c>
      <c r="L1551" s="1">
        <v>1</v>
      </c>
      <c r="M1551" s="1" t="s">
        <v>3364</v>
      </c>
      <c r="N1551" s="1" t="s">
        <v>3363</v>
      </c>
      <c r="O1551" s="1" t="s">
        <v>32</v>
      </c>
    </row>
    <row r="1552" spans="1:15">
      <c r="A1552" s="1">
        <v>100010242</v>
      </c>
      <c r="B1552" s="1" t="s">
        <v>1138</v>
      </c>
      <c r="C1552" s="1" t="s">
        <v>3348</v>
      </c>
      <c r="D1552" s="1" t="s">
        <v>176</v>
      </c>
      <c r="E1552" s="1" t="s">
        <v>11</v>
      </c>
      <c r="F1552" s="1" t="s">
        <v>12</v>
      </c>
      <c r="G1552" s="1">
        <v>1</v>
      </c>
      <c r="H1552" s="1">
        <v>169</v>
      </c>
      <c r="I1552" s="1">
        <v>9</v>
      </c>
      <c r="J1552" s="33">
        <v>8</v>
      </c>
      <c r="K1552" s="1">
        <v>1</v>
      </c>
      <c r="L1552" s="1">
        <v>1</v>
      </c>
      <c r="M1552" s="1" t="s">
        <v>3366</v>
      </c>
      <c r="N1552" s="1" t="s">
        <v>3367</v>
      </c>
      <c r="O1552" s="1" t="s">
        <v>32</v>
      </c>
    </row>
    <row r="1553" spans="1:15">
      <c r="A1553" s="1">
        <v>100010247</v>
      </c>
      <c r="B1553" s="1" t="s">
        <v>1138</v>
      </c>
      <c r="C1553" s="1" t="s">
        <v>3369</v>
      </c>
      <c r="D1553" s="1" t="s">
        <v>10</v>
      </c>
      <c r="E1553" s="1" t="s">
        <v>11</v>
      </c>
      <c r="F1553" s="1" t="s">
        <v>12</v>
      </c>
      <c r="G1553" s="1">
        <v>1</v>
      </c>
      <c r="H1553" s="1">
        <v>46</v>
      </c>
      <c r="I1553" s="1">
        <v>6</v>
      </c>
      <c r="J1553" s="33">
        <v>4</v>
      </c>
      <c r="K1553" s="1">
        <v>0</v>
      </c>
      <c r="L1553" s="1">
        <v>1</v>
      </c>
      <c r="M1553" s="1" t="s">
        <v>3368</v>
      </c>
      <c r="N1553" s="1" t="s">
        <v>3370</v>
      </c>
      <c r="O1553" s="1" t="s">
        <v>32</v>
      </c>
    </row>
    <row r="1554" spans="1:15">
      <c r="A1554" s="1">
        <v>100010249</v>
      </c>
      <c r="B1554" s="1" t="s">
        <v>1138</v>
      </c>
      <c r="C1554" s="1" t="s">
        <v>3369</v>
      </c>
      <c r="D1554" s="1" t="s">
        <v>10</v>
      </c>
      <c r="E1554" s="1" t="s">
        <v>11</v>
      </c>
      <c r="F1554" s="1" t="s">
        <v>12</v>
      </c>
      <c r="G1554" s="1">
        <v>1</v>
      </c>
      <c r="H1554" s="1">
        <v>156</v>
      </c>
      <c r="I1554" s="1">
        <v>19</v>
      </c>
      <c r="J1554" s="33">
        <v>11</v>
      </c>
      <c r="K1554" s="1">
        <v>0</v>
      </c>
      <c r="L1554" s="1">
        <v>1</v>
      </c>
      <c r="M1554" s="1" t="s">
        <v>3371</v>
      </c>
      <c r="N1554" s="1" t="s">
        <v>3372</v>
      </c>
      <c r="O1554" s="1" t="s">
        <v>32</v>
      </c>
    </row>
    <row r="1555" spans="1:15">
      <c r="A1555" s="1">
        <v>100010253</v>
      </c>
      <c r="B1555" s="1" t="s">
        <v>1138</v>
      </c>
      <c r="C1555" s="1" t="s">
        <v>3369</v>
      </c>
      <c r="D1555" s="1" t="s">
        <v>1664</v>
      </c>
      <c r="E1555" s="1" t="s">
        <v>11</v>
      </c>
      <c r="F1555" s="1" t="s">
        <v>12</v>
      </c>
      <c r="G1555" s="1">
        <v>1</v>
      </c>
      <c r="H1555" s="1">
        <v>437</v>
      </c>
      <c r="I1555" s="1">
        <v>44</v>
      </c>
      <c r="J1555" s="33">
        <v>30</v>
      </c>
      <c r="K1555" s="1">
        <v>0</v>
      </c>
      <c r="L1555" s="1">
        <v>2</v>
      </c>
      <c r="M1555" s="1" t="s">
        <v>3373</v>
      </c>
      <c r="N1555" s="1" t="s">
        <v>3374</v>
      </c>
      <c r="O1555" s="1" t="s">
        <v>32</v>
      </c>
    </row>
    <row r="1556" spans="1:15">
      <c r="A1556" s="1">
        <v>100010259</v>
      </c>
      <c r="B1556" s="1" t="s">
        <v>1138</v>
      </c>
      <c r="C1556" s="1" t="s">
        <v>3369</v>
      </c>
      <c r="D1556" s="1" t="s">
        <v>1664</v>
      </c>
      <c r="E1556" s="1" t="s">
        <v>11</v>
      </c>
      <c r="F1556" s="1" t="s">
        <v>407</v>
      </c>
      <c r="G1556" s="1">
        <v>1</v>
      </c>
      <c r="H1556" s="1">
        <v>62</v>
      </c>
      <c r="I1556" s="1">
        <v>7</v>
      </c>
      <c r="J1556" s="33">
        <v>5</v>
      </c>
      <c r="K1556" s="1">
        <v>1</v>
      </c>
      <c r="L1556" s="1">
        <v>1</v>
      </c>
      <c r="M1556" s="1" t="s">
        <v>3375</v>
      </c>
      <c r="N1556" s="1" t="s">
        <v>3376</v>
      </c>
      <c r="O1556" s="1" t="s">
        <v>32</v>
      </c>
    </row>
    <row r="1557" spans="1:15">
      <c r="A1557" s="1">
        <v>100010263</v>
      </c>
      <c r="B1557" s="1" t="s">
        <v>1138</v>
      </c>
      <c r="C1557" s="1" t="s">
        <v>3369</v>
      </c>
      <c r="D1557" s="1" t="s">
        <v>46</v>
      </c>
      <c r="E1557" s="1" t="s">
        <v>2</v>
      </c>
      <c r="F1557" s="1" t="s">
        <v>46</v>
      </c>
      <c r="G1557" s="1">
        <v>2</v>
      </c>
      <c r="H1557" s="1">
        <v>69</v>
      </c>
      <c r="I1557" s="1">
        <v>16</v>
      </c>
      <c r="J1557" s="33">
        <v>27</v>
      </c>
      <c r="K1557" s="1">
        <v>0</v>
      </c>
      <c r="L1557" s="1">
        <v>1</v>
      </c>
      <c r="M1557" s="1" t="s">
        <v>3377</v>
      </c>
      <c r="N1557" s="1" t="s">
        <v>3036</v>
      </c>
      <c r="O1557" s="1" t="s">
        <v>8</v>
      </c>
    </row>
    <row r="1558" spans="1:15">
      <c r="A1558" s="1">
        <v>100010265</v>
      </c>
      <c r="B1558" s="1" t="s">
        <v>1138</v>
      </c>
      <c r="C1558" s="1" t="s">
        <v>3369</v>
      </c>
      <c r="D1558" s="1" t="s">
        <v>176</v>
      </c>
      <c r="E1558" s="1" t="s">
        <v>11</v>
      </c>
      <c r="F1558" s="1" t="s">
        <v>12</v>
      </c>
      <c r="G1558" s="1">
        <v>1</v>
      </c>
      <c r="H1558" s="1">
        <v>473</v>
      </c>
      <c r="I1558" s="1">
        <v>51</v>
      </c>
      <c r="J1558" s="33">
        <v>36</v>
      </c>
      <c r="K1558" s="1">
        <v>0</v>
      </c>
      <c r="L1558" s="1">
        <v>2</v>
      </c>
      <c r="M1558" s="1" t="s">
        <v>3378</v>
      </c>
      <c r="N1558" s="1" t="s">
        <v>3379</v>
      </c>
      <c r="O1558" s="1" t="s">
        <v>32</v>
      </c>
    </row>
    <row r="1559" spans="1:15">
      <c r="A1559" s="1">
        <v>100010270</v>
      </c>
      <c r="B1559" s="1" t="s">
        <v>1138</v>
      </c>
      <c r="C1559" s="1" t="s">
        <v>3369</v>
      </c>
      <c r="D1559" s="1" t="s">
        <v>12</v>
      </c>
      <c r="E1559" s="1" t="s">
        <v>11</v>
      </c>
      <c r="F1559" s="1" t="s">
        <v>407</v>
      </c>
      <c r="G1559" s="1">
        <v>1</v>
      </c>
      <c r="H1559" s="1">
        <v>60</v>
      </c>
      <c r="I1559" s="1">
        <v>6</v>
      </c>
      <c r="J1559" s="33">
        <v>6</v>
      </c>
      <c r="K1559" s="1">
        <v>0</v>
      </c>
      <c r="L1559" s="1">
        <v>1</v>
      </c>
      <c r="M1559" s="1" t="s">
        <v>3380</v>
      </c>
      <c r="N1559" s="1" t="s">
        <v>3381</v>
      </c>
      <c r="O1559" s="1" t="s">
        <v>32</v>
      </c>
    </row>
    <row r="1560" spans="1:15">
      <c r="A1560" s="1">
        <v>100010277</v>
      </c>
      <c r="B1560" s="1" t="s">
        <v>1138</v>
      </c>
      <c r="C1560" s="1" t="s">
        <v>3369</v>
      </c>
      <c r="D1560" s="1" t="s">
        <v>3382</v>
      </c>
      <c r="E1560" s="1" t="s">
        <v>11</v>
      </c>
      <c r="F1560" s="1" t="s">
        <v>12</v>
      </c>
      <c r="G1560" s="1">
        <v>1</v>
      </c>
      <c r="H1560" s="1">
        <v>197</v>
      </c>
      <c r="I1560" s="1">
        <v>26</v>
      </c>
      <c r="J1560" s="33">
        <v>21</v>
      </c>
      <c r="K1560" s="1">
        <v>0</v>
      </c>
      <c r="L1560" s="1">
        <v>1</v>
      </c>
      <c r="M1560" s="1" t="s">
        <v>3383</v>
      </c>
      <c r="N1560" s="1" t="s">
        <v>3384</v>
      </c>
      <c r="O1560" s="1" t="s">
        <v>32</v>
      </c>
    </row>
    <row r="1561" spans="1:15">
      <c r="A1561" s="1">
        <v>100010283</v>
      </c>
      <c r="B1561" s="1" t="s">
        <v>1138</v>
      </c>
      <c r="C1561" s="1" t="s">
        <v>3369</v>
      </c>
      <c r="D1561" s="1" t="s">
        <v>176</v>
      </c>
      <c r="E1561" s="1" t="s">
        <v>11</v>
      </c>
      <c r="F1561" s="1" t="s">
        <v>12</v>
      </c>
      <c r="G1561" s="1">
        <v>1</v>
      </c>
      <c r="H1561" s="1">
        <v>148</v>
      </c>
      <c r="I1561" s="1">
        <v>24</v>
      </c>
      <c r="J1561" s="33">
        <v>16</v>
      </c>
      <c r="K1561" s="1">
        <v>0</v>
      </c>
      <c r="L1561" s="1">
        <v>1</v>
      </c>
      <c r="M1561" s="1" t="s">
        <v>3385</v>
      </c>
      <c r="N1561" s="1" t="s">
        <v>3386</v>
      </c>
      <c r="O1561" s="1" t="s">
        <v>32</v>
      </c>
    </row>
    <row r="1562" spans="1:15">
      <c r="A1562" s="1">
        <v>100010289</v>
      </c>
      <c r="B1562" s="1" t="s">
        <v>1138</v>
      </c>
      <c r="C1562" s="1" t="s">
        <v>3369</v>
      </c>
      <c r="D1562" s="1" t="s">
        <v>12</v>
      </c>
      <c r="E1562" s="1" t="s">
        <v>11</v>
      </c>
      <c r="F1562" s="1" t="s">
        <v>407</v>
      </c>
      <c r="G1562" s="1">
        <v>1</v>
      </c>
      <c r="H1562" s="1">
        <v>50</v>
      </c>
      <c r="I1562" s="1">
        <v>6</v>
      </c>
      <c r="J1562" s="33">
        <v>6</v>
      </c>
      <c r="K1562" s="1">
        <v>0</v>
      </c>
      <c r="L1562" s="1">
        <v>1</v>
      </c>
      <c r="M1562" s="1" t="s">
        <v>3387</v>
      </c>
      <c r="N1562" s="1" t="s">
        <v>3388</v>
      </c>
      <c r="O1562" s="1" t="s">
        <v>32</v>
      </c>
    </row>
    <row r="1563" spans="1:15">
      <c r="A1563" s="1">
        <v>100010293</v>
      </c>
      <c r="B1563" s="1" t="s">
        <v>1138</v>
      </c>
      <c r="C1563" s="1" t="s">
        <v>3369</v>
      </c>
      <c r="D1563" s="1" t="s">
        <v>12</v>
      </c>
      <c r="E1563" s="1" t="s">
        <v>11</v>
      </c>
      <c r="F1563" s="1" t="s">
        <v>12</v>
      </c>
      <c r="G1563" s="1">
        <v>1</v>
      </c>
      <c r="H1563" s="1">
        <v>175</v>
      </c>
      <c r="I1563" s="1">
        <v>15</v>
      </c>
      <c r="J1563" s="33">
        <v>16</v>
      </c>
      <c r="K1563" s="1">
        <v>0</v>
      </c>
      <c r="L1563" s="1">
        <v>1</v>
      </c>
      <c r="M1563" s="1" t="s">
        <v>3389</v>
      </c>
      <c r="N1563" s="1" t="s">
        <v>3390</v>
      </c>
      <c r="O1563" s="1" t="s">
        <v>32</v>
      </c>
    </row>
    <row r="1564" spans="1:15">
      <c r="A1564" s="1">
        <v>100010298</v>
      </c>
      <c r="B1564" s="1" t="s">
        <v>1138</v>
      </c>
      <c r="C1564" s="1" t="s">
        <v>3369</v>
      </c>
      <c r="D1564" s="1" t="s">
        <v>72</v>
      </c>
      <c r="E1564" s="1" t="s">
        <v>20</v>
      </c>
      <c r="F1564" s="1" t="s">
        <v>72</v>
      </c>
      <c r="G1564" s="1">
        <v>1</v>
      </c>
      <c r="H1564" s="1">
        <v>150</v>
      </c>
      <c r="I1564" s="1">
        <v>17</v>
      </c>
      <c r="J1564" s="33">
        <v>23</v>
      </c>
      <c r="K1564" s="1">
        <v>0</v>
      </c>
      <c r="L1564" s="1">
        <v>1</v>
      </c>
      <c r="M1564" s="1" t="s">
        <v>3391</v>
      </c>
      <c r="N1564" s="1" t="s">
        <v>3044</v>
      </c>
      <c r="O1564" s="1" t="s">
        <v>15</v>
      </c>
    </row>
    <row r="1565" spans="1:15">
      <c r="A1565" s="1">
        <v>100010301</v>
      </c>
      <c r="B1565" s="1" t="s">
        <v>1138</v>
      </c>
      <c r="C1565" s="1" t="s">
        <v>3369</v>
      </c>
      <c r="D1565" s="1" t="s">
        <v>12</v>
      </c>
      <c r="E1565" s="1" t="s">
        <v>11</v>
      </c>
      <c r="F1565" s="1" t="s">
        <v>12</v>
      </c>
      <c r="G1565" s="1">
        <v>1</v>
      </c>
      <c r="H1565" s="1">
        <v>443</v>
      </c>
      <c r="I1565" s="1">
        <v>36</v>
      </c>
      <c r="J1565" s="33">
        <v>31</v>
      </c>
      <c r="K1565" s="1">
        <v>1</v>
      </c>
      <c r="L1565" s="1">
        <v>2</v>
      </c>
      <c r="M1565" s="1" t="s">
        <v>3392</v>
      </c>
      <c r="N1565" s="1" t="s">
        <v>3393</v>
      </c>
      <c r="O1565" s="1" t="s">
        <v>32</v>
      </c>
    </row>
    <row r="1566" spans="1:15">
      <c r="A1566" s="1">
        <v>100010303</v>
      </c>
      <c r="B1566" s="1" t="s">
        <v>1138</v>
      </c>
      <c r="C1566" s="1" t="s">
        <v>3369</v>
      </c>
      <c r="D1566" s="1" t="s">
        <v>3394</v>
      </c>
      <c r="E1566" s="1" t="s">
        <v>11</v>
      </c>
      <c r="F1566" s="1" t="s">
        <v>12</v>
      </c>
      <c r="G1566" s="1">
        <v>1</v>
      </c>
      <c r="H1566" s="1">
        <v>435</v>
      </c>
      <c r="I1566" s="1">
        <v>40</v>
      </c>
      <c r="J1566" s="33">
        <v>33</v>
      </c>
      <c r="K1566" s="1">
        <v>0</v>
      </c>
      <c r="L1566" s="1">
        <v>2</v>
      </c>
      <c r="M1566" s="1" t="s">
        <v>3395</v>
      </c>
      <c r="N1566" s="1" t="s">
        <v>3393</v>
      </c>
      <c r="O1566" s="1" t="s">
        <v>32</v>
      </c>
    </row>
    <row r="1567" spans="1:15">
      <c r="A1567" s="1">
        <v>100010305</v>
      </c>
      <c r="B1567" s="1" t="s">
        <v>1138</v>
      </c>
      <c r="C1567" s="1" t="s">
        <v>3369</v>
      </c>
      <c r="D1567" s="1" t="s">
        <v>46</v>
      </c>
      <c r="E1567" s="1" t="s">
        <v>2</v>
      </c>
      <c r="F1567" s="1" t="s">
        <v>46</v>
      </c>
      <c r="G1567" s="1">
        <v>1</v>
      </c>
      <c r="H1567" s="1">
        <v>47</v>
      </c>
      <c r="I1567" s="1">
        <v>15</v>
      </c>
      <c r="J1567" s="33">
        <v>10</v>
      </c>
      <c r="K1567" s="1">
        <v>0</v>
      </c>
      <c r="L1567" s="1">
        <v>1</v>
      </c>
      <c r="M1567" s="1" t="s">
        <v>3396</v>
      </c>
      <c r="N1567" s="1" t="s">
        <v>3036</v>
      </c>
      <c r="O1567" s="1" t="s">
        <v>8</v>
      </c>
    </row>
    <row r="1568" spans="1:15">
      <c r="A1568" s="1">
        <v>100010320</v>
      </c>
      <c r="B1568" s="1" t="s">
        <v>1138</v>
      </c>
      <c r="C1568" s="1" t="s">
        <v>3369</v>
      </c>
      <c r="D1568" s="1" t="s">
        <v>3397</v>
      </c>
      <c r="E1568" s="1" t="s">
        <v>11</v>
      </c>
      <c r="F1568" s="1" t="s">
        <v>12</v>
      </c>
      <c r="G1568" s="1">
        <v>1</v>
      </c>
      <c r="H1568" s="1">
        <v>228</v>
      </c>
      <c r="I1568" s="1">
        <v>30</v>
      </c>
      <c r="J1568" s="33">
        <v>22</v>
      </c>
      <c r="K1568" s="1">
        <v>0</v>
      </c>
      <c r="L1568" s="1">
        <v>1</v>
      </c>
      <c r="M1568" s="1" t="s">
        <v>3396</v>
      </c>
      <c r="N1568" s="1" t="s">
        <v>3393</v>
      </c>
      <c r="O1568" s="1" t="s">
        <v>32</v>
      </c>
    </row>
    <row r="1569" spans="1:15">
      <c r="A1569" s="1">
        <v>100010329</v>
      </c>
      <c r="B1569" s="1" t="s">
        <v>1138</v>
      </c>
      <c r="C1569" s="1" t="s">
        <v>3369</v>
      </c>
      <c r="D1569" s="1" t="s">
        <v>3398</v>
      </c>
      <c r="E1569" s="1" t="s">
        <v>27</v>
      </c>
      <c r="F1569" s="1" t="s">
        <v>18</v>
      </c>
      <c r="G1569" s="1">
        <v>1</v>
      </c>
      <c r="H1569" s="1">
        <v>97</v>
      </c>
      <c r="I1569" s="1">
        <v>10</v>
      </c>
      <c r="J1569" s="33">
        <v>21</v>
      </c>
      <c r="K1569" s="1">
        <v>0</v>
      </c>
      <c r="L1569" s="1">
        <v>1</v>
      </c>
      <c r="M1569" s="1" t="s">
        <v>3399</v>
      </c>
      <c r="N1569" s="1" t="s">
        <v>3044</v>
      </c>
      <c r="O1569" s="1" t="s">
        <v>15</v>
      </c>
    </row>
    <row r="1570" spans="1:15">
      <c r="A1570" s="1">
        <v>100010332</v>
      </c>
      <c r="B1570" s="1" t="s">
        <v>1138</v>
      </c>
      <c r="C1570" s="1" t="s">
        <v>3369</v>
      </c>
      <c r="D1570" s="1" t="s">
        <v>120</v>
      </c>
      <c r="E1570" s="1" t="s">
        <v>20</v>
      </c>
      <c r="F1570" s="1" t="s">
        <v>72</v>
      </c>
      <c r="G1570" s="1">
        <v>1</v>
      </c>
      <c r="H1570" s="1">
        <v>217</v>
      </c>
      <c r="I1570" s="1">
        <v>20</v>
      </c>
      <c r="J1570" s="33">
        <v>16</v>
      </c>
      <c r="K1570" s="1">
        <v>0</v>
      </c>
      <c r="L1570" s="1">
        <v>1</v>
      </c>
      <c r="M1570" s="1" t="s">
        <v>3400</v>
      </c>
      <c r="N1570" s="1" t="s">
        <v>3401</v>
      </c>
      <c r="O1570" s="1" t="s">
        <v>44</v>
      </c>
    </row>
    <row r="1571" spans="1:15">
      <c r="A1571" s="1">
        <v>100010334</v>
      </c>
      <c r="B1571" s="1" t="s">
        <v>1138</v>
      </c>
      <c r="C1571" s="1" t="s">
        <v>3369</v>
      </c>
      <c r="D1571" s="1" t="s">
        <v>12</v>
      </c>
      <c r="E1571" s="1" t="s">
        <v>11</v>
      </c>
      <c r="F1571" s="1" t="s">
        <v>12</v>
      </c>
      <c r="G1571" s="1">
        <v>1</v>
      </c>
      <c r="H1571" s="1">
        <v>242</v>
      </c>
      <c r="I1571" s="1">
        <v>19</v>
      </c>
      <c r="J1571" s="33">
        <v>17</v>
      </c>
      <c r="K1571" s="1">
        <v>0</v>
      </c>
      <c r="L1571" s="1">
        <v>1</v>
      </c>
      <c r="M1571" s="1" t="s">
        <v>3402</v>
      </c>
      <c r="N1571" s="1" t="s">
        <v>3403</v>
      </c>
      <c r="O1571" s="1" t="s">
        <v>32</v>
      </c>
    </row>
    <row r="1572" spans="1:15">
      <c r="A1572" s="1">
        <v>100010343</v>
      </c>
      <c r="B1572" s="1" t="s">
        <v>1138</v>
      </c>
      <c r="C1572" s="1" t="s">
        <v>3369</v>
      </c>
      <c r="D1572" s="1" t="s">
        <v>446</v>
      </c>
      <c r="E1572" s="1" t="s">
        <v>192</v>
      </c>
      <c r="F1572" s="1" t="s">
        <v>446</v>
      </c>
      <c r="G1572" s="1">
        <v>3</v>
      </c>
      <c r="H1572" s="1">
        <v>38</v>
      </c>
      <c r="I1572" s="1">
        <v>23</v>
      </c>
      <c r="J1572" s="33">
        <v>12</v>
      </c>
      <c r="K1572" s="1">
        <v>0</v>
      </c>
      <c r="L1572" s="1">
        <v>1</v>
      </c>
      <c r="M1572" s="1" t="s">
        <v>3404</v>
      </c>
      <c r="N1572" s="1" t="s">
        <v>3036</v>
      </c>
      <c r="O1572" s="1" t="s">
        <v>8</v>
      </c>
    </row>
    <row r="1573" spans="1:15">
      <c r="A1573" s="1">
        <v>100010346</v>
      </c>
      <c r="B1573" s="1" t="s">
        <v>1138</v>
      </c>
      <c r="C1573" s="1" t="s">
        <v>3369</v>
      </c>
      <c r="D1573" s="1" t="s">
        <v>3407</v>
      </c>
      <c r="E1573" s="1" t="s">
        <v>11</v>
      </c>
      <c r="F1573" s="1" t="s">
        <v>12</v>
      </c>
      <c r="G1573" s="1">
        <v>1</v>
      </c>
      <c r="H1573" s="1">
        <v>804</v>
      </c>
      <c r="I1573" s="1">
        <v>71</v>
      </c>
      <c r="J1573" s="33">
        <v>50</v>
      </c>
      <c r="K1573" s="1">
        <v>0</v>
      </c>
      <c r="L1573" s="1">
        <v>3</v>
      </c>
      <c r="M1573" s="1" t="s">
        <v>3408</v>
      </c>
      <c r="N1573" s="1" t="s">
        <v>3409</v>
      </c>
      <c r="O1573" s="1" t="s">
        <v>32</v>
      </c>
    </row>
    <row r="1574" spans="1:15">
      <c r="A1574" s="1">
        <v>100010354</v>
      </c>
      <c r="B1574" s="1" t="s">
        <v>1138</v>
      </c>
      <c r="C1574" s="1" t="s">
        <v>3369</v>
      </c>
      <c r="D1574" s="1" t="s">
        <v>3275</v>
      </c>
      <c r="E1574" s="1" t="s">
        <v>20</v>
      </c>
      <c r="F1574" s="1" t="s">
        <v>72</v>
      </c>
      <c r="G1574" s="1">
        <v>1</v>
      </c>
      <c r="H1574" s="1">
        <v>264</v>
      </c>
      <c r="I1574" s="1">
        <v>20</v>
      </c>
      <c r="J1574" s="33">
        <v>23</v>
      </c>
      <c r="K1574" s="1">
        <v>0</v>
      </c>
      <c r="L1574" s="1">
        <v>1</v>
      </c>
      <c r="M1574" s="1" t="s">
        <v>3412</v>
      </c>
      <c r="N1574" s="1" t="s">
        <v>3044</v>
      </c>
      <c r="O1574" s="1" t="s">
        <v>15</v>
      </c>
    </row>
    <row r="1575" spans="1:15">
      <c r="A1575" s="1">
        <v>100010357</v>
      </c>
      <c r="B1575" s="1" t="s">
        <v>1138</v>
      </c>
      <c r="C1575" s="1" t="s">
        <v>3369</v>
      </c>
      <c r="D1575" s="1" t="s">
        <v>3413</v>
      </c>
      <c r="E1575" s="1" t="s">
        <v>11</v>
      </c>
      <c r="F1575" s="1" t="s">
        <v>12</v>
      </c>
      <c r="G1575" s="1">
        <v>1</v>
      </c>
      <c r="H1575" s="1">
        <v>380</v>
      </c>
      <c r="I1575" s="1">
        <v>32</v>
      </c>
      <c r="J1575" s="33">
        <v>28</v>
      </c>
      <c r="K1575" s="1">
        <v>0</v>
      </c>
      <c r="L1575" s="1">
        <v>2</v>
      </c>
      <c r="M1575" s="1" t="s">
        <v>3414</v>
      </c>
      <c r="N1575" s="1" t="s">
        <v>3409</v>
      </c>
      <c r="O1575" s="1" t="s">
        <v>32</v>
      </c>
    </row>
    <row r="1576" spans="1:15">
      <c r="A1576" s="1">
        <v>100010361</v>
      </c>
      <c r="B1576" s="1" t="s">
        <v>1138</v>
      </c>
      <c r="C1576" s="1" t="s">
        <v>1137</v>
      </c>
      <c r="D1576" s="1" t="s">
        <v>3415</v>
      </c>
      <c r="E1576" s="1" t="s">
        <v>11</v>
      </c>
      <c r="F1576" s="1" t="s">
        <v>407</v>
      </c>
      <c r="G1576" s="1">
        <v>1</v>
      </c>
      <c r="H1576" s="1">
        <v>29</v>
      </c>
      <c r="I1576" s="1">
        <v>6</v>
      </c>
      <c r="J1576" s="33">
        <v>4</v>
      </c>
      <c r="K1576" s="1">
        <v>0</v>
      </c>
      <c r="L1576" s="1">
        <v>1</v>
      </c>
      <c r="M1576" s="1" t="s">
        <v>3416</v>
      </c>
      <c r="N1576" s="1" t="s">
        <v>3417</v>
      </c>
      <c r="O1576" s="1" t="s">
        <v>32</v>
      </c>
    </row>
    <row r="1577" spans="1:15">
      <c r="A1577" s="1">
        <v>100010365</v>
      </c>
      <c r="B1577" s="1" t="s">
        <v>1138</v>
      </c>
      <c r="C1577" s="1" t="s">
        <v>1137</v>
      </c>
      <c r="D1577" s="1" t="s">
        <v>10</v>
      </c>
      <c r="E1577" s="1" t="s">
        <v>11</v>
      </c>
      <c r="F1577" s="1" t="s">
        <v>407</v>
      </c>
      <c r="G1577" s="1">
        <v>1</v>
      </c>
      <c r="H1577" s="1">
        <v>63</v>
      </c>
      <c r="I1577" s="1">
        <v>7</v>
      </c>
      <c r="J1577" s="33">
        <v>5</v>
      </c>
      <c r="K1577" s="1">
        <v>0</v>
      </c>
      <c r="L1577" s="1">
        <v>1</v>
      </c>
      <c r="M1577" s="1" t="s">
        <v>3418</v>
      </c>
      <c r="N1577" s="1" t="s">
        <v>3419</v>
      </c>
      <c r="O1577" s="1" t="s">
        <v>32</v>
      </c>
    </row>
    <row r="1578" spans="1:15">
      <c r="A1578" s="1">
        <v>100010372</v>
      </c>
      <c r="B1578" s="1" t="s">
        <v>1138</v>
      </c>
      <c r="C1578" s="1" t="s">
        <v>1137</v>
      </c>
      <c r="D1578" s="1" t="s">
        <v>3420</v>
      </c>
      <c r="E1578" s="1" t="s">
        <v>11</v>
      </c>
      <c r="F1578" s="1" t="s">
        <v>407</v>
      </c>
      <c r="G1578" s="1">
        <v>1</v>
      </c>
      <c r="H1578" s="1">
        <v>32</v>
      </c>
      <c r="I1578" s="1">
        <v>3</v>
      </c>
      <c r="J1578" s="33">
        <v>4</v>
      </c>
      <c r="K1578" s="1">
        <v>0</v>
      </c>
      <c r="L1578" s="1">
        <v>1</v>
      </c>
      <c r="M1578" s="1" t="s">
        <v>3421</v>
      </c>
      <c r="N1578" s="1" t="s">
        <v>3422</v>
      </c>
      <c r="O1578" s="1" t="s">
        <v>32</v>
      </c>
    </row>
    <row r="1579" spans="1:15">
      <c r="A1579" s="1">
        <v>100010376</v>
      </c>
      <c r="B1579" s="1" t="s">
        <v>1138</v>
      </c>
      <c r="C1579" s="1" t="s">
        <v>1137</v>
      </c>
      <c r="D1579" s="1" t="s">
        <v>10</v>
      </c>
      <c r="E1579" s="1" t="s">
        <v>11</v>
      </c>
      <c r="F1579" s="1" t="s">
        <v>407</v>
      </c>
      <c r="G1579" s="1">
        <v>1</v>
      </c>
      <c r="H1579" s="1">
        <v>55</v>
      </c>
      <c r="I1579" s="1">
        <v>6</v>
      </c>
      <c r="J1579" s="33">
        <v>4</v>
      </c>
      <c r="K1579" s="1">
        <v>0</v>
      </c>
      <c r="L1579" s="1">
        <v>1</v>
      </c>
      <c r="M1579" s="1" t="s">
        <v>3423</v>
      </c>
      <c r="N1579" s="1" t="s">
        <v>3424</v>
      </c>
      <c r="O1579" s="1" t="s">
        <v>32</v>
      </c>
    </row>
    <row r="1580" spans="1:15">
      <c r="A1580" s="1">
        <v>100010381</v>
      </c>
      <c r="B1580" s="1" t="s">
        <v>1138</v>
      </c>
      <c r="C1580" s="1" t="s">
        <v>1137</v>
      </c>
      <c r="D1580" s="1" t="s">
        <v>446</v>
      </c>
      <c r="E1580" s="1" t="s">
        <v>192</v>
      </c>
      <c r="F1580" s="1" t="s">
        <v>446</v>
      </c>
      <c r="G1580" s="1">
        <v>3</v>
      </c>
      <c r="H1580" s="1">
        <v>36</v>
      </c>
      <c r="I1580" s="1">
        <v>30</v>
      </c>
      <c r="J1580" s="33">
        <v>4</v>
      </c>
      <c r="K1580" s="1">
        <v>0</v>
      </c>
      <c r="L1580" s="1">
        <v>1</v>
      </c>
      <c r="M1580" s="1" t="s">
        <v>3427</v>
      </c>
      <c r="N1580" s="1" t="s">
        <v>3036</v>
      </c>
      <c r="O1580" s="1" t="s">
        <v>8</v>
      </c>
    </row>
    <row r="1581" spans="1:15">
      <c r="A1581" s="1">
        <v>100010387</v>
      </c>
      <c r="B1581" s="1" t="s">
        <v>1138</v>
      </c>
      <c r="C1581" s="1" t="s">
        <v>1137</v>
      </c>
      <c r="D1581" s="1" t="s">
        <v>533</v>
      </c>
      <c r="E1581" s="1" t="s">
        <v>11</v>
      </c>
      <c r="F1581" s="1" t="s">
        <v>407</v>
      </c>
      <c r="G1581" s="1">
        <v>1</v>
      </c>
      <c r="H1581" s="1">
        <v>16</v>
      </c>
      <c r="I1581" s="1">
        <v>3</v>
      </c>
      <c r="J1581" s="33">
        <v>1</v>
      </c>
      <c r="K1581" s="1">
        <v>0</v>
      </c>
      <c r="L1581" s="1">
        <v>1</v>
      </c>
      <c r="M1581" s="1" t="s">
        <v>3428</v>
      </c>
      <c r="N1581" s="1" t="s">
        <v>3429</v>
      </c>
      <c r="O1581" s="1" t="s">
        <v>32</v>
      </c>
    </row>
    <row r="1582" spans="1:15">
      <c r="A1582" s="1">
        <v>100010390</v>
      </c>
      <c r="B1582" s="1" t="s">
        <v>1138</v>
      </c>
      <c r="C1582" s="1" t="s">
        <v>1137</v>
      </c>
      <c r="D1582" s="1" t="s">
        <v>1664</v>
      </c>
      <c r="E1582" s="1" t="s">
        <v>11</v>
      </c>
      <c r="F1582" s="1" t="s">
        <v>407</v>
      </c>
      <c r="G1582" s="1">
        <v>1</v>
      </c>
      <c r="H1582" s="1">
        <v>31</v>
      </c>
      <c r="I1582" s="1">
        <v>4</v>
      </c>
      <c r="J1582" s="33">
        <v>4</v>
      </c>
      <c r="K1582" s="1">
        <v>0</v>
      </c>
      <c r="L1582" s="1">
        <v>1</v>
      </c>
      <c r="M1582" s="1" t="s">
        <v>3430</v>
      </c>
      <c r="N1582" s="1" t="s">
        <v>3431</v>
      </c>
      <c r="O1582" s="1" t="s">
        <v>32</v>
      </c>
    </row>
    <row r="1583" spans="1:15">
      <c r="A1583" s="1">
        <v>100010394</v>
      </c>
      <c r="B1583" s="1" t="s">
        <v>1138</v>
      </c>
      <c r="C1583" s="1" t="s">
        <v>1137</v>
      </c>
      <c r="D1583" s="1" t="s">
        <v>1664</v>
      </c>
      <c r="E1583" s="1" t="s">
        <v>11</v>
      </c>
      <c r="F1583" s="1" t="s">
        <v>407</v>
      </c>
      <c r="G1583" s="1">
        <v>1</v>
      </c>
      <c r="H1583" s="1">
        <v>38</v>
      </c>
      <c r="I1583" s="1">
        <v>4</v>
      </c>
      <c r="J1583" s="33">
        <v>3</v>
      </c>
      <c r="K1583" s="1">
        <v>0</v>
      </c>
      <c r="L1583" s="1">
        <v>1</v>
      </c>
      <c r="M1583" s="1" t="s">
        <v>3432</v>
      </c>
      <c r="N1583" s="1" t="s">
        <v>3433</v>
      </c>
      <c r="O1583" s="1" t="s">
        <v>32</v>
      </c>
    </row>
    <row r="1584" spans="1:15">
      <c r="A1584" s="1">
        <v>100010403</v>
      </c>
      <c r="B1584" s="1" t="s">
        <v>1138</v>
      </c>
      <c r="C1584" s="1" t="s">
        <v>1137</v>
      </c>
      <c r="D1584" s="1" t="s">
        <v>3434</v>
      </c>
      <c r="E1584" s="1" t="s">
        <v>11</v>
      </c>
      <c r="F1584" s="1" t="s">
        <v>407</v>
      </c>
      <c r="G1584" s="1">
        <v>1</v>
      </c>
      <c r="H1584" s="1">
        <v>26</v>
      </c>
      <c r="I1584" s="1">
        <v>4</v>
      </c>
      <c r="J1584" s="33">
        <v>2</v>
      </c>
      <c r="K1584" s="1">
        <v>0</v>
      </c>
      <c r="L1584" s="1">
        <v>1</v>
      </c>
      <c r="M1584" s="1" t="s">
        <v>3435</v>
      </c>
      <c r="N1584" s="1" t="s">
        <v>3436</v>
      </c>
      <c r="O1584" s="1" t="s">
        <v>32</v>
      </c>
    </row>
    <row r="1585" spans="1:15">
      <c r="A1585" s="1">
        <v>100010406</v>
      </c>
      <c r="B1585" s="1" t="s">
        <v>1138</v>
      </c>
      <c r="C1585" s="1" t="s">
        <v>1137</v>
      </c>
      <c r="D1585" s="1" t="s">
        <v>176</v>
      </c>
      <c r="E1585" s="1" t="s">
        <v>11</v>
      </c>
      <c r="F1585" s="1" t="s">
        <v>12</v>
      </c>
      <c r="G1585" s="1">
        <v>1</v>
      </c>
      <c r="H1585" s="1">
        <v>251</v>
      </c>
      <c r="I1585" s="1">
        <v>25</v>
      </c>
      <c r="J1585" s="33">
        <v>26</v>
      </c>
      <c r="K1585" s="1">
        <v>0</v>
      </c>
      <c r="L1585" s="1">
        <v>1</v>
      </c>
      <c r="M1585" s="1" t="s">
        <v>3437</v>
      </c>
      <c r="N1585" s="1" t="s">
        <v>3438</v>
      </c>
      <c r="O1585" s="1" t="s">
        <v>32</v>
      </c>
    </row>
    <row r="1586" spans="1:15">
      <c r="A1586" s="1">
        <v>100010414</v>
      </c>
      <c r="B1586" s="1" t="s">
        <v>1138</v>
      </c>
      <c r="C1586" s="1" t="s">
        <v>1137</v>
      </c>
      <c r="D1586" s="1" t="s">
        <v>3439</v>
      </c>
      <c r="E1586" s="1" t="s">
        <v>11</v>
      </c>
      <c r="F1586" s="1" t="s">
        <v>407</v>
      </c>
      <c r="G1586" s="1">
        <v>1</v>
      </c>
      <c r="H1586" s="1">
        <v>26</v>
      </c>
      <c r="I1586" s="1">
        <v>5</v>
      </c>
      <c r="J1586" s="33">
        <v>4</v>
      </c>
      <c r="K1586" s="1">
        <v>0</v>
      </c>
      <c r="L1586" s="1">
        <v>1</v>
      </c>
      <c r="M1586" s="1" t="s">
        <v>3440</v>
      </c>
      <c r="N1586" s="1" t="s">
        <v>3441</v>
      </c>
      <c r="O1586" s="1" t="s">
        <v>32</v>
      </c>
    </row>
    <row r="1587" spans="1:15">
      <c r="A1587" s="1">
        <v>100010417</v>
      </c>
      <c r="B1587" s="1" t="s">
        <v>1138</v>
      </c>
      <c r="C1587" s="1" t="s">
        <v>1137</v>
      </c>
      <c r="D1587" s="1" t="s">
        <v>72</v>
      </c>
      <c r="E1587" s="1" t="s">
        <v>20</v>
      </c>
      <c r="F1587" s="1" t="s">
        <v>72</v>
      </c>
      <c r="G1587" s="1">
        <v>1</v>
      </c>
      <c r="H1587" s="1">
        <v>143</v>
      </c>
      <c r="I1587" s="1">
        <v>15</v>
      </c>
      <c r="J1587" s="33">
        <v>14</v>
      </c>
      <c r="K1587" s="1">
        <v>0</v>
      </c>
      <c r="L1587" s="1">
        <v>1</v>
      </c>
      <c r="M1587" s="1" t="s">
        <v>3442</v>
      </c>
      <c r="N1587" s="1" t="s">
        <v>3044</v>
      </c>
      <c r="O1587" s="1" t="s">
        <v>15</v>
      </c>
    </row>
    <row r="1588" spans="1:15">
      <c r="A1588" s="1">
        <v>100010421</v>
      </c>
      <c r="B1588" s="1" t="s">
        <v>1138</v>
      </c>
      <c r="C1588" s="1" t="s">
        <v>1137</v>
      </c>
      <c r="D1588" s="1" t="s">
        <v>12</v>
      </c>
      <c r="E1588" s="1" t="s">
        <v>11</v>
      </c>
      <c r="F1588" s="1" t="s">
        <v>12</v>
      </c>
      <c r="G1588" s="1">
        <v>1</v>
      </c>
      <c r="H1588" s="1">
        <v>287</v>
      </c>
      <c r="I1588" s="1">
        <v>36</v>
      </c>
      <c r="J1588" s="33">
        <v>23</v>
      </c>
      <c r="K1588" s="1">
        <v>0</v>
      </c>
      <c r="L1588" s="1">
        <v>1</v>
      </c>
      <c r="M1588" s="1" t="s">
        <v>3443</v>
      </c>
      <c r="N1588" s="1" t="s">
        <v>3444</v>
      </c>
      <c r="O1588" s="1" t="s">
        <v>32</v>
      </c>
    </row>
    <row r="1589" spans="1:15">
      <c r="A1589" s="1">
        <v>100010426</v>
      </c>
      <c r="B1589" s="1" t="s">
        <v>1138</v>
      </c>
      <c r="C1589" s="1" t="s">
        <v>1137</v>
      </c>
      <c r="D1589" s="1" t="s">
        <v>3445</v>
      </c>
      <c r="E1589" s="1" t="s">
        <v>11</v>
      </c>
      <c r="F1589" s="1" t="s">
        <v>12</v>
      </c>
      <c r="G1589" s="1">
        <v>1</v>
      </c>
      <c r="H1589" s="1">
        <v>433</v>
      </c>
      <c r="I1589" s="1">
        <v>32</v>
      </c>
      <c r="J1589" s="33">
        <v>25</v>
      </c>
      <c r="K1589" s="1">
        <v>0</v>
      </c>
      <c r="L1589" s="1">
        <v>2</v>
      </c>
      <c r="M1589" s="1" t="s">
        <v>3446</v>
      </c>
      <c r="N1589" s="1" t="s">
        <v>3444</v>
      </c>
      <c r="O1589" s="1" t="s">
        <v>32</v>
      </c>
    </row>
    <row r="1590" spans="1:15">
      <c r="A1590" s="1">
        <v>100010431</v>
      </c>
      <c r="B1590" s="1" t="s">
        <v>1138</v>
      </c>
      <c r="C1590" s="1" t="s">
        <v>1137</v>
      </c>
      <c r="D1590" s="1" t="s">
        <v>46</v>
      </c>
      <c r="E1590" s="1" t="s">
        <v>2</v>
      </c>
      <c r="F1590" s="1" t="s">
        <v>46</v>
      </c>
      <c r="G1590" s="1">
        <v>1</v>
      </c>
      <c r="H1590" s="1">
        <v>55</v>
      </c>
      <c r="I1590" s="1">
        <v>16</v>
      </c>
      <c r="J1590" s="33">
        <v>10</v>
      </c>
      <c r="K1590" s="1">
        <v>0</v>
      </c>
      <c r="L1590" s="1">
        <v>1</v>
      </c>
      <c r="M1590" s="1" t="s">
        <v>3447</v>
      </c>
      <c r="N1590" s="1" t="s">
        <v>3036</v>
      </c>
      <c r="O1590" s="1" t="s">
        <v>8</v>
      </c>
    </row>
    <row r="1591" spans="1:15">
      <c r="A1591" s="1">
        <v>100010437</v>
      </c>
      <c r="B1591" s="1" t="s">
        <v>1138</v>
      </c>
      <c r="C1591" s="1" t="s">
        <v>1137</v>
      </c>
      <c r="D1591" s="1" t="s">
        <v>533</v>
      </c>
      <c r="E1591" s="1" t="s">
        <v>11</v>
      </c>
      <c r="F1591" s="1" t="s">
        <v>12</v>
      </c>
      <c r="G1591" s="1">
        <v>1</v>
      </c>
      <c r="H1591" s="1">
        <v>182</v>
      </c>
      <c r="I1591" s="1">
        <v>16</v>
      </c>
      <c r="J1591" s="33">
        <v>18</v>
      </c>
      <c r="K1591" s="1">
        <v>0</v>
      </c>
      <c r="L1591" s="1">
        <v>1</v>
      </c>
      <c r="M1591" s="1" t="s">
        <v>3448</v>
      </c>
      <c r="N1591" s="1" t="s">
        <v>3449</v>
      </c>
      <c r="O1591" s="1" t="s">
        <v>32</v>
      </c>
    </row>
    <row r="1592" spans="1:15">
      <c r="A1592" s="1">
        <v>100010441</v>
      </c>
      <c r="B1592" s="1" t="s">
        <v>1138</v>
      </c>
      <c r="C1592" s="1" t="s">
        <v>1137</v>
      </c>
      <c r="D1592" s="1" t="s">
        <v>105</v>
      </c>
      <c r="E1592" s="1" t="s">
        <v>11</v>
      </c>
      <c r="F1592" s="1" t="s">
        <v>12</v>
      </c>
      <c r="G1592" s="1">
        <v>1</v>
      </c>
      <c r="H1592" s="1">
        <v>171</v>
      </c>
      <c r="I1592" s="1">
        <v>16</v>
      </c>
      <c r="J1592" s="33">
        <v>15</v>
      </c>
      <c r="K1592" s="1">
        <v>0</v>
      </c>
      <c r="L1592" s="1">
        <v>1</v>
      </c>
      <c r="M1592" s="1" t="s">
        <v>3450</v>
      </c>
      <c r="N1592" s="1" t="s">
        <v>3451</v>
      </c>
      <c r="O1592" s="1" t="s">
        <v>32</v>
      </c>
    </row>
    <row r="1593" spans="1:15">
      <c r="A1593" s="1">
        <v>100010446</v>
      </c>
      <c r="B1593" s="1" t="s">
        <v>1138</v>
      </c>
      <c r="C1593" s="1" t="s">
        <v>1137</v>
      </c>
      <c r="D1593" s="1" t="s">
        <v>3452</v>
      </c>
      <c r="E1593" s="1" t="s">
        <v>11</v>
      </c>
      <c r="F1593" s="1" t="s">
        <v>12</v>
      </c>
      <c r="G1593" s="1">
        <v>1</v>
      </c>
      <c r="H1593" s="1">
        <v>187</v>
      </c>
      <c r="I1593" s="1">
        <v>19</v>
      </c>
      <c r="J1593" s="33">
        <v>15</v>
      </c>
      <c r="K1593" s="1">
        <v>0</v>
      </c>
      <c r="L1593" s="1">
        <v>1</v>
      </c>
      <c r="M1593" s="1" t="s">
        <v>3453</v>
      </c>
      <c r="N1593" s="1" t="s">
        <v>3454</v>
      </c>
      <c r="O1593" s="1" t="s">
        <v>32</v>
      </c>
    </row>
    <row r="1594" spans="1:15">
      <c r="A1594" s="1">
        <v>100010449</v>
      </c>
      <c r="B1594" s="1" t="s">
        <v>1138</v>
      </c>
      <c r="C1594" s="1" t="s">
        <v>1137</v>
      </c>
      <c r="D1594" s="1" t="s">
        <v>1664</v>
      </c>
      <c r="E1594" s="1" t="s">
        <v>11</v>
      </c>
      <c r="F1594" s="1" t="s">
        <v>407</v>
      </c>
      <c r="G1594" s="1">
        <v>1</v>
      </c>
      <c r="H1594" s="1">
        <v>19</v>
      </c>
      <c r="I1594" s="1">
        <v>3</v>
      </c>
      <c r="J1594" s="33">
        <v>3</v>
      </c>
      <c r="K1594" s="1">
        <v>0</v>
      </c>
      <c r="L1594" s="1">
        <v>1</v>
      </c>
      <c r="M1594" s="1" t="s">
        <v>3455</v>
      </c>
      <c r="N1594" s="1" t="s">
        <v>3456</v>
      </c>
      <c r="O1594" s="1" t="s">
        <v>32</v>
      </c>
    </row>
    <row r="1595" spans="1:15">
      <c r="A1595" s="1">
        <v>100010453</v>
      </c>
      <c r="B1595" s="1" t="s">
        <v>1138</v>
      </c>
      <c r="C1595" s="1" t="s">
        <v>1137</v>
      </c>
      <c r="D1595" s="1" t="s">
        <v>10</v>
      </c>
      <c r="E1595" s="1" t="s">
        <v>11</v>
      </c>
      <c r="F1595" s="1" t="s">
        <v>407</v>
      </c>
      <c r="G1595" s="1">
        <v>1</v>
      </c>
      <c r="H1595" s="1">
        <v>27</v>
      </c>
      <c r="I1595" s="1">
        <v>3</v>
      </c>
      <c r="J1595" s="33">
        <v>3</v>
      </c>
      <c r="K1595" s="1">
        <v>0</v>
      </c>
      <c r="L1595" s="1">
        <v>1</v>
      </c>
      <c r="M1595" s="1" t="s">
        <v>3457</v>
      </c>
      <c r="N1595" s="1" t="s">
        <v>3458</v>
      </c>
      <c r="O1595" s="1" t="s">
        <v>32</v>
      </c>
    </row>
    <row r="1596" spans="1:15">
      <c r="A1596" s="1">
        <v>100010460</v>
      </c>
      <c r="B1596" s="1" t="s">
        <v>1138</v>
      </c>
      <c r="C1596" s="1" t="s">
        <v>1137</v>
      </c>
      <c r="D1596" s="1" t="s">
        <v>3459</v>
      </c>
      <c r="E1596" s="1" t="s">
        <v>11</v>
      </c>
      <c r="F1596" s="1" t="s">
        <v>12</v>
      </c>
      <c r="G1596" s="1">
        <v>2</v>
      </c>
      <c r="H1596" s="1">
        <v>166</v>
      </c>
      <c r="I1596" s="1">
        <v>17</v>
      </c>
      <c r="J1596" s="33">
        <v>14</v>
      </c>
      <c r="K1596" s="1">
        <v>0</v>
      </c>
      <c r="L1596" s="1">
        <v>1</v>
      </c>
      <c r="M1596" s="1" t="s">
        <v>3460</v>
      </c>
      <c r="N1596" s="1" t="s">
        <v>3461</v>
      </c>
      <c r="O1596" s="1" t="s">
        <v>32</v>
      </c>
    </row>
    <row r="1597" spans="1:15">
      <c r="A1597" s="1">
        <v>100010464</v>
      </c>
      <c r="B1597" s="1" t="s">
        <v>1138</v>
      </c>
      <c r="C1597" s="1" t="s">
        <v>1137</v>
      </c>
      <c r="D1597" s="1" t="s">
        <v>3462</v>
      </c>
      <c r="E1597" s="1" t="s">
        <v>11</v>
      </c>
      <c r="F1597" s="1" t="s">
        <v>12</v>
      </c>
      <c r="G1597" s="1">
        <v>2</v>
      </c>
      <c r="H1597" s="1">
        <v>473</v>
      </c>
      <c r="I1597" s="1">
        <v>40</v>
      </c>
      <c r="J1597" s="33">
        <v>29</v>
      </c>
      <c r="K1597" s="1">
        <v>0</v>
      </c>
      <c r="L1597" s="1">
        <v>2</v>
      </c>
      <c r="M1597" s="1" t="s">
        <v>3463</v>
      </c>
      <c r="N1597" s="1" t="s">
        <v>3461</v>
      </c>
      <c r="O1597" s="1" t="s">
        <v>32</v>
      </c>
    </row>
    <row r="1598" spans="1:15">
      <c r="A1598" s="1">
        <v>100010470</v>
      </c>
      <c r="B1598" s="1" t="s">
        <v>1138</v>
      </c>
      <c r="C1598" s="1" t="s">
        <v>1137</v>
      </c>
      <c r="D1598" s="1" t="s">
        <v>3464</v>
      </c>
      <c r="E1598" s="1" t="s">
        <v>11</v>
      </c>
      <c r="F1598" s="1" t="s">
        <v>407</v>
      </c>
      <c r="G1598" s="1">
        <v>1</v>
      </c>
      <c r="H1598" s="1">
        <v>63</v>
      </c>
      <c r="I1598" s="1">
        <v>6</v>
      </c>
      <c r="J1598" s="33">
        <v>6</v>
      </c>
      <c r="K1598" s="1">
        <v>0</v>
      </c>
      <c r="L1598" s="1">
        <v>1</v>
      </c>
      <c r="M1598" s="1" t="s">
        <v>3465</v>
      </c>
      <c r="N1598" s="1" t="s">
        <v>3466</v>
      </c>
      <c r="O1598" s="1" t="s">
        <v>32</v>
      </c>
    </row>
    <row r="1599" spans="1:15">
      <c r="A1599" s="1">
        <v>100010473</v>
      </c>
      <c r="B1599" s="1" t="s">
        <v>1138</v>
      </c>
      <c r="C1599" s="1" t="s">
        <v>1137</v>
      </c>
      <c r="D1599" s="1" t="s">
        <v>3467</v>
      </c>
      <c r="E1599" s="1" t="s">
        <v>11</v>
      </c>
      <c r="F1599" s="1" t="s">
        <v>12</v>
      </c>
      <c r="G1599" s="1">
        <v>1</v>
      </c>
      <c r="H1599" s="1">
        <v>180</v>
      </c>
      <c r="I1599" s="1">
        <v>30</v>
      </c>
      <c r="J1599" s="33">
        <v>18</v>
      </c>
      <c r="K1599" s="1">
        <v>0</v>
      </c>
      <c r="L1599" s="1">
        <v>1</v>
      </c>
      <c r="M1599" s="1" t="s">
        <v>3468</v>
      </c>
      <c r="N1599" s="1" t="s">
        <v>3469</v>
      </c>
      <c r="O1599" s="1" t="s">
        <v>32</v>
      </c>
    </row>
    <row r="1600" spans="1:15">
      <c r="A1600" s="1">
        <v>100010475</v>
      </c>
      <c r="B1600" s="1" t="s">
        <v>1138</v>
      </c>
      <c r="C1600" s="1" t="s">
        <v>1137</v>
      </c>
      <c r="D1600" s="1" t="s">
        <v>46</v>
      </c>
      <c r="E1600" s="1" t="s">
        <v>2</v>
      </c>
      <c r="F1600" s="1" t="s">
        <v>46</v>
      </c>
      <c r="G1600" s="1">
        <v>1</v>
      </c>
      <c r="H1600" s="1">
        <v>33</v>
      </c>
      <c r="I1600" s="1">
        <v>9</v>
      </c>
      <c r="J1600" s="33">
        <v>7</v>
      </c>
      <c r="K1600" s="1">
        <v>0</v>
      </c>
      <c r="L1600" s="1">
        <v>1</v>
      </c>
      <c r="M1600" s="1" t="s">
        <v>3470</v>
      </c>
      <c r="N1600" s="1" t="s">
        <v>3036</v>
      </c>
      <c r="O1600" s="1" t="s">
        <v>8</v>
      </c>
    </row>
    <row r="1601" spans="1:15">
      <c r="A1601" s="1">
        <v>100010483</v>
      </c>
      <c r="B1601" s="1" t="s">
        <v>1138</v>
      </c>
      <c r="C1601" s="1" t="s">
        <v>1137</v>
      </c>
      <c r="D1601" s="1" t="s">
        <v>12</v>
      </c>
      <c r="E1601" s="1" t="s">
        <v>11</v>
      </c>
      <c r="F1601" s="1" t="s">
        <v>407</v>
      </c>
      <c r="G1601" s="1">
        <v>1</v>
      </c>
      <c r="H1601" s="1">
        <v>38</v>
      </c>
      <c r="I1601" s="1">
        <v>4</v>
      </c>
      <c r="J1601" s="33">
        <v>3</v>
      </c>
      <c r="K1601" s="1">
        <v>0</v>
      </c>
      <c r="L1601" s="1">
        <v>1</v>
      </c>
      <c r="M1601" s="1" t="s">
        <v>3471</v>
      </c>
      <c r="N1601" s="1" t="s">
        <v>3472</v>
      </c>
      <c r="O1601" s="1" t="s">
        <v>32</v>
      </c>
    </row>
    <row r="1602" spans="1:15">
      <c r="A1602" s="1">
        <v>100010486</v>
      </c>
      <c r="B1602" s="1" t="s">
        <v>1138</v>
      </c>
      <c r="C1602" s="1" t="s">
        <v>1137</v>
      </c>
      <c r="D1602" s="1" t="s">
        <v>3473</v>
      </c>
      <c r="E1602" s="1" t="s">
        <v>11</v>
      </c>
      <c r="F1602" s="1" t="s">
        <v>407</v>
      </c>
      <c r="G1602" s="1">
        <v>1</v>
      </c>
      <c r="H1602" s="1">
        <v>24</v>
      </c>
      <c r="I1602" s="1">
        <v>3</v>
      </c>
      <c r="J1602" s="33">
        <v>4</v>
      </c>
      <c r="K1602" s="1">
        <v>0</v>
      </c>
      <c r="L1602" s="1">
        <v>1</v>
      </c>
      <c r="M1602" s="1" t="s">
        <v>3474</v>
      </c>
      <c r="N1602" s="1" t="s">
        <v>3472</v>
      </c>
      <c r="O1602" s="1" t="s">
        <v>32</v>
      </c>
    </row>
    <row r="1603" spans="1:15">
      <c r="A1603" s="1">
        <v>100010491</v>
      </c>
      <c r="B1603" s="1" t="s">
        <v>1138</v>
      </c>
      <c r="C1603" s="1" t="s">
        <v>1137</v>
      </c>
      <c r="D1603" s="1" t="s">
        <v>105</v>
      </c>
      <c r="E1603" s="1" t="s">
        <v>11</v>
      </c>
      <c r="F1603" s="1" t="s">
        <v>407</v>
      </c>
      <c r="G1603" s="1">
        <v>1</v>
      </c>
      <c r="H1603" s="1">
        <v>77</v>
      </c>
      <c r="I1603" s="1">
        <v>9</v>
      </c>
      <c r="J1603" s="33">
        <v>6</v>
      </c>
      <c r="K1603" s="1">
        <v>0</v>
      </c>
      <c r="L1603" s="1">
        <v>1</v>
      </c>
      <c r="M1603" s="1" t="s">
        <v>3475</v>
      </c>
      <c r="N1603" s="1" t="s">
        <v>3476</v>
      </c>
      <c r="O1603" s="1" t="s">
        <v>32</v>
      </c>
    </row>
    <row r="1604" spans="1:15">
      <c r="A1604" s="1">
        <v>100010498</v>
      </c>
      <c r="B1604" s="1" t="s">
        <v>1138</v>
      </c>
      <c r="C1604" s="1" t="s">
        <v>1137</v>
      </c>
      <c r="D1604" s="1" t="s">
        <v>105</v>
      </c>
      <c r="E1604" s="1" t="s">
        <v>11</v>
      </c>
      <c r="F1604" s="1" t="s">
        <v>407</v>
      </c>
      <c r="G1604" s="1">
        <v>1</v>
      </c>
      <c r="H1604" s="1">
        <v>20</v>
      </c>
      <c r="I1604" s="1">
        <v>4</v>
      </c>
      <c r="J1604" s="33">
        <v>3</v>
      </c>
      <c r="K1604" s="1">
        <v>0</v>
      </c>
      <c r="L1604" s="1">
        <v>1</v>
      </c>
      <c r="M1604" s="1" t="s">
        <v>6058</v>
      </c>
      <c r="N1604" s="1" t="s">
        <v>6059</v>
      </c>
      <c r="O1604" s="1" t="s">
        <v>32</v>
      </c>
    </row>
    <row r="1605" spans="1:15">
      <c r="A1605" s="1">
        <v>100010502</v>
      </c>
      <c r="B1605" s="1" t="s">
        <v>1138</v>
      </c>
      <c r="C1605" s="1" t="s">
        <v>1137</v>
      </c>
      <c r="D1605" s="1" t="s">
        <v>176</v>
      </c>
      <c r="E1605" s="1" t="s">
        <v>11</v>
      </c>
      <c r="F1605" s="1" t="s">
        <v>12</v>
      </c>
      <c r="G1605" s="1">
        <v>1</v>
      </c>
      <c r="H1605" s="1">
        <v>164</v>
      </c>
      <c r="I1605" s="1">
        <v>29</v>
      </c>
      <c r="J1605" s="33">
        <v>20</v>
      </c>
      <c r="K1605" s="1">
        <v>0</v>
      </c>
      <c r="L1605" s="1">
        <v>1</v>
      </c>
      <c r="M1605" s="1" t="s">
        <v>3477</v>
      </c>
      <c r="N1605" s="1" t="s">
        <v>3478</v>
      </c>
      <c r="O1605" s="1" t="s">
        <v>32</v>
      </c>
    </row>
    <row r="1606" spans="1:15">
      <c r="A1606" s="1">
        <v>100010511</v>
      </c>
      <c r="B1606" s="1" t="s">
        <v>1138</v>
      </c>
      <c r="C1606" s="1" t="s">
        <v>1137</v>
      </c>
      <c r="D1606" s="1" t="s">
        <v>10</v>
      </c>
      <c r="E1606" s="1" t="s">
        <v>11</v>
      </c>
      <c r="F1606" s="1" t="s">
        <v>407</v>
      </c>
      <c r="G1606" s="1">
        <v>1</v>
      </c>
      <c r="H1606" s="1">
        <v>121</v>
      </c>
      <c r="I1606" s="1">
        <v>14</v>
      </c>
      <c r="J1606" s="33">
        <v>10</v>
      </c>
      <c r="K1606" s="1">
        <v>0</v>
      </c>
      <c r="L1606" s="1">
        <v>1</v>
      </c>
      <c r="M1606" s="1" t="s">
        <v>3479</v>
      </c>
      <c r="N1606" s="1" t="s">
        <v>3480</v>
      </c>
      <c r="O1606" s="1" t="s">
        <v>32</v>
      </c>
    </row>
    <row r="1607" spans="1:15">
      <c r="A1607" s="1">
        <v>100010515</v>
      </c>
      <c r="B1607" s="1" t="s">
        <v>1138</v>
      </c>
      <c r="C1607" s="1" t="s">
        <v>1137</v>
      </c>
      <c r="D1607" s="1" t="s">
        <v>3481</v>
      </c>
      <c r="E1607" s="1" t="s">
        <v>11</v>
      </c>
      <c r="F1607" s="1" t="s">
        <v>12</v>
      </c>
      <c r="G1607" s="1">
        <v>1</v>
      </c>
      <c r="H1607" s="1">
        <v>78</v>
      </c>
      <c r="I1607" s="1">
        <v>11</v>
      </c>
      <c r="J1607" s="33">
        <v>10</v>
      </c>
      <c r="K1607" s="1">
        <v>0</v>
      </c>
      <c r="L1607" s="1">
        <v>1</v>
      </c>
      <c r="M1607" s="1" t="s">
        <v>3482</v>
      </c>
      <c r="N1607" s="1" t="s">
        <v>3483</v>
      </c>
      <c r="O1607" s="1" t="s">
        <v>32</v>
      </c>
    </row>
    <row r="1608" spans="1:15">
      <c r="A1608" s="1">
        <v>100010518</v>
      </c>
      <c r="B1608" s="1" t="s">
        <v>1138</v>
      </c>
      <c r="C1608" s="1" t="s">
        <v>1137</v>
      </c>
      <c r="D1608" s="1" t="s">
        <v>3484</v>
      </c>
      <c r="E1608" s="1" t="s">
        <v>2</v>
      </c>
      <c r="F1608" s="1" t="s">
        <v>46</v>
      </c>
      <c r="G1608" s="1">
        <v>1</v>
      </c>
      <c r="H1608" s="1">
        <v>41</v>
      </c>
      <c r="I1608" s="1">
        <v>6</v>
      </c>
      <c r="J1608" s="33">
        <v>4</v>
      </c>
      <c r="K1608" s="1">
        <v>0</v>
      </c>
      <c r="L1608" s="1">
        <v>1</v>
      </c>
      <c r="M1608" s="1" t="s">
        <v>3485</v>
      </c>
      <c r="N1608" s="1" t="s">
        <v>3036</v>
      </c>
      <c r="O1608" s="1" t="s">
        <v>8</v>
      </c>
    </row>
    <row r="1609" spans="1:15">
      <c r="A1609" s="1">
        <v>100010521</v>
      </c>
      <c r="B1609" s="1" t="s">
        <v>1138</v>
      </c>
      <c r="C1609" s="1" t="s">
        <v>1137</v>
      </c>
      <c r="D1609" s="1" t="s">
        <v>1664</v>
      </c>
      <c r="E1609" s="1" t="s">
        <v>11</v>
      </c>
      <c r="F1609" s="1" t="s">
        <v>12</v>
      </c>
      <c r="G1609" s="1">
        <v>1</v>
      </c>
      <c r="H1609" s="1">
        <v>475</v>
      </c>
      <c r="I1609" s="1">
        <v>32</v>
      </c>
      <c r="J1609" s="33">
        <v>29</v>
      </c>
      <c r="K1609" s="1">
        <v>0</v>
      </c>
      <c r="L1609" s="1">
        <v>2</v>
      </c>
      <c r="M1609" s="1" t="s">
        <v>3486</v>
      </c>
      <c r="N1609" s="1" t="s">
        <v>3487</v>
      </c>
      <c r="O1609" s="1" t="s">
        <v>32</v>
      </c>
    </row>
    <row r="1610" spans="1:15">
      <c r="A1610" s="1">
        <v>100010525</v>
      </c>
      <c r="B1610" s="1" t="s">
        <v>1138</v>
      </c>
      <c r="C1610" s="1" t="s">
        <v>1137</v>
      </c>
      <c r="D1610" s="1" t="s">
        <v>46</v>
      </c>
      <c r="E1610" s="1" t="s">
        <v>2</v>
      </c>
      <c r="F1610" s="1" t="s">
        <v>46</v>
      </c>
      <c r="G1610" s="1">
        <v>2</v>
      </c>
      <c r="H1610" s="1">
        <v>114</v>
      </c>
      <c r="I1610" s="1">
        <v>21</v>
      </c>
      <c r="J1610" s="33">
        <v>30</v>
      </c>
      <c r="K1610" s="1">
        <v>0</v>
      </c>
      <c r="L1610" s="1">
        <v>1</v>
      </c>
      <c r="M1610" s="1" t="s">
        <v>3488</v>
      </c>
      <c r="N1610" s="1" t="s">
        <v>3036</v>
      </c>
      <c r="O1610" s="1" t="s">
        <v>8</v>
      </c>
    </row>
    <row r="1611" spans="1:15">
      <c r="A1611" s="1">
        <v>100010531</v>
      </c>
      <c r="B1611" s="1" t="s">
        <v>1138</v>
      </c>
      <c r="C1611" s="1" t="s">
        <v>1137</v>
      </c>
      <c r="D1611" s="1" t="s">
        <v>3489</v>
      </c>
      <c r="E1611" s="1" t="s">
        <v>11</v>
      </c>
      <c r="F1611" s="1" t="s">
        <v>12</v>
      </c>
      <c r="G1611" s="1">
        <v>1</v>
      </c>
      <c r="H1611" s="1">
        <v>90</v>
      </c>
      <c r="I1611" s="1">
        <v>21</v>
      </c>
      <c r="J1611" s="33">
        <v>13</v>
      </c>
      <c r="K1611" s="1">
        <v>0</v>
      </c>
      <c r="L1611" s="1">
        <v>1</v>
      </c>
      <c r="M1611" s="1" t="s">
        <v>3490</v>
      </c>
      <c r="N1611" s="1" t="s">
        <v>3491</v>
      </c>
      <c r="O1611" s="1" t="s">
        <v>39</v>
      </c>
    </row>
    <row r="1612" spans="1:15">
      <c r="A1612" s="1">
        <v>100010536</v>
      </c>
      <c r="B1612" s="1" t="s">
        <v>1138</v>
      </c>
      <c r="C1612" s="1" t="s">
        <v>1137</v>
      </c>
      <c r="D1612" s="1" t="s">
        <v>3492</v>
      </c>
      <c r="E1612" s="1" t="s">
        <v>11</v>
      </c>
      <c r="F1612" s="1" t="s">
        <v>12</v>
      </c>
      <c r="G1612" s="1">
        <v>1</v>
      </c>
      <c r="H1612" s="1">
        <v>348</v>
      </c>
      <c r="I1612" s="1">
        <v>35</v>
      </c>
      <c r="J1612" s="33">
        <v>27</v>
      </c>
      <c r="K1612" s="1">
        <v>0</v>
      </c>
      <c r="L1612" s="1">
        <v>2</v>
      </c>
      <c r="M1612" s="1" t="s">
        <v>3493</v>
      </c>
      <c r="N1612" s="1" t="s">
        <v>3494</v>
      </c>
      <c r="O1612" s="1" t="s">
        <v>32</v>
      </c>
    </row>
    <row r="1613" spans="1:15">
      <c r="A1613" s="1">
        <v>100010539</v>
      </c>
      <c r="B1613" s="1" t="s">
        <v>1138</v>
      </c>
      <c r="C1613" s="1" t="s">
        <v>1137</v>
      </c>
      <c r="D1613" s="1" t="s">
        <v>3495</v>
      </c>
      <c r="E1613" s="1" t="s">
        <v>11</v>
      </c>
      <c r="F1613" s="1" t="s">
        <v>12</v>
      </c>
      <c r="G1613" s="1">
        <v>1</v>
      </c>
      <c r="H1613" s="1">
        <v>571</v>
      </c>
      <c r="I1613" s="1">
        <v>52</v>
      </c>
      <c r="J1613" s="33">
        <v>34</v>
      </c>
      <c r="K1613" s="1">
        <v>0</v>
      </c>
      <c r="L1613" s="1">
        <v>2</v>
      </c>
      <c r="M1613" s="1" t="s">
        <v>3496</v>
      </c>
      <c r="N1613" s="1" t="s">
        <v>3494</v>
      </c>
      <c r="O1613" s="1" t="s">
        <v>32</v>
      </c>
    </row>
    <row r="1614" spans="1:15">
      <c r="A1614" s="1">
        <v>100010542</v>
      </c>
      <c r="B1614" s="1" t="s">
        <v>1138</v>
      </c>
      <c r="C1614" s="1" t="s">
        <v>1137</v>
      </c>
      <c r="D1614" s="1" t="s">
        <v>3497</v>
      </c>
      <c r="E1614" s="1" t="s">
        <v>11</v>
      </c>
      <c r="F1614" s="1" t="s">
        <v>407</v>
      </c>
      <c r="G1614" s="1">
        <v>1</v>
      </c>
      <c r="H1614" s="1">
        <v>121</v>
      </c>
      <c r="I1614" s="1">
        <v>15</v>
      </c>
      <c r="J1614" s="33">
        <v>7</v>
      </c>
      <c r="K1614" s="1">
        <v>0</v>
      </c>
      <c r="L1614" s="1">
        <v>1</v>
      </c>
      <c r="M1614" s="1" t="s">
        <v>3498</v>
      </c>
      <c r="N1614" s="1" t="s">
        <v>3494</v>
      </c>
      <c r="O1614" s="1" t="s">
        <v>32</v>
      </c>
    </row>
    <row r="1615" spans="1:15">
      <c r="A1615" s="1">
        <v>100010548</v>
      </c>
      <c r="B1615" s="1" t="s">
        <v>1138</v>
      </c>
      <c r="C1615" s="1" t="s">
        <v>1137</v>
      </c>
      <c r="D1615" s="1" t="s">
        <v>622</v>
      </c>
      <c r="E1615" s="1" t="s">
        <v>2</v>
      </c>
      <c r="F1615" s="1" t="s">
        <v>46</v>
      </c>
      <c r="G1615" s="1">
        <v>2</v>
      </c>
      <c r="H1615" s="1">
        <v>129</v>
      </c>
      <c r="I1615" s="1">
        <v>24</v>
      </c>
      <c r="J1615" s="33">
        <v>14</v>
      </c>
      <c r="K1615" s="1">
        <v>0</v>
      </c>
      <c r="L1615" s="1">
        <v>1</v>
      </c>
      <c r="M1615" s="1" t="s">
        <v>3500</v>
      </c>
      <c r="N1615" s="1" t="s">
        <v>3036</v>
      </c>
      <c r="O1615" s="1" t="s">
        <v>8</v>
      </c>
    </row>
    <row r="1616" spans="1:15">
      <c r="A1616" s="1">
        <v>100010554</v>
      </c>
      <c r="B1616" s="1" t="s">
        <v>1138</v>
      </c>
      <c r="C1616" s="1" t="s">
        <v>1137</v>
      </c>
      <c r="D1616" s="1" t="s">
        <v>706</v>
      </c>
      <c r="E1616" s="1" t="s">
        <v>20</v>
      </c>
      <c r="F1616" s="1" t="s">
        <v>100</v>
      </c>
      <c r="G1616" s="1">
        <v>1</v>
      </c>
      <c r="H1616" s="1">
        <v>155</v>
      </c>
      <c r="I1616" s="1">
        <v>17</v>
      </c>
      <c r="J1616" s="33">
        <v>24</v>
      </c>
      <c r="K1616" s="1">
        <v>0</v>
      </c>
      <c r="L1616" s="1">
        <v>1</v>
      </c>
      <c r="M1616" s="1" t="s">
        <v>3501</v>
      </c>
      <c r="N1616" s="1" t="s">
        <v>3044</v>
      </c>
      <c r="O1616" s="1" t="s">
        <v>15</v>
      </c>
    </row>
    <row r="1617" spans="1:15">
      <c r="A1617" s="1">
        <v>100010564</v>
      </c>
      <c r="B1617" s="1" t="s">
        <v>1138</v>
      </c>
      <c r="C1617" s="1" t="s">
        <v>1137</v>
      </c>
      <c r="D1617" s="1" t="s">
        <v>3502</v>
      </c>
      <c r="E1617" s="1" t="s">
        <v>11</v>
      </c>
      <c r="F1617" s="1" t="s">
        <v>12</v>
      </c>
      <c r="G1617" s="1">
        <v>1</v>
      </c>
      <c r="H1617" s="1">
        <v>441</v>
      </c>
      <c r="I1617" s="1">
        <v>47</v>
      </c>
      <c r="J1617" s="33">
        <v>56</v>
      </c>
      <c r="K1617" s="1">
        <v>0</v>
      </c>
      <c r="L1617" s="1">
        <v>2</v>
      </c>
      <c r="M1617" s="1" t="s">
        <v>3503</v>
      </c>
      <c r="N1617" s="1" t="s">
        <v>3494</v>
      </c>
      <c r="O1617" s="1" t="s">
        <v>32</v>
      </c>
    </row>
    <row r="1618" spans="1:15">
      <c r="A1618" s="1">
        <v>100010566</v>
      </c>
      <c r="B1618" s="1" t="s">
        <v>1138</v>
      </c>
      <c r="C1618" s="1" t="s">
        <v>1137</v>
      </c>
      <c r="D1618" s="1" t="s">
        <v>3504</v>
      </c>
      <c r="E1618" s="1" t="s">
        <v>27</v>
      </c>
      <c r="F1618" s="1" t="s">
        <v>18</v>
      </c>
      <c r="G1618" s="1">
        <v>1</v>
      </c>
      <c r="H1618" s="1">
        <v>388</v>
      </c>
      <c r="I1618" s="1">
        <v>30</v>
      </c>
      <c r="J1618" s="33">
        <v>29</v>
      </c>
      <c r="K1618" s="1">
        <v>0</v>
      </c>
      <c r="L1618" s="1">
        <v>2</v>
      </c>
      <c r="M1618" s="1" t="s">
        <v>3505</v>
      </c>
      <c r="N1618" s="1" t="s">
        <v>3044</v>
      </c>
      <c r="O1618" s="1" t="s">
        <v>15</v>
      </c>
    </row>
    <row r="1619" spans="1:15">
      <c r="A1619" s="1">
        <v>100010576</v>
      </c>
      <c r="B1619" s="1" t="s">
        <v>1138</v>
      </c>
      <c r="C1619" s="1" t="s">
        <v>1137</v>
      </c>
      <c r="D1619" s="1" t="s">
        <v>750</v>
      </c>
      <c r="E1619" s="1" t="s">
        <v>20</v>
      </c>
      <c r="F1619" s="1" t="s">
        <v>72</v>
      </c>
      <c r="G1619" s="1">
        <v>1</v>
      </c>
      <c r="H1619" s="1">
        <v>498</v>
      </c>
      <c r="I1619" s="1">
        <v>46</v>
      </c>
      <c r="J1619" s="33">
        <v>37</v>
      </c>
      <c r="K1619" s="1">
        <v>0</v>
      </c>
      <c r="L1619" s="1">
        <v>2</v>
      </c>
      <c r="M1619" s="1" t="s">
        <v>3506</v>
      </c>
      <c r="N1619" s="1" t="s">
        <v>3044</v>
      </c>
      <c r="O1619" s="1" t="s">
        <v>15</v>
      </c>
    </row>
    <row r="1620" spans="1:15">
      <c r="A1620" s="1">
        <v>100010577</v>
      </c>
      <c r="B1620" s="1" t="s">
        <v>1138</v>
      </c>
      <c r="C1620" s="1" t="s">
        <v>1137</v>
      </c>
      <c r="D1620" s="1" t="s">
        <v>3507</v>
      </c>
      <c r="E1620" s="1" t="s">
        <v>11</v>
      </c>
      <c r="F1620" s="1" t="s">
        <v>12</v>
      </c>
      <c r="G1620" s="1">
        <v>2</v>
      </c>
      <c r="H1620" s="1">
        <v>500</v>
      </c>
      <c r="I1620" s="1">
        <v>48</v>
      </c>
      <c r="J1620" s="33">
        <v>30</v>
      </c>
      <c r="K1620" s="1">
        <v>0</v>
      </c>
      <c r="L1620" s="1">
        <v>2</v>
      </c>
      <c r="M1620" s="1" t="s">
        <v>3508</v>
      </c>
      <c r="N1620" s="1" t="s">
        <v>3494</v>
      </c>
      <c r="O1620" s="1" t="s">
        <v>32</v>
      </c>
    </row>
    <row r="1621" spans="1:15">
      <c r="A1621" s="1">
        <v>100010586</v>
      </c>
      <c r="B1621" s="1" t="s">
        <v>1138</v>
      </c>
      <c r="C1621" s="1" t="s">
        <v>1137</v>
      </c>
      <c r="D1621" s="1" t="s">
        <v>533</v>
      </c>
      <c r="E1621" s="1" t="s">
        <v>11</v>
      </c>
      <c r="F1621" s="1" t="s">
        <v>407</v>
      </c>
      <c r="G1621" s="1">
        <v>1</v>
      </c>
      <c r="H1621" s="1">
        <v>18</v>
      </c>
      <c r="I1621" s="1">
        <v>1</v>
      </c>
      <c r="J1621" s="33">
        <v>3</v>
      </c>
      <c r="K1621" s="1">
        <v>0</v>
      </c>
      <c r="L1621" s="1">
        <v>1</v>
      </c>
      <c r="M1621" s="1" t="s">
        <v>3509</v>
      </c>
      <c r="N1621" s="1" t="s">
        <v>3510</v>
      </c>
      <c r="O1621" s="1" t="s">
        <v>32</v>
      </c>
    </row>
    <row r="1622" spans="1:15">
      <c r="A1622" s="1">
        <v>100010592</v>
      </c>
      <c r="B1622" s="1" t="s">
        <v>1138</v>
      </c>
      <c r="C1622" s="1" t="s">
        <v>1137</v>
      </c>
      <c r="D1622" s="1" t="s">
        <v>533</v>
      </c>
      <c r="E1622" s="1" t="s">
        <v>11</v>
      </c>
      <c r="F1622" s="1" t="s">
        <v>407</v>
      </c>
      <c r="G1622" s="1">
        <v>1</v>
      </c>
      <c r="H1622" s="1">
        <v>75</v>
      </c>
      <c r="I1622" s="1">
        <v>7</v>
      </c>
      <c r="J1622" s="33">
        <v>4</v>
      </c>
      <c r="K1622" s="1">
        <v>0</v>
      </c>
      <c r="L1622" s="1">
        <v>1</v>
      </c>
      <c r="M1622" s="1" t="s">
        <v>3511</v>
      </c>
      <c r="N1622" s="1" t="s">
        <v>3512</v>
      </c>
      <c r="O1622" s="1" t="s">
        <v>32</v>
      </c>
    </row>
    <row r="1623" spans="1:15">
      <c r="A1623" s="1">
        <v>100010595</v>
      </c>
      <c r="B1623" s="1" t="s">
        <v>1138</v>
      </c>
      <c r="C1623" s="1" t="s">
        <v>1137</v>
      </c>
      <c r="D1623" s="1" t="s">
        <v>10</v>
      </c>
      <c r="E1623" s="1" t="s">
        <v>11</v>
      </c>
      <c r="F1623" s="1" t="s">
        <v>407</v>
      </c>
      <c r="G1623" s="1">
        <v>1</v>
      </c>
      <c r="H1623" s="1">
        <v>31</v>
      </c>
      <c r="I1623" s="1">
        <v>3</v>
      </c>
      <c r="J1623" s="33">
        <v>3</v>
      </c>
      <c r="K1623" s="1">
        <v>0</v>
      </c>
      <c r="L1623" s="1">
        <v>1</v>
      </c>
      <c r="M1623" s="1" t="s">
        <v>3513</v>
      </c>
      <c r="N1623" s="1" t="s">
        <v>3514</v>
      </c>
      <c r="O1623" s="1" t="s">
        <v>32</v>
      </c>
    </row>
    <row r="1624" spans="1:15">
      <c r="A1624" s="1">
        <v>100010597</v>
      </c>
      <c r="B1624" s="1" t="s">
        <v>1138</v>
      </c>
      <c r="C1624" s="1" t="s">
        <v>1137</v>
      </c>
      <c r="D1624" s="1" t="s">
        <v>3515</v>
      </c>
      <c r="E1624" s="1" t="s">
        <v>11</v>
      </c>
      <c r="F1624" s="1" t="s">
        <v>407</v>
      </c>
      <c r="G1624" s="1">
        <v>1</v>
      </c>
      <c r="H1624" s="1">
        <v>36</v>
      </c>
      <c r="I1624" s="1">
        <v>4</v>
      </c>
      <c r="J1624" s="33">
        <v>4</v>
      </c>
      <c r="K1624" s="1">
        <v>0</v>
      </c>
      <c r="L1624" s="1">
        <v>1</v>
      </c>
      <c r="M1624" s="1" t="s">
        <v>3516</v>
      </c>
      <c r="N1624" s="1" t="s">
        <v>3517</v>
      </c>
      <c r="O1624" s="1" t="s">
        <v>32</v>
      </c>
    </row>
    <row r="1625" spans="1:15">
      <c r="A1625" s="1">
        <v>100010603</v>
      </c>
      <c r="B1625" s="1" t="s">
        <v>1138</v>
      </c>
      <c r="C1625" s="1" t="s">
        <v>1137</v>
      </c>
      <c r="D1625" s="1" t="s">
        <v>10</v>
      </c>
      <c r="E1625" s="1" t="s">
        <v>11</v>
      </c>
      <c r="F1625" s="1" t="s">
        <v>407</v>
      </c>
      <c r="G1625" s="1">
        <v>1</v>
      </c>
      <c r="H1625" s="1">
        <v>37</v>
      </c>
      <c r="I1625" s="1">
        <v>3</v>
      </c>
      <c r="J1625" s="33">
        <v>2</v>
      </c>
      <c r="K1625" s="1">
        <v>0</v>
      </c>
      <c r="L1625" s="1">
        <v>1</v>
      </c>
      <c r="M1625" s="1" t="s">
        <v>3518</v>
      </c>
      <c r="N1625" s="1" t="s">
        <v>3519</v>
      </c>
      <c r="O1625" s="1" t="s">
        <v>32</v>
      </c>
    </row>
    <row r="1626" spans="1:15">
      <c r="A1626" s="1">
        <v>100010608</v>
      </c>
      <c r="B1626" s="1" t="s">
        <v>1138</v>
      </c>
      <c r="C1626" s="1" t="s">
        <v>1137</v>
      </c>
      <c r="D1626" s="1" t="s">
        <v>105</v>
      </c>
      <c r="E1626" s="1" t="s">
        <v>11</v>
      </c>
      <c r="F1626" s="1" t="s">
        <v>407</v>
      </c>
      <c r="G1626" s="1">
        <v>1</v>
      </c>
      <c r="H1626" s="1">
        <v>31</v>
      </c>
      <c r="I1626" s="1">
        <v>7</v>
      </c>
      <c r="J1626" s="33">
        <v>3</v>
      </c>
      <c r="K1626" s="1">
        <v>0</v>
      </c>
      <c r="L1626" s="1">
        <v>1</v>
      </c>
      <c r="M1626" s="1" t="s">
        <v>3520</v>
      </c>
      <c r="N1626" s="1" t="s">
        <v>3521</v>
      </c>
      <c r="O1626" s="1" t="s">
        <v>32</v>
      </c>
    </row>
    <row r="1627" spans="1:15">
      <c r="A1627" s="1">
        <v>100010611</v>
      </c>
      <c r="B1627" s="1" t="s">
        <v>1138</v>
      </c>
      <c r="C1627" s="1" t="s">
        <v>1137</v>
      </c>
      <c r="D1627" s="1" t="s">
        <v>3522</v>
      </c>
      <c r="E1627" s="1" t="s">
        <v>11</v>
      </c>
      <c r="F1627" s="1" t="s">
        <v>12</v>
      </c>
      <c r="G1627" s="1">
        <v>1</v>
      </c>
      <c r="H1627" s="1">
        <v>178</v>
      </c>
      <c r="I1627" s="1">
        <v>20</v>
      </c>
      <c r="J1627" s="33">
        <v>13</v>
      </c>
      <c r="K1627" s="1">
        <v>0</v>
      </c>
      <c r="L1627" s="1">
        <v>1</v>
      </c>
      <c r="M1627" s="1" t="s">
        <v>3523</v>
      </c>
      <c r="N1627" s="1" t="s">
        <v>3524</v>
      </c>
      <c r="O1627" s="1" t="s">
        <v>32</v>
      </c>
    </row>
    <row r="1628" spans="1:15">
      <c r="A1628" s="1">
        <v>100010616</v>
      </c>
      <c r="B1628" s="1" t="s">
        <v>1138</v>
      </c>
      <c r="C1628" s="1" t="s">
        <v>1137</v>
      </c>
      <c r="D1628" s="1" t="s">
        <v>3525</v>
      </c>
      <c r="E1628" s="1" t="s">
        <v>11</v>
      </c>
      <c r="F1628" s="1" t="s">
        <v>12</v>
      </c>
      <c r="G1628" s="1">
        <v>1</v>
      </c>
      <c r="H1628" s="1">
        <v>321</v>
      </c>
      <c r="I1628" s="1">
        <v>28</v>
      </c>
      <c r="J1628" s="33">
        <v>26</v>
      </c>
      <c r="K1628" s="1">
        <v>1</v>
      </c>
      <c r="L1628" s="1">
        <v>2</v>
      </c>
      <c r="M1628" s="1" t="s">
        <v>3526</v>
      </c>
      <c r="N1628" s="1" t="s">
        <v>3527</v>
      </c>
      <c r="O1628" s="1" t="s">
        <v>32</v>
      </c>
    </row>
    <row r="1629" spans="1:15">
      <c r="A1629" s="1">
        <v>100010620</v>
      </c>
      <c r="B1629" s="1" t="s">
        <v>1138</v>
      </c>
      <c r="C1629" s="1" t="s">
        <v>1137</v>
      </c>
      <c r="D1629" s="1" t="s">
        <v>3074</v>
      </c>
      <c r="E1629" s="1" t="s">
        <v>27</v>
      </c>
      <c r="F1629" s="1" t="s">
        <v>18</v>
      </c>
      <c r="G1629" s="1">
        <v>1</v>
      </c>
      <c r="H1629" s="1">
        <v>177</v>
      </c>
      <c r="I1629" s="1">
        <v>20</v>
      </c>
      <c r="J1629" s="33">
        <v>20</v>
      </c>
      <c r="K1629" s="1">
        <v>0</v>
      </c>
      <c r="L1629" s="1">
        <v>1</v>
      </c>
      <c r="M1629" s="1" t="s">
        <v>3528</v>
      </c>
      <c r="N1629" s="1" t="s">
        <v>57</v>
      </c>
      <c r="O1629" s="1" t="s">
        <v>39</v>
      </c>
    </row>
    <row r="1630" spans="1:15">
      <c r="A1630" s="1">
        <v>100010622</v>
      </c>
      <c r="B1630" s="1" t="s">
        <v>1138</v>
      </c>
      <c r="C1630" s="1" t="s">
        <v>1137</v>
      </c>
      <c r="D1630" s="1" t="s">
        <v>72</v>
      </c>
      <c r="E1630" s="1" t="s">
        <v>20</v>
      </c>
      <c r="F1630" s="1" t="s">
        <v>72</v>
      </c>
      <c r="G1630" s="1">
        <v>1</v>
      </c>
      <c r="H1630" s="1">
        <v>142</v>
      </c>
      <c r="I1630" s="1">
        <v>20</v>
      </c>
      <c r="J1630" s="33">
        <v>25</v>
      </c>
      <c r="K1630" s="1">
        <v>0</v>
      </c>
      <c r="L1630" s="1">
        <v>1</v>
      </c>
      <c r="M1630" s="1" t="s">
        <v>3529</v>
      </c>
      <c r="N1630" s="1" t="s">
        <v>3044</v>
      </c>
      <c r="O1630" s="1" t="s">
        <v>15</v>
      </c>
    </row>
    <row r="1631" spans="1:15">
      <c r="A1631" s="1">
        <v>100010626</v>
      </c>
      <c r="B1631" s="1" t="s">
        <v>1138</v>
      </c>
      <c r="C1631" s="1" t="s">
        <v>1137</v>
      </c>
      <c r="D1631" s="1" t="s">
        <v>533</v>
      </c>
      <c r="E1631" s="1" t="s">
        <v>11</v>
      </c>
      <c r="F1631" s="1" t="s">
        <v>407</v>
      </c>
      <c r="G1631" s="1">
        <v>1</v>
      </c>
      <c r="H1631" s="1">
        <v>62</v>
      </c>
      <c r="I1631" s="1">
        <v>10</v>
      </c>
      <c r="J1631" s="33">
        <v>4</v>
      </c>
      <c r="K1631" s="1">
        <v>0</v>
      </c>
      <c r="L1631" s="1">
        <v>1</v>
      </c>
      <c r="M1631" s="1" t="s">
        <v>3530</v>
      </c>
      <c r="N1631" s="1" t="s">
        <v>3531</v>
      </c>
      <c r="O1631" s="1" t="s">
        <v>32</v>
      </c>
    </row>
    <row r="1632" spans="1:15">
      <c r="A1632" s="1">
        <v>100010635</v>
      </c>
      <c r="B1632" s="1" t="s">
        <v>1138</v>
      </c>
      <c r="C1632" s="1" t="s">
        <v>1137</v>
      </c>
      <c r="D1632" s="1" t="s">
        <v>10</v>
      </c>
      <c r="E1632" s="1" t="s">
        <v>11</v>
      </c>
      <c r="F1632" s="1" t="s">
        <v>407</v>
      </c>
      <c r="G1632" s="1">
        <v>1</v>
      </c>
      <c r="H1632" s="1">
        <v>22</v>
      </c>
      <c r="I1632" s="1">
        <v>4</v>
      </c>
      <c r="J1632" s="33">
        <v>2</v>
      </c>
      <c r="K1632" s="1">
        <v>0</v>
      </c>
      <c r="L1632" s="1">
        <v>1</v>
      </c>
      <c r="M1632" s="1" t="s">
        <v>3532</v>
      </c>
      <c r="N1632" s="1" t="s">
        <v>3533</v>
      </c>
      <c r="O1632" s="1" t="s">
        <v>32</v>
      </c>
    </row>
    <row r="1633" spans="1:15">
      <c r="A1633" s="1">
        <v>100010640</v>
      </c>
      <c r="B1633" s="1" t="s">
        <v>1138</v>
      </c>
      <c r="C1633" s="1" t="s">
        <v>1137</v>
      </c>
      <c r="D1633" s="1" t="s">
        <v>533</v>
      </c>
      <c r="E1633" s="1" t="s">
        <v>11</v>
      </c>
      <c r="F1633" s="1" t="s">
        <v>407</v>
      </c>
      <c r="G1633" s="1">
        <v>1</v>
      </c>
      <c r="H1633" s="1">
        <v>43</v>
      </c>
      <c r="I1633" s="1">
        <v>5</v>
      </c>
      <c r="J1633" s="33">
        <v>6</v>
      </c>
      <c r="K1633" s="1">
        <v>0</v>
      </c>
      <c r="L1633" s="1">
        <v>1</v>
      </c>
      <c r="M1633" s="1" t="s">
        <v>3534</v>
      </c>
      <c r="N1633" s="1" t="s">
        <v>3535</v>
      </c>
      <c r="O1633" s="1" t="s">
        <v>32</v>
      </c>
    </row>
    <row r="1634" spans="1:15">
      <c r="A1634" s="1">
        <v>100010646</v>
      </c>
      <c r="B1634" s="1" t="s">
        <v>1138</v>
      </c>
      <c r="C1634" s="1" t="s">
        <v>3538</v>
      </c>
      <c r="D1634" s="1" t="s">
        <v>3536</v>
      </c>
      <c r="E1634" s="1" t="s">
        <v>11</v>
      </c>
      <c r="F1634" s="1" t="s">
        <v>12</v>
      </c>
      <c r="G1634" s="1">
        <v>1</v>
      </c>
      <c r="H1634" s="1">
        <v>113</v>
      </c>
      <c r="I1634" s="1">
        <v>15</v>
      </c>
      <c r="J1634" s="33">
        <v>12</v>
      </c>
      <c r="K1634" s="1">
        <v>0</v>
      </c>
      <c r="L1634" s="1">
        <v>1</v>
      </c>
      <c r="M1634" s="1" t="s">
        <v>3537</v>
      </c>
      <c r="N1634" s="1" t="s">
        <v>3539</v>
      </c>
      <c r="O1634" s="1" t="s">
        <v>32</v>
      </c>
    </row>
    <row r="1635" spans="1:15">
      <c r="A1635" s="1">
        <v>100010656</v>
      </c>
      <c r="B1635" s="1" t="s">
        <v>1138</v>
      </c>
      <c r="C1635" s="1" t="s">
        <v>3538</v>
      </c>
      <c r="D1635" s="1" t="s">
        <v>176</v>
      </c>
      <c r="E1635" s="1" t="s">
        <v>11</v>
      </c>
      <c r="F1635" s="1" t="s">
        <v>12</v>
      </c>
      <c r="G1635" s="1">
        <v>1</v>
      </c>
      <c r="H1635" s="1">
        <v>243</v>
      </c>
      <c r="I1635" s="1">
        <v>31</v>
      </c>
      <c r="J1635" s="33">
        <v>17</v>
      </c>
      <c r="K1635" s="1">
        <v>0</v>
      </c>
      <c r="L1635" s="1">
        <v>1</v>
      </c>
      <c r="M1635" s="1" t="s">
        <v>3540</v>
      </c>
      <c r="N1635" s="1" t="s">
        <v>3541</v>
      </c>
      <c r="O1635" s="1" t="s">
        <v>32</v>
      </c>
    </row>
    <row r="1636" spans="1:15">
      <c r="A1636" s="1">
        <v>100010662</v>
      </c>
      <c r="B1636" s="1" t="s">
        <v>1138</v>
      </c>
      <c r="C1636" s="1" t="s">
        <v>3538</v>
      </c>
      <c r="D1636" s="1" t="s">
        <v>3542</v>
      </c>
      <c r="E1636" s="1" t="s">
        <v>11</v>
      </c>
      <c r="F1636" s="1" t="s">
        <v>12</v>
      </c>
      <c r="G1636" s="1">
        <v>1</v>
      </c>
      <c r="H1636" s="1">
        <v>192</v>
      </c>
      <c r="I1636" s="1">
        <v>30</v>
      </c>
      <c r="J1636" s="33">
        <v>25</v>
      </c>
      <c r="K1636" s="1">
        <v>0</v>
      </c>
      <c r="L1636" s="1">
        <v>1</v>
      </c>
      <c r="M1636" s="1" t="s">
        <v>3543</v>
      </c>
      <c r="N1636" s="1" t="s">
        <v>3544</v>
      </c>
      <c r="O1636" s="1" t="s">
        <v>32</v>
      </c>
    </row>
    <row r="1637" spans="1:15">
      <c r="A1637" s="1">
        <v>100010670</v>
      </c>
      <c r="B1637" s="1" t="s">
        <v>1138</v>
      </c>
      <c r="C1637" s="1" t="s">
        <v>3538</v>
      </c>
      <c r="D1637" s="1" t="s">
        <v>176</v>
      </c>
      <c r="E1637" s="1" t="s">
        <v>11</v>
      </c>
      <c r="F1637" s="1" t="s">
        <v>12</v>
      </c>
      <c r="G1637" s="1">
        <v>1</v>
      </c>
      <c r="H1637" s="1">
        <v>214</v>
      </c>
      <c r="I1637" s="1">
        <v>19</v>
      </c>
      <c r="J1637" s="33">
        <v>17</v>
      </c>
      <c r="K1637" s="1">
        <v>0</v>
      </c>
      <c r="L1637" s="1">
        <v>1</v>
      </c>
      <c r="M1637" s="1" t="s">
        <v>3545</v>
      </c>
      <c r="N1637" s="1" t="s">
        <v>3546</v>
      </c>
      <c r="O1637" s="1" t="s">
        <v>32</v>
      </c>
    </row>
    <row r="1638" spans="1:15">
      <c r="A1638" s="1">
        <v>100010680</v>
      </c>
      <c r="B1638" s="1" t="s">
        <v>1138</v>
      </c>
      <c r="C1638" s="1" t="s">
        <v>3538</v>
      </c>
      <c r="D1638" s="1" t="s">
        <v>176</v>
      </c>
      <c r="E1638" s="1" t="s">
        <v>11</v>
      </c>
      <c r="F1638" s="1" t="s">
        <v>12</v>
      </c>
      <c r="G1638" s="1">
        <v>1</v>
      </c>
      <c r="H1638" s="1">
        <v>114</v>
      </c>
      <c r="I1638" s="1">
        <v>15</v>
      </c>
      <c r="J1638" s="33">
        <v>17</v>
      </c>
      <c r="K1638" s="1">
        <v>0</v>
      </c>
      <c r="L1638" s="1">
        <v>1</v>
      </c>
      <c r="M1638" s="1" t="s">
        <v>3547</v>
      </c>
      <c r="N1638" s="1" t="s">
        <v>3548</v>
      </c>
      <c r="O1638" s="1" t="s">
        <v>32</v>
      </c>
    </row>
    <row r="1639" spans="1:15">
      <c r="A1639" s="1">
        <v>100010701</v>
      </c>
      <c r="B1639" s="1" t="s">
        <v>1138</v>
      </c>
      <c r="C1639" s="1" t="s">
        <v>3538</v>
      </c>
      <c r="D1639" s="1" t="s">
        <v>176</v>
      </c>
      <c r="E1639" s="1" t="s">
        <v>11</v>
      </c>
      <c r="F1639" s="1" t="s">
        <v>12</v>
      </c>
      <c r="G1639" s="1">
        <v>1</v>
      </c>
      <c r="H1639" s="1">
        <v>122</v>
      </c>
      <c r="I1639" s="1">
        <v>16</v>
      </c>
      <c r="J1639" s="33">
        <v>15</v>
      </c>
      <c r="K1639" s="1">
        <v>0</v>
      </c>
      <c r="L1639" s="1">
        <v>1</v>
      </c>
      <c r="M1639" s="1" t="s">
        <v>3550</v>
      </c>
      <c r="N1639" s="1" t="s">
        <v>3551</v>
      </c>
      <c r="O1639" s="1" t="s">
        <v>32</v>
      </c>
    </row>
    <row r="1640" spans="1:15">
      <c r="A1640" s="1">
        <v>100010705</v>
      </c>
      <c r="B1640" s="1" t="s">
        <v>1138</v>
      </c>
      <c r="C1640" s="1" t="s">
        <v>3538</v>
      </c>
      <c r="D1640" s="1" t="s">
        <v>12</v>
      </c>
      <c r="E1640" s="1" t="s">
        <v>11</v>
      </c>
      <c r="F1640" s="1" t="s">
        <v>407</v>
      </c>
      <c r="G1640" s="1">
        <v>1</v>
      </c>
      <c r="H1640" s="1">
        <v>30</v>
      </c>
      <c r="I1640" s="1">
        <v>4</v>
      </c>
      <c r="J1640" s="33">
        <v>3</v>
      </c>
      <c r="K1640" s="1">
        <v>0</v>
      </c>
      <c r="L1640" s="1">
        <v>1</v>
      </c>
      <c r="M1640" s="1" t="s">
        <v>3552</v>
      </c>
      <c r="N1640" s="1" t="s">
        <v>3553</v>
      </c>
      <c r="O1640" s="1" t="s">
        <v>32</v>
      </c>
    </row>
    <row r="1641" spans="1:15">
      <c r="A1641" s="1">
        <v>100010710</v>
      </c>
      <c r="B1641" s="1" t="s">
        <v>1138</v>
      </c>
      <c r="C1641" s="1" t="s">
        <v>3538</v>
      </c>
      <c r="D1641" s="1" t="s">
        <v>3554</v>
      </c>
      <c r="E1641" s="1" t="s">
        <v>11</v>
      </c>
      <c r="F1641" s="1" t="s">
        <v>12</v>
      </c>
      <c r="G1641" s="1">
        <v>1</v>
      </c>
      <c r="H1641" s="1">
        <v>134</v>
      </c>
      <c r="I1641" s="1">
        <v>23</v>
      </c>
      <c r="J1641" s="33">
        <v>18</v>
      </c>
      <c r="K1641" s="1">
        <v>0</v>
      </c>
      <c r="L1641" s="1">
        <v>1</v>
      </c>
      <c r="M1641" s="1" t="s">
        <v>3555</v>
      </c>
      <c r="N1641" s="1" t="s">
        <v>3556</v>
      </c>
      <c r="O1641" s="1" t="s">
        <v>32</v>
      </c>
    </row>
    <row r="1642" spans="1:15">
      <c r="A1642" s="1">
        <v>100010731</v>
      </c>
      <c r="B1642" s="1" t="s">
        <v>1138</v>
      </c>
      <c r="C1642" s="1" t="s">
        <v>3538</v>
      </c>
      <c r="D1642" s="1" t="s">
        <v>12</v>
      </c>
      <c r="E1642" s="1" t="s">
        <v>11</v>
      </c>
      <c r="F1642" s="1" t="s">
        <v>407</v>
      </c>
      <c r="G1642" s="1">
        <v>1</v>
      </c>
      <c r="H1642" s="1">
        <v>28</v>
      </c>
      <c r="I1642" s="1">
        <v>4</v>
      </c>
      <c r="J1642" s="33">
        <v>4</v>
      </c>
      <c r="K1642" s="1">
        <v>0</v>
      </c>
      <c r="L1642" s="1">
        <v>1</v>
      </c>
      <c r="M1642" s="1" t="s">
        <v>3557</v>
      </c>
      <c r="N1642" s="1" t="s">
        <v>3558</v>
      </c>
      <c r="O1642" s="1" t="s">
        <v>32</v>
      </c>
    </row>
    <row r="1643" spans="1:15">
      <c r="A1643" s="1">
        <v>100010736</v>
      </c>
      <c r="B1643" s="1" t="s">
        <v>1138</v>
      </c>
      <c r="C1643" s="1" t="s">
        <v>3538</v>
      </c>
      <c r="D1643" s="1" t="s">
        <v>12</v>
      </c>
      <c r="E1643" s="1" t="s">
        <v>11</v>
      </c>
      <c r="F1643" s="1" t="s">
        <v>407</v>
      </c>
      <c r="G1643" s="1">
        <v>1</v>
      </c>
      <c r="H1643" s="1">
        <v>19</v>
      </c>
      <c r="I1643" s="1">
        <v>3</v>
      </c>
      <c r="J1643" s="33">
        <v>3</v>
      </c>
      <c r="K1643" s="1">
        <v>0</v>
      </c>
      <c r="L1643" s="1">
        <v>1</v>
      </c>
      <c r="M1643" s="1" t="s">
        <v>3559</v>
      </c>
      <c r="N1643" s="1" t="s">
        <v>3560</v>
      </c>
      <c r="O1643" s="1" t="s">
        <v>32</v>
      </c>
    </row>
    <row r="1644" spans="1:15">
      <c r="A1644" s="1">
        <v>100010747</v>
      </c>
      <c r="B1644" s="1" t="s">
        <v>1138</v>
      </c>
      <c r="C1644" s="1" t="s">
        <v>3538</v>
      </c>
      <c r="D1644" s="1" t="s">
        <v>3561</v>
      </c>
      <c r="E1644" s="1" t="s">
        <v>11</v>
      </c>
      <c r="F1644" s="1" t="s">
        <v>3562</v>
      </c>
      <c r="G1644" s="1">
        <v>2</v>
      </c>
      <c r="H1644" s="1">
        <v>183</v>
      </c>
      <c r="I1644" s="1">
        <v>25</v>
      </c>
      <c r="J1644" s="33">
        <v>21</v>
      </c>
      <c r="K1644" s="1">
        <v>0</v>
      </c>
      <c r="L1644" s="1">
        <v>1</v>
      </c>
      <c r="M1644" s="1" t="s">
        <v>3563</v>
      </c>
      <c r="N1644" s="1" t="s">
        <v>3564</v>
      </c>
      <c r="O1644" s="1" t="s">
        <v>32</v>
      </c>
    </row>
    <row r="1645" spans="1:15">
      <c r="A1645" s="1">
        <v>100010752</v>
      </c>
      <c r="B1645" s="1" t="s">
        <v>1138</v>
      </c>
      <c r="C1645" s="1" t="s">
        <v>3538</v>
      </c>
      <c r="D1645" s="1" t="s">
        <v>12</v>
      </c>
      <c r="E1645" s="1" t="s">
        <v>11</v>
      </c>
      <c r="F1645" s="1" t="s">
        <v>12</v>
      </c>
      <c r="G1645" s="1">
        <v>1</v>
      </c>
      <c r="H1645" s="1">
        <v>71</v>
      </c>
      <c r="I1645" s="1">
        <v>2</v>
      </c>
      <c r="J1645" s="33">
        <v>2</v>
      </c>
      <c r="K1645" s="1">
        <v>0</v>
      </c>
      <c r="L1645" s="1">
        <v>1</v>
      </c>
      <c r="M1645" s="1" t="s">
        <v>3565</v>
      </c>
      <c r="N1645" s="1" t="s">
        <v>3566</v>
      </c>
      <c r="O1645" s="1" t="s">
        <v>32</v>
      </c>
    </row>
    <row r="1646" spans="1:15">
      <c r="A1646" s="1">
        <v>100010756</v>
      </c>
      <c r="B1646" s="1" t="s">
        <v>1138</v>
      </c>
      <c r="C1646" s="1" t="s">
        <v>3538</v>
      </c>
      <c r="D1646" s="1" t="s">
        <v>3567</v>
      </c>
      <c r="E1646" s="1" t="s">
        <v>11</v>
      </c>
      <c r="F1646" s="1" t="s">
        <v>12</v>
      </c>
      <c r="G1646" s="1">
        <v>1</v>
      </c>
      <c r="H1646" s="1">
        <v>393</v>
      </c>
      <c r="I1646" s="1">
        <v>35</v>
      </c>
      <c r="J1646" s="33">
        <v>33</v>
      </c>
      <c r="K1646" s="1">
        <v>0</v>
      </c>
      <c r="L1646" s="1">
        <v>2</v>
      </c>
      <c r="M1646" s="1" t="s">
        <v>3568</v>
      </c>
      <c r="N1646" s="1" t="s">
        <v>3569</v>
      </c>
      <c r="O1646" s="1" t="s">
        <v>32</v>
      </c>
    </row>
    <row r="1647" spans="1:15">
      <c r="A1647" s="1">
        <v>100010759</v>
      </c>
      <c r="B1647" s="1" t="s">
        <v>1138</v>
      </c>
      <c r="C1647" s="1" t="s">
        <v>3538</v>
      </c>
      <c r="D1647" s="1" t="s">
        <v>12</v>
      </c>
      <c r="E1647" s="1" t="s">
        <v>11</v>
      </c>
      <c r="F1647" s="1" t="s">
        <v>12</v>
      </c>
      <c r="G1647" s="1">
        <v>1</v>
      </c>
      <c r="H1647" s="1">
        <v>524</v>
      </c>
      <c r="I1647" s="1">
        <v>45</v>
      </c>
      <c r="J1647" s="33">
        <v>44</v>
      </c>
      <c r="K1647" s="1">
        <v>0</v>
      </c>
      <c r="L1647" s="1">
        <v>2</v>
      </c>
      <c r="M1647" s="1" t="s">
        <v>3570</v>
      </c>
      <c r="N1647" s="1" t="s">
        <v>3569</v>
      </c>
      <c r="O1647" s="1" t="s">
        <v>32</v>
      </c>
    </row>
    <row r="1648" spans="1:15">
      <c r="A1648" s="1">
        <v>100010766</v>
      </c>
      <c r="B1648" s="1" t="s">
        <v>1138</v>
      </c>
      <c r="C1648" s="1" t="s">
        <v>3538</v>
      </c>
      <c r="D1648" s="1" t="s">
        <v>12</v>
      </c>
      <c r="E1648" s="1" t="s">
        <v>11</v>
      </c>
      <c r="F1648" s="1" t="s">
        <v>12</v>
      </c>
      <c r="G1648" s="1">
        <v>1</v>
      </c>
      <c r="H1648" s="1">
        <v>274</v>
      </c>
      <c r="I1648" s="1">
        <v>25</v>
      </c>
      <c r="J1648" s="33">
        <v>18</v>
      </c>
      <c r="K1648" s="1">
        <v>0</v>
      </c>
      <c r="L1648" s="1">
        <v>1</v>
      </c>
      <c r="M1648" s="1" t="s">
        <v>3571</v>
      </c>
      <c r="N1648" s="1" t="s">
        <v>3569</v>
      </c>
      <c r="O1648" s="1" t="s">
        <v>32</v>
      </c>
    </row>
    <row r="1649" spans="1:15">
      <c r="A1649" s="1">
        <v>100010770</v>
      </c>
      <c r="B1649" s="1" t="s">
        <v>1138</v>
      </c>
      <c r="C1649" s="1" t="s">
        <v>3538</v>
      </c>
      <c r="D1649" s="1" t="s">
        <v>72</v>
      </c>
      <c r="E1649" s="1" t="s">
        <v>20</v>
      </c>
      <c r="F1649" s="1" t="s">
        <v>72</v>
      </c>
      <c r="G1649" s="1">
        <v>1</v>
      </c>
      <c r="H1649" s="1">
        <v>182</v>
      </c>
      <c r="I1649" s="1">
        <v>21</v>
      </c>
      <c r="J1649" s="33">
        <v>30</v>
      </c>
      <c r="K1649" s="1">
        <v>0</v>
      </c>
      <c r="L1649" s="1">
        <v>1</v>
      </c>
      <c r="M1649" s="1" t="s">
        <v>3572</v>
      </c>
      <c r="N1649" s="1" t="s">
        <v>3044</v>
      </c>
      <c r="O1649" s="1" t="s">
        <v>15</v>
      </c>
    </row>
    <row r="1650" spans="1:15">
      <c r="A1650" s="1">
        <v>100010774</v>
      </c>
      <c r="B1650" s="1" t="s">
        <v>1138</v>
      </c>
      <c r="C1650" s="1" t="s">
        <v>3538</v>
      </c>
      <c r="D1650" s="1" t="s">
        <v>3573</v>
      </c>
      <c r="E1650" s="1" t="s">
        <v>27</v>
      </c>
      <c r="F1650" s="1" t="s">
        <v>18</v>
      </c>
      <c r="G1650" s="1">
        <v>1</v>
      </c>
      <c r="H1650" s="1">
        <v>232</v>
      </c>
      <c r="I1650" s="1">
        <v>21</v>
      </c>
      <c r="J1650" s="33">
        <v>28</v>
      </c>
      <c r="K1650" s="1">
        <v>0</v>
      </c>
      <c r="L1650" s="1">
        <v>1</v>
      </c>
      <c r="M1650" s="1" t="s">
        <v>3574</v>
      </c>
      <c r="N1650" s="1" t="s">
        <v>3044</v>
      </c>
      <c r="O1650" s="1" t="s">
        <v>15</v>
      </c>
    </row>
    <row r="1651" spans="1:15">
      <c r="A1651" s="1">
        <v>100010781</v>
      </c>
      <c r="B1651" s="1" t="s">
        <v>1138</v>
      </c>
      <c r="C1651" s="1" t="s">
        <v>3538</v>
      </c>
      <c r="D1651" s="1" t="s">
        <v>46</v>
      </c>
      <c r="E1651" s="1" t="s">
        <v>2</v>
      </c>
      <c r="F1651" s="1" t="s">
        <v>46</v>
      </c>
      <c r="G1651" s="1">
        <v>1</v>
      </c>
      <c r="H1651" s="1">
        <v>82</v>
      </c>
      <c r="I1651" s="1">
        <v>19</v>
      </c>
      <c r="J1651" s="33">
        <v>20</v>
      </c>
      <c r="K1651" s="1">
        <v>0</v>
      </c>
      <c r="L1651" s="1">
        <v>1</v>
      </c>
      <c r="M1651" s="1" t="s">
        <v>3575</v>
      </c>
      <c r="N1651" s="1" t="s">
        <v>3036</v>
      </c>
      <c r="O1651" s="1" t="s">
        <v>8</v>
      </c>
    </row>
    <row r="1652" spans="1:15">
      <c r="A1652" s="1">
        <v>100010786</v>
      </c>
      <c r="B1652" s="1" t="s">
        <v>1138</v>
      </c>
      <c r="C1652" s="1" t="s">
        <v>3538</v>
      </c>
      <c r="D1652" s="1" t="s">
        <v>3576</v>
      </c>
      <c r="E1652" s="1" t="s">
        <v>11</v>
      </c>
      <c r="F1652" s="1" t="s">
        <v>12</v>
      </c>
      <c r="G1652" s="1">
        <v>1</v>
      </c>
      <c r="H1652" s="1">
        <v>117</v>
      </c>
      <c r="I1652" s="1">
        <v>11</v>
      </c>
      <c r="J1652" s="33">
        <v>13</v>
      </c>
      <c r="K1652" s="1">
        <v>0</v>
      </c>
      <c r="L1652" s="1">
        <v>1</v>
      </c>
      <c r="M1652" s="1" t="s">
        <v>3577</v>
      </c>
      <c r="N1652" s="1" t="s">
        <v>3578</v>
      </c>
      <c r="O1652" s="1" t="s">
        <v>32</v>
      </c>
    </row>
    <row r="1653" spans="1:15">
      <c r="A1653" s="1">
        <v>100010790</v>
      </c>
      <c r="B1653" s="1" t="s">
        <v>1138</v>
      </c>
      <c r="C1653" s="1" t="s">
        <v>3538</v>
      </c>
      <c r="D1653" s="1" t="s">
        <v>3579</v>
      </c>
      <c r="E1653" s="1" t="s">
        <v>11</v>
      </c>
      <c r="F1653" s="1" t="s">
        <v>12</v>
      </c>
      <c r="G1653" s="1">
        <v>1</v>
      </c>
      <c r="H1653" s="1">
        <v>23</v>
      </c>
      <c r="I1653" s="1">
        <v>6</v>
      </c>
      <c r="J1653" s="33">
        <v>6</v>
      </c>
      <c r="K1653" s="1">
        <v>0</v>
      </c>
      <c r="L1653" s="1">
        <v>1</v>
      </c>
      <c r="M1653" s="1" t="s">
        <v>3580</v>
      </c>
      <c r="N1653" s="1" t="s">
        <v>3581</v>
      </c>
      <c r="O1653" s="1" t="s">
        <v>32</v>
      </c>
    </row>
    <row r="1654" spans="1:15">
      <c r="A1654" s="1">
        <v>100010799</v>
      </c>
      <c r="B1654" s="1" t="s">
        <v>1138</v>
      </c>
      <c r="C1654" s="1" t="s">
        <v>3538</v>
      </c>
      <c r="D1654" s="1" t="s">
        <v>72</v>
      </c>
      <c r="E1654" s="1" t="s">
        <v>20</v>
      </c>
      <c r="F1654" s="1" t="s">
        <v>72</v>
      </c>
      <c r="G1654" s="1">
        <v>1</v>
      </c>
      <c r="H1654" s="1">
        <v>198</v>
      </c>
      <c r="I1654" s="1">
        <v>18</v>
      </c>
      <c r="J1654" s="33">
        <v>9</v>
      </c>
      <c r="K1654" s="1">
        <v>0</v>
      </c>
      <c r="L1654" s="1">
        <v>1</v>
      </c>
      <c r="M1654" s="1" t="s">
        <v>3582</v>
      </c>
      <c r="N1654" s="1" t="s">
        <v>3044</v>
      </c>
      <c r="O1654" s="1" t="s">
        <v>15</v>
      </c>
    </row>
    <row r="1655" spans="1:15">
      <c r="A1655" s="1">
        <v>100010800</v>
      </c>
      <c r="B1655" s="1" t="s">
        <v>1138</v>
      </c>
      <c r="C1655" s="1" t="s">
        <v>3538</v>
      </c>
      <c r="D1655" s="1" t="s">
        <v>673</v>
      </c>
      <c r="E1655" s="1" t="s">
        <v>2</v>
      </c>
      <c r="F1655" s="1" t="s">
        <v>673</v>
      </c>
      <c r="G1655" s="1">
        <v>1</v>
      </c>
      <c r="H1655" s="1">
        <v>73</v>
      </c>
      <c r="I1655" s="1">
        <v>10</v>
      </c>
      <c r="J1655" s="33">
        <v>8</v>
      </c>
      <c r="K1655" s="1">
        <v>0</v>
      </c>
      <c r="L1655" s="1">
        <v>1</v>
      </c>
      <c r="M1655" s="1" t="s">
        <v>3582</v>
      </c>
      <c r="N1655" s="1" t="s">
        <v>3036</v>
      </c>
      <c r="O1655" s="1" t="s">
        <v>8</v>
      </c>
    </row>
    <row r="1656" spans="1:15">
      <c r="A1656" s="1">
        <v>100010804</v>
      </c>
      <c r="B1656" s="1" t="s">
        <v>1138</v>
      </c>
      <c r="C1656" s="1" t="s">
        <v>3538</v>
      </c>
      <c r="D1656" s="1" t="s">
        <v>176</v>
      </c>
      <c r="E1656" s="1" t="s">
        <v>11</v>
      </c>
      <c r="F1656" s="1" t="s">
        <v>12</v>
      </c>
      <c r="G1656" s="1">
        <v>1</v>
      </c>
      <c r="H1656" s="1">
        <v>138</v>
      </c>
      <c r="I1656" s="1">
        <v>19</v>
      </c>
      <c r="J1656" s="33">
        <v>11</v>
      </c>
      <c r="K1656" s="1">
        <v>0</v>
      </c>
      <c r="L1656" s="1">
        <v>1</v>
      </c>
      <c r="M1656" s="1" t="s">
        <v>3583</v>
      </c>
      <c r="N1656" s="1" t="s">
        <v>3584</v>
      </c>
      <c r="O1656" s="1" t="s">
        <v>32</v>
      </c>
    </row>
    <row r="1657" spans="1:15">
      <c r="A1657" s="1">
        <v>100010817</v>
      </c>
      <c r="B1657" s="1" t="s">
        <v>1138</v>
      </c>
      <c r="C1657" s="1" t="s">
        <v>3587</v>
      </c>
      <c r="D1657" s="1" t="s">
        <v>3585</v>
      </c>
      <c r="E1657" s="1" t="s">
        <v>11</v>
      </c>
      <c r="F1657" s="1" t="s">
        <v>12</v>
      </c>
      <c r="G1657" s="1">
        <v>1</v>
      </c>
      <c r="H1657" s="1">
        <v>204</v>
      </c>
      <c r="I1657" s="1">
        <v>25</v>
      </c>
      <c r="J1657" s="33">
        <v>18</v>
      </c>
      <c r="K1657" s="1">
        <v>0</v>
      </c>
      <c r="L1657" s="1">
        <v>1</v>
      </c>
      <c r="M1657" s="1" t="s">
        <v>3586</v>
      </c>
      <c r="N1657" s="1" t="s">
        <v>3588</v>
      </c>
      <c r="O1657" s="1" t="s">
        <v>32</v>
      </c>
    </row>
    <row r="1658" spans="1:15">
      <c r="A1658" s="1">
        <v>100010822</v>
      </c>
      <c r="B1658" s="1" t="s">
        <v>1138</v>
      </c>
      <c r="C1658" s="1" t="s">
        <v>3587</v>
      </c>
      <c r="D1658" s="1" t="s">
        <v>3589</v>
      </c>
      <c r="E1658" s="1" t="s">
        <v>11</v>
      </c>
      <c r="F1658" s="1" t="s">
        <v>12</v>
      </c>
      <c r="G1658" s="1">
        <v>1</v>
      </c>
      <c r="H1658" s="1">
        <v>215</v>
      </c>
      <c r="I1658" s="1">
        <v>34</v>
      </c>
      <c r="J1658" s="33">
        <v>13</v>
      </c>
      <c r="K1658" s="1">
        <v>0</v>
      </c>
      <c r="L1658" s="1">
        <v>1</v>
      </c>
      <c r="M1658" s="1" t="s">
        <v>3590</v>
      </c>
      <c r="N1658" s="1" t="s">
        <v>3591</v>
      </c>
      <c r="O1658" s="1" t="s">
        <v>32</v>
      </c>
    </row>
    <row r="1659" spans="1:15">
      <c r="A1659" s="1">
        <v>100010826</v>
      </c>
      <c r="B1659" s="1" t="s">
        <v>1138</v>
      </c>
      <c r="C1659" s="1" t="s">
        <v>3587</v>
      </c>
      <c r="D1659" s="1" t="s">
        <v>199</v>
      </c>
      <c r="E1659" s="1" t="s">
        <v>2</v>
      </c>
      <c r="F1659" s="1" t="s">
        <v>81</v>
      </c>
      <c r="G1659" s="1">
        <v>1</v>
      </c>
      <c r="H1659" s="1">
        <v>120</v>
      </c>
      <c r="I1659" s="1">
        <v>16</v>
      </c>
      <c r="J1659" s="33">
        <v>10</v>
      </c>
      <c r="K1659" s="1">
        <v>0</v>
      </c>
      <c r="L1659" s="1">
        <v>1</v>
      </c>
      <c r="M1659" s="1" t="s">
        <v>3592</v>
      </c>
      <c r="N1659" s="1" t="s">
        <v>3036</v>
      </c>
      <c r="O1659" s="1" t="s">
        <v>8</v>
      </c>
    </row>
    <row r="1660" spans="1:15">
      <c r="A1660" s="1">
        <v>100010829</v>
      </c>
      <c r="B1660" s="1" t="s">
        <v>1138</v>
      </c>
      <c r="C1660" s="1" t="s">
        <v>3587</v>
      </c>
      <c r="D1660" s="1" t="s">
        <v>176</v>
      </c>
      <c r="E1660" s="1" t="s">
        <v>11</v>
      </c>
      <c r="F1660" s="1" t="s">
        <v>407</v>
      </c>
      <c r="G1660" s="1">
        <v>1</v>
      </c>
      <c r="H1660" s="1">
        <v>46</v>
      </c>
      <c r="I1660" s="1">
        <v>10</v>
      </c>
      <c r="J1660" s="33">
        <v>5</v>
      </c>
      <c r="K1660" s="1">
        <v>0</v>
      </c>
      <c r="L1660" s="1">
        <v>1</v>
      </c>
      <c r="M1660" s="1" t="s">
        <v>3593</v>
      </c>
      <c r="N1660" s="1" t="s">
        <v>3594</v>
      </c>
      <c r="O1660" s="1" t="s">
        <v>32</v>
      </c>
    </row>
    <row r="1661" spans="1:15">
      <c r="A1661" s="1">
        <v>100010835</v>
      </c>
      <c r="B1661" s="1" t="s">
        <v>1138</v>
      </c>
      <c r="C1661" s="1" t="s">
        <v>3587</v>
      </c>
      <c r="D1661" s="1" t="s">
        <v>12</v>
      </c>
      <c r="E1661" s="1" t="s">
        <v>11</v>
      </c>
      <c r="F1661" s="1" t="s">
        <v>407</v>
      </c>
      <c r="G1661" s="1">
        <v>1</v>
      </c>
      <c r="H1661" s="1">
        <v>50</v>
      </c>
      <c r="I1661" s="1">
        <v>10</v>
      </c>
      <c r="J1661" s="33">
        <v>4</v>
      </c>
      <c r="K1661" s="1">
        <v>0</v>
      </c>
      <c r="L1661" s="1">
        <v>1</v>
      </c>
      <c r="M1661" s="1" t="s">
        <v>3595</v>
      </c>
      <c r="N1661" s="1" t="s">
        <v>3596</v>
      </c>
      <c r="O1661" s="1" t="s">
        <v>32</v>
      </c>
    </row>
    <row r="1662" spans="1:15">
      <c r="A1662" s="1">
        <v>100010838</v>
      </c>
      <c r="B1662" s="1" t="s">
        <v>1138</v>
      </c>
      <c r="C1662" s="1" t="s">
        <v>3587</v>
      </c>
      <c r="D1662" s="1" t="s">
        <v>3597</v>
      </c>
      <c r="E1662" s="1" t="s">
        <v>11</v>
      </c>
      <c r="F1662" s="1" t="s">
        <v>12</v>
      </c>
      <c r="G1662" s="1">
        <v>1</v>
      </c>
      <c r="H1662" s="1">
        <v>186</v>
      </c>
      <c r="I1662" s="1">
        <v>23</v>
      </c>
      <c r="J1662" s="33">
        <v>14</v>
      </c>
      <c r="K1662" s="1">
        <v>0</v>
      </c>
      <c r="L1662" s="1">
        <v>1</v>
      </c>
      <c r="M1662" s="1" t="s">
        <v>3598</v>
      </c>
      <c r="N1662" s="1" t="s">
        <v>3599</v>
      </c>
      <c r="O1662" s="1" t="s">
        <v>32</v>
      </c>
    </row>
    <row r="1663" spans="1:15">
      <c r="A1663" s="1">
        <v>100010843</v>
      </c>
      <c r="B1663" s="1" t="s">
        <v>1138</v>
      </c>
      <c r="C1663" s="1" t="s">
        <v>3587</v>
      </c>
      <c r="D1663" s="1" t="s">
        <v>3600</v>
      </c>
      <c r="E1663" s="1" t="s">
        <v>20</v>
      </c>
      <c r="F1663" s="1" t="s">
        <v>72</v>
      </c>
      <c r="G1663" s="1">
        <v>2</v>
      </c>
      <c r="H1663" s="1">
        <v>102</v>
      </c>
      <c r="I1663" s="1">
        <v>9</v>
      </c>
      <c r="J1663" s="33">
        <v>6</v>
      </c>
      <c r="K1663" s="1">
        <v>0</v>
      </c>
      <c r="L1663" s="1">
        <v>1</v>
      </c>
      <c r="M1663" s="1" t="s">
        <v>3601</v>
      </c>
      <c r="N1663" s="1" t="s">
        <v>3602</v>
      </c>
      <c r="O1663" s="1" t="s">
        <v>44</v>
      </c>
    </row>
    <row r="1664" spans="1:15">
      <c r="A1664" s="1">
        <v>100010848</v>
      </c>
      <c r="B1664" s="1" t="s">
        <v>1138</v>
      </c>
      <c r="C1664" s="1" t="s">
        <v>3587</v>
      </c>
      <c r="D1664" s="1" t="s">
        <v>176</v>
      </c>
      <c r="E1664" s="1" t="s">
        <v>11</v>
      </c>
      <c r="F1664" s="1" t="s">
        <v>12</v>
      </c>
      <c r="G1664" s="1">
        <v>1</v>
      </c>
      <c r="H1664" s="1">
        <v>227</v>
      </c>
      <c r="I1664" s="1">
        <v>33</v>
      </c>
      <c r="J1664" s="33">
        <v>13</v>
      </c>
      <c r="K1664" s="1">
        <v>0</v>
      </c>
      <c r="L1664" s="1">
        <v>1</v>
      </c>
      <c r="M1664" s="1" t="s">
        <v>3603</v>
      </c>
      <c r="N1664" s="1" t="s">
        <v>3604</v>
      </c>
      <c r="O1664" s="1" t="s">
        <v>32</v>
      </c>
    </row>
    <row r="1665" spans="1:15">
      <c r="A1665" s="1">
        <v>100010851</v>
      </c>
      <c r="B1665" s="1" t="s">
        <v>1138</v>
      </c>
      <c r="C1665" s="1" t="s">
        <v>3587</v>
      </c>
      <c r="D1665" s="1" t="s">
        <v>150</v>
      </c>
      <c r="E1665" s="1" t="s">
        <v>11</v>
      </c>
      <c r="F1665" s="1" t="s">
        <v>12</v>
      </c>
      <c r="G1665" s="1">
        <v>1</v>
      </c>
      <c r="H1665" s="1">
        <v>17</v>
      </c>
      <c r="I1665" s="1">
        <v>2</v>
      </c>
      <c r="J1665" s="33">
        <v>2</v>
      </c>
      <c r="K1665" s="1">
        <v>0</v>
      </c>
      <c r="L1665" s="1">
        <v>1</v>
      </c>
      <c r="M1665" s="1" t="s">
        <v>3605</v>
      </c>
      <c r="N1665" s="1" t="s">
        <v>3606</v>
      </c>
      <c r="O1665" s="1" t="s">
        <v>44</v>
      </c>
    </row>
    <row r="1666" spans="1:15">
      <c r="A1666" s="1">
        <v>100010854</v>
      </c>
      <c r="B1666" s="1" t="s">
        <v>1138</v>
      </c>
      <c r="C1666" s="1" t="s">
        <v>3587</v>
      </c>
      <c r="D1666" s="1" t="s">
        <v>176</v>
      </c>
      <c r="E1666" s="1" t="s">
        <v>11</v>
      </c>
      <c r="F1666" s="1" t="s">
        <v>407</v>
      </c>
      <c r="G1666" s="1">
        <v>1</v>
      </c>
      <c r="H1666" s="1">
        <v>25</v>
      </c>
      <c r="I1666" s="1">
        <v>6</v>
      </c>
      <c r="J1666" s="33">
        <v>5</v>
      </c>
      <c r="K1666" s="1">
        <v>0</v>
      </c>
      <c r="L1666" s="1">
        <v>1</v>
      </c>
      <c r="M1666" s="1" t="s">
        <v>3607</v>
      </c>
      <c r="N1666" s="1" t="s">
        <v>3608</v>
      </c>
      <c r="O1666" s="1" t="s">
        <v>32</v>
      </c>
    </row>
    <row r="1667" spans="1:15">
      <c r="A1667" s="1">
        <v>100010861</v>
      </c>
      <c r="B1667" s="1" t="s">
        <v>1138</v>
      </c>
      <c r="C1667" s="1" t="s">
        <v>3587</v>
      </c>
      <c r="D1667" s="1" t="s">
        <v>3609</v>
      </c>
      <c r="E1667" s="1" t="s">
        <v>11</v>
      </c>
      <c r="F1667" s="1" t="s">
        <v>12</v>
      </c>
      <c r="G1667" s="1">
        <v>1</v>
      </c>
      <c r="H1667" s="1">
        <v>493</v>
      </c>
      <c r="I1667" s="1">
        <v>48</v>
      </c>
      <c r="J1667" s="33">
        <v>31</v>
      </c>
      <c r="K1667" s="1">
        <v>0</v>
      </c>
      <c r="L1667" s="1">
        <v>2</v>
      </c>
      <c r="M1667" s="1" t="s">
        <v>3610</v>
      </c>
      <c r="N1667" s="1" t="s">
        <v>3611</v>
      </c>
      <c r="O1667" s="1" t="s">
        <v>32</v>
      </c>
    </row>
    <row r="1668" spans="1:15">
      <c r="A1668" s="1">
        <v>100010889</v>
      </c>
      <c r="B1668" s="1" t="s">
        <v>1138</v>
      </c>
      <c r="C1668" s="1" t="s">
        <v>3587</v>
      </c>
      <c r="D1668" s="1" t="s">
        <v>3612</v>
      </c>
      <c r="E1668" s="1" t="s">
        <v>11</v>
      </c>
      <c r="F1668" s="1" t="s">
        <v>12</v>
      </c>
      <c r="G1668" s="1">
        <v>1</v>
      </c>
      <c r="H1668" s="1">
        <v>243</v>
      </c>
      <c r="I1668" s="1">
        <v>24</v>
      </c>
      <c r="J1668" s="33">
        <v>15</v>
      </c>
      <c r="K1668" s="1">
        <v>0</v>
      </c>
      <c r="L1668" s="1">
        <v>1</v>
      </c>
      <c r="M1668" s="1" t="s">
        <v>3613</v>
      </c>
      <c r="N1668" s="1" t="s">
        <v>1837</v>
      </c>
      <c r="O1668" s="1" t="s">
        <v>39</v>
      </c>
    </row>
    <row r="1669" spans="1:15">
      <c r="A1669" s="1">
        <v>100010891</v>
      </c>
      <c r="B1669" s="1" t="s">
        <v>1138</v>
      </c>
      <c r="C1669" s="1" t="s">
        <v>3587</v>
      </c>
      <c r="D1669" s="1" t="s">
        <v>12</v>
      </c>
      <c r="E1669" s="1" t="s">
        <v>11</v>
      </c>
      <c r="F1669" s="1" t="s">
        <v>12</v>
      </c>
      <c r="G1669" s="1">
        <v>1</v>
      </c>
      <c r="H1669" s="1">
        <v>700</v>
      </c>
      <c r="I1669" s="1">
        <v>59</v>
      </c>
      <c r="J1669" s="33">
        <v>35</v>
      </c>
      <c r="K1669" s="1">
        <v>0</v>
      </c>
      <c r="L1669" s="1">
        <v>3</v>
      </c>
      <c r="M1669" s="1" t="s">
        <v>3614</v>
      </c>
      <c r="N1669" s="1" t="s">
        <v>3615</v>
      </c>
      <c r="O1669" s="1" t="s">
        <v>32</v>
      </c>
    </row>
    <row r="1670" spans="1:15">
      <c r="A1670" s="1">
        <v>100010896</v>
      </c>
      <c r="B1670" s="1" t="s">
        <v>1138</v>
      </c>
      <c r="C1670" s="1" t="s">
        <v>3587</v>
      </c>
      <c r="D1670" s="1" t="s">
        <v>1562</v>
      </c>
      <c r="E1670" s="1" t="s">
        <v>27</v>
      </c>
      <c r="F1670" s="1" t="s">
        <v>18</v>
      </c>
      <c r="G1670" s="1">
        <v>1</v>
      </c>
      <c r="H1670" s="1">
        <v>552</v>
      </c>
      <c r="I1670" s="1">
        <v>40</v>
      </c>
      <c r="J1670" s="33">
        <v>38</v>
      </c>
      <c r="K1670" s="1">
        <v>0</v>
      </c>
      <c r="L1670" s="1">
        <v>2</v>
      </c>
      <c r="M1670" s="1" t="s">
        <v>3616</v>
      </c>
      <c r="N1670" s="1" t="s">
        <v>3044</v>
      </c>
      <c r="O1670" s="1" t="s">
        <v>15</v>
      </c>
    </row>
    <row r="1671" spans="1:15">
      <c r="A1671" s="1">
        <v>100010903</v>
      </c>
      <c r="B1671" s="1" t="s">
        <v>1138</v>
      </c>
      <c r="C1671" s="1" t="s">
        <v>3587</v>
      </c>
      <c r="D1671" s="1" t="s">
        <v>12</v>
      </c>
      <c r="E1671" s="1" t="s">
        <v>11</v>
      </c>
      <c r="F1671" s="1" t="s">
        <v>12</v>
      </c>
      <c r="G1671" s="1">
        <v>1</v>
      </c>
      <c r="H1671" s="1">
        <v>596</v>
      </c>
      <c r="I1671" s="1">
        <v>46</v>
      </c>
      <c r="J1671" s="33">
        <v>37</v>
      </c>
      <c r="K1671" s="1">
        <v>0</v>
      </c>
      <c r="L1671" s="1">
        <v>2</v>
      </c>
      <c r="M1671" s="1" t="s">
        <v>3617</v>
      </c>
      <c r="N1671" s="1" t="s">
        <v>3615</v>
      </c>
      <c r="O1671" s="1" t="s">
        <v>32</v>
      </c>
    </row>
    <row r="1672" spans="1:15">
      <c r="A1672" s="1">
        <v>100010905</v>
      </c>
      <c r="B1672" s="1" t="s">
        <v>1138</v>
      </c>
      <c r="C1672" s="1" t="s">
        <v>3587</v>
      </c>
      <c r="D1672" s="1" t="s">
        <v>167</v>
      </c>
      <c r="E1672" s="1" t="s">
        <v>20</v>
      </c>
      <c r="F1672" s="1" t="s">
        <v>167</v>
      </c>
      <c r="G1672" s="1">
        <v>1</v>
      </c>
      <c r="H1672" s="1">
        <v>410</v>
      </c>
      <c r="I1672" s="1">
        <v>29</v>
      </c>
      <c r="J1672" s="33">
        <v>18</v>
      </c>
      <c r="K1672" s="1">
        <v>0</v>
      </c>
      <c r="L1672" s="1">
        <v>2</v>
      </c>
      <c r="M1672" s="1" t="s">
        <v>3618</v>
      </c>
      <c r="N1672" s="1" t="s">
        <v>3044</v>
      </c>
      <c r="O1672" s="1" t="s">
        <v>15</v>
      </c>
    </row>
    <row r="1673" spans="1:15">
      <c r="A1673" s="1">
        <v>100010908</v>
      </c>
      <c r="B1673" s="1" t="s">
        <v>1138</v>
      </c>
      <c r="C1673" s="1" t="s">
        <v>3587</v>
      </c>
      <c r="D1673" s="1" t="s">
        <v>390</v>
      </c>
      <c r="E1673" s="1" t="s">
        <v>20</v>
      </c>
      <c r="F1673" s="1" t="s">
        <v>72</v>
      </c>
      <c r="G1673" s="1">
        <v>1</v>
      </c>
      <c r="H1673" s="1">
        <v>221</v>
      </c>
      <c r="I1673" s="1">
        <v>22</v>
      </c>
      <c r="J1673" s="33">
        <v>45</v>
      </c>
      <c r="K1673" s="1">
        <v>0</v>
      </c>
      <c r="L1673" s="1">
        <v>1</v>
      </c>
      <c r="M1673" s="1" t="s">
        <v>3619</v>
      </c>
      <c r="N1673" s="1" t="s">
        <v>3044</v>
      </c>
      <c r="O1673" s="1" t="s">
        <v>15</v>
      </c>
    </row>
    <row r="1674" spans="1:15">
      <c r="A1674" s="1">
        <v>100010913</v>
      </c>
      <c r="B1674" s="1" t="s">
        <v>1138</v>
      </c>
      <c r="C1674" s="1" t="s">
        <v>3587</v>
      </c>
      <c r="D1674" s="1" t="s">
        <v>238</v>
      </c>
      <c r="E1674" s="1" t="s">
        <v>20</v>
      </c>
      <c r="F1674" s="1" t="s">
        <v>72</v>
      </c>
      <c r="G1674" s="1">
        <v>1</v>
      </c>
      <c r="H1674" s="1">
        <v>515</v>
      </c>
      <c r="I1674" s="1">
        <v>62</v>
      </c>
      <c r="J1674" s="33">
        <v>47</v>
      </c>
      <c r="K1674" s="1">
        <v>0</v>
      </c>
      <c r="L1674" s="1">
        <v>2</v>
      </c>
      <c r="M1674" s="1" t="s">
        <v>3620</v>
      </c>
      <c r="N1674" s="1" t="s">
        <v>3044</v>
      </c>
      <c r="O1674" s="1" t="s">
        <v>15</v>
      </c>
    </row>
    <row r="1675" spans="1:15">
      <c r="A1675" s="1">
        <v>100010918</v>
      </c>
      <c r="B1675" s="1" t="s">
        <v>1138</v>
      </c>
      <c r="C1675" s="1" t="s">
        <v>3587</v>
      </c>
      <c r="D1675" s="1" t="s">
        <v>372</v>
      </c>
      <c r="E1675" s="1" t="s">
        <v>96</v>
      </c>
      <c r="F1675" s="1" t="s">
        <v>97</v>
      </c>
      <c r="G1675" s="1">
        <v>1</v>
      </c>
      <c r="H1675" s="1">
        <v>36</v>
      </c>
      <c r="I1675" s="1">
        <v>4</v>
      </c>
      <c r="J1675" s="33">
        <v>3</v>
      </c>
      <c r="K1675" s="1">
        <v>2</v>
      </c>
      <c r="L1675" s="1">
        <v>1</v>
      </c>
      <c r="M1675" s="1" t="s">
        <v>3621</v>
      </c>
      <c r="N1675" s="1" t="s">
        <v>3622</v>
      </c>
      <c r="O1675" s="1" t="s">
        <v>44</v>
      </c>
    </row>
    <row r="1676" spans="1:15">
      <c r="A1676" s="1">
        <v>100010919</v>
      </c>
      <c r="B1676" s="1" t="s">
        <v>1138</v>
      </c>
      <c r="C1676" s="1" t="s">
        <v>3587</v>
      </c>
      <c r="D1676" s="1" t="s">
        <v>1921</v>
      </c>
      <c r="E1676" s="1" t="s">
        <v>24</v>
      </c>
      <c r="F1676" s="1" t="s">
        <v>64</v>
      </c>
      <c r="G1676" s="1">
        <v>2</v>
      </c>
      <c r="H1676" s="1">
        <v>107</v>
      </c>
      <c r="I1676" s="1">
        <v>23</v>
      </c>
      <c r="J1676" s="33">
        <v>20</v>
      </c>
      <c r="K1676" s="1">
        <v>0</v>
      </c>
      <c r="L1676" s="1">
        <v>1</v>
      </c>
      <c r="M1676" s="1" t="s">
        <v>3621</v>
      </c>
      <c r="N1676" s="1" t="s">
        <v>3622</v>
      </c>
      <c r="O1676" s="1" t="s">
        <v>44</v>
      </c>
    </row>
    <row r="1677" spans="1:15">
      <c r="A1677" s="1">
        <v>100010920</v>
      </c>
      <c r="B1677" s="1" t="s">
        <v>1138</v>
      </c>
      <c r="C1677" s="1" t="s">
        <v>3587</v>
      </c>
      <c r="D1677" s="1" t="s">
        <v>1954</v>
      </c>
      <c r="E1677" s="1" t="s">
        <v>126</v>
      </c>
      <c r="F1677" s="1" t="s">
        <v>127</v>
      </c>
      <c r="G1677" s="1">
        <v>1</v>
      </c>
      <c r="H1677" s="1">
        <v>33</v>
      </c>
      <c r="I1677" s="1">
        <v>6</v>
      </c>
      <c r="J1677" s="33">
        <v>6</v>
      </c>
      <c r="K1677" s="1">
        <v>0</v>
      </c>
      <c r="L1677" s="1">
        <v>1</v>
      </c>
      <c r="M1677" s="1" t="s">
        <v>3621</v>
      </c>
      <c r="N1677" s="1" t="s">
        <v>3622</v>
      </c>
      <c r="O1677" s="1" t="s">
        <v>44</v>
      </c>
    </row>
    <row r="1678" spans="1:15">
      <c r="A1678" s="1">
        <v>100010922</v>
      </c>
      <c r="B1678" s="1" t="s">
        <v>1138</v>
      </c>
      <c r="C1678" s="1" t="s">
        <v>3587</v>
      </c>
      <c r="D1678" s="1" t="s">
        <v>199</v>
      </c>
      <c r="E1678" s="1" t="s">
        <v>2</v>
      </c>
      <c r="F1678" s="1" t="s">
        <v>81</v>
      </c>
      <c r="G1678" s="1">
        <v>1</v>
      </c>
      <c r="H1678" s="1">
        <v>20</v>
      </c>
      <c r="I1678" s="1">
        <v>6</v>
      </c>
      <c r="J1678" s="33">
        <v>2</v>
      </c>
      <c r="K1678" s="1">
        <v>0</v>
      </c>
      <c r="L1678" s="1">
        <v>1</v>
      </c>
      <c r="M1678" s="1" t="s">
        <v>3623</v>
      </c>
      <c r="N1678" s="1" t="s">
        <v>3036</v>
      </c>
      <c r="O1678" s="1" t="s">
        <v>8</v>
      </c>
    </row>
    <row r="1679" spans="1:15">
      <c r="A1679" s="1">
        <v>100010928</v>
      </c>
      <c r="B1679" s="1" t="s">
        <v>1138</v>
      </c>
      <c r="C1679" s="1" t="s">
        <v>3587</v>
      </c>
      <c r="D1679" s="1" t="s">
        <v>2116</v>
      </c>
      <c r="E1679" s="1" t="s">
        <v>20</v>
      </c>
      <c r="F1679" s="1" t="s">
        <v>72</v>
      </c>
      <c r="G1679" s="1">
        <v>1</v>
      </c>
      <c r="H1679" s="1">
        <v>421</v>
      </c>
      <c r="I1679" s="1">
        <v>45</v>
      </c>
      <c r="J1679" s="33">
        <v>50</v>
      </c>
      <c r="K1679" s="1">
        <v>0</v>
      </c>
      <c r="L1679" s="1">
        <v>2</v>
      </c>
      <c r="M1679" s="1" t="s">
        <v>3624</v>
      </c>
      <c r="N1679" s="1" t="s">
        <v>3044</v>
      </c>
      <c r="O1679" s="1" t="s">
        <v>15</v>
      </c>
    </row>
    <row r="1680" spans="1:15">
      <c r="A1680" s="1">
        <v>100010935</v>
      </c>
      <c r="B1680" s="1" t="s">
        <v>1138</v>
      </c>
      <c r="C1680" s="1" t="s">
        <v>3587</v>
      </c>
      <c r="D1680" s="1" t="s">
        <v>12</v>
      </c>
      <c r="E1680" s="1" t="s">
        <v>11</v>
      </c>
      <c r="F1680" s="1" t="s">
        <v>12</v>
      </c>
      <c r="G1680" s="1">
        <v>1</v>
      </c>
      <c r="H1680" s="1">
        <v>638</v>
      </c>
      <c r="I1680" s="1">
        <v>57</v>
      </c>
      <c r="J1680" s="33">
        <v>42</v>
      </c>
      <c r="K1680" s="1">
        <v>0</v>
      </c>
      <c r="L1680" s="1">
        <v>3</v>
      </c>
      <c r="M1680" s="1" t="s">
        <v>3625</v>
      </c>
      <c r="N1680" s="1" t="s">
        <v>3615</v>
      </c>
      <c r="O1680" s="1" t="s">
        <v>32</v>
      </c>
    </row>
    <row r="1681" spans="1:15">
      <c r="A1681" s="1">
        <v>100010940</v>
      </c>
      <c r="B1681" s="1" t="s">
        <v>1138</v>
      </c>
      <c r="C1681" s="1" t="s">
        <v>3587</v>
      </c>
      <c r="D1681" s="1" t="s">
        <v>1954</v>
      </c>
      <c r="E1681" s="1" t="s">
        <v>126</v>
      </c>
      <c r="F1681" s="1" t="s">
        <v>127</v>
      </c>
      <c r="G1681" s="1">
        <v>1</v>
      </c>
      <c r="H1681" s="1">
        <v>174</v>
      </c>
      <c r="I1681" s="1">
        <v>23</v>
      </c>
      <c r="J1681" s="33">
        <v>15</v>
      </c>
      <c r="K1681" s="1">
        <v>0</v>
      </c>
      <c r="L1681" s="1">
        <v>1</v>
      </c>
      <c r="M1681" s="1" t="s">
        <v>3626</v>
      </c>
      <c r="N1681" s="1" t="s">
        <v>3627</v>
      </c>
      <c r="O1681" s="1" t="s">
        <v>44</v>
      </c>
    </row>
    <row r="1682" spans="1:15">
      <c r="A1682" s="1">
        <v>100010942</v>
      </c>
      <c r="B1682" s="1" t="s">
        <v>1138</v>
      </c>
      <c r="C1682" s="1" t="s">
        <v>3587</v>
      </c>
      <c r="D1682" s="1" t="s">
        <v>957</v>
      </c>
      <c r="E1682" s="1" t="s">
        <v>20</v>
      </c>
      <c r="F1682" s="1" t="s">
        <v>72</v>
      </c>
      <c r="G1682" s="1">
        <v>1</v>
      </c>
      <c r="H1682" s="1">
        <v>109</v>
      </c>
      <c r="I1682" s="1">
        <v>8</v>
      </c>
      <c r="J1682" s="33">
        <v>7</v>
      </c>
      <c r="K1682" s="1">
        <v>0</v>
      </c>
      <c r="L1682" s="1">
        <v>1</v>
      </c>
      <c r="M1682" s="1" t="s">
        <v>3628</v>
      </c>
      <c r="N1682" s="1" t="s">
        <v>3629</v>
      </c>
      <c r="O1682" s="1" t="s">
        <v>44</v>
      </c>
    </row>
    <row r="1683" spans="1:15">
      <c r="A1683" s="1">
        <v>100010943</v>
      </c>
      <c r="B1683" s="1" t="s">
        <v>1138</v>
      </c>
      <c r="C1683" s="1" t="s">
        <v>3587</v>
      </c>
      <c r="D1683" s="1" t="s">
        <v>12</v>
      </c>
      <c r="E1683" s="1" t="s">
        <v>11</v>
      </c>
      <c r="F1683" s="1" t="s">
        <v>12</v>
      </c>
      <c r="G1683" s="1">
        <v>1</v>
      </c>
      <c r="H1683" s="1">
        <v>776</v>
      </c>
      <c r="I1683" s="1">
        <v>68</v>
      </c>
      <c r="J1683" s="33">
        <v>40</v>
      </c>
      <c r="K1683" s="1">
        <v>1</v>
      </c>
      <c r="L1683" s="1">
        <v>3</v>
      </c>
      <c r="M1683" s="1" t="s">
        <v>3630</v>
      </c>
      <c r="N1683" s="1" t="s">
        <v>3615</v>
      </c>
      <c r="O1683" s="1" t="s">
        <v>32</v>
      </c>
    </row>
    <row r="1684" spans="1:15">
      <c r="A1684" s="1">
        <v>100010951</v>
      </c>
      <c r="B1684" s="1" t="s">
        <v>1138</v>
      </c>
      <c r="C1684" s="1" t="s">
        <v>3587</v>
      </c>
      <c r="D1684" s="1" t="s">
        <v>12</v>
      </c>
      <c r="E1684" s="1" t="s">
        <v>11</v>
      </c>
      <c r="F1684" s="1" t="s">
        <v>12</v>
      </c>
      <c r="G1684" s="1">
        <v>1</v>
      </c>
      <c r="H1684" s="1">
        <v>465</v>
      </c>
      <c r="I1684" s="1">
        <v>40</v>
      </c>
      <c r="J1684" s="33">
        <v>29</v>
      </c>
      <c r="K1684" s="1">
        <v>0</v>
      </c>
      <c r="L1684" s="1">
        <v>2</v>
      </c>
      <c r="M1684" s="1" t="s">
        <v>3631</v>
      </c>
      <c r="N1684" s="1" t="s">
        <v>3615</v>
      </c>
      <c r="O1684" s="1" t="s">
        <v>32</v>
      </c>
    </row>
    <row r="1685" spans="1:15">
      <c r="A1685" s="1">
        <v>100010954</v>
      </c>
      <c r="B1685" s="1" t="s">
        <v>1138</v>
      </c>
      <c r="C1685" s="1" t="s">
        <v>3587</v>
      </c>
      <c r="D1685" s="1" t="s">
        <v>12</v>
      </c>
      <c r="E1685" s="1" t="s">
        <v>11</v>
      </c>
      <c r="F1685" s="1" t="s">
        <v>12</v>
      </c>
      <c r="G1685" s="1">
        <v>1</v>
      </c>
      <c r="H1685" s="1">
        <v>194</v>
      </c>
      <c r="I1685" s="1">
        <v>26</v>
      </c>
      <c r="J1685" s="33">
        <v>29</v>
      </c>
      <c r="K1685" s="1">
        <v>1</v>
      </c>
      <c r="L1685" s="1">
        <v>1</v>
      </c>
      <c r="M1685" s="1" t="s">
        <v>3632</v>
      </c>
      <c r="N1685" s="1" t="s">
        <v>3615</v>
      </c>
      <c r="O1685" s="1" t="s">
        <v>32</v>
      </c>
    </row>
    <row r="1686" spans="1:15">
      <c r="A1686" s="1">
        <v>100010960</v>
      </c>
      <c r="B1686" s="1" t="s">
        <v>1138</v>
      </c>
      <c r="C1686" s="1" t="s">
        <v>3587</v>
      </c>
      <c r="D1686" s="1" t="s">
        <v>3633</v>
      </c>
      <c r="E1686" s="1" t="s">
        <v>2</v>
      </c>
      <c r="F1686" s="1" t="s">
        <v>1355</v>
      </c>
      <c r="G1686" s="1">
        <v>2</v>
      </c>
      <c r="H1686" s="1">
        <v>34</v>
      </c>
      <c r="I1686" s="1">
        <v>9</v>
      </c>
      <c r="J1686" s="33">
        <v>16</v>
      </c>
      <c r="K1686" s="1">
        <v>0</v>
      </c>
      <c r="L1686" s="1">
        <v>1</v>
      </c>
      <c r="M1686" s="1" t="s">
        <v>3634</v>
      </c>
      <c r="N1686" s="1" t="s">
        <v>3635</v>
      </c>
      <c r="O1686" s="1" t="s">
        <v>44</v>
      </c>
    </row>
    <row r="1687" spans="1:15">
      <c r="A1687" s="1">
        <v>100010964</v>
      </c>
      <c r="B1687" s="1" t="s">
        <v>1138</v>
      </c>
      <c r="C1687" s="1" t="s">
        <v>3587</v>
      </c>
      <c r="D1687" s="1" t="s">
        <v>46</v>
      </c>
      <c r="E1687" s="1" t="s">
        <v>2</v>
      </c>
      <c r="F1687" s="1" t="s">
        <v>46</v>
      </c>
      <c r="G1687" s="1">
        <v>1</v>
      </c>
      <c r="H1687" s="1">
        <v>98</v>
      </c>
      <c r="I1687" s="1">
        <v>26</v>
      </c>
      <c r="J1687" s="33">
        <v>22</v>
      </c>
      <c r="K1687" s="1">
        <v>0</v>
      </c>
      <c r="L1687" s="1">
        <v>1</v>
      </c>
      <c r="M1687" s="1" t="s">
        <v>3636</v>
      </c>
      <c r="N1687" s="1" t="s">
        <v>3036</v>
      </c>
      <c r="O1687" s="1" t="s">
        <v>8</v>
      </c>
    </row>
    <row r="1688" spans="1:15">
      <c r="A1688" s="1">
        <v>100010965</v>
      </c>
      <c r="B1688" s="1" t="s">
        <v>1138</v>
      </c>
      <c r="C1688" s="1" t="s">
        <v>3587</v>
      </c>
      <c r="D1688" s="1" t="s">
        <v>134</v>
      </c>
      <c r="E1688" s="1" t="s">
        <v>20</v>
      </c>
      <c r="F1688" s="1" t="s">
        <v>21</v>
      </c>
      <c r="G1688" s="1">
        <v>1</v>
      </c>
      <c r="H1688" s="1">
        <v>332</v>
      </c>
      <c r="I1688" s="1">
        <v>28</v>
      </c>
      <c r="J1688" s="33">
        <v>27</v>
      </c>
      <c r="K1688" s="1">
        <v>0</v>
      </c>
      <c r="L1688" s="1">
        <v>2</v>
      </c>
      <c r="M1688" s="1" t="s">
        <v>3637</v>
      </c>
      <c r="N1688" s="1" t="s">
        <v>3044</v>
      </c>
      <c r="O1688" s="1" t="s">
        <v>15</v>
      </c>
    </row>
    <row r="1689" spans="1:15">
      <c r="A1689" s="1">
        <v>100010974</v>
      </c>
      <c r="B1689" s="1" t="s">
        <v>1138</v>
      </c>
      <c r="C1689" s="1" t="s">
        <v>3587</v>
      </c>
      <c r="D1689" s="1" t="s">
        <v>3638</v>
      </c>
      <c r="E1689" s="1" t="s">
        <v>11</v>
      </c>
      <c r="F1689" s="1" t="s">
        <v>12</v>
      </c>
      <c r="G1689" s="1">
        <v>1</v>
      </c>
      <c r="H1689" s="1">
        <v>226</v>
      </c>
      <c r="I1689" s="1">
        <v>41</v>
      </c>
      <c r="J1689" s="33">
        <v>20</v>
      </c>
      <c r="K1689" s="1">
        <v>0</v>
      </c>
      <c r="L1689" s="1">
        <v>1</v>
      </c>
      <c r="M1689" s="1" t="s">
        <v>3639</v>
      </c>
      <c r="N1689" s="1" t="s">
        <v>3640</v>
      </c>
      <c r="O1689" s="1" t="s">
        <v>32</v>
      </c>
    </row>
    <row r="1690" spans="1:15">
      <c r="A1690" s="1">
        <v>100010981</v>
      </c>
      <c r="B1690" s="1" t="s">
        <v>1138</v>
      </c>
      <c r="C1690" s="1" t="s">
        <v>3642</v>
      </c>
      <c r="D1690" s="1" t="s">
        <v>176</v>
      </c>
      <c r="E1690" s="1" t="s">
        <v>11</v>
      </c>
      <c r="F1690" s="1" t="s">
        <v>12</v>
      </c>
      <c r="G1690" s="1">
        <v>1</v>
      </c>
      <c r="H1690" s="1">
        <v>179</v>
      </c>
      <c r="I1690" s="1">
        <v>22</v>
      </c>
      <c r="J1690" s="33">
        <v>12</v>
      </c>
      <c r="K1690" s="1">
        <v>0</v>
      </c>
      <c r="L1690" s="1">
        <v>1</v>
      </c>
      <c r="M1690" s="1" t="s">
        <v>3641</v>
      </c>
      <c r="N1690" s="1" t="s">
        <v>3643</v>
      </c>
      <c r="O1690" s="1" t="s">
        <v>32</v>
      </c>
    </row>
    <row r="1691" spans="1:15">
      <c r="A1691" s="1">
        <v>100010985</v>
      </c>
      <c r="B1691" s="1" t="s">
        <v>1138</v>
      </c>
      <c r="C1691" s="1" t="s">
        <v>3642</v>
      </c>
      <c r="D1691" s="1" t="s">
        <v>12</v>
      </c>
      <c r="E1691" s="1" t="s">
        <v>11</v>
      </c>
      <c r="F1691" s="1" t="s">
        <v>12</v>
      </c>
      <c r="G1691" s="1">
        <v>1</v>
      </c>
      <c r="H1691" s="1">
        <v>138</v>
      </c>
      <c r="I1691" s="1">
        <v>14</v>
      </c>
      <c r="J1691" s="33">
        <v>9</v>
      </c>
      <c r="K1691" s="1">
        <v>0</v>
      </c>
      <c r="L1691" s="1">
        <v>1</v>
      </c>
      <c r="M1691" s="1" t="s">
        <v>3644</v>
      </c>
      <c r="N1691" s="1" t="s">
        <v>3645</v>
      </c>
      <c r="O1691" s="1" t="s">
        <v>32</v>
      </c>
    </row>
    <row r="1692" spans="1:15">
      <c r="A1692" s="1">
        <v>100010987</v>
      </c>
      <c r="B1692" s="1" t="s">
        <v>1138</v>
      </c>
      <c r="C1692" s="1" t="s">
        <v>3642</v>
      </c>
      <c r="D1692" s="1" t="s">
        <v>1954</v>
      </c>
      <c r="E1692" s="1" t="s">
        <v>126</v>
      </c>
      <c r="F1692" s="1" t="s">
        <v>127</v>
      </c>
      <c r="G1692" s="1">
        <v>1</v>
      </c>
      <c r="H1692" s="1">
        <v>120</v>
      </c>
      <c r="I1692" s="1">
        <v>21</v>
      </c>
      <c r="J1692" s="33">
        <v>12</v>
      </c>
      <c r="K1692" s="1">
        <v>0</v>
      </c>
      <c r="L1692" s="1">
        <v>1</v>
      </c>
      <c r="M1692" s="1" t="s">
        <v>3646</v>
      </c>
      <c r="N1692" s="1" t="s">
        <v>2975</v>
      </c>
      <c r="O1692" s="1" t="s">
        <v>44</v>
      </c>
    </row>
    <row r="1693" spans="1:15">
      <c r="A1693" s="1">
        <v>100010995</v>
      </c>
      <c r="B1693" s="1" t="s">
        <v>1138</v>
      </c>
      <c r="C1693" s="1" t="s">
        <v>3642</v>
      </c>
      <c r="D1693" s="1" t="s">
        <v>176</v>
      </c>
      <c r="E1693" s="1" t="s">
        <v>11</v>
      </c>
      <c r="F1693" s="1" t="s">
        <v>12</v>
      </c>
      <c r="G1693" s="1">
        <v>1</v>
      </c>
      <c r="H1693" s="1">
        <v>77</v>
      </c>
      <c r="I1693" s="1">
        <v>10</v>
      </c>
      <c r="J1693" s="33">
        <v>8</v>
      </c>
      <c r="K1693" s="1">
        <v>0</v>
      </c>
      <c r="L1693" s="1">
        <v>1</v>
      </c>
      <c r="M1693" s="1" t="s">
        <v>3647</v>
      </c>
      <c r="N1693" s="1" t="s">
        <v>3648</v>
      </c>
      <c r="O1693" s="1" t="s">
        <v>32</v>
      </c>
    </row>
    <row r="1694" spans="1:15">
      <c r="A1694" s="1">
        <v>100010999</v>
      </c>
      <c r="B1694" s="1" t="s">
        <v>1138</v>
      </c>
      <c r="C1694" s="1" t="s">
        <v>3642</v>
      </c>
      <c r="D1694" s="1" t="s">
        <v>176</v>
      </c>
      <c r="E1694" s="1" t="s">
        <v>11</v>
      </c>
      <c r="F1694" s="1" t="s">
        <v>12</v>
      </c>
      <c r="G1694" s="1">
        <v>1</v>
      </c>
      <c r="H1694" s="1">
        <v>100</v>
      </c>
      <c r="I1694" s="1">
        <v>10</v>
      </c>
      <c r="J1694" s="33">
        <v>8</v>
      </c>
      <c r="K1694" s="1">
        <v>0</v>
      </c>
      <c r="L1694" s="1">
        <v>1</v>
      </c>
      <c r="M1694" s="1" t="s">
        <v>3649</v>
      </c>
      <c r="N1694" s="1" t="s">
        <v>3650</v>
      </c>
      <c r="O1694" s="1" t="s">
        <v>32</v>
      </c>
    </row>
    <row r="1695" spans="1:15">
      <c r="A1695" s="1">
        <v>100011004</v>
      </c>
      <c r="B1695" s="1" t="s">
        <v>1138</v>
      </c>
      <c r="C1695" s="1" t="s">
        <v>3642</v>
      </c>
      <c r="D1695" s="1" t="s">
        <v>3651</v>
      </c>
      <c r="E1695" s="1" t="s">
        <v>27</v>
      </c>
      <c r="F1695" s="1" t="s">
        <v>18</v>
      </c>
      <c r="G1695" s="1">
        <v>1</v>
      </c>
      <c r="H1695" s="1">
        <v>108</v>
      </c>
      <c r="I1695" s="1">
        <v>11</v>
      </c>
      <c r="J1695" s="33">
        <v>15</v>
      </c>
      <c r="K1695" s="1">
        <v>0</v>
      </c>
      <c r="L1695" s="1">
        <v>1</v>
      </c>
      <c r="M1695" s="1" t="s">
        <v>3652</v>
      </c>
      <c r="N1695" s="1" t="s">
        <v>3044</v>
      </c>
      <c r="O1695" s="1" t="s">
        <v>15</v>
      </c>
    </row>
    <row r="1696" spans="1:15">
      <c r="A1696" s="1">
        <v>100011010</v>
      </c>
      <c r="B1696" s="1" t="s">
        <v>1138</v>
      </c>
      <c r="C1696" s="1" t="s">
        <v>3642</v>
      </c>
      <c r="D1696" s="1" t="s">
        <v>750</v>
      </c>
      <c r="E1696" s="1" t="s">
        <v>20</v>
      </c>
      <c r="F1696" s="1" t="s">
        <v>72</v>
      </c>
      <c r="G1696" s="1">
        <v>1</v>
      </c>
      <c r="H1696" s="1">
        <v>140</v>
      </c>
      <c r="I1696" s="1">
        <v>15</v>
      </c>
      <c r="J1696" s="33">
        <v>26</v>
      </c>
      <c r="K1696" s="1">
        <v>0</v>
      </c>
      <c r="L1696" s="1">
        <v>1</v>
      </c>
      <c r="M1696" s="1" t="s">
        <v>3653</v>
      </c>
      <c r="N1696" s="1" t="s">
        <v>3044</v>
      </c>
      <c r="O1696" s="1" t="s">
        <v>15</v>
      </c>
    </row>
    <row r="1697" spans="1:15">
      <c r="A1697" s="1">
        <v>100011019</v>
      </c>
      <c r="B1697" s="1" t="s">
        <v>1138</v>
      </c>
      <c r="C1697" s="1" t="s">
        <v>3642</v>
      </c>
      <c r="D1697" s="1" t="s">
        <v>3657</v>
      </c>
      <c r="E1697" s="1" t="s">
        <v>11</v>
      </c>
      <c r="F1697" s="1" t="s">
        <v>12</v>
      </c>
      <c r="G1697" s="1">
        <v>1</v>
      </c>
      <c r="H1697" s="1">
        <v>207</v>
      </c>
      <c r="I1697" s="1">
        <v>24</v>
      </c>
      <c r="J1697" s="33">
        <v>15</v>
      </c>
      <c r="K1697" s="1">
        <v>0</v>
      </c>
      <c r="L1697" s="1">
        <v>1</v>
      </c>
      <c r="M1697" s="1" t="s">
        <v>3658</v>
      </c>
      <c r="N1697" s="1" t="s">
        <v>1837</v>
      </c>
      <c r="O1697" s="1" t="s">
        <v>39</v>
      </c>
    </row>
    <row r="1698" spans="1:15">
      <c r="A1698" s="1">
        <v>100011022</v>
      </c>
      <c r="B1698" s="1" t="s">
        <v>1138</v>
      </c>
      <c r="C1698" s="1" t="s">
        <v>3642</v>
      </c>
      <c r="D1698" s="1" t="s">
        <v>3659</v>
      </c>
      <c r="E1698" s="1" t="s">
        <v>11</v>
      </c>
      <c r="F1698" s="1" t="s">
        <v>12</v>
      </c>
      <c r="G1698" s="1">
        <v>1</v>
      </c>
      <c r="H1698" s="1">
        <v>379</v>
      </c>
      <c r="I1698" s="1">
        <v>32</v>
      </c>
      <c r="J1698" s="33">
        <v>35</v>
      </c>
      <c r="K1698" s="1">
        <v>0</v>
      </c>
      <c r="L1698" s="1">
        <v>2</v>
      </c>
      <c r="M1698" s="1" t="s">
        <v>3660</v>
      </c>
      <c r="N1698" s="1" t="s">
        <v>3661</v>
      </c>
      <c r="O1698" s="1" t="s">
        <v>32</v>
      </c>
    </row>
    <row r="1699" spans="1:15">
      <c r="A1699" s="1">
        <v>100011033</v>
      </c>
      <c r="B1699" s="1" t="s">
        <v>1138</v>
      </c>
      <c r="C1699" s="1" t="s">
        <v>3642</v>
      </c>
      <c r="D1699" s="1" t="s">
        <v>176</v>
      </c>
      <c r="E1699" s="1" t="s">
        <v>11</v>
      </c>
      <c r="F1699" s="1" t="s">
        <v>12</v>
      </c>
      <c r="G1699" s="1">
        <v>1</v>
      </c>
      <c r="H1699" s="1">
        <v>102</v>
      </c>
      <c r="I1699" s="1">
        <v>21</v>
      </c>
      <c r="J1699" s="33">
        <v>16</v>
      </c>
      <c r="K1699" s="1">
        <v>0</v>
      </c>
      <c r="L1699" s="1">
        <v>1</v>
      </c>
      <c r="M1699" s="1" t="s">
        <v>3662</v>
      </c>
      <c r="N1699" s="1" t="s">
        <v>3663</v>
      </c>
      <c r="O1699" s="1" t="s">
        <v>32</v>
      </c>
    </row>
    <row r="1700" spans="1:15">
      <c r="A1700" s="1">
        <v>100011038</v>
      </c>
      <c r="B1700" s="1" t="s">
        <v>1138</v>
      </c>
      <c r="C1700" s="1" t="s">
        <v>3642</v>
      </c>
      <c r="D1700" s="1" t="s">
        <v>176</v>
      </c>
      <c r="E1700" s="1" t="s">
        <v>11</v>
      </c>
      <c r="F1700" s="1" t="s">
        <v>12</v>
      </c>
      <c r="G1700" s="1">
        <v>1</v>
      </c>
      <c r="H1700" s="1">
        <v>85</v>
      </c>
      <c r="I1700" s="1">
        <v>15</v>
      </c>
      <c r="J1700" s="33">
        <v>10</v>
      </c>
      <c r="K1700" s="1">
        <v>1</v>
      </c>
      <c r="L1700" s="1">
        <v>1</v>
      </c>
      <c r="M1700" s="1" t="s">
        <v>3664</v>
      </c>
      <c r="N1700" s="1" t="s">
        <v>3665</v>
      </c>
      <c r="O1700" s="1" t="s">
        <v>32</v>
      </c>
    </row>
    <row r="1701" spans="1:15">
      <c r="A1701" s="1">
        <v>100011051</v>
      </c>
      <c r="B1701" s="1" t="s">
        <v>1138</v>
      </c>
      <c r="C1701" s="1" t="s">
        <v>3642</v>
      </c>
      <c r="D1701" s="1" t="s">
        <v>72</v>
      </c>
      <c r="E1701" s="1" t="s">
        <v>20</v>
      </c>
      <c r="F1701" s="1" t="s">
        <v>72</v>
      </c>
      <c r="G1701" s="1">
        <v>1</v>
      </c>
      <c r="H1701" s="1">
        <v>148</v>
      </c>
      <c r="I1701" s="1">
        <v>18</v>
      </c>
      <c r="J1701" s="33">
        <v>16</v>
      </c>
      <c r="K1701" s="1">
        <v>0</v>
      </c>
      <c r="L1701" s="1">
        <v>1</v>
      </c>
      <c r="M1701" s="1" t="s">
        <v>3666</v>
      </c>
      <c r="N1701" s="1" t="s">
        <v>3044</v>
      </c>
      <c r="O1701" s="1" t="s">
        <v>15</v>
      </c>
    </row>
    <row r="1702" spans="1:15">
      <c r="A1702" s="1">
        <v>100011056</v>
      </c>
      <c r="B1702" s="1" t="s">
        <v>1138</v>
      </c>
      <c r="C1702" s="1" t="s">
        <v>3642</v>
      </c>
      <c r="D1702" s="1" t="s">
        <v>12</v>
      </c>
      <c r="E1702" s="1" t="s">
        <v>11</v>
      </c>
      <c r="F1702" s="1" t="s">
        <v>12</v>
      </c>
      <c r="G1702" s="1">
        <v>1</v>
      </c>
      <c r="H1702" s="1">
        <v>472</v>
      </c>
      <c r="I1702" s="1">
        <v>45</v>
      </c>
      <c r="J1702" s="33">
        <v>37</v>
      </c>
      <c r="K1702" s="1">
        <v>0</v>
      </c>
      <c r="L1702" s="1">
        <v>2</v>
      </c>
      <c r="M1702" s="1" t="s">
        <v>3667</v>
      </c>
      <c r="N1702" s="1" t="s">
        <v>3668</v>
      </c>
      <c r="O1702" s="1" t="s">
        <v>32</v>
      </c>
    </row>
    <row r="1703" spans="1:15">
      <c r="A1703" s="1">
        <v>100011062</v>
      </c>
      <c r="B1703" s="1" t="s">
        <v>1138</v>
      </c>
      <c r="C1703" s="1" t="s">
        <v>3642</v>
      </c>
      <c r="D1703" s="1" t="s">
        <v>46</v>
      </c>
      <c r="E1703" s="1" t="s">
        <v>2</v>
      </c>
      <c r="F1703" s="1" t="s">
        <v>46</v>
      </c>
      <c r="G1703" s="1">
        <v>1</v>
      </c>
      <c r="H1703" s="1">
        <v>23</v>
      </c>
      <c r="I1703" s="1">
        <v>7</v>
      </c>
      <c r="J1703" s="33">
        <v>7</v>
      </c>
      <c r="K1703" s="1">
        <v>0</v>
      </c>
      <c r="L1703" s="1">
        <v>1</v>
      </c>
      <c r="M1703" s="1" t="s">
        <v>3669</v>
      </c>
      <c r="N1703" s="1" t="s">
        <v>3036</v>
      </c>
      <c r="O1703" s="1" t="s">
        <v>8</v>
      </c>
    </row>
    <row r="1704" spans="1:15">
      <c r="A1704" s="1">
        <v>100011064</v>
      </c>
      <c r="B1704" s="1" t="s">
        <v>1138</v>
      </c>
      <c r="C1704" s="1" t="s">
        <v>3642</v>
      </c>
      <c r="D1704" s="1" t="s">
        <v>1824</v>
      </c>
      <c r="E1704" s="1" t="s">
        <v>11</v>
      </c>
      <c r="F1704" s="1" t="s">
        <v>12</v>
      </c>
      <c r="G1704" s="1">
        <v>1</v>
      </c>
      <c r="H1704" s="1">
        <v>105</v>
      </c>
      <c r="I1704" s="1">
        <v>15</v>
      </c>
      <c r="J1704" s="33">
        <v>11</v>
      </c>
      <c r="K1704" s="1">
        <v>0</v>
      </c>
      <c r="L1704" s="1">
        <v>1</v>
      </c>
      <c r="M1704" s="1" t="s">
        <v>3670</v>
      </c>
      <c r="N1704" s="1" t="s">
        <v>1837</v>
      </c>
      <c r="O1704" s="1" t="s">
        <v>39</v>
      </c>
    </row>
    <row r="1705" spans="1:15">
      <c r="A1705" s="1">
        <v>100011067</v>
      </c>
      <c r="B1705" s="1" t="s">
        <v>1138</v>
      </c>
      <c r="C1705" s="1" t="s">
        <v>3642</v>
      </c>
      <c r="D1705" s="1" t="s">
        <v>3671</v>
      </c>
      <c r="E1705" s="1" t="s">
        <v>11</v>
      </c>
      <c r="F1705" s="1" t="s">
        <v>12</v>
      </c>
      <c r="G1705" s="1">
        <v>1</v>
      </c>
      <c r="H1705" s="1">
        <v>195</v>
      </c>
      <c r="I1705" s="1">
        <v>25</v>
      </c>
      <c r="J1705" s="33">
        <v>17</v>
      </c>
      <c r="K1705" s="1">
        <v>0</v>
      </c>
      <c r="L1705" s="1">
        <v>1</v>
      </c>
      <c r="M1705" s="1" t="s">
        <v>3672</v>
      </c>
      <c r="N1705" s="1" t="s">
        <v>3673</v>
      </c>
      <c r="O1705" s="1" t="s">
        <v>32</v>
      </c>
    </row>
    <row r="1706" spans="1:15">
      <c r="A1706" s="1">
        <v>100011076</v>
      </c>
      <c r="B1706" s="1" t="s">
        <v>1138</v>
      </c>
      <c r="C1706" s="1" t="s">
        <v>3675</v>
      </c>
      <c r="D1706" s="1" t="s">
        <v>120</v>
      </c>
      <c r="E1706" s="1" t="s">
        <v>20</v>
      </c>
      <c r="F1706" s="1" t="s">
        <v>72</v>
      </c>
      <c r="G1706" s="1">
        <v>1</v>
      </c>
      <c r="H1706" s="1">
        <v>56</v>
      </c>
      <c r="I1706" s="1">
        <v>7</v>
      </c>
      <c r="J1706" s="33">
        <v>8</v>
      </c>
      <c r="K1706" s="1">
        <v>0</v>
      </c>
      <c r="L1706" s="1">
        <v>1</v>
      </c>
      <c r="M1706" s="1" t="s">
        <v>3674</v>
      </c>
      <c r="N1706" s="1" t="s">
        <v>3676</v>
      </c>
      <c r="O1706" s="1" t="s">
        <v>44</v>
      </c>
    </row>
    <row r="1707" spans="1:15">
      <c r="A1707" s="1">
        <v>100011081</v>
      </c>
      <c r="B1707" s="1" t="s">
        <v>1138</v>
      </c>
      <c r="C1707" s="1" t="s">
        <v>3675</v>
      </c>
      <c r="D1707" s="1" t="s">
        <v>12</v>
      </c>
      <c r="E1707" s="1" t="s">
        <v>11</v>
      </c>
      <c r="F1707" s="1" t="s">
        <v>12</v>
      </c>
      <c r="G1707" s="1">
        <v>1</v>
      </c>
      <c r="H1707" s="1">
        <v>310</v>
      </c>
      <c r="I1707" s="1">
        <v>33</v>
      </c>
      <c r="J1707" s="33">
        <v>25</v>
      </c>
      <c r="K1707" s="1">
        <v>1</v>
      </c>
      <c r="L1707" s="1">
        <v>2</v>
      </c>
      <c r="M1707" s="1" t="s">
        <v>3677</v>
      </c>
      <c r="N1707" s="1" t="s">
        <v>3678</v>
      </c>
      <c r="O1707" s="1" t="s">
        <v>32</v>
      </c>
    </row>
    <row r="1708" spans="1:15">
      <c r="A1708" s="1">
        <v>100011096</v>
      </c>
      <c r="B1708" s="1" t="s">
        <v>1138</v>
      </c>
      <c r="C1708" s="1" t="s">
        <v>3675</v>
      </c>
      <c r="D1708" s="1" t="s">
        <v>12</v>
      </c>
      <c r="E1708" s="1" t="s">
        <v>11</v>
      </c>
      <c r="F1708" s="1" t="s">
        <v>12</v>
      </c>
      <c r="G1708" s="1">
        <v>1</v>
      </c>
      <c r="H1708" s="1">
        <v>94</v>
      </c>
      <c r="I1708" s="1">
        <v>11</v>
      </c>
      <c r="J1708" s="33">
        <v>13</v>
      </c>
      <c r="K1708" s="1">
        <v>0</v>
      </c>
      <c r="L1708" s="1">
        <v>1</v>
      </c>
      <c r="M1708" s="1" t="s">
        <v>3679</v>
      </c>
      <c r="N1708" s="1" t="s">
        <v>3680</v>
      </c>
      <c r="O1708" s="1" t="s">
        <v>32</v>
      </c>
    </row>
    <row r="1709" spans="1:15">
      <c r="A1709" s="1">
        <v>100011100</v>
      </c>
      <c r="B1709" s="1" t="s">
        <v>1138</v>
      </c>
      <c r="C1709" s="1" t="s">
        <v>3675</v>
      </c>
      <c r="D1709" s="1" t="s">
        <v>176</v>
      </c>
      <c r="E1709" s="1" t="s">
        <v>11</v>
      </c>
      <c r="F1709" s="1" t="s">
        <v>12</v>
      </c>
      <c r="G1709" s="1">
        <v>1</v>
      </c>
      <c r="H1709" s="1">
        <v>448</v>
      </c>
      <c r="I1709" s="1">
        <v>10</v>
      </c>
      <c r="J1709" s="33">
        <v>14</v>
      </c>
      <c r="K1709" s="1">
        <v>0</v>
      </c>
      <c r="L1709" s="1">
        <v>2</v>
      </c>
      <c r="M1709" s="1" t="s">
        <v>3681</v>
      </c>
      <c r="N1709" s="1" t="s">
        <v>3682</v>
      </c>
      <c r="O1709" s="1" t="s">
        <v>32</v>
      </c>
    </row>
    <row r="1710" spans="1:15">
      <c r="A1710" s="1">
        <v>100011108</v>
      </c>
      <c r="B1710" s="1" t="s">
        <v>1138</v>
      </c>
      <c r="C1710" s="1" t="s">
        <v>3675</v>
      </c>
      <c r="D1710" s="1" t="s">
        <v>12</v>
      </c>
      <c r="E1710" s="1" t="s">
        <v>11</v>
      </c>
      <c r="F1710" s="1" t="s">
        <v>12</v>
      </c>
      <c r="G1710" s="1">
        <v>1</v>
      </c>
      <c r="H1710" s="1">
        <v>236</v>
      </c>
      <c r="I1710" s="1">
        <v>26</v>
      </c>
      <c r="J1710" s="33">
        <v>20</v>
      </c>
      <c r="K1710" s="1">
        <v>1</v>
      </c>
      <c r="L1710" s="1">
        <v>1</v>
      </c>
      <c r="M1710" s="1" t="s">
        <v>3683</v>
      </c>
      <c r="N1710" s="1" t="s">
        <v>3684</v>
      </c>
      <c r="O1710" s="1" t="s">
        <v>32</v>
      </c>
    </row>
    <row r="1711" spans="1:15">
      <c r="A1711" s="1">
        <v>100011121</v>
      </c>
      <c r="B1711" s="1" t="s">
        <v>1138</v>
      </c>
      <c r="C1711" s="1" t="s">
        <v>3675</v>
      </c>
      <c r="D1711" s="1" t="s">
        <v>171</v>
      </c>
      <c r="E1711" s="1" t="s">
        <v>27</v>
      </c>
      <c r="F1711" s="1" t="s">
        <v>18</v>
      </c>
      <c r="G1711" s="1">
        <v>1</v>
      </c>
      <c r="H1711" s="1">
        <v>29</v>
      </c>
      <c r="I1711" s="1">
        <v>4</v>
      </c>
      <c r="J1711" s="33">
        <v>4</v>
      </c>
      <c r="K1711" s="1">
        <v>0</v>
      </c>
      <c r="L1711" s="1">
        <v>1</v>
      </c>
      <c r="M1711" s="1" t="s">
        <v>3690</v>
      </c>
      <c r="N1711" s="1" t="s">
        <v>3687</v>
      </c>
      <c r="O1711" s="1" t="s">
        <v>44</v>
      </c>
    </row>
    <row r="1712" spans="1:15">
      <c r="A1712" s="1">
        <v>100011131</v>
      </c>
      <c r="B1712" s="1" t="s">
        <v>1138</v>
      </c>
      <c r="C1712" s="1" t="s">
        <v>3675</v>
      </c>
      <c r="D1712" s="1" t="s">
        <v>3694</v>
      </c>
      <c r="E1712" s="1" t="s">
        <v>2</v>
      </c>
      <c r="F1712" s="1" t="s">
        <v>3695</v>
      </c>
      <c r="G1712" s="1">
        <v>3</v>
      </c>
      <c r="H1712" s="1">
        <v>63</v>
      </c>
      <c r="I1712" s="1">
        <v>19</v>
      </c>
      <c r="J1712" s="33">
        <v>13</v>
      </c>
      <c r="K1712" s="1">
        <v>0</v>
      </c>
      <c r="L1712" s="1">
        <v>1</v>
      </c>
      <c r="M1712" s="1" t="s">
        <v>3691</v>
      </c>
      <c r="N1712" s="1" t="s">
        <v>3036</v>
      </c>
      <c r="O1712" s="1" t="s">
        <v>8</v>
      </c>
    </row>
    <row r="1713" spans="1:15">
      <c r="A1713" s="1">
        <v>100011136</v>
      </c>
      <c r="B1713" s="1" t="s">
        <v>1138</v>
      </c>
      <c r="C1713" s="1" t="s">
        <v>3675</v>
      </c>
      <c r="D1713" s="1" t="s">
        <v>3696</v>
      </c>
      <c r="E1713" s="1" t="s">
        <v>11</v>
      </c>
      <c r="F1713" s="1" t="s">
        <v>12</v>
      </c>
      <c r="G1713" s="1">
        <v>1</v>
      </c>
      <c r="H1713" s="1">
        <v>253</v>
      </c>
      <c r="I1713" s="1">
        <v>26</v>
      </c>
      <c r="J1713" s="33">
        <v>17</v>
      </c>
      <c r="K1713" s="1">
        <v>0</v>
      </c>
      <c r="L1713" s="1">
        <v>1</v>
      </c>
      <c r="M1713" s="1" t="s">
        <v>3697</v>
      </c>
      <c r="N1713" s="1" t="s">
        <v>3684</v>
      </c>
      <c r="O1713" s="1" t="s">
        <v>32</v>
      </c>
    </row>
    <row r="1714" spans="1:15">
      <c r="A1714" s="1">
        <v>100011158</v>
      </c>
      <c r="B1714" s="1" t="s">
        <v>1138</v>
      </c>
      <c r="C1714" s="1" t="s">
        <v>3675</v>
      </c>
      <c r="D1714" s="1" t="s">
        <v>12</v>
      </c>
      <c r="E1714" s="1" t="s">
        <v>11</v>
      </c>
      <c r="F1714" s="1" t="s">
        <v>407</v>
      </c>
      <c r="G1714" s="1">
        <v>1</v>
      </c>
      <c r="H1714" s="1">
        <v>27</v>
      </c>
      <c r="I1714" s="1">
        <v>3</v>
      </c>
      <c r="J1714" s="33">
        <v>6</v>
      </c>
      <c r="K1714" s="1">
        <v>0</v>
      </c>
      <c r="L1714" s="1">
        <v>1</v>
      </c>
      <c r="M1714" s="1" t="s">
        <v>3699</v>
      </c>
      <c r="N1714" s="1" t="s">
        <v>3700</v>
      </c>
      <c r="O1714" s="1" t="s">
        <v>32</v>
      </c>
    </row>
    <row r="1715" spans="1:15">
      <c r="A1715" s="1">
        <v>100011161</v>
      </c>
      <c r="B1715" s="1" t="s">
        <v>1138</v>
      </c>
      <c r="C1715" s="1" t="s">
        <v>3675</v>
      </c>
      <c r="D1715" s="1" t="s">
        <v>3701</v>
      </c>
      <c r="E1715" s="1" t="s">
        <v>11</v>
      </c>
      <c r="F1715" s="1" t="s">
        <v>407</v>
      </c>
      <c r="G1715" s="1">
        <v>1</v>
      </c>
      <c r="H1715" s="1">
        <v>43</v>
      </c>
      <c r="I1715" s="1">
        <v>6</v>
      </c>
      <c r="J1715" s="33">
        <v>5</v>
      </c>
      <c r="K1715" s="1">
        <v>0</v>
      </c>
      <c r="L1715" s="1">
        <v>1</v>
      </c>
      <c r="M1715" s="1" t="s">
        <v>3702</v>
      </c>
      <c r="N1715" s="1" t="s">
        <v>3703</v>
      </c>
      <c r="O1715" s="1" t="s">
        <v>32</v>
      </c>
    </row>
    <row r="1716" spans="1:15">
      <c r="A1716" s="1">
        <v>100011166</v>
      </c>
      <c r="B1716" s="1" t="s">
        <v>1138</v>
      </c>
      <c r="C1716" s="1" t="s">
        <v>3675</v>
      </c>
      <c r="D1716" s="1" t="s">
        <v>176</v>
      </c>
      <c r="E1716" s="1" t="s">
        <v>11</v>
      </c>
      <c r="F1716" s="1" t="s">
        <v>407</v>
      </c>
      <c r="G1716" s="1">
        <v>1</v>
      </c>
      <c r="H1716" s="1">
        <v>20</v>
      </c>
      <c r="I1716" s="1">
        <v>7</v>
      </c>
      <c r="J1716" s="33">
        <v>3</v>
      </c>
      <c r="K1716" s="1">
        <v>0</v>
      </c>
      <c r="L1716" s="1">
        <v>1</v>
      </c>
      <c r="M1716" s="1" t="s">
        <v>3704</v>
      </c>
      <c r="N1716" s="1" t="s">
        <v>3705</v>
      </c>
      <c r="O1716" s="1" t="s">
        <v>32</v>
      </c>
    </row>
    <row r="1717" spans="1:15">
      <c r="A1717" s="1">
        <v>100011177</v>
      </c>
      <c r="B1717" s="1" t="s">
        <v>1138</v>
      </c>
      <c r="C1717" s="1" t="s">
        <v>3675</v>
      </c>
      <c r="D1717" s="1" t="s">
        <v>12</v>
      </c>
      <c r="E1717" s="1" t="s">
        <v>11</v>
      </c>
      <c r="F1717" s="1" t="s">
        <v>407</v>
      </c>
      <c r="G1717" s="1">
        <v>1</v>
      </c>
      <c r="H1717" s="1">
        <v>11</v>
      </c>
      <c r="I1717" s="1">
        <v>1</v>
      </c>
      <c r="J1717" s="33">
        <v>1</v>
      </c>
      <c r="K1717" s="1">
        <v>0</v>
      </c>
      <c r="L1717" s="1">
        <v>1</v>
      </c>
      <c r="M1717" s="1" t="s">
        <v>3706</v>
      </c>
      <c r="N1717" s="1" t="s">
        <v>3707</v>
      </c>
      <c r="O1717" s="1" t="s">
        <v>32</v>
      </c>
    </row>
    <row r="1718" spans="1:15">
      <c r="A1718" s="1">
        <v>100011180</v>
      </c>
      <c r="B1718" s="1" t="s">
        <v>1138</v>
      </c>
      <c r="C1718" s="1" t="s">
        <v>3675</v>
      </c>
      <c r="D1718" s="1" t="s">
        <v>176</v>
      </c>
      <c r="E1718" s="1" t="s">
        <v>11</v>
      </c>
      <c r="F1718" s="1" t="s">
        <v>407</v>
      </c>
      <c r="G1718" s="1">
        <v>1</v>
      </c>
      <c r="H1718" s="1">
        <v>31</v>
      </c>
      <c r="I1718" s="1">
        <v>5</v>
      </c>
      <c r="J1718" s="33">
        <v>2</v>
      </c>
      <c r="K1718" s="1">
        <v>0</v>
      </c>
      <c r="L1718" s="1">
        <v>1</v>
      </c>
      <c r="M1718" s="1" t="s">
        <v>3708</v>
      </c>
      <c r="N1718" s="1" t="s">
        <v>3709</v>
      </c>
      <c r="O1718" s="1" t="s">
        <v>32</v>
      </c>
    </row>
    <row r="1719" spans="1:15">
      <c r="A1719" s="1">
        <v>100011185</v>
      </c>
      <c r="B1719" s="1" t="s">
        <v>1138</v>
      </c>
      <c r="C1719" s="1" t="s">
        <v>3675</v>
      </c>
      <c r="D1719" s="1" t="s">
        <v>12</v>
      </c>
      <c r="E1719" s="1" t="s">
        <v>11</v>
      </c>
      <c r="F1719" s="1" t="s">
        <v>12</v>
      </c>
      <c r="G1719" s="1">
        <v>1</v>
      </c>
      <c r="H1719" s="1">
        <v>159</v>
      </c>
      <c r="I1719" s="1">
        <v>19</v>
      </c>
      <c r="J1719" s="33">
        <v>13</v>
      </c>
      <c r="K1719" s="1">
        <v>0</v>
      </c>
      <c r="L1719" s="1">
        <v>1</v>
      </c>
      <c r="M1719" s="1" t="s">
        <v>3710</v>
      </c>
      <c r="N1719" s="1" t="s">
        <v>3711</v>
      </c>
      <c r="O1719" s="1" t="s">
        <v>32</v>
      </c>
    </row>
    <row r="1720" spans="1:15">
      <c r="A1720" s="1">
        <v>100011188</v>
      </c>
      <c r="B1720" s="1" t="s">
        <v>1138</v>
      </c>
      <c r="C1720" s="1" t="s">
        <v>3675</v>
      </c>
      <c r="D1720" s="1" t="s">
        <v>12</v>
      </c>
      <c r="E1720" s="1" t="s">
        <v>11</v>
      </c>
      <c r="F1720" s="1" t="s">
        <v>12</v>
      </c>
      <c r="G1720" s="1">
        <v>1</v>
      </c>
      <c r="H1720" s="1">
        <v>83</v>
      </c>
      <c r="I1720" s="1">
        <v>13</v>
      </c>
      <c r="J1720" s="33">
        <v>15</v>
      </c>
      <c r="K1720" s="1">
        <v>0</v>
      </c>
      <c r="L1720" s="1">
        <v>1</v>
      </c>
      <c r="M1720" s="1" t="s">
        <v>3712</v>
      </c>
      <c r="N1720" s="1" t="s">
        <v>3713</v>
      </c>
      <c r="O1720" s="1" t="s">
        <v>32</v>
      </c>
    </row>
    <row r="1721" spans="1:15">
      <c r="A1721" s="1">
        <v>100011193</v>
      </c>
      <c r="B1721" s="1" t="s">
        <v>1138</v>
      </c>
      <c r="C1721" s="1" t="s">
        <v>3675</v>
      </c>
      <c r="D1721" s="1" t="s">
        <v>3064</v>
      </c>
      <c r="E1721" s="1" t="s">
        <v>11</v>
      </c>
      <c r="F1721" s="1" t="s">
        <v>12</v>
      </c>
      <c r="G1721" s="1">
        <v>1</v>
      </c>
      <c r="H1721" s="1">
        <v>404</v>
      </c>
      <c r="I1721" s="1">
        <v>50</v>
      </c>
      <c r="J1721" s="33">
        <v>27</v>
      </c>
      <c r="K1721" s="1">
        <v>0</v>
      </c>
      <c r="L1721" s="1">
        <v>2</v>
      </c>
      <c r="M1721" s="1" t="s">
        <v>3714</v>
      </c>
      <c r="N1721" s="1" t="s">
        <v>1837</v>
      </c>
      <c r="O1721" s="1" t="s">
        <v>39</v>
      </c>
    </row>
    <row r="1722" spans="1:15">
      <c r="A1722" s="1">
        <v>100011199</v>
      </c>
      <c r="B1722" s="1" t="s">
        <v>1138</v>
      </c>
      <c r="C1722" s="1" t="s">
        <v>3675</v>
      </c>
      <c r="D1722" s="1" t="s">
        <v>3715</v>
      </c>
      <c r="E1722" s="1" t="s">
        <v>20</v>
      </c>
      <c r="F1722" s="1" t="s">
        <v>72</v>
      </c>
      <c r="G1722" s="1">
        <v>1</v>
      </c>
      <c r="H1722" s="1">
        <v>201</v>
      </c>
      <c r="I1722" s="1">
        <v>25</v>
      </c>
      <c r="J1722" s="33">
        <v>22</v>
      </c>
      <c r="K1722" s="1">
        <v>0</v>
      </c>
      <c r="L1722" s="1">
        <v>1</v>
      </c>
      <c r="M1722" s="1" t="s">
        <v>3716</v>
      </c>
      <c r="N1722" s="1" t="s">
        <v>3717</v>
      </c>
      <c r="O1722" s="1" t="s">
        <v>44</v>
      </c>
    </row>
    <row r="1723" spans="1:15">
      <c r="A1723" s="1">
        <v>100011200</v>
      </c>
      <c r="B1723" s="1" t="s">
        <v>1138</v>
      </c>
      <c r="C1723" s="1" t="s">
        <v>3675</v>
      </c>
      <c r="D1723" s="1" t="s">
        <v>12</v>
      </c>
      <c r="E1723" s="1" t="s">
        <v>11</v>
      </c>
      <c r="F1723" s="1" t="s">
        <v>12</v>
      </c>
      <c r="G1723" s="1">
        <v>1</v>
      </c>
      <c r="H1723" s="1">
        <v>376</v>
      </c>
      <c r="I1723" s="1">
        <v>40</v>
      </c>
      <c r="J1723" s="33">
        <v>30</v>
      </c>
      <c r="K1723" s="1">
        <v>0</v>
      </c>
      <c r="L1723" s="1">
        <v>2</v>
      </c>
      <c r="M1723" s="1" t="s">
        <v>3718</v>
      </c>
      <c r="N1723" s="1" t="s">
        <v>3719</v>
      </c>
      <c r="O1723" s="1" t="s">
        <v>32</v>
      </c>
    </row>
    <row r="1724" spans="1:15">
      <c r="A1724" s="1">
        <v>100011205</v>
      </c>
      <c r="B1724" s="1" t="s">
        <v>1138</v>
      </c>
      <c r="C1724" s="1" t="s">
        <v>3675</v>
      </c>
      <c r="D1724" s="1" t="s">
        <v>46</v>
      </c>
      <c r="E1724" s="1" t="s">
        <v>2</v>
      </c>
      <c r="F1724" s="1" t="s">
        <v>46</v>
      </c>
      <c r="G1724" s="1">
        <v>2</v>
      </c>
      <c r="H1724" s="1">
        <v>103</v>
      </c>
      <c r="I1724" s="1">
        <v>20</v>
      </c>
      <c r="J1724" s="33">
        <v>18</v>
      </c>
      <c r="K1724" s="1">
        <v>0</v>
      </c>
      <c r="L1724" s="1">
        <v>1</v>
      </c>
      <c r="M1724" s="1" t="s">
        <v>3720</v>
      </c>
      <c r="N1724" s="1" t="s">
        <v>3036</v>
      </c>
      <c r="O1724" s="1" t="s">
        <v>8</v>
      </c>
    </row>
    <row r="1725" spans="1:15">
      <c r="A1725" s="1">
        <v>100011209</v>
      </c>
      <c r="B1725" s="1" t="s">
        <v>1138</v>
      </c>
      <c r="C1725" s="1" t="s">
        <v>3675</v>
      </c>
      <c r="D1725" s="1" t="s">
        <v>750</v>
      </c>
      <c r="E1725" s="1" t="s">
        <v>20</v>
      </c>
      <c r="F1725" s="1" t="s">
        <v>72</v>
      </c>
      <c r="G1725" s="1">
        <v>1</v>
      </c>
      <c r="H1725" s="1">
        <v>198</v>
      </c>
      <c r="I1725" s="1">
        <v>25</v>
      </c>
      <c r="J1725" s="33">
        <v>13</v>
      </c>
      <c r="K1725" s="1">
        <v>0</v>
      </c>
      <c r="L1725" s="1">
        <v>1</v>
      </c>
      <c r="M1725" s="1" t="s">
        <v>3721</v>
      </c>
      <c r="N1725" s="1" t="s">
        <v>3044</v>
      </c>
      <c r="O1725" s="1" t="s">
        <v>15</v>
      </c>
    </row>
    <row r="1726" spans="1:15">
      <c r="A1726" s="1">
        <v>100011211</v>
      </c>
      <c r="B1726" s="1" t="s">
        <v>1138</v>
      </c>
      <c r="C1726" s="1" t="s">
        <v>3675</v>
      </c>
      <c r="D1726" s="1" t="s">
        <v>12</v>
      </c>
      <c r="E1726" s="1" t="s">
        <v>11</v>
      </c>
      <c r="F1726" s="1" t="s">
        <v>12</v>
      </c>
      <c r="G1726" s="1">
        <v>1</v>
      </c>
      <c r="H1726" s="1">
        <v>357</v>
      </c>
      <c r="I1726" s="1">
        <v>36</v>
      </c>
      <c r="J1726" s="33">
        <v>30</v>
      </c>
      <c r="K1726" s="1">
        <v>0</v>
      </c>
      <c r="L1726" s="1">
        <v>2</v>
      </c>
      <c r="M1726" s="1" t="s">
        <v>3721</v>
      </c>
      <c r="N1726" s="1" t="s">
        <v>3719</v>
      </c>
      <c r="O1726" s="1" t="s">
        <v>32</v>
      </c>
    </row>
    <row r="1727" spans="1:15">
      <c r="A1727" s="1">
        <v>100011224</v>
      </c>
      <c r="B1727" s="1" t="s">
        <v>1138</v>
      </c>
      <c r="C1727" s="1" t="s">
        <v>3675</v>
      </c>
      <c r="D1727" s="1" t="s">
        <v>3722</v>
      </c>
      <c r="E1727" s="1" t="s">
        <v>27</v>
      </c>
      <c r="F1727" s="1" t="s">
        <v>18</v>
      </c>
      <c r="G1727" s="1">
        <v>1</v>
      </c>
      <c r="H1727" s="1">
        <v>415</v>
      </c>
      <c r="I1727" s="1">
        <v>29</v>
      </c>
      <c r="J1727" s="33">
        <v>30</v>
      </c>
      <c r="K1727" s="1">
        <v>0</v>
      </c>
      <c r="L1727" s="1">
        <v>2</v>
      </c>
      <c r="M1727" s="1" t="s">
        <v>3723</v>
      </c>
      <c r="N1727" s="1" t="s">
        <v>3044</v>
      </c>
      <c r="O1727" s="1" t="s">
        <v>15</v>
      </c>
    </row>
    <row r="1728" spans="1:15">
      <c r="A1728" s="1">
        <v>100011225</v>
      </c>
      <c r="B1728" s="1" t="s">
        <v>1138</v>
      </c>
      <c r="C1728" s="1" t="s">
        <v>3675</v>
      </c>
      <c r="D1728" s="1" t="s">
        <v>12</v>
      </c>
      <c r="E1728" s="1" t="s">
        <v>11</v>
      </c>
      <c r="F1728" s="1" t="s">
        <v>12</v>
      </c>
      <c r="G1728" s="1">
        <v>1</v>
      </c>
      <c r="H1728" s="1">
        <v>717</v>
      </c>
      <c r="I1728" s="1">
        <v>67</v>
      </c>
      <c r="J1728" s="33">
        <v>44</v>
      </c>
      <c r="K1728" s="1">
        <v>0</v>
      </c>
      <c r="L1728" s="1">
        <v>3</v>
      </c>
      <c r="M1728" s="1" t="s">
        <v>3724</v>
      </c>
      <c r="N1728" s="1" t="s">
        <v>3719</v>
      </c>
      <c r="O1728" s="1" t="s">
        <v>32</v>
      </c>
    </row>
    <row r="1729" spans="1:15">
      <c r="A1729" s="1">
        <v>100011226</v>
      </c>
      <c r="B1729" s="1" t="s">
        <v>1138</v>
      </c>
      <c r="C1729" s="1" t="s">
        <v>3675</v>
      </c>
      <c r="D1729" s="1" t="s">
        <v>3725</v>
      </c>
      <c r="E1729" s="1" t="s">
        <v>20</v>
      </c>
      <c r="F1729" s="1" t="s">
        <v>100</v>
      </c>
      <c r="G1729" s="1">
        <v>1</v>
      </c>
      <c r="H1729" s="1">
        <v>86</v>
      </c>
      <c r="I1729" s="1">
        <v>6</v>
      </c>
      <c r="J1729" s="33">
        <v>5</v>
      </c>
      <c r="K1729" s="1">
        <v>0</v>
      </c>
      <c r="L1729" s="1">
        <v>1</v>
      </c>
      <c r="M1729" s="1" t="s">
        <v>3726</v>
      </c>
      <c r="N1729" s="1" t="s">
        <v>1092</v>
      </c>
      <c r="O1729" s="1" t="s">
        <v>44</v>
      </c>
    </row>
    <row r="1730" spans="1:15">
      <c r="A1730" s="1">
        <v>100011364</v>
      </c>
      <c r="B1730" s="1" t="s">
        <v>2314</v>
      </c>
      <c r="C1730" s="1" t="s">
        <v>3737</v>
      </c>
      <c r="D1730" s="1" t="s">
        <v>3164</v>
      </c>
      <c r="E1730" s="1" t="s">
        <v>20</v>
      </c>
      <c r="F1730" s="1" t="s">
        <v>72</v>
      </c>
      <c r="G1730" s="1">
        <v>1</v>
      </c>
      <c r="H1730" s="1">
        <v>305</v>
      </c>
      <c r="I1730" s="1">
        <v>10</v>
      </c>
      <c r="J1730" s="33">
        <v>11</v>
      </c>
      <c r="K1730" s="1">
        <v>0</v>
      </c>
      <c r="L1730" s="1">
        <v>2</v>
      </c>
      <c r="M1730" s="1" t="s">
        <v>3736</v>
      </c>
      <c r="N1730" s="1" t="s">
        <v>3166</v>
      </c>
      <c r="O1730" s="1" t="s">
        <v>3167</v>
      </c>
    </row>
    <row r="1731" spans="1:15">
      <c r="A1731" s="1">
        <v>100011389</v>
      </c>
      <c r="B1731" s="1" t="s">
        <v>6</v>
      </c>
      <c r="C1731" s="1" t="s">
        <v>242</v>
      </c>
      <c r="D1731" s="1" t="s">
        <v>3742</v>
      </c>
      <c r="E1731" s="1" t="s">
        <v>11</v>
      </c>
      <c r="F1731" s="1" t="s">
        <v>12</v>
      </c>
      <c r="G1731" s="1">
        <v>5</v>
      </c>
      <c r="H1731" s="1">
        <v>484</v>
      </c>
      <c r="I1731" s="1">
        <v>49</v>
      </c>
      <c r="J1731" s="33">
        <v>39</v>
      </c>
      <c r="K1731" s="1">
        <v>0</v>
      </c>
      <c r="L1731" s="1">
        <v>2</v>
      </c>
      <c r="M1731" s="1" t="s">
        <v>241</v>
      </c>
      <c r="N1731" s="1" t="s">
        <v>243</v>
      </c>
      <c r="O1731" s="1" t="s">
        <v>44</v>
      </c>
    </row>
    <row r="1732" spans="1:15">
      <c r="A1732" s="1">
        <v>100011403</v>
      </c>
      <c r="B1732" s="1" t="s">
        <v>1138</v>
      </c>
      <c r="C1732" s="1" t="s">
        <v>3155</v>
      </c>
      <c r="D1732" s="1" t="s">
        <v>1830</v>
      </c>
      <c r="E1732" s="1" t="s">
        <v>20</v>
      </c>
      <c r="F1732" s="1" t="s">
        <v>72</v>
      </c>
      <c r="G1732" s="1">
        <v>1</v>
      </c>
      <c r="H1732" s="1">
        <v>292</v>
      </c>
      <c r="I1732" s="1">
        <v>36</v>
      </c>
      <c r="J1732" s="33">
        <v>47</v>
      </c>
      <c r="K1732" s="1">
        <v>0</v>
      </c>
      <c r="L1732" s="1">
        <v>1</v>
      </c>
      <c r="M1732" s="1" t="s">
        <v>3743</v>
      </c>
      <c r="N1732" s="1" t="s">
        <v>3044</v>
      </c>
      <c r="O1732" s="1" t="s">
        <v>15</v>
      </c>
    </row>
    <row r="1733" spans="1:15">
      <c r="A1733" s="1">
        <v>100011407</v>
      </c>
      <c r="B1733" s="1" t="s">
        <v>1138</v>
      </c>
      <c r="C1733" s="1" t="s">
        <v>1137</v>
      </c>
      <c r="D1733" s="1" t="s">
        <v>3744</v>
      </c>
      <c r="E1733" s="1" t="s">
        <v>20</v>
      </c>
      <c r="F1733" s="1" t="s">
        <v>72</v>
      </c>
      <c r="G1733" s="1">
        <v>1</v>
      </c>
      <c r="H1733" s="1">
        <v>463</v>
      </c>
      <c r="I1733" s="1">
        <v>49</v>
      </c>
      <c r="J1733" s="33">
        <v>38</v>
      </c>
      <c r="K1733" s="1">
        <v>0</v>
      </c>
      <c r="L1733" s="1">
        <v>2</v>
      </c>
      <c r="M1733" s="1" t="s">
        <v>3745</v>
      </c>
      <c r="N1733" s="1" t="s">
        <v>3044</v>
      </c>
      <c r="O1733" s="1" t="s">
        <v>15</v>
      </c>
    </row>
    <row r="1734" spans="1:15">
      <c r="A1734" s="1">
        <v>100011410</v>
      </c>
      <c r="B1734" s="1" t="s">
        <v>1138</v>
      </c>
      <c r="C1734" s="1" t="s">
        <v>3128</v>
      </c>
      <c r="D1734" s="1" t="s">
        <v>3746</v>
      </c>
      <c r="E1734" s="1" t="s">
        <v>20</v>
      </c>
      <c r="F1734" s="1" t="s">
        <v>72</v>
      </c>
      <c r="G1734" s="1">
        <v>1</v>
      </c>
      <c r="H1734" s="1">
        <v>284</v>
      </c>
      <c r="I1734" s="1">
        <v>52</v>
      </c>
      <c r="J1734" s="33">
        <v>29</v>
      </c>
      <c r="K1734" s="1">
        <v>0</v>
      </c>
      <c r="L1734" s="1">
        <v>1</v>
      </c>
      <c r="M1734" s="1" t="s">
        <v>3747</v>
      </c>
      <c r="N1734" s="1" t="s">
        <v>3044</v>
      </c>
      <c r="O1734" s="1" t="s">
        <v>15</v>
      </c>
    </row>
    <row r="1735" spans="1:15">
      <c r="A1735" s="1">
        <v>100011428</v>
      </c>
      <c r="B1735" s="1" t="s">
        <v>2314</v>
      </c>
      <c r="C1735" s="1" t="s">
        <v>3749</v>
      </c>
      <c r="D1735" s="1" t="s">
        <v>2641</v>
      </c>
      <c r="E1735" s="1" t="s">
        <v>2</v>
      </c>
      <c r="F1735" s="1" t="s">
        <v>81</v>
      </c>
      <c r="G1735" s="1">
        <v>2</v>
      </c>
      <c r="H1735" s="1">
        <v>53</v>
      </c>
      <c r="I1735" s="1">
        <v>5</v>
      </c>
      <c r="J1735" s="33">
        <v>7</v>
      </c>
      <c r="K1735" s="1">
        <v>1</v>
      </c>
      <c r="L1735" s="1">
        <v>1</v>
      </c>
      <c r="M1735" s="1" t="s">
        <v>3748</v>
      </c>
      <c r="N1735" s="1" t="s">
        <v>3750</v>
      </c>
      <c r="O1735" s="1" t="s">
        <v>8</v>
      </c>
    </row>
    <row r="1736" spans="1:15">
      <c r="A1736" s="1">
        <v>100011434</v>
      </c>
      <c r="B1736" s="1" t="s">
        <v>2314</v>
      </c>
      <c r="C1736" s="1" t="s">
        <v>3749</v>
      </c>
      <c r="D1736" s="1" t="s">
        <v>3751</v>
      </c>
      <c r="E1736" s="1" t="s">
        <v>20</v>
      </c>
      <c r="F1736" s="1" t="s">
        <v>72</v>
      </c>
      <c r="G1736" s="1">
        <v>1</v>
      </c>
      <c r="H1736" s="1">
        <v>285</v>
      </c>
      <c r="I1736" s="1">
        <v>29</v>
      </c>
      <c r="J1736" s="33">
        <v>20</v>
      </c>
      <c r="K1736" s="1">
        <v>0</v>
      </c>
      <c r="L1736" s="1">
        <v>1</v>
      </c>
      <c r="M1736" s="1" t="s">
        <v>3752</v>
      </c>
      <c r="N1736" s="1" t="s">
        <v>3753</v>
      </c>
      <c r="O1736" s="1" t="s">
        <v>44</v>
      </c>
    </row>
    <row r="1737" spans="1:15">
      <c r="A1737" s="1">
        <v>100011435</v>
      </c>
      <c r="B1737" s="1" t="s">
        <v>2314</v>
      </c>
      <c r="C1737" s="1" t="s">
        <v>3749</v>
      </c>
      <c r="D1737" s="1" t="s">
        <v>3754</v>
      </c>
      <c r="E1737" s="1" t="s">
        <v>27</v>
      </c>
      <c r="F1737" s="1" t="s">
        <v>18</v>
      </c>
      <c r="G1737" s="1">
        <v>1</v>
      </c>
      <c r="H1737" s="1">
        <v>462</v>
      </c>
      <c r="I1737" s="1">
        <v>36</v>
      </c>
      <c r="J1737" s="33">
        <v>32</v>
      </c>
      <c r="K1737" s="1">
        <v>0</v>
      </c>
      <c r="L1737" s="1">
        <v>2</v>
      </c>
      <c r="M1737" s="1" t="s">
        <v>3755</v>
      </c>
      <c r="N1737" s="1" t="s">
        <v>3756</v>
      </c>
      <c r="O1737" s="1" t="s">
        <v>15</v>
      </c>
    </row>
    <row r="1738" spans="1:15">
      <c r="A1738" s="1">
        <v>100011442</v>
      </c>
      <c r="B1738" s="1" t="s">
        <v>2314</v>
      </c>
      <c r="C1738" s="1" t="s">
        <v>3749</v>
      </c>
      <c r="D1738" s="1" t="s">
        <v>12</v>
      </c>
      <c r="E1738" s="1" t="s">
        <v>11</v>
      </c>
      <c r="F1738" s="1" t="s">
        <v>12</v>
      </c>
      <c r="G1738" s="1">
        <v>1</v>
      </c>
      <c r="H1738" s="1">
        <v>705</v>
      </c>
      <c r="I1738" s="1">
        <v>65</v>
      </c>
      <c r="J1738" s="33">
        <v>44</v>
      </c>
      <c r="K1738" s="1">
        <v>0</v>
      </c>
      <c r="L1738" s="1">
        <v>3</v>
      </c>
      <c r="M1738" s="1" t="s">
        <v>3760</v>
      </c>
      <c r="N1738" s="1" t="s">
        <v>3761</v>
      </c>
      <c r="O1738" s="1" t="s">
        <v>32</v>
      </c>
    </row>
    <row r="1739" spans="1:15">
      <c r="A1739" s="1">
        <v>100011452</v>
      </c>
      <c r="B1739" s="1" t="s">
        <v>2314</v>
      </c>
      <c r="C1739" s="1" t="s">
        <v>3749</v>
      </c>
      <c r="D1739" s="1" t="s">
        <v>1088</v>
      </c>
      <c r="E1739" s="1" t="s">
        <v>20</v>
      </c>
      <c r="F1739" s="1" t="s">
        <v>21</v>
      </c>
      <c r="G1739" s="1">
        <v>1</v>
      </c>
      <c r="H1739" s="1">
        <v>407</v>
      </c>
      <c r="I1739" s="1">
        <v>34</v>
      </c>
      <c r="J1739" s="33">
        <v>31</v>
      </c>
      <c r="K1739" s="1">
        <v>0</v>
      </c>
      <c r="L1739" s="1">
        <v>2</v>
      </c>
      <c r="M1739" s="1" t="s">
        <v>3762</v>
      </c>
      <c r="N1739" s="1" t="s">
        <v>3756</v>
      </c>
      <c r="O1739" s="1" t="s">
        <v>15</v>
      </c>
    </row>
    <row r="1740" spans="1:15">
      <c r="A1740" s="1">
        <v>100011457</v>
      </c>
      <c r="B1740" s="1" t="s">
        <v>2314</v>
      </c>
      <c r="C1740" s="1" t="s">
        <v>3749</v>
      </c>
      <c r="D1740" s="1" t="s">
        <v>3763</v>
      </c>
      <c r="E1740" s="1" t="s">
        <v>11</v>
      </c>
      <c r="F1740" s="1" t="s">
        <v>12</v>
      </c>
      <c r="G1740" s="1">
        <v>1</v>
      </c>
      <c r="H1740" s="1">
        <v>154</v>
      </c>
      <c r="I1740" s="1">
        <v>19</v>
      </c>
      <c r="J1740" s="33">
        <v>10</v>
      </c>
      <c r="K1740" s="1">
        <v>0</v>
      </c>
      <c r="L1740" s="1">
        <v>1</v>
      </c>
      <c r="M1740" s="1" t="s">
        <v>3764</v>
      </c>
      <c r="N1740" s="1" t="s">
        <v>3759</v>
      </c>
      <c r="O1740" s="1" t="s">
        <v>39</v>
      </c>
    </row>
    <row r="1741" spans="1:15">
      <c r="A1741" s="1">
        <v>100011463</v>
      </c>
      <c r="B1741" s="1" t="s">
        <v>2314</v>
      </c>
      <c r="C1741" s="1" t="s">
        <v>3749</v>
      </c>
      <c r="D1741" s="1" t="s">
        <v>12</v>
      </c>
      <c r="E1741" s="1" t="s">
        <v>11</v>
      </c>
      <c r="F1741" s="1" t="s">
        <v>12</v>
      </c>
      <c r="G1741" s="1">
        <v>1</v>
      </c>
      <c r="H1741" s="1">
        <v>329</v>
      </c>
      <c r="I1741" s="1">
        <v>37</v>
      </c>
      <c r="J1741" s="33">
        <v>22</v>
      </c>
      <c r="K1741" s="1">
        <v>0</v>
      </c>
      <c r="L1741" s="1">
        <v>2</v>
      </c>
      <c r="M1741" s="1" t="s">
        <v>3765</v>
      </c>
      <c r="N1741" s="1" t="s">
        <v>3761</v>
      </c>
      <c r="O1741" s="1" t="s">
        <v>32</v>
      </c>
    </row>
    <row r="1742" spans="1:15">
      <c r="A1742" s="1">
        <v>100011476</v>
      </c>
      <c r="B1742" s="1" t="s">
        <v>2314</v>
      </c>
      <c r="C1742" s="1" t="s">
        <v>3749</v>
      </c>
      <c r="D1742" s="1" t="s">
        <v>176</v>
      </c>
      <c r="E1742" s="1" t="s">
        <v>11</v>
      </c>
      <c r="F1742" s="1" t="s">
        <v>12</v>
      </c>
      <c r="G1742" s="1">
        <v>1</v>
      </c>
      <c r="H1742" s="1">
        <v>246</v>
      </c>
      <c r="I1742" s="1">
        <v>33</v>
      </c>
      <c r="J1742" s="33">
        <v>23</v>
      </c>
      <c r="K1742" s="1">
        <v>0</v>
      </c>
      <c r="L1742" s="1">
        <v>1</v>
      </c>
      <c r="M1742" s="1" t="s">
        <v>3767</v>
      </c>
      <c r="N1742" s="1" t="s">
        <v>3761</v>
      </c>
      <c r="O1742" s="1" t="s">
        <v>32</v>
      </c>
    </row>
    <row r="1743" spans="1:15">
      <c r="A1743" s="1">
        <v>100011481</v>
      </c>
      <c r="B1743" s="1" t="s">
        <v>2314</v>
      </c>
      <c r="C1743" s="1" t="s">
        <v>3749</v>
      </c>
      <c r="D1743" s="1" t="s">
        <v>176</v>
      </c>
      <c r="E1743" s="1" t="s">
        <v>11</v>
      </c>
      <c r="F1743" s="1" t="s">
        <v>12</v>
      </c>
      <c r="G1743" s="1">
        <v>1</v>
      </c>
      <c r="H1743" s="1">
        <v>609</v>
      </c>
      <c r="I1743" s="1">
        <v>64</v>
      </c>
      <c r="J1743" s="33">
        <v>44</v>
      </c>
      <c r="K1743" s="1">
        <v>0</v>
      </c>
      <c r="L1743" s="1">
        <v>3</v>
      </c>
      <c r="M1743" s="1" t="s">
        <v>3768</v>
      </c>
      <c r="N1743" s="1" t="s">
        <v>3761</v>
      </c>
      <c r="O1743" s="1" t="s">
        <v>32</v>
      </c>
    </row>
    <row r="1744" spans="1:15">
      <c r="A1744" s="1">
        <v>100011488</v>
      </c>
      <c r="B1744" s="1" t="s">
        <v>2314</v>
      </c>
      <c r="C1744" s="1" t="s">
        <v>3749</v>
      </c>
      <c r="D1744" s="1" t="s">
        <v>3769</v>
      </c>
      <c r="E1744" s="1" t="s">
        <v>20</v>
      </c>
      <c r="F1744" s="1" t="s">
        <v>72</v>
      </c>
      <c r="G1744" s="1">
        <v>1</v>
      </c>
      <c r="H1744" s="1">
        <v>352</v>
      </c>
      <c r="I1744" s="1">
        <v>36</v>
      </c>
      <c r="J1744" s="33">
        <v>45</v>
      </c>
      <c r="K1744" s="1">
        <v>0</v>
      </c>
      <c r="L1744" s="1">
        <v>2</v>
      </c>
      <c r="M1744" s="1" t="s">
        <v>3770</v>
      </c>
      <c r="N1744" s="1" t="s">
        <v>3756</v>
      </c>
      <c r="O1744" s="1" t="s">
        <v>15</v>
      </c>
    </row>
    <row r="1745" spans="1:15">
      <c r="A1745" s="1">
        <v>100011490</v>
      </c>
      <c r="B1745" s="1" t="s">
        <v>2314</v>
      </c>
      <c r="C1745" s="1" t="s">
        <v>3749</v>
      </c>
      <c r="D1745" s="1" t="s">
        <v>3771</v>
      </c>
      <c r="E1745" s="1" t="s">
        <v>11</v>
      </c>
      <c r="F1745" s="1" t="s">
        <v>12</v>
      </c>
      <c r="G1745" s="1">
        <v>1</v>
      </c>
      <c r="H1745" s="1">
        <v>130</v>
      </c>
      <c r="I1745" s="1">
        <v>32</v>
      </c>
      <c r="J1745" s="33">
        <v>11</v>
      </c>
      <c r="K1745" s="1">
        <v>0</v>
      </c>
      <c r="L1745" s="1">
        <v>1</v>
      </c>
      <c r="M1745" s="1" t="s">
        <v>3772</v>
      </c>
      <c r="N1745" s="1" t="s">
        <v>3010</v>
      </c>
      <c r="O1745" s="1" t="s">
        <v>39</v>
      </c>
    </row>
    <row r="1746" spans="1:15">
      <c r="A1746" s="1">
        <v>100011504</v>
      </c>
      <c r="B1746" s="1" t="s">
        <v>2314</v>
      </c>
      <c r="C1746" s="1" t="s">
        <v>3749</v>
      </c>
      <c r="D1746" s="1" t="s">
        <v>3778</v>
      </c>
      <c r="E1746" s="1" t="s">
        <v>11</v>
      </c>
      <c r="F1746" s="1" t="s">
        <v>12</v>
      </c>
      <c r="G1746" s="1">
        <v>1</v>
      </c>
      <c r="H1746" s="1">
        <v>506</v>
      </c>
      <c r="I1746" s="1">
        <v>52</v>
      </c>
      <c r="J1746" s="33">
        <v>37</v>
      </c>
      <c r="K1746" s="1">
        <v>1</v>
      </c>
      <c r="L1746" s="1">
        <v>2</v>
      </c>
      <c r="M1746" s="1" t="s">
        <v>3779</v>
      </c>
      <c r="N1746" s="1" t="s">
        <v>3761</v>
      </c>
      <c r="O1746" s="1" t="s">
        <v>32</v>
      </c>
    </row>
    <row r="1747" spans="1:15">
      <c r="A1747" s="1">
        <v>100011508</v>
      </c>
      <c r="B1747" s="1" t="s">
        <v>2314</v>
      </c>
      <c r="C1747" s="1" t="s">
        <v>3749</v>
      </c>
      <c r="D1747" s="1" t="s">
        <v>3780</v>
      </c>
      <c r="E1747" s="1" t="s">
        <v>27</v>
      </c>
      <c r="F1747" s="1" t="s">
        <v>18</v>
      </c>
      <c r="G1747" s="1">
        <v>1</v>
      </c>
      <c r="H1747" s="1">
        <v>103</v>
      </c>
      <c r="I1747" s="1">
        <v>11</v>
      </c>
      <c r="J1747" s="33">
        <v>10</v>
      </c>
      <c r="K1747" s="1">
        <v>0</v>
      </c>
      <c r="L1747" s="1">
        <v>1</v>
      </c>
      <c r="M1747" s="1" t="s">
        <v>3765</v>
      </c>
      <c r="N1747" s="1" t="s">
        <v>1092</v>
      </c>
      <c r="O1747" s="1" t="s">
        <v>44</v>
      </c>
    </row>
    <row r="1748" spans="1:15">
      <c r="A1748" s="1">
        <v>100011511</v>
      </c>
      <c r="B1748" s="1" t="s">
        <v>2314</v>
      </c>
      <c r="C1748" s="1" t="s">
        <v>3749</v>
      </c>
      <c r="D1748" s="1" t="s">
        <v>12</v>
      </c>
      <c r="E1748" s="1" t="s">
        <v>11</v>
      </c>
      <c r="F1748" s="1" t="s">
        <v>12</v>
      </c>
      <c r="G1748" s="1">
        <v>1</v>
      </c>
      <c r="H1748" s="1">
        <v>636</v>
      </c>
      <c r="I1748" s="1">
        <v>55</v>
      </c>
      <c r="J1748" s="33">
        <v>44</v>
      </c>
      <c r="K1748" s="1">
        <v>0</v>
      </c>
      <c r="L1748" s="1">
        <v>3</v>
      </c>
      <c r="M1748" s="1" t="s">
        <v>3781</v>
      </c>
      <c r="N1748" s="1" t="s">
        <v>3761</v>
      </c>
      <c r="O1748" s="1" t="s">
        <v>32</v>
      </c>
    </row>
    <row r="1749" spans="1:15">
      <c r="A1749" s="1">
        <v>100011517</v>
      </c>
      <c r="B1749" s="1" t="s">
        <v>2314</v>
      </c>
      <c r="C1749" s="1" t="s">
        <v>3749</v>
      </c>
      <c r="D1749" s="1" t="s">
        <v>12</v>
      </c>
      <c r="E1749" s="1" t="s">
        <v>11</v>
      </c>
      <c r="F1749" s="1" t="s">
        <v>407</v>
      </c>
      <c r="G1749" s="1">
        <v>1</v>
      </c>
      <c r="H1749" s="1">
        <v>30</v>
      </c>
      <c r="I1749" s="1">
        <v>3</v>
      </c>
      <c r="J1749" s="33">
        <v>3</v>
      </c>
      <c r="K1749" s="1">
        <v>0</v>
      </c>
      <c r="L1749" s="1">
        <v>1</v>
      </c>
      <c r="M1749" s="1" t="s">
        <v>3782</v>
      </c>
      <c r="N1749" s="1" t="s">
        <v>3783</v>
      </c>
      <c r="O1749" s="1" t="s">
        <v>32</v>
      </c>
    </row>
    <row r="1750" spans="1:15">
      <c r="A1750" s="1">
        <v>100011523</v>
      </c>
      <c r="B1750" s="1" t="s">
        <v>2314</v>
      </c>
      <c r="C1750" s="1" t="s">
        <v>3749</v>
      </c>
      <c r="D1750" s="1" t="s">
        <v>12</v>
      </c>
      <c r="E1750" s="1" t="s">
        <v>11</v>
      </c>
      <c r="F1750" s="1" t="s">
        <v>407</v>
      </c>
      <c r="G1750" s="1">
        <v>1</v>
      </c>
      <c r="H1750" s="1">
        <v>21</v>
      </c>
      <c r="I1750" s="1">
        <v>3</v>
      </c>
      <c r="J1750" s="33">
        <v>3</v>
      </c>
      <c r="K1750" s="1">
        <v>0</v>
      </c>
      <c r="L1750" s="1">
        <v>1</v>
      </c>
      <c r="M1750" s="1" t="s">
        <v>3784</v>
      </c>
      <c r="N1750" s="1" t="s">
        <v>3785</v>
      </c>
      <c r="O1750" s="1" t="s">
        <v>32</v>
      </c>
    </row>
    <row r="1751" spans="1:15">
      <c r="A1751" s="1">
        <v>100011528</v>
      </c>
      <c r="B1751" s="1" t="s">
        <v>2314</v>
      </c>
      <c r="C1751" s="1" t="s">
        <v>3749</v>
      </c>
      <c r="D1751" s="1" t="s">
        <v>12</v>
      </c>
      <c r="E1751" s="1" t="s">
        <v>11</v>
      </c>
      <c r="F1751" s="1" t="s">
        <v>407</v>
      </c>
      <c r="G1751" s="1">
        <v>1</v>
      </c>
      <c r="H1751" s="1">
        <v>59</v>
      </c>
      <c r="I1751" s="1">
        <v>5</v>
      </c>
      <c r="J1751" s="33">
        <v>2</v>
      </c>
      <c r="K1751" s="1">
        <v>0</v>
      </c>
      <c r="L1751" s="1">
        <v>1</v>
      </c>
      <c r="M1751" s="1" t="s">
        <v>3786</v>
      </c>
      <c r="N1751" s="1" t="s">
        <v>3787</v>
      </c>
      <c r="O1751" s="1" t="s">
        <v>32</v>
      </c>
    </row>
    <row r="1752" spans="1:15">
      <c r="A1752" s="1">
        <v>100011533</v>
      </c>
      <c r="B1752" s="1" t="s">
        <v>2314</v>
      </c>
      <c r="C1752" s="1" t="s">
        <v>3749</v>
      </c>
      <c r="D1752" s="1" t="s">
        <v>12</v>
      </c>
      <c r="E1752" s="1" t="s">
        <v>11</v>
      </c>
      <c r="F1752" s="1" t="s">
        <v>407</v>
      </c>
      <c r="G1752" s="1">
        <v>1</v>
      </c>
      <c r="H1752" s="1">
        <v>27</v>
      </c>
      <c r="I1752" s="1">
        <v>3</v>
      </c>
      <c r="J1752" s="33">
        <v>3</v>
      </c>
      <c r="K1752" s="1">
        <v>0</v>
      </c>
      <c r="L1752" s="1">
        <v>1</v>
      </c>
      <c r="M1752" s="1" t="s">
        <v>3788</v>
      </c>
      <c r="N1752" s="1" t="s">
        <v>3789</v>
      </c>
      <c r="O1752" s="1" t="s">
        <v>32</v>
      </c>
    </row>
    <row r="1753" spans="1:15">
      <c r="A1753" s="1">
        <v>100011536</v>
      </c>
      <c r="B1753" s="1" t="s">
        <v>2314</v>
      </c>
      <c r="C1753" s="1" t="s">
        <v>3749</v>
      </c>
      <c r="D1753" s="1" t="s">
        <v>176</v>
      </c>
      <c r="E1753" s="1" t="s">
        <v>11</v>
      </c>
      <c r="F1753" s="1" t="s">
        <v>12</v>
      </c>
      <c r="G1753" s="1">
        <v>1</v>
      </c>
      <c r="H1753" s="1">
        <v>341</v>
      </c>
      <c r="I1753" s="1">
        <v>31</v>
      </c>
      <c r="J1753" s="33">
        <v>22</v>
      </c>
      <c r="K1753" s="1">
        <v>0</v>
      </c>
      <c r="L1753" s="1">
        <v>2</v>
      </c>
      <c r="M1753" s="1" t="s">
        <v>3790</v>
      </c>
      <c r="N1753" s="1" t="s">
        <v>3791</v>
      </c>
      <c r="O1753" s="1" t="s">
        <v>32</v>
      </c>
    </row>
    <row r="1754" spans="1:15">
      <c r="A1754" s="1">
        <v>100011542</v>
      </c>
      <c r="B1754" s="1" t="s">
        <v>2314</v>
      </c>
      <c r="C1754" s="1" t="s">
        <v>3749</v>
      </c>
      <c r="D1754" s="1" t="s">
        <v>12</v>
      </c>
      <c r="E1754" s="1" t="s">
        <v>11</v>
      </c>
      <c r="F1754" s="1" t="s">
        <v>407</v>
      </c>
      <c r="G1754" s="1">
        <v>1</v>
      </c>
      <c r="H1754" s="1">
        <v>39</v>
      </c>
      <c r="I1754" s="1">
        <v>4</v>
      </c>
      <c r="J1754" s="33">
        <v>6</v>
      </c>
      <c r="K1754" s="1">
        <v>0</v>
      </c>
      <c r="L1754" s="1">
        <v>1</v>
      </c>
      <c r="M1754" s="1" t="s">
        <v>3792</v>
      </c>
      <c r="N1754" s="1" t="s">
        <v>3793</v>
      </c>
      <c r="O1754" s="1" t="s">
        <v>32</v>
      </c>
    </row>
    <row r="1755" spans="1:15">
      <c r="A1755" s="1">
        <v>100011547</v>
      </c>
      <c r="B1755" s="1" t="s">
        <v>2314</v>
      </c>
      <c r="C1755" s="1" t="s">
        <v>3749</v>
      </c>
      <c r="D1755" s="1" t="s">
        <v>12</v>
      </c>
      <c r="E1755" s="1" t="s">
        <v>11</v>
      </c>
      <c r="F1755" s="1" t="s">
        <v>407</v>
      </c>
      <c r="G1755" s="1">
        <v>1</v>
      </c>
      <c r="H1755" s="1">
        <v>23</v>
      </c>
      <c r="I1755" s="1">
        <v>3</v>
      </c>
      <c r="J1755" s="33">
        <v>3</v>
      </c>
      <c r="K1755" s="1">
        <v>0</v>
      </c>
      <c r="L1755" s="1">
        <v>1</v>
      </c>
      <c r="M1755" s="1" t="s">
        <v>3794</v>
      </c>
      <c r="N1755" s="1" t="s">
        <v>3795</v>
      </c>
      <c r="O1755" s="1" t="s">
        <v>32</v>
      </c>
    </row>
    <row r="1756" spans="1:15">
      <c r="A1756" s="1">
        <v>100011549</v>
      </c>
      <c r="B1756" s="1" t="s">
        <v>2314</v>
      </c>
      <c r="C1756" s="1" t="s">
        <v>3749</v>
      </c>
      <c r="D1756" s="1" t="s">
        <v>12</v>
      </c>
      <c r="E1756" s="1" t="s">
        <v>11</v>
      </c>
      <c r="F1756" s="1" t="s">
        <v>407</v>
      </c>
      <c r="G1756" s="1">
        <v>1</v>
      </c>
      <c r="H1756" s="1">
        <v>15</v>
      </c>
      <c r="I1756" s="1">
        <v>2</v>
      </c>
      <c r="J1756" s="33">
        <v>2</v>
      </c>
      <c r="K1756" s="1">
        <v>0</v>
      </c>
      <c r="L1756" s="1">
        <v>1</v>
      </c>
      <c r="M1756" s="1" t="s">
        <v>6060</v>
      </c>
      <c r="N1756" s="1" t="s">
        <v>6061</v>
      </c>
      <c r="O1756" s="1" t="s">
        <v>32</v>
      </c>
    </row>
    <row r="1757" spans="1:15">
      <c r="A1757" s="1">
        <v>100011558</v>
      </c>
      <c r="B1757" s="1" t="s">
        <v>2314</v>
      </c>
      <c r="C1757" s="1" t="s">
        <v>3749</v>
      </c>
      <c r="D1757" s="1" t="s">
        <v>176</v>
      </c>
      <c r="E1757" s="1" t="s">
        <v>11</v>
      </c>
      <c r="F1757" s="1" t="s">
        <v>12</v>
      </c>
      <c r="G1757" s="1">
        <v>1</v>
      </c>
      <c r="H1757" s="1">
        <v>194</v>
      </c>
      <c r="I1757" s="1">
        <v>21</v>
      </c>
      <c r="J1757" s="33">
        <v>18</v>
      </c>
      <c r="K1757" s="1">
        <v>0</v>
      </c>
      <c r="L1757" s="1">
        <v>1</v>
      </c>
      <c r="M1757" s="1" t="s">
        <v>3796</v>
      </c>
      <c r="N1757" s="1" t="s">
        <v>3797</v>
      </c>
      <c r="O1757" s="1" t="s">
        <v>32</v>
      </c>
    </row>
    <row r="1758" spans="1:15">
      <c r="A1758" s="1">
        <v>100011562</v>
      </c>
      <c r="B1758" s="1" t="s">
        <v>2314</v>
      </c>
      <c r="C1758" s="1" t="s">
        <v>3749</v>
      </c>
      <c r="D1758" s="1" t="s">
        <v>12</v>
      </c>
      <c r="E1758" s="1" t="s">
        <v>11</v>
      </c>
      <c r="F1758" s="1" t="s">
        <v>407</v>
      </c>
      <c r="G1758" s="1">
        <v>1</v>
      </c>
      <c r="H1758" s="1">
        <v>15</v>
      </c>
      <c r="I1758" s="1">
        <v>2</v>
      </c>
      <c r="J1758" s="33">
        <v>3</v>
      </c>
      <c r="K1758" s="1">
        <v>0</v>
      </c>
      <c r="L1758" s="1">
        <v>1</v>
      </c>
      <c r="M1758" s="1" t="s">
        <v>3798</v>
      </c>
      <c r="N1758" s="1" t="s">
        <v>3799</v>
      </c>
      <c r="O1758" s="1" t="s">
        <v>32</v>
      </c>
    </row>
    <row r="1759" spans="1:15">
      <c r="A1759" s="1">
        <v>100011567</v>
      </c>
      <c r="B1759" s="1" t="s">
        <v>2314</v>
      </c>
      <c r="C1759" s="1" t="s">
        <v>3749</v>
      </c>
      <c r="D1759" s="1" t="s">
        <v>12</v>
      </c>
      <c r="E1759" s="1" t="s">
        <v>11</v>
      </c>
      <c r="F1759" s="1" t="s">
        <v>407</v>
      </c>
      <c r="G1759" s="1">
        <v>1</v>
      </c>
      <c r="H1759" s="1">
        <v>13</v>
      </c>
      <c r="I1759" s="1">
        <v>1</v>
      </c>
      <c r="J1759" s="33">
        <v>3</v>
      </c>
      <c r="K1759" s="1">
        <v>0</v>
      </c>
      <c r="L1759" s="1">
        <v>1</v>
      </c>
      <c r="M1759" s="1" t="s">
        <v>3800</v>
      </c>
      <c r="N1759" s="1" t="s">
        <v>3801</v>
      </c>
      <c r="O1759" s="1" t="s">
        <v>32</v>
      </c>
    </row>
    <row r="1760" spans="1:15">
      <c r="A1760" s="1">
        <v>100011568</v>
      </c>
      <c r="B1760" s="1" t="s">
        <v>2314</v>
      </c>
      <c r="C1760" s="1" t="s">
        <v>3749</v>
      </c>
      <c r="D1760" s="1" t="s">
        <v>12</v>
      </c>
      <c r="E1760" s="1" t="s">
        <v>11</v>
      </c>
      <c r="F1760" s="1" t="s">
        <v>407</v>
      </c>
      <c r="G1760" s="1">
        <v>1</v>
      </c>
      <c r="H1760" s="1">
        <v>53</v>
      </c>
      <c r="I1760" s="1">
        <v>6</v>
      </c>
      <c r="J1760" s="33">
        <v>5</v>
      </c>
      <c r="K1760" s="1">
        <v>0</v>
      </c>
      <c r="L1760" s="1">
        <v>1</v>
      </c>
      <c r="M1760" s="1" t="s">
        <v>3802</v>
      </c>
      <c r="N1760" s="1" t="s">
        <v>3803</v>
      </c>
      <c r="O1760" s="1" t="s">
        <v>32</v>
      </c>
    </row>
    <row r="1761" spans="1:15">
      <c r="A1761" s="1">
        <v>100011577</v>
      </c>
      <c r="B1761" s="1" t="s">
        <v>2314</v>
      </c>
      <c r="C1761" s="1" t="s">
        <v>3749</v>
      </c>
      <c r="D1761" s="1" t="s">
        <v>12</v>
      </c>
      <c r="E1761" s="1" t="s">
        <v>11</v>
      </c>
      <c r="F1761" s="1" t="s">
        <v>407</v>
      </c>
      <c r="G1761" s="1">
        <v>1</v>
      </c>
      <c r="H1761" s="1">
        <v>19</v>
      </c>
      <c r="I1761" s="1">
        <v>3</v>
      </c>
      <c r="J1761" s="33">
        <v>3</v>
      </c>
      <c r="K1761" s="1">
        <v>0</v>
      </c>
      <c r="L1761" s="1">
        <v>1</v>
      </c>
      <c r="M1761" s="1" t="s">
        <v>3804</v>
      </c>
      <c r="N1761" s="1" t="s">
        <v>3805</v>
      </c>
      <c r="O1761" s="1" t="s">
        <v>32</v>
      </c>
    </row>
    <row r="1762" spans="1:15">
      <c r="A1762" s="1">
        <v>100011581</v>
      </c>
      <c r="B1762" s="1" t="s">
        <v>2314</v>
      </c>
      <c r="C1762" s="1" t="s">
        <v>3749</v>
      </c>
      <c r="D1762" s="1" t="s">
        <v>176</v>
      </c>
      <c r="E1762" s="1" t="s">
        <v>11</v>
      </c>
      <c r="F1762" s="1" t="s">
        <v>407</v>
      </c>
      <c r="G1762" s="1">
        <v>1</v>
      </c>
      <c r="H1762" s="1">
        <v>20</v>
      </c>
      <c r="I1762" s="1">
        <v>5</v>
      </c>
      <c r="J1762" s="33">
        <v>5</v>
      </c>
      <c r="K1762" s="1">
        <v>1</v>
      </c>
      <c r="L1762" s="1">
        <v>1</v>
      </c>
      <c r="M1762" s="1" t="s">
        <v>3806</v>
      </c>
      <c r="N1762" s="1" t="s">
        <v>3807</v>
      </c>
      <c r="O1762" s="1" t="s">
        <v>32</v>
      </c>
    </row>
    <row r="1763" spans="1:15">
      <c r="A1763" s="1">
        <v>100011585</v>
      </c>
      <c r="B1763" s="1" t="s">
        <v>2314</v>
      </c>
      <c r="C1763" s="1" t="s">
        <v>3749</v>
      </c>
      <c r="D1763" s="1" t="s">
        <v>12</v>
      </c>
      <c r="E1763" s="1" t="s">
        <v>11</v>
      </c>
      <c r="F1763" s="1" t="s">
        <v>407</v>
      </c>
      <c r="G1763" s="1">
        <v>1</v>
      </c>
      <c r="H1763" s="1">
        <v>26</v>
      </c>
      <c r="I1763" s="1">
        <v>3</v>
      </c>
      <c r="J1763" s="33">
        <v>4</v>
      </c>
      <c r="K1763" s="1">
        <v>0</v>
      </c>
      <c r="L1763" s="1">
        <v>1</v>
      </c>
      <c r="M1763" s="1" t="s">
        <v>3808</v>
      </c>
      <c r="N1763" s="1" t="s">
        <v>3809</v>
      </c>
      <c r="O1763" s="1" t="s">
        <v>32</v>
      </c>
    </row>
    <row r="1764" spans="1:15">
      <c r="A1764" s="1">
        <v>100011592</v>
      </c>
      <c r="B1764" s="1" t="s">
        <v>2314</v>
      </c>
      <c r="C1764" s="1" t="s">
        <v>3749</v>
      </c>
      <c r="D1764" s="1" t="s">
        <v>12</v>
      </c>
      <c r="E1764" s="1" t="s">
        <v>11</v>
      </c>
      <c r="F1764" s="1" t="s">
        <v>407</v>
      </c>
      <c r="G1764" s="1">
        <v>1</v>
      </c>
      <c r="H1764" s="1">
        <v>33</v>
      </c>
      <c r="I1764" s="1">
        <v>4</v>
      </c>
      <c r="J1764" s="33">
        <v>4</v>
      </c>
      <c r="K1764" s="1">
        <v>0</v>
      </c>
      <c r="L1764" s="1">
        <v>1</v>
      </c>
      <c r="M1764" s="1" t="s">
        <v>3810</v>
      </c>
      <c r="N1764" s="1" t="s">
        <v>3811</v>
      </c>
      <c r="O1764" s="1" t="s">
        <v>32</v>
      </c>
    </row>
    <row r="1765" spans="1:15">
      <c r="A1765" s="1">
        <v>100011596</v>
      </c>
      <c r="B1765" s="1" t="s">
        <v>2314</v>
      </c>
      <c r="C1765" s="1" t="s">
        <v>3749</v>
      </c>
      <c r="D1765" s="1" t="s">
        <v>12</v>
      </c>
      <c r="E1765" s="1" t="s">
        <v>11</v>
      </c>
      <c r="F1765" s="1" t="s">
        <v>12</v>
      </c>
      <c r="G1765" s="1">
        <v>1</v>
      </c>
      <c r="H1765" s="1">
        <v>116</v>
      </c>
      <c r="I1765" s="1">
        <v>13</v>
      </c>
      <c r="J1765" s="33">
        <v>11</v>
      </c>
      <c r="K1765" s="1">
        <v>0</v>
      </c>
      <c r="L1765" s="1">
        <v>1</v>
      </c>
      <c r="M1765" s="1" t="s">
        <v>3812</v>
      </c>
      <c r="N1765" s="1" t="s">
        <v>3813</v>
      </c>
      <c r="O1765" s="1" t="s">
        <v>32</v>
      </c>
    </row>
    <row r="1766" spans="1:15">
      <c r="A1766" s="1">
        <v>100011603</v>
      </c>
      <c r="B1766" s="1" t="s">
        <v>2314</v>
      </c>
      <c r="C1766" s="1" t="s">
        <v>3749</v>
      </c>
      <c r="D1766" s="1" t="s">
        <v>12</v>
      </c>
      <c r="E1766" s="1" t="s">
        <v>11</v>
      </c>
      <c r="F1766" s="1" t="s">
        <v>12</v>
      </c>
      <c r="G1766" s="1">
        <v>1</v>
      </c>
      <c r="H1766" s="1">
        <v>223</v>
      </c>
      <c r="I1766" s="1">
        <v>25</v>
      </c>
      <c r="J1766" s="33">
        <v>24</v>
      </c>
      <c r="K1766" s="1">
        <v>0</v>
      </c>
      <c r="L1766" s="1">
        <v>1</v>
      </c>
      <c r="M1766" s="1" t="s">
        <v>3814</v>
      </c>
      <c r="N1766" s="1" t="s">
        <v>3815</v>
      </c>
      <c r="O1766" s="1" t="s">
        <v>32</v>
      </c>
    </row>
    <row r="1767" spans="1:15">
      <c r="A1767" s="1">
        <v>100011609</v>
      </c>
      <c r="B1767" s="1" t="s">
        <v>2314</v>
      </c>
      <c r="C1767" s="1" t="s">
        <v>3749</v>
      </c>
      <c r="D1767" s="1" t="s">
        <v>12</v>
      </c>
      <c r="E1767" s="1" t="s">
        <v>11</v>
      </c>
      <c r="F1767" s="1" t="s">
        <v>407</v>
      </c>
      <c r="G1767" s="1">
        <v>1</v>
      </c>
      <c r="H1767" s="1">
        <v>27</v>
      </c>
      <c r="I1767" s="1">
        <v>2</v>
      </c>
      <c r="J1767" s="33">
        <v>2</v>
      </c>
      <c r="K1767" s="1">
        <v>0</v>
      </c>
      <c r="L1767" s="1">
        <v>1</v>
      </c>
      <c r="M1767" s="1" t="s">
        <v>3816</v>
      </c>
      <c r="N1767" s="1" t="s">
        <v>3817</v>
      </c>
      <c r="O1767" s="1" t="s">
        <v>32</v>
      </c>
    </row>
    <row r="1768" spans="1:15">
      <c r="A1768" s="1">
        <v>100011613</v>
      </c>
      <c r="B1768" s="1" t="s">
        <v>2314</v>
      </c>
      <c r="C1768" s="1" t="s">
        <v>3749</v>
      </c>
      <c r="D1768" s="1" t="s">
        <v>12</v>
      </c>
      <c r="E1768" s="1" t="s">
        <v>11</v>
      </c>
      <c r="F1768" s="1" t="s">
        <v>407</v>
      </c>
      <c r="G1768" s="1">
        <v>1</v>
      </c>
      <c r="H1768" s="1">
        <v>29</v>
      </c>
      <c r="I1768" s="1">
        <v>5</v>
      </c>
      <c r="J1768" s="33">
        <v>4</v>
      </c>
      <c r="K1768" s="1">
        <v>0</v>
      </c>
      <c r="L1768" s="1">
        <v>1</v>
      </c>
      <c r="M1768" s="1" t="s">
        <v>3818</v>
      </c>
      <c r="N1768" s="1" t="s">
        <v>3819</v>
      </c>
      <c r="O1768" s="1" t="s">
        <v>32</v>
      </c>
    </row>
    <row r="1769" spans="1:15">
      <c r="A1769" s="1">
        <v>100011618</v>
      </c>
      <c r="B1769" s="1" t="s">
        <v>2314</v>
      </c>
      <c r="C1769" s="1" t="s">
        <v>3749</v>
      </c>
      <c r="D1769" s="1" t="s">
        <v>12</v>
      </c>
      <c r="E1769" s="1" t="s">
        <v>11</v>
      </c>
      <c r="F1769" s="1" t="s">
        <v>407</v>
      </c>
      <c r="G1769" s="1">
        <v>1</v>
      </c>
      <c r="H1769" s="1">
        <v>106</v>
      </c>
      <c r="I1769" s="1">
        <v>13</v>
      </c>
      <c r="J1769" s="33">
        <v>5</v>
      </c>
      <c r="K1769" s="1">
        <v>0</v>
      </c>
      <c r="L1769" s="1">
        <v>1</v>
      </c>
      <c r="M1769" s="1" t="s">
        <v>3820</v>
      </c>
      <c r="N1769" s="1" t="s">
        <v>3821</v>
      </c>
      <c r="O1769" s="1" t="s">
        <v>32</v>
      </c>
    </row>
    <row r="1770" spans="1:15">
      <c r="A1770" s="1">
        <v>100011624</v>
      </c>
      <c r="B1770" s="1" t="s">
        <v>2314</v>
      </c>
      <c r="C1770" s="1" t="s">
        <v>3749</v>
      </c>
      <c r="D1770" s="1" t="s">
        <v>12</v>
      </c>
      <c r="E1770" s="1" t="s">
        <v>11</v>
      </c>
      <c r="F1770" s="1" t="s">
        <v>407</v>
      </c>
      <c r="G1770" s="1">
        <v>1</v>
      </c>
      <c r="H1770" s="1">
        <v>7</v>
      </c>
      <c r="I1770" s="1">
        <v>1</v>
      </c>
      <c r="J1770" s="33">
        <v>3</v>
      </c>
      <c r="K1770" s="1">
        <v>0</v>
      </c>
      <c r="L1770" s="1">
        <v>1</v>
      </c>
      <c r="M1770" s="1" t="s">
        <v>3822</v>
      </c>
      <c r="N1770" s="1" t="s">
        <v>3823</v>
      </c>
      <c r="O1770" s="1" t="s">
        <v>32</v>
      </c>
    </row>
    <row r="1771" spans="1:15">
      <c r="A1771" s="1">
        <v>100011626</v>
      </c>
      <c r="B1771" s="1" t="s">
        <v>2314</v>
      </c>
      <c r="C1771" s="1" t="s">
        <v>3749</v>
      </c>
      <c r="D1771" s="1" t="s">
        <v>12</v>
      </c>
      <c r="E1771" s="1" t="s">
        <v>11</v>
      </c>
      <c r="F1771" s="1" t="s">
        <v>407</v>
      </c>
      <c r="G1771" s="1">
        <v>1</v>
      </c>
      <c r="H1771" s="1">
        <v>42</v>
      </c>
      <c r="I1771" s="1">
        <v>5</v>
      </c>
      <c r="J1771" s="33">
        <v>6</v>
      </c>
      <c r="K1771" s="1">
        <v>0</v>
      </c>
      <c r="L1771" s="1">
        <v>1</v>
      </c>
      <c r="M1771" s="1" t="s">
        <v>3824</v>
      </c>
      <c r="N1771" s="1" t="s">
        <v>3825</v>
      </c>
      <c r="O1771" s="1" t="s">
        <v>32</v>
      </c>
    </row>
    <row r="1772" spans="1:15">
      <c r="A1772" s="1">
        <v>100011631</v>
      </c>
      <c r="B1772" s="1" t="s">
        <v>2314</v>
      </c>
      <c r="C1772" s="1" t="s">
        <v>3749</v>
      </c>
      <c r="D1772" s="1" t="s">
        <v>12</v>
      </c>
      <c r="E1772" s="1" t="s">
        <v>11</v>
      </c>
      <c r="F1772" s="1" t="s">
        <v>12</v>
      </c>
      <c r="G1772" s="1">
        <v>1</v>
      </c>
      <c r="H1772" s="1">
        <v>469</v>
      </c>
      <c r="I1772" s="1">
        <v>48</v>
      </c>
      <c r="J1772" s="33">
        <v>35</v>
      </c>
      <c r="K1772" s="1">
        <v>0</v>
      </c>
      <c r="L1772" s="1">
        <v>2</v>
      </c>
      <c r="M1772" s="1" t="s">
        <v>3826</v>
      </c>
      <c r="N1772" s="1" t="s">
        <v>3827</v>
      </c>
      <c r="O1772" s="1" t="s">
        <v>32</v>
      </c>
    </row>
    <row r="1773" spans="1:15">
      <c r="A1773" s="1">
        <v>100011634</v>
      </c>
      <c r="B1773" s="1" t="s">
        <v>2314</v>
      </c>
      <c r="C1773" s="1" t="s">
        <v>3749</v>
      </c>
      <c r="D1773" s="1" t="s">
        <v>12</v>
      </c>
      <c r="E1773" s="1" t="s">
        <v>11</v>
      </c>
      <c r="F1773" s="1" t="s">
        <v>12</v>
      </c>
      <c r="G1773" s="1">
        <v>2</v>
      </c>
      <c r="H1773" s="1">
        <v>250</v>
      </c>
      <c r="I1773" s="1">
        <v>32</v>
      </c>
      <c r="J1773" s="33">
        <v>24</v>
      </c>
      <c r="K1773" s="1">
        <v>0</v>
      </c>
      <c r="L1773" s="1">
        <v>1</v>
      </c>
      <c r="M1773" s="1" t="s">
        <v>3828</v>
      </c>
      <c r="N1773" s="1" t="s">
        <v>3829</v>
      </c>
      <c r="O1773" s="1" t="s">
        <v>32</v>
      </c>
    </row>
    <row r="1774" spans="1:15">
      <c r="A1774" s="1">
        <v>100011640</v>
      </c>
      <c r="B1774" s="1" t="s">
        <v>2314</v>
      </c>
      <c r="C1774" s="1" t="s">
        <v>3749</v>
      </c>
      <c r="D1774" s="1" t="s">
        <v>176</v>
      </c>
      <c r="E1774" s="1" t="s">
        <v>11</v>
      </c>
      <c r="F1774" s="1" t="s">
        <v>407</v>
      </c>
      <c r="G1774" s="1">
        <v>1</v>
      </c>
      <c r="H1774" s="1">
        <v>10</v>
      </c>
      <c r="I1774" s="1">
        <v>4</v>
      </c>
      <c r="J1774" s="33">
        <v>3</v>
      </c>
      <c r="K1774" s="1">
        <v>0</v>
      </c>
      <c r="L1774" s="1">
        <v>1</v>
      </c>
      <c r="M1774" s="1" t="s">
        <v>3830</v>
      </c>
      <c r="N1774" s="1" t="s">
        <v>3831</v>
      </c>
      <c r="O1774" s="1" t="s">
        <v>32</v>
      </c>
    </row>
    <row r="1775" spans="1:15">
      <c r="A1775" s="1">
        <v>100011646</v>
      </c>
      <c r="B1775" s="1" t="s">
        <v>2314</v>
      </c>
      <c r="C1775" s="1" t="s">
        <v>3749</v>
      </c>
      <c r="D1775" s="1" t="s">
        <v>176</v>
      </c>
      <c r="E1775" s="1" t="s">
        <v>11</v>
      </c>
      <c r="F1775" s="1" t="s">
        <v>12</v>
      </c>
      <c r="G1775" s="1">
        <v>1</v>
      </c>
      <c r="H1775" s="1">
        <v>12</v>
      </c>
      <c r="I1775" s="1">
        <v>2</v>
      </c>
      <c r="J1775" s="33">
        <v>2</v>
      </c>
      <c r="K1775" s="1">
        <v>0</v>
      </c>
      <c r="L1775" s="1">
        <v>1</v>
      </c>
      <c r="M1775" s="1" t="s">
        <v>3832</v>
      </c>
      <c r="N1775" s="1" t="s">
        <v>3833</v>
      </c>
      <c r="O1775" s="1" t="s">
        <v>32</v>
      </c>
    </row>
    <row r="1776" spans="1:15">
      <c r="A1776" s="1">
        <v>100011649</v>
      </c>
      <c r="B1776" s="1" t="s">
        <v>2314</v>
      </c>
      <c r="C1776" s="1" t="s">
        <v>3749</v>
      </c>
      <c r="D1776" s="1" t="s">
        <v>12</v>
      </c>
      <c r="E1776" s="1" t="s">
        <v>11</v>
      </c>
      <c r="F1776" s="1" t="s">
        <v>407</v>
      </c>
      <c r="G1776" s="1">
        <v>1</v>
      </c>
      <c r="H1776" s="1">
        <v>14</v>
      </c>
      <c r="I1776" s="1">
        <v>2</v>
      </c>
      <c r="J1776" s="33">
        <v>4</v>
      </c>
      <c r="K1776" s="1">
        <v>0</v>
      </c>
      <c r="L1776" s="1">
        <v>1</v>
      </c>
      <c r="M1776" s="1" t="s">
        <v>3834</v>
      </c>
      <c r="N1776" s="1" t="s">
        <v>3835</v>
      </c>
      <c r="O1776" s="1" t="s">
        <v>32</v>
      </c>
    </row>
    <row r="1777" spans="1:15">
      <c r="A1777" s="1">
        <v>100011652</v>
      </c>
      <c r="B1777" s="1" t="s">
        <v>2314</v>
      </c>
      <c r="C1777" s="1" t="s">
        <v>3749</v>
      </c>
      <c r="D1777" s="1" t="s">
        <v>12</v>
      </c>
      <c r="E1777" s="1" t="s">
        <v>11</v>
      </c>
      <c r="F1777" s="1" t="s">
        <v>407</v>
      </c>
      <c r="G1777" s="1">
        <v>1</v>
      </c>
      <c r="H1777" s="1">
        <v>43</v>
      </c>
      <c r="I1777" s="1">
        <v>6</v>
      </c>
      <c r="J1777" s="33">
        <v>4</v>
      </c>
      <c r="K1777" s="1">
        <v>0</v>
      </c>
      <c r="L1777" s="1">
        <v>1</v>
      </c>
      <c r="M1777" s="1" t="s">
        <v>3836</v>
      </c>
      <c r="N1777" s="1" t="s">
        <v>3837</v>
      </c>
      <c r="O1777" s="1" t="s">
        <v>32</v>
      </c>
    </row>
    <row r="1778" spans="1:15">
      <c r="A1778" s="1">
        <v>100011654</v>
      </c>
      <c r="B1778" s="1" t="s">
        <v>2314</v>
      </c>
      <c r="C1778" s="1" t="s">
        <v>3749</v>
      </c>
      <c r="D1778" s="1" t="s">
        <v>12</v>
      </c>
      <c r="E1778" s="1" t="s">
        <v>11</v>
      </c>
      <c r="F1778" s="1" t="s">
        <v>407</v>
      </c>
      <c r="G1778" s="1">
        <v>1</v>
      </c>
      <c r="H1778" s="1">
        <v>35</v>
      </c>
      <c r="I1778" s="1">
        <v>5</v>
      </c>
      <c r="J1778" s="33">
        <v>5</v>
      </c>
      <c r="K1778" s="1">
        <v>0</v>
      </c>
      <c r="L1778" s="1">
        <v>1</v>
      </c>
      <c r="M1778" s="1" t="s">
        <v>3838</v>
      </c>
      <c r="N1778" s="1" t="s">
        <v>3839</v>
      </c>
      <c r="O1778" s="1" t="s">
        <v>32</v>
      </c>
    </row>
    <row r="1779" spans="1:15">
      <c r="A1779" s="1">
        <v>100011659</v>
      </c>
      <c r="B1779" s="1" t="s">
        <v>2314</v>
      </c>
      <c r="C1779" s="1" t="s">
        <v>3749</v>
      </c>
      <c r="D1779" s="1" t="s">
        <v>12</v>
      </c>
      <c r="E1779" s="1" t="s">
        <v>11</v>
      </c>
      <c r="F1779" s="1" t="s">
        <v>407</v>
      </c>
      <c r="G1779" s="1">
        <v>1</v>
      </c>
      <c r="H1779" s="1">
        <v>88</v>
      </c>
      <c r="I1779" s="1">
        <v>8</v>
      </c>
      <c r="J1779" s="33">
        <v>5</v>
      </c>
      <c r="K1779" s="1">
        <v>0</v>
      </c>
      <c r="L1779" s="1">
        <v>1</v>
      </c>
      <c r="M1779" s="1" t="s">
        <v>3840</v>
      </c>
      <c r="N1779" s="1" t="s">
        <v>3841</v>
      </c>
      <c r="O1779" s="1" t="s">
        <v>32</v>
      </c>
    </row>
    <row r="1780" spans="1:15">
      <c r="A1780" s="1">
        <v>100011661</v>
      </c>
      <c r="B1780" s="1" t="s">
        <v>2314</v>
      </c>
      <c r="C1780" s="1" t="s">
        <v>3749</v>
      </c>
      <c r="D1780" s="1" t="s">
        <v>12</v>
      </c>
      <c r="E1780" s="1" t="s">
        <v>11</v>
      </c>
      <c r="F1780" s="1" t="s">
        <v>407</v>
      </c>
      <c r="G1780" s="1">
        <v>1</v>
      </c>
      <c r="H1780" s="1">
        <v>8</v>
      </c>
      <c r="I1780" s="1">
        <v>1</v>
      </c>
      <c r="J1780" s="33">
        <v>2</v>
      </c>
      <c r="K1780" s="1">
        <v>0</v>
      </c>
      <c r="L1780" s="1">
        <v>1</v>
      </c>
      <c r="M1780" s="1" t="s">
        <v>3842</v>
      </c>
      <c r="N1780" s="1" t="s">
        <v>3843</v>
      </c>
      <c r="O1780" s="1" t="s">
        <v>32</v>
      </c>
    </row>
    <row r="1781" spans="1:15">
      <c r="A1781" s="1">
        <v>100011667</v>
      </c>
      <c r="B1781" s="1" t="s">
        <v>2314</v>
      </c>
      <c r="C1781" s="1" t="s">
        <v>3749</v>
      </c>
      <c r="D1781" s="1" t="s">
        <v>12</v>
      </c>
      <c r="E1781" s="1" t="s">
        <v>11</v>
      </c>
      <c r="F1781" s="1" t="s">
        <v>12</v>
      </c>
      <c r="G1781" s="1">
        <v>1</v>
      </c>
      <c r="H1781" s="1">
        <v>461</v>
      </c>
      <c r="I1781" s="1">
        <v>47</v>
      </c>
      <c r="J1781" s="33">
        <v>31</v>
      </c>
      <c r="K1781" s="1">
        <v>0</v>
      </c>
      <c r="L1781" s="1">
        <v>2</v>
      </c>
      <c r="M1781" s="1" t="s">
        <v>3844</v>
      </c>
      <c r="N1781" s="1" t="s">
        <v>3845</v>
      </c>
      <c r="O1781" s="1" t="s">
        <v>32</v>
      </c>
    </row>
    <row r="1782" spans="1:15">
      <c r="A1782" s="1">
        <v>100011676</v>
      </c>
      <c r="B1782" s="1" t="s">
        <v>2314</v>
      </c>
      <c r="C1782" s="1" t="s">
        <v>3749</v>
      </c>
      <c r="D1782" s="1" t="s">
        <v>176</v>
      </c>
      <c r="E1782" s="1" t="s">
        <v>11</v>
      </c>
      <c r="F1782" s="1" t="s">
        <v>407</v>
      </c>
      <c r="G1782" s="1">
        <v>1</v>
      </c>
      <c r="H1782" s="1">
        <v>32</v>
      </c>
      <c r="I1782" s="1">
        <v>7</v>
      </c>
      <c r="J1782" s="33">
        <v>4</v>
      </c>
      <c r="K1782" s="1">
        <v>0</v>
      </c>
      <c r="L1782" s="1">
        <v>1</v>
      </c>
      <c r="M1782" s="1" t="s">
        <v>3846</v>
      </c>
      <c r="N1782" s="1" t="s">
        <v>3847</v>
      </c>
      <c r="O1782" s="1" t="s">
        <v>32</v>
      </c>
    </row>
    <row r="1783" spans="1:15">
      <c r="A1783" s="1">
        <v>100011680</v>
      </c>
      <c r="B1783" s="1" t="s">
        <v>2314</v>
      </c>
      <c r="C1783" s="1" t="s">
        <v>3749</v>
      </c>
      <c r="D1783" s="1" t="s">
        <v>176</v>
      </c>
      <c r="E1783" s="1" t="s">
        <v>11</v>
      </c>
      <c r="F1783" s="1" t="s">
        <v>407</v>
      </c>
      <c r="G1783" s="1">
        <v>1</v>
      </c>
      <c r="H1783" s="1">
        <v>26</v>
      </c>
      <c r="I1783" s="1">
        <v>5</v>
      </c>
      <c r="J1783" s="33">
        <v>5</v>
      </c>
      <c r="K1783" s="1">
        <v>0</v>
      </c>
      <c r="L1783" s="1">
        <v>1</v>
      </c>
      <c r="M1783" s="1" t="s">
        <v>3848</v>
      </c>
      <c r="N1783" s="1" t="s">
        <v>3849</v>
      </c>
      <c r="O1783" s="1" t="s">
        <v>32</v>
      </c>
    </row>
    <row r="1784" spans="1:15">
      <c r="A1784" s="1">
        <v>100011682</v>
      </c>
      <c r="B1784" s="1" t="s">
        <v>2314</v>
      </c>
      <c r="C1784" s="1" t="s">
        <v>3749</v>
      </c>
      <c r="D1784" s="1" t="s">
        <v>176</v>
      </c>
      <c r="E1784" s="1" t="s">
        <v>11</v>
      </c>
      <c r="F1784" s="1" t="s">
        <v>407</v>
      </c>
      <c r="G1784" s="1">
        <v>1</v>
      </c>
      <c r="H1784" s="1">
        <v>25</v>
      </c>
      <c r="I1784" s="1">
        <v>5</v>
      </c>
      <c r="J1784" s="33">
        <v>4</v>
      </c>
      <c r="K1784" s="1">
        <v>0</v>
      </c>
      <c r="L1784" s="1">
        <v>1</v>
      </c>
      <c r="M1784" s="1" t="s">
        <v>3850</v>
      </c>
      <c r="N1784" s="1" t="s">
        <v>3851</v>
      </c>
      <c r="O1784" s="1" t="s">
        <v>32</v>
      </c>
    </row>
    <row r="1785" spans="1:15">
      <c r="A1785" s="1">
        <v>100011688</v>
      </c>
      <c r="B1785" s="1" t="s">
        <v>2314</v>
      </c>
      <c r="C1785" s="1" t="s">
        <v>3749</v>
      </c>
      <c r="D1785" s="1" t="s">
        <v>6062</v>
      </c>
      <c r="E1785" s="1" t="s">
        <v>11</v>
      </c>
      <c r="F1785" s="1" t="s">
        <v>407</v>
      </c>
      <c r="G1785" s="1">
        <v>1</v>
      </c>
      <c r="H1785" s="1">
        <v>23</v>
      </c>
      <c r="I1785" s="1">
        <v>2</v>
      </c>
      <c r="J1785" s="33">
        <v>3</v>
      </c>
      <c r="K1785" s="1">
        <v>0</v>
      </c>
      <c r="L1785" s="1">
        <v>1</v>
      </c>
      <c r="M1785" s="1" t="s">
        <v>6063</v>
      </c>
      <c r="N1785" s="1" t="s">
        <v>6064</v>
      </c>
      <c r="O1785" s="1" t="s">
        <v>32</v>
      </c>
    </row>
    <row r="1786" spans="1:15">
      <c r="A1786" s="1">
        <v>100011692</v>
      </c>
      <c r="B1786" s="1" t="s">
        <v>2314</v>
      </c>
      <c r="C1786" s="1" t="s">
        <v>3749</v>
      </c>
      <c r="D1786" s="1" t="s">
        <v>12</v>
      </c>
      <c r="E1786" s="1" t="s">
        <v>11</v>
      </c>
      <c r="F1786" s="1" t="s">
        <v>407</v>
      </c>
      <c r="G1786" s="1">
        <v>1</v>
      </c>
      <c r="H1786" s="1">
        <v>14</v>
      </c>
      <c r="I1786" s="1">
        <v>2</v>
      </c>
      <c r="J1786" s="33">
        <v>2</v>
      </c>
      <c r="K1786" s="1">
        <v>0</v>
      </c>
      <c r="L1786" s="1">
        <v>1</v>
      </c>
      <c r="M1786" s="1" t="s">
        <v>3852</v>
      </c>
      <c r="N1786" s="1" t="s">
        <v>3853</v>
      </c>
      <c r="O1786" s="1" t="s">
        <v>32</v>
      </c>
    </row>
    <row r="1787" spans="1:15">
      <c r="A1787" s="1">
        <v>100011697</v>
      </c>
      <c r="B1787" s="1" t="s">
        <v>2314</v>
      </c>
      <c r="C1787" s="1" t="s">
        <v>3749</v>
      </c>
      <c r="D1787" s="1" t="s">
        <v>12</v>
      </c>
      <c r="E1787" s="1" t="s">
        <v>11</v>
      </c>
      <c r="F1787" s="1" t="s">
        <v>407</v>
      </c>
      <c r="G1787" s="1">
        <v>1</v>
      </c>
      <c r="H1787" s="1">
        <v>44</v>
      </c>
      <c r="I1787" s="1">
        <v>5</v>
      </c>
      <c r="J1787" s="33">
        <v>3</v>
      </c>
      <c r="K1787" s="1">
        <v>0</v>
      </c>
      <c r="L1787" s="1">
        <v>1</v>
      </c>
      <c r="M1787" s="1" t="s">
        <v>3854</v>
      </c>
      <c r="N1787" s="1" t="s">
        <v>3855</v>
      </c>
      <c r="O1787" s="1" t="s">
        <v>32</v>
      </c>
    </row>
    <row r="1788" spans="1:15">
      <c r="A1788" s="1">
        <v>100011704</v>
      </c>
      <c r="B1788" s="1" t="s">
        <v>2314</v>
      </c>
      <c r="C1788" s="1" t="s">
        <v>3749</v>
      </c>
      <c r="D1788" s="1" t="s">
        <v>12</v>
      </c>
      <c r="E1788" s="1" t="s">
        <v>11</v>
      </c>
      <c r="F1788" s="1" t="s">
        <v>407</v>
      </c>
      <c r="G1788" s="1">
        <v>1</v>
      </c>
      <c r="H1788" s="1">
        <v>33</v>
      </c>
      <c r="I1788" s="1">
        <v>3</v>
      </c>
      <c r="J1788" s="33">
        <v>3</v>
      </c>
      <c r="K1788" s="1">
        <v>0</v>
      </c>
      <c r="L1788" s="1">
        <v>1</v>
      </c>
      <c r="M1788" s="1" t="s">
        <v>3856</v>
      </c>
      <c r="N1788" s="1" t="s">
        <v>3857</v>
      </c>
      <c r="O1788" s="1" t="s">
        <v>32</v>
      </c>
    </row>
    <row r="1789" spans="1:15">
      <c r="A1789" s="1">
        <v>100011707</v>
      </c>
      <c r="B1789" s="1" t="s">
        <v>2314</v>
      </c>
      <c r="C1789" s="1" t="s">
        <v>3749</v>
      </c>
      <c r="D1789" s="1" t="s">
        <v>12</v>
      </c>
      <c r="E1789" s="1" t="s">
        <v>11</v>
      </c>
      <c r="F1789" s="1" t="s">
        <v>407</v>
      </c>
      <c r="G1789" s="1">
        <v>1</v>
      </c>
      <c r="H1789" s="1">
        <v>18</v>
      </c>
      <c r="I1789" s="1">
        <v>2</v>
      </c>
      <c r="J1789" s="33">
        <v>2</v>
      </c>
      <c r="K1789" s="1">
        <v>0</v>
      </c>
      <c r="L1789" s="1">
        <v>1</v>
      </c>
      <c r="M1789" s="1" t="s">
        <v>3858</v>
      </c>
      <c r="N1789" s="1" t="s">
        <v>3859</v>
      </c>
      <c r="O1789" s="1" t="s">
        <v>32</v>
      </c>
    </row>
    <row r="1790" spans="1:15">
      <c r="A1790" s="1">
        <v>100011721</v>
      </c>
      <c r="B1790" s="1" t="s">
        <v>2314</v>
      </c>
      <c r="C1790" s="1" t="s">
        <v>3749</v>
      </c>
      <c r="D1790" s="1" t="s">
        <v>46</v>
      </c>
      <c r="E1790" s="1" t="s">
        <v>2</v>
      </c>
      <c r="F1790" s="1" t="s">
        <v>46</v>
      </c>
      <c r="G1790" s="1">
        <v>1</v>
      </c>
      <c r="H1790" s="1">
        <v>54</v>
      </c>
      <c r="I1790" s="1">
        <v>10</v>
      </c>
      <c r="J1790" s="33">
        <v>8</v>
      </c>
      <c r="K1790" s="1">
        <v>0</v>
      </c>
      <c r="L1790" s="1">
        <v>1</v>
      </c>
      <c r="M1790" s="1" t="s">
        <v>3860</v>
      </c>
      <c r="N1790" s="1" t="s">
        <v>3750</v>
      </c>
      <c r="O1790" s="1" t="s">
        <v>8</v>
      </c>
    </row>
    <row r="1791" spans="1:15">
      <c r="A1791" s="1">
        <v>100011726</v>
      </c>
      <c r="B1791" s="1" t="s">
        <v>2314</v>
      </c>
      <c r="C1791" s="1" t="s">
        <v>3749</v>
      </c>
      <c r="D1791" s="1" t="s">
        <v>176</v>
      </c>
      <c r="E1791" s="1" t="s">
        <v>11</v>
      </c>
      <c r="F1791" s="1" t="s">
        <v>407</v>
      </c>
      <c r="G1791" s="1">
        <v>1</v>
      </c>
      <c r="H1791" s="1">
        <v>21</v>
      </c>
      <c r="I1791" s="1">
        <v>5</v>
      </c>
      <c r="J1791" s="33">
        <v>3</v>
      </c>
      <c r="K1791" s="1">
        <v>0</v>
      </c>
      <c r="L1791" s="1">
        <v>1</v>
      </c>
      <c r="M1791" s="1" t="s">
        <v>3862</v>
      </c>
      <c r="N1791" s="1" t="s">
        <v>3863</v>
      </c>
      <c r="O1791" s="1" t="s">
        <v>32</v>
      </c>
    </row>
    <row r="1792" spans="1:15">
      <c r="A1792" s="1">
        <v>100011734</v>
      </c>
      <c r="B1792" s="1" t="s">
        <v>2314</v>
      </c>
      <c r="C1792" s="1" t="s">
        <v>3737</v>
      </c>
      <c r="D1792" s="1" t="s">
        <v>12</v>
      </c>
      <c r="E1792" s="1" t="s">
        <v>11</v>
      </c>
      <c r="F1792" s="1" t="s">
        <v>407</v>
      </c>
      <c r="G1792" s="1">
        <v>1</v>
      </c>
      <c r="H1792" s="1">
        <v>39</v>
      </c>
      <c r="I1792" s="1">
        <v>6</v>
      </c>
      <c r="J1792" s="33">
        <v>5</v>
      </c>
      <c r="K1792" s="1">
        <v>0</v>
      </c>
      <c r="L1792" s="1">
        <v>1</v>
      </c>
      <c r="M1792" s="1" t="s">
        <v>3864</v>
      </c>
      <c r="N1792" s="1" t="s">
        <v>3865</v>
      </c>
      <c r="O1792" s="1" t="s">
        <v>32</v>
      </c>
    </row>
    <row r="1793" spans="1:15">
      <c r="A1793" s="1">
        <v>100011748</v>
      </c>
      <c r="B1793" s="1" t="s">
        <v>2314</v>
      </c>
      <c r="C1793" s="1" t="s">
        <v>3737</v>
      </c>
      <c r="D1793" s="1" t="s">
        <v>176</v>
      </c>
      <c r="E1793" s="1" t="s">
        <v>11</v>
      </c>
      <c r="F1793" s="1" t="s">
        <v>407</v>
      </c>
      <c r="G1793" s="1">
        <v>1</v>
      </c>
      <c r="H1793" s="1">
        <v>14</v>
      </c>
      <c r="I1793" s="1">
        <v>3</v>
      </c>
      <c r="J1793" s="33">
        <v>2</v>
      </c>
      <c r="K1793" s="1">
        <v>0</v>
      </c>
      <c r="L1793" s="1">
        <v>1</v>
      </c>
      <c r="M1793" s="1" t="s">
        <v>6065</v>
      </c>
      <c r="N1793" s="1" t="s">
        <v>6066</v>
      </c>
      <c r="O1793" s="1" t="s">
        <v>32</v>
      </c>
    </row>
    <row r="1794" spans="1:15">
      <c r="A1794" s="1">
        <v>100011763</v>
      </c>
      <c r="B1794" s="1" t="s">
        <v>2314</v>
      </c>
      <c r="C1794" s="1" t="s">
        <v>3737</v>
      </c>
      <c r="D1794" s="1" t="s">
        <v>12</v>
      </c>
      <c r="E1794" s="1" t="s">
        <v>11</v>
      </c>
      <c r="F1794" s="1" t="s">
        <v>12</v>
      </c>
      <c r="G1794" s="1">
        <v>1</v>
      </c>
      <c r="H1794" s="1">
        <v>580</v>
      </c>
      <c r="I1794" s="1">
        <v>60</v>
      </c>
      <c r="J1794" s="33">
        <v>41</v>
      </c>
      <c r="K1794" s="1">
        <v>1</v>
      </c>
      <c r="L1794" s="1">
        <v>2</v>
      </c>
      <c r="M1794" s="1" t="s">
        <v>3866</v>
      </c>
      <c r="N1794" s="1" t="s">
        <v>3867</v>
      </c>
      <c r="O1794" s="1" t="s">
        <v>32</v>
      </c>
    </row>
    <row r="1795" spans="1:15">
      <c r="A1795" s="1">
        <v>100011768</v>
      </c>
      <c r="B1795" s="1" t="s">
        <v>2314</v>
      </c>
      <c r="C1795" s="1" t="s">
        <v>3737</v>
      </c>
      <c r="D1795" s="1" t="s">
        <v>390</v>
      </c>
      <c r="E1795" s="1" t="s">
        <v>20</v>
      </c>
      <c r="F1795" s="1" t="s">
        <v>72</v>
      </c>
      <c r="G1795" s="1">
        <v>1</v>
      </c>
      <c r="H1795" s="1">
        <v>251</v>
      </c>
      <c r="I1795" s="1">
        <v>31</v>
      </c>
      <c r="J1795" s="33">
        <v>49</v>
      </c>
      <c r="K1795" s="1">
        <v>0</v>
      </c>
      <c r="L1795" s="1">
        <v>1</v>
      </c>
      <c r="M1795" s="1" t="s">
        <v>3868</v>
      </c>
      <c r="N1795" s="1" t="s">
        <v>3756</v>
      </c>
      <c r="O1795" s="1" t="s">
        <v>15</v>
      </c>
    </row>
    <row r="1796" spans="1:15">
      <c r="A1796" s="1">
        <v>100011776</v>
      </c>
      <c r="B1796" s="1" t="s">
        <v>2314</v>
      </c>
      <c r="C1796" s="1" t="s">
        <v>3737</v>
      </c>
      <c r="D1796" s="1" t="s">
        <v>12</v>
      </c>
      <c r="E1796" s="1" t="s">
        <v>11</v>
      </c>
      <c r="F1796" s="1" t="s">
        <v>12</v>
      </c>
      <c r="G1796" s="1">
        <v>1</v>
      </c>
      <c r="H1796" s="1">
        <v>551</v>
      </c>
      <c r="I1796" s="1">
        <v>53</v>
      </c>
      <c r="J1796" s="33">
        <v>39</v>
      </c>
      <c r="K1796" s="1">
        <v>0</v>
      </c>
      <c r="L1796" s="1">
        <v>2</v>
      </c>
      <c r="M1796" s="1" t="s">
        <v>3872</v>
      </c>
      <c r="N1796" s="1" t="s">
        <v>3867</v>
      </c>
      <c r="O1796" s="1" t="s">
        <v>32</v>
      </c>
    </row>
    <row r="1797" spans="1:15">
      <c r="A1797" s="1">
        <v>100011781</v>
      </c>
      <c r="B1797" s="1" t="s">
        <v>2314</v>
      </c>
      <c r="C1797" s="1" t="s">
        <v>3737</v>
      </c>
      <c r="D1797" s="1" t="s">
        <v>100</v>
      </c>
      <c r="E1797" s="1" t="s">
        <v>20</v>
      </c>
      <c r="F1797" s="1" t="s">
        <v>100</v>
      </c>
      <c r="G1797" s="1">
        <v>1</v>
      </c>
      <c r="H1797" s="1">
        <v>218</v>
      </c>
      <c r="I1797" s="1">
        <v>19</v>
      </c>
      <c r="J1797" s="33">
        <v>22</v>
      </c>
      <c r="K1797" s="1">
        <v>0</v>
      </c>
      <c r="L1797" s="1">
        <v>1</v>
      </c>
      <c r="M1797" s="1" t="s">
        <v>3873</v>
      </c>
      <c r="N1797" s="1" t="s">
        <v>3756</v>
      </c>
      <c r="O1797" s="1" t="s">
        <v>15</v>
      </c>
    </row>
    <row r="1798" spans="1:15">
      <c r="A1798" s="1">
        <v>100011791</v>
      </c>
      <c r="B1798" s="1" t="s">
        <v>2314</v>
      </c>
      <c r="C1798" s="1" t="s">
        <v>3737</v>
      </c>
      <c r="D1798" s="1" t="s">
        <v>3878</v>
      </c>
      <c r="E1798" s="1" t="s">
        <v>27</v>
      </c>
      <c r="F1798" s="1" t="s">
        <v>18</v>
      </c>
      <c r="G1798" s="1">
        <v>1</v>
      </c>
      <c r="H1798" s="1">
        <v>450</v>
      </c>
      <c r="I1798" s="1">
        <v>32</v>
      </c>
      <c r="J1798" s="33">
        <v>31</v>
      </c>
      <c r="K1798" s="1">
        <v>0</v>
      </c>
      <c r="L1798" s="1">
        <v>2</v>
      </c>
      <c r="M1798" s="1" t="s">
        <v>3879</v>
      </c>
      <c r="N1798" s="1" t="s">
        <v>3756</v>
      </c>
      <c r="O1798" s="1" t="s">
        <v>15</v>
      </c>
    </row>
    <row r="1799" spans="1:15">
      <c r="A1799" s="1">
        <v>100011792</v>
      </c>
      <c r="B1799" s="1" t="s">
        <v>2314</v>
      </c>
      <c r="C1799" s="1" t="s">
        <v>3737</v>
      </c>
      <c r="D1799" s="1" t="s">
        <v>12</v>
      </c>
      <c r="E1799" s="1" t="s">
        <v>11</v>
      </c>
      <c r="F1799" s="1" t="s">
        <v>12</v>
      </c>
      <c r="G1799" s="1">
        <v>1</v>
      </c>
      <c r="H1799" s="1">
        <v>356</v>
      </c>
      <c r="I1799" s="1">
        <v>42</v>
      </c>
      <c r="J1799" s="33">
        <v>32</v>
      </c>
      <c r="K1799" s="1">
        <v>0</v>
      </c>
      <c r="L1799" s="1">
        <v>2</v>
      </c>
      <c r="M1799" s="1" t="s">
        <v>3880</v>
      </c>
      <c r="N1799" s="1" t="s">
        <v>3867</v>
      </c>
      <c r="O1799" s="1" t="s">
        <v>32</v>
      </c>
    </row>
    <row r="1800" spans="1:15">
      <c r="A1800" s="1">
        <v>100011797</v>
      </c>
      <c r="B1800" s="1" t="s">
        <v>2314</v>
      </c>
      <c r="C1800" s="1" t="s">
        <v>3737</v>
      </c>
      <c r="D1800" s="1" t="s">
        <v>12</v>
      </c>
      <c r="E1800" s="1" t="s">
        <v>11</v>
      </c>
      <c r="F1800" s="1" t="s">
        <v>12</v>
      </c>
      <c r="G1800" s="1">
        <v>1</v>
      </c>
      <c r="H1800" s="1">
        <v>175</v>
      </c>
      <c r="I1800" s="1">
        <v>21</v>
      </c>
      <c r="J1800" s="33">
        <v>19</v>
      </c>
      <c r="K1800" s="1">
        <v>0</v>
      </c>
      <c r="L1800" s="1">
        <v>1</v>
      </c>
      <c r="M1800" s="1" t="s">
        <v>3881</v>
      </c>
      <c r="N1800" s="1" t="s">
        <v>3867</v>
      </c>
      <c r="O1800" s="1" t="s">
        <v>32</v>
      </c>
    </row>
    <row r="1801" spans="1:15">
      <c r="A1801" s="1">
        <v>100011803</v>
      </c>
      <c r="B1801" s="1" t="s">
        <v>2314</v>
      </c>
      <c r="C1801" s="1" t="s">
        <v>3737</v>
      </c>
      <c r="D1801" s="1" t="s">
        <v>3882</v>
      </c>
      <c r="E1801" s="1" t="s">
        <v>27</v>
      </c>
      <c r="F1801" s="1" t="s">
        <v>18</v>
      </c>
      <c r="G1801" s="1">
        <v>1</v>
      </c>
      <c r="H1801" s="1">
        <v>231</v>
      </c>
      <c r="I1801" s="1">
        <v>19</v>
      </c>
      <c r="J1801" s="33">
        <v>16</v>
      </c>
      <c r="K1801" s="1">
        <v>0</v>
      </c>
      <c r="L1801" s="1">
        <v>1</v>
      </c>
      <c r="M1801" s="1" t="s">
        <v>3736</v>
      </c>
      <c r="N1801" s="1" t="s">
        <v>3883</v>
      </c>
      <c r="O1801" s="1" t="s">
        <v>39</v>
      </c>
    </row>
    <row r="1802" spans="1:15">
      <c r="A1802" s="1">
        <v>100011811</v>
      </c>
      <c r="B1802" s="1" t="s">
        <v>2314</v>
      </c>
      <c r="C1802" s="1" t="s">
        <v>3737</v>
      </c>
      <c r="D1802" s="1" t="s">
        <v>167</v>
      </c>
      <c r="E1802" s="1" t="s">
        <v>20</v>
      </c>
      <c r="F1802" s="1" t="s">
        <v>167</v>
      </c>
      <c r="G1802" s="1">
        <v>1</v>
      </c>
      <c r="H1802" s="1">
        <v>293</v>
      </c>
      <c r="I1802" s="1">
        <v>29</v>
      </c>
      <c r="J1802" s="33">
        <v>17</v>
      </c>
      <c r="K1802" s="1">
        <v>0</v>
      </c>
      <c r="L1802" s="1">
        <v>1</v>
      </c>
      <c r="M1802" s="1" t="s">
        <v>3884</v>
      </c>
      <c r="N1802" s="1" t="s">
        <v>3756</v>
      </c>
      <c r="O1802" s="1" t="s">
        <v>15</v>
      </c>
    </row>
    <row r="1803" spans="1:15">
      <c r="A1803" s="1">
        <v>100011814</v>
      </c>
      <c r="B1803" s="1" t="s">
        <v>2314</v>
      </c>
      <c r="C1803" s="1" t="s">
        <v>3737</v>
      </c>
      <c r="D1803" s="1" t="s">
        <v>750</v>
      </c>
      <c r="E1803" s="1" t="s">
        <v>20</v>
      </c>
      <c r="F1803" s="1" t="s">
        <v>72</v>
      </c>
      <c r="G1803" s="1">
        <v>1</v>
      </c>
      <c r="H1803" s="1">
        <v>329</v>
      </c>
      <c r="I1803" s="1">
        <v>35</v>
      </c>
      <c r="J1803" s="33">
        <v>27</v>
      </c>
      <c r="K1803" s="1">
        <v>0</v>
      </c>
      <c r="L1803" s="1">
        <v>2</v>
      </c>
      <c r="M1803" s="1" t="s">
        <v>3885</v>
      </c>
      <c r="N1803" s="1" t="s">
        <v>3756</v>
      </c>
      <c r="O1803" s="1" t="s">
        <v>15</v>
      </c>
    </row>
    <row r="1804" spans="1:15">
      <c r="A1804" s="1">
        <v>100011828</v>
      </c>
      <c r="B1804" s="1" t="s">
        <v>2314</v>
      </c>
      <c r="C1804" s="1" t="s">
        <v>3737</v>
      </c>
      <c r="D1804" s="1" t="s">
        <v>176</v>
      </c>
      <c r="E1804" s="1" t="s">
        <v>11</v>
      </c>
      <c r="F1804" s="1" t="s">
        <v>407</v>
      </c>
      <c r="G1804" s="1">
        <v>1</v>
      </c>
      <c r="H1804" s="1">
        <v>78</v>
      </c>
      <c r="I1804" s="1">
        <v>11</v>
      </c>
      <c r="J1804" s="33">
        <v>4</v>
      </c>
      <c r="K1804" s="1">
        <v>0</v>
      </c>
      <c r="L1804" s="1">
        <v>1</v>
      </c>
      <c r="M1804" s="1" t="s">
        <v>3886</v>
      </c>
      <c r="N1804" s="1" t="s">
        <v>3867</v>
      </c>
      <c r="O1804" s="1" t="s">
        <v>32</v>
      </c>
    </row>
    <row r="1805" spans="1:15">
      <c r="A1805" s="1">
        <v>100011831</v>
      </c>
      <c r="B1805" s="1" t="s">
        <v>2314</v>
      </c>
      <c r="C1805" s="1" t="s">
        <v>3737</v>
      </c>
      <c r="D1805" s="1" t="s">
        <v>12</v>
      </c>
      <c r="E1805" s="1" t="s">
        <v>11</v>
      </c>
      <c r="F1805" s="1" t="s">
        <v>12</v>
      </c>
      <c r="G1805" s="1">
        <v>1</v>
      </c>
      <c r="H1805" s="1">
        <v>546</v>
      </c>
      <c r="I1805" s="1">
        <v>46</v>
      </c>
      <c r="J1805" s="33">
        <v>37</v>
      </c>
      <c r="K1805" s="1">
        <v>1</v>
      </c>
      <c r="L1805" s="1">
        <v>2</v>
      </c>
      <c r="M1805" s="1" t="s">
        <v>3887</v>
      </c>
      <c r="N1805" s="1" t="s">
        <v>3867</v>
      </c>
      <c r="O1805" s="1" t="s">
        <v>32</v>
      </c>
    </row>
    <row r="1806" spans="1:15">
      <c r="A1806" s="1">
        <v>100011835</v>
      </c>
      <c r="B1806" s="1" t="s">
        <v>2314</v>
      </c>
      <c r="C1806" s="1" t="s">
        <v>3737</v>
      </c>
      <c r="D1806" s="1" t="s">
        <v>12</v>
      </c>
      <c r="E1806" s="1" t="s">
        <v>11</v>
      </c>
      <c r="F1806" s="1" t="s">
        <v>12</v>
      </c>
      <c r="G1806" s="1">
        <v>1</v>
      </c>
      <c r="H1806" s="1">
        <v>292</v>
      </c>
      <c r="I1806" s="1">
        <v>32</v>
      </c>
      <c r="J1806" s="33">
        <v>16</v>
      </c>
      <c r="K1806" s="1">
        <v>0</v>
      </c>
      <c r="L1806" s="1">
        <v>1</v>
      </c>
      <c r="M1806" s="1" t="s">
        <v>3888</v>
      </c>
      <c r="N1806" s="1" t="s">
        <v>3867</v>
      </c>
      <c r="O1806" s="1" t="s">
        <v>32</v>
      </c>
    </row>
    <row r="1807" spans="1:15">
      <c r="A1807" s="1">
        <v>100011838</v>
      </c>
      <c r="B1807" s="1" t="s">
        <v>2314</v>
      </c>
      <c r="C1807" s="1" t="s">
        <v>3737</v>
      </c>
      <c r="D1807" s="1" t="s">
        <v>1456</v>
      </c>
      <c r="E1807" s="1" t="s">
        <v>20</v>
      </c>
      <c r="F1807" s="1" t="s">
        <v>72</v>
      </c>
      <c r="G1807" s="1">
        <v>1</v>
      </c>
      <c r="H1807" s="1">
        <v>256</v>
      </c>
      <c r="I1807" s="1">
        <v>23</v>
      </c>
      <c r="J1807" s="33">
        <v>30</v>
      </c>
      <c r="K1807" s="1">
        <v>0</v>
      </c>
      <c r="L1807" s="1">
        <v>1</v>
      </c>
      <c r="M1807" s="1" t="s">
        <v>3889</v>
      </c>
      <c r="N1807" s="1" t="s">
        <v>3756</v>
      </c>
      <c r="O1807" s="1" t="s">
        <v>15</v>
      </c>
    </row>
    <row r="1808" spans="1:15">
      <c r="A1808" s="1">
        <v>100011842</v>
      </c>
      <c r="B1808" s="1" t="s">
        <v>2314</v>
      </c>
      <c r="C1808" s="1" t="s">
        <v>3737</v>
      </c>
      <c r="D1808" s="1" t="s">
        <v>203</v>
      </c>
      <c r="E1808" s="1" t="s">
        <v>20</v>
      </c>
      <c r="F1808" s="1" t="s">
        <v>203</v>
      </c>
      <c r="G1808" s="1">
        <v>1</v>
      </c>
      <c r="H1808" s="1">
        <v>143</v>
      </c>
      <c r="I1808" s="1">
        <v>18</v>
      </c>
      <c r="J1808" s="33">
        <v>25</v>
      </c>
      <c r="K1808" s="1">
        <v>0</v>
      </c>
      <c r="L1808" s="1">
        <v>1</v>
      </c>
      <c r="M1808" s="1" t="s">
        <v>3890</v>
      </c>
      <c r="N1808" s="1" t="s">
        <v>3756</v>
      </c>
      <c r="O1808" s="1" t="s">
        <v>15</v>
      </c>
    </row>
    <row r="1809" spans="1:15">
      <c r="A1809" s="1">
        <v>100011845</v>
      </c>
      <c r="B1809" s="1" t="s">
        <v>2314</v>
      </c>
      <c r="C1809" s="1" t="s">
        <v>3737</v>
      </c>
      <c r="D1809" s="1" t="s">
        <v>3891</v>
      </c>
      <c r="E1809" s="1" t="s">
        <v>11</v>
      </c>
      <c r="F1809" s="1" t="s">
        <v>12</v>
      </c>
      <c r="G1809" s="1">
        <v>1</v>
      </c>
      <c r="H1809" s="1">
        <v>709</v>
      </c>
      <c r="I1809" s="1">
        <v>57</v>
      </c>
      <c r="J1809" s="33">
        <v>40</v>
      </c>
      <c r="K1809" s="1">
        <v>0</v>
      </c>
      <c r="L1809" s="1">
        <v>3</v>
      </c>
      <c r="M1809" s="1" t="s">
        <v>3892</v>
      </c>
      <c r="N1809" s="1" t="s">
        <v>3867</v>
      </c>
      <c r="O1809" s="1" t="s">
        <v>32</v>
      </c>
    </row>
    <row r="1810" spans="1:15">
      <c r="A1810" s="1">
        <v>100011871</v>
      </c>
      <c r="B1810" s="1" t="s">
        <v>2314</v>
      </c>
      <c r="C1810" s="1" t="s">
        <v>3737</v>
      </c>
      <c r="D1810" s="1" t="s">
        <v>176</v>
      </c>
      <c r="E1810" s="1" t="s">
        <v>11</v>
      </c>
      <c r="F1810" s="1" t="s">
        <v>12</v>
      </c>
      <c r="G1810" s="1">
        <v>1</v>
      </c>
      <c r="H1810" s="1">
        <v>163</v>
      </c>
      <c r="I1810" s="1">
        <v>25</v>
      </c>
      <c r="J1810" s="33">
        <v>18</v>
      </c>
      <c r="K1810" s="1">
        <v>0</v>
      </c>
      <c r="L1810" s="1">
        <v>1</v>
      </c>
      <c r="M1810" s="1" t="s">
        <v>3893</v>
      </c>
      <c r="N1810" s="1" t="s">
        <v>3894</v>
      </c>
      <c r="O1810" s="1" t="s">
        <v>32</v>
      </c>
    </row>
    <row r="1811" spans="1:15">
      <c r="A1811" s="1">
        <v>100011880</v>
      </c>
      <c r="B1811" s="1" t="s">
        <v>2314</v>
      </c>
      <c r="C1811" s="1" t="s">
        <v>3737</v>
      </c>
      <c r="D1811" s="1" t="s">
        <v>176</v>
      </c>
      <c r="E1811" s="1" t="s">
        <v>11</v>
      </c>
      <c r="F1811" s="1" t="s">
        <v>12</v>
      </c>
      <c r="G1811" s="1">
        <v>1</v>
      </c>
      <c r="H1811" s="1">
        <v>133</v>
      </c>
      <c r="I1811" s="1">
        <v>15</v>
      </c>
      <c r="J1811" s="33">
        <v>11</v>
      </c>
      <c r="K1811" s="1">
        <v>0</v>
      </c>
      <c r="L1811" s="1">
        <v>1</v>
      </c>
      <c r="M1811" s="1" t="s">
        <v>3895</v>
      </c>
      <c r="N1811" s="1" t="s">
        <v>3896</v>
      </c>
      <c r="O1811" s="1" t="s">
        <v>32</v>
      </c>
    </row>
    <row r="1812" spans="1:15">
      <c r="A1812" s="1">
        <v>100011884</v>
      </c>
      <c r="B1812" s="1" t="s">
        <v>2314</v>
      </c>
      <c r="C1812" s="1" t="s">
        <v>3737</v>
      </c>
      <c r="D1812" s="1" t="s">
        <v>176</v>
      </c>
      <c r="E1812" s="1" t="s">
        <v>11</v>
      </c>
      <c r="F1812" s="1" t="s">
        <v>12</v>
      </c>
      <c r="G1812" s="1">
        <v>1</v>
      </c>
      <c r="H1812" s="1">
        <v>149</v>
      </c>
      <c r="I1812" s="1">
        <v>22</v>
      </c>
      <c r="J1812" s="33">
        <v>15</v>
      </c>
      <c r="K1812" s="1">
        <v>0</v>
      </c>
      <c r="L1812" s="1">
        <v>1</v>
      </c>
      <c r="M1812" s="1" t="s">
        <v>3897</v>
      </c>
      <c r="N1812" s="1" t="s">
        <v>3898</v>
      </c>
      <c r="O1812" s="1" t="s">
        <v>32</v>
      </c>
    </row>
    <row r="1813" spans="1:15">
      <c r="A1813" s="1">
        <v>100011901</v>
      </c>
      <c r="B1813" s="1" t="s">
        <v>2314</v>
      </c>
      <c r="C1813" s="1" t="s">
        <v>3737</v>
      </c>
      <c r="D1813" s="1" t="s">
        <v>176</v>
      </c>
      <c r="E1813" s="1" t="s">
        <v>11</v>
      </c>
      <c r="F1813" s="1" t="s">
        <v>12</v>
      </c>
      <c r="G1813" s="1">
        <v>2</v>
      </c>
      <c r="H1813" s="1">
        <v>85</v>
      </c>
      <c r="I1813" s="1">
        <v>15</v>
      </c>
      <c r="J1813" s="33">
        <v>17</v>
      </c>
      <c r="K1813" s="1">
        <v>0</v>
      </c>
      <c r="L1813" s="1">
        <v>1</v>
      </c>
      <c r="M1813" s="1" t="s">
        <v>3899</v>
      </c>
      <c r="N1813" s="1" t="s">
        <v>3900</v>
      </c>
      <c r="O1813" s="1" t="s">
        <v>32</v>
      </c>
    </row>
    <row r="1814" spans="1:15">
      <c r="A1814" s="1">
        <v>100011915</v>
      </c>
      <c r="B1814" s="1" t="s">
        <v>2314</v>
      </c>
      <c r="C1814" s="1" t="s">
        <v>3737</v>
      </c>
      <c r="D1814" s="1" t="s">
        <v>12</v>
      </c>
      <c r="E1814" s="1" t="s">
        <v>11</v>
      </c>
      <c r="F1814" s="1" t="s">
        <v>12</v>
      </c>
      <c r="G1814" s="1">
        <v>1</v>
      </c>
      <c r="H1814" s="1">
        <v>147</v>
      </c>
      <c r="I1814" s="1">
        <v>17</v>
      </c>
      <c r="J1814" s="33">
        <v>10</v>
      </c>
      <c r="K1814" s="1">
        <v>0</v>
      </c>
      <c r="L1814" s="1">
        <v>1</v>
      </c>
      <c r="M1814" s="1" t="s">
        <v>3901</v>
      </c>
      <c r="N1814" s="1" t="s">
        <v>3902</v>
      </c>
      <c r="O1814" s="1" t="s">
        <v>32</v>
      </c>
    </row>
    <row r="1815" spans="1:15">
      <c r="A1815" s="1">
        <v>100011919</v>
      </c>
      <c r="B1815" s="1" t="s">
        <v>2314</v>
      </c>
      <c r="C1815" s="1" t="s">
        <v>3737</v>
      </c>
      <c r="D1815" s="1" t="s">
        <v>12</v>
      </c>
      <c r="E1815" s="1" t="s">
        <v>11</v>
      </c>
      <c r="F1815" s="1" t="s">
        <v>407</v>
      </c>
      <c r="G1815" s="1">
        <v>1</v>
      </c>
      <c r="H1815" s="1">
        <v>12</v>
      </c>
      <c r="I1815" s="1">
        <v>2</v>
      </c>
      <c r="J1815" s="33">
        <v>2</v>
      </c>
      <c r="K1815" s="1">
        <v>0</v>
      </c>
      <c r="L1815" s="1">
        <v>1</v>
      </c>
      <c r="M1815" s="1" t="s">
        <v>3903</v>
      </c>
      <c r="N1815" s="1" t="s">
        <v>3904</v>
      </c>
      <c r="O1815" s="1" t="s">
        <v>32</v>
      </c>
    </row>
    <row r="1816" spans="1:15">
      <c r="A1816" s="1">
        <v>100011924</v>
      </c>
      <c r="B1816" s="1" t="s">
        <v>2314</v>
      </c>
      <c r="C1816" s="1" t="s">
        <v>3737</v>
      </c>
      <c r="D1816" s="1" t="s">
        <v>176</v>
      </c>
      <c r="E1816" s="1" t="s">
        <v>11</v>
      </c>
      <c r="F1816" s="1" t="s">
        <v>12</v>
      </c>
      <c r="G1816" s="1">
        <v>1</v>
      </c>
      <c r="H1816" s="1">
        <v>46</v>
      </c>
      <c r="I1816" s="1">
        <v>10</v>
      </c>
      <c r="J1816" s="33">
        <v>12</v>
      </c>
      <c r="K1816" s="1">
        <v>0</v>
      </c>
      <c r="L1816" s="1">
        <v>1</v>
      </c>
      <c r="M1816" s="1" t="s">
        <v>3905</v>
      </c>
      <c r="N1816" s="1" t="s">
        <v>3906</v>
      </c>
      <c r="O1816" s="1" t="s">
        <v>32</v>
      </c>
    </row>
    <row r="1817" spans="1:15">
      <c r="A1817" s="1">
        <v>100011945</v>
      </c>
      <c r="B1817" s="1" t="s">
        <v>2314</v>
      </c>
      <c r="C1817" s="1" t="s">
        <v>3737</v>
      </c>
      <c r="D1817" s="1" t="s">
        <v>176</v>
      </c>
      <c r="E1817" s="1" t="s">
        <v>11</v>
      </c>
      <c r="F1817" s="1" t="s">
        <v>12</v>
      </c>
      <c r="G1817" s="1">
        <v>1</v>
      </c>
      <c r="H1817" s="1">
        <v>128</v>
      </c>
      <c r="I1817" s="1">
        <v>18</v>
      </c>
      <c r="J1817" s="33">
        <v>10</v>
      </c>
      <c r="K1817" s="1">
        <v>0</v>
      </c>
      <c r="L1817" s="1">
        <v>1</v>
      </c>
      <c r="M1817" s="1" t="s">
        <v>3907</v>
      </c>
      <c r="N1817" s="1" t="s">
        <v>3908</v>
      </c>
      <c r="O1817" s="1" t="s">
        <v>32</v>
      </c>
    </row>
    <row r="1818" spans="1:15">
      <c r="A1818" s="1">
        <v>100011954</v>
      </c>
      <c r="B1818" s="1" t="s">
        <v>2314</v>
      </c>
      <c r="C1818" s="1" t="s">
        <v>3737</v>
      </c>
      <c r="D1818" s="1" t="s">
        <v>176</v>
      </c>
      <c r="E1818" s="1" t="s">
        <v>11</v>
      </c>
      <c r="F1818" s="1" t="s">
        <v>12</v>
      </c>
      <c r="G1818" s="1">
        <v>1</v>
      </c>
      <c r="H1818" s="1">
        <v>176</v>
      </c>
      <c r="I1818" s="1">
        <v>20</v>
      </c>
      <c r="J1818" s="33">
        <v>17</v>
      </c>
      <c r="K1818" s="1">
        <v>0</v>
      </c>
      <c r="L1818" s="1">
        <v>1</v>
      </c>
      <c r="M1818" s="1" t="s">
        <v>3909</v>
      </c>
      <c r="N1818" s="1" t="s">
        <v>3910</v>
      </c>
      <c r="O1818" s="1" t="s">
        <v>32</v>
      </c>
    </row>
    <row r="1819" spans="1:15">
      <c r="A1819" s="1">
        <v>100011960</v>
      </c>
      <c r="B1819" s="1" t="s">
        <v>2314</v>
      </c>
      <c r="C1819" s="1" t="s">
        <v>3737</v>
      </c>
      <c r="D1819" s="1" t="s">
        <v>12</v>
      </c>
      <c r="E1819" s="1" t="s">
        <v>11</v>
      </c>
      <c r="F1819" s="1" t="s">
        <v>407</v>
      </c>
      <c r="G1819" s="1">
        <v>1</v>
      </c>
      <c r="H1819" s="1">
        <v>6</v>
      </c>
      <c r="I1819" s="1">
        <v>1</v>
      </c>
      <c r="J1819" s="33">
        <v>1</v>
      </c>
      <c r="K1819" s="1">
        <v>0</v>
      </c>
      <c r="L1819" s="1">
        <v>1</v>
      </c>
      <c r="M1819" s="1" t="s">
        <v>3911</v>
      </c>
      <c r="N1819" s="1" t="s">
        <v>3912</v>
      </c>
      <c r="O1819" s="1" t="s">
        <v>32</v>
      </c>
    </row>
    <row r="1820" spans="1:15">
      <c r="A1820" s="1">
        <v>100011974</v>
      </c>
      <c r="B1820" s="1" t="s">
        <v>2314</v>
      </c>
      <c r="C1820" s="1" t="s">
        <v>3737</v>
      </c>
      <c r="D1820" s="1" t="s">
        <v>12</v>
      </c>
      <c r="E1820" s="1" t="s">
        <v>11</v>
      </c>
      <c r="F1820" s="1" t="s">
        <v>407</v>
      </c>
      <c r="G1820" s="1">
        <v>1</v>
      </c>
      <c r="H1820" s="1">
        <v>79</v>
      </c>
      <c r="I1820" s="1">
        <v>8</v>
      </c>
      <c r="J1820" s="33">
        <v>6</v>
      </c>
      <c r="K1820" s="1">
        <v>0</v>
      </c>
      <c r="L1820" s="1">
        <v>1</v>
      </c>
      <c r="M1820" s="1" t="s">
        <v>3913</v>
      </c>
      <c r="N1820" s="1" t="s">
        <v>3914</v>
      </c>
      <c r="O1820" s="1" t="s">
        <v>32</v>
      </c>
    </row>
    <row r="1821" spans="1:15">
      <c r="A1821" s="1">
        <v>100011984</v>
      </c>
      <c r="B1821" s="1" t="s">
        <v>2314</v>
      </c>
      <c r="C1821" s="1" t="s">
        <v>3916</v>
      </c>
      <c r="D1821" s="1" t="s">
        <v>176</v>
      </c>
      <c r="E1821" s="1" t="s">
        <v>11</v>
      </c>
      <c r="F1821" s="1" t="s">
        <v>12</v>
      </c>
      <c r="G1821" s="1">
        <v>1</v>
      </c>
      <c r="H1821" s="1">
        <v>198</v>
      </c>
      <c r="I1821" s="1">
        <v>19</v>
      </c>
      <c r="J1821" s="33">
        <v>11</v>
      </c>
      <c r="K1821" s="1">
        <v>0</v>
      </c>
      <c r="L1821" s="1">
        <v>1</v>
      </c>
      <c r="M1821" s="1" t="s">
        <v>3915</v>
      </c>
      <c r="N1821" s="1" t="s">
        <v>3917</v>
      </c>
      <c r="O1821" s="1" t="s">
        <v>32</v>
      </c>
    </row>
    <row r="1822" spans="1:15">
      <c r="A1822" s="1">
        <v>100011992</v>
      </c>
      <c r="B1822" s="1" t="s">
        <v>2314</v>
      </c>
      <c r="C1822" s="1" t="s">
        <v>3916</v>
      </c>
      <c r="D1822" s="1" t="s">
        <v>12</v>
      </c>
      <c r="E1822" s="1" t="s">
        <v>11</v>
      </c>
      <c r="F1822" s="1" t="s">
        <v>12</v>
      </c>
      <c r="G1822" s="1">
        <v>1</v>
      </c>
      <c r="H1822" s="1">
        <v>433</v>
      </c>
      <c r="I1822" s="1">
        <v>39</v>
      </c>
      <c r="J1822" s="33">
        <v>31</v>
      </c>
      <c r="K1822" s="1">
        <v>0</v>
      </c>
      <c r="L1822" s="1">
        <v>2</v>
      </c>
      <c r="M1822" s="1" t="s">
        <v>3918</v>
      </c>
      <c r="N1822" s="1" t="s">
        <v>3919</v>
      </c>
      <c r="O1822" s="1" t="s">
        <v>32</v>
      </c>
    </row>
    <row r="1823" spans="1:15">
      <c r="A1823" s="1">
        <v>100011996</v>
      </c>
      <c r="B1823" s="1" t="s">
        <v>2314</v>
      </c>
      <c r="C1823" s="1" t="s">
        <v>3916</v>
      </c>
      <c r="D1823" s="1" t="s">
        <v>12</v>
      </c>
      <c r="E1823" s="1" t="s">
        <v>11</v>
      </c>
      <c r="F1823" s="1" t="s">
        <v>407</v>
      </c>
      <c r="G1823" s="1">
        <v>1</v>
      </c>
      <c r="H1823" s="1">
        <v>90</v>
      </c>
      <c r="I1823" s="1">
        <v>5</v>
      </c>
      <c r="J1823" s="33">
        <v>9</v>
      </c>
      <c r="K1823" s="1">
        <v>0</v>
      </c>
      <c r="L1823" s="1">
        <v>1</v>
      </c>
      <c r="M1823" s="1" t="s">
        <v>3920</v>
      </c>
      <c r="N1823" s="1" t="s">
        <v>3921</v>
      </c>
      <c r="O1823" s="1" t="s">
        <v>32</v>
      </c>
    </row>
    <row r="1824" spans="1:15">
      <c r="A1824" s="1">
        <v>100012000</v>
      </c>
      <c r="B1824" s="1" t="s">
        <v>2314</v>
      </c>
      <c r="C1824" s="1" t="s">
        <v>3916</v>
      </c>
      <c r="D1824" s="1" t="s">
        <v>176</v>
      </c>
      <c r="E1824" s="1" t="s">
        <v>11</v>
      </c>
      <c r="F1824" s="1" t="s">
        <v>12</v>
      </c>
      <c r="G1824" s="1">
        <v>1</v>
      </c>
      <c r="H1824" s="1">
        <v>147</v>
      </c>
      <c r="I1824" s="1">
        <v>21</v>
      </c>
      <c r="J1824" s="33">
        <v>13</v>
      </c>
      <c r="K1824" s="1">
        <v>0</v>
      </c>
      <c r="L1824" s="1">
        <v>1</v>
      </c>
      <c r="M1824" s="1" t="s">
        <v>3922</v>
      </c>
      <c r="N1824" s="1" t="s">
        <v>3923</v>
      </c>
      <c r="O1824" s="1" t="s">
        <v>32</v>
      </c>
    </row>
    <row r="1825" spans="1:15">
      <c r="A1825" s="1">
        <v>100012006</v>
      </c>
      <c r="B1825" s="1" t="s">
        <v>2314</v>
      </c>
      <c r="C1825" s="1" t="s">
        <v>3916</v>
      </c>
      <c r="D1825" s="1" t="s">
        <v>12</v>
      </c>
      <c r="E1825" s="1" t="s">
        <v>11</v>
      </c>
      <c r="F1825" s="1" t="s">
        <v>12</v>
      </c>
      <c r="G1825" s="1">
        <v>1</v>
      </c>
      <c r="H1825" s="1">
        <v>625</v>
      </c>
      <c r="I1825" s="1">
        <v>45</v>
      </c>
      <c r="J1825" s="33">
        <v>41</v>
      </c>
      <c r="K1825" s="1">
        <v>1</v>
      </c>
      <c r="L1825" s="1">
        <v>3</v>
      </c>
      <c r="M1825" s="1" t="s">
        <v>3924</v>
      </c>
      <c r="N1825" s="1" t="s">
        <v>3925</v>
      </c>
      <c r="O1825" s="1" t="s">
        <v>32</v>
      </c>
    </row>
    <row r="1826" spans="1:15">
      <c r="A1826" s="1">
        <v>100012009</v>
      </c>
      <c r="B1826" s="1" t="s">
        <v>2314</v>
      </c>
      <c r="C1826" s="1" t="s">
        <v>3916</v>
      </c>
      <c r="D1826" s="1" t="s">
        <v>72</v>
      </c>
      <c r="E1826" s="1" t="s">
        <v>20</v>
      </c>
      <c r="F1826" s="1" t="s">
        <v>72</v>
      </c>
      <c r="G1826" s="1">
        <v>1</v>
      </c>
      <c r="H1826" s="1">
        <v>343</v>
      </c>
      <c r="I1826" s="1">
        <v>41</v>
      </c>
      <c r="J1826" s="33">
        <v>45</v>
      </c>
      <c r="K1826" s="1">
        <v>0</v>
      </c>
      <c r="L1826" s="1">
        <v>2</v>
      </c>
      <c r="M1826" s="1" t="s">
        <v>3926</v>
      </c>
      <c r="N1826" s="1" t="s">
        <v>3756</v>
      </c>
      <c r="O1826" s="1" t="s">
        <v>15</v>
      </c>
    </row>
    <row r="1827" spans="1:15">
      <c r="A1827" s="1">
        <v>100012013</v>
      </c>
      <c r="B1827" s="1" t="s">
        <v>2314</v>
      </c>
      <c r="C1827" s="1" t="s">
        <v>3916</v>
      </c>
      <c r="D1827" s="1" t="s">
        <v>3927</v>
      </c>
      <c r="E1827" s="1" t="s">
        <v>11</v>
      </c>
      <c r="F1827" s="1" t="s">
        <v>12</v>
      </c>
      <c r="G1827" s="1">
        <v>1</v>
      </c>
      <c r="H1827" s="1">
        <v>505</v>
      </c>
      <c r="I1827" s="1">
        <v>37</v>
      </c>
      <c r="J1827" s="33">
        <v>34</v>
      </c>
      <c r="K1827" s="1">
        <v>0</v>
      </c>
      <c r="L1827" s="1">
        <v>2</v>
      </c>
      <c r="M1827" s="1" t="s">
        <v>3928</v>
      </c>
      <c r="N1827" s="1" t="s">
        <v>3925</v>
      </c>
      <c r="O1827" s="1" t="s">
        <v>32</v>
      </c>
    </row>
    <row r="1828" spans="1:15">
      <c r="A1828" s="1">
        <v>100012018</v>
      </c>
      <c r="B1828" s="1" t="s">
        <v>2314</v>
      </c>
      <c r="C1828" s="1" t="s">
        <v>3916</v>
      </c>
      <c r="D1828" s="1" t="s">
        <v>2459</v>
      </c>
      <c r="E1828" s="1" t="s">
        <v>27</v>
      </c>
      <c r="F1828" s="1" t="s">
        <v>18</v>
      </c>
      <c r="G1828" s="1">
        <v>1</v>
      </c>
      <c r="H1828" s="1">
        <v>201</v>
      </c>
      <c r="I1828" s="1">
        <v>17</v>
      </c>
      <c r="J1828" s="33">
        <v>21</v>
      </c>
      <c r="K1828" s="1">
        <v>0</v>
      </c>
      <c r="L1828" s="1">
        <v>1</v>
      </c>
      <c r="M1828" s="1" t="s">
        <v>3929</v>
      </c>
      <c r="N1828" s="1" t="s">
        <v>3756</v>
      </c>
      <c r="O1828" s="1" t="s">
        <v>15</v>
      </c>
    </row>
    <row r="1829" spans="1:15">
      <c r="A1829" s="1">
        <v>100012027</v>
      </c>
      <c r="B1829" s="1" t="s">
        <v>2314</v>
      </c>
      <c r="C1829" s="1" t="s">
        <v>3916</v>
      </c>
      <c r="D1829" s="1" t="s">
        <v>3930</v>
      </c>
      <c r="E1829" s="1" t="s">
        <v>20</v>
      </c>
      <c r="F1829" s="1" t="s">
        <v>72</v>
      </c>
      <c r="G1829" s="1">
        <v>7</v>
      </c>
      <c r="H1829" s="1">
        <v>1240</v>
      </c>
      <c r="I1829" s="1">
        <v>56</v>
      </c>
      <c r="J1829" s="33">
        <v>59</v>
      </c>
      <c r="K1829" s="1">
        <v>0</v>
      </c>
      <c r="L1829" s="1">
        <v>5</v>
      </c>
      <c r="M1829" s="1" t="s">
        <v>3931</v>
      </c>
      <c r="N1829" s="1" t="s">
        <v>3756</v>
      </c>
      <c r="O1829" s="1" t="s">
        <v>15</v>
      </c>
    </row>
    <row r="1830" spans="1:15">
      <c r="A1830" s="1">
        <v>100012031</v>
      </c>
      <c r="B1830" s="1" t="s">
        <v>2314</v>
      </c>
      <c r="C1830" s="1" t="s">
        <v>3916</v>
      </c>
      <c r="D1830" s="1" t="s">
        <v>3932</v>
      </c>
      <c r="E1830" s="1" t="s">
        <v>20</v>
      </c>
      <c r="F1830" s="1" t="s">
        <v>203</v>
      </c>
      <c r="G1830" s="1">
        <v>1</v>
      </c>
      <c r="H1830" s="1">
        <v>197</v>
      </c>
      <c r="I1830" s="1">
        <v>19</v>
      </c>
      <c r="J1830" s="33">
        <v>29</v>
      </c>
      <c r="K1830" s="1">
        <v>6</v>
      </c>
      <c r="L1830" s="1">
        <v>1</v>
      </c>
      <c r="M1830" s="1" t="s">
        <v>3933</v>
      </c>
      <c r="N1830" s="1" t="s">
        <v>3756</v>
      </c>
      <c r="O1830" s="1" t="s">
        <v>15</v>
      </c>
    </row>
    <row r="1831" spans="1:15">
      <c r="A1831" s="1">
        <v>100012037</v>
      </c>
      <c r="B1831" s="1" t="s">
        <v>2314</v>
      </c>
      <c r="C1831" s="1" t="s">
        <v>3916</v>
      </c>
      <c r="D1831" s="1" t="s">
        <v>3934</v>
      </c>
      <c r="E1831" s="1" t="s">
        <v>11</v>
      </c>
      <c r="F1831" s="1" t="s">
        <v>12</v>
      </c>
      <c r="G1831" s="1">
        <v>1</v>
      </c>
      <c r="H1831" s="1">
        <v>517</v>
      </c>
      <c r="I1831" s="1">
        <v>64</v>
      </c>
      <c r="J1831" s="33">
        <v>31</v>
      </c>
      <c r="K1831" s="1">
        <v>0</v>
      </c>
      <c r="L1831" s="1">
        <v>2</v>
      </c>
      <c r="M1831" s="1" t="s">
        <v>3935</v>
      </c>
      <c r="N1831" s="1" t="s">
        <v>2476</v>
      </c>
      <c r="O1831" s="1" t="s">
        <v>39</v>
      </c>
    </row>
    <row r="1832" spans="1:15">
      <c r="A1832" s="1">
        <v>100012044</v>
      </c>
      <c r="B1832" s="1" t="s">
        <v>2314</v>
      </c>
      <c r="C1832" s="1" t="s">
        <v>3916</v>
      </c>
      <c r="D1832" s="1" t="s">
        <v>127</v>
      </c>
      <c r="E1832" s="1" t="s">
        <v>126</v>
      </c>
      <c r="F1832" s="1" t="s">
        <v>127</v>
      </c>
      <c r="G1832" s="1">
        <v>1</v>
      </c>
      <c r="H1832" s="1">
        <v>165</v>
      </c>
      <c r="I1832" s="1">
        <v>25</v>
      </c>
      <c r="J1832" s="33">
        <v>16</v>
      </c>
      <c r="K1832" s="1">
        <v>0</v>
      </c>
      <c r="L1832" s="1">
        <v>1</v>
      </c>
      <c r="M1832" s="1" t="s">
        <v>3936</v>
      </c>
      <c r="N1832" s="1" t="s">
        <v>3756</v>
      </c>
      <c r="O1832" s="1" t="s">
        <v>15</v>
      </c>
    </row>
    <row r="1833" spans="1:15">
      <c r="A1833" s="1">
        <v>100012047</v>
      </c>
      <c r="B1833" s="1" t="s">
        <v>2314</v>
      </c>
      <c r="C1833" s="1" t="s">
        <v>3916</v>
      </c>
      <c r="D1833" s="1" t="s">
        <v>12</v>
      </c>
      <c r="E1833" s="1" t="s">
        <v>11</v>
      </c>
      <c r="F1833" s="1" t="s">
        <v>12</v>
      </c>
      <c r="G1833" s="1">
        <v>2</v>
      </c>
      <c r="H1833" s="1">
        <v>348</v>
      </c>
      <c r="I1833" s="1">
        <v>33</v>
      </c>
      <c r="J1833" s="33">
        <v>25</v>
      </c>
      <c r="K1833" s="1">
        <v>0</v>
      </c>
      <c r="L1833" s="1">
        <v>2</v>
      </c>
      <c r="M1833" s="1" t="s">
        <v>3937</v>
      </c>
      <c r="N1833" s="1" t="s">
        <v>3938</v>
      </c>
      <c r="O1833" s="1" t="s">
        <v>32</v>
      </c>
    </row>
    <row r="1834" spans="1:15">
      <c r="A1834" s="1">
        <v>100012061</v>
      </c>
      <c r="B1834" s="1" t="s">
        <v>2314</v>
      </c>
      <c r="C1834" s="1" t="s">
        <v>3916</v>
      </c>
      <c r="D1834" s="1" t="s">
        <v>12</v>
      </c>
      <c r="E1834" s="1" t="s">
        <v>11</v>
      </c>
      <c r="F1834" s="1" t="s">
        <v>12</v>
      </c>
      <c r="G1834" s="1">
        <v>1</v>
      </c>
      <c r="H1834" s="1">
        <v>421</v>
      </c>
      <c r="I1834" s="1">
        <v>35</v>
      </c>
      <c r="J1834" s="33">
        <v>40</v>
      </c>
      <c r="K1834" s="1">
        <v>0</v>
      </c>
      <c r="L1834" s="1">
        <v>2</v>
      </c>
      <c r="M1834" s="1" t="s">
        <v>3941</v>
      </c>
      <c r="N1834" s="1" t="s">
        <v>3942</v>
      </c>
      <c r="O1834" s="1" t="s">
        <v>32</v>
      </c>
    </row>
    <row r="1835" spans="1:15">
      <c r="A1835" s="1">
        <v>100012070</v>
      </c>
      <c r="B1835" s="1" t="s">
        <v>2314</v>
      </c>
      <c r="C1835" s="1" t="s">
        <v>3916</v>
      </c>
      <c r="D1835" s="1" t="s">
        <v>12</v>
      </c>
      <c r="E1835" s="1" t="s">
        <v>11</v>
      </c>
      <c r="F1835" s="1" t="s">
        <v>407</v>
      </c>
      <c r="G1835" s="1">
        <v>1</v>
      </c>
      <c r="H1835" s="1">
        <v>26</v>
      </c>
      <c r="I1835" s="1">
        <v>2</v>
      </c>
      <c r="J1835" s="33">
        <v>3</v>
      </c>
      <c r="K1835" s="1">
        <v>0</v>
      </c>
      <c r="L1835" s="1">
        <v>1</v>
      </c>
      <c r="M1835" s="1" t="s">
        <v>3943</v>
      </c>
      <c r="N1835" s="1" t="s">
        <v>3944</v>
      </c>
      <c r="O1835" s="1" t="s">
        <v>32</v>
      </c>
    </row>
    <row r="1836" spans="1:15">
      <c r="A1836" s="1">
        <v>100012077</v>
      </c>
      <c r="B1836" s="1" t="s">
        <v>2314</v>
      </c>
      <c r="C1836" s="1" t="s">
        <v>3916</v>
      </c>
      <c r="D1836" s="1" t="s">
        <v>12</v>
      </c>
      <c r="E1836" s="1" t="s">
        <v>11</v>
      </c>
      <c r="F1836" s="1" t="s">
        <v>12</v>
      </c>
      <c r="G1836" s="1">
        <v>1</v>
      </c>
      <c r="H1836" s="1">
        <v>675</v>
      </c>
      <c r="I1836" s="1">
        <v>54</v>
      </c>
      <c r="J1836" s="33">
        <v>33</v>
      </c>
      <c r="K1836" s="1">
        <v>0</v>
      </c>
      <c r="L1836" s="1">
        <v>3</v>
      </c>
      <c r="M1836" s="1" t="s">
        <v>3945</v>
      </c>
      <c r="N1836" s="1" t="s">
        <v>2022</v>
      </c>
      <c r="O1836" s="1" t="s">
        <v>32</v>
      </c>
    </row>
    <row r="1837" spans="1:15">
      <c r="A1837" s="1">
        <v>100012081</v>
      </c>
      <c r="B1837" s="1" t="s">
        <v>2314</v>
      </c>
      <c r="C1837" s="1" t="s">
        <v>3916</v>
      </c>
      <c r="D1837" s="1" t="s">
        <v>176</v>
      </c>
      <c r="E1837" s="1" t="s">
        <v>11</v>
      </c>
      <c r="F1837" s="1" t="s">
        <v>12</v>
      </c>
      <c r="G1837" s="1">
        <v>3</v>
      </c>
      <c r="H1837" s="1">
        <v>724</v>
      </c>
      <c r="I1837" s="1">
        <v>70</v>
      </c>
      <c r="J1837" s="33">
        <v>82</v>
      </c>
      <c r="K1837" s="1">
        <v>0</v>
      </c>
      <c r="L1837" s="1">
        <v>3</v>
      </c>
      <c r="M1837" s="1" t="s">
        <v>3946</v>
      </c>
      <c r="N1837" s="1" t="s">
        <v>3947</v>
      </c>
      <c r="O1837" s="1" t="s">
        <v>32</v>
      </c>
    </row>
    <row r="1838" spans="1:15">
      <c r="A1838" s="1">
        <v>100012085</v>
      </c>
      <c r="B1838" s="1" t="s">
        <v>2314</v>
      </c>
      <c r="C1838" s="1" t="s">
        <v>3916</v>
      </c>
      <c r="D1838" s="1" t="s">
        <v>176</v>
      </c>
      <c r="E1838" s="1" t="s">
        <v>11</v>
      </c>
      <c r="F1838" s="1" t="s">
        <v>12</v>
      </c>
      <c r="G1838" s="1">
        <v>1</v>
      </c>
      <c r="H1838" s="1">
        <v>450</v>
      </c>
      <c r="I1838" s="1">
        <v>39</v>
      </c>
      <c r="J1838" s="33">
        <v>33</v>
      </c>
      <c r="K1838" s="1">
        <v>0</v>
      </c>
      <c r="L1838" s="1">
        <v>2</v>
      </c>
      <c r="M1838" s="1" t="s">
        <v>3948</v>
      </c>
      <c r="N1838" s="1" t="s">
        <v>3949</v>
      </c>
      <c r="O1838" s="1" t="s">
        <v>32</v>
      </c>
    </row>
    <row r="1839" spans="1:15">
      <c r="A1839" s="1">
        <v>100012091</v>
      </c>
      <c r="B1839" s="1" t="s">
        <v>2314</v>
      </c>
      <c r="C1839" s="1" t="s">
        <v>3916</v>
      </c>
      <c r="D1839" s="1" t="s">
        <v>3950</v>
      </c>
      <c r="E1839" s="1" t="s">
        <v>11</v>
      </c>
      <c r="F1839" s="1" t="s">
        <v>12</v>
      </c>
      <c r="G1839" s="1">
        <v>1</v>
      </c>
      <c r="H1839" s="1">
        <v>396</v>
      </c>
      <c r="I1839" s="1">
        <v>33</v>
      </c>
      <c r="J1839" s="33">
        <v>32</v>
      </c>
      <c r="K1839" s="1">
        <v>0</v>
      </c>
      <c r="L1839" s="1">
        <v>2</v>
      </c>
      <c r="M1839" s="1" t="s">
        <v>3951</v>
      </c>
      <c r="N1839" s="1" t="s">
        <v>3952</v>
      </c>
      <c r="O1839" s="1" t="s">
        <v>32</v>
      </c>
    </row>
    <row r="1840" spans="1:15">
      <c r="A1840" s="1">
        <v>100012095</v>
      </c>
      <c r="B1840" s="1" t="s">
        <v>2314</v>
      </c>
      <c r="C1840" s="1" t="s">
        <v>3916</v>
      </c>
      <c r="D1840" s="1" t="s">
        <v>1232</v>
      </c>
      <c r="E1840" s="1" t="s">
        <v>11</v>
      </c>
      <c r="F1840" s="1" t="s">
        <v>12</v>
      </c>
      <c r="G1840" s="1">
        <v>2</v>
      </c>
      <c r="H1840" s="1">
        <v>428</v>
      </c>
      <c r="I1840" s="1">
        <v>38</v>
      </c>
      <c r="J1840" s="33">
        <v>33</v>
      </c>
      <c r="K1840" s="1">
        <v>0</v>
      </c>
      <c r="L1840" s="1">
        <v>2</v>
      </c>
      <c r="M1840" s="1" t="s">
        <v>3953</v>
      </c>
      <c r="N1840" s="1" t="s">
        <v>3952</v>
      </c>
      <c r="O1840" s="1" t="s">
        <v>32</v>
      </c>
    </row>
    <row r="1841" spans="1:15">
      <c r="A1841" s="1">
        <v>100012100</v>
      </c>
      <c r="B1841" s="1" t="s">
        <v>2314</v>
      </c>
      <c r="C1841" s="1" t="s">
        <v>3916</v>
      </c>
      <c r="D1841" s="1" t="s">
        <v>46</v>
      </c>
      <c r="E1841" s="1" t="s">
        <v>2</v>
      </c>
      <c r="F1841" s="1" t="s">
        <v>46</v>
      </c>
      <c r="G1841" s="1">
        <v>3</v>
      </c>
      <c r="H1841" s="1">
        <v>83</v>
      </c>
      <c r="I1841" s="1">
        <v>20</v>
      </c>
      <c r="J1841" s="33">
        <v>18</v>
      </c>
      <c r="K1841" s="1">
        <v>0</v>
      </c>
      <c r="L1841" s="1">
        <v>1</v>
      </c>
      <c r="M1841" s="1" t="s">
        <v>3954</v>
      </c>
      <c r="N1841" s="1" t="s">
        <v>3750</v>
      </c>
      <c r="O1841" s="1" t="s">
        <v>8</v>
      </c>
    </row>
    <row r="1842" spans="1:15">
      <c r="A1842" s="1">
        <v>100012109</v>
      </c>
      <c r="B1842" s="1" t="s">
        <v>2314</v>
      </c>
      <c r="C1842" s="1" t="s">
        <v>3916</v>
      </c>
      <c r="D1842" s="1" t="s">
        <v>176</v>
      </c>
      <c r="E1842" s="1" t="s">
        <v>11</v>
      </c>
      <c r="F1842" s="1" t="s">
        <v>12</v>
      </c>
      <c r="G1842" s="1">
        <v>1</v>
      </c>
      <c r="H1842" s="1">
        <v>189</v>
      </c>
      <c r="I1842" s="1">
        <v>20</v>
      </c>
      <c r="J1842" s="33">
        <v>13</v>
      </c>
      <c r="K1842" s="1">
        <v>0</v>
      </c>
      <c r="L1842" s="1">
        <v>1</v>
      </c>
      <c r="M1842" s="1" t="s">
        <v>3959</v>
      </c>
      <c r="N1842" s="1" t="s">
        <v>3960</v>
      </c>
      <c r="O1842" s="1" t="s">
        <v>32</v>
      </c>
    </row>
    <row r="1843" spans="1:15">
      <c r="A1843" s="1">
        <v>100012113</v>
      </c>
      <c r="B1843" s="1" t="s">
        <v>2314</v>
      </c>
      <c r="C1843" s="1" t="s">
        <v>3916</v>
      </c>
      <c r="D1843" s="1" t="s">
        <v>12</v>
      </c>
      <c r="E1843" s="1" t="s">
        <v>11</v>
      </c>
      <c r="F1843" s="1" t="s">
        <v>407</v>
      </c>
      <c r="G1843" s="1">
        <v>1</v>
      </c>
      <c r="H1843" s="1">
        <v>25</v>
      </c>
      <c r="I1843" s="1">
        <v>2</v>
      </c>
      <c r="J1843" s="33">
        <v>4</v>
      </c>
      <c r="K1843" s="1">
        <v>0</v>
      </c>
      <c r="L1843" s="1">
        <v>1</v>
      </c>
      <c r="M1843" s="1" t="s">
        <v>3961</v>
      </c>
      <c r="N1843" s="1" t="s">
        <v>3962</v>
      </c>
      <c r="O1843" s="1" t="s">
        <v>32</v>
      </c>
    </row>
    <row r="1844" spans="1:15">
      <c r="A1844" s="1">
        <v>100012119</v>
      </c>
      <c r="B1844" s="1" t="s">
        <v>2314</v>
      </c>
      <c r="C1844" s="1" t="s">
        <v>3916</v>
      </c>
      <c r="D1844" s="1" t="s">
        <v>176</v>
      </c>
      <c r="E1844" s="1" t="s">
        <v>11</v>
      </c>
      <c r="F1844" s="1" t="s">
        <v>12</v>
      </c>
      <c r="G1844" s="1">
        <v>3</v>
      </c>
      <c r="H1844" s="1">
        <v>557</v>
      </c>
      <c r="I1844" s="1">
        <v>45</v>
      </c>
      <c r="J1844" s="33">
        <v>26</v>
      </c>
      <c r="K1844" s="1">
        <v>0</v>
      </c>
      <c r="L1844" s="1">
        <v>2</v>
      </c>
      <c r="M1844" s="1" t="s">
        <v>3963</v>
      </c>
      <c r="N1844" s="1" t="s">
        <v>3964</v>
      </c>
      <c r="O1844" s="1" t="s">
        <v>32</v>
      </c>
    </row>
    <row r="1845" spans="1:15">
      <c r="A1845" s="1">
        <v>100012123</v>
      </c>
      <c r="B1845" s="1" t="s">
        <v>2314</v>
      </c>
      <c r="C1845" s="1" t="s">
        <v>3916</v>
      </c>
      <c r="D1845" s="1" t="s">
        <v>12</v>
      </c>
      <c r="E1845" s="1" t="s">
        <v>11</v>
      </c>
      <c r="F1845" s="1" t="s">
        <v>12</v>
      </c>
      <c r="G1845" s="1">
        <v>1</v>
      </c>
      <c r="H1845" s="1">
        <v>335</v>
      </c>
      <c r="I1845" s="1">
        <v>22</v>
      </c>
      <c r="J1845" s="33">
        <v>16</v>
      </c>
      <c r="K1845" s="1">
        <v>0</v>
      </c>
      <c r="L1845" s="1">
        <v>2</v>
      </c>
      <c r="M1845" s="1" t="s">
        <v>3965</v>
      </c>
      <c r="N1845" s="1" t="s">
        <v>3966</v>
      </c>
      <c r="O1845" s="1" t="s">
        <v>32</v>
      </c>
    </row>
    <row r="1846" spans="1:15">
      <c r="A1846" s="1">
        <v>100012125</v>
      </c>
      <c r="B1846" s="1" t="s">
        <v>2314</v>
      </c>
      <c r="C1846" s="1" t="s">
        <v>3916</v>
      </c>
      <c r="D1846" s="1" t="s">
        <v>46</v>
      </c>
      <c r="E1846" s="1" t="s">
        <v>2</v>
      </c>
      <c r="F1846" s="1" t="s">
        <v>46</v>
      </c>
      <c r="G1846" s="1">
        <v>3</v>
      </c>
      <c r="H1846" s="1">
        <v>85</v>
      </c>
      <c r="I1846" s="1">
        <v>12</v>
      </c>
      <c r="J1846" s="33">
        <v>7</v>
      </c>
      <c r="K1846" s="1">
        <v>0</v>
      </c>
      <c r="L1846" s="1">
        <v>1</v>
      </c>
      <c r="M1846" s="1" t="s">
        <v>3967</v>
      </c>
      <c r="N1846" s="1" t="s">
        <v>3750</v>
      </c>
      <c r="O1846" s="1" t="s">
        <v>8</v>
      </c>
    </row>
    <row r="1847" spans="1:15">
      <c r="A1847" s="1">
        <v>100012127</v>
      </c>
      <c r="B1847" s="1" t="s">
        <v>2314</v>
      </c>
      <c r="C1847" s="1" t="s">
        <v>3916</v>
      </c>
      <c r="D1847" s="1" t="s">
        <v>12</v>
      </c>
      <c r="E1847" s="1" t="s">
        <v>11</v>
      </c>
      <c r="F1847" s="1" t="s">
        <v>407</v>
      </c>
      <c r="G1847" s="1">
        <v>1</v>
      </c>
      <c r="H1847" s="1">
        <v>28</v>
      </c>
      <c r="I1847" s="1">
        <v>3</v>
      </c>
      <c r="J1847" s="33">
        <v>4</v>
      </c>
      <c r="K1847" s="1">
        <v>0</v>
      </c>
      <c r="L1847" s="1">
        <v>1</v>
      </c>
      <c r="M1847" s="1" t="s">
        <v>3968</v>
      </c>
      <c r="N1847" s="1" t="s">
        <v>3969</v>
      </c>
      <c r="O1847" s="1" t="s">
        <v>32</v>
      </c>
    </row>
    <row r="1848" spans="1:15">
      <c r="A1848" s="1">
        <v>100012131</v>
      </c>
      <c r="B1848" s="1" t="s">
        <v>2314</v>
      </c>
      <c r="C1848" s="1" t="s">
        <v>3916</v>
      </c>
      <c r="D1848" s="1" t="s">
        <v>12</v>
      </c>
      <c r="E1848" s="1" t="s">
        <v>11</v>
      </c>
      <c r="F1848" s="1" t="s">
        <v>407</v>
      </c>
      <c r="G1848" s="1">
        <v>1</v>
      </c>
      <c r="H1848" s="1">
        <v>22</v>
      </c>
      <c r="I1848" s="1">
        <v>2</v>
      </c>
      <c r="J1848" s="33">
        <v>2</v>
      </c>
      <c r="K1848" s="1">
        <v>0</v>
      </c>
      <c r="L1848" s="1">
        <v>1</v>
      </c>
      <c r="M1848" s="1" t="s">
        <v>3970</v>
      </c>
      <c r="N1848" s="1" t="s">
        <v>3971</v>
      </c>
      <c r="O1848" s="1" t="s">
        <v>32</v>
      </c>
    </row>
    <row r="1849" spans="1:15">
      <c r="A1849" s="1">
        <v>100012134</v>
      </c>
      <c r="B1849" s="1" t="s">
        <v>2314</v>
      </c>
      <c r="C1849" s="1" t="s">
        <v>3916</v>
      </c>
      <c r="D1849" s="1" t="s">
        <v>176</v>
      </c>
      <c r="E1849" s="1" t="s">
        <v>11</v>
      </c>
      <c r="F1849" s="1" t="s">
        <v>12</v>
      </c>
      <c r="G1849" s="1">
        <v>1</v>
      </c>
      <c r="H1849" s="1">
        <v>875</v>
      </c>
      <c r="I1849" s="1">
        <v>98</v>
      </c>
      <c r="J1849" s="33">
        <v>29</v>
      </c>
      <c r="K1849" s="1">
        <v>0</v>
      </c>
      <c r="L1849" s="1">
        <v>3</v>
      </c>
      <c r="M1849" s="1" t="s">
        <v>3972</v>
      </c>
      <c r="N1849" s="1" t="s">
        <v>3973</v>
      </c>
      <c r="O1849" s="1" t="s">
        <v>32</v>
      </c>
    </row>
    <row r="1850" spans="1:15">
      <c r="A1850" s="1">
        <v>100012141</v>
      </c>
      <c r="B1850" s="1" t="s">
        <v>2314</v>
      </c>
      <c r="C1850" s="1" t="s">
        <v>3916</v>
      </c>
      <c r="D1850" s="1" t="s">
        <v>176</v>
      </c>
      <c r="E1850" s="1" t="s">
        <v>11</v>
      </c>
      <c r="F1850" s="1" t="s">
        <v>407</v>
      </c>
      <c r="G1850" s="1">
        <v>1</v>
      </c>
      <c r="H1850" s="1">
        <v>34</v>
      </c>
      <c r="I1850" s="1">
        <v>7</v>
      </c>
      <c r="J1850" s="33">
        <v>2</v>
      </c>
      <c r="K1850" s="1">
        <v>0</v>
      </c>
      <c r="L1850" s="1">
        <v>1</v>
      </c>
      <c r="M1850" s="1" t="s">
        <v>3975</v>
      </c>
      <c r="N1850" s="1" t="s">
        <v>3976</v>
      </c>
      <c r="O1850" s="1" t="s">
        <v>32</v>
      </c>
    </row>
    <row r="1851" spans="1:15">
      <c r="A1851" s="1">
        <v>100012145</v>
      </c>
      <c r="B1851" s="1" t="s">
        <v>2314</v>
      </c>
      <c r="C1851" s="1" t="s">
        <v>3916</v>
      </c>
      <c r="D1851" s="1" t="s">
        <v>176</v>
      </c>
      <c r="E1851" s="1" t="s">
        <v>11</v>
      </c>
      <c r="F1851" s="1" t="s">
        <v>407</v>
      </c>
      <c r="G1851" s="1">
        <v>1</v>
      </c>
      <c r="H1851" s="1">
        <v>26</v>
      </c>
      <c r="I1851" s="1">
        <v>6</v>
      </c>
      <c r="J1851" s="33">
        <v>3</v>
      </c>
      <c r="K1851" s="1">
        <v>0</v>
      </c>
      <c r="L1851" s="1">
        <v>1</v>
      </c>
      <c r="M1851" s="1" t="s">
        <v>3977</v>
      </c>
      <c r="N1851" s="1" t="s">
        <v>3978</v>
      </c>
      <c r="O1851" s="1" t="s">
        <v>32</v>
      </c>
    </row>
    <row r="1852" spans="1:15">
      <c r="A1852" s="1">
        <v>100012153</v>
      </c>
      <c r="B1852" s="1" t="s">
        <v>2314</v>
      </c>
      <c r="C1852" s="1" t="s">
        <v>3916</v>
      </c>
      <c r="D1852" s="1" t="s">
        <v>12</v>
      </c>
      <c r="E1852" s="1" t="s">
        <v>11</v>
      </c>
      <c r="F1852" s="1" t="s">
        <v>12</v>
      </c>
      <c r="G1852" s="1">
        <v>1</v>
      </c>
      <c r="H1852" s="1">
        <v>253</v>
      </c>
      <c r="I1852" s="1">
        <v>25</v>
      </c>
      <c r="J1852" s="33">
        <v>18</v>
      </c>
      <c r="K1852" s="1">
        <v>0</v>
      </c>
      <c r="L1852" s="1">
        <v>1</v>
      </c>
      <c r="M1852" s="1" t="s">
        <v>3979</v>
      </c>
      <c r="N1852" s="1" t="s">
        <v>3980</v>
      </c>
      <c r="O1852" s="1" t="s">
        <v>32</v>
      </c>
    </row>
    <row r="1853" spans="1:15">
      <c r="A1853" s="1">
        <v>100012157</v>
      </c>
      <c r="B1853" s="1" t="s">
        <v>2314</v>
      </c>
      <c r="C1853" s="1" t="s">
        <v>3916</v>
      </c>
      <c r="D1853" s="1" t="s">
        <v>12</v>
      </c>
      <c r="E1853" s="1" t="s">
        <v>11</v>
      </c>
      <c r="F1853" s="1" t="s">
        <v>407</v>
      </c>
      <c r="G1853" s="1">
        <v>1</v>
      </c>
      <c r="H1853" s="1">
        <v>19</v>
      </c>
      <c r="I1853" s="1">
        <v>1</v>
      </c>
      <c r="J1853" s="33">
        <v>5</v>
      </c>
      <c r="K1853" s="1">
        <v>0</v>
      </c>
      <c r="L1853" s="1">
        <v>1</v>
      </c>
      <c r="M1853" s="1" t="s">
        <v>3981</v>
      </c>
      <c r="N1853" s="1" t="s">
        <v>3982</v>
      </c>
      <c r="O1853" s="1" t="s">
        <v>32</v>
      </c>
    </row>
    <row r="1854" spans="1:15">
      <c r="A1854" s="1">
        <v>100012165</v>
      </c>
      <c r="B1854" s="1" t="s">
        <v>2314</v>
      </c>
      <c r="C1854" s="1" t="s">
        <v>3984</v>
      </c>
      <c r="D1854" s="1" t="s">
        <v>176</v>
      </c>
      <c r="E1854" s="1" t="s">
        <v>11</v>
      </c>
      <c r="F1854" s="1" t="s">
        <v>407</v>
      </c>
      <c r="G1854" s="1">
        <v>1</v>
      </c>
      <c r="H1854" s="1">
        <v>58</v>
      </c>
      <c r="I1854" s="1">
        <v>11</v>
      </c>
      <c r="J1854" s="33">
        <v>5</v>
      </c>
      <c r="K1854" s="1">
        <v>0</v>
      </c>
      <c r="L1854" s="1">
        <v>1</v>
      </c>
      <c r="M1854" s="1" t="s">
        <v>3983</v>
      </c>
      <c r="N1854" s="1" t="s">
        <v>3985</v>
      </c>
      <c r="O1854" s="1" t="s">
        <v>32</v>
      </c>
    </row>
    <row r="1855" spans="1:15">
      <c r="A1855" s="1">
        <v>100012172</v>
      </c>
      <c r="B1855" s="1" t="s">
        <v>2314</v>
      </c>
      <c r="C1855" s="1" t="s">
        <v>3984</v>
      </c>
      <c r="D1855" s="1" t="s">
        <v>12</v>
      </c>
      <c r="E1855" s="1" t="s">
        <v>11</v>
      </c>
      <c r="F1855" s="1" t="s">
        <v>407</v>
      </c>
      <c r="G1855" s="1">
        <v>1</v>
      </c>
      <c r="H1855" s="1">
        <v>23</v>
      </c>
      <c r="I1855" s="1">
        <v>4</v>
      </c>
      <c r="J1855" s="33">
        <v>4</v>
      </c>
      <c r="K1855" s="1">
        <v>0</v>
      </c>
      <c r="L1855" s="1">
        <v>1</v>
      </c>
      <c r="M1855" s="1" t="s">
        <v>3986</v>
      </c>
      <c r="N1855" s="1" t="s">
        <v>3987</v>
      </c>
      <c r="O1855" s="1" t="s">
        <v>32</v>
      </c>
    </row>
    <row r="1856" spans="1:15">
      <c r="A1856" s="1">
        <v>100012178</v>
      </c>
      <c r="B1856" s="1" t="s">
        <v>2314</v>
      </c>
      <c r="C1856" s="1" t="s">
        <v>3984</v>
      </c>
      <c r="D1856" s="1" t="s">
        <v>176</v>
      </c>
      <c r="E1856" s="1" t="s">
        <v>11</v>
      </c>
      <c r="F1856" s="1" t="s">
        <v>12</v>
      </c>
      <c r="G1856" s="1">
        <v>1</v>
      </c>
      <c r="H1856" s="1">
        <v>29</v>
      </c>
      <c r="I1856" s="1">
        <v>7</v>
      </c>
      <c r="J1856" s="33">
        <v>4</v>
      </c>
      <c r="K1856" s="1">
        <v>0</v>
      </c>
      <c r="L1856" s="1">
        <v>1</v>
      </c>
      <c r="M1856" s="1" t="s">
        <v>3988</v>
      </c>
      <c r="N1856" s="1" t="s">
        <v>3989</v>
      </c>
      <c r="O1856" s="1" t="s">
        <v>32</v>
      </c>
    </row>
    <row r="1857" spans="1:15">
      <c r="A1857" s="1">
        <v>100012185</v>
      </c>
      <c r="B1857" s="1" t="s">
        <v>2314</v>
      </c>
      <c r="C1857" s="1" t="s">
        <v>3984</v>
      </c>
      <c r="D1857" s="1" t="s">
        <v>12</v>
      </c>
      <c r="E1857" s="1" t="s">
        <v>11</v>
      </c>
      <c r="F1857" s="1" t="s">
        <v>407</v>
      </c>
      <c r="G1857" s="1">
        <v>1</v>
      </c>
      <c r="H1857" s="1">
        <v>60</v>
      </c>
      <c r="I1857" s="1">
        <v>5</v>
      </c>
      <c r="J1857" s="33">
        <v>5</v>
      </c>
      <c r="K1857" s="1">
        <v>0</v>
      </c>
      <c r="L1857" s="1">
        <v>1</v>
      </c>
      <c r="M1857" s="1" t="s">
        <v>3990</v>
      </c>
      <c r="N1857" s="1" t="s">
        <v>3991</v>
      </c>
      <c r="O1857" s="1" t="s">
        <v>32</v>
      </c>
    </row>
    <row r="1858" spans="1:15">
      <c r="A1858" s="1">
        <v>100012191</v>
      </c>
      <c r="B1858" s="1" t="s">
        <v>2314</v>
      </c>
      <c r="C1858" s="1" t="s">
        <v>3984</v>
      </c>
      <c r="D1858" s="1" t="s">
        <v>12</v>
      </c>
      <c r="E1858" s="1" t="s">
        <v>11</v>
      </c>
      <c r="F1858" s="1" t="s">
        <v>12</v>
      </c>
      <c r="G1858" s="1">
        <v>1</v>
      </c>
      <c r="H1858" s="1">
        <v>39</v>
      </c>
      <c r="I1858" s="1">
        <v>5</v>
      </c>
      <c r="J1858" s="33">
        <v>4</v>
      </c>
      <c r="K1858" s="1">
        <v>0</v>
      </c>
      <c r="L1858" s="1">
        <v>1</v>
      </c>
      <c r="M1858" s="1" t="s">
        <v>3992</v>
      </c>
      <c r="N1858" s="1" t="s">
        <v>3993</v>
      </c>
      <c r="O1858" s="1" t="s">
        <v>32</v>
      </c>
    </row>
    <row r="1859" spans="1:15">
      <c r="A1859" s="1">
        <v>100012198</v>
      </c>
      <c r="B1859" s="1" t="s">
        <v>2314</v>
      </c>
      <c r="C1859" s="1" t="s">
        <v>3984</v>
      </c>
      <c r="D1859" s="1" t="s">
        <v>176</v>
      </c>
      <c r="E1859" s="1" t="s">
        <v>11</v>
      </c>
      <c r="F1859" s="1" t="s">
        <v>12</v>
      </c>
      <c r="G1859" s="1">
        <v>1</v>
      </c>
      <c r="H1859" s="1">
        <v>51</v>
      </c>
      <c r="I1859" s="1">
        <v>8</v>
      </c>
      <c r="J1859" s="33">
        <v>5</v>
      </c>
      <c r="K1859" s="1">
        <v>0</v>
      </c>
      <c r="L1859" s="1">
        <v>1</v>
      </c>
      <c r="M1859" s="1" t="s">
        <v>3994</v>
      </c>
      <c r="N1859" s="1" t="s">
        <v>3995</v>
      </c>
      <c r="O1859" s="1" t="s">
        <v>32</v>
      </c>
    </row>
    <row r="1860" spans="1:15">
      <c r="A1860" s="1">
        <v>100012203</v>
      </c>
      <c r="B1860" s="1" t="s">
        <v>2314</v>
      </c>
      <c r="C1860" s="1" t="s">
        <v>3984</v>
      </c>
      <c r="D1860" s="1" t="s">
        <v>3996</v>
      </c>
      <c r="E1860" s="1" t="s">
        <v>11</v>
      </c>
      <c r="F1860" s="1" t="s">
        <v>12</v>
      </c>
      <c r="G1860" s="1">
        <v>1</v>
      </c>
      <c r="H1860" s="1">
        <v>103</v>
      </c>
      <c r="I1860" s="1">
        <v>17</v>
      </c>
      <c r="J1860" s="33">
        <v>9</v>
      </c>
      <c r="K1860" s="1">
        <v>0</v>
      </c>
      <c r="L1860" s="1">
        <v>1</v>
      </c>
      <c r="M1860" s="1" t="s">
        <v>3997</v>
      </c>
      <c r="N1860" s="1" t="s">
        <v>2476</v>
      </c>
      <c r="O1860" s="1" t="s">
        <v>39</v>
      </c>
    </row>
    <row r="1861" spans="1:15">
      <c r="A1861" s="1">
        <v>100012208</v>
      </c>
      <c r="B1861" s="1" t="s">
        <v>2314</v>
      </c>
      <c r="C1861" s="1" t="s">
        <v>3984</v>
      </c>
      <c r="D1861" s="1" t="s">
        <v>271</v>
      </c>
      <c r="E1861" s="1" t="s">
        <v>20</v>
      </c>
      <c r="F1861" s="1" t="s">
        <v>72</v>
      </c>
      <c r="G1861" s="1">
        <v>1</v>
      </c>
      <c r="H1861" s="1">
        <v>456</v>
      </c>
      <c r="I1861" s="1">
        <v>35</v>
      </c>
      <c r="J1861" s="33">
        <v>24</v>
      </c>
      <c r="K1861" s="1">
        <v>0</v>
      </c>
      <c r="L1861" s="1">
        <v>2</v>
      </c>
      <c r="M1861" s="1" t="s">
        <v>3998</v>
      </c>
      <c r="N1861" s="1" t="s">
        <v>3756</v>
      </c>
      <c r="O1861" s="1" t="s">
        <v>15</v>
      </c>
    </row>
    <row r="1862" spans="1:15">
      <c r="A1862" s="1">
        <v>100012209</v>
      </c>
      <c r="B1862" s="1" t="s">
        <v>2314</v>
      </c>
      <c r="C1862" s="1" t="s">
        <v>3984</v>
      </c>
      <c r="D1862" s="1" t="s">
        <v>46</v>
      </c>
      <c r="E1862" s="1" t="s">
        <v>2</v>
      </c>
      <c r="F1862" s="1" t="s">
        <v>46</v>
      </c>
      <c r="G1862" s="1">
        <v>1</v>
      </c>
      <c r="H1862" s="1">
        <v>77</v>
      </c>
      <c r="I1862" s="1">
        <v>12</v>
      </c>
      <c r="J1862" s="33">
        <v>6</v>
      </c>
      <c r="K1862" s="1">
        <v>0</v>
      </c>
      <c r="L1862" s="1">
        <v>1</v>
      </c>
      <c r="M1862" s="1" t="s">
        <v>3999</v>
      </c>
      <c r="N1862" s="1" t="s">
        <v>3750</v>
      </c>
      <c r="O1862" s="1" t="s">
        <v>8</v>
      </c>
    </row>
    <row r="1863" spans="1:15">
      <c r="A1863" s="1">
        <v>100012212</v>
      </c>
      <c r="B1863" s="1" t="s">
        <v>2314</v>
      </c>
      <c r="C1863" s="1" t="s">
        <v>3984</v>
      </c>
      <c r="D1863" s="1" t="s">
        <v>12</v>
      </c>
      <c r="E1863" s="1" t="s">
        <v>11</v>
      </c>
      <c r="F1863" s="1" t="s">
        <v>12</v>
      </c>
      <c r="G1863" s="1">
        <v>1</v>
      </c>
      <c r="H1863" s="1">
        <v>500</v>
      </c>
      <c r="I1863" s="1">
        <v>40</v>
      </c>
      <c r="J1863" s="33">
        <v>30</v>
      </c>
      <c r="K1863" s="1">
        <v>0</v>
      </c>
      <c r="L1863" s="1">
        <v>2</v>
      </c>
      <c r="M1863" s="1" t="s">
        <v>4000</v>
      </c>
      <c r="N1863" s="1" t="s">
        <v>4001</v>
      </c>
      <c r="O1863" s="1" t="s">
        <v>32</v>
      </c>
    </row>
    <row r="1864" spans="1:15">
      <c r="A1864" s="1">
        <v>100012217</v>
      </c>
      <c r="B1864" s="1" t="s">
        <v>2314</v>
      </c>
      <c r="C1864" s="1" t="s">
        <v>3984</v>
      </c>
      <c r="D1864" s="1" t="s">
        <v>12</v>
      </c>
      <c r="E1864" s="1" t="s">
        <v>11</v>
      </c>
      <c r="F1864" s="1" t="s">
        <v>12</v>
      </c>
      <c r="G1864" s="1">
        <v>1</v>
      </c>
      <c r="H1864" s="1">
        <v>416</v>
      </c>
      <c r="I1864" s="1">
        <v>34</v>
      </c>
      <c r="J1864" s="33">
        <v>35</v>
      </c>
      <c r="K1864" s="1">
        <v>0</v>
      </c>
      <c r="L1864" s="1">
        <v>2</v>
      </c>
      <c r="M1864" s="1" t="s">
        <v>4002</v>
      </c>
      <c r="N1864" s="1" t="s">
        <v>4001</v>
      </c>
      <c r="O1864" s="1" t="s">
        <v>32</v>
      </c>
    </row>
    <row r="1865" spans="1:15">
      <c r="A1865" s="1">
        <v>100012223</v>
      </c>
      <c r="B1865" s="1" t="s">
        <v>2314</v>
      </c>
      <c r="C1865" s="1" t="s">
        <v>3984</v>
      </c>
      <c r="D1865" s="1" t="s">
        <v>4003</v>
      </c>
      <c r="E1865" s="1" t="s">
        <v>27</v>
      </c>
      <c r="F1865" s="1" t="s">
        <v>18</v>
      </c>
      <c r="G1865" s="1">
        <v>1</v>
      </c>
      <c r="H1865" s="1">
        <v>148</v>
      </c>
      <c r="I1865" s="1">
        <v>17</v>
      </c>
      <c r="J1865" s="33">
        <v>19</v>
      </c>
      <c r="K1865" s="1">
        <v>0</v>
      </c>
      <c r="L1865" s="1">
        <v>1</v>
      </c>
      <c r="M1865" s="1" t="s">
        <v>4004</v>
      </c>
      <c r="N1865" s="1" t="s">
        <v>2476</v>
      </c>
      <c r="O1865" s="1" t="s">
        <v>39</v>
      </c>
    </row>
    <row r="1866" spans="1:15">
      <c r="A1866" s="1">
        <v>100012237</v>
      </c>
      <c r="B1866" s="1" t="s">
        <v>2314</v>
      </c>
      <c r="C1866" s="1" t="s">
        <v>3984</v>
      </c>
      <c r="D1866" s="1" t="s">
        <v>4013</v>
      </c>
      <c r="E1866" s="1" t="s">
        <v>20</v>
      </c>
      <c r="F1866" s="1" t="s">
        <v>167</v>
      </c>
      <c r="G1866" s="1">
        <v>1</v>
      </c>
      <c r="H1866" s="1">
        <v>420</v>
      </c>
      <c r="I1866" s="1">
        <v>46</v>
      </c>
      <c r="J1866" s="33">
        <v>17</v>
      </c>
      <c r="K1866" s="1">
        <v>0</v>
      </c>
      <c r="L1866" s="1">
        <v>2</v>
      </c>
      <c r="M1866" s="1" t="s">
        <v>4004</v>
      </c>
      <c r="N1866" s="1" t="s">
        <v>2476</v>
      </c>
      <c r="O1866" s="1" t="s">
        <v>39</v>
      </c>
    </row>
    <row r="1867" spans="1:15">
      <c r="A1867" s="1">
        <v>100012238</v>
      </c>
      <c r="B1867" s="1" t="s">
        <v>2314</v>
      </c>
      <c r="C1867" s="1" t="s">
        <v>3984</v>
      </c>
      <c r="D1867" s="1" t="s">
        <v>4014</v>
      </c>
      <c r="E1867" s="1" t="s">
        <v>27</v>
      </c>
      <c r="F1867" s="1" t="s">
        <v>18</v>
      </c>
      <c r="G1867" s="1">
        <v>1</v>
      </c>
      <c r="H1867" s="1">
        <v>201</v>
      </c>
      <c r="I1867" s="1">
        <v>21</v>
      </c>
      <c r="J1867" s="33">
        <v>17</v>
      </c>
      <c r="K1867" s="1">
        <v>0</v>
      </c>
      <c r="L1867" s="1">
        <v>1</v>
      </c>
      <c r="M1867" s="1" t="s">
        <v>4015</v>
      </c>
      <c r="N1867" s="1" t="s">
        <v>3756</v>
      </c>
      <c r="O1867" s="1" t="s">
        <v>15</v>
      </c>
    </row>
    <row r="1868" spans="1:15">
      <c r="A1868" s="1">
        <v>100012241</v>
      </c>
      <c r="B1868" s="1" t="s">
        <v>2314</v>
      </c>
      <c r="C1868" s="1" t="s">
        <v>3984</v>
      </c>
      <c r="D1868" s="1" t="s">
        <v>4016</v>
      </c>
      <c r="E1868" s="1" t="s">
        <v>20</v>
      </c>
      <c r="F1868" s="1" t="s">
        <v>72</v>
      </c>
      <c r="G1868" s="1">
        <v>2</v>
      </c>
      <c r="H1868" s="1">
        <v>224</v>
      </c>
      <c r="I1868" s="1">
        <v>19</v>
      </c>
      <c r="J1868" s="33">
        <v>28</v>
      </c>
      <c r="K1868" s="1">
        <v>0</v>
      </c>
      <c r="L1868" s="1">
        <v>1</v>
      </c>
      <c r="M1868" s="1" t="s">
        <v>4017</v>
      </c>
      <c r="N1868" s="1" t="s">
        <v>3756</v>
      </c>
      <c r="O1868" s="1" t="s">
        <v>15</v>
      </c>
    </row>
    <row r="1869" spans="1:15">
      <c r="A1869" s="1">
        <v>100012256</v>
      </c>
      <c r="B1869" s="1" t="s">
        <v>2314</v>
      </c>
      <c r="C1869" s="1" t="s">
        <v>3984</v>
      </c>
      <c r="D1869" s="1" t="s">
        <v>12</v>
      </c>
      <c r="E1869" s="1" t="s">
        <v>11</v>
      </c>
      <c r="F1869" s="1" t="s">
        <v>12</v>
      </c>
      <c r="G1869" s="1">
        <v>1</v>
      </c>
      <c r="H1869" s="1">
        <v>324</v>
      </c>
      <c r="I1869" s="1">
        <v>24</v>
      </c>
      <c r="J1869" s="33">
        <v>23</v>
      </c>
      <c r="K1869" s="1">
        <v>0</v>
      </c>
      <c r="L1869" s="1">
        <v>2</v>
      </c>
      <c r="M1869" s="1" t="s">
        <v>4024</v>
      </c>
      <c r="N1869" s="1" t="s">
        <v>4001</v>
      </c>
      <c r="O1869" s="1" t="s">
        <v>32</v>
      </c>
    </row>
    <row r="1870" spans="1:15">
      <c r="A1870" s="1">
        <v>100012282</v>
      </c>
      <c r="B1870" s="1" t="s">
        <v>2314</v>
      </c>
      <c r="C1870" s="1" t="s">
        <v>3984</v>
      </c>
      <c r="D1870" s="1" t="s">
        <v>12</v>
      </c>
      <c r="E1870" s="1" t="s">
        <v>11</v>
      </c>
      <c r="F1870" s="1" t="s">
        <v>12</v>
      </c>
      <c r="G1870" s="1">
        <v>1</v>
      </c>
      <c r="H1870" s="1">
        <v>294</v>
      </c>
      <c r="I1870" s="1">
        <v>25</v>
      </c>
      <c r="J1870" s="33">
        <v>19</v>
      </c>
      <c r="K1870" s="1">
        <v>0</v>
      </c>
      <c r="L1870" s="1">
        <v>1</v>
      </c>
      <c r="M1870" s="1" t="s">
        <v>4029</v>
      </c>
      <c r="N1870" s="1" t="s">
        <v>4030</v>
      </c>
      <c r="O1870" s="1" t="s">
        <v>32</v>
      </c>
    </row>
    <row r="1871" spans="1:15">
      <c r="A1871" s="1">
        <v>100012287</v>
      </c>
      <c r="B1871" s="1" t="s">
        <v>2314</v>
      </c>
      <c r="C1871" s="1" t="s">
        <v>3984</v>
      </c>
      <c r="D1871" s="1" t="s">
        <v>12</v>
      </c>
      <c r="E1871" s="1" t="s">
        <v>11</v>
      </c>
      <c r="F1871" s="1" t="s">
        <v>12</v>
      </c>
      <c r="G1871" s="1">
        <v>1</v>
      </c>
      <c r="H1871" s="1">
        <v>358</v>
      </c>
      <c r="I1871" s="1">
        <v>30</v>
      </c>
      <c r="J1871" s="33">
        <v>24</v>
      </c>
      <c r="K1871" s="1">
        <v>0</v>
      </c>
      <c r="L1871" s="1">
        <v>2</v>
      </c>
      <c r="M1871" s="1" t="s">
        <v>4031</v>
      </c>
      <c r="N1871" s="1" t="s">
        <v>4030</v>
      </c>
      <c r="O1871" s="1" t="s">
        <v>32</v>
      </c>
    </row>
    <row r="1872" spans="1:15">
      <c r="A1872" s="1">
        <v>100012293</v>
      </c>
      <c r="B1872" s="1" t="s">
        <v>2314</v>
      </c>
      <c r="C1872" s="1" t="s">
        <v>3984</v>
      </c>
      <c r="D1872" s="1" t="s">
        <v>176</v>
      </c>
      <c r="E1872" s="1" t="s">
        <v>11</v>
      </c>
      <c r="F1872" s="1" t="s">
        <v>12</v>
      </c>
      <c r="G1872" s="1">
        <v>2</v>
      </c>
      <c r="H1872" s="1">
        <v>320</v>
      </c>
      <c r="I1872" s="1">
        <v>39</v>
      </c>
      <c r="J1872" s="33">
        <v>22</v>
      </c>
      <c r="K1872" s="1">
        <v>0</v>
      </c>
      <c r="L1872" s="1">
        <v>2</v>
      </c>
      <c r="M1872" s="1" t="s">
        <v>4032</v>
      </c>
      <c r="N1872" s="1" t="s">
        <v>4033</v>
      </c>
      <c r="O1872" s="1" t="s">
        <v>32</v>
      </c>
    </row>
    <row r="1873" spans="1:15">
      <c r="A1873" s="1">
        <v>100012301</v>
      </c>
      <c r="B1873" s="1" t="s">
        <v>2314</v>
      </c>
      <c r="C1873" s="1" t="s">
        <v>3984</v>
      </c>
      <c r="D1873" s="1" t="s">
        <v>446</v>
      </c>
      <c r="E1873" s="1" t="s">
        <v>192</v>
      </c>
      <c r="F1873" s="1" t="s">
        <v>446</v>
      </c>
      <c r="G1873" s="1">
        <v>3</v>
      </c>
      <c r="H1873" s="1">
        <v>26</v>
      </c>
      <c r="I1873" s="1">
        <v>20</v>
      </c>
      <c r="J1873" s="33">
        <v>15</v>
      </c>
      <c r="K1873" s="1">
        <v>2</v>
      </c>
      <c r="L1873" s="1">
        <v>1</v>
      </c>
      <c r="M1873" s="1" t="s">
        <v>4035</v>
      </c>
      <c r="N1873" s="1" t="s">
        <v>3750</v>
      </c>
      <c r="O1873" s="1" t="s">
        <v>8</v>
      </c>
    </row>
    <row r="1874" spans="1:15">
      <c r="A1874" s="1">
        <v>100012305</v>
      </c>
      <c r="B1874" s="1" t="s">
        <v>2314</v>
      </c>
      <c r="C1874" s="1" t="s">
        <v>3984</v>
      </c>
      <c r="D1874" s="1" t="s">
        <v>12</v>
      </c>
      <c r="E1874" s="1" t="s">
        <v>11</v>
      </c>
      <c r="F1874" s="1" t="s">
        <v>12</v>
      </c>
      <c r="G1874" s="1">
        <v>1</v>
      </c>
      <c r="H1874" s="1">
        <v>298</v>
      </c>
      <c r="I1874" s="1">
        <v>26</v>
      </c>
      <c r="J1874" s="33">
        <v>23</v>
      </c>
      <c r="K1874" s="1">
        <v>0</v>
      </c>
      <c r="L1874" s="1">
        <v>1</v>
      </c>
      <c r="M1874" s="1" t="s">
        <v>4037</v>
      </c>
      <c r="N1874" s="1" t="s">
        <v>4038</v>
      </c>
      <c r="O1874" s="1" t="s">
        <v>32</v>
      </c>
    </row>
    <row r="1875" spans="1:15">
      <c r="A1875" s="1">
        <v>100012334</v>
      </c>
      <c r="B1875" s="1" t="s">
        <v>2314</v>
      </c>
      <c r="C1875" s="1" t="s">
        <v>4040</v>
      </c>
      <c r="D1875" s="1" t="s">
        <v>12</v>
      </c>
      <c r="E1875" s="1" t="s">
        <v>11</v>
      </c>
      <c r="F1875" s="1" t="s">
        <v>12</v>
      </c>
      <c r="G1875" s="1">
        <v>1</v>
      </c>
      <c r="H1875" s="1">
        <v>275</v>
      </c>
      <c r="I1875" s="1">
        <v>28</v>
      </c>
      <c r="J1875" s="33">
        <v>29</v>
      </c>
      <c r="K1875" s="1">
        <v>0</v>
      </c>
      <c r="L1875" s="1">
        <v>1</v>
      </c>
      <c r="M1875" s="1" t="s">
        <v>4039</v>
      </c>
      <c r="N1875" s="1" t="s">
        <v>4041</v>
      </c>
      <c r="O1875" s="1" t="s">
        <v>32</v>
      </c>
    </row>
    <row r="1876" spans="1:15">
      <c r="A1876" s="1">
        <v>100012345</v>
      </c>
      <c r="B1876" s="1" t="s">
        <v>2314</v>
      </c>
      <c r="C1876" s="1" t="s">
        <v>4040</v>
      </c>
      <c r="D1876" s="1" t="s">
        <v>12</v>
      </c>
      <c r="E1876" s="1" t="s">
        <v>11</v>
      </c>
      <c r="F1876" s="1" t="s">
        <v>12</v>
      </c>
      <c r="G1876" s="1">
        <v>1</v>
      </c>
      <c r="H1876" s="1">
        <v>308</v>
      </c>
      <c r="I1876" s="1">
        <v>28</v>
      </c>
      <c r="J1876" s="33">
        <v>23</v>
      </c>
      <c r="K1876" s="1">
        <v>0</v>
      </c>
      <c r="L1876" s="1">
        <v>2</v>
      </c>
      <c r="M1876" s="1" t="s">
        <v>4042</v>
      </c>
      <c r="N1876" s="1" t="s">
        <v>4041</v>
      </c>
      <c r="O1876" s="1" t="s">
        <v>32</v>
      </c>
    </row>
    <row r="1877" spans="1:15">
      <c r="A1877" s="1">
        <v>100012352</v>
      </c>
      <c r="B1877" s="1" t="s">
        <v>2314</v>
      </c>
      <c r="C1877" s="1" t="s">
        <v>4040</v>
      </c>
      <c r="D1877" s="1" t="s">
        <v>4043</v>
      </c>
      <c r="E1877" s="1" t="s">
        <v>11</v>
      </c>
      <c r="F1877" s="1" t="s">
        <v>12</v>
      </c>
      <c r="G1877" s="1">
        <v>1</v>
      </c>
      <c r="H1877" s="1">
        <v>83</v>
      </c>
      <c r="I1877" s="1">
        <v>16</v>
      </c>
      <c r="J1877" s="33">
        <v>14</v>
      </c>
      <c r="K1877" s="1">
        <v>0</v>
      </c>
      <c r="L1877" s="1">
        <v>1</v>
      </c>
      <c r="M1877" s="1" t="s">
        <v>4044</v>
      </c>
      <c r="N1877" s="1" t="s">
        <v>4045</v>
      </c>
      <c r="O1877" s="1" t="s">
        <v>32</v>
      </c>
    </row>
    <row r="1878" spans="1:15">
      <c r="A1878" s="1">
        <v>100012358</v>
      </c>
      <c r="B1878" s="1" t="s">
        <v>2314</v>
      </c>
      <c r="C1878" s="1" t="s">
        <v>4047</v>
      </c>
      <c r="D1878" s="1" t="s">
        <v>12</v>
      </c>
      <c r="E1878" s="1" t="s">
        <v>11</v>
      </c>
      <c r="F1878" s="1" t="s">
        <v>407</v>
      </c>
      <c r="G1878" s="1">
        <v>1</v>
      </c>
      <c r="H1878" s="1">
        <v>136</v>
      </c>
      <c r="I1878" s="1">
        <v>14</v>
      </c>
      <c r="J1878" s="33">
        <v>10</v>
      </c>
      <c r="K1878" s="1">
        <v>0</v>
      </c>
      <c r="L1878" s="1">
        <v>1</v>
      </c>
      <c r="M1878" s="1" t="s">
        <v>4046</v>
      </c>
      <c r="N1878" s="1" t="s">
        <v>4048</v>
      </c>
      <c r="O1878" s="1" t="s">
        <v>32</v>
      </c>
    </row>
    <row r="1879" spans="1:15">
      <c r="A1879" s="1">
        <v>100012365</v>
      </c>
      <c r="B1879" s="1" t="s">
        <v>2314</v>
      </c>
      <c r="C1879" s="1" t="s">
        <v>4047</v>
      </c>
      <c r="D1879" s="1" t="s">
        <v>176</v>
      </c>
      <c r="E1879" s="1" t="s">
        <v>11</v>
      </c>
      <c r="F1879" s="1" t="s">
        <v>407</v>
      </c>
      <c r="G1879" s="1">
        <v>1</v>
      </c>
      <c r="H1879" s="1">
        <v>30</v>
      </c>
      <c r="I1879" s="1">
        <v>7</v>
      </c>
      <c r="J1879" s="33">
        <v>4</v>
      </c>
      <c r="K1879" s="1">
        <v>0</v>
      </c>
      <c r="L1879" s="1">
        <v>1</v>
      </c>
      <c r="M1879" s="1" t="s">
        <v>4049</v>
      </c>
      <c r="N1879" s="1" t="s">
        <v>3793</v>
      </c>
      <c r="O1879" s="1" t="s">
        <v>32</v>
      </c>
    </row>
    <row r="1880" spans="1:15">
      <c r="A1880" s="1">
        <v>100012372</v>
      </c>
      <c r="B1880" s="1" t="s">
        <v>2314</v>
      </c>
      <c r="C1880" s="1" t="s">
        <v>4047</v>
      </c>
      <c r="D1880" s="1" t="s">
        <v>12</v>
      </c>
      <c r="E1880" s="1" t="s">
        <v>11</v>
      </c>
      <c r="F1880" s="1" t="s">
        <v>407</v>
      </c>
      <c r="G1880" s="1">
        <v>1</v>
      </c>
      <c r="H1880" s="1">
        <v>72</v>
      </c>
      <c r="I1880" s="1">
        <v>7</v>
      </c>
      <c r="J1880" s="33">
        <v>6</v>
      </c>
      <c r="K1880" s="1">
        <v>0</v>
      </c>
      <c r="L1880" s="1">
        <v>1</v>
      </c>
      <c r="M1880" s="1" t="s">
        <v>4050</v>
      </c>
      <c r="N1880" s="1" t="s">
        <v>4051</v>
      </c>
      <c r="O1880" s="1" t="s">
        <v>32</v>
      </c>
    </row>
    <row r="1881" spans="1:15">
      <c r="A1881" s="1">
        <v>100012378</v>
      </c>
      <c r="B1881" s="1" t="s">
        <v>2314</v>
      </c>
      <c r="C1881" s="1" t="s">
        <v>4047</v>
      </c>
      <c r="D1881" s="1" t="s">
        <v>12</v>
      </c>
      <c r="E1881" s="1" t="s">
        <v>11</v>
      </c>
      <c r="F1881" s="1" t="s">
        <v>12</v>
      </c>
      <c r="G1881" s="1">
        <v>1</v>
      </c>
      <c r="H1881" s="1">
        <v>464</v>
      </c>
      <c r="I1881" s="1">
        <v>33</v>
      </c>
      <c r="J1881" s="33">
        <v>22</v>
      </c>
      <c r="K1881" s="1">
        <v>0</v>
      </c>
      <c r="L1881" s="1">
        <v>2</v>
      </c>
      <c r="M1881" s="1" t="s">
        <v>4052</v>
      </c>
      <c r="N1881" s="1" t="s">
        <v>4053</v>
      </c>
      <c r="O1881" s="1" t="s">
        <v>32</v>
      </c>
    </row>
    <row r="1882" spans="1:15">
      <c r="A1882" s="1">
        <v>100012382</v>
      </c>
      <c r="B1882" s="1" t="s">
        <v>2314</v>
      </c>
      <c r="C1882" s="1" t="s">
        <v>4047</v>
      </c>
      <c r="D1882" s="1" t="s">
        <v>12</v>
      </c>
      <c r="E1882" s="1" t="s">
        <v>11</v>
      </c>
      <c r="F1882" s="1" t="s">
        <v>12</v>
      </c>
      <c r="G1882" s="1">
        <v>1</v>
      </c>
      <c r="H1882" s="1">
        <v>240</v>
      </c>
      <c r="I1882" s="1">
        <v>19</v>
      </c>
      <c r="J1882" s="33">
        <v>14</v>
      </c>
      <c r="K1882" s="1">
        <v>0</v>
      </c>
      <c r="L1882" s="1">
        <v>1</v>
      </c>
      <c r="M1882" s="1" t="s">
        <v>4054</v>
      </c>
      <c r="N1882" s="1" t="s">
        <v>4055</v>
      </c>
      <c r="O1882" s="1" t="s">
        <v>32</v>
      </c>
    </row>
    <row r="1883" spans="1:15">
      <c r="A1883" s="1">
        <v>100012386</v>
      </c>
      <c r="B1883" s="1" t="s">
        <v>2314</v>
      </c>
      <c r="C1883" s="1" t="s">
        <v>4047</v>
      </c>
      <c r="D1883" s="1" t="s">
        <v>176</v>
      </c>
      <c r="E1883" s="1" t="s">
        <v>11</v>
      </c>
      <c r="F1883" s="1" t="s">
        <v>407</v>
      </c>
      <c r="G1883" s="1">
        <v>1</v>
      </c>
      <c r="H1883" s="1">
        <v>0</v>
      </c>
      <c r="I1883" s="1">
        <v>3</v>
      </c>
      <c r="J1883" s="33">
        <v>3</v>
      </c>
      <c r="K1883" s="1">
        <v>0</v>
      </c>
      <c r="L1883" s="1">
        <v>0</v>
      </c>
      <c r="M1883" s="1" t="s">
        <v>4056</v>
      </c>
      <c r="N1883" s="1" t="s">
        <v>4057</v>
      </c>
      <c r="O1883" s="1" t="s">
        <v>32</v>
      </c>
    </row>
    <row r="1884" spans="1:15">
      <c r="A1884" s="1">
        <v>100012392</v>
      </c>
      <c r="B1884" s="1" t="s">
        <v>2314</v>
      </c>
      <c r="C1884" s="1" t="s">
        <v>4047</v>
      </c>
      <c r="D1884" s="1" t="s">
        <v>4058</v>
      </c>
      <c r="E1884" s="1" t="s">
        <v>11</v>
      </c>
      <c r="F1884" s="1" t="s">
        <v>12</v>
      </c>
      <c r="G1884" s="1">
        <v>2</v>
      </c>
      <c r="H1884" s="1">
        <v>240</v>
      </c>
      <c r="I1884" s="1">
        <v>32</v>
      </c>
      <c r="J1884" s="33">
        <v>42</v>
      </c>
      <c r="K1884" s="1">
        <v>0</v>
      </c>
      <c r="L1884" s="1">
        <v>1</v>
      </c>
      <c r="M1884" s="1" t="s">
        <v>4059</v>
      </c>
      <c r="N1884" s="1" t="s">
        <v>4060</v>
      </c>
      <c r="O1884" s="1" t="s">
        <v>32</v>
      </c>
    </row>
    <row r="1885" spans="1:15">
      <c r="A1885" s="1">
        <v>100012394</v>
      </c>
      <c r="B1885" s="1" t="s">
        <v>2314</v>
      </c>
      <c r="C1885" s="1" t="s">
        <v>4047</v>
      </c>
      <c r="D1885" s="1" t="s">
        <v>150</v>
      </c>
      <c r="E1885" s="1" t="s">
        <v>2</v>
      </c>
      <c r="F1885" s="1" t="s">
        <v>81</v>
      </c>
      <c r="G1885" s="1">
        <v>1</v>
      </c>
      <c r="H1885" s="1">
        <v>80</v>
      </c>
      <c r="I1885" s="1">
        <v>8</v>
      </c>
      <c r="J1885" s="33">
        <v>8</v>
      </c>
      <c r="K1885" s="1">
        <v>0</v>
      </c>
      <c r="L1885" s="1">
        <v>1</v>
      </c>
      <c r="M1885" s="1" t="s">
        <v>4061</v>
      </c>
      <c r="N1885" s="1" t="s">
        <v>4062</v>
      </c>
      <c r="O1885" s="1" t="s">
        <v>44</v>
      </c>
    </row>
    <row r="1886" spans="1:15">
      <c r="A1886" s="1">
        <v>100012396</v>
      </c>
      <c r="B1886" s="1" t="s">
        <v>2314</v>
      </c>
      <c r="C1886" s="1" t="s">
        <v>4047</v>
      </c>
      <c r="D1886" s="1" t="s">
        <v>176</v>
      </c>
      <c r="E1886" s="1" t="s">
        <v>11</v>
      </c>
      <c r="F1886" s="1" t="s">
        <v>407</v>
      </c>
      <c r="G1886" s="1">
        <v>1</v>
      </c>
      <c r="H1886" s="1">
        <v>19</v>
      </c>
      <c r="I1886" s="1">
        <v>5</v>
      </c>
      <c r="J1886" s="33">
        <v>4</v>
      </c>
      <c r="K1886" s="1">
        <v>0</v>
      </c>
      <c r="L1886" s="1">
        <v>1</v>
      </c>
      <c r="M1886" s="1" t="s">
        <v>4063</v>
      </c>
      <c r="N1886" s="1" t="s">
        <v>4064</v>
      </c>
      <c r="O1886" s="1" t="s">
        <v>32</v>
      </c>
    </row>
    <row r="1887" spans="1:15">
      <c r="A1887" s="1">
        <v>100012416</v>
      </c>
      <c r="B1887" s="1" t="s">
        <v>2314</v>
      </c>
      <c r="C1887" s="1" t="s">
        <v>4047</v>
      </c>
      <c r="D1887" s="1" t="s">
        <v>176</v>
      </c>
      <c r="E1887" s="1" t="s">
        <v>11</v>
      </c>
      <c r="F1887" s="1" t="s">
        <v>12</v>
      </c>
      <c r="G1887" s="1">
        <v>1</v>
      </c>
      <c r="H1887" s="1">
        <v>821</v>
      </c>
      <c r="I1887" s="1">
        <v>82</v>
      </c>
      <c r="J1887" s="33">
        <v>46</v>
      </c>
      <c r="K1887" s="1">
        <v>0</v>
      </c>
      <c r="L1887" s="1">
        <v>3</v>
      </c>
      <c r="M1887" s="1" t="s">
        <v>4069</v>
      </c>
      <c r="N1887" s="1" t="s">
        <v>4070</v>
      </c>
      <c r="O1887" s="1" t="s">
        <v>32</v>
      </c>
    </row>
    <row r="1888" spans="1:15">
      <c r="A1888" s="1">
        <v>100012419</v>
      </c>
      <c r="B1888" s="1" t="s">
        <v>2314</v>
      </c>
      <c r="C1888" s="1" t="s">
        <v>4047</v>
      </c>
      <c r="D1888" s="1" t="s">
        <v>176</v>
      </c>
      <c r="E1888" s="1" t="s">
        <v>11</v>
      </c>
      <c r="F1888" s="1" t="s">
        <v>12</v>
      </c>
      <c r="G1888" s="1">
        <v>1</v>
      </c>
      <c r="H1888" s="1">
        <v>650</v>
      </c>
      <c r="I1888" s="1">
        <v>62</v>
      </c>
      <c r="J1888" s="33">
        <v>33</v>
      </c>
      <c r="K1888" s="1">
        <v>0</v>
      </c>
      <c r="L1888" s="1">
        <v>3</v>
      </c>
      <c r="M1888" s="1" t="s">
        <v>4071</v>
      </c>
      <c r="N1888" s="1" t="s">
        <v>4070</v>
      </c>
      <c r="O1888" s="1" t="s">
        <v>32</v>
      </c>
    </row>
    <row r="1889" spans="1:15">
      <c r="A1889" s="1">
        <v>100012424</v>
      </c>
      <c r="B1889" s="1" t="s">
        <v>2314</v>
      </c>
      <c r="C1889" s="1" t="s">
        <v>4047</v>
      </c>
      <c r="D1889" s="1" t="s">
        <v>176</v>
      </c>
      <c r="E1889" s="1" t="s">
        <v>11</v>
      </c>
      <c r="F1889" s="1" t="s">
        <v>12</v>
      </c>
      <c r="G1889" s="1">
        <v>1</v>
      </c>
      <c r="H1889" s="1">
        <v>539</v>
      </c>
      <c r="I1889" s="1">
        <v>75</v>
      </c>
      <c r="J1889" s="33">
        <v>45</v>
      </c>
      <c r="K1889" s="1">
        <v>0</v>
      </c>
      <c r="L1889" s="1">
        <v>2</v>
      </c>
      <c r="M1889" s="1" t="s">
        <v>4072</v>
      </c>
      <c r="N1889" s="1" t="s">
        <v>4070</v>
      </c>
      <c r="O1889" s="1" t="s">
        <v>32</v>
      </c>
    </row>
    <row r="1890" spans="1:15">
      <c r="A1890" s="1">
        <v>100012431</v>
      </c>
      <c r="B1890" s="1" t="s">
        <v>2314</v>
      </c>
      <c r="C1890" s="1" t="s">
        <v>4047</v>
      </c>
      <c r="D1890" s="1" t="s">
        <v>176</v>
      </c>
      <c r="E1890" s="1" t="s">
        <v>11</v>
      </c>
      <c r="F1890" s="1" t="s">
        <v>12</v>
      </c>
      <c r="G1890" s="1">
        <v>1</v>
      </c>
      <c r="H1890" s="1">
        <v>579</v>
      </c>
      <c r="I1890" s="1">
        <v>61</v>
      </c>
      <c r="J1890" s="33">
        <v>33</v>
      </c>
      <c r="K1890" s="1">
        <v>1</v>
      </c>
      <c r="L1890" s="1">
        <v>2</v>
      </c>
      <c r="M1890" s="1" t="s">
        <v>4073</v>
      </c>
      <c r="N1890" s="1" t="s">
        <v>4070</v>
      </c>
      <c r="O1890" s="1" t="s">
        <v>32</v>
      </c>
    </row>
    <row r="1891" spans="1:15">
      <c r="A1891" s="1">
        <v>100012434</v>
      </c>
      <c r="B1891" s="1" t="s">
        <v>2314</v>
      </c>
      <c r="C1891" s="1" t="s">
        <v>4047</v>
      </c>
      <c r="D1891" s="1" t="s">
        <v>18</v>
      </c>
      <c r="E1891" s="1" t="s">
        <v>27</v>
      </c>
      <c r="F1891" s="1" t="s">
        <v>18</v>
      </c>
      <c r="G1891" s="1">
        <v>1</v>
      </c>
      <c r="H1891" s="1">
        <v>491</v>
      </c>
      <c r="I1891" s="1">
        <v>34</v>
      </c>
      <c r="J1891" s="33">
        <v>31</v>
      </c>
      <c r="K1891" s="1">
        <v>0</v>
      </c>
      <c r="L1891" s="1">
        <v>2</v>
      </c>
      <c r="M1891" s="1" t="s">
        <v>4074</v>
      </c>
      <c r="N1891" s="1" t="s">
        <v>3756</v>
      </c>
      <c r="O1891" s="1" t="s">
        <v>15</v>
      </c>
    </row>
    <row r="1892" spans="1:15">
      <c r="A1892" s="1">
        <v>100012436</v>
      </c>
      <c r="B1892" s="1" t="s">
        <v>2314</v>
      </c>
      <c r="C1892" s="1" t="s">
        <v>4047</v>
      </c>
      <c r="D1892" s="1" t="s">
        <v>390</v>
      </c>
      <c r="E1892" s="1" t="s">
        <v>20</v>
      </c>
      <c r="F1892" s="1" t="s">
        <v>72</v>
      </c>
      <c r="G1892" s="1">
        <v>1</v>
      </c>
      <c r="H1892" s="1">
        <v>290</v>
      </c>
      <c r="I1892" s="1">
        <v>32</v>
      </c>
      <c r="J1892" s="33">
        <v>35</v>
      </c>
      <c r="K1892" s="1">
        <v>0</v>
      </c>
      <c r="L1892" s="1">
        <v>1</v>
      </c>
      <c r="M1892" s="1" t="s">
        <v>4075</v>
      </c>
      <c r="N1892" s="1" t="s">
        <v>3756</v>
      </c>
      <c r="O1892" s="1" t="s">
        <v>15</v>
      </c>
    </row>
    <row r="1893" spans="1:15">
      <c r="A1893" s="1">
        <v>100012442</v>
      </c>
      <c r="B1893" s="1" t="s">
        <v>2314</v>
      </c>
      <c r="C1893" s="1" t="s">
        <v>4047</v>
      </c>
      <c r="D1893" s="1" t="s">
        <v>167</v>
      </c>
      <c r="E1893" s="1" t="s">
        <v>20</v>
      </c>
      <c r="F1893" s="1" t="s">
        <v>167</v>
      </c>
      <c r="G1893" s="1">
        <v>1</v>
      </c>
      <c r="H1893" s="1">
        <v>271</v>
      </c>
      <c r="I1893" s="1">
        <v>30</v>
      </c>
      <c r="J1893" s="33">
        <v>11</v>
      </c>
      <c r="K1893" s="1">
        <v>0</v>
      </c>
      <c r="L1893" s="1">
        <v>1</v>
      </c>
      <c r="M1893" s="1" t="s">
        <v>4077</v>
      </c>
      <c r="N1893" s="1" t="s">
        <v>3756</v>
      </c>
      <c r="O1893" s="1" t="s">
        <v>15</v>
      </c>
    </row>
    <row r="1894" spans="1:15">
      <c r="A1894" s="1">
        <v>100012443</v>
      </c>
      <c r="B1894" s="1" t="s">
        <v>2314</v>
      </c>
      <c r="C1894" s="1" t="s">
        <v>4047</v>
      </c>
      <c r="D1894" s="1" t="s">
        <v>4078</v>
      </c>
      <c r="E1894" s="1" t="s">
        <v>20</v>
      </c>
      <c r="F1894" s="1" t="s">
        <v>21</v>
      </c>
      <c r="G1894" s="1">
        <v>1</v>
      </c>
      <c r="H1894" s="1">
        <v>432</v>
      </c>
      <c r="I1894" s="1">
        <v>40</v>
      </c>
      <c r="J1894" s="33">
        <v>45</v>
      </c>
      <c r="K1894" s="1">
        <v>0</v>
      </c>
      <c r="L1894" s="1">
        <v>2</v>
      </c>
      <c r="M1894" s="1" t="s">
        <v>4079</v>
      </c>
      <c r="N1894" s="1" t="s">
        <v>3756</v>
      </c>
      <c r="O1894" s="1" t="s">
        <v>15</v>
      </c>
    </row>
    <row r="1895" spans="1:15">
      <c r="A1895" s="1">
        <v>100012445</v>
      </c>
      <c r="B1895" s="1" t="s">
        <v>2314</v>
      </c>
      <c r="C1895" s="1" t="s">
        <v>4047</v>
      </c>
      <c r="D1895" s="1" t="s">
        <v>100</v>
      </c>
      <c r="E1895" s="1" t="s">
        <v>20</v>
      </c>
      <c r="F1895" s="1" t="s">
        <v>100</v>
      </c>
      <c r="G1895" s="1">
        <v>1</v>
      </c>
      <c r="H1895" s="1">
        <v>328</v>
      </c>
      <c r="I1895" s="1">
        <v>26</v>
      </c>
      <c r="J1895" s="33">
        <v>29</v>
      </c>
      <c r="K1895" s="1">
        <v>0</v>
      </c>
      <c r="L1895" s="1">
        <v>2</v>
      </c>
      <c r="M1895" s="1" t="s">
        <v>4080</v>
      </c>
      <c r="N1895" s="1" t="s">
        <v>3756</v>
      </c>
      <c r="O1895" s="1" t="s">
        <v>15</v>
      </c>
    </row>
    <row r="1896" spans="1:15">
      <c r="A1896" s="1">
        <v>100012447</v>
      </c>
      <c r="B1896" s="1" t="s">
        <v>2314</v>
      </c>
      <c r="C1896" s="1" t="s">
        <v>4047</v>
      </c>
      <c r="D1896" s="1" t="s">
        <v>4081</v>
      </c>
      <c r="E1896" s="1" t="s">
        <v>20</v>
      </c>
      <c r="F1896" s="1" t="s">
        <v>72</v>
      </c>
      <c r="G1896" s="1">
        <v>1</v>
      </c>
      <c r="H1896" s="1">
        <v>386</v>
      </c>
      <c r="I1896" s="1">
        <v>33</v>
      </c>
      <c r="J1896" s="33">
        <v>30</v>
      </c>
      <c r="K1896" s="1">
        <v>0</v>
      </c>
      <c r="L1896" s="1">
        <v>2</v>
      </c>
      <c r="M1896" s="1" t="s">
        <v>4082</v>
      </c>
      <c r="N1896" s="1" t="s">
        <v>3756</v>
      </c>
      <c r="O1896" s="1" t="s">
        <v>15</v>
      </c>
    </row>
    <row r="1897" spans="1:15">
      <c r="A1897" s="1">
        <v>100012463</v>
      </c>
      <c r="B1897" s="1" t="s">
        <v>2314</v>
      </c>
      <c r="C1897" s="1" t="s">
        <v>4047</v>
      </c>
      <c r="D1897" s="1" t="s">
        <v>673</v>
      </c>
      <c r="E1897" s="1" t="s">
        <v>2</v>
      </c>
      <c r="F1897" s="1" t="s">
        <v>673</v>
      </c>
      <c r="G1897" s="1">
        <v>1</v>
      </c>
      <c r="H1897" s="1">
        <v>111</v>
      </c>
      <c r="I1897" s="1">
        <v>20</v>
      </c>
      <c r="J1897" s="33">
        <v>18</v>
      </c>
      <c r="K1897" s="1">
        <v>0</v>
      </c>
      <c r="L1897" s="1">
        <v>1</v>
      </c>
      <c r="M1897" s="1" t="s">
        <v>4084</v>
      </c>
      <c r="N1897" s="1" t="s">
        <v>3750</v>
      </c>
      <c r="O1897" s="1" t="s">
        <v>8</v>
      </c>
    </row>
    <row r="1898" spans="1:15">
      <c r="A1898" s="1">
        <v>100012467</v>
      </c>
      <c r="B1898" s="1" t="s">
        <v>2314</v>
      </c>
      <c r="C1898" s="1" t="s">
        <v>4047</v>
      </c>
      <c r="D1898" s="1" t="s">
        <v>176</v>
      </c>
      <c r="E1898" s="1" t="s">
        <v>11</v>
      </c>
      <c r="F1898" s="1" t="s">
        <v>12</v>
      </c>
      <c r="G1898" s="1">
        <v>1</v>
      </c>
      <c r="H1898" s="1">
        <v>478</v>
      </c>
      <c r="I1898" s="1">
        <v>53</v>
      </c>
      <c r="J1898" s="33">
        <v>36</v>
      </c>
      <c r="K1898" s="1">
        <v>0</v>
      </c>
      <c r="L1898" s="1">
        <v>2</v>
      </c>
      <c r="M1898" s="1" t="s">
        <v>4085</v>
      </c>
      <c r="N1898" s="1" t="s">
        <v>4070</v>
      </c>
      <c r="O1898" s="1" t="s">
        <v>32</v>
      </c>
    </row>
    <row r="1899" spans="1:15">
      <c r="A1899" s="1">
        <v>100012473</v>
      </c>
      <c r="B1899" s="1" t="s">
        <v>2314</v>
      </c>
      <c r="C1899" s="1" t="s">
        <v>4047</v>
      </c>
      <c r="D1899" s="1" t="s">
        <v>120</v>
      </c>
      <c r="E1899" s="1" t="s">
        <v>20</v>
      </c>
      <c r="F1899" s="1" t="s">
        <v>72</v>
      </c>
      <c r="G1899" s="1">
        <v>1</v>
      </c>
      <c r="H1899" s="1">
        <v>442</v>
      </c>
      <c r="I1899" s="1">
        <v>28</v>
      </c>
      <c r="J1899" s="33">
        <v>26</v>
      </c>
      <c r="K1899" s="1">
        <v>0</v>
      </c>
      <c r="L1899" s="1">
        <v>2</v>
      </c>
      <c r="M1899" s="1" t="s">
        <v>4086</v>
      </c>
      <c r="N1899" s="1" t="s">
        <v>4087</v>
      </c>
      <c r="O1899" s="1" t="s">
        <v>44</v>
      </c>
    </row>
    <row r="1900" spans="1:15">
      <c r="A1900" s="1">
        <v>100012483</v>
      </c>
      <c r="B1900" s="1" t="s">
        <v>2314</v>
      </c>
      <c r="C1900" s="1" t="s">
        <v>4047</v>
      </c>
      <c r="D1900" s="1" t="s">
        <v>3751</v>
      </c>
      <c r="E1900" s="1" t="s">
        <v>20</v>
      </c>
      <c r="F1900" s="1" t="s">
        <v>72</v>
      </c>
      <c r="G1900" s="1">
        <v>1</v>
      </c>
      <c r="H1900" s="1">
        <v>469</v>
      </c>
      <c r="I1900" s="1">
        <v>41</v>
      </c>
      <c r="J1900" s="33">
        <v>27</v>
      </c>
      <c r="K1900" s="1">
        <v>0</v>
      </c>
      <c r="L1900" s="1">
        <v>2</v>
      </c>
      <c r="M1900" s="1" t="s">
        <v>4089</v>
      </c>
      <c r="N1900" s="1" t="s">
        <v>3753</v>
      </c>
      <c r="O1900" s="1" t="s">
        <v>44</v>
      </c>
    </row>
    <row r="1901" spans="1:15">
      <c r="A1901" s="1">
        <v>100012488</v>
      </c>
      <c r="B1901" s="1" t="s">
        <v>2314</v>
      </c>
      <c r="C1901" s="1" t="s">
        <v>4047</v>
      </c>
      <c r="D1901" s="1" t="s">
        <v>250</v>
      </c>
      <c r="E1901" s="1" t="s">
        <v>20</v>
      </c>
      <c r="F1901" s="1" t="s">
        <v>72</v>
      </c>
      <c r="G1901" s="1">
        <v>1</v>
      </c>
      <c r="H1901" s="1">
        <v>294</v>
      </c>
      <c r="I1901" s="1">
        <v>30</v>
      </c>
      <c r="J1901" s="33">
        <v>32</v>
      </c>
      <c r="K1901" s="1">
        <v>0</v>
      </c>
      <c r="L1901" s="1">
        <v>1</v>
      </c>
      <c r="M1901" s="1" t="s">
        <v>4090</v>
      </c>
      <c r="N1901" s="1" t="s">
        <v>3756</v>
      </c>
      <c r="O1901" s="1" t="s">
        <v>15</v>
      </c>
    </row>
    <row r="1902" spans="1:15">
      <c r="A1902" s="1">
        <v>100012491</v>
      </c>
      <c r="B1902" s="1" t="s">
        <v>2314</v>
      </c>
      <c r="C1902" s="1" t="s">
        <v>4047</v>
      </c>
      <c r="D1902" s="1" t="s">
        <v>4091</v>
      </c>
      <c r="E1902" s="1" t="s">
        <v>11</v>
      </c>
      <c r="F1902" s="1" t="s">
        <v>12</v>
      </c>
      <c r="G1902" s="1">
        <v>1</v>
      </c>
      <c r="H1902" s="1">
        <v>313</v>
      </c>
      <c r="I1902" s="1">
        <v>35</v>
      </c>
      <c r="J1902" s="33">
        <v>19</v>
      </c>
      <c r="K1902" s="1">
        <v>1</v>
      </c>
      <c r="L1902" s="1">
        <v>2</v>
      </c>
      <c r="M1902" s="1" t="s">
        <v>4092</v>
      </c>
      <c r="N1902" s="1" t="s">
        <v>4070</v>
      </c>
      <c r="O1902" s="1" t="s">
        <v>32</v>
      </c>
    </row>
    <row r="1903" spans="1:15">
      <c r="A1903" s="1">
        <v>100012496</v>
      </c>
      <c r="B1903" s="1" t="s">
        <v>2314</v>
      </c>
      <c r="C1903" s="1" t="s">
        <v>4047</v>
      </c>
      <c r="D1903" s="1" t="s">
        <v>176</v>
      </c>
      <c r="E1903" s="1" t="s">
        <v>11</v>
      </c>
      <c r="F1903" s="1" t="s">
        <v>12</v>
      </c>
      <c r="G1903" s="1">
        <v>1</v>
      </c>
      <c r="H1903" s="1">
        <v>272</v>
      </c>
      <c r="I1903" s="1">
        <v>41</v>
      </c>
      <c r="J1903" s="33">
        <v>25</v>
      </c>
      <c r="K1903" s="1">
        <v>0</v>
      </c>
      <c r="L1903" s="1">
        <v>1</v>
      </c>
      <c r="M1903" s="1" t="s">
        <v>4093</v>
      </c>
      <c r="N1903" s="1" t="s">
        <v>4070</v>
      </c>
      <c r="O1903" s="1" t="s">
        <v>32</v>
      </c>
    </row>
    <row r="1904" spans="1:15">
      <c r="A1904" s="1">
        <v>100012502</v>
      </c>
      <c r="B1904" s="1" t="s">
        <v>2314</v>
      </c>
      <c r="C1904" s="1" t="s">
        <v>4047</v>
      </c>
      <c r="D1904" s="1" t="s">
        <v>176</v>
      </c>
      <c r="E1904" s="1" t="s">
        <v>11</v>
      </c>
      <c r="F1904" s="1" t="s">
        <v>12</v>
      </c>
      <c r="G1904" s="1">
        <v>1</v>
      </c>
      <c r="H1904" s="1">
        <v>459</v>
      </c>
      <c r="I1904" s="1">
        <v>49</v>
      </c>
      <c r="J1904" s="33">
        <v>29</v>
      </c>
      <c r="K1904" s="1">
        <v>0</v>
      </c>
      <c r="L1904" s="1">
        <v>2</v>
      </c>
      <c r="M1904" s="1" t="s">
        <v>4094</v>
      </c>
      <c r="N1904" s="1" t="s">
        <v>4070</v>
      </c>
      <c r="O1904" s="1" t="s">
        <v>32</v>
      </c>
    </row>
    <row r="1905" spans="1:15">
      <c r="A1905" s="1">
        <v>100012509</v>
      </c>
      <c r="B1905" s="1" t="s">
        <v>2314</v>
      </c>
      <c r="C1905" s="1" t="s">
        <v>4047</v>
      </c>
      <c r="D1905" s="1" t="s">
        <v>176</v>
      </c>
      <c r="E1905" s="1" t="s">
        <v>11</v>
      </c>
      <c r="F1905" s="1" t="s">
        <v>12</v>
      </c>
      <c r="G1905" s="1">
        <v>1</v>
      </c>
      <c r="H1905" s="1">
        <v>188</v>
      </c>
      <c r="I1905" s="1">
        <v>24</v>
      </c>
      <c r="J1905" s="33">
        <v>26</v>
      </c>
      <c r="K1905" s="1">
        <v>0</v>
      </c>
      <c r="L1905" s="1">
        <v>1</v>
      </c>
      <c r="M1905" s="1" t="s">
        <v>4095</v>
      </c>
      <c r="N1905" s="1" t="s">
        <v>4096</v>
      </c>
      <c r="O1905" s="1" t="s">
        <v>32</v>
      </c>
    </row>
    <row r="1906" spans="1:15">
      <c r="A1906" s="1">
        <v>100012517</v>
      </c>
      <c r="B1906" s="1" t="s">
        <v>2314</v>
      </c>
      <c r="C1906" s="1" t="s">
        <v>4047</v>
      </c>
      <c r="D1906" s="1" t="s">
        <v>176</v>
      </c>
      <c r="E1906" s="1" t="s">
        <v>11</v>
      </c>
      <c r="F1906" s="1" t="s">
        <v>12</v>
      </c>
      <c r="G1906" s="1">
        <v>1</v>
      </c>
      <c r="H1906" s="1">
        <v>346</v>
      </c>
      <c r="I1906" s="1">
        <v>41</v>
      </c>
      <c r="J1906" s="33">
        <v>29</v>
      </c>
      <c r="K1906" s="1">
        <v>1</v>
      </c>
      <c r="L1906" s="1">
        <v>2</v>
      </c>
      <c r="M1906" s="1" t="s">
        <v>4097</v>
      </c>
      <c r="N1906" s="1" t="s">
        <v>4098</v>
      </c>
      <c r="O1906" s="1" t="s">
        <v>32</v>
      </c>
    </row>
    <row r="1907" spans="1:15">
      <c r="A1907" s="1">
        <v>100012523</v>
      </c>
      <c r="B1907" s="1" t="s">
        <v>2314</v>
      </c>
      <c r="C1907" s="1" t="s">
        <v>4047</v>
      </c>
      <c r="D1907" s="1" t="s">
        <v>12</v>
      </c>
      <c r="E1907" s="1" t="s">
        <v>11</v>
      </c>
      <c r="F1907" s="1" t="s">
        <v>12</v>
      </c>
      <c r="G1907" s="1">
        <v>1</v>
      </c>
      <c r="H1907" s="1">
        <v>351</v>
      </c>
      <c r="I1907" s="1">
        <v>34</v>
      </c>
      <c r="J1907" s="33">
        <v>19</v>
      </c>
      <c r="K1907" s="1">
        <v>1</v>
      </c>
      <c r="L1907" s="1">
        <v>2</v>
      </c>
      <c r="M1907" s="1" t="s">
        <v>4099</v>
      </c>
      <c r="N1907" s="1" t="s">
        <v>4100</v>
      </c>
      <c r="O1907" s="1" t="s">
        <v>32</v>
      </c>
    </row>
    <row r="1908" spans="1:15">
      <c r="A1908" s="1">
        <v>100012525</v>
      </c>
      <c r="B1908" s="1" t="s">
        <v>2314</v>
      </c>
      <c r="C1908" s="1" t="s">
        <v>4047</v>
      </c>
      <c r="D1908" s="1" t="s">
        <v>12</v>
      </c>
      <c r="E1908" s="1" t="s">
        <v>11</v>
      </c>
      <c r="F1908" s="1" t="s">
        <v>12</v>
      </c>
      <c r="G1908" s="1">
        <v>1</v>
      </c>
      <c r="H1908" s="1">
        <v>581</v>
      </c>
      <c r="I1908" s="1">
        <v>53</v>
      </c>
      <c r="J1908" s="33">
        <v>42</v>
      </c>
      <c r="K1908" s="1">
        <v>1</v>
      </c>
      <c r="L1908" s="1">
        <v>2</v>
      </c>
      <c r="M1908" s="1" t="s">
        <v>4101</v>
      </c>
      <c r="N1908" s="1" t="s">
        <v>4102</v>
      </c>
      <c r="O1908" s="1" t="s">
        <v>32</v>
      </c>
    </row>
    <row r="1909" spans="1:15">
      <c r="A1909" s="1">
        <v>100012535</v>
      </c>
      <c r="B1909" s="1" t="s">
        <v>2314</v>
      </c>
      <c r="C1909" s="1" t="s">
        <v>4047</v>
      </c>
      <c r="D1909" s="1" t="s">
        <v>46</v>
      </c>
      <c r="E1909" s="1" t="s">
        <v>2</v>
      </c>
      <c r="F1909" s="1" t="s">
        <v>46</v>
      </c>
      <c r="G1909" s="1">
        <v>3</v>
      </c>
      <c r="H1909" s="1">
        <v>106</v>
      </c>
      <c r="I1909" s="1">
        <v>18</v>
      </c>
      <c r="J1909" s="33">
        <v>13</v>
      </c>
      <c r="K1909" s="1">
        <v>0</v>
      </c>
      <c r="L1909" s="1">
        <v>1</v>
      </c>
      <c r="M1909" s="1" t="s">
        <v>4103</v>
      </c>
      <c r="N1909" s="1" t="s">
        <v>3750</v>
      </c>
      <c r="O1909" s="1" t="s">
        <v>8</v>
      </c>
    </row>
    <row r="1910" spans="1:15">
      <c r="A1910" s="1">
        <v>100012536</v>
      </c>
      <c r="B1910" s="1" t="s">
        <v>2314</v>
      </c>
      <c r="C1910" s="1" t="s">
        <v>4047</v>
      </c>
      <c r="D1910" s="1" t="s">
        <v>4104</v>
      </c>
      <c r="E1910" s="1" t="s">
        <v>20</v>
      </c>
      <c r="F1910" s="1" t="s">
        <v>72</v>
      </c>
      <c r="G1910" s="1">
        <v>1</v>
      </c>
      <c r="H1910" s="1">
        <v>379</v>
      </c>
      <c r="I1910" s="1">
        <v>42</v>
      </c>
      <c r="J1910" s="33">
        <v>39</v>
      </c>
      <c r="K1910" s="1">
        <v>0</v>
      </c>
      <c r="L1910" s="1">
        <v>2</v>
      </c>
      <c r="M1910" s="1" t="s">
        <v>4105</v>
      </c>
      <c r="N1910" s="1" t="s">
        <v>3756</v>
      </c>
      <c r="O1910" s="1" t="s">
        <v>15</v>
      </c>
    </row>
    <row r="1911" spans="1:15">
      <c r="A1911" s="1">
        <v>100012545</v>
      </c>
      <c r="B1911" s="1" t="s">
        <v>2314</v>
      </c>
      <c r="C1911" s="1" t="s">
        <v>4047</v>
      </c>
      <c r="D1911" s="1" t="s">
        <v>12</v>
      </c>
      <c r="E1911" s="1" t="s">
        <v>11</v>
      </c>
      <c r="F1911" s="1" t="s">
        <v>12</v>
      </c>
      <c r="G1911" s="1">
        <v>1</v>
      </c>
      <c r="H1911" s="1">
        <v>218</v>
      </c>
      <c r="I1911" s="1">
        <v>22</v>
      </c>
      <c r="J1911" s="33">
        <v>20</v>
      </c>
      <c r="K1911" s="1">
        <v>0</v>
      </c>
      <c r="L1911" s="1">
        <v>1</v>
      </c>
      <c r="M1911" s="1" t="s">
        <v>4106</v>
      </c>
      <c r="N1911" s="1" t="s">
        <v>4107</v>
      </c>
      <c r="O1911" s="1" t="s">
        <v>32</v>
      </c>
    </row>
    <row r="1912" spans="1:15">
      <c r="A1912" s="1">
        <v>100012552</v>
      </c>
      <c r="B1912" s="1" t="s">
        <v>2314</v>
      </c>
      <c r="C1912" s="1" t="s">
        <v>4047</v>
      </c>
      <c r="D1912" s="1" t="s">
        <v>176</v>
      </c>
      <c r="E1912" s="1" t="s">
        <v>11</v>
      </c>
      <c r="F1912" s="1" t="s">
        <v>12</v>
      </c>
      <c r="G1912" s="1">
        <v>1</v>
      </c>
      <c r="H1912" s="1">
        <v>149</v>
      </c>
      <c r="I1912" s="1">
        <v>21</v>
      </c>
      <c r="J1912" s="33">
        <v>17</v>
      </c>
      <c r="K1912" s="1">
        <v>0</v>
      </c>
      <c r="L1912" s="1">
        <v>1</v>
      </c>
      <c r="M1912" s="1" t="s">
        <v>4108</v>
      </c>
      <c r="N1912" s="1" t="s">
        <v>4109</v>
      </c>
      <c r="O1912" s="1" t="s">
        <v>32</v>
      </c>
    </row>
    <row r="1913" spans="1:15">
      <c r="A1913" s="1">
        <v>100012555</v>
      </c>
      <c r="B1913" s="1" t="s">
        <v>2314</v>
      </c>
      <c r="C1913" s="1" t="s">
        <v>4047</v>
      </c>
      <c r="D1913" s="1" t="s">
        <v>176</v>
      </c>
      <c r="E1913" s="1" t="s">
        <v>11</v>
      </c>
      <c r="F1913" s="1" t="s">
        <v>12</v>
      </c>
      <c r="G1913" s="1">
        <v>1</v>
      </c>
      <c r="H1913" s="1">
        <v>211</v>
      </c>
      <c r="I1913" s="1">
        <v>23</v>
      </c>
      <c r="J1913" s="33">
        <v>20</v>
      </c>
      <c r="K1913" s="1">
        <v>0</v>
      </c>
      <c r="L1913" s="1">
        <v>1</v>
      </c>
      <c r="M1913" s="1" t="s">
        <v>4110</v>
      </c>
      <c r="N1913" s="1" t="s">
        <v>4111</v>
      </c>
      <c r="O1913" s="1" t="s">
        <v>32</v>
      </c>
    </row>
    <row r="1914" spans="1:15">
      <c r="A1914" s="1">
        <v>100012562</v>
      </c>
      <c r="B1914" s="1" t="s">
        <v>2314</v>
      </c>
      <c r="C1914" s="1" t="s">
        <v>4047</v>
      </c>
      <c r="D1914" s="1" t="s">
        <v>176</v>
      </c>
      <c r="E1914" s="1" t="s">
        <v>11</v>
      </c>
      <c r="F1914" s="1" t="s">
        <v>12</v>
      </c>
      <c r="G1914" s="1">
        <v>1</v>
      </c>
      <c r="H1914" s="1">
        <v>139</v>
      </c>
      <c r="I1914" s="1">
        <v>16</v>
      </c>
      <c r="J1914" s="33">
        <v>13</v>
      </c>
      <c r="K1914" s="1">
        <v>0</v>
      </c>
      <c r="L1914" s="1">
        <v>1</v>
      </c>
      <c r="M1914" s="1" t="s">
        <v>4112</v>
      </c>
      <c r="N1914" s="1" t="s">
        <v>4113</v>
      </c>
      <c r="O1914" s="1" t="s">
        <v>32</v>
      </c>
    </row>
    <row r="1915" spans="1:15">
      <c r="A1915" s="1">
        <v>100012566</v>
      </c>
      <c r="B1915" s="1" t="s">
        <v>2314</v>
      </c>
      <c r="C1915" s="1" t="s">
        <v>4047</v>
      </c>
      <c r="D1915" s="1" t="s">
        <v>176</v>
      </c>
      <c r="E1915" s="1" t="s">
        <v>11</v>
      </c>
      <c r="F1915" s="1" t="s">
        <v>12</v>
      </c>
      <c r="G1915" s="1">
        <v>2</v>
      </c>
      <c r="H1915" s="1">
        <v>235</v>
      </c>
      <c r="I1915" s="1">
        <v>30</v>
      </c>
      <c r="J1915" s="33">
        <v>31</v>
      </c>
      <c r="K1915" s="1">
        <v>0</v>
      </c>
      <c r="L1915" s="1">
        <v>1</v>
      </c>
      <c r="M1915" s="1" t="s">
        <v>4114</v>
      </c>
      <c r="N1915" s="1" t="s">
        <v>4115</v>
      </c>
      <c r="O1915" s="1" t="s">
        <v>32</v>
      </c>
    </row>
    <row r="1916" spans="1:15">
      <c r="A1916" s="1">
        <v>100012569</v>
      </c>
      <c r="B1916" s="1" t="s">
        <v>2314</v>
      </c>
      <c r="C1916" s="1" t="s">
        <v>4047</v>
      </c>
      <c r="D1916" s="1" t="s">
        <v>176</v>
      </c>
      <c r="E1916" s="1" t="s">
        <v>11</v>
      </c>
      <c r="F1916" s="1" t="s">
        <v>407</v>
      </c>
      <c r="G1916" s="1">
        <v>1</v>
      </c>
      <c r="H1916" s="1">
        <v>109</v>
      </c>
      <c r="I1916" s="1">
        <v>18</v>
      </c>
      <c r="J1916" s="33">
        <v>9</v>
      </c>
      <c r="K1916" s="1">
        <v>0</v>
      </c>
      <c r="L1916" s="1">
        <v>1</v>
      </c>
      <c r="M1916" s="1" t="s">
        <v>4116</v>
      </c>
      <c r="N1916" s="1" t="s">
        <v>4117</v>
      </c>
      <c r="O1916" s="1" t="s">
        <v>32</v>
      </c>
    </row>
    <row r="1917" spans="1:15">
      <c r="A1917" s="1">
        <v>100012574</v>
      </c>
      <c r="B1917" s="1" t="s">
        <v>2314</v>
      </c>
      <c r="C1917" s="1" t="s">
        <v>4047</v>
      </c>
      <c r="D1917" s="1" t="s">
        <v>176</v>
      </c>
      <c r="E1917" s="1" t="s">
        <v>11</v>
      </c>
      <c r="F1917" s="1" t="s">
        <v>12</v>
      </c>
      <c r="G1917" s="1">
        <v>1</v>
      </c>
      <c r="H1917" s="1">
        <v>133</v>
      </c>
      <c r="I1917" s="1">
        <v>24</v>
      </c>
      <c r="J1917" s="33">
        <v>17</v>
      </c>
      <c r="K1917" s="1">
        <v>2</v>
      </c>
      <c r="L1917" s="1">
        <v>1</v>
      </c>
      <c r="M1917" s="1" t="s">
        <v>4118</v>
      </c>
      <c r="N1917" s="1" t="s">
        <v>4119</v>
      </c>
      <c r="O1917" s="1" t="s">
        <v>32</v>
      </c>
    </row>
    <row r="1918" spans="1:15">
      <c r="A1918" s="1">
        <v>100012581</v>
      </c>
      <c r="B1918" s="1" t="s">
        <v>2314</v>
      </c>
      <c r="C1918" s="1" t="s">
        <v>4047</v>
      </c>
      <c r="D1918" s="1" t="s">
        <v>2641</v>
      </c>
      <c r="E1918" s="1" t="s">
        <v>2</v>
      </c>
      <c r="F1918" s="1" t="s">
        <v>81</v>
      </c>
      <c r="G1918" s="1">
        <v>3</v>
      </c>
      <c r="H1918" s="1">
        <v>100</v>
      </c>
      <c r="I1918" s="1">
        <v>26</v>
      </c>
      <c r="J1918" s="33">
        <v>20</v>
      </c>
      <c r="K1918" s="1">
        <v>0</v>
      </c>
      <c r="L1918" s="1">
        <v>1</v>
      </c>
      <c r="M1918" s="1" t="s">
        <v>4120</v>
      </c>
      <c r="N1918" s="1" t="s">
        <v>3750</v>
      </c>
      <c r="O1918" s="1" t="s">
        <v>8</v>
      </c>
    </row>
    <row r="1919" spans="1:15">
      <c r="A1919" s="1">
        <v>100012583</v>
      </c>
      <c r="B1919" s="1" t="s">
        <v>2314</v>
      </c>
      <c r="C1919" s="1" t="s">
        <v>4047</v>
      </c>
      <c r="D1919" s="1" t="s">
        <v>4121</v>
      </c>
      <c r="E1919" s="1" t="s">
        <v>20</v>
      </c>
      <c r="F1919" s="1" t="s">
        <v>72</v>
      </c>
      <c r="G1919" s="1">
        <v>1</v>
      </c>
      <c r="H1919" s="1">
        <v>284</v>
      </c>
      <c r="I1919" s="1">
        <v>25</v>
      </c>
      <c r="J1919" s="33">
        <v>16</v>
      </c>
      <c r="K1919" s="1">
        <v>0</v>
      </c>
      <c r="L1919" s="1">
        <v>1</v>
      </c>
      <c r="M1919" s="1" t="s">
        <v>4122</v>
      </c>
      <c r="N1919" s="1" t="s">
        <v>3756</v>
      </c>
      <c r="O1919" s="1" t="s">
        <v>15</v>
      </c>
    </row>
    <row r="1920" spans="1:15">
      <c r="A1920" s="1">
        <v>100012589</v>
      </c>
      <c r="B1920" s="1" t="s">
        <v>2314</v>
      </c>
      <c r="C1920" s="1" t="s">
        <v>4047</v>
      </c>
      <c r="D1920" s="1" t="s">
        <v>12</v>
      </c>
      <c r="E1920" s="1" t="s">
        <v>11</v>
      </c>
      <c r="F1920" s="1" t="s">
        <v>12</v>
      </c>
      <c r="G1920" s="1">
        <v>1</v>
      </c>
      <c r="H1920" s="1">
        <v>214</v>
      </c>
      <c r="I1920" s="1">
        <v>24</v>
      </c>
      <c r="J1920" s="33">
        <v>19</v>
      </c>
      <c r="K1920" s="1">
        <v>0</v>
      </c>
      <c r="L1920" s="1">
        <v>1</v>
      </c>
      <c r="M1920" s="1" t="s">
        <v>4123</v>
      </c>
      <c r="N1920" s="1" t="s">
        <v>4119</v>
      </c>
      <c r="O1920" s="1" t="s">
        <v>32</v>
      </c>
    </row>
    <row r="1921" spans="1:15">
      <c r="A1921" s="1">
        <v>100012596</v>
      </c>
      <c r="B1921" s="1" t="s">
        <v>2314</v>
      </c>
      <c r="C1921" s="1" t="s">
        <v>4047</v>
      </c>
      <c r="D1921" s="1" t="s">
        <v>12</v>
      </c>
      <c r="E1921" s="1" t="s">
        <v>11</v>
      </c>
      <c r="F1921" s="1" t="s">
        <v>407</v>
      </c>
      <c r="G1921" s="1">
        <v>1</v>
      </c>
      <c r="H1921" s="1">
        <v>50</v>
      </c>
      <c r="I1921" s="1">
        <v>5</v>
      </c>
      <c r="J1921" s="33">
        <v>3</v>
      </c>
      <c r="K1921" s="1">
        <v>0</v>
      </c>
      <c r="L1921" s="1">
        <v>1</v>
      </c>
      <c r="M1921" s="1" t="s">
        <v>4124</v>
      </c>
      <c r="N1921" s="1" t="s">
        <v>4119</v>
      </c>
      <c r="O1921" s="1" t="s">
        <v>32</v>
      </c>
    </row>
    <row r="1922" spans="1:15">
      <c r="A1922" s="1">
        <v>100012602</v>
      </c>
      <c r="B1922" s="1" t="s">
        <v>2314</v>
      </c>
      <c r="C1922" s="1" t="s">
        <v>4047</v>
      </c>
      <c r="D1922" s="1" t="s">
        <v>176</v>
      </c>
      <c r="E1922" s="1" t="s">
        <v>11</v>
      </c>
      <c r="F1922" s="1" t="s">
        <v>12</v>
      </c>
      <c r="G1922" s="1">
        <v>1</v>
      </c>
      <c r="H1922" s="1">
        <v>106</v>
      </c>
      <c r="I1922" s="1">
        <v>19</v>
      </c>
      <c r="J1922" s="33">
        <v>14</v>
      </c>
      <c r="K1922" s="1">
        <v>1</v>
      </c>
      <c r="L1922" s="1">
        <v>1</v>
      </c>
      <c r="M1922" s="1" t="s">
        <v>4125</v>
      </c>
      <c r="N1922" s="1" t="s">
        <v>4126</v>
      </c>
      <c r="O1922" s="1" t="s">
        <v>32</v>
      </c>
    </row>
    <row r="1923" spans="1:15">
      <c r="A1923" s="1">
        <v>100012609</v>
      </c>
      <c r="B1923" s="1" t="s">
        <v>2314</v>
      </c>
      <c r="C1923" s="1" t="s">
        <v>2313</v>
      </c>
      <c r="D1923" s="1" t="s">
        <v>12</v>
      </c>
      <c r="E1923" s="1" t="s">
        <v>11</v>
      </c>
      <c r="F1923" s="1" t="s">
        <v>407</v>
      </c>
      <c r="G1923" s="1">
        <v>1</v>
      </c>
      <c r="H1923" s="1">
        <v>32</v>
      </c>
      <c r="I1923" s="1">
        <v>3</v>
      </c>
      <c r="J1923" s="33">
        <v>3</v>
      </c>
      <c r="K1923" s="1">
        <v>0</v>
      </c>
      <c r="L1923" s="1">
        <v>1</v>
      </c>
      <c r="M1923" s="1" t="s">
        <v>4127</v>
      </c>
      <c r="N1923" s="1" t="s">
        <v>4128</v>
      </c>
      <c r="O1923" s="1" t="s">
        <v>32</v>
      </c>
    </row>
    <row r="1924" spans="1:15">
      <c r="A1924" s="1">
        <v>100012612</v>
      </c>
      <c r="B1924" s="1" t="s">
        <v>2314</v>
      </c>
      <c r="C1924" s="1" t="s">
        <v>2313</v>
      </c>
      <c r="D1924" s="1" t="s">
        <v>176</v>
      </c>
      <c r="E1924" s="1" t="s">
        <v>11</v>
      </c>
      <c r="F1924" s="1" t="s">
        <v>12</v>
      </c>
      <c r="G1924" s="1">
        <v>1</v>
      </c>
      <c r="H1924" s="1">
        <v>128</v>
      </c>
      <c r="I1924" s="1">
        <v>19</v>
      </c>
      <c r="J1924" s="33">
        <v>12</v>
      </c>
      <c r="K1924" s="1">
        <v>0</v>
      </c>
      <c r="L1924" s="1">
        <v>1</v>
      </c>
      <c r="M1924" s="1" t="s">
        <v>4129</v>
      </c>
      <c r="N1924" s="1" t="s">
        <v>4130</v>
      </c>
      <c r="O1924" s="1" t="s">
        <v>32</v>
      </c>
    </row>
    <row r="1925" spans="1:15">
      <c r="A1925" s="1">
        <v>100012618</v>
      </c>
      <c r="B1925" s="1" t="s">
        <v>2314</v>
      </c>
      <c r="C1925" s="1" t="s">
        <v>2313</v>
      </c>
      <c r="D1925" s="1" t="s">
        <v>12</v>
      </c>
      <c r="E1925" s="1" t="s">
        <v>11</v>
      </c>
      <c r="F1925" s="1" t="s">
        <v>407</v>
      </c>
      <c r="G1925" s="1">
        <v>1</v>
      </c>
      <c r="H1925" s="1">
        <v>28</v>
      </c>
      <c r="I1925" s="1">
        <v>4</v>
      </c>
      <c r="J1925" s="33">
        <v>3</v>
      </c>
      <c r="K1925" s="1">
        <v>0</v>
      </c>
      <c r="L1925" s="1">
        <v>1</v>
      </c>
      <c r="M1925" s="1" t="s">
        <v>4131</v>
      </c>
      <c r="N1925" s="1" t="s">
        <v>4132</v>
      </c>
      <c r="O1925" s="1" t="s">
        <v>32</v>
      </c>
    </row>
    <row r="1926" spans="1:15">
      <c r="A1926" s="1">
        <v>100012623</v>
      </c>
      <c r="B1926" s="1" t="s">
        <v>2314</v>
      </c>
      <c r="C1926" s="1" t="s">
        <v>2313</v>
      </c>
      <c r="D1926" s="1" t="s">
        <v>176</v>
      </c>
      <c r="E1926" s="1" t="s">
        <v>11</v>
      </c>
      <c r="F1926" s="1" t="s">
        <v>12</v>
      </c>
      <c r="G1926" s="1">
        <v>1</v>
      </c>
      <c r="H1926" s="1">
        <v>15</v>
      </c>
      <c r="I1926" s="1">
        <v>3</v>
      </c>
      <c r="J1926" s="33">
        <v>2</v>
      </c>
      <c r="K1926" s="1">
        <v>0</v>
      </c>
      <c r="L1926" s="1">
        <v>1</v>
      </c>
      <c r="M1926" s="1" t="s">
        <v>4133</v>
      </c>
      <c r="N1926" s="1" t="s">
        <v>4134</v>
      </c>
      <c r="O1926" s="1" t="s">
        <v>32</v>
      </c>
    </row>
    <row r="1927" spans="1:15">
      <c r="A1927" s="1">
        <v>100012633</v>
      </c>
      <c r="B1927" s="1" t="s">
        <v>2314</v>
      </c>
      <c r="C1927" s="1" t="s">
        <v>2313</v>
      </c>
      <c r="D1927" s="1" t="s">
        <v>12</v>
      </c>
      <c r="E1927" s="1" t="s">
        <v>11</v>
      </c>
      <c r="F1927" s="1" t="s">
        <v>12</v>
      </c>
      <c r="G1927" s="1">
        <v>1</v>
      </c>
      <c r="H1927" s="1">
        <v>199</v>
      </c>
      <c r="I1927" s="1">
        <v>18</v>
      </c>
      <c r="J1927" s="33">
        <v>12</v>
      </c>
      <c r="K1927" s="1">
        <v>0</v>
      </c>
      <c r="L1927" s="1">
        <v>1</v>
      </c>
      <c r="M1927" s="1" t="s">
        <v>4139</v>
      </c>
      <c r="N1927" s="1" t="s">
        <v>4140</v>
      </c>
      <c r="O1927" s="1" t="s">
        <v>32</v>
      </c>
    </row>
    <row r="1928" spans="1:15">
      <c r="A1928" s="1">
        <v>100012636</v>
      </c>
      <c r="B1928" s="1" t="s">
        <v>2314</v>
      </c>
      <c r="C1928" s="1" t="s">
        <v>2313</v>
      </c>
      <c r="D1928" s="1" t="s">
        <v>12</v>
      </c>
      <c r="E1928" s="1" t="s">
        <v>11</v>
      </c>
      <c r="F1928" s="1" t="s">
        <v>407</v>
      </c>
      <c r="G1928" s="1">
        <v>1</v>
      </c>
      <c r="H1928" s="1">
        <v>23</v>
      </c>
      <c r="I1928" s="1">
        <v>4</v>
      </c>
      <c r="J1928" s="33">
        <v>4</v>
      </c>
      <c r="K1928" s="1">
        <v>0</v>
      </c>
      <c r="L1928" s="1">
        <v>1</v>
      </c>
      <c r="M1928" s="1" t="s">
        <v>4141</v>
      </c>
      <c r="N1928" s="1" t="s">
        <v>4142</v>
      </c>
      <c r="O1928" s="1" t="s">
        <v>32</v>
      </c>
    </row>
    <row r="1929" spans="1:15">
      <c r="A1929" s="1">
        <v>100012638</v>
      </c>
      <c r="B1929" s="1" t="s">
        <v>2314</v>
      </c>
      <c r="C1929" s="1" t="s">
        <v>2313</v>
      </c>
      <c r="D1929" s="1" t="s">
        <v>12</v>
      </c>
      <c r="E1929" s="1" t="s">
        <v>11</v>
      </c>
      <c r="F1929" s="1" t="s">
        <v>12</v>
      </c>
      <c r="G1929" s="1">
        <v>1</v>
      </c>
      <c r="H1929" s="1">
        <v>216</v>
      </c>
      <c r="I1929" s="1">
        <v>18</v>
      </c>
      <c r="J1929" s="33">
        <v>18</v>
      </c>
      <c r="K1929" s="1">
        <v>2</v>
      </c>
      <c r="L1929" s="1">
        <v>1</v>
      </c>
      <c r="M1929" s="1" t="s">
        <v>4143</v>
      </c>
      <c r="N1929" s="1" t="s">
        <v>4144</v>
      </c>
      <c r="O1929" s="1" t="s">
        <v>32</v>
      </c>
    </row>
    <row r="1930" spans="1:15">
      <c r="A1930" s="1">
        <v>100012645</v>
      </c>
      <c r="B1930" s="1" t="s">
        <v>2314</v>
      </c>
      <c r="C1930" s="1" t="s">
        <v>2313</v>
      </c>
      <c r="D1930" s="1" t="s">
        <v>12</v>
      </c>
      <c r="E1930" s="1" t="s">
        <v>11</v>
      </c>
      <c r="F1930" s="1" t="s">
        <v>407</v>
      </c>
      <c r="G1930" s="1">
        <v>1</v>
      </c>
      <c r="H1930" s="1">
        <v>27</v>
      </c>
      <c r="I1930" s="1">
        <v>3</v>
      </c>
      <c r="J1930" s="33">
        <v>2</v>
      </c>
      <c r="K1930" s="1">
        <v>0</v>
      </c>
      <c r="L1930" s="1">
        <v>1</v>
      </c>
      <c r="M1930" s="1" t="s">
        <v>4145</v>
      </c>
      <c r="N1930" s="1" t="s">
        <v>4146</v>
      </c>
      <c r="O1930" s="1" t="s">
        <v>32</v>
      </c>
    </row>
    <row r="1931" spans="1:15">
      <c r="A1931" s="1">
        <v>100012656</v>
      </c>
      <c r="B1931" s="1" t="s">
        <v>2314</v>
      </c>
      <c r="C1931" s="1" t="s">
        <v>2313</v>
      </c>
      <c r="D1931" s="1" t="s">
        <v>12</v>
      </c>
      <c r="E1931" s="1" t="s">
        <v>11</v>
      </c>
      <c r="F1931" s="1" t="s">
        <v>407</v>
      </c>
      <c r="G1931" s="1">
        <v>1</v>
      </c>
      <c r="H1931" s="1">
        <v>57</v>
      </c>
      <c r="I1931" s="1">
        <v>8</v>
      </c>
      <c r="J1931" s="33">
        <v>5</v>
      </c>
      <c r="K1931" s="1">
        <v>0</v>
      </c>
      <c r="L1931" s="1">
        <v>1</v>
      </c>
      <c r="M1931" s="1" t="s">
        <v>4147</v>
      </c>
      <c r="N1931" s="1" t="s">
        <v>4148</v>
      </c>
      <c r="O1931" s="1" t="s">
        <v>32</v>
      </c>
    </row>
    <row r="1932" spans="1:15">
      <c r="A1932" s="1">
        <v>100012659</v>
      </c>
      <c r="B1932" s="1" t="s">
        <v>2314</v>
      </c>
      <c r="C1932" s="1" t="s">
        <v>2313</v>
      </c>
      <c r="D1932" s="1" t="s">
        <v>12</v>
      </c>
      <c r="E1932" s="1" t="s">
        <v>11</v>
      </c>
      <c r="F1932" s="1" t="s">
        <v>407</v>
      </c>
      <c r="G1932" s="1">
        <v>1</v>
      </c>
      <c r="H1932" s="1">
        <v>10</v>
      </c>
      <c r="I1932" s="1">
        <v>1</v>
      </c>
      <c r="J1932" s="33">
        <v>1</v>
      </c>
      <c r="K1932" s="1">
        <v>0</v>
      </c>
      <c r="L1932" s="1">
        <v>1</v>
      </c>
      <c r="M1932" s="1" t="s">
        <v>4149</v>
      </c>
      <c r="N1932" s="1" t="s">
        <v>4150</v>
      </c>
      <c r="O1932" s="1" t="s">
        <v>32</v>
      </c>
    </row>
    <row r="1933" spans="1:15">
      <c r="A1933" s="1">
        <v>100012668</v>
      </c>
      <c r="B1933" s="1" t="s">
        <v>2314</v>
      </c>
      <c r="C1933" s="1" t="s">
        <v>2313</v>
      </c>
      <c r="D1933" s="1" t="s">
        <v>176</v>
      </c>
      <c r="E1933" s="1" t="s">
        <v>11</v>
      </c>
      <c r="F1933" s="1" t="s">
        <v>12</v>
      </c>
      <c r="G1933" s="1">
        <v>3</v>
      </c>
      <c r="H1933" s="1">
        <v>241</v>
      </c>
      <c r="I1933" s="1">
        <v>31</v>
      </c>
      <c r="J1933" s="33">
        <v>17</v>
      </c>
      <c r="K1933" s="1">
        <v>0</v>
      </c>
      <c r="L1933" s="1">
        <v>1</v>
      </c>
      <c r="M1933" s="1" t="s">
        <v>4151</v>
      </c>
      <c r="N1933" s="1" t="s">
        <v>4152</v>
      </c>
      <c r="O1933" s="1" t="s">
        <v>32</v>
      </c>
    </row>
    <row r="1934" spans="1:15">
      <c r="A1934" s="1">
        <v>100012672</v>
      </c>
      <c r="B1934" s="1" t="s">
        <v>2314</v>
      </c>
      <c r="C1934" s="1" t="s">
        <v>2313</v>
      </c>
      <c r="D1934" s="1" t="s">
        <v>176</v>
      </c>
      <c r="E1934" s="1" t="s">
        <v>11</v>
      </c>
      <c r="F1934" s="1" t="s">
        <v>12</v>
      </c>
      <c r="G1934" s="1">
        <v>1</v>
      </c>
      <c r="H1934" s="1">
        <v>87</v>
      </c>
      <c r="I1934" s="1">
        <v>14</v>
      </c>
      <c r="J1934" s="33">
        <v>11</v>
      </c>
      <c r="K1934" s="1">
        <v>0</v>
      </c>
      <c r="L1934" s="1">
        <v>1</v>
      </c>
      <c r="M1934" s="1" t="s">
        <v>4153</v>
      </c>
      <c r="N1934" s="1" t="s">
        <v>4154</v>
      </c>
      <c r="O1934" s="1" t="s">
        <v>32</v>
      </c>
    </row>
    <row r="1935" spans="1:15">
      <c r="A1935" s="1">
        <v>100012676</v>
      </c>
      <c r="B1935" s="1" t="s">
        <v>2314</v>
      </c>
      <c r="C1935" s="1" t="s">
        <v>2313</v>
      </c>
      <c r="D1935" s="1" t="s">
        <v>12</v>
      </c>
      <c r="E1935" s="1" t="s">
        <v>11</v>
      </c>
      <c r="F1935" s="1" t="s">
        <v>12</v>
      </c>
      <c r="G1935" s="1">
        <v>1</v>
      </c>
      <c r="H1935" s="1">
        <v>72</v>
      </c>
      <c r="I1935" s="1">
        <v>7</v>
      </c>
      <c r="J1935" s="33">
        <v>10</v>
      </c>
      <c r="K1935" s="1">
        <v>0</v>
      </c>
      <c r="L1935" s="1">
        <v>1</v>
      </c>
      <c r="M1935" s="1" t="s">
        <v>4155</v>
      </c>
      <c r="N1935" s="1" t="s">
        <v>4156</v>
      </c>
      <c r="O1935" s="1" t="s">
        <v>32</v>
      </c>
    </row>
    <row r="1936" spans="1:15">
      <c r="A1936" s="1">
        <v>100012686</v>
      </c>
      <c r="B1936" s="1" t="s">
        <v>2314</v>
      </c>
      <c r="C1936" s="1" t="s">
        <v>2313</v>
      </c>
      <c r="D1936" s="1" t="s">
        <v>176</v>
      </c>
      <c r="E1936" s="1" t="s">
        <v>11</v>
      </c>
      <c r="F1936" s="1" t="s">
        <v>12</v>
      </c>
      <c r="G1936" s="1">
        <v>1</v>
      </c>
      <c r="H1936" s="1">
        <v>303</v>
      </c>
      <c r="I1936" s="1">
        <v>35</v>
      </c>
      <c r="J1936" s="33">
        <v>25</v>
      </c>
      <c r="K1936" s="1">
        <v>0</v>
      </c>
      <c r="L1936" s="1">
        <v>2</v>
      </c>
      <c r="M1936" s="1" t="s">
        <v>4157</v>
      </c>
      <c r="N1936" s="1" t="s">
        <v>4158</v>
      </c>
      <c r="O1936" s="1" t="s">
        <v>32</v>
      </c>
    </row>
    <row r="1937" spans="1:15">
      <c r="A1937" s="1">
        <v>100012696</v>
      </c>
      <c r="B1937" s="1" t="s">
        <v>2314</v>
      </c>
      <c r="C1937" s="1" t="s">
        <v>2313</v>
      </c>
      <c r="D1937" s="1" t="s">
        <v>176</v>
      </c>
      <c r="E1937" s="1" t="s">
        <v>11</v>
      </c>
      <c r="F1937" s="1" t="s">
        <v>12</v>
      </c>
      <c r="G1937" s="1">
        <v>1</v>
      </c>
      <c r="H1937" s="1">
        <v>596</v>
      </c>
      <c r="I1937" s="1">
        <v>69</v>
      </c>
      <c r="J1937" s="33">
        <v>36</v>
      </c>
      <c r="K1937" s="1">
        <v>0</v>
      </c>
      <c r="L1937" s="1">
        <v>2</v>
      </c>
      <c r="M1937" s="1" t="s">
        <v>4160</v>
      </c>
      <c r="N1937" s="1" t="s">
        <v>4161</v>
      </c>
      <c r="O1937" s="1" t="s">
        <v>32</v>
      </c>
    </row>
    <row r="1938" spans="1:15">
      <c r="A1938" s="1">
        <v>100012701</v>
      </c>
      <c r="B1938" s="1" t="s">
        <v>2314</v>
      </c>
      <c r="C1938" s="1" t="s">
        <v>2313</v>
      </c>
      <c r="D1938" s="1" t="s">
        <v>4162</v>
      </c>
      <c r="E1938" s="1" t="s">
        <v>11</v>
      </c>
      <c r="F1938" s="1" t="s">
        <v>12</v>
      </c>
      <c r="G1938" s="1">
        <v>2</v>
      </c>
      <c r="H1938" s="1">
        <v>213</v>
      </c>
      <c r="I1938" s="1">
        <v>20</v>
      </c>
      <c r="J1938" s="33">
        <v>15</v>
      </c>
      <c r="K1938" s="1">
        <v>0</v>
      </c>
      <c r="L1938" s="1">
        <v>1</v>
      </c>
      <c r="M1938" s="1" t="s">
        <v>4163</v>
      </c>
      <c r="N1938" s="1" t="s">
        <v>3759</v>
      </c>
      <c r="O1938" s="1" t="s">
        <v>39</v>
      </c>
    </row>
    <row r="1939" spans="1:15">
      <c r="A1939" s="1">
        <v>100012705</v>
      </c>
      <c r="B1939" s="1" t="s">
        <v>2314</v>
      </c>
      <c r="C1939" s="1" t="s">
        <v>2313</v>
      </c>
      <c r="D1939" s="1" t="s">
        <v>12</v>
      </c>
      <c r="E1939" s="1" t="s">
        <v>11</v>
      </c>
      <c r="F1939" s="1" t="s">
        <v>407</v>
      </c>
      <c r="G1939" s="1">
        <v>2</v>
      </c>
      <c r="H1939" s="1">
        <v>47</v>
      </c>
      <c r="I1939" s="1">
        <v>6</v>
      </c>
      <c r="J1939" s="33">
        <v>4</v>
      </c>
      <c r="K1939" s="1">
        <v>0</v>
      </c>
      <c r="L1939" s="1">
        <v>1</v>
      </c>
      <c r="M1939" s="1" t="s">
        <v>4164</v>
      </c>
      <c r="N1939" s="1" t="s">
        <v>4165</v>
      </c>
      <c r="O1939" s="1" t="s">
        <v>32</v>
      </c>
    </row>
    <row r="1940" spans="1:15">
      <c r="A1940" s="1">
        <v>100012709</v>
      </c>
      <c r="B1940" s="1" t="s">
        <v>2314</v>
      </c>
      <c r="C1940" s="1" t="s">
        <v>2313</v>
      </c>
      <c r="D1940" s="1" t="s">
        <v>12</v>
      </c>
      <c r="E1940" s="1" t="s">
        <v>11</v>
      </c>
      <c r="F1940" s="1" t="s">
        <v>407</v>
      </c>
      <c r="G1940" s="1">
        <v>1</v>
      </c>
      <c r="H1940" s="1">
        <v>21</v>
      </c>
      <c r="I1940" s="1">
        <v>3</v>
      </c>
      <c r="J1940" s="33">
        <v>3</v>
      </c>
      <c r="K1940" s="1">
        <v>0</v>
      </c>
      <c r="L1940" s="1">
        <v>1</v>
      </c>
      <c r="M1940" s="1" t="s">
        <v>4166</v>
      </c>
      <c r="N1940" s="1" t="s">
        <v>4167</v>
      </c>
      <c r="O1940" s="1" t="s">
        <v>32</v>
      </c>
    </row>
    <row r="1941" spans="1:15">
      <c r="A1941" s="1">
        <v>100012716</v>
      </c>
      <c r="B1941" s="1" t="s">
        <v>2314</v>
      </c>
      <c r="C1941" s="1" t="s">
        <v>2313</v>
      </c>
      <c r="D1941" s="1" t="s">
        <v>176</v>
      </c>
      <c r="E1941" s="1" t="s">
        <v>11</v>
      </c>
      <c r="F1941" s="1" t="s">
        <v>12</v>
      </c>
      <c r="G1941" s="1">
        <v>1</v>
      </c>
      <c r="H1941" s="1">
        <v>270</v>
      </c>
      <c r="I1941" s="1">
        <v>40</v>
      </c>
      <c r="J1941" s="33">
        <v>19</v>
      </c>
      <c r="K1941" s="1">
        <v>0</v>
      </c>
      <c r="L1941" s="1">
        <v>1</v>
      </c>
      <c r="M1941" s="1" t="s">
        <v>4168</v>
      </c>
      <c r="N1941" s="1" t="s">
        <v>4169</v>
      </c>
      <c r="O1941" s="1" t="s">
        <v>32</v>
      </c>
    </row>
    <row r="1942" spans="1:15">
      <c r="A1942" s="1">
        <v>100012722</v>
      </c>
      <c r="B1942" s="1" t="s">
        <v>2314</v>
      </c>
      <c r="C1942" s="1" t="s">
        <v>2313</v>
      </c>
      <c r="D1942" s="1" t="s">
        <v>12</v>
      </c>
      <c r="E1942" s="1" t="s">
        <v>11</v>
      </c>
      <c r="F1942" s="1" t="s">
        <v>407</v>
      </c>
      <c r="G1942" s="1">
        <v>1</v>
      </c>
      <c r="H1942" s="1">
        <v>50</v>
      </c>
      <c r="I1942" s="1">
        <v>3</v>
      </c>
      <c r="J1942" s="33">
        <v>3</v>
      </c>
      <c r="K1942" s="1">
        <v>0</v>
      </c>
      <c r="L1942" s="1">
        <v>1</v>
      </c>
      <c r="M1942" s="1" t="s">
        <v>4170</v>
      </c>
      <c r="N1942" s="1" t="s">
        <v>4171</v>
      </c>
      <c r="O1942" s="1" t="s">
        <v>32</v>
      </c>
    </row>
    <row r="1943" spans="1:15">
      <c r="A1943" s="1">
        <v>100012725</v>
      </c>
      <c r="B1943" s="1" t="s">
        <v>2314</v>
      </c>
      <c r="C1943" s="1" t="s">
        <v>2313</v>
      </c>
      <c r="D1943" s="1" t="s">
        <v>12</v>
      </c>
      <c r="E1943" s="1" t="s">
        <v>11</v>
      </c>
      <c r="F1943" s="1" t="s">
        <v>407</v>
      </c>
      <c r="G1943" s="1">
        <v>1</v>
      </c>
      <c r="H1943" s="1">
        <v>32</v>
      </c>
      <c r="I1943" s="1">
        <v>3</v>
      </c>
      <c r="J1943" s="33">
        <v>3</v>
      </c>
      <c r="K1943" s="1">
        <v>0</v>
      </c>
      <c r="L1943" s="1">
        <v>1</v>
      </c>
      <c r="M1943" s="1" t="s">
        <v>4172</v>
      </c>
      <c r="N1943" s="1" t="s">
        <v>4173</v>
      </c>
      <c r="O1943" s="1" t="s">
        <v>32</v>
      </c>
    </row>
    <row r="1944" spans="1:15">
      <c r="A1944" s="1">
        <v>100012732</v>
      </c>
      <c r="B1944" s="1" t="s">
        <v>2314</v>
      </c>
      <c r="C1944" s="1" t="s">
        <v>2313</v>
      </c>
      <c r="D1944" s="1" t="s">
        <v>176</v>
      </c>
      <c r="E1944" s="1" t="s">
        <v>11</v>
      </c>
      <c r="F1944" s="1" t="s">
        <v>12</v>
      </c>
      <c r="G1944" s="1">
        <v>1</v>
      </c>
      <c r="H1944" s="1">
        <v>125</v>
      </c>
      <c r="I1944" s="1">
        <v>17</v>
      </c>
      <c r="J1944" s="33">
        <v>12</v>
      </c>
      <c r="K1944" s="1">
        <v>0</v>
      </c>
      <c r="L1944" s="1">
        <v>1</v>
      </c>
      <c r="M1944" s="1" t="s">
        <v>4174</v>
      </c>
      <c r="N1944" s="1" t="s">
        <v>4175</v>
      </c>
      <c r="O1944" s="1" t="s">
        <v>32</v>
      </c>
    </row>
    <row r="1945" spans="1:15">
      <c r="A1945" s="1">
        <v>100012736</v>
      </c>
      <c r="B1945" s="1" t="s">
        <v>2314</v>
      </c>
      <c r="C1945" s="1" t="s">
        <v>2313</v>
      </c>
      <c r="D1945" s="1" t="s">
        <v>12</v>
      </c>
      <c r="E1945" s="1" t="s">
        <v>11</v>
      </c>
      <c r="F1945" s="1" t="s">
        <v>12</v>
      </c>
      <c r="G1945" s="1">
        <v>1</v>
      </c>
      <c r="H1945" s="1">
        <v>620</v>
      </c>
      <c r="I1945" s="1">
        <v>47</v>
      </c>
      <c r="J1945" s="33">
        <v>35</v>
      </c>
      <c r="K1945" s="1">
        <v>0</v>
      </c>
      <c r="L1945" s="1">
        <v>3</v>
      </c>
      <c r="M1945" s="1" t="s">
        <v>4176</v>
      </c>
      <c r="N1945" s="1" t="s">
        <v>4177</v>
      </c>
      <c r="O1945" s="1" t="s">
        <v>32</v>
      </c>
    </row>
    <row r="1946" spans="1:15">
      <c r="A1946" s="1">
        <v>100012741</v>
      </c>
      <c r="B1946" s="1" t="s">
        <v>2314</v>
      </c>
      <c r="C1946" s="1" t="s">
        <v>2313</v>
      </c>
      <c r="D1946" s="1" t="s">
        <v>176</v>
      </c>
      <c r="E1946" s="1" t="s">
        <v>11</v>
      </c>
      <c r="F1946" s="1" t="s">
        <v>12</v>
      </c>
      <c r="G1946" s="1">
        <v>1</v>
      </c>
      <c r="H1946" s="1">
        <v>212</v>
      </c>
      <c r="I1946" s="1">
        <v>4</v>
      </c>
      <c r="J1946" s="33">
        <v>2</v>
      </c>
      <c r="K1946" s="1">
        <v>0</v>
      </c>
      <c r="L1946" s="1">
        <v>1</v>
      </c>
      <c r="M1946" s="1" t="s">
        <v>4178</v>
      </c>
      <c r="N1946" s="1" t="s">
        <v>4179</v>
      </c>
      <c r="O1946" s="1" t="s">
        <v>32</v>
      </c>
    </row>
    <row r="1947" spans="1:15">
      <c r="A1947" s="1">
        <v>100012743</v>
      </c>
      <c r="B1947" s="1" t="s">
        <v>2314</v>
      </c>
      <c r="C1947" s="1" t="s">
        <v>2313</v>
      </c>
      <c r="D1947" s="1" t="s">
        <v>46</v>
      </c>
      <c r="E1947" s="1" t="s">
        <v>2</v>
      </c>
      <c r="F1947" s="1" t="s">
        <v>46</v>
      </c>
      <c r="G1947" s="1">
        <v>1</v>
      </c>
      <c r="H1947" s="1">
        <v>54</v>
      </c>
      <c r="I1947" s="1">
        <v>12</v>
      </c>
      <c r="J1947" s="33">
        <v>6</v>
      </c>
      <c r="K1947" s="1">
        <v>0</v>
      </c>
      <c r="L1947" s="1">
        <v>1</v>
      </c>
      <c r="M1947" s="1" t="s">
        <v>4180</v>
      </c>
      <c r="N1947" s="1" t="s">
        <v>3750</v>
      </c>
      <c r="O1947" s="1" t="s">
        <v>8</v>
      </c>
    </row>
    <row r="1948" spans="1:15">
      <c r="A1948" s="1">
        <v>100012748</v>
      </c>
      <c r="B1948" s="1" t="s">
        <v>2314</v>
      </c>
      <c r="C1948" s="1" t="s">
        <v>2313</v>
      </c>
      <c r="D1948" s="1" t="s">
        <v>12</v>
      </c>
      <c r="E1948" s="1" t="s">
        <v>11</v>
      </c>
      <c r="F1948" s="1" t="s">
        <v>12</v>
      </c>
      <c r="G1948" s="1">
        <v>1</v>
      </c>
      <c r="H1948" s="1">
        <v>159</v>
      </c>
      <c r="I1948" s="1">
        <v>17</v>
      </c>
      <c r="J1948" s="33">
        <v>15</v>
      </c>
      <c r="K1948" s="1">
        <v>0</v>
      </c>
      <c r="L1948" s="1">
        <v>1</v>
      </c>
      <c r="M1948" s="1" t="s">
        <v>4181</v>
      </c>
      <c r="N1948" s="1" t="s">
        <v>4182</v>
      </c>
      <c r="O1948" s="1" t="s">
        <v>32</v>
      </c>
    </row>
    <row r="1949" spans="1:15">
      <c r="A1949" s="1">
        <v>100012752</v>
      </c>
      <c r="B1949" s="1" t="s">
        <v>2314</v>
      </c>
      <c r="C1949" s="1" t="s">
        <v>2313</v>
      </c>
      <c r="D1949" s="1" t="s">
        <v>12</v>
      </c>
      <c r="E1949" s="1" t="s">
        <v>11</v>
      </c>
      <c r="F1949" s="1" t="s">
        <v>407</v>
      </c>
      <c r="G1949" s="1">
        <v>2</v>
      </c>
      <c r="H1949" s="1">
        <v>102</v>
      </c>
      <c r="I1949" s="1">
        <v>11</v>
      </c>
      <c r="J1949" s="33">
        <v>10</v>
      </c>
      <c r="K1949" s="1">
        <v>0</v>
      </c>
      <c r="L1949" s="1">
        <v>1</v>
      </c>
      <c r="M1949" s="1" t="s">
        <v>4183</v>
      </c>
      <c r="N1949" s="1" t="s">
        <v>4184</v>
      </c>
      <c r="O1949" s="1" t="s">
        <v>32</v>
      </c>
    </row>
    <row r="1950" spans="1:15">
      <c r="A1950" s="1">
        <v>100012755</v>
      </c>
      <c r="B1950" s="1" t="s">
        <v>2314</v>
      </c>
      <c r="C1950" s="1" t="s">
        <v>2313</v>
      </c>
      <c r="D1950" s="1" t="s">
        <v>12</v>
      </c>
      <c r="E1950" s="1" t="s">
        <v>11</v>
      </c>
      <c r="F1950" s="1" t="s">
        <v>407</v>
      </c>
      <c r="G1950" s="1">
        <v>1</v>
      </c>
      <c r="H1950" s="1">
        <v>10</v>
      </c>
      <c r="I1950" s="1">
        <v>1</v>
      </c>
      <c r="J1950" s="33">
        <v>2</v>
      </c>
      <c r="K1950" s="1">
        <v>0</v>
      </c>
      <c r="L1950" s="1">
        <v>1</v>
      </c>
      <c r="M1950" s="1" t="s">
        <v>4185</v>
      </c>
      <c r="N1950" s="1" t="s">
        <v>4186</v>
      </c>
      <c r="O1950" s="1" t="s">
        <v>32</v>
      </c>
    </row>
    <row r="1951" spans="1:15">
      <c r="A1951" s="1">
        <v>100012757</v>
      </c>
      <c r="B1951" s="1" t="s">
        <v>2314</v>
      </c>
      <c r="C1951" s="1" t="s">
        <v>2313</v>
      </c>
      <c r="D1951" s="1" t="s">
        <v>12</v>
      </c>
      <c r="E1951" s="1" t="s">
        <v>11</v>
      </c>
      <c r="F1951" s="1" t="s">
        <v>407</v>
      </c>
      <c r="G1951" s="1">
        <v>1</v>
      </c>
      <c r="H1951" s="1">
        <v>20</v>
      </c>
      <c r="I1951" s="1">
        <v>3</v>
      </c>
      <c r="J1951" s="33">
        <v>2</v>
      </c>
      <c r="K1951" s="1">
        <v>0</v>
      </c>
      <c r="L1951" s="1">
        <v>1</v>
      </c>
      <c r="M1951" s="1" t="s">
        <v>4187</v>
      </c>
      <c r="N1951" s="1" t="s">
        <v>4188</v>
      </c>
      <c r="O1951" s="1" t="s">
        <v>32</v>
      </c>
    </row>
    <row r="1952" spans="1:15">
      <c r="A1952" s="1">
        <v>100012760</v>
      </c>
      <c r="B1952" s="1" t="s">
        <v>2314</v>
      </c>
      <c r="C1952" s="1" t="s">
        <v>2313</v>
      </c>
      <c r="D1952" s="1" t="s">
        <v>12</v>
      </c>
      <c r="E1952" s="1" t="s">
        <v>11</v>
      </c>
      <c r="F1952" s="1" t="s">
        <v>407</v>
      </c>
      <c r="G1952" s="1">
        <v>1</v>
      </c>
      <c r="H1952" s="1">
        <v>28</v>
      </c>
      <c r="I1952" s="1">
        <v>3</v>
      </c>
      <c r="J1952" s="33">
        <v>3</v>
      </c>
      <c r="K1952" s="1">
        <v>0</v>
      </c>
      <c r="L1952" s="1">
        <v>1</v>
      </c>
      <c r="M1952" s="1" t="s">
        <v>4189</v>
      </c>
      <c r="N1952" s="1" t="s">
        <v>4190</v>
      </c>
      <c r="O1952" s="1" t="s">
        <v>32</v>
      </c>
    </row>
    <row r="1953" spans="1:15">
      <c r="A1953" s="1">
        <v>100012762</v>
      </c>
      <c r="B1953" s="1" t="s">
        <v>2314</v>
      </c>
      <c r="C1953" s="1" t="s">
        <v>2313</v>
      </c>
      <c r="D1953" s="1" t="s">
        <v>12</v>
      </c>
      <c r="E1953" s="1" t="s">
        <v>11</v>
      </c>
      <c r="F1953" s="1" t="s">
        <v>12</v>
      </c>
      <c r="G1953" s="1">
        <v>1</v>
      </c>
      <c r="H1953" s="1">
        <v>177</v>
      </c>
      <c r="I1953" s="1">
        <v>17</v>
      </c>
      <c r="J1953" s="33">
        <v>13</v>
      </c>
      <c r="K1953" s="1">
        <v>0</v>
      </c>
      <c r="L1953" s="1">
        <v>1</v>
      </c>
      <c r="M1953" s="1" t="s">
        <v>4191</v>
      </c>
      <c r="N1953" s="1" t="s">
        <v>4192</v>
      </c>
      <c r="O1953" s="1" t="s">
        <v>32</v>
      </c>
    </row>
    <row r="1954" spans="1:15">
      <c r="A1954" s="1">
        <v>100012768</v>
      </c>
      <c r="B1954" s="1" t="s">
        <v>2314</v>
      </c>
      <c r="C1954" s="1" t="s">
        <v>2313</v>
      </c>
      <c r="D1954" s="1" t="s">
        <v>12</v>
      </c>
      <c r="E1954" s="1" t="s">
        <v>11</v>
      </c>
      <c r="F1954" s="1" t="s">
        <v>407</v>
      </c>
      <c r="G1954" s="1">
        <v>1</v>
      </c>
      <c r="H1954" s="1">
        <v>41</v>
      </c>
      <c r="I1954" s="1">
        <v>7</v>
      </c>
      <c r="J1954" s="33">
        <v>5</v>
      </c>
      <c r="K1954" s="1">
        <v>0</v>
      </c>
      <c r="L1954" s="1">
        <v>1</v>
      </c>
      <c r="M1954" s="1" t="s">
        <v>6067</v>
      </c>
      <c r="N1954" s="1" t="s">
        <v>2022</v>
      </c>
      <c r="O1954" s="1" t="s">
        <v>32</v>
      </c>
    </row>
    <row r="1955" spans="1:15">
      <c r="A1955" s="1">
        <v>100012776</v>
      </c>
      <c r="B1955" s="1" t="s">
        <v>2314</v>
      </c>
      <c r="C1955" s="1" t="s">
        <v>2313</v>
      </c>
      <c r="D1955" s="1" t="s">
        <v>12</v>
      </c>
      <c r="E1955" s="1" t="s">
        <v>11</v>
      </c>
      <c r="F1955" s="1" t="s">
        <v>12</v>
      </c>
      <c r="G1955" s="1">
        <v>1</v>
      </c>
      <c r="H1955" s="1">
        <v>359</v>
      </c>
      <c r="I1955" s="1">
        <v>32</v>
      </c>
      <c r="J1955" s="33">
        <v>27</v>
      </c>
      <c r="K1955" s="1">
        <v>0</v>
      </c>
      <c r="L1955" s="1">
        <v>2</v>
      </c>
      <c r="M1955" s="1" t="s">
        <v>4193</v>
      </c>
      <c r="N1955" s="1" t="s">
        <v>4194</v>
      </c>
      <c r="O1955" s="1" t="s">
        <v>32</v>
      </c>
    </row>
    <row r="1956" spans="1:15">
      <c r="A1956" s="1">
        <v>100012787</v>
      </c>
      <c r="B1956" s="1" t="s">
        <v>2314</v>
      </c>
      <c r="C1956" s="1" t="s">
        <v>2313</v>
      </c>
      <c r="D1956" s="1" t="s">
        <v>203</v>
      </c>
      <c r="E1956" s="1" t="s">
        <v>20</v>
      </c>
      <c r="F1956" s="1" t="s">
        <v>203</v>
      </c>
      <c r="G1956" s="1">
        <v>1</v>
      </c>
      <c r="H1956" s="1">
        <v>333</v>
      </c>
      <c r="I1956" s="1">
        <v>32</v>
      </c>
      <c r="J1956" s="33">
        <v>30</v>
      </c>
      <c r="K1956" s="1">
        <v>0</v>
      </c>
      <c r="L1956" s="1">
        <v>2</v>
      </c>
      <c r="M1956" s="1" t="s">
        <v>4195</v>
      </c>
      <c r="N1956" s="1" t="s">
        <v>3756</v>
      </c>
      <c r="O1956" s="1" t="s">
        <v>15</v>
      </c>
    </row>
    <row r="1957" spans="1:15">
      <c r="A1957" s="1">
        <v>100012807</v>
      </c>
      <c r="B1957" s="1" t="s">
        <v>2314</v>
      </c>
      <c r="C1957" s="1" t="s">
        <v>2313</v>
      </c>
      <c r="D1957" s="1" t="s">
        <v>12</v>
      </c>
      <c r="E1957" s="1" t="s">
        <v>11</v>
      </c>
      <c r="F1957" s="1" t="s">
        <v>12</v>
      </c>
      <c r="G1957" s="1">
        <v>2</v>
      </c>
      <c r="H1957" s="1">
        <v>1001</v>
      </c>
      <c r="I1957" s="1">
        <v>73</v>
      </c>
      <c r="J1957" s="33">
        <v>77</v>
      </c>
      <c r="K1957" s="1">
        <v>0</v>
      </c>
      <c r="L1957" s="1">
        <v>4</v>
      </c>
      <c r="M1957" s="1" t="s">
        <v>4196</v>
      </c>
      <c r="N1957" s="1" t="s">
        <v>4194</v>
      </c>
      <c r="O1957" s="1" t="s">
        <v>32</v>
      </c>
    </row>
    <row r="1958" spans="1:15">
      <c r="A1958" s="1">
        <v>100012813</v>
      </c>
      <c r="B1958" s="1" t="s">
        <v>2314</v>
      </c>
      <c r="C1958" s="1" t="s">
        <v>2313</v>
      </c>
      <c r="D1958" s="1" t="s">
        <v>19</v>
      </c>
      <c r="E1958" s="1" t="s">
        <v>20</v>
      </c>
      <c r="F1958" s="1" t="s">
        <v>21</v>
      </c>
      <c r="G1958" s="1">
        <v>1</v>
      </c>
      <c r="H1958" s="1">
        <v>395</v>
      </c>
      <c r="I1958" s="1">
        <v>35</v>
      </c>
      <c r="J1958" s="33">
        <v>36</v>
      </c>
      <c r="K1958" s="1">
        <v>0</v>
      </c>
      <c r="L1958" s="1">
        <v>2</v>
      </c>
      <c r="M1958" s="1" t="s">
        <v>4197</v>
      </c>
      <c r="N1958" s="1" t="s">
        <v>3756</v>
      </c>
      <c r="O1958" s="1" t="s">
        <v>15</v>
      </c>
    </row>
    <row r="1959" spans="1:15">
      <c r="A1959" s="1">
        <v>100012834</v>
      </c>
      <c r="B1959" s="1" t="s">
        <v>2314</v>
      </c>
      <c r="C1959" s="1" t="s">
        <v>2313</v>
      </c>
      <c r="D1959" s="1" t="s">
        <v>4209</v>
      </c>
      <c r="E1959" s="1" t="s">
        <v>2</v>
      </c>
      <c r="F1959" s="1" t="s">
        <v>81</v>
      </c>
      <c r="G1959" s="1">
        <v>1</v>
      </c>
      <c r="H1959" s="1">
        <v>40</v>
      </c>
      <c r="I1959" s="1">
        <v>5</v>
      </c>
      <c r="J1959" s="33">
        <v>2</v>
      </c>
      <c r="K1959" s="1">
        <v>0</v>
      </c>
      <c r="L1959" s="1">
        <v>1</v>
      </c>
      <c r="M1959" s="1" t="s">
        <v>4210</v>
      </c>
      <c r="N1959" s="1" t="s">
        <v>4211</v>
      </c>
      <c r="O1959" s="1" t="s">
        <v>44</v>
      </c>
    </row>
    <row r="1960" spans="1:15">
      <c r="A1960" s="1">
        <v>100012842</v>
      </c>
      <c r="B1960" s="1" t="s">
        <v>2314</v>
      </c>
      <c r="C1960" s="1" t="s">
        <v>2313</v>
      </c>
      <c r="D1960" s="1" t="s">
        <v>4212</v>
      </c>
      <c r="E1960" s="1" t="s">
        <v>20</v>
      </c>
      <c r="F1960" s="1" t="s">
        <v>167</v>
      </c>
      <c r="G1960" s="1">
        <v>1</v>
      </c>
      <c r="H1960" s="1">
        <v>346</v>
      </c>
      <c r="I1960" s="1">
        <v>38</v>
      </c>
      <c r="J1960" s="33">
        <v>15</v>
      </c>
      <c r="K1960" s="1">
        <v>0</v>
      </c>
      <c r="L1960" s="1">
        <v>2</v>
      </c>
      <c r="M1960" s="1" t="s">
        <v>4213</v>
      </c>
      <c r="N1960" s="1" t="s">
        <v>4214</v>
      </c>
      <c r="O1960" s="1" t="s">
        <v>39</v>
      </c>
    </row>
    <row r="1961" spans="1:15">
      <c r="A1961" s="1">
        <v>100012846</v>
      </c>
      <c r="B1961" s="1" t="s">
        <v>2314</v>
      </c>
      <c r="C1961" s="1" t="s">
        <v>2313</v>
      </c>
      <c r="D1961" s="1" t="s">
        <v>271</v>
      </c>
      <c r="E1961" s="1" t="s">
        <v>20</v>
      </c>
      <c r="F1961" s="1" t="s">
        <v>72</v>
      </c>
      <c r="G1961" s="1">
        <v>1</v>
      </c>
      <c r="H1961" s="1">
        <v>410</v>
      </c>
      <c r="I1961" s="1">
        <v>35</v>
      </c>
      <c r="J1961" s="33">
        <v>26</v>
      </c>
      <c r="K1961" s="1">
        <v>2</v>
      </c>
      <c r="L1961" s="1">
        <v>2</v>
      </c>
      <c r="M1961" s="1" t="s">
        <v>4215</v>
      </c>
      <c r="N1961" s="1" t="s">
        <v>3756</v>
      </c>
      <c r="O1961" s="1" t="s">
        <v>15</v>
      </c>
    </row>
    <row r="1962" spans="1:15">
      <c r="A1962" s="1">
        <v>100012852</v>
      </c>
      <c r="B1962" s="1" t="s">
        <v>2314</v>
      </c>
      <c r="C1962" s="1" t="s">
        <v>2313</v>
      </c>
      <c r="D1962" s="1" t="s">
        <v>18</v>
      </c>
      <c r="E1962" s="1" t="s">
        <v>27</v>
      </c>
      <c r="F1962" s="1" t="s">
        <v>18</v>
      </c>
      <c r="G1962" s="1">
        <v>1</v>
      </c>
      <c r="H1962" s="1">
        <v>867</v>
      </c>
      <c r="I1962" s="1">
        <v>66</v>
      </c>
      <c r="J1962" s="33">
        <v>49</v>
      </c>
      <c r="K1962" s="1">
        <v>0</v>
      </c>
      <c r="L1962" s="1">
        <v>3</v>
      </c>
      <c r="M1962" s="1" t="s">
        <v>4216</v>
      </c>
      <c r="N1962" s="1" t="s">
        <v>3756</v>
      </c>
      <c r="O1962" s="1" t="s">
        <v>15</v>
      </c>
    </row>
    <row r="1963" spans="1:15">
      <c r="A1963" s="1">
        <v>100012853</v>
      </c>
      <c r="B1963" s="1" t="s">
        <v>2314</v>
      </c>
      <c r="C1963" s="1" t="s">
        <v>2313</v>
      </c>
      <c r="D1963" s="1" t="s">
        <v>156</v>
      </c>
      <c r="E1963" s="1" t="s">
        <v>20</v>
      </c>
      <c r="F1963" s="1" t="s">
        <v>72</v>
      </c>
      <c r="G1963" s="1">
        <v>1</v>
      </c>
      <c r="H1963" s="1">
        <v>292</v>
      </c>
      <c r="I1963" s="1">
        <v>25</v>
      </c>
      <c r="J1963" s="33">
        <v>26</v>
      </c>
      <c r="K1963" s="1">
        <v>0</v>
      </c>
      <c r="L1963" s="1">
        <v>1</v>
      </c>
      <c r="M1963" s="1" t="s">
        <v>4217</v>
      </c>
      <c r="N1963" s="1" t="s">
        <v>3756</v>
      </c>
      <c r="O1963" s="1" t="s">
        <v>15</v>
      </c>
    </row>
    <row r="1964" spans="1:15">
      <c r="A1964" s="1">
        <v>100012855</v>
      </c>
      <c r="B1964" s="1" t="s">
        <v>2314</v>
      </c>
      <c r="C1964" s="1" t="s">
        <v>2313</v>
      </c>
      <c r="D1964" s="1" t="s">
        <v>1839</v>
      </c>
      <c r="E1964" s="1" t="s">
        <v>20</v>
      </c>
      <c r="F1964" s="1" t="s">
        <v>72</v>
      </c>
      <c r="G1964" s="1">
        <v>1</v>
      </c>
      <c r="H1964" s="1">
        <v>299</v>
      </c>
      <c r="I1964" s="1">
        <v>37</v>
      </c>
      <c r="J1964" s="33">
        <v>30</v>
      </c>
      <c r="K1964" s="1">
        <v>0</v>
      </c>
      <c r="L1964" s="1">
        <v>1</v>
      </c>
      <c r="M1964" s="1" t="s">
        <v>4218</v>
      </c>
      <c r="N1964" s="1" t="s">
        <v>3756</v>
      </c>
      <c r="O1964" s="1" t="s">
        <v>15</v>
      </c>
    </row>
    <row r="1965" spans="1:15">
      <c r="A1965" s="1">
        <v>100012857</v>
      </c>
      <c r="B1965" s="1" t="s">
        <v>2314</v>
      </c>
      <c r="C1965" s="1" t="s">
        <v>2313</v>
      </c>
      <c r="D1965" s="1" t="s">
        <v>12</v>
      </c>
      <c r="E1965" s="1" t="s">
        <v>11</v>
      </c>
      <c r="F1965" s="1" t="s">
        <v>12</v>
      </c>
      <c r="G1965" s="1">
        <v>1</v>
      </c>
      <c r="H1965" s="1">
        <v>800</v>
      </c>
      <c r="I1965" s="1">
        <v>63</v>
      </c>
      <c r="J1965" s="33">
        <v>32</v>
      </c>
      <c r="K1965" s="1">
        <v>0</v>
      </c>
      <c r="L1965" s="1">
        <v>3</v>
      </c>
      <c r="M1965" s="1" t="s">
        <v>4219</v>
      </c>
      <c r="N1965" s="1" t="s">
        <v>4194</v>
      </c>
      <c r="O1965" s="1" t="s">
        <v>32</v>
      </c>
    </row>
    <row r="1966" spans="1:15">
      <c r="A1966" s="1">
        <v>100012865</v>
      </c>
      <c r="B1966" s="1" t="s">
        <v>2314</v>
      </c>
      <c r="C1966" s="1" t="s">
        <v>2313</v>
      </c>
      <c r="D1966" s="1" t="s">
        <v>12</v>
      </c>
      <c r="E1966" s="1" t="s">
        <v>11</v>
      </c>
      <c r="F1966" s="1" t="s">
        <v>12</v>
      </c>
      <c r="G1966" s="1">
        <v>1</v>
      </c>
      <c r="H1966" s="1">
        <v>467</v>
      </c>
      <c r="I1966" s="1">
        <v>47</v>
      </c>
      <c r="J1966" s="33">
        <v>35</v>
      </c>
      <c r="K1966" s="1">
        <v>0</v>
      </c>
      <c r="L1966" s="1">
        <v>2</v>
      </c>
      <c r="M1966" s="1" t="s">
        <v>4221</v>
      </c>
      <c r="N1966" s="1" t="s">
        <v>4194</v>
      </c>
      <c r="O1966" s="1" t="s">
        <v>32</v>
      </c>
    </row>
    <row r="1967" spans="1:15">
      <c r="A1967" s="1">
        <v>100012869</v>
      </c>
      <c r="B1967" s="1" t="s">
        <v>2314</v>
      </c>
      <c r="C1967" s="1" t="s">
        <v>2313</v>
      </c>
      <c r="D1967" s="1" t="s">
        <v>12</v>
      </c>
      <c r="E1967" s="1" t="s">
        <v>11</v>
      </c>
      <c r="F1967" s="1" t="s">
        <v>12</v>
      </c>
      <c r="G1967" s="1">
        <v>1</v>
      </c>
      <c r="H1967" s="1">
        <v>906</v>
      </c>
      <c r="I1967" s="1">
        <v>79</v>
      </c>
      <c r="J1967" s="33">
        <v>55</v>
      </c>
      <c r="K1967" s="1">
        <v>0</v>
      </c>
      <c r="L1967" s="1">
        <v>4</v>
      </c>
      <c r="M1967" s="1" t="s">
        <v>4222</v>
      </c>
      <c r="N1967" s="1" t="s">
        <v>4194</v>
      </c>
      <c r="O1967" s="1" t="s">
        <v>32</v>
      </c>
    </row>
    <row r="1968" spans="1:15">
      <c r="A1968" s="1">
        <v>100012873</v>
      </c>
      <c r="B1968" s="1" t="s">
        <v>2314</v>
      </c>
      <c r="C1968" s="1" t="s">
        <v>2313</v>
      </c>
      <c r="D1968" s="1" t="s">
        <v>673</v>
      </c>
      <c r="E1968" s="1" t="s">
        <v>2</v>
      </c>
      <c r="F1968" s="1" t="s">
        <v>673</v>
      </c>
      <c r="G1968" s="1">
        <v>1</v>
      </c>
      <c r="H1968" s="1">
        <v>113</v>
      </c>
      <c r="I1968" s="1">
        <v>24</v>
      </c>
      <c r="J1968" s="33">
        <v>8</v>
      </c>
      <c r="K1968" s="1">
        <v>0</v>
      </c>
      <c r="L1968" s="1">
        <v>1</v>
      </c>
      <c r="M1968" s="1" t="s">
        <v>4223</v>
      </c>
      <c r="N1968" s="1" t="s">
        <v>3750</v>
      </c>
      <c r="O1968" s="1" t="s">
        <v>8</v>
      </c>
    </row>
    <row r="1969" spans="1:15">
      <c r="A1969" s="1">
        <v>100012899</v>
      </c>
      <c r="B1969" s="1" t="s">
        <v>2314</v>
      </c>
      <c r="C1969" s="1" t="s">
        <v>2313</v>
      </c>
      <c r="D1969" s="1" t="s">
        <v>12</v>
      </c>
      <c r="E1969" s="1" t="s">
        <v>11</v>
      </c>
      <c r="F1969" s="1" t="s">
        <v>12</v>
      </c>
      <c r="G1969" s="1">
        <v>1</v>
      </c>
      <c r="H1969" s="1">
        <v>537</v>
      </c>
      <c r="I1969" s="1">
        <v>47</v>
      </c>
      <c r="J1969" s="33">
        <v>30</v>
      </c>
      <c r="K1969" s="1">
        <v>2</v>
      </c>
      <c r="L1969" s="1">
        <v>2</v>
      </c>
      <c r="M1969" s="1" t="s">
        <v>4226</v>
      </c>
      <c r="N1969" s="1" t="s">
        <v>4194</v>
      </c>
      <c r="O1969" s="1" t="s">
        <v>32</v>
      </c>
    </row>
    <row r="1970" spans="1:15">
      <c r="A1970" s="1">
        <v>100012905</v>
      </c>
      <c r="B1970" s="1" t="s">
        <v>2314</v>
      </c>
      <c r="C1970" s="1" t="s">
        <v>2313</v>
      </c>
      <c r="D1970" s="1" t="s">
        <v>4227</v>
      </c>
      <c r="E1970" s="1" t="s">
        <v>27</v>
      </c>
      <c r="F1970" s="1" t="s">
        <v>18</v>
      </c>
      <c r="G1970" s="1">
        <v>1</v>
      </c>
      <c r="H1970" s="1">
        <v>604</v>
      </c>
      <c r="I1970" s="1">
        <v>45</v>
      </c>
      <c r="J1970" s="33">
        <v>39</v>
      </c>
      <c r="K1970" s="1">
        <v>0</v>
      </c>
      <c r="L1970" s="1">
        <v>3</v>
      </c>
      <c r="M1970" s="1" t="s">
        <v>4228</v>
      </c>
      <c r="N1970" s="1" t="s">
        <v>3756</v>
      </c>
      <c r="O1970" s="1" t="s">
        <v>15</v>
      </c>
    </row>
    <row r="1971" spans="1:15">
      <c r="A1971" s="1">
        <v>100012908</v>
      </c>
      <c r="B1971" s="1" t="s">
        <v>2314</v>
      </c>
      <c r="C1971" s="1" t="s">
        <v>2313</v>
      </c>
      <c r="D1971" s="1" t="s">
        <v>1351</v>
      </c>
      <c r="E1971" s="1" t="s">
        <v>11</v>
      </c>
      <c r="F1971" s="1" t="s">
        <v>12</v>
      </c>
      <c r="G1971" s="1">
        <v>1</v>
      </c>
      <c r="H1971" s="1">
        <v>297</v>
      </c>
      <c r="I1971" s="1">
        <v>29</v>
      </c>
      <c r="J1971" s="33">
        <v>28</v>
      </c>
      <c r="K1971" s="1">
        <v>0</v>
      </c>
      <c r="L1971" s="1">
        <v>1</v>
      </c>
      <c r="M1971" s="1" t="s">
        <v>4229</v>
      </c>
      <c r="N1971" s="1" t="s">
        <v>1092</v>
      </c>
      <c r="O1971" s="1" t="s">
        <v>44</v>
      </c>
    </row>
    <row r="1972" spans="1:15">
      <c r="A1972" s="1">
        <v>100012924</v>
      </c>
      <c r="B1972" s="1" t="s">
        <v>2314</v>
      </c>
      <c r="C1972" s="1" t="s">
        <v>2313</v>
      </c>
      <c r="D1972" s="1" t="s">
        <v>365</v>
      </c>
      <c r="E1972" s="1" t="s">
        <v>20</v>
      </c>
      <c r="F1972" s="1" t="s">
        <v>100</v>
      </c>
      <c r="G1972" s="1">
        <v>1</v>
      </c>
      <c r="H1972" s="1">
        <v>76</v>
      </c>
      <c r="I1972" s="1">
        <v>6</v>
      </c>
      <c r="J1972" s="33">
        <v>8</v>
      </c>
      <c r="K1972" s="1">
        <v>0</v>
      </c>
      <c r="L1972" s="1">
        <v>1</v>
      </c>
      <c r="M1972" s="1" t="s">
        <v>4233</v>
      </c>
      <c r="N1972" s="1" t="s">
        <v>4234</v>
      </c>
      <c r="O1972" s="1" t="s">
        <v>44</v>
      </c>
    </row>
    <row r="1973" spans="1:15">
      <c r="A1973" s="1">
        <v>100012925</v>
      </c>
      <c r="B1973" s="1" t="s">
        <v>2314</v>
      </c>
      <c r="C1973" s="1" t="s">
        <v>2313</v>
      </c>
      <c r="D1973" s="1" t="s">
        <v>78</v>
      </c>
      <c r="E1973" s="1" t="s">
        <v>20</v>
      </c>
      <c r="F1973" s="1" t="s">
        <v>21</v>
      </c>
      <c r="G1973" s="1">
        <v>1</v>
      </c>
      <c r="H1973" s="1">
        <v>652</v>
      </c>
      <c r="I1973" s="1">
        <v>55</v>
      </c>
      <c r="J1973" s="33">
        <v>49</v>
      </c>
      <c r="K1973" s="1">
        <v>0</v>
      </c>
      <c r="L1973" s="1">
        <v>3</v>
      </c>
      <c r="M1973" s="1" t="s">
        <v>4235</v>
      </c>
      <c r="N1973" s="1" t="s">
        <v>3756</v>
      </c>
      <c r="O1973" s="1" t="s">
        <v>15</v>
      </c>
    </row>
    <row r="1974" spans="1:15">
      <c r="A1974" s="1">
        <v>100012926</v>
      </c>
      <c r="B1974" s="1" t="s">
        <v>2314</v>
      </c>
      <c r="C1974" s="1" t="s">
        <v>2313</v>
      </c>
      <c r="D1974" s="1" t="s">
        <v>1900</v>
      </c>
      <c r="E1974" s="1" t="s">
        <v>20</v>
      </c>
      <c r="F1974" s="1" t="s">
        <v>21</v>
      </c>
      <c r="G1974" s="1">
        <v>1</v>
      </c>
      <c r="H1974" s="1">
        <v>321</v>
      </c>
      <c r="I1974" s="1">
        <v>23</v>
      </c>
      <c r="J1974" s="33">
        <v>24</v>
      </c>
      <c r="K1974" s="1">
        <v>0</v>
      </c>
      <c r="L1974" s="1">
        <v>2</v>
      </c>
      <c r="M1974" s="1" t="s">
        <v>4236</v>
      </c>
      <c r="N1974" s="1" t="s">
        <v>3756</v>
      </c>
      <c r="O1974" s="1" t="s">
        <v>15</v>
      </c>
    </row>
    <row r="1975" spans="1:15">
      <c r="A1975" s="1">
        <v>100012929</v>
      </c>
      <c r="B1975" s="1" t="s">
        <v>2314</v>
      </c>
      <c r="C1975" s="1" t="s">
        <v>2313</v>
      </c>
      <c r="D1975" s="1" t="s">
        <v>4237</v>
      </c>
      <c r="E1975" s="1" t="s">
        <v>20</v>
      </c>
      <c r="F1975" s="1" t="s">
        <v>72</v>
      </c>
      <c r="G1975" s="1">
        <v>1</v>
      </c>
      <c r="H1975" s="1">
        <v>312</v>
      </c>
      <c r="I1975" s="1">
        <v>31</v>
      </c>
      <c r="J1975" s="33">
        <v>19</v>
      </c>
      <c r="K1975" s="1">
        <v>0</v>
      </c>
      <c r="L1975" s="1">
        <v>2</v>
      </c>
      <c r="M1975" s="1" t="s">
        <v>4238</v>
      </c>
      <c r="N1975" s="1" t="s">
        <v>4239</v>
      </c>
      <c r="O1975" s="1" t="s">
        <v>44</v>
      </c>
    </row>
    <row r="1976" spans="1:15">
      <c r="A1976" s="1">
        <v>100012933</v>
      </c>
      <c r="B1976" s="1" t="s">
        <v>2314</v>
      </c>
      <c r="C1976" s="1" t="s">
        <v>2313</v>
      </c>
      <c r="D1976" s="1" t="s">
        <v>12</v>
      </c>
      <c r="E1976" s="1" t="s">
        <v>11</v>
      </c>
      <c r="F1976" s="1" t="s">
        <v>12</v>
      </c>
      <c r="G1976" s="1">
        <v>1</v>
      </c>
      <c r="H1976" s="1">
        <v>548</v>
      </c>
      <c r="I1976" s="1">
        <v>45</v>
      </c>
      <c r="J1976" s="33">
        <v>44</v>
      </c>
      <c r="K1976" s="1">
        <v>1</v>
      </c>
      <c r="L1976" s="1">
        <v>2</v>
      </c>
      <c r="M1976" s="1" t="s">
        <v>4240</v>
      </c>
      <c r="N1976" s="1" t="s">
        <v>4194</v>
      </c>
      <c r="O1976" s="1" t="s">
        <v>32</v>
      </c>
    </row>
    <row r="1977" spans="1:15">
      <c r="A1977" s="1">
        <v>100012941</v>
      </c>
      <c r="B1977" s="1" t="s">
        <v>2314</v>
      </c>
      <c r="C1977" s="1" t="s">
        <v>2313</v>
      </c>
      <c r="D1977" s="1" t="s">
        <v>12</v>
      </c>
      <c r="E1977" s="1" t="s">
        <v>11</v>
      </c>
      <c r="F1977" s="1" t="s">
        <v>12</v>
      </c>
      <c r="G1977" s="1">
        <v>1</v>
      </c>
      <c r="H1977" s="1">
        <v>417</v>
      </c>
      <c r="I1977" s="1">
        <v>35</v>
      </c>
      <c r="J1977" s="33">
        <v>40</v>
      </c>
      <c r="K1977" s="1">
        <v>0</v>
      </c>
      <c r="L1977" s="1">
        <v>2</v>
      </c>
      <c r="M1977" s="1" t="s">
        <v>4241</v>
      </c>
      <c r="N1977" s="1" t="s">
        <v>4194</v>
      </c>
      <c r="O1977" s="1" t="s">
        <v>32</v>
      </c>
    </row>
    <row r="1978" spans="1:15">
      <c r="A1978" s="1">
        <v>100012945</v>
      </c>
      <c r="B1978" s="1" t="s">
        <v>2314</v>
      </c>
      <c r="C1978" s="1" t="s">
        <v>2313</v>
      </c>
      <c r="D1978" s="1" t="s">
        <v>2298</v>
      </c>
      <c r="E1978" s="1" t="s">
        <v>20</v>
      </c>
      <c r="F1978" s="1" t="s">
        <v>72</v>
      </c>
      <c r="G1978" s="1">
        <v>1</v>
      </c>
      <c r="H1978" s="1">
        <v>359</v>
      </c>
      <c r="I1978" s="1">
        <v>49</v>
      </c>
      <c r="J1978" s="33">
        <v>28</v>
      </c>
      <c r="K1978" s="1">
        <v>0</v>
      </c>
      <c r="L1978" s="1">
        <v>2</v>
      </c>
      <c r="M1978" s="1" t="s">
        <v>4242</v>
      </c>
      <c r="N1978" s="1" t="s">
        <v>3756</v>
      </c>
      <c r="O1978" s="1" t="s">
        <v>15</v>
      </c>
    </row>
    <row r="1979" spans="1:15">
      <c r="A1979" s="1">
        <v>100012949</v>
      </c>
      <c r="B1979" s="1" t="s">
        <v>2314</v>
      </c>
      <c r="C1979" s="1" t="s">
        <v>2313</v>
      </c>
      <c r="D1979" s="1" t="s">
        <v>167</v>
      </c>
      <c r="E1979" s="1" t="s">
        <v>20</v>
      </c>
      <c r="F1979" s="1" t="s">
        <v>167</v>
      </c>
      <c r="G1979" s="1">
        <v>1</v>
      </c>
      <c r="H1979" s="1">
        <v>751</v>
      </c>
      <c r="I1979" s="1">
        <v>61</v>
      </c>
      <c r="J1979" s="33">
        <v>38</v>
      </c>
      <c r="K1979" s="1">
        <v>0</v>
      </c>
      <c r="L1979" s="1">
        <v>3</v>
      </c>
      <c r="M1979" s="1" t="s">
        <v>4243</v>
      </c>
      <c r="N1979" s="1" t="s">
        <v>3756</v>
      </c>
      <c r="O1979" s="1" t="s">
        <v>15</v>
      </c>
    </row>
    <row r="1980" spans="1:15">
      <c r="A1980" s="1">
        <v>100012959</v>
      </c>
      <c r="B1980" s="1" t="s">
        <v>2314</v>
      </c>
      <c r="C1980" s="1" t="s">
        <v>2313</v>
      </c>
      <c r="D1980" s="1" t="s">
        <v>4247</v>
      </c>
      <c r="E1980" s="1" t="s">
        <v>96</v>
      </c>
      <c r="F1980" s="1" t="s">
        <v>97</v>
      </c>
      <c r="G1980" s="1">
        <v>2</v>
      </c>
      <c r="H1980" s="1">
        <v>192</v>
      </c>
      <c r="I1980" s="1">
        <v>23</v>
      </c>
      <c r="J1980" s="33">
        <v>19</v>
      </c>
      <c r="K1980" s="1">
        <v>0</v>
      </c>
      <c r="L1980" s="1">
        <v>1</v>
      </c>
      <c r="M1980" s="1" t="s">
        <v>4248</v>
      </c>
      <c r="N1980" s="1" t="s">
        <v>4249</v>
      </c>
      <c r="O1980" s="1" t="s">
        <v>44</v>
      </c>
    </row>
    <row r="1981" spans="1:15">
      <c r="A1981" s="1">
        <v>100012960</v>
      </c>
      <c r="B1981" s="1" t="s">
        <v>2314</v>
      </c>
      <c r="C1981" s="1" t="s">
        <v>2313</v>
      </c>
      <c r="D1981" s="1" t="s">
        <v>4250</v>
      </c>
      <c r="E1981" s="1" t="s">
        <v>20</v>
      </c>
      <c r="F1981" s="1" t="s">
        <v>72</v>
      </c>
      <c r="G1981" s="1">
        <v>5</v>
      </c>
      <c r="H1981" s="1">
        <v>242</v>
      </c>
      <c r="I1981" s="1">
        <v>24</v>
      </c>
      <c r="J1981" s="33">
        <v>50</v>
      </c>
      <c r="K1981" s="1">
        <v>0</v>
      </c>
      <c r="L1981" s="1">
        <v>1</v>
      </c>
      <c r="M1981" s="1" t="s">
        <v>4248</v>
      </c>
      <c r="N1981" s="1" t="s">
        <v>4249</v>
      </c>
      <c r="O1981" s="1" t="s">
        <v>44</v>
      </c>
    </row>
    <row r="1982" spans="1:15">
      <c r="A1982" s="1">
        <v>100012977</v>
      </c>
      <c r="B1982" s="1" t="s">
        <v>2314</v>
      </c>
      <c r="C1982" s="1" t="s">
        <v>2313</v>
      </c>
      <c r="D1982" s="1" t="s">
        <v>12</v>
      </c>
      <c r="E1982" s="1" t="s">
        <v>11</v>
      </c>
      <c r="F1982" s="1" t="s">
        <v>12</v>
      </c>
      <c r="G1982" s="1">
        <v>1</v>
      </c>
      <c r="H1982" s="1">
        <v>813</v>
      </c>
      <c r="I1982" s="1">
        <v>74</v>
      </c>
      <c r="J1982" s="33">
        <v>46</v>
      </c>
      <c r="K1982" s="1">
        <v>0</v>
      </c>
      <c r="L1982" s="1">
        <v>3</v>
      </c>
      <c r="M1982" s="1" t="s">
        <v>4251</v>
      </c>
      <c r="N1982" s="1" t="s">
        <v>4194</v>
      </c>
      <c r="O1982" s="1" t="s">
        <v>32</v>
      </c>
    </row>
    <row r="1983" spans="1:15">
      <c r="A1983" s="1">
        <v>100012981</v>
      </c>
      <c r="B1983" s="1" t="s">
        <v>2314</v>
      </c>
      <c r="C1983" s="1" t="s">
        <v>2313</v>
      </c>
      <c r="D1983" s="1" t="s">
        <v>12</v>
      </c>
      <c r="E1983" s="1" t="s">
        <v>11</v>
      </c>
      <c r="F1983" s="1" t="s">
        <v>12</v>
      </c>
      <c r="G1983" s="1">
        <v>1</v>
      </c>
      <c r="H1983" s="1">
        <v>908</v>
      </c>
      <c r="I1983" s="1">
        <v>74</v>
      </c>
      <c r="J1983" s="33">
        <v>45</v>
      </c>
      <c r="K1983" s="1">
        <v>0</v>
      </c>
      <c r="L1983" s="1">
        <v>4</v>
      </c>
      <c r="M1983" s="1" t="s">
        <v>4252</v>
      </c>
      <c r="N1983" s="1" t="s">
        <v>4194</v>
      </c>
      <c r="O1983" s="1" t="s">
        <v>32</v>
      </c>
    </row>
    <row r="1984" spans="1:15">
      <c r="A1984" s="1">
        <v>100012985</v>
      </c>
      <c r="B1984" s="1" t="s">
        <v>2314</v>
      </c>
      <c r="C1984" s="1" t="s">
        <v>2313</v>
      </c>
      <c r="D1984" s="1" t="s">
        <v>4253</v>
      </c>
      <c r="E1984" s="1" t="s">
        <v>27</v>
      </c>
      <c r="F1984" s="1" t="s">
        <v>18</v>
      </c>
      <c r="G1984" s="1">
        <v>1</v>
      </c>
      <c r="H1984" s="1">
        <v>505</v>
      </c>
      <c r="I1984" s="1">
        <v>41</v>
      </c>
      <c r="J1984" s="33">
        <v>26</v>
      </c>
      <c r="K1984" s="1">
        <v>1</v>
      </c>
      <c r="L1984" s="1">
        <v>2</v>
      </c>
      <c r="M1984" s="1" t="s">
        <v>4254</v>
      </c>
      <c r="N1984" s="1" t="s">
        <v>3759</v>
      </c>
      <c r="O1984" s="1" t="s">
        <v>39</v>
      </c>
    </row>
    <row r="1985" spans="1:15">
      <c r="A1985" s="1">
        <v>100012989</v>
      </c>
      <c r="B1985" s="1" t="s">
        <v>2314</v>
      </c>
      <c r="C1985" s="1" t="s">
        <v>2313</v>
      </c>
      <c r="D1985" s="1" t="s">
        <v>12</v>
      </c>
      <c r="E1985" s="1" t="s">
        <v>11</v>
      </c>
      <c r="F1985" s="1" t="s">
        <v>12</v>
      </c>
      <c r="G1985" s="1">
        <v>1</v>
      </c>
      <c r="H1985" s="1">
        <v>502</v>
      </c>
      <c r="I1985" s="1">
        <v>50</v>
      </c>
      <c r="J1985" s="33">
        <v>42</v>
      </c>
      <c r="K1985" s="1">
        <v>0</v>
      </c>
      <c r="L1985" s="1">
        <v>2</v>
      </c>
      <c r="M1985" s="1" t="s">
        <v>4255</v>
      </c>
      <c r="N1985" s="1" t="s">
        <v>4194</v>
      </c>
      <c r="O1985" s="1" t="s">
        <v>32</v>
      </c>
    </row>
    <row r="1986" spans="1:15">
      <c r="A1986" s="1">
        <v>100012995</v>
      </c>
      <c r="B1986" s="1" t="s">
        <v>2314</v>
      </c>
      <c r="C1986" s="1" t="s">
        <v>2313</v>
      </c>
      <c r="D1986" s="1" t="s">
        <v>127</v>
      </c>
      <c r="E1986" s="1" t="s">
        <v>126</v>
      </c>
      <c r="F1986" s="1" t="s">
        <v>127</v>
      </c>
      <c r="G1986" s="1">
        <v>1</v>
      </c>
      <c r="H1986" s="1">
        <v>239</v>
      </c>
      <c r="I1986" s="1">
        <v>38</v>
      </c>
      <c r="J1986" s="33">
        <v>41</v>
      </c>
      <c r="K1986" s="1">
        <v>0</v>
      </c>
      <c r="L1986" s="1">
        <v>1</v>
      </c>
      <c r="M1986" s="1" t="s">
        <v>4256</v>
      </c>
      <c r="N1986" s="1" t="s">
        <v>3756</v>
      </c>
      <c r="O1986" s="1" t="s">
        <v>15</v>
      </c>
    </row>
    <row r="1987" spans="1:15">
      <c r="A1987" s="1">
        <v>100013001</v>
      </c>
      <c r="B1987" s="1" t="s">
        <v>2314</v>
      </c>
      <c r="C1987" s="1" t="s">
        <v>2313</v>
      </c>
      <c r="D1987" s="1" t="s">
        <v>390</v>
      </c>
      <c r="E1987" s="1" t="s">
        <v>20</v>
      </c>
      <c r="F1987" s="1" t="s">
        <v>72</v>
      </c>
      <c r="G1987" s="1">
        <v>1</v>
      </c>
      <c r="H1987" s="1">
        <v>508</v>
      </c>
      <c r="I1987" s="1">
        <v>55</v>
      </c>
      <c r="J1987" s="33">
        <v>34</v>
      </c>
      <c r="K1987" s="1">
        <v>0</v>
      </c>
      <c r="L1987" s="1">
        <v>2</v>
      </c>
      <c r="M1987" s="1" t="s">
        <v>4257</v>
      </c>
      <c r="N1987" s="1" t="s">
        <v>3756</v>
      </c>
      <c r="O1987" s="1" t="s">
        <v>15</v>
      </c>
    </row>
    <row r="1988" spans="1:15">
      <c r="A1988" s="1">
        <v>100013015</v>
      </c>
      <c r="B1988" s="1" t="s">
        <v>2314</v>
      </c>
      <c r="C1988" s="1" t="s">
        <v>2313</v>
      </c>
      <c r="D1988" s="1" t="s">
        <v>12</v>
      </c>
      <c r="E1988" s="1" t="s">
        <v>11</v>
      </c>
      <c r="F1988" s="1" t="s">
        <v>407</v>
      </c>
      <c r="G1988" s="1">
        <v>1</v>
      </c>
      <c r="H1988" s="1">
        <v>7</v>
      </c>
      <c r="I1988" s="1">
        <v>1</v>
      </c>
      <c r="J1988" s="33">
        <v>2</v>
      </c>
      <c r="K1988" s="1">
        <v>0</v>
      </c>
      <c r="L1988" s="1">
        <v>1</v>
      </c>
      <c r="M1988" s="1" t="s">
        <v>4258</v>
      </c>
      <c r="N1988" s="1" t="s">
        <v>4259</v>
      </c>
      <c r="O1988" s="1" t="s">
        <v>32</v>
      </c>
    </row>
    <row r="1989" spans="1:15">
      <c r="A1989" s="1">
        <v>100013016</v>
      </c>
      <c r="B1989" s="1" t="s">
        <v>2314</v>
      </c>
      <c r="C1989" s="1" t="s">
        <v>2313</v>
      </c>
      <c r="D1989" s="1" t="s">
        <v>12</v>
      </c>
      <c r="E1989" s="1" t="s">
        <v>11</v>
      </c>
      <c r="F1989" s="1" t="s">
        <v>407</v>
      </c>
      <c r="G1989" s="1">
        <v>2</v>
      </c>
      <c r="H1989" s="1">
        <v>28</v>
      </c>
      <c r="I1989" s="1">
        <v>2</v>
      </c>
      <c r="J1989" s="33">
        <v>2</v>
      </c>
      <c r="K1989" s="1">
        <v>0</v>
      </c>
      <c r="L1989" s="1">
        <v>1</v>
      </c>
      <c r="M1989" s="1" t="s">
        <v>4260</v>
      </c>
      <c r="N1989" s="1" t="s">
        <v>4261</v>
      </c>
      <c r="O1989" s="1" t="s">
        <v>32</v>
      </c>
    </row>
    <row r="1990" spans="1:15">
      <c r="A1990" s="1">
        <v>100013019</v>
      </c>
      <c r="B1990" s="1" t="s">
        <v>2314</v>
      </c>
      <c r="C1990" s="1" t="s">
        <v>2313</v>
      </c>
      <c r="D1990" s="1" t="s">
        <v>4262</v>
      </c>
      <c r="E1990" s="1" t="s">
        <v>11</v>
      </c>
      <c r="F1990" s="1" t="s">
        <v>12</v>
      </c>
      <c r="G1990" s="1">
        <v>1</v>
      </c>
      <c r="H1990" s="1">
        <v>101</v>
      </c>
      <c r="I1990" s="1">
        <v>12</v>
      </c>
      <c r="J1990" s="33">
        <v>9</v>
      </c>
      <c r="K1990" s="1">
        <v>0</v>
      </c>
      <c r="L1990" s="1">
        <v>1</v>
      </c>
      <c r="M1990" s="1" t="s">
        <v>4263</v>
      </c>
      <c r="N1990" s="1" t="s">
        <v>3759</v>
      </c>
      <c r="O1990" s="1" t="s">
        <v>39</v>
      </c>
    </row>
    <row r="1991" spans="1:15">
      <c r="A1991" s="1">
        <v>100013028</v>
      </c>
      <c r="B1991" s="1" t="s">
        <v>2314</v>
      </c>
      <c r="C1991" s="1" t="s">
        <v>2313</v>
      </c>
      <c r="D1991" s="1" t="s">
        <v>12</v>
      </c>
      <c r="E1991" s="1" t="s">
        <v>11</v>
      </c>
      <c r="F1991" s="1" t="s">
        <v>407</v>
      </c>
      <c r="G1991" s="1">
        <v>1</v>
      </c>
      <c r="H1991" s="1">
        <v>14</v>
      </c>
      <c r="I1991" s="1">
        <v>1</v>
      </c>
      <c r="J1991" s="33">
        <v>3</v>
      </c>
      <c r="K1991" s="1">
        <v>0</v>
      </c>
      <c r="L1991" s="1">
        <v>1</v>
      </c>
      <c r="M1991" s="1" t="s">
        <v>4264</v>
      </c>
      <c r="N1991" s="1" t="s">
        <v>4265</v>
      </c>
      <c r="O1991" s="1" t="s">
        <v>32</v>
      </c>
    </row>
    <row r="1992" spans="1:15">
      <c r="A1992" s="1">
        <v>100013031</v>
      </c>
      <c r="B1992" s="1" t="s">
        <v>2314</v>
      </c>
      <c r="C1992" s="1" t="s">
        <v>2313</v>
      </c>
      <c r="D1992" s="1" t="s">
        <v>176</v>
      </c>
      <c r="E1992" s="1" t="s">
        <v>11</v>
      </c>
      <c r="F1992" s="1" t="s">
        <v>12</v>
      </c>
      <c r="G1992" s="1">
        <v>1</v>
      </c>
      <c r="H1992" s="1">
        <v>133</v>
      </c>
      <c r="I1992" s="1">
        <v>20</v>
      </c>
      <c r="J1992" s="33">
        <v>12</v>
      </c>
      <c r="K1992" s="1">
        <v>0</v>
      </c>
      <c r="L1992" s="1">
        <v>1</v>
      </c>
      <c r="M1992" s="1" t="s">
        <v>4266</v>
      </c>
      <c r="N1992" s="1" t="s">
        <v>4267</v>
      </c>
      <c r="O1992" s="1" t="s">
        <v>32</v>
      </c>
    </row>
    <row r="1993" spans="1:15">
      <c r="A1993" s="1">
        <v>100013039</v>
      </c>
      <c r="B1993" s="1" t="s">
        <v>2314</v>
      </c>
      <c r="C1993" s="1" t="s">
        <v>2313</v>
      </c>
      <c r="D1993" s="1" t="s">
        <v>176</v>
      </c>
      <c r="E1993" s="1" t="s">
        <v>11</v>
      </c>
      <c r="F1993" s="1" t="s">
        <v>12</v>
      </c>
      <c r="G1993" s="1">
        <v>4</v>
      </c>
      <c r="H1993" s="1">
        <v>598</v>
      </c>
      <c r="I1993" s="1">
        <v>79</v>
      </c>
      <c r="J1993" s="33">
        <v>41</v>
      </c>
      <c r="K1993" s="1">
        <v>0</v>
      </c>
      <c r="L1993" s="1">
        <v>2</v>
      </c>
      <c r="M1993" s="1" t="s">
        <v>4268</v>
      </c>
      <c r="N1993" s="1" t="s">
        <v>4269</v>
      </c>
      <c r="O1993" s="1" t="s">
        <v>32</v>
      </c>
    </row>
    <row r="1994" spans="1:15">
      <c r="A1994" s="1">
        <v>100013045</v>
      </c>
      <c r="B1994" s="1" t="s">
        <v>2314</v>
      </c>
      <c r="C1994" s="1" t="s">
        <v>2313</v>
      </c>
      <c r="D1994" s="1" t="s">
        <v>12</v>
      </c>
      <c r="E1994" s="1" t="s">
        <v>11</v>
      </c>
      <c r="F1994" s="1" t="s">
        <v>407</v>
      </c>
      <c r="G1994" s="1">
        <v>1</v>
      </c>
      <c r="H1994" s="1">
        <v>52</v>
      </c>
      <c r="I1994" s="1">
        <v>5</v>
      </c>
      <c r="J1994" s="33">
        <v>4</v>
      </c>
      <c r="K1994" s="1">
        <v>0</v>
      </c>
      <c r="L1994" s="1">
        <v>1</v>
      </c>
      <c r="M1994" s="1" t="s">
        <v>4270</v>
      </c>
      <c r="N1994" s="1" t="s">
        <v>4271</v>
      </c>
      <c r="O1994" s="1" t="s">
        <v>32</v>
      </c>
    </row>
    <row r="1995" spans="1:15">
      <c r="A1995" s="1">
        <v>100013047</v>
      </c>
      <c r="B1995" s="1" t="s">
        <v>2314</v>
      </c>
      <c r="C1995" s="1" t="s">
        <v>2313</v>
      </c>
      <c r="D1995" s="1" t="s">
        <v>176</v>
      </c>
      <c r="E1995" s="1" t="s">
        <v>11</v>
      </c>
      <c r="F1995" s="1" t="s">
        <v>12</v>
      </c>
      <c r="G1995" s="1">
        <v>1</v>
      </c>
      <c r="H1995" s="1">
        <v>275</v>
      </c>
      <c r="I1995" s="1">
        <v>34</v>
      </c>
      <c r="J1995" s="33">
        <v>22</v>
      </c>
      <c r="K1995" s="1">
        <v>0</v>
      </c>
      <c r="L1995" s="1">
        <v>1</v>
      </c>
      <c r="M1995" s="1" t="s">
        <v>4272</v>
      </c>
      <c r="N1995" s="1" t="s">
        <v>4273</v>
      </c>
      <c r="O1995" s="1" t="s">
        <v>32</v>
      </c>
    </row>
    <row r="1996" spans="1:15">
      <c r="A1996" s="1">
        <v>100013055</v>
      </c>
      <c r="B1996" s="1" t="s">
        <v>2314</v>
      </c>
      <c r="C1996" s="1" t="s">
        <v>2313</v>
      </c>
      <c r="D1996" s="1" t="s">
        <v>12</v>
      </c>
      <c r="E1996" s="1" t="s">
        <v>11</v>
      </c>
      <c r="F1996" s="1" t="s">
        <v>12</v>
      </c>
      <c r="G1996" s="1">
        <v>1</v>
      </c>
      <c r="H1996" s="1">
        <v>370</v>
      </c>
      <c r="I1996" s="1">
        <v>38</v>
      </c>
      <c r="J1996" s="33">
        <v>24</v>
      </c>
      <c r="K1996" s="1">
        <v>1</v>
      </c>
      <c r="L1996" s="1">
        <v>2</v>
      </c>
      <c r="M1996" s="1" t="s">
        <v>4274</v>
      </c>
      <c r="N1996" s="1" t="s">
        <v>4275</v>
      </c>
      <c r="O1996" s="1" t="s">
        <v>32</v>
      </c>
    </row>
    <row r="1997" spans="1:15">
      <c r="A1997" s="1">
        <v>100013060</v>
      </c>
      <c r="B1997" s="1" t="s">
        <v>2314</v>
      </c>
      <c r="C1997" s="1" t="s">
        <v>2313</v>
      </c>
      <c r="D1997" s="1" t="s">
        <v>176</v>
      </c>
      <c r="E1997" s="1" t="s">
        <v>11</v>
      </c>
      <c r="F1997" s="1" t="s">
        <v>12</v>
      </c>
      <c r="G1997" s="1">
        <v>1</v>
      </c>
      <c r="H1997" s="1">
        <v>339</v>
      </c>
      <c r="I1997" s="1">
        <v>37</v>
      </c>
      <c r="J1997" s="33">
        <v>20</v>
      </c>
      <c r="K1997" s="1">
        <v>1</v>
      </c>
      <c r="L1997" s="1">
        <v>2</v>
      </c>
      <c r="M1997" s="1" t="s">
        <v>4276</v>
      </c>
      <c r="N1997" s="1" t="s">
        <v>4277</v>
      </c>
      <c r="O1997" s="1" t="s">
        <v>32</v>
      </c>
    </row>
    <row r="1998" spans="1:15">
      <c r="A1998" s="1">
        <v>100013065</v>
      </c>
      <c r="B1998" s="1" t="s">
        <v>2314</v>
      </c>
      <c r="C1998" s="1" t="s">
        <v>2313</v>
      </c>
      <c r="D1998" s="1" t="s">
        <v>176</v>
      </c>
      <c r="E1998" s="1" t="s">
        <v>11</v>
      </c>
      <c r="F1998" s="1" t="s">
        <v>12</v>
      </c>
      <c r="G1998" s="1">
        <v>2</v>
      </c>
      <c r="H1998" s="1">
        <v>203</v>
      </c>
      <c r="I1998" s="1">
        <v>30</v>
      </c>
      <c r="J1998" s="33">
        <v>16</v>
      </c>
      <c r="K1998" s="1">
        <v>0</v>
      </c>
      <c r="L1998" s="1">
        <v>1</v>
      </c>
      <c r="M1998" s="1" t="s">
        <v>4278</v>
      </c>
      <c r="N1998" s="1" t="s">
        <v>4279</v>
      </c>
      <c r="O1998" s="1" t="s">
        <v>32</v>
      </c>
    </row>
    <row r="1999" spans="1:15">
      <c r="A1999" s="1">
        <v>100013066</v>
      </c>
      <c r="B1999" s="1" t="s">
        <v>2314</v>
      </c>
      <c r="C1999" s="1" t="s">
        <v>2313</v>
      </c>
      <c r="D1999" s="1" t="s">
        <v>176</v>
      </c>
      <c r="E1999" s="1" t="s">
        <v>11</v>
      </c>
      <c r="F1999" s="1" t="s">
        <v>12</v>
      </c>
      <c r="G1999" s="1">
        <v>1</v>
      </c>
      <c r="H1999" s="1">
        <v>130</v>
      </c>
      <c r="I1999" s="1">
        <v>21</v>
      </c>
      <c r="J1999" s="33">
        <v>13</v>
      </c>
      <c r="K1999" s="1">
        <v>2</v>
      </c>
      <c r="L1999" s="1">
        <v>1</v>
      </c>
      <c r="M1999" s="1" t="s">
        <v>4280</v>
      </c>
      <c r="N1999" s="1" t="s">
        <v>4281</v>
      </c>
      <c r="O1999" s="1" t="s">
        <v>32</v>
      </c>
    </row>
    <row r="2000" spans="1:15">
      <c r="A2000" s="1">
        <v>100013080</v>
      </c>
      <c r="B2000" s="1" t="s">
        <v>2314</v>
      </c>
      <c r="C2000" s="1" t="s">
        <v>2313</v>
      </c>
      <c r="D2000" s="1" t="s">
        <v>12</v>
      </c>
      <c r="E2000" s="1" t="s">
        <v>11</v>
      </c>
      <c r="F2000" s="1" t="s">
        <v>12</v>
      </c>
      <c r="G2000" s="1">
        <v>2</v>
      </c>
      <c r="H2000" s="1">
        <v>511</v>
      </c>
      <c r="I2000" s="1">
        <v>48</v>
      </c>
      <c r="J2000" s="33">
        <v>30</v>
      </c>
      <c r="K2000" s="1">
        <v>0</v>
      </c>
      <c r="L2000" s="1">
        <v>2</v>
      </c>
      <c r="M2000" s="1" t="s">
        <v>4282</v>
      </c>
      <c r="N2000" s="1" t="s">
        <v>4283</v>
      </c>
      <c r="O2000" s="1" t="s">
        <v>32</v>
      </c>
    </row>
    <row r="2001" spans="1:15">
      <c r="A2001" s="1">
        <v>100013085</v>
      </c>
      <c r="B2001" s="1" t="s">
        <v>2314</v>
      </c>
      <c r="C2001" s="1" t="s">
        <v>2313</v>
      </c>
      <c r="D2001" s="1" t="s">
        <v>12</v>
      </c>
      <c r="E2001" s="1" t="s">
        <v>11</v>
      </c>
      <c r="F2001" s="1" t="s">
        <v>407</v>
      </c>
      <c r="G2001" s="1">
        <v>1</v>
      </c>
      <c r="H2001" s="1">
        <v>106</v>
      </c>
      <c r="I2001" s="1">
        <v>11</v>
      </c>
      <c r="J2001" s="33">
        <v>10</v>
      </c>
      <c r="K2001" s="1">
        <v>0</v>
      </c>
      <c r="L2001" s="1">
        <v>1</v>
      </c>
      <c r="M2001" s="1" t="s">
        <v>4284</v>
      </c>
      <c r="N2001" s="1" t="s">
        <v>4285</v>
      </c>
      <c r="O2001" s="1" t="s">
        <v>32</v>
      </c>
    </row>
    <row r="2002" spans="1:15">
      <c r="A2002" s="1">
        <v>100013091</v>
      </c>
      <c r="B2002" s="1" t="s">
        <v>2314</v>
      </c>
      <c r="C2002" s="1" t="s">
        <v>2313</v>
      </c>
      <c r="D2002" s="1" t="s">
        <v>12</v>
      </c>
      <c r="E2002" s="1" t="s">
        <v>11</v>
      </c>
      <c r="F2002" s="1" t="s">
        <v>407</v>
      </c>
      <c r="G2002" s="1">
        <v>1</v>
      </c>
      <c r="H2002" s="1">
        <v>58</v>
      </c>
      <c r="I2002" s="1">
        <v>6</v>
      </c>
      <c r="J2002" s="33">
        <v>5</v>
      </c>
      <c r="K2002" s="1">
        <v>1</v>
      </c>
      <c r="L2002" s="1">
        <v>1</v>
      </c>
      <c r="M2002" s="1" t="s">
        <v>4286</v>
      </c>
      <c r="N2002" s="1" t="s">
        <v>4287</v>
      </c>
      <c r="O2002" s="1" t="s">
        <v>32</v>
      </c>
    </row>
    <row r="2003" spans="1:15">
      <c r="A2003" s="1">
        <v>100013099</v>
      </c>
      <c r="B2003" s="1" t="s">
        <v>2314</v>
      </c>
      <c r="C2003" s="1" t="s">
        <v>2313</v>
      </c>
      <c r="D2003" s="1" t="s">
        <v>12</v>
      </c>
      <c r="E2003" s="1" t="s">
        <v>11</v>
      </c>
      <c r="F2003" s="1" t="s">
        <v>407</v>
      </c>
      <c r="G2003" s="1">
        <v>2</v>
      </c>
      <c r="H2003" s="1">
        <v>129</v>
      </c>
      <c r="I2003" s="1">
        <v>15</v>
      </c>
      <c r="J2003" s="33">
        <v>9</v>
      </c>
      <c r="K2003" s="1">
        <v>0</v>
      </c>
      <c r="L2003" s="1">
        <v>1</v>
      </c>
      <c r="M2003" s="1" t="s">
        <v>4288</v>
      </c>
      <c r="N2003" s="1" t="s">
        <v>4289</v>
      </c>
      <c r="O2003" s="1" t="s">
        <v>32</v>
      </c>
    </row>
    <row r="2004" spans="1:15">
      <c r="A2004" s="1">
        <v>100013104</v>
      </c>
      <c r="B2004" s="1" t="s">
        <v>2314</v>
      </c>
      <c r="C2004" s="1" t="s">
        <v>2313</v>
      </c>
      <c r="D2004" s="1" t="s">
        <v>176</v>
      </c>
      <c r="E2004" s="1" t="s">
        <v>11</v>
      </c>
      <c r="F2004" s="1" t="s">
        <v>407</v>
      </c>
      <c r="G2004" s="1">
        <v>1</v>
      </c>
      <c r="H2004" s="1">
        <v>56</v>
      </c>
      <c r="I2004" s="1">
        <v>6</v>
      </c>
      <c r="J2004" s="33">
        <v>4</v>
      </c>
      <c r="K2004" s="1">
        <v>0</v>
      </c>
      <c r="L2004" s="1">
        <v>1</v>
      </c>
      <c r="M2004" s="1" t="s">
        <v>4290</v>
      </c>
      <c r="N2004" s="1" t="s">
        <v>4291</v>
      </c>
      <c r="O2004" s="1" t="s">
        <v>32</v>
      </c>
    </row>
    <row r="2005" spans="1:15">
      <c r="A2005" s="1">
        <v>100013112</v>
      </c>
      <c r="B2005" s="1" t="s">
        <v>2314</v>
      </c>
      <c r="C2005" s="1" t="s">
        <v>4293</v>
      </c>
      <c r="D2005" s="1" t="s">
        <v>12</v>
      </c>
      <c r="E2005" s="1" t="s">
        <v>11</v>
      </c>
      <c r="F2005" s="1" t="s">
        <v>407</v>
      </c>
      <c r="G2005" s="1">
        <v>1</v>
      </c>
      <c r="H2005" s="1">
        <v>34</v>
      </c>
      <c r="I2005" s="1">
        <v>4</v>
      </c>
      <c r="J2005" s="33">
        <v>3</v>
      </c>
      <c r="K2005" s="1">
        <v>0</v>
      </c>
      <c r="L2005" s="1">
        <v>1</v>
      </c>
      <c r="M2005" s="1" t="s">
        <v>4292</v>
      </c>
      <c r="N2005" s="1" t="s">
        <v>4294</v>
      </c>
      <c r="O2005" s="1" t="s">
        <v>32</v>
      </c>
    </row>
    <row r="2006" spans="1:15">
      <c r="A2006" s="1">
        <v>100013117</v>
      </c>
      <c r="B2006" s="1" t="s">
        <v>2314</v>
      </c>
      <c r="C2006" s="1" t="s">
        <v>4293</v>
      </c>
      <c r="D2006" s="1" t="s">
        <v>176</v>
      </c>
      <c r="E2006" s="1" t="s">
        <v>11</v>
      </c>
      <c r="F2006" s="1" t="s">
        <v>12</v>
      </c>
      <c r="G2006" s="1">
        <v>1</v>
      </c>
      <c r="H2006" s="1">
        <v>276</v>
      </c>
      <c r="I2006" s="1">
        <v>34</v>
      </c>
      <c r="J2006" s="33">
        <v>27</v>
      </c>
      <c r="K2006" s="1">
        <v>0</v>
      </c>
      <c r="L2006" s="1">
        <v>1</v>
      </c>
      <c r="M2006" s="1" t="s">
        <v>4295</v>
      </c>
      <c r="N2006" s="1" t="s">
        <v>2841</v>
      </c>
      <c r="O2006" s="1" t="s">
        <v>32</v>
      </c>
    </row>
    <row r="2007" spans="1:15">
      <c r="A2007" s="1">
        <v>100013128</v>
      </c>
      <c r="B2007" s="1" t="s">
        <v>2314</v>
      </c>
      <c r="C2007" s="1" t="s">
        <v>4293</v>
      </c>
      <c r="D2007" s="1" t="s">
        <v>12</v>
      </c>
      <c r="E2007" s="1" t="s">
        <v>11</v>
      </c>
      <c r="F2007" s="1" t="s">
        <v>407</v>
      </c>
      <c r="G2007" s="1">
        <v>1</v>
      </c>
      <c r="H2007" s="1">
        <v>38</v>
      </c>
      <c r="I2007" s="1">
        <v>3</v>
      </c>
      <c r="J2007" s="33">
        <v>2</v>
      </c>
      <c r="K2007" s="1">
        <v>0</v>
      </c>
      <c r="L2007" s="1">
        <v>1</v>
      </c>
      <c r="M2007" s="1" t="s">
        <v>4296</v>
      </c>
      <c r="N2007" s="1" t="s">
        <v>4297</v>
      </c>
      <c r="O2007" s="1" t="s">
        <v>32</v>
      </c>
    </row>
    <row r="2008" spans="1:15">
      <c r="A2008" s="1">
        <v>100013129</v>
      </c>
      <c r="B2008" s="1" t="s">
        <v>2314</v>
      </c>
      <c r="C2008" s="1" t="s">
        <v>4293</v>
      </c>
      <c r="D2008" s="1" t="s">
        <v>176</v>
      </c>
      <c r="E2008" s="1" t="s">
        <v>11</v>
      </c>
      <c r="F2008" s="1" t="s">
        <v>407</v>
      </c>
      <c r="G2008" s="1">
        <v>1</v>
      </c>
      <c r="H2008" s="1">
        <v>19</v>
      </c>
      <c r="I2008" s="1">
        <v>5</v>
      </c>
      <c r="J2008" s="33">
        <v>3</v>
      </c>
      <c r="K2008" s="1">
        <v>0</v>
      </c>
      <c r="L2008" s="1">
        <v>1</v>
      </c>
      <c r="M2008" s="1" t="s">
        <v>4298</v>
      </c>
      <c r="N2008" s="1" t="s">
        <v>4299</v>
      </c>
      <c r="O2008" s="1" t="s">
        <v>32</v>
      </c>
    </row>
    <row r="2009" spans="1:15">
      <c r="A2009" s="1">
        <v>100013136</v>
      </c>
      <c r="B2009" s="1" t="s">
        <v>2314</v>
      </c>
      <c r="C2009" s="1" t="s">
        <v>4293</v>
      </c>
      <c r="D2009" s="1" t="s">
        <v>12</v>
      </c>
      <c r="E2009" s="1" t="s">
        <v>11</v>
      </c>
      <c r="F2009" s="1" t="s">
        <v>407</v>
      </c>
      <c r="G2009" s="1">
        <v>1</v>
      </c>
      <c r="H2009" s="1">
        <v>49</v>
      </c>
      <c r="I2009" s="1">
        <v>5</v>
      </c>
      <c r="J2009" s="33">
        <v>6</v>
      </c>
      <c r="K2009" s="1">
        <v>0</v>
      </c>
      <c r="L2009" s="1">
        <v>1</v>
      </c>
      <c r="M2009" s="1" t="s">
        <v>4300</v>
      </c>
      <c r="N2009" s="1" t="s">
        <v>4301</v>
      </c>
      <c r="O2009" s="1" t="s">
        <v>32</v>
      </c>
    </row>
    <row r="2010" spans="1:15">
      <c r="A2010" s="1">
        <v>100013142</v>
      </c>
      <c r="B2010" s="1" t="s">
        <v>2314</v>
      </c>
      <c r="C2010" s="1" t="s">
        <v>4293</v>
      </c>
      <c r="D2010" s="1" t="s">
        <v>12</v>
      </c>
      <c r="E2010" s="1" t="s">
        <v>11</v>
      </c>
      <c r="F2010" s="1" t="s">
        <v>407</v>
      </c>
      <c r="G2010" s="1">
        <v>1</v>
      </c>
      <c r="H2010" s="1">
        <v>13</v>
      </c>
      <c r="I2010" s="1">
        <v>5</v>
      </c>
      <c r="J2010" s="33">
        <v>2</v>
      </c>
      <c r="K2010" s="1">
        <v>0</v>
      </c>
      <c r="L2010" s="1">
        <v>1</v>
      </c>
      <c r="M2010" s="1" t="s">
        <v>4302</v>
      </c>
      <c r="N2010" s="1" t="s">
        <v>4303</v>
      </c>
      <c r="O2010" s="1" t="s">
        <v>32</v>
      </c>
    </row>
    <row r="2011" spans="1:15">
      <c r="A2011" s="1">
        <v>100013152</v>
      </c>
      <c r="B2011" s="1" t="s">
        <v>2314</v>
      </c>
      <c r="C2011" s="1" t="s">
        <v>4293</v>
      </c>
      <c r="D2011" s="1" t="s">
        <v>12</v>
      </c>
      <c r="E2011" s="1" t="s">
        <v>11</v>
      </c>
      <c r="F2011" s="1" t="s">
        <v>407</v>
      </c>
      <c r="G2011" s="1">
        <v>1</v>
      </c>
      <c r="H2011" s="1">
        <v>33</v>
      </c>
      <c r="I2011" s="1">
        <v>5</v>
      </c>
      <c r="J2011" s="33">
        <v>4</v>
      </c>
      <c r="K2011" s="1">
        <v>0</v>
      </c>
      <c r="L2011" s="1">
        <v>1</v>
      </c>
      <c r="M2011" s="1" t="s">
        <v>4304</v>
      </c>
      <c r="N2011" s="1" t="s">
        <v>4305</v>
      </c>
      <c r="O2011" s="1" t="s">
        <v>32</v>
      </c>
    </row>
    <row r="2012" spans="1:15">
      <c r="A2012" s="1">
        <v>100013154</v>
      </c>
      <c r="B2012" s="1" t="s">
        <v>2314</v>
      </c>
      <c r="C2012" s="1" t="s">
        <v>4293</v>
      </c>
      <c r="D2012" s="1" t="s">
        <v>12</v>
      </c>
      <c r="E2012" s="1" t="s">
        <v>11</v>
      </c>
      <c r="F2012" s="1" t="s">
        <v>12</v>
      </c>
      <c r="G2012" s="1">
        <v>1</v>
      </c>
      <c r="H2012" s="1">
        <v>1178</v>
      </c>
      <c r="I2012" s="1">
        <v>78</v>
      </c>
      <c r="J2012" s="33">
        <v>42</v>
      </c>
      <c r="K2012" s="1">
        <v>0</v>
      </c>
      <c r="L2012" s="1">
        <v>4</v>
      </c>
      <c r="M2012" s="1" t="s">
        <v>4306</v>
      </c>
      <c r="N2012" s="1" t="s">
        <v>4307</v>
      </c>
      <c r="O2012" s="1" t="s">
        <v>32</v>
      </c>
    </row>
    <row r="2013" spans="1:15">
      <c r="A2013" s="1">
        <v>100013161</v>
      </c>
      <c r="B2013" s="1" t="s">
        <v>2314</v>
      </c>
      <c r="C2013" s="1" t="s">
        <v>4293</v>
      </c>
      <c r="D2013" s="1" t="s">
        <v>46</v>
      </c>
      <c r="E2013" s="1" t="s">
        <v>2</v>
      </c>
      <c r="F2013" s="1" t="s">
        <v>46</v>
      </c>
      <c r="G2013" s="1">
        <v>2</v>
      </c>
      <c r="H2013" s="1">
        <v>150</v>
      </c>
      <c r="I2013" s="1">
        <v>28</v>
      </c>
      <c r="J2013" s="33">
        <v>9</v>
      </c>
      <c r="K2013" s="1">
        <v>0</v>
      </c>
      <c r="L2013" s="1">
        <v>1</v>
      </c>
      <c r="M2013" s="1" t="s">
        <v>4308</v>
      </c>
      <c r="N2013" s="1" t="s">
        <v>3750</v>
      </c>
      <c r="O2013" s="1" t="s">
        <v>8</v>
      </c>
    </row>
    <row r="2014" spans="1:15">
      <c r="A2014" s="1">
        <v>100013164</v>
      </c>
      <c r="B2014" s="1" t="s">
        <v>2314</v>
      </c>
      <c r="C2014" s="1" t="s">
        <v>4293</v>
      </c>
      <c r="D2014" s="1" t="s">
        <v>176</v>
      </c>
      <c r="E2014" s="1" t="s">
        <v>11</v>
      </c>
      <c r="F2014" s="1" t="s">
        <v>407</v>
      </c>
      <c r="G2014" s="1">
        <v>1</v>
      </c>
      <c r="H2014" s="1">
        <v>69</v>
      </c>
      <c r="I2014" s="1">
        <v>12</v>
      </c>
      <c r="J2014" s="33">
        <v>5</v>
      </c>
      <c r="K2014" s="1">
        <v>0</v>
      </c>
      <c r="L2014" s="1">
        <v>1</v>
      </c>
      <c r="M2014" s="1" t="s">
        <v>4309</v>
      </c>
      <c r="N2014" s="1" t="s">
        <v>4310</v>
      </c>
      <c r="O2014" s="1" t="s">
        <v>32</v>
      </c>
    </row>
    <row r="2015" spans="1:15">
      <c r="A2015" s="1">
        <v>100013168</v>
      </c>
      <c r="B2015" s="1" t="s">
        <v>2314</v>
      </c>
      <c r="C2015" s="1" t="s">
        <v>4293</v>
      </c>
      <c r="D2015" s="1" t="s">
        <v>176</v>
      </c>
      <c r="E2015" s="1" t="s">
        <v>11</v>
      </c>
      <c r="F2015" s="1" t="s">
        <v>407</v>
      </c>
      <c r="G2015" s="1">
        <v>1</v>
      </c>
      <c r="H2015" s="1">
        <v>16</v>
      </c>
      <c r="I2015" s="1">
        <v>5</v>
      </c>
      <c r="J2015" s="33">
        <v>4</v>
      </c>
      <c r="K2015" s="1">
        <v>0</v>
      </c>
      <c r="L2015" s="1">
        <v>1</v>
      </c>
      <c r="M2015" s="1" t="s">
        <v>4311</v>
      </c>
      <c r="N2015" s="1" t="s">
        <v>4312</v>
      </c>
      <c r="O2015" s="1" t="s">
        <v>32</v>
      </c>
    </row>
    <row r="2016" spans="1:15">
      <c r="A2016" s="1">
        <v>100013172</v>
      </c>
      <c r="B2016" s="1" t="s">
        <v>2314</v>
      </c>
      <c r="C2016" s="1" t="s">
        <v>4293</v>
      </c>
      <c r="D2016" s="1" t="s">
        <v>176</v>
      </c>
      <c r="E2016" s="1" t="s">
        <v>11</v>
      </c>
      <c r="F2016" s="1" t="s">
        <v>12</v>
      </c>
      <c r="G2016" s="1">
        <v>1</v>
      </c>
      <c r="H2016" s="1">
        <v>191</v>
      </c>
      <c r="I2016" s="1">
        <v>23</v>
      </c>
      <c r="J2016" s="33">
        <v>15</v>
      </c>
      <c r="K2016" s="1">
        <v>0</v>
      </c>
      <c r="L2016" s="1">
        <v>1</v>
      </c>
      <c r="M2016" s="1" t="s">
        <v>4313</v>
      </c>
      <c r="N2016" s="1" t="s">
        <v>4314</v>
      </c>
      <c r="O2016" s="1" t="s">
        <v>32</v>
      </c>
    </row>
    <row r="2017" spans="1:15">
      <c r="A2017" s="1">
        <v>100013177</v>
      </c>
      <c r="B2017" s="1" t="s">
        <v>2314</v>
      </c>
      <c r="C2017" s="1" t="s">
        <v>4293</v>
      </c>
      <c r="D2017" s="1" t="s">
        <v>12</v>
      </c>
      <c r="E2017" s="1" t="s">
        <v>11</v>
      </c>
      <c r="F2017" s="1" t="s">
        <v>12</v>
      </c>
      <c r="G2017" s="1">
        <v>1</v>
      </c>
      <c r="H2017" s="1">
        <v>257</v>
      </c>
      <c r="I2017" s="1">
        <v>27</v>
      </c>
      <c r="J2017" s="33">
        <v>24</v>
      </c>
      <c r="K2017" s="1">
        <v>0</v>
      </c>
      <c r="L2017" s="1">
        <v>1</v>
      </c>
      <c r="M2017" s="1" t="s">
        <v>4315</v>
      </c>
      <c r="N2017" s="1" t="s">
        <v>4316</v>
      </c>
      <c r="O2017" s="1" t="s">
        <v>32</v>
      </c>
    </row>
    <row r="2018" spans="1:15">
      <c r="A2018" s="1">
        <v>100013181</v>
      </c>
      <c r="B2018" s="1" t="s">
        <v>2314</v>
      </c>
      <c r="C2018" s="1" t="s">
        <v>4293</v>
      </c>
      <c r="D2018" s="1" t="s">
        <v>12</v>
      </c>
      <c r="E2018" s="1" t="s">
        <v>11</v>
      </c>
      <c r="F2018" s="1" t="s">
        <v>12</v>
      </c>
      <c r="G2018" s="1">
        <v>2</v>
      </c>
      <c r="H2018" s="1">
        <v>865</v>
      </c>
      <c r="I2018" s="1">
        <v>71</v>
      </c>
      <c r="J2018" s="33">
        <v>54</v>
      </c>
      <c r="K2018" s="1">
        <v>0</v>
      </c>
      <c r="L2018" s="1">
        <v>3</v>
      </c>
      <c r="M2018" s="1" t="s">
        <v>4317</v>
      </c>
      <c r="N2018" s="1" t="s">
        <v>4316</v>
      </c>
      <c r="O2018" s="1" t="s">
        <v>32</v>
      </c>
    </row>
    <row r="2019" spans="1:15">
      <c r="A2019" s="1">
        <v>100013185</v>
      </c>
      <c r="B2019" s="1" t="s">
        <v>2314</v>
      </c>
      <c r="C2019" s="1" t="s">
        <v>4293</v>
      </c>
      <c r="D2019" s="1" t="s">
        <v>18</v>
      </c>
      <c r="E2019" s="1" t="s">
        <v>27</v>
      </c>
      <c r="F2019" s="1" t="s">
        <v>18</v>
      </c>
      <c r="G2019" s="1">
        <v>1</v>
      </c>
      <c r="H2019" s="1">
        <v>300</v>
      </c>
      <c r="I2019" s="1">
        <v>27</v>
      </c>
      <c r="J2019" s="33">
        <v>21</v>
      </c>
      <c r="K2019" s="1">
        <v>0</v>
      </c>
      <c r="L2019" s="1">
        <v>1</v>
      </c>
      <c r="M2019" s="1" t="s">
        <v>4318</v>
      </c>
      <c r="N2019" s="1" t="s">
        <v>3756</v>
      </c>
      <c r="O2019" s="1" t="s">
        <v>15</v>
      </c>
    </row>
    <row r="2020" spans="1:15">
      <c r="A2020" s="1">
        <v>100013188</v>
      </c>
      <c r="B2020" s="1" t="s">
        <v>2314</v>
      </c>
      <c r="C2020" s="1" t="s">
        <v>4293</v>
      </c>
      <c r="D2020" s="1" t="s">
        <v>500</v>
      </c>
      <c r="E2020" s="1" t="s">
        <v>20</v>
      </c>
      <c r="F2020" s="1" t="s">
        <v>72</v>
      </c>
      <c r="G2020" s="1">
        <v>3</v>
      </c>
      <c r="H2020" s="1">
        <v>358</v>
      </c>
      <c r="I2020" s="1">
        <v>35</v>
      </c>
      <c r="J2020" s="33">
        <v>44</v>
      </c>
      <c r="K2020" s="1">
        <v>0</v>
      </c>
      <c r="L2020" s="1">
        <v>2</v>
      </c>
      <c r="M2020" s="1" t="s">
        <v>4319</v>
      </c>
      <c r="N2020" s="1" t="s">
        <v>3756</v>
      </c>
      <c r="O2020" s="1" t="s">
        <v>15</v>
      </c>
    </row>
    <row r="2021" spans="1:15">
      <c r="A2021" s="1">
        <v>100013200</v>
      </c>
      <c r="B2021" s="1" t="s">
        <v>2314</v>
      </c>
      <c r="C2021" s="1" t="s">
        <v>4293</v>
      </c>
      <c r="D2021" s="1" t="s">
        <v>12</v>
      </c>
      <c r="E2021" s="1" t="s">
        <v>11</v>
      </c>
      <c r="F2021" s="1" t="s">
        <v>407</v>
      </c>
      <c r="G2021" s="1">
        <v>1</v>
      </c>
      <c r="H2021" s="1">
        <v>26</v>
      </c>
      <c r="I2021" s="1">
        <v>3</v>
      </c>
      <c r="J2021" s="33">
        <v>3</v>
      </c>
      <c r="K2021" s="1">
        <v>0</v>
      </c>
      <c r="L2021" s="1">
        <v>1</v>
      </c>
      <c r="M2021" s="1" t="s">
        <v>6068</v>
      </c>
      <c r="N2021" s="1" t="s">
        <v>6069</v>
      </c>
      <c r="O2021" s="1" t="s">
        <v>32</v>
      </c>
    </row>
    <row r="2022" spans="1:15">
      <c r="A2022" s="1">
        <v>100013206</v>
      </c>
      <c r="B2022" s="1" t="s">
        <v>2314</v>
      </c>
      <c r="C2022" s="1" t="s">
        <v>4293</v>
      </c>
      <c r="D2022" s="1" t="s">
        <v>4321</v>
      </c>
      <c r="E2022" s="1" t="s">
        <v>11</v>
      </c>
      <c r="F2022" s="1" t="s">
        <v>12</v>
      </c>
      <c r="G2022" s="1">
        <v>1</v>
      </c>
      <c r="H2022" s="1">
        <v>134</v>
      </c>
      <c r="I2022" s="1">
        <v>21</v>
      </c>
      <c r="J2022" s="33">
        <v>14</v>
      </c>
      <c r="K2022" s="1">
        <v>0</v>
      </c>
      <c r="L2022" s="1">
        <v>1</v>
      </c>
      <c r="M2022" s="1" t="s">
        <v>4322</v>
      </c>
      <c r="N2022" s="1" t="s">
        <v>4323</v>
      </c>
      <c r="O2022" s="1" t="s">
        <v>32</v>
      </c>
    </row>
    <row r="2023" spans="1:15">
      <c r="A2023" s="1">
        <v>100013209</v>
      </c>
      <c r="B2023" s="1" t="s">
        <v>2314</v>
      </c>
      <c r="C2023" s="1" t="s">
        <v>4293</v>
      </c>
      <c r="D2023" s="1" t="s">
        <v>12</v>
      </c>
      <c r="E2023" s="1" t="s">
        <v>11</v>
      </c>
      <c r="F2023" s="1" t="s">
        <v>407</v>
      </c>
      <c r="G2023" s="1">
        <v>1</v>
      </c>
      <c r="H2023" s="1">
        <v>29</v>
      </c>
      <c r="I2023" s="1">
        <v>4</v>
      </c>
      <c r="J2023" s="33">
        <v>4</v>
      </c>
      <c r="K2023" s="1">
        <v>0</v>
      </c>
      <c r="L2023" s="1">
        <v>1</v>
      </c>
      <c r="M2023" s="1" t="s">
        <v>4324</v>
      </c>
      <c r="N2023" s="1" t="s">
        <v>4325</v>
      </c>
      <c r="O2023" s="1" t="s">
        <v>32</v>
      </c>
    </row>
    <row r="2024" spans="1:15">
      <c r="A2024" s="1">
        <v>100013212</v>
      </c>
      <c r="B2024" s="1" t="s">
        <v>2314</v>
      </c>
      <c r="C2024" s="1" t="s">
        <v>4293</v>
      </c>
      <c r="D2024" s="1" t="s">
        <v>176</v>
      </c>
      <c r="E2024" s="1" t="s">
        <v>11</v>
      </c>
      <c r="F2024" s="1" t="s">
        <v>12</v>
      </c>
      <c r="G2024" s="1">
        <v>1</v>
      </c>
      <c r="H2024" s="1">
        <v>134</v>
      </c>
      <c r="I2024" s="1">
        <v>15</v>
      </c>
      <c r="J2024" s="33">
        <v>18</v>
      </c>
      <c r="K2024" s="1">
        <v>0</v>
      </c>
      <c r="L2024" s="1">
        <v>1</v>
      </c>
      <c r="M2024" s="1" t="s">
        <v>4326</v>
      </c>
      <c r="N2024" s="1" t="s">
        <v>4327</v>
      </c>
      <c r="O2024" s="1" t="s">
        <v>32</v>
      </c>
    </row>
    <row r="2025" spans="1:15">
      <c r="A2025" s="1">
        <v>100013216</v>
      </c>
      <c r="B2025" s="1" t="s">
        <v>2314</v>
      </c>
      <c r="C2025" s="1" t="s">
        <v>4293</v>
      </c>
      <c r="D2025" s="1" t="s">
        <v>12</v>
      </c>
      <c r="E2025" s="1" t="s">
        <v>11</v>
      </c>
      <c r="F2025" s="1" t="s">
        <v>407</v>
      </c>
      <c r="G2025" s="1">
        <v>1</v>
      </c>
      <c r="H2025" s="1">
        <v>8</v>
      </c>
      <c r="I2025" s="1">
        <v>1</v>
      </c>
      <c r="J2025" s="33">
        <v>2</v>
      </c>
      <c r="K2025" s="1">
        <v>0</v>
      </c>
      <c r="L2025" s="1">
        <v>1</v>
      </c>
      <c r="M2025" s="1" t="s">
        <v>4328</v>
      </c>
      <c r="N2025" s="1" t="s">
        <v>4329</v>
      </c>
      <c r="O2025" s="1" t="s">
        <v>32</v>
      </c>
    </row>
    <row r="2026" spans="1:15">
      <c r="A2026" s="1">
        <v>100013218</v>
      </c>
      <c r="B2026" s="1" t="s">
        <v>2314</v>
      </c>
      <c r="C2026" s="1" t="s">
        <v>4293</v>
      </c>
      <c r="D2026" s="1" t="s">
        <v>46</v>
      </c>
      <c r="E2026" s="1" t="s">
        <v>2</v>
      </c>
      <c r="F2026" s="1" t="s">
        <v>46</v>
      </c>
      <c r="G2026" s="1">
        <v>1</v>
      </c>
      <c r="H2026" s="1">
        <v>43</v>
      </c>
      <c r="I2026" s="1">
        <v>7</v>
      </c>
      <c r="J2026" s="33">
        <v>7</v>
      </c>
      <c r="K2026" s="1">
        <v>0</v>
      </c>
      <c r="L2026" s="1">
        <v>1</v>
      </c>
      <c r="M2026" s="1" t="s">
        <v>4330</v>
      </c>
      <c r="N2026" s="1" t="s">
        <v>3750</v>
      </c>
      <c r="O2026" s="1" t="s">
        <v>8</v>
      </c>
    </row>
    <row r="2027" spans="1:15">
      <c r="A2027" s="1">
        <v>100013223</v>
      </c>
      <c r="B2027" s="1" t="s">
        <v>2314</v>
      </c>
      <c r="C2027" s="1" t="s">
        <v>4293</v>
      </c>
      <c r="D2027" s="1" t="s">
        <v>176</v>
      </c>
      <c r="E2027" s="1" t="s">
        <v>11</v>
      </c>
      <c r="F2027" s="1" t="s">
        <v>12</v>
      </c>
      <c r="G2027" s="1">
        <v>1</v>
      </c>
      <c r="H2027" s="1">
        <v>439</v>
      </c>
      <c r="I2027" s="1">
        <v>56</v>
      </c>
      <c r="J2027" s="33">
        <v>45</v>
      </c>
      <c r="K2027" s="1">
        <v>0</v>
      </c>
      <c r="L2027" s="1">
        <v>2</v>
      </c>
      <c r="M2027" s="1" t="s">
        <v>4331</v>
      </c>
      <c r="N2027" s="1" t="s">
        <v>4332</v>
      </c>
      <c r="O2027" s="1" t="s">
        <v>32</v>
      </c>
    </row>
    <row r="2028" spans="1:15">
      <c r="A2028" s="1">
        <v>100013229</v>
      </c>
      <c r="B2028" s="1" t="s">
        <v>2314</v>
      </c>
      <c r="C2028" s="1" t="s">
        <v>4293</v>
      </c>
      <c r="D2028" s="1" t="s">
        <v>176</v>
      </c>
      <c r="E2028" s="1" t="s">
        <v>11</v>
      </c>
      <c r="F2028" s="1" t="s">
        <v>407</v>
      </c>
      <c r="G2028" s="1">
        <v>1</v>
      </c>
      <c r="H2028" s="1">
        <v>30</v>
      </c>
      <c r="I2028" s="1">
        <v>8</v>
      </c>
      <c r="J2028" s="33">
        <v>4</v>
      </c>
      <c r="K2028" s="1">
        <v>0</v>
      </c>
      <c r="L2028" s="1">
        <v>1</v>
      </c>
      <c r="M2028" s="1" t="s">
        <v>4333</v>
      </c>
      <c r="N2028" s="1" t="s">
        <v>4334</v>
      </c>
      <c r="O2028" s="1" t="s">
        <v>32</v>
      </c>
    </row>
    <row r="2029" spans="1:15">
      <c r="A2029" s="1">
        <v>100013232</v>
      </c>
      <c r="B2029" s="1" t="s">
        <v>2314</v>
      </c>
      <c r="C2029" s="1" t="s">
        <v>4293</v>
      </c>
      <c r="D2029" s="1" t="s">
        <v>4335</v>
      </c>
      <c r="E2029" s="1" t="s">
        <v>11</v>
      </c>
      <c r="F2029" s="1" t="s">
        <v>407</v>
      </c>
      <c r="G2029" s="1">
        <v>1</v>
      </c>
      <c r="H2029" s="1">
        <v>59</v>
      </c>
      <c r="I2029" s="1">
        <v>8</v>
      </c>
      <c r="J2029" s="33">
        <v>6</v>
      </c>
      <c r="K2029" s="1">
        <v>0</v>
      </c>
      <c r="L2029" s="1">
        <v>1</v>
      </c>
      <c r="M2029" s="1" t="s">
        <v>4336</v>
      </c>
      <c r="N2029" s="1" t="s">
        <v>3759</v>
      </c>
      <c r="O2029" s="1" t="s">
        <v>39</v>
      </c>
    </row>
    <row r="2030" spans="1:15">
      <c r="A2030" s="1">
        <v>100013237</v>
      </c>
      <c r="B2030" s="1" t="s">
        <v>2314</v>
      </c>
      <c r="C2030" s="1" t="s">
        <v>4293</v>
      </c>
      <c r="D2030" s="1" t="s">
        <v>176</v>
      </c>
      <c r="E2030" s="1" t="s">
        <v>11</v>
      </c>
      <c r="F2030" s="1" t="s">
        <v>407</v>
      </c>
      <c r="G2030" s="1">
        <v>1</v>
      </c>
      <c r="H2030" s="1">
        <v>68</v>
      </c>
      <c r="I2030" s="1">
        <v>11</v>
      </c>
      <c r="J2030" s="33">
        <v>6</v>
      </c>
      <c r="K2030" s="1">
        <v>0</v>
      </c>
      <c r="L2030" s="1">
        <v>1</v>
      </c>
      <c r="M2030" s="1" t="s">
        <v>4337</v>
      </c>
      <c r="N2030" s="1" t="s">
        <v>4338</v>
      </c>
      <c r="O2030" s="1" t="s">
        <v>32</v>
      </c>
    </row>
    <row r="2031" spans="1:15">
      <c r="A2031" s="1">
        <v>100013242</v>
      </c>
      <c r="B2031" s="1" t="s">
        <v>2314</v>
      </c>
      <c r="C2031" s="1" t="s">
        <v>4293</v>
      </c>
      <c r="D2031" s="1" t="s">
        <v>4339</v>
      </c>
      <c r="E2031" s="1" t="s">
        <v>11</v>
      </c>
      <c r="F2031" s="1" t="s">
        <v>12</v>
      </c>
      <c r="G2031" s="1">
        <v>1</v>
      </c>
      <c r="H2031" s="1">
        <v>301</v>
      </c>
      <c r="I2031" s="1">
        <v>32</v>
      </c>
      <c r="J2031" s="33">
        <v>18</v>
      </c>
      <c r="K2031" s="1">
        <v>0</v>
      </c>
      <c r="L2031" s="1">
        <v>2</v>
      </c>
      <c r="M2031" s="1" t="s">
        <v>4340</v>
      </c>
      <c r="N2031" s="1" t="s">
        <v>3759</v>
      </c>
      <c r="O2031" s="1" t="s">
        <v>39</v>
      </c>
    </row>
    <row r="2032" spans="1:15">
      <c r="A2032" s="1">
        <v>100013247</v>
      </c>
      <c r="B2032" s="1" t="s">
        <v>2314</v>
      </c>
      <c r="C2032" s="1" t="s">
        <v>4293</v>
      </c>
      <c r="D2032" s="1" t="s">
        <v>12</v>
      </c>
      <c r="E2032" s="1" t="s">
        <v>11</v>
      </c>
      <c r="F2032" s="1" t="s">
        <v>12</v>
      </c>
      <c r="G2032" s="1">
        <v>1</v>
      </c>
      <c r="H2032" s="1">
        <v>769</v>
      </c>
      <c r="I2032" s="1">
        <v>49</v>
      </c>
      <c r="J2032" s="33">
        <v>37</v>
      </c>
      <c r="K2032" s="1">
        <v>0</v>
      </c>
      <c r="L2032" s="1">
        <v>3</v>
      </c>
      <c r="M2032" s="1" t="s">
        <v>4341</v>
      </c>
      <c r="N2032" s="1" t="s">
        <v>4342</v>
      </c>
      <c r="O2032" s="1" t="s">
        <v>32</v>
      </c>
    </row>
    <row r="2033" spans="1:15">
      <c r="A2033" s="1">
        <v>100013251</v>
      </c>
      <c r="B2033" s="1" t="s">
        <v>2314</v>
      </c>
      <c r="C2033" s="1" t="s">
        <v>4293</v>
      </c>
      <c r="D2033" s="1" t="s">
        <v>4343</v>
      </c>
      <c r="E2033" s="1" t="s">
        <v>27</v>
      </c>
      <c r="F2033" s="1" t="s">
        <v>18</v>
      </c>
      <c r="G2033" s="1">
        <v>1</v>
      </c>
      <c r="H2033" s="1">
        <v>92</v>
      </c>
      <c r="I2033" s="1">
        <v>9</v>
      </c>
      <c r="J2033" s="33">
        <v>20</v>
      </c>
      <c r="K2033" s="1">
        <v>0</v>
      </c>
      <c r="L2033" s="1">
        <v>1</v>
      </c>
      <c r="M2033" s="1" t="s">
        <v>4344</v>
      </c>
      <c r="N2033" s="1" t="s">
        <v>1092</v>
      </c>
      <c r="O2033" s="1" t="s">
        <v>44</v>
      </c>
    </row>
    <row r="2034" spans="1:15">
      <c r="A2034" s="1">
        <v>100013266</v>
      </c>
      <c r="B2034" s="1" t="s">
        <v>2314</v>
      </c>
      <c r="C2034" s="1" t="s">
        <v>4293</v>
      </c>
      <c r="D2034" s="1" t="s">
        <v>4321</v>
      </c>
      <c r="E2034" s="1" t="s">
        <v>11</v>
      </c>
      <c r="F2034" s="1" t="s">
        <v>12</v>
      </c>
      <c r="G2034" s="1">
        <v>1</v>
      </c>
      <c r="H2034" s="1">
        <v>800</v>
      </c>
      <c r="I2034" s="1">
        <v>64</v>
      </c>
      <c r="J2034" s="33">
        <v>42</v>
      </c>
      <c r="K2034" s="1">
        <v>0</v>
      </c>
      <c r="L2034" s="1">
        <v>3</v>
      </c>
      <c r="M2034" s="1" t="s">
        <v>4345</v>
      </c>
      <c r="N2034" s="1" t="s">
        <v>4342</v>
      </c>
      <c r="O2034" s="1" t="s">
        <v>32</v>
      </c>
    </row>
    <row r="2035" spans="1:15">
      <c r="A2035" s="1">
        <v>100013273</v>
      </c>
      <c r="B2035" s="1" t="s">
        <v>2314</v>
      </c>
      <c r="C2035" s="1" t="s">
        <v>4293</v>
      </c>
      <c r="D2035" s="1" t="s">
        <v>176</v>
      </c>
      <c r="E2035" s="1" t="s">
        <v>11</v>
      </c>
      <c r="F2035" s="1" t="s">
        <v>12</v>
      </c>
      <c r="G2035" s="1">
        <v>1</v>
      </c>
      <c r="H2035" s="1">
        <v>236</v>
      </c>
      <c r="I2035" s="1">
        <v>27</v>
      </c>
      <c r="J2035" s="33">
        <v>19</v>
      </c>
      <c r="K2035" s="1">
        <v>0</v>
      </c>
      <c r="L2035" s="1">
        <v>1</v>
      </c>
      <c r="M2035" s="1" t="s">
        <v>4346</v>
      </c>
      <c r="N2035" s="1" t="s">
        <v>4347</v>
      </c>
      <c r="O2035" s="1" t="s">
        <v>32</v>
      </c>
    </row>
    <row r="2036" spans="1:15">
      <c r="A2036" s="1">
        <v>100013278</v>
      </c>
      <c r="B2036" s="1" t="s">
        <v>2314</v>
      </c>
      <c r="C2036" s="1" t="s">
        <v>4293</v>
      </c>
      <c r="D2036" s="1" t="s">
        <v>176</v>
      </c>
      <c r="E2036" s="1" t="s">
        <v>11</v>
      </c>
      <c r="F2036" s="1" t="s">
        <v>12</v>
      </c>
      <c r="G2036" s="1">
        <v>1</v>
      </c>
      <c r="H2036" s="1">
        <v>254</v>
      </c>
      <c r="I2036" s="1">
        <v>37</v>
      </c>
      <c r="J2036" s="33">
        <v>23</v>
      </c>
      <c r="K2036" s="1">
        <v>0</v>
      </c>
      <c r="L2036" s="1">
        <v>1</v>
      </c>
      <c r="M2036" s="1" t="s">
        <v>4348</v>
      </c>
      <c r="N2036" s="1" t="s">
        <v>4349</v>
      </c>
      <c r="O2036" s="1" t="s">
        <v>32</v>
      </c>
    </row>
    <row r="2037" spans="1:15">
      <c r="A2037" s="1">
        <v>100013287</v>
      </c>
      <c r="B2037" s="1" t="s">
        <v>2314</v>
      </c>
      <c r="C2037" s="1" t="s">
        <v>4293</v>
      </c>
      <c r="D2037" s="1" t="s">
        <v>176</v>
      </c>
      <c r="E2037" s="1" t="s">
        <v>11</v>
      </c>
      <c r="F2037" s="1" t="s">
        <v>12</v>
      </c>
      <c r="G2037" s="1">
        <v>1</v>
      </c>
      <c r="H2037" s="1">
        <v>85</v>
      </c>
      <c r="I2037" s="1">
        <v>18</v>
      </c>
      <c r="J2037" s="33">
        <v>6</v>
      </c>
      <c r="K2037" s="1">
        <v>0</v>
      </c>
      <c r="L2037" s="1">
        <v>1</v>
      </c>
      <c r="M2037" s="1" t="s">
        <v>4350</v>
      </c>
      <c r="N2037" s="1" t="s">
        <v>4351</v>
      </c>
      <c r="O2037" s="1" t="s">
        <v>32</v>
      </c>
    </row>
    <row r="2038" spans="1:15">
      <c r="A2038" s="1">
        <v>100013292</v>
      </c>
      <c r="B2038" s="1" t="s">
        <v>2314</v>
      </c>
      <c r="C2038" s="1" t="s">
        <v>4293</v>
      </c>
      <c r="D2038" s="1" t="s">
        <v>12</v>
      </c>
      <c r="E2038" s="1" t="s">
        <v>11</v>
      </c>
      <c r="F2038" s="1" t="s">
        <v>407</v>
      </c>
      <c r="G2038" s="1">
        <v>1</v>
      </c>
      <c r="H2038" s="1">
        <v>15</v>
      </c>
      <c r="I2038" s="1">
        <v>2</v>
      </c>
      <c r="J2038" s="33">
        <v>2</v>
      </c>
      <c r="K2038" s="1">
        <v>0</v>
      </c>
      <c r="L2038" s="1">
        <v>1</v>
      </c>
      <c r="M2038" s="1" t="s">
        <v>4352</v>
      </c>
      <c r="N2038" s="1" t="s">
        <v>4353</v>
      </c>
      <c r="O2038" s="1" t="s">
        <v>32</v>
      </c>
    </row>
    <row r="2039" spans="1:15">
      <c r="A2039" s="1">
        <v>100013294</v>
      </c>
      <c r="B2039" s="1" t="s">
        <v>2314</v>
      </c>
      <c r="C2039" s="1" t="s">
        <v>4293</v>
      </c>
      <c r="D2039" s="1" t="s">
        <v>12</v>
      </c>
      <c r="E2039" s="1" t="s">
        <v>11</v>
      </c>
      <c r="F2039" s="1" t="s">
        <v>12</v>
      </c>
      <c r="G2039" s="1">
        <v>1</v>
      </c>
      <c r="H2039" s="1">
        <v>58</v>
      </c>
      <c r="I2039" s="1">
        <v>10</v>
      </c>
      <c r="J2039" s="33">
        <v>6</v>
      </c>
      <c r="K2039" s="1">
        <v>0</v>
      </c>
      <c r="L2039" s="1">
        <v>1</v>
      </c>
      <c r="M2039" s="1" t="s">
        <v>4354</v>
      </c>
      <c r="N2039" s="1" t="s">
        <v>4355</v>
      </c>
      <c r="O2039" s="1" t="s">
        <v>32</v>
      </c>
    </row>
    <row r="2040" spans="1:15">
      <c r="A2040" s="1">
        <v>100013298</v>
      </c>
      <c r="B2040" s="1" t="s">
        <v>2314</v>
      </c>
      <c r="C2040" s="1" t="s">
        <v>4293</v>
      </c>
      <c r="D2040" s="1" t="s">
        <v>12</v>
      </c>
      <c r="E2040" s="1" t="s">
        <v>11</v>
      </c>
      <c r="F2040" s="1" t="s">
        <v>407</v>
      </c>
      <c r="G2040" s="1">
        <v>1</v>
      </c>
      <c r="H2040" s="1">
        <v>8</v>
      </c>
      <c r="I2040" s="1">
        <v>2</v>
      </c>
      <c r="J2040" s="33">
        <v>3</v>
      </c>
      <c r="K2040" s="1">
        <v>0</v>
      </c>
      <c r="L2040" s="1">
        <v>1</v>
      </c>
      <c r="M2040" s="1" t="s">
        <v>4356</v>
      </c>
      <c r="N2040" s="1" t="s">
        <v>4357</v>
      </c>
      <c r="O2040" s="1" t="s">
        <v>32</v>
      </c>
    </row>
    <row r="2041" spans="1:15">
      <c r="A2041" s="1">
        <v>100013300</v>
      </c>
      <c r="B2041" s="1" t="s">
        <v>2314</v>
      </c>
      <c r="C2041" s="1" t="s">
        <v>4360</v>
      </c>
      <c r="D2041" s="1" t="s">
        <v>4358</v>
      </c>
      <c r="E2041" s="1" t="s">
        <v>11</v>
      </c>
      <c r="F2041" s="1" t="s">
        <v>12</v>
      </c>
      <c r="G2041" s="1">
        <v>1</v>
      </c>
      <c r="H2041" s="1">
        <v>214</v>
      </c>
      <c r="I2041" s="1">
        <v>29</v>
      </c>
      <c r="J2041" s="33">
        <v>16</v>
      </c>
      <c r="K2041" s="1">
        <v>0</v>
      </c>
      <c r="L2041" s="1">
        <v>1</v>
      </c>
      <c r="M2041" s="1" t="s">
        <v>4359</v>
      </c>
      <c r="N2041" s="1" t="s">
        <v>3759</v>
      </c>
      <c r="O2041" s="1" t="s">
        <v>39</v>
      </c>
    </row>
    <row r="2042" spans="1:15">
      <c r="A2042" s="1">
        <v>100013303</v>
      </c>
      <c r="B2042" s="1" t="s">
        <v>2314</v>
      </c>
      <c r="C2042" s="1" t="s">
        <v>4360</v>
      </c>
      <c r="D2042" s="1" t="s">
        <v>176</v>
      </c>
      <c r="E2042" s="1" t="s">
        <v>11</v>
      </c>
      <c r="F2042" s="1" t="s">
        <v>12</v>
      </c>
      <c r="G2042" s="1">
        <v>1</v>
      </c>
      <c r="H2042" s="1">
        <v>141</v>
      </c>
      <c r="I2042" s="1">
        <v>19</v>
      </c>
      <c r="J2042" s="33">
        <v>12</v>
      </c>
      <c r="K2042" s="1">
        <v>0</v>
      </c>
      <c r="L2042" s="1">
        <v>1</v>
      </c>
      <c r="M2042" s="1" t="s">
        <v>4361</v>
      </c>
      <c r="N2042" s="1" t="s">
        <v>4362</v>
      </c>
      <c r="O2042" s="1" t="s">
        <v>32</v>
      </c>
    </row>
    <row r="2043" spans="1:15">
      <c r="A2043" s="1">
        <v>100013309</v>
      </c>
      <c r="B2043" s="1" t="s">
        <v>2314</v>
      </c>
      <c r="C2043" s="1" t="s">
        <v>4360</v>
      </c>
      <c r="D2043" s="1" t="s">
        <v>4363</v>
      </c>
      <c r="E2043" s="1" t="s">
        <v>11</v>
      </c>
      <c r="F2043" s="1" t="s">
        <v>407</v>
      </c>
      <c r="G2043" s="1">
        <v>1</v>
      </c>
      <c r="H2043" s="1">
        <v>12</v>
      </c>
      <c r="I2043" s="1">
        <v>3</v>
      </c>
      <c r="J2043" s="33">
        <v>3</v>
      </c>
      <c r="K2043" s="1">
        <v>0</v>
      </c>
      <c r="L2043" s="1">
        <v>1</v>
      </c>
      <c r="M2043" s="1" t="s">
        <v>4364</v>
      </c>
      <c r="N2043" s="1" t="s">
        <v>4365</v>
      </c>
      <c r="O2043" s="1" t="s">
        <v>32</v>
      </c>
    </row>
    <row r="2044" spans="1:15">
      <c r="A2044" s="1">
        <v>100013312</v>
      </c>
      <c r="B2044" s="1" t="s">
        <v>2314</v>
      </c>
      <c r="C2044" s="1" t="s">
        <v>4360</v>
      </c>
      <c r="D2044" s="1" t="s">
        <v>4366</v>
      </c>
      <c r="E2044" s="1" t="s">
        <v>11</v>
      </c>
      <c r="F2044" s="1" t="s">
        <v>12</v>
      </c>
      <c r="G2044" s="1">
        <v>1</v>
      </c>
      <c r="H2044" s="1">
        <v>69</v>
      </c>
      <c r="I2044" s="1">
        <v>10</v>
      </c>
      <c r="J2044" s="33">
        <v>9</v>
      </c>
      <c r="K2044" s="1">
        <v>0</v>
      </c>
      <c r="L2044" s="1">
        <v>1</v>
      </c>
      <c r="M2044" s="1" t="s">
        <v>4367</v>
      </c>
      <c r="N2044" s="1" t="s">
        <v>4368</v>
      </c>
      <c r="O2044" s="1" t="s">
        <v>32</v>
      </c>
    </row>
    <row r="2045" spans="1:15">
      <c r="A2045" s="1">
        <v>100013330</v>
      </c>
      <c r="B2045" s="1" t="s">
        <v>2314</v>
      </c>
      <c r="C2045" s="1" t="s">
        <v>4360</v>
      </c>
      <c r="D2045" s="1" t="s">
        <v>12</v>
      </c>
      <c r="E2045" s="1" t="s">
        <v>11</v>
      </c>
      <c r="F2045" s="1" t="s">
        <v>12</v>
      </c>
      <c r="G2045" s="1">
        <v>1</v>
      </c>
      <c r="H2045" s="1">
        <v>268</v>
      </c>
      <c r="I2045" s="1">
        <v>28</v>
      </c>
      <c r="J2045" s="33">
        <v>25</v>
      </c>
      <c r="K2045" s="1">
        <v>0</v>
      </c>
      <c r="L2045" s="1">
        <v>1</v>
      </c>
      <c r="M2045" s="1" t="s">
        <v>4369</v>
      </c>
      <c r="N2045" s="1" t="s">
        <v>4370</v>
      </c>
      <c r="O2045" s="1" t="s">
        <v>32</v>
      </c>
    </row>
    <row r="2046" spans="1:15">
      <c r="A2046" s="1">
        <v>100013342</v>
      </c>
      <c r="B2046" s="1" t="s">
        <v>2314</v>
      </c>
      <c r="C2046" s="1" t="s">
        <v>4360</v>
      </c>
      <c r="D2046" s="1" t="s">
        <v>2860</v>
      </c>
      <c r="E2046" s="1" t="s">
        <v>11</v>
      </c>
      <c r="F2046" s="1" t="s">
        <v>12</v>
      </c>
      <c r="G2046" s="1">
        <v>1</v>
      </c>
      <c r="H2046" s="1">
        <v>502</v>
      </c>
      <c r="I2046" s="1">
        <v>45</v>
      </c>
      <c r="J2046" s="33">
        <v>27</v>
      </c>
      <c r="K2046" s="1">
        <v>0</v>
      </c>
      <c r="L2046" s="1">
        <v>2</v>
      </c>
      <c r="M2046" s="1" t="s">
        <v>4371</v>
      </c>
      <c r="N2046" s="1" t="s">
        <v>4370</v>
      </c>
      <c r="O2046" s="1" t="s">
        <v>32</v>
      </c>
    </row>
    <row r="2047" spans="1:15">
      <c r="A2047" s="1">
        <v>100013345</v>
      </c>
      <c r="B2047" s="1" t="s">
        <v>2314</v>
      </c>
      <c r="C2047" s="1" t="s">
        <v>4360</v>
      </c>
      <c r="D2047" s="1" t="s">
        <v>12</v>
      </c>
      <c r="E2047" s="1" t="s">
        <v>11</v>
      </c>
      <c r="F2047" s="1" t="s">
        <v>12</v>
      </c>
      <c r="G2047" s="1">
        <v>1</v>
      </c>
      <c r="H2047" s="1">
        <v>231</v>
      </c>
      <c r="I2047" s="1">
        <v>20</v>
      </c>
      <c r="J2047" s="33">
        <v>15</v>
      </c>
      <c r="K2047" s="1">
        <v>0</v>
      </c>
      <c r="L2047" s="1">
        <v>1</v>
      </c>
      <c r="M2047" s="1" t="s">
        <v>4372</v>
      </c>
      <c r="N2047" s="1" t="s">
        <v>4370</v>
      </c>
      <c r="O2047" s="1" t="s">
        <v>32</v>
      </c>
    </row>
    <row r="2048" spans="1:15">
      <c r="A2048" s="1">
        <v>100013363</v>
      </c>
      <c r="B2048" s="1" t="s">
        <v>2314</v>
      </c>
      <c r="C2048" s="1" t="s">
        <v>4360</v>
      </c>
      <c r="D2048" s="1" t="s">
        <v>21</v>
      </c>
      <c r="E2048" s="1" t="s">
        <v>20</v>
      </c>
      <c r="F2048" s="1" t="s">
        <v>21</v>
      </c>
      <c r="G2048" s="1">
        <v>1</v>
      </c>
      <c r="H2048" s="1">
        <v>214</v>
      </c>
      <c r="I2048" s="1">
        <v>20</v>
      </c>
      <c r="J2048" s="33">
        <v>37</v>
      </c>
      <c r="K2048" s="1">
        <v>0</v>
      </c>
      <c r="L2048" s="1">
        <v>1</v>
      </c>
      <c r="M2048" s="1" t="s">
        <v>4373</v>
      </c>
      <c r="N2048" s="1" t="s">
        <v>3756</v>
      </c>
      <c r="O2048" s="1" t="s">
        <v>15</v>
      </c>
    </row>
    <row r="2049" spans="1:15">
      <c r="A2049" s="1">
        <v>100013366</v>
      </c>
      <c r="B2049" s="1" t="s">
        <v>2314</v>
      </c>
      <c r="C2049" s="1" t="s">
        <v>4360</v>
      </c>
      <c r="D2049" s="1" t="s">
        <v>72</v>
      </c>
      <c r="E2049" s="1" t="s">
        <v>20</v>
      </c>
      <c r="F2049" s="1" t="s">
        <v>72</v>
      </c>
      <c r="G2049" s="1">
        <v>1</v>
      </c>
      <c r="H2049" s="1">
        <v>231</v>
      </c>
      <c r="I2049" s="1">
        <v>23</v>
      </c>
      <c r="J2049" s="33">
        <v>24</v>
      </c>
      <c r="K2049" s="1">
        <v>0</v>
      </c>
      <c r="L2049" s="1">
        <v>1</v>
      </c>
      <c r="M2049" s="1" t="s">
        <v>4374</v>
      </c>
      <c r="N2049" s="1" t="s">
        <v>3756</v>
      </c>
      <c r="O2049" s="1" t="s">
        <v>15</v>
      </c>
    </row>
    <row r="2050" spans="1:15">
      <c r="A2050" s="1">
        <v>100013370</v>
      </c>
      <c r="B2050" s="1" t="s">
        <v>2314</v>
      </c>
      <c r="C2050" s="1" t="s">
        <v>4360</v>
      </c>
      <c r="D2050" s="1" t="s">
        <v>12</v>
      </c>
      <c r="E2050" s="1" t="s">
        <v>11</v>
      </c>
      <c r="F2050" s="1" t="s">
        <v>12</v>
      </c>
      <c r="G2050" s="1">
        <v>1</v>
      </c>
      <c r="H2050" s="1">
        <v>437</v>
      </c>
      <c r="I2050" s="1">
        <v>40</v>
      </c>
      <c r="J2050" s="33">
        <v>31</v>
      </c>
      <c r="K2050" s="1">
        <v>0</v>
      </c>
      <c r="L2050" s="1">
        <v>2</v>
      </c>
      <c r="M2050" s="1" t="s">
        <v>4375</v>
      </c>
      <c r="N2050" s="1" t="s">
        <v>4370</v>
      </c>
      <c r="O2050" s="1" t="s">
        <v>32</v>
      </c>
    </row>
    <row r="2051" spans="1:15">
      <c r="A2051" s="1">
        <v>100013374</v>
      </c>
      <c r="B2051" s="1" t="s">
        <v>2314</v>
      </c>
      <c r="C2051" s="1" t="s">
        <v>4360</v>
      </c>
      <c r="D2051" s="1" t="s">
        <v>18</v>
      </c>
      <c r="E2051" s="1" t="s">
        <v>27</v>
      </c>
      <c r="F2051" s="1" t="s">
        <v>18</v>
      </c>
      <c r="G2051" s="1">
        <v>1</v>
      </c>
      <c r="H2051" s="1">
        <v>166</v>
      </c>
      <c r="I2051" s="1">
        <v>18</v>
      </c>
      <c r="J2051" s="33">
        <v>26</v>
      </c>
      <c r="K2051" s="1">
        <v>0</v>
      </c>
      <c r="L2051" s="1">
        <v>1</v>
      </c>
      <c r="M2051" s="1" t="s">
        <v>4376</v>
      </c>
      <c r="N2051" s="1" t="s">
        <v>3756</v>
      </c>
      <c r="O2051" s="1" t="s">
        <v>15</v>
      </c>
    </row>
    <row r="2052" spans="1:15">
      <c r="A2052" s="1">
        <v>100013386</v>
      </c>
      <c r="B2052" s="1" t="s">
        <v>2314</v>
      </c>
      <c r="C2052" s="1" t="s">
        <v>4360</v>
      </c>
      <c r="D2052" s="1" t="s">
        <v>176</v>
      </c>
      <c r="E2052" s="1" t="s">
        <v>11</v>
      </c>
      <c r="F2052" s="1" t="s">
        <v>12</v>
      </c>
      <c r="G2052" s="1">
        <v>1</v>
      </c>
      <c r="H2052" s="1">
        <v>179</v>
      </c>
      <c r="I2052" s="1">
        <v>20</v>
      </c>
      <c r="J2052" s="33">
        <v>13</v>
      </c>
      <c r="K2052" s="1">
        <v>0</v>
      </c>
      <c r="L2052" s="1">
        <v>1</v>
      </c>
      <c r="M2052" s="1" t="s">
        <v>4379</v>
      </c>
      <c r="N2052" s="1" t="s">
        <v>4380</v>
      </c>
      <c r="O2052" s="1" t="s">
        <v>32</v>
      </c>
    </row>
    <row r="2053" spans="1:15">
      <c r="A2053" s="1">
        <v>100013394</v>
      </c>
      <c r="B2053" s="1" t="s">
        <v>2314</v>
      </c>
      <c r="C2053" s="1" t="s">
        <v>4360</v>
      </c>
      <c r="D2053" s="1" t="s">
        <v>176</v>
      </c>
      <c r="E2053" s="1" t="s">
        <v>11</v>
      </c>
      <c r="F2053" s="1" t="s">
        <v>12</v>
      </c>
      <c r="G2053" s="1">
        <v>1</v>
      </c>
      <c r="H2053" s="1">
        <v>94</v>
      </c>
      <c r="I2053" s="1">
        <v>15</v>
      </c>
      <c r="J2053" s="33">
        <v>14</v>
      </c>
      <c r="K2053" s="1">
        <v>0</v>
      </c>
      <c r="L2053" s="1">
        <v>1</v>
      </c>
      <c r="M2053" s="1" t="s">
        <v>4381</v>
      </c>
      <c r="N2053" s="1" t="s">
        <v>4382</v>
      </c>
      <c r="O2053" s="1" t="s">
        <v>32</v>
      </c>
    </row>
    <row r="2054" spans="1:15">
      <c r="A2054" s="1">
        <v>100013399</v>
      </c>
      <c r="B2054" s="1" t="s">
        <v>2314</v>
      </c>
      <c r="C2054" s="1" t="s">
        <v>4360</v>
      </c>
      <c r="D2054" s="1" t="s">
        <v>4383</v>
      </c>
      <c r="E2054" s="1" t="s">
        <v>11</v>
      </c>
      <c r="F2054" s="1" t="s">
        <v>12</v>
      </c>
      <c r="G2054" s="1">
        <v>1</v>
      </c>
      <c r="H2054" s="1">
        <v>82</v>
      </c>
      <c r="I2054" s="1">
        <v>14</v>
      </c>
      <c r="J2054" s="33">
        <v>10</v>
      </c>
      <c r="K2054" s="1">
        <v>0</v>
      </c>
      <c r="L2054" s="1">
        <v>1</v>
      </c>
      <c r="M2054" s="1" t="s">
        <v>4384</v>
      </c>
      <c r="N2054" s="1" t="s">
        <v>4385</v>
      </c>
      <c r="O2054" s="1" t="s">
        <v>32</v>
      </c>
    </row>
    <row r="2055" spans="1:15">
      <c r="A2055" s="1">
        <v>100013405</v>
      </c>
      <c r="B2055" s="1" t="s">
        <v>2314</v>
      </c>
      <c r="C2055" s="1" t="s">
        <v>4360</v>
      </c>
      <c r="D2055" s="1" t="s">
        <v>176</v>
      </c>
      <c r="E2055" s="1" t="s">
        <v>11</v>
      </c>
      <c r="F2055" s="1" t="s">
        <v>12</v>
      </c>
      <c r="G2055" s="1">
        <v>1</v>
      </c>
      <c r="H2055" s="1">
        <v>65</v>
      </c>
      <c r="I2055" s="1">
        <v>12</v>
      </c>
      <c r="J2055" s="33">
        <v>9</v>
      </c>
      <c r="K2055" s="1">
        <v>0</v>
      </c>
      <c r="L2055" s="1">
        <v>1</v>
      </c>
      <c r="M2055" s="1" t="s">
        <v>4386</v>
      </c>
      <c r="N2055" s="1" t="s">
        <v>4387</v>
      </c>
      <c r="O2055" s="1" t="s">
        <v>32</v>
      </c>
    </row>
    <row r="2056" spans="1:15">
      <c r="A2056" s="1">
        <v>100013410</v>
      </c>
      <c r="B2056" s="1" t="s">
        <v>2314</v>
      </c>
      <c r="C2056" s="1" t="s">
        <v>4389</v>
      </c>
      <c r="D2056" s="1" t="s">
        <v>176</v>
      </c>
      <c r="E2056" s="1" t="s">
        <v>11</v>
      </c>
      <c r="F2056" s="1" t="s">
        <v>12</v>
      </c>
      <c r="G2056" s="1">
        <v>1</v>
      </c>
      <c r="H2056" s="1">
        <v>117</v>
      </c>
      <c r="I2056" s="1">
        <v>21</v>
      </c>
      <c r="J2056" s="33">
        <v>10</v>
      </c>
      <c r="K2056" s="1">
        <v>0</v>
      </c>
      <c r="L2056" s="1">
        <v>1</v>
      </c>
      <c r="M2056" s="1" t="s">
        <v>4388</v>
      </c>
      <c r="N2056" s="1" t="s">
        <v>4390</v>
      </c>
      <c r="O2056" s="1" t="s">
        <v>32</v>
      </c>
    </row>
    <row r="2057" spans="1:15">
      <c r="A2057" s="1">
        <v>100013415</v>
      </c>
      <c r="B2057" s="1" t="s">
        <v>2314</v>
      </c>
      <c r="C2057" s="1" t="s">
        <v>4389</v>
      </c>
      <c r="D2057" s="1" t="s">
        <v>4391</v>
      </c>
      <c r="E2057" s="1" t="s">
        <v>11</v>
      </c>
      <c r="F2057" s="1" t="s">
        <v>12</v>
      </c>
      <c r="G2057" s="1">
        <v>1</v>
      </c>
      <c r="H2057" s="1">
        <v>90</v>
      </c>
      <c r="I2057" s="1">
        <v>15</v>
      </c>
      <c r="J2057" s="33">
        <v>9</v>
      </c>
      <c r="K2057" s="1">
        <v>0</v>
      </c>
      <c r="L2057" s="1">
        <v>1</v>
      </c>
      <c r="M2057" s="1" t="s">
        <v>4392</v>
      </c>
      <c r="N2057" s="1" t="s">
        <v>2476</v>
      </c>
      <c r="O2057" s="1" t="s">
        <v>39</v>
      </c>
    </row>
    <row r="2058" spans="1:15">
      <c r="A2058" s="1">
        <v>100013420</v>
      </c>
      <c r="B2058" s="1" t="s">
        <v>2314</v>
      </c>
      <c r="C2058" s="1" t="s">
        <v>4389</v>
      </c>
      <c r="D2058" s="1" t="s">
        <v>176</v>
      </c>
      <c r="E2058" s="1" t="s">
        <v>11</v>
      </c>
      <c r="F2058" s="1" t="s">
        <v>12</v>
      </c>
      <c r="G2058" s="1">
        <v>1</v>
      </c>
      <c r="H2058" s="1">
        <v>181</v>
      </c>
      <c r="I2058" s="1">
        <v>24</v>
      </c>
      <c r="J2058" s="33">
        <v>13</v>
      </c>
      <c r="K2058" s="1">
        <v>0</v>
      </c>
      <c r="L2058" s="1">
        <v>1</v>
      </c>
      <c r="M2058" s="1" t="s">
        <v>4393</v>
      </c>
      <c r="N2058" s="1" t="s">
        <v>4394</v>
      </c>
      <c r="O2058" s="1" t="s">
        <v>32</v>
      </c>
    </row>
    <row r="2059" spans="1:15">
      <c r="A2059" s="1">
        <v>100013423</v>
      </c>
      <c r="B2059" s="1" t="s">
        <v>2314</v>
      </c>
      <c r="C2059" s="1" t="s">
        <v>4389</v>
      </c>
      <c r="D2059" s="1" t="s">
        <v>176</v>
      </c>
      <c r="E2059" s="1" t="s">
        <v>11</v>
      </c>
      <c r="F2059" s="1" t="s">
        <v>407</v>
      </c>
      <c r="G2059" s="1">
        <v>1</v>
      </c>
      <c r="H2059" s="1">
        <v>13</v>
      </c>
      <c r="I2059" s="1">
        <v>3</v>
      </c>
      <c r="J2059" s="33">
        <v>1</v>
      </c>
      <c r="K2059" s="1">
        <v>0</v>
      </c>
      <c r="L2059" s="1">
        <v>1</v>
      </c>
      <c r="M2059" s="1" t="s">
        <v>4395</v>
      </c>
      <c r="N2059" s="1" t="s">
        <v>4396</v>
      </c>
      <c r="O2059" s="1" t="s">
        <v>32</v>
      </c>
    </row>
    <row r="2060" spans="1:15">
      <c r="A2060" s="1">
        <v>100013426</v>
      </c>
      <c r="B2060" s="1" t="s">
        <v>2314</v>
      </c>
      <c r="C2060" s="1" t="s">
        <v>4389</v>
      </c>
      <c r="D2060" s="1" t="s">
        <v>4397</v>
      </c>
      <c r="E2060" s="1" t="s">
        <v>11</v>
      </c>
      <c r="F2060" s="1" t="s">
        <v>407</v>
      </c>
      <c r="G2060" s="1">
        <v>1</v>
      </c>
      <c r="H2060" s="1">
        <v>28</v>
      </c>
      <c r="I2060" s="1">
        <v>6</v>
      </c>
      <c r="J2060" s="33">
        <v>4</v>
      </c>
      <c r="K2060" s="1">
        <v>0</v>
      </c>
      <c r="L2060" s="1">
        <v>1</v>
      </c>
      <c r="M2060" s="1" t="s">
        <v>4398</v>
      </c>
      <c r="N2060" s="1" t="s">
        <v>4399</v>
      </c>
      <c r="O2060" s="1" t="s">
        <v>32</v>
      </c>
    </row>
    <row r="2061" spans="1:15">
      <c r="A2061" s="1">
        <v>100013429</v>
      </c>
      <c r="B2061" s="1" t="s">
        <v>2314</v>
      </c>
      <c r="C2061" s="1" t="s">
        <v>4389</v>
      </c>
      <c r="D2061" s="1" t="s">
        <v>176</v>
      </c>
      <c r="E2061" s="1" t="s">
        <v>11</v>
      </c>
      <c r="F2061" s="1" t="s">
        <v>12</v>
      </c>
      <c r="G2061" s="1">
        <v>1</v>
      </c>
      <c r="H2061" s="1">
        <v>377</v>
      </c>
      <c r="I2061" s="1">
        <v>41</v>
      </c>
      <c r="J2061" s="33">
        <v>21</v>
      </c>
      <c r="K2061" s="1">
        <v>0</v>
      </c>
      <c r="L2061" s="1">
        <v>2</v>
      </c>
      <c r="M2061" s="1" t="s">
        <v>4400</v>
      </c>
      <c r="N2061" s="1" t="s">
        <v>4401</v>
      </c>
      <c r="O2061" s="1" t="s">
        <v>32</v>
      </c>
    </row>
    <row r="2062" spans="1:15">
      <c r="A2062" s="1">
        <v>100013435</v>
      </c>
      <c r="B2062" s="1" t="s">
        <v>2314</v>
      </c>
      <c r="C2062" s="1" t="s">
        <v>4389</v>
      </c>
      <c r="D2062" s="1" t="s">
        <v>176</v>
      </c>
      <c r="E2062" s="1" t="s">
        <v>11</v>
      </c>
      <c r="F2062" s="1" t="s">
        <v>12</v>
      </c>
      <c r="G2062" s="1">
        <v>1</v>
      </c>
      <c r="H2062" s="1">
        <v>84</v>
      </c>
      <c r="I2062" s="1">
        <v>14</v>
      </c>
      <c r="J2062" s="33">
        <v>11</v>
      </c>
      <c r="K2062" s="1">
        <v>0</v>
      </c>
      <c r="L2062" s="1">
        <v>1</v>
      </c>
      <c r="M2062" s="1" t="s">
        <v>4402</v>
      </c>
      <c r="N2062" s="1" t="s">
        <v>4403</v>
      </c>
      <c r="O2062" s="1" t="s">
        <v>32</v>
      </c>
    </row>
    <row r="2063" spans="1:15">
      <c r="A2063" s="1">
        <v>100013438</v>
      </c>
      <c r="B2063" s="1" t="s">
        <v>2314</v>
      </c>
      <c r="C2063" s="1" t="s">
        <v>4389</v>
      </c>
      <c r="D2063" s="1" t="s">
        <v>176</v>
      </c>
      <c r="E2063" s="1" t="s">
        <v>11</v>
      </c>
      <c r="F2063" s="1" t="s">
        <v>12</v>
      </c>
      <c r="G2063" s="1">
        <v>1</v>
      </c>
      <c r="H2063" s="1">
        <v>130</v>
      </c>
      <c r="I2063" s="1">
        <v>21</v>
      </c>
      <c r="J2063" s="33">
        <v>14</v>
      </c>
      <c r="K2063" s="1">
        <v>0</v>
      </c>
      <c r="L2063" s="1">
        <v>1</v>
      </c>
      <c r="M2063" s="1" t="s">
        <v>4404</v>
      </c>
      <c r="N2063" s="1" t="s">
        <v>4405</v>
      </c>
      <c r="O2063" s="1" t="s">
        <v>32</v>
      </c>
    </row>
    <row r="2064" spans="1:15">
      <c r="A2064" s="1">
        <v>100013444</v>
      </c>
      <c r="B2064" s="1" t="s">
        <v>2314</v>
      </c>
      <c r="C2064" s="1" t="s">
        <v>4389</v>
      </c>
      <c r="D2064" s="1" t="s">
        <v>176</v>
      </c>
      <c r="E2064" s="1" t="s">
        <v>11</v>
      </c>
      <c r="F2064" s="1" t="s">
        <v>12</v>
      </c>
      <c r="G2064" s="1">
        <v>1</v>
      </c>
      <c r="H2064" s="1">
        <v>186</v>
      </c>
      <c r="I2064" s="1">
        <v>30</v>
      </c>
      <c r="J2064" s="33">
        <v>9</v>
      </c>
      <c r="K2064" s="1">
        <v>0</v>
      </c>
      <c r="L2064" s="1">
        <v>1</v>
      </c>
      <c r="M2064" s="1" t="s">
        <v>4406</v>
      </c>
      <c r="N2064" s="1" t="s">
        <v>4407</v>
      </c>
      <c r="O2064" s="1" t="s">
        <v>32</v>
      </c>
    </row>
    <row r="2065" spans="1:15">
      <c r="A2065" s="1">
        <v>100013447</v>
      </c>
      <c r="B2065" s="1" t="s">
        <v>2314</v>
      </c>
      <c r="C2065" s="1" t="s">
        <v>4389</v>
      </c>
      <c r="D2065" s="1" t="s">
        <v>176</v>
      </c>
      <c r="E2065" s="1" t="s">
        <v>11</v>
      </c>
      <c r="F2065" s="1" t="s">
        <v>12</v>
      </c>
      <c r="G2065" s="1">
        <v>1</v>
      </c>
      <c r="H2065" s="1">
        <v>52</v>
      </c>
      <c r="I2065" s="1">
        <v>8</v>
      </c>
      <c r="J2065" s="33">
        <v>7</v>
      </c>
      <c r="K2065" s="1">
        <v>0</v>
      </c>
      <c r="L2065" s="1">
        <v>1</v>
      </c>
      <c r="M2065" s="1" t="s">
        <v>4408</v>
      </c>
      <c r="N2065" s="1" t="s">
        <v>4409</v>
      </c>
      <c r="O2065" s="1" t="s">
        <v>32</v>
      </c>
    </row>
    <row r="2066" spans="1:15">
      <c r="A2066" s="1">
        <v>100013451</v>
      </c>
      <c r="B2066" s="1" t="s">
        <v>2314</v>
      </c>
      <c r="C2066" s="1" t="s">
        <v>4389</v>
      </c>
      <c r="D2066" s="1" t="s">
        <v>176</v>
      </c>
      <c r="E2066" s="1" t="s">
        <v>11</v>
      </c>
      <c r="F2066" s="1" t="s">
        <v>407</v>
      </c>
      <c r="G2066" s="1">
        <v>1</v>
      </c>
      <c r="H2066" s="1">
        <v>10</v>
      </c>
      <c r="I2066" s="1">
        <v>3</v>
      </c>
      <c r="J2066" s="33">
        <v>3</v>
      </c>
      <c r="K2066" s="1">
        <v>0</v>
      </c>
      <c r="L2066" s="1">
        <v>1</v>
      </c>
      <c r="M2066" s="1" t="s">
        <v>4410</v>
      </c>
      <c r="N2066" s="1" t="s">
        <v>4411</v>
      </c>
      <c r="O2066" s="1" t="s">
        <v>32</v>
      </c>
    </row>
    <row r="2067" spans="1:15">
      <c r="A2067" s="1">
        <v>100013455</v>
      </c>
      <c r="B2067" s="1" t="s">
        <v>2314</v>
      </c>
      <c r="C2067" s="1" t="s">
        <v>4389</v>
      </c>
      <c r="D2067" s="1" t="s">
        <v>176</v>
      </c>
      <c r="E2067" s="1" t="s">
        <v>11</v>
      </c>
      <c r="F2067" s="1" t="s">
        <v>12</v>
      </c>
      <c r="G2067" s="1">
        <v>4</v>
      </c>
      <c r="H2067" s="1">
        <v>872</v>
      </c>
      <c r="I2067" s="1">
        <v>95</v>
      </c>
      <c r="J2067" s="33">
        <v>33</v>
      </c>
      <c r="K2067" s="1">
        <v>0</v>
      </c>
      <c r="L2067" s="1">
        <v>3</v>
      </c>
      <c r="M2067" s="1" t="s">
        <v>4412</v>
      </c>
      <c r="N2067" s="1" t="s">
        <v>4413</v>
      </c>
      <c r="O2067" s="1" t="s">
        <v>32</v>
      </c>
    </row>
    <row r="2068" spans="1:15">
      <c r="A2068" s="1">
        <v>100013462</v>
      </c>
      <c r="B2068" s="1" t="s">
        <v>2314</v>
      </c>
      <c r="C2068" s="1" t="s">
        <v>4389</v>
      </c>
      <c r="D2068" s="1" t="s">
        <v>176</v>
      </c>
      <c r="E2068" s="1" t="s">
        <v>11</v>
      </c>
      <c r="F2068" s="1" t="s">
        <v>12</v>
      </c>
      <c r="G2068" s="1">
        <v>1</v>
      </c>
      <c r="H2068" s="1">
        <v>148</v>
      </c>
      <c r="I2068" s="1">
        <v>26</v>
      </c>
      <c r="J2068" s="33">
        <v>22</v>
      </c>
      <c r="K2068" s="1">
        <v>0</v>
      </c>
      <c r="L2068" s="1">
        <v>1</v>
      </c>
      <c r="M2068" s="1" t="s">
        <v>4414</v>
      </c>
      <c r="N2068" s="1" t="s">
        <v>4415</v>
      </c>
      <c r="O2068" s="1" t="s">
        <v>32</v>
      </c>
    </row>
    <row r="2069" spans="1:15">
      <c r="A2069" s="1">
        <v>100013466</v>
      </c>
      <c r="B2069" s="1" t="s">
        <v>2314</v>
      </c>
      <c r="C2069" s="1" t="s">
        <v>4389</v>
      </c>
      <c r="D2069" s="1" t="s">
        <v>176</v>
      </c>
      <c r="E2069" s="1" t="s">
        <v>11</v>
      </c>
      <c r="F2069" s="1" t="s">
        <v>407</v>
      </c>
      <c r="G2069" s="1">
        <v>1</v>
      </c>
      <c r="H2069" s="1">
        <v>24</v>
      </c>
      <c r="I2069" s="1">
        <v>5</v>
      </c>
      <c r="J2069" s="33">
        <v>3</v>
      </c>
      <c r="K2069" s="1">
        <v>0</v>
      </c>
      <c r="L2069" s="1">
        <v>1</v>
      </c>
      <c r="M2069" s="1" t="s">
        <v>4416</v>
      </c>
      <c r="N2069" s="1" t="s">
        <v>4417</v>
      </c>
      <c r="O2069" s="1" t="s">
        <v>32</v>
      </c>
    </row>
    <row r="2070" spans="1:15">
      <c r="A2070" s="1">
        <v>100013473</v>
      </c>
      <c r="B2070" s="1" t="s">
        <v>2314</v>
      </c>
      <c r="C2070" s="1" t="s">
        <v>4389</v>
      </c>
      <c r="D2070" s="1" t="s">
        <v>176</v>
      </c>
      <c r="E2070" s="1" t="s">
        <v>11</v>
      </c>
      <c r="F2070" s="1" t="s">
        <v>407</v>
      </c>
      <c r="G2070" s="1">
        <v>1</v>
      </c>
      <c r="H2070" s="1">
        <v>31</v>
      </c>
      <c r="I2070" s="1">
        <v>8</v>
      </c>
      <c r="J2070" s="33">
        <v>2</v>
      </c>
      <c r="K2070" s="1">
        <v>0</v>
      </c>
      <c r="L2070" s="1">
        <v>1</v>
      </c>
      <c r="M2070" s="1" t="s">
        <v>4418</v>
      </c>
      <c r="N2070" s="1" t="s">
        <v>4419</v>
      </c>
      <c r="O2070" s="1" t="s">
        <v>32</v>
      </c>
    </row>
    <row r="2071" spans="1:15">
      <c r="A2071" s="1">
        <v>100013477</v>
      </c>
      <c r="B2071" s="1" t="s">
        <v>2314</v>
      </c>
      <c r="C2071" s="1" t="s">
        <v>4389</v>
      </c>
      <c r="D2071" s="1" t="s">
        <v>176</v>
      </c>
      <c r="E2071" s="1" t="s">
        <v>11</v>
      </c>
      <c r="F2071" s="1" t="s">
        <v>12</v>
      </c>
      <c r="G2071" s="1">
        <v>1</v>
      </c>
      <c r="H2071" s="1">
        <v>325</v>
      </c>
      <c r="I2071" s="1">
        <v>38</v>
      </c>
      <c r="J2071" s="33">
        <v>18</v>
      </c>
      <c r="K2071" s="1">
        <v>0</v>
      </c>
      <c r="L2071" s="1">
        <v>2</v>
      </c>
      <c r="M2071" s="1" t="s">
        <v>4420</v>
      </c>
      <c r="N2071" s="1" t="s">
        <v>4421</v>
      </c>
      <c r="O2071" s="1" t="s">
        <v>32</v>
      </c>
    </row>
    <row r="2072" spans="1:15">
      <c r="A2072" s="1">
        <v>100013481</v>
      </c>
      <c r="B2072" s="1" t="s">
        <v>2314</v>
      </c>
      <c r="C2072" s="1" t="s">
        <v>4389</v>
      </c>
      <c r="D2072" s="1" t="s">
        <v>176</v>
      </c>
      <c r="E2072" s="1" t="s">
        <v>11</v>
      </c>
      <c r="F2072" s="1" t="s">
        <v>12</v>
      </c>
      <c r="G2072" s="1">
        <v>1</v>
      </c>
      <c r="H2072" s="1">
        <v>91</v>
      </c>
      <c r="I2072" s="1">
        <v>13</v>
      </c>
      <c r="J2072" s="33">
        <v>11</v>
      </c>
      <c r="K2072" s="1">
        <v>0</v>
      </c>
      <c r="L2072" s="1">
        <v>1</v>
      </c>
      <c r="M2072" s="1" t="s">
        <v>4422</v>
      </c>
      <c r="N2072" s="1" t="s">
        <v>4423</v>
      </c>
      <c r="O2072" s="1" t="s">
        <v>32</v>
      </c>
    </row>
    <row r="2073" spans="1:15">
      <c r="A2073" s="1">
        <v>100013486</v>
      </c>
      <c r="B2073" s="1" t="s">
        <v>2314</v>
      </c>
      <c r="C2073" s="1" t="s">
        <v>4389</v>
      </c>
      <c r="D2073" s="1" t="s">
        <v>176</v>
      </c>
      <c r="E2073" s="1" t="s">
        <v>11</v>
      </c>
      <c r="F2073" s="1" t="s">
        <v>12</v>
      </c>
      <c r="G2073" s="1">
        <v>1</v>
      </c>
      <c r="H2073" s="1">
        <v>167</v>
      </c>
      <c r="I2073" s="1">
        <v>22</v>
      </c>
      <c r="J2073" s="33">
        <v>17</v>
      </c>
      <c r="K2073" s="1">
        <v>0</v>
      </c>
      <c r="L2073" s="1">
        <v>1</v>
      </c>
      <c r="M2073" s="1" t="s">
        <v>4424</v>
      </c>
      <c r="N2073" s="1" t="s">
        <v>4425</v>
      </c>
      <c r="O2073" s="1" t="s">
        <v>32</v>
      </c>
    </row>
    <row r="2074" spans="1:15">
      <c r="A2074" s="1">
        <v>100013489</v>
      </c>
      <c r="B2074" s="1" t="s">
        <v>2314</v>
      </c>
      <c r="C2074" s="1" t="s">
        <v>4389</v>
      </c>
      <c r="D2074" s="1" t="s">
        <v>176</v>
      </c>
      <c r="E2074" s="1" t="s">
        <v>11</v>
      </c>
      <c r="F2074" s="1" t="s">
        <v>12</v>
      </c>
      <c r="G2074" s="1">
        <v>1</v>
      </c>
      <c r="H2074" s="1">
        <v>258</v>
      </c>
      <c r="I2074" s="1">
        <v>31</v>
      </c>
      <c r="J2074" s="33">
        <v>16</v>
      </c>
      <c r="K2074" s="1">
        <v>0</v>
      </c>
      <c r="L2074" s="1">
        <v>1</v>
      </c>
      <c r="M2074" s="1" t="s">
        <v>4426</v>
      </c>
      <c r="N2074" s="1" t="s">
        <v>4427</v>
      </c>
      <c r="O2074" s="1" t="s">
        <v>32</v>
      </c>
    </row>
    <row r="2075" spans="1:15">
      <c r="A2075" s="1">
        <v>100013494</v>
      </c>
      <c r="B2075" s="1" t="s">
        <v>2314</v>
      </c>
      <c r="C2075" s="1" t="s">
        <v>4389</v>
      </c>
      <c r="D2075" s="1" t="s">
        <v>4428</v>
      </c>
      <c r="E2075" s="1" t="s">
        <v>20</v>
      </c>
      <c r="F2075" s="1" t="s">
        <v>72</v>
      </c>
      <c r="G2075" s="1">
        <v>1</v>
      </c>
      <c r="H2075" s="1">
        <v>106</v>
      </c>
      <c r="I2075" s="1">
        <v>13</v>
      </c>
      <c r="J2075" s="33">
        <v>8</v>
      </c>
      <c r="K2075" s="1">
        <v>8</v>
      </c>
      <c r="L2075" s="1">
        <v>1</v>
      </c>
      <c r="M2075" s="1" t="s">
        <v>4429</v>
      </c>
      <c r="N2075" s="1" t="s">
        <v>2476</v>
      </c>
      <c r="O2075" s="1" t="s">
        <v>39</v>
      </c>
    </row>
    <row r="2076" spans="1:15">
      <c r="A2076" s="1">
        <v>100013501</v>
      </c>
      <c r="B2076" s="1" t="s">
        <v>2314</v>
      </c>
      <c r="C2076" s="1" t="s">
        <v>4389</v>
      </c>
      <c r="D2076" s="1" t="s">
        <v>176</v>
      </c>
      <c r="E2076" s="1" t="s">
        <v>11</v>
      </c>
      <c r="F2076" s="1" t="s">
        <v>12</v>
      </c>
      <c r="G2076" s="1">
        <v>2</v>
      </c>
      <c r="H2076" s="1">
        <v>369</v>
      </c>
      <c r="I2076" s="1">
        <v>47</v>
      </c>
      <c r="J2076" s="33">
        <v>22</v>
      </c>
      <c r="K2076" s="1">
        <v>0</v>
      </c>
      <c r="L2076" s="1">
        <v>2</v>
      </c>
      <c r="M2076" s="1" t="s">
        <v>4430</v>
      </c>
      <c r="N2076" s="1" t="s">
        <v>4431</v>
      </c>
      <c r="O2076" s="1" t="s">
        <v>32</v>
      </c>
    </row>
    <row r="2077" spans="1:15">
      <c r="A2077" s="1">
        <v>100013509</v>
      </c>
      <c r="B2077" s="1" t="s">
        <v>2314</v>
      </c>
      <c r="C2077" s="1" t="s">
        <v>4389</v>
      </c>
      <c r="D2077" s="1" t="s">
        <v>4432</v>
      </c>
      <c r="E2077" s="1" t="s">
        <v>27</v>
      </c>
      <c r="F2077" s="1" t="s">
        <v>18</v>
      </c>
      <c r="G2077" s="1">
        <v>1</v>
      </c>
      <c r="H2077" s="1">
        <v>338</v>
      </c>
      <c r="I2077" s="1">
        <v>29</v>
      </c>
      <c r="J2077" s="33">
        <v>20</v>
      </c>
      <c r="K2077" s="1">
        <v>0</v>
      </c>
      <c r="L2077" s="1">
        <v>2</v>
      </c>
      <c r="M2077" s="1" t="s">
        <v>4433</v>
      </c>
      <c r="N2077" s="1" t="s">
        <v>3756</v>
      </c>
      <c r="O2077" s="1" t="s">
        <v>15</v>
      </c>
    </row>
    <row r="2078" spans="1:15">
      <c r="A2078" s="1">
        <v>100013514</v>
      </c>
      <c r="B2078" s="1" t="s">
        <v>2314</v>
      </c>
      <c r="C2078" s="1" t="s">
        <v>4389</v>
      </c>
      <c r="D2078" s="1" t="s">
        <v>12</v>
      </c>
      <c r="E2078" s="1" t="s">
        <v>11</v>
      </c>
      <c r="F2078" s="1" t="s">
        <v>12</v>
      </c>
      <c r="G2078" s="1">
        <v>1</v>
      </c>
      <c r="H2078" s="1">
        <v>715</v>
      </c>
      <c r="I2078" s="1">
        <v>61</v>
      </c>
      <c r="J2078" s="33">
        <v>37</v>
      </c>
      <c r="K2078" s="1">
        <v>1</v>
      </c>
      <c r="L2078" s="1">
        <v>3</v>
      </c>
      <c r="M2078" s="1" t="s">
        <v>4434</v>
      </c>
      <c r="N2078" s="1" t="s">
        <v>4435</v>
      </c>
      <c r="O2078" s="1" t="s">
        <v>32</v>
      </c>
    </row>
    <row r="2079" spans="1:15">
      <c r="A2079" s="1">
        <v>100013524</v>
      </c>
      <c r="B2079" s="1" t="s">
        <v>2314</v>
      </c>
      <c r="C2079" s="1" t="s">
        <v>4389</v>
      </c>
      <c r="D2079" s="1" t="s">
        <v>390</v>
      </c>
      <c r="E2079" s="1" t="s">
        <v>20</v>
      </c>
      <c r="F2079" s="1" t="s">
        <v>72</v>
      </c>
      <c r="G2079" s="1">
        <v>1</v>
      </c>
      <c r="H2079" s="1">
        <v>281</v>
      </c>
      <c r="I2079" s="1">
        <v>27</v>
      </c>
      <c r="J2079" s="33">
        <v>17</v>
      </c>
      <c r="K2079" s="1">
        <v>0</v>
      </c>
      <c r="L2079" s="1">
        <v>1</v>
      </c>
      <c r="M2079" s="1" t="s">
        <v>4437</v>
      </c>
      <c r="N2079" s="1" t="s">
        <v>3756</v>
      </c>
      <c r="O2079" s="1" t="s">
        <v>15</v>
      </c>
    </row>
    <row r="2080" spans="1:15">
      <c r="A2080" s="1">
        <v>100013525</v>
      </c>
      <c r="B2080" s="1" t="s">
        <v>2314</v>
      </c>
      <c r="C2080" s="1" t="s">
        <v>4389</v>
      </c>
      <c r="D2080" s="1" t="s">
        <v>12</v>
      </c>
      <c r="E2080" s="1" t="s">
        <v>11</v>
      </c>
      <c r="F2080" s="1" t="s">
        <v>12</v>
      </c>
      <c r="G2080" s="1">
        <v>1</v>
      </c>
      <c r="H2080" s="1">
        <v>320</v>
      </c>
      <c r="I2080" s="1">
        <v>32</v>
      </c>
      <c r="J2080" s="33">
        <v>24</v>
      </c>
      <c r="K2080" s="1">
        <v>0</v>
      </c>
      <c r="L2080" s="1">
        <v>2</v>
      </c>
      <c r="M2080" s="1" t="s">
        <v>4438</v>
      </c>
      <c r="N2080" s="1" t="s">
        <v>4435</v>
      </c>
      <c r="O2080" s="1" t="s">
        <v>32</v>
      </c>
    </row>
    <row r="2081" spans="1:15">
      <c r="A2081" s="1">
        <v>100013530</v>
      </c>
      <c r="B2081" s="1" t="s">
        <v>2314</v>
      </c>
      <c r="C2081" s="1" t="s">
        <v>4389</v>
      </c>
      <c r="D2081" s="1" t="s">
        <v>12</v>
      </c>
      <c r="E2081" s="1" t="s">
        <v>11</v>
      </c>
      <c r="F2081" s="1" t="s">
        <v>12</v>
      </c>
      <c r="G2081" s="1">
        <v>2</v>
      </c>
      <c r="H2081" s="1">
        <v>421</v>
      </c>
      <c r="I2081" s="1">
        <v>40</v>
      </c>
      <c r="J2081" s="33">
        <v>28</v>
      </c>
      <c r="K2081" s="1">
        <v>0</v>
      </c>
      <c r="L2081" s="1">
        <v>2</v>
      </c>
      <c r="M2081" s="1" t="s">
        <v>4439</v>
      </c>
      <c r="N2081" s="1" t="s">
        <v>4435</v>
      </c>
      <c r="O2081" s="1" t="s">
        <v>32</v>
      </c>
    </row>
    <row r="2082" spans="1:15">
      <c r="A2082" s="1">
        <v>100013532</v>
      </c>
      <c r="B2082" s="1" t="s">
        <v>2314</v>
      </c>
      <c r="C2082" s="1" t="s">
        <v>4389</v>
      </c>
      <c r="D2082" s="1" t="s">
        <v>4440</v>
      </c>
      <c r="E2082" s="1" t="s">
        <v>11</v>
      </c>
      <c r="F2082" s="1" t="s">
        <v>12</v>
      </c>
      <c r="G2082" s="1">
        <v>1</v>
      </c>
      <c r="H2082" s="1">
        <v>358</v>
      </c>
      <c r="I2082" s="1">
        <v>46</v>
      </c>
      <c r="J2082" s="33">
        <v>24</v>
      </c>
      <c r="K2082" s="1">
        <v>1</v>
      </c>
      <c r="L2082" s="1">
        <v>2</v>
      </c>
      <c r="M2082" s="1" t="s">
        <v>4441</v>
      </c>
      <c r="N2082" s="1" t="s">
        <v>2476</v>
      </c>
      <c r="O2082" s="1" t="s">
        <v>39</v>
      </c>
    </row>
    <row r="2083" spans="1:15">
      <c r="A2083" s="1">
        <v>100013534</v>
      </c>
      <c r="B2083" s="1" t="s">
        <v>2314</v>
      </c>
      <c r="C2083" s="1" t="s">
        <v>4389</v>
      </c>
      <c r="D2083" s="1" t="s">
        <v>4442</v>
      </c>
      <c r="E2083" s="1" t="s">
        <v>27</v>
      </c>
      <c r="F2083" s="1" t="s">
        <v>18</v>
      </c>
      <c r="G2083" s="1">
        <v>1</v>
      </c>
      <c r="H2083" s="1">
        <v>191</v>
      </c>
      <c r="I2083" s="1">
        <v>19</v>
      </c>
      <c r="J2083" s="33">
        <v>13</v>
      </c>
      <c r="K2083" s="1">
        <v>0</v>
      </c>
      <c r="L2083" s="1">
        <v>1</v>
      </c>
      <c r="M2083" s="1" t="s">
        <v>4441</v>
      </c>
      <c r="N2083" s="1" t="s">
        <v>2476</v>
      </c>
      <c r="O2083" s="1" t="s">
        <v>39</v>
      </c>
    </row>
    <row r="2084" spans="1:15">
      <c r="A2084" s="1">
        <v>100013541</v>
      </c>
      <c r="B2084" s="1" t="s">
        <v>2314</v>
      </c>
      <c r="C2084" s="1" t="s">
        <v>4389</v>
      </c>
      <c r="D2084" s="1" t="s">
        <v>12</v>
      </c>
      <c r="E2084" s="1" t="s">
        <v>11</v>
      </c>
      <c r="F2084" s="1" t="s">
        <v>12</v>
      </c>
      <c r="G2084" s="1">
        <v>1</v>
      </c>
      <c r="H2084" s="1">
        <v>172</v>
      </c>
      <c r="I2084" s="1">
        <v>18</v>
      </c>
      <c r="J2084" s="33">
        <v>14</v>
      </c>
      <c r="K2084" s="1">
        <v>0</v>
      </c>
      <c r="L2084" s="1">
        <v>1</v>
      </c>
      <c r="M2084" s="1" t="s">
        <v>4443</v>
      </c>
      <c r="N2084" s="1" t="s">
        <v>4435</v>
      </c>
      <c r="O2084" s="1" t="s">
        <v>32</v>
      </c>
    </row>
    <row r="2085" spans="1:15">
      <c r="A2085" s="1">
        <v>100013551</v>
      </c>
      <c r="B2085" s="1" t="s">
        <v>2314</v>
      </c>
      <c r="C2085" s="1" t="s">
        <v>4389</v>
      </c>
      <c r="D2085" s="1" t="s">
        <v>176</v>
      </c>
      <c r="E2085" s="1" t="s">
        <v>11</v>
      </c>
      <c r="F2085" s="1" t="s">
        <v>12</v>
      </c>
      <c r="G2085" s="1">
        <v>1</v>
      </c>
      <c r="H2085" s="1">
        <v>270</v>
      </c>
      <c r="I2085" s="1">
        <v>38</v>
      </c>
      <c r="J2085" s="33">
        <v>20</v>
      </c>
      <c r="K2085" s="1">
        <v>0</v>
      </c>
      <c r="L2085" s="1">
        <v>1</v>
      </c>
      <c r="M2085" s="1" t="s">
        <v>4444</v>
      </c>
      <c r="N2085" s="1" t="s">
        <v>4445</v>
      </c>
      <c r="O2085" s="1" t="s">
        <v>32</v>
      </c>
    </row>
    <row r="2086" spans="1:15">
      <c r="A2086" s="1">
        <v>100013562</v>
      </c>
      <c r="B2086" s="1" t="s">
        <v>2314</v>
      </c>
      <c r="C2086" s="1" t="s">
        <v>4389</v>
      </c>
      <c r="D2086" s="1" t="s">
        <v>4446</v>
      </c>
      <c r="E2086" s="1" t="s">
        <v>11</v>
      </c>
      <c r="F2086" s="1" t="s">
        <v>407</v>
      </c>
      <c r="G2086" s="1">
        <v>1</v>
      </c>
      <c r="H2086" s="1">
        <v>23</v>
      </c>
      <c r="I2086" s="1">
        <v>3</v>
      </c>
      <c r="J2086" s="33">
        <v>3</v>
      </c>
      <c r="K2086" s="1">
        <v>0</v>
      </c>
      <c r="L2086" s="1">
        <v>1</v>
      </c>
      <c r="M2086" s="1" t="s">
        <v>4447</v>
      </c>
      <c r="N2086" s="1" t="s">
        <v>2476</v>
      </c>
      <c r="O2086" s="1" t="s">
        <v>39</v>
      </c>
    </row>
    <row r="2087" spans="1:15">
      <c r="A2087" s="1">
        <v>100013566</v>
      </c>
      <c r="B2087" s="1" t="s">
        <v>2314</v>
      </c>
      <c r="C2087" s="1" t="s">
        <v>4389</v>
      </c>
      <c r="D2087" s="1" t="s">
        <v>176</v>
      </c>
      <c r="E2087" s="1" t="s">
        <v>11</v>
      </c>
      <c r="F2087" s="1" t="s">
        <v>12</v>
      </c>
      <c r="G2087" s="1">
        <v>1</v>
      </c>
      <c r="H2087" s="1">
        <v>108</v>
      </c>
      <c r="I2087" s="1">
        <v>12</v>
      </c>
      <c r="J2087" s="33">
        <v>10</v>
      </c>
      <c r="K2087" s="1">
        <v>0</v>
      </c>
      <c r="L2087" s="1">
        <v>1</v>
      </c>
      <c r="M2087" s="1" t="s">
        <v>4448</v>
      </c>
      <c r="N2087" s="1" t="s">
        <v>4449</v>
      </c>
      <c r="O2087" s="1" t="s">
        <v>32</v>
      </c>
    </row>
    <row r="2088" spans="1:15">
      <c r="A2088" s="1">
        <v>100013573</v>
      </c>
      <c r="B2088" s="1" t="s">
        <v>2314</v>
      </c>
      <c r="C2088" s="1" t="s">
        <v>4389</v>
      </c>
      <c r="D2088" s="1" t="s">
        <v>176</v>
      </c>
      <c r="E2088" s="1" t="s">
        <v>11</v>
      </c>
      <c r="F2088" s="1" t="s">
        <v>12</v>
      </c>
      <c r="G2088" s="1">
        <v>1</v>
      </c>
      <c r="H2088" s="1">
        <v>122</v>
      </c>
      <c r="I2088" s="1">
        <v>18</v>
      </c>
      <c r="J2088" s="33">
        <v>10</v>
      </c>
      <c r="K2088" s="1">
        <v>0</v>
      </c>
      <c r="L2088" s="1">
        <v>1</v>
      </c>
      <c r="M2088" s="1" t="s">
        <v>4450</v>
      </c>
      <c r="N2088" s="1" t="s">
        <v>4451</v>
      </c>
      <c r="O2088" s="1" t="s">
        <v>32</v>
      </c>
    </row>
    <row r="2089" spans="1:15">
      <c r="A2089" s="1">
        <v>100013578</v>
      </c>
      <c r="B2089" s="1" t="s">
        <v>2314</v>
      </c>
      <c r="C2089" s="1" t="s">
        <v>4453</v>
      </c>
      <c r="D2089" s="1" t="s">
        <v>12</v>
      </c>
      <c r="E2089" s="1" t="s">
        <v>11</v>
      </c>
      <c r="F2089" s="1" t="s">
        <v>407</v>
      </c>
      <c r="G2089" s="1">
        <v>1</v>
      </c>
      <c r="H2089" s="1">
        <v>27</v>
      </c>
      <c r="I2089" s="1">
        <v>3</v>
      </c>
      <c r="J2089" s="33">
        <v>2</v>
      </c>
      <c r="K2089" s="1">
        <v>0</v>
      </c>
      <c r="L2089" s="1">
        <v>1</v>
      </c>
      <c r="M2089" s="1" t="s">
        <v>6070</v>
      </c>
      <c r="N2089" s="1" t="s">
        <v>6071</v>
      </c>
      <c r="O2089" s="1" t="s">
        <v>32</v>
      </c>
    </row>
    <row r="2090" spans="1:15">
      <c r="A2090" s="1">
        <v>100013586</v>
      </c>
      <c r="B2090" s="1" t="s">
        <v>2314</v>
      </c>
      <c r="C2090" s="1" t="s">
        <v>4453</v>
      </c>
      <c r="D2090" s="1" t="s">
        <v>176</v>
      </c>
      <c r="E2090" s="1" t="s">
        <v>11</v>
      </c>
      <c r="F2090" s="1" t="s">
        <v>12</v>
      </c>
      <c r="G2090" s="1">
        <v>1</v>
      </c>
      <c r="H2090" s="1">
        <v>70</v>
      </c>
      <c r="I2090" s="1">
        <v>12</v>
      </c>
      <c r="J2090" s="33">
        <v>15</v>
      </c>
      <c r="K2090" s="1">
        <v>0</v>
      </c>
      <c r="L2090" s="1">
        <v>1</v>
      </c>
      <c r="M2090" s="1" t="s">
        <v>4452</v>
      </c>
      <c r="N2090" s="1" t="s">
        <v>4454</v>
      </c>
      <c r="O2090" s="1" t="s">
        <v>32</v>
      </c>
    </row>
    <row r="2091" spans="1:15">
      <c r="A2091" s="1">
        <v>100013594</v>
      </c>
      <c r="B2091" s="1" t="s">
        <v>2314</v>
      </c>
      <c r="C2091" s="1" t="s">
        <v>4453</v>
      </c>
      <c r="D2091" s="1" t="s">
        <v>176</v>
      </c>
      <c r="E2091" s="1" t="s">
        <v>11</v>
      </c>
      <c r="F2091" s="1" t="s">
        <v>12</v>
      </c>
      <c r="G2091" s="1">
        <v>1</v>
      </c>
      <c r="H2091" s="1">
        <v>85</v>
      </c>
      <c r="I2091" s="1">
        <v>15</v>
      </c>
      <c r="J2091" s="33">
        <v>12</v>
      </c>
      <c r="K2091" s="1">
        <v>1</v>
      </c>
      <c r="L2091" s="1">
        <v>1</v>
      </c>
      <c r="M2091" s="1" t="s">
        <v>4455</v>
      </c>
      <c r="N2091" s="1" t="s">
        <v>4456</v>
      </c>
      <c r="O2091" s="1" t="s">
        <v>32</v>
      </c>
    </row>
    <row r="2092" spans="1:15">
      <c r="A2092" s="1">
        <v>100013601</v>
      </c>
      <c r="B2092" s="1" t="s">
        <v>2314</v>
      </c>
      <c r="C2092" s="1" t="s">
        <v>4453</v>
      </c>
      <c r="D2092" s="1" t="s">
        <v>12</v>
      </c>
      <c r="E2092" s="1" t="s">
        <v>11</v>
      </c>
      <c r="F2092" s="1" t="s">
        <v>407</v>
      </c>
      <c r="G2092" s="1">
        <v>1</v>
      </c>
      <c r="H2092" s="1">
        <v>24</v>
      </c>
      <c r="I2092" s="1">
        <v>2</v>
      </c>
      <c r="J2092" s="33">
        <v>3</v>
      </c>
      <c r="K2092" s="1">
        <v>0</v>
      </c>
      <c r="L2092" s="1">
        <v>1</v>
      </c>
      <c r="M2092" s="1" t="s">
        <v>4457</v>
      </c>
      <c r="N2092" s="1" t="s">
        <v>4458</v>
      </c>
      <c r="O2092" s="1" t="s">
        <v>32</v>
      </c>
    </row>
    <row r="2093" spans="1:15">
      <c r="A2093" s="1">
        <v>100013603</v>
      </c>
      <c r="B2093" s="1" t="s">
        <v>2314</v>
      </c>
      <c r="C2093" s="1" t="s">
        <v>4453</v>
      </c>
      <c r="D2093" s="1" t="s">
        <v>176</v>
      </c>
      <c r="E2093" s="1" t="s">
        <v>11</v>
      </c>
      <c r="F2093" s="1" t="s">
        <v>12</v>
      </c>
      <c r="G2093" s="1">
        <v>1</v>
      </c>
      <c r="H2093" s="1">
        <v>67</v>
      </c>
      <c r="I2093" s="1">
        <v>9</v>
      </c>
      <c r="J2093" s="33">
        <v>9</v>
      </c>
      <c r="K2093" s="1">
        <v>0</v>
      </c>
      <c r="L2093" s="1">
        <v>1</v>
      </c>
      <c r="M2093" s="1" t="s">
        <v>4459</v>
      </c>
      <c r="N2093" s="1" t="s">
        <v>4460</v>
      </c>
      <c r="O2093" s="1" t="s">
        <v>32</v>
      </c>
    </row>
    <row r="2094" spans="1:15">
      <c r="A2094" s="1">
        <v>100013617</v>
      </c>
      <c r="B2094" s="1" t="s">
        <v>2314</v>
      </c>
      <c r="C2094" s="1" t="s">
        <v>4453</v>
      </c>
      <c r="D2094" s="1" t="s">
        <v>12</v>
      </c>
      <c r="E2094" s="1" t="s">
        <v>11</v>
      </c>
      <c r="F2094" s="1" t="s">
        <v>407</v>
      </c>
      <c r="G2094" s="1">
        <v>1</v>
      </c>
      <c r="H2094" s="1">
        <v>19</v>
      </c>
      <c r="I2094" s="1">
        <v>3</v>
      </c>
      <c r="J2094" s="33">
        <v>1</v>
      </c>
      <c r="K2094" s="1">
        <v>0</v>
      </c>
      <c r="L2094" s="1">
        <v>1</v>
      </c>
      <c r="M2094" s="1" t="s">
        <v>4461</v>
      </c>
      <c r="N2094" s="1" t="s">
        <v>4462</v>
      </c>
      <c r="O2094" s="1" t="s">
        <v>32</v>
      </c>
    </row>
    <row r="2095" spans="1:15">
      <c r="A2095" s="1">
        <v>100013626</v>
      </c>
      <c r="B2095" s="1" t="s">
        <v>2314</v>
      </c>
      <c r="C2095" s="1" t="s">
        <v>4453</v>
      </c>
      <c r="D2095" s="1" t="s">
        <v>4463</v>
      </c>
      <c r="E2095" s="1" t="s">
        <v>2</v>
      </c>
      <c r="F2095" s="1" t="s">
        <v>1452</v>
      </c>
      <c r="G2095" s="1">
        <v>1</v>
      </c>
      <c r="H2095" s="1">
        <v>42</v>
      </c>
      <c r="I2095" s="1">
        <v>2</v>
      </c>
      <c r="J2095" s="33">
        <v>4</v>
      </c>
      <c r="K2095" s="1">
        <v>0</v>
      </c>
      <c r="L2095" s="1">
        <v>1</v>
      </c>
      <c r="M2095" s="1" t="s">
        <v>4464</v>
      </c>
      <c r="N2095" s="1" t="s">
        <v>4465</v>
      </c>
      <c r="O2095" s="1" t="s">
        <v>44</v>
      </c>
    </row>
    <row r="2096" spans="1:15">
      <c r="A2096" s="1">
        <v>100013629</v>
      </c>
      <c r="B2096" s="1" t="s">
        <v>2314</v>
      </c>
      <c r="C2096" s="1" t="s">
        <v>4453</v>
      </c>
      <c r="D2096" s="1" t="s">
        <v>12</v>
      </c>
      <c r="E2096" s="1" t="s">
        <v>11</v>
      </c>
      <c r="F2096" s="1" t="s">
        <v>12</v>
      </c>
      <c r="G2096" s="1">
        <v>1</v>
      </c>
      <c r="H2096" s="1">
        <v>251</v>
      </c>
      <c r="I2096" s="1">
        <v>33</v>
      </c>
      <c r="J2096" s="33">
        <v>19</v>
      </c>
      <c r="K2096" s="1">
        <v>0</v>
      </c>
      <c r="L2096" s="1">
        <v>1</v>
      </c>
      <c r="M2096" s="1" t="s">
        <v>4466</v>
      </c>
      <c r="N2096" s="1" t="s">
        <v>4467</v>
      </c>
      <c r="O2096" s="1" t="s">
        <v>32</v>
      </c>
    </row>
    <row r="2097" spans="1:15">
      <c r="A2097" s="1">
        <v>100013630</v>
      </c>
      <c r="B2097" s="1" t="s">
        <v>2314</v>
      </c>
      <c r="C2097" s="1" t="s">
        <v>4453</v>
      </c>
      <c r="D2097" s="1" t="s">
        <v>4468</v>
      </c>
      <c r="E2097" s="1" t="s">
        <v>11</v>
      </c>
      <c r="F2097" s="1" t="s">
        <v>12</v>
      </c>
      <c r="G2097" s="1">
        <v>1</v>
      </c>
      <c r="H2097" s="1">
        <v>305</v>
      </c>
      <c r="I2097" s="1">
        <v>31</v>
      </c>
      <c r="J2097" s="33">
        <v>23</v>
      </c>
      <c r="K2097" s="1">
        <v>1</v>
      </c>
      <c r="L2097" s="1">
        <v>2</v>
      </c>
      <c r="M2097" s="1" t="s">
        <v>4466</v>
      </c>
      <c r="N2097" s="1" t="s">
        <v>3759</v>
      </c>
      <c r="O2097" s="1" t="s">
        <v>39</v>
      </c>
    </row>
    <row r="2098" spans="1:15">
      <c r="A2098" s="1">
        <v>100013636</v>
      </c>
      <c r="B2098" s="1" t="s">
        <v>2314</v>
      </c>
      <c r="C2098" s="1" t="s">
        <v>4453</v>
      </c>
      <c r="D2098" s="1" t="s">
        <v>250</v>
      </c>
      <c r="E2098" s="1" t="s">
        <v>20</v>
      </c>
      <c r="F2098" s="1" t="s">
        <v>72</v>
      </c>
      <c r="G2098" s="1">
        <v>2</v>
      </c>
      <c r="H2098" s="1">
        <v>402</v>
      </c>
      <c r="I2098" s="1">
        <v>23</v>
      </c>
      <c r="J2098" s="33">
        <v>37</v>
      </c>
      <c r="K2098" s="1">
        <v>0</v>
      </c>
      <c r="L2098" s="1">
        <v>2</v>
      </c>
      <c r="M2098" s="1" t="s">
        <v>4469</v>
      </c>
      <c r="N2098" s="1" t="s">
        <v>3756</v>
      </c>
      <c r="O2098" s="1" t="s">
        <v>15</v>
      </c>
    </row>
    <row r="2099" spans="1:15">
      <c r="A2099" s="1">
        <v>100013639</v>
      </c>
      <c r="B2099" s="1" t="s">
        <v>2314</v>
      </c>
      <c r="C2099" s="1" t="s">
        <v>4453</v>
      </c>
      <c r="D2099" s="1" t="s">
        <v>12</v>
      </c>
      <c r="E2099" s="1" t="s">
        <v>11</v>
      </c>
      <c r="F2099" s="1" t="s">
        <v>12</v>
      </c>
      <c r="G2099" s="1">
        <v>1</v>
      </c>
      <c r="H2099" s="1">
        <v>350</v>
      </c>
      <c r="I2099" s="1">
        <v>31</v>
      </c>
      <c r="J2099" s="33">
        <v>27</v>
      </c>
      <c r="K2099" s="1">
        <v>0</v>
      </c>
      <c r="L2099" s="1">
        <v>2</v>
      </c>
      <c r="M2099" s="1" t="s">
        <v>4470</v>
      </c>
      <c r="N2099" s="1" t="s">
        <v>4467</v>
      </c>
      <c r="O2099" s="1" t="s">
        <v>32</v>
      </c>
    </row>
    <row r="2100" spans="1:15">
      <c r="A2100" s="1">
        <v>100013644</v>
      </c>
      <c r="B2100" s="1" t="s">
        <v>2314</v>
      </c>
      <c r="C2100" s="1" t="s">
        <v>4453</v>
      </c>
      <c r="D2100" s="1" t="s">
        <v>18</v>
      </c>
      <c r="E2100" s="1" t="s">
        <v>27</v>
      </c>
      <c r="F2100" s="1" t="s">
        <v>18</v>
      </c>
      <c r="G2100" s="1">
        <v>1</v>
      </c>
      <c r="H2100" s="1">
        <v>145</v>
      </c>
      <c r="I2100" s="1">
        <v>12</v>
      </c>
      <c r="J2100" s="33">
        <v>13</v>
      </c>
      <c r="K2100" s="1">
        <v>0</v>
      </c>
      <c r="L2100" s="1">
        <v>1</v>
      </c>
      <c r="M2100" s="1" t="s">
        <v>4470</v>
      </c>
      <c r="N2100" s="1" t="s">
        <v>3756</v>
      </c>
      <c r="O2100" s="1" t="s">
        <v>15</v>
      </c>
    </row>
    <row r="2101" spans="1:15">
      <c r="A2101" s="1">
        <v>100013648</v>
      </c>
      <c r="B2101" s="1" t="s">
        <v>2314</v>
      </c>
      <c r="C2101" s="1" t="s">
        <v>4453</v>
      </c>
      <c r="D2101" s="1" t="s">
        <v>12</v>
      </c>
      <c r="E2101" s="1" t="s">
        <v>11</v>
      </c>
      <c r="F2101" s="1" t="s">
        <v>12</v>
      </c>
      <c r="G2101" s="1">
        <v>1</v>
      </c>
      <c r="H2101" s="1">
        <v>591</v>
      </c>
      <c r="I2101" s="1">
        <v>54</v>
      </c>
      <c r="J2101" s="33">
        <v>37</v>
      </c>
      <c r="K2101" s="1">
        <v>0</v>
      </c>
      <c r="L2101" s="1">
        <v>2</v>
      </c>
      <c r="M2101" s="1" t="s">
        <v>4471</v>
      </c>
      <c r="N2101" s="1" t="s">
        <v>4467</v>
      </c>
      <c r="O2101" s="1" t="s">
        <v>32</v>
      </c>
    </row>
    <row r="2102" spans="1:15">
      <c r="A2102" s="1">
        <v>100013662</v>
      </c>
      <c r="B2102" s="1" t="s">
        <v>2314</v>
      </c>
      <c r="C2102" s="1" t="s">
        <v>4453</v>
      </c>
      <c r="D2102" s="1" t="s">
        <v>12</v>
      </c>
      <c r="E2102" s="1" t="s">
        <v>11</v>
      </c>
      <c r="F2102" s="1" t="s">
        <v>407</v>
      </c>
      <c r="G2102" s="1">
        <v>1</v>
      </c>
      <c r="H2102" s="1">
        <v>29</v>
      </c>
      <c r="I2102" s="1">
        <v>4</v>
      </c>
      <c r="J2102" s="33">
        <v>3</v>
      </c>
      <c r="K2102" s="1">
        <v>0</v>
      </c>
      <c r="L2102" s="1">
        <v>1</v>
      </c>
      <c r="M2102" s="1" t="s">
        <v>4472</v>
      </c>
      <c r="N2102" s="1" t="s">
        <v>4473</v>
      </c>
      <c r="O2102" s="1" t="s">
        <v>32</v>
      </c>
    </row>
    <row r="2103" spans="1:15">
      <c r="A2103" s="1">
        <v>100013669</v>
      </c>
      <c r="B2103" s="1" t="s">
        <v>2314</v>
      </c>
      <c r="C2103" s="1" t="s">
        <v>4475</v>
      </c>
      <c r="D2103" s="1" t="s">
        <v>12</v>
      </c>
      <c r="E2103" s="1" t="s">
        <v>11</v>
      </c>
      <c r="F2103" s="1" t="s">
        <v>12</v>
      </c>
      <c r="G2103" s="1">
        <v>1</v>
      </c>
      <c r="H2103" s="1">
        <v>104</v>
      </c>
      <c r="I2103" s="1">
        <v>12</v>
      </c>
      <c r="J2103" s="33">
        <v>11</v>
      </c>
      <c r="K2103" s="1">
        <v>0</v>
      </c>
      <c r="L2103" s="1">
        <v>1</v>
      </c>
      <c r="M2103" s="1" t="s">
        <v>4474</v>
      </c>
      <c r="N2103" s="1" t="s">
        <v>4476</v>
      </c>
      <c r="O2103" s="1" t="s">
        <v>32</v>
      </c>
    </row>
    <row r="2104" spans="1:15">
      <c r="A2104" s="1">
        <v>100013678</v>
      </c>
      <c r="B2104" s="1" t="s">
        <v>2314</v>
      </c>
      <c r="C2104" s="1" t="s">
        <v>4475</v>
      </c>
      <c r="D2104" s="1" t="s">
        <v>150</v>
      </c>
      <c r="E2104" s="1" t="s">
        <v>11</v>
      </c>
      <c r="F2104" s="1" t="s">
        <v>12</v>
      </c>
      <c r="G2104" s="1">
        <v>2</v>
      </c>
      <c r="H2104" s="1">
        <v>351</v>
      </c>
      <c r="I2104" s="1">
        <v>19</v>
      </c>
      <c r="J2104" s="33">
        <v>24</v>
      </c>
      <c r="K2104" s="1">
        <v>0</v>
      </c>
      <c r="L2104" s="1">
        <v>2</v>
      </c>
      <c r="M2104" s="1" t="s">
        <v>4477</v>
      </c>
      <c r="N2104" s="1" t="s">
        <v>4478</v>
      </c>
      <c r="O2104" s="1" t="s">
        <v>44</v>
      </c>
    </row>
    <row r="2105" spans="1:15">
      <c r="A2105" s="1">
        <v>100013679</v>
      </c>
      <c r="B2105" s="1" t="s">
        <v>2314</v>
      </c>
      <c r="C2105" s="1" t="s">
        <v>4475</v>
      </c>
      <c r="D2105" s="1" t="s">
        <v>120</v>
      </c>
      <c r="E2105" s="1" t="s">
        <v>20</v>
      </c>
      <c r="F2105" s="1" t="s">
        <v>72</v>
      </c>
      <c r="G2105" s="1">
        <v>6</v>
      </c>
      <c r="H2105" s="1">
        <v>734</v>
      </c>
      <c r="I2105" s="1">
        <v>27</v>
      </c>
      <c r="J2105" s="33">
        <v>85</v>
      </c>
      <c r="K2105" s="1">
        <v>0</v>
      </c>
      <c r="L2105" s="1">
        <v>3</v>
      </c>
      <c r="M2105" s="1" t="s">
        <v>4477</v>
      </c>
      <c r="N2105" s="1" t="s">
        <v>4478</v>
      </c>
      <c r="O2105" s="1" t="s">
        <v>44</v>
      </c>
    </row>
    <row r="2106" spans="1:15">
      <c r="A2106" s="1">
        <v>100013703</v>
      </c>
      <c r="B2106" s="1" t="s">
        <v>2314</v>
      </c>
      <c r="C2106" s="1" t="s">
        <v>4475</v>
      </c>
      <c r="D2106" s="1" t="s">
        <v>12</v>
      </c>
      <c r="E2106" s="1" t="s">
        <v>11</v>
      </c>
      <c r="F2106" s="1" t="s">
        <v>12</v>
      </c>
      <c r="G2106" s="1">
        <v>1</v>
      </c>
      <c r="H2106" s="1">
        <v>281</v>
      </c>
      <c r="I2106" s="1">
        <v>27</v>
      </c>
      <c r="J2106" s="33">
        <v>27</v>
      </c>
      <c r="K2106" s="1">
        <v>0</v>
      </c>
      <c r="L2106" s="1">
        <v>1</v>
      </c>
      <c r="M2106" s="1" t="s">
        <v>4479</v>
      </c>
      <c r="N2106" s="1" t="s">
        <v>4480</v>
      </c>
      <c r="O2106" s="1" t="s">
        <v>32</v>
      </c>
    </row>
    <row r="2107" spans="1:15">
      <c r="A2107" s="1">
        <v>100013708</v>
      </c>
      <c r="B2107" s="1" t="s">
        <v>2314</v>
      </c>
      <c r="C2107" s="1" t="s">
        <v>4475</v>
      </c>
      <c r="D2107" s="1" t="s">
        <v>12</v>
      </c>
      <c r="E2107" s="1" t="s">
        <v>11</v>
      </c>
      <c r="F2107" s="1" t="s">
        <v>12</v>
      </c>
      <c r="G2107" s="1">
        <v>1</v>
      </c>
      <c r="H2107" s="1">
        <v>145</v>
      </c>
      <c r="I2107" s="1">
        <v>10</v>
      </c>
      <c r="J2107" s="33">
        <v>12</v>
      </c>
      <c r="K2107" s="1">
        <v>0</v>
      </c>
      <c r="L2107" s="1">
        <v>1</v>
      </c>
      <c r="M2107" s="1" t="s">
        <v>4481</v>
      </c>
      <c r="N2107" s="1" t="s">
        <v>4482</v>
      </c>
      <c r="O2107" s="1" t="s">
        <v>32</v>
      </c>
    </row>
    <row r="2108" spans="1:15">
      <c r="A2108" s="1">
        <v>100013712</v>
      </c>
      <c r="B2108" s="1" t="s">
        <v>2314</v>
      </c>
      <c r="C2108" s="1" t="s">
        <v>4475</v>
      </c>
      <c r="D2108" s="1" t="s">
        <v>12</v>
      </c>
      <c r="E2108" s="1" t="s">
        <v>11</v>
      </c>
      <c r="F2108" s="1" t="s">
        <v>12</v>
      </c>
      <c r="G2108" s="1">
        <v>1</v>
      </c>
      <c r="H2108" s="1">
        <v>149</v>
      </c>
      <c r="I2108" s="1">
        <v>20</v>
      </c>
      <c r="J2108" s="33">
        <v>15</v>
      </c>
      <c r="K2108" s="1">
        <v>0</v>
      </c>
      <c r="L2108" s="1">
        <v>1</v>
      </c>
      <c r="M2108" s="1" t="s">
        <v>4483</v>
      </c>
      <c r="N2108" s="1" t="s">
        <v>4484</v>
      </c>
      <c r="O2108" s="1" t="s">
        <v>32</v>
      </c>
    </row>
    <row r="2109" spans="1:15">
      <c r="A2109" s="1">
        <v>100013716</v>
      </c>
      <c r="B2109" s="1" t="s">
        <v>2314</v>
      </c>
      <c r="C2109" s="1" t="s">
        <v>4475</v>
      </c>
      <c r="D2109" s="1" t="s">
        <v>12</v>
      </c>
      <c r="E2109" s="1" t="s">
        <v>11</v>
      </c>
      <c r="F2109" s="1" t="s">
        <v>407</v>
      </c>
      <c r="G2109" s="1">
        <v>1</v>
      </c>
      <c r="H2109" s="1">
        <v>22</v>
      </c>
      <c r="I2109" s="1">
        <v>3</v>
      </c>
      <c r="J2109" s="33">
        <v>3</v>
      </c>
      <c r="K2109" s="1">
        <v>0</v>
      </c>
      <c r="L2109" s="1">
        <v>1</v>
      </c>
      <c r="M2109" s="1" t="s">
        <v>4485</v>
      </c>
      <c r="N2109" s="1" t="s">
        <v>4486</v>
      </c>
      <c r="O2109" s="1" t="s">
        <v>32</v>
      </c>
    </row>
    <row r="2110" spans="1:15">
      <c r="A2110" s="1">
        <v>100013721</v>
      </c>
      <c r="B2110" s="1" t="s">
        <v>2314</v>
      </c>
      <c r="C2110" s="1" t="s">
        <v>4475</v>
      </c>
      <c r="D2110" s="1" t="s">
        <v>12</v>
      </c>
      <c r="E2110" s="1" t="s">
        <v>11</v>
      </c>
      <c r="F2110" s="1" t="s">
        <v>407</v>
      </c>
      <c r="G2110" s="1">
        <v>1</v>
      </c>
      <c r="H2110" s="1">
        <v>43</v>
      </c>
      <c r="I2110" s="1">
        <v>6</v>
      </c>
      <c r="J2110" s="33">
        <v>6</v>
      </c>
      <c r="K2110" s="1">
        <v>0</v>
      </c>
      <c r="L2110" s="1">
        <v>1</v>
      </c>
      <c r="M2110" s="1" t="s">
        <v>4487</v>
      </c>
      <c r="N2110" s="1" t="s">
        <v>4488</v>
      </c>
      <c r="O2110" s="1" t="s">
        <v>32</v>
      </c>
    </row>
    <row r="2111" spans="1:15">
      <c r="A2111" s="1">
        <v>100013733</v>
      </c>
      <c r="B2111" s="1" t="s">
        <v>2314</v>
      </c>
      <c r="C2111" s="1" t="s">
        <v>4475</v>
      </c>
      <c r="D2111" s="1" t="s">
        <v>12</v>
      </c>
      <c r="E2111" s="1" t="s">
        <v>11</v>
      </c>
      <c r="F2111" s="1" t="s">
        <v>12</v>
      </c>
      <c r="G2111" s="1">
        <v>1</v>
      </c>
      <c r="H2111" s="1">
        <v>123</v>
      </c>
      <c r="I2111" s="1">
        <v>11</v>
      </c>
      <c r="J2111" s="33">
        <v>9</v>
      </c>
      <c r="K2111" s="1">
        <v>1</v>
      </c>
      <c r="L2111" s="1">
        <v>1</v>
      </c>
      <c r="M2111" s="1" t="s">
        <v>4489</v>
      </c>
      <c r="N2111" s="1" t="s">
        <v>4490</v>
      </c>
      <c r="O2111" s="1" t="s">
        <v>32</v>
      </c>
    </row>
    <row r="2112" spans="1:15">
      <c r="A2112" s="1">
        <v>100013738</v>
      </c>
      <c r="B2112" s="1" t="s">
        <v>2314</v>
      </c>
      <c r="C2112" s="1" t="s">
        <v>4475</v>
      </c>
      <c r="D2112" s="1" t="s">
        <v>12</v>
      </c>
      <c r="E2112" s="1" t="s">
        <v>11</v>
      </c>
      <c r="F2112" s="1" t="s">
        <v>12</v>
      </c>
      <c r="G2112" s="1">
        <v>1</v>
      </c>
      <c r="H2112" s="1">
        <v>91</v>
      </c>
      <c r="I2112" s="1">
        <v>12</v>
      </c>
      <c r="J2112" s="33">
        <v>10</v>
      </c>
      <c r="K2112" s="1">
        <v>0</v>
      </c>
      <c r="L2112" s="1">
        <v>1</v>
      </c>
      <c r="M2112" s="1" t="s">
        <v>4491</v>
      </c>
      <c r="N2112" s="1" t="s">
        <v>4492</v>
      </c>
      <c r="O2112" s="1" t="s">
        <v>32</v>
      </c>
    </row>
    <row r="2113" spans="1:15">
      <c r="A2113" s="1">
        <v>100013748</v>
      </c>
      <c r="B2113" s="1" t="s">
        <v>2314</v>
      </c>
      <c r="C2113" s="1" t="s">
        <v>4475</v>
      </c>
      <c r="D2113" s="1" t="s">
        <v>12</v>
      </c>
      <c r="E2113" s="1" t="s">
        <v>11</v>
      </c>
      <c r="F2113" s="1" t="s">
        <v>407</v>
      </c>
      <c r="G2113" s="1">
        <v>1</v>
      </c>
      <c r="H2113" s="1">
        <v>9</v>
      </c>
      <c r="I2113" s="1">
        <v>1</v>
      </c>
      <c r="J2113" s="33">
        <v>3</v>
      </c>
      <c r="K2113" s="1">
        <v>0</v>
      </c>
      <c r="L2113" s="1">
        <v>1</v>
      </c>
      <c r="M2113" s="1" t="s">
        <v>4493</v>
      </c>
      <c r="N2113" s="1" t="s">
        <v>4494</v>
      </c>
      <c r="O2113" s="1" t="s">
        <v>32</v>
      </c>
    </row>
    <row r="2114" spans="1:15">
      <c r="A2114" s="1">
        <v>100013755</v>
      </c>
      <c r="B2114" s="1" t="s">
        <v>2314</v>
      </c>
      <c r="C2114" s="1" t="s">
        <v>4475</v>
      </c>
      <c r="D2114" s="1" t="s">
        <v>12</v>
      </c>
      <c r="E2114" s="1" t="s">
        <v>11</v>
      </c>
      <c r="F2114" s="1" t="s">
        <v>12</v>
      </c>
      <c r="G2114" s="1">
        <v>1</v>
      </c>
      <c r="H2114" s="1">
        <v>268</v>
      </c>
      <c r="I2114" s="1">
        <v>23</v>
      </c>
      <c r="J2114" s="33">
        <v>25</v>
      </c>
      <c r="K2114" s="1">
        <v>0</v>
      </c>
      <c r="L2114" s="1">
        <v>1</v>
      </c>
      <c r="M2114" s="1" t="s">
        <v>4495</v>
      </c>
      <c r="N2114" s="1" t="s">
        <v>4496</v>
      </c>
      <c r="O2114" s="1" t="s">
        <v>32</v>
      </c>
    </row>
    <row r="2115" spans="1:15">
      <c r="A2115" s="1">
        <v>100013759</v>
      </c>
      <c r="B2115" s="1" t="s">
        <v>2314</v>
      </c>
      <c r="C2115" s="1" t="s">
        <v>4475</v>
      </c>
      <c r="D2115" s="1" t="s">
        <v>4497</v>
      </c>
      <c r="E2115" s="1" t="s">
        <v>20</v>
      </c>
      <c r="F2115" s="1" t="s">
        <v>72</v>
      </c>
      <c r="G2115" s="1">
        <v>1</v>
      </c>
      <c r="H2115" s="1">
        <v>316</v>
      </c>
      <c r="I2115" s="1">
        <v>28</v>
      </c>
      <c r="J2115" s="33">
        <v>41</v>
      </c>
      <c r="K2115" s="1">
        <v>0</v>
      </c>
      <c r="L2115" s="1">
        <v>2</v>
      </c>
      <c r="M2115" s="1" t="s">
        <v>4498</v>
      </c>
      <c r="N2115" s="1" t="s">
        <v>3756</v>
      </c>
      <c r="O2115" s="1" t="s">
        <v>15</v>
      </c>
    </row>
    <row r="2116" spans="1:15">
      <c r="A2116" s="1">
        <v>100013767</v>
      </c>
      <c r="B2116" s="1" t="s">
        <v>2314</v>
      </c>
      <c r="C2116" s="1" t="s">
        <v>4475</v>
      </c>
      <c r="D2116" s="1" t="s">
        <v>4500</v>
      </c>
      <c r="E2116" s="1" t="s">
        <v>2</v>
      </c>
      <c r="F2116" s="1" t="s">
        <v>46</v>
      </c>
      <c r="G2116" s="1">
        <v>1</v>
      </c>
      <c r="H2116" s="1">
        <v>5</v>
      </c>
      <c r="I2116" s="1">
        <v>2</v>
      </c>
      <c r="J2116" s="33">
        <v>2</v>
      </c>
      <c r="K2116" s="1">
        <v>0</v>
      </c>
      <c r="L2116" s="1">
        <v>1</v>
      </c>
      <c r="M2116" s="1" t="s">
        <v>4501</v>
      </c>
      <c r="N2116" s="1" t="s">
        <v>4502</v>
      </c>
      <c r="O2116" s="1" t="s">
        <v>44</v>
      </c>
    </row>
    <row r="2117" spans="1:15">
      <c r="A2117" s="1">
        <v>100013771</v>
      </c>
      <c r="B2117" s="1" t="s">
        <v>2314</v>
      </c>
      <c r="C2117" s="1" t="s">
        <v>4475</v>
      </c>
      <c r="D2117" s="1" t="s">
        <v>12</v>
      </c>
      <c r="E2117" s="1" t="s">
        <v>11</v>
      </c>
      <c r="F2117" s="1" t="s">
        <v>12</v>
      </c>
      <c r="G2117" s="1">
        <v>1</v>
      </c>
      <c r="H2117" s="1">
        <v>244</v>
      </c>
      <c r="I2117" s="1">
        <v>24</v>
      </c>
      <c r="J2117" s="33">
        <v>19</v>
      </c>
      <c r="K2117" s="1">
        <v>0</v>
      </c>
      <c r="L2117" s="1">
        <v>1</v>
      </c>
      <c r="M2117" s="1" t="s">
        <v>4503</v>
      </c>
      <c r="N2117" s="1" t="s">
        <v>4496</v>
      </c>
      <c r="O2117" s="1" t="s">
        <v>32</v>
      </c>
    </row>
    <row r="2118" spans="1:15">
      <c r="A2118" s="1">
        <v>100013776</v>
      </c>
      <c r="B2118" s="1" t="s">
        <v>2314</v>
      </c>
      <c r="C2118" s="1" t="s">
        <v>4475</v>
      </c>
      <c r="D2118" s="1" t="s">
        <v>4504</v>
      </c>
      <c r="E2118" s="1" t="s">
        <v>27</v>
      </c>
      <c r="F2118" s="1" t="s">
        <v>18</v>
      </c>
      <c r="G2118" s="1">
        <v>1</v>
      </c>
      <c r="H2118" s="1">
        <v>135</v>
      </c>
      <c r="I2118" s="1">
        <v>13</v>
      </c>
      <c r="J2118" s="33">
        <v>13</v>
      </c>
      <c r="K2118" s="1">
        <v>0</v>
      </c>
      <c r="L2118" s="1">
        <v>1</v>
      </c>
      <c r="M2118" s="1" t="s">
        <v>4505</v>
      </c>
      <c r="N2118" s="1" t="s">
        <v>3756</v>
      </c>
      <c r="O2118" s="1" t="s">
        <v>15</v>
      </c>
    </row>
    <row r="2119" spans="1:15">
      <c r="A2119" s="1">
        <v>100013778</v>
      </c>
      <c r="B2119" s="1" t="s">
        <v>2314</v>
      </c>
      <c r="C2119" s="1" t="s">
        <v>4475</v>
      </c>
      <c r="D2119" s="1" t="s">
        <v>4506</v>
      </c>
      <c r="E2119" s="1" t="s">
        <v>11</v>
      </c>
      <c r="F2119" s="1" t="s">
        <v>12</v>
      </c>
      <c r="G2119" s="1">
        <v>1</v>
      </c>
      <c r="H2119" s="1">
        <v>357</v>
      </c>
      <c r="I2119" s="1">
        <v>42</v>
      </c>
      <c r="J2119" s="33">
        <v>31</v>
      </c>
      <c r="K2119" s="1">
        <v>0</v>
      </c>
      <c r="L2119" s="1">
        <v>2</v>
      </c>
      <c r="M2119" s="1" t="s">
        <v>4507</v>
      </c>
      <c r="N2119" s="1" t="s">
        <v>4496</v>
      </c>
      <c r="O2119" s="1" t="s">
        <v>32</v>
      </c>
    </row>
    <row r="2120" spans="1:15">
      <c r="A2120" s="1">
        <v>100013798</v>
      </c>
      <c r="B2120" s="1" t="s">
        <v>2314</v>
      </c>
      <c r="C2120" s="1" t="s">
        <v>4475</v>
      </c>
      <c r="D2120" s="1" t="s">
        <v>4509</v>
      </c>
      <c r="E2120" s="1" t="s">
        <v>11</v>
      </c>
      <c r="F2120" s="1" t="s">
        <v>12</v>
      </c>
      <c r="G2120" s="1">
        <v>1</v>
      </c>
      <c r="H2120" s="1">
        <v>164</v>
      </c>
      <c r="I2120" s="1">
        <v>19</v>
      </c>
      <c r="J2120" s="33">
        <v>14</v>
      </c>
      <c r="K2120" s="1">
        <v>1</v>
      </c>
      <c r="L2120" s="1">
        <v>1</v>
      </c>
      <c r="M2120" s="1" t="s">
        <v>4510</v>
      </c>
      <c r="N2120" s="1" t="s">
        <v>3883</v>
      </c>
      <c r="O2120" s="1" t="s">
        <v>39</v>
      </c>
    </row>
    <row r="2121" spans="1:15">
      <c r="A2121" s="1">
        <v>100013803</v>
      </c>
      <c r="B2121" s="1" t="s">
        <v>2314</v>
      </c>
      <c r="C2121" s="1" t="s">
        <v>4475</v>
      </c>
      <c r="D2121" s="1" t="s">
        <v>4511</v>
      </c>
      <c r="E2121" s="1" t="s">
        <v>20</v>
      </c>
      <c r="F2121" s="1" t="s">
        <v>167</v>
      </c>
      <c r="G2121" s="1">
        <v>1</v>
      </c>
      <c r="H2121" s="1">
        <v>150</v>
      </c>
      <c r="I2121" s="1">
        <v>12</v>
      </c>
      <c r="J2121" s="33">
        <v>12</v>
      </c>
      <c r="K2121" s="1">
        <v>0</v>
      </c>
      <c r="L2121" s="1">
        <v>1</v>
      </c>
      <c r="M2121" s="1" t="s">
        <v>4512</v>
      </c>
      <c r="N2121" s="1" t="s">
        <v>3759</v>
      </c>
      <c r="O2121" s="1" t="s">
        <v>39</v>
      </c>
    </row>
    <row r="2122" spans="1:15">
      <c r="A2122" s="1">
        <v>100013811</v>
      </c>
      <c r="B2122" s="1" t="s">
        <v>2314</v>
      </c>
      <c r="C2122" s="1" t="s">
        <v>4475</v>
      </c>
      <c r="D2122" s="1" t="s">
        <v>12</v>
      </c>
      <c r="E2122" s="1" t="s">
        <v>11</v>
      </c>
      <c r="F2122" s="1" t="s">
        <v>407</v>
      </c>
      <c r="G2122" s="1">
        <v>1</v>
      </c>
      <c r="H2122" s="1">
        <v>15</v>
      </c>
      <c r="I2122" s="1">
        <v>3</v>
      </c>
      <c r="J2122" s="33">
        <v>5</v>
      </c>
      <c r="K2122" s="1">
        <v>0</v>
      </c>
      <c r="L2122" s="1">
        <v>1</v>
      </c>
      <c r="M2122" s="1" t="s">
        <v>4513</v>
      </c>
      <c r="N2122" s="1" t="s">
        <v>4514</v>
      </c>
      <c r="O2122" s="1" t="s">
        <v>32</v>
      </c>
    </row>
    <row r="2123" spans="1:15">
      <c r="A2123" s="1">
        <v>100013815</v>
      </c>
      <c r="B2123" s="1" t="s">
        <v>2314</v>
      </c>
      <c r="C2123" s="1" t="s">
        <v>4475</v>
      </c>
      <c r="D2123" s="1" t="s">
        <v>12</v>
      </c>
      <c r="E2123" s="1" t="s">
        <v>11</v>
      </c>
      <c r="F2123" s="1" t="s">
        <v>407</v>
      </c>
      <c r="G2123" s="1">
        <v>1</v>
      </c>
      <c r="H2123" s="1">
        <v>17</v>
      </c>
      <c r="I2123" s="1">
        <v>2</v>
      </c>
      <c r="J2123" s="33">
        <v>2</v>
      </c>
      <c r="K2123" s="1">
        <v>0</v>
      </c>
      <c r="L2123" s="1">
        <v>1</v>
      </c>
      <c r="M2123" s="1" t="s">
        <v>4515</v>
      </c>
      <c r="N2123" s="1" t="s">
        <v>4516</v>
      </c>
      <c r="O2123" s="1" t="s">
        <v>32</v>
      </c>
    </row>
    <row r="2124" spans="1:15">
      <c r="A2124" s="1">
        <v>100013822</v>
      </c>
      <c r="B2124" s="1" t="s">
        <v>2314</v>
      </c>
      <c r="C2124" s="1" t="s">
        <v>4475</v>
      </c>
      <c r="D2124" s="1" t="s">
        <v>12</v>
      </c>
      <c r="E2124" s="1" t="s">
        <v>11</v>
      </c>
      <c r="F2124" s="1" t="s">
        <v>407</v>
      </c>
      <c r="G2124" s="1">
        <v>1</v>
      </c>
      <c r="H2124" s="1">
        <v>15</v>
      </c>
      <c r="I2124" s="1">
        <v>2</v>
      </c>
      <c r="J2124" s="33">
        <v>2</v>
      </c>
      <c r="K2124" s="1">
        <v>0</v>
      </c>
      <c r="L2124" s="1">
        <v>1</v>
      </c>
      <c r="M2124" s="1" t="s">
        <v>4517</v>
      </c>
      <c r="N2124" s="1" t="s">
        <v>4518</v>
      </c>
      <c r="O2124" s="1" t="s">
        <v>32</v>
      </c>
    </row>
    <row r="2125" spans="1:15">
      <c r="A2125" s="1">
        <v>100013828</v>
      </c>
      <c r="B2125" s="1" t="s">
        <v>2314</v>
      </c>
      <c r="C2125" s="1" t="s">
        <v>4520</v>
      </c>
      <c r="D2125" s="1" t="s">
        <v>12</v>
      </c>
      <c r="E2125" s="1" t="s">
        <v>11</v>
      </c>
      <c r="F2125" s="1" t="s">
        <v>407</v>
      </c>
      <c r="G2125" s="1">
        <v>1</v>
      </c>
      <c r="H2125" s="1">
        <v>164</v>
      </c>
      <c r="I2125" s="1">
        <v>14</v>
      </c>
      <c r="J2125" s="33">
        <v>11</v>
      </c>
      <c r="K2125" s="1">
        <v>0</v>
      </c>
      <c r="L2125" s="1">
        <v>1</v>
      </c>
      <c r="M2125" s="1" t="s">
        <v>4519</v>
      </c>
      <c r="N2125" s="1" t="s">
        <v>4521</v>
      </c>
      <c r="O2125" s="1" t="s">
        <v>32</v>
      </c>
    </row>
    <row r="2126" spans="1:15">
      <c r="A2126" s="1">
        <v>100013839</v>
      </c>
      <c r="B2126" s="1" t="s">
        <v>2314</v>
      </c>
      <c r="C2126" s="1" t="s">
        <v>4520</v>
      </c>
      <c r="D2126" s="1" t="s">
        <v>12</v>
      </c>
      <c r="E2126" s="1" t="s">
        <v>11</v>
      </c>
      <c r="F2126" s="1" t="s">
        <v>12</v>
      </c>
      <c r="G2126" s="1">
        <v>1</v>
      </c>
      <c r="H2126" s="1">
        <v>298</v>
      </c>
      <c r="I2126" s="1">
        <v>24</v>
      </c>
      <c r="J2126" s="33">
        <v>28</v>
      </c>
      <c r="K2126" s="1">
        <v>0</v>
      </c>
      <c r="L2126" s="1">
        <v>1</v>
      </c>
      <c r="M2126" s="1" t="s">
        <v>4522</v>
      </c>
      <c r="N2126" s="1" t="s">
        <v>4523</v>
      </c>
      <c r="O2126" s="1" t="s">
        <v>32</v>
      </c>
    </row>
    <row r="2127" spans="1:15">
      <c r="A2127" s="1">
        <v>100013853</v>
      </c>
      <c r="B2127" s="1" t="s">
        <v>2314</v>
      </c>
      <c r="C2127" s="1" t="s">
        <v>4520</v>
      </c>
      <c r="D2127" s="1" t="s">
        <v>12</v>
      </c>
      <c r="E2127" s="1" t="s">
        <v>11</v>
      </c>
      <c r="F2127" s="1" t="s">
        <v>12</v>
      </c>
      <c r="G2127" s="1">
        <v>1</v>
      </c>
      <c r="H2127" s="1">
        <v>259</v>
      </c>
      <c r="I2127" s="1">
        <v>16</v>
      </c>
      <c r="J2127" s="33">
        <v>26</v>
      </c>
      <c r="K2127" s="1">
        <v>0</v>
      </c>
      <c r="L2127" s="1">
        <v>1</v>
      </c>
      <c r="M2127" s="1" t="s">
        <v>4525</v>
      </c>
      <c r="N2127" s="1" t="s">
        <v>4526</v>
      </c>
      <c r="O2127" s="1" t="s">
        <v>32</v>
      </c>
    </row>
    <row r="2128" spans="1:15">
      <c r="A2128" s="1">
        <v>100013856</v>
      </c>
      <c r="B2128" s="1" t="s">
        <v>2314</v>
      </c>
      <c r="C2128" s="1" t="s">
        <v>4520</v>
      </c>
      <c r="D2128" s="1" t="s">
        <v>12</v>
      </c>
      <c r="E2128" s="1" t="s">
        <v>11</v>
      </c>
      <c r="F2128" s="1" t="s">
        <v>407</v>
      </c>
      <c r="G2128" s="1">
        <v>1</v>
      </c>
      <c r="H2128" s="1">
        <v>89</v>
      </c>
      <c r="I2128" s="1">
        <v>6</v>
      </c>
      <c r="J2128" s="33">
        <v>6</v>
      </c>
      <c r="K2128" s="1">
        <v>0</v>
      </c>
      <c r="L2128" s="1">
        <v>1</v>
      </c>
      <c r="M2128" s="1" t="s">
        <v>4527</v>
      </c>
      <c r="N2128" s="1" t="s">
        <v>4528</v>
      </c>
      <c r="O2128" s="1" t="s">
        <v>32</v>
      </c>
    </row>
    <row r="2129" spans="1:15">
      <c r="A2129" s="1">
        <v>100013860</v>
      </c>
      <c r="B2129" s="1" t="s">
        <v>2314</v>
      </c>
      <c r="C2129" s="1" t="s">
        <v>4520</v>
      </c>
      <c r="D2129" s="1" t="s">
        <v>12</v>
      </c>
      <c r="E2129" s="1" t="s">
        <v>11</v>
      </c>
      <c r="F2129" s="1" t="s">
        <v>407</v>
      </c>
      <c r="G2129" s="1">
        <v>1</v>
      </c>
      <c r="H2129" s="1">
        <v>26</v>
      </c>
      <c r="I2129" s="1">
        <v>3</v>
      </c>
      <c r="J2129" s="33">
        <v>2</v>
      </c>
      <c r="K2129" s="1">
        <v>0</v>
      </c>
      <c r="L2129" s="1">
        <v>1</v>
      </c>
      <c r="M2129" s="1" t="s">
        <v>4529</v>
      </c>
      <c r="N2129" s="1" t="s">
        <v>4530</v>
      </c>
      <c r="O2129" s="1" t="s">
        <v>32</v>
      </c>
    </row>
    <row r="2130" spans="1:15">
      <c r="A2130" s="1">
        <v>100013864</v>
      </c>
      <c r="B2130" s="1" t="s">
        <v>2314</v>
      </c>
      <c r="C2130" s="1" t="s">
        <v>4520</v>
      </c>
      <c r="D2130" s="1" t="s">
        <v>12</v>
      </c>
      <c r="E2130" s="1" t="s">
        <v>11</v>
      </c>
      <c r="F2130" s="1" t="s">
        <v>407</v>
      </c>
      <c r="G2130" s="1">
        <v>1</v>
      </c>
      <c r="H2130" s="1">
        <v>12</v>
      </c>
      <c r="I2130" s="1">
        <v>2</v>
      </c>
      <c r="J2130" s="33">
        <v>5</v>
      </c>
      <c r="K2130" s="1">
        <v>0</v>
      </c>
      <c r="L2130" s="1">
        <v>1</v>
      </c>
      <c r="M2130" s="1" t="s">
        <v>4531</v>
      </c>
      <c r="N2130" s="1" t="s">
        <v>4532</v>
      </c>
      <c r="O2130" s="1" t="s">
        <v>32</v>
      </c>
    </row>
    <row r="2131" spans="1:15">
      <c r="A2131" s="1">
        <v>100013870</v>
      </c>
      <c r="B2131" s="1" t="s">
        <v>2314</v>
      </c>
      <c r="C2131" s="1" t="s">
        <v>4520</v>
      </c>
      <c r="D2131" s="1" t="s">
        <v>12</v>
      </c>
      <c r="E2131" s="1" t="s">
        <v>11</v>
      </c>
      <c r="F2131" s="1" t="s">
        <v>407</v>
      </c>
      <c r="G2131" s="1">
        <v>1</v>
      </c>
      <c r="H2131" s="1">
        <v>28</v>
      </c>
      <c r="I2131" s="1">
        <v>3</v>
      </c>
      <c r="J2131" s="33">
        <v>3</v>
      </c>
      <c r="K2131" s="1">
        <v>0</v>
      </c>
      <c r="L2131" s="1">
        <v>1</v>
      </c>
      <c r="M2131" s="1" t="s">
        <v>4533</v>
      </c>
      <c r="N2131" s="1" t="s">
        <v>4534</v>
      </c>
      <c r="O2131" s="1" t="s">
        <v>32</v>
      </c>
    </row>
    <row r="2132" spans="1:15">
      <c r="A2132" s="1">
        <v>100013873</v>
      </c>
      <c r="B2132" s="1" t="s">
        <v>2314</v>
      </c>
      <c r="C2132" s="1" t="s">
        <v>4520</v>
      </c>
      <c r="D2132" s="1" t="s">
        <v>12</v>
      </c>
      <c r="E2132" s="1" t="s">
        <v>11</v>
      </c>
      <c r="F2132" s="1" t="s">
        <v>407</v>
      </c>
      <c r="G2132" s="1">
        <v>1</v>
      </c>
      <c r="H2132" s="1">
        <v>45</v>
      </c>
      <c r="I2132" s="1">
        <v>4</v>
      </c>
      <c r="J2132" s="33">
        <v>6</v>
      </c>
      <c r="K2132" s="1">
        <v>0</v>
      </c>
      <c r="L2132" s="1">
        <v>1</v>
      </c>
      <c r="M2132" s="1" t="s">
        <v>4535</v>
      </c>
      <c r="N2132" s="1" t="s">
        <v>4536</v>
      </c>
      <c r="O2132" s="1" t="s">
        <v>32</v>
      </c>
    </row>
    <row r="2133" spans="1:15">
      <c r="A2133" s="1">
        <v>100013884</v>
      </c>
      <c r="B2133" s="1" t="s">
        <v>2314</v>
      </c>
      <c r="C2133" s="1" t="s">
        <v>4520</v>
      </c>
      <c r="D2133" s="1" t="s">
        <v>12</v>
      </c>
      <c r="E2133" s="1" t="s">
        <v>11</v>
      </c>
      <c r="F2133" s="1" t="s">
        <v>12</v>
      </c>
      <c r="G2133" s="1">
        <v>2</v>
      </c>
      <c r="H2133" s="1">
        <v>638</v>
      </c>
      <c r="I2133" s="1">
        <v>58</v>
      </c>
      <c r="J2133" s="33">
        <v>49</v>
      </c>
      <c r="K2133" s="1">
        <v>0</v>
      </c>
      <c r="L2133" s="1">
        <v>3</v>
      </c>
      <c r="M2133" s="1" t="s">
        <v>4537</v>
      </c>
      <c r="N2133" s="1" t="s">
        <v>4538</v>
      </c>
      <c r="O2133" s="1" t="s">
        <v>32</v>
      </c>
    </row>
    <row r="2134" spans="1:15">
      <c r="A2134" s="1">
        <v>100013890</v>
      </c>
      <c r="B2134" s="1" t="s">
        <v>2314</v>
      </c>
      <c r="C2134" s="1" t="s">
        <v>4520</v>
      </c>
      <c r="D2134" s="1" t="s">
        <v>4539</v>
      </c>
      <c r="E2134" s="1" t="s">
        <v>11</v>
      </c>
      <c r="F2134" s="1" t="s">
        <v>407</v>
      </c>
      <c r="G2134" s="1">
        <v>1</v>
      </c>
      <c r="H2134" s="1">
        <v>60</v>
      </c>
      <c r="I2134" s="1">
        <v>5</v>
      </c>
      <c r="J2134" s="33">
        <v>6</v>
      </c>
      <c r="K2134" s="1">
        <v>0</v>
      </c>
      <c r="L2134" s="1">
        <v>1</v>
      </c>
      <c r="M2134" s="1" t="s">
        <v>4540</v>
      </c>
      <c r="N2134" s="1" t="s">
        <v>3759</v>
      </c>
      <c r="O2134" s="1" t="s">
        <v>39</v>
      </c>
    </row>
    <row r="2135" spans="1:15">
      <c r="A2135" s="1">
        <v>100013893</v>
      </c>
      <c r="B2135" s="1" t="s">
        <v>2314</v>
      </c>
      <c r="C2135" s="1" t="s">
        <v>4520</v>
      </c>
      <c r="D2135" s="1" t="s">
        <v>12</v>
      </c>
      <c r="E2135" s="1" t="s">
        <v>11</v>
      </c>
      <c r="F2135" s="1" t="s">
        <v>407</v>
      </c>
      <c r="G2135" s="1">
        <v>1</v>
      </c>
      <c r="H2135" s="1">
        <v>23</v>
      </c>
      <c r="I2135" s="1">
        <v>3</v>
      </c>
      <c r="J2135" s="33">
        <v>3</v>
      </c>
      <c r="K2135" s="1">
        <v>0</v>
      </c>
      <c r="L2135" s="1">
        <v>1</v>
      </c>
      <c r="M2135" s="1" t="s">
        <v>4541</v>
      </c>
      <c r="N2135" s="1" t="s">
        <v>4542</v>
      </c>
      <c r="O2135" s="1" t="s">
        <v>32</v>
      </c>
    </row>
    <row r="2136" spans="1:15">
      <c r="A2136" s="1">
        <v>100013896</v>
      </c>
      <c r="B2136" s="1" t="s">
        <v>2314</v>
      </c>
      <c r="C2136" s="1" t="s">
        <v>4520</v>
      </c>
      <c r="D2136" s="1" t="s">
        <v>12</v>
      </c>
      <c r="E2136" s="1" t="s">
        <v>11</v>
      </c>
      <c r="F2136" s="1" t="s">
        <v>407</v>
      </c>
      <c r="G2136" s="1">
        <v>1</v>
      </c>
      <c r="H2136" s="1">
        <v>109</v>
      </c>
      <c r="I2136" s="1">
        <v>14</v>
      </c>
      <c r="J2136" s="33">
        <v>10</v>
      </c>
      <c r="K2136" s="1">
        <v>0</v>
      </c>
      <c r="L2136" s="1">
        <v>1</v>
      </c>
      <c r="M2136" s="1" t="s">
        <v>4543</v>
      </c>
      <c r="N2136" s="1" t="s">
        <v>4544</v>
      </c>
      <c r="O2136" s="1" t="s">
        <v>32</v>
      </c>
    </row>
    <row r="2137" spans="1:15">
      <c r="A2137" s="1">
        <v>100013901</v>
      </c>
      <c r="B2137" s="1" t="s">
        <v>2314</v>
      </c>
      <c r="C2137" s="1" t="s">
        <v>4520</v>
      </c>
      <c r="D2137" s="1" t="s">
        <v>12</v>
      </c>
      <c r="E2137" s="1" t="s">
        <v>11</v>
      </c>
      <c r="F2137" s="1" t="s">
        <v>12</v>
      </c>
      <c r="G2137" s="1">
        <v>1</v>
      </c>
      <c r="H2137" s="1">
        <v>128</v>
      </c>
      <c r="I2137" s="1">
        <v>14</v>
      </c>
      <c r="J2137" s="33">
        <v>13</v>
      </c>
      <c r="K2137" s="1">
        <v>0</v>
      </c>
      <c r="L2137" s="1">
        <v>1</v>
      </c>
      <c r="M2137" s="1" t="s">
        <v>4545</v>
      </c>
      <c r="N2137" s="1" t="s">
        <v>4546</v>
      </c>
      <c r="O2137" s="1" t="s">
        <v>32</v>
      </c>
    </row>
    <row r="2138" spans="1:15">
      <c r="A2138" s="1">
        <v>100013906</v>
      </c>
      <c r="B2138" s="1" t="s">
        <v>2314</v>
      </c>
      <c r="C2138" s="1" t="s">
        <v>4520</v>
      </c>
      <c r="D2138" s="1" t="s">
        <v>12</v>
      </c>
      <c r="E2138" s="1" t="s">
        <v>11</v>
      </c>
      <c r="F2138" s="1" t="s">
        <v>407</v>
      </c>
      <c r="G2138" s="1">
        <v>1</v>
      </c>
      <c r="H2138" s="1">
        <v>20</v>
      </c>
      <c r="I2138" s="1">
        <v>3</v>
      </c>
      <c r="J2138" s="33">
        <v>1</v>
      </c>
      <c r="K2138" s="1">
        <v>0</v>
      </c>
      <c r="L2138" s="1">
        <v>1</v>
      </c>
      <c r="M2138" s="1" t="s">
        <v>4547</v>
      </c>
      <c r="N2138" s="1" t="s">
        <v>4548</v>
      </c>
      <c r="O2138" s="1" t="s">
        <v>32</v>
      </c>
    </row>
    <row r="2139" spans="1:15">
      <c r="A2139" s="1">
        <v>100013920</v>
      </c>
      <c r="B2139" s="1" t="s">
        <v>2314</v>
      </c>
      <c r="C2139" s="1" t="s">
        <v>4520</v>
      </c>
      <c r="D2139" s="1" t="s">
        <v>12</v>
      </c>
      <c r="E2139" s="1" t="s">
        <v>11</v>
      </c>
      <c r="F2139" s="1" t="s">
        <v>407</v>
      </c>
      <c r="G2139" s="1">
        <v>1</v>
      </c>
      <c r="H2139" s="1">
        <v>168</v>
      </c>
      <c r="I2139" s="1">
        <v>9</v>
      </c>
      <c r="J2139" s="33">
        <v>7</v>
      </c>
      <c r="K2139" s="1">
        <v>0</v>
      </c>
      <c r="L2139" s="1">
        <v>1</v>
      </c>
      <c r="M2139" s="1" t="s">
        <v>4549</v>
      </c>
      <c r="N2139" s="1" t="s">
        <v>2911</v>
      </c>
      <c r="O2139" s="1" t="s">
        <v>32</v>
      </c>
    </row>
    <row r="2140" spans="1:15">
      <c r="A2140" s="1">
        <v>100013923</v>
      </c>
      <c r="B2140" s="1" t="s">
        <v>2314</v>
      </c>
      <c r="C2140" s="1" t="s">
        <v>4520</v>
      </c>
      <c r="D2140" s="1" t="s">
        <v>12</v>
      </c>
      <c r="E2140" s="1" t="s">
        <v>11</v>
      </c>
      <c r="F2140" s="1" t="s">
        <v>407</v>
      </c>
      <c r="G2140" s="1">
        <v>1</v>
      </c>
      <c r="H2140" s="1">
        <v>18</v>
      </c>
      <c r="I2140" s="1">
        <v>2</v>
      </c>
      <c r="J2140" s="33">
        <v>2</v>
      </c>
      <c r="K2140" s="1">
        <v>0</v>
      </c>
      <c r="L2140" s="1">
        <v>1</v>
      </c>
      <c r="M2140" s="1" t="s">
        <v>4550</v>
      </c>
      <c r="N2140" s="1" t="s">
        <v>4551</v>
      </c>
      <c r="O2140" s="1" t="s">
        <v>32</v>
      </c>
    </row>
    <row r="2141" spans="1:15">
      <c r="A2141" s="1">
        <v>100013935</v>
      </c>
      <c r="B2141" s="1" t="s">
        <v>2314</v>
      </c>
      <c r="C2141" s="1" t="s">
        <v>4520</v>
      </c>
      <c r="D2141" s="1" t="s">
        <v>12</v>
      </c>
      <c r="E2141" s="1" t="s">
        <v>11</v>
      </c>
      <c r="F2141" s="1" t="s">
        <v>407</v>
      </c>
      <c r="G2141" s="1">
        <v>1</v>
      </c>
      <c r="H2141" s="1">
        <v>24</v>
      </c>
      <c r="I2141" s="1">
        <v>2</v>
      </c>
      <c r="J2141" s="33">
        <v>3</v>
      </c>
      <c r="K2141" s="1">
        <v>0</v>
      </c>
      <c r="L2141" s="1">
        <v>1</v>
      </c>
      <c r="M2141" s="1" t="s">
        <v>4552</v>
      </c>
      <c r="N2141" s="1" t="s">
        <v>4553</v>
      </c>
      <c r="O2141" s="1" t="s">
        <v>32</v>
      </c>
    </row>
    <row r="2142" spans="1:15">
      <c r="A2142" s="1">
        <v>100013944</v>
      </c>
      <c r="B2142" s="1" t="s">
        <v>2314</v>
      </c>
      <c r="C2142" s="1" t="s">
        <v>4520</v>
      </c>
      <c r="D2142" s="1" t="s">
        <v>12</v>
      </c>
      <c r="E2142" s="1" t="s">
        <v>11</v>
      </c>
      <c r="F2142" s="1" t="s">
        <v>12</v>
      </c>
      <c r="G2142" s="1">
        <v>1</v>
      </c>
      <c r="H2142" s="1">
        <v>315</v>
      </c>
      <c r="I2142" s="1">
        <v>26</v>
      </c>
      <c r="J2142" s="33">
        <v>30</v>
      </c>
      <c r="K2142" s="1">
        <v>0</v>
      </c>
      <c r="L2142" s="1">
        <v>2</v>
      </c>
      <c r="M2142" s="1" t="s">
        <v>4554</v>
      </c>
      <c r="N2142" s="1" t="s">
        <v>4555</v>
      </c>
      <c r="O2142" s="1" t="s">
        <v>32</v>
      </c>
    </row>
    <row r="2143" spans="1:15">
      <c r="A2143" s="1">
        <v>100013947</v>
      </c>
      <c r="B2143" s="1" t="s">
        <v>2314</v>
      </c>
      <c r="C2143" s="1" t="s">
        <v>4520</v>
      </c>
      <c r="D2143" s="1" t="s">
        <v>12</v>
      </c>
      <c r="E2143" s="1" t="s">
        <v>11</v>
      </c>
      <c r="F2143" s="1" t="s">
        <v>407</v>
      </c>
      <c r="G2143" s="1">
        <v>1</v>
      </c>
      <c r="H2143" s="1">
        <v>44</v>
      </c>
      <c r="I2143" s="1">
        <v>6</v>
      </c>
      <c r="J2143" s="33">
        <v>5</v>
      </c>
      <c r="K2143" s="1">
        <v>0</v>
      </c>
      <c r="L2143" s="1">
        <v>1</v>
      </c>
      <c r="M2143" s="1" t="s">
        <v>4556</v>
      </c>
      <c r="N2143" s="1" t="s">
        <v>4557</v>
      </c>
      <c r="O2143" s="1" t="s">
        <v>32</v>
      </c>
    </row>
    <row r="2144" spans="1:15">
      <c r="A2144" s="1">
        <v>100013954</v>
      </c>
      <c r="B2144" s="1" t="s">
        <v>2314</v>
      </c>
      <c r="C2144" s="1" t="s">
        <v>4520</v>
      </c>
      <c r="D2144" s="1" t="s">
        <v>12</v>
      </c>
      <c r="E2144" s="1" t="s">
        <v>11</v>
      </c>
      <c r="F2144" s="1" t="s">
        <v>407</v>
      </c>
      <c r="G2144" s="1">
        <v>1</v>
      </c>
      <c r="H2144" s="1">
        <v>8</v>
      </c>
      <c r="I2144" s="1">
        <v>1</v>
      </c>
      <c r="J2144" s="33">
        <v>2</v>
      </c>
      <c r="K2144" s="1">
        <v>0</v>
      </c>
      <c r="L2144" s="1">
        <v>1</v>
      </c>
      <c r="M2144" s="1" t="s">
        <v>4558</v>
      </c>
      <c r="N2144" s="1" t="s">
        <v>4559</v>
      </c>
      <c r="O2144" s="1" t="s">
        <v>32</v>
      </c>
    </row>
    <row r="2145" spans="1:15">
      <c r="A2145" s="1">
        <v>100013957</v>
      </c>
      <c r="B2145" s="1" t="s">
        <v>2314</v>
      </c>
      <c r="C2145" s="1" t="s">
        <v>4520</v>
      </c>
      <c r="D2145" s="1" t="s">
        <v>12</v>
      </c>
      <c r="E2145" s="1" t="s">
        <v>11</v>
      </c>
      <c r="F2145" s="1" t="s">
        <v>407</v>
      </c>
      <c r="G2145" s="1">
        <v>1</v>
      </c>
      <c r="H2145" s="1">
        <v>37</v>
      </c>
      <c r="I2145" s="1">
        <v>4</v>
      </c>
      <c r="J2145" s="33">
        <v>4</v>
      </c>
      <c r="K2145" s="1">
        <v>0</v>
      </c>
      <c r="L2145" s="1">
        <v>1</v>
      </c>
      <c r="M2145" s="1" t="s">
        <v>4560</v>
      </c>
      <c r="N2145" s="1" t="s">
        <v>4561</v>
      </c>
      <c r="O2145" s="1" t="s">
        <v>32</v>
      </c>
    </row>
    <row r="2146" spans="1:15">
      <c r="A2146" s="1">
        <v>100013962</v>
      </c>
      <c r="B2146" s="1" t="s">
        <v>2314</v>
      </c>
      <c r="C2146" s="1" t="s">
        <v>4520</v>
      </c>
      <c r="D2146" s="1" t="s">
        <v>12</v>
      </c>
      <c r="E2146" s="1" t="s">
        <v>11</v>
      </c>
      <c r="F2146" s="1" t="s">
        <v>407</v>
      </c>
      <c r="G2146" s="1">
        <v>1</v>
      </c>
      <c r="H2146" s="1">
        <v>61</v>
      </c>
      <c r="I2146" s="1">
        <v>8</v>
      </c>
      <c r="J2146" s="33">
        <v>5</v>
      </c>
      <c r="K2146" s="1">
        <v>0</v>
      </c>
      <c r="L2146" s="1">
        <v>1</v>
      </c>
      <c r="M2146" s="1" t="s">
        <v>4562</v>
      </c>
      <c r="N2146" s="1" t="s">
        <v>4563</v>
      </c>
      <c r="O2146" s="1" t="s">
        <v>32</v>
      </c>
    </row>
    <row r="2147" spans="1:15">
      <c r="A2147" s="1">
        <v>100013966</v>
      </c>
      <c r="B2147" s="1" t="s">
        <v>2314</v>
      </c>
      <c r="C2147" s="1" t="s">
        <v>4520</v>
      </c>
      <c r="D2147" s="1" t="s">
        <v>12</v>
      </c>
      <c r="E2147" s="1" t="s">
        <v>11</v>
      </c>
      <c r="F2147" s="1" t="s">
        <v>407</v>
      </c>
      <c r="G2147" s="1">
        <v>1</v>
      </c>
      <c r="H2147" s="1">
        <v>15</v>
      </c>
      <c r="I2147" s="1">
        <v>2</v>
      </c>
      <c r="J2147" s="33">
        <v>3</v>
      </c>
      <c r="K2147" s="1">
        <v>0</v>
      </c>
      <c r="L2147" s="1">
        <v>1</v>
      </c>
      <c r="M2147" s="1" t="s">
        <v>4564</v>
      </c>
      <c r="N2147" s="1" t="s">
        <v>4565</v>
      </c>
      <c r="O2147" s="1" t="s">
        <v>32</v>
      </c>
    </row>
    <row r="2148" spans="1:15">
      <c r="A2148" s="1">
        <v>100013977</v>
      </c>
      <c r="B2148" s="1" t="s">
        <v>2314</v>
      </c>
      <c r="C2148" s="1" t="s">
        <v>4520</v>
      </c>
      <c r="D2148" s="1" t="s">
        <v>12</v>
      </c>
      <c r="E2148" s="1" t="s">
        <v>11</v>
      </c>
      <c r="F2148" s="1" t="s">
        <v>407</v>
      </c>
      <c r="G2148" s="1">
        <v>1</v>
      </c>
      <c r="H2148" s="1">
        <v>12</v>
      </c>
      <c r="I2148" s="1">
        <v>2</v>
      </c>
      <c r="J2148" s="33">
        <v>4</v>
      </c>
      <c r="K2148" s="1">
        <v>0</v>
      </c>
      <c r="L2148" s="1">
        <v>1</v>
      </c>
      <c r="M2148" s="1" t="s">
        <v>4566</v>
      </c>
      <c r="N2148" s="1" t="s">
        <v>4567</v>
      </c>
      <c r="O2148" s="1" t="s">
        <v>32</v>
      </c>
    </row>
    <row r="2149" spans="1:15">
      <c r="A2149" s="1">
        <v>100013979</v>
      </c>
      <c r="B2149" s="1" t="s">
        <v>2314</v>
      </c>
      <c r="C2149" s="1" t="s">
        <v>4520</v>
      </c>
      <c r="D2149" s="1" t="s">
        <v>12</v>
      </c>
      <c r="E2149" s="1" t="s">
        <v>11</v>
      </c>
      <c r="F2149" s="1" t="s">
        <v>407</v>
      </c>
      <c r="G2149" s="1">
        <v>1</v>
      </c>
      <c r="H2149" s="1">
        <v>22</v>
      </c>
      <c r="I2149" s="1">
        <v>3</v>
      </c>
      <c r="J2149" s="33">
        <v>2</v>
      </c>
      <c r="K2149" s="1">
        <v>0</v>
      </c>
      <c r="L2149" s="1">
        <v>1</v>
      </c>
      <c r="M2149" s="1" t="s">
        <v>4568</v>
      </c>
      <c r="N2149" s="1" t="s">
        <v>4569</v>
      </c>
      <c r="O2149" s="1" t="s">
        <v>32</v>
      </c>
    </row>
    <row r="2150" spans="1:15">
      <c r="A2150" s="1">
        <v>100013984</v>
      </c>
      <c r="B2150" s="1" t="s">
        <v>2314</v>
      </c>
      <c r="C2150" s="1" t="s">
        <v>4520</v>
      </c>
      <c r="D2150" s="1" t="s">
        <v>12</v>
      </c>
      <c r="E2150" s="1" t="s">
        <v>11</v>
      </c>
      <c r="F2150" s="1" t="s">
        <v>12</v>
      </c>
      <c r="G2150" s="1">
        <v>1</v>
      </c>
      <c r="H2150" s="1">
        <v>450</v>
      </c>
      <c r="I2150" s="1">
        <v>46</v>
      </c>
      <c r="J2150" s="33">
        <v>46</v>
      </c>
      <c r="K2150" s="1">
        <v>2</v>
      </c>
      <c r="L2150" s="1">
        <v>2</v>
      </c>
      <c r="M2150" s="1" t="s">
        <v>4570</v>
      </c>
      <c r="N2150" s="1" t="s">
        <v>4571</v>
      </c>
      <c r="O2150" s="1" t="s">
        <v>32</v>
      </c>
    </row>
    <row r="2151" spans="1:15">
      <c r="A2151" s="1">
        <v>100013988</v>
      </c>
      <c r="B2151" s="1" t="s">
        <v>2314</v>
      </c>
      <c r="C2151" s="1" t="s">
        <v>4520</v>
      </c>
      <c r="D2151" s="1" t="s">
        <v>12</v>
      </c>
      <c r="E2151" s="1" t="s">
        <v>11</v>
      </c>
      <c r="F2151" s="1" t="s">
        <v>12</v>
      </c>
      <c r="G2151" s="1">
        <v>1</v>
      </c>
      <c r="H2151" s="1">
        <v>272</v>
      </c>
      <c r="I2151" s="1">
        <v>19</v>
      </c>
      <c r="J2151" s="33">
        <v>20</v>
      </c>
      <c r="K2151" s="1">
        <v>0</v>
      </c>
      <c r="L2151" s="1">
        <v>1</v>
      </c>
      <c r="M2151" s="1" t="s">
        <v>4572</v>
      </c>
      <c r="N2151" s="1" t="s">
        <v>4573</v>
      </c>
      <c r="O2151" s="1" t="s">
        <v>32</v>
      </c>
    </row>
    <row r="2152" spans="1:15">
      <c r="A2152" s="1">
        <v>100013991</v>
      </c>
      <c r="B2152" s="1" t="s">
        <v>2314</v>
      </c>
      <c r="C2152" s="1" t="s">
        <v>4520</v>
      </c>
      <c r="D2152" s="1" t="s">
        <v>176</v>
      </c>
      <c r="E2152" s="1" t="s">
        <v>11</v>
      </c>
      <c r="F2152" s="1" t="s">
        <v>407</v>
      </c>
      <c r="G2152" s="1">
        <v>1</v>
      </c>
      <c r="H2152" s="1">
        <v>80</v>
      </c>
      <c r="I2152" s="1">
        <v>18</v>
      </c>
      <c r="J2152" s="33">
        <v>6</v>
      </c>
      <c r="K2152" s="1">
        <v>0</v>
      </c>
      <c r="L2152" s="1">
        <v>1</v>
      </c>
      <c r="M2152" s="1" t="s">
        <v>4574</v>
      </c>
      <c r="N2152" s="1" t="s">
        <v>4575</v>
      </c>
      <c r="O2152" s="1" t="s">
        <v>32</v>
      </c>
    </row>
    <row r="2153" spans="1:15">
      <c r="A2153" s="1">
        <v>100013997</v>
      </c>
      <c r="B2153" s="1" t="s">
        <v>2314</v>
      </c>
      <c r="C2153" s="1" t="s">
        <v>4520</v>
      </c>
      <c r="D2153" s="1" t="s">
        <v>12</v>
      </c>
      <c r="E2153" s="1" t="s">
        <v>11</v>
      </c>
      <c r="F2153" s="1" t="s">
        <v>407</v>
      </c>
      <c r="G2153" s="1">
        <v>1</v>
      </c>
      <c r="H2153" s="1">
        <v>31</v>
      </c>
      <c r="I2153" s="1">
        <v>4</v>
      </c>
      <c r="J2153" s="33">
        <v>2</v>
      </c>
      <c r="K2153" s="1">
        <v>0</v>
      </c>
      <c r="L2153" s="1">
        <v>1</v>
      </c>
      <c r="M2153" s="1" t="s">
        <v>4576</v>
      </c>
      <c r="N2153" s="1" t="s">
        <v>4577</v>
      </c>
      <c r="O2153" s="1" t="s">
        <v>32</v>
      </c>
    </row>
    <row r="2154" spans="1:15">
      <c r="A2154" s="1">
        <v>100014000</v>
      </c>
      <c r="B2154" s="1" t="s">
        <v>2314</v>
      </c>
      <c r="C2154" s="1" t="s">
        <v>4520</v>
      </c>
      <c r="D2154" s="1" t="s">
        <v>12</v>
      </c>
      <c r="E2154" s="1" t="s">
        <v>11</v>
      </c>
      <c r="F2154" s="1" t="s">
        <v>12</v>
      </c>
      <c r="G2154" s="1">
        <v>1</v>
      </c>
      <c r="H2154" s="1">
        <v>154</v>
      </c>
      <c r="I2154" s="1">
        <v>19</v>
      </c>
      <c r="J2154" s="33">
        <v>16</v>
      </c>
      <c r="K2154" s="1">
        <v>1</v>
      </c>
      <c r="L2154" s="1">
        <v>1</v>
      </c>
      <c r="M2154" s="1" t="s">
        <v>4578</v>
      </c>
      <c r="N2154" s="1" t="s">
        <v>4579</v>
      </c>
      <c r="O2154" s="1" t="s">
        <v>32</v>
      </c>
    </row>
    <row r="2155" spans="1:15">
      <c r="A2155" s="1">
        <v>100014005</v>
      </c>
      <c r="B2155" s="1" t="s">
        <v>2314</v>
      </c>
      <c r="C2155" s="1" t="s">
        <v>4520</v>
      </c>
      <c r="D2155" s="1" t="s">
        <v>12</v>
      </c>
      <c r="E2155" s="1" t="s">
        <v>11</v>
      </c>
      <c r="F2155" s="1" t="s">
        <v>12</v>
      </c>
      <c r="G2155" s="1">
        <v>1</v>
      </c>
      <c r="H2155" s="1">
        <v>440</v>
      </c>
      <c r="I2155" s="1">
        <v>35</v>
      </c>
      <c r="J2155" s="33">
        <v>28</v>
      </c>
      <c r="K2155" s="1">
        <v>0</v>
      </c>
      <c r="L2155" s="1">
        <v>2</v>
      </c>
      <c r="M2155" s="1" t="s">
        <v>4580</v>
      </c>
      <c r="N2155" s="1" t="s">
        <v>4581</v>
      </c>
      <c r="O2155" s="1" t="s">
        <v>32</v>
      </c>
    </row>
    <row r="2156" spans="1:15">
      <c r="A2156" s="1">
        <v>100014010</v>
      </c>
      <c r="B2156" s="1" t="s">
        <v>2314</v>
      </c>
      <c r="C2156" s="1" t="s">
        <v>4520</v>
      </c>
      <c r="D2156" s="1" t="s">
        <v>176</v>
      </c>
      <c r="E2156" s="1" t="s">
        <v>11</v>
      </c>
      <c r="F2156" s="1" t="s">
        <v>12</v>
      </c>
      <c r="G2156" s="1">
        <v>1</v>
      </c>
      <c r="H2156" s="1">
        <v>150</v>
      </c>
      <c r="I2156" s="1">
        <v>25</v>
      </c>
      <c r="J2156" s="33">
        <v>22</v>
      </c>
      <c r="K2156" s="1">
        <v>0</v>
      </c>
      <c r="L2156" s="1">
        <v>1</v>
      </c>
      <c r="M2156" s="1" t="s">
        <v>4582</v>
      </c>
      <c r="N2156" s="1" t="s">
        <v>4583</v>
      </c>
      <c r="O2156" s="1" t="s">
        <v>32</v>
      </c>
    </row>
    <row r="2157" spans="1:15">
      <c r="A2157" s="1">
        <v>100014013</v>
      </c>
      <c r="B2157" s="1" t="s">
        <v>2314</v>
      </c>
      <c r="C2157" s="1" t="s">
        <v>4520</v>
      </c>
      <c r="D2157" s="1" t="s">
        <v>12</v>
      </c>
      <c r="E2157" s="1" t="s">
        <v>11</v>
      </c>
      <c r="F2157" s="1" t="s">
        <v>407</v>
      </c>
      <c r="G2157" s="1">
        <v>1</v>
      </c>
      <c r="H2157" s="1">
        <v>264</v>
      </c>
      <c r="I2157" s="1">
        <v>20</v>
      </c>
      <c r="J2157" s="33">
        <v>10</v>
      </c>
      <c r="K2157" s="1">
        <v>0</v>
      </c>
      <c r="L2157" s="1">
        <v>1</v>
      </c>
      <c r="M2157" s="1" t="s">
        <v>4584</v>
      </c>
      <c r="N2157" s="1" t="s">
        <v>4585</v>
      </c>
      <c r="O2157" s="1" t="s">
        <v>32</v>
      </c>
    </row>
    <row r="2158" spans="1:15">
      <c r="A2158" s="1">
        <v>100014020</v>
      </c>
      <c r="B2158" s="1" t="s">
        <v>2314</v>
      </c>
      <c r="C2158" s="1" t="s">
        <v>4520</v>
      </c>
      <c r="D2158" s="1" t="s">
        <v>72</v>
      </c>
      <c r="E2158" s="1" t="s">
        <v>20</v>
      </c>
      <c r="F2158" s="1" t="s">
        <v>72</v>
      </c>
      <c r="G2158" s="1">
        <v>1</v>
      </c>
      <c r="H2158" s="1">
        <v>365</v>
      </c>
      <c r="I2158" s="1">
        <v>41</v>
      </c>
      <c r="J2158" s="33">
        <v>24</v>
      </c>
      <c r="K2158" s="1">
        <v>0</v>
      </c>
      <c r="L2158" s="1">
        <v>2</v>
      </c>
      <c r="M2158" s="1" t="s">
        <v>4586</v>
      </c>
      <c r="N2158" s="1" t="s">
        <v>3756</v>
      </c>
      <c r="O2158" s="1" t="s">
        <v>15</v>
      </c>
    </row>
    <row r="2159" spans="1:15">
      <c r="A2159" s="1">
        <v>100014021</v>
      </c>
      <c r="B2159" s="1" t="s">
        <v>2314</v>
      </c>
      <c r="C2159" s="1" t="s">
        <v>4520</v>
      </c>
      <c r="D2159" s="1" t="s">
        <v>12</v>
      </c>
      <c r="E2159" s="1" t="s">
        <v>11</v>
      </c>
      <c r="F2159" s="1" t="s">
        <v>12</v>
      </c>
      <c r="G2159" s="1">
        <v>1</v>
      </c>
      <c r="H2159" s="1">
        <v>811</v>
      </c>
      <c r="I2159" s="1">
        <v>60</v>
      </c>
      <c r="J2159" s="33">
        <v>49</v>
      </c>
      <c r="K2159" s="1">
        <v>0</v>
      </c>
      <c r="L2159" s="1">
        <v>3</v>
      </c>
      <c r="M2159" s="1" t="s">
        <v>4587</v>
      </c>
      <c r="N2159" s="1" t="s">
        <v>4588</v>
      </c>
      <c r="O2159" s="1" t="s">
        <v>32</v>
      </c>
    </row>
    <row r="2160" spans="1:15">
      <c r="A2160" s="1">
        <v>100014041</v>
      </c>
      <c r="B2160" s="1" t="s">
        <v>2314</v>
      </c>
      <c r="C2160" s="1" t="s">
        <v>4520</v>
      </c>
      <c r="D2160" s="1" t="s">
        <v>4593</v>
      </c>
      <c r="E2160" s="1" t="s">
        <v>27</v>
      </c>
      <c r="F2160" s="1" t="s">
        <v>18</v>
      </c>
      <c r="G2160" s="1">
        <v>1</v>
      </c>
      <c r="H2160" s="1">
        <v>354</v>
      </c>
      <c r="I2160" s="1">
        <v>21</v>
      </c>
      <c r="J2160" s="33">
        <v>27</v>
      </c>
      <c r="K2160" s="1">
        <v>0</v>
      </c>
      <c r="L2160" s="1">
        <v>2</v>
      </c>
      <c r="M2160" s="1" t="s">
        <v>4594</v>
      </c>
      <c r="N2160" s="1" t="s">
        <v>3756</v>
      </c>
      <c r="O2160" s="1" t="s">
        <v>15</v>
      </c>
    </row>
    <row r="2161" spans="1:15">
      <c r="A2161" s="1">
        <v>100014043</v>
      </c>
      <c r="B2161" s="1" t="s">
        <v>2314</v>
      </c>
      <c r="C2161" s="1" t="s">
        <v>4520</v>
      </c>
      <c r="D2161" s="1" t="s">
        <v>100</v>
      </c>
      <c r="E2161" s="1" t="s">
        <v>20</v>
      </c>
      <c r="F2161" s="1" t="s">
        <v>100</v>
      </c>
      <c r="G2161" s="1">
        <v>1</v>
      </c>
      <c r="H2161" s="1">
        <v>209</v>
      </c>
      <c r="I2161" s="1">
        <v>18</v>
      </c>
      <c r="J2161" s="33">
        <v>16</v>
      </c>
      <c r="K2161" s="1">
        <v>0</v>
      </c>
      <c r="L2161" s="1">
        <v>1</v>
      </c>
      <c r="M2161" s="1" t="s">
        <v>4594</v>
      </c>
      <c r="N2161" s="1" t="s">
        <v>3756</v>
      </c>
      <c r="O2161" s="1" t="s">
        <v>15</v>
      </c>
    </row>
    <row r="2162" spans="1:15">
      <c r="A2162" s="1">
        <v>100014047</v>
      </c>
      <c r="B2162" s="1" t="s">
        <v>2314</v>
      </c>
      <c r="C2162" s="1" t="s">
        <v>4520</v>
      </c>
      <c r="D2162" s="1" t="s">
        <v>12</v>
      </c>
      <c r="E2162" s="1" t="s">
        <v>11</v>
      </c>
      <c r="F2162" s="1" t="s">
        <v>12</v>
      </c>
      <c r="G2162" s="1">
        <v>1</v>
      </c>
      <c r="H2162" s="1">
        <v>473</v>
      </c>
      <c r="I2162" s="1">
        <v>38</v>
      </c>
      <c r="J2162" s="33">
        <v>35</v>
      </c>
      <c r="K2162" s="1">
        <v>0</v>
      </c>
      <c r="L2162" s="1">
        <v>2</v>
      </c>
      <c r="M2162" s="1" t="s">
        <v>4595</v>
      </c>
      <c r="N2162" s="1" t="s">
        <v>4588</v>
      </c>
      <c r="O2162" s="1" t="s">
        <v>32</v>
      </c>
    </row>
    <row r="2163" spans="1:15">
      <c r="A2163" s="1">
        <v>100014051</v>
      </c>
      <c r="B2163" s="1" t="s">
        <v>2314</v>
      </c>
      <c r="C2163" s="1" t="s">
        <v>4520</v>
      </c>
      <c r="D2163" s="1" t="s">
        <v>12</v>
      </c>
      <c r="E2163" s="1" t="s">
        <v>11</v>
      </c>
      <c r="F2163" s="1" t="s">
        <v>407</v>
      </c>
      <c r="G2163" s="1">
        <v>1</v>
      </c>
      <c r="H2163" s="1">
        <v>19</v>
      </c>
      <c r="I2163" s="1">
        <v>3</v>
      </c>
      <c r="J2163" s="33">
        <v>3</v>
      </c>
      <c r="K2163" s="1">
        <v>0</v>
      </c>
      <c r="L2163" s="1">
        <v>1</v>
      </c>
      <c r="M2163" s="1" t="s">
        <v>4596</v>
      </c>
      <c r="N2163" s="1" t="s">
        <v>4588</v>
      </c>
      <c r="O2163" s="1" t="s">
        <v>32</v>
      </c>
    </row>
    <row r="2164" spans="1:15">
      <c r="A2164" s="1">
        <v>100014054</v>
      </c>
      <c r="B2164" s="1" t="s">
        <v>2314</v>
      </c>
      <c r="C2164" s="1" t="s">
        <v>4520</v>
      </c>
      <c r="D2164" s="1" t="s">
        <v>2116</v>
      </c>
      <c r="E2164" s="1" t="s">
        <v>20</v>
      </c>
      <c r="F2164" s="1" t="s">
        <v>72</v>
      </c>
      <c r="G2164" s="1">
        <v>1</v>
      </c>
      <c r="H2164" s="1">
        <v>272</v>
      </c>
      <c r="I2164" s="1">
        <v>31</v>
      </c>
      <c r="J2164" s="33">
        <v>44</v>
      </c>
      <c r="K2164" s="1">
        <v>0</v>
      </c>
      <c r="L2164" s="1">
        <v>1</v>
      </c>
      <c r="M2164" s="1" t="s">
        <v>4597</v>
      </c>
      <c r="N2164" s="1" t="s">
        <v>3756</v>
      </c>
      <c r="O2164" s="1" t="s">
        <v>15</v>
      </c>
    </row>
    <row r="2165" spans="1:15">
      <c r="A2165" s="1">
        <v>100014065</v>
      </c>
      <c r="B2165" s="1" t="s">
        <v>2314</v>
      </c>
      <c r="C2165" s="1" t="s">
        <v>4520</v>
      </c>
      <c r="D2165" s="1" t="s">
        <v>12</v>
      </c>
      <c r="E2165" s="1" t="s">
        <v>11</v>
      </c>
      <c r="F2165" s="1" t="s">
        <v>12</v>
      </c>
      <c r="G2165" s="1">
        <v>1</v>
      </c>
      <c r="H2165" s="1">
        <v>599</v>
      </c>
      <c r="I2165" s="1">
        <v>50</v>
      </c>
      <c r="J2165" s="33">
        <v>35</v>
      </c>
      <c r="K2165" s="1">
        <v>0</v>
      </c>
      <c r="L2165" s="1">
        <v>2</v>
      </c>
      <c r="M2165" s="1" t="s">
        <v>4599</v>
      </c>
      <c r="N2165" s="1" t="s">
        <v>4588</v>
      </c>
      <c r="O2165" s="1" t="s">
        <v>32</v>
      </c>
    </row>
    <row r="2166" spans="1:15">
      <c r="A2166" s="1">
        <v>100014072</v>
      </c>
      <c r="B2166" s="1" t="s">
        <v>2314</v>
      </c>
      <c r="C2166" s="1" t="s">
        <v>4520</v>
      </c>
      <c r="D2166" s="1" t="s">
        <v>12</v>
      </c>
      <c r="E2166" s="1" t="s">
        <v>11</v>
      </c>
      <c r="F2166" s="1" t="s">
        <v>12</v>
      </c>
      <c r="G2166" s="1">
        <v>1</v>
      </c>
      <c r="H2166" s="1">
        <v>819</v>
      </c>
      <c r="I2166" s="1">
        <v>58</v>
      </c>
      <c r="J2166" s="33">
        <v>45</v>
      </c>
      <c r="K2166" s="1">
        <v>3</v>
      </c>
      <c r="L2166" s="1">
        <v>3</v>
      </c>
      <c r="M2166" s="1" t="s">
        <v>4600</v>
      </c>
      <c r="N2166" s="1" t="s">
        <v>4588</v>
      </c>
      <c r="O2166" s="1" t="s">
        <v>32</v>
      </c>
    </row>
    <row r="2167" spans="1:15">
      <c r="A2167" s="1">
        <v>100014077</v>
      </c>
      <c r="B2167" s="1" t="s">
        <v>2314</v>
      </c>
      <c r="C2167" s="1" t="s">
        <v>4520</v>
      </c>
      <c r="D2167" s="1" t="s">
        <v>12</v>
      </c>
      <c r="E2167" s="1" t="s">
        <v>11</v>
      </c>
      <c r="F2167" s="1" t="s">
        <v>12</v>
      </c>
      <c r="G2167" s="1">
        <v>1</v>
      </c>
      <c r="H2167" s="1">
        <v>611</v>
      </c>
      <c r="I2167" s="1">
        <v>43</v>
      </c>
      <c r="J2167" s="33">
        <v>38</v>
      </c>
      <c r="K2167" s="1">
        <v>0</v>
      </c>
      <c r="L2167" s="1">
        <v>3</v>
      </c>
      <c r="M2167" s="1" t="s">
        <v>4601</v>
      </c>
      <c r="N2167" s="1" t="s">
        <v>4588</v>
      </c>
      <c r="O2167" s="1" t="s">
        <v>32</v>
      </c>
    </row>
    <row r="2168" spans="1:15">
      <c r="A2168" s="1">
        <v>100014086</v>
      </c>
      <c r="B2168" s="1" t="s">
        <v>2314</v>
      </c>
      <c r="C2168" s="1" t="s">
        <v>4520</v>
      </c>
      <c r="D2168" s="1" t="s">
        <v>12</v>
      </c>
      <c r="E2168" s="1" t="s">
        <v>11</v>
      </c>
      <c r="F2168" s="1" t="s">
        <v>12</v>
      </c>
      <c r="G2168" s="1">
        <v>1</v>
      </c>
      <c r="H2168" s="1">
        <v>176</v>
      </c>
      <c r="I2168" s="1">
        <v>16</v>
      </c>
      <c r="J2168" s="33">
        <v>16</v>
      </c>
      <c r="K2168" s="1">
        <v>0</v>
      </c>
      <c r="L2168" s="1">
        <v>1</v>
      </c>
      <c r="M2168" s="1" t="s">
        <v>4603</v>
      </c>
      <c r="N2168" s="1" t="s">
        <v>4604</v>
      </c>
      <c r="O2168" s="1" t="s">
        <v>32</v>
      </c>
    </row>
    <row r="2169" spans="1:15">
      <c r="A2169" s="1">
        <v>100014094</v>
      </c>
      <c r="B2169" s="1" t="s">
        <v>2314</v>
      </c>
      <c r="C2169" s="1" t="s">
        <v>4520</v>
      </c>
      <c r="D2169" s="1" t="s">
        <v>12</v>
      </c>
      <c r="E2169" s="1" t="s">
        <v>11</v>
      </c>
      <c r="F2169" s="1" t="s">
        <v>12</v>
      </c>
      <c r="G2169" s="1">
        <v>1</v>
      </c>
      <c r="H2169" s="1">
        <v>397</v>
      </c>
      <c r="I2169" s="1">
        <v>36</v>
      </c>
      <c r="J2169" s="33">
        <v>26</v>
      </c>
      <c r="K2169" s="1">
        <v>0</v>
      </c>
      <c r="L2169" s="1">
        <v>2</v>
      </c>
      <c r="M2169" s="1" t="s">
        <v>4605</v>
      </c>
      <c r="N2169" s="1" t="s">
        <v>4606</v>
      </c>
      <c r="O2169" s="1" t="s">
        <v>32</v>
      </c>
    </row>
    <row r="2170" spans="1:15">
      <c r="A2170" s="1">
        <v>100014097</v>
      </c>
      <c r="B2170" s="1" t="s">
        <v>2314</v>
      </c>
      <c r="C2170" s="1" t="s">
        <v>4520</v>
      </c>
      <c r="D2170" s="1" t="s">
        <v>12</v>
      </c>
      <c r="E2170" s="1" t="s">
        <v>11</v>
      </c>
      <c r="F2170" s="1" t="s">
        <v>407</v>
      </c>
      <c r="G2170" s="1">
        <v>1</v>
      </c>
      <c r="H2170" s="1">
        <v>36</v>
      </c>
      <c r="I2170" s="1">
        <v>5</v>
      </c>
      <c r="J2170" s="33">
        <v>5</v>
      </c>
      <c r="K2170" s="1">
        <v>0</v>
      </c>
      <c r="L2170" s="1">
        <v>1</v>
      </c>
      <c r="M2170" s="1" t="s">
        <v>4607</v>
      </c>
      <c r="N2170" s="1" t="s">
        <v>4608</v>
      </c>
      <c r="O2170" s="1" t="s">
        <v>32</v>
      </c>
    </row>
    <row r="2171" spans="1:15">
      <c r="A2171" s="1">
        <v>100014103</v>
      </c>
      <c r="B2171" s="1" t="s">
        <v>2314</v>
      </c>
      <c r="C2171" s="1" t="s">
        <v>2313</v>
      </c>
      <c r="D2171" s="1" t="s">
        <v>12</v>
      </c>
      <c r="E2171" s="1" t="s">
        <v>11</v>
      </c>
      <c r="F2171" s="1" t="s">
        <v>12</v>
      </c>
      <c r="G2171" s="1">
        <v>3</v>
      </c>
      <c r="H2171" s="1">
        <v>559</v>
      </c>
      <c r="I2171" s="1">
        <v>48</v>
      </c>
      <c r="J2171" s="33">
        <v>27</v>
      </c>
      <c r="K2171" s="1">
        <v>0</v>
      </c>
      <c r="L2171" s="1">
        <v>2</v>
      </c>
      <c r="M2171" s="1" t="s">
        <v>4611</v>
      </c>
      <c r="N2171" s="1" t="s">
        <v>4612</v>
      </c>
      <c r="O2171" s="1" t="s">
        <v>32</v>
      </c>
    </row>
    <row r="2172" spans="1:15">
      <c r="A2172" s="1">
        <v>100014288</v>
      </c>
      <c r="B2172" s="1" t="s">
        <v>587</v>
      </c>
      <c r="C2172" s="1" t="s">
        <v>4630</v>
      </c>
      <c r="D2172" s="1" t="s">
        <v>120</v>
      </c>
      <c r="E2172" s="1" t="s">
        <v>20</v>
      </c>
      <c r="F2172" s="1" t="s">
        <v>72</v>
      </c>
      <c r="G2172" s="1">
        <v>1</v>
      </c>
      <c r="H2172" s="1">
        <v>569</v>
      </c>
      <c r="I2172" s="1">
        <v>39</v>
      </c>
      <c r="J2172" s="33">
        <v>44</v>
      </c>
      <c r="K2172" s="1">
        <v>0</v>
      </c>
      <c r="L2172" s="1">
        <v>2</v>
      </c>
      <c r="M2172" s="1" t="s">
        <v>4629</v>
      </c>
      <c r="N2172" s="1" t="s">
        <v>4631</v>
      </c>
      <c r="O2172" s="1" t="s">
        <v>44</v>
      </c>
    </row>
    <row r="2173" spans="1:15">
      <c r="A2173" s="1">
        <v>100014295</v>
      </c>
      <c r="B2173" s="1" t="s">
        <v>1138</v>
      </c>
      <c r="C2173" s="1" t="s">
        <v>3032</v>
      </c>
      <c r="D2173" s="1" t="s">
        <v>150</v>
      </c>
      <c r="E2173" s="1" t="s">
        <v>11</v>
      </c>
      <c r="F2173" s="1" t="s">
        <v>12</v>
      </c>
      <c r="G2173" s="1">
        <v>1</v>
      </c>
      <c r="H2173" s="1">
        <v>151</v>
      </c>
      <c r="I2173" s="1">
        <v>17</v>
      </c>
      <c r="J2173" s="33">
        <v>11</v>
      </c>
      <c r="K2173" s="1">
        <v>0</v>
      </c>
      <c r="L2173" s="1">
        <v>1</v>
      </c>
      <c r="M2173" s="1" t="s">
        <v>4636</v>
      </c>
      <c r="N2173" s="1" t="s">
        <v>4637</v>
      </c>
      <c r="O2173" s="1" t="s">
        <v>44</v>
      </c>
    </row>
    <row r="2174" spans="1:15">
      <c r="A2174" s="1">
        <v>100014468</v>
      </c>
      <c r="B2174" s="1" t="s">
        <v>2314</v>
      </c>
      <c r="C2174" s="1" t="s">
        <v>4520</v>
      </c>
      <c r="D2174" s="1" t="s">
        <v>4676</v>
      </c>
      <c r="E2174" s="1" t="s">
        <v>11</v>
      </c>
      <c r="F2174" s="1" t="s">
        <v>12</v>
      </c>
      <c r="G2174" s="1">
        <v>1</v>
      </c>
      <c r="H2174" s="1">
        <v>56</v>
      </c>
      <c r="I2174" s="1">
        <v>9</v>
      </c>
      <c r="J2174" s="33">
        <v>5</v>
      </c>
      <c r="K2174" s="1">
        <v>0</v>
      </c>
      <c r="L2174" s="1">
        <v>1</v>
      </c>
      <c r="M2174" s="1" t="s">
        <v>4677</v>
      </c>
      <c r="N2174" s="1" t="s">
        <v>4678</v>
      </c>
      <c r="O2174" s="1" t="s">
        <v>32</v>
      </c>
    </row>
    <row r="2175" spans="1:15">
      <c r="A2175" s="1">
        <v>100014485</v>
      </c>
      <c r="B2175" s="1" t="s">
        <v>2314</v>
      </c>
      <c r="C2175" s="1" t="s">
        <v>3984</v>
      </c>
      <c r="D2175" s="1" t="s">
        <v>150</v>
      </c>
      <c r="E2175" s="1" t="s">
        <v>11</v>
      </c>
      <c r="F2175" s="1" t="s">
        <v>12</v>
      </c>
      <c r="G2175" s="1">
        <v>1</v>
      </c>
      <c r="H2175" s="1">
        <v>227</v>
      </c>
      <c r="I2175" s="1">
        <v>15</v>
      </c>
      <c r="J2175" s="33">
        <v>14</v>
      </c>
      <c r="K2175" s="1">
        <v>0</v>
      </c>
      <c r="L2175" s="1">
        <v>1</v>
      </c>
      <c r="M2175" s="1" t="s">
        <v>4015</v>
      </c>
      <c r="N2175" s="1" t="s">
        <v>4683</v>
      </c>
      <c r="O2175" s="1" t="s">
        <v>44</v>
      </c>
    </row>
    <row r="2176" spans="1:15">
      <c r="A2176" s="1">
        <v>100014495</v>
      </c>
      <c r="B2176" s="1" t="s">
        <v>2314</v>
      </c>
      <c r="C2176" s="1" t="s">
        <v>2313</v>
      </c>
      <c r="D2176" s="1" t="s">
        <v>176</v>
      </c>
      <c r="E2176" s="1" t="s">
        <v>11</v>
      </c>
      <c r="F2176" s="1" t="s">
        <v>12</v>
      </c>
      <c r="G2176" s="1">
        <v>1</v>
      </c>
      <c r="H2176" s="1">
        <v>245</v>
      </c>
      <c r="I2176" s="1">
        <v>32</v>
      </c>
      <c r="J2176" s="33">
        <v>14</v>
      </c>
      <c r="K2176" s="1">
        <v>0</v>
      </c>
      <c r="L2176" s="1">
        <v>1</v>
      </c>
      <c r="M2176" s="1" t="s">
        <v>4686</v>
      </c>
      <c r="N2176" s="1" t="s">
        <v>4687</v>
      </c>
      <c r="O2176" s="1" t="s">
        <v>32</v>
      </c>
    </row>
    <row r="2177" spans="1:15">
      <c r="A2177" s="1">
        <v>100014515</v>
      </c>
      <c r="B2177" s="1" t="s">
        <v>2314</v>
      </c>
      <c r="C2177" s="1" t="s">
        <v>2313</v>
      </c>
      <c r="D2177" s="1" t="s">
        <v>4691</v>
      </c>
      <c r="E2177" s="1" t="s">
        <v>2</v>
      </c>
      <c r="F2177" s="1" t="s">
        <v>4692</v>
      </c>
      <c r="G2177" s="1">
        <v>1</v>
      </c>
      <c r="H2177" s="1">
        <v>56</v>
      </c>
      <c r="I2177" s="1">
        <v>14</v>
      </c>
      <c r="J2177" s="33">
        <v>13</v>
      </c>
      <c r="K2177" s="1">
        <v>0</v>
      </c>
      <c r="L2177" s="1">
        <v>1</v>
      </c>
      <c r="M2177" s="1" t="s">
        <v>4693</v>
      </c>
      <c r="N2177" s="1" t="s">
        <v>4694</v>
      </c>
      <c r="O2177" s="1" t="s">
        <v>44</v>
      </c>
    </row>
    <row r="2178" spans="1:15">
      <c r="A2178" s="1">
        <v>100014518</v>
      </c>
      <c r="B2178" s="1" t="s">
        <v>587</v>
      </c>
      <c r="C2178" s="1" t="s">
        <v>4696</v>
      </c>
      <c r="D2178" s="1" t="s">
        <v>12</v>
      </c>
      <c r="E2178" s="1" t="s">
        <v>11</v>
      </c>
      <c r="F2178" s="1" t="s">
        <v>12</v>
      </c>
      <c r="G2178" s="1">
        <v>1</v>
      </c>
      <c r="H2178" s="1">
        <v>535</v>
      </c>
      <c r="I2178" s="1">
        <v>43</v>
      </c>
      <c r="J2178" s="33">
        <v>36</v>
      </c>
      <c r="K2178" s="1">
        <v>1</v>
      </c>
      <c r="L2178" s="1">
        <v>2</v>
      </c>
      <c r="M2178" s="1" t="s">
        <v>4695</v>
      </c>
      <c r="N2178" s="1" t="s">
        <v>4697</v>
      </c>
      <c r="O2178" s="1" t="s">
        <v>32</v>
      </c>
    </row>
    <row r="2179" spans="1:15">
      <c r="A2179" s="1">
        <v>100014526</v>
      </c>
      <c r="B2179" s="1" t="s">
        <v>587</v>
      </c>
      <c r="C2179" s="1" t="s">
        <v>4696</v>
      </c>
      <c r="D2179" s="1" t="s">
        <v>18</v>
      </c>
      <c r="E2179" s="1" t="s">
        <v>27</v>
      </c>
      <c r="F2179" s="1" t="s">
        <v>18</v>
      </c>
      <c r="G2179" s="1">
        <v>1</v>
      </c>
      <c r="H2179" s="1">
        <v>147</v>
      </c>
      <c r="I2179" s="1">
        <v>14</v>
      </c>
      <c r="J2179" s="33">
        <v>15</v>
      </c>
      <c r="K2179" s="1">
        <v>0</v>
      </c>
      <c r="L2179" s="1">
        <v>1</v>
      </c>
      <c r="M2179" s="1" t="s">
        <v>4701</v>
      </c>
      <c r="N2179" s="1" t="s">
        <v>4702</v>
      </c>
      <c r="O2179" s="1" t="s">
        <v>15</v>
      </c>
    </row>
    <row r="2180" spans="1:15">
      <c r="A2180" s="1">
        <v>100014530</v>
      </c>
      <c r="B2180" s="1" t="s">
        <v>587</v>
      </c>
      <c r="C2180" s="1" t="s">
        <v>4696</v>
      </c>
      <c r="D2180" s="1" t="s">
        <v>176</v>
      </c>
      <c r="E2180" s="1" t="s">
        <v>11</v>
      </c>
      <c r="F2180" s="1" t="s">
        <v>12</v>
      </c>
      <c r="G2180" s="1">
        <v>1</v>
      </c>
      <c r="H2180" s="1">
        <v>115</v>
      </c>
      <c r="I2180" s="1">
        <v>19</v>
      </c>
      <c r="J2180" s="33">
        <v>12</v>
      </c>
      <c r="K2180" s="1">
        <v>0</v>
      </c>
      <c r="L2180" s="1">
        <v>1</v>
      </c>
      <c r="M2180" s="1" t="s">
        <v>4703</v>
      </c>
      <c r="N2180" s="1" t="s">
        <v>4704</v>
      </c>
      <c r="O2180" s="1" t="s">
        <v>32</v>
      </c>
    </row>
    <row r="2181" spans="1:15">
      <c r="A2181" s="1">
        <v>100014535</v>
      </c>
      <c r="B2181" s="1" t="s">
        <v>587</v>
      </c>
      <c r="C2181" s="1" t="s">
        <v>4696</v>
      </c>
      <c r="D2181" s="1" t="s">
        <v>12</v>
      </c>
      <c r="E2181" s="1" t="s">
        <v>11</v>
      </c>
      <c r="F2181" s="1" t="s">
        <v>12</v>
      </c>
      <c r="G2181" s="1">
        <v>1</v>
      </c>
      <c r="H2181" s="1">
        <v>141</v>
      </c>
      <c r="I2181" s="1">
        <v>15</v>
      </c>
      <c r="J2181" s="33">
        <v>14</v>
      </c>
      <c r="K2181" s="1">
        <v>0</v>
      </c>
      <c r="L2181" s="1">
        <v>1</v>
      </c>
      <c r="M2181" s="1" t="s">
        <v>4705</v>
      </c>
      <c r="N2181" s="1" t="s">
        <v>4706</v>
      </c>
      <c r="O2181" s="1" t="s">
        <v>32</v>
      </c>
    </row>
    <row r="2182" spans="1:15">
      <c r="A2182" s="1">
        <v>100014540</v>
      </c>
      <c r="B2182" s="1" t="s">
        <v>587</v>
      </c>
      <c r="C2182" s="1" t="s">
        <v>4696</v>
      </c>
      <c r="D2182" s="1" t="s">
        <v>12</v>
      </c>
      <c r="E2182" s="1" t="s">
        <v>11</v>
      </c>
      <c r="F2182" s="1" t="s">
        <v>12</v>
      </c>
      <c r="G2182" s="1">
        <v>1</v>
      </c>
      <c r="H2182" s="1">
        <v>425</v>
      </c>
      <c r="I2182" s="1">
        <v>38</v>
      </c>
      <c r="J2182" s="33">
        <v>25</v>
      </c>
      <c r="K2182" s="1">
        <v>2</v>
      </c>
      <c r="L2182" s="1">
        <v>2</v>
      </c>
      <c r="M2182" s="1" t="s">
        <v>4707</v>
      </c>
      <c r="N2182" s="1" t="s">
        <v>4708</v>
      </c>
      <c r="O2182" s="1" t="s">
        <v>32</v>
      </c>
    </row>
    <row r="2183" spans="1:15">
      <c r="A2183" s="1">
        <v>100014547</v>
      </c>
      <c r="B2183" s="1" t="s">
        <v>587</v>
      </c>
      <c r="C2183" s="1" t="s">
        <v>4696</v>
      </c>
      <c r="D2183" s="1" t="s">
        <v>176</v>
      </c>
      <c r="E2183" s="1" t="s">
        <v>11</v>
      </c>
      <c r="F2183" s="1" t="s">
        <v>12</v>
      </c>
      <c r="G2183" s="1">
        <v>1</v>
      </c>
      <c r="H2183" s="1">
        <v>218</v>
      </c>
      <c r="I2183" s="1">
        <v>27</v>
      </c>
      <c r="J2183" s="33">
        <v>14</v>
      </c>
      <c r="K2183" s="1">
        <v>0</v>
      </c>
      <c r="L2183" s="1">
        <v>1</v>
      </c>
      <c r="M2183" s="1" t="s">
        <v>4709</v>
      </c>
      <c r="N2183" s="1" t="s">
        <v>4710</v>
      </c>
      <c r="O2183" s="1" t="s">
        <v>32</v>
      </c>
    </row>
    <row r="2184" spans="1:15">
      <c r="A2184" s="1">
        <v>100014552</v>
      </c>
      <c r="B2184" s="1" t="s">
        <v>587</v>
      </c>
      <c r="C2184" s="1" t="s">
        <v>4696</v>
      </c>
      <c r="D2184" s="1" t="s">
        <v>12</v>
      </c>
      <c r="E2184" s="1" t="s">
        <v>11</v>
      </c>
      <c r="F2184" s="1" t="s">
        <v>12</v>
      </c>
      <c r="G2184" s="1">
        <v>1</v>
      </c>
      <c r="H2184" s="1">
        <v>249</v>
      </c>
      <c r="I2184" s="1">
        <v>25</v>
      </c>
      <c r="J2184" s="33">
        <v>23</v>
      </c>
      <c r="K2184" s="1">
        <v>0</v>
      </c>
      <c r="L2184" s="1">
        <v>1</v>
      </c>
      <c r="M2184" s="1" t="s">
        <v>4711</v>
      </c>
      <c r="N2184" s="1" t="s">
        <v>4712</v>
      </c>
      <c r="O2184" s="1" t="s">
        <v>32</v>
      </c>
    </row>
    <row r="2185" spans="1:15">
      <c r="A2185" s="1">
        <v>100014557</v>
      </c>
      <c r="B2185" s="1" t="s">
        <v>587</v>
      </c>
      <c r="C2185" s="1" t="s">
        <v>4696</v>
      </c>
      <c r="D2185" s="1" t="s">
        <v>176</v>
      </c>
      <c r="E2185" s="1" t="s">
        <v>11</v>
      </c>
      <c r="F2185" s="1" t="s">
        <v>12</v>
      </c>
      <c r="G2185" s="1">
        <v>1</v>
      </c>
      <c r="H2185" s="1">
        <v>780</v>
      </c>
      <c r="I2185" s="1">
        <v>64</v>
      </c>
      <c r="J2185" s="33">
        <v>43</v>
      </c>
      <c r="K2185" s="1">
        <v>0</v>
      </c>
      <c r="L2185" s="1">
        <v>3</v>
      </c>
      <c r="M2185" s="1" t="s">
        <v>4713</v>
      </c>
      <c r="N2185" s="1" t="s">
        <v>4714</v>
      </c>
      <c r="O2185" s="1" t="s">
        <v>32</v>
      </c>
    </row>
    <row r="2186" spans="1:15">
      <c r="A2186" s="1">
        <v>100014565</v>
      </c>
      <c r="B2186" s="1" t="s">
        <v>587</v>
      </c>
      <c r="C2186" s="1" t="s">
        <v>4696</v>
      </c>
      <c r="D2186" s="1" t="s">
        <v>1830</v>
      </c>
      <c r="E2186" s="1" t="s">
        <v>20</v>
      </c>
      <c r="F2186" s="1" t="s">
        <v>72</v>
      </c>
      <c r="G2186" s="1">
        <v>3</v>
      </c>
      <c r="H2186" s="1">
        <v>279</v>
      </c>
      <c r="I2186" s="1">
        <v>21</v>
      </c>
      <c r="J2186" s="33">
        <v>21</v>
      </c>
      <c r="K2186" s="1">
        <v>0</v>
      </c>
      <c r="L2186" s="1">
        <v>1</v>
      </c>
      <c r="M2186" s="1" t="s">
        <v>4716</v>
      </c>
      <c r="N2186" s="1" t="s">
        <v>4702</v>
      </c>
      <c r="O2186" s="1" t="s">
        <v>15</v>
      </c>
    </row>
    <row r="2187" spans="1:15">
      <c r="A2187" s="1">
        <v>100014566</v>
      </c>
      <c r="B2187" s="1" t="s">
        <v>587</v>
      </c>
      <c r="C2187" s="1" t="s">
        <v>4696</v>
      </c>
      <c r="D2187" s="1" t="s">
        <v>176</v>
      </c>
      <c r="E2187" s="1" t="s">
        <v>11</v>
      </c>
      <c r="F2187" s="1" t="s">
        <v>12</v>
      </c>
      <c r="G2187" s="1">
        <v>1</v>
      </c>
      <c r="H2187" s="1">
        <v>252</v>
      </c>
      <c r="I2187" s="1">
        <v>33</v>
      </c>
      <c r="J2187" s="33">
        <v>25</v>
      </c>
      <c r="K2187" s="1">
        <v>0</v>
      </c>
      <c r="L2187" s="1">
        <v>1</v>
      </c>
      <c r="M2187" s="1" t="s">
        <v>4717</v>
      </c>
      <c r="N2187" s="1" t="s">
        <v>4718</v>
      </c>
      <c r="O2187" s="1" t="s">
        <v>32</v>
      </c>
    </row>
    <row r="2188" spans="1:15">
      <c r="A2188" s="1">
        <v>100014574</v>
      </c>
      <c r="B2188" s="1" t="s">
        <v>587</v>
      </c>
      <c r="C2188" s="1" t="s">
        <v>4696</v>
      </c>
      <c r="D2188" s="1" t="s">
        <v>46</v>
      </c>
      <c r="E2188" s="1" t="s">
        <v>2</v>
      </c>
      <c r="F2188" s="1" t="s">
        <v>46</v>
      </c>
      <c r="G2188" s="1">
        <v>1</v>
      </c>
      <c r="H2188" s="1">
        <v>112</v>
      </c>
      <c r="I2188" s="1">
        <v>18</v>
      </c>
      <c r="J2188" s="33">
        <v>8</v>
      </c>
      <c r="K2188" s="1">
        <v>0</v>
      </c>
      <c r="L2188" s="1">
        <v>1</v>
      </c>
      <c r="M2188" s="1" t="s">
        <v>4719</v>
      </c>
      <c r="N2188" s="1" t="s">
        <v>4700</v>
      </c>
      <c r="O2188" s="1" t="s">
        <v>8</v>
      </c>
    </row>
    <row r="2189" spans="1:15">
      <c r="A2189" s="1">
        <v>100014582</v>
      </c>
      <c r="B2189" s="1" t="s">
        <v>587</v>
      </c>
      <c r="C2189" s="1" t="s">
        <v>4696</v>
      </c>
      <c r="D2189" s="1" t="s">
        <v>176</v>
      </c>
      <c r="E2189" s="1" t="s">
        <v>11</v>
      </c>
      <c r="F2189" s="1" t="s">
        <v>12</v>
      </c>
      <c r="G2189" s="1">
        <v>1</v>
      </c>
      <c r="H2189" s="1">
        <v>105</v>
      </c>
      <c r="I2189" s="1">
        <v>17</v>
      </c>
      <c r="J2189" s="33">
        <v>10</v>
      </c>
      <c r="K2189" s="1">
        <v>0</v>
      </c>
      <c r="L2189" s="1">
        <v>1</v>
      </c>
      <c r="M2189" s="1" t="s">
        <v>4720</v>
      </c>
      <c r="N2189" s="1" t="s">
        <v>4721</v>
      </c>
      <c r="O2189" s="1" t="s">
        <v>32</v>
      </c>
    </row>
    <row r="2190" spans="1:15">
      <c r="A2190" s="1">
        <v>100014587</v>
      </c>
      <c r="B2190" s="1" t="s">
        <v>587</v>
      </c>
      <c r="C2190" s="1" t="s">
        <v>4696</v>
      </c>
      <c r="D2190" s="1" t="s">
        <v>12</v>
      </c>
      <c r="E2190" s="1" t="s">
        <v>11</v>
      </c>
      <c r="F2190" s="1" t="s">
        <v>12</v>
      </c>
      <c r="G2190" s="1">
        <v>1</v>
      </c>
      <c r="H2190" s="1">
        <v>285</v>
      </c>
      <c r="I2190" s="1">
        <v>26</v>
      </c>
      <c r="J2190" s="33">
        <v>16</v>
      </c>
      <c r="K2190" s="1">
        <v>0</v>
      </c>
      <c r="L2190" s="1">
        <v>1</v>
      </c>
      <c r="M2190" s="1" t="s">
        <v>4722</v>
      </c>
      <c r="N2190" s="1" t="s">
        <v>4723</v>
      </c>
      <c r="O2190" s="1" t="s">
        <v>32</v>
      </c>
    </row>
    <row r="2191" spans="1:15">
      <c r="A2191" s="1">
        <v>100014593</v>
      </c>
      <c r="B2191" s="1" t="s">
        <v>587</v>
      </c>
      <c r="C2191" s="1" t="s">
        <v>4696</v>
      </c>
      <c r="D2191" s="1" t="s">
        <v>176</v>
      </c>
      <c r="E2191" s="1" t="s">
        <v>11</v>
      </c>
      <c r="F2191" s="1" t="s">
        <v>12</v>
      </c>
      <c r="G2191" s="1">
        <v>1</v>
      </c>
      <c r="H2191" s="1">
        <v>113</v>
      </c>
      <c r="I2191" s="1">
        <v>12</v>
      </c>
      <c r="J2191" s="33">
        <v>11</v>
      </c>
      <c r="K2191" s="1">
        <v>0</v>
      </c>
      <c r="L2191" s="1">
        <v>1</v>
      </c>
      <c r="M2191" s="1" t="s">
        <v>4724</v>
      </c>
      <c r="N2191" s="1" t="s">
        <v>4725</v>
      </c>
      <c r="O2191" s="1" t="s">
        <v>32</v>
      </c>
    </row>
    <row r="2192" spans="1:15">
      <c r="A2192" s="1">
        <v>100014596</v>
      </c>
      <c r="B2192" s="1" t="s">
        <v>587</v>
      </c>
      <c r="C2192" s="1" t="s">
        <v>4696</v>
      </c>
      <c r="D2192" s="1" t="s">
        <v>12</v>
      </c>
      <c r="E2192" s="1" t="s">
        <v>11</v>
      </c>
      <c r="F2192" s="1" t="s">
        <v>407</v>
      </c>
      <c r="G2192" s="1">
        <v>1</v>
      </c>
      <c r="H2192" s="1">
        <v>39</v>
      </c>
      <c r="I2192" s="1">
        <v>4</v>
      </c>
      <c r="J2192" s="33">
        <v>6</v>
      </c>
      <c r="K2192" s="1">
        <v>0</v>
      </c>
      <c r="L2192" s="1">
        <v>1</v>
      </c>
      <c r="M2192" s="1" t="s">
        <v>4726</v>
      </c>
      <c r="N2192" s="1" t="s">
        <v>4727</v>
      </c>
      <c r="O2192" s="1" t="s">
        <v>32</v>
      </c>
    </row>
    <row r="2193" spans="1:15">
      <c r="A2193" s="1">
        <v>100014604</v>
      </c>
      <c r="B2193" s="1" t="s">
        <v>587</v>
      </c>
      <c r="C2193" s="1" t="s">
        <v>1612</v>
      </c>
      <c r="D2193" s="1" t="s">
        <v>446</v>
      </c>
      <c r="E2193" s="1" t="s">
        <v>192</v>
      </c>
      <c r="F2193" s="1" t="s">
        <v>446</v>
      </c>
      <c r="G2193" s="1">
        <v>3</v>
      </c>
      <c r="H2193" s="1">
        <v>31</v>
      </c>
      <c r="I2193" s="1">
        <v>21</v>
      </c>
      <c r="J2193" s="33">
        <v>9</v>
      </c>
      <c r="K2193" s="1">
        <v>0</v>
      </c>
      <c r="L2193" s="1">
        <v>1</v>
      </c>
      <c r="M2193" s="1" t="s">
        <v>4728</v>
      </c>
      <c r="N2193" s="1" t="s">
        <v>4700</v>
      </c>
      <c r="O2193" s="1" t="s">
        <v>8</v>
      </c>
    </row>
    <row r="2194" spans="1:15">
      <c r="A2194" s="1">
        <v>100014605</v>
      </c>
      <c r="B2194" s="1" t="s">
        <v>587</v>
      </c>
      <c r="C2194" s="1" t="s">
        <v>1612</v>
      </c>
      <c r="D2194" s="1" t="s">
        <v>12</v>
      </c>
      <c r="E2194" s="1" t="s">
        <v>11</v>
      </c>
      <c r="F2194" s="1" t="s">
        <v>12</v>
      </c>
      <c r="G2194" s="1">
        <v>1</v>
      </c>
      <c r="H2194" s="1">
        <v>733</v>
      </c>
      <c r="I2194" s="1">
        <v>67</v>
      </c>
      <c r="J2194" s="33">
        <v>34</v>
      </c>
      <c r="K2194" s="1">
        <v>0</v>
      </c>
      <c r="L2194" s="1">
        <v>3</v>
      </c>
      <c r="M2194" s="1" t="s">
        <v>4729</v>
      </c>
      <c r="N2194" s="1" t="s">
        <v>4730</v>
      </c>
      <c r="O2194" s="1" t="s">
        <v>32</v>
      </c>
    </row>
    <row r="2195" spans="1:15">
      <c r="A2195" s="1">
        <v>100014610</v>
      </c>
      <c r="B2195" s="1" t="s">
        <v>587</v>
      </c>
      <c r="C2195" s="1" t="s">
        <v>1612</v>
      </c>
      <c r="D2195" s="1" t="s">
        <v>78</v>
      </c>
      <c r="E2195" s="1" t="s">
        <v>20</v>
      </c>
      <c r="F2195" s="1" t="s">
        <v>21</v>
      </c>
      <c r="G2195" s="1">
        <v>1</v>
      </c>
      <c r="H2195" s="1">
        <v>825</v>
      </c>
      <c r="I2195" s="1">
        <v>67</v>
      </c>
      <c r="J2195" s="33">
        <v>57</v>
      </c>
      <c r="K2195" s="1">
        <v>0</v>
      </c>
      <c r="L2195" s="1">
        <v>3</v>
      </c>
      <c r="M2195" s="1" t="s">
        <v>4731</v>
      </c>
      <c r="N2195" s="1" t="s">
        <v>4702</v>
      </c>
      <c r="O2195" s="1" t="s">
        <v>15</v>
      </c>
    </row>
    <row r="2196" spans="1:15">
      <c r="A2196" s="1">
        <v>100014623</v>
      </c>
      <c r="B2196" s="1" t="s">
        <v>587</v>
      </c>
      <c r="C2196" s="1" t="s">
        <v>1612</v>
      </c>
      <c r="D2196" s="1" t="s">
        <v>18</v>
      </c>
      <c r="E2196" s="1" t="s">
        <v>27</v>
      </c>
      <c r="F2196" s="1" t="s">
        <v>18</v>
      </c>
      <c r="G2196" s="1">
        <v>1</v>
      </c>
      <c r="H2196" s="1">
        <v>623</v>
      </c>
      <c r="I2196" s="1">
        <v>48</v>
      </c>
      <c r="J2196" s="33">
        <v>33</v>
      </c>
      <c r="K2196" s="1">
        <v>0</v>
      </c>
      <c r="L2196" s="1">
        <v>3</v>
      </c>
      <c r="M2196" s="1" t="s">
        <v>4732</v>
      </c>
      <c r="N2196" s="1" t="s">
        <v>4700</v>
      </c>
      <c r="O2196" s="1" t="s">
        <v>8</v>
      </c>
    </row>
    <row r="2197" spans="1:15">
      <c r="A2197" s="1">
        <v>100014625</v>
      </c>
      <c r="B2197" s="1" t="s">
        <v>587</v>
      </c>
      <c r="C2197" s="1" t="s">
        <v>1612</v>
      </c>
      <c r="D2197" s="1" t="s">
        <v>12</v>
      </c>
      <c r="E2197" s="1" t="s">
        <v>11</v>
      </c>
      <c r="F2197" s="1" t="s">
        <v>12</v>
      </c>
      <c r="G2197" s="1">
        <v>1</v>
      </c>
      <c r="H2197" s="1">
        <v>364</v>
      </c>
      <c r="I2197" s="1">
        <v>39</v>
      </c>
      <c r="J2197" s="33">
        <v>33</v>
      </c>
      <c r="K2197" s="1">
        <v>0</v>
      </c>
      <c r="L2197" s="1">
        <v>2</v>
      </c>
      <c r="M2197" s="1" t="s">
        <v>4733</v>
      </c>
      <c r="N2197" s="1" t="s">
        <v>4730</v>
      </c>
      <c r="O2197" s="1" t="s">
        <v>32</v>
      </c>
    </row>
    <row r="2198" spans="1:15">
      <c r="A2198" s="1">
        <v>100014634</v>
      </c>
      <c r="B2198" s="1" t="s">
        <v>587</v>
      </c>
      <c r="C2198" s="1" t="s">
        <v>1612</v>
      </c>
      <c r="D2198" s="1" t="s">
        <v>12</v>
      </c>
      <c r="E2198" s="1" t="s">
        <v>11</v>
      </c>
      <c r="F2198" s="1" t="s">
        <v>12</v>
      </c>
      <c r="G2198" s="1">
        <v>1</v>
      </c>
      <c r="H2198" s="1">
        <v>472</v>
      </c>
      <c r="I2198" s="1">
        <v>47</v>
      </c>
      <c r="J2198" s="33">
        <v>30</v>
      </c>
      <c r="K2198" s="1">
        <v>0</v>
      </c>
      <c r="L2198" s="1">
        <v>2</v>
      </c>
      <c r="M2198" s="1" t="s">
        <v>4734</v>
      </c>
      <c r="N2198" s="1" t="s">
        <v>4730</v>
      </c>
      <c r="O2198" s="1" t="s">
        <v>32</v>
      </c>
    </row>
    <row r="2199" spans="1:15">
      <c r="A2199" s="1">
        <v>100014641</v>
      </c>
      <c r="B2199" s="1" t="s">
        <v>587</v>
      </c>
      <c r="C2199" s="1" t="s">
        <v>1612</v>
      </c>
      <c r="D2199" s="1" t="s">
        <v>100</v>
      </c>
      <c r="E2199" s="1" t="s">
        <v>20</v>
      </c>
      <c r="F2199" s="1" t="s">
        <v>100</v>
      </c>
      <c r="G2199" s="1">
        <v>1</v>
      </c>
      <c r="H2199" s="1">
        <v>533</v>
      </c>
      <c r="I2199" s="1">
        <v>50</v>
      </c>
      <c r="J2199" s="33">
        <v>48</v>
      </c>
      <c r="K2199" s="1">
        <v>0</v>
      </c>
      <c r="L2199" s="1">
        <v>2</v>
      </c>
      <c r="M2199" s="1" t="s">
        <v>4735</v>
      </c>
      <c r="N2199" s="1" t="s">
        <v>4702</v>
      </c>
      <c r="O2199" s="1" t="s">
        <v>15</v>
      </c>
    </row>
    <row r="2200" spans="1:15">
      <c r="A2200" s="1">
        <v>100014643</v>
      </c>
      <c r="B2200" s="1" t="s">
        <v>587</v>
      </c>
      <c r="C2200" s="1" t="s">
        <v>1612</v>
      </c>
      <c r="D2200" s="1" t="s">
        <v>12</v>
      </c>
      <c r="E2200" s="1" t="s">
        <v>11</v>
      </c>
      <c r="F2200" s="1" t="s">
        <v>12</v>
      </c>
      <c r="G2200" s="1">
        <v>1</v>
      </c>
      <c r="H2200" s="1">
        <v>734</v>
      </c>
      <c r="I2200" s="1">
        <v>61</v>
      </c>
      <c r="J2200" s="33">
        <v>44</v>
      </c>
      <c r="K2200" s="1">
        <v>0</v>
      </c>
      <c r="L2200" s="1">
        <v>3</v>
      </c>
      <c r="M2200" s="1" t="s">
        <v>4736</v>
      </c>
      <c r="N2200" s="1" t="s">
        <v>4730</v>
      </c>
      <c r="O2200" s="1" t="s">
        <v>32</v>
      </c>
    </row>
    <row r="2201" spans="1:15">
      <c r="A2201" s="1">
        <v>100014648</v>
      </c>
      <c r="B2201" s="1" t="s">
        <v>587</v>
      </c>
      <c r="C2201" s="1" t="s">
        <v>1612</v>
      </c>
      <c r="D2201" s="1" t="s">
        <v>12</v>
      </c>
      <c r="E2201" s="1" t="s">
        <v>11</v>
      </c>
      <c r="F2201" s="1" t="s">
        <v>12</v>
      </c>
      <c r="G2201" s="1">
        <v>1</v>
      </c>
      <c r="H2201" s="1">
        <v>418</v>
      </c>
      <c r="I2201" s="1">
        <v>31</v>
      </c>
      <c r="J2201" s="33">
        <v>35</v>
      </c>
      <c r="K2201" s="1">
        <v>0</v>
      </c>
      <c r="L2201" s="1">
        <v>2</v>
      </c>
      <c r="M2201" s="1" t="s">
        <v>4737</v>
      </c>
      <c r="N2201" s="1" t="s">
        <v>4730</v>
      </c>
      <c r="O2201" s="1" t="s">
        <v>32</v>
      </c>
    </row>
    <row r="2202" spans="1:15">
      <c r="A2202" s="1">
        <v>100014662</v>
      </c>
      <c r="B2202" s="1" t="s">
        <v>587</v>
      </c>
      <c r="C2202" s="1" t="s">
        <v>1612</v>
      </c>
      <c r="D2202" s="1" t="s">
        <v>4738</v>
      </c>
      <c r="E2202" s="1" t="s">
        <v>11</v>
      </c>
      <c r="F2202" s="1" t="s">
        <v>12</v>
      </c>
      <c r="G2202" s="1">
        <v>1</v>
      </c>
      <c r="H2202" s="1">
        <v>192</v>
      </c>
      <c r="I2202" s="1">
        <v>27</v>
      </c>
      <c r="J2202" s="33">
        <v>13</v>
      </c>
      <c r="K2202" s="1">
        <v>0</v>
      </c>
      <c r="L2202" s="1">
        <v>1</v>
      </c>
      <c r="M2202" s="1" t="s">
        <v>4739</v>
      </c>
      <c r="N2202" s="1" t="s">
        <v>4740</v>
      </c>
      <c r="O2202" s="1" t="s">
        <v>39</v>
      </c>
    </row>
    <row r="2203" spans="1:15">
      <c r="A2203" s="1">
        <v>100014668</v>
      </c>
      <c r="B2203" s="1" t="s">
        <v>587</v>
      </c>
      <c r="C2203" s="1" t="s">
        <v>1612</v>
      </c>
      <c r="D2203" s="1" t="s">
        <v>4741</v>
      </c>
      <c r="E2203" s="1" t="s">
        <v>20</v>
      </c>
      <c r="F2203" s="1" t="s">
        <v>72</v>
      </c>
      <c r="G2203" s="1">
        <v>2</v>
      </c>
      <c r="H2203" s="1">
        <v>402</v>
      </c>
      <c r="I2203" s="1">
        <v>42</v>
      </c>
      <c r="J2203" s="33">
        <v>25</v>
      </c>
      <c r="K2203" s="1">
        <v>0</v>
      </c>
      <c r="L2203" s="1">
        <v>2</v>
      </c>
      <c r="M2203" s="1" t="s">
        <v>4742</v>
      </c>
      <c r="N2203" s="1" t="s">
        <v>4702</v>
      </c>
      <c r="O2203" s="1" t="s">
        <v>15</v>
      </c>
    </row>
    <row r="2204" spans="1:15">
      <c r="A2204" s="1">
        <v>100014672</v>
      </c>
      <c r="B2204" s="1" t="s">
        <v>587</v>
      </c>
      <c r="C2204" s="1" t="s">
        <v>1612</v>
      </c>
      <c r="D2204" s="1" t="s">
        <v>4743</v>
      </c>
      <c r="E2204" s="1" t="s">
        <v>20</v>
      </c>
      <c r="F2204" s="1" t="s">
        <v>72</v>
      </c>
      <c r="G2204" s="1">
        <v>1</v>
      </c>
      <c r="H2204" s="1">
        <v>174</v>
      </c>
      <c r="I2204" s="1">
        <v>30</v>
      </c>
      <c r="J2204" s="33">
        <v>18</v>
      </c>
      <c r="K2204" s="1">
        <v>0</v>
      </c>
      <c r="L2204" s="1">
        <v>1</v>
      </c>
      <c r="M2204" s="1" t="s">
        <v>1611</v>
      </c>
      <c r="N2204" s="1" t="s">
        <v>4702</v>
      </c>
      <c r="O2204" s="1" t="s">
        <v>15</v>
      </c>
    </row>
    <row r="2205" spans="1:15">
      <c r="A2205" s="1">
        <v>100014673</v>
      </c>
      <c r="B2205" s="1" t="s">
        <v>587</v>
      </c>
      <c r="C2205" s="1" t="s">
        <v>1612</v>
      </c>
      <c r="D2205" s="1" t="s">
        <v>134</v>
      </c>
      <c r="E2205" s="1" t="s">
        <v>20</v>
      </c>
      <c r="F2205" s="1" t="s">
        <v>21</v>
      </c>
      <c r="G2205" s="1">
        <v>1</v>
      </c>
      <c r="H2205" s="1">
        <v>372</v>
      </c>
      <c r="I2205" s="1">
        <v>37</v>
      </c>
      <c r="J2205" s="33">
        <v>40</v>
      </c>
      <c r="K2205" s="1">
        <v>0</v>
      </c>
      <c r="L2205" s="1">
        <v>2</v>
      </c>
      <c r="M2205" s="1" t="s">
        <v>4744</v>
      </c>
      <c r="N2205" s="1" t="s">
        <v>4702</v>
      </c>
      <c r="O2205" s="1" t="s">
        <v>15</v>
      </c>
    </row>
    <row r="2206" spans="1:15">
      <c r="A2206" s="1">
        <v>100014680</v>
      </c>
      <c r="B2206" s="1" t="s">
        <v>587</v>
      </c>
      <c r="C2206" s="1" t="s">
        <v>1612</v>
      </c>
      <c r="D2206" s="1" t="s">
        <v>127</v>
      </c>
      <c r="E2206" s="1" t="s">
        <v>126</v>
      </c>
      <c r="F2206" s="1" t="s">
        <v>127</v>
      </c>
      <c r="G2206" s="1">
        <v>1</v>
      </c>
      <c r="H2206" s="1">
        <v>317</v>
      </c>
      <c r="I2206" s="1">
        <v>49</v>
      </c>
      <c r="J2206" s="33">
        <v>45</v>
      </c>
      <c r="K2206" s="1">
        <v>0</v>
      </c>
      <c r="L2206" s="1">
        <v>2</v>
      </c>
      <c r="M2206" s="1" t="s">
        <v>4745</v>
      </c>
      <c r="N2206" s="1" t="s">
        <v>4702</v>
      </c>
      <c r="O2206" s="1" t="s">
        <v>15</v>
      </c>
    </row>
    <row r="2207" spans="1:15">
      <c r="A2207" s="1">
        <v>100014685</v>
      </c>
      <c r="B2207" s="1" t="s">
        <v>587</v>
      </c>
      <c r="C2207" s="1" t="s">
        <v>1612</v>
      </c>
      <c r="D2207" s="1" t="s">
        <v>1921</v>
      </c>
      <c r="E2207" s="1" t="s">
        <v>24</v>
      </c>
      <c r="F2207" s="1" t="s">
        <v>64</v>
      </c>
      <c r="G2207" s="1">
        <v>1</v>
      </c>
      <c r="H2207" s="1">
        <v>67</v>
      </c>
      <c r="I2207" s="1">
        <v>21</v>
      </c>
      <c r="J2207" s="33">
        <v>9</v>
      </c>
      <c r="K2207" s="1">
        <v>0</v>
      </c>
      <c r="L2207" s="1">
        <v>1</v>
      </c>
      <c r="M2207" s="1" t="s">
        <v>4746</v>
      </c>
      <c r="N2207" s="1" t="s">
        <v>4747</v>
      </c>
      <c r="O2207" s="1" t="s">
        <v>44</v>
      </c>
    </row>
    <row r="2208" spans="1:15">
      <c r="A2208" s="1">
        <v>100014686</v>
      </c>
      <c r="B2208" s="1" t="s">
        <v>587</v>
      </c>
      <c r="C2208" s="1" t="s">
        <v>1612</v>
      </c>
      <c r="D2208" s="1" t="s">
        <v>19</v>
      </c>
      <c r="E2208" s="1" t="s">
        <v>20</v>
      </c>
      <c r="F2208" s="1" t="s">
        <v>21</v>
      </c>
      <c r="G2208" s="1">
        <v>1</v>
      </c>
      <c r="H2208" s="1">
        <v>322</v>
      </c>
      <c r="I2208" s="1">
        <v>30</v>
      </c>
      <c r="J2208" s="33">
        <v>25</v>
      </c>
      <c r="K2208" s="1">
        <v>0</v>
      </c>
      <c r="L2208" s="1">
        <v>2</v>
      </c>
      <c r="M2208" s="1" t="s">
        <v>4748</v>
      </c>
      <c r="N2208" s="1" t="s">
        <v>4702</v>
      </c>
      <c r="O2208" s="1" t="s">
        <v>15</v>
      </c>
    </row>
    <row r="2209" spans="1:15">
      <c r="A2209" s="1">
        <v>100014689</v>
      </c>
      <c r="B2209" s="1" t="s">
        <v>587</v>
      </c>
      <c r="C2209" s="1" t="s">
        <v>1612</v>
      </c>
      <c r="D2209" s="1" t="s">
        <v>4751</v>
      </c>
      <c r="E2209" s="1" t="s">
        <v>27</v>
      </c>
      <c r="F2209" s="1" t="s">
        <v>18</v>
      </c>
      <c r="G2209" s="1">
        <v>2</v>
      </c>
      <c r="H2209" s="1">
        <v>379</v>
      </c>
      <c r="I2209" s="1">
        <v>33</v>
      </c>
      <c r="J2209" s="33">
        <v>40</v>
      </c>
      <c r="K2209" s="1">
        <v>0</v>
      </c>
      <c r="L2209" s="1">
        <v>2</v>
      </c>
      <c r="M2209" s="1" t="s">
        <v>4750</v>
      </c>
      <c r="N2209" s="1" t="s">
        <v>4702</v>
      </c>
      <c r="O2209" s="1" t="s">
        <v>15</v>
      </c>
    </row>
    <row r="2210" spans="1:15">
      <c r="A2210" s="1">
        <v>100014692</v>
      </c>
      <c r="B2210" s="1" t="s">
        <v>587</v>
      </c>
      <c r="C2210" s="1" t="s">
        <v>1612</v>
      </c>
      <c r="D2210" s="1" t="s">
        <v>118</v>
      </c>
      <c r="E2210" s="1" t="s">
        <v>20</v>
      </c>
      <c r="F2210" s="1" t="s">
        <v>21</v>
      </c>
      <c r="G2210" s="1">
        <v>1</v>
      </c>
      <c r="H2210" s="1">
        <v>290</v>
      </c>
      <c r="I2210" s="1">
        <v>23</v>
      </c>
      <c r="J2210" s="33">
        <v>22</v>
      </c>
      <c r="K2210" s="1">
        <v>0</v>
      </c>
      <c r="L2210" s="1">
        <v>1</v>
      </c>
      <c r="M2210" s="1" t="s">
        <v>4752</v>
      </c>
      <c r="N2210" s="1" t="s">
        <v>4702</v>
      </c>
      <c r="O2210" s="1" t="s">
        <v>15</v>
      </c>
    </row>
    <row r="2211" spans="1:15">
      <c r="A2211" s="1">
        <v>100014693</v>
      </c>
      <c r="B2211" s="1" t="s">
        <v>587</v>
      </c>
      <c r="C2211" s="1" t="s">
        <v>1612</v>
      </c>
      <c r="D2211" s="1" t="s">
        <v>4753</v>
      </c>
      <c r="E2211" s="1" t="s">
        <v>20</v>
      </c>
      <c r="F2211" s="1" t="s">
        <v>100</v>
      </c>
      <c r="G2211" s="1">
        <v>1</v>
      </c>
      <c r="H2211" s="1">
        <v>128</v>
      </c>
      <c r="I2211" s="1">
        <v>12</v>
      </c>
      <c r="J2211" s="33">
        <v>10</v>
      </c>
      <c r="K2211" s="1">
        <v>0</v>
      </c>
      <c r="L2211" s="1">
        <v>1</v>
      </c>
      <c r="M2211" s="1" t="s">
        <v>4754</v>
      </c>
      <c r="N2211" s="1" t="s">
        <v>4755</v>
      </c>
      <c r="O2211" s="1" t="s">
        <v>44</v>
      </c>
    </row>
    <row r="2212" spans="1:15">
      <c r="A2212" s="1">
        <v>100014697</v>
      </c>
      <c r="B2212" s="1" t="s">
        <v>587</v>
      </c>
      <c r="C2212" s="1" t="s">
        <v>1612</v>
      </c>
      <c r="D2212" s="1" t="s">
        <v>150</v>
      </c>
      <c r="E2212" s="1" t="s">
        <v>11</v>
      </c>
      <c r="F2212" s="1" t="s">
        <v>12</v>
      </c>
      <c r="G2212" s="1">
        <v>1</v>
      </c>
      <c r="H2212" s="1">
        <v>104</v>
      </c>
      <c r="I2212" s="1">
        <v>15</v>
      </c>
      <c r="J2212" s="33">
        <v>10</v>
      </c>
      <c r="K2212" s="1">
        <v>0</v>
      </c>
      <c r="L2212" s="1">
        <v>1</v>
      </c>
      <c r="M2212" s="1" t="s">
        <v>4752</v>
      </c>
      <c r="N2212" s="1" t="s">
        <v>4756</v>
      </c>
      <c r="O2212" s="1" t="s">
        <v>44</v>
      </c>
    </row>
    <row r="2213" spans="1:15">
      <c r="A2213" s="1">
        <v>100014702</v>
      </c>
      <c r="B2213" s="1" t="s">
        <v>587</v>
      </c>
      <c r="C2213" s="1" t="s">
        <v>1612</v>
      </c>
      <c r="D2213" s="1" t="s">
        <v>4757</v>
      </c>
      <c r="E2213" s="1" t="s">
        <v>20</v>
      </c>
      <c r="F2213" s="1" t="s">
        <v>167</v>
      </c>
      <c r="G2213" s="1">
        <v>1</v>
      </c>
      <c r="H2213" s="1">
        <v>282</v>
      </c>
      <c r="I2213" s="1">
        <v>33</v>
      </c>
      <c r="J2213" s="33">
        <v>14</v>
      </c>
      <c r="K2213" s="1">
        <v>0</v>
      </c>
      <c r="L2213" s="1">
        <v>1</v>
      </c>
      <c r="M2213" s="1" t="s">
        <v>4758</v>
      </c>
      <c r="N2213" s="1" t="s">
        <v>3759</v>
      </c>
      <c r="O2213" s="1" t="s">
        <v>39</v>
      </c>
    </row>
    <row r="2214" spans="1:15">
      <c r="A2214" s="1">
        <v>100014703</v>
      </c>
      <c r="B2214" s="1" t="s">
        <v>587</v>
      </c>
      <c r="C2214" s="1" t="s">
        <v>1612</v>
      </c>
      <c r="D2214" s="1" t="s">
        <v>167</v>
      </c>
      <c r="E2214" s="1" t="s">
        <v>20</v>
      </c>
      <c r="F2214" s="1" t="s">
        <v>167</v>
      </c>
      <c r="G2214" s="1">
        <v>1</v>
      </c>
      <c r="H2214" s="1">
        <v>449</v>
      </c>
      <c r="I2214" s="1">
        <v>37</v>
      </c>
      <c r="J2214" s="33">
        <v>24</v>
      </c>
      <c r="K2214" s="1">
        <v>0</v>
      </c>
      <c r="L2214" s="1">
        <v>2</v>
      </c>
      <c r="M2214" s="1" t="s">
        <v>4759</v>
      </c>
      <c r="N2214" s="1" t="s">
        <v>4702</v>
      </c>
      <c r="O2214" s="1" t="s">
        <v>15</v>
      </c>
    </row>
    <row r="2215" spans="1:15">
      <c r="A2215" s="1">
        <v>100014705</v>
      </c>
      <c r="B2215" s="1" t="s">
        <v>587</v>
      </c>
      <c r="C2215" s="1" t="s">
        <v>1612</v>
      </c>
      <c r="D2215" s="1" t="s">
        <v>12</v>
      </c>
      <c r="E2215" s="1" t="s">
        <v>11</v>
      </c>
      <c r="F2215" s="1" t="s">
        <v>12</v>
      </c>
      <c r="G2215" s="1">
        <v>1</v>
      </c>
      <c r="H2215" s="1">
        <v>765</v>
      </c>
      <c r="I2215" s="1">
        <v>71</v>
      </c>
      <c r="J2215" s="33">
        <v>42</v>
      </c>
      <c r="K2215" s="1">
        <v>0</v>
      </c>
      <c r="L2215" s="1">
        <v>3</v>
      </c>
      <c r="M2215" s="1" t="s">
        <v>4760</v>
      </c>
      <c r="N2215" s="1" t="s">
        <v>4730</v>
      </c>
      <c r="O2215" s="1" t="s">
        <v>32</v>
      </c>
    </row>
    <row r="2216" spans="1:15">
      <c r="A2216" s="1">
        <v>100014710</v>
      </c>
      <c r="B2216" s="1" t="s">
        <v>587</v>
      </c>
      <c r="C2216" s="1" t="s">
        <v>1612</v>
      </c>
      <c r="D2216" s="1" t="s">
        <v>4761</v>
      </c>
      <c r="E2216" s="1" t="s">
        <v>27</v>
      </c>
      <c r="F2216" s="1" t="s">
        <v>18</v>
      </c>
      <c r="G2216" s="1">
        <v>1</v>
      </c>
      <c r="H2216" s="1">
        <v>479</v>
      </c>
      <c r="I2216" s="1">
        <v>43</v>
      </c>
      <c r="J2216" s="33">
        <v>34</v>
      </c>
      <c r="K2216" s="1">
        <v>0</v>
      </c>
      <c r="L2216" s="1">
        <v>2</v>
      </c>
      <c r="M2216" s="1" t="s">
        <v>4762</v>
      </c>
      <c r="N2216" s="1" t="s">
        <v>4700</v>
      </c>
      <c r="O2216" s="1" t="s">
        <v>8</v>
      </c>
    </row>
    <row r="2217" spans="1:15">
      <c r="A2217" s="1">
        <v>100014714</v>
      </c>
      <c r="B2217" s="1" t="s">
        <v>587</v>
      </c>
      <c r="C2217" s="1" t="s">
        <v>1612</v>
      </c>
      <c r="D2217" s="1" t="s">
        <v>4763</v>
      </c>
      <c r="E2217" s="1" t="s">
        <v>20</v>
      </c>
      <c r="F2217" s="1" t="s">
        <v>72</v>
      </c>
      <c r="G2217" s="1">
        <v>1</v>
      </c>
      <c r="H2217" s="1">
        <v>340</v>
      </c>
      <c r="I2217" s="1">
        <v>38</v>
      </c>
      <c r="J2217" s="33">
        <v>33</v>
      </c>
      <c r="K2217" s="1">
        <v>0</v>
      </c>
      <c r="L2217" s="1">
        <v>2</v>
      </c>
      <c r="M2217" s="1" t="s">
        <v>4764</v>
      </c>
      <c r="N2217" s="1" t="s">
        <v>4700</v>
      </c>
      <c r="O2217" s="1" t="s">
        <v>8</v>
      </c>
    </row>
    <row r="2218" spans="1:15">
      <c r="A2218" s="1">
        <v>100014719</v>
      </c>
      <c r="B2218" s="1" t="s">
        <v>587</v>
      </c>
      <c r="C2218" s="1" t="s">
        <v>1612</v>
      </c>
      <c r="D2218" s="1" t="s">
        <v>12</v>
      </c>
      <c r="E2218" s="1" t="s">
        <v>11</v>
      </c>
      <c r="F2218" s="1" t="s">
        <v>12</v>
      </c>
      <c r="G2218" s="1">
        <v>1</v>
      </c>
      <c r="H2218" s="1">
        <v>693</v>
      </c>
      <c r="I2218" s="1">
        <v>56</v>
      </c>
      <c r="J2218" s="33">
        <v>35</v>
      </c>
      <c r="K2218" s="1">
        <v>0</v>
      </c>
      <c r="L2218" s="1">
        <v>3</v>
      </c>
      <c r="M2218" s="1" t="s">
        <v>4765</v>
      </c>
      <c r="N2218" s="1" t="s">
        <v>4730</v>
      </c>
      <c r="O2218" s="1" t="s">
        <v>32</v>
      </c>
    </row>
    <row r="2219" spans="1:15">
      <c r="A2219" s="1">
        <v>100014722</v>
      </c>
      <c r="B2219" s="1" t="s">
        <v>587</v>
      </c>
      <c r="C2219" s="1" t="s">
        <v>1612</v>
      </c>
      <c r="D2219" s="1" t="s">
        <v>18</v>
      </c>
      <c r="E2219" s="1" t="s">
        <v>27</v>
      </c>
      <c r="F2219" s="1" t="s">
        <v>18</v>
      </c>
      <c r="G2219" s="1">
        <v>1</v>
      </c>
      <c r="H2219" s="1">
        <v>510</v>
      </c>
      <c r="I2219" s="1">
        <v>39</v>
      </c>
      <c r="J2219" s="33">
        <v>26</v>
      </c>
      <c r="K2219" s="1">
        <v>0</v>
      </c>
      <c r="L2219" s="1">
        <v>2</v>
      </c>
      <c r="M2219" s="1" t="s">
        <v>4766</v>
      </c>
      <c r="N2219" s="1" t="s">
        <v>4702</v>
      </c>
      <c r="O2219" s="1" t="s">
        <v>15</v>
      </c>
    </row>
    <row r="2220" spans="1:15">
      <c r="A2220" s="1">
        <v>100014725</v>
      </c>
      <c r="B2220" s="1" t="s">
        <v>587</v>
      </c>
      <c r="C2220" s="1" t="s">
        <v>1612</v>
      </c>
      <c r="D2220" s="1" t="s">
        <v>150</v>
      </c>
      <c r="E2220" s="1" t="s">
        <v>11</v>
      </c>
      <c r="F2220" s="1" t="s">
        <v>12</v>
      </c>
      <c r="G2220" s="1">
        <v>1</v>
      </c>
      <c r="H2220" s="1">
        <v>180</v>
      </c>
      <c r="I2220" s="1">
        <v>18</v>
      </c>
      <c r="J2220" s="33">
        <v>22</v>
      </c>
      <c r="K2220" s="1">
        <v>0</v>
      </c>
      <c r="L2220" s="1">
        <v>1</v>
      </c>
      <c r="M2220" s="1" t="s">
        <v>4764</v>
      </c>
      <c r="N2220" s="1" t="s">
        <v>4767</v>
      </c>
      <c r="O2220" s="1" t="s">
        <v>44</v>
      </c>
    </row>
    <row r="2221" spans="1:15">
      <c r="A2221" s="1">
        <v>100014729</v>
      </c>
      <c r="B2221" s="1" t="s">
        <v>587</v>
      </c>
      <c r="C2221" s="1" t="s">
        <v>1612</v>
      </c>
      <c r="D2221" s="1" t="s">
        <v>4768</v>
      </c>
      <c r="E2221" s="1" t="s">
        <v>27</v>
      </c>
      <c r="F2221" s="1" t="s">
        <v>18</v>
      </c>
      <c r="G2221" s="1">
        <v>1</v>
      </c>
      <c r="H2221" s="1">
        <v>511</v>
      </c>
      <c r="I2221" s="1">
        <v>44</v>
      </c>
      <c r="J2221" s="33">
        <v>28</v>
      </c>
      <c r="K2221" s="1">
        <v>0</v>
      </c>
      <c r="L2221" s="1">
        <v>2</v>
      </c>
      <c r="M2221" s="1" t="s">
        <v>4769</v>
      </c>
      <c r="N2221" s="1" t="s">
        <v>2574</v>
      </c>
      <c r="O2221" s="1" t="s">
        <v>39</v>
      </c>
    </row>
    <row r="2222" spans="1:15">
      <c r="A2222" s="1">
        <v>100014731</v>
      </c>
      <c r="B2222" s="1" t="s">
        <v>587</v>
      </c>
      <c r="C2222" s="1" t="s">
        <v>1612</v>
      </c>
      <c r="D2222" s="1" t="s">
        <v>18</v>
      </c>
      <c r="E2222" s="1" t="s">
        <v>27</v>
      </c>
      <c r="F2222" s="1" t="s">
        <v>18</v>
      </c>
      <c r="G2222" s="1">
        <v>1</v>
      </c>
      <c r="H2222" s="1">
        <v>608</v>
      </c>
      <c r="I2222" s="1">
        <v>46</v>
      </c>
      <c r="J2222" s="33">
        <v>32</v>
      </c>
      <c r="K2222" s="1">
        <v>0</v>
      </c>
      <c r="L2222" s="1">
        <v>3</v>
      </c>
      <c r="M2222" s="1" t="s">
        <v>4770</v>
      </c>
      <c r="N2222" s="1" t="s">
        <v>4702</v>
      </c>
      <c r="O2222" s="1" t="s">
        <v>15</v>
      </c>
    </row>
    <row r="2223" spans="1:15">
      <c r="A2223" s="1">
        <v>100014737</v>
      </c>
      <c r="B2223" s="1" t="s">
        <v>587</v>
      </c>
      <c r="C2223" s="1" t="s">
        <v>1612</v>
      </c>
      <c r="D2223" s="1" t="s">
        <v>63</v>
      </c>
      <c r="E2223" s="1" t="s">
        <v>24</v>
      </c>
      <c r="F2223" s="1" t="s">
        <v>64</v>
      </c>
      <c r="G2223" s="1">
        <v>1</v>
      </c>
      <c r="H2223" s="1">
        <v>248</v>
      </c>
      <c r="I2223" s="1">
        <v>67</v>
      </c>
      <c r="J2223" s="33">
        <v>78</v>
      </c>
      <c r="K2223" s="1">
        <v>0</v>
      </c>
      <c r="L2223" s="1">
        <v>1</v>
      </c>
      <c r="M2223" s="1" t="s">
        <v>4771</v>
      </c>
      <c r="N2223" s="1" t="s">
        <v>4702</v>
      </c>
      <c r="O2223" s="1" t="s">
        <v>15</v>
      </c>
    </row>
    <row r="2224" spans="1:15">
      <c r="A2224" s="1">
        <v>100014745</v>
      </c>
      <c r="B2224" s="1" t="s">
        <v>587</v>
      </c>
      <c r="C2224" s="1" t="s">
        <v>1612</v>
      </c>
      <c r="D2224" s="1" t="s">
        <v>4773</v>
      </c>
      <c r="E2224" s="1" t="s">
        <v>27</v>
      </c>
      <c r="F2224" s="1" t="s">
        <v>18</v>
      </c>
      <c r="G2224" s="1">
        <v>1</v>
      </c>
      <c r="H2224" s="1">
        <v>399</v>
      </c>
      <c r="I2224" s="1">
        <v>37</v>
      </c>
      <c r="J2224" s="33">
        <v>31</v>
      </c>
      <c r="K2224" s="1">
        <v>0</v>
      </c>
      <c r="L2224" s="1">
        <v>2</v>
      </c>
      <c r="M2224" s="1" t="s">
        <v>4774</v>
      </c>
      <c r="N2224" s="1" t="s">
        <v>4775</v>
      </c>
      <c r="O2224" s="1" t="s">
        <v>39</v>
      </c>
    </row>
    <row r="2225" spans="1:15">
      <c r="A2225" s="1">
        <v>100014751</v>
      </c>
      <c r="B2225" s="1" t="s">
        <v>587</v>
      </c>
      <c r="C2225" s="1" t="s">
        <v>1612</v>
      </c>
      <c r="D2225" s="1" t="s">
        <v>176</v>
      </c>
      <c r="E2225" s="1" t="s">
        <v>11</v>
      </c>
      <c r="F2225" s="1" t="s">
        <v>12</v>
      </c>
      <c r="G2225" s="1">
        <v>1</v>
      </c>
      <c r="H2225" s="1">
        <v>215</v>
      </c>
      <c r="I2225" s="1">
        <v>24</v>
      </c>
      <c r="J2225" s="33">
        <v>15</v>
      </c>
      <c r="K2225" s="1">
        <v>0</v>
      </c>
      <c r="L2225" s="1">
        <v>1</v>
      </c>
      <c r="M2225" s="1" t="s">
        <v>4776</v>
      </c>
      <c r="N2225" s="1" t="s">
        <v>4730</v>
      </c>
      <c r="O2225" s="1" t="s">
        <v>32</v>
      </c>
    </row>
    <row r="2226" spans="1:15">
      <c r="A2226" s="1">
        <v>100014759</v>
      </c>
      <c r="B2226" s="1" t="s">
        <v>587</v>
      </c>
      <c r="C2226" s="1" t="s">
        <v>4778</v>
      </c>
      <c r="D2226" s="1" t="s">
        <v>12</v>
      </c>
      <c r="E2226" s="1" t="s">
        <v>11</v>
      </c>
      <c r="F2226" s="1" t="s">
        <v>12</v>
      </c>
      <c r="G2226" s="1">
        <v>1</v>
      </c>
      <c r="H2226" s="1">
        <v>780</v>
      </c>
      <c r="I2226" s="1">
        <v>74</v>
      </c>
      <c r="J2226" s="33">
        <v>54</v>
      </c>
      <c r="K2226" s="1">
        <v>0</v>
      </c>
      <c r="L2226" s="1">
        <v>3</v>
      </c>
      <c r="M2226" s="1" t="s">
        <v>4777</v>
      </c>
      <c r="N2226" s="1" t="s">
        <v>4730</v>
      </c>
      <c r="O2226" s="1" t="s">
        <v>32</v>
      </c>
    </row>
    <row r="2227" spans="1:15">
      <c r="A2227" s="1">
        <v>100014763</v>
      </c>
      <c r="B2227" s="1" t="s">
        <v>587</v>
      </c>
      <c r="C2227" s="1" t="s">
        <v>4778</v>
      </c>
      <c r="D2227" s="1" t="s">
        <v>2965</v>
      </c>
      <c r="E2227" s="1" t="s">
        <v>2</v>
      </c>
      <c r="F2227" s="1" t="s">
        <v>277</v>
      </c>
      <c r="G2227" s="1">
        <v>1</v>
      </c>
      <c r="H2227" s="1">
        <v>9</v>
      </c>
      <c r="I2227" s="1">
        <v>2</v>
      </c>
      <c r="J2227" s="33">
        <v>2</v>
      </c>
      <c r="K2227" s="1">
        <v>0</v>
      </c>
      <c r="L2227" s="1">
        <v>1</v>
      </c>
      <c r="M2227" s="1" t="s">
        <v>4779</v>
      </c>
      <c r="N2227" s="1" t="s">
        <v>4780</v>
      </c>
      <c r="O2227" s="1" t="s">
        <v>44</v>
      </c>
    </row>
    <row r="2228" spans="1:15">
      <c r="A2228" s="1">
        <v>100014765</v>
      </c>
      <c r="B2228" s="1" t="s">
        <v>587</v>
      </c>
      <c r="C2228" s="1" t="s">
        <v>4778</v>
      </c>
      <c r="D2228" s="1" t="s">
        <v>4781</v>
      </c>
      <c r="E2228" s="1" t="s">
        <v>2</v>
      </c>
      <c r="F2228" s="1" t="s">
        <v>41</v>
      </c>
      <c r="G2228" s="1">
        <v>1</v>
      </c>
      <c r="H2228" s="1">
        <v>54</v>
      </c>
      <c r="I2228" s="1">
        <v>26</v>
      </c>
      <c r="J2228" s="33">
        <v>9</v>
      </c>
      <c r="K2228" s="1">
        <v>0</v>
      </c>
      <c r="L2228" s="1">
        <v>1</v>
      </c>
      <c r="M2228" s="1" t="s">
        <v>4779</v>
      </c>
      <c r="N2228" s="1" t="s">
        <v>4780</v>
      </c>
      <c r="O2228" s="1" t="s">
        <v>44</v>
      </c>
    </row>
    <row r="2229" spans="1:15">
      <c r="A2229" s="1">
        <v>100014790</v>
      </c>
      <c r="B2229" s="1" t="s">
        <v>587</v>
      </c>
      <c r="C2229" s="1" t="s">
        <v>4778</v>
      </c>
      <c r="D2229" s="1" t="s">
        <v>12</v>
      </c>
      <c r="E2229" s="1" t="s">
        <v>11</v>
      </c>
      <c r="F2229" s="1" t="s">
        <v>12</v>
      </c>
      <c r="G2229" s="1">
        <v>1</v>
      </c>
      <c r="H2229" s="1">
        <v>522</v>
      </c>
      <c r="I2229" s="1">
        <v>40</v>
      </c>
      <c r="J2229" s="33">
        <v>37</v>
      </c>
      <c r="K2229" s="1">
        <v>0</v>
      </c>
      <c r="L2229" s="1">
        <v>2</v>
      </c>
      <c r="M2229" s="1" t="s">
        <v>4785</v>
      </c>
      <c r="N2229" s="1" t="s">
        <v>4730</v>
      </c>
      <c r="O2229" s="1" t="s">
        <v>32</v>
      </c>
    </row>
    <row r="2230" spans="1:15">
      <c r="A2230" s="1">
        <v>100014796</v>
      </c>
      <c r="B2230" s="1" t="s">
        <v>587</v>
      </c>
      <c r="C2230" s="1" t="s">
        <v>4778</v>
      </c>
      <c r="D2230" s="1" t="s">
        <v>4786</v>
      </c>
      <c r="E2230" s="1" t="s">
        <v>11</v>
      </c>
      <c r="F2230" s="1" t="s">
        <v>12</v>
      </c>
      <c r="G2230" s="1">
        <v>1</v>
      </c>
      <c r="H2230" s="1">
        <v>493</v>
      </c>
      <c r="I2230" s="1">
        <v>46</v>
      </c>
      <c r="J2230" s="33">
        <v>47</v>
      </c>
      <c r="K2230" s="1">
        <v>0</v>
      </c>
      <c r="L2230" s="1">
        <v>2</v>
      </c>
      <c r="M2230" s="1" t="s">
        <v>4787</v>
      </c>
      <c r="N2230" s="1" t="s">
        <v>4730</v>
      </c>
      <c r="O2230" s="1" t="s">
        <v>32</v>
      </c>
    </row>
    <row r="2231" spans="1:15">
      <c r="A2231" s="1">
        <v>100014799</v>
      </c>
      <c r="B2231" s="1" t="s">
        <v>587</v>
      </c>
      <c r="C2231" s="1" t="s">
        <v>4778</v>
      </c>
      <c r="D2231" s="1" t="s">
        <v>12</v>
      </c>
      <c r="E2231" s="1" t="s">
        <v>11</v>
      </c>
      <c r="F2231" s="1" t="s">
        <v>12</v>
      </c>
      <c r="G2231" s="1">
        <v>1</v>
      </c>
      <c r="H2231" s="1">
        <v>597</v>
      </c>
      <c r="I2231" s="1">
        <v>48</v>
      </c>
      <c r="J2231" s="33">
        <v>37</v>
      </c>
      <c r="K2231" s="1">
        <v>0</v>
      </c>
      <c r="L2231" s="1">
        <v>2</v>
      </c>
      <c r="M2231" s="1" t="s">
        <v>4788</v>
      </c>
      <c r="N2231" s="1" t="s">
        <v>4730</v>
      </c>
      <c r="O2231" s="1" t="s">
        <v>32</v>
      </c>
    </row>
    <row r="2232" spans="1:15">
      <c r="A2232" s="1">
        <v>100014803</v>
      </c>
      <c r="B2232" s="1" t="s">
        <v>587</v>
      </c>
      <c r="C2232" s="1" t="s">
        <v>4778</v>
      </c>
      <c r="D2232" s="1" t="s">
        <v>12</v>
      </c>
      <c r="E2232" s="1" t="s">
        <v>11</v>
      </c>
      <c r="F2232" s="1" t="s">
        <v>12</v>
      </c>
      <c r="G2232" s="1">
        <v>1</v>
      </c>
      <c r="H2232" s="1">
        <v>240</v>
      </c>
      <c r="I2232" s="1">
        <v>37</v>
      </c>
      <c r="J2232" s="33">
        <v>24</v>
      </c>
      <c r="K2232" s="1">
        <v>0</v>
      </c>
      <c r="L2232" s="1">
        <v>1</v>
      </c>
      <c r="M2232" s="1" t="s">
        <v>4789</v>
      </c>
      <c r="N2232" s="1" t="s">
        <v>4730</v>
      </c>
      <c r="O2232" s="1" t="s">
        <v>32</v>
      </c>
    </row>
    <row r="2233" spans="1:15">
      <c r="A2233" s="1">
        <v>100014813</v>
      </c>
      <c r="B2233" s="1" t="s">
        <v>587</v>
      </c>
      <c r="C2233" s="1" t="s">
        <v>4778</v>
      </c>
      <c r="D2233" s="1" t="s">
        <v>12</v>
      </c>
      <c r="E2233" s="1" t="s">
        <v>11</v>
      </c>
      <c r="F2233" s="1" t="s">
        <v>12</v>
      </c>
      <c r="G2233" s="1">
        <v>1</v>
      </c>
      <c r="H2233" s="1">
        <v>418</v>
      </c>
      <c r="I2233" s="1">
        <v>36</v>
      </c>
      <c r="J2233" s="33">
        <v>33</v>
      </c>
      <c r="K2233" s="1">
        <v>0</v>
      </c>
      <c r="L2233" s="1">
        <v>2</v>
      </c>
      <c r="M2233" s="1" t="s">
        <v>4790</v>
      </c>
      <c r="N2233" s="1" t="s">
        <v>4730</v>
      </c>
      <c r="O2233" s="1" t="s">
        <v>32</v>
      </c>
    </row>
    <row r="2234" spans="1:15">
      <c r="A2234" s="1">
        <v>100014817</v>
      </c>
      <c r="B2234" s="1" t="s">
        <v>587</v>
      </c>
      <c r="C2234" s="1" t="s">
        <v>4778</v>
      </c>
      <c r="D2234" s="1" t="s">
        <v>4791</v>
      </c>
      <c r="E2234" s="1" t="s">
        <v>20</v>
      </c>
      <c r="F2234" s="1" t="s">
        <v>72</v>
      </c>
      <c r="G2234" s="1">
        <v>3</v>
      </c>
      <c r="H2234" s="1">
        <v>447</v>
      </c>
      <c r="I2234" s="1">
        <v>47</v>
      </c>
      <c r="J2234" s="33">
        <v>38</v>
      </c>
      <c r="K2234" s="1">
        <v>10</v>
      </c>
      <c r="L2234" s="1">
        <v>2</v>
      </c>
      <c r="M2234" s="1" t="s">
        <v>4792</v>
      </c>
      <c r="N2234" s="1" t="s">
        <v>4702</v>
      </c>
      <c r="O2234" s="1" t="s">
        <v>15</v>
      </c>
    </row>
    <row r="2235" spans="1:15">
      <c r="A2235" s="1">
        <v>100014821</v>
      </c>
      <c r="B2235" s="1" t="s">
        <v>587</v>
      </c>
      <c r="C2235" s="1" t="s">
        <v>4778</v>
      </c>
      <c r="D2235" s="1" t="s">
        <v>12</v>
      </c>
      <c r="E2235" s="1" t="s">
        <v>11</v>
      </c>
      <c r="F2235" s="1" t="s">
        <v>12</v>
      </c>
      <c r="G2235" s="1">
        <v>2</v>
      </c>
      <c r="H2235" s="1">
        <v>660</v>
      </c>
      <c r="I2235" s="1">
        <v>62</v>
      </c>
      <c r="J2235" s="33">
        <v>35</v>
      </c>
      <c r="K2235" s="1">
        <v>0</v>
      </c>
      <c r="L2235" s="1">
        <v>3</v>
      </c>
      <c r="M2235" s="1" t="s">
        <v>4793</v>
      </c>
      <c r="N2235" s="1" t="s">
        <v>4730</v>
      </c>
      <c r="O2235" s="1" t="s">
        <v>32</v>
      </c>
    </row>
    <row r="2236" spans="1:15">
      <c r="A2236" s="1">
        <v>100014824</v>
      </c>
      <c r="B2236" s="1" t="s">
        <v>587</v>
      </c>
      <c r="C2236" s="1" t="s">
        <v>4778</v>
      </c>
      <c r="D2236" s="1" t="s">
        <v>4794</v>
      </c>
      <c r="E2236" s="1" t="s">
        <v>11</v>
      </c>
      <c r="F2236" s="1" t="s">
        <v>12</v>
      </c>
      <c r="G2236" s="1">
        <v>1</v>
      </c>
      <c r="H2236" s="1">
        <v>709</v>
      </c>
      <c r="I2236" s="1">
        <v>55</v>
      </c>
      <c r="J2236" s="33">
        <v>32</v>
      </c>
      <c r="K2236" s="1">
        <v>0</v>
      </c>
      <c r="L2236" s="1">
        <v>3</v>
      </c>
      <c r="M2236" s="1" t="s">
        <v>4795</v>
      </c>
      <c r="N2236" s="1" t="s">
        <v>3759</v>
      </c>
      <c r="O2236" s="1" t="s">
        <v>39</v>
      </c>
    </row>
    <row r="2237" spans="1:15">
      <c r="A2237" s="1">
        <v>100014831</v>
      </c>
      <c r="B2237" s="1" t="s">
        <v>587</v>
      </c>
      <c r="C2237" s="1" t="s">
        <v>4778</v>
      </c>
      <c r="D2237" s="1" t="s">
        <v>46</v>
      </c>
      <c r="E2237" s="1" t="s">
        <v>2</v>
      </c>
      <c r="F2237" s="1" t="s">
        <v>46</v>
      </c>
      <c r="G2237" s="1">
        <v>1</v>
      </c>
      <c r="H2237" s="1">
        <v>60</v>
      </c>
      <c r="I2237" s="1">
        <v>13</v>
      </c>
      <c r="J2237" s="33">
        <v>11</v>
      </c>
      <c r="K2237" s="1">
        <v>0</v>
      </c>
      <c r="L2237" s="1">
        <v>1</v>
      </c>
      <c r="M2237" s="1" t="s">
        <v>4796</v>
      </c>
      <c r="N2237" s="1" t="s">
        <v>4700</v>
      </c>
      <c r="O2237" s="1" t="s">
        <v>8</v>
      </c>
    </row>
    <row r="2238" spans="1:15">
      <c r="A2238" s="1">
        <v>100014838</v>
      </c>
      <c r="B2238" s="1" t="s">
        <v>587</v>
      </c>
      <c r="C2238" s="1" t="s">
        <v>4778</v>
      </c>
      <c r="D2238" s="1" t="s">
        <v>171</v>
      </c>
      <c r="E2238" s="1" t="s">
        <v>27</v>
      </c>
      <c r="F2238" s="1" t="s">
        <v>18</v>
      </c>
      <c r="G2238" s="1">
        <v>1</v>
      </c>
      <c r="H2238" s="1">
        <v>194</v>
      </c>
      <c r="I2238" s="1">
        <v>12</v>
      </c>
      <c r="J2238" s="33">
        <v>11</v>
      </c>
      <c r="K2238" s="1">
        <v>0</v>
      </c>
      <c r="L2238" s="1">
        <v>1</v>
      </c>
      <c r="M2238" s="1" t="s">
        <v>4797</v>
      </c>
      <c r="N2238" s="1" t="s">
        <v>4798</v>
      </c>
      <c r="O2238" s="1" t="s">
        <v>44</v>
      </c>
    </row>
    <row r="2239" spans="1:15">
      <c r="A2239" s="1">
        <v>100014840</v>
      </c>
      <c r="B2239" s="1" t="s">
        <v>587</v>
      </c>
      <c r="C2239" s="1" t="s">
        <v>4778</v>
      </c>
      <c r="D2239" s="1" t="s">
        <v>12</v>
      </c>
      <c r="E2239" s="1" t="s">
        <v>11</v>
      </c>
      <c r="F2239" s="1" t="s">
        <v>12</v>
      </c>
      <c r="G2239" s="1">
        <v>1</v>
      </c>
      <c r="H2239" s="1">
        <v>619</v>
      </c>
      <c r="I2239" s="1">
        <v>54</v>
      </c>
      <c r="J2239" s="33">
        <v>34</v>
      </c>
      <c r="K2239" s="1">
        <v>0</v>
      </c>
      <c r="L2239" s="1">
        <v>3</v>
      </c>
      <c r="M2239" s="1" t="s">
        <v>4799</v>
      </c>
      <c r="N2239" s="1" t="s">
        <v>4730</v>
      </c>
      <c r="O2239" s="1" t="s">
        <v>32</v>
      </c>
    </row>
    <row r="2240" spans="1:15">
      <c r="A2240" s="1">
        <v>100014844</v>
      </c>
      <c r="B2240" s="1" t="s">
        <v>587</v>
      </c>
      <c r="C2240" s="1" t="s">
        <v>4778</v>
      </c>
      <c r="D2240" s="1" t="s">
        <v>12</v>
      </c>
      <c r="E2240" s="1" t="s">
        <v>11</v>
      </c>
      <c r="F2240" s="1" t="s">
        <v>12</v>
      </c>
      <c r="G2240" s="1">
        <v>1</v>
      </c>
      <c r="H2240" s="1">
        <v>581</v>
      </c>
      <c r="I2240" s="1">
        <v>48</v>
      </c>
      <c r="J2240" s="33">
        <v>31</v>
      </c>
      <c r="K2240" s="1">
        <v>0</v>
      </c>
      <c r="L2240" s="1">
        <v>2</v>
      </c>
      <c r="M2240" s="1" t="s">
        <v>4800</v>
      </c>
      <c r="N2240" s="1" t="s">
        <v>4730</v>
      </c>
      <c r="O2240" s="1" t="s">
        <v>32</v>
      </c>
    </row>
    <row r="2241" spans="1:15">
      <c r="A2241" s="1">
        <v>100014863</v>
      </c>
      <c r="B2241" s="1" t="s">
        <v>587</v>
      </c>
      <c r="C2241" s="1" t="s">
        <v>4778</v>
      </c>
      <c r="D2241" s="1" t="s">
        <v>4801</v>
      </c>
      <c r="E2241" s="1" t="s">
        <v>126</v>
      </c>
      <c r="F2241" s="1" t="s">
        <v>127</v>
      </c>
      <c r="G2241" s="1">
        <v>1</v>
      </c>
      <c r="H2241" s="1">
        <v>192</v>
      </c>
      <c r="I2241" s="1">
        <v>21</v>
      </c>
      <c r="J2241" s="33">
        <v>19</v>
      </c>
      <c r="K2241" s="1">
        <v>0</v>
      </c>
      <c r="L2241" s="1">
        <v>1</v>
      </c>
      <c r="M2241" s="1" t="s">
        <v>4802</v>
      </c>
      <c r="N2241" s="1" t="s">
        <v>4803</v>
      </c>
      <c r="O2241" s="1" t="s">
        <v>44</v>
      </c>
    </row>
    <row r="2242" spans="1:15">
      <c r="A2242" s="1">
        <v>100014867</v>
      </c>
      <c r="B2242" s="1" t="s">
        <v>587</v>
      </c>
      <c r="C2242" s="1" t="s">
        <v>4778</v>
      </c>
      <c r="D2242" s="1" t="s">
        <v>12</v>
      </c>
      <c r="E2242" s="1" t="s">
        <v>11</v>
      </c>
      <c r="F2242" s="1" t="s">
        <v>12</v>
      </c>
      <c r="G2242" s="1">
        <v>1</v>
      </c>
      <c r="H2242" s="1">
        <v>433</v>
      </c>
      <c r="I2242" s="1">
        <v>39</v>
      </c>
      <c r="J2242" s="33">
        <v>33</v>
      </c>
      <c r="K2242" s="1">
        <v>0</v>
      </c>
      <c r="L2242" s="1">
        <v>2</v>
      </c>
      <c r="M2242" s="1" t="s">
        <v>4804</v>
      </c>
      <c r="N2242" s="1" t="s">
        <v>4730</v>
      </c>
      <c r="O2242" s="1" t="s">
        <v>32</v>
      </c>
    </row>
    <row r="2243" spans="1:15">
      <c r="A2243" s="1">
        <v>100014879</v>
      </c>
      <c r="B2243" s="1" t="s">
        <v>587</v>
      </c>
      <c r="C2243" s="1" t="s">
        <v>4778</v>
      </c>
      <c r="D2243" s="1" t="s">
        <v>150</v>
      </c>
      <c r="E2243" s="1" t="s">
        <v>11</v>
      </c>
      <c r="F2243" s="1" t="s">
        <v>12</v>
      </c>
      <c r="G2243" s="1">
        <v>2</v>
      </c>
      <c r="H2243" s="1">
        <v>156</v>
      </c>
      <c r="I2243" s="1">
        <v>24</v>
      </c>
      <c r="J2243" s="33">
        <v>15</v>
      </c>
      <c r="K2243" s="1">
        <v>0</v>
      </c>
      <c r="L2243" s="1">
        <v>1</v>
      </c>
      <c r="M2243" s="1" t="s">
        <v>4805</v>
      </c>
      <c r="N2243" s="1" t="s">
        <v>4806</v>
      </c>
      <c r="O2243" s="1" t="s">
        <v>44</v>
      </c>
    </row>
    <row r="2244" spans="1:15">
      <c r="A2244" s="1">
        <v>100014881</v>
      </c>
      <c r="B2244" s="1" t="s">
        <v>587</v>
      </c>
      <c r="C2244" s="1" t="s">
        <v>4778</v>
      </c>
      <c r="D2244" s="1" t="s">
        <v>12</v>
      </c>
      <c r="E2244" s="1" t="s">
        <v>11</v>
      </c>
      <c r="F2244" s="1" t="s">
        <v>12</v>
      </c>
      <c r="G2244" s="1">
        <v>1</v>
      </c>
      <c r="H2244" s="1">
        <v>577</v>
      </c>
      <c r="I2244" s="1">
        <v>51</v>
      </c>
      <c r="J2244" s="33">
        <v>29</v>
      </c>
      <c r="K2244" s="1">
        <v>0</v>
      </c>
      <c r="L2244" s="1">
        <v>2</v>
      </c>
      <c r="M2244" s="1" t="s">
        <v>4807</v>
      </c>
      <c r="N2244" s="1" t="s">
        <v>4730</v>
      </c>
      <c r="O2244" s="1" t="s">
        <v>32</v>
      </c>
    </row>
    <row r="2245" spans="1:15">
      <c r="A2245" s="1">
        <v>100014886</v>
      </c>
      <c r="B2245" s="1" t="s">
        <v>587</v>
      </c>
      <c r="C2245" s="1" t="s">
        <v>4778</v>
      </c>
      <c r="D2245" s="1" t="s">
        <v>18</v>
      </c>
      <c r="E2245" s="1" t="s">
        <v>27</v>
      </c>
      <c r="F2245" s="1" t="s">
        <v>18</v>
      </c>
      <c r="G2245" s="1">
        <v>1</v>
      </c>
      <c r="H2245" s="1">
        <v>559</v>
      </c>
      <c r="I2245" s="1">
        <v>47</v>
      </c>
      <c r="J2245" s="33">
        <v>31</v>
      </c>
      <c r="K2245" s="1">
        <v>0</v>
      </c>
      <c r="L2245" s="1">
        <v>2</v>
      </c>
      <c r="M2245" s="1" t="s">
        <v>4808</v>
      </c>
      <c r="N2245" s="1" t="s">
        <v>4702</v>
      </c>
      <c r="O2245" s="1" t="s">
        <v>15</v>
      </c>
    </row>
    <row r="2246" spans="1:15">
      <c r="A2246" s="1">
        <v>100014889</v>
      </c>
      <c r="B2246" s="1" t="s">
        <v>587</v>
      </c>
      <c r="C2246" s="1" t="s">
        <v>4778</v>
      </c>
      <c r="D2246" s="1" t="s">
        <v>2641</v>
      </c>
      <c r="E2246" s="1" t="s">
        <v>2</v>
      </c>
      <c r="F2246" s="1" t="s">
        <v>81</v>
      </c>
      <c r="G2246" s="1">
        <v>2</v>
      </c>
      <c r="H2246" s="1">
        <v>95</v>
      </c>
      <c r="I2246" s="1">
        <v>18</v>
      </c>
      <c r="J2246" s="33">
        <v>9</v>
      </c>
      <c r="K2246" s="1">
        <v>0</v>
      </c>
      <c r="L2246" s="1">
        <v>1</v>
      </c>
      <c r="M2246" s="1" t="s">
        <v>4809</v>
      </c>
      <c r="N2246" s="1" t="s">
        <v>4700</v>
      </c>
      <c r="O2246" s="1" t="s">
        <v>8</v>
      </c>
    </row>
    <row r="2247" spans="1:15">
      <c r="A2247" s="1">
        <v>100014891</v>
      </c>
      <c r="B2247" s="1" t="s">
        <v>587</v>
      </c>
      <c r="C2247" s="1" t="s">
        <v>4778</v>
      </c>
      <c r="D2247" s="1" t="s">
        <v>97</v>
      </c>
      <c r="E2247" s="1" t="s">
        <v>96</v>
      </c>
      <c r="F2247" s="1" t="s">
        <v>97</v>
      </c>
      <c r="G2247" s="1">
        <v>1</v>
      </c>
      <c r="H2247" s="1">
        <v>384</v>
      </c>
      <c r="I2247" s="1">
        <v>58</v>
      </c>
      <c r="J2247" s="33">
        <v>36</v>
      </c>
      <c r="K2247" s="1">
        <v>1</v>
      </c>
      <c r="L2247" s="1">
        <v>2</v>
      </c>
      <c r="M2247" s="1" t="s">
        <v>4805</v>
      </c>
      <c r="N2247" s="1" t="s">
        <v>4702</v>
      </c>
      <c r="O2247" s="1" t="s">
        <v>15</v>
      </c>
    </row>
    <row r="2248" spans="1:15">
      <c r="A2248" s="1">
        <v>100014896</v>
      </c>
      <c r="B2248" s="1" t="s">
        <v>587</v>
      </c>
      <c r="C2248" s="1" t="s">
        <v>4778</v>
      </c>
      <c r="D2248" s="1" t="s">
        <v>150</v>
      </c>
      <c r="E2248" s="1" t="s">
        <v>11</v>
      </c>
      <c r="F2248" s="1" t="s">
        <v>12</v>
      </c>
      <c r="G2248" s="1">
        <v>1</v>
      </c>
      <c r="H2248" s="1">
        <v>133</v>
      </c>
      <c r="I2248" s="1">
        <v>16</v>
      </c>
      <c r="J2248" s="33">
        <v>11</v>
      </c>
      <c r="K2248" s="1">
        <v>0</v>
      </c>
      <c r="L2248" s="1">
        <v>1</v>
      </c>
      <c r="M2248" s="1" t="s">
        <v>4810</v>
      </c>
      <c r="N2248" s="1" t="s">
        <v>4811</v>
      </c>
      <c r="O2248" s="1" t="s">
        <v>44</v>
      </c>
    </row>
    <row r="2249" spans="1:15">
      <c r="A2249" s="1">
        <v>100014897</v>
      </c>
      <c r="B2249" s="1" t="s">
        <v>587</v>
      </c>
      <c r="C2249" s="1" t="s">
        <v>4778</v>
      </c>
      <c r="D2249" s="1" t="s">
        <v>12</v>
      </c>
      <c r="E2249" s="1" t="s">
        <v>11</v>
      </c>
      <c r="F2249" s="1" t="s">
        <v>12</v>
      </c>
      <c r="G2249" s="1">
        <v>1</v>
      </c>
      <c r="H2249" s="1">
        <v>136</v>
      </c>
      <c r="I2249" s="1">
        <v>12</v>
      </c>
      <c r="J2249" s="33">
        <v>18</v>
      </c>
      <c r="K2249" s="1">
        <v>0</v>
      </c>
      <c r="L2249" s="1">
        <v>1</v>
      </c>
      <c r="M2249" s="1" t="s">
        <v>4810</v>
      </c>
      <c r="N2249" s="1" t="s">
        <v>4730</v>
      </c>
      <c r="O2249" s="1" t="s">
        <v>32</v>
      </c>
    </row>
    <row r="2250" spans="1:15">
      <c r="A2250" s="1">
        <v>100014904</v>
      </c>
      <c r="B2250" s="1" t="s">
        <v>587</v>
      </c>
      <c r="C2250" s="1" t="s">
        <v>4814</v>
      </c>
      <c r="D2250" s="1" t="s">
        <v>4812</v>
      </c>
      <c r="E2250" s="1" t="s">
        <v>24</v>
      </c>
      <c r="F2250" s="1" t="s">
        <v>64</v>
      </c>
      <c r="G2250" s="1">
        <v>1</v>
      </c>
      <c r="H2250" s="1">
        <v>345</v>
      </c>
      <c r="I2250" s="1">
        <v>91</v>
      </c>
      <c r="J2250" s="33">
        <v>58</v>
      </c>
      <c r="K2250" s="1">
        <v>0</v>
      </c>
      <c r="L2250" s="1">
        <v>2</v>
      </c>
      <c r="M2250" s="1" t="s">
        <v>4813</v>
      </c>
      <c r="N2250" s="1" t="s">
        <v>4702</v>
      </c>
      <c r="O2250" s="1" t="s">
        <v>15</v>
      </c>
    </row>
    <row r="2251" spans="1:15">
      <c r="A2251" s="1">
        <v>100014909</v>
      </c>
      <c r="B2251" s="1" t="s">
        <v>587</v>
      </c>
      <c r="C2251" s="1" t="s">
        <v>4814</v>
      </c>
      <c r="D2251" s="1" t="s">
        <v>12</v>
      </c>
      <c r="E2251" s="1" t="s">
        <v>11</v>
      </c>
      <c r="F2251" s="1" t="s">
        <v>12</v>
      </c>
      <c r="G2251" s="1">
        <v>1</v>
      </c>
      <c r="H2251" s="1">
        <v>482</v>
      </c>
      <c r="I2251" s="1">
        <v>43</v>
      </c>
      <c r="J2251" s="33">
        <v>27</v>
      </c>
      <c r="K2251" s="1">
        <v>0</v>
      </c>
      <c r="L2251" s="1">
        <v>2</v>
      </c>
      <c r="M2251" s="1" t="s">
        <v>4815</v>
      </c>
      <c r="N2251" s="1" t="s">
        <v>4730</v>
      </c>
      <c r="O2251" s="1" t="s">
        <v>32</v>
      </c>
    </row>
    <row r="2252" spans="1:15">
      <c r="A2252" s="1">
        <v>100014912</v>
      </c>
      <c r="B2252" s="1" t="s">
        <v>587</v>
      </c>
      <c r="C2252" s="1" t="s">
        <v>4814</v>
      </c>
      <c r="D2252" s="1" t="s">
        <v>4816</v>
      </c>
      <c r="E2252" s="1" t="s">
        <v>27</v>
      </c>
      <c r="F2252" s="1" t="s">
        <v>18</v>
      </c>
      <c r="G2252" s="1">
        <v>1</v>
      </c>
      <c r="H2252" s="1">
        <v>469</v>
      </c>
      <c r="I2252" s="1">
        <v>43</v>
      </c>
      <c r="J2252" s="33">
        <v>27</v>
      </c>
      <c r="K2252" s="1">
        <v>0</v>
      </c>
      <c r="L2252" s="1">
        <v>2</v>
      </c>
      <c r="M2252" s="1" t="s">
        <v>4817</v>
      </c>
      <c r="N2252" s="1" t="s">
        <v>3759</v>
      </c>
      <c r="O2252" s="1" t="s">
        <v>39</v>
      </c>
    </row>
    <row r="2253" spans="1:15">
      <c r="A2253" s="1">
        <v>100014917</v>
      </c>
      <c r="B2253" s="1" t="s">
        <v>587</v>
      </c>
      <c r="C2253" s="1" t="s">
        <v>586</v>
      </c>
      <c r="D2253" s="1" t="s">
        <v>153</v>
      </c>
      <c r="E2253" s="1" t="s">
        <v>20</v>
      </c>
      <c r="F2253" s="1" t="s">
        <v>72</v>
      </c>
      <c r="G2253" s="1">
        <v>2</v>
      </c>
      <c r="H2253" s="1">
        <v>348</v>
      </c>
      <c r="I2253" s="1">
        <v>13</v>
      </c>
      <c r="J2253" s="33">
        <v>9</v>
      </c>
      <c r="K2253" s="1">
        <v>0</v>
      </c>
      <c r="L2253" s="1">
        <v>2</v>
      </c>
      <c r="M2253" s="1" t="s">
        <v>4818</v>
      </c>
      <c r="N2253" s="1" t="s">
        <v>4819</v>
      </c>
      <c r="O2253" s="1" t="s">
        <v>44</v>
      </c>
    </row>
    <row r="2254" spans="1:15">
      <c r="A2254" s="1">
        <v>100014920</v>
      </c>
      <c r="B2254" s="1" t="s">
        <v>587</v>
      </c>
      <c r="C2254" s="1" t="s">
        <v>4814</v>
      </c>
      <c r="D2254" s="1" t="s">
        <v>12</v>
      </c>
      <c r="E2254" s="1" t="s">
        <v>11</v>
      </c>
      <c r="F2254" s="1" t="s">
        <v>12</v>
      </c>
      <c r="G2254" s="1">
        <v>1</v>
      </c>
      <c r="H2254" s="1">
        <v>615</v>
      </c>
      <c r="I2254" s="1">
        <v>56</v>
      </c>
      <c r="J2254" s="33">
        <v>36</v>
      </c>
      <c r="K2254" s="1">
        <v>0</v>
      </c>
      <c r="L2254" s="1">
        <v>3</v>
      </c>
      <c r="M2254" s="1" t="s">
        <v>4820</v>
      </c>
      <c r="N2254" s="1" t="s">
        <v>4730</v>
      </c>
      <c r="O2254" s="1" t="s">
        <v>32</v>
      </c>
    </row>
    <row r="2255" spans="1:15">
      <c r="A2255" s="1">
        <v>100014923</v>
      </c>
      <c r="B2255" s="1" t="s">
        <v>587</v>
      </c>
      <c r="C2255" s="1" t="s">
        <v>4814</v>
      </c>
      <c r="D2255" s="1" t="s">
        <v>12</v>
      </c>
      <c r="E2255" s="1" t="s">
        <v>11</v>
      </c>
      <c r="F2255" s="1" t="s">
        <v>12</v>
      </c>
      <c r="G2255" s="1">
        <v>1</v>
      </c>
      <c r="H2255" s="1">
        <v>526</v>
      </c>
      <c r="I2255" s="1">
        <v>51</v>
      </c>
      <c r="J2255" s="33">
        <v>37</v>
      </c>
      <c r="K2255" s="1">
        <v>0</v>
      </c>
      <c r="L2255" s="1">
        <v>2</v>
      </c>
      <c r="M2255" s="1" t="s">
        <v>4821</v>
      </c>
      <c r="N2255" s="1" t="s">
        <v>4730</v>
      </c>
      <c r="O2255" s="1" t="s">
        <v>32</v>
      </c>
    </row>
    <row r="2256" spans="1:15">
      <c r="A2256" s="1">
        <v>100014932</v>
      </c>
      <c r="B2256" s="1" t="s">
        <v>587</v>
      </c>
      <c r="C2256" s="1" t="s">
        <v>4814</v>
      </c>
      <c r="D2256" s="1" t="s">
        <v>4822</v>
      </c>
      <c r="E2256" s="1" t="s">
        <v>11</v>
      </c>
      <c r="F2256" s="1" t="s">
        <v>12</v>
      </c>
      <c r="G2256" s="1">
        <v>1</v>
      </c>
      <c r="H2256" s="1">
        <v>566</v>
      </c>
      <c r="I2256" s="1">
        <v>49</v>
      </c>
      <c r="J2256" s="33">
        <v>37</v>
      </c>
      <c r="K2256" s="1">
        <v>1</v>
      </c>
      <c r="L2256" s="1">
        <v>2</v>
      </c>
      <c r="M2256" s="1" t="s">
        <v>4823</v>
      </c>
      <c r="N2256" s="1" t="s">
        <v>4730</v>
      </c>
      <c r="O2256" s="1" t="s">
        <v>32</v>
      </c>
    </row>
    <row r="2257" spans="1:15">
      <c r="A2257" s="1">
        <v>100014938</v>
      </c>
      <c r="B2257" s="1" t="s">
        <v>587</v>
      </c>
      <c r="C2257" s="1" t="s">
        <v>4814</v>
      </c>
      <c r="D2257" s="1" t="s">
        <v>12</v>
      </c>
      <c r="E2257" s="1" t="s">
        <v>11</v>
      </c>
      <c r="F2257" s="1" t="s">
        <v>12</v>
      </c>
      <c r="G2257" s="1">
        <v>1</v>
      </c>
      <c r="H2257" s="1">
        <v>280</v>
      </c>
      <c r="I2257" s="1">
        <v>28</v>
      </c>
      <c r="J2257" s="33">
        <v>25</v>
      </c>
      <c r="K2257" s="1">
        <v>0</v>
      </c>
      <c r="L2257" s="1">
        <v>1</v>
      </c>
      <c r="M2257" s="1" t="s">
        <v>4824</v>
      </c>
      <c r="N2257" s="1" t="s">
        <v>4730</v>
      </c>
      <c r="O2257" s="1" t="s">
        <v>32</v>
      </c>
    </row>
    <row r="2258" spans="1:15">
      <c r="A2258" s="1">
        <v>100014940</v>
      </c>
      <c r="B2258" s="1" t="s">
        <v>587</v>
      </c>
      <c r="C2258" s="1" t="s">
        <v>4814</v>
      </c>
      <c r="D2258" s="1" t="s">
        <v>4825</v>
      </c>
      <c r="E2258" s="1" t="s">
        <v>20</v>
      </c>
      <c r="F2258" s="1" t="s">
        <v>72</v>
      </c>
      <c r="G2258" s="1">
        <v>1</v>
      </c>
      <c r="H2258" s="1">
        <v>285</v>
      </c>
      <c r="I2258" s="1">
        <v>26</v>
      </c>
      <c r="J2258" s="33">
        <v>23</v>
      </c>
      <c r="K2258" s="1">
        <v>0</v>
      </c>
      <c r="L2258" s="1">
        <v>1</v>
      </c>
      <c r="M2258" s="1" t="s">
        <v>4824</v>
      </c>
      <c r="N2258" s="1" t="s">
        <v>4826</v>
      </c>
      <c r="O2258" s="1" t="s">
        <v>44</v>
      </c>
    </row>
    <row r="2259" spans="1:15">
      <c r="A2259" s="1">
        <v>100014955</v>
      </c>
      <c r="B2259" s="1" t="s">
        <v>587</v>
      </c>
      <c r="C2259" s="1" t="s">
        <v>586</v>
      </c>
      <c r="D2259" s="1" t="s">
        <v>12</v>
      </c>
      <c r="E2259" s="1" t="s">
        <v>11</v>
      </c>
      <c r="F2259" s="1" t="s">
        <v>12</v>
      </c>
      <c r="G2259" s="1">
        <v>1</v>
      </c>
      <c r="H2259" s="1">
        <v>316</v>
      </c>
      <c r="I2259" s="1">
        <v>28</v>
      </c>
      <c r="J2259" s="33">
        <v>18</v>
      </c>
      <c r="K2259" s="1">
        <v>0</v>
      </c>
      <c r="L2259" s="1">
        <v>2</v>
      </c>
      <c r="M2259" s="1" t="s">
        <v>4827</v>
      </c>
      <c r="N2259" s="1" t="s">
        <v>4730</v>
      </c>
      <c r="O2259" s="1" t="s">
        <v>32</v>
      </c>
    </row>
    <row r="2260" spans="1:15">
      <c r="A2260" s="1">
        <v>100014960</v>
      </c>
      <c r="B2260" s="1" t="s">
        <v>587</v>
      </c>
      <c r="C2260" s="1" t="s">
        <v>586</v>
      </c>
      <c r="D2260" s="1" t="s">
        <v>1910</v>
      </c>
      <c r="E2260" s="1" t="s">
        <v>20</v>
      </c>
      <c r="F2260" s="1" t="s">
        <v>72</v>
      </c>
      <c r="G2260" s="1">
        <v>1</v>
      </c>
      <c r="H2260" s="1">
        <v>312</v>
      </c>
      <c r="I2260" s="1">
        <v>28</v>
      </c>
      <c r="J2260" s="33">
        <v>20</v>
      </c>
      <c r="K2260" s="1">
        <v>0</v>
      </c>
      <c r="L2260" s="1">
        <v>2</v>
      </c>
      <c r="M2260" s="1" t="s">
        <v>4828</v>
      </c>
      <c r="N2260" s="1" t="s">
        <v>4702</v>
      </c>
      <c r="O2260" s="1" t="s">
        <v>15</v>
      </c>
    </row>
    <row r="2261" spans="1:15">
      <c r="A2261" s="1">
        <v>100014962</v>
      </c>
      <c r="B2261" s="1" t="s">
        <v>587</v>
      </c>
      <c r="C2261" s="1" t="s">
        <v>586</v>
      </c>
      <c r="D2261" s="1" t="s">
        <v>191</v>
      </c>
      <c r="E2261" s="1" t="s">
        <v>192</v>
      </c>
      <c r="F2261" s="1" t="s">
        <v>193</v>
      </c>
      <c r="G2261" s="1">
        <v>2</v>
      </c>
      <c r="H2261" s="1">
        <v>39</v>
      </c>
      <c r="I2261" s="1">
        <v>26</v>
      </c>
      <c r="J2261" s="33">
        <v>13</v>
      </c>
      <c r="K2261" s="1">
        <v>0</v>
      </c>
      <c r="L2261" s="1">
        <v>1</v>
      </c>
      <c r="M2261" s="1" t="s">
        <v>4830</v>
      </c>
      <c r="N2261" s="1" t="s">
        <v>4700</v>
      </c>
      <c r="O2261" s="1" t="s">
        <v>8</v>
      </c>
    </row>
    <row r="2262" spans="1:15">
      <c r="A2262" s="1">
        <v>100014964</v>
      </c>
      <c r="B2262" s="1" t="s">
        <v>587</v>
      </c>
      <c r="C2262" s="1" t="s">
        <v>586</v>
      </c>
      <c r="D2262" s="1" t="s">
        <v>18</v>
      </c>
      <c r="E2262" s="1" t="s">
        <v>27</v>
      </c>
      <c r="F2262" s="1" t="s">
        <v>18</v>
      </c>
      <c r="G2262" s="1">
        <v>1</v>
      </c>
      <c r="H2262" s="1">
        <v>429</v>
      </c>
      <c r="I2262" s="1">
        <v>37</v>
      </c>
      <c r="J2262" s="33">
        <v>35</v>
      </c>
      <c r="K2262" s="1">
        <v>0</v>
      </c>
      <c r="L2262" s="1">
        <v>2</v>
      </c>
      <c r="M2262" s="1" t="s">
        <v>4831</v>
      </c>
      <c r="N2262" s="1" t="s">
        <v>4702</v>
      </c>
      <c r="O2262" s="1" t="s">
        <v>15</v>
      </c>
    </row>
    <row r="2263" spans="1:15">
      <c r="A2263" s="1">
        <v>100014969</v>
      </c>
      <c r="B2263" s="1" t="s">
        <v>587</v>
      </c>
      <c r="C2263" s="1" t="s">
        <v>586</v>
      </c>
      <c r="D2263" s="1" t="s">
        <v>206</v>
      </c>
      <c r="E2263" s="1" t="s">
        <v>20</v>
      </c>
      <c r="F2263" s="1" t="s">
        <v>72</v>
      </c>
      <c r="G2263" s="1">
        <v>1</v>
      </c>
      <c r="H2263" s="1">
        <v>274</v>
      </c>
      <c r="I2263" s="1">
        <v>30</v>
      </c>
      <c r="J2263" s="33">
        <v>27</v>
      </c>
      <c r="K2263" s="1">
        <v>1</v>
      </c>
      <c r="L2263" s="1">
        <v>1</v>
      </c>
      <c r="M2263" s="1" t="s">
        <v>4833</v>
      </c>
      <c r="N2263" s="1" t="s">
        <v>4702</v>
      </c>
      <c r="O2263" s="1" t="s">
        <v>15</v>
      </c>
    </row>
    <row r="2264" spans="1:15">
      <c r="A2264" s="1">
        <v>100014971</v>
      </c>
      <c r="B2264" s="1" t="s">
        <v>587</v>
      </c>
      <c r="C2264" s="1" t="s">
        <v>586</v>
      </c>
      <c r="D2264" s="1" t="s">
        <v>12</v>
      </c>
      <c r="E2264" s="1" t="s">
        <v>11</v>
      </c>
      <c r="F2264" s="1" t="s">
        <v>12</v>
      </c>
      <c r="G2264" s="1">
        <v>1</v>
      </c>
      <c r="H2264" s="1">
        <v>372</v>
      </c>
      <c r="I2264" s="1">
        <v>45</v>
      </c>
      <c r="J2264" s="33">
        <v>30</v>
      </c>
      <c r="K2264" s="1">
        <v>0</v>
      </c>
      <c r="L2264" s="1">
        <v>2</v>
      </c>
      <c r="M2264" s="1" t="s">
        <v>4834</v>
      </c>
      <c r="N2264" s="1" t="s">
        <v>4730</v>
      </c>
      <c r="O2264" s="1" t="s">
        <v>32</v>
      </c>
    </row>
    <row r="2265" spans="1:15">
      <c r="A2265" s="1">
        <v>100014975</v>
      </c>
      <c r="B2265" s="1" t="s">
        <v>587</v>
      </c>
      <c r="C2265" s="1" t="s">
        <v>586</v>
      </c>
      <c r="D2265" s="1" t="s">
        <v>203</v>
      </c>
      <c r="E2265" s="1" t="s">
        <v>20</v>
      </c>
      <c r="F2265" s="1" t="s">
        <v>203</v>
      </c>
      <c r="G2265" s="1">
        <v>1</v>
      </c>
      <c r="H2265" s="1">
        <v>371</v>
      </c>
      <c r="I2265" s="1">
        <v>44</v>
      </c>
      <c r="J2265" s="33">
        <v>36</v>
      </c>
      <c r="K2265" s="1">
        <v>0</v>
      </c>
      <c r="L2265" s="1">
        <v>2</v>
      </c>
      <c r="M2265" s="1" t="s">
        <v>4835</v>
      </c>
      <c r="N2265" s="1" t="s">
        <v>4702</v>
      </c>
      <c r="O2265" s="1" t="s">
        <v>15</v>
      </c>
    </row>
    <row r="2266" spans="1:15">
      <c r="A2266" s="1">
        <v>100014976</v>
      </c>
      <c r="B2266" s="1" t="s">
        <v>587</v>
      </c>
      <c r="C2266" s="1" t="s">
        <v>586</v>
      </c>
      <c r="D2266" s="1" t="s">
        <v>4836</v>
      </c>
      <c r="E2266" s="1" t="s">
        <v>20</v>
      </c>
      <c r="F2266" s="1" t="s">
        <v>72</v>
      </c>
      <c r="G2266" s="1">
        <v>1</v>
      </c>
      <c r="H2266" s="1">
        <v>232</v>
      </c>
      <c r="I2266" s="1">
        <v>18</v>
      </c>
      <c r="J2266" s="33">
        <v>16</v>
      </c>
      <c r="K2266" s="1">
        <v>0</v>
      </c>
      <c r="L2266" s="1">
        <v>1</v>
      </c>
      <c r="M2266" s="1" t="s">
        <v>4837</v>
      </c>
      <c r="N2266" s="1" t="s">
        <v>4740</v>
      </c>
      <c r="O2266" s="1" t="s">
        <v>39</v>
      </c>
    </row>
    <row r="2267" spans="1:15">
      <c r="A2267" s="1">
        <v>100014977</v>
      </c>
      <c r="B2267" s="1" t="s">
        <v>587</v>
      </c>
      <c r="C2267" s="1" t="s">
        <v>586</v>
      </c>
      <c r="D2267" s="1" t="s">
        <v>4838</v>
      </c>
      <c r="E2267" s="1" t="s">
        <v>20</v>
      </c>
      <c r="F2267" s="1" t="s">
        <v>72</v>
      </c>
      <c r="G2267" s="1">
        <v>1</v>
      </c>
      <c r="H2267" s="1">
        <v>90</v>
      </c>
      <c r="I2267" s="1">
        <v>4</v>
      </c>
      <c r="J2267" s="33">
        <v>5</v>
      </c>
      <c r="K2267" s="1">
        <v>0</v>
      </c>
      <c r="L2267" s="1">
        <v>1</v>
      </c>
      <c r="M2267" s="1" t="s">
        <v>4839</v>
      </c>
      <c r="N2267" s="1" t="s">
        <v>4840</v>
      </c>
      <c r="O2267" s="1" t="s">
        <v>44</v>
      </c>
    </row>
    <row r="2268" spans="1:15">
      <c r="A2268" s="1">
        <v>100014978</v>
      </c>
      <c r="B2268" s="1" t="s">
        <v>587</v>
      </c>
      <c r="C2268" s="1" t="s">
        <v>586</v>
      </c>
      <c r="D2268" s="1" t="s">
        <v>1108</v>
      </c>
      <c r="E2268" s="1" t="s">
        <v>20</v>
      </c>
      <c r="F2268" s="1" t="s">
        <v>72</v>
      </c>
      <c r="G2268" s="1">
        <v>4</v>
      </c>
      <c r="H2268" s="1">
        <v>357</v>
      </c>
      <c r="I2268" s="1">
        <v>30</v>
      </c>
      <c r="J2268" s="33">
        <v>16</v>
      </c>
      <c r="K2268" s="1">
        <v>0</v>
      </c>
      <c r="L2268" s="1">
        <v>2</v>
      </c>
      <c r="M2268" s="1" t="s">
        <v>4839</v>
      </c>
      <c r="N2268" s="1" t="s">
        <v>4702</v>
      </c>
      <c r="O2268" s="1" t="s">
        <v>15</v>
      </c>
    </row>
    <row r="2269" spans="1:15">
      <c r="A2269" s="1">
        <v>100014979</v>
      </c>
      <c r="B2269" s="1" t="s">
        <v>587</v>
      </c>
      <c r="C2269" s="1" t="s">
        <v>586</v>
      </c>
      <c r="D2269" s="1" t="s">
        <v>390</v>
      </c>
      <c r="E2269" s="1" t="s">
        <v>20</v>
      </c>
      <c r="F2269" s="1" t="s">
        <v>72</v>
      </c>
      <c r="G2269" s="1">
        <v>13</v>
      </c>
      <c r="H2269" s="1">
        <v>826</v>
      </c>
      <c r="I2269" s="1">
        <v>80</v>
      </c>
      <c r="J2269" s="33">
        <v>75</v>
      </c>
      <c r="K2269" s="1">
        <v>0</v>
      </c>
      <c r="L2269" s="1">
        <v>3</v>
      </c>
      <c r="M2269" s="1" t="s">
        <v>4839</v>
      </c>
      <c r="N2269" s="1" t="s">
        <v>4702</v>
      </c>
      <c r="O2269" s="1" t="s">
        <v>15</v>
      </c>
    </row>
    <row r="2270" spans="1:15">
      <c r="A2270" s="1">
        <v>100014982</v>
      </c>
      <c r="B2270" s="1" t="s">
        <v>587</v>
      </c>
      <c r="C2270" s="1" t="s">
        <v>586</v>
      </c>
      <c r="D2270" s="1" t="s">
        <v>167</v>
      </c>
      <c r="E2270" s="1" t="s">
        <v>20</v>
      </c>
      <c r="F2270" s="1" t="s">
        <v>167</v>
      </c>
      <c r="G2270" s="1">
        <v>1</v>
      </c>
      <c r="H2270" s="1">
        <v>544</v>
      </c>
      <c r="I2270" s="1">
        <v>46</v>
      </c>
      <c r="J2270" s="33">
        <v>18</v>
      </c>
      <c r="K2270" s="1">
        <v>0</v>
      </c>
      <c r="L2270" s="1">
        <v>2</v>
      </c>
      <c r="M2270" s="1" t="s">
        <v>4841</v>
      </c>
      <c r="N2270" s="1" t="s">
        <v>4702</v>
      </c>
      <c r="O2270" s="1" t="s">
        <v>15</v>
      </c>
    </row>
    <row r="2271" spans="1:15">
      <c r="A2271" s="1">
        <v>100014986</v>
      </c>
      <c r="B2271" s="1" t="s">
        <v>587</v>
      </c>
      <c r="C2271" s="1" t="s">
        <v>586</v>
      </c>
      <c r="D2271" s="1" t="s">
        <v>1069</v>
      </c>
      <c r="E2271" s="1" t="s">
        <v>20</v>
      </c>
      <c r="F2271" s="1" t="s">
        <v>72</v>
      </c>
      <c r="G2271" s="1">
        <v>1</v>
      </c>
      <c r="H2271" s="1">
        <v>388</v>
      </c>
      <c r="I2271" s="1">
        <v>39</v>
      </c>
      <c r="J2271" s="33">
        <v>30</v>
      </c>
      <c r="K2271" s="1">
        <v>0</v>
      </c>
      <c r="L2271" s="1">
        <v>2</v>
      </c>
      <c r="M2271" s="1" t="s">
        <v>4842</v>
      </c>
      <c r="N2271" s="1" t="s">
        <v>4702</v>
      </c>
      <c r="O2271" s="1" t="s">
        <v>15</v>
      </c>
    </row>
    <row r="2272" spans="1:15">
      <c r="A2272" s="1">
        <v>100014987</v>
      </c>
      <c r="B2272" s="1" t="s">
        <v>587</v>
      </c>
      <c r="C2272" s="1" t="s">
        <v>586</v>
      </c>
      <c r="D2272" s="1" t="s">
        <v>230</v>
      </c>
      <c r="E2272" s="1" t="s">
        <v>20</v>
      </c>
      <c r="F2272" s="1" t="s">
        <v>72</v>
      </c>
      <c r="G2272" s="1">
        <v>1</v>
      </c>
      <c r="H2272" s="1">
        <v>714</v>
      </c>
      <c r="I2272" s="1">
        <v>72</v>
      </c>
      <c r="J2272" s="33">
        <v>56</v>
      </c>
      <c r="K2272" s="1">
        <v>0</v>
      </c>
      <c r="L2272" s="1">
        <v>3</v>
      </c>
      <c r="M2272" s="1" t="s">
        <v>4843</v>
      </c>
      <c r="N2272" s="1" t="s">
        <v>4702</v>
      </c>
      <c r="O2272" s="1" t="s">
        <v>15</v>
      </c>
    </row>
    <row r="2273" spans="1:15">
      <c r="A2273" s="1">
        <v>100014996</v>
      </c>
      <c r="B2273" s="1" t="s">
        <v>587</v>
      </c>
      <c r="C2273" s="1" t="s">
        <v>586</v>
      </c>
      <c r="D2273" s="1" t="s">
        <v>4844</v>
      </c>
      <c r="E2273" s="1" t="s">
        <v>24</v>
      </c>
      <c r="F2273" s="1" t="s">
        <v>64</v>
      </c>
      <c r="G2273" s="1">
        <v>1</v>
      </c>
      <c r="H2273" s="1">
        <v>181</v>
      </c>
      <c r="I2273" s="1">
        <v>34</v>
      </c>
      <c r="J2273" s="33">
        <v>18</v>
      </c>
      <c r="K2273" s="1">
        <v>0</v>
      </c>
      <c r="L2273" s="1">
        <v>1</v>
      </c>
      <c r="M2273" s="1" t="s">
        <v>4818</v>
      </c>
      <c r="N2273" s="1" t="s">
        <v>4819</v>
      </c>
      <c r="O2273" s="1" t="s">
        <v>44</v>
      </c>
    </row>
    <row r="2274" spans="1:15">
      <c r="A2274" s="1">
        <v>100014999</v>
      </c>
      <c r="B2274" s="1" t="s">
        <v>587</v>
      </c>
      <c r="C2274" s="1" t="s">
        <v>586</v>
      </c>
      <c r="D2274" s="1" t="s">
        <v>12</v>
      </c>
      <c r="E2274" s="1" t="s">
        <v>11</v>
      </c>
      <c r="F2274" s="1" t="s">
        <v>12</v>
      </c>
      <c r="G2274" s="1">
        <v>1</v>
      </c>
      <c r="H2274" s="1">
        <v>641</v>
      </c>
      <c r="I2274" s="1">
        <v>54</v>
      </c>
      <c r="J2274" s="33">
        <v>34</v>
      </c>
      <c r="K2274" s="1">
        <v>0</v>
      </c>
      <c r="L2274" s="1">
        <v>3</v>
      </c>
      <c r="M2274" s="1" t="s">
        <v>4845</v>
      </c>
      <c r="N2274" s="1" t="s">
        <v>4730</v>
      </c>
      <c r="O2274" s="1" t="s">
        <v>32</v>
      </c>
    </row>
    <row r="2275" spans="1:15">
      <c r="A2275" s="1">
        <v>100015005</v>
      </c>
      <c r="B2275" s="1" t="s">
        <v>587</v>
      </c>
      <c r="C2275" s="1" t="s">
        <v>586</v>
      </c>
      <c r="D2275" s="1" t="s">
        <v>12</v>
      </c>
      <c r="E2275" s="1" t="s">
        <v>11</v>
      </c>
      <c r="F2275" s="1" t="s">
        <v>12</v>
      </c>
      <c r="G2275" s="1">
        <v>1</v>
      </c>
      <c r="H2275" s="1">
        <v>782</v>
      </c>
      <c r="I2275" s="1">
        <v>68</v>
      </c>
      <c r="J2275" s="33">
        <v>37</v>
      </c>
      <c r="K2275" s="1">
        <v>0</v>
      </c>
      <c r="L2275" s="1">
        <v>3</v>
      </c>
      <c r="M2275" s="1" t="s">
        <v>4846</v>
      </c>
      <c r="N2275" s="1" t="s">
        <v>4730</v>
      </c>
      <c r="O2275" s="1" t="s">
        <v>32</v>
      </c>
    </row>
    <row r="2276" spans="1:15">
      <c r="A2276" s="1">
        <v>100015014</v>
      </c>
      <c r="B2276" s="1" t="s">
        <v>587</v>
      </c>
      <c r="C2276" s="1" t="s">
        <v>586</v>
      </c>
      <c r="D2276" s="1" t="s">
        <v>12</v>
      </c>
      <c r="E2276" s="1" t="s">
        <v>11</v>
      </c>
      <c r="F2276" s="1" t="s">
        <v>12</v>
      </c>
      <c r="G2276" s="1">
        <v>1</v>
      </c>
      <c r="H2276" s="1">
        <v>373</v>
      </c>
      <c r="I2276" s="1">
        <v>36</v>
      </c>
      <c r="J2276" s="33">
        <v>26</v>
      </c>
      <c r="K2276" s="1">
        <v>0</v>
      </c>
      <c r="L2276" s="1">
        <v>2</v>
      </c>
      <c r="M2276" s="1" t="s">
        <v>4847</v>
      </c>
      <c r="N2276" s="1" t="s">
        <v>4730</v>
      </c>
      <c r="O2276" s="1" t="s">
        <v>32</v>
      </c>
    </row>
    <row r="2277" spans="1:15">
      <c r="A2277" s="1">
        <v>100015015</v>
      </c>
      <c r="B2277" s="1" t="s">
        <v>587</v>
      </c>
      <c r="C2277" s="1" t="s">
        <v>586</v>
      </c>
      <c r="D2277" s="1" t="s">
        <v>372</v>
      </c>
      <c r="E2277" s="1" t="s">
        <v>96</v>
      </c>
      <c r="F2277" s="1" t="s">
        <v>97</v>
      </c>
      <c r="G2277" s="1">
        <v>1</v>
      </c>
      <c r="H2277" s="1">
        <v>128</v>
      </c>
      <c r="I2277" s="1">
        <v>18</v>
      </c>
      <c r="J2277" s="33">
        <v>8</v>
      </c>
      <c r="K2277" s="1">
        <v>0</v>
      </c>
      <c r="L2277" s="1">
        <v>1</v>
      </c>
      <c r="M2277" s="1" t="s">
        <v>4847</v>
      </c>
      <c r="N2277" s="1" t="s">
        <v>4848</v>
      </c>
      <c r="O2277" s="1" t="s">
        <v>44</v>
      </c>
    </row>
    <row r="2278" spans="1:15">
      <c r="A2278" s="1">
        <v>100015026</v>
      </c>
      <c r="B2278" s="1" t="s">
        <v>587</v>
      </c>
      <c r="C2278" s="1" t="s">
        <v>586</v>
      </c>
      <c r="D2278" s="1" t="s">
        <v>4849</v>
      </c>
      <c r="E2278" s="1" t="s">
        <v>11</v>
      </c>
      <c r="F2278" s="1" t="s">
        <v>12</v>
      </c>
      <c r="G2278" s="1">
        <v>1</v>
      </c>
      <c r="H2278" s="1">
        <v>278</v>
      </c>
      <c r="I2278" s="1">
        <v>31</v>
      </c>
      <c r="J2278" s="33">
        <v>19</v>
      </c>
      <c r="K2278" s="1">
        <v>0</v>
      </c>
      <c r="L2278" s="1">
        <v>1</v>
      </c>
      <c r="M2278" s="1" t="s">
        <v>4850</v>
      </c>
      <c r="N2278" s="1" t="s">
        <v>3759</v>
      </c>
      <c r="O2278" s="1" t="s">
        <v>39</v>
      </c>
    </row>
    <row r="2279" spans="1:15">
      <c r="A2279" s="1">
        <v>100015034</v>
      </c>
      <c r="B2279" s="1" t="s">
        <v>587</v>
      </c>
      <c r="C2279" s="1" t="s">
        <v>586</v>
      </c>
      <c r="D2279" s="1" t="s">
        <v>12</v>
      </c>
      <c r="E2279" s="1" t="s">
        <v>11</v>
      </c>
      <c r="F2279" s="1" t="s">
        <v>12</v>
      </c>
      <c r="G2279" s="1">
        <v>1</v>
      </c>
      <c r="H2279" s="1">
        <v>264</v>
      </c>
      <c r="I2279" s="1">
        <v>27</v>
      </c>
      <c r="J2279" s="33">
        <v>22</v>
      </c>
      <c r="K2279" s="1">
        <v>0</v>
      </c>
      <c r="L2279" s="1">
        <v>1</v>
      </c>
      <c r="M2279" s="1" t="s">
        <v>4851</v>
      </c>
      <c r="N2279" s="1" t="s">
        <v>4730</v>
      </c>
      <c r="O2279" s="1" t="s">
        <v>32</v>
      </c>
    </row>
    <row r="2280" spans="1:15">
      <c r="A2280" s="1">
        <v>100015035</v>
      </c>
      <c r="B2280" s="1" t="s">
        <v>587</v>
      </c>
      <c r="C2280" s="1" t="s">
        <v>586</v>
      </c>
      <c r="D2280" s="1" t="s">
        <v>120</v>
      </c>
      <c r="E2280" s="1" t="s">
        <v>20</v>
      </c>
      <c r="F2280" s="1" t="s">
        <v>72</v>
      </c>
      <c r="G2280" s="1">
        <v>1</v>
      </c>
      <c r="H2280" s="1">
        <v>488</v>
      </c>
      <c r="I2280" s="1">
        <v>25</v>
      </c>
      <c r="J2280" s="33">
        <v>15</v>
      </c>
      <c r="K2280" s="1">
        <v>0</v>
      </c>
      <c r="L2280" s="1">
        <v>2</v>
      </c>
      <c r="M2280" s="1" t="s">
        <v>4851</v>
      </c>
      <c r="N2280" s="1" t="s">
        <v>4852</v>
      </c>
      <c r="O2280" s="1" t="s">
        <v>44</v>
      </c>
    </row>
    <row r="2281" spans="1:15">
      <c r="A2281" s="1">
        <v>100015038</v>
      </c>
      <c r="B2281" s="1" t="s">
        <v>587</v>
      </c>
      <c r="C2281" s="1" t="s">
        <v>586</v>
      </c>
      <c r="D2281" s="1" t="s">
        <v>150</v>
      </c>
      <c r="E2281" s="1" t="s">
        <v>11</v>
      </c>
      <c r="F2281" s="1" t="s">
        <v>12</v>
      </c>
      <c r="G2281" s="1">
        <v>1</v>
      </c>
      <c r="H2281" s="1">
        <v>468</v>
      </c>
      <c r="I2281" s="1">
        <v>48</v>
      </c>
      <c r="J2281" s="33">
        <v>32</v>
      </c>
      <c r="K2281" s="1">
        <v>0</v>
      </c>
      <c r="L2281" s="1">
        <v>2</v>
      </c>
      <c r="M2281" s="1" t="s">
        <v>4853</v>
      </c>
      <c r="N2281" s="1" t="s">
        <v>4854</v>
      </c>
      <c r="O2281" s="1" t="s">
        <v>44</v>
      </c>
    </row>
    <row r="2282" spans="1:15">
      <c r="A2282" s="1">
        <v>100015039</v>
      </c>
      <c r="B2282" s="1" t="s">
        <v>587</v>
      </c>
      <c r="C2282" s="1" t="s">
        <v>586</v>
      </c>
      <c r="D2282" s="1" t="s">
        <v>171</v>
      </c>
      <c r="E2282" s="1" t="s">
        <v>27</v>
      </c>
      <c r="F2282" s="1" t="s">
        <v>18</v>
      </c>
      <c r="G2282" s="1">
        <v>1</v>
      </c>
      <c r="H2282" s="1">
        <v>165</v>
      </c>
      <c r="I2282" s="1">
        <v>14</v>
      </c>
      <c r="J2282" s="33">
        <v>12</v>
      </c>
      <c r="K2282" s="1">
        <v>0</v>
      </c>
      <c r="L2282" s="1">
        <v>1</v>
      </c>
      <c r="M2282" s="1" t="s">
        <v>4853</v>
      </c>
      <c r="N2282" s="1" t="s">
        <v>4854</v>
      </c>
      <c r="O2282" s="1" t="s">
        <v>44</v>
      </c>
    </row>
    <row r="2283" spans="1:15">
      <c r="A2283" s="1">
        <v>100015040</v>
      </c>
      <c r="B2283" s="1" t="s">
        <v>587</v>
      </c>
      <c r="C2283" s="1" t="s">
        <v>586</v>
      </c>
      <c r="D2283" s="1" t="s">
        <v>120</v>
      </c>
      <c r="E2283" s="1" t="s">
        <v>20</v>
      </c>
      <c r="F2283" s="1" t="s">
        <v>72</v>
      </c>
      <c r="G2283" s="1">
        <v>1</v>
      </c>
      <c r="H2283" s="1">
        <v>78</v>
      </c>
      <c r="I2283" s="1">
        <v>6</v>
      </c>
      <c r="J2283" s="33">
        <v>3</v>
      </c>
      <c r="K2283" s="1">
        <v>0</v>
      </c>
      <c r="L2283" s="1">
        <v>1</v>
      </c>
      <c r="M2283" s="1" t="s">
        <v>4853</v>
      </c>
      <c r="N2283" s="1" t="s">
        <v>4854</v>
      </c>
      <c r="O2283" s="1" t="s">
        <v>44</v>
      </c>
    </row>
    <row r="2284" spans="1:15">
      <c r="A2284" s="1">
        <v>100015045</v>
      </c>
      <c r="B2284" s="1" t="s">
        <v>587</v>
      </c>
      <c r="C2284" s="1" t="s">
        <v>586</v>
      </c>
      <c r="D2284" s="1" t="s">
        <v>12</v>
      </c>
      <c r="E2284" s="1" t="s">
        <v>11</v>
      </c>
      <c r="F2284" s="1" t="s">
        <v>12</v>
      </c>
      <c r="G2284" s="1">
        <v>1</v>
      </c>
      <c r="H2284" s="1">
        <v>617</v>
      </c>
      <c r="I2284" s="1">
        <v>53</v>
      </c>
      <c r="J2284" s="33">
        <v>37</v>
      </c>
      <c r="K2284" s="1">
        <v>0</v>
      </c>
      <c r="L2284" s="1">
        <v>3</v>
      </c>
      <c r="M2284" s="1" t="s">
        <v>4855</v>
      </c>
      <c r="N2284" s="1" t="s">
        <v>4730</v>
      </c>
      <c r="O2284" s="1" t="s">
        <v>32</v>
      </c>
    </row>
    <row r="2285" spans="1:15">
      <c r="A2285" s="1">
        <v>100015052</v>
      </c>
      <c r="B2285" s="1" t="s">
        <v>587</v>
      </c>
      <c r="C2285" s="1" t="s">
        <v>586</v>
      </c>
      <c r="D2285" s="1" t="s">
        <v>150</v>
      </c>
      <c r="E2285" s="1" t="s">
        <v>11</v>
      </c>
      <c r="F2285" s="1" t="s">
        <v>12</v>
      </c>
      <c r="G2285" s="1">
        <v>1</v>
      </c>
      <c r="H2285" s="1">
        <v>172</v>
      </c>
      <c r="I2285" s="1">
        <v>18</v>
      </c>
      <c r="J2285" s="33">
        <v>11</v>
      </c>
      <c r="K2285" s="1">
        <v>0</v>
      </c>
      <c r="L2285" s="1">
        <v>1</v>
      </c>
      <c r="M2285" s="1" t="s">
        <v>4856</v>
      </c>
      <c r="N2285" s="1" t="s">
        <v>4857</v>
      </c>
      <c r="O2285" s="1" t="s">
        <v>44</v>
      </c>
    </row>
    <row r="2286" spans="1:15">
      <c r="A2286" s="1">
        <v>100015059</v>
      </c>
      <c r="B2286" s="1" t="s">
        <v>587</v>
      </c>
      <c r="C2286" s="1" t="s">
        <v>586</v>
      </c>
      <c r="D2286" s="1" t="s">
        <v>4858</v>
      </c>
      <c r="E2286" s="1" t="s">
        <v>11</v>
      </c>
      <c r="F2286" s="1" t="s">
        <v>12</v>
      </c>
      <c r="G2286" s="1">
        <v>1</v>
      </c>
      <c r="H2286" s="1">
        <v>477</v>
      </c>
      <c r="I2286" s="1">
        <v>51</v>
      </c>
      <c r="J2286" s="33">
        <v>37</v>
      </c>
      <c r="K2286" s="1">
        <v>0</v>
      </c>
      <c r="L2286" s="1">
        <v>2</v>
      </c>
      <c r="M2286" s="1" t="s">
        <v>4859</v>
      </c>
      <c r="N2286" s="1" t="s">
        <v>4730</v>
      </c>
      <c r="O2286" s="1" t="s">
        <v>32</v>
      </c>
    </row>
    <row r="2287" spans="1:15">
      <c r="A2287" s="1">
        <v>100015064</v>
      </c>
      <c r="B2287" s="1" t="s">
        <v>587</v>
      </c>
      <c r="C2287" s="1" t="s">
        <v>586</v>
      </c>
      <c r="D2287" s="1" t="s">
        <v>100</v>
      </c>
      <c r="E2287" s="1" t="s">
        <v>20</v>
      </c>
      <c r="F2287" s="1" t="s">
        <v>100</v>
      </c>
      <c r="G2287" s="1">
        <v>1</v>
      </c>
      <c r="H2287" s="1">
        <v>184</v>
      </c>
      <c r="I2287" s="1">
        <v>17</v>
      </c>
      <c r="J2287" s="33">
        <v>20</v>
      </c>
      <c r="K2287" s="1">
        <v>0</v>
      </c>
      <c r="L2287" s="1">
        <v>1</v>
      </c>
      <c r="M2287" s="1" t="s">
        <v>585</v>
      </c>
      <c r="N2287" s="1" t="s">
        <v>4702</v>
      </c>
      <c r="O2287" s="1" t="s">
        <v>15</v>
      </c>
    </row>
    <row r="2288" spans="1:15">
      <c r="A2288" s="1">
        <v>100015071</v>
      </c>
      <c r="B2288" s="1" t="s">
        <v>587</v>
      </c>
      <c r="C2288" s="1" t="s">
        <v>586</v>
      </c>
      <c r="D2288" s="1" t="s">
        <v>18</v>
      </c>
      <c r="E2288" s="1" t="s">
        <v>27</v>
      </c>
      <c r="F2288" s="1" t="s">
        <v>18</v>
      </c>
      <c r="G2288" s="1">
        <v>1</v>
      </c>
      <c r="H2288" s="1">
        <v>447</v>
      </c>
      <c r="I2288" s="1">
        <v>36</v>
      </c>
      <c r="J2288" s="33">
        <v>28</v>
      </c>
      <c r="K2288" s="1">
        <v>0</v>
      </c>
      <c r="L2288" s="1">
        <v>2</v>
      </c>
      <c r="M2288" s="1" t="s">
        <v>4860</v>
      </c>
      <c r="N2288" s="1" t="s">
        <v>4702</v>
      </c>
      <c r="O2288" s="1" t="s">
        <v>15</v>
      </c>
    </row>
    <row r="2289" spans="1:15">
      <c r="A2289" s="1">
        <v>100015083</v>
      </c>
      <c r="B2289" s="1" t="s">
        <v>587</v>
      </c>
      <c r="C2289" s="1" t="s">
        <v>4866</v>
      </c>
      <c r="D2289" s="1" t="s">
        <v>12</v>
      </c>
      <c r="E2289" s="1" t="s">
        <v>11</v>
      </c>
      <c r="F2289" s="1" t="s">
        <v>407</v>
      </c>
      <c r="G2289" s="1">
        <v>1</v>
      </c>
      <c r="H2289" s="1">
        <v>36</v>
      </c>
      <c r="I2289" s="1">
        <v>4</v>
      </c>
      <c r="J2289" s="33">
        <v>3</v>
      </c>
      <c r="K2289" s="1">
        <v>0</v>
      </c>
      <c r="L2289" s="1">
        <v>1</v>
      </c>
      <c r="M2289" s="1" t="s">
        <v>4865</v>
      </c>
      <c r="N2289" s="1" t="s">
        <v>4867</v>
      </c>
      <c r="O2289" s="1" t="s">
        <v>32</v>
      </c>
    </row>
    <row r="2290" spans="1:15">
      <c r="A2290" s="1">
        <v>100015096</v>
      </c>
      <c r="B2290" s="1" t="s">
        <v>587</v>
      </c>
      <c r="C2290" s="1" t="s">
        <v>4866</v>
      </c>
      <c r="D2290" s="1" t="s">
        <v>176</v>
      </c>
      <c r="E2290" s="1" t="s">
        <v>11</v>
      </c>
      <c r="F2290" s="1" t="s">
        <v>12</v>
      </c>
      <c r="G2290" s="1">
        <v>1</v>
      </c>
      <c r="H2290" s="1">
        <v>304</v>
      </c>
      <c r="I2290" s="1">
        <v>24</v>
      </c>
      <c r="J2290" s="33">
        <v>17</v>
      </c>
      <c r="K2290" s="1">
        <v>0</v>
      </c>
      <c r="L2290" s="1">
        <v>2</v>
      </c>
      <c r="M2290" s="1" t="s">
        <v>4868</v>
      </c>
      <c r="N2290" s="1" t="s">
        <v>4869</v>
      </c>
      <c r="O2290" s="1" t="s">
        <v>32</v>
      </c>
    </row>
    <row r="2291" spans="1:15">
      <c r="A2291" s="1">
        <v>100015101</v>
      </c>
      <c r="B2291" s="1" t="s">
        <v>587</v>
      </c>
      <c r="C2291" s="1" t="s">
        <v>4866</v>
      </c>
      <c r="D2291" s="1" t="s">
        <v>12</v>
      </c>
      <c r="E2291" s="1" t="s">
        <v>11</v>
      </c>
      <c r="F2291" s="1" t="s">
        <v>407</v>
      </c>
      <c r="G2291" s="1">
        <v>1</v>
      </c>
      <c r="H2291" s="1">
        <v>80</v>
      </c>
      <c r="I2291" s="1">
        <v>8</v>
      </c>
      <c r="J2291" s="33">
        <v>4</v>
      </c>
      <c r="K2291" s="1">
        <v>0</v>
      </c>
      <c r="L2291" s="1">
        <v>1</v>
      </c>
      <c r="M2291" s="1" t="s">
        <v>4870</v>
      </c>
      <c r="N2291" s="1" t="s">
        <v>4871</v>
      </c>
      <c r="O2291" s="1" t="s">
        <v>32</v>
      </c>
    </row>
    <row r="2292" spans="1:15">
      <c r="A2292" s="1">
        <v>100015104</v>
      </c>
      <c r="B2292" s="1" t="s">
        <v>587</v>
      </c>
      <c r="C2292" s="1" t="s">
        <v>4866</v>
      </c>
      <c r="D2292" s="1" t="s">
        <v>4872</v>
      </c>
      <c r="E2292" s="1" t="s">
        <v>11</v>
      </c>
      <c r="F2292" s="1" t="s">
        <v>12</v>
      </c>
      <c r="G2292" s="1">
        <v>1</v>
      </c>
      <c r="H2292" s="1">
        <v>570</v>
      </c>
      <c r="I2292" s="1">
        <v>60</v>
      </c>
      <c r="J2292" s="33">
        <v>29</v>
      </c>
      <c r="K2292" s="1">
        <v>1</v>
      </c>
      <c r="L2292" s="1">
        <v>2</v>
      </c>
      <c r="M2292" s="1" t="s">
        <v>4873</v>
      </c>
      <c r="N2292" s="1" t="s">
        <v>4874</v>
      </c>
      <c r="O2292" s="1" t="s">
        <v>32</v>
      </c>
    </row>
    <row r="2293" spans="1:15">
      <c r="A2293" s="1">
        <v>100015111</v>
      </c>
      <c r="B2293" s="1" t="s">
        <v>587</v>
      </c>
      <c r="C2293" s="1" t="s">
        <v>4866</v>
      </c>
      <c r="D2293" s="1" t="s">
        <v>533</v>
      </c>
      <c r="E2293" s="1" t="s">
        <v>11</v>
      </c>
      <c r="F2293" s="1" t="s">
        <v>12</v>
      </c>
      <c r="G2293" s="1">
        <v>1</v>
      </c>
      <c r="H2293" s="1">
        <v>200</v>
      </c>
      <c r="I2293" s="1">
        <v>21</v>
      </c>
      <c r="J2293" s="33">
        <v>13</v>
      </c>
      <c r="K2293" s="1">
        <v>1</v>
      </c>
      <c r="L2293" s="1">
        <v>1</v>
      </c>
      <c r="M2293" s="1" t="s">
        <v>4875</v>
      </c>
      <c r="N2293" s="1" t="s">
        <v>4876</v>
      </c>
      <c r="O2293" s="1" t="s">
        <v>32</v>
      </c>
    </row>
    <row r="2294" spans="1:15">
      <c r="A2294" s="1">
        <v>100015115</v>
      </c>
      <c r="B2294" s="1" t="s">
        <v>587</v>
      </c>
      <c r="C2294" s="1" t="s">
        <v>4866</v>
      </c>
      <c r="D2294" s="1" t="s">
        <v>1664</v>
      </c>
      <c r="E2294" s="1" t="s">
        <v>11</v>
      </c>
      <c r="F2294" s="1" t="s">
        <v>407</v>
      </c>
      <c r="G2294" s="1">
        <v>1</v>
      </c>
      <c r="H2294" s="1">
        <v>10</v>
      </c>
      <c r="I2294" s="1">
        <v>2</v>
      </c>
      <c r="J2294" s="33">
        <v>6</v>
      </c>
      <c r="K2294" s="1">
        <v>0</v>
      </c>
      <c r="L2294" s="1">
        <v>1</v>
      </c>
      <c r="M2294" s="1" t="s">
        <v>4877</v>
      </c>
      <c r="N2294" s="1" t="s">
        <v>4878</v>
      </c>
      <c r="O2294" s="1" t="s">
        <v>32</v>
      </c>
    </row>
    <row r="2295" spans="1:15">
      <c r="A2295" s="1">
        <v>100015119</v>
      </c>
      <c r="B2295" s="1" t="s">
        <v>587</v>
      </c>
      <c r="C2295" s="1" t="s">
        <v>4866</v>
      </c>
      <c r="D2295" s="1" t="s">
        <v>12</v>
      </c>
      <c r="E2295" s="1" t="s">
        <v>11</v>
      </c>
      <c r="F2295" s="1" t="s">
        <v>407</v>
      </c>
      <c r="G2295" s="1">
        <v>1</v>
      </c>
      <c r="H2295" s="1">
        <v>60</v>
      </c>
      <c r="I2295" s="1">
        <v>5</v>
      </c>
      <c r="J2295" s="33">
        <v>3</v>
      </c>
      <c r="K2295" s="1">
        <v>0</v>
      </c>
      <c r="L2295" s="1">
        <v>1</v>
      </c>
      <c r="M2295" s="1" t="s">
        <v>4879</v>
      </c>
      <c r="N2295" s="1" t="s">
        <v>3266</v>
      </c>
      <c r="O2295" s="1" t="s">
        <v>32</v>
      </c>
    </row>
    <row r="2296" spans="1:15">
      <c r="A2296" s="1">
        <v>100015121</v>
      </c>
      <c r="B2296" s="1" t="s">
        <v>587</v>
      </c>
      <c r="C2296" s="1" t="s">
        <v>4866</v>
      </c>
      <c r="D2296" s="1" t="s">
        <v>12</v>
      </c>
      <c r="E2296" s="1" t="s">
        <v>11</v>
      </c>
      <c r="F2296" s="1" t="s">
        <v>12</v>
      </c>
      <c r="G2296" s="1">
        <v>1</v>
      </c>
      <c r="H2296" s="1">
        <v>688</v>
      </c>
      <c r="I2296" s="1">
        <v>53</v>
      </c>
      <c r="J2296" s="33">
        <v>40</v>
      </c>
      <c r="K2296" s="1">
        <v>0</v>
      </c>
      <c r="L2296" s="1">
        <v>3</v>
      </c>
      <c r="M2296" s="1" t="s">
        <v>4880</v>
      </c>
      <c r="N2296" s="1" t="s">
        <v>4881</v>
      </c>
      <c r="O2296" s="1" t="s">
        <v>32</v>
      </c>
    </row>
    <row r="2297" spans="1:15">
      <c r="A2297" s="1">
        <v>100015130</v>
      </c>
      <c r="B2297" s="1" t="s">
        <v>587</v>
      </c>
      <c r="C2297" s="1" t="s">
        <v>4866</v>
      </c>
      <c r="D2297" s="1" t="s">
        <v>176</v>
      </c>
      <c r="E2297" s="1" t="s">
        <v>11</v>
      </c>
      <c r="F2297" s="1" t="s">
        <v>12</v>
      </c>
      <c r="G2297" s="1">
        <v>1</v>
      </c>
      <c r="H2297" s="1">
        <v>252</v>
      </c>
      <c r="I2297" s="1">
        <v>29</v>
      </c>
      <c r="J2297" s="33">
        <v>16</v>
      </c>
      <c r="K2297" s="1">
        <v>0</v>
      </c>
      <c r="L2297" s="1">
        <v>1</v>
      </c>
      <c r="M2297" s="1" t="s">
        <v>4882</v>
      </c>
      <c r="N2297" s="1" t="s">
        <v>4883</v>
      </c>
      <c r="O2297" s="1" t="s">
        <v>32</v>
      </c>
    </row>
    <row r="2298" spans="1:15">
      <c r="A2298" s="1">
        <v>100015136</v>
      </c>
      <c r="B2298" s="1" t="s">
        <v>587</v>
      </c>
      <c r="C2298" s="1" t="s">
        <v>4866</v>
      </c>
      <c r="D2298" s="1" t="s">
        <v>12</v>
      </c>
      <c r="E2298" s="1" t="s">
        <v>11</v>
      </c>
      <c r="F2298" s="1" t="s">
        <v>12</v>
      </c>
      <c r="G2298" s="1">
        <v>3</v>
      </c>
      <c r="H2298" s="1">
        <v>260</v>
      </c>
      <c r="I2298" s="1">
        <v>23</v>
      </c>
      <c r="J2298" s="33">
        <v>28</v>
      </c>
      <c r="K2298" s="1">
        <v>0</v>
      </c>
      <c r="L2298" s="1">
        <v>1</v>
      </c>
      <c r="M2298" s="1" t="s">
        <v>4884</v>
      </c>
      <c r="N2298" s="1" t="s">
        <v>4885</v>
      </c>
      <c r="O2298" s="1" t="s">
        <v>32</v>
      </c>
    </row>
    <row r="2299" spans="1:15">
      <c r="A2299" s="1">
        <v>100015138</v>
      </c>
      <c r="B2299" s="1" t="s">
        <v>587</v>
      </c>
      <c r="C2299" s="1" t="s">
        <v>4866</v>
      </c>
      <c r="D2299" s="1" t="s">
        <v>12</v>
      </c>
      <c r="E2299" s="1" t="s">
        <v>11</v>
      </c>
      <c r="F2299" s="1" t="s">
        <v>12</v>
      </c>
      <c r="G2299" s="1">
        <v>1</v>
      </c>
      <c r="H2299" s="1">
        <v>369</v>
      </c>
      <c r="I2299" s="1">
        <v>41</v>
      </c>
      <c r="J2299" s="33">
        <v>24</v>
      </c>
      <c r="K2299" s="1">
        <v>0</v>
      </c>
      <c r="L2299" s="1">
        <v>2</v>
      </c>
      <c r="M2299" s="1" t="s">
        <v>4886</v>
      </c>
      <c r="N2299" s="1" t="s">
        <v>4887</v>
      </c>
      <c r="O2299" s="1" t="s">
        <v>32</v>
      </c>
    </row>
    <row r="2300" spans="1:15">
      <c r="A2300" s="1">
        <v>100015147</v>
      </c>
      <c r="B2300" s="1" t="s">
        <v>587</v>
      </c>
      <c r="C2300" s="1" t="s">
        <v>4866</v>
      </c>
      <c r="D2300" s="1" t="s">
        <v>12</v>
      </c>
      <c r="E2300" s="1" t="s">
        <v>11</v>
      </c>
      <c r="F2300" s="1" t="s">
        <v>12</v>
      </c>
      <c r="G2300" s="1">
        <v>1</v>
      </c>
      <c r="H2300" s="1">
        <v>182</v>
      </c>
      <c r="I2300" s="1">
        <v>19</v>
      </c>
      <c r="J2300" s="33">
        <v>16</v>
      </c>
      <c r="K2300" s="1">
        <v>0</v>
      </c>
      <c r="L2300" s="1">
        <v>1</v>
      </c>
      <c r="M2300" s="1" t="s">
        <v>4888</v>
      </c>
      <c r="N2300" s="1" t="s">
        <v>4889</v>
      </c>
      <c r="O2300" s="1" t="s">
        <v>32</v>
      </c>
    </row>
    <row r="2301" spans="1:15">
      <c r="A2301" s="1">
        <v>100015154</v>
      </c>
      <c r="B2301" s="1" t="s">
        <v>587</v>
      </c>
      <c r="C2301" s="1" t="s">
        <v>4866</v>
      </c>
      <c r="D2301" s="1" t="s">
        <v>4890</v>
      </c>
      <c r="E2301" s="1" t="s">
        <v>11</v>
      </c>
      <c r="F2301" s="1" t="s">
        <v>407</v>
      </c>
      <c r="G2301" s="1">
        <v>1</v>
      </c>
      <c r="H2301" s="1">
        <v>18</v>
      </c>
      <c r="I2301" s="1">
        <v>4</v>
      </c>
      <c r="J2301" s="33">
        <v>3</v>
      </c>
      <c r="K2301" s="1">
        <v>0</v>
      </c>
      <c r="L2301" s="1">
        <v>1</v>
      </c>
      <c r="M2301" s="1" t="s">
        <v>4891</v>
      </c>
      <c r="N2301" s="1" t="s">
        <v>3315</v>
      </c>
      <c r="O2301" s="1" t="s">
        <v>39</v>
      </c>
    </row>
    <row r="2302" spans="1:15">
      <c r="A2302" s="1">
        <v>100015160</v>
      </c>
      <c r="B2302" s="1" t="s">
        <v>587</v>
      </c>
      <c r="C2302" s="1" t="s">
        <v>4866</v>
      </c>
      <c r="D2302" s="1" t="s">
        <v>12</v>
      </c>
      <c r="E2302" s="1" t="s">
        <v>11</v>
      </c>
      <c r="F2302" s="1" t="s">
        <v>12</v>
      </c>
      <c r="G2302" s="1">
        <v>1</v>
      </c>
      <c r="H2302" s="1">
        <v>283</v>
      </c>
      <c r="I2302" s="1">
        <v>25</v>
      </c>
      <c r="J2302" s="33">
        <v>24</v>
      </c>
      <c r="K2302" s="1">
        <v>2</v>
      </c>
      <c r="L2302" s="1">
        <v>1</v>
      </c>
      <c r="M2302" s="1" t="s">
        <v>4892</v>
      </c>
      <c r="N2302" s="1" t="s">
        <v>4893</v>
      </c>
      <c r="O2302" s="1" t="s">
        <v>32</v>
      </c>
    </row>
    <row r="2303" spans="1:15">
      <c r="A2303" s="1">
        <v>100015165</v>
      </c>
      <c r="B2303" s="1" t="s">
        <v>587</v>
      </c>
      <c r="C2303" s="1" t="s">
        <v>4866</v>
      </c>
      <c r="D2303" s="1" t="s">
        <v>12</v>
      </c>
      <c r="E2303" s="1" t="s">
        <v>11</v>
      </c>
      <c r="F2303" s="1" t="s">
        <v>407</v>
      </c>
      <c r="G2303" s="1">
        <v>1</v>
      </c>
      <c r="H2303" s="1">
        <v>85</v>
      </c>
      <c r="I2303" s="1">
        <v>7</v>
      </c>
      <c r="J2303" s="33">
        <v>3</v>
      </c>
      <c r="K2303" s="1">
        <v>0</v>
      </c>
      <c r="L2303" s="1">
        <v>1</v>
      </c>
      <c r="M2303" s="1" t="s">
        <v>4894</v>
      </c>
      <c r="N2303" s="1" t="s">
        <v>4895</v>
      </c>
      <c r="O2303" s="1" t="s">
        <v>32</v>
      </c>
    </row>
    <row r="2304" spans="1:15">
      <c r="A2304" s="1">
        <v>100015172</v>
      </c>
      <c r="B2304" s="1" t="s">
        <v>587</v>
      </c>
      <c r="C2304" s="1" t="s">
        <v>4866</v>
      </c>
      <c r="D2304" s="1" t="s">
        <v>12</v>
      </c>
      <c r="E2304" s="1" t="s">
        <v>11</v>
      </c>
      <c r="F2304" s="1" t="s">
        <v>407</v>
      </c>
      <c r="G2304" s="1">
        <v>1</v>
      </c>
      <c r="H2304" s="1">
        <v>8</v>
      </c>
      <c r="I2304" s="1">
        <v>1</v>
      </c>
      <c r="J2304" s="33">
        <v>1</v>
      </c>
      <c r="K2304" s="1">
        <v>0</v>
      </c>
      <c r="L2304" s="1">
        <v>1</v>
      </c>
      <c r="M2304" s="1" t="s">
        <v>4896</v>
      </c>
      <c r="N2304" s="1" t="s">
        <v>4897</v>
      </c>
      <c r="O2304" s="1" t="s">
        <v>32</v>
      </c>
    </row>
    <row r="2305" spans="1:15">
      <c r="A2305" s="1">
        <v>100015174</v>
      </c>
      <c r="B2305" s="1" t="s">
        <v>587</v>
      </c>
      <c r="C2305" s="1" t="s">
        <v>4866</v>
      </c>
      <c r="D2305" s="1" t="s">
        <v>12</v>
      </c>
      <c r="E2305" s="1" t="s">
        <v>11</v>
      </c>
      <c r="F2305" s="1" t="s">
        <v>407</v>
      </c>
      <c r="G2305" s="1">
        <v>1</v>
      </c>
      <c r="H2305" s="1">
        <v>9</v>
      </c>
      <c r="I2305" s="1">
        <v>1</v>
      </c>
      <c r="J2305" s="33">
        <v>1</v>
      </c>
      <c r="K2305" s="1">
        <v>0</v>
      </c>
      <c r="L2305" s="1">
        <v>1</v>
      </c>
      <c r="M2305" s="1" t="s">
        <v>4898</v>
      </c>
      <c r="N2305" s="1" t="s">
        <v>4899</v>
      </c>
      <c r="O2305" s="1" t="s">
        <v>32</v>
      </c>
    </row>
    <row r="2306" spans="1:15">
      <c r="A2306" s="1">
        <v>100015178</v>
      </c>
      <c r="B2306" s="1" t="s">
        <v>587</v>
      </c>
      <c r="C2306" s="1" t="s">
        <v>4866</v>
      </c>
      <c r="D2306" s="1" t="s">
        <v>12</v>
      </c>
      <c r="E2306" s="1" t="s">
        <v>11</v>
      </c>
      <c r="F2306" s="1" t="s">
        <v>12</v>
      </c>
      <c r="G2306" s="1">
        <v>1</v>
      </c>
      <c r="H2306" s="1">
        <v>549</v>
      </c>
      <c r="I2306" s="1">
        <v>53</v>
      </c>
      <c r="J2306" s="33">
        <v>36</v>
      </c>
      <c r="K2306" s="1">
        <v>0</v>
      </c>
      <c r="L2306" s="1">
        <v>2</v>
      </c>
      <c r="M2306" s="1" t="s">
        <v>4900</v>
      </c>
      <c r="N2306" s="1" t="s">
        <v>4901</v>
      </c>
      <c r="O2306" s="1" t="s">
        <v>32</v>
      </c>
    </row>
    <row r="2307" spans="1:15">
      <c r="A2307" s="1">
        <v>100015184</v>
      </c>
      <c r="B2307" s="1" t="s">
        <v>587</v>
      </c>
      <c r="C2307" s="1" t="s">
        <v>4866</v>
      </c>
      <c r="D2307" s="1" t="s">
        <v>176</v>
      </c>
      <c r="E2307" s="1" t="s">
        <v>11</v>
      </c>
      <c r="F2307" s="1" t="s">
        <v>407</v>
      </c>
      <c r="G2307" s="1">
        <v>1</v>
      </c>
      <c r="H2307" s="1">
        <v>11</v>
      </c>
      <c r="I2307" s="1">
        <v>5</v>
      </c>
      <c r="J2307" s="33">
        <v>2</v>
      </c>
      <c r="K2307" s="1">
        <v>0</v>
      </c>
      <c r="L2307" s="1">
        <v>1</v>
      </c>
      <c r="M2307" s="1" t="s">
        <v>4902</v>
      </c>
      <c r="N2307" s="1" t="s">
        <v>4903</v>
      </c>
      <c r="O2307" s="1" t="s">
        <v>32</v>
      </c>
    </row>
    <row r="2308" spans="1:15">
      <c r="A2308" s="1">
        <v>100015189</v>
      </c>
      <c r="B2308" s="1" t="s">
        <v>587</v>
      </c>
      <c r="C2308" s="1" t="s">
        <v>4866</v>
      </c>
      <c r="D2308" s="1" t="s">
        <v>12</v>
      </c>
      <c r="E2308" s="1" t="s">
        <v>11</v>
      </c>
      <c r="F2308" s="1" t="s">
        <v>12</v>
      </c>
      <c r="G2308" s="1">
        <v>1</v>
      </c>
      <c r="H2308" s="1">
        <v>964</v>
      </c>
      <c r="I2308" s="1">
        <v>73</v>
      </c>
      <c r="J2308" s="33">
        <v>34</v>
      </c>
      <c r="K2308" s="1">
        <v>0</v>
      </c>
      <c r="L2308" s="1">
        <v>4</v>
      </c>
      <c r="M2308" s="1" t="s">
        <v>4904</v>
      </c>
      <c r="N2308" s="1" t="s">
        <v>4905</v>
      </c>
      <c r="O2308" s="1" t="s">
        <v>32</v>
      </c>
    </row>
    <row r="2309" spans="1:15">
      <c r="A2309" s="1">
        <v>100015191</v>
      </c>
      <c r="B2309" s="1" t="s">
        <v>587</v>
      </c>
      <c r="C2309" s="1" t="s">
        <v>4866</v>
      </c>
      <c r="D2309" s="1" t="s">
        <v>150</v>
      </c>
      <c r="E2309" s="1" t="s">
        <v>11</v>
      </c>
      <c r="F2309" s="1" t="s">
        <v>12</v>
      </c>
      <c r="G2309" s="1">
        <v>1</v>
      </c>
      <c r="H2309" s="1">
        <v>190</v>
      </c>
      <c r="I2309" s="1">
        <v>19</v>
      </c>
      <c r="J2309" s="33">
        <v>13</v>
      </c>
      <c r="K2309" s="1">
        <v>0</v>
      </c>
      <c r="L2309" s="1">
        <v>1</v>
      </c>
      <c r="M2309" s="1" t="s">
        <v>4906</v>
      </c>
      <c r="N2309" s="1" t="s">
        <v>4907</v>
      </c>
      <c r="O2309" s="1" t="s">
        <v>44</v>
      </c>
    </row>
    <row r="2310" spans="1:15">
      <c r="A2310" s="1">
        <v>100015194</v>
      </c>
      <c r="B2310" s="1" t="s">
        <v>587</v>
      </c>
      <c r="C2310" s="1" t="s">
        <v>4866</v>
      </c>
      <c r="D2310" s="1" t="s">
        <v>12</v>
      </c>
      <c r="E2310" s="1" t="s">
        <v>11</v>
      </c>
      <c r="F2310" s="1" t="s">
        <v>407</v>
      </c>
      <c r="G2310" s="1">
        <v>1</v>
      </c>
      <c r="H2310" s="1">
        <v>40</v>
      </c>
      <c r="I2310" s="1">
        <v>6</v>
      </c>
      <c r="J2310" s="33">
        <v>4</v>
      </c>
      <c r="K2310" s="1">
        <v>0</v>
      </c>
      <c r="L2310" s="1">
        <v>1</v>
      </c>
      <c r="M2310" s="1" t="s">
        <v>4908</v>
      </c>
      <c r="N2310" s="1" t="s">
        <v>4909</v>
      </c>
      <c r="O2310" s="1" t="s">
        <v>32</v>
      </c>
    </row>
    <row r="2311" spans="1:15">
      <c r="A2311" s="1">
        <v>100015197</v>
      </c>
      <c r="B2311" s="1" t="s">
        <v>587</v>
      </c>
      <c r="C2311" s="1" t="s">
        <v>4866</v>
      </c>
      <c r="D2311" s="1" t="s">
        <v>12</v>
      </c>
      <c r="E2311" s="1" t="s">
        <v>11</v>
      </c>
      <c r="F2311" s="1" t="s">
        <v>407</v>
      </c>
      <c r="G2311" s="1">
        <v>1</v>
      </c>
      <c r="H2311" s="1">
        <v>47</v>
      </c>
      <c r="I2311" s="1">
        <v>7</v>
      </c>
      <c r="J2311" s="33">
        <v>5</v>
      </c>
      <c r="K2311" s="1">
        <v>0</v>
      </c>
      <c r="L2311" s="1">
        <v>1</v>
      </c>
      <c r="M2311" s="1" t="s">
        <v>4910</v>
      </c>
      <c r="N2311" s="1" t="s">
        <v>4911</v>
      </c>
      <c r="O2311" s="1" t="s">
        <v>32</v>
      </c>
    </row>
    <row r="2312" spans="1:15">
      <c r="A2312" s="1">
        <v>100015200</v>
      </c>
      <c r="B2312" s="1" t="s">
        <v>587</v>
      </c>
      <c r="C2312" s="1" t="s">
        <v>4866</v>
      </c>
      <c r="D2312" s="1" t="s">
        <v>12</v>
      </c>
      <c r="E2312" s="1" t="s">
        <v>11</v>
      </c>
      <c r="F2312" s="1" t="s">
        <v>12</v>
      </c>
      <c r="G2312" s="1">
        <v>1</v>
      </c>
      <c r="H2312" s="1">
        <v>76</v>
      </c>
      <c r="I2312" s="1">
        <v>10</v>
      </c>
      <c r="J2312" s="33">
        <v>10</v>
      </c>
      <c r="K2312" s="1">
        <v>0</v>
      </c>
      <c r="L2312" s="1">
        <v>1</v>
      </c>
      <c r="M2312" s="1" t="s">
        <v>4912</v>
      </c>
      <c r="N2312" s="1" t="s">
        <v>4913</v>
      </c>
      <c r="O2312" s="1" t="s">
        <v>32</v>
      </c>
    </row>
    <row r="2313" spans="1:15">
      <c r="A2313" s="1">
        <v>100015211</v>
      </c>
      <c r="B2313" s="1" t="s">
        <v>587</v>
      </c>
      <c r="C2313" s="1" t="s">
        <v>4866</v>
      </c>
      <c r="D2313" s="1" t="s">
        <v>12</v>
      </c>
      <c r="E2313" s="1" t="s">
        <v>11</v>
      </c>
      <c r="F2313" s="1" t="s">
        <v>407</v>
      </c>
      <c r="G2313" s="1">
        <v>1</v>
      </c>
      <c r="H2313" s="1">
        <v>43</v>
      </c>
      <c r="I2313" s="1">
        <v>3</v>
      </c>
      <c r="J2313" s="33">
        <v>5</v>
      </c>
      <c r="K2313" s="1">
        <v>0</v>
      </c>
      <c r="L2313" s="1">
        <v>1</v>
      </c>
      <c r="M2313" s="1" t="s">
        <v>4914</v>
      </c>
      <c r="N2313" s="1" t="s">
        <v>4915</v>
      </c>
      <c r="O2313" s="1" t="s">
        <v>32</v>
      </c>
    </row>
    <row r="2314" spans="1:15">
      <c r="A2314" s="1">
        <v>100015216</v>
      </c>
      <c r="B2314" s="1" t="s">
        <v>587</v>
      </c>
      <c r="C2314" s="1" t="s">
        <v>4866</v>
      </c>
      <c r="D2314" s="1" t="s">
        <v>12</v>
      </c>
      <c r="E2314" s="1" t="s">
        <v>11</v>
      </c>
      <c r="F2314" s="1" t="s">
        <v>12</v>
      </c>
      <c r="G2314" s="1">
        <v>1</v>
      </c>
      <c r="H2314" s="1">
        <v>59</v>
      </c>
      <c r="I2314" s="1">
        <v>4</v>
      </c>
      <c r="J2314" s="33">
        <v>4</v>
      </c>
      <c r="K2314" s="1">
        <v>0</v>
      </c>
      <c r="L2314" s="1">
        <v>1</v>
      </c>
      <c r="M2314" s="1" t="s">
        <v>4916</v>
      </c>
      <c r="N2314" s="1" t="s">
        <v>4917</v>
      </c>
      <c r="O2314" s="1" t="s">
        <v>32</v>
      </c>
    </row>
    <row r="2315" spans="1:15">
      <c r="A2315" s="1">
        <v>100015218</v>
      </c>
      <c r="B2315" s="1" t="s">
        <v>587</v>
      </c>
      <c r="C2315" s="1" t="s">
        <v>4866</v>
      </c>
      <c r="D2315" s="1" t="s">
        <v>12</v>
      </c>
      <c r="E2315" s="1" t="s">
        <v>11</v>
      </c>
      <c r="F2315" s="1" t="s">
        <v>12</v>
      </c>
      <c r="G2315" s="1">
        <v>1</v>
      </c>
      <c r="H2315" s="1">
        <v>164</v>
      </c>
      <c r="I2315" s="1">
        <v>18</v>
      </c>
      <c r="J2315" s="33">
        <v>17</v>
      </c>
      <c r="K2315" s="1">
        <v>1</v>
      </c>
      <c r="L2315" s="1">
        <v>1</v>
      </c>
      <c r="M2315" s="1" t="s">
        <v>4918</v>
      </c>
      <c r="N2315" s="1" t="s">
        <v>4919</v>
      </c>
      <c r="O2315" s="1" t="s">
        <v>32</v>
      </c>
    </row>
    <row r="2316" spans="1:15">
      <c r="A2316" s="1">
        <v>100015227</v>
      </c>
      <c r="B2316" s="1" t="s">
        <v>587</v>
      </c>
      <c r="C2316" s="1" t="s">
        <v>4866</v>
      </c>
      <c r="D2316" s="1" t="s">
        <v>12</v>
      </c>
      <c r="E2316" s="1" t="s">
        <v>11</v>
      </c>
      <c r="F2316" s="1" t="s">
        <v>12</v>
      </c>
      <c r="G2316" s="1">
        <v>1</v>
      </c>
      <c r="H2316" s="1">
        <v>298</v>
      </c>
      <c r="I2316" s="1">
        <v>29</v>
      </c>
      <c r="J2316" s="33">
        <v>23</v>
      </c>
      <c r="K2316" s="1">
        <v>0</v>
      </c>
      <c r="L2316" s="1">
        <v>1</v>
      </c>
      <c r="M2316" s="1" t="s">
        <v>4920</v>
      </c>
      <c r="N2316" s="1" t="s">
        <v>4921</v>
      </c>
      <c r="O2316" s="1" t="s">
        <v>32</v>
      </c>
    </row>
    <row r="2317" spans="1:15">
      <c r="A2317" s="1">
        <v>100015234</v>
      </c>
      <c r="B2317" s="1" t="s">
        <v>587</v>
      </c>
      <c r="C2317" s="1" t="s">
        <v>4866</v>
      </c>
      <c r="D2317" s="1" t="s">
        <v>3927</v>
      </c>
      <c r="E2317" s="1" t="s">
        <v>11</v>
      </c>
      <c r="F2317" s="1" t="s">
        <v>12</v>
      </c>
      <c r="G2317" s="1">
        <v>1</v>
      </c>
      <c r="H2317" s="1">
        <v>595</v>
      </c>
      <c r="I2317" s="1">
        <v>44</v>
      </c>
      <c r="J2317" s="33">
        <v>36</v>
      </c>
      <c r="K2317" s="1">
        <v>0</v>
      </c>
      <c r="L2317" s="1">
        <v>2</v>
      </c>
      <c r="M2317" s="1" t="s">
        <v>4922</v>
      </c>
      <c r="N2317" s="1" t="s">
        <v>4923</v>
      </c>
      <c r="O2317" s="1" t="s">
        <v>32</v>
      </c>
    </row>
    <row r="2318" spans="1:15">
      <c r="A2318" s="1">
        <v>100015242</v>
      </c>
      <c r="B2318" s="1" t="s">
        <v>587</v>
      </c>
      <c r="C2318" s="1" t="s">
        <v>4866</v>
      </c>
      <c r="D2318" s="1" t="s">
        <v>12</v>
      </c>
      <c r="E2318" s="1" t="s">
        <v>11</v>
      </c>
      <c r="F2318" s="1" t="s">
        <v>407</v>
      </c>
      <c r="G2318" s="1">
        <v>1</v>
      </c>
      <c r="H2318" s="1">
        <v>41</v>
      </c>
      <c r="I2318" s="1">
        <v>6</v>
      </c>
      <c r="J2318" s="33">
        <v>4</v>
      </c>
      <c r="K2318" s="1">
        <v>0</v>
      </c>
      <c r="L2318" s="1">
        <v>1</v>
      </c>
      <c r="M2318" s="1" t="s">
        <v>4924</v>
      </c>
      <c r="N2318" s="1" t="s">
        <v>4925</v>
      </c>
      <c r="O2318" s="1" t="s">
        <v>32</v>
      </c>
    </row>
    <row r="2319" spans="1:15">
      <c r="A2319" s="1">
        <v>100015243</v>
      </c>
      <c r="B2319" s="1" t="s">
        <v>587</v>
      </c>
      <c r="C2319" s="1" t="s">
        <v>4866</v>
      </c>
      <c r="D2319" s="1" t="s">
        <v>12</v>
      </c>
      <c r="E2319" s="1" t="s">
        <v>11</v>
      </c>
      <c r="F2319" s="1" t="s">
        <v>12</v>
      </c>
      <c r="G2319" s="1">
        <v>1</v>
      </c>
      <c r="H2319" s="1">
        <v>674</v>
      </c>
      <c r="I2319" s="1">
        <v>50</v>
      </c>
      <c r="J2319" s="33">
        <v>39</v>
      </c>
      <c r="K2319" s="1">
        <v>0</v>
      </c>
      <c r="L2319" s="1">
        <v>3</v>
      </c>
      <c r="M2319" s="1" t="s">
        <v>4926</v>
      </c>
      <c r="N2319" s="1" t="s">
        <v>4927</v>
      </c>
      <c r="O2319" s="1" t="s">
        <v>32</v>
      </c>
    </row>
    <row r="2320" spans="1:15">
      <c r="A2320" s="1">
        <v>100015253</v>
      </c>
      <c r="B2320" s="1" t="s">
        <v>587</v>
      </c>
      <c r="C2320" s="1" t="s">
        <v>4866</v>
      </c>
      <c r="D2320" s="1" t="s">
        <v>4929</v>
      </c>
      <c r="E2320" s="1" t="s">
        <v>20</v>
      </c>
      <c r="F2320" s="1" t="s">
        <v>72</v>
      </c>
      <c r="G2320" s="1">
        <v>3</v>
      </c>
      <c r="H2320" s="1">
        <v>316</v>
      </c>
      <c r="I2320" s="1">
        <v>41</v>
      </c>
      <c r="J2320" s="33">
        <v>36</v>
      </c>
      <c r="K2320" s="1">
        <v>0</v>
      </c>
      <c r="L2320" s="1">
        <v>2</v>
      </c>
      <c r="M2320" s="1" t="s">
        <v>4930</v>
      </c>
      <c r="N2320" s="1" t="s">
        <v>4702</v>
      </c>
      <c r="O2320" s="1" t="s">
        <v>15</v>
      </c>
    </row>
    <row r="2321" spans="1:15">
      <c r="A2321" s="1">
        <v>100015265</v>
      </c>
      <c r="B2321" s="1" t="s">
        <v>587</v>
      </c>
      <c r="C2321" s="1" t="s">
        <v>4866</v>
      </c>
      <c r="D2321" s="1" t="s">
        <v>12</v>
      </c>
      <c r="E2321" s="1" t="s">
        <v>11</v>
      </c>
      <c r="F2321" s="1" t="s">
        <v>12</v>
      </c>
      <c r="G2321" s="1">
        <v>1</v>
      </c>
      <c r="H2321" s="1">
        <v>282</v>
      </c>
      <c r="I2321" s="1">
        <v>21</v>
      </c>
      <c r="J2321" s="33">
        <v>26</v>
      </c>
      <c r="K2321" s="1">
        <v>0</v>
      </c>
      <c r="L2321" s="1">
        <v>1</v>
      </c>
      <c r="M2321" s="1" t="s">
        <v>4931</v>
      </c>
      <c r="N2321" s="1" t="s">
        <v>4927</v>
      </c>
      <c r="O2321" s="1" t="s">
        <v>32</v>
      </c>
    </row>
    <row r="2322" spans="1:15">
      <c r="A2322" s="1">
        <v>100015268</v>
      </c>
      <c r="B2322" s="1" t="s">
        <v>587</v>
      </c>
      <c r="C2322" s="1" t="s">
        <v>4866</v>
      </c>
      <c r="D2322" s="1" t="s">
        <v>4932</v>
      </c>
      <c r="E2322" s="1" t="s">
        <v>27</v>
      </c>
      <c r="F2322" s="1" t="s">
        <v>18</v>
      </c>
      <c r="G2322" s="1">
        <v>1</v>
      </c>
      <c r="H2322" s="1">
        <v>120</v>
      </c>
      <c r="I2322" s="1">
        <v>13</v>
      </c>
      <c r="J2322" s="33">
        <v>19</v>
      </c>
      <c r="K2322" s="1">
        <v>1</v>
      </c>
      <c r="L2322" s="1">
        <v>1</v>
      </c>
      <c r="M2322" s="1" t="s">
        <v>4933</v>
      </c>
      <c r="N2322" s="1" t="s">
        <v>4702</v>
      </c>
      <c r="O2322" s="1" t="s">
        <v>15</v>
      </c>
    </row>
    <row r="2323" spans="1:15">
      <c r="A2323" s="1">
        <v>100015274</v>
      </c>
      <c r="B2323" s="1" t="s">
        <v>587</v>
      </c>
      <c r="C2323" s="1" t="s">
        <v>4866</v>
      </c>
      <c r="D2323" s="1" t="s">
        <v>12</v>
      </c>
      <c r="E2323" s="1" t="s">
        <v>11</v>
      </c>
      <c r="F2323" s="1" t="s">
        <v>407</v>
      </c>
      <c r="G2323" s="1">
        <v>1</v>
      </c>
      <c r="H2323" s="1">
        <v>26</v>
      </c>
      <c r="I2323" s="1">
        <v>4</v>
      </c>
      <c r="J2323" s="33">
        <v>4</v>
      </c>
      <c r="K2323" s="1">
        <v>0</v>
      </c>
      <c r="L2323" s="1">
        <v>1</v>
      </c>
      <c r="M2323" s="1" t="s">
        <v>4934</v>
      </c>
      <c r="N2323" s="1" t="s">
        <v>4935</v>
      </c>
      <c r="O2323" s="1" t="s">
        <v>32</v>
      </c>
    </row>
    <row r="2324" spans="1:15">
      <c r="A2324" s="1">
        <v>100015278</v>
      </c>
      <c r="B2324" s="1" t="s">
        <v>587</v>
      </c>
      <c r="C2324" s="1" t="s">
        <v>4866</v>
      </c>
      <c r="D2324" s="1" t="s">
        <v>12</v>
      </c>
      <c r="E2324" s="1" t="s">
        <v>11</v>
      </c>
      <c r="F2324" s="1" t="s">
        <v>407</v>
      </c>
      <c r="G2324" s="1">
        <v>1</v>
      </c>
      <c r="H2324" s="1">
        <v>56</v>
      </c>
      <c r="I2324" s="1">
        <v>5</v>
      </c>
      <c r="J2324" s="33">
        <v>7</v>
      </c>
      <c r="K2324" s="1">
        <v>0</v>
      </c>
      <c r="L2324" s="1">
        <v>1</v>
      </c>
      <c r="M2324" s="1" t="s">
        <v>4936</v>
      </c>
      <c r="N2324" s="1" t="s">
        <v>4937</v>
      </c>
      <c r="O2324" s="1" t="s">
        <v>32</v>
      </c>
    </row>
    <row r="2325" spans="1:15">
      <c r="A2325" s="1">
        <v>100015287</v>
      </c>
      <c r="B2325" s="1" t="s">
        <v>587</v>
      </c>
      <c r="C2325" s="1" t="s">
        <v>4866</v>
      </c>
      <c r="D2325" s="1" t="s">
        <v>12</v>
      </c>
      <c r="E2325" s="1" t="s">
        <v>11</v>
      </c>
      <c r="F2325" s="1" t="s">
        <v>12</v>
      </c>
      <c r="G2325" s="1">
        <v>1</v>
      </c>
      <c r="H2325" s="1">
        <v>86</v>
      </c>
      <c r="I2325" s="1">
        <v>12</v>
      </c>
      <c r="J2325" s="33">
        <v>8</v>
      </c>
      <c r="K2325" s="1">
        <v>0</v>
      </c>
      <c r="L2325" s="1">
        <v>1</v>
      </c>
      <c r="M2325" s="1" t="s">
        <v>4938</v>
      </c>
      <c r="N2325" s="1" t="s">
        <v>4939</v>
      </c>
      <c r="O2325" s="1" t="s">
        <v>32</v>
      </c>
    </row>
    <row r="2326" spans="1:15">
      <c r="A2326" s="1">
        <v>100015291</v>
      </c>
      <c r="B2326" s="1" t="s">
        <v>587</v>
      </c>
      <c r="C2326" s="1" t="s">
        <v>4866</v>
      </c>
      <c r="D2326" s="1" t="s">
        <v>4940</v>
      </c>
      <c r="E2326" s="1" t="s">
        <v>11</v>
      </c>
      <c r="F2326" s="1" t="s">
        <v>12</v>
      </c>
      <c r="G2326" s="1">
        <v>1</v>
      </c>
      <c r="H2326" s="1">
        <v>33</v>
      </c>
      <c r="I2326" s="1">
        <v>5</v>
      </c>
      <c r="J2326" s="33">
        <v>2</v>
      </c>
      <c r="K2326" s="1">
        <v>0</v>
      </c>
      <c r="L2326" s="1">
        <v>1</v>
      </c>
      <c r="M2326" s="1" t="s">
        <v>4941</v>
      </c>
      <c r="N2326" s="1" t="s">
        <v>4942</v>
      </c>
      <c r="O2326" s="1" t="s">
        <v>32</v>
      </c>
    </row>
    <row r="2327" spans="1:15">
      <c r="A2327" s="1">
        <v>100015300</v>
      </c>
      <c r="B2327" s="1" t="s">
        <v>587</v>
      </c>
      <c r="C2327" s="1" t="s">
        <v>4866</v>
      </c>
      <c r="D2327" s="1" t="s">
        <v>12</v>
      </c>
      <c r="E2327" s="1" t="s">
        <v>11</v>
      </c>
      <c r="F2327" s="1" t="s">
        <v>407</v>
      </c>
      <c r="G2327" s="1">
        <v>1</v>
      </c>
      <c r="H2327" s="1">
        <v>24</v>
      </c>
      <c r="I2327" s="1">
        <v>3</v>
      </c>
      <c r="J2327" s="33">
        <v>4</v>
      </c>
      <c r="K2327" s="1">
        <v>0</v>
      </c>
      <c r="L2327" s="1">
        <v>1</v>
      </c>
      <c r="M2327" s="1" t="s">
        <v>4943</v>
      </c>
      <c r="N2327" s="1" t="s">
        <v>4944</v>
      </c>
      <c r="O2327" s="1" t="s">
        <v>32</v>
      </c>
    </row>
    <row r="2328" spans="1:15">
      <c r="A2328" s="1">
        <v>100015304</v>
      </c>
      <c r="B2328" s="1" t="s">
        <v>587</v>
      </c>
      <c r="C2328" s="1" t="s">
        <v>4866</v>
      </c>
      <c r="D2328" s="1" t="s">
        <v>533</v>
      </c>
      <c r="E2328" s="1" t="s">
        <v>11</v>
      </c>
      <c r="F2328" s="1" t="s">
        <v>407</v>
      </c>
      <c r="G2328" s="1">
        <v>1</v>
      </c>
      <c r="H2328" s="1">
        <v>7</v>
      </c>
      <c r="I2328" s="1">
        <v>2</v>
      </c>
      <c r="J2328" s="33">
        <v>4</v>
      </c>
      <c r="K2328" s="1">
        <v>0</v>
      </c>
      <c r="L2328" s="1">
        <v>1</v>
      </c>
      <c r="M2328" s="1" t="s">
        <v>4945</v>
      </c>
      <c r="N2328" s="1" t="s">
        <v>4946</v>
      </c>
      <c r="O2328" s="1" t="s">
        <v>32</v>
      </c>
    </row>
    <row r="2329" spans="1:15">
      <c r="A2329" s="1">
        <v>100015309</v>
      </c>
      <c r="B2329" s="1" t="s">
        <v>587</v>
      </c>
      <c r="C2329" s="1" t="s">
        <v>4866</v>
      </c>
      <c r="D2329" s="1" t="s">
        <v>12</v>
      </c>
      <c r="E2329" s="1" t="s">
        <v>11</v>
      </c>
      <c r="F2329" s="1" t="s">
        <v>407</v>
      </c>
      <c r="G2329" s="1">
        <v>1</v>
      </c>
      <c r="H2329" s="1">
        <v>48</v>
      </c>
      <c r="I2329" s="1">
        <v>6</v>
      </c>
      <c r="J2329" s="33">
        <v>5</v>
      </c>
      <c r="K2329" s="1">
        <v>0</v>
      </c>
      <c r="L2329" s="1">
        <v>1</v>
      </c>
      <c r="M2329" s="1" t="s">
        <v>4947</v>
      </c>
      <c r="N2329" s="1" t="s">
        <v>4948</v>
      </c>
      <c r="O2329" s="1" t="s">
        <v>32</v>
      </c>
    </row>
    <row r="2330" spans="1:15">
      <c r="A2330" s="1">
        <v>100015316</v>
      </c>
      <c r="B2330" s="1" t="s">
        <v>587</v>
      </c>
      <c r="C2330" s="1" t="s">
        <v>4866</v>
      </c>
      <c r="D2330" s="1" t="s">
        <v>176</v>
      </c>
      <c r="E2330" s="1" t="s">
        <v>11</v>
      </c>
      <c r="F2330" s="1" t="s">
        <v>12</v>
      </c>
      <c r="G2330" s="1">
        <v>1</v>
      </c>
      <c r="H2330" s="1">
        <v>262</v>
      </c>
      <c r="I2330" s="1">
        <v>37</v>
      </c>
      <c r="J2330" s="33">
        <v>16</v>
      </c>
      <c r="K2330" s="1">
        <v>0</v>
      </c>
      <c r="L2330" s="1">
        <v>1</v>
      </c>
      <c r="M2330" s="1" t="s">
        <v>4949</v>
      </c>
      <c r="N2330" s="1" t="s">
        <v>4950</v>
      </c>
      <c r="O2330" s="1" t="s">
        <v>32</v>
      </c>
    </row>
    <row r="2331" spans="1:15">
      <c r="A2331" s="1">
        <v>100015333</v>
      </c>
      <c r="B2331" s="1" t="s">
        <v>587</v>
      </c>
      <c r="C2331" s="1" t="s">
        <v>4866</v>
      </c>
      <c r="D2331" s="1" t="s">
        <v>12</v>
      </c>
      <c r="E2331" s="1" t="s">
        <v>11</v>
      </c>
      <c r="F2331" s="1" t="s">
        <v>12</v>
      </c>
      <c r="G2331" s="1">
        <v>1</v>
      </c>
      <c r="H2331" s="1">
        <v>238</v>
      </c>
      <c r="I2331" s="1">
        <v>21</v>
      </c>
      <c r="J2331" s="33">
        <v>15</v>
      </c>
      <c r="K2331" s="1">
        <v>0</v>
      </c>
      <c r="L2331" s="1">
        <v>1</v>
      </c>
      <c r="M2331" s="1" t="s">
        <v>4951</v>
      </c>
      <c r="N2331" s="1" t="s">
        <v>4952</v>
      </c>
      <c r="O2331" s="1" t="s">
        <v>32</v>
      </c>
    </row>
    <row r="2332" spans="1:15">
      <c r="A2332" s="1">
        <v>100015339</v>
      </c>
      <c r="B2332" s="1" t="s">
        <v>587</v>
      </c>
      <c r="C2332" s="1" t="s">
        <v>4866</v>
      </c>
      <c r="D2332" s="1" t="s">
        <v>12</v>
      </c>
      <c r="E2332" s="1" t="s">
        <v>11</v>
      </c>
      <c r="F2332" s="1" t="s">
        <v>12</v>
      </c>
      <c r="G2332" s="1">
        <v>1</v>
      </c>
      <c r="H2332" s="1">
        <v>39</v>
      </c>
      <c r="I2332" s="1">
        <v>4</v>
      </c>
      <c r="J2332" s="33">
        <v>4</v>
      </c>
      <c r="K2332" s="1">
        <v>0</v>
      </c>
      <c r="L2332" s="1">
        <v>1</v>
      </c>
      <c r="M2332" s="1" t="s">
        <v>4953</v>
      </c>
      <c r="N2332" s="1" t="s">
        <v>4954</v>
      </c>
      <c r="O2332" s="1" t="s">
        <v>32</v>
      </c>
    </row>
    <row r="2333" spans="1:15">
      <c r="A2333" s="1">
        <v>100015343</v>
      </c>
      <c r="B2333" s="1" t="s">
        <v>587</v>
      </c>
      <c r="C2333" s="1" t="s">
        <v>4866</v>
      </c>
      <c r="D2333" s="1" t="s">
        <v>12</v>
      </c>
      <c r="E2333" s="1" t="s">
        <v>11</v>
      </c>
      <c r="F2333" s="1" t="s">
        <v>12</v>
      </c>
      <c r="G2333" s="1">
        <v>1</v>
      </c>
      <c r="H2333" s="1">
        <v>307</v>
      </c>
      <c r="I2333" s="1">
        <v>28</v>
      </c>
      <c r="J2333" s="33">
        <v>30</v>
      </c>
      <c r="K2333" s="1">
        <v>0</v>
      </c>
      <c r="L2333" s="1">
        <v>2</v>
      </c>
      <c r="M2333" s="1" t="s">
        <v>4955</v>
      </c>
      <c r="N2333" s="1" t="s">
        <v>4956</v>
      </c>
      <c r="O2333" s="1" t="s">
        <v>32</v>
      </c>
    </row>
    <row r="2334" spans="1:15">
      <c r="A2334" s="1">
        <v>100015349</v>
      </c>
      <c r="B2334" s="1" t="s">
        <v>587</v>
      </c>
      <c r="C2334" s="1" t="s">
        <v>4866</v>
      </c>
      <c r="D2334" s="1" t="s">
        <v>12</v>
      </c>
      <c r="E2334" s="1" t="s">
        <v>11</v>
      </c>
      <c r="F2334" s="1" t="s">
        <v>407</v>
      </c>
      <c r="G2334" s="1">
        <v>1</v>
      </c>
      <c r="H2334" s="1">
        <v>41</v>
      </c>
      <c r="I2334" s="1">
        <v>6</v>
      </c>
      <c r="J2334" s="33">
        <v>4</v>
      </c>
      <c r="K2334" s="1">
        <v>0</v>
      </c>
      <c r="L2334" s="1">
        <v>1</v>
      </c>
      <c r="M2334" s="1" t="s">
        <v>4957</v>
      </c>
      <c r="N2334" s="1" t="s">
        <v>4958</v>
      </c>
      <c r="O2334" s="1" t="s">
        <v>32</v>
      </c>
    </row>
    <row r="2335" spans="1:15">
      <c r="A2335" s="1">
        <v>100015352</v>
      </c>
      <c r="B2335" s="1" t="s">
        <v>587</v>
      </c>
      <c r="C2335" s="1" t="s">
        <v>4866</v>
      </c>
      <c r="D2335" s="1" t="s">
        <v>176</v>
      </c>
      <c r="E2335" s="1" t="s">
        <v>11</v>
      </c>
      <c r="F2335" s="1" t="s">
        <v>12</v>
      </c>
      <c r="G2335" s="1">
        <v>1</v>
      </c>
      <c r="H2335" s="1">
        <v>235</v>
      </c>
      <c r="I2335" s="1">
        <v>30</v>
      </c>
      <c r="J2335" s="33">
        <v>20</v>
      </c>
      <c r="K2335" s="1">
        <v>1</v>
      </c>
      <c r="L2335" s="1">
        <v>1</v>
      </c>
      <c r="M2335" s="1" t="s">
        <v>4959</v>
      </c>
      <c r="N2335" s="1" t="s">
        <v>4960</v>
      </c>
      <c r="O2335" s="1" t="s">
        <v>32</v>
      </c>
    </row>
    <row r="2336" spans="1:15">
      <c r="A2336" s="1">
        <v>100015362</v>
      </c>
      <c r="B2336" s="1" t="s">
        <v>587</v>
      </c>
      <c r="C2336" s="1" t="s">
        <v>4866</v>
      </c>
      <c r="D2336" s="1" t="s">
        <v>12</v>
      </c>
      <c r="E2336" s="1" t="s">
        <v>11</v>
      </c>
      <c r="F2336" s="1" t="s">
        <v>407</v>
      </c>
      <c r="G2336" s="1">
        <v>1</v>
      </c>
      <c r="H2336" s="1">
        <v>66</v>
      </c>
      <c r="I2336" s="1">
        <v>8</v>
      </c>
      <c r="J2336" s="33">
        <v>6</v>
      </c>
      <c r="K2336" s="1">
        <v>0</v>
      </c>
      <c r="L2336" s="1">
        <v>1</v>
      </c>
      <c r="M2336" s="1" t="s">
        <v>4961</v>
      </c>
      <c r="N2336" s="1" t="s">
        <v>4962</v>
      </c>
      <c r="O2336" s="1" t="s">
        <v>32</v>
      </c>
    </row>
    <row r="2337" spans="1:15">
      <c r="A2337" s="1">
        <v>100015367</v>
      </c>
      <c r="B2337" s="1" t="s">
        <v>587</v>
      </c>
      <c r="C2337" s="1" t="s">
        <v>4866</v>
      </c>
      <c r="D2337" s="1" t="s">
        <v>12</v>
      </c>
      <c r="E2337" s="1" t="s">
        <v>11</v>
      </c>
      <c r="F2337" s="1" t="s">
        <v>407</v>
      </c>
      <c r="G2337" s="1">
        <v>1</v>
      </c>
      <c r="H2337" s="1">
        <v>24</v>
      </c>
      <c r="I2337" s="1">
        <v>3</v>
      </c>
      <c r="J2337" s="33">
        <v>3</v>
      </c>
      <c r="K2337" s="1">
        <v>0</v>
      </c>
      <c r="L2337" s="1">
        <v>1</v>
      </c>
      <c r="M2337" s="1" t="s">
        <v>4963</v>
      </c>
      <c r="N2337" s="1" t="s">
        <v>4964</v>
      </c>
      <c r="O2337" s="1" t="s">
        <v>32</v>
      </c>
    </row>
    <row r="2338" spans="1:15">
      <c r="A2338" s="1">
        <v>100015374</v>
      </c>
      <c r="B2338" s="1" t="s">
        <v>587</v>
      </c>
      <c r="C2338" s="1" t="s">
        <v>4866</v>
      </c>
      <c r="D2338" s="1" t="s">
        <v>4965</v>
      </c>
      <c r="E2338" s="1" t="s">
        <v>2</v>
      </c>
      <c r="F2338" s="1" t="s">
        <v>81</v>
      </c>
      <c r="G2338" s="1">
        <v>1</v>
      </c>
      <c r="H2338" s="1">
        <v>49</v>
      </c>
      <c r="I2338" s="1">
        <v>1</v>
      </c>
      <c r="J2338" s="33">
        <v>3</v>
      </c>
      <c r="K2338" s="1">
        <v>0</v>
      </c>
      <c r="L2338" s="1">
        <v>1</v>
      </c>
      <c r="M2338" s="1" t="s">
        <v>4966</v>
      </c>
      <c r="N2338" s="1" t="s">
        <v>4967</v>
      </c>
      <c r="O2338" s="1" t="s">
        <v>44</v>
      </c>
    </row>
    <row r="2339" spans="1:15">
      <c r="A2339" s="1">
        <v>100015375</v>
      </c>
      <c r="B2339" s="1" t="s">
        <v>587</v>
      </c>
      <c r="C2339" s="1" t="s">
        <v>4866</v>
      </c>
      <c r="D2339" s="1" t="s">
        <v>12</v>
      </c>
      <c r="E2339" s="1" t="s">
        <v>11</v>
      </c>
      <c r="F2339" s="1" t="s">
        <v>407</v>
      </c>
      <c r="G2339" s="1">
        <v>1</v>
      </c>
      <c r="H2339" s="1">
        <v>37</v>
      </c>
      <c r="I2339" s="1">
        <v>4</v>
      </c>
      <c r="J2339" s="33">
        <v>5</v>
      </c>
      <c r="K2339" s="1">
        <v>0</v>
      </c>
      <c r="L2339" s="1">
        <v>1</v>
      </c>
      <c r="M2339" s="1" t="s">
        <v>4968</v>
      </c>
      <c r="N2339" s="1" t="s">
        <v>4969</v>
      </c>
      <c r="O2339" s="1" t="s">
        <v>32</v>
      </c>
    </row>
    <row r="2340" spans="1:15">
      <c r="A2340" s="1">
        <v>100015381</v>
      </c>
      <c r="B2340" s="1" t="s">
        <v>587</v>
      </c>
      <c r="C2340" s="1" t="s">
        <v>4866</v>
      </c>
      <c r="D2340" s="1" t="s">
        <v>12</v>
      </c>
      <c r="E2340" s="1" t="s">
        <v>11</v>
      </c>
      <c r="F2340" s="1" t="s">
        <v>12</v>
      </c>
      <c r="G2340" s="1">
        <v>1</v>
      </c>
      <c r="H2340" s="1">
        <v>121</v>
      </c>
      <c r="I2340" s="1">
        <v>12</v>
      </c>
      <c r="J2340" s="33">
        <v>14</v>
      </c>
      <c r="K2340" s="1">
        <v>0</v>
      </c>
      <c r="L2340" s="1">
        <v>1</v>
      </c>
      <c r="M2340" s="1" t="s">
        <v>4970</v>
      </c>
      <c r="N2340" s="1" t="s">
        <v>4971</v>
      </c>
      <c r="O2340" s="1" t="s">
        <v>32</v>
      </c>
    </row>
    <row r="2341" spans="1:15">
      <c r="A2341" s="1">
        <v>100015389</v>
      </c>
      <c r="B2341" s="1" t="s">
        <v>587</v>
      </c>
      <c r="C2341" s="1" t="s">
        <v>4866</v>
      </c>
      <c r="D2341" s="1" t="s">
        <v>533</v>
      </c>
      <c r="E2341" s="1" t="s">
        <v>11</v>
      </c>
      <c r="F2341" s="1" t="s">
        <v>12</v>
      </c>
      <c r="G2341" s="1">
        <v>1</v>
      </c>
      <c r="H2341" s="1">
        <v>209</v>
      </c>
      <c r="I2341" s="1">
        <v>28</v>
      </c>
      <c r="J2341" s="33">
        <v>21</v>
      </c>
      <c r="K2341" s="1">
        <v>0</v>
      </c>
      <c r="L2341" s="1">
        <v>1</v>
      </c>
      <c r="M2341" s="1" t="s">
        <v>4972</v>
      </c>
      <c r="N2341" s="1" t="s">
        <v>4973</v>
      </c>
      <c r="O2341" s="1" t="s">
        <v>32</v>
      </c>
    </row>
    <row r="2342" spans="1:15">
      <c r="A2342" s="1">
        <v>100015397</v>
      </c>
      <c r="B2342" s="1" t="s">
        <v>587</v>
      </c>
      <c r="C2342" s="1" t="s">
        <v>4866</v>
      </c>
      <c r="D2342" s="1" t="s">
        <v>12</v>
      </c>
      <c r="E2342" s="1" t="s">
        <v>11</v>
      </c>
      <c r="F2342" s="1" t="s">
        <v>12</v>
      </c>
      <c r="G2342" s="1">
        <v>1</v>
      </c>
      <c r="H2342" s="1">
        <v>536</v>
      </c>
      <c r="I2342" s="1">
        <v>39</v>
      </c>
      <c r="J2342" s="33">
        <v>31</v>
      </c>
      <c r="K2342" s="1">
        <v>0</v>
      </c>
      <c r="L2342" s="1">
        <v>2</v>
      </c>
      <c r="M2342" s="1" t="s">
        <v>4974</v>
      </c>
      <c r="N2342" s="1" t="s">
        <v>4975</v>
      </c>
      <c r="O2342" s="1" t="s">
        <v>32</v>
      </c>
    </row>
    <row r="2343" spans="1:15">
      <c r="A2343" s="1">
        <v>100015405</v>
      </c>
      <c r="B2343" s="1" t="s">
        <v>587</v>
      </c>
      <c r="C2343" s="1" t="s">
        <v>4866</v>
      </c>
      <c r="D2343" s="1" t="s">
        <v>12</v>
      </c>
      <c r="E2343" s="1" t="s">
        <v>11</v>
      </c>
      <c r="F2343" s="1" t="s">
        <v>12</v>
      </c>
      <c r="G2343" s="1">
        <v>1</v>
      </c>
      <c r="H2343" s="1">
        <v>650</v>
      </c>
      <c r="I2343" s="1">
        <v>48</v>
      </c>
      <c r="J2343" s="33">
        <v>41</v>
      </c>
      <c r="K2343" s="1">
        <v>0</v>
      </c>
      <c r="L2343" s="1">
        <v>3</v>
      </c>
      <c r="M2343" s="1" t="s">
        <v>4976</v>
      </c>
      <c r="N2343" s="1" t="s">
        <v>4977</v>
      </c>
      <c r="O2343" s="1" t="s">
        <v>32</v>
      </c>
    </row>
    <row r="2344" spans="1:15">
      <c r="A2344" s="1">
        <v>100015410</v>
      </c>
      <c r="B2344" s="1" t="s">
        <v>587</v>
      </c>
      <c r="C2344" s="1" t="s">
        <v>4866</v>
      </c>
      <c r="D2344" s="1" t="s">
        <v>12</v>
      </c>
      <c r="E2344" s="1" t="s">
        <v>11</v>
      </c>
      <c r="F2344" s="1" t="s">
        <v>407</v>
      </c>
      <c r="G2344" s="1">
        <v>1</v>
      </c>
      <c r="H2344" s="1">
        <v>103</v>
      </c>
      <c r="I2344" s="1">
        <v>8</v>
      </c>
      <c r="J2344" s="33">
        <v>5</v>
      </c>
      <c r="K2344" s="1">
        <v>0</v>
      </c>
      <c r="L2344" s="1">
        <v>1</v>
      </c>
      <c r="M2344" s="1" t="s">
        <v>4978</v>
      </c>
      <c r="N2344" s="1" t="s">
        <v>4979</v>
      </c>
      <c r="O2344" s="1" t="s">
        <v>32</v>
      </c>
    </row>
    <row r="2345" spans="1:15">
      <c r="A2345" s="1">
        <v>100015411</v>
      </c>
      <c r="B2345" s="1" t="s">
        <v>587</v>
      </c>
      <c r="C2345" s="1" t="s">
        <v>4866</v>
      </c>
      <c r="D2345" s="1" t="s">
        <v>46</v>
      </c>
      <c r="E2345" s="1" t="s">
        <v>2</v>
      </c>
      <c r="F2345" s="1" t="s">
        <v>46</v>
      </c>
      <c r="G2345" s="1">
        <v>1</v>
      </c>
      <c r="H2345" s="1">
        <v>107</v>
      </c>
      <c r="I2345" s="1">
        <v>17</v>
      </c>
      <c r="J2345" s="33">
        <v>7</v>
      </c>
      <c r="K2345" s="1">
        <v>0</v>
      </c>
      <c r="L2345" s="1">
        <v>1</v>
      </c>
      <c r="M2345" s="1" t="s">
        <v>4980</v>
      </c>
      <c r="N2345" s="1" t="s">
        <v>4700</v>
      </c>
      <c r="O2345" s="1" t="s">
        <v>8</v>
      </c>
    </row>
    <row r="2346" spans="1:15">
      <c r="A2346" s="1">
        <v>100015423</v>
      </c>
      <c r="B2346" s="1" t="s">
        <v>587</v>
      </c>
      <c r="C2346" s="1" t="s">
        <v>4866</v>
      </c>
      <c r="D2346" s="1" t="s">
        <v>12</v>
      </c>
      <c r="E2346" s="1" t="s">
        <v>11</v>
      </c>
      <c r="F2346" s="1" t="s">
        <v>12</v>
      </c>
      <c r="G2346" s="1">
        <v>1</v>
      </c>
      <c r="H2346" s="1">
        <v>200</v>
      </c>
      <c r="I2346" s="1">
        <v>21</v>
      </c>
      <c r="J2346" s="33">
        <v>19</v>
      </c>
      <c r="K2346" s="1">
        <v>0</v>
      </c>
      <c r="L2346" s="1">
        <v>1</v>
      </c>
      <c r="M2346" s="1" t="s">
        <v>4982</v>
      </c>
      <c r="N2346" s="1" t="s">
        <v>4983</v>
      </c>
      <c r="O2346" s="1" t="s">
        <v>32</v>
      </c>
    </row>
    <row r="2347" spans="1:15">
      <c r="A2347" s="1">
        <v>100015437</v>
      </c>
      <c r="B2347" s="1" t="s">
        <v>587</v>
      </c>
      <c r="C2347" s="1" t="s">
        <v>4985</v>
      </c>
      <c r="D2347" s="1" t="s">
        <v>176</v>
      </c>
      <c r="E2347" s="1" t="s">
        <v>11</v>
      </c>
      <c r="F2347" s="1" t="s">
        <v>12</v>
      </c>
      <c r="G2347" s="1">
        <v>1</v>
      </c>
      <c r="H2347" s="1">
        <v>248</v>
      </c>
      <c r="I2347" s="1">
        <v>27</v>
      </c>
      <c r="J2347" s="33">
        <v>19</v>
      </c>
      <c r="K2347" s="1">
        <v>1</v>
      </c>
      <c r="L2347" s="1">
        <v>1</v>
      </c>
      <c r="M2347" s="1" t="s">
        <v>4984</v>
      </c>
      <c r="N2347" s="1" t="s">
        <v>4986</v>
      </c>
      <c r="O2347" s="1" t="s">
        <v>32</v>
      </c>
    </row>
    <row r="2348" spans="1:15">
      <c r="A2348" s="1">
        <v>100015444</v>
      </c>
      <c r="B2348" s="1" t="s">
        <v>587</v>
      </c>
      <c r="C2348" s="1" t="s">
        <v>4985</v>
      </c>
      <c r="D2348" s="1" t="s">
        <v>4987</v>
      </c>
      <c r="E2348" s="1" t="s">
        <v>11</v>
      </c>
      <c r="F2348" s="1" t="s">
        <v>12</v>
      </c>
      <c r="G2348" s="1">
        <v>1</v>
      </c>
      <c r="H2348" s="1">
        <v>383</v>
      </c>
      <c r="I2348" s="1">
        <v>36</v>
      </c>
      <c r="J2348" s="33">
        <v>21</v>
      </c>
      <c r="K2348" s="1">
        <v>0</v>
      </c>
      <c r="L2348" s="1">
        <v>2</v>
      </c>
      <c r="M2348" s="1" t="s">
        <v>4988</v>
      </c>
      <c r="N2348" s="1" t="s">
        <v>4989</v>
      </c>
      <c r="O2348" s="1" t="s">
        <v>32</v>
      </c>
    </row>
    <row r="2349" spans="1:15">
      <c r="A2349" s="1">
        <v>100015447</v>
      </c>
      <c r="B2349" s="1" t="s">
        <v>587</v>
      </c>
      <c r="C2349" s="1" t="s">
        <v>4985</v>
      </c>
      <c r="D2349" s="1" t="s">
        <v>4940</v>
      </c>
      <c r="E2349" s="1" t="s">
        <v>11</v>
      </c>
      <c r="F2349" s="1" t="s">
        <v>407</v>
      </c>
      <c r="G2349" s="1">
        <v>1</v>
      </c>
      <c r="H2349" s="1">
        <v>28</v>
      </c>
      <c r="I2349" s="1">
        <v>3</v>
      </c>
      <c r="J2349" s="33">
        <v>6</v>
      </c>
      <c r="K2349" s="1">
        <v>0</v>
      </c>
      <c r="L2349" s="1">
        <v>1</v>
      </c>
      <c r="M2349" s="1" t="s">
        <v>4990</v>
      </c>
      <c r="N2349" s="1" t="s">
        <v>4991</v>
      </c>
      <c r="O2349" s="1" t="s">
        <v>32</v>
      </c>
    </row>
    <row r="2350" spans="1:15">
      <c r="A2350" s="1">
        <v>100015453</v>
      </c>
      <c r="B2350" s="1" t="s">
        <v>587</v>
      </c>
      <c r="C2350" s="1" t="s">
        <v>4985</v>
      </c>
      <c r="D2350" s="1" t="s">
        <v>1664</v>
      </c>
      <c r="E2350" s="1" t="s">
        <v>11</v>
      </c>
      <c r="F2350" s="1" t="s">
        <v>12</v>
      </c>
      <c r="G2350" s="1">
        <v>1</v>
      </c>
      <c r="H2350" s="1">
        <v>279</v>
      </c>
      <c r="I2350" s="1">
        <v>30</v>
      </c>
      <c r="J2350" s="33">
        <v>18</v>
      </c>
      <c r="K2350" s="1">
        <v>0</v>
      </c>
      <c r="L2350" s="1">
        <v>1</v>
      </c>
      <c r="M2350" s="1" t="s">
        <v>4992</v>
      </c>
      <c r="N2350" s="1" t="s">
        <v>4993</v>
      </c>
      <c r="O2350" s="1" t="s">
        <v>32</v>
      </c>
    </row>
    <row r="2351" spans="1:15">
      <c r="A2351" s="1">
        <v>100015463</v>
      </c>
      <c r="B2351" s="1" t="s">
        <v>587</v>
      </c>
      <c r="C2351" s="1" t="s">
        <v>4985</v>
      </c>
      <c r="D2351" s="1" t="s">
        <v>12</v>
      </c>
      <c r="E2351" s="1" t="s">
        <v>11</v>
      </c>
      <c r="F2351" s="1" t="s">
        <v>407</v>
      </c>
      <c r="G2351" s="1">
        <v>1</v>
      </c>
      <c r="H2351" s="1">
        <v>21</v>
      </c>
      <c r="I2351" s="1">
        <v>3</v>
      </c>
      <c r="J2351" s="33">
        <v>2</v>
      </c>
      <c r="K2351" s="1">
        <v>0</v>
      </c>
      <c r="L2351" s="1">
        <v>1</v>
      </c>
      <c r="M2351" s="1" t="s">
        <v>4994</v>
      </c>
      <c r="N2351" s="1" t="s">
        <v>4995</v>
      </c>
      <c r="O2351" s="1" t="s">
        <v>32</v>
      </c>
    </row>
    <row r="2352" spans="1:15">
      <c r="A2352" s="1">
        <v>100015468</v>
      </c>
      <c r="B2352" s="1" t="s">
        <v>587</v>
      </c>
      <c r="C2352" s="1" t="s">
        <v>4985</v>
      </c>
      <c r="D2352" s="1" t="s">
        <v>12</v>
      </c>
      <c r="E2352" s="1" t="s">
        <v>11</v>
      </c>
      <c r="F2352" s="1" t="s">
        <v>407</v>
      </c>
      <c r="G2352" s="1">
        <v>1</v>
      </c>
      <c r="H2352" s="1">
        <v>92</v>
      </c>
      <c r="I2352" s="1">
        <v>7</v>
      </c>
      <c r="J2352" s="33">
        <v>4</v>
      </c>
      <c r="K2352" s="1">
        <v>0</v>
      </c>
      <c r="L2352" s="1">
        <v>1</v>
      </c>
      <c r="M2352" s="1" t="s">
        <v>4996</v>
      </c>
      <c r="N2352" s="1" t="s">
        <v>4997</v>
      </c>
      <c r="O2352" s="1" t="s">
        <v>32</v>
      </c>
    </row>
    <row r="2353" spans="1:15">
      <c r="A2353" s="1">
        <v>100015471</v>
      </c>
      <c r="B2353" s="1" t="s">
        <v>587</v>
      </c>
      <c r="C2353" s="1" t="s">
        <v>4985</v>
      </c>
      <c r="D2353" s="1" t="s">
        <v>12</v>
      </c>
      <c r="E2353" s="1" t="s">
        <v>11</v>
      </c>
      <c r="F2353" s="1" t="s">
        <v>12</v>
      </c>
      <c r="G2353" s="1">
        <v>1</v>
      </c>
      <c r="H2353" s="1">
        <v>113</v>
      </c>
      <c r="I2353" s="1">
        <v>11</v>
      </c>
      <c r="J2353" s="33">
        <v>12</v>
      </c>
      <c r="K2353" s="1">
        <v>0</v>
      </c>
      <c r="L2353" s="1">
        <v>1</v>
      </c>
      <c r="M2353" s="1" t="s">
        <v>4998</v>
      </c>
      <c r="N2353" s="1" t="s">
        <v>4999</v>
      </c>
      <c r="O2353" s="1" t="s">
        <v>32</v>
      </c>
    </row>
    <row r="2354" spans="1:15">
      <c r="A2354" s="1">
        <v>100015477</v>
      </c>
      <c r="B2354" s="1" t="s">
        <v>587</v>
      </c>
      <c r="C2354" s="1" t="s">
        <v>4985</v>
      </c>
      <c r="D2354" s="1" t="s">
        <v>533</v>
      </c>
      <c r="E2354" s="1" t="s">
        <v>11</v>
      </c>
      <c r="F2354" s="1" t="s">
        <v>407</v>
      </c>
      <c r="G2354" s="1">
        <v>1</v>
      </c>
      <c r="H2354" s="1">
        <v>59</v>
      </c>
      <c r="I2354" s="1">
        <v>5</v>
      </c>
      <c r="J2354" s="33">
        <v>3</v>
      </c>
      <c r="K2354" s="1">
        <v>0</v>
      </c>
      <c r="L2354" s="1">
        <v>1</v>
      </c>
      <c r="M2354" s="1" t="s">
        <v>5000</v>
      </c>
      <c r="N2354" s="1" t="s">
        <v>5001</v>
      </c>
      <c r="O2354" s="1" t="s">
        <v>32</v>
      </c>
    </row>
    <row r="2355" spans="1:15">
      <c r="A2355" s="1">
        <v>100015487</v>
      </c>
      <c r="B2355" s="1" t="s">
        <v>587</v>
      </c>
      <c r="C2355" s="1" t="s">
        <v>4985</v>
      </c>
      <c r="D2355" s="1" t="s">
        <v>533</v>
      </c>
      <c r="E2355" s="1" t="s">
        <v>11</v>
      </c>
      <c r="F2355" s="1" t="s">
        <v>407</v>
      </c>
      <c r="G2355" s="1">
        <v>1</v>
      </c>
      <c r="H2355" s="1">
        <v>42</v>
      </c>
      <c r="I2355" s="1">
        <v>3</v>
      </c>
      <c r="J2355" s="33">
        <v>2</v>
      </c>
      <c r="K2355" s="1">
        <v>0</v>
      </c>
      <c r="L2355" s="1">
        <v>1</v>
      </c>
      <c r="M2355" s="1" t="s">
        <v>5002</v>
      </c>
      <c r="N2355" s="1" t="s">
        <v>5003</v>
      </c>
      <c r="O2355" s="1" t="s">
        <v>32</v>
      </c>
    </row>
    <row r="2356" spans="1:15">
      <c r="A2356" s="1">
        <v>100015488</v>
      </c>
      <c r="B2356" s="1" t="s">
        <v>587</v>
      </c>
      <c r="C2356" s="1" t="s">
        <v>4985</v>
      </c>
      <c r="D2356" s="1" t="s">
        <v>12</v>
      </c>
      <c r="E2356" s="1" t="s">
        <v>11</v>
      </c>
      <c r="F2356" s="1" t="s">
        <v>407</v>
      </c>
      <c r="G2356" s="1">
        <v>1</v>
      </c>
      <c r="H2356" s="1">
        <v>25</v>
      </c>
      <c r="I2356" s="1">
        <v>4</v>
      </c>
      <c r="J2356" s="33">
        <v>3</v>
      </c>
      <c r="K2356" s="1">
        <v>0</v>
      </c>
      <c r="L2356" s="1">
        <v>1</v>
      </c>
      <c r="M2356" s="1" t="s">
        <v>5004</v>
      </c>
      <c r="N2356" s="1" t="s">
        <v>5005</v>
      </c>
      <c r="O2356" s="1" t="s">
        <v>32</v>
      </c>
    </row>
    <row r="2357" spans="1:15">
      <c r="A2357" s="1">
        <v>100015492</v>
      </c>
      <c r="B2357" s="1" t="s">
        <v>587</v>
      </c>
      <c r="C2357" s="1" t="s">
        <v>4985</v>
      </c>
      <c r="D2357" s="1" t="s">
        <v>12</v>
      </c>
      <c r="E2357" s="1" t="s">
        <v>11</v>
      </c>
      <c r="F2357" s="1" t="s">
        <v>407</v>
      </c>
      <c r="G2357" s="1">
        <v>1</v>
      </c>
      <c r="H2357" s="1">
        <v>55</v>
      </c>
      <c r="I2357" s="1">
        <v>5</v>
      </c>
      <c r="J2357" s="33">
        <v>3</v>
      </c>
      <c r="K2357" s="1">
        <v>0</v>
      </c>
      <c r="L2357" s="1">
        <v>1</v>
      </c>
      <c r="M2357" s="1" t="s">
        <v>5006</v>
      </c>
      <c r="N2357" s="1" t="s">
        <v>5007</v>
      </c>
      <c r="O2357" s="1" t="s">
        <v>32</v>
      </c>
    </row>
    <row r="2358" spans="1:15">
      <c r="A2358" s="1">
        <v>100015504</v>
      </c>
      <c r="B2358" s="1" t="s">
        <v>587</v>
      </c>
      <c r="C2358" s="1" t="s">
        <v>4985</v>
      </c>
      <c r="D2358" s="1" t="s">
        <v>12</v>
      </c>
      <c r="E2358" s="1" t="s">
        <v>11</v>
      </c>
      <c r="F2358" s="1" t="s">
        <v>407</v>
      </c>
      <c r="G2358" s="1">
        <v>1</v>
      </c>
      <c r="H2358" s="1">
        <v>89</v>
      </c>
      <c r="I2358" s="1">
        <v>8</v>
      </c>
      <c r="J2358" s="33">
        <v>8</v>
      </c>
      <c r="K2358" s="1">
        <v>0</v>
      </c>
      <c r="L2358" s="1">
        <v>1</v>
      </c>
      <c r="M2358" s="1" t="s">
        <v>5008</v>
      </c>
      <c r="N2358" s="1" t="s">
        <v>5009</v>
      </c>
      <c r="O2358" s="1" t="s">
        <v>32</v>
      </c>
    </row>
    <row r="2359" spans="1:15">
      <c r="A2359" s="1">
        <v>100015515</v>
      </c>
      <c r="B2359" s="1" t="s">
        <v>587</v>
      </c>
      <c r="C2359" s="1" t="s">
        <v>4985</v>
      </c>
      <c r="D2359" s="1" t="s">
        <v>12</v>
      </c>
      <c r="E2359" s="1" t="s">
        <v>11</v>
      </c>
      <c r="F2359" s="1" t="s">
        <v>12</v>
      </c>
      <c r="G2359" s="1">
        <v>1</v>
      </c>
      <c r="H2359" s="1">
        <v>326</v>
      </c>
      <c r="I2359" s="1">
        <v>26</v>
      </c>
      <c r="J2359" s="33">
        <v>25</v>
      </c>
      <c r="K2359" s="1">
        <v>0</v>
      </c>
      <c r="L2359" s="1">
        <v>2</v>
      </c>
      <c r="M2359" s="1" t="s">
        <v>5010</v>
      </c>
      <c r="N2359" s="1" t="s">
        <v>5011</v>
      </c>
      <c r="O2359" s="1" t="s">
        <v>32</v>
      </c>
    </row>
    <row r="2360" spans="1:15">
      <c r="A2360" s="1">
        <v>100015520</v>
      </c>
      <c r="B2360" s="1" t="s">
        <v>587</v>
      </c>
      <c r="C2360" s="1" t="s">
        <v>4985</v>
      </c>
      <c r="D2360" s="1" t="s">
        <v>12</v>
      </c>
      <c r="E2360" s="1" t="s">
        <v>11</v>
      </c>
      <c r="F2360" s="1" t="s">
        <v>12</v>
      </c>
      <c r="G2360" s="1">
        <v>1</v>
      </c>
      <c r="H2360" s="1">
        <v>607</v>
      </c>
      <c r="I2360" s="1">
        <v>46</v>
      </c>
      <c r="J2360" s="33">
        <v>33</v>
      </c>
      <c r="K2360" s="1">
        <v>0</v>
      </c>
      <c r="L2360" s="1">
        <v>3</v>
      </c>
      <c r="M2360" s="1" t="s">
        <v>5012</v>
      </c>
      <c r="N2360" s="1" t="s">
        <v>5011</v>
      </c>
      <c r="O2360" s="1" t="s">
        <v>32</v>
      </c>
    </row>
    <row r="2361" spans="1:15">
      <c r="A2361" s="1">
        <v>100015526</v>
      </c>
      <c r="B2361" s="1" t="s">
        <v>587</v>
      </c>
      <c r="C2361" s="1" t="s">
        <v>4985</v>
      </c>
      <c r="D2361" s="1" t="s">
        <v>100</v>
      </c>
      <c r="E2361" s="1" t="s">
        <v>20</v>
      </c>
      <c r="F2361" s="1" t="s">
        <v>100</v>
      </c>
      <c r="G2361" s="1">
        <v>1</v>
      </c>
      <c r="H2361" s="1">
        <v>235</v>
      </c>
      <c r="I2361" s="1">
        <v>17</v>
      </c>
      <c r="J2361" s="33">
        <v>23</v>
      </c>
      <c r="K2361" s="1">
        <v>0</v>
      </c>
      <c r="L2361" s="1">
        <v>1</v>
      </c>
      <c r="M2361" s="1" t="s">
        <v>5013</v>
      </c>
      <c r="N2361" s="1" t="s">
        <v>4702</v>
      </c>
      <c r="O2361" s="1" t="s">
        <v>15</v>
      </c>
    </row>
    <row r="2362" spans="1:15">
      <c r="A2362" s="1">
        <v>100015531</v>
      </c>
      <c r="B2362" s="1" t="s">
        <v>587</v>
      </c>
      <c r="C2362" s="1" t="s">
        <v>4985</v>
      </c>
      <c r="D2362" s="1" t="s">
        <v>5014</v>
      </c>
      <c r="E2362" s="1" t="s">
        <v>20</v>
      </c>
      <c r="F2362" s="1" t="s">
        <v>203</v>
      </c>
      <c r="G2362" s="1">
        <v>1</v>
      </c>
      <c r="H2362" s="1">
        <v>100</v>
      </c>
      <c r="I2362" s="1">
        <v>8</v>
      </c>
      <c r="J2362" s="33">
        <v>7</v>
      </c>
      <c r="K2362" s="1">
        <v>0</v>
      </c>
      <c r="L2362" s="1">
        <v>1</v>
      </c>
      <c r="M2362" s="1" t="s">
        <v>5015</v>
      </c>
      <c r="N2362" s="1" t="s">
        <v>5016</v>
      </c>
      <c r="O2362" s="1" t="s">
        <v>44</v>
      </c>
    </row>
    <row r="2363" spans="1:15">
      <c r="A2363" s="1">
        <v>100015532</v>
      </c>
      <c r="B2363" s="1" t="s">
        <v>587</v>
      </c>
      <c r="C2363" s="1" t="s">
        <v>4985</v>
      </c>
      <c r="D2363" s="1" t="s">
        <v>5017</v>
      </c>
      <c r="E2363" s="1" t="s">
        <v>11</v>
      </c>
      <c r="F2363" s="1" t="s">
        <v>12</v>
      </c>
      <c r="G2363" s="1">
        <v>1</v>
      </c>
      <c r="H2363" s="1">
        <v>645</v>
      </c>
      <c r="I2363" s="1">
        <v>57</v>
      </c>
      <c r="J2363" s="33">
        <v>31</v>
      </c>
      <c r="K2363" s="1">
        <v>1</v>
      </c>
      <c r="L2363" s="1">
        <v>3</v>
      </c>
      <c r="M2363" s="1" t="s">
        <v>5018</v>
      </c>
      <c r="N2363" s="1" t="s">
        <v>5011</v>
      </c>
      <c r="O2363" s="1" t="s">
        <v>32</v>
      </c>
    </row>
    <row r="2364" spans="1:15">
      <c r="A2364" s="1">
        <v>100015536</v>
      </c>
      <c r="B2364" s="1" t="s">
        <v>587</v>
      </c>
      <c r="C2364" s="1" t="s">
        <v>4985</v>
      </c>
      <c r="D2364" s="1" t="s">
        <v>12</v>
      </c>
      <c r="E2364" s="1" t="s">
        <v>11</v>
      </c>
      <c r="F2364" s="1" t="s">
        <v>12</v>
      </c>
      <c r="G2364" s="1">
        <v>1</v>
      </c>
      <c r="H2364" s="1">
        <v>363</v>
      </c>
      <c r="I2364" s="1">
        <v>31</v>
      </c>
      <c r="J2364" s="33">
        <v>32</v>
      </c>
      <c r="K2364" s="1">
        <v>0</v>
      </c>
      <c r="L2364" s="1">
        <v>2</v>
      </c>
      <c r="M2364" s="1" t="s">
        <v>5019</v>
      </c>
      <c r="N2364" s="1" t="s">
        <v>5011</v>
      </c>
      <c r="O2364" s="1" t="s">
        <v>32</v>
      </c>
    </row>
    <row r="2365" spans="1:15">
      <c r="A2365" s="1">
        <v>100015539</v>
      </c>
      <c r="B2365" s="1" t="s">
        <v>587</v>
      </c>
      <c r="C2365" s="1" t="s">
        <v>4985</v>
      </c>
      <c r="D2365" s="1" t="s">
        <v>18</v>
      </c>
      <c r="E2365" s="1" t="s">
        <v>27</v>
      </c>
      <c r="F2365" s="1" t="s">
        <v>18</v>
      </c>
      <c r="G2365" s="1">
        <v>1</v>
      </c>
      <c r="H2365" s="1">
        <v>368</v>
      </c>
      <c r="I2365" s="1">
        <v>30</v>
      </c>
      <c r="J2365" s="33">
        <v>29</v>
      </c>
      <c r="K2365" s="1">
        <v>0</v>
      </c>
      <c r="L2365" s="1">
        <v>2</v>
      </c>
      <c r="M2365" s="1" t="s">
        <v>5020</v>
      </c>
      <c r="N2365" s="1" t="s">
        <v>4702</v>
      </c>
      <c r="O2365" s="1" t="s">
        <v>15</v>
      </c>
    </row>
    <row r="2366" spans="1:15">
      <c r="A2366" s="1">
        <v>100015543</v>
      </c>
      <c r="B2366" s="1" t="s">
        <v>587</v>
      </c>
      <c r="C2366" s="1" t="s">
        <v>4985</v>
      </c>
      <c r="D2366" s="1" t="s">
        <v>5021</v>
      </c>
      <c r="E2366" s="1" t="s">
        <v>27</v>
      </c>
      <c r="F2366" s="1" t="s">
        <v>18</v>
      </c>
      <c r="G2366" s="1">
        <v>1</v>
      </c>
      <c r="H2366" s="1">
        <v>600</v>
      </c>
      <c r="I2366" s="1">
        <v>48</v>
      </c>
      <c r="J2366" s="33">
        <v>40</v>
      </c>
      <c r="K2366" s="1">
        <v>1</v>
      </c>
      <c r="L2366" s="1">
        <v>2</v>
      </c>
      <c r="M2366" s="1" t="s">
        <v>5022</v>
      </c>
      <c r="N2366" s="1" t="s">
        <v>4702</v>
      </c>
      <c r="O2366" s="1" t="s">
        <v>15</v>
      </c>
    </row>
    <row r="2367" spans="1:15">
      <c r="A2367" s="1">
        <v>100015545</v>
      </c>
      <c r="B2367" s="1" t="s">
        <v>587</v>
      </c>
      <c r="C2367" s="1" t="s">
        <v>4985</v>
      </c>
      <c r="D2367" s="1" t="s">
        <v>167</v>
      </c>
      <c r="E2367" s="1" t="s">
        <v>20</v>
      </c>
      <c r="F2367" s="1" t="s">
        <v>167</v>
      </c>
      <c r="G2367" s="1">
        <v>1</v>
      </c>
      <c r="H2367" s="1">
        <v>624</v>
      </c>
      <c r="I2367" s="1">
        <v>57</v>
      </c>
      <c r="J2367" s="33">
        <v>22</v>
      </c>
      <c r="K2367" s="1">
        <v>0</v>
      </c>
      <c r="L2367" s="1">
        <v>3</v>
      </c>
      <c r="M2367" s="1" t="s">
        <v>5023</v>
      </c>
      <c r="N2367" s="1" t="s">
        <v>4702</v>
      </c>
      <c r="O2367" s="1" t="s">
        <v>15</v>
      </c>
    </row>
    <row r="2368" spans="1:15">
      <c r="A2368" s="1">
        <v>100015550</v>
      </c>
      <c r="B2368" s="1" t="s">
        <v>587</v>
      </c>
      <c r="C2368" s="1" t="s">
        <v>4985</v>
      </c>
      <c r="D2368" s="1" t="s">
        <v>12</v>
      </c>
      <c r="E2368" s="1" t="s">
        <v>11</v>
      </c>
      <c r="F2368" s="1" t="s">
        <v>12</v>
      </c>
      <c r="G2368" s="1">
        <v>2</v>
      </c>
      <c r="H2368" s="1">
        <v>553</v>
      </c>
      <c r="I2368" s="1">
        <v>42</v>
      </c>
      <c r="J2368" s="33">
        <v>73</v>
      </c>
      <c r="K2368" s="1">
        <v>0</v>
      </c>
      <c r="L2368" s="1">
        <v>2</v>
      </c>
      <c r="M2368" s="1" t="s">
        <v>5024</v>
      </c>
      <c r="N2368" s="1" t="s">
        <v>5011</v>
      </c>
      <c r="O2368" s="1" t="s">
        <v>32</v>
      </c>
    </row>
    <row r="2369" spans="1:15">
      <c r="A2369" s="1">
        <v>100015554</v>
      </c>
      <c r="B2369" s="1" t="s">
        <v>587</v>
      </c>
      <c r="C2369" s="1" t="s">
        <v>4985</v>
      </c>
      <c r="D2369" s="1" t="s">
        <v>12</v>
      </c>
      <c r="E2369" s="1" t="s">
        <v>11</v>
      </c>
      <c r="F2369" s="1" t="s">
        <v>12</v>
      </c>
      <c r="G2369" s="1">
        <v>1</v>
      </c>
      <c r="H2369" s="1">
        <v>834</v>
      </c>
      <c r="I2369" s="1">
        <v>74</v>
      </c>
      <c r="J2369" s="33">
        <v>47</v>
      </c>
      <c r="K2369" s="1">
        <v>0</v>
      </c>
      <c r="L2369" s="1">
        <v>3</v>
      </c>
      <c r="M2369" s="1" t="s">
        <v>5025</v>
      </c>
      <c r="N2369" s="1" t="s">
        <v>5011</v>
      </c>
      <c r="O2369" s="1" t="s">
        <v>32</v>
      </c>
    </row>
    <row r="2370" spans="1:15">
      <c r="A2370" s="1">
        <v>100015563</v>
      </c>
      <c r="B2370" s="1" t="s">
        <v>587</v>
      </c>
      <c r="C2370" s="1" t="s">
        <v>4985</v>
      </c>
      <c r="D2370" s="1" t="s">
        <v>390</v>
      </c>
      <c r="E2370" s="1" t="s">
        <v>20</v>
      </c>
      <c r="F2370" s="1" t="s">
        <v>72</v>
      </c>
      <c r="G2370" s="1">
        <v>1</v>
      </c>
      <c r="H2370" s="1">
        <v>564</v>
      </c>
      <c r="I2370" s="1">
        <v>62</v>
      </c>
      <c r="J2370" s="33">
        <v>63</v>
      </c>
      <c r="K2370" s="1">
        <v>0</v>
      </c>
      <c r="L2370" s="1">
        <v>2</v>
      </c>
      <c r="M2370" s="1" t="s">
        <v>5026</v>
      </c>
      <c r="N2370" s="1" t="s">
        <v>4702</v>
      </c>
      <c r="O2370" s="1" t="s">
        <v>15</v>
      </c>
    </row>
    <row r="2371" spans="1:15">
      <c r="A2371" s="1">
        <v>100015576</v>
      </c>
      <c r="B2371" s="1" t="s">
        <v>587</v>
      </c>
      <c r="C2371" s="1" t="s">
        <v>4985</v>
      </c>
      <c r="D2371" s="1" t="s">
        <v>12</v>
      </c>
      <c r="E2371" s="1" t="s">
        <v>11</v>
      </c>
      <c r="F2371" s="1" t="s">
        <v>12</v>
      </c>
      <c r="G2371" s="1">
        <v>1</v>
      </c>
      <c r="H2371" s="1">
        <v>283</v>
      </c>
      <c r="I2371" s="1">
        <v>29</v>
      </c>
      <c r="J2371" s="33">
        <v>31</v>
      </c>
      <c r="K2371" s="1">
        <v>0</v>
      </c>
      <c r="L2371" s="1">
        <v>1</v>
      </c>
      <c r="M2371" s="1" t="s">
        <v>5030</v>
      </c>
      <c r="N2371" s="1" t="s">
        <v>5011</v>
      </c>
      <c r="O2371" s="1" t="s">
        <v>32</v>
      </c>
    </row>
    <row r="2372" spans="1:15">
      <c r="A2372" s="1">
        <v>100015580</v>
      </c>
      <c r="B2372" s="1" t="s">
        <v>587</v>
      </c>
      <c r="C2372" s="1" t="s">
        <v>4985</v>
      </c>
      <c r="D2372" s="1" t="s">
        <v>750</v>
      </c>
      <c r="E2372" s="1" t="s">
        <v>20</v>
      </c>
      <c r="F2372" s="1" t="s">
        <v>72</v>
      </c>
      <c r="G2372" s="1">
        <v>1</v>
      </c>
      <c r="H2372" s="1">
        <v>395</v>
      </c>
      <c r="I2372" s="1">
        <v>37</v>
      </c>
      <c r="J2372" s="33">
        <v>37</v>
      </c>
      <c r="K2372" s="1">
        <v>2</v>
      </c>
      <c r="L2372" s="1">
        <v>2</v>
      </c>
      <c r="M2372" s="1" t="s">
        <v>5031</v>
      </c>
      <c r="N2372" s="1" t="s">
        <v>4702</v>
      </c>
      <c r="O2372" s="1" t="s">
        <v>15</v>
      </c>
    </row>
    <row r="2373" spans="1:15">
      <c r="A2373" s="1">
        <v>100015588</v>
      </c>
      <c r="B2373" s="1" t="s">
        <v>587</v>
      </c>
      <c r="C2373" s="1" t="s">
        <v>4985</v>
      </c>
      <c r="D2373" s="1" t="s">
        <v>5033</v>
      </c>
      <c r="E2373" s="1" t="s">
        <v>11</v>
      </c>
      <c r="F2373" s="1" t="s">
        <v>12</v>
      </c>
      <c r="G2373" s="1">
        <v>1</v>
      </c>
      <c r="H2373" s="1">
        <v>663</v>
      </c>
      <c r="I2373" s="1">
        <v>51</v>
      </c>
      <c r="J2373" s="33">
        <v>36</v>
      </c>
      <c r="K2373" s="1">
        <v>0</v>
      </c>
      <c r="L2373" s="1">
        <v>3</v>
      </c>
      <c r="M2373" s="1" t="s">
        <v>5034</v>
      </c>
      <c r="N2373" s="1" t="s">
        <v>5011</v>
      </c>
      <c r="O2373" s="1" t="s">
        <v>32</v>
      </c>
    </row>
    <row r="2374" spans="1:15">
      <c r="A2374" s="1">
        <v>100015592</v>
      </c>
      <c r="B2374" s="1" t="s">
        <v>587</v>
      </c>
      <c r="C2374" s="1" t="s">
        <v>4985</v>
      </c>
      <c r="D2374" s="1" t="s">
        <v>5035</v>
      </c>
      <c r="E2374" s="1" t="s">
        <v>20</v>
      </c>
      <c r="F2374" s="1" t="s">
        <v>72</v>
      </c>
      <c r="G2374" s="1">
        <v>1</v>
      </c>
      <c r="H2374" s="1">
        <v>123</v>
      </c>
      <c r="I2374" s="1">
        <v>15</v>
      </c>
      <c r="J2374" s="33">
        <v>9</v>
      </c>
      <c r="K2374" s="1">
        <v>0</v>
      </c>
      <c r="L2374" s="1">
        <v>1</v>
      </c>
      <c r="M2374" s="1" t="s">
        <v>5036</v>
      </c>
      <c r="N2374" s="1" t="s">
        <v>5037</v>
      </c>
      <c r="O2374" s="1" t="s">
        <v>39</v>
      </c>
    </row>
    <row r="2375" spans="1:15">
      <c r="A2375" s="1">
        <v>100015598</v>
      </c>
      <c r="B2375" s="1" t="s">
        <v>587</v>
      </c>
      <c r="C2375" s="1" t="s">
        <v>4985</v>
      </c>
      <c r="D2375" s="1" t="s">
        <v>4162</v>
      </c>
      <c r="E2375" s="1" t="s">
        <v>11</v>
      </c>
      <c r="F2375" s="1" t="s">
        <v>12</v>
      </c>
      <c r="G2375" s="1">
        <v>1</v>
      </c>
      <c r="H2375" s="1">
        <v>136</v>
      </c>
      <c r="I2375" s="1">
        <v>14</v>
      </c>
      <c r="J2375" s="33">
        <v>12</v>
      </c>
      <c r="K2375" s="1">
        <v>0</v>
      </c>
      <c r="L2375" s="1">
        <v>1</v>
      </c>
      <c r="M2375" s="1" t="s">
        <v>5038</v>
      </c>
      <c r="N2375" s="1" t="s">
        <v>3759</v>
      </c>
      <c r="O2375" s="1" t="s">
        <v>39</v>
      </c>
    </row>
    <row r="2376" spans="1:15">
      <c r="A2376" s="1">
        <v>100015605</v>
      </c>
      <c r="B2376" s="1" t="s">
        <v>587</v>
      </c>
      <c r="C2376" s="1" t="s">
        <v>4985</v>
      </c>
      <c r="D2376" s="1" t="s">
        <v>12</v>
      </c>
      <c r="E2376" s="1" t="s">
        <v>11</v>
      </c>
      <c r="F2376" s="1" t="s">
        <v>12</v>
      </c>
      <c r="G2376" s="1">
        <v>1</v>
      </c>
      <c r="H2376" s="1">
        <v>167</v>
      </c>
      <c r="I2376" s="1">
        <v>13</v>
      </c>
      <c r="J2376" s="33">
        <v>14</v>
      </c>
      <c r="K2376" s="1">
        <v>0</v>
      </c>
      <c r="L2376" s="1">
        <v>1</v>
      </c>
      <c r="M2376" s="1" t="s">
        <v>5039</v>
      </c>
      <c r="N2376" s="1" t="s">
        <v>5040</v>
      </c>
      <c r="O2376" s="1" t="s">
        <v>32</v>
      </c>
    </row>
    <row r="2377" spans="1:15">
      <c r="A2377" s="1">
        <v>100015611</v>
      </c>
      <c r="B2377" s="1" t="s">
        <v>587</v>
      </c>
      <c r="C2377" s="1" t="s">
        <v>4985</v>
      </c>
      <c r="D2377" s="1" t="s">
        <v>5041</v>
      </c>
      <c r="E2377" s="1" t="s">
        <v>11</v>
      </c>
      <c r="F2377" s="1" t="s">
        <v>12</v>
      </c>
      <c r="G2377" s="1">
        <v>1</v>
      </c>
      <c r="H2377" s="1">
        <v>173</v>
      </c>
      <c r="I2377" s="1">
        <v>30</v>
      </c>
      <c r="J2377" s="33">
        <v>19</v>
      </c>
      <c r="K2377" s="1">
        <v>1</v>
      </c>
      <c r="L2377" s="1">
        <v>1</v>
      </c>
      <c r="M2377" s="1" t="s">
        <v>5042</v>
      </c>
      <c r="N2377" s="1" t="s">
        <v>5043</v>
      </c>
      <c r="O2377" s="1" t="s">
        <v>32</v>
      </c>
    </row>
    <row r="2378" spans="1:15">
      <c r="A2378" s="1">
        <v>100015618</v>
      </c>
      <c r="B2378" s="1" t="s">
        <v>587</v>
      </c>
      <c r="C2378" s="1" t="s">
        <v>4985</v>
      </c>
      <c r="D2378" s="1" t="s">
        <v>176</v>
      </c>
      <c r="E2378" s="1" t="s">
        <v>11</v>
      </c>
      <c r="F2378" s="1" t="s">
        <v>12</v>
      </c>
      <c r="G2378" s="1">
        <v>1</v>
      </c>
      <c r="H2378" s="1">
        <v>431</v>
      </c>
      <c r="I2378" s="1">
        <v>29</v>
      </c>
      <c r="J2378" s="33">
        <v>30</v>
      </c>
      <c r="K2378" s="1">
        <v>0</v>
      </c>
      <c r="L2378" s="1">
        <v>2</v>
      </c>
      <c r="M2378" s="1" t="s">
        <v>5045</v>
      </c>
      <c r="N2378" s="1" t="s">
        <v>5046</v>
      </c>
      <c r="O2378" s="1" t="s">
        <v>32</v>
      </c>
    </row>
    <row r="2379" spans="1:15">
      <c r="A2379" s="1">
        <v>100015621</v>
      </c>
      <c r="B2379" s="1" t="s">
        <v>587</v>
      </c>
      <c r="C2379" s="1" t="s">
        <v>4985</v>
      </c>
      <c r="D2379" s="1" t="s">
        <v>12</v>
      </c>
      <c r="E2379" s="1" t="s">
        <v>11</v>
      </c>
      <c r="F2379" s="1" t="s">
        <v>407</v>
      </c>
      <c r="G2379" s="1">
        <v>1</v>
      </c>
      <c r="H2379" s="1">
        <v>44</v>
      </c>
      <c r="I2379" s="1">
        <v>4</v>
      </c>
      <c r="J2379" s="33">
        <v>3</v>
      </c>
      <c r="K2379" s="1">
        <v>0</v>
      </c>
      <c r="L2379" s="1">
        <v>1</v>
      </c>
      <c r="M2379" s="1" t="s">
        <v>5047</v>
      </c>
      <c r="N2379" s="1" t="s">
        <v>5048</v>
      </c>
      <c r="O2379" s="1" t="s">
        <v>32</v>
      </c>
    </row>
    <row r="2380" spans="1:15">
      <c r="A2380" s="1">
        <v>100015629</v>
      </c>
      <c r="B2380" s="1" t="s">
        <v>587</v>
      </c>
      <c r="C2380" s="1" t="s">
        <v>4985</v>
      </c>
      <c r="D2380" s="1" t="s">
        <v>12</v>
      </c>
      <c r="E2380" s="1" t="s">
        <v>11</v>
      </c>
      <c r="F2380" s="1" t="s">
        <v>407</v>
      </c>
      <c r="G2380" s="1">
        <v>1</v>
      </c>
      <c r="H2380" s="1">
        <v>28</v>
      </c>
      <c r="I2380" s="1">
        <v>2</v>
      </c>
      <c r="J2380" s="33">
        <v>4</v>
      </c>
      <c r="K2380" s="1">
        <v>1</v>
      </c>
      <c r="L2380" s="1">
        <v>1</v>
      </c>
      <c r="M2380" s="1" t="s">
        <v>5049</v>
      </c>
      <c r="N2380" s="1" t="s">
        <v>5050</v>
      </c>
      <c r="O2380" s="1" t="s">
        <v>32</v>
      </c>
    </row>
    <row r="2381" spans="1:15">
      <c r="A2381" s="1">
        <v>100015635</v>
      </c>
      <c r="B2381" s="1" t="s">
        <v>587</v>
      </c>
      <c r="C2381" s="1" t="s">
        <v>4985</v>
      </c>
      <c r="D2381" s="1" t="s">
        <v>176</v>
      </c>
      <c r="E2381" s="1" t="s">
        <v>11</v>
      </c>
      <c r="F2381" s="1" t="s">
        <v>12</v>
      </c>
      <c r="G2381" s="1">
        <v>1</v>
      </c>
      <c r="H2381" s="1">
        <v>170</v>
      </c>
      <c r="I2381" s="1">
        <v>17</v>
      </c>
      <c r="J2381" s="33">
        <v>15</v>
      </c>
      <c r="K2381" s="1">
        <v>2</v>
      </c>
      <c r="L2381" s="1">
        <v>1</v>
      </c>
      <c r="M2381" s="1" t="s">
        <v>5051</v>
      </c>
      <c r="N2381" s="1" t="s">
        <v>5052</v>
      </c>
      <c r="O2381" s="1" t="s">
        <v>32</v>
      </c>
    </row>
    <row r="2382" spans="1:15">
      <c r="A2382" s="1">
        <v>100015645</v>
      </c>
      <c r="B2382" s="1" t="s">
        <v>587</v>
      </c>
      <c r="C2382" s="1" t="s">
        <v>4985</v>
      </c>
      <c r="D2382" s="1" t="s">
        <v>12</v>
      </c>
      <c r="E2382" s="1" t="s">
        <v>11</v>
      </c>
      <c r="F2382" s="1" t="s">
        <v>407</v>
      </c>
      <c r="G2382" s="1">
        <v>1</v>
      </c>
      <c r="H2382" s="1">
        <v>18</v>
      </c>
      <c r="I2382" s="1">
        <v>3</v>
      </c>
      <c r="J2382" s="33">
        <v>2</v>
      </c>
      <c r="K2382" s="1">
        <v>0</v>
      </c>
      <c r="L2382" s="1">
        <v>1</v>
      </c>
      <c r="M2382" s="1" t="s">
        <v>5053</v>
      </c>
      <c r="N2382" s="1" t="s">
        <v>5054</v>
      </c>
      <c r="O2382" s="1" t="s">
        <v>32</v>
      </c>
    </row>
    <row r="2383" spans="1:15">
      <c r="A2383" s="1">
        <v>100015653</v>
      </c>
      <c r="B2383" s="1" t="s">
        <v>587</v>
      </c>
      <c r="C2383" s="1" t="s">
        <v>4985</v>
      </c>
      <c r="D2383" s="1" t="s">
        <v>12</v>
      </c>
      <c r="E2383" s="1" t="s">
        <v>11</v>
      </c>
      <c r="F2383" s="1" t="s">
        <v>12</v>
      </c>
      <c r="G2383" s="1">
        <v>1</v>
      </c>
      <c r="H2383" s="1">
        <v>463</v>
      </c>
      <c r="I2383" s="1">
        <v>47</v>
      </c>
      <c r="J2383" s="33">
        <v>35</v>
      </c>
      <c r="K2383" s="1">
        <v>1</v>
      </c>
      <c r="L2383" s="1">
        <v>2</v>
      </c>
      <c r="M2383" s="1" t="s">
        <v>5055</v>
      </c>
      <c r="N2383" s="1" t="s">
        <v>5056</v>
      </c>
      <c r="O2383" s="1" t="s">
        <v>32</v>
      </c>
    </row>
    <row r="2384" spans="1:15">
      <c r="A2384" s="1">
        <v>100015655</v>
      </c>
      <c r="B2384" s="1" t="s">
        <v>587</v>
      </c>
      <c r="C2384" s="1" t="s">
        <v>4985</v>
      </c>
      <c r="D2384" s="1" t="s">
        <v>1974</v>
      </c>
      <c r="E2384" s="1" t="s">
        <v>20</v>
      </c>
      <c r="F2384" s="1" t="s">
        <v>72</v>
      </c>
      <c r="G2384" s="1">
        <v>1</v>
      </c>
      <c r="H2384" s="1">
        <v>290</v>
      </c>
      <c r="I2384" s="1">
        <v>21</v>
      </c>
      <c r="J2384" s="33">
        <v>18</v>
      </c>
      <c r="K2384" s="1">
        <v>0</v>
      </c>
      <c r="L2384" s="1">
        <v>1</v>
      </c>
      <c r="M2384" s="1" t="s">
        <v>5057</v>
      </c>
      <c r="N2384" s="1" t="s">
        <v>4702</v>
      </c>
      <c r="O2384" s="1" t="s">
        <v>15</v>
      </c>
    </row>
    <row r="2385" spans="1:15">
      <c r="A2385" s="1">
        <v>100015660</v>
      </c>
      <c r="B2385" s="1" t="s">
        <v>587</v>
      </c>
      <c r="C2385" s="1" t="s">
        <v>4985</v>
      </c>
      <c r="D2385" s="1" t="s">
        <v>12</v>
      </c>
      <c r="E2385" s="1" t="s">
        <v>11</v>
      </c>
      <c r="F2385" s="1" t="s">
        <v>407</v>
      </c>
      <c r="G2385" s="1">
        <v>1</v>
      </c>
      <c r="H2385" s="1">
        <v>43</v>
      </c>
      <c r="I2385" s="1">
        <v>3</v>
      </c>
      <c r="J2385" s="33">
        <v>3</v>
      </c>
      <c r="K2385" s="1">
        <v>0</v>
      </c>
      <c r="L2385" s="1">
        <v>1</v>
      </c>
      <c r="M2385" s="1" t="s">
        <v>5058</v>
      </c>
      <c r="N2385" s="1" t="s">
        <v>5059</v>
      </c>
      <c r="O2385" s="1" t="s">
        <v>32</v>
      </c>
    </row>
    <row r="2386" spans="1:15">
      <c r="A2386" s="1">
        <v>100015662</v>
      </c>
      <c r="B2386" s="1" t="s">
        <v>587</v>
      </c>
      <c r="C2386" s="1" t="s">
        <v>4985</v>
      </c>
      <c r="D2386" s="1" t="s">
        <v>46</v>
      </c>
      <c r="E2386" s="1" t="s">
        <v>2</v>
      </c>
      <c r="F2386" s="1" t="s">
        <v>46</v>
      </c>
      <c r="G2386" s="1">
        <v>2</v>
      </c>
      <c r="H2386" s="1">
        <v>72</v>
      </c>
      <c r="I2386" s="1">
        <v>13</v>
      </c>
      <c r="J2386" s="33">
        <v>11</v>
      </c>
      <c r="K2386" s="1">
        <v>0</v>
      </c>
      <c r="L2386" s="1">
        <v>1</v>
      </c>
      <c r="M2386" s="1" t="s">
        <v>5060</v>
      </c>
      <c r="N2386" s="1" t="s">
        <v>4700</v>
      </c>
      <c r="O2386" s="1" t="s">
        <v>8</v>
      </c>
    </row>
    <row r="2387" spans="1:15">
      <c r="A2387" s="1">
        <v>100015663</v>
      </c>
      <c r="B2387" s="1" t="s">
        <v>587</v>
      </c>
      <c r="C2387" s="1" t="s">
        <v>4985</v>
      </c>
      <c r="D2387" s="1" t="s">
        <v>176</v>
      </c>
      <c r="E2387" s="1" t="s">
        <v>11</v>
      </c>
      <c r="F2387" s="1" t="s">
        <v>12</v>
      </c>
      <c r="G2387" s="1">
        <v>1</v>
      </c>
      <c r="H2387" s="1">
        <v>288</v>
      </c>
      <c r="I2387" s="1">
        <v>31</v>
      </c>
      <c r="J2387" s="33">
        <v>22</v>
      </c>
      <c r="K2387" s="1">
        <v>0</v>
      </c>
      <c r="L2387" s="1">
        <v>1</v>
      </c>
      <c r="M2387" s="1" t="s">
        <v>5060</v>
      </c>
      <c r="N2387" s="1" t="s">
        <v>5061</v>
      </c>
      <c r="O2387" s="1" t="s">
        <v>32</v>
      </c>
    </row>
    <row r="2388" spans="1:15">
      <c r="A2388" s="1">
        <v>100015668</v>
      </c>
      <c r="B2388" s="1" t="s">
        <v>587</v>
      </c>
      <c r="C2388" s="1" t="s">
        <v>4985</v>
      </c>
      <c r="D2388" s="1" t="s">
        <v>176</v>
      </c>
      <c r="E2388" s="1" t="s">
        <v>11</v>
      </c>
      <c r="F2388" s="1" t="s">
        <v>12</v>
      </c>
      <c r="G2388" s="1">
        <v>1</v>
      </c>
      <c r="H2388" s="1">
        <v>175</v>
      </c>
      <c r="I2388" s="1">
        <v>26</v>
      </c>
      <c r="J2388" s="33">
        <v>12</v>
      </c>
      <c r="K2388" s="1">
        <v>0</v>
      </c>
      <c r="L2388" s="1">
        <v>1</v>
      </c>
      <c r="M2388" s="1" t="s">
        <v>5062</v>
      </c>
      <c r="N2388" s="1" t="s">
        <v>5063</v>
      </c>
      <c r="O2388" s="1" t="s">
        <v>32</v>
      </c>
    </row>
    <row r="2389" spans="1:15">
      <c r="A2389" s="1">
        <v>100015675</v>
      </c>
      <c r="B2389" s="1" t="s">
        <v>587</v>
      </c>
      <c r="C2389" s="1" t="s">
        <v>4985</v>
      </c>
      <c r="D2389" s="1" t="s">
        <v>5066</v>
      </c>
      <c r="E2389" s="1" t="s">
        <v>20</v>
      </c>
      <c r="F2389" s="1" t="s">
        <v>72</v>
      </c>
      <c r="G2389" s="1">
        <v>1</v>
      </c>
      <c r="H2389" s="1">
        <v>176</v>
      </c>
      <c r="I2389" s="1">
        <v>18</v>
      </c>
      <c r="J2389" s="33">
        <v>21</v>
      </c>
      <c r="K2389" s="1">
        <v>0</v>
      </c>
      <c r="L2389" s="1">
        <v>1</v>
      </c>
      <c r="M2389" s="1" t="s">
        <v>5067</v>
      </c>
      <c r="N2389" s="1" t="s">
        <v>4702</v>
      </c>
      <c r="O2389" s="1" t="s">
        <v>15</v>
      </c>
    </row>
    <row r="2390" spans="1:15">
      <c r="A2390" s="1">
        <v>100015678</v>
      </c>
      <c r="B2390" s="1" t="s">
        <v>587</v>
      </c>
      <c r="C2390" s="1" t="s">
        <v>4985</v>
      </c>
      <c r="D2390" s="1" t="s">
        <v>2860</v>
      </c>
      <c r="E2390" s="1" t="s">
        <v>11</v>
      </c>
      <c r="F2390" s="1" t="s">
        <v>12</v>
      </c>
      <c r="G2390" s="1">
        <v>1</v>
      </c>
      <c r="H2390" s="1">
        <v>496</v>
      </c>
      <c r="I2390" s="1">
        <v>38</v>
      </c>
      <c r="J2390" s="33">
        <v>30</v>
      </c>
      <c r="K2390" s="1">
        <v>0</v>
      </c>
      <c r="L2390" s="1">
        <v>2</v>
      </c>
      <c r="M2390" s="1" t="s">
        <v>5068</v>
      </c>
      <c r="N2390" s="1" t="s">
        <v>5069</v>
      </c>
      <c r="O2390" s="1" t="s">
        <v>32</v>
      </c>
    </row>
    <row r="2391" spans="1:15">
      <c r="A2391" s="1">
        <v>100015687</v>
      </c>
      <c r="B2391" s="1" t="s">
        <v>587</v>
      </c>
      <c r="C2391" s="1" t="s">
        <v>4985</v>
      </c>
      <c r="D2391" s="1" t="s">
        <v>5070</v>
      </c>
      <c r="E2391" s="1" t="s">
        <v>11</v>
      </c>
      <c r="F2391" s="1" t="s">
        <v>12</v>
      </c>
      <c r="G2391" s="1">
        <v>2</v>
      </c>
      <c r="H2391" s="1">
        <v>420</v>
      </c>
      <c r="I2391" s="1">
        <v>37</v>
      </c>
      <c r="J2391" s="33">
        <v>33</v>
      </c>
      <c r="K2391" s="1">
        <v>0</v>
      </c>
      <c r="L2391" s="1">
        <v>2</v>
      </c>
      <c r="M2391" s="1" t="s">
        <v>5071</v>
      </c>
      <c r="N2391" s="1" t="s">
        <v>5069</v>
      </c>
      <c r="O2391" s="1" t="s">
        <v>32</v>
      </c>
    </row>
    <row r="2392" spans="1:15">
      <c r="A2392" s="1">
        <v>100015690</v>
      </c>
      <c r="B2392" s="1" t="s">
        <v>587</v>
      </c>
      <c r="C2392" s="1" t="s">
        <v>4985</v>
      </c>
      <c r="D2392" s="1" t="s">
        <v>2283</v>
      </c>
      <c r="E2392" s="1" t="s">
        <v>27</v>
      </c>
      <c r="F2392" s="1" t="s">
        <v>18</v>
      </c>
      <c r="G2392" s="1">
        <v>1</v>
      </c>
      <c r="H2392" s="1">
        <v>134</v>
      </c>
      <c r="I2392" s="1">
        <v>11</v>
      </c>
      <c r="J2392" s="33">
        <v>13</v>
      </c>
      <c r="K2392" s="1">
        <v>0</v>
      </c>
      <c r="L2392" s="1">
        <v>1</v>
      </c>
      <c r="M2392" s="1" t="s">
        <v>5072</v>
      </c>
      <c r="N2392" s="1" t="s">
        <v>4702</v>
      </c>
      <c r="O2392" s="1" t="s">
        <v>15</v>
      </c>
    </row>
    <row r="2393" spans="1:15">
      <c r="A2393" s="1">
        <v>100015695</v>
      </c>
      <c r="B2393" s="1" t="s">
        <v>587</v>
      </c>
      <c r="C2393" s="1" t="s">
        <v>4985</v>
      </c>
      <c r="D2393" s="1" t="s">
        <v>5073</v>
      </c>
      <c r="E2393" s="1" t="s">
        <v>11</v>
      </c>
      <c r="F2393" s="1" t="s">
        <v>12</v>
      </c>
      <c r="G2393" s="1">
        <v>1</v>
      </c>
      <c r="H2393" s="1">
        <v>214</v>
      </c>
      <c r="I2393" s="1">
        <v>20</v>
      </c>
      <c r="J2393" s="33">
        <v>12</v>
      </c>
      <c r="K2393" s="1">
        <v>1</v>
      </c>
      <c r="L2393" s="1">
        <v>1</v>
      </c>
      <c r="M2393" s="1" t="s">
        <v>5074</v>
      </c>
      <c r="N2393" s="1" t="s">
        <v>5075</v>
      </c>
      <c r="O2393" s="1" t="s">
        <v>32</v>
      </c>
    </row>
    <row r="2394" spans="1:15">
      <c r="A2394" s="1">
        <v>100015699</v>
      </c>
      <c r="B2394" s="1" t="s">
        <v>587</v>
      </c>
      <c r="C2394" s="1" t="s">
        <v>4985</v>
      </c>
      <c r="D2394" s="1" t="s">
        <v>5076</v>
      </c>
      <c r="E2394" s="1" t="s">
        <v>11</v>
      </c>
      <c r="F2394" s="1" t="s">
        <v>12</v>
      </c>
      <c r="G2394" s="1">
        <v>1</v>
      </c>
      <c r="H2394" s="1">
        <v>202</v>
      </c>
      <c r="I2394" s="1">
        <v>18</v>
      </c>
      <c r="J2394" s="33">
        <v>14</v>
      </c>
      <c r="K2394" s="1">
        <v>0</v>
      </c>
      <c r="L2394" s="1">
        <v>1</v>
      </c>
      <c r="M2394" s="1" t="s">
        <v>5077</v>
      </c>
      <c r="N2394" s="1" t="s">
        <v>5078</v>
      </c>
      <c r="O2394" s="1" t="s">
        <v>32</v>
      </c>
    </row>
    <row r="2395" spans="1:15">
      <c r="A2395" s="1">
        <v>100015702</v>
      </c>
      <c r="B2395" s="1" t="s">
        <v>587</v>
      </c>
      <c r="C2395" s="1" t="s">
        <v>4985</v>
      </c>
      <c r="D2395" s="1" t="s">
        <v>5079</v>
      </c>
      <c r="E2395" s="1" t="s">
        <v>11</v>
      </c>
      <c r="F2395" s="1" t="s">
        <v>12</v>
      </c>
      <c r="G2395" s="1">
        <v>1</v>
      </c>
      <c r="H2395" s="1">
        <v>143</v>
      </c>
      <c r="I2395" s="1">
        <v>15</v>
      </c>
      <c r="J2395" s="33">
        <v>14</v>
      </c>
      <c r="K2395" s="1">
        <v>0</v>
      </c>
      <c r="L2395" s="1">
        <v>1</v>
      </c>
      <c r="M2395" s="1" t="s">
        <v>5080</v>
      </c>
      <c r="N2395" s="1" t="s">
        <v>5081</v>
      </c>
      <c r="O2395" s="1" t="s">
        <v>39</v>
      </c>
    </row>
    <row r="2396" spans="1:15">
      <c r="A2396" s="1">
        <v>100015706</v>
      </c>
      <c r="B2396" s="1" t="s">
        <v>587</v>
      </c>
      <c r="C2396" s="1" t="s">
        <v>4985</v>
      </c>
      <c r="D2396" s="1" t="s">
        <v>12</v>
      </c>
      <c r="E2396" s="1" t="s">
        <v>11</v>
      </c>
      <c r="F2396" s="1" t="s">
        <v>407</v>
      </c>
      <c r="G2396" s="1">
        <v>1</v>
      </c>
      <c r="H2396" s="1">
        <v>103</v>
      </c>
      <c r="I2396" s="1">
        <v>6</v>
      </c>
      <c r="J2396" s="33">
        <v>4</v>
      </c>
      <c r="K2396" s="1">
        <v>0</v>
      </c>
      <c r="L2396" s="1">
        <v>1</v>
      </c>
      <c r="M2396" s="1" t="s">
        <v>5082</v>
      </c>
      <c r="N2396" s="1" t="s">
        <v>5083</v>
      </c>
      <c r="O2396" s="1" t="s">
        <v>32</v>
      </c>
    </row>
    <row r="2397" spans="1:15">
      <c r="A2397" s="1">
        <v>100015708</v>
      </c>
      <c r="B2397" s="1" t="s">
        <v>587</v>
      </c>
      <c r="C2397" s="1" t="s">
        <v>4985</v>
      </c>
      <c r="D2397" s="1" t="s">
        <v>12</v>
      </c>
      <c r="E2397" s="1" t="s">
        <v>11</v>
      </c>
      <c r="F2397" s="1" t="s">
        <v>407</v>
      </c>
      <c r="G2397" s="1">
        <v>1</v>
      </c>
      <c r="H2397" s="1">
        <v>30</v>
      </c>
      <c r="I2397" s="1">
        <v>3</v>
      </c>
      <c r="J2397" s="33">
        <v>5</v>
      </c>
      <c r="K2397" s="1">
        <v>0</v>
      </c>
      <c r="L2397" s="1">
        <v>1</v>
      </c>
      <c r="M2397" s="1" t="s">
        <v>5084</v>
      </c>
      <c r="N2397" s="1" t="s">
        <v>5085</v>
      </c>
      <c r="O2397" s="1" t="s">
        <v>32</v>
      </c>
    </row>
    <row r="2398" spans="1:15">
      <c r="A2398" s="1">
        <v>100015712</v>
      </c>
      <c r="B2398" s="1" t="s">
        <v>587</v>
      </c>
      <c r="C2398" s="1" t="s">
        <v>4985</v>
      </c>
      <c r="D2398" s="1" t="s">
        <v>176</v>
      </c>
      <c r="E2398" s="1" t="s">
        <v>11</v>
      </c>
      <c r="F2398" s="1" t="s">
        <v>12</v>
      </c>
      <c r="G2398" s="1">
        <v>1</v>
      </c>
      <c r="H2398" s="1">
        <v>147</v>
      </c>
      <c r="I2398" s="1">
        <v>22</v>
      </c>
      <c r="J2398" s="33">
        <v>22</v>
      </c>
      <c r="K2398" s="1">
        <v>0</v>
      </c>
      <c r="L2398" s="1">
        <v>1</v>
      </c>
      <c r="M2398" s="1" t="s">
        <v>5086</v>
      </c>
      <c r="N2398" s="1" t="s">
        <v>5087</v>
      </c>
      <c r="O2398" s="1" t="s">
        <v>32</v>
      </c>
    </row>
    <row r="2399" spans="1:15">
      <c r="A2399" s="1">
        <v>100015720</v>
      </c>
      <c r="B2399" s="1" t="s">
        <v>587</v>
      </c>
      <c r="C2399" s="1" t="s">
        <v>4985</v>
      </c>
      <c r="D2399" s="1" t="s">
        <v>12</v>
      </c>
      <c r="E2399" s="1" t="s">
        <v>11</v>
      </c>
      <c r="F2399" s="1" t="s">
        <v>407</v>
      </c>
      <c r="G2399" s="1">
        <v>1</v>
      </c>
      <c r="H2399" s="1">
        <v>23</v>
      </c>
      <c r="I2399" s="1">
        <v>4</v>
      </c>
      <c r="J2399" s="33">
        <v>3</v>
      </c>
      <c r="K2399" s="1">
        <v>0</v>
      </c>
      <c r="L2399" s="1">
        <v>1</v>
      </c>
      <c r="M2399" s="1" t="s">
        <v>5088</v>
      </c>
      <c r="N2399" s="1" t="s">
        <v>5089</v>
      </c>
      <c r="O2399" s="1" t="s">
        <v>32</v>
      </c>
    </row>
    <row r="2400" spans="1:15">
      <c r="A2400" s="1">
        <v>100015723</v>
      </c>
      <c r="B2400" s="1" t="s">
        <v>587</v>
      </c>
      <c r="C2400" s="1" t="s">
        <v>4985</v>
      </c>
      <c r="D2400" s="1" t="s">
        <v>176</v>
      </c>
      <c r="E2400" s="1" t="s">
        <v>11</v>
      </c>
      <c r="F2400" s="1" t="s">
        <v>12</v>
      </c>
      <c r="G2400" s="1">
        <v>1</v>
      </c>
      <c r="H2400" s="1">
        <v>277</v>
      </c>
      <c r="I2400" s="1">
        <v>25</v>
      </c>
      <c r="J2400" s="33">
        <v>17</v>
      </c>
      <c r="K2400" s="1">
        <v>0</v>
      </c>
      <c r="L2400" s="1">
        <v>1</v>
      </c>
      <c r="M2400" s="1" t="s">
        <v>5090</v>
      </c>
      <c r="N2400" s="1" t="s">
        <v>5091</v>
      </c>
      <c r="O2400" s="1" t="s">
        <v>32</v>
      </c>
    </row>
    <row r="2401" spans="1:15">
      <c r="A2401" s="1">
        <v>100015735</v>
      </c>
      <c r="B2401" s="1" t="s">
        <v>587</v>
      </c>
      <c r="C2401" s="1" t="s">
        <v>5093</v>
      </c>
      <c r="D2401" s="1" t="s">
        <v>533</v>
      </c>
      <c r="E2401" s="1" t="s">
        <v>11</v>
      </c>
      <c r="F2401" s="1" t="s">
        <v>407</v>
      </c>
      <c r="G2401" s="1">
        <v>1</v>
      </c>
      <c r="H2401" s="1">
        <v>23</v>
      </c>
      <c r="I2401" s="1">
        <v>4</v>
      </c>
      <c r="J2401" s="33">
        <v>2</v>
      </c>
      <c r="K2401" s="1">
        <v>0</v>
      </c>
      <c r="L2401" s="1">
        <v>1</v>
      </c>
      <c r="M2401" s="1" t="s">
        <v>5092</v>
      </c>
      <c r="N2401" s="1" t="s">
        <v>5094</v>
      </c>
      <c r="O2401" s="1" t="s">
        <v>32</v>
      </c>
    </row>
    <row r="2402" spans="1:15">
      <c r="A2402" s="1">
        <v>100015738</v>
      </c>
      <c r="B2402" s="1" t="s">
        <v>587</v>
      </c>
      <c r="C2402" s="1" t="s">
        <v>5093</v>
      </c>
      <c r="D2402" s="1" t="s">
        <v>176</v>
      </c>
      <c r="E2402" s="1" t="s">
        <v>11</v>
      </c>
      <c r="F2402" s="1" t="s">
        <v>12</v>
      </c>
      <c r="G2402" s="1">
        <v>1</v>
      </c>
      <c r="H2402" s="1">
        <v>82</v>
      </c>
      <c r="I2402" s="1">
        <v>16</v>
      </c>
      <c r="J2402" s="33">
        <v>13</v>
      </c>
      <c r="K2402" s="1">
        <v>0</v>
      </c>
      <c r="L2402" s="1">
        <v>1</v>
      </c>
      <c r="M2402" s="1" t="s">
        <v>5095</v>
      </c>
      <c r="N2402" s="1" t="s">
        <v>5096</v>
      </c>
      <c r="O2402" s="1" t="s">
        <v>32</v>
      </c>
    </row>
    <row r="2403" spans="1:15">
      <c r="A2403" s="1">
        <v>100015745</v>
      </c>
      <c r="B2403" s="1" t="s">
        <v>587</v>
      </c>
      <c r="C2403" s="1" t="s">
        <v>5093</v>
      </c>
      <c r="D2403" s="1" t="s">
        <v>5097</v>
      </c>
      <c r="E2403" s="1" t="s">
        <v>11</v>
      </c>
      <c r="F2403" s="1" t="s">
        <v>407</v>
      </c>
      <c r="G2403" s="1">
        <v>1</v>
      </c>
      <c r="H2403" s="1">
        <v>14</v>
      </c>
      <c r="I2403" s="1">
        <v>1</v>
      </c>
      <c r="J2403" s="33">
        <v>1</v>
      </c>
      <c r="K2403" s="1">
        <v>0</v>
      </c>
      <c r="L2403" s="1">
        <v>1</v>
      </c>
      <c r="M2403" s="1" t="s">
        <v>5098</v>
      </c>
      <c r="N2403" s="1" t="s">
        <v>5099</v>
      </c>
      <c r="O2403" s="1" t="s">
        <v>32</v>
      </c>
    </row>
    <row r="2404" spans="1:15">
      <c r="A2404" s="1">
        <v>100015751</v>
      </c>
      <c r="B2404" s="1" t="s">
        <v>587</v>
      </c>
      <c r="C2404" s="1" t="s">
        <v>5093</v>
      </c>
      <c r="D2404" s="1" t="s">
        <v>1664</v>
      </c>
      <c r="E2404" s="1" t="s">
        <v>11</v>
      </c>
      <c r="F2404" s="1" t="s">
        <v>407</v>
      </c>
      <c r="G2404" s="1">
        <v>1</v>
      </c>
      <c r="H2404" s="1">
        <v>10</v>
      </c>
      <c r="I2404" s="1">
        <v>3</v>
      </c>
      <c r="J2404" s="33">
        <v>2</v>
      </c>
      <c r="K2404" s="1">
        <v>0</v>
      </c>
      <c r="L2404" s="1">
        <v>1</v>
      </c>
      <c r="M2404" s="1" t="s">
        <v>5100</v>
      </c>
      <c r="N2404" s="1" t="s">
        <v>5101</v>
      </c>
      <c r="O2404" s="1" t="s">
        <v>32</v>
      </c>
    </row>
    <row r="2405" spans="1:15">
      <c r="A2405" s="1">
        <v>100015767</v>
      </c>
      <c r="B2405" s="1" t="s">
        <v>587</v>
      </c>
      <c r="C2405" s="1" t="s">
        <v>5093</v>
      </c>
      <c r="D2405" s="1" t="s">
        <v>5103</v>
      </c>
      <c r="E2405" s="1" t="s">
        <v>11</v>
      </c>
      <c r="F2405" s="1" t="s">
        <v>12</v>
      </c>
      <c r="G2405" s="1">
        <v>1</v>
      </c>
      <c r="H2405" s="1">
        <v>673</v>
      </c>
      <c r="I2405" s="1">
        <v>56</v>
      </c>
      <c r="J2405" s="33">
        <v>42</v>
      </c>
      <c r="K2405" s="1">
        <v>1</v>
      </c>
      <c r="L2405" s="1">
        <v>3</v>
      </c>
      <c r="M2405" s="1" t="s">
        <v>5104</v>
      </c>
      <c r="N2405" s="1" t="s">
        <v>5105</v>
      </c>
      <c r="O2405" s="1" t="s">
        <v>32</v>
      </c>
    </row>
    <row r="2406" spans="1:15">
      <c r="A2406" s="1">
        <v>100015772</v>
      </c>
      <c r="B2406" s="1" t="s">
        <v>587</v>
      </c>
      <c r="C2406" s="1" t="s">
        <v>5093</v>
      </c>
      <c r="D2406" s="1" t="s">
        <v>533</v>
      </c>
      <c r="E2406" s="1" t="s">
        <v>11</v>
      </c>
      <c r="F2406" s="1" t="s">
        <v>12</v>
      </c>
      <c r="G2406" s="1">
        <v>1</v>
      </c>
      <c r="H2406" s="1">
        <v>172</v>
      </c>
      <c r="I2406" s="1">
        <v>16</v>
      </c>
      <c r="J2406" s="33">
        <v>14</v>
      </c>
      <c r="K2406" s="1">
        <v>0</v>
      </c>
      <c r="L2406" s="1">
        <v>1</v>
      </c>
      <c r="M2406" s="1" t="s">
        <v>5106</v>
      </c>
      <c r="N2406" s="1" t="s">
        <v>5107</v>
      </c>
      <c r="O2406" s="1" t="s">
        <v>32</v>
      </c>
    </row>
    <row r="2407" spans="1:15">
      <c r="A2407" s="1">
        <v>100015778</v>
      </c>
      <c r="B2407" s="1" t="s">
        <v>587</v>
      </c>
      <c r="C2407" s="1" t="s">
        <v>5093</v>
      </c>
      <c r="D2407" s="1" t="s">
        <v>533</v>
      </c>
      <c r="E2407" s="1" t="s">
        <v>11</v>
      </c>
      <c r="F2407" s="1" t="s">
        <v>407</v>
      </c>
      <c r="G2407" s="1">
        <v>1</v>
      </c>
      <c r="H2407" s="1">
        <v>17</v>
      </c>
      <c r="I2407" s="1">
        <v>3</v>
      </c>
      <c r="J2407" s="33">
        <v>4</v>
      </c>
      <c r="K2407" s="1">
        <v>0</v>
      </c>
      <c r="L2407" s="1">
        <v>1</v>
      </c>
      <c r="M2407" s="1" t="s">
        <v>5108</v>
      </c>
      <c r="N2407" s="1" t="s">
        <v>5109</v>
      </c>
      <c r="O2407" s="1" t="s">
        <v>32</v>
      </c>
    </row>
    <row r="2408" spans="1:15">
      <c r="A2408" s="1">
        <v>100015783</v>
      </c>
      <c r="B2408" s="1" t="s">
        <v>587</v>
      </c>
      <c r="C2408" s="1" t="s">
        <v>5093</v>
      </c>
      <c r="D2408" s="1" t="s">
        <v>12</v>
      </c>
      <c r="E2408" s="1" t="s">
        <v>11</v>
      </c>
      <c r="F2408" s="1" t="s">
        <v>407</v>
      </c>
      <c r="G2408" s="1">
        <v>1</v>
      </c>
      <c r="H2408" s="1">
        <v>29</v>
      </c>
      <c r="I2408" s="1">
        <v>3</v>
      </c>
      <c r="J2408" s="33">
        <v>3</v>
      </c>
      <c r="K2408" s="1">
        <v>0</v>
      </c>
      <c r="L2408" s="1">
        <v>1</v>
      </c>
      <c r="M2408" s="1" t="s">
        <v>5110</v>
      </c>
      <c r="N2408" s="1" t="s">
        <v>5109</v>
      </c>
      <c r="O2408" s="1" t="s">
        <v>32</v>
      </c>
    </row>
    <row r="2409" spans="1:15">
      <c r="A2409" s="1">
        <v>100015786</v>
      </c>
      <c r="B2409" s="1" t="s">
        <v>587</v>
      </c>
      <c r="C2409" s="1" t="s">
        <v>5093</v>
      </c>
      <c r="D2409" s="1" t="s">
        <v>12</v>
      </c>
      <c r="E2409" s="1" t="s">
        <v>11</v>
      </c>
      <c r="F2409" s="1" t="s">
        <v>407</v>
      </c>
      <c r="G2409" s="1">
        <v>1</v>
      </c>
      <c r="H2409" s="1">
        <v>16</v>
      </c>
      <c r="I2409" s="1">
        <v>2</v>
      </c>
      <c r="J2409" s="33">
        <v>4</v>
      </c>
      <c r="K2409" s="1">
        <v>0</v>
      </c>
      <c r="L2409" s="1">
        <v>1</v>
      </c>
      <c r="M2409" s="1" t="s">
        <v>5111</v>
      </c>
      <c r="N2409" s="1" t="s">
        <v>5112</v>
      </c>
      <c r="O2409" s="1" t="s">
        <v>32</v>
      </c>
    </row>
    <row r="2410" spans="1:15">
      <c r="A2410" s="1">
        <v>100015792</v>
      </c>
      <c r="B2410" s="1" t="s">
        <v>587</v>
      </c>
      <c r="C2410" s="1" t="s">
        <v>5093</v>
      </c>
      <c r="D2410" s="1" t="s">
        <v>12</v>
      </c>
      <c r="E2410" s="1" t="s">
        <v>11</v>
      </c>
      <c r="F2410" s="1" t="s">
        <v>12</v>
      </c>
      <c r="G2410" s="1">
        <v>1</v>
      </c>
      <c r="H2410" s="1">
        <v>142</v>
      </c>
      <c r="I2410" s="1">
        <v>19</v>
      </c>
      <c r="J2410" s="33">
        <v>20</v>
      </c>
      <c r="K2410" s="1">
        <v>0</v>
      </c>
      <c r="L2410" s="1">
        <v>1</v>
      </c>
      <c r="M2410" s="1" t="s">
        <v>5113</v>
      </c>
      <c r="N2410" s="1" t="s">
        <v>5114</v>
      </c>
      <c r="O2410" s="1" t="s">
        <v>32</v>
      </c>
    </row>
    <row r="2411" spans="1:15">
      <c r="A2411" s="1">
        <v>100015800</v>
      </c>
      <c r="B2411" s="1" t="s">
        <v>587</v>
      </c>
      <c r="C2411" s="1" t="s">
        <v>5093</v>
      </c>
      <c r="D2411" s="1" t="s">
        <v>1664</v>
      </c>
      <c r="E2411" s="1" t="s">
        <v>11</v>
      </c>
      <c r="F2411" s="1" t="s">
        <v>407</v>
      </c>
      <c r="G2411" s="1">
        <v>1</v>
      </c>
      <c r="H2411" s="1">
        <v>18</v>
      </c>
      <c r="I2411" s="1">
        <v>3</v>
      </c>
      <c r="J2411" s="33">
        <v>5</v>
      </c>
      <c r="K2411" s="1">
        <v>0</v>
      </c>
      <c r="L2411" s="1">
        <v>1</v>
      </c>
      <c r="M2411" s="1" t="s">
        <v>5115</v>
      </c>
      <c r="N2411" s="1" t="s">
        <v>5116</v>
      </c>
      <c r="O2411" s="1" t="s">
        <v>32</v>
      </c>
    </row>
    <row r="2412" spans="1:15">
      <c r="A2412" s="1">
        <v>100015807</v>
      </c>
      <c r="B2412" s="1" t="s">
        <v>587</v>
      </c>
      <c r="C2412" s="1" t="s">
        <v>5093</v>
      </c>
      <c r="D2412" s="1" t="s">
        <v>105</v>
      </c>
      <c r="E2412" s="1" t="s">
        <v>11</v>
      </c>
      <c r="F2412" s="1" t="s">
        <v>12</v>
      </c>
      <c r="G2412" s="1">
        <v>1</v>
      </c>
      <c r="H2412" s="1">
        <v>75</v>
      </c>
      <c r="I2412" s="1">
        <v>14</v>
      </c>
      <c r="J2412" s="33">
        <v>10</v>
      </c>
      <c r="K2412" s="1">
        <v>0</v>
      </c>
      <c r="L2412" s="1">
        <v>1</v>
      </c>
      <c r="M2412" s="1" t="s">
        <v>5117</v>
      </c>
      <c r="N2412" s="1" t="s">
        <v>5118</v>
      </c>
      <c r="O2412" s="1" t="s">
        <v>32</v>
      </c>
    </row>
    <row r="2413" spans="1:15">
      <c r="A2413" s="1">
        <v>100015818</v>
      </c>
      <c r="B2413" s="1" t="s">
        <v>587</v>
      </c>
      <c r="C2413" s="1" t="s">
        <v>5093</v>
      </c>
      <c r="D2413" s="1" t="s">
        <v>533</v>
      </c>
      <c r="E2413" s="1" t="s">
        <v>11</v>
      </c>
      <c r="F2413" s="1" t="s">
        <v>407</v>
      </c>
      <c r="G2413" s="1">
        <v>1</v>
      </c>
      <c r="H2413" s="1">
        <v>10</v>
      </c>
      <c r="I2413" s="1">
        <v>2</v>
      </c>
      <c r="J2413" s="33">
        <v>2</v>
      </c>
      <c r="K2413" s="1">
        <v>0</v>
      </c>
      <c r="L2413" s="1">
        <v>1</v>
      </c>
      <c r="M2413" s="1" t="s">
        <v>5119</v>
      </c>
      <c r="N2413" s="1" t="s">
        <v>5120</v>
      </c>
      <c r="O2413" s="1" t="s">
        <v>32</v>
      </c>
    </row>
    <row r="2414" spans="1:15">
      <c r="A2414" s="1">
        <v>100015821</v>
      </c>
      <c r="B2414" s="1" t="s">
        <v>587</v>
      </c>
      <c r="C2414" s="1" t="s">
        <v>5093</v>
      </c>
      <c r="D2414" s="1" t="s">
        <v>1768</v>
      </c>
      <c r="E2414" s="1" t="s">
        <v>11</v>
      </c>
      <c r="F2414" s="1" t="s">
        <v>407</v>
      </c>
      <c r="G2414" s="1">
        <v>1</v>
      </c>
      <c r="H2414" s="1">
        <v>38</v>
      </c>
      <c r="I2414" s="1">
        <v>15</v>
      </c>
      <c r="J2414" s="33">
        <v>4</v>
      </c>
      <c r="K2414" s="1">
        <v>0</v>
      </c>
      <c r="L2414" s="1">
        <v>1</v>
      </c>
      <c r="M2414" s="1" t="s">
        <v>5121</v>
      </c>
      <c r="N2414" s="1" t="s">
        <v>5122</v>
      </c>
      <c r="O2414" s="1" t="s">
        <v>32</v>
      </c>
    </row>
    <row r="2415" spans="1:15">
      <c r="A2415" s="1">
        <v>100015826</v>
      </c>
      <c r="B2415" s="1" t="s">
        <v>587</v>
      </c>
      <c r="C2415" s="1" t="s">
        <v>5093</v>
      </c>
      <c r="D2415" s="1" t="s">
        <v>12</v>
      </c>
      <c r="E2415" s="1" t="s">
        <v>11</v>
      </c>
      <c r="F2415" s="1" t="s">
        <v>12</v>
      </c>
      <c r="G2415" s="1">
        <v>1</v>
      </c>
      <c r="H2415" s="1">
        <v>236</v>
      </c>
      <c r="I2415" s="1">
        <v>34</v>
      </c>
      <c r="J2415" s="33">
        <v>18</v>
      </c>
      <c r="K2415" s="1">
        <v>0</v>
      </c>
      <c r="L2415" s="1">
        <v>1</v>
      </c>
      <c r="M2415" s="1" t="s">
        <v>5123</v>
      </c>
      <c r="N2415" s="1" t="s">
        <v>5122</v>
      </c>
      <c r="O2415" s="1" t="s">
        <v>32</v>
      </c>
    </row>
    <row r="2416" spans="1:15">
      <c r="A2416" s="1">
        <v>100015835</v>
      </c>
      <c r="B2416" s="1" t="s">
        <v>587</v>
      </c>
      <c r="C2416" s="1" t="s">
        <v>5093</v>
      </c>
      <c r="D2416" s="1" t="s">
        <v>12</v>
      </c>
      <c r="E2416" s="1" t="s">
        <v>11</v>
      </c>
      <c r="F2416" s="1" t="s">
        <v>407</v>
      </c>
      <c r="G2416" s="1">
        <v>1</v>
      </c>
      <c r="H2416" s="1">
        <v>12</v>
      </c>
      <c r="I2416" s="1">
        <v>1</v>
      </c>
      <c r="J2416" s="33">
        <v>1</v>
      </c>
      <c r="K2416" s="1">
        <v>0</v>
      </c>
      <c r="L2416" s="1">
        <v>1</v>
      </c>
      <c r="M2416" s="1" t="s">
        <v>5124</v>
      </c>
      <c r="N2416" s="1" t="s">
        <v>5125</v>
      </c>
      <c r="O2416" s="1" t="s">
        <v>32</v>
      </c>
    </row>
    <row r="2417" spans="1:15">
      <c r="A2417" s="1">
        <v>100015841</v>
      </c>
      <c r="B2417" s="1" t="s">
        <v>587</v>
      </c>
      <c r="C2417" s="1" t="s">
        <v>5093</v>
      </c>
      <c r="D2417" s="1" t="s">
        <v>176</v>
      </c>
      <c r="E2417" s="1" t="s">
        <v>11</v>
      </c>
      <c r="F2417" s="1" t="s">
        <v>12</v>
      </c>
      <c r="G2417" s="1">
        <v>1</v>
      </c>
      <c r="H2417" s="1">
        <v>188</v>
      </c>
      <c r="I2417" s="1">
        <v>19</v>
      </c>
      <c r="J2417" s="33">
        <v>14</v>
      </c>
      <c r="K2417" s="1">
        <v>0</v>
      </c>
      <c r="L2417" s="1">
        <v>1</v>
      </c>
      <c r="M2417" s="1" t="s">
        <v>5126</v>
      </c>
      <c r="N2417" s="1" t="s">
        <v>5127</v>
      </c>
      <c r="O2417" s="1" t="s">
        <v>32</v>
      </c>
    </row>
    <row r="2418" spans="1:15">
      <c r="A2418" s="1">
        <v>100015845</v>
      </c>
      <c r="B2418" s="1" t="s">
        <v>587</v>
      </c>
      <c r="C2418" s="1" t="s">
        <v>5093</v>
      </c>
      <c r="D2418" s="1" t="s">
        <v>12</v>
      </c>
      <c r="E2418" s="1" t="s">
        <v>11</v>
      </c>
      <c r="F2418" s="1" t="s">
        <v>407</v>
      </c>
      <c r="G2418" s="1">
        <v>1</v>
      </c>
      <c r="H2418" s="1">
        <v>13</v>
      </c>
      <c r="I2418" s="1">
        <v>2</v>
      </c>
      <c r="J2418" s="33">
        <v>1</v>
      </c>
      <c r="K2418" s="1">
        <v>0</v>
      </c>
      <c r="L2418" s="1">
        <v>1</v>
      </c>
      <c r="M2418" s="1" t="s">
        <v>5128</v>
      </c>
      <c r="N2418" s="1" t="s">
        <v>5129</v>
      </c>
      <c r="O2418" s="1" t="s">
        <v>32</v>
      </c>
    </row>
    <row r="2419" spans="1:15">
      <c r="A2419" s="1">
        <v>100015850</v>
      </c>
      <c r="B2419" s="1" t="s">
        <v>587</v>
      </c>
      <c r="C2419" s="1" t="s">
        <v>5093</v>
      </c>
      <c r="D2419" s="1" t="s">
        <v>5130</v>
      </c>
      <c r="E2419" s="1" t="s">
        <v>11</v>
      </c>
      <c r="F2419" s="1" t="s">
        <v>12</v>
      </c>
      <c r="G2419" s="1">
        <v>1</v>
      </c>
      <c r="H2419" s="1">
        <v>173</v>
      </c>
      <c r="I2419" s="1">
        <v>20</v>
      </c>
      <c r="J2419" s="33">
        <v>18</v>
      </c>
      <c r="K2419" s="1">
        <v>0</v>
      </c>
      <c r="L2419" s="1">
        <v>1</v>
      </c>
      <c r="M2419" s="1" t="s">
        <v>5131</v>
      </c>
      <c r="N2419" s="1" t="s">
        <v>5132</v>
      </c>
      <c r="O2419" s="1" t="s">
        <v>32</v>
      </c>
    </row>
    <row r="2420" spans="1:15">
      <c r="A2420" s="1">
        <v>100015855</v>
      </c>
      <c r="B2420" s="1" t="s">
        <v>587</v>
      </c>
      <c r="C2420" s="1" t="s">
        <v>5093</v>
      </c>
      <c r="D2420" s="1" t="s">
        <v>12</v>
      </c>
      <c r="E2420" s="1" t="s">
        <v>11</v>
      </c>
      <c r="F2420" s="1" t="s">
        <v>12</v>
      </c>
      <c r="G2420" s="1">
        <v>1</v>
      </c>
      <c r="H2420" s="1">
        <v>257</v>
      </c>
      <c r="I2420" s="1">
        <v>25</v>
      </c>
      <c r="J2420" s="33">
        <v>25</v>
      </c>
      <c r="K2420" s="1">
        <v>0</v>
      </c>
      <c r="L2420" s="1">
        <v>1</v>
      </c>
      <c r="M2420" s="1" t="s">
        <v>5133</v>
      </c>
      <c r="N2420" s="1" t="s">
        <v>5132</v>
      </c>
      <c r="O2420" s="1" t="s">
        <v>32</v>
      </c>
    </row>
    <row r="2421" spans="1:15">
      <c r="A2421" s="1">
        <v>100015859</v>
      </c>
      <c r="B2421" s="1" t="s">
        <v>587</v>
      </c>
      <c r="C2421" s="1" t="s">
        <v>5093</v>
      </c>
      <c r="D2421" s="1" t="s">
        <v>12</v>
      </c>
      <c r="E2421" s="1" t="s">
        <v>11</v>
      </c>
      <c r="F2421" s="1" t="s">
        <v>12</v>
      </c>
      <c r="G2421" s="1">
        <v>1</v>
      </c>
      <c r="H2421" s="1">
        <v>117</v>
      </c>
      <c r="I2421" s="1">
        <v>16</v>
      </c>
      <c r="J2421" s="33">
        <v>16</v>
      </c>
      <c r="K2421" s="1">
        <v>0</v>
      </c>
      <c r="L2421" s="1">
        <v>1</v>
      </c>
      <c r="M2421" s="1" t="s">
        <v>5134</v>
      </c>
      <c r="N2421" s="1" t="s">
        <v>5135</v>
      </c>
      <c r="O2421" s="1" t="s">
        <v>32</v>
      </c>
    </row>
    <row r="2422" spans="1:15">
      <c r="A2422" s="1">
        <v>100015867</v>
      </c>
      <c r="B2422" s="1" t="s">
        <v>587</v>
      </c>
      <c r="C2422" s="1" t="s">
        <v>5093</v>
      </c>
      <c r="D2422" s="1" t="s">
        <v>12</v>
      </c>
      <c r="E2422" s="1" t="s">
        <v>11</v>
      </c>
      <c r="F2422" s="1" t="s">
        <v>407</v>
      </c>
      <c r="G2422" s="1">
        <v>1</v>
      </c>
      <c r="H2422" s="1">
        <v>37</v>
      </c>
      <c r="I2422" s="1">
        <v>4</v>
      </c>
      <c r="J2422" s="33">
        <v>4</v>
      </c>
      <c r="K2422" s="1">
        <v>0</v>
      </c>
      <c r="L2422" s="1">
        <v>1</v>
      </c>
      <c r="M2422" s="1" t="s">
        <v>5136</v>
      </c>
      <c r="N2422" s="1" t="s">
        <v>5137</v>
      </c>
      <c r="O2422" s="1" t="s">
        <v>32</v>
      </c>
    </row>
    <row r="2423" spans="1:15">
      <c r="A2423" s="1">
        <v>100015871</v>
      </c>
      <c r="B2423" s="1" t="s">
        <v>587</v>
      </c>
      <c r="C2423" s="1" t="s">
        <v>5093</v>
      </c>
      <c r="D2423" s="1" t="s">
        <v>100</v>
      </c>
      <c r="E2423" s="1" t="s">
        <v>20</v>
      </c>
      <c r="F2423" s="1" t="s">
        <v>100</v>
      </c>
      <c r="G2423" s="1">
        <v>1</v>
      </c>
      <c r="H2423" s="1">
        <v>205</v>
      </c>
      <c r="I2423" s="1">
        <v>21</v>
      </c>
      <c r="J2423" s="33">
        <v>19</v>
      </c>
      <c r="K2423" s="1">
        <v>0</v>
      </c>
      <c r="L2423" s="1">
        <v>1</v>
      </c>
      <c r="M2423" s="1" t="s">
        <v>5138</v>
      </c>
      <c r="N2423" s="1" t="s">
        <v>4702</v>
      </c>
      <c r="O2423" s="1" t="s">
        <v>15</v>
      </c>
    </row>
    <row r="2424" spans="1:15">
      <c r="A2424" s="1">
        <v>100015875</v>
      </c>
      <c r="B2424" s="1" t="s">
        <v>587</v>
      </c>
      <c r="C2424" s="1" t="s">
        <v>5093</v>
      </c>
      <c r="D2424" s="1" t="s">
        <v>390</v>
      </c>
      <c r="E2424" s="1" t="s">
        <v>20</v>
      </c>
      <c r="F2424" s="1" t="s">
        <v>72</v>
      </c>
      <c r="G2424" s="1">
        <v>2</v>
      </c>
      <c r="H2424" s="1">
        <v>332</v>
      </c>
      <c r="I2424" s="1">
        <v>37</v>
      </c>
      <c r="J2424" s="33">
        <v>55</v>
      </c>
      <c r="K2424" s="1">
        <v>1</v>
      </c>
      <c r="L2424" s="1">
        <v>2</v>
      </c>
      <c r="M2424" s="1" t="s">
        <v>5139</v>
      </c>
      <c r="N2424" s="1" t="s">
        <v>4702</v>
      </c>
      <c r="O2424" s="1" t="s">
        <v>15</v>
      </c>
    </row>
    <row r="2425" spans="1:15">
      <c r="A2425" s="1">
        <v>100015893</v>
      </c>
      <c r="B2425" s="1" t="s">
        <v>587</v>
      </c>
      <c r="C2425" s="1" t="s">
        <v>5093</v>
      </c>
      <c r="D2425" s="1" t="s">
        <v>1984</v>
      </c>
      <c r="E2425" s="1" t="s">
        <v>20</v>
      </c>
      <c r="F2425" s="1" t="s">
        <v>167</v>
      </c>
      <c r="G2425" s="1">
        <v>1</v>
      </c>
      <c r="H2425" s="1">
        <v>318</v>
      </c>
      <c r="I2425" s="1">
        <v>32</v>
      </c>
      <c r="J2425" s="33">
        <v>23</v>
      </c>
      <c r="K2425" s="1">
        <v>0</v>
      </c>
      <c r="L2425" s="1">
        <v>2</v>
      </c>
      <c r="M2425" s="1" t="s">
        <v>5144</v>
      </c>
      <c r="N2425" s="1" t="s">
        <v>4702</v>
      </c>
      <c r="O2425" s="1" t="s">
        <v>15</v>
      </c>
    </row>
    <row r="2426" spans="1:15">
      <c r="A2426" s="1">
        <v>100015897</v>
      </c>
      <c r="B2426" s="1" t="s">
        <v>587</v>
      </c>
      <c r="C2426" s="1" t="s">
        <v>5093</v>
      </c>
      <c r="D2426" s="1" t="s">
        <v>750</v>
      </c>
      <c r="E2426" s="1" t="s">
        <v>20</v>
      </c>
      <c r="F2426" s="1" t="s">
        <v>72</v>
      </c>
      <c r="G2426" s="1">
        <v>1</v>
      </c>
      <c r="H2426" s="1">
        <v>270</v>
      </c>
      <c r="I2426" s="1">
        <v>32</v>
      </c>
      <c r="J2426" s="33">
        <v>31</v>
      </c>
      <c r="K2426" s="1">
        <v>0</v>
      </c>
      <c r="L2426" s="1">
        <v>1</v>
      </c>
      <c r="M2426" s="1" t="s">
        <v>5145</v>
      </c>
      <c r="N2426" s="1" t="s">
        <v>4702</v>
      </c>
      <c r="O2426" s="1" t="s">
        <v>15</v>
      </c>
    </row>
    <row r="2427" spans="1:15">
      <c r="A2427" s="1">
        <v>100015903</v>
      </c>
      <c r="B2427" s="1" t="s">
        <v>587</v>
      </c>
      <c r="C2427" s="1" t="s">
        <v>5093</v>
      </c>
      <c r="D2427" s="1" t="s">
        <v>5146</v>
      </c>
      <c r="E2427" s="1" t="s">
        <v>27</v>
      </c>
      <c r="F2427" s="1" t="s">
        <v>18</v>
      </c>
      <c r="G2427" s="1">
        <v>1</v>
      </c>
      <c r="H2427" s="1">
        <v>438</v>
      </c>
      <c r="I2427" s="1">
        <v>33</v>
      </c>
      <c r="J2427" s="33">
        <v>26</v>
      </c>
      <c r="K2427" s="1">
        <v>0</v>
      </c>
      <c r="L2427" s="1">
        <v>2</v>
      </c>
      <c r="M2427" s="1" t="s">
        <v>5147</v>
      </c>
      <c r="N2427" s="1" t="s">
        <v>4702</v>
      </c>
      <c r="O2427" s="1" t="s">
        <v>15</v>
      </c>
    </row>
    <row r="2428" spans="1:15">
      <c r="A2428" s="1">
        <v>100015907</v>
      </c>
      <c r="B2428" s="1" t="s">
        <v>587</v>
      </c>
      <c r="C2428" s="1" t="s">
        <v>5093</v>
      </c>
      <c r="D2428" s="1" t="s">
        <v>12</v>
      </c>
      <c r="E2428" s="1" t="s">
        <v>11</v>
      </c>
      <c r="F2428" s="1" t="s">
        <v>12</v>
      </c>
      <c r="G2428" s="1">
        <v>1</v>
      </c>
      <c r="H2428" s="1">
        <v>651</v>
      </c>
      <c r="I2428" s="1">
        <v>59</v>
      </c>
      <c r="J2428" s="33">
        <v>38</v>
      </c>
      <c r="K2428" s="1">
        <v>1</v>
      </c>
      <c r="L2428" s="1">
        <v>3</v>
      </c>
      <c r="M2428" s="1" t="s">
        <v>5148</v>
      </c>
      <c r="N2428" s="1" t="s">
        <v>5142</v>
      </c>
      <c r="O2428" s="1" t="s">
        <v>32</v>
      </c>
    </row>
    <row r="2429" spans="1:15">
      <c r="A2429" s="1">
        <v>100015912</v>
      </c>
      <c r="B2429" s="1" t="s">
        <v>587</v>
      </c>
      <c r="C2429" s="1" t="s">
        <v>5093</v>
      </c>
      <c r="D2429" s="1" t="s">
        <v>5149</v>
      </c>
      <c r="E2429" s="1" t="s">
        <v>11</v>
      </c>
      <c r="F2429" s="1" t="s">
        <v>12</v>
      </c>
      <c r="G2429" s="1">
        <v>1</v>
      </c>
      <c r="H2429" s="1">
        <v>481</v>
      </c>
      <c r="I2429" s="1">
        <v>44</v>
      </c>
      <c r="J2429" s="33">
        <v>31</v>
      </c>
      <c r="K2429" s="1">
        <v>1</v>
      </c>
      <c r="L2429" s="1">
        <v>2</v>
      </c>
      <c r="M2429" s="1" t="s">
        <v>5150</v>
      </c>
      <c r="N2429" s="1" t="s">
        <v>5142</v>
      </c>
      <c r="O2429" s="1" t="s">
        <v>32</v>
      </c>
    </row>
    <row r="2430" spans="1:15">
      <c r="A2430" s="1">
        <v>100015924</v>
      </c>
      <c r="B2430" s="1" t="s">
        <v>587</v>
      </c>
      <c r="C2430" s="1" t="s">
        <v>5093</v>
      </c>
      <c r="D2430" s="1" t="s">
        <v>12</v>
      </c>
      <c r="E2430" s="1" t="s">
        <v>11</v>
      </c>
      <c r="F2430" s="1" t="s">
        <v>12</v>
      </c>
      <c r="G2430" s="1">
        <v>1</v>
      </c>
      <c r="H2430" s="1">
        <v>693</v>
      </c>
      <c r="I2430" s="1">
        <v>54</v>
      </c>
      <c r="J2430" s="33">
        <v>36</v>
      </c>
      <c r="K2430" s="1">
        <v>1</v>
      </c>
      <c r="L2430" s="1">
        <v>3</v>
      </c>
      <c r="M2430" s="1" t="s">
        <v>5153</v>
      </c>
      <c r="N2430" s="1" t="s">
        <v>5142</v>
      </c>
      <c r="O2430" s="1" t="s">
        <v>32</v>
      </c>
    </row>
    <row r="2431" spans="1:15">
      <c r="A2431" s="1">
        <v>100015936</v>
      </c>
      <c r="B2431" s="1" t="s">
        <v>587</v>
      </c>
      <c r="C2431" s="1" t="s">
        <v>5093</v>
      </c>
      <c r="D2431" s="1" t="s">
        <v>533</v>
      </c>
      <c r="E2431" s="1" t="s">
        <v>11</v>
      </c>
      <c r="F2431" s="1" t="s">
        <v>407</v>
      </c>
      <c r="G2431" s="1">
        <v>1</v>
      </c>
      <c r="H2431" s="1">
        <v>18</v>
      </c>
      <c r="I2431" s="1">
        <v>2</v>
      </c>
      <c r="J2431" s="33">
        <v>2</v>
      </c>
      <c r="K2431" s="1">
        <v>0</v>
      </c>
      <c r="L2431" s="1">
        <v>1</v>
      </c>
      <c r="M2431" s="1" t="s">
        <v>5154</v>
      </c>
      <c r="N2431" s="1" t="s">
        <v>5155</v>
      </c>
      <c r="O2431" s="1" t="s">
        <v>32</v>
      </c>
    </row>
    <row r="2432" spans="1:15">
      <c r="A2432" s="1">
        <v>100015939</v>
      </c>
      <c r="B2432" s="1" t="s">
        <v>587</v>
      </c>
      <c r="C2432" s="1" t="s">
        <v>5093</v>
      </c>
      <c r="D2432" s="1" t="s">
        <v>5156</v>
      </c>
      <c r="E2432" s="1" t="s">
        <v>11</v>
      </c>
      <c r="F2432" s="1" t="s">
        <v>12</v>
      </c>
      <c r="G2432" s="1">
        <v>1</v>
      </c>
      <c r="H2432" s="1">
        <v>324</v>
      </c>
      <c r="I2432" s="1">
        <v>32</v>
      </c>
      <c r="J2432" s="33">
        <v>20</v>
      </c>
      <c r="K2432" s="1">
        <v>1</v>
      </c>
      <c r="L2432" s="1">
        <v>2</v>
      </c>
      <c r="M2432" s="1" t="s">
        <v>5157</v>
      </c>
      <c r="N2432" s="1" t="s">
        <v>5158</v>
      </c>
      <c r="O2432" s="1" t="s">
        <v>32</v>
      </c>
    </row>
    <row r="2433" spans="1:15">
      <c r="A2433" s="1">
        <v>100015945</v>
      </c>
      <c r="B2433" s="1" t="s">
        <v>587</v>
      </c>
      <c r="C2433" s="1" t="s">
        <v>5093</v>
      </c>
      <c r="D2433" s="1" t="s">
        <v>12</v>
      </c>
      <c r="E2433" s="1" t="s">
        <v>11</v>
      </c>
      <c r="F2433" s="1" t="s">
        <v>12</v>
      </c>
      <c r="G2433" s="1">
        <v>1</v>
      </c>
      <c r="H2433" s="1">
        <v>277</v>
      </c>
      <c r="I2433" s="1">
        <v>31</v>
      </c>
      <c r="J2433" s="33">
        <v>19</v>
      </c>
      <c r="K2433" s="1">
        <v>0</v>
      </c>
      <c r="L2433" s="1">
        <v>1</v>
      </c>
      <c r="M2433" s="1" t="s">
        <v>5159</v>
      </c>
      <c r="N2433" s="1" t="s">
        <v>5160</v>
      </c>
      <c r="O2433" s="1" t="s">
        <v>32</v>
      </c>
    </row>
    <row r="2434" spans="1:15">
      <c r="A2434" s="1">
        <v>100015951</v>
      </c>
      <c r="B2434" s="1" t="s">
        <v>587</v>
      </c>
      <c r="C2434" s="1" t="s">
        <v>5093</v>
      </c>
      <c r="D2434" s="1" t="s">
        <v>176</v>
      </c>
      <c r="E2434" s="1" t="s">
        <v>11</v>
      </c>
      <c r="F2434" s="1" t="s">
        <v>407</v>
      </c>
      <c r="G2434" s="1">
        <v>1</v>
      </c>
      <c r="H2434" s="1">
        <v>28</v>
      </c>
      <c r="I2434" s="1">
        <v>5</v>
      </c>
      <c r="J2434" s="33">
        <v>7</v>
      </c>
      <c r="K2434" s="1">
        <v>0</v>
      </c>
      <c r="L2434" s="1">
        <v>1</v>
      </c>
      <c r="M2434" s="1" t="s">
        <v>5161</v>
      </c>
      <c r="N2434" s="1" t="s">
        <v>5162</v>
      </c>
      <c r="O2434" s="1" t="s">
        <v>32</v>
      </c>
    </row>
    <row r="2435" spans="1:15">
      <c r="A2435" s="1">
        <v>100015956</v>
      </c>
      <c r="B2435" s="1" t="s">
        <v>587</v>
      </c>
      <c r="C2435" s="1" t="s">
        <v>5164</v>
      </c>
      <c r="D2435" s="1" t="s">
        <v>176</v>
      </c>
      <c r="E2435" s="1" t="s">
        <v>11</v>
      </c>
      <c r="F2435" s="1" t="s">
        <v>12</v>
      </c>
      <c r="G2435" s="1">
        <v>1</v>
      </c>
      <c r="H2435" s="1">
        <v>139</v>
      </c>
      <c r="I2435" s="1">
        <v>18</v>
      </c>
      <c r="J2435" s="33">
        <v>18</v>
      </c>
      <c r="K2435" s="1">
        <v>0</v>
      </c>
      <c r="L2435" s="1">
        <v>1</v>
      </c>
      <c r="M2435" s="1" t="s">
        <v>5163</v>
      </c>
      <c r="N2435" s="1" t="s">
        <v>5165</v>
      </c>
      <c r="O2435" s="1" t="s">
        <v>32</v>
      </c>
    </row>
    <row r="2436" spans="1:15">
      <c r="A2436" s="1">
        <v>100015963</v>
      </c>
      <c r="B2436" s="1" t="s">
        <v>587</v>
      </c>
      <c r="C2436" s="1" t="s">
        <v>5164</v>
      </c>
      <c r="D2436" s="1" t="s">
        <v>12</v>
      </c>
      <c r="E2436" s="1" t="s">
        <v>11</v>
      </c>
      <c r="F2436" s="1" t="s">
        <v>12</v>
      </c>
      <c r="G2436" s="1">
        <v>1</v>
      </c>
      <c r="H2436" s="1">
        <v>110</v>
      </c>
      <c r="I2436" s="1">
        <v>15</v>
      </c>
      <c r="J2436" s="33">
        <v>13</v>
      </c>
      <c r="K2436" s="1">
        <v>0</v>
      </c>
      <c r="L2436" s="1">
        <v>1</v>
      </c>
      <c r="M2436" s="1" t="s">
        <v>5166</v>
      </c>
      <c r="N2436" s="1" t="s">
        <v>5167</v>
      </c>
      <c r="O2436" s="1" t="s">
        <v>32</v>
      </c>
    </row>
    <row r="2437" spans="1:15">
      <c r="A2437" s="1">
        <v>100015980</v>
      </c>
      <c r="B2437" s="1" t="s">
        <v>587</v>
      </c>
      <c r="C2437" s="1" t="s">
        <v>5164</v>
      </c>
      <c r="D2437" s="1" t="s">
        <v>176</v>
      </c>
      <c r="E2437" s="1" t="s">
        <v>11</v>
      </c>
      <c r="F2437" s="1" t="s">
        <v>12</v>
      </c>
      <c r="G2437" s="1">
        <v>1</v>
      </c>
      <c r="H2437" s="1">
        <v>169</v>
      </c>
      <c r="I2437" s="1">
        <v>24</v>
      </c>
      <c r="J2437" s="33">
        <v>16</v>
      </c>
      <c r="K2437" s="1">
        <v>0</v>
      </c>
      <c r="L2437" s="1">
        <v>1</v>
      </c>
      <c r="M2437" s="1" t="s">
        <v>5168</v>
      </c>
      <c r="N2437" s="1" t="s">
        <v>5169</v>
      </c>
      <c r="O2437" s="1" t="s">
        <v>32</v>
      </c>
    </row>
    <row r="2438" spans="1:15">
      <c r="A2438" s="1">
        <v>100015984</v>
      </c>
      <c r="B2438" s="1" t="s">
        <v>587</v>
      </c>
      <c r="C2438" s="1" t="s">
        <v>5164</v>
      </c>
      <c r="D2438" s="1" t="s">
        <v>12</v>
      </c>
      <c r="E2438" s="1" t="s">
        <v>11</v>
      </c>
      <c r="F2438" s="1" t="s">
        <v>407</v>
      </c>
      <c r="G2438" s="1">
        <v>1</v>
      </c>
      <c r="H2438" s="1">
        <v>24</v>
      </c>
      <c r="I2438" s="1">
        <v>3</v>
      </c>
      <c r="J2438" s="33">
        <v>3</v>
      </c>
      <c r="K2438" s="1">
        <v>0</v>
      </c>
      <c r="L2438" s="1">
        <v>1</v>
      </c>
      <c r="M2438" s="1" t="s">
        <v>5170</v>
      </c>
      <c r="N2438" s="1" t="s">
        <v>5171</v>
      </c>
      <c r="O2438" s="1" t="s">
        <v>32</v>
      </c>
    </row>
    <row r="2439" spans="1:15">
      <c r="A2439" s="1">
        <v>100015995</v>
      </c>
      <c r="B2439" s="1" t="s">
        <v>587</v>
      </c>
      <c r="C2439" s="1" t="s">
        <v>5164</v>
      </c>
      <c r="D2439" s="1" t="s">
        <v>176</v>
      </c>
      <c r="E2439" s="1" t="s">
        <v>11</v>
      </c>
      <c r="F2439" s="1" t="s">
        <v>12</v>
      </c>
      <c r="G2439" s="1">
        <v>1</v>
      </c>
      <c r="H2439" s="1">
        <v>89</v>
      </c>
      <c r="I2439" s="1">
        <v>15</v>
      </c>
      <c r="J2439" s="33">
        <v>11</v>
      </c>
      <c r="K2439" s="1">
        <v>2</v>
      </c>
      <c r="L2439" s="1">
        <v>1</v>
      </c>
      <c r="M2439" s="1" t="s">
        <v>5172</v>
      </c>
      <c r="N2439" s="1" t="s">
        <v>5173</v>
      </c>
      <c r="O2439" s="1" t="s">
        <v>32</v>
      </c>
    </row>
    <row r="2440" spans="1:15">
      <c r="A2440" s="1">
        <v>100016010</v>
      </c>
      <c r="B2440" s="1" t="s">
        <v>587</v>
      </c>
      <c r="C2440" s="1" t="s">
        <v>5164</v>
      </c>
      <c r="D2440" s="1" t="s">
        <v>12</v>
      </c>
      <c r="E2440" s="1" t="s">
        <v>11</v>
      </c>
      <c r="F2440" s="1" t="s">
        <v>12</v>
      </c>
      <c r="G2440" s="1">
        <v>1</v>
      </c>
      <c r="H2440" s="1">
        <v>497</v>
      </c>
      <c r="I2440" s="1">
        <v>34</v>
      </c>
      <c r="J2440" s="33">
        <v>34</v>
      </c>
      <c r="K2440" s="1">
        <v>0</v>
      </c>
      <c r="L2440" s="1">
        <v>2</v>
      </c>
      <c r="M2440" s="1" t="s">
        <v>5174</v>
      </c>
      <c r="N2440" s="1" t="s">
        <v>5175</v>
      </c>
      <c r="O2440" s="1" t="s">
        <v>32</v>
      </c>
    </row>
    <row r="2441" spans="1:15">
      <c r="A2441" s="1">
        <v>100016012</v>
      </c>
      <c r="B2441" s="1" t="s">
        <v>587</v>
      </c>
      <c r="C2441" s="1" t="s">
        <v>5164</v>
      </c>
      <c r="D2441" s="1" t="s">
        <v>12</v>
      </c>
      <c r="E2441" s="1" t="s">
        <v>11</v>
      </c>
      <c r="F2441" s="1" t="s">
        <v>12</v>
      </c>
      <c r="G2441" s="1">
        <v>1</v>
      </c>
      <c r="H2441" s="1">
        <v>435</v>
      </c>
      <c r="I2441" s="1">
        <v>39</v>
      </c>
      <c r="J2441" s="33">
        <v>31</v>
      </c>
      <c r="K2441" s="1">
        <v>0</v>
      </c>
      <c r="L2441" s="1">
        <v>2</v>
      </c>
      <c r="M2441" s="1" t="s">
        <v>5176</v>
      </c>
      <c r="N2441" s="1" t="s">
        <v>5175</v>
      </c>
      <c r="O2441" s="1" t="s">
        <v>32</v>
      </c>
    </row>
    <row r="2442" spans="1:15">
      <c r="A2442" s="1">
        <v>100016014</v>
      </c>
      <c r="B2442" s="1" t="s">
        <v>587</v>
      </c>
      <c r="C2442" s="1" t="s">
        <v>5164</v>
      </c>
      <c r="D2442" s="1" t="s">
        <v>18</v>
      </c>
      <c r="E2442" s="1" t="s">
        <v>27</v>
      </c>
      <c r="F2442" s="1" t="s">
        <v>18</v>
      </c>
      <c r="G2442" s="1">
        <v>1</v>
      </c>
      <c r="H2442" s="1">
        <v>219</v>
      </c>
      <c r="I2442" s="1">
        <v>18</v>
      </c>
      <c r="J2442" s="33">
        <v>19</v>
      </c>
      <c r="K2442" s="1">
        <v>0</v>
      </c>
      <c r="L2442" s="1">
        <v>1</v>
      </c>
      <c r="M2442" s="1" t="s">
        <v>5177</v>
      </c>
      <c r="N2442" s="1" t="s">
        <v>4702</v>
      </c>
      <c r="O2442" s="1" t="s">
        <v>15</v>
      </c>
    </row>
    <row r="2443" spans="1:15">
      <c r="A2443" s="1">
        <v>100016017</v>
      </c>
      <c r="B2443" s="1" t="s">
        <v>587</v>
      </c>
      <c r="C2443" s="1" t="s">
        <v>5164</v>
      </c>
      <c r="D2443" s="1" t="s">
        <v>750</v>
      </c>
      <c r="E2443" s="1" t="s">
        <v>20</v>
      </c>
      <c r="F2443" s="1" t="s">
        <v>72</v>
      </c>
      <c r="G2443" s="1">
        <v>1</v>
      </c>
      <c r="H2443" s="1">
        <v>216</v>
      </c>
      <c r="I2443" s="1">
        <v>21</v>
      </c>
      <c r="J2443" s="33">
        <v>18</v>
      </c>
      <c r="K2443" s="1">
        <v>0</v>
      </c>
      <c r="L2443" s="1">
        <v>1</v>
      </c>
      <c r="M2443" s="1" t="s">
        <v>5178</v>
      </c>
      <c r="N2443" s="1" t="s">
        <v>4702</v>
      </c>
      <c r="O2443" s="1" t="s">
        <v>15</v>
      </c>
    </row>
    <row r="2444" spans="1:15">
      <c r="A2444" s="1">
        <v>100016021</v>
      </c>
      <c r="B2444" s="1" t="s">
        <v>587</v>
      </c>
      <c r="C2444" s="1" t="s">
        <v>5164</v>
      </c>
      <c r="D2444" s="1" t="s">
        <v>46</v>
      </c>
      <c r="E2444" s="1" t="s">
        <v>2</v>
      </c>
      <c r="F2444" s="1" t="s">
        <v>46</v>
      </c>
      <c r="G2444" s="1">
        <v>2</v>
      </c>
      <c r="H2444" s="1">
        <v>110</v>
      </c>
      <c r="I2444" s="1">
        <v>21</v>
      </c>
      <c r="J2444" s="33">
        <v>12</v>
      </c>
      <c r="K2444" s="1">
        <v>0</v>
      </c>
      <c r="L2444" s="1">
        <v>1</v>
      </c>
      <c r="M2444" s="1" t="s">
        <v>5179</v>
      </c>
      <c r="N2444" s="1" t="s">
        <v>4700</v>
      </c>
      <c r="O2444" s="1" t="s">
        <v>8</v>
      </c>
    </row>
    <row r="2445" spans="1:15">
      <c r="A2445" s="1">
        <v>100016026</v>
      </c>
      <c r="B2445" s="1" t="s">
        <v>587</v>
      </c>
      <c r="C2445" s="1" t="s">
        <v>5164</v>
      </c>
      <c r="D2445" s="1" t="s">
        <v>176</v>
      </c>
      <c r="E2445" s="1" t="s">
        <v>11</v>
      </c>
      <c r="F2445" s="1" t="s">
        <v>12</v>
      </c>
      <c r="G2445" s="1">
        <v>1</v>
      </c>
      <c r="H2445" s="1">
        <v>185</v>
      </c>
      <c r="I2445" s="1">
        <v>19</v>
      </c>
      <c r="J2445" s="33">
        <v>15</v>
      </c>
      <c r="K2445" s="1">
        <v>0</v>
      </c>
      <c r="L2445" s="1">
        <v>1</v>
      </c>
      <c r="M2445" s="1" t="s">
        <v>5180</v>
      </c>
      <c r="N2445" s="1" t="s">
        <v>5181</v>
      </c>
      <c r="O2445" s="1" t="s">
        <v>32</v>
      </c>
    </row>
    <row r="2446" spans="1:15">
      <c r="A2446" s="1">
        <v>100016031</v>
      </c>
      <c r="B2446" s="1" t="s">
        <v>587</v>
      </c>
      <c r="C2446" s="1" t="s">
        <v>5164</v>
      </c>
      <c r="D2446" s="1" t="s">
        <v>12</v>
      </c>
      <c r="E2446" s="1" t="s">
        <v>11</v>
      </c>
      <c r="F2446" s="1" t="s">
        <v>407</v>
      </c>
      <c r="G2446" s="1">
        <v>1</v>
      </c>
      <c r="H2446" s="1">
        <v>20</v>
      </c>
      <c r="I2446" s="1">
        <v>2</v>
      </c>
      <c r="J2446" s="33">
        <v>3</v>
      </c>
      <c r="K2446" s="1">
        <v>0</v>
      </c>
      <c r="L2446" s="1">
        <v>1</v>
      </c>
      <c r="M2446" s="1" t="s">
        <v>5182</v>
      </c>
      <c r="N2446" s="1" t="s">
        <v>5183</v>
      </c>
      <c r="O2446" s="1" t="s">
        <v>32</v>
      </c>
    </row>
    <row r="2447" spans="1:15">
      <c r="A2447" s="1">
        <v>100016036</v>
      </c>
      <c r="B2447" s="1" t="s">
        <v>587</v>
      </c>
      <c r="C2447" s="1" t="s">
        <v>5164</v>
      </c>
      <c r="D2447" s="1" t="s">
        <v>12</v>
      </c>
      <c r="E2447" s="1" t="s">
        <v>11</v>
      </c>
      <c r="F2447" s="1" t="s">
        <v>407</v>
      </c>
      <c r="G2447" s="1">
        <v>1</v>
      </c>
      <c r="H2447" s="1">
        <v>31</v>
      </c>
      <c r="I2447" s="1">
        <v>5</v>
      </c>
      <c r="J2447" s="33">
        <v>3</v>
      </c>
      <c r="K2447" s="1">
        <v>0</v>
      </c>
      <c r="L2447" s="1">
        <v>1</v>
      </c>
      <c r="M2447" s="1" t="s">
        <v>5184</v>
      </c>
      <c r="N2447" s="1" t="s">
        <v>5185</v>
      </c>
      <c r="O2447" s="1" t="s">
        <v>32</v>
      </c>
    </row>
    <row r="2448" spans="1:15">
      <c r="A2448" s="1">
        <v>100016044</v>
      </c>
      <c r="B2448" s="1" t="s">
        <v>587</v>
      </c>
      <c r="C2448" s="1" t="s">
        <v>5164</v>
      </c>
      <c r="D2448" s="1" t="s">
        <v>12</v>
      </c>
      <c r="E2448" s="1" t="s">
        <v>11</v>
      </c>
      <c r="F2448" s="1" t="s">
        <v>407</v>
      </c>
      <c r="G2448" s="1">
        <v>1</v>
      </c>
      <c r="H2448" s="1">
        <v>15</v>
      </c>
      <c r="I2448" s="1">
        <v>3</v>
      </c>
      <c r="J2448" s="33">
        <v>3</v>
      </c>
      <c r="K2448" s="1">
        <v>0</v>
      </c>
      <c r="L2448" s="1">
        <v>1</v>
      </c>
      <c r="M2448" s="1" t="s">
        <v>5186</v>
      </c>
      <c r="N2448" s="1" t="s">
        <v>5187</v>
      </c>
      <c r="O2448" s="1" t="s">
        <v>32</v>
      </c>
    </row>
    <row r="2449" spans="1:15">
      <c r="A2449" s="1">
        <v>100016052</v>
      </c>
      <c r="B2449" s="1" t="s">
        <v>587</v>
      </c>
      <c r="C2449" s="1" t="s">
        <v>5189</v>
      </c>
      <c r="D2449" s="1" t="s">
        <v>12</v>
      </c>
      <c r="E2449" s="1" t="s">
        <v>11</v>
      </c>
      <c r="F2449" s="1" t="s">
        <v>12</v>
      </c>
      <c r="G2449" s="1">
        <v>1</v>
      </c>
      <c r="H2449" s="1">
        <v>588</v>
      </c>
      <c r="I2449" s="1">
        <v>39</v>
      </c>
      <c r="J2449" s="33">
        <v>19</v>
      </c>
      <c r="K2449" s="1">
        <v>0</v>
      </c>
      <c r="L2449" s="1">
        <v>2</v>
      </c>
      <c r="M2449" s="1" t="s">
        <v>5188</v>
      </c>
      <c r="N2449" s="1" t="s">
        <v>5190</v>
      </c>
      <c r="O2449" s="1" t="s">
        <v>32</v>
      </c>
    </row>
    <row r="2450" spans="1:15">
      <c r="A2450" s="1">
        <v>100016060</v>
      </c>
      <c r="B2450" s="1" t="s">
        <v>587</v>
      </c>
      <c r="C2450" s="1" t="s">
        <v>5189</v>
      </c>
      <c r="D2450" s="1" t="s">
        <v>176</v>
      </c>
      <c r="E2450" s="1" t="s">
        <v>11</v>
      </c>
      <c r="F2450" s="1" t="s">
        <v>12</v>
      </c>
      <c r="G2450" s="1">
        <v>1</v>
      </c>
      <c r="H2450" s="1">
        <v>119</v>
      </c>
      <c r="I2450" s="1">
        <v>21</v>
      </c>
      <c r="J2450" s="33">
        <v>11</v>
      </c>
      <c r="K2450" s="1">
        <v>0</v>
      </c>
      <c r="L2450" s="1">
        <v>1</v>
      </c>
      <c r="M2450" s="1" t="s">
        <v>5191</v>
      </c>
      <c r="N2450" s="1" t="s">
        <v>5192</v>
      </c>
      <c r="O2450" s="1" t="s">
        <v>32</v>
      </c>
    </row>
    <row r="2451" spans="1:15">
      <c r="A2451" s="1">
        <v>100016071</v>
      </c>
      <c r="B2451" s="1" t="s">
        <v>587</v>
      </c>
      <c r="C2451" s="1" t="s">
        <v>5189</v>
      </c>
      <c r="D2451" s="1" t="s">
        <v>176</v>
      </c>
      <c r="E2451" s="1" t="s">
        <v>11</v>
      </c>
      <c r="F2451" s="1" t="s">
        <v>12</v>
      </c>
      <c r="G2451" s="1">
        <v>1</v>
      </c>
      <c r="H2451" s="1">
        <v>401</v>
      </c>
      <c r="I2451" s="1">
        <v>48</v>
      </c>
      <c r="J2451" s="33">
        <v>23</v>
      </c>
      <c r="K2451" s="1">
        <v>0</v>
      </c>
      <c r="L2451" s="1">
        <v>2</v>
      </c>
      <c r="M2451" s="1" t="s">
        <v>5193</v>
      </c>
      <c r="N2451" s="1" t="s">
        <v>5194</v>
      </c>
      <c r="O2451" s="1" t="s">
        <v>32</v>
      </c>
    </row>
    <row r="2452" spans="1:15">
      <c r="A2452" s="1">
        <v>100016076</v>
      </c>
      <c r="B2452" s="1" t="s">
        <v>587</v>
      </c>
      <c r="C2452" s="1" t="s">
        <v>5189</v>
      </c>
      <c r="D2452" s="1" t="s">
        <v>46</v>
      </c>
      <c r="E2452" s="1" t="s">
        <v>2</v>
      </c>
      <c r="F2452" s="1" t="s">
        <v>46</v>
      </c>
      <c r="G2452" s="1">
        <v>1</v>
      </c>
      <c r="H2452" s="1">
        <v>50</v>
      </c>
      <c r="I2452" s="1">
        <v>7</v>
      </c>
      <c r="J2452" s="33">
        <v>5</v>
      </c>
      <c r="K2452" s="1">
        <v>0</v>
      </c>
      <c r="L2452" s="1">
        <v>1</v>
      </c>
      <c r="M2452" s="1" t="s">
        <v>5195</v>
      </c>
      <c r="N2452" s="1" t="s">
        <v>4700</v>
      </c>
      <c r="O2452" s="1" t="s">
        <v>8</v>
      </c>
    </row>
    <row r="2453" spans="1:15">
      <c r="A2453" s="1">
        <v>100016079</v>
      </c>
      <c r="B2453" s="1" t="s">
        <v>587</v>
      </c>
      <c r="C2453" s="1" t="s">
        <v>5189</v>
      </c>
      <c r="D2453" s="1" t="s">
        <v>12</v>
      </c>
      <c r="E2453" s="1" t="s">
        <v>11</v>
      </c>
      <c r="F2453" s="1" t="s">
        <v>407</v>
      </c>
      <c r="G2453" s="1">
        <v>1</v>
      </c>
      <c r="H2453" s="1">
        <v>54</v>
      </c>
      <c r="I2453" s="1">
        <v>4</v>
      </c>
      <c r="J2453" s="33">
        <v>4</v>
      </c>
      <c r="K2453" s="1">
        <v>0</v>
      </c>
      <c r="L2453" s="1">
        <v>1</v>
      </c>
      <c r="M2453" s="1" t="s">
        <v>5196</v>
      </c>
      <c r="N2453" s="1" t="s">
        <v>5197</v>
      </c>
      <c r="O2453" s="1" t="s">
        <v>32</v>
      </c>
    </row>
    <row r="2454" spans="1:15">
      <c r="A2454" s="1">
        <v>100016083</v>
      </c>
      <c r="B2454" s="1" t="s">
        <v>587</v>
      </c>
      <c r="C2454" s="1" t="s">
        <v>5189</v>
      </c>
      <c r="D2454" s="1" t="s">
        <v>12</v>
      </c>
      <c r="E2454" s="1" t="s">
        <v>11</v>
      </c>
      <c r="F2454" s="1" t="s">
        <v>407</v>
      </c>
      <c r="G2454" s="1">
        <v>1</v>
      </c>
      <c r="H2454" s="1">
        <v>21</v>
      </c>
      <c r="I2454" s="1">
        <v>3</v>
      </c>
      <c r="J2454" s="33">
        <v>3</v>
      </c>
      <c r="K2454" s="1">
        <v>0</v>
      </c>
      <c r="L2454" s="1">
        <v>1</v>
      </c>
      <c r="M2454" s="1" t="s">
        <v>5198</v>
      </c>
      <c r="N2454" s="1" t="s">
        <v>5199</v>
      </c>
      <c r="O2454" s="1" t="s">
        <v>32</v>
      </c>
    </row>
    <row r="2455" spans="1:15">
      <c r="A2455" s="1">
        <v>100016086</v>
      </c>
      <c r="B2455" s="1" t="s">
        <v>587</v>
      </c>
      <c r="C2455" s="1" t="s">
        <v>5189</v>
      </c>
      <c r="D2455" s="1" t="s">
        <v>12</v>
      </c>
      <c r="E2455" s="1" t="s">
        <v>11</v>
      </c>
      <c r="F2455" s="1" t="s">
        <v>407</v>
      </c>
      <c r="G2455" s="1">
        <v>1</v>
      </c>
      <c r="H2455" s="1">
        <v>41</v>
      </c>
      <c r="I2455" s="1">
        <v>6</v>
      </c>
      <c r="J2455" s="33">
        <v>4</v>
      </c>
      <c r="K2455" s="1">
        <v>0</v>
      </c>
      <c r="L2455" s="1">
        <v>1</v>
      </c>
      <c r="M2455" s="1" t="s">
        <v>5200</v>
      </c>
      <c r="N2455" s="1" t="s">
        <v>5201</v>
      </c>
      <c r="O2455" s="1" t="s">
        <v>32</v>
      </c>
    </row>
    <row r="2456" spans="1:15">
      <c r="A2456" s="1">
        <v>100016096</v>
      </c>
      <c r="B2456" s="1" t="s">
        <v>587</v>
      </c>
      <c r="C2456" s="1" t="s">
        <v>5189</v>
      </c>
      <c r="D2456" s="1" t="s">
        <v>18</v>
      </c>
      <c r="E2456" s="1" t="s">
        <v>27</v>
      </c>
      <c r="F2456" s="1" t="s">
        <v>18</v>
      </c>
      <c r="G2456" s="1">
        <v>1</v>
      </c>
      <c r="H2456" s="1">
        <v>150</v>
      </c>
      <c r="I2456" s="1">
        <v>13</v>
      </c>
      <c r="J2456" s="33">
        <v>17</v>
      </c>
      <c r="K2456" s="1">
        <v>0</v>
      </c>
      <c r="L2456" s="1">
        <v>1</v>
      </c>
      <c r="M2456" s="1" t="s">
        <v>5202</v>
      </c>
      <c r="N2456" s="1" t="s">
        <v>4702</v>
      </c>
      <c r="O2456" s="1" t="s">
        <v>15</v>
      </c>
    </row>
    <row r="2457" spans="1:15">
      <c r="A2457" s="1">
        <v>100016099</v>
      </c>
      <c r="B2457" s="1" t="s">
        <v>587</v>
      </c>
      <c r="C2457" s="1" t="s">
        <v>5189</v>
      </c>
      <c r="D2457" s="1" t="s">
        <v>176</v>
      </c>
      <c r="E2457" s="1" t="s">
        <v>11</v>
      </c>
      <c r="F2457" s="1" t="s">
        <v>12</v>
      </c>
      <c r="G2457" s="1">
        <v>1</v>
      </c>
      <c r="H2457" s="1">
        <v>341</v>
      </c>
      <c r="I2457" s="1">
        <v>37</v>
      </c>
      <c r="J2457" s="33">
        <v>24</v>
      </c>
      <c r="K2457" s="1">
        <v>0</v>
      </c>
      <c r="L2457" s="1">
        <v>2</v>
      </c>
      <c r="M2457" s="1" t="s">
        <v>5203</v>
      </c>
      <c r="N2457" s="1" t="s">
        <v>5204</v>
      </c>
      <c r="O2457" s="1" t="s">
        <v>32</v>
      </c>
    </row>
    <row r="2458" spans="1:15">
      <c r="A2458" s="1">
        <v>100016112</v>
      </c>
      <c r="B2458" s="1" t="s">
        <v>587</v>
      </c>
      <c r="C2458" s="1" t="s">
        <v>5189</v>
      </c>
      <c r="D2458" s="1" t="s">
        <v>176</v>
      </c>
      <c r="E2458" s="1" t="s">
        <v>11</v>
      </c>
      <c r="F2458" s="1" t="s">
        <v>12</v>
      </c>
      <c r="G2458" s="1">
        <v>3</v>
      </c>
      <c r="H2458" s="1">
        <v>444</v>
      </c>
      <c r="I2458" s="1">
        <v>31</v>
      </c>
      <c r="J2458" s="33">
        <v>14</v>
      </c>
      <c r="K2458" s="1">
        <v>0</v>
      </c>
      <c r="L2458" s="1">
        <v>2</v>
      </c>
      <c r="M2458" s="1" t="s">
        <v>5208</v>
      </c>
      <c r="N2458" s="1" t="s">
        <v>5204</v>
      </c>
      <c r="O2458" s="1" t="s">
        <v>32</v>
      </c>
    </row>
    <row r="2459" spans="1:15">
      <c r="A2459" s="1">
        <v>100016114</v>
      </c>
      <c r="B2459" s="1" t="s">
        <v>587</v>
      </c>
      <c r="C2459" s="1" t="s">
        <v>5189</v>
      </c>
      <c r="D2459" s="1" t="s">
        <v>46</v>
      </c>
      <c r="E2459" s="1" t="s">
        <v>2</v>
      </c>
      <c r="F2459" s="1" t="s">
        <v>46</v>
      </c>
      <c r="G2459" s="1">
        <v>2</v>
      </c>
      <c r="H2459" s="1">
        <v>134</v>
      </c>
      <c r="I2459" s="1">
        <v>21</v>
      </c>
      <c r="J2459" s="33">
        <v>16</v>
      </c>
      <c r="K2459" s="1">
        <v>0</v>
      </c>
      <c r="L2459" s="1">
        <v>1</v>
      </c>
      <c r="M2459" s="1" t="s">
        <v>5209</v>
      </c>
      <c r="N2459" s="1" t="s">
        <v>4700</v>
      </c>
      <c r="O2459" s="1" t="s">
        <v>8</v>
      </c>
    </row>
    <row r="2460" spans="1:15">
      <c r="A2460" s="1">
        <v>100016115</v>
      </c>
      <c r="B2460" s="1" t="s">
        <v>587</v>
      </c>
      <c r="C2460" s="1" t="s">
        <v>5189</v>
      </c>
      <c r="D2460" s="1" t="s">
        <v>12</v>
      </c>
      <c r="E2460" s="1" t="s">
        <v>11</v>
      </c>
      <c r="F2460" s="1" t="s">
        <v>12</v>
      </c>
      <c r="G2460" s="1">
        <v>1</v>
      </c>
      <c r="H2460" s="1">
        <v>243</v>
      </c>
      <c r="I2460" s="1">
        <v>26</v>
      </c>
      <c r="J2460" s="33">
        <v>21</v>
      </c>
      <c r="K2460" s="1">
        <v>0</v>
      </c>
      <c r="L2460" s="1">
        <v>1</v>
      </c>
      <c r="M2460" s="1" t="s">
        <v>5210</v>
      </c>
      <c r="N2460" s="1" t="s">
        <v>5204</v>
      </c>
      <c r="O2460" s="1" t="s">
        <v>32</v>
      </c>
    </row>
    <row r="2461" spans="1:15">
      <c r="A2461" s="1">
        <v>100016120</v>
      </c>
      <c r="B2461" s="1" t="s">
        <v>587</v>
      </c>
      <c r="C2461" s="1" t="s">
        <v>5189</v>
      </c>
      <c r="D2461" s="1" t="s">
        <v>46</v>
      </c>
      <c r="E2461" s="1" t="s">
        <v>2</v>
      </c>
      <c r="F2461" s="1" t="s">
        <v>46</v>
      </c>
      <c r="G2461" s="1">
        <v>2</v>
      </c>
      <c r="H2461" s="1">
        <v>115</v>
      </c>
      <c r="I2461" s="1">
        <v>24</v>
      </c>
      <c r="J2461" s="33">
        <v>21</v>
      </c>
      <c r="K2461" s="1">
        <v>0</v>
      </c>
      <c r="L2461" s="1">
        <v>1</v>
      </c>
      <c r="M2461" s="1" t="s">
        <v>5211</v>
      </c>
      <c r="N2461" s="1" t="s">
        <v>4700</v>
      </c>
      <c r="O2461" s="1" t="s">
        <v>8</v>
      </c>
    </row>
    <row r="2462" spans="1:15">
      <c r="A2462" s="1">
        <v>100016123</v>
      </c>
      <c r="B2462" s="1" t="s">
        <v>587</v>
      </c>
      <c r="C2462" s="1" t="s">
        <v>5189</v>
      </c>
      <c r="D2462" s="1" t="s">
        <v>5212</v>
      </c>
      <c r="E2462" s="1" t="s">
        <v>11</v>
      </c>
      <c r="F2462" s="1" t="s">
        <v>12</v>
      </c>
      <c r="G2462" s="1">
        <v>1</v>
      </c>
      <c r="H2462" s="1">
        <v>374</v>
      </c>
      <c r="I2462" s="1">
        <v>28</v>
      </c>
      <c r="J2462" s="33">
        <v>23</v>
      </c>
      <c r="K2462" s="1">
        <v>0</v>
      </c>
      <c r="L2462" s="1">
        <v>2</v>
      </c>
      <c r="M2462" s="1" t="s">
        <v>5213</v>
      </c>
      <c r="N2462" s="1" t="s">
        <v>2476</v>
      </c>
      <c r="O2462" s="1" t="s">
        <v>39</v>
      </c>
    </row>
    <row r="2463" spans="1:15">
      <c r="A2463" s="1">
        <v>100016128</v>
      </c>
      <c r="B2463" s="1" t="s">
        <v>587</v>
      </c>
      <c r="C2463" s="1" t="s">
        <v>5189</v>
      </c>
      <c r="D2463" s="1" t="s">
        <v>176</v>
      </c>
      <c r="E2463" s="1" t="s">
        <v>11</v>
      </c>
      <c r="F2463" s="1" t="s">
        <v>12</v>
      </c>
      <c r="G2463" s="1">
        <v>1</v>
      </c>
      <c r="H2463" s="1">
        <v>647</v>
      </c>
      <c r="I2463" s="1">
        <v>46</v>
      </c>
      <c r="J2463" s="33">
        <v>33</v>
      </c>
      <c r="K2463" s="1">
        <v>0</v>
      </c>
      <c r="L2463" s="1">
        <v>3</v>
      </c>
      <c r="M2463" s="1" t="s">
        <v>5214</v>
      </c>
      <c r="N2463" s="1" t="s">
        <v>5215</v>
      </c>
      <c r="O2463" s="1" t="s">
        <v>32</v>
      </c>
    </row>
    <row r="2464" spans="1:15">
      <c r="A2464" s="1">
        <v>100016132</v>
      </c>
      <c r="B2464" s="1" t="s">
        <v>587</v>
      </c>
      <c r="C2464" s="1" t="s">
        <v>5189</v>
      </c>
      <c r="D2464" s="1" t="s">
        <v>12</v>
      </c>
      <c r="E2464" s="1" t="s">
        <v>11</v>
      </c>
      <c r="F2464" s="1" t="s">
        <v>407</v>
      </c>
      <c r="G2464" s="1">
        <v>1</v>
      </c>
      <c r="H2464" s="1">
        <v>16</v>
      </c>
      <c r="I2464" s="1">
        <v>2</v>
      </c>
      <c r="J2464" s="33">
        <v>2</v>
      </c>
      <c r="K2464" s="1">
        <v>0</v>
      </c>
      <c r="L2464" s="1">
        <v>1</v>
      </c>
      <c r="M2464" s="1" t="s">
        <v>5216</v>
      </c>
      <c r="N2464" s="1" t="s">
        <v>5217</v>
      </c>
      <c r="O2464" s="1" t="s">
        <v>32</v>
      </c>
    </row>
    <row r="2465" spans="1:15">
      <c r="A2465" s="1">
        <v>100016137</v>
      </c>
      <c r="B2465" s="1" t="s">
        <v>587</v>
      </c>
      <c r="C2465" s="1" t="s">
        <v>5189</v>
      </c>
      <c r="D2465" s="1" t="s">
        <v>176</v>
      </c>
      <c r="E2465" s="1" t="s">
        <v>11</v>
      </c>
      <c r="F2465" s="1" t="s">
        <v>12</v>
      </c>
      <c r="G2465" s="1">
        <v>1</v>
      </c>
      <c r="H2465" s="1">
        <v>55</v>
      </c>
      <c r="I2465" s="1">
        <v>10</v>
      </c>
      <c r="J2465" s="33">
        <v>9</v>
      </c>
      <c r="K2465" s="1">
        <v>0</v>
      </c>
      <c r="L2465" s="1">
        <v>1</v>
      </c>
      <c r="M2465" s="1" t="s">
        <v>5218</v>
      </c>
      <c r="N2465" s="1" t="s">
        <v>5219</v>
      </c>
      <c r="O2465" s="1" t="s">
        <v>32</v>
      </c>
    </row>
    <row r="2466" spans="1:15">
      <c r="A2466" s="1">
        <v>100016140</v>
      </c>
      <c r="B2466" s="1" t="s">
        <v>587</v>
      </c>
      <c r="C2466" s="1" t="s">
        <v>5189</v>
      </c>
      <c r="D2466" s="1" t="s">
        <v>446</v>
      </c>
      <c r="E2466" s="1" t="s">
        <v>192</v>
      </c>
      <c r="F2466" s="1" t="s">
        <v>446</v>
      </c>
      <c r="G2466" s="1">
        <v>3</v>
      </c>
      <c r="H2466" s="1">
        <v>35</v>
      </c>
      <c r="I2466" s="1">
        <v>24</v>
      </c>
      <c r="J2466" s="33">
        <v>8</v>
      </c>
      <c r="K2466" s="1">
        <v>0</v>
      </c>
      <c r="L2466" s="1">
        <v>1</v>
      </c>
      <c r="M2466" s="1" t="s">
        <v>5221</v>
      </c>
      <c r="N2466" s="1" t="s">
        <v>4700</v>
      </c>
      <c r="O2466" s="1" t="s">
        <v>8</v>
      </c>
    </row>
    <row r="2467" spans="1:15">
      <c r="A2467" s="1">
        <v>100016143</v>
      </c>
      <c r="B2467" s="1" t="s">
        <v>587</v>
      </c>
      <c r="C2467" s="1" t="s">
        <v>5189</v>
      </c>
      <c r="D2467" s="1" t="s">
        <v>12</v>
      </c>
      <c r="E2467" s="1" t="s">
        <v>11</v>
      </c>
      <c r="F2467" s="1" t="s">
        <v>407</v>
      </c>
      <c r="G2467" s="1">
        <v>1</v>
      </c>
      <c r="H2467" s="1">
        <v>40</v>
      </c>
      <c r="I2467" s="1">
        <v>6</v>
      </c>
      <c r="J2467" s="33">
        <v>4</v>
      </c>
      <c r="K2467" s="1">
        <v>0</v>
      </c>
      <c r="L2467" s="1">
        <v>1</v>
      </c>
      <c r="M2467" s="1" t="s">
        <v>5222</v>
      </c>
      <c r="N2467" s="1" t="s">
        <v>5223</v>
      </c>
      <c r="O2467" s="1" t="s">
        <v>32</v>
      </c>
    </row>
    <row r="2468" spans="1:15">
      <c r="A2468" s="1">
        <v>100016147</v>
      </c>
      <c r="B2468" s="1" t="s">
        <v>587</v>
      </c>
      <c r="C2468" s="1" t="s">
        <v>5189</v>
      </c>
      <c r="D2468" s="1" t="s">
        <v>176</v>
      </c>
      <c r="E2468" s="1" t="s">
        <v>11</v>
      </c>
      <c r="F2468" s="1" t="s">
        <v>407</v>
      </c>
      <c r="G2468" s="1">
        <v>1</v>
      </c>
      <c r="H2468" s="1">
        <v>39</v>
      </c>
      <c r="I2468" s="1">
        <v>8</v>
      </c>
      <c r="J2468" s="33">
        <v>4</v>
      </c>
      <c r="K2468" s="1">
        <v>0</v>
      </c>
      <c r="L2468" s="1">
        <v>1</v>
      </c>
      <c r="M2468" s="1" t="s">
        <v>5224</v>
      </c>
      <c r="N2468" s="1" t="s">
        <v>5225</v>
      </c>
      <c r="O2468" s="1" t="s">
        <v>32</v>
      </c>
    </row>
    <row r="2469" spans="1:15">
      <c r="A2469" s="1">
        <v>100016151</v>
      </c>
      <c r="B2469" s="1" t="s">
        <v>587</v>
      </c>
      <c r="C2469" s="1" t="s">
        <v>5189</v>
      </c>
      <c r="D2469" s="1" t="s">
        <v>176</v>
      </c>
      <c r="E2469" s="1" t="s">
        <v>11</v>
      </c>
      <c r="F2469" s="1" t="s">
        <v>407</v>
      </c>
      <c r="G2469" s="1">
        <v>1</v>
      </c>
      <c r="H2469" s="1">
        <v>32</v>
      </c>
      <c r="I2469" s="1">
        <v>6</v>
      </c>
      <c r="J2469" s="33">
        <v>5</v>
      </c>
      <c r="K2469" s="1">
        <v>0</v>
      </c>
      <c r="L2469" s="1">
        <v>1</v>
      </c>
      <c r="M2469" s="1" t="s">
        <v>5226</v>
      </c>
      <c r="N2469" s="1" t="s">
        <v>5227</v>
      </c>
      <c r="O2469" s="1" t="s">
        <v>32</v>
      </c>
    </row>
    <row r="2470" spans="1:15">
      <c r="A2470" s="1">
        <v>100016161</v>
      </c>
      <c r="B2470" s="1" t="s">
        <v>587</v>
      </c>
      <c r="C2470" s="1" t="s">
        <v>5189</v>
      </c>
      <c r="D2470" s="1" t="s">
        <v>12</v>
      </c>
      <c r="E2470" s="1" t="s">
        <v>11</v>
      </c>
      <c r="F2470" s="1" t="s">
        <v>12</v>
      </c>
      <c r="G2470" s="1">
        <v>2</v>
      </c>
      <c r="H2470" s="1">
        <v>783</v>
      </c>
      <c r="I2470" s="1">
        <v>56</v>
      </c>
      <c r="J2470" s="33">
        <v>34</v>
      </c>
      <c r="K2470" s="1">
        <v>0</v>
      </c>
      <c r="L2470" s="1">
        <v>3</v>
      </c>
      <c r="M2470" s="1" t="s">
        <v>5229</v>
      </c>
      <c r="N2470" s="1" t="s">
        <v>5230</v>
      </c>
      <c r="O2470" s="1" t="s">
        <v>32</v>
      </c>
    </row>
    <row r="2471" spans="1:15">
      <c r="A2471" s="1">
        <v>100016167</v>
      </c>
      <c r="B2471" s="1" t="s">
        <v>587</v>
      </c>
      <c r="C2471" s="1" t="s">
        <v>5189</v>
      </c>
      <c r="D2471" s="1" t="s">
        <v>12</v>
      </c>
      <c r="E2471" s="1" t="s">
        <v>11</v>
      </c>
      <c r="F2471" s="1" t="s">
        <v>12</v>
      </c>
      <c r="G2471" s="1">
        <v>1</v>
      </c>
      <c r="H2471" s="1">
        <v>143</v>
      </c>
      <c r="I2471" s="1">
        <v>19</v>
      </c>
      <c r="J2471" s="33">
        <v>17</v>
      </c>
      <c r="K2471" s="1">
        <v>0</v>
      </c>
      <c r="L2471" s="1">
        <v>1</v>
      </c>
      <c r="M2471" s="1" t="s">
        <v>5231</v>
      </c>
      <c r="N2471" s="1" t="s">
        <v>5232</v>
      </c>
      <c r="O2471" s="1" t="s">
        <v>32</v>
      </c>
    </row>
    <row r="2472" spans="1:15">
      <c r="A2472" s="1">
        <v>100016170</v>
      </c>
      <c r="B2472" s="1" t="s">
        <v>587</v>
      </c>
      <c r="C2472" s="1" t="s">
        <v>5189</v>
      </c>
      <c r="D2472" s="1" t="s">
        <v>12</v>
      </c>
      <c r="E2472" s="1" t="s">
        <v>11</v>
      </c>
      <c r="F2472" s="1" t="s">
        <v>12</v>
      </c>
      <c r="G2472" s="1">
        <v>2</v>
      </c>
      <c r="H2472" s="1">
        <v>737</v>
      </c>
      <c r="I2472" s="1">
        <v>53</v>
      </c>
      <c r="J2472" s="33">
        <v>37</v>
      </c>
      <c r="K2472" s="1">
        <v>0</v>
      </c>
      <c r="L2472" s="1">
        <v>3</v>
      </c>
      <c r="M2472" s="1" t="s">
        <v>5233</v>
      </c>
      <c r="N2472" s="1" t="s">
        <v>5234</v>
      </c>
      <c r="O2472" s="1" t="s">
        <v>32</v>
      </c>
    </row>
    <row r="2473" spans="1:15">
      <c r="A2473" s="1">
        <v>100016177</v>
      </c>
      <c r="B2473" s="1" t="s">
        <v>587</v>
      </c>
      <c r="C2473" s="1" t="s">
        <v>5189</v>
      </c>
      <c r="D2473" s="1" t="s">
        <v>5235</v>
      </c>
      <c r="E2473" s="1" t="s">
        <v>11</v>
      </c>
      <c r="F2473" s="1" t="s">
        <v>12</v>
      </c>
      <c r="G2473" s="1">
        <v>1</v>
      </c>
      <c r="H2473" s="1">
        <v>287</v>
      </c>
      <c r="I2473" s="1">
        <v>25</v>
      </c>
      <c r="J2473" s="33">
        <v>21</v>
      </c>
      <c r="K2473" s="1">
        <v>0</v>
      </c>
      <c r="L2473" s="1">
        <v>1</v>
      </c>
      <c r="M2473" s="1" t="s">
        <v>5236</v>
      </c>
      <c r="N2473" s="1" t="s">
        <v>2476</v>
      </c>
      <c r="O2473" s="1" t="s">
        <v>39</v>
      </c>
    </row>
    <row r="2474" spans="1:15">
      <c r="A2474" s="1">
        <v>100016186</v>
      </c>
      <c r="B2474" s="1" t="s">
        <v>587</v>
      </c>
      <c r="C2474" s="1" t="s">
        <v>5189</v>
      </c>
      <c r="D2474" s="1" t="s">
        <v>2116</v>
      </c>
      <c r="E2474" s="1" t="s">
        <v>20</v>
      </c>
      <c r="F2474" s="1" t="s">
        <v>72</v>
      </c>
      <c r="G2474" s="1">
        <v>1</v>
      </c>
      <c r="H2474" s="1">
        <v>294</v>
      </c>
      <c r="I2474" s="1">
        <v>37</v>
      </c>
      <c r="J2474" s="33">
        <v>48</v>
      </c>
      <c r="K2474" s="1">
        <v>0</v>
      </c>
      <c r="L2474" s="1">
        <v>1</v>
      </c>
      <c r="M2474" s="1" t="s">
        <v>5237</v>
      </c>
      <c r="N2474" s="1" t="s">
        <v>4702</v>
      </c>
      <c r="O2474" s="1" t="s">
        <v>15</v>
      </c>
    </row>
    <row r="2475" spans="1:15">
      <c r="A2475" s="1">
        <v>100016193</v>
      </c>
      <c r="B2475" s="1" t="s">
        <v>587</v>
      </c>
      <c r="C2475" s="1" t="s">
        <v>5189</v>
      </c>
      <c r="D2475" s="1" t="s">
        <v>12</v>
      </c>
      <c r="E2475" s="1" t="s">
        <v>11</v>
      </c>
      <c r="F2475" s="1" t="s">
        <v>12</v>
      </c>
      <c r="G2475" s="1">
        <v>1</v>
      </c>
      <c r="H2475" s="1">
        <v>367</v>
      </c>
      <c r="I2475" s="1">
        <v>38</v>
      </c>
      <c r="J2475" s="33">
        <v>30</v>
      </c>
      <c r="K2475" s="1">
        <v>0</v>
      </c>
      <c r="L2475" s="1">
        <v>2</v>
      </c>
      <c r="M2475" s="1" t="s">
        <v>5241</v>
      </c>
      <c r="N2475" s="1" t="s">
        <v>5242</v>
      </c>
      <c r="O2475" s="1" t="s">
        <v>32</v>
      </c>
    </row>
    <row r="2476" spans="1:15">
      <c r="A2476" s="1">
        <v>100016200</v>
      </c>
      <c r="B2476" s="1" t="s">
        <v>587</v>
      </c>
      <c r="C2476" s="1" t="s">
        <v>5189</v>
      </c>
      <c r="D2476" s="1" t="s">
        <v>1088</v>
      </c>
      <c r="E2476" s="1" t="s">
        <v>20</v>
      </c>
      <c r="F2476" s="1" t="s">
        <v>21</v>
      </c>
      <c r="G2476" s="1">
        <v>1</v>
      </c>
      <c r="H2476" s="1">
        <v>484</v>
      </c>
      <c r="I2476" s="1">
        <v>46</v>
      </c>
      <c r="J2476" s="33">
        <v>43</v>
      </c>
      <c r="K2476" s="1">
        <v>0</v>
      </c>
      <c r="L2476" s="1">
        <v>2</v>
      </c>
      <c r="M2476" s="1" t="s">
        <v>5244</v>
      </c>
      <c r="N2476" s="1" t="s">
        <v>4702</v>
      </c>
      <c r="O2476" s="1" t="s">
        <v>15</v>
      </c>
    </row>
    <row r="2477" spans="1:15">
      <c r="A2477" s="1">
        <v>100016204</v>
      </c>
      <c r="B2477" s="1" t="s">
        <v>587</v>
      </c>
      <c r="C2477" s="1" t="s">
        <v>5189</v>
      </c>
      <c r="D2477" s="1" t="s">
        <v>12</v>
      </c>
      <c r="E2477" s="1" t="s">
        <v>11</v>
      </c>
      <c r="F2477" s="1" t="s">
        <v>12</v>
      </c>
      <c r="G2477" s="1">
        <v>1</v>
      </c>
      <c r="H2477" s="1">
        <v>739</v>
      </c>
      <c r="I2477" s="1">
        <v>67</v>
      </c>
      <c r="J2477" s="33">
        <v>46</v>
      </c>
      <c r="K2477" s="1">
        <v>1</v>
      </c>
      <c r="L2477" s="1">
        <v>3</v>
      </c>
      <c r="M2477" s="1" t="s">
        <v>5245</v>
      </c>
      <c r="N2477" s="1" t="s">
        <v>5242</v>
      </c>
      <c r="O2477" s="1" t="s">
        <v>32</v>
      </c>
    </row>
    <row r="2478" spans="1:15">
      <c r="A2478" s="1">
        <v>100016216</v>
      </c>
      <c r="B2478" s="1" t="s">
        <v>587</v>
      </c>
      <c r="C2478" s="1" t="s">
        <v>5189</v>
      </c>
      <c r="D2478" s="1" t="s">
        <v>18</v>
      </c>
      <c r="E2478" s="1" t="s">
        <v>27</v>
      </c>
      <c r="F2478" s="1" t="s">
        <v>18</v>
      </c>
      <c r="G2478" s="1">
        <v>1</v>
      </c>
      <c r="H2478" s="1">
        <v>338</v>
      </c>
      <c r="I2478" s="1">
        <v>31</v>
      </c>
      <c r="J2478" s="33">
        <v>31</v>
      </c>
      <c r="K2478" s="1">
        <v>0</v>
      </c>
      <c r="L2478" s="1">
        <v>2</v>
      </c>
      <c r="M2478" s="1" t="s">
        <v>5248</v>
      </c>
      <c r="N2478" s="1" t="s">
        <v>4702</v>
      </c>
      <c r="O2478" s="1" t="s">
        <v>15</v>
      </c>
    </row>
    <row r="2479" spans="1:15">
      <c r="A2479" s="1">
        <v>100016220</v>
      </c>
      <c r="B2479" s="1" t="s">
        <v>587</v>
      </c>
      <c r="C2479" s="1" t="s">
        <v>5189</v>
      </c>
      <c r="D2479" s="1" t="s">
        <v>12</v>
      </c>
      <c r="E2479" s="1" t="s">
        <v>11</v>
      </c>
      <c r="F2479" s="1" t="s">
        <v>12</v>
      </c>
      <c r="G2479" s="1">
        <v>1</v>
      </c>
      <c r="H2479" s="1">
        <v>425</v>
      </c>
      <c r="I2479" s="1">
        <v>37</v>
      </c>
      <c r="J2479" s="33">
        <v>40</v>
      </c>
      <c r="K2479" s="1">
        <v>1</v>
      </c>
      <c r="L2479" s="1">
        <v>2</v>
      </c>
      <c r="M2479" s="1" t="s">
        <v>5249</v>
      </c>
      <c r="N2479" s="1" t="s">
        <v>5242</v>
      </c>
      <c r="O2479" s="1" t="s">
        <v>32</v>
      </c>
    </row>
    <row r="2480" spans="1:15">
      <c r="A2480" s="1">
        <v>100016226</v>
      </c>
      <c r="B2480" s="1" t="s">
        <v>587</v>
      </c>
      <c r="C2480" s="1" t="s">
        <v>5189</v>
      </c>
      <c r="D2480" s="1" t="s">
        <v>12</v>
      </c>
      <c r="E2480" s="1" t="s">
        <v>11</v>
      </c>
      <c r="F2480" s="1" t="s">
        <v>12</v>
      </c>
      <c r="G2480" s="1">
        <v>1</v>
      </c>
      <c r="H2480" s="1">
        <v>475</v>
      </c>
      <c r="I2480" s="1">
        <v>38</v>
      </c>
      <c r="J2480" s="33">
        <v>22</v>
      </c>
      <c r="K2480" s="1">
        <v>1</v>
      </c>
      <c r="L2480" s="1">
        <v>2</v>
      </c>
      <c r="M2480" s="1" t="s">
        <v>5250</v>
      </c>
      <c r="N2480" s="1" t="s">
        <v>5242</v>
      </c>
      <c r="O2480" s="1" t="s">
        <v>32</v>
      </c>
    </row>
    <row r="2481" spans="1:15">
      <c r="A2481" s="1">
        <v>100016230</v>
      </c>
      <c r="B2481" s="1" t="s">
        <v>587</v>
      </c>
      <c r="C2481" s="1" t="s">
        <v>5189</v>
      </c>
      <c r="D2481" s="1" t="s">
        <v>12</v>
      </c>
      <c r="E2481" s="1" t="s">
        <v>11</v>
      </c>
      <c r="F2481" s="1" t="s">
        <v>12</v>
      </c>
      <c r="G2481" s="1">
        <v>1</v>
      </c>
      <c r="H2481" s="1">
        <v>438</v>
      </c>
      <c r="I2481" s="1">
        <v>42</v>
      </c>
      <c r="J2481" s="33">
        <v>28</v>
      </c>
      <c r="K2481" s="1">
        <v>0</v>
      </c>
      <c r="L2481" s="1">
        <v>2</v>
      </c>
      <c r="M2481" s="1" t="s">
        <v>5251</v>
      </c>
      <c r="N2481" s="1" t="s">
        <v>5242</v>
      </c>
      <c r="O2481" s="1" t="s">
        <v>32</v>
      </c>
    </row>
    <row r="2482" spans="1:15">
      <c r="A2482" s="1">
        <v>100016237</v>
      </c>
      <c r="B2482" s="1" t="s">
        <v>587</v>
      </c>
      <c r="C2482" s="1" t="s">
        <v>5189</v>
      </c>
      <c r="D2482" s="1" t="s">
        <v>1830</v>
      </c>
      <c r="E2482" s="1" t="s">
        <v>20</v>
      </c>
      <c r="F2482" s="1" t="s">
        <v>72</v>
      </c>
      <c r="G2482" s="1">
        <v>5</v>
      </c>
      <c r="H2482" s="1">
        <v>634</v>
      </c>
      <c r="I2482" s="1">
        <v>65</v>
      </c>
      <c r="J2482" s="33">
        <v>228</v>
      </c>
      <c r="K2482" s="1">
        <v>78</v>
      </c>
      <c r="L2482" s="1">
        <v>3</v>
      </c>
      <c r="M2482" s="1" t="s">
        <v>5252</v>
      </c>
      <c r="N2482" s="1" t="s">
        <v>4702</v>
      </c>
      <c r="O2482" s="1" t="s">
        <v>15</v>
      </c>
    </row>
    <row r="2483" spans="1:15">
      <c r="A2483" s="1">
        <v>100016238</v>
      </c>
      <c r="B2483" s="1" t="s">
        <v>587</v>
      </c>
      <c r="C2483" s="1" t="s">
        <v>5189</v>
      </c>
      <c r="D2483" s="1" t="s">
        <v>4794</v>
      </c>
      <c r="E2483" s="1" t="s">
        <v>11</v>
      </c>
      <c r="F2483" s="1" t="s">
        <v>12</v>
      </c>
      <c r="G2483" s="1">
        <v>1</v>
      </c>
      <c r="H2483" s="1">
        <v>390</v>
      </c>
      <c r="I2483" s="1">
        <v>36</v>
      </c>
      <c r="J2483" s="33">
        <v>23</v>
      </c>
      <c r="K2483" s="1">
        <v>0</v>
      </c>
      <c r="L2483" s="1">
        <v>2</v>
      </c>
      <c r="M2483" s="1" t="s">
        <v>5253</v>
      </c>
      <c r="N2483" s="1" t="s">
        <v>2476</v>
      </c>
      <c r="O2483" s="1" t="s">
        <v>39</v>
      </c>
    </row>
    <row r="2484" spans="1:15">
      <c r="A2484" s="1">
        <v>100016241</v>
      </c>
      <c r="B2484" s="1" t="s">
        <v>587</v>
      </c>
      <c r="C2484" s="1" t="s">
        <v>5189</v>
      </c>
      <c r="D2484" s="1" t="s">
        <v>12</v>
      </c>
      <c r="E2484" s="1" t="s">
        <v>11</v>
      </c>
      <c r="F2484" s="1" t="s">
        <v>12</v>
      </c>
      <c r="G2484" s="1">
        <v>1</v>
      </c>
      <c r="H2484" s="1">
        <v>686</v>
      </c>
      <c r="I2484" s="1">
        <v>53</v>
      </c>
      <c r="J2484" s="33">
        <v>39</v>
      </c>
      <c r="K2484" s="1">
        <v>0</v>
      </c>
      <c r="L2484" s="1">
        <v>3</v>
      </c>
      <c r="M2484" s="1" t="s">
        <v>5254</v>
      </c>
      <c r="N2484" s="1" t="s">
        <v>5242</v>
      </c>
      <c r="O2484" s="1" t="s">
        <v>32</v>
      </c>
    </row>
    <row r="2485" spans="1:15">
      <c r="A2485" s="1">
        <v>100016248</v>
      </c>
      <c r="B2485" s="1" t="s">
        <v>587</v>
      </c>
      <c r="C2485" s="1" t="s">
        <v>5189</v>
      </c>
      <c r="D2485" s="1" t="s">
        <v>203</v>
      </c>
      <c r="E2485" s="1" t="s">
        <v>20</v>
      </c>
      <c r="F2485" s="1" t="s">
        <v>203</v>
      </c>
      <c r="G2485" s="1">
        <v>1</v>
      </c>
      <c r="H2485" s="1">
        <v>324</v>
      </c>
      <c r="I2485" s="1">
        <v>34</v>
      </c>
      <c r="J2485" s="33">
        <v>25</v>
      </c>
      <c r="K2485" s="1">
        <v>0</v>
      </c>
      <c r="L2485" s="1">
        <v>2</v>
      </c>
      <c r="M2485" s="1" t="s">
        <v>5255</v>
      </c>
      <c r="N2485" s="1" t="s">
        <v>4702</v>
      </c>
      <c r="O2485" s="1" t="s">
        <v>15</v>
      </c>
    </row>
    <row r="2486" spans="1:15">
      <c r="A2486" s="1">
        <v>100016250</v>
      </c>
      <c r="B2486" s="1" t="s">
        <v>587</v>
      </c>
      <c r="C2486" s="1" t="s">
        <v>5189</v>
      </c>
      <c r="D2486" s="1" t="s">
        <v>5256</v>
      </c>
      <c r="E2486" s="1" t="s">
        <v>27</v>
      </c>
      <c r="F2486" s="1" t="s">
        <v>18</v>
      </c>
      <c r="G2486" s="1">
        <v>1</v>
      </c>
      <c r="H2486" s="1">
        <v>65</v>
      </c>
      <c r="I2486" s="1">
        <v>10</v>
      </c>
      <c r="J2486" s="33">
        <v>8</v>
      </c>
      <c r="K2486" s="1">
        <v>0</v>
      </c>
      <c r="L2486" s="1">
        <v>1</v>
      </c>
      <c r="M2486" s="1" t="s">
        <v>5257</v>
      </c>
      <c r="N2486" s="1" t="s">
        <v>2476</v>
      </c>
      <c r="O2486" s="1" t="s">
        <v>39</v>
      </c>
    </row>
    <row r="2487" spans="1:15">
      <c r="A2487" s="1">
        <v>100016258</v>
      </c>
      <c r="B2487" s="1" t="s">
        <v>587</v>
      </c>
      <c r="C2487" s="1" t="s">
        <v>5189</v>
      </c>
      <c r="D2487" s="1" t="s">
        <v>5258</v>
      </c>
      <c r="E2487" s="1" t="s">
        <v>20</v>
      </c>
      <c r="F2487" s="1" t="s">
        <v>72</v>
      </c>
      <c r="G2487" s="1">
        <v>1</v>
      </c>
      <c r="H2487" s="1">
        <v>288</v>
      </c>
      <c r="I2487" s="1">
        <v>25</v>
      </c>
      <c r="J2487" s="33">
        <v>28</v>
      </c>
      <c r="K2487" s="1">
        <v>0</v>
      </c>
      <c r="L2487" s="1">
        <v>1</v>
      </c>
      <c r="M2487" s="1" t="s">
        <v>5259</v>
      </c>
      <c r="N2487" s="1" t="s">
        <v>4702</v>
      </c>
      <c r="O2487" s="1" t="s">
        <v>15</v>
      </c>
    </row>
    <row r="2488" spans="1:15">
      <c r="A2488" s="1">
        <v>100016264</v>
      </c>
      <c r="B2488" s="1" t="s">
        <v>587</v>
      </c>
      <c r="C2488" s="1" t="s">
        <v>5189</v>
      </c>
      <c r="D2488" s="1" t="s">
        <v>18</v>
      </c>
      <c r="E2488" s="1" t="s">
        <v>27</v>
      </c>
      <c r="F2488" s="1" t="s">
        <v>18</v>
      </c>
      <c r="G2488" s="1">
        <v>1</v>
      </c>
      <c r="H2488" s="1">
        <v>370</v>
      </c>
      <c r="I2488" s="1">
        <v>32</v>
      </c>
      <c r="J2488" s="33">
        <v>29</v>
      </c>
      <c r="K2488" s="1">
        <v>1</v>
      </c>
      <c r="L2488" s="1">
        <v>2</v>
      </c>
      <c r="M2488" s="1" t="s">
        <v>5260</v>
      </c>
      <c r="N2488" s="1" t="s">
        <v>4702</v>
      </c>
      <c r="O2488" s="1" t="s">
        <v>15</v>
      </c>
    </row>
    <row r="2489" spans="1:15">
      <c r="A2489" s="1">
        <v>100016268</v>
      </c>
      <c r="B2489" s="1" t="s">
        <v>587</v>
      </c>
      <c r="C2489" s="1" t="s">
        <v>5189</v>
      </c>
      <c r="D2489" s="1" t="s">
        <v>12</v>
      </c>
      <c r="E2489" s="1" t="s">
        <v>11</v>
      </c>
      <c r="F2489" s="1" t="s">
        <v>12</v>
      </c>
      <c r="G2489" s="1">
        <v>1</v>
      </c>
      <c r="H2489" s="1">
        <v>553</v>
      </c>
      <c r="I2489" s="1">
        <v>49</v>
      </c>
      <c r="J2489" s="33">
        <v>26</v>
      </c>
      <c r="K2489" s="1">
        <v>0</v>
      </c>
      <c r="L2489" s="1">
        <v>2</v>
      </c>
      <c r="M2489" s="1" t="s">
        <v>5261</v>
      </c>
      <c r="N2489" s="1" t="s">
        <v>5242</v>
      </c>
      <c r="O2489" s="1" t="s">
        <v>32</v>
      </c>
    </row>
    <row r="2490" spans="1:15">
      <c r="A2490" s="1">
        <v>100016277</v>
      </c>
      <c r="B2490" s="1" t="s">
        <v>587</v>
      </c>
      <c r="C2490" s="1" t="s">
        <v>5189</v>
      </c>
      <c r="D2490" s="1" t="s">
        <v>5262</v>
      </c>
      <c r="E2490" s="1" t="s">
        <v>11</v>
      </c>
      <c r="F2490" s="1" t="s">
        <v>12</v>
      </c>
      <c r="G2490" s="1">
        <v>1</v>
      </c>
      <c r="H2490" s="1">
        <v>138</v>
      </c>
      <c r="I2490" s="1">
        <v>17</v>
      </c>
      <c r="J2490" s="33">
        <v>10</v>
      </c>
      <c r="K2490" s="1">
        <v>0</v>
      </c>
      <c r="L2490" s="1">
        <v>1</v>
      </c>
      <c r="M2490" s="1" t="s">
        <v>5263</v>
      </c>
      <c r="N2490" s="1" t="s">
        <v>2476</v>
      </c>
      <c r="O2490" s="1" t="s">
        <v>39</v>
      </c>
    </row>
    <row r="2491" spans="1:15">
      <c r="A2491" s="1">
        <v>100016282</v>
      </c>
      <c r="B2491" s="1" t="s">
        <v>587</v>
      </c>
      <c r="C2491" s="1" t="s">
        <v>5189</v>
      </c>
      <c r="D2491" s="1" t="s">
        <v>12</v>
      </c>
      <c r="E2491" s="1" t="s">
        <v>11</v>
      </c>
      <c r="F2491" s="1" t="s">
        <v>12</v>
      </c>
      <c r="G2491" s="1">
        <v>1</v>
      </c>
      <c r="H2491" s="1">
        <v>338</v>
      </c>
      <c r="I2491" s="1">
        <v>34</v>
      </c>
      <c r="J2491" s="33">
        <v>29</v>
      </c>
      <c r="K2491" s="1">
        <v>1</v>
      </c>
      <c r="L2491" s="1">
        <v>2</v>
      </c>
      <c r="M2491" s="1" t="s">
        <v>5265</v>
      </c>
      <c r="N2491" s="1" t="s">
        <v>5266</v>
      </c>
      <c r="O2491" s="1" t="s">
        <v>32</v>
      </c>
    </row>
    <row r="2492" spans="1:15">
      <c r="A2492" s="1">
        <v>100016298</v>
      </c>
      <c r="B2492" s="1" t="s">
        <v>587</v>
      </c>
      <c r="C2492" s="1" t="s">
        <v>5189</v>
      </c>
      <c r="D2492" s="1" t="s">
        <v>12</v>
      </c>
      <c r="E2492" s="1" t="s">
        <v>11</v>
      </c>
      <c r="F2492" s="1" t="s">
        <v>407</v>
      </c>
      <c r="G2492" s="1">
        <v>2</v>
      </c>
      <c r="H2492" s="1">
        <v>360</v>
      </c>
      <c r="I2492" s="1">
        <v>21</v>
      </c>
      <c r="J2492" s="33">
        <v>11</v>
      </c>
      <c r="K2492" s="1">
        <v>0</v>
      </c>
      <c r="L2492" s="1">
        <v>2</v>
      </c>
      <c r="M2492" s="1" t="s">
        <v>5268</v>
      </c>
      <c r="N2492" s="1" t="s">
        <v>5266</v>
      </c>
      <c r="O2492" s="1" t="s">
        <v>32</v>
      </c>
    </row>
    <row r="2493" spans="1:15">
      <c r="A2493" s="1">
        <v>100016301</v>
      </c>
      <c r="B2493" s="1" t="s">
        <v>587</v>
      </c>
      <c r="C2493" s="1" t="s">
        <v>5189</v>
      </c>
      <c r="D2493" s="1" t="s">
        <v>12</v>
      </c>
      <c r="E2493" s="1" t="s">
        <v>11</v>
      </c>
      <c r="F2493" s="1" t="s">
        <v>12</v>
      </c>
      <c r="G2493" s="1">
        <v>1</v>
      </c>
      <c r="H2493" s="1">
        <v>211</v>
      </c>
      <c r="I2493" s="1">
        <v>23</v>
      </c>
      <c r="J2493" s="33">
        <v>13</v>
      </c>
      <c r="K2493" s="1">
        <v>0</v>
      </c>
      <c r="L2493" s="1">
        <v>1</v>
      </c>
      <c r="M2493" s="1" t="s">
        <v>5269</v>
      </c>
      <c r="N2493" s="1" t="s">
        <v>5270</v>
      </c>
      <c r="O2493" s="1" t="s">
        <v>32</v>
      </c>
    </row>
    <row r="2494" spans="1:15">
      <c r="A2494" s="1">
        <v>100016308</v>
      </c>
      <c r="B2494" s="1" t="s">
        <v>587</v>
      </c>
      <c r="C2494" s="1" t="s">
        <v>5189</v>
      </c>
      <c r="D2494" s="1" t="s">
        <v>12</v>
      </c>
      <c r="E2494" s="1" t="s">
        <v>11</v>
      </c>
      <c r="F2494" s="1" t="s">
        <v>407</v>
      </c>
      <c r="G2494" s="1">
        <v>1</v>
      </c>
      <c r="H2494" s="1">
        <v>49</v>
      </c>
      <c r="I2494" s="1">
        <v>5</v>
      </c>
      <c r="J2494" s="33">
        <v>4</v>
      </c>
      <c r="K2494" s="1">
        <v>0</v>
      </c>
      <c r="L2494" s="1">
        <v>1</v>
      </c>
      <c r="M2494" s="1" t="s">
        <v>5271</v>
      </c>
      <c r="N2494" s="1" t="s">
        <v>5272</v>
      </c>
      <c r="O2494" s="1" t="s">
        <v>32</v>
      </c>
    </row>
    <row r="2495" spans="1:15">
      <c r="A2495" s="1">
        <v>100016320</v>
      </c>
      <c r="B2495" s="1" t="s">
        <v>587</v>
      </c>
      <c r="C2495" s="1" t="s">
        <v>4630</v>
      </c>
      <c r="D2495" s="1" t="s">
        <v>533</v>
      </c>
      <c r="E2495" s="1" t="s">
        <v>11</v>
      </c>
      <c r="F2495" s="1" t="s">
        <v>407</v>
      </c>
      <c r="G2495" s="1">
        <v>1</v>
      </c>
      <c r="H2495" s="1">
        <v>21</v>
      </c>
      <c r="I2495" s="1">
        <v>4</v>
      </c>
      <c r="J2495" s="33">
        <v>3</v>
      </c>
      <c r="K2495" s="1">
        <v>0</v>
      </c>
      <c r="L2495" s="1">
        <v>1</v>
      </c>
      <c r="M2495" s="1" t="s">
        <v>5273</v>
      </c>
      <c r="N2495" s="1" t="s">
        <v>5274</v>
      </c>
      <c r="O2495" s="1" t="s">
        <v>32</v>
      </c>
    </row>
    <row r="2496" spans="1:15">
      <c r="A2496" s="1">
        <v>100016323</v>
      </c>
      <c r="B2496" s="1" t="s">
        <v>587</v>
      </c>
      <c r="C2496" s="1" t="s">
        <v>4630</v>
      </c>
      <c r="D2496" s="1" t="s">
        <v>12</v>
      </c>
      <c r="E2496" s="1" t="s">
        <v>11</v>
      </c>
      <c r="F2496" s="1" t="s">
        <v>407</v>
      </c>
      <c r="G2496" s="1">
        <v>1</v>
      </c>
      <c r="H2496" s="1">
        <v>51</v>
      </c>
      <c r="I2496" s="1">
        <v>4</v>
      </c>
      <c r="J2496" s="33">
        <v>2</v>
      </c>
      <c r="K2496" s="1">
        <v>0</v>
      </c>
      <c r="L2496" s="1">
        <v>1</v>
      </c>
      <c r="M2496" s="1" t="s">
        <v>5275</v>
      </c>
      <c r="N2496" s="1" t="s">
        <v>5276</v>
      </c>
      <c r="O2496" s="1" t="s">
        <v>32</v>
      </c>
    </row>
    <row r="2497" spans="1:15">
      <c r="A2497" s="1">
        <v>100016325</v>
      </c>
      <c r="B2497" s="1" t="s">
        <v>587</v>
      </c>
      <c r="C2497" s="1" t="s">
        <v>4630</v>
      </c>
      <c r="D2497" s="1" t="s">
        <v>446</v>
      </c>
      <c r="E2497" s="1" t="s">
        <v>192</v>
      </c>
      <c r="F2497" s="1" t="s">
        <v>446</v>
      </c>
      <c r="G2497" s="1">
        <v>2</v>
      </c>
      <c r="H2497" s="1">
        <v>31</v>
      </c>
      <c r="I2497" s="1">
        <v>9</v>
      </c>
      <c r="J2497" s="33">
        <v>9</v>
      </c>
      <c r="K2497" s="1">
        <v>0</v>
      </c>
      <c r="L2497" s="1">
        <v>1</v>
      </c>
      <c r="M2497" s="1" t="s">
        <v>5277</v>
      </c>
      <c r="N2497" s="1" t="s">
        <v>4700</v>
      </c>
      <c r="O2497" s="1" t="s">
        <v>8</v>
      </c>
    </row>
    <row r="2498" spans="1:15">
      <c r="A2498" s="1">
        <v>100016331</v>
      </c>
      <c r="B2498" s="1" t="s">
        <v>587</v>
      </c>
      <c r="C2498" s="1" t="s">
        <v>4630</v>
      </c>
      <c r="D2498" s="1" t="s">
        <v>4940</v>
      </c>
      <c r="E2498" s="1" t="s">
        <v>11</v>
      </c>
      <c r="F2498" s="1" t="s">
        <v>12</v>
      </c>
      <c r="G2498" s="1">
        <v>1</v>
      </c>
      <c r="H2498" s="1">
        <v>181</v>
      </c>
      <c r="I2498" s="1">
        <v>18</v>
      </c>
      <c r="J2498" s="33">
        <v>19</v>
      </c>
      <c r="K2498" s="1">
        <v>0</v>
      </c>
      <c r="L2498" s="1">
        <v>1</v>
      </c>
      <c r="M2498" s="1" t="s">
        <v>5278</v>
      </c>
      <c r="N2498" s="1" t="s">
        <v>5279</v>
      </c>
      <c r="O2498" s="1" t="s">
        <v>32</v>
      </c>
    </row>
    <row r="2499" spans="1:15">
      <c r="A2499" s="1">
        <v>100016335</v>
      </c>
      <c r="B2499" s="1" t="s">
        <v>587</v>
      </c>
      <c r="C2499" s="1" t="s">
        <v>4630</v>
      </c>
      <c r="D2499" s="1" t="s">
        <v>105</v>
      </c>
      <c r="E2499" s="1" t="s">
        <v>11</v>
      </c>
      <c r="F2499" s="1" t="s">
        <v>12</v>
      </c>
      <c r="G2499" s="1">
        <v>1</v>
      </c>
      <c r="H2499" s="1">
        <v>157</v>
      </c>
      <c r="I2499" s="1">
        <v>18</v>
      </c>
      <c r="J2499" s="33">
        <v>19</v>
      </c>
      <c r="K2499" s="1">
        <v>0</v>
      </c>
      <c r="L2499" s="1">
        <v>1</v>
      </c>
      <c r="M2499" s="1" t="s">
        <v>5280</v>
      </c>
      <c r="N2499" s="1" t="s">
        <v>5281</v>
      </c>
      <c r="O2499" s="1" t="s">
        <v>32</v>
      </c>
    </row>
    <row r="2500" spans="1:15">
      <c r="A2500" s="1">
        <v>100016338</v>
      </c>
      <c r="B2500" s="1" t="s">
        <v>587</v>
      </c>
      <c r="C2500" s="1" t="s">
        <v>4630</v>
      </c>
      <c r="D2500" s="1" t="s">
        <v>176</v>
      </c>
      <c r="E2500" s="1" t="s">
        <v>11</v>
      </c>
      <c r="F2500" s="1" t="s">
        <v>12</v>
      </c>
      <c r="G2500" s="1">
        <v>1</v>
      </c>
      <c r="H2500" s="1">
        <v>162</v>
      </c>
      <c r="I2500" s="1">
        <v>23</v>
      </c>
      <c r="J2500" s="33">
        <v>13</v>
      </c>
      <c r="K2500" s="1">
        <v>0</v>
      </c>
      <c r="L2500" s="1">
        <v>1</v>
      </c>
      <c r="M2500" s="1" t="s">
        <v>5282</v>
      </c>
      <c r="N2500" s="1" t="s">
        <v>5283</v>
      </c>
      <c r="O2500" s="1" t="s">
        <v>32</v>
      </c>
    </row>
    <row r="2501" spans="1:15">
      <c r="A2501" s="1">
        <v>100016342</v>
      </c>
      <c r="B2501" s="1" t="s">
        <v>587</v>
      </c>
      <c r="C2501" s="1" t="s">
        <v>4630</v>
      </c>
      <c r="D2501" s="1" t="s">
        <v>4940</v>
      </c>
      <c r="E2501" s="1" t="s">
        <v>11</v>
      </c>
      <c r="F2501" s="1" t="s">
        <v>407</v>
      </c>
      <c r="G2501" s="1">
        <v>1</v>
      </c>
      <c r="H2501" s="1">
        <v>64</v>
      </c>
      <c r="I2501" s="1">
        <v>6</v>
      </c>
      <c r="J2501" s="33">
        <v>5</v>
      </c>
      <c r="K2501" s="1">
        <v>0</v>
      </c>
      <c r="L2501" s="1">
        <v>1</v>
      </c>
      <c r="M2501" s="1" t="s">
        <v>5284</v>
      </c>
      <c r="N2501" s="1" t="s">
        <v>5285</v>
      </c>
      <c r="O2501" s="1" t="s">
        <v>32</v>
      </c>
    </row>
    <row r="2502" spans="1:15">
      <c r="A2502" s="1">
        <v>100016348</v>
      </c>
      <c r="B2502" s="1" t="s">
        <v>587</v>
      </c>
      <c r="C2502" s="1" t="s">
        <v>4630</v>
      </c>
      <c r="D2502" s="1" t="s">
        <v>12</v>
      </c>
      <c r="E2502" s="1" t="s">
        <v>11</v>
      </c>
      <c r="F2502" s="1" t="s">
        <v>407</v>
      </c>
      <c r="G2502" s="1">
        <v>1</v>
      </c>
      <c r="H2502" s="1">
        <v>18</v>
      </c>
      <c r="I2502" s="1">
        <v>3</v>
      </c>
      <c r="J2502" s="33">
        <v>3</v>
      </c>
      <c r="K2502" s="1">
        <v>0</v>
      </c>
      <c r="L2502" s="1">
        <v>1</v>
      </c>
      <c r="M2502" s="1" t="s">
        <v>5286</v>
      </c>
      <c r="N2502" s="1" t="s">
        <v>5287</v>
      </c>
      <c r="O2502" s="1" t="s">
        <v>32</v>
      </c>
    </row>
    <row r="2503" spans="1:15">
      <c r="A2503" s="1">
        <v>100016353</v>
      </c>
      <c r="B2503" s="1" t="s">
        <v>587</v>
      </c>
      <c r="C2503" s="1" t="s">
        <v>4630</v>
      </c>
      <c r="D2503" s="1" t="s">
        <v>12</v>
      </c>
      <c r="E2503" s="1" t="s">
        <v>11</v>
      </c>
      <c r="F2503" s="1" t="s">
        <v>12</v>
      </c>
      <c r="G2503" s="1">
        <v>1</v>
      </c>
      <c r="H2503" s="1">
        <v>102</v>
      </c>
      <c r="I2503" s="1">
        <v>17</v>
      </c>
      <c r="J2503" s="33">
        <v>20</v>
      </c>
      <c r="K2503" s="1">
        <v>0</v>
      </c>
      <c r="L2503" s="1">
        <v>1</v>
      </c>
      <c r="M2503" s="1" t="s">
        <v>5288</v>
      </c>
      <c r="N2503" s="1" t="s">
        <v>5289</v>
      </c>
      <c r="O2503" s="1" t="s">
        <v>32</v>
      </c>
    </row>
    <row r="2504" spans="1:15">
      <c r="A2504" s="1">
        <v>100016357</v>
      </c>
      <c r="B2504" s="1" t="s">
        <v>587</v>
      </c>
      <c r="C2504" s="1" t="s">
        <v>4630</v>
      </c>
      <c r="D2504" s="1" t="s">
        <v>12</v>
      </c>
      <c r="E2504" s="1" t="s">
        <v>11</v>
      </c>
      <c r="F2504" s="1" t="s">
        <v>407</v>
      </c>
      <c r="G2504" s="1">
        <v>1</v>
      </c>
      <c r="H2504" s="1">
        <v>19</v>
      </c>
      <c r="I2504" s="1">
        <v>3</v>
      </c>
      <c r="J2504" s="33">
        <v>3</v>
      </c>
      <c r="K2504" s="1">
        <v>0</v>
      </c>
      <c r="L2504" s="1">
        <v>1</v>
      </c>
      <c r="M2504" s="1" t="s">
        <v>5290</v>
      </c>
      <c r="N2504" s="1" t="s">
        <v>5291</v>
      </c>
      <c r="O2504" s="1" t="s">
        <v>32</v>
      </c>
    </row>
    <row r="2505" spans="1:15">
      <c r="A2505" s="1">
        <v>100016361</v>
      </c>
      <c r="B2505" s="1" t="s">
        <v>587</v>
      </c>
      <c r="C2505" s="1" t="s">
        <v>4630</v>
      </c>
      <c r="D2505" s="1" t="s">
        <v>176</v>
      </c>
      <c r="E2505" s="1" t="s">
        <v>11</v>
      </c>
      <c r="F2505" s="1" t="s">
        <v>12</v>
      </c>
      <c r="G2505" s="1">
        <v>1</v>
      </c>
      <c r="H2505" s="1">
        <v>133</v>
      </c>
      <c r="I2505" s="1">
        <v>17</v>
      </c>
      <c r="J2505" s="33">
        <v>12</v>
      </c>
      <c r="K2505" s="1">
        <v>0</v>
      </c>
      <c r="L2505" s="1">
        <v>1</v>
      </c>
      <c r="M2505" s="1" t="s">
        <v>5292</v>
      </c>
      <c r="N2505" s="1" t="s">
        <v>5293</v>
      </c>
      <c r="O2505" s="1" t="s">
        <v>32</v>
      </c>
    </row>
    <row r="2506" spans="1:15">
      <c r="A2506" s="1">
        <v>100016366</v>
      </c>
      <c r="B2506" s="1" t="s">
        <v>587</v>
      </c>
      <c r="C2506" s="1" t="s">
        <v>4630</v>
      </c>
      <c r="D2506" s="1" t="s">
        <v>12</v>
      </c>
      <c r="E2506" s="1" t="s">
        <v>11</v>
      </c>
      <c r="F2506" s="1" t="s">
        <v>12</v>
      </c>
      <c r="G2506" s="1">
        <v>1</v>
      </c>
      <c r="H2506" s="1">
        <v>269</v>
      </c>
      <c r="I2506" s="1">
        <v>23</v>
      </c>
      <c r="J2506" s="33">
        <v>14</v>
      </c>
      <c r="K2506" s="1">
        <v>0</v>
      </c>
      <c r="L2506" s="1">
        <v>1</v>
      </c>
      <c r="M2506" s="1" t="s">
        <v>5294</v>
      </c>
      <c r="N2506" s="1" t="s">
        <v>5295</v>
      </c>
      <c r="O2506" s="1" t="s">
        <v>32</v>
      </c>
    </row>
    <row r="2507" spans="1:15">
      <c r="A2507" s="1">
        <v>100016371</v>
      </c>
      <c r="B2507" s="1" t="s">
        <v>587</v>
      </c>
      <c r="C2507" s="1" t="s">
        <v>4630</v>
      </c>
      <c r="D2507" s="1" t="s">
        <v>533</v>
      </c>
      <c r="E2507" s="1" t="s">
        <v>11</v>
      </c>
      <c r="F2507" s="1" t="s">
        <v>12</v>
      </c>
      <c r="G2507" s="1">
        <v>1</v>
      </c>
      <c r="H2507" s="1">
        <v>108</v>
      </c>
      <c r="I2507" s="1">
        <v>16</v>
      </c>
      <c r="J2507" s="33">
        <v>10</v>
      </c>
      <c r="K2507" s="1">
        <v>0</v>
      </c>
      <c r="L2507" s="1">
        <v>1</v>
      </c>
      <c r="M2507" s="1" t="s">
        <v>5296</v>
      </c>
      <c r="N2507" s="1" t="s">
        <v>5295</v>
      </c>
      <c r="O2507" s="1" t="s">
        <v>32</v>
      </c>
    </row>
    <row r="2508" spans="1:15">
      <c r="A2508" s="1">
        <v>100016380</v>
      </c>
      <c r="B2508" s="1" t="s">
        <v>587</v>
      </c>
      <c r="C2508" s="1" t="s">
        <v>4630</v>
      </c>
      <c r="D2508" s="1" t="s">
        <v>199</v>
      </c>
      <c r="E2508" s="1" t="s">
        <v>2</v>
      </c>
      <c r="F2508" s="1" t="s">
        <v>81</v>
      </c>
      <c r="G2508" s="1">
        <v>1</v>
      </c>
      <c r="H2508" s="1">
        <v>69</v>
      </c>
      <c r="I2508" s="1">
        <v>17</v>
      </c>
      <c r="J2508" s="33">
        <v>10</v>
      </c>
      <c r="K2508" s="1">
        <v>0</v>
      </c>
      <c r="L2508" s="1">
        <v>1</v>
      </c>
      <c r="M2508" s="1" t="s">
        <v>5297</v>
      </c>
      <c r="N2508" s="1" t="s">
        <v>4700</v>
      </c>
      <c r="O2508" s="1" t="s">
        <v>8</v>
      </c>
    </row>
    <row r="2509" spans="1:15">
      <c r="A2509" s="1">
        <v>100016383</v>
      </c>
      <c r="B2509" s="1" t="s">
        <v>587</v>
      </c>
      <c r="C2509" s="1" t="s">
        <v>4630</v>
      </c>
      <c r="D2509" s="1" t="s">
        <v>176</v>
      </c>
      <c r="E2509" s="1" t="s">
        <v>11</v>
      </c>
      <c r="F2509" s="1" t="s">
        <v>407</v>
      </c>
      <c r="G2509" s="1">
        <v>1</v>
      </c>
      <c r="H2509" s="1">
        <v>38</v>
      </c>
      <c r="I2509" s="1">
        <v>5</v>
      </c>
      <c r="J2509" s="33">
        <v>6</v>
      </c>
      <c r="K2509" s="1">
        <v>0</v>
      </c>
      <c r="L2509" s="1">
        <v>1</v>
      </c>
      <c r="M2509" s="1" t="s">
        <v>5298</v>
      </c>
      <c r="N2509" s="1" t="s">
        <v>5299</v>
      </c>
      <c r="O2509" s="1" t="s">
        <v>32</v>
      </c>
    </row>
    <row r="2510" spans="1:15">
      <c r="A2510" s="1">
        <v>100016387</v>
      </c>
      <c r="B2510" s="1" t="s">
        <v>587</v>
      </c>
      <c r="C2510" s="1" t="s">
        <v>4630</v>
      </c>
      <c r="D2510" s="1" t="s">
        <v>176</v>
      </c>
      <c r="E2510" s="1" t="s">
        <v>11</v>
      </c>
      <c r="F2510" s="1" t="s">
        <v>12</v>
      </c>
      <c r="G2510" s="1">
        <v>1</v>
      </c>
      <c r="H2510" s="1">
        <v>185</v>
      </c>
      <c r="I2510" s="1">
        <v>28</v>
      </c>
      <c r="J2510" s="33">
        <v>11</v>
      </c>
      <c r="K2510" s="1">
        <v>0</v>
      </c>
      <c r="L2510" s="1">
        <v>1</v>
      </c>
      <c r="M2510" s="1" t="s">
        <v>5300</v>
      </c>
      <c r="N2510" s="1" t="s">
        <v>5301</v>
      </c>
      <c r="O2510" s="1" t="s">
        <v>32</v>
      </c>
    </row>
    <row r="2511" spans="1:15">
      <c r="A2511" s="1">
        <v>100016390</v>
      </c>
      <c r="B2511" s="1" t="s">
        <v>587</v>
      </c>
      <c r="C2511" s="1" t="s">
        <v>4630</v>
      </c>
      <c r="D2511" s="1" t="s">
        <v>12</v>
      </c>
      <c r="E2511" s="1" t="s">
        <v>11</v>
      </c>
      <c r="F2511" s="1" t="s">
        <v>407</v>
      </c>
      <c r="G2511" s="1">
        <v>1</v>
      </c>
      <c r="H2511" s="1">
        <v>25</v>
      </c>
      <c r="I2511" s="1">
        <v>4</v>
      </c>
      <c r="J2511" s="33">
        <v>2</v>
      </c>
      <c r="K2511" s="1">
        <v>0</v>
      </c>
      <c r="L2511" s="1">
        <v>1</v>
      </c>
      <c r="M2511" s="1" t="s">
        <v>5302</v>
      </c>
      <c r="N2511" s="1" t="s">
        <v>5303</v>
      </c>
      <c r="O2511" s="1" t="s">
        <v>32</v>
      </c>
    </row>
    <row r="2512" spans="1:15">
      <c r="A2512" s="1">
        <v>100016393</v>
      </c>
      <c r="B2512" s="1" t="s">
        <v>587</v>
      </c>
      <c r="C2512" s="1" t="s">
        <v>4630</v>
      </c>
      <c r="D2512" s="1" t="s">
        <v>2283</v>
      </c>
      <c r="E2512" s="1" t="s">
        <v>27</v>
      </c>
      <c r="F2512" s="1" t="s">
        <v>18</v>
      </c>
      <c r="G2512" s="1">
        <v>1</v>
      </c>
      <c r="H2512" s="1">
        <v>380</v>
      </c>
      <c r="I2512" s="1">
        <v>31</v>
      </c>
      <c r="J2512" s="33">
        <v>34</v>
      </c>
      <c r="K2512" s="1">
        <v>0</v>
      </c>
      <c r="L2512" s="1">
        <v>2</v>
      </c>
      <c r="M2512" s="1" t="s">
        <v>5304</v>
      </c>
      <c r="N2512" s="1" t="s">
        <v>4702</v>
      </c>
      <c r="O2512" s="1" t="s">
        <v>15</v>
      </c>
    </row>
    <row r="2513" spans="1:15">
      <c r="A2513" s="1">
        <v>100016395</v>
      </c>
      <c r="B2513" s="1" t="s">
        <v>587</v>
      </c>
      <c r="C2513" s="1" t="s">
        <v>4630</v>
      </c>
      <c r="D2513" s="1" t="s">
        <v>5305</v>
      </c>
      <c r="E2513" s="1" t="s">
        <v>11</v>
      </c>
      <c r="F2513" s="1" t="s">
        <v>12</v>
      </c>
      <c r="G2513" s="1">
        <v>1</v>
      </c>
      <c r="H2513" s="1">
        <v>327</v>
      </c>
      <c r="I2513" s="1">
        <v>26</v>
      </c>
      <c r="J2513" s="33">
        <v>29</v>
      </c>
      <c r="K2513" s="1">
        <v>0</v>
      </c>
      <c r="L2513" s="1">
        <v>2</v>
      </c>
      <c r="M2513" s="1" t="s">
        <v>5306</v>
      </c>
      <c r="N2513" s="1" t="s">
        <v>5307</v>
      </c>
      <c r="O2513" s="1" t="s">
        <v>32</v>
      </c>
    </row>
    <row r="2514" spans="1:15">
      <c r="A2514" s="1">
        <v>100016401</v>
      </c>
      <c r="B2514" s="1" t="s">
        <v>587</v>
      </c>
      <c r="C2514" s="1" t="s">
        <v>4630</v>
      </c>
      <c r="D2514" s="1" t="s">
        <v>12</v>
      </c>
      <c r="E2514" s="1" t="s">
        <v>11</v>
      </c>
      <c r="F2514" s="1" t="s">
        <v>12</v>
      </c>
      <c r="G2514" s="1">
        <v>1</v>
      </c>
      <c r="H2514" s="1">
        <v>522</v>
      </c>
      <c r="I2514" s="1">
        <v>44</v>
      </c>
      <c r="J2514" s="33">
        <v>32</v>
      </c>
      <c r="K2514" s="1">
        <v>0</v>
      </c>
      <c r="L2514" s="1">
        <v>2</v>
      </c>
      <c r="M2514" s="1" t="s">
        <v>5308</v>
      </c>
      <c r="N2514" s="1" t="s">
        <v>5307</v>
      </c>
      <c r="O2514" s="1" t="s">
        <v>32</v>
      </c>
    </row>
    <row r="2515" spans="1:15">
      <c r="A2515" s="1">
        <v>100016409</v>
      </c>
      <c r="B2515" s="1" t="s">
        <v>587</v>
      </c>
      <c r="C2515" s="1" t="s">
        <v>4630</v>
      </c>
      <c r="D2515" s="1" t="s">
        <v>5309</v>
      </c>
      <c r="E2515" s="1" t="s">
        <v>20</v>
      </c>
      <c r="F2515" s="1" t="s">
        <v>72</v>
      </c>
      <c r="G2515" s="1">
        <v>1</v>
      </c>
      <c r="H2515" s="1">
        <v>226</v>
      </c>
      <c r="I2515" s="1">
        <v>31</v>
      </c>
      <c r="J2515" s="33">
        <v>36</v>
      </c>
      <c r="K2515" s="1">
        <v>0</v>
      </c>
      <c r="L2515" s="1">
        <v>1</v>
      </c>
      <c r="M2515" s="1" t="s">
        <v>5310</v>
      </c>
      <c r="N2515" s="1" t="s">
        <v>4702</v>
      </c>
      <c r="O2515" s="1" t="s">
        <v>15</v>
      </c>
    </row>
    <row r="2516" spans="1:15">
      <c r="A2516" s="1">
        <v>100016412</v>
      </c>
      <c r="B2516" s="1" t="s">
        <v>587</v>
      </c>
      <c r="C2516" s="1" t="s">
        <v>4630</v>
      </c>
      <c r="D2516" s="1" t="s">
        <v>176</v>
      </c>
      <c r="E2516" s="1" t="s">
        <v>11</v>
      </c>
      <c r="F2516" s="1" t="s">
        <v>12</v>
      </c>
      <c r="G2516" s="1">
        <v>1</v>
      </c>
      <c r="H2516" s="1">
        <v>227</v>
      </c>
      <c r="I2516" s="1">
        <v>28</v>
      </c>
      <c r="J2516" s="33">
        <v>19</v>
      </c>
      <c r="K2516" s="1">
        <v>0</v>
      </c>
      <c r="L2516" s="1">
        <v>1</v>
      </c>
      <c r="M2516" s="1" t="s">
        <v>5311</v>
      </c>
      <c r="N2516" s="1" t="s">
        <v>5312</v>
      </c>
      <c r="O2516" s="1" t="s">
        <v>32</v>
      </c>
    </row>
    <row r="2517" spans="1:15">
      <c r="A2517" s="1">
        <v>100016416</v>
      </c>
      <c r="B2517" s="1" t="s">
        <v>587</v>
      </c>
      <c r="C2517" s="1" t="s">
        <v>4630</v>
      </c>
      <c r="D2517" s="1" t="s">
        <v>4940</v>
      </c>
      <c r="E2517" s="1" t="s">
        <v>11</v>
      </c>
      <c r="F2517" s="1" t="s">
        <v>407</v>
      </c>
      <c r="G2517" s="1">
        <v>1</v>
      </c>
      <c r="H2517" s="1">
        <v>8</v>
      </c>
      <c r="I2517" s="1">
        <v>1</v>
      </c>
      <c r="J2517" s="33">
        <v>1</v>
      </c>
      <c r="K2517" s="1">
        <v>0</v>
      </c>
      <c r="L2517" s="1">
        <v>1</v>
      </c>
      <c r="M2517" s="1" t="s">
        <v>5313</v>
      </c>
      <c r="N2517" s="1" t="s">
        <v>5314</v>
      </c>
      <c r="O2517" s="1" t="s">
        <v>32</v>
      </c>
    </row>
    <row r="2518" spans="1:15">
      <c r="A2518" s="1">
        <v>100016418</v>
      </c>
      <c r="B2518" s="1" t="s">
        <v>587</v>
      </c>
      <c r="C2518" s="1" t="s">
        <v>4630</v>
      </c>
      <c r="D2518" s="1" t="s">
        <v>12</v>
      </c>
      <c r="E2518" s="1" t="s">
        <v>11</v>
      </c>
      <c r="F2518" s="1" t="s">
        <v>407</v>
      </c>
      <c r="G2518" s="1">
        <v>1</v>
      </c>
      <c r="H2518" s="1">
        <v>106</v>
      </c>
      <c r="I2518" s="1">
        <v>11</v>
      </c>
      <c r="J2518" s="33">
        <v>8</v>
      </c>
      <c r="K2518" s="1">
        <v>0</v>
      </c>
      <c r="L2518" s="1">
        <v>1</v>
      </c>
      <c r="M2518" s="1" t="s">
        <v>6074</v>
      </c>
      <c r="N2518" s="1" t="s">
        <v>6075</v>
      </c>
      <c r="O2518" s="1" t="s">
        <v>32</v>
      </c>
    </row>
    <row r="2519" spans="1:15">
      <c r="A2519" s="1">
        <v>100016424</v>
      </c>
      <c r="B2519" s="1" t="s">
        <v>587</v>
      </c>
      <c r="C2519" s="1" t="s">
        <v>4630</v>
      </c>
      <c r="D2519" s="1" t="s">
        <v>1664</v>
      </c>
      <c r="E2519" s="1" t="s">
        <v>11</v>
      </c>
      <c r="F2519" s="1" t="s">
        <v>12</v>
      </c>
      <c r="G2519" s="1">
        <v>1</v>
      </c>
      <c r="H2519" s="1">
        <v>146</v>
      </c>
      <c r="I2519" s="1">
        <v>22</v>
      </c>
      <c r="J2519" s="33">
        <v>16</v>
      </c>
      <c r="K2519" s="1">
        <v>0</v>
      </c>
      <c r="L2519" s="1">
        <v>1</v>
      </c>
      <c r="M2519" s="1" t="s">
        <v>5315</v>
      </c>
      <c r="N2519" s="1" t="s">
        <v>5316</v>
      </c>
      <c r="O2519" s="1" t="s">
        <v>32</v>
      </c>
    </row>
    <row r="2520" spans="1:15">
      <c r="A2520" s="1">
        <v>100016432</v>
      </c>
      <c r="B2520" s="1" t="s">
        <v>587</v>
      </c>
      <c r="C2520" s="1" t="s">
        <v>4630</v>
      </c>
      <c r="D2520" s="1" t="s">
        <v>3464</v>
      </c>
      <c r="E2520" s="1" t="s">
        <v>11</v>
      </c>
      <c r="F2520" s="1" t="s">
        <v>407</v>
      </c>
      <c r="G2520" s="1">
        <v>1</v>
      </c>
      <c r="H2520" s="1">
        <v>32</v>
      </c>
      <c r="I2520" s="1">
        <v>4</v>
      </c>
      <c r="J2520" s="33">
        <v>4</v>
      </c>
      <c r="K2520" s="1">
        <v>0</v>
      </c>
      <c r="L2520" s="1">
        <v>1</v>
      </c>
      <c r="M2520" s="1" t="s">
        <v>5317</v>
      </c>
      <c r="N2520" s="1" t="s">
        <v>5318</v>
      </c>
      <c r="O2520" s="1" t="s">
        <v>32</v>
      </c>
    </row>
    <row r="2521" spans="1:15">
      <c r="A2521" s="1">
        <v>100016439</v>
      </c>
      <c r="B2521" s="1" t="s">
        <v>587</v>
      </c>
      <c r="C2521" s="1" t="s">
        <v>4630</v>
      </c>
      <c r="D2521" s="1" t="s">
        <v>12</v>
      </c>
      <c r="E2521" s="1" t="s">
        <v>11</v>
      </c>
      <c r="F2521" s="1" t="s">
        <v>12</v>
      </c>
      <c r="G2521" s="1">
        <v>1</v>
      </c>
      <c r="H2521" s="1">
        <v>329</v>
      </c>
      <c r="I2521" s="1">
        <v>28</v>
      </c>
      <c r="J2521" s="33">
        <v>21</v>
      </c>
      <c r="K2521" s="1">
        <v>0</v>
      </c>
      <c r="L2521" s="1">
        <v>2</v>
      </c>
      <c r="M2521" s="1" t="s">
        <v>5319</v>
      </c>
      <c r="N2521" s="1" t="s">
        <v>5320</v>
      </c>
      <c r="O2521" s="1" t="s">
        <v>32</v>
      </c>
    </row>
    <row r="2522" spans="1:15">
      <c r="A2522" s="1">
        <v>100016442</v>
      </c>
      <c r="B2522" s="1" t="s">
        <v>587</v>
      </c>
      <c r="C2522" s="1" t="s">
        <v>4630</v>
      </c>
      <c r="D2522" s="1" t="s">
        <v>12</v>
      </c>
      <c r="E2522" s="1" t="s">
        <v>11</v>
      </c>
      <c r="F2522" s="1" t="s">
        <v>12</v>
      </c>
      <c r="G2522" s="1">
        <v>1</v>
      </c>
      <c r="H2522" s="1">
        <v>203</v>
      </c>
      <c r="I2522" s="1">
        <v>21</v>
      </c>
      <c r="J2522" s="33">
        <v>16</v>
      </c>
      <c r="K2522" s="1">
        <v>0</v>
      </c>
      <c r="L2522" s="1">
        <v>1</v>
      </c>
      <c r="M2522" s="1" t="s">
        <v>5321</v>
      </c>
      <c r="N2522" s="1" t="s">
        <v>5322</v>
      </c>
      <c r="O2522" s="1" t="s">
        <v>32</v>
      </c>
    </row>
    <row r="2523" spans="1:15">
      <c r="A2523" s="1">
        <v>100016445</v>
      </c>
      <c r="B2523" s="1" t="s">
        <v>587</v>
      </c>
      <c r="C2523" s="1" t="s">
        <v>4630</v>
      </c>
      <c r="D2523" s="1" t="s">
        <v>176</v>
      </c>
      <c r="E2523" s="1" t="s">
        <v>11</v>
      </c>
      <c r="F2523" s="1" t="s">
        <v>12</v>
      </c>
      <c r="G2523" s="1">
        <v>1</v>
      </c>
      <c r="H2523" s="1">
        <v>220</v>
      </c>
      <c r="I2523" s="1">
        <v>22</v>
      </c>
      <c r="J2523" s="33">
        <v>19</v>
      </c>
      <c r="K2523" s="1">
        <v>0</v>
      </c>
      <c r="L2523" s="1">
        <v>1</v>
      </c>
      <c r="M2523" s="1" t="s">
        <v>5323</v>
      </c>
      <c r="N2523" s="1" t="s">
        <v>5324</v>
      </c>
      <c r="O2523" s="1" t="s">
        <v>32</v>
      </c>
    </row>
    <row r="2524" spans="1:15">
      <c r="A2524" s="1">
        <v>100016452</v>
      </c>
      <c r="B2524" s="1" t="s">
        <v>587</v>
      </c>
      <c r="C2524" s="1" t="s">
        <v>4630</v>
      </c>
      <c r="D2524" s="1" t="s">
        <v>12</v>
      </c>
      <c r="E2524" s="1" t="s">
        <v>11</v>
      </c>
      <c r="F2524" s="1" t="s">
        <v>12</v>
      </c>
      <c r="G2524" s="1">
        <v>1</v>
      </c>
      <c r="H2524" s="1">
        <v>217</v>
      </c>
      <c r="I2524" s="1">
        <v>18</v>
      </c>
      <c r="J2524" s="33">
        <v>20</v>
      </c>
      <c r="K2524" s="1">
        <v>0</v>
      </c>
      <c r="L2524" s="1">
        <v>1</v>
      </c>
      <c r="M2524" s="1" t="s">
        <v>5325</v>
      </c>
      <c r="N2524" s="1" t="s">
        <v>5326</v>
      </c>
      <c r="O2524" s="1" t="s">
        <v>32</v>
      </c>
    </row>
    <row r="2525" spans="1:15">
      <c r="A2525" s="1">
        <v>100016457</v>
      </c>
      <c r="B2525" s="1" t="s">
        <v>587</v>
      </c>
      <c r="C2525" s="1" t="s">
        <v>4630</v>
      </c>
      <c r="D2525" s="1" t="s">
        <v>176</v>
      </c>
      <c r="E2525" s="1" t="s">
        <v>11</v>
      </c>
      <c r="F2525" s="1" t="s">
        <v>407</v>
      </c>
      <c r="G2525" s="1">
        <v>1</v>
      </c>
      <c r="H2525" s="1">
        <v>25</v>
      </c>
      <c r="I2525" s="1">
        <v>7</v>
      </c>
      <c r="J2525" s="33">
        <v>2</v>
      </c>
      <c r="K2525" s="1">
        <v>0</v>
      </c>
      <c r="L2525" s="1">
        <v>1</v>
      </c>
      <c r="M2525" s="1" t="s">
        <v>5327</v>
      </c>
      <c r="N2525" s="1" t="s">
        <v>5328</v>
      </c>
      <c r="O2525" s="1" t="s">
        <v>32</v>
      </c>
    </row>
    <row r="2526" spans="1:15">
      <c r="A2526" s="1">
        <v>100016462</v>
      </c>
      <c r="B2526" s="1" t="s">
        <v>587</v>
      </c>
      <c r="C2526" s="1" t="s">
        <v>4630</v>
      </c>
      <c r="D2526" s="1" t="s">
        <v>5329</v>
      </c>
      <c r="E2526" s="1" t="s">
        <v>20</v>
      </c>
      <c r="F2526" s="1" t="s">
        <v>72</v>
      </c>
      <c r="G2526" s="1">
        <v>1</v>
      </c>
      <c r="H2526" s="1">
        <v>206</v>
      </c>
      <c r="I2526" s="1">
        <v>22</v>
      </c>
      <c r="J2526" s="33">
        <v>25</v>
      </c>
      <c r="K2526" s="1">
        <v>0</v>
      </c>
      <c r="L2526" s="1">
        <v>1</v>
      </c>
      <c r="M2526" s="1" t="s">
        <v>5330</v>
      </c>
      <c r="N2526" s="1" t="s">
        <v>4702</v>
      </c>
      <c r="O2526" s="1" t="s">
        <v>15</v>
      </c>
    </row>
    <row r="2527" spans="1:15">
      <c r="A2527" s="1">
        <v>100016465</v>
      </c>
      <c r="B2527" s="1" t="s">
        <v>587</v>
      </c>
      <c r="C2527" s="1" t="s">
        <v>4630</v>
      </c>
      <c r="D2527" s="1" t="s">
        <v>5331</v>
      </c>
      <c r="E2527" s="1" t="s">
        <v>11</v>
      </c>
      <c r="F2527" s="1" t="s">
        <v>407</v>
      </c>
      <c r="G2527" s="1">
        <v>1</v>
      </c>
      <c r="H2527" s="1">
        <v>11</v>
      </c>
      <c r="I2527" s="1">
        <v>3</v>
      </c>
      <c r="J2527" s="33">
        <v>4</v>
      </c>
      <c r="K2527" s="1">
        <v>0</v>
      </c>
      <c r="L2527" s="1">
        <v>1</v>
      </c>
      <c r="M2527" s="1" t="s">
        <v>5332</v>
      </c>
      <c r="N2527" s="1" t="s">
        <v>5333</v>
      </c>
      <c r="O2527" s="1" t="s">
        <v>32</v>
      </c>
    </row>
    <row r="2528" spans="1:15">
      <c r="A2528" s="1">
        <v>100016480</v>
      </c>
      <c r="B2528" s="1" t="s">
        <v>587</v>
      </c>
      <c r="C2528" s="1" t="s">
        <v>4630</v>
      </c>
      <c r="D2528" s="1" t="s">
        <v>12</v>
      </c>
      <c r="E2528" s="1" t="s">
        <v>11</v>
      </c>
      <c r="F2528" s="1" t="s">
        <v>12</v>
      </c>
      <c r="G2528" s="1">
        <v>2</v>
      </c>
      <c r="H2528" s="1">
        <v>616</v>
      </c>
      <c r="I2528" s="1">
        <v>44</v>
      </c>
      <c r="J2528" s="33">
        <v>48</v>
      </c>
      <c r="K2528" s="1">
        <v>0</v>
      </c>
      <c r="L2528" s="1">
        <v>3</v>
      </c>
      <c r="M2528" s="1" t="s">
        <v>5338</v>
      </c>
      <c r="N2528" s="1" t="s">
        <v>5339</v>
      </c>
      <c r="O2528" s="1" t="s">
        <v>32</v>
      </c>
    </row>
    <row r="2529" spans="1:15">
      <c r="A2529" s="1">
        <v>100016485</v>
      </c>
      <c r="B2529" s="1" t="s">
        <v>587</v>
      </c>
      <c r="C2529" s="1" t="s">
        <v>4630</v>
      </c>
      <c r="D2529" s="1" t="s">
        <v>12</v>
      </c>
      <c r="E2529" s="1" t="s">
        <v>11</v>
      </c>
      <c r="F2529" s="1" t="s">
        <v>12</v>
      </c>
      <c r="G2529" s="1">
        <v>1</v>
      </c>
      <c r="H2529" s="1">
        <v>584</v>
      </c>
      <c r="I2529" s="1">
        <v>48</v>
      </c>
      <c r="J2529" s="33">
        <v>36</v>
      </c>
      <c r="K2529" s="1">
        <v>1</v>
      </c>
      <c r="L2529" s="1">
        <v>2</v>
      </c>
      <c r="M2529" s="1" t="s">
        <v>5340</v>
      </c>
      <c r="N2529" s="1" t="s">
        <v>5339</v>
      </c>
      <c r="O2529" s="1" t="s">
        <v>32</v>
      </c>
    </row>
    <row r="2530" spans="1:15">
      <c r="A2530" s="1">
        <v>100016489</v>
      </c>
      <c r="B2530" s="1" t="s">
        <v>587</v>
      </c>
      <c r="C2530" s="1" t="s">
        <v>4630</v>
      </c>
      <c r="D2530" s="1" t="s">
        <v>46</v>
      </c>
      <c r="E2530" s="1" t="s">
        <v>2</v>
      </c>
      <c r="F2530" s="1" t="s">
        <v>46</v>
      </c>
      <c r="G2530" s="1">
        <v>2</v>
      </c>
      <c r="H2530" s="1">
        <v>127</v>
      </c>
      <c r="I2530" s="1">
        <v>21</v>
      </c>
      <c r="J2530" s="33">
        <v>18</v>
      </c>
      <c r="K2530" s="1">
        <v>1</v>
      </c>
      <c r="L2530" s="1">
        <v>1</v>
      </c>
      <c r="M2530" s="1" t="s">
        <v>5341</v>
      </c>
      <c r="N2530" s="1" t="s">
        <v>4700</v>
      </c>
      <c r="O2530" s="1" t="s">
        <v>8</v>
      </c>
    </row>
    <row r="2531" spans="1:15">
      <c r="A2531" s="1">
        <v>100016491</v>
      </c>
      <c r="B2531" s="1" t="s">
        <v>587</v>
      </c>
      <c r="C2531" s="1" t="s">
        <v>4630</v>
      </c>
      <c r="D2531" s="1" t="s">
        <v>12</v>
      </c>
      <c r="E2531" s="1" t="s">
        <v>11</v>
      </c>
      <c r="F2531" s="1" t="s">
        <v>407</v>
      </c>
      <c r="G2531" s="1">
        <v>1</v>
      </c>
      <c r="H2531" s="1">
        <v>18</v>
      </c>
      <c r="I2531" s="1">
        <v>2</v>
      </c>
      <c r="J2531" s="33">
        <v>3</v>
      </c>
      <c r="K2531" s="1">
        <v>0</v>
      </c>
      <c r="L2531" s="1">
        <v>1</v>
      </c>
      <c r="M2531" s="1" t="s">
        <v>5342</v>
      </c>
      <c r="N2531" s="1" t="s">
        <v>5343</v>
      </c>
      <c r="O2531" s="1" t="s">
        <v>32</v>
      </c>
    </row>
    <row r="2532" spans="1:15">
      <c r="A2532" s="1">
        <v>100016495</v>
      </c>
      <c r="B2532" s="1" t="s">
        <v>587</v>
      </c>
      <c r="C2532" s="1" t="s">
        <v>4630</v>
      </c>
      <c r="D2532" s="1" t="s">
        <v>12</v>
      </c>
      <c r="E2532" s="1" t="s">
        <v>11</v>
      </c>
      <c r="F2532" s="1" t="s">
        <v>407</v>
      </c>
      <c r="G2532" s="1">
        <v>1</v>
      </c>
      <c r="H2532" s="1">
        <v>23</v>
      </c>
      <c r="I2532" s="1">
        <v>5</v>
      </c>
      <c r="J2532" s="33">
        <v>2</v>
      </c>
      <c r="K2532" s="1">
        <v>0</v>
      </c>
      <c r="L2532" s="1">
        <v>1</v>
      </c>
      <c r="M2532" s="1" t="s">
        <v>5344</v>
      </c>
      <c r="N2532" s="1" t="s">
        <v>5345</v>
      </c>
      <c r="O2532" s="1" t="s">
        <v>32</v>
      </c>
    </row>
    <row r="2533" spans="1:15">
      <c r="A2533" s="1">
        <v>100016500</v>
      </c>
      <c r="B2533" s="1" t="s">
        <v>587</v>
      </c>
      <c r="C2533" s="1" t="s">
        <v>4630</v>
      </c>
      <c r="D2533" s="1" t="s">
        <v>12</v>
      </c>
      <c r="E2533" s="1" t="s">
        <v>11</v>
      </c>
      <c r="F2533" s="1" t="s">
        <v>407</v>
      </c>
      <c r="G2533" s="1">
        <v>1</v>
      </c>
      <c r="H2533" s="1">
        <v>44</v>
      </c>
      <c r="I2533" s="1">
        <v>6</v>
      </c>
      <c r="J2533" s="33">
        <v>6</v>
      </c>
      <c r="K2533" s="1">
        <v>0</v>
      </c>
      <c r="L2533" s="1">
        <v>1</v>
      </c>
      <c r="M2533" s="1" t="s">
        <v>5346</v>
      </c>
      <c r="N2533" s="1" t="s">
        <v>5347</v>
      </c>
      <c r="O2533" s="1" t="s">
        <v>32</v>
      </c>
    </row>
    <row r="2534" spans="1:15">
      <c r="A2534" s="1">
        <v>100016502</v>
      </c>
      <c r="B2534" s="1" t="s">
        <v>587</v>
      </c>
      <c r="C2534" s="1" t="s">
        <v>4630</v>
      </c>
      <c r="D2534" s="1" t="s">
        <v>12</v>
      </c>
      <c r="E2534" s="1" t="s">
        <v>11</v>
      </c>
      <c r="F2534" s="1" t="s">
        <v>12</v>
      </c>
      <c r="G2534" s="1">
        <v>1</v>
      </c>
      <c r="H2534" s="1">
        <v>89</v>
      </c>
      <c r="I2534" s="1">
        <v>13</v>
      </c>
      <c r="J2534" s="33">
        <v>9</v>
      </c>
      <c r="K2534" s="1">
        <v>0</v>
      </c>
      <c r="L2534" s="1">
        <v>1</v>
      </c>
      <c r="M2534" s="1" t="s">
        <v>5348</v>
      </c>
      <c r="N2534" s="1" t="s">
        <v>5349</v>
      </c>
      <c r="O2534" s="1" t="s">
        <v>32</v>
      </c>
    </row>
    <row r="2535" spans="1:15">
      <c r="A2535" s="1">
        <v>100016505</v>
      </c>
      <c r="B2535" s="1" t="s">
        <v>587</v>
      </c>
      <c r="C2535" s="1" t="s">
        <v>4630</v>
      </c>
      <c r="D2535" s="1" t="s">
        <v>533</v>
      </c>
      <c r="E2535" s="1" t="s">
        <v>11</v>
      </c>
      <c r="F2535" s="1" t="s">
        <v>12</v>
      </c>
      <c r="G2535" s="1">
        <v>1</v>
      </c>
      <c r="H2535" s="1">
        <v>60</v>
      </c>
      <c r="I2535" s="1">
        <v>5</v>
      </c>
      <c r="J2535" s="33">
        <v>9</v>
      </c>
      <c r="K2535" s="1">
        <v>0</v>
      </c>
      <c r="L2535" s="1">
        <v>1</v>
      </c>
      <c r="M2535" s="1" t="s">
        <v>5350</v>
      </c>
      <c r="N2535" s="1" t="s">
        <v>5349</v>
      </c>
      <c r="O2535" s="1" t="s">
        <v>32</v>
      </c>
    </row>
    <row r="2536" spans="1:15">
      <c r="A2536" s="1">
        <v>100016508</v>
      </c>
      <c r="B2536" s="1" t="s">
        <v>587</v>
      </c>
      <c r="C2536" s="1" t="s">
        <v>4630</v>
      </c>
      <c r="D2536" s="1" t="s">
        <v>5351</v>
      </c>
      <c r="E2536" s="1" t="s">
        <v>11</v>
      </c>
      <c r="F2536" s="1" t="s">
        <v>407</v>
      </c>
      <c r="G2536" s="1">
        <v>1</v>
      </c>
      <c r="H2536" s="1">
        <v>40</v>
      </c>
      <c r="I2536" s="1">
        <v>6</v>
      </c>
      <c r="J2536" s="33">
        <v>3</v>
      </c>
      <c r="K2536" s="1">
        <v>0</v>
      </c>
      <c r="L2536" s="1">
        <v>1</v>
      </c>
      <c r="M2536" s="1" t="s">
        <v>5352</v>
      </c>
      <c r="N2536" s="1" t="s">
        <v>4740</v>
      </c>
      <c r="O2536" s="1" t="s">
        <v>39</v>
      </c>
    </row>
    <row r="2537" spans="1:15">
      <c r="A2537" s="1">
        <v>100016516</v>
      </c>
      <c r="B2537" s="1" t="s">
        <v>587</v>
      </c>
      <c r="C2537" s="1" t="s">
        <v>4630</v>
      </c>
      <c r="D2537" s="1" t="s">
        <v>12</v>
      </c>
      <c r="E2537" s="1" t="s">
        <v>11</v>
      </c>
      <c r="F2537" s="1" t="s">
        <v>12</v>
      </c>
      <c r="G2537" s="1">
        <v>1</v>
      </c>
      <c r="H2537" s="1">
        <v>169</v>
      </c>
      <c r="I2537" s="1">
        <v>17</v>
      </c>
      <c r="J2537" s="33">
        <v>13</v>
      </c>
      <c r="K2537" s="1">
        <v>0</v>
      </c>
      <c r="L2537" s="1">
        <v>1</v>
      </c>
      <c r="M2537" s="1" t="s">
        <v>5353</v>
      </c>
      <c r="N2537" s="1" t="s">
        <v>5354</v>
      </c>
      <c r="O2537" s="1" t="s">
        <v>32</v>
      </c>
    </row>
    <row r="2538" spans="1:15">
      <c r="A2538" s="1">
        <v>100016519</v>
      </c>
      <c r="B2538" s="1" t="s">
        <v>587</v>
      </c>
      <c r="C2538" s="1" t="s">
        <v>4630</v>
      </c>
      <c r="D2538" s="1" t="s">
        <v>533</v>
      </c>
      <c r="E2538" s="1" t="s">
        <v>11</v>
      </c>
      <c r="F2538" s="1" t="s">
        <v>12</v>
      </c>
      <c r="G2538" s="1">
        <v>1</v>
      </c>
      <c r="H2538" s="1">
        <v>141</v>
      </c>
      <c r="I2538" s="1">
        <v>18</v>
      </c>
      <c r="J2538" s="33">
        <v>12</v>
      </c>
      <c r="K2538" s="1">
        <v>0</v>
      </c>
      <c r="L2538" s="1">
        <v>1</v>
      </c>
      <c r="M2538" s="1" t="s">
        <v>5355</v>
      </c>
      <c r="N2538" s="1" t="s">
        <v>5354</v>
      </c>
      <c r="O2538" s="1" t="s">
        <v>32</v>
      </c>
    </row>
    <row r="2539" spans="1:15">
      <c r="A2539" s="1">
        <v>100016527</v>
      </c>
      <c r="B2539" s="1" t="s">
        <v>587</v>
      </c>
      <c r="C2539" s="1" t="s">
        <v>4630</v>
      </c>
      <c r="D2539" s="1" t="s">
        <v>533</v>
      </c>
      <c r="E2539" s="1" t="s">
        <v>11</v>
      </c>
      <c r="F2539" s="1" t="s">
        <v>407</v>
      </c>
      <c r="G2539" s="1">
        <v>1</v>
      </c>
      <c r="H2539" s="1">
        <v>21</v>
      </c>
      <c r="I2539" s="1">
        <v>3</v>
      </c>
      <c r="J2539" s="33">
        <v>4</v>
      </c>
      <c r="K2539" s="1">
        <v>0</v>
      </c>
      <c r="L2539" s="1">
        <v>1</v>
      </c>
      <c r="M2539" s="1" t="s">
        <v>5356</v>
      </c>
      <c r="N2539" s="1" t="s">
        <v>5357</v>
      </c>
      <c r="O2539" s="1" t="s">
        <v>32</v>
      </c>
    </row>
    <row r="2540" spans="1:15">
      <c r="A2540" s="1">
        <v>100016538</v>
      </c>
      <c r="B2540" s="1" t="s">
        <v>587</v>
      </c>
      <c r="C2540" s="1" t="s">
        <v>4630</v>
      </c>
      <c r="D2540" s="1" t="s">
        <v>12</v>
      </c>
      <c r="E2540" s="1" t="s">
        <v>11</v>
      </c>
      <c r="F2540" s="1" t="s">
        <v>12</v>
      </c>
      <c r="G2540" s="1">
        <v>2</v>
      </c>
      <c r="H2540" s="1">
        <v>1092</v>
      </c>
      <c r="I2540" s="1">
        <v>76</v>
      </c>
      <c r="J2540" s="33">
        <v>34</v>
      </c>
      <c r="K2540" s="1">
        <v>0</v>
      </c>
      <c r="L2540" s="1">
        <v>4</v>
      </c>
      <c r="M2540" s="1" t="s">
        <v>5358</v>
      </c>
      <c r="N2540" s="1" t="s">
        <v>5359</v>
      </c>
      <c r="O2540" s="1" t="s">
        <v>32</v>
      </c>
    </row>
    <row r="2541" spans="1:15">
      <c r="A2541" s="1">
        <v>100016539</v>
      </c>
      <c r="B2541" s="1" t="s">
        <v>587</v>
      </c>
      <c r="C2541" s="1" t="s">
        <v>4630</v>
      </c>
      <c r="D2541" s="1" t="s">
        <v>1090</v>
      </c>
      <c r="E2541" s="1" t="s">
        <v>20</v>
      </c>
      <c r="F2541" s="1" t="s">
        <v>72</v>
      </c>
      <c r="G2541" s="1">
        <v>1</v>
      </c>
      <c r="H2541" s="1">
        <v>424</v>
      </c>
      <c r="I2541" s="1">
        <v>33</v>
      </c>
      <c r="J2541" s="33">
        <v>33</v>
      </c>
      <c r="K2541" s="1">
        <v>0</v>
      </c>
      <c r="L2541" s="1">
        <v>2</v>
      </c>
      <c r="M2541" s="1" t="s">
        <v>5360</v>
      </c>
      <c r="N2541" s="1" t="s">
        <v>1092</v>
      </c>
      <c r="O2541" s="1" t="s">
        <v>44</v>
      </c>
    </row>
    <row r="2542" spans="1:15">
      <c r="A2542" s="1">
        <v>100016542</v>
      </c>
      <c r="B2542" s="1" t="s">
        <v>587</v>
      </c>
      <c r="C2542" s="1" t="s">
        <v>4630</v>
      </c>
      <c r="D2542" s="1" t="s">
        <v>12</v>
      </c>
      <c r="E2542" s="1" t="s">
        <v>11</v>
      </c>
      <c r="F2542" s="1" t="s">
        <v>12</v>
      </c>
      <c r="G2542" s="1">
        <v>1</v>
      </c>
      <c r="H2542" s="1">
        <v>765</v>
      </c>
      <c r="I2542" s="1">
        <v>66</v>
      </c>
      <c r="J2542" s="33">
        <v>42</v>
      </c>
      <c r="K2542" s="1">
        <v>0</v>
      </c>
      <c r="L2542" s="1">
        <v>3</v>
      </c>
      <c r="M2542" s="1" t="s">
        <v>5361</v>
      </c>
      <c r="N2542" s="1" t="s">
        <v>5359</v>
      </c>
      <c r="O2542" s="1" t="s">
        <v>32</v>
      </c>
    </row>
    <row r="2543" spans="1:15">
      <c r="A2543" s="1">
        <v>100016545</v>
      </c>
      <c r="B2543" s="1" t="s">
        <v>587</v>
      </c>
      <c r="C2543" s="1" t="s">
        <v>4630</v>
      </c>
      <c r="D2543" s="1" t="s">
        <v>5362</v>
      </c>
      <c r="E2543" s="1" t="s">
        <v>20</v>
      </c>
      <c r="F2543" s="1" t="s">
        <v>72</v>
      </c>
      <c r="G2543" s="1">
        <v>5</v>
      </c>
      <c r="H2543" s="1">
        <v>511</v>
      </c>
      <c r="I2543" s="1">
        <v>66</v>
      </c>
      <c r="J2543" s="33">
        <v>62</v>
      </c>
      <c r="K2543" s="1">
        <v>0</v>
      </c>
      <c r="L2543" s="1">
        <v>2</v>
      </c>
      <c r="M2543" s="1" t="s">
        <v>5363</v>
      </c>
      <c r="N2543" s="1" t="s">
        <v>4740</v>
      </c>
      <c r="O2543" s="1" t="s">
        <v>39</v>
      </c>
    </row>
    <row r="2544" spans="1:15">
      <c r="A2544" s="1">
        <v>100016548</v>
      </c>
      <c r="B2544" s="1" t="s">
        <v>587</v>
      </c>
      <c r="C2544" s="1" t="s">
        <v>4630</v>
      </c>
      <c r="D2544" s="1" t="s">
        <v>18</v>
      </c>
      <c r="E2544" s="1" t="s">
        <v>27</v>
      </c>
      <c r="F2544" s="1" t="s">
        <v>18</v>
      </c>
      <c r="G2544" s="1">
        <v>1</v>
      </c>
      <c r="H2544" s="1">
        <v>199</v>
      </c>
      <c r="I2544" s="1">
        <v>20</v>
      </c>
      <c r="J2544" s="33">
        <v>37</v>
      </c>
      <c r="K2544" s="1">
        <v>0</v>
      </c>
      <c r="L2544" s="1">
        <v>1</v>
      </c>
      <c r="M2544" s="1" t="s">
        <v>5364</v>
      </c>
      <c r="N2544" s="1" t="s">
        <v>4702</v>
      </c>
      <c r="O2544" s="1" t="s">
        <v>15</v>
      </c>
    </row>
    <row r="2545" spans="1:15">
      <c r="A2545" s="1">
        <v>100016552</v>
      </c>
      <c r="B2545" s="1" t="s">
        <v>587</v>
      </c>
      <c r="C2545" s="1" t="s">
        <v>4630</v>
      </c>
      <c r="D2545" s="1" t="s">
        <v>100</v>
      </c>
      <c r="E2545" s="1" t="s">
        <v>20</v>
      </c>
      <c r="F2545" s="1" t="s">
        <v>100</v>
      </c>
      <c r="G2545" s="1">
        <v>1</v>
      </c>
      <c r="H2545" s="1">
        <v>149</v>
      </c>
      <c r="I2545" s="1">
        <v>13</v>
      </c>
      <c r="J2545" s="33">
        <v>16</v>
      </c>
      <c r="K2545" s="1">
        <v>0</v>
      </c>
      <c r="L2545" s="1">
        <v>1</v>
      </c>
      <c r="M2545" s="1" t="s">
        <v>5365</v>
      </c>
      <c r="N2545" s="1" t="s">
        <v>4702</v>
      </c>
      <c r="O2545" s="1" t="s">
        <v>15</v>
      </c>
    </row>
    <row r="2546" spans="1:15">
      <c r="A2546" s="1">
        <v>100016556</v>
      </c>
      <c r="B2546" s="1" t="s">
        <v>587</v>
      </c>
      <c r="C2546" s="1" t="s">
        <v>4630</v>
      </c>
      <c r="D2546" s="1" t="s">
        <v>46</v>
      </c>
      <c r="E2546" s="1" t="s">
        <v>2</v>
      </c>
      <c r="F2546" s="1" t="s">
        <v>46</v>
      </c>
      <c r="G2546" s="1">
        <v>1</v>
      </c>
      <c r="H2546" s="1">
        <v>118</v>
      </c>
      <c r="I2546" s="1">
        <v>22</v>
      </c>
      <c r="J2546" s="33">
        <v>12</v>
      </c>
      <c r="K2546" s="1">
        <v>0</v>
      </c>
      <c r="L2546" s="1">
        <v>1</v>
      </c>
      <c r="M2546" s="1" t="s">
        <v>5366</v>
      </c>
      <c r="N2546" s="1" t="s">
        <v>4700</v>
      </c>
      <c r="O2546" s="1" t="s">
        <v>8</v>
      </c>
    </row>
    <row r="2547" spans="1:15">
      <c r="A2547" s="1">
        <v>100016557</v>
      </c>
      <c r="B2547" s="1" t="s">
        <v>587</v>
      </c>
      <c r="C2547" s="1" t="s">
        <v>4630</v>
      </c>
      <c r="D2547" s="1" t="s">
        <v>5367</v>
      </c>
      <c r="E2547" s="1" t="s">
        <v>27</v>
      </c>
      <c r="F2547" s="1" t="s">
        <v>18</v>
      </c>
      <c r="G2547" s="1">
        <v>1</v>
      </c>
      <c r="H2547" s="1">
        <v>109</v>
      </c>
      <c r="I2547" s="1">
        <v>11</v>
      </c>
      <c r="J2547" s="33">
        <v>12</v>
      </c>
      <c r="K2547" s="1">
        <v>0</v>
      </c>
      <c r="L2547" s="1">
        <v>1</v>
      </c>
      <c r="M2547" s="1" t="s">
        <v>5368</v>
      </c>
      <c r="N2547" s="1" t="s">
        <v>4740</v>
      </c>
      <c r="O2547" s="1" t="s">
        <v>39</v>
      </c>
    </row>
    <row r="2548" spans="1:15">
      <c r="A2548" s="1">
        <v>100016559</v>
      </c>
      <c r="B2548" s="1" t="s">
        <v>587</v>
      </c>
      <c r="C2548" s="1" t="s">
        <v>4630</v>
      </c>
      <c r="D2548" s="1" t="s">
        <v>12</v>
      </c>
      <c r="E2548" s="1" t="s">
        <v>11</v>
      </c>
      <c r="F2548" s="1" t="s">
        <v>12</v>
      </c>
      <c r="G2548" s="1">
        <v>1</v>
      </c>
      <c r="H2548" s="1">
        <v>673</v>
      </c>
      <c r="I2548" s="1">
        <v>59</v>
      </c>
      <c r="J2548" s="33">
        <v>39</v>
      </c>
      <c r="K2548" s="1">
        <v>0</v>
      </c>
      <c r="L2548" s="1">
        <v>3</v>
      </c>
      <c r="M2548" s="1" t="s">
        <v>5369</v>
      </c>
      <c r="N2548" s="1" t="s">
        <v>5359</v>
      </c>
      <c r="O2548" s="1" t="s">
        <v>32</v>
      </c>
    </row>
    <row r="2549" spans="1:15">
      <c r="A2549" s="1">
        <v>100016570</v>
      </c>
      <c r="B2549" s="1" t="s">
        <v>587</v>
      </c>
      <c r="C2549" s="1" t="s">
        <v>4630</v>
      </c>
      <c r="D2549" s="1" t="s">
        <v>12</v>
      </c>
      <c r="E2549" s="1" t="s">
        <v>11</v>
      </c>
      <c r="F2549" s="1" t="s">
        <v>12</v>
      </c>
      <c r="G2549" s="1">
        <v>1</v>
      </c>
      <c r="H2549" s="1">
        <v>288</v>
      </c>
      <c r="I2549" s="1">
        <v>29</v>
      </c>
      <c r="J2549" s="33">
        <v>29</v>
      </c>
      <c r="K2549" s="1">
        <v>0</v>
      </c>
      <c r="L2549" s="1">
        <v>1</v>
      </c>
      <c r="M2549" s="1" t="s">
        <v>5371</v>
      </c>
      <c r="N2549" s="1" t="s">
        <v>5359</v>
      </c>
      <c r="O2549" s="1" t="s">
        <v>32</v>
      </c>
    </row>
    <row r="2550" spans="1:15">
      <c r="A2550" s="1">
        <v>100016578</v>
      </c>
      <c r="B2550" s="1" t="s">
        <v>587</v>
      </c>
      <c r="C2550" s="1" t="s">
        <v>4630</v>
      </c>
      <c r="D2550" s="1" t="s">
        <v>12</v>
      </c>
      <c r="E2550" s="1" t="s">
        <v>11</v>
      </c>
      <c r="F2550" s="1" t="s">
        <v>407</v>
      </c>
      <c r="G2550" s="1">
        <v>1</v>
      </c>
      <c r="H2550" s="1">
        <v>10</v>
      </c>
      <c r="I2550" s="1">
        <v>2</v>
      </c>
      <c r="J2550" s="33">
        <v>3</v>
      </c>
      <c r="K2550" s="1">
        <v>0</v>
      </c>
      <c r="L2550" s="1">
        <v>1</v>
      </c>
      <c r="M2550" s="1" t="s">
        <v>5372</v>
      </c>
      <c r="N2550" s="1" t="s">
        <v>5373</v>
      </c>
      <c r="O2550" s="1" t="s">
        <v>32</v>
      </c>
    </row>
    <row r="2551" spans="1:15">
      <c r="A2551" s="1">
        <v>100016586</v>
      </c>
      <c r="B2551" s="1" t="s">
        <v>587</v>
      </c>
      <c r="C2551" s="1" t="s">
        <v>4630</v>
      </c>
      <c r="D2551" s="1" t="s">
        <v>10</v>
      </c>
      <c r="E2551" s="1" t="s">
        <v>11</v>
      </c>
      <c r="F2551" s="1" t="s">
        <v>12</v>
      </c>
      <c r="G2551" s="1">
        <v>1</v>
      </c>
      <c r="H2551" s="1">
        <v>174</v>
      </c>
      <c r="I2551" s="1">
        <v>17</v>
      </c>
      <c r="J2551" s="33">
        <v>16</v>
      </c>
      <c r="K2551" s="1">
        <v>0</v>
      </c>
      <c r="L2551" s="1">
        <v>1</v>
      </c>
      <c r="M2551" s="1" t="s">
        <v>5374</v>
      </c>
      <c r="N2551" s="1" t="s">
        <v>5375</v>
      </c>
      <c r="O2551" s="1" t="s">
        <v>32</v>
      </c>
    </row>
    <row r="2552" spans="1:15">
      <c r="A2552" s="1">
        <v>100016588</v>
      </c>
      <c r="B2552" s="1" t="s">
        <v>587</v>
      </c>
      <c r="C2552" s="1" t="s">
        <v>4630</v>
      </c>
      <c r="D2552" s="1" t="s">
        <v>1664</v>
      </c>
      <c r="E2552" s="1" t="s">
        <v>11</v>
      </c>
      <c r="F2552" s="1" t="s">
        <v>12</v>
      </c>
      <c r="G2552" s="1">
        <v>1</v>
      </c>
      <c r="H2552" s="1">
        <v>73</v>
      </c>
      <c r="I2552" s="1">
        <v>13</v>
      </c>
      <c r="J2552" s="33">
        <v>11</v>
      </c>
      <c r="K2552" s="1">
        <v>0</v>
      </c>
      <c r="L2552" s="1">
        <v>1</v>
      </c>
      <c r="M2552" s="1" t="s">
        <v>5376</v>
      </c>
      <c r="N2552" s="1" t="s">
        <v>5377</v>
      </c>
      <c r="O2552" s="1" t="s">
        <v>32</v>
      </c>
    </row>
    <row r="2553" spans="1:15">
      <c r="A2553" s="1">
        <v>100016595</v>
      </c>
      <c r="B2553" s="1" t="s">
        <v>587</v>
      </c>
      <c r="C2553" s="1" t="s">
        <v>4630</v>
      </c>
      <c r="D2553" s="1" t="s">
        <v>4940</v>
      </c>
      <c r="E2553" s="1" t="s">
        <v>11</v>
      </c>
      <c r="F2553" s="1" t="s">
        <v>407</v>
      </c>
      <c r="G2553" s="1">
        <v>1</v>
      </c>
      <c r="H2553" s="1">
        <v>9</v>
      </c>
      <c r="I2553" s="1">
        <v>2</v>
      </c>
      <c r="J2553" s="33">
        <v>1</v>
      </c>
      <c r="K2553" s="1">
        <v>0</v>
      </c>
      <c r="L2553" s="1">
        <v>1</v>
      </c>
      <c r="M2553" s="1" t="s">
        <v>5378</v>
      </c>
      <c r="N2553" s="1" t="s">
        <v>5379</v>
      </c>
      <c r="O2553" s="1" t="s">
        <v>32</v>
      </c>
    </row>
    <row r="2554" spans="1:15">
      <c r="A2554" s="1">
        <v>100016602</v>
      </c>
      <c r="B2554" s="1" t="s">
        <v>587</v>
      </c>
      <c r="C2554" s="1" t="s">
        <v>4630</v>
      </c>
      <c r="D2554" s="1" t="s">
        <v>12</v>
      </c>
      <c r="E2554" s="1" t="s">
        <v>11</v>
      </c>
      <c r="F2554" s="1" t="s">
        <v>12</v>
      </c>
      <c r="G2554" s="1">
        <v>1</v>
      </c>
      <c r="H2554" s="1">
        <v>175</v>
      </c>
      <c r="I2554" s="1">
        <v>15</v>
      </c>
      <c r="J2554" s="33">
        <v>16</v>
      </c>
      <c r="K2554" s="1">
        <v>0</v>
      </c>
      <c r="L2554" s="1">
        <v>1</v>
      </c>
      <c r="M2554" s="1" t="s">
        <v>5380</v>
      </c>
      <c r="N2554" s="1" t="s">
        <v>5381</v>
      </c>
      <c r="O2554" s="1" t="s">
        <v>32</v>
      </c>
    </row>
    <row r="2555" spans="1:15">
      <c r="A2555" s="1">
        <v>100016607</v>
      </c>
      <c r="B2555" s="1" t="s">
        <v>587</v>
      </c>
      <c r="C2555" s="1" t="s">
        <v>4630</v>
      </c>
      <c r="D2555" s="1" t="s">
        <v>5382</v>
      </c>
      <c r="E2555" s="1" t="s">
        <v>11</v>
      </c>
      <c r="F2555" s="1" t="s">
        <v>407</v>
      </c>
      <c r="G2555" s="1">
        <v>1</v>
      </c>
      <c r="H2555" s="1">
        <v>15</v>
      </c>
      <c r="I2555" s="1">
        <v>3</v>
      </c>
      <c r="J2555" s="33">
        <v>2</v>
      </c>
      <c r="K2555" s="1">
        <v>0</v>
      </c>
      <c r="L2555" s="1">
        <v>1</v>
      </c>
      <c r="M2555" s="1" t="s">
        <v>5383</v>
      </c>
      <c r="N2555" s="1" t="s">
        <v>5384</v>
      </c>
      <c r="O2555" s="1" t="s">
        <v>32</v>
      </c>
    </row>
    <row r="2556" spans="1:15">
      <c r="A2556" s="1">
        <v>100016614</v>
      </c>
      <c r="B2556" s="1" t="s">
        <v>587</v>
      </c>
      <c r="C2556" s="1" t="s">
        <v>4630</v>
      </c>
      <c r="D2556" s="1" t="s">
        <v>12</v>
      </c>
      <c r="E2556" s="1" t="s">
        <v>11</v>
      </c>
      <c r="F2556" s="1" t="s">
        <v>407</v>
      </c>
      <c r="G2556" s="1">
        <v>1</v>
      </c>
      <c r="H2556" s="1">
        <v>30</v>
      </c>
      <c r="I2556" s="1">
        <v>4</v>
      </c>
      <c r="J2556" s="33">
        <v>2</v>
      </c>
      <c r="K2556" s="1">
        <v>0</v>
      </c>
      <c r="L2556" s="1">
        <v>1</v>
      </c>
      <c r="M2556" s="1" t="s">
        <v>6076</v>
      </c>
      <c r="N2556" s="1" t="s">
        <v>6077</v>
      </c>
      <c r="O2556" s="1" t="s">
        <v>32</v>
      </c>
    </row>
    <row r="2557" spans="1:15">
      <c r="A2557" s="1">
        <v>100016615</v>
      </c>
      <c r="B2557" s="1" t="s">
        <v>587</v>
      </c>
      <c r="C2557" s="1" t="s">
        <v>4630</v>
      </c>
      <c r="D2557" s="1" t="s">
        <v>12</v>
      </c>
      <c r="E2557" s="1" t="s">
        <v>11</v>
      </c>
      <c r="F2557" s="1" t="s">
        <v>12</v>
      </c>
      <c r="G2557" s="1">
        <v>1</v>
      </c>
      <c r="H2557" s="1">
        <v>268</v>
      </c>
      <c r="I2557" s="1">
        <v>26</v>
      </c>
      <c r="J2557" s="33">
        <v>21</v>
      </c>
      <c r="K2557" s="1">
        <v>0</v>
      </c>
      <c r="L2557" s="1">
        <v>1</v>
      </c>
      <c r="M2557" s="1" t="s">
        <v>5385</v>
      </c>
      <c r="N2557" s="1" t="s">
        <v>5386</v>
      </c>
      <c r="O2557" s="1" t="s">
        <v>32</v>
      </c>
    </row>
    <row r="2558" spans="1:15">
      <c r="A2558" s="1">
        <v>100016623</v>
      </c>
      <c r="B2558" s="1" t="s">
        <v>587</v>
      </c>
      <c r="C2558" s="1" t="s">
        <v>4630</v>
      </c>
      <c r="D2558" s="1" t="s">
        <v>12</v>
      </c>
      <c r="E2558" s="1" t="s">
        <v>11</v>
      </c>
      <c r="F2558" s="1" t="s">
        <v>407</v>
      </c>
      <c r="G2558" s="1">
        <v>1</v>
      </c>
      <c r="H2558" s="1">
        <v>11</v>
      </c>
      <c r="I2558" s="1">
        <v>2</v>
      </c>
      <c r="J2558" s="33">
        <v>3</v>
      </c>
      <c r="K2558" s="1">
        <v>0</v>
      </c>
      <c r="L2558" s="1">
        <v>1</v>
      </c>
      <c r="M2558" s="1" t="s">
        <v>5387</v>
      </c>
      <c r="N2558" s="1" t="s">
        <v>5388</v>
      </c>
      <c r="O2558" s="1" t="s">
        <v>32</v>
      </c>
    </row>
    <row r="2559" spans="1:15">
      <c r="A2559" s="1">
        <v>100016626</v>
      </c>
      <c r="B2559" s="1" t="s">
        <v>587</v>
      </c>
      <c r="C2559" s="1" t="s">
        <v>4985</v>
      </c>
      <c r="D2559" s="1" t="s">
        <v>5389</v>
      </c>
      <c r="E2559" s="1" t="s">
        <v>20</v>
      </c>
      <c r="F2559" s="1" t="s">
        <v>72</v>
      </c>
      <c r="G2559" s="1">
        <v>1</v>
      </c>
      <c r="H2559" s="1">
        <v>135</v>
      </c>
      <c r="I2559" s="1">
        <v>15</v>
      </c>
      <c r="J2559" s="33">
        <v>12</v>
      </c>
      <c r="K2559" s="1">
        <v>0</v>
      </c>
      <c r="L2559" s="1">
        <v>1</v>
      </c>
      <c r="M2559" s="1" t="s">
        <v>5390</v>
      </c>
      <c r="N2559" s="1" t="s">
        <v>5391</v>
      </c>
      <c r="O2559" s="1" t="s">
        <v>44</v>
      </c>
    </row>
    <row r="2560" spans="1:15">
      <c r="A2560" s="1">
        <v>100016633</v>
      </c>
      <c r="B2560" s="1" t="s">
        <v>587</v>
      </c>
      <c r="C2560" s="1" t="s">
        <v>1612</v>
      </c>
      <c r="D2560" s="1" t="s">
        <v>5392</v>
      </c>
      <c r="E2560" s="1" t="s">
        <v>27</v>
      </c>
      <c r="F2560" s="1" t="s">
        <v>18</v>
      </c>
      <c r="G2560" s="1">
        <v>1</v>
      </c>
      <c r="H2560" s="1">
        <v>179</v>
      </c>
      <c r="I2560" s="1">
        <v>20</v>
      </c>
      <c r="J2560" s="33">
        <v>12</v>
      </c>
      <c r="K2560" s="1">
        <v>0</v>
      </c>
      <c r="L2560" s="1">
        <v>1</v>
      </c>
      <c r="M2560" s="1" t="s">
        <v>5393</v>
      </c>
      <c r="N2560" s="1" t="s">
        <v>5394</v>
      </c>
      <c r="O2560" s="1" t="s">
        <v>39</v>
      </c>
    </row>
    <row r="2561" spans="1:15">
      <c r="A2561" s="1">
        <v>100016737</v>
      </c>
      <c r="B2561" s="1" t="s">
        <v>1138</v>
      </c>
      <c r="C2561" s="1" t="s">
        <v>1137</v>
      </c>
      <c r="D2561" s="1" t="s">
        <v>4844</v>
      </c>
      <c r="E2561" s="1" t="s">
        <v>24</v>
      </c>
      <c r="F2561" s="1" t="s">
        <v>64</v>
      </c>
      <c r="G2561" s="1">
        <v>1</v>
      </c>
      <c r="H2561" s="1">
        <v>60</v>
      </c>
      <c r="I2561" s="1">
        <v>11</v>
      </c>
      <c r="J2561" s="33">
        <v>15</v>
      </c>
      <c r="K2561" s="1">
        <v>0</v>
      </c>
      <c r="L2561" s="1">
        <v>1</v>
      </c>
      <c r="M2561" s="1" t="s">
        <v>5404</v>
      </c>
      <c r="N2561" s="1" t="s">
        <v>4819</v>
      </c>
      <c r="O2561" s="1" t="s">
        <v>44</v>
      </c>
    </row>
    <row r="2562" spans="1:15">
      <c r="A2562" s="1">
        <v>100017036</v>
      </c>
      <c r="B2562" s="1" t="s">
        <v>1158</v>
      </c>
      <c r="C2562" s="1" t="s">
        <v>1183</v>
      </c>
      <c r="D2562" s="1" t="s">
        <v>5447</v>
      </c>
      <c r="E2562" s="1" t="s">
        <v>11</v>
      </c>
      <c r="F2562" s="1" t="s">
        <v>12</v>
      </c>
      <c r="G2562" s="1">
        <v>1</v>
      </c>
      <c r="H2562" s="1">
        <v>149</v>
      </c>
      <c r="I2562" s="1">
        <v>24</v>
      </c>
      <c r="J2562" s="33">
        <v>14</v>
      </c>
      <c r="K2562" s="1">
        <v>0</v>
      </c>
      <c r="L2562" s="1">
        <v>1</v>
      </c>
      <c r="M2562" s="1" t="s">
        <v>5448</v>
      </c>
      <c r="N2562" s="1" t="s">
        <v>1215</v>
      </c>
      <c r="O2562" s="1" t="s">
        <v>39</v>
      </c>
    </row>
    <row r="2563" spans="1:15">
      <c r="A2563" s="1">
        <v>100017092</v>
      </c>
      <c r="B2563" s="1" t="s">
        <v>1158</v>
      </c>
      <c r="C2563" s="1" t="s">
        <v>1500</v>
      </c>
      <c r="D2563" s="1" t="s">
        <v>5451</v>
      </c>
      <c r="E2563" s="1" t="s">
        <v>2</v>
      </c>
      <c r="F2563" s="1" t="s">
        <v>41</v>
      </c>
      <c r="G2563" s="1">
        <v>1</v>
      </c>
      <c r="H2563" s="1">
        <v>30</v>
      </c>
      <c r="I2563" s="1">
        <v>14</v>
      </c>
      <c r="J2563" s="33">
        <v>7</v>
      </c>
      <c r="K2563" s="1">
        <v>0</v>
      </c>
      <c r="L2563" s="1">
        <v>1</v>
      </c>
      <c r="M2563" s="1" t="s">
        <v>5452</v>
      </c>
      <c r="N2563" s="1" t="s">
        <v>5453</v>
      </c>
      <c r="O2563" s="1" t="s">
        <v>44</v>
      </c>
    </row>
    <row r="2564" spans="1:15">
      <c r="A2564" s="1">
        <v>100017143</v>
      </c>
      <c r="B2564" s="1" t="s">
        <v>591</v>
      </c>
      <c r="C2564" s="1" t="s">
        <v>921</v>
      </c>
      <c r="D2564" s="1" t="s">
        <v>176</v>
      </c>
      <c r="E2564" s="1" t="s">
        <v>11</v>
      </c>
      <c r="F2564" s="1" t="s">
        <v>12</v>
      </c>
      <c r="G2564" s="1">
        <v>1</v>
      </c>
      <c r="H2564" s="1">
        <v>181</v>
      </c>
      <c r="I2564" s="1">
        <v>13</v>
      </c>
      <c r="J2564" s="33">
        <v>14</v>
      </c>
      <c r="K2564" s="1">
        <v>0</v>
      </c>
      <c r="L2564" s="1">
        <v>1</v>
      </c>
      <c r="M2564" s="1" t="s">
        <v>5455</v>
      </c>
      <c r="N2564" s="1" t="s">
        <v>5456</v>
      </c>
      <c r="O2564" s="1" t="s">
        <v>32</v>
      </c>
    </row>
    <row r="2565" spans="1:15">
      <c r="A2565" s="1">
        <v>100017245</v>
      </c>
      <c r="B2565" s="1" t="s">
        <v>1138</v>
      </c>
      <c r="C2565" s="1" t="s">
        <v>1137</v>
      </c>
      <c r="D2565" s="1" t="s">
        <v>5462</v>
      </c>
      <c r="E2565" s="1" t="s">
        <v>11</v>
      </c>
      <c r="F2565" s="1" t="s">
        <v>12</v>
      </c>
      <c r="G2565" s="1">
        <v>1</v>
      </c>
      <c r="H2565" s="1">
        <v>120</v>
      </c>
      <c r="I2565" s="1">
        <v>20</v>
      </c>
      <c r="J2565" s="33">
        <v>11</v>
      </c>
      <c r="K2565" s="1">
        <v>0</v>
      </c>
      <c r="L2565" s="1">
        <v>1</v>
      </c>
      <c r="M2565" s="1" t="s">
        <v>3501</v>
      </c>
      <c r="N2565" s="1" t="s">
        <v>5463</v>
      </c>
      <c r="O2565" s="1" t="s">
        <v>44</v>
      </c>
    </row>
    <row r="2566" spans="1:15">
      <c r="A2566" s="1">
        <v>100017247</v>
      </c>
      <c r="B2566" s="1" t="s">
        <v>591</v>
      </c>
      <c r="C2566" s="1" t="s">
        <v>590</v>
      </c>
      <c r="D2566" s="1" t="s">
        <v>1664</v>
      </c>
      <c r="E2566" s="1" t="s">
        <v>11</v>
      </c>
      <c r="F2566" s="1" t="s">
        <v>12</v>
      </c>
      <c r="G2566" s="1">
        <v>1</v>
      </c>
      <c r="H2566" s="1">
        <v>110</v>
      </c>
      <c r="I2566" s="1">
        <v>18</v>
      </c>
      <c r="J2566" s="33">
        <v>13</v>
      </c>
      <c r="K2566" s="1">
        <v>0</v>
      </c>
      <c r="L2566" s="1">
        <v>1</v>
      </c>
      <c r="M2566" s="1" t="s">
        <v>5464</v>
      </c>
      <c r="N2566" s="1" t="s">
        <v>5465</v>
      </c>
      <c r="O2566" s="1" t="s">
        <v>32</v>
      </c>
    </row>
    <row r="2567" spans="1:15">
      <c r="A2567" s="1">
        <v>100017276</v>
      </c>
      <c r="B2567" s="1" t="s">
        <v>591</v>
      </c>
      <c r="C2567" s="1" t="s">
        <v>869</v>
      </c>
      <c r="D2567" s="1" t="s">
        <v>176</v>
      </c>
      <c r="E2567" s="1" t="s">
        <v>11</v>
      </c>
      <c r="F2567" s="1" t="s">
        <v>12</v>
      </c>
      <c r="G2567" s="1">
        <v>1</v>
      </c>
      <c r="H2567" s="1">
        <v>330</v>
      </c>
      <c r="I2567" s="1">
        <v>37</v>
      </c>
      <c r="J2567" s="33">
        <v>29</v>
      </c>
      <c r="K2567" s="1">
        <v>0</v>
      </c>
      <c r="L2567" s="1">
        <v>2</v>
      </c>
      <c r="M2567" s="1" t="s">
        <v>5468</v>
      </c>
      <c r="N2567" s="1" t="s">
        <v>5469</v>
      </c>
      <c r="O2567" s="1" t="s">
        <v>32</v>
      </c>
    </row>
    <row r="2568" spans="1:15">
      <c r="A2568" s="1">
        <v>100017285</v>
      </c>
      <c r="B2568" s="1" t="s">
        <v>2314</v>
      </c>
      <c r="C2568" s="1" t="s">
        <v>4389</v>
      </c>
      <c r="D2568" s="1" t="s">
        <v>5470</v>
      </c>
      <c r="E2568" s="1" t="s">
        <v>2</v>
      </c>
      <c r="F2568" s="1" t="s">
        <v>46</v>
      </c>
      <c r="G2568" s="1">
        <v>1</v>
      </c>
      <c r="H2568" s="1">
        <v>23</v>
      </c>
      <c r="I2568" s="1">
        <v>10</v>
      </c>
      <c r="J2568" s="33">
        <v>4</v>
      </c>
      <c r="K2568" s="1">
        <v>0</v>
      </c>
      <c r="L2568" s="1">
        <v>1</v>
      </c>
      <c r="M2568" s="1" t="s">
        <v>5471</v>
      </c>
      <c r="N2568" s="1" t="s">
        <v>3883</v>
      </c>
      <c r="O2568" s="1" t="s">
        <v>39</v>
      </c>
    </row>
    <row r="2569" spans="1:15">
      <c r="A2569" s="1">
        <v>100017290</v>
      </c>
      <c r="B2569" s="1" t="s">
        <v>2314</v>
      </c>
      <c r="C2569" s="1" t="s">
        <v>2313</v>
      </c>
      <c r="D2569" s="1" t="s">
        <v>5472</v>
      </c>
      <c r="E2569" s="1" t="s">
        <v>2</v>
      </c>
      <c r="F2569" s="1" t="s">
        <v>1452</v>
      </c>
      <c r="G2569" s="1">
        <v>1</v>
      </c>
      <c r="H2569" s="1">
        <v>83</v>
      </c>
      <c r="I2569" s="1">
        <v>8</v>
      </c>
      <c r="J2569" s="33">
        <v>7</v>
      </c>
      <c r="K2569" s="1">
        <v>0</v>
      </c>
      <c r="L2569" s="1">
        <v>1</v>
      </c>
      <c r="M2569" s="1" t="s">
        <v>4268</v>
      </c>
      <c r="N2569" s="1" t="s">
        <v>4249</v>
      </c>
      <c r="O2569" s="1" t="s">
        <v>44</v>
      </c>
    </row>
    <row r="2570" spans="1:15">
      <c r="A2570" s="1">
        <v>100017309</v>
      </c>
      <c r="B2570" s="1" t="s">
        <v>587</v>
      </c>
      <c r="C2570" s="1" t="s">
        <v>4866</v>
      </c>
      <c r="D2570" s="1" t="s">
        <v>5473</v>
      </c>
      <c r="E2570" s="1" t="s">
        <v>5474</v>
      </c>
      <c r="F2570" s="1" t="s">
        <v>5475</v>
      </c>
      <c r="G2570" s="1">
        <v>3</v>
      </c>
      <c r="H2570" s="1">
        <v>214</v>
      </c>
      <c r="I2570" s="1">
        <v>25</v>
      </c>
      <c r="J2570" s="33">
        <v>44</v>
      </c>
      <c r="K2570" s="1">
        <v>0</v>
      </c>
      <c r="L2570" s="1">
        <v>1</v>
      </c>
      <c r="M2570" s="1" t="s">
        <v>5476</v>
      </c>
      <c r="N2570" s="1" t="s">
        <v>3759</v>
      </c>
      <c r="O2570" s="1" t="s">
        <v>39</v>
      </c>
    </row>
    <row r="2571" spans="1:15">
      <c r="A2571" s="1">
        <v>100017334</v>
      </c>
      <c r="B2571" s="1" t="s">
        <v>6</v>
      </c>
      <c r="C2571" s="1" t="s">
        <v>520</v>
      </c>
      <c r="D2571" s="1" t="s">
        <v>150</v>
      </c>
      <c r="E2571" s="1" t="s">
        <v>11</v>
      </c>
      <c r="F2571" s="1" t="s">
        <v>12</v>
      </c>
      <c r="G2571" s="1">
        <v>1</v>
      </c>
      <c r="H2571" s="1">
        <v>213</v>
      </c>
      <c r="I2571" s="1">
        <v>26</v>
      </c>
      <c r="J2571" s="33">
        <v>13</v>
      </c>
      <c r="K2571" s="1">
        <v>0</v>
      </c>
      <c r="L2571" s="1">
        <v>1</v>
      </c>
      <c r="M2571" s="1" t="s">
        <v>565</v>
      </c>
      <c r="N2571" s="1" t="s">
        <v>5481</v>
      </c>
      <c r="O2571" s="1" t="s">
        <v>44</v>
      </c>
    </row>
    <row r="2572" spans="1:15">
      <c r="A2572" s="1">
        <v>100017351</v>
      </c>
      <c r="B2572" s="1" t="s">
        <v>1138</v>
      </c>
      <c r="C2572" s="1" t="s">
        <v>3675</v>
      </c>
      <c r="D2572" s="1" t="s">
        <v>5485</v>
      </c>
      <c r="E2572" s="1" t="s">
        <v>5474</v>
      </c>
      <c r="F2572" s="1" t="s">
        <v>5475</v>
      </c>
      <c r="G2572" s="1">
        <v>2</v>
      </c>
      <c r="H2572" s="1">
        <v>89</v>
      </c>
      <c r="I2572" s="1">
        <v>6</v>
      </c>
      <c r="J2572" s="33">
        <v>13</v>
      </c>
      <c r="K2572" s="1">
        <v>0</v>
      </c>
      <c r="L2572" s="1">
        <v>1</v>
      </c>
      <c r="M2572" s="1" t="s">
        <v>3690</v>
      </c>
      <c r="N2572" s="1" t="s">
        <v>3687</v>
      </c>
      <c r="O2572" s="1" t="s">
        <v>44</v>
      </c>
    </row>
    <row r="2573" spans="1:15">
      <c r="A2573" s="1">
        <v>100017373</v>
      </c>
      <c r="B2573" s="1" t="s">
        <v>6</v>
      </c>
      <c r="C2573" s="1" t="s">
        <v>5</v>
      </c>
      <c r="D2573" s="1" t="s">
        <v>5493</v>
      </c>
      <c r="E2573" s="1" t="s">
        <v>5474</v>
      </c>
      <c r="F2573" s="1" t="s">
        <v>5475</v>
      </c>
      <c r="G2573" s="1">
        <v>3</v>
      </c>
      <c r="H2573" s="1">
        <v>571</v>
      </c>
      <c r="I2573" s="1">
        <v>57</v>
      </c>
      <c r="J2573" s="33">
        <v>47</v>
      </c>
      <c r="K2573" s="1">
        <v>0</v>
      </c>
      <c r="L2573" s="1">
        <v>2</v>
      </c>
      <c r="M2573" s="1" t="s">
        <v>67</v>
      </c>
      <c r="N2573" s="1" t="s">
        <v>68</v>
      </c>
      <c r="O2573" s="1" t="s">
        <v>44</v>
      </c>
    </row>
    <row r="2574" spans="1:15">
      <c r="A2574" s="1">
        <v>100017374</v>
      </c>
      <c r="B2574" s="1" t="s">
        <v>6</v>
      </c>
      <c r="C2574" s="1" t="s">
        <v>83</v>
      </c>
      <c r="D2574" s="1" t="s">
        <v>5475</v>
      </c>
      <c r="E2574" s="1" t="s">
        <v>5474</v>
      </c>
      <c r="F2574" s="1" t="s">
        <v>5475</v>
      </c>
      <c r="G2574" s="1">
        <v>3</v>
      </c>
      <c r="H2574" s="1">
        <v>287</v>
      </c>
      <c r="I2574" s="1">
        <v>31</v>
      </c>
      <c r="J2574" s="33">
        <v>36</v>
      </c>
      <c r="K2574" s="1">
        <v>1</v>
      </c>
      <c r="L2574" s="1">
        <v>1</v>
      </c>
      <c r="M2574" s="1" t="s">
        <v>160</v>
      </c>
      <c r="N2574" s="1" t="s">
        <v>14</v>
      </c>
      <c r="O2574" s="1" t="s">
        <v>15</v>
      </c>
    </row>
    <row r="2575" spans="1:15">
      <c r="A2575" s="1">
        <v>100017375</v>
      </c>
      <c r="B2575" s="1" t="s">
        <v>6</v>
      </c>
      <c r="C2575" s="1" t="s">
        <v>83</v>
      </c>
      <c r="D2575" s="1" t="s">
        <v>5475</v>
      </c>
      <c r="E2575" s="1" t="s">
        <v>5474</v>
      </c>
      <c r="F2575" s="1" t="s">
        <v>5475</v>
      </c>
      <c r="G2575" s="1">
        <v>5</v>
      </c>
      <c r="H2575" s="1">
        <v>1190</v>
      </c>
      <c r="I2575" s="1">
        <v>106</v>
      </c>
      <c r="J2575" s="33">
        <v>120</v>
      </c>
      <c r="K2575" s="1">
        <v>0</v>
      </c>
      <c r="L2575" s="1">
        <v>4</v>
      </c>
      <c r="M2575" s="1" t="s">
        <v>142</v>
      </c>
      <c r="N2575" s="1" t="s">
        <v>7</v>
      </c>
      <c r="O2575" s="1" t="s">
        <v>8</v>
      </c>
    </row>
    <row r="2576" spans="1:15">
      <c r="A2576" s="1">
        <v>100017376</v>
      </c>
      <c r="B2576" s="1" t="s">
        <v>6</v>
      </c>
      <c r="C2576" s="1" t="s">
        <v>83</v>
      </c>
      <c r="D2576" s="1" t="s">
        <v>5494</v>
      </c>
      <c r="E2576" s="1" t="s">
        <v>5474</v>
      </c>
      <c r="F2576" s="1" t="s">
        <v>5475</v>
      </c>
      <c r="G2576" s="1">
        <v>3</v>
      </c>
      <c r="H2576" s="1">
        <v>634</v>
      </c>
      <c r="I2576" s="1">
        <v>64</v>
      </c>
      <c r="J2576" s="33">
        <v>32</v>
      </c>
      <c r="K2576" s="1">
        <v>0</v>
      </c>
      <c r="L2576" s="1">
        <v>3</v>
      </c>
      <c r="M2576" s="1" t="s">
        <v>108</v>
      </c>
      <c r="N2576" s="1" t="s">
        <v>74</v>
      </c>
      <c r="O2576" s="1" t="s">
        <v>39</v>
      </c>
    </row>
    <row r="2577" spans="1:15">
      <c r="A2577" s="1">
        <v>100017377</v>
      </c>
      <c r="B2577" s="1" t="s">
        <v>6</v>
      </c>
      <c r="C2577" s="1" t="s">
        <v>178</v>
      </c>
      <c r="D2577" s="1" t="s">
        <v>5495</v>
      </c>
      <c r="E2577" s="1" t="s">
        <v>5474</v>
      </c>
      <c r="F2577" s="1" t="s">
        <v>5475</v>
      </c>
      <c r="G2577" s="1">
        <v>6</v>
      </c>
      <c r="H2577" s="1">
        <v>201</v>
      </c>
      <c r="I2577" s="1">
        <v>53</v>
      </c>
      <c r="J2577" s="33">
        <v>39</v>
      </c>
      <c r="K2577" s="1">
        <v>0</v>
      </c>
      <c r="L2577" s="1">
        <v>1</v>
      </c>
      <c r="M2577" s="1" t="s">
        <v>184</v>
      </c>
      <c r="N2577" s="1" t="s">
        <v>7</v>
      </c>
      <c r="O2577" s="1" t="s">
        <v>8</v>
      </c>
    </row>
    <row r="2578" spans="1:15">
      <c r="A2578" s="1">
        <v>100017378</v>
      </c>
      <c r="B2578" s="1" t="s">
        <v>6</v>
      </c>
      <c r="C2578" s="1" t="s">
        <v>178</v>
      </c>
      <c r="D2578" s="1" t="s">
        <v>5496</v>
      </c>
      <c r="E2578" s="1" t="s">
        <v>5474</v>
      </c>
      <c r="F2578" s="1" t="s">
        <v>5475</v>
      </c>
      <c r="G2578" s="1">
        <v>3</v>
      </c>
      <c r="H2578" s="1">
        <v>556</v>
      </c>
      <c r="I2578" s="1">
        <v>48</v>
      </c>
      <c r="J2578" s="33">
        <v>31</v>
      </c>
      <c r="K2578" s="1">
        <v>0</v>
      </c>
      <c r="L2578" s="1">
        <v>2</v>
      </c>
      <c r="M2578" s="1" t="s">
        <v>226</v>
      </c>
      <c r="N2578" s="1" t="s">
        <v>227</v>
      </c>
      <c r="O2578" s="1" t="s">
        <v>39</v>
      </c>
    </row>
    <row r="2579" spans="1:15">
      <c r="A2579" s="1">
        <v>100017379</v>
      </c>
      <c r="B2579" s="1" t="s">
        <v>6</v>
      </c>
      <c r="C2579" s="1" t="s">
        <v>254</v>
      </c>
      <c r="D2579" s="1" t="s">
        <v>5497</v>
      </c>
      <c r="E2579" s="1" t="s">
        <v>5474</v>
      </c>
      <c r="F2579" s="1" t="s">
        <v>5475</v>
      </c>
      <c r="G2579" s="1">
        <v>4</v>
      </c>
      <c r="H2579" s="1">
        <v>761</v>
      </c>
      <c r="I2579" s="1">
        <v>68</v>
      </c>
      <c r="J2579" s="33">
        <v>72</v>
      </c>
      <c r="K2579" s="1">
        <v>0</v>
      </c>
      <c r="L2579" s="1">
        <v>3</v>
      </c>
      <c r="M2579" s="1" t="s">
        <v>297</v>
      </c>
      <c r="N2579" s="1" t="s">
        <v>74</v>
      </c>
      <c r="O2579" s="1" t="s">
        <v>39</v>
      </c>
    </row>
    <row r="2580" spans="1:15">
      <c r="A2580" s="1">
        <v>100017380</v>
      </c>
      <c r="B2580" s="1" t="s">
        <v>6</v>
      </c>
      <c r="C2580" s="1" t="s">
        <v>254</v>
      </c>
      <c r="D2580" s="1" t="s">
        <v>5498</v>
      </c>
      <c r="E2580" s="1" t="s">
        <v>5474</v>
      </c>
      <c r="F2580" s="1" t="s">
        <v>5475</v>
      </c>
      <c r="G2580" s="1">
        <v>3</v>
      </c>
      <c r="H2580" s="1">
        <v>755</v>
      </c>
      <c r="I2580" s="1">
        <v>98</v>
      </c>
      <c r="J2580" s="33">
        <v>116</v>
      </c>
      <c r="K2580" s="1">
        <v>0</v>
      </c>
      <c r="L2580" s="1">
        <v>3</v>
      </c>
      <c r="M2580" s="1" t="s">
        <v>278</v>
      </c>
      <c r="N2580" s="1" t="s">
        <v>281</v>
      </c>
      <c r="O2580" s="1" t="s">
        <v>44</v>
      </c>
    </row>
    <row r="2581" spans="1:15">
      <c r="A2581" s="1">
        <v>100017381</v>
      </c>
      <c r="B2581" s="1" t="s">
        <v>6</v>
      </c>
      <c r="C2581" s="1" t="s">
        <v>254</v>
      </c>
      <c r="D2581" s="1" t="s">
        <v>5475</v>
      </c>
      <c r="E2581" s="1" t="s">
        <v>5474</v>
      </c>
      <c r="F2581" s="1" t="s">
        <v>5475</v>
      </c>
      <c r="G2581" s="1">
        <v>4</v>
      </c>
      <c r="H2581" s="1">
        <v>173</v>
      </c>
      <c r="I2581" s="1">
        <v>52</v>
      </c>
      <c r="J2581" s="33">
        <v>33</v>
      </c>
      <c r="K2581" s="1">
        <v>0</v>
      </c>
      <c r="L2581" s="1">
        <v>1</v>
      </c>
      <c r="M2581" s="1" t="s">
        <v>316</v>
      </c>
      <c r="N2581" s="1" t="s">
        <v>7</v>
      </c>
      <c r="O2581" s="1" t="s">
        <v>8</v>
      </c>
    </row>
    <row r="2582" spans="1:15">
      <c r="A2582" s="1">
        <v>100017382</v>
      </c>
      <c r="B2582" s="1" t="s">
        <v>6</v>
      </c>
      <c r="C2582" s="1" t="s">
        <v>254</v>
      </c>
      <c r="D2582" s="1" t="s">
        <v>5475</v>
      </c>
      <c r="E2582" s="1" t="s">
        <v>5474</v>
      </c>
      <c r="F2582" s="1" t="s">
        <v>5475</v>
      </c>
      <c r="G2582" s="1">
        <v>4</v>
      </c>
      <c r="H2582" s="1">
        <v>2129</v>
      </c>
      <c r="I2582" s="1">
        <v>84</v>
      </c>
      <c r="J2582" s="33">
        <v>160</v>
      </c>
      <c r="K2582" s="1">
        <v>0</v>
      </c>
      <c r="L2582" s="1">
        <v>8</v>
      </c>
      <c r="M2582" s="1" t="s">
        <v>326</v>
      </c>
      <c r="N2582" s="1" t="s">
        <v>295</v>
      </c>
      <c r="O2582" s="1" t="s">
        <v>32</v>
      </c>
    </row>
    <row r="2583" spans="1:15">
      <c r="A2583" s="1">
        <v>100017383</v>
      </c>
      <c r="B2583" s="1" t="s">
        <v>6</v>
      </c>
      <c r="C2583" s="1" t="s">
        <v>254</v>
      </c>
      <c r="D2583" s="1" t="s">
        <v>5475</v>
      </c>
      <c r="E2583" s="1" t="s">
        <v>5474</v>
      </c>
      <c r="F2583" s="1" t="s">
        <v>5475</v>
      </c>
      <c r="G2583" s="1">
        <v>3</v>
      </c>
      <c r="H2583" s="1">
        <v>151</v>
      </c>
      <c r="I2583" s="1">
        <v>42</v>
      </c>
      <c r="J2583" s="33">
        <v>24</v>
      </c>
      <c r="K2583" s="1">
        <v>0</v>
      </c>
      <c r="L2583" s="1">
        <v>1</v>
      </c>
      <c r="M2583" s="1" t="s">
        <v>290</v>
      </c>
      <c r="N2583" s="1" t="s">
        <v>7</v>
      </c>
      <c r="O2583" s="1" t="s">
        <v>8</v>
      </c>
    </row>
    <row r="2584" spans="1:15">
      <c r="A2584" s="1">
        <v>100017384</v>
      </c>
      <c r="B2584" s="1" t="s">
        <v>6</v>
      </c>
      <c r="C2584" s="1" t="s">
        <v>254</v>
      </c>
      <c r="D2584" s="1" t="s">
        <v>5499</v>
      </c>
      <c r="E2584" s="1" t="s">
        <v>5474</v>
      </c>
      <c r="F2584" s="1" t="s">
        <v>5475</v>
      </c>
      <c r="G2584" s="1">
        <v>3</v>
      </c>
      <c r="H2584" s="1">
        <v>91</v>
      </c>
      <c r="I2584" s="1">
        <v>29</v>
      </c>
      <c r="J2584" s="33">
        <v>20</v>
      </c>
      <c r="K2584" s="1">
        <v>0</v>
      </c>
      <c r="L2584" s="1">
        <v>1</v>
      </c>
      <c r="M2584" s="1" t="s">
        <v>323</v>
      </c>
      <c r="N2584" s="1" t="s">
        <v>7</v>
      </c>
      <c r="O2584" s="1" t="s">
        <v>8</v>
      </c>
    </row>
    <row r="2585" spans="1:15">
      <c r="A2585" s="1">
        <v>100017385</v>
      </c>
      <c r="B2585" s="1" t="s">
        <v>6</v>
      </c>
      <c r="C2585" s="1" t="s">
        <v>254</v>
      </c>
      <c r="D2585" s="1" t="s">
        <v>5475</v>
      </c>
      <c r="E2585" s="1" t="s">
        <v>5474</v>
      </c>
      <c r="F2585" s="1" t="s">
        <v>5475</v>
      </c>
      <c r="G2585" s="1">
        <v>4</v>
      </c>
      <c r="H2585" s="1">
        <v>257</v>
      </c>
      <c r="I2585" s="1">
        <v>76</v>
      </c>
      <c r="J2585" s="33">
        <v>35</v>
      </c>
      <c r="K2585" s="1">
        <v>0</v>
      </c>
      <c r="L2585" s="1">
        <v>1</v>
      </c>
      <c r="M2585" s="1" t="s">
        <v>278</v>
      </c>
      <c r="N2585" s="1" t="s">
        <v>7</v>
      </c>
      <c r="O2585" s="1" t="s">
        <v>8</v>
      </c>
    </row>
    <row r="2586" spans="1:15">
      <c r="A2586" s="1">
        <v>100017387</v>
      </c>
      <c r="B2586" s="1" t="s">
        <v>6</v>
      </c>
      <c r="C2586" s="1" t="s">
        <v>242</v>
      </c>
      <c r="D2586" s="1" t="s">
        <v>5500</v>
      </c>
      <c r="E2586" s="1" t="s">
        <v>5474</v>
      </c>
      <c r="F2586" s="1" t="s">
        <v>5475</v>
      </c>
      <c r="G2586" s="1">
        <v>3</v>
      </c>
      <c r="H2586" s="1">
        <v>1968</v>
      </c>
      <c r="I2586" s="1">
        <v>71</v>
      </c>
      <c r="J2586" s="33">
        <v>105</v>
      </c>
      <c r="K2586" s="1">
        <v>0</v>
      </c>
      <c r="L2586" s="1">
        <v>7</v>
      </c>
      <c r="M2586" s="1" t="s">
        <v>358</v>
      </c>
      <c r="N2586" s="1" t="s">
        <v>74</v>
      </c>
      <c r="O2586" s="1" t="s">
        <v>39</v>
      </c>
    </row>
    <row r="2587" spans="1:15">
      <c r="A2587" s="1">
        <v>100017388</v>
      </c>
      <c r="B2587" s="1" t="s">
        <v>6</v>
      </c>
      <c r="C2587" s="1" t="s">
        <v>405</v>
      </c>
      <c r="D2587" s="1" t="s">
        <v>5475</v>
      </c>
      <c r="E2587" s="1" t="s">
        <v>5474</v>
      </c>
      <c r="F2587" s="1" t="s">
        <v>5475</v>
      </c>
      <c r="G2587" s="1">
        <v>3</v>
      </c>
      <c r="H2587" s="1">
        <v>83</v>
      </c>
      <c r="I2587" s="1">
        <v>27</v>
      </c>
      <c r="J2587" s="33">
        <v>19</v>
      </c>
      <c r="K2587" s="1">
        <v>0</v>
      </c>
      <c r="L2587" s="1">
        <v>1</v>
      </c>
      <c r="M2587" s="1" t="s">
        <v>425</v>
      </c>
      <c r="N2587" s="1" t="s">
        <v>7</v>
      </c>
      <c r="O2587" s="1" t="s">
        <v>8</v>
      </c>
    </row>
    <row r="2588" spans="1:15">
      <c r="A2588" s="1">
        <v>100017389</v>
      </c>
      <c r="B2588" s="1" t="s">
        <v>6</v>
      </c>
      <c r="C2588" s="1" t="s">
        <v>405</v>
      </c>
      <c r="D2588" s="1" t="s">
        <v>5501</v>
      </c>
      <c r="E2588" s="1" t="s">
        <v>5474</v>
      </c>
      <c r="F2588" s="1" t="s">
        <v>5475</v>
      </c>
      <c r="G2588" s="1">
        <v>3</v>
      </c>
      <c r="H2588" s="1">
        <v>635</v>
      </c>
      <c r="I2588" s="1">
        <v>55</v>
      </c>
      <c r="J2588" s="33">
        <v>37</v>
      </c>
      <c r="K2588" s="1">
        <v>0</v>
      </c>
      <c r="L2588" s="1">
        <v>3</v>
      </c>
      <c r="M2588" s="1" t="s">
        <v>423</v>
      </c>
      <c r="N2588" s="1" t="s">
        <v>74</v>
      </c>
      <c r="O2588" s="1" t="s">
        <v>39</v>
      </c>
    </row>
    <row r="2589" spans="1:15">
      <c r="A2589" s="1">
        <v>100017390</v>
      </c>
      <c r="B2589" s="1" t="s">
        <v>6</v>
      </c>
      <c r="C2589" s="1" t="s">
        <v>469</v>
      </c>
      <c r="D2589" s="1" t="s">
        <v>5475</v>
      </c>
      <c r="E2589" s="1" t="s">
        <v>5474</v>
      </c>
      <c r="F2589" s="1" t="s">
        <v>5475</v>
      </c>
      <c r="G2589" s="1">
        <v>4</v>
      </c>
      <c r="H2589" s="1">
        <v>108</v>
      </c>
      <c r="I2589" s="1">
        <v>48</v>
      </c>
      <c r="J2589" s="33">
        <v>25</v>
      </c>
      <c r="K2589" s="1">
        <v>0</v>
      </c>
      <c r="L2589" s="1">
        <v>1</v>
      </c>
      <c r="M2589" s="1" t="s">
        <v>497</v>
      </c>
      <c r="N2589" s="1" t="s">
        <v>7</v>
      </c>
      <c r="O2589" s="1" t="s">
        <v>8</v>
      </c>
    </row>
    <row r="2590" spans="1:15">
      <c r="A2590" s="1">
        <v>100017391</v>
      </c>
      <c r="B2590" s="1" t="s">
        <v>6</v>
      </c>
      <c r="C2590" s="1" t="s">
        <v>520</v>
      </c>
      <c r="D2590" s="1" t="s">
        <v>5502</v>
      </c>
      <c r="E2590" s="1" t="s">
        <v>5474</v>
      </c>
      <c r="F2590" s="1" t="s">
        <v>5475</v>
      </c>
      <c r="G2590" s="1">
        <v>2</v>
      </c>
      <c r="H2590" s="1">
        <v>323</v>
      </c>
      <c r="I2590" s="1">
        <v>12</v>
      </c>
      <c r="J2590" s="33">
        <v>28</v>
      </c>
      <c r="K2590" s="1">
        <v>0</v>
      </c>
      <c r="L2590" s="1">
        <v>2</v>
      </c>
      <c r="M2590" s="1" t="s">
        <v>569</v>
      </c>
      <c r="N2590" s="1" t="s">
        <v>14</v>
      </c>
      <c r="O2590" s="1" t="s">
        <v>15</v>
      </c>
    </row>
    <row r="2591" spans="1:15">
      <c r="A2591" s="1">
        <v>100017392</v>
      </c>
      <c r="B2591" s="1" t="s">
        <v>6</v>
      </c>
      <c r="C2591" s="1" t="s">
        <v>520</v>
      </c>
      <c r="D2591" s="1" t="s">
        <v>5475</v>
      </c>
      <c r="E2591" s="1" t="s">
        <v>5474</v>
      </c>
      <c r="F2591" s="1" t="s">
        <v>5475</v>
      </c>
      <c r="G2591" s="1">
        <v>3</v>
      </c>
      <c r="H2591" s="1">
        <v>86</v>
      </c>
      <c r="I2591" s="1">
        <v>21</v>
      </c>
      <c r="J2591" s="33">
        <v>9</v>
      </c>
      <c r="K2591" s="1">
        <v>0</v>
      </c>
      <c r="L2591" s="1">
        <v>1</v>
      </c>
      <c r="M2591" s="1" t="s">
        <v>578</v>
      </c>
      <c r="N2591" s="1" t="s">
        <v>7</v>
      </c>
      <c r="O2591" s="1" t="s">
        <v>8</v>
      </c>
    </row>
    <row r="2592" spans="1:15">
      <c r="A2592" s="1">
        <v>100017393</v>
      </c>
      <c r="B2592" s="1" t="s">
        <v>6</v>
      </c>
      <c r="C2592" s="1" t="s">
        <v>520</v>
      </c>
      <c r="D2592" s="1" t="s">
        <v>5475</v>
      </c>
      <c r="E2592" s="1" t="s">
        <v>5474</v>
      </c>
      <c r="F2592" s="1" t="s">
        <v>5475</v>
      </c>
      <c r="G2592" s="1">
        <v>3</v>
      </c>
      <c r="H2592" s="1">
        <v>932</v>
      </c>
      <c r="I2592" s="1">
        <v>93</v>
      </c>
      <c r="J2592" s="33">
        <v>71</v>
      </c>
      <c r="K2592" s="1">
        <v>2</v>
      </c>
      <c r="L2592" s="1">
        <v>4</v>
      </c>
      <c r="M2592" s="1" t="s">
        <v>544</v>
      </c>
      <c r="N2592" s="1" t="s">
        <v>14</v>
      </c>
      <c r="O2592" s="1" t="s">
        <v>15</v>
      </c>
    </row>
    <row r="2593" spans="1:15">
      <c r="A2593" s="1">
        <v>100017394</v>
      </c>
      <c r="B2593" s="1" t="s">
        <v>591</v>
      </c>
      <c r="C2593" s="1" t="s">
        <v>590</v>
      </c>
      <c r="D2593" s="1" t="s">
        <v>5475</v>
      </c>
      <c r="E2593" s="1" t="s">
        <v>5474</v>
      </c>
      <c r="F2593" s="1" t="s">
        <v>5475</v>
      </c>
      <c r="G2593" s="1">
        <v>3</v>
      </c>
      <c r="H2593" s="1">
        <v>80</v>
      </c>
      <c r="I2593" s="1">
        <v>29</v>
      </c>
      <c r="J2593" s="33">
        <v>18</v>
      </c>
      <c r="K2593" s="1">
        <v>0</v>
      </c>
      <c r="L2593" s="1">
        <v>1</v>
      </c>
      <c r="M2593" s="1" t="s">
        <v>671</v>
      </c>
      <c r="N2593" s="1" t="s">
        <v>595</v>
      </c>
      <c r="O2593" s="1" t="s">
        <v>8</v>
      </c>
    </row>
    <row r="2594" spans="1:15">
      <c r="A2594" s="1">
        <v>100017395</v>
      </c>
      <c r="B2594" s="1" t="s">
        <v>591</v>
      </c>
      <c r="C2594" s="1" t="s">
        <v>590</v>
      </c>
      <c r="D2594" s="1" t="s">
        <v>5475</v>
      </c>
      <c r="E2594" s="1" t="s">
        <v>5474</v>
      </c>
      <c r="F2594" s="1" t="s">
        <v>5475</v>
      </c>
      <c r="G2594" s="1">
        <v>3</v>
      </c>
      <c r="H2594" s="1">
        <v>49</v>
      </c>
      <c r="I2594" s="1">
        <v>21</v>
      </c>
      <c r="J2594" s="33">
        <v>9</v>
      </c>
      <c r="K2594" s="1">
        <v>0</v>
      </c>
      <c r="L2594" s="1">
        <v>1</v>
      </c>
      <c r="M2594" s="1" t="s">
        <v>611</v>
      </c>
      <c r="N2594" s="1" t="s">
        <v>595</v>
      </c>
      <c r="O2594" s="1" t="s">
        <v>8</v>
      </c>
    </row>
    <row r="2595" spans="1:15">
      <c r="A2595" s="1">
        <v>100017396</v>
      </c>
      <c r="B2595" s="1" t="s">
        <v>591</v>
      </c>
      <c r="C2595" s="1" t="s">
        <v>726</v>
      </c>
      <c r="D2595" s="1" t="s">
        <v>5475</v>
      </c>
      <c r="E2595" s="1" t="s">
        <v>5474</v>
      </c>
      <c r="F2595" s="1" t="s">
        <v>5475</v>
      </c>
      <c r="G2595" s="1">
        <v>4</v>
      </c>
      <c r="H2595" s="1">
        <v>102</v>
      </c>
      <c r="I2595" s="1">
        <v>9</v>
      </c>
      <c r="J2595" s="33">
        <v>18</v>
      </c>
      <c r="K2595" s="1">
        <v>0</v>
      </c>
      <c r="L2595" s="1">
        <v>1</v>
      </c>
      <c r="M2595" s="1" t="s">
        <v>797</v>
      </c>
      <c r="N2595" s="1" t="s">
        <v>595</v>
      </c>
      <c r="O2595" s="1" t="s">
        <v>8</v>
      </c>
    </row>
    <row r="2596" spans="1:15">
      <c r="A2596" s="1">
        <v>100017397</v>
      </c>
      <c r="B2596" s="1" t="s">
        <v>591</v>
      </c>
      <c r="C2596" s="1" t="s">
        <v>726</v>
      </c>
      <c r="D2596" s="1" t="s">
        <v>5475</v>
      </c>
      <c r="E2596" s="1" t="s">
        <v>5474</v>
      </c>
      <c r="F2596" s="1" t="s">
        <v>5475</v>
      </c>
      <c r="G2596" s="1">
        <v>2</v>
      </c>
      <c r="H2596" s="1">
        <v>372</v>
      </c>
      <c r="I2596" s="1">
        <v>43</v>
      </c>
      <c r="J2596" s="33">
        <v>25</v>
      </c>
      <c r="K2596" s="1">
        <v>0</v>
      </c>
      <c r="L2596" s="1">
        <v>2</v>
      </c>
      <c r="M2596" s="1" t="s">
        <v>795</v>
      </c>
      <c r="N2596" s="1" t="s">
        <v>791</v>
      </c>
      <c r="O2596" s="1" t="s">
        <v>32</v>
      </c>
    </row>
    <row r="2597" spans="1:15">
      <c r="A2597" s="1">
        <v>100017398</v>
      </c>
      <c r="B2597" s="1" t="s">
        <v>591</v>
      </c>
      <c r="C2597" s="1" t="s">
        <v>828</v>
      </c>
      <c r="D2597" s="1" t="s">
        <v>5475</v>
      </c>
      <c r="E2597" s="1" t="s">
        <v>5474</v>
      </c>
      <c r="F2597" s="1" t="s">
        <v>5475</v>
      </c>
      <c r="G2597" s="1">
        <v>5</v>
      </c>
      <c r="H2597" s="1">
        <v>176</v>
      </c>
      <c r="I2597" s="1">
        <v>49</v>
      </c>
      <c r="J2597" s="33">
        <v>29</v>
      </c>
      <c r="K2597" s="1">
        <v>0</v>
      </c>
      <c r="L2597" s="1">
        <v>1</v>
      </c>
      <c r="M2597" s="1" t="s">
        <v>843</v>
      </c>
      <c r="N2597" s="1" t="s">
        <v>595</v>
      </c>
      <c r="O2597" s="1" t="s">
        <v>8</v>
      </c>
    </row>
    <row r="2598" spans="1:15">
      <c r="A2598" s="1">
        <v>100017399</v>
      </c>
      <c r="B2598" s="1" t="s">
        <v>591</v>
      </c>
      <c r="C2598" s="1" t="s">
        <v>869</v>
      </c>
      <c r="D2598" s="1" t="s">
        <v>5473</v>
      </c>
      <c r="E2598" s="1" t="s">
        <v>5474</v>
      </c>
      <c r="F2598" s="1" t="s">
        <v>5475</v>
      </c>
      <c r="G2598" s="1">
        <v>3</v>
      </c>
      <c r="H2598" s="1">
        <v>229</v>
      </c>
      <c r="I2598" s="1">
        <v>30</v>
      </c>
      <c r="J2598" s="33">
        <v>20</v>
      </c>
      <c r="K2598" s="1">
        <v>2</v>
      </c>
      <c r="L2598" s="1">
        <v>1</v>
      </c>
      <c r="M2598" s="1" t="s">
        <v>1155</v>
      </c>
      <c r="N2598" s="1" t="s">
        <v>780</v>
      </c>
      <c r="O2598" s="1" t="s">
        <v>39</v>
      </c>
    </row>
    <row r="2599" spans="1:15">
      <c r="A2599" s="1">
        <v>100017400</v>
      </c>
      <c r="B2599" s="1" t="s">
        <v>591</v>
      </c>
      <c r="C2599" s="1" t="s">
        <v>869</v>
      </c>
      <c r="D2599" s="1" t="s">
        <v>5475</v>
      </c>
      <c r="E2599" s="1" t="s">
        <v>5474</v>
      </c>
      <c r="F2599" s="1" t="s">
        <v>5475</v>
      </c>
      <c r="G2599" s="1">
        <v>3</v>
      </c>
      <c r="H2599" s="1">
        <v>137</v>
      </c>
      <c r="I2599" s="1">
        <v>24</v>
      </c>
      <c r="J2599" s="33">
        <v>27</v>
      </c>
      <c r="K2599" s="1">
        <v>0</v>
      </c>
      <c r="L2599" s="1">
        <v>1</v>
      </c>
      <c r="M2599" s="1" t="s">
        <v>1150</v>
      </c>
      <c r="N2599" s="1" t="s">
        <v>595</v>
      </c>
      <c r="O2599" s="1" t="s">
        <v>8</v>
      </c>
    </row>
    <row r="2600" spans="1:15">
      <c r="A2600" s="1">
        <v>100017401</v>
      </c>
      <c r="B2600" s="1" t="s">
        <v>591</v>
      </c>
      <c r="C2600" s="1" t="s">
        <v>869</v>
      </c>
      <c r="D2600" s="1" t="s">
        <v>5475</v>
      </c>
      <c r="E2600" s="1" t="s">
        <v>5474</v>
      </c>
      <c r="F2600" s="1" t="s">
        <v>5475</v>
      </c>
      <c r="G2600" s="1">
        <v>5</v>
      </c>
      <c r="H2600" s="1">
        <v>102</v>
      </c>
      <c r="I2600" s="1">
        <v>32</v>
      </c>
      <c r="J2600" s="33">
        <v>19</v>
      </c>
      <c r="K2600" s="1">
        <v>1</v>
      </c>
      <c r="L2600" s="1">
        <v>1</v>
      </c>
      <c r="M2600" s="1" t="s">
        <v>897</v>
      </c>
      <c r="N2600" s="1" t="s">
        <v>595</v>
      </c>
      <c r="O2600" s="1" t="s">
        <v>8</v>
      </c>
    </row>
    <row r="2601" spans="1:15">
      <c r="A2601" s="1">
        <v>100017402</v>
      </c>
      <c r="B2601" s="1" t="s">
        <v>591</v>
      </c>
      <c r="C2601" s="1" t="s">
        <v>921</v>
      </c>
      <c r="D2601" s="1" t="s">
        <v>5475</v>
      </c>
      <c r="E2601" s="1" t="s">
        <v>5474</v>
      </c>
      <c r="F2601" s="1" t="s">
        <v>5475</v>
      </c>
      <c r="G2601" s="1">
        <v>4</v>
      </c>
      <c r="H2601" s="1">
        <v>118</v>
      </c>
      <c r="I2601" s="1">
        <v>38</v>
      </c>
      <c r="J2601" s="33">
        <v>27</v>
      </c>
      <c r="K2601" s="1">
        <v>0</v>
      </c>
      <c r="L2601" s="1">
        <v>1</v>
      </c>
      <c r="M2601" s="1" t="s">
        <v>953</v>
      </c>
      <c r="N2601" s="1" t="s">
        <v>595</v>
      </c>
      <c r="O2601" s="1" t="s">
        <v>8</v>
      </c>
    </row>
    <row r="2602" spans="1:15">
      <c r="A2602" s="1">
        <v>100017403</v>
      </c>
      <c r="B2602" s="1" t="s">
        <v>591</v>
      </c>
      <c r="C2602" s="1" t="s">
        <v>980</v>
      </c>
      <c r="D2602" s="1" t="s">
        <v>5475</v>
      </c>
      <c r="E2602" s="1" t="s">
        <v>5474</v>
      </c>
      <c r="F2602" s="1" t="s">
        <v>5475</v>
      </c>
      <c r="G2602" s="1">
        <v>3</v>
      </c>
      <c r="H2602" s="1">
        <v>57</v>
      </c>
      <c r="I2602" s="1">
        <v>16</v>
      </c>
      <c r="J2602" s="33">
        <v>10</v>
      </c>
      <c r="K2602" s="1">
        <v>0</v>
      </c>
      <c r="L2602" s="1">
        <v>1</v>
      </c>
      <c r="M2602" s="1" t="s">
        <v>1001</v>
      </c>
      <c r="N2602" s="1" t="s">
        <v>595</v>
      </c>
      <c r="O2602" s="1" t="s">
        <v>8</v>
      </c>
    </row>
    <row r="2603" spans="1:15">
      <c r="A2603" s="1">
        <v>100017404</v>
      </c>
      <c r="B2603" s="1" t="s">
        <v>591</v>
      </c>
      <c r="C2603" s="1" t="s">
        <v>1019</v>
      </c>
      <c r="D2603" s="1" t="s">
        <v>5475</v>
      </c>
      <c r="E2603" s="1" t="s">
        <v>5474</v>
      </c>
      <c r="F2603" s="1" t="s">
        <v>5475</v>
      </c>
      <c r="G2603" s="1">
        <v>4</v>
      </c>
      <c r="H2603" s="1">
        <v>139</v>
      </c>
      <c r="I2603" s="1">
        <v>33</v>
      </c>
      <c r="J2603" s="33">
        <v>24</v>
      </c>
      <c r="K2603" s="1">
        <v>0</v>
      </c>
      <c r="L2603" s="1">
        <v>1</v>
      </c>
      <c r="M2603" s="1" t="s">
        <v>1068</v>
      </c>
      <c r="N2603" s="1" t="s">
        <v>595</v>
      </c>
      <c r="O2603" s="1" t="s">
        <v>8</v>
      </c>
    </row>
    <row r="2604" spans="1:15">
      <c r="A2604" s="1">
        <v>100017405</v>
      </c>
      <c r="B2604" s="1" t="s">
        <v>591</v>
      </c>
      <c r="C2604" s="1" t="s">
        <v>1019</v>
      </c>
      <c r="D2604" s="1" t="s">
        <v>5475</v>
      </c>
      <c r="E2604" s="1" t="s">
        <v>5474</v>
      </c>
      <c r="F2604" s="1" t="s">
        <v>5475</v>
      </c>
      <c r="G2604" s="1">
        <v>4</v>
      </c>
      <c r="H2604" s="1">
        <v>70</v>
      </c>
      <c r="I2604" s="1">
        <v>23</v>
      </c>
      <c r="J2604" s="33">
        <v>11</v>
      </c>
      <c r="K2604" s="1">
        <v>0</v>
      </c>
      <c r="L2604" s="1">
        <v>1</v>
      </c>
      <c r="M2604" s="1" t="s">
        <v>1071</v>
      </c>
      <c r="N2604" s="1" t="s">
        <v>595</v>
      </c>
      <c r="O2604" s="1" t="s">
        <v>8</v>
      </c>
    </row>
    <row r="2605" spans="1:15">
      <c r="A2605" s="1">
        <v>100017406</v>
      </c>
      <c r="B2605" s="1" t="s">
        <v>1158</v>
      </c>
      <c r="C2605" s="1" t="s">
        <v>1183</v>
      </c>
      <c r="D2605" s="1" t="s">
        <v>5503</v>
      </c>
      <c r="E2605" s="1" t="s">
        <v>5474</v>
      </c>
      <c r="F2605" s="1" t="s">
        <v>5475</v>
      </c>
      <c r="G2605" s="1">
        <v>4</v>
      </c>
      <c r="H2605" s="1">
        <v>404</v>
      </c>
      <c r="I2605" s="1">
        <v>43</v>
      </c>
      <c r="J2605" s="33">
        <v>33</v>
      </c>
      <c r="K2605" s="1">
        <v>0</v>
      </c>
      <c r="L2605" s="1">
        <v>2</v>
      </c>
      <c r="M2605" s="1" t="s">
        <v>1214</v>
      </c>
      <c r="N2605" s="1" t="s">
        <v>1215</v>
      </c>
      <c r="O2605" s="1" t="s">
        <v>39</v>
      </c>
    </row>
    <row r="2606" spans="1:15">
      <c r="A2606" s="1">
        <v>100017407</v>
      </c>
      <c r="B2606" s="1" t="s">
        <v>1158</v>
      </c>
      <c r="C2606" s="1" t="s">
        <v>1251</v>
      </c>
      <c r="D2606" s="1" t="s">
        <v>5504</v>
      </c>
      <c r="E2606" s="1" t="s">
        <v>5474</v>
      </c>
      <c r="F2606" s="1" t="s">
        <v>5475</v>
      </c>
      <c r="G2606" s="1">
        <v>3</v>
      </c>
      <c r="H2606" s="1">
        <v>510</v>
      </c>
      <c r="I2606" s="1">
        <v>58</v>
      </c>
      <c r="J2606" s="33">
        <v>40</v>
      </c>
      <c r="K2606" s="1">
        <v>0</v>
      </c>
      <c r="L2606" s="1">
        <v>2</v>
      </c>
      <c r="M2606" s="1" t="s">
        <v>1277</v>
      </c>
      <c r="N2606" s="1" t="s">
        <v>1278</v>
      </c>
      <c r="O2606" s="1" t="s">
        <v>39</v>
      </c>
    </row>
    <row r="2607" spans="1:15">
      <c r="A2607" s="1">
        <v>100017408</v>
      </c>
      <c r="B2607" s="1" t="s">
        <v>1158</v>
      </c>
      <c r="C2607" s="1" t="s">
        <v>1251</v>
      </c>
      <c r="D2607" s="1" t="s">
        <v>5475</v>
      </c>
      <c r="E2607" s="1" t="s">
        <v>5474</v>
      </c>
      <c r="F2607" s="1" t="s">
        <v>5475</v>
      </c>
      <c r="G2607" s="1">
        <v>2</v>
      </c>
      <c r="H2607" s="1">
        <v>211</v>
      </c>
      <c r="I2607" s="1">
        <v>16</v>
      </c>
      <c r="J2607" s="33">
        <v>16</v>
      </c>
      <c r="K2607" s="1">
        <v>0</v>
      </c>
      <c r="L2607" s="1">
        <v>1</v>
      </c>
      <c r="M2607" s="1" t="s">
        <v>1273</v>
      </c>
      <c r="N2607" s="1" t="s">
        <v>1274</v>
      </c>
      <c r="O2607" s="1" t="s">
        <v>32</v>
      </c>
    </row>
    <row r="2608" spans="1:15">
      <c r="A2608" s="1">
        <v>100017410</v>
      </c>
      <c r="B2608" s="1" t="s">
        <v>1158</v>
      </c>
      <c r="C2608" s="1" t="s">
        <v>1329</v>
      </c>
      <c r="D2608" s="1" t="s">
        <v>5475</v>
      </c>
      <c r="E2608" s="1" t="s">
        <v>5474</v>
      </c>
      <c r="F2608" s="1" t="s">
        <v>5475</v>
      </c>
      <c r="G2608" s="1">
        <v>4</v>
      </c>
      <c r="H2608" s="1">
        <v>133</v>
      </c>
      <c r="I2608" s="1">
        <v>82</v>
      </c>
      <c r="J2608" s="33">
        <v>38</v>
      </c>
      <c r="K2608" s="1">
        <v>0</v>
      </c>
      <c r="L2608" s="1">
        <v>1</v>
      </c>
      <c r="M2608" s="1" t="s">
        <v>1356</v>
      </c>
      <c r="N2608" s="1" t="s">
        <v>1166</v>
      </c>
      <c r="O2608" s="1" t="s">
        <v>8</v>
      </c>
    </row>
    <row r="2609" spans="1:15">
      <c r="A2609" s="1">
        <v>100017411</v>
      </c>
      <c r="B2609" s="1" t="s">
        <v>1158</v>
      </c>
      <c r="C2609" s="1" t="s">
        <v>1377</v>
      </c>
      <c r="D2609" s="1" t="s">
        <v>5499</v>
      </c>
      <c r="E2609" s="1" t="s">
        <v>5474</v>
      </c>
      <c r="F2609" s="1" t="s">
        <v>5475</v>
      </c>
      <c r="G2609" s="1">
        <v>5</v>
      </c>
      <c r="H2609" s="1">
        <v>214</v>
      </c>
      <c r="I2609" s="1">
        <v>60</v>
      </c>
      <c r="J2609" s="33">
        <v>35</v>
      </c>
      <c r="K2609" s="1">
        <v>0</v>
      </c>
      <c r="L2609" s="1">
        <v>1</v>
      </c>
      <c r="M2609" s="1" t="s">
        <v>1459</v>
      </c>
      <c r="N2609" s="1" t="s">
        <v>1166</v>
      </c>
      <c r="O2609" s="1" t="s">
        <v>8</v>
      </c>
    </row>
    <row r="2610" spans="1:15">
      <c r="A2610" s="1">
        <v>100017413</v>
      </c>
      <c r="B2610" s="1" t="s">
        <v>1158</v>
      </c>
      <c r="C2610" s="1" t="s">
        <v>1377</v>
      </c>
      <c r="D2610" s="1" t="s">
        <v>5485</v>
      </c>
      <c r="E2610" s="1" t="s">
        <v>5474</v>
      </c>
      <c r="F2610" s="1" t="s">
        <v>5475</v>
      </c>
      <c r="G2610" s="1">
        <v>2</v>
      </c>
      <c r="H2610" s="1">
        <v>225</v>
      </c>
      <c r="I2610" s="1">
        <v>30</v>
      </c>
      <c r="J2610" s="33">
        <v>18</v>
      </c>
      <c r="K2610" s="1">
        <v>1</v>
      </c>
      <c r="L2610" s="1">
        <v>1</v>
      </c>
      <c r="M2610" s="1" t="s">
        <v>1609</v>
      </c>
      <c r="N2610" s="1" t="s">
        <v>1610</v>
      </c>
      <c r="O2610" s="1" t="s">
        <v>44</v>
      </c>
    </row>
    <row r="2611" spans="1:15">
      <c r="A2611" s="1">
        <v>100017414</v>
      </c>
      <c r="B2611" s="1" t="s">
        <v>1158</v>
      </c>
      <c r="C2611" s="1" t="s">
        <v>1377</v>
      </c>
      <c r="D2611" s="1" t="s">
        <v>5505</v>
      </c>
      <c r="E2611" s="1" t="s">
        <v>5474</v>
      </c>
      <c r="F2611" s="1" t="s">
        <v>5475</v>
      </c>
      <c r="G2611" s="1">
        <v>3</v>
      </c>
      <c r="H2611" s="1">
        <v>63</v>
      </c>
      <c r="I2611" s="1">
        <v>16</v>
      </c>
      <c r="J2611" s="33">
        <v>8</v>
      </c>
      <c r="K2611" s="1">
        <v>0</v>
      </c>
      <c r="L2611" s="1">
        <v>1</v>
      </c>
      <c r="M2611" s="1" t="s">
        <v>1450</v>
      </c>
      <c r="N2611" s="1" t="s">
        <v>1166</v>
      </c>
      <c r="O2611" s="1" t="s">
        <v>8</v>
      </c>
    </row>
    <row r="2612" spans="1:15">
      <c r="A2612" s="1">
        <v>100017415</v>
      </c>
      <c r="B2612" s="1" t="s">
        <v>1158</v>
      </c>
      <c r="C2612" s="1" t="s">
        <v>1377</v>
      </c>
      <c r="D2612" s="1" t="s">
        <v>5506</v>
      </c>
      <c r="E2612" s="1" t="s">
        <v>5474</v>
      </c>
      <c r="F2612" s="1" t="s">
        <v>5475</v>
      </c>
      <c r="G2612" s="1">
        <v>4</v>
      </c>
      <c r="H2612" s="1">
        <v>1488</v>
      </c>
      <c r="I2612" s="1">
        <v>85</v>
      </c>
      <c r="J2612" s="33">
        <v>99</v>
      </c>
      <c r="K2612" s="1">
        <v>2</v>
      </c>
      <c r="L2612" s="1">
        <v>5</v>
      </c>
      <c r="M2612" s="1" t="s">
        <v>1438</v>
      </c>
      <c r="N2612" s="1" t="s">
        <v>1439</v>
      </c>
      <c r="O2612" s="1" t="s">
        <v>39</v>
      </c>
    </row>
    <row r="2613" spans="1:15">
      <c r="A2613" s="1">
        <v>100017416</v>
      </c>
      <c r="B2613" s="1" t="s">
        <v>1158</v>
      </c>
      <c r="C2613" s="1" t="s">
        <v>1377</v>
      </c>
      <c r="D2613" s="1" t="s">
        <v>5507</v>
      </c>
      <c r="E2613" s="1" t="s">
        <v>5474</v>
      </c>
      <c r="F2613" s="1" t="s">
        <v>5475</v>
      </c>
      <c r="G2613" s="1">
        <v>2</v>
      </c>
      <c r="H2613" s="1">
        <v>503</v>
      </c>
      <c r="I2613" s="1">
        <v>66</v>
      </c>
      <c r="J2613" s="33">
        <v>32</v>
      </c>
      <c r="K2613" s="1">
        <v>0</v>
      </c>
      <c r="L2613" s="1">
        <v>2</v>
      </c>
      <c r="M2613" s="1" t="s">
        <v>1422</v>
      </c>
      <c r="N2613" s="1" t="s">
        <v>1423</v>
      </c>
      <c r="O2613" s="1" t="s">
        <v>32</v>
      </c>
    </row>
    <row r="2614" spans="1:15">
      <c r="A2614" s="1">
        <v>100017417</v>
      </c>
      <c r="B2614" s="1" t="s">
        <v>1158</v>
      </c>
      <c r="C2614" s="1" t="s">
        <v>1470</v>
      </c>
      <c r="D2614" s="1" t="s">
        <v>5475</v>
      </c>
      <c r="E2614" s="1" t="s">
        <v>5474</v>
      </c>
      <c r="F2614" s="1" t="s">
        <v>5475</v>
      </c>
      <c r="G2614" s="1">
        <v>3</v>
      </c>
      <c r="H2614" s="1">
        <v>95</v>
      </c>
      <c r="I2614" s="1">
        <v>36</v>
      </c>
      <c r="J2614" s="33">
        <v>15</v>
      </c>
      <c r="K2614" s="1">
        <v>0</v>
      </c>
      <c r="L2614" s="1">
        <v>1</v>
      </c>
      <c r="M2614" s="1" t="s">
        <v>1490</v>
      </c>
      <c r="N2614" s="1" t="s">
        <v>1166</v>
      </c>
      <c r="O2614" s="1" t="s">
        <v>8</v>
      </c>
    </row>
    <row r="2615" spans="1:15">
      <c r="A2615" s="1">
        <v>100017418</v>
      </c>
      <c r="B2615" s="1" t="s">
        <v>1158</v>
      </c>
      <c r="C2615" s="1" t="s">
        <v>1500</v>
      </c>
      <c r="D2615" s="1" t="s">
        <v>5499</v>
      </c>
      <c r="E2615" s="1" t="s">
        <v>5474</v>
      </c>
      <c r="F2615" s="1" t="s">
        <v>5475</v>
      </c>
      <c r="G2615" s="1">
        <v>5</v>
      </c>
      <c r="H2615" s="1">
        <v>264</v>
      </c>
      <c r="I2615" s="1">
        <v>44</v>
      </c>
      <c r="J2615" s="33">
        <v>81</v>
      </c>
      <c r="K2615" s="1">
        <v>0</v>
      </c>
      <c r="L2615" s="1">
        <v>1</v>
      </c>
      <c r="M2615" s="1" t="s">
        <v>1577</v>
      </c>
      <c r="N2615" s="1" t="s">
        <v>1166</v>
      </c>
      <c r="O2615" s="1" t="s">
        <v>8</v>
      </c>
    </row>
    <row r="2616" spans="1:15">
      <c r="A2616" s="1">
        <v>100017419</v>
      </c>
      <c r="B2616" s="1" t="s">
        <v>1158</v>
      </c>
      <c r="C2616" s="1" t="s">
        <v>1500</v>
      </c>
      <c r="D2616" s="1" t="s">
        <v>5508</v>
      </c>
      <c r="E2616" s="1" t="s">
        <v>5474</v>
      </c>
      <c r="F2616" s="1" t="s">
        <v>5475</v>
      </c>
      <c r="G2616" s="1">
        <v>2</v>
      </c>
      <c r="H2616" s="1">
        <v>184</v>
      </c>
      <c r="I2616" s="1">
        <v>37</v>
      </c>
      <c r="J2616" s="33">
        <v>28</v>
      </c>
      <c r="K2616" s="1">
        <v>0</v>
      </c>
      <c r="L2616" s="1">
        <v>1</v>
      </c>
      <c r="M2616" s="1" t="s">
        <v>1531</v>
      </c>
      <c r="N2616" s="1" t="s">
        <v>1532</v>
      </c>
      <c r="O2616" s="1" t="s">
        <v>39</v>
      </c>
    </row>
    <row r="2617" spans="1:15">
      <c r="A2617" s="1">
        <v>100017420</v>
      </c>
      <c r="B2617" s="1" t="s">
        <v>1158</v>
      </c>
      <c r="C2617" s="1" t="s">
        <v>1500</v>
      </c>
      <c r="D2617" s="1" t="s">
        <v>5475</v>
      </c>
      <c r="E2617" s="1" t="s">
        <v>5474</v>
      </c>
      <c r="F2617" s="1" t="s">
        <v>5475</v>
      </c>
      <c r="G2617" s="1">
        <v>3</v>
      </c>
      <c r="H2617" s="1">
        <v>56</v>
      </c>
      <c r="I2617" s="1">
        <v>25</v>
      </c>
      <c r="J2617" s="33">
        <v>11</v>
      </c>
      <c r="K2617" s="1">
        <v>0</v>
      </c>
      <c r="L2617" s="1">
        <v>1</v>
      </c>
      <c r="M2617" s="1" t="s">
        <v>1548</v>
      </c>
      <c r="N2617" s="1" t="s">
        <v>1166</v>
      </c>
      <c r="O2617" s="1" t="s">
        <v>8</v>
      </c>
    </row>
    <row r="2618" spans="1:15">
      <c r="A2618" s="1">
        <v>100017421</v>
      </c>
      <c r="B2618" s="1" t="s">
        <v>1126</v>
      </c>
      <c r="C2618" s="1" t="s">
        <v>1125</v>
      </c>
      <c r="D2618" s="1" t="s">
        <v>5509</v>
      </c>
      <c r="E2618" s="1" t="s">
        <v>5474</v>
      </c>
      <c r="F2618" s="1" t="s">
        <v>5475</v>
      </c>
      <c r="G2618" s="1">
        <v>2</v>
      </c>
      <c r="H2618" s="1">
        <v>237</v>
      </c>
      <c r="I2618" s="1">
        <v>36</v>
      </c>
      <c r="J2618" s="33">
        <v>14</v>
      </c>
      <c r="K2618" s="1">
        <v>0</v>
      </c>
      <c r="L2618" s="1">
        <v>1</v>
      </c>
      <c r="M2618" s="1" t="s">
        <v>1761</v>
      </c>
      <c r="N2618" s="1" t="s">
        <v>780</v>
      </c>
      <c r="O2618" s="1" t="s">
        <v>39</v>
      </c>
    </row>
    <row r="2619" spans="1:15">
      <c r="A2619" s="1">
        <v>100017422</v>
      </c>
      <c r="B2619" s="1" t="s">
        <v>1126</v>
      </c>
      <c r="C2619" s="1" t="s">
        <v>1125</v>
      </c>
      <c r="D2619" s="1" t="s">
        <v>5510</v>
      </c>
      <c r="E2619" s="1" t="s">
        <v>5474</v>
      </c>
      <c r="F2619" s="1" t="s">
        <v>5475</v>
      </c>
      <c r="G2619" s="1">
        <v>6</v>
      </c>
      <c r="H2619" s="1">
        <v>313</v>
      </c>
      <c r="I2619" s="1">
        <v>45</v>
      </c>
      <c r="J2619" s="33">
        <v>20</v>
      </c>
      <c r="K2619" s="1">
        <v>0</v>
      </c>
      <c r="L2619" s="1">
        <v>2</v>
      </c>
      <c r="M2619" s="1" t="s">
        <v>1793</v>
      </c>
      <c r="N2619" s="1" t="s">
        <v>780</v>
      </c>
      <c r="O2619" s="1" t="s">
        <v>39</v>
      </c>
    </row>
    <row r="2620" spans="1:15">
      <c r="A2620" s="1">
        <v>100017423</v>
      </c>
      <c r="B2620" s="1" t="s">
        <v>1126</v>
      </c>
      <c r="C2620" s="1" t="s">
        <v>1125</v>
      </c>
      <c r="D2620" s="1" t="s">
        <v>5475</v>
      </c>
      <c r="E2620" s="1" t="s">
        <v>5474</v>
      </c>
      <c r="F2620" s="1" t="s">
        <v>5475</v>
      </c>
      <c r="G2620" s="1">
        <v>2</v>
      </c>
      <c r="H2620" s="1">
        <v>41</v>
      </c>
      <c r="I2620" s="1">
        <v>9</v>
      </c>
      <c r="J2620" s="33">
        <v>10</v>
      </c>
      <c r="K2620" s="1">
        <v>0</v>
      </c>
      <c r="L2620" s="1">
        <v>1</v>
      </c>
      <c r="M2620" s="1" t="s">
        <v>1781</v>
      </c>
      <c r="N2620" s="1" t="s">
        <v>1710</v>
      </c>
      <c r="O2620" s="1" t="s">
        <v>8</v>
      </c>
    </row>
    <row r="2621" spans="1:15">
      <c r="A2621" s="1">
        <v>100017424</v>
      </c>
      <c r="B2621" s="1" t="s">
        <v>1126</v>
      </c>
      <c r="C2621" s="1" t="s">
        <v>1644</v>
      </c>
      <c r="D2621" s="1" t="s">
        <v>5499</v>
      </c>
      <c r="E2621" s="1" t="s">
        <v>5474</v>
      </c>
      <c r="F2621" s="1" t="s">
        <v>5475</v>
      </c>
      <c r="G2621" s="1">
        <v>5</v>
      </c>
      <c r="H2621" s="1">
        <v>108</v>
      </c>
      <c r="I2621" s="1">
        <v>48</v>
      </c>
      <c r="J2621" s="33">
        <v>29</v>
      </c>
      <c r="K2621" s="1">
        <v>0</v>
      </c>
      <c r="L2621" s="1">
        <v>1</v>
      </c>
      <c r="M2621" s="1" t="s">
        <v>1846</v>
      </c>
      <c r="N2621" s="1" t="s">
        <v>1710</v>
      </c>
      <c r="O2621" s="1" t="s">
        <v>8</v>
      </c>
    </row>
    <row r="2622" spans="1:15">
      <c r="A2622" s="1">
        <v>100017426</v>
      </c>
      <c r="B2622" s="1" t="s">
        <v>1126</v>
      </c>
      <c r="C2622" s="1" t="s">
        <v>1644</v>
      </c>
      <c r="D2622" s="1" t="s">
        <v>5511</v>
      </c>
      <c r="E2622" s="1" t="s">
        <v>5474</v>
      </c>
      <c r="F2622" s="1" t="s">
        <v>5475</v>
      </c>
      <c r="G2622" s="1">
        <v>3</v>
      </c>
      <c r="H2622" s="1">
        <v>539</v>
      </c>
      <c r="I2622" s="1">
        <v>76</v>
      </c>
      <c r="J2622" s="33">
        <v>51</v>
      </c>
      <c r="K2622" s="1">
        <v>0</v>
      </c>
      <c r="L2622" s="1">
        <v>2</v>
      </c>
      <c r="M2622" s="1" t="s">
        <v>1836</v>
      </c>
      <c r="N2622" s="1" t="s">
        <v>1837</v>
      </c>
      <c r="O2622" s="1" t="s">
        <v>39</v>
      </c>
    </row>
    <row r="2623" spans="1:15">
      <c r="A2623" s="1">
        <v>100017427</v>
      </c>
      <c r="B2623" s="1" t="s">
        <v>1126</v>
      </c>
      <c r="C2623" s="1" t="s">
        <v>1644</v>
      </c>
      <c r="D2623" s="1" t="s">
        <v>5499</v>
      </c>
      <c r="E2623" s="1" t="s">
        <v>5474</v>
      </c>
      <c r="F2623" s="1" t="s">
        <v>5475</v>
      </c>
      <c r="G2623" s="1">
        <v>4</v>
      </c>
      <c r="H2623" s="1">
        <v>160</v>
      </c>
      <c r="I2623" s="1">
        <v>32</v>
      </c>
      <c r="J2623" s="33">
        <v>29</v>
      </c>
      <c r="K2623" s="1">
        <v>0</v>
      </c>
      <c r="L2623" s="1">
        <v>1</v>
      </c>
      <c r="M2623" s="1" t="s">
        <v>2247</v>
      </c>
      <c r="N2623" s="1" t="s">
        <v>1710</v>
      </c>
      <c r="O2623" s="1" t="s">
        <v>8</v>
      </c>
    </row>
    <row r="2624" spans="1:15">
      <c r="A2624" s="1">
        <v>100017428</v>
      </c>
      <c r="B2624" s="1" t="s">
        <v>1126</v>
      </c>
      <c r="C2624" s="1" t="s">
        <v>1644</v>
      </c>
      <c r="D2624" s="1" t="s">
        <v>5512</v>
      </c>
      <c r="E2624" s="1" t="s">
        <v>5474</v>
      </c>
      <c r="F2624" s="1" t="s">
        <v>5475</v>
      </c>
      <c r="G2624" s="1">
        <v>3</v>
      </c>
      <c r="H2624" s="1">
        <v>478</v>
      </c>
      <c r="I2624" s="1">
        <v>36</v>
      </c>
      <c r="J2624" s="33">
        <v>35</v>
      </c>
      <c r="K2624" s="1">
        <v>0</v>
      </c>
      <c r="L2624" s="1">
        <v>2</v>
      </c>
      <c r="M2624" s="1" t="s">
        <v>2256</v>
      </c>
      <c r="N2624" s="1" t="s">
        <v>1837</v>
      </c>
      <c r="O2624" s="1" t="s">
        <v>39</v>
      </c>
    </row>
    <row r="2625" spans="1:15">
      <c r="A2625" s="1">
        <v>100017429</v>
      </c>
      <c r="B2625" s="1" t="s">
        <v>1126</v>
      </c>
      <c r="C2625" s="1" t="s">
        <v>1623</v>
      </c>
      <c r="D2625" s="1" t="s">
        <v>5513</v>
      </c>
      <c r="E2625" s="1" t="s">
        <v>5474</v>
      </c>
      <c r="F2625" s="1" t="s">
        <v>5475</v>
      </c>
      <c r="G2625" s="1">
        <v>3</v>
      </c>
      <c r="H2625" s="1">
        <v>1335</v>
      </c>
      <c r="I2625" s="1">
        <v>64</v>
      </c>
      <c r="J2625" s="33">
        <v>69</v>
      </c>
      <c r="K2625" s="1">
        <v>3</v>
      </c>
      <c r="L2625" s="1">
        <v>5</v>
      </c>
      <c r="M2625" s="1" t="s">
        <v>1943</v>
      </c>
      <c r="N2625" s="1" t="s">
        <v>1439</v>
      </c>
      <c r="O2625" s="1" t="s">
        <v>39</v>
      </c>
    </row>
    <row r="2626" spans="1:15">
      <c r="A2626" s="1">
        <v>100017430</v>
      </c>
      <c r="B2626" s="1" t="s">
        <v>1126</v>
      </c>
      <c r="C2626" s="1" t="s">
        <v>1623</v>
      </c>
      <c r="D2626" s="1" t="s">
        <v>5514</v>
      </c>
      <c r="E2626" s="1" t="s">
        <v>5474</v>
      </c>
      <c r="F2626" s="1" t="s">
        <v>5475</v>
      </c>
      <c r="G2626" s="1">
        <v>3</v>
      </c>
      <c r="H2626" s="1">
        <v>1677</v>
      </c>
      <c r="I2626" s="1">
        <v>83</v>
      </c>
      <c r="J2626" s="33">
        <v>94</v>
      </c>
      <c r="K2626" s="1">
        <v>0</v>
      </c>
      <c r="L2626" s="1">
        <v>6</v>
      </c>
      <c r="M2626" s="1" t="s">
        <v>1913</v>
      </c>
      <c r="N2626" s="1" t="s">
        <v>1532</v>
      </c>
      <c r="O2626" s="1" t="s">
        <v>39</v>
      </c>
    </row>
    <row r="2627" spans="1:15">
      <c r="A2627" s="1">
        <v>100017431</v>
      </c>
      <c r="B2627" s="1" t="s">
        <v>1126</v>
      </c>
      <c r="C2627" s="1" t="s">
        <v>1623</v>
      </c>
      <c r="D2627" s="1" t="s">
        <v>5475</v>
      </c>
      <c r="E2627" s="1" t="s">
        <v>5474</v>
      </c>
      <c r="F2627" s="1" t="s">
        <v>5475</v>
      </c>
      <c r="G2627" s="1">
        <v>5</v>
      </c>
      <c r="H2627" s="1">
        <v>77</v>
      </c>
      <c r="I2627" s="1">
        <v>26</v>
      </c>
      <c r="J2627" s="33">
        <v>14</v>
      </c>
      <c r="K2627" s="1">
        <v>0</v>
      </c>
      <c r="L2627" s="1">
        <v>1</v>
      </c>
      <c r="M2627" s="1" t="s">
        <v>1928</v>
      </c>
      <c r="N2627" s="1" t="s">
        <v>1710</v>
      </c>
      <c r="O2627" s="1" t="s">
        <v>8</v>
      </c>
    </row>
    <row r="2628" spans="1:15">
      <c r="A2628" s="1">
        <v>100017432</v>
      </c>
      <c r="B2628" s="1" t="s">
        <v>1126</v>
      </c>
      <c r="C2628" s="1" t="s">
        <v>1623</v>
      </c>
      <c r="D2628" s="1" t="s">
        <v>5475</v>
      </c>
      <c r="E2628" s="1" t="s">
        <v>5474</v>
      </c>
      <c r="F2628" s="1" t="s">
        <v>5475</v>
      </c>
      <c r="G2628" s="1">
        <v>5</v>
      </c>
      <c r="H2628" s="1">
        <v>1011</v>
      </c>
      <c r="I2628" s="1">
        <v>118</v>
      </c>
      <c r="J2628" s="33">
        <v>91</v>
      </c>
      <c r="K2628" s="1">
        <v>0</v>
      </c>
      <c r="L2628" s="1">
        <v>4</v>
      </c>
      <c r="M2628" s="1" t="s">
        <v>1946</v>
      </c>
      <c r="N2628" s="1" t="s">
        <v>1708</v>
      </c>
      <c r="O2628" s="1" t="s">
        <v>15</v>
      </c>
    </row>
    <row r="2629" spans="1:15">
      <c r="A2629" s="1">
        <v>100017433</v>
      </c>
      <c r="B2629" s="1" t="s">
        <v>1126</v>
      </c>
      <c r="C2629" s="1" t="s">
        <v>1623</v>
      </c>
      <c r="D2629" s="1" t="s">
        <v>5499</v>
      </c>
      <c r="E2629" s="1" t="s">
        <v>5474</v>
      </c>
      <c r="F2629" s="1" t="s">
        <v>5475</v>
      </c>
      <c r="G2629" s="1">
        <v>13</v>
      </c>
      <c r="H2629" s="1">
        <v>160</v>
      </c>
      <c r="I2629" s="1">
        <v>70</v>
      </c>
      <c r="J2629" s="33">
        <v>34</v>
      </c>
      <c r="K2629" s="1">
        <v>0</v>
      </c>
      <c r="L2629" s="1">
        <v>1</v>
      </c>
      <c r="M2629" s="1" t="s">
        <v>1951</v>
      </c>
      <c r="N2629" s="1" t="s">
        <v>1710</v>
      </c>
      <c r="O2629" s="1" t="s">
        <v>8</v>
      </c>
    </row>
    <row r="2630" spans="1:15">
      <c r="A2630" s="1">
        <v>100017434</v>
      </c>
      <c r="B2630" s="1" t="s">
        <v>1126</v>
      </c>
      <c r="C2630" s="1" t="s">
        <v>1628</v>
      </c>
      <c r="D2630" s="1" t="s">
        <v>5485</v>
      </c>
      <c r="E2630" s="1" t="s">
        <v>5474</v>
      </c>
      <c r="F2630" s="1" t="s">
        <v>5475</v>
      </c>
      <c r="G2630" s="1">
        <v>3</v>
      </c>
      <c r="H2630" s="1">
        <v>75</v>
      </c>
      <c r="I2630" s="1">
        <v>28</v>
      </c>
      <c r="J2630" s="33">
        <v>11</v>
      </c>
      <c r="K2630" s="1">
        <v>0</v>
      </c>
      <c r="L2630" s="1">
        <v>1</v>
      </c>
      <c r="M2630" s="1" t="s">
        <v>1987</v>
      </c>
      <c r="N2630" s="1" t="s">
        <v>1988</v>
      </c>
      <c r="O2630" s="1" t="s">
        <v>44</v>
      </c>
    </row>
    <row r="2631" spans="1:15">
      <c r="A2631" s="1">
        <v>100017435</v>
      </c>
      <c r="B2631" s="1" t="s">
        <v>1126</v>
      </c>
      <c r="C2631" s="1" t="s">
        <v>1628</v>
      </c>
      <c r="D2631" s="1" t="s">
        <v>5475</v>
      </c>
      <c r="E2631" s="1" t="s">
        <v>5474</v>
      </c>
      <c r="F2631" s="1" t="s">
        <v>5475</v>
      </c>
      <c r="G2631" s="1">
        <v>3</v>
      </c>
      <c r="H2631" s="1">
        <v>513</v>
      </c>
      <c r="I2631" s="1">
        <v>53</v>
      </c>
      <c r="J2631" s="33">
        <v>54</v>
      </c>
      <c r="K2631" s="1">
        <v>0</v>
      </c>
      <c r="L2631" s="1">
        <v>2</v>
      </c>
      <c r="M2631" s="1" t="s">
        <v>1977</v>
      </c>
      <c r="N2631" s="1" t="s">
        <v>1708</v>
      </c>
      <c r="O2631" s="1" t="s">
        <v>15</v>
      </c>
    </row>
    <row r="2632" spans="1:15">
      <c r="A2632" s="1">
        <v>100017436</v>
      </c>
      <c r="B2632" s="1" t="s">
        <v>1126</v>
      </c>
      <c r="C2632" s="1" t="s">
        <v>1628</v>
      </c>
      <c r="D2632" s="1" t="s">
        <v>5475</v>
      </c>
      <c r="E2632" s="1" t="s">
        <v>5474</v>
      </c>
      <c r="F2632" s="1" t="s">
        <v>5475</v>
      </c>
      <c r="G2632" s="1">
        <v>4</v>
      </c>
      <c r="H2632" s="1">
        <v>72</v>
      </c>
      <c r="I2632" s="1">
        <v>17</v>
      </c>
      <c r="J2632" s="33">
        <v>22</v>
      </c>
      <c r="K2632" s="1">
        <v>0</v>
      </c>
      <c r="L2632" s="1">
        <v>1</v>
      </c>
      <c r="M2632" s="1" t="s">
        <v>1971</v>
      </c>
      <c r="N2632" s="1" t="s">
        <v>1710</v>
      </c>
      <c r="O2632" s="1" t="s">
        <v>8</v>
      </c>
    </row>
    <row r="2633" spans="1:15">
      <c r="A2633" s="1">
        <v>100017437</v>
      </c>
      <c r="B2633" s="1" t="s">
        <v>1126</v>
      </c>
      <c r="C2633" s="1" t="s">
        <v>1628</v>
      </c>
      <c r="D2633" s="1" t="s">
        <v>5485</v>
      </c>
      <c r="E2633" s="1" t="s">
        <v>5474</v>
      </c>
      <c r="F2633" s="1" t="s">
        <v>5475</v>
      </c>
      <c r="G2633" s="1">
        <v>4</v>
      </c>
      <c r="H2633" s="1">
        <v>372</v>
      </c>
      <c r="I2633" s="1">
        <v>32</v>
      </c>
      <c r="J2633" s="33">
        <v>24</v>
      </c>
      <c r="K2633" s="1">
        <v>0</v>
      </c>
      <c r="L2633" s="1">
        <v>2</v>
      </c>
      <c r="M2633" s="1" t="s">
        <v>2289</v>
      </c>
      <c r="N2633" s="1" t="s">
        <v>2290</v>
      </c>
      <c r="O2633" s="1" t="s">
        <v>44</v>
      </c>
    </row>
    <row r="2634" spans="1:15">
      <c r="A2634" s="1">
        <v>100017438</v>
      </c>
      <c r="B2634" s="1" t="s">
        <v>1126</v>
      </c>
      <c r="C2634" s="1" t="s">
        <v>1628</v>
      </c>
      <c r="D2634" s="1" t="s">
        <v>5508</v>
      </c>
      <c r="E2634" s="1" t="s">
        <v>5474</v>
      </c>
      <c r="F2634" s="1" t="s">
        <v>5475</v>
      </c>
      <c r="G2634" s="1">
        <v>2</v>
      </c>
      <c r="H2634" s="1">
        <v>375</v>
      </c>
      <c r="I2634" s="1">
        <v>46</v>
      </c>
      <c r="J2634" s="33">
        <v>22</v>
      </c>
      <c r="K2634" s="1">
        <v>0</v>
      </c>
      <c r="L2634" s="1">
        <v>2</v>
      </c>
      <c r="M2634" s="1" t="s">
        <v>1967</v>
      </c>
      <c r="N2634" s="1" t="s">
        <v>1532</v>
      </c>
      <c r="O2634" s="1" t="s">
        <v>39</v>
      </c>
    </row>
    <row r="2635" spans="1:15">
      <c r="A2635" s="1">
        <v>100017440</v>
      </c>
      <c r="B2635" s="1" t="s">
        <v>1126</v>
      </c>
      <c r="C2635" s="1" t="s">
        <v>1662</v>
      </c>
      <c r="D2635" s="1" t="s">
        <v>5475</v>
      </c>
      <c r="E2635" s="1" t="s">
        <v>5474</v>
      </c>
      <c r="F2635" s="1" t="s">
        <v>5475</v>
      </c>
      <c r="G2635" s="1">
        <v>4</v>
      </c>
      <c r="H2635" s="1">
        <v>365</v>
      </c>
      <c r="I2635" s="1">
        <v>38</v>
      </c>
      <c r="J2635" s="33">
        <v>28</v>
      </c>
      <c r="K2635" s="1">
        <v>0</v>
      </c>
      <c r="L2635" s="1">
        <v>2</v>
      </c>
      <c r="M2635" s="1" t="s">
        <v>2272</v>
      </c>
      <c r="N2635" s="1" t="s">
        <v>1708</v>
      </c>
      <c r="O2635" s="1" t="s">
        <v>15</v>
      </c>
    </row>
    <row r="2636" spans="1:15">
      <c r="A2636" s="1">
        <v>100017441</v>
      </c>
      <c r="B2636" s="1" t="s">
        <v>1126</v>
      </c>
      <c r="C2636" s="1" t="s">
        <v>1631</v>
      </c>
      <c r="D2636" s="1" t="s">
        <v>5475</v>
      </c>
      <c r="E2636" s="1" t="s">
        <v>5474</v>
      </c>
      <c r="F2636" s="1" t="s">
        <v>5475</v>
      </c>
      <c r="G2636" s="1">
        <v>4</v>
      </c>
      <c r="H2636" s="1">
        <v>90</v>
      </c>
      <c r="I2636" s="1">
        <v>26</v>
      </c>
      <c r="J2636" s="33">
        <v>24</v>
      </c>
      <c r="K2636" s="1">
        <v>0</v>
      </c>
      <c r="L2636" s="1">
        <v>1</v>
      </c>
      <c r="M2636" s="1" t="s">
        <v>2115</v>
      </c>
      <c r="N2636" s="1" t="s">
        <v>1710</v>
      </c>
      <c r="O2636" s="1" t="s">
        <v>8</v>
      </c>
    </row>
    <row r="2637" spans="1:15">
      <c r="A2637" s="1">
        <v>100017442</v>
      </c>
      <c r="B2637" s="1" t="s">
        <v>1126</v>
      </c>
      <c r="C2637" s="1" t="s">
        <v>1631</v>
      </c>
      <c r="D2637" s="1" t="s">
        <v>5499</v>
      </c>
      <c r="E2637" s="1" t="s">
        <v>5474</v>
      </c>
      <c r="F2637" s="1" t="s">
        <v>5475</v>
      </c>
      <c r="G2637" s="1">
        <v>5</v>
      </c>
      <c r="H2637" s="1">
        <v>201</v>
      </c>
      <c r="I2637" s="1">
        <v>28</v>
      </c>
      <c r="J2637" s="33">
        <v>57</v>
      </c>
      <c r="K2637" s="1">
        <v>0</v>
      </c>
      <c r="L2637" s="1">
        <v>1</v>
      </c>
      <c r="M2637" s="1" t="s">
        <v>2121</v>
      </c>
      <c r="N2637" s="1" t="s">
        <v>1710</v>
      </c>
      <c r="O2637" s="1" t="s">
        <v>8</v>
      </c>
    </row>
    <row r="2638" spans="1:15">
      <c r="A2638" s="1">
        <v>100017443</v>
      </c>
      <c r="B2638" s="1" t="s">
        <v>1126</v>
      </c>
      <c r="C2638" s="1" t="s">
        <v>1702</v>
      </c>
      <c r="D2638" s="1" t="s">
        <v>5475</v>
      </c>
      <c r="E2638" s="1" t="s">
        <v>5474</v>
      </c>
      <c r="F2638" s="1" t="s">
        <v>5475</v>
      </c>
      <c r="G2638" s="1">
        <v>3</v>
      </c>
      <c r="H2638" s="1">
        <v>149</v>
      </c>
      <c r="I2638" s="1">
        <v>29</v>
      </c>
      <c r="J2638" s="33">
        <v>17</v>
      </c>
      <c r="K2638" s="1">
        <v>2</v>
      </c>
      <c r="L2638" s="1">
        <v>1</v>
      </c>
      <c r="M2638" s="1" t="s">
        <v>2192</v>
      </c>
      <c r="N2638" s="1" t="s">
        <v>1710</v>
      </c>
      <c r="O2638" s="1" t="s">
        <v>8</v>
      </c>
    </row>
    <row r="2639" spans="1:15">
      <c r="A2639" s="1">
        <v>100017444</v>
      </c>
      <c r="B2639" s="1" t="s">
        <v>2344</v>
      </c>
      <c r="C2639" s="1" t="s">
        <v>2371</v>
      </c>
      <c r="D2639" s="1" t="s">
        <v>5504</v>
      </c>
      <c r="E2639" s="1" t="s">
        <v>5474</v>
      </c>
      <c r="F2639" s="1" t="s">
        <v>5475</v>
      </c>
      <c r="G2639" s="1">
        <v>3</v>
      </c>
      <c r="H2639" s="1">
        <v>44</v>
      </c>
      <c r="I2639" s="1">
        <v>21</v>
      </c>
      <c r="J2639" s="33">
        <v>8</v>
      </c>
      <c r="K2639" s="1">
        <v>0</v>
      </c>
      <c r="L2639" s="1">
        <v>1</v>
      </c>
      <c r="M2639" s="1" t="s">
        <v>2444</v>
      </c>
      <c r="N2639" s="1" t="s">
        <v>2445</v>
      </c>
      <c r="O2639" s="1" t="s">
        <v>39</v>
      </c>
    </row>
    <row r="2640" spans="1:15">
      <c r="A2640" s="1">
        <v>100017445</v>
      </c>
      <c r="B2640" s="1" t="s">
        <v>2344</v>
      </c>
      <c r="C2640" s="1" t="s">
        <v>2371</v>
      </c>
      <c r="D2640" s="1" t="s">
        <v>5475</v>
      </c>
      <c r="E2640" s="1" t="s">
        <v>5474</v>
      </c>
      <c r="F2640" s="1" t="s">
        <v>5475</v>
      </c>
      <c r="G2640" s="1">
        <v>6</v>
      </c>
      <c r="H2640" s="1">
        <v>98</v>
      </c>
      <c r="I2640" s="1">
        <v>36</v>
      </c>
      <c r="J2640" s="33">
        <v>19</v>
      </c>
      <c r="K2640" s="1">
        <v>0</v>
      </c>
      <c r="L2640" s="1">
        <v>1</v>
      </c>
      <c r="M2640" s="1" t="s">
        <v>2384</v>
      </c>
      <c r="N2640" s="1" t="s">
        <v>2372</v>
      </c>
      <c r="O2640" s="1" t="s">
        <v>8</v>
      </c>
    </row>
    <row r="2641" spans="1:15">
      <c r="A2641" s="1">
        <v>100017446</v>
      </c>
      <c r="B2641" s="1" t="s">
        <v>2344</v>
      </c>
      <c r="C2641" s="1" t="s">
        <v>2457</v>
      </c>
      <c r="D2641" s="1" t="s">
        <v>5475</v>
      </c>
      <c r="E2641" s="1" t="s">
        <v>5474</v>
      </c>
      <c r="F2641" s="1" t="s">
        <v>5475</v>
      </c>
      <c r="G2641" s="1">
        <v>5</v>
      </c>
      <c r="H2641" s="1">
        <v>57</v>
      </c>
      <c r="I2641" s="1">
        <v>25</v>
      </c>
      <c r="J2641" s="33">
        <v>10</v>
      </c>
      <c r="K2641" s="1">
        <v>0</v>
      </c>
      <c r="L2641" s="1">
        <v>1</v>
      </c>
      <c r="M2641" s="1" t="s">
        <v>2467</v>
      </c>
      <c r="N2641" s="1" t="s">
        <v>2372</v>
      </c>
      <c r="O2641" s="1" t="s">
        <v>8</v>
      </c>
    </row>
    <row r="2642" spans="1:15">
      <c r="A2642" s="1">
        <v>100017447</v>
      </c>
      <c r="B2642" s="1" t="s">
        <v>2344</v>
      </c>
      <c r="C2642" s="1" t="s">
        <v>2457</v>
      </c>
      <c r="D2642" s="1" t="s">
        <v>5473</v>
      </c>
      <c r="E2642" s="1" t="s">
        <v>5474</v>
      </c>
      <c r="F2642" s="1" t="s">
        <v>5475</v>
      </c>
      <c r="G2642" s="1">
        <v>3</v>
      </c>
      <c r="H2642" s="1">
        <v>807</v>
      </c>
      <c r="I2642" s="1">
        <v>50</v>
      </c>
      <c r="J2642" s="33">
        <v>81</v>
      </c>
      <c r="K2642" s="1">
        <v>2</v>
      </c>
      <c r="L2642" s="1">
        <v>3</v>
      </c>
      <c r="M2642" s="1" t="s">
        <v>2475</v>
      </c>
      <c r="N2642" s="1" t="s">
        <v>2476</v>
      </c>
      <c r="O2642" s="1" t="s">
        <v>39</v>
      </c>
    </row>
    <row r="2643" spans="1:15">
      <c r="A2643" s="1">
        <v>100017449</v>
      </c>
      <c r="B2643" s="1" t="s">
        <v>2344</v>
      </c>
      <c r="C2643" s="1" t="s">
        <v>2507</v>
      </c>
      <c r="D2643" s="1" t="s">
        <v>5499</v>
      </c>
      <c r="E2643" s="1" t="s">
        <v>5474</v>
      </c>
      <c r="F2643" s="1" t="s">
        <v>5475</v>
      </c>
      <c r="G2643" s="1">
        <v>3</v>
      </c>
      <c r="H2643" s="1">
        <v>67</v>
      </c>
      <c r="I2643" s="1">
        <v>18</v>
      </c>
      <c r="J2643" s="33">
        <v>15</v>
      </c>
      <c r="K2643" s="1">
        <v>0</v>
      </c>
      <c r="L2643" s="1">
        <v>1</v>
      </c>
      <c r="M2643" s="1" t="s">
        <v>2516</v>
      </c>
      <c r="N2643" s="1" t="s">
        <v>2372</v>
      </c>
      <c r="O2643" s="1" t="s">
        <v>8</v>
      </c>
    </row>
    <row r="2644" spans="1:15">
      <c r="A2644" s="1">
        <v>100017450</v>
      </c>
      <c r="B2644" s="1" t="s">
        <v>2344</v>
      </c>
      <c r="C2644" s="1" t="s">
        <v>2537</v>
      </c>
      <c r="D2644" s="1" t="s">
        <v>5515</v>
      </c>
      <c r="E2644" s="1" t="s">
        <v>5474</v>
      </c>
      <c r="F2644" s="1" t="s">
        <v>5475</v>
      </c>
      <c r="G2644" s="1">
        <v>3</v>
      </c>
      <c r="H2644" s="1">
        <v>888</v>
      </c>
      <c r="I2644" s="1">
        <v>93</v>
      </c>
      <c r="J2644" s="33">
        <v>61</v>
      </c>
      <c r="K2644" s="1">
        <v>0</v>
      </c>
      <c r="L2644" s="1">
        <v>3</v>
      </c>
      <c r="M2644" s="1" t="s">
        <v>2573</v>
      </c>
      <c r="N2644" s="1" t="s">
        <v>2574</v>
      </c>
      <c r="O2644" s="1" t="s">
        <v>39</v>
      </c>
    </row>
    <row r="2645" spans="1:15">
      <c r="A2645" s="1">
        <v>100017451</v>
      </c>
      <c r="B2645" s="1" t="s">
        <v>2344</v>
      </c>
      <c r="C2645" s="1" t="s">
        <v>2537</v>
      </c>
      <c r="D2645" s="1" t="s">
        <v>5475</v>
      </c>
      <c r="E2645" s="1" t="s">
        <v>5474</v>
      </c>
      <c r="F2645" s="1" t="s">
        <v>5475</v>
      </c>
      <c r="G2645" s="1">
        <v>6</v>
      </c>
      <c r="H2645" s="1">
        <v>167</v>
      </c>
      <c r="I2645" s="1">
        <v>28</v>
      </c>
      <c r="J2645" s="33">
        <v>20</v>
      </c>
      <c r="K2645" s="1">
        <v>0</v>
      </c>
      <c r="L2645" s="1">
        <v>1</v>
      </c>
      <c r="M2645" s="1" t="s">
        <v>2568</v>
      </c>
      <c r="N2645" s="1" t="s">
        <v>2372</v>
      </c>
      <c r="O2645" s="1" t="s">
        <v>8</v>
      </c>
    </row>
    <row r="2646" spans="1:15">
      <c r="A2646" s="1">
        <v>100017452</v>
      </c>
      <c r="B2646" s="1" t="s">
        <v>2344</v>
      </c>
      <c r="C2646" s="1" t="s">
        <v>2609</v>
      </c>
      <c r="D2646" s="1" t="s">
        <v>5475</v>
      </c>
      <c r="E2646" s="1" t="s">
        <v>5474</v>
      </c>
      <c r="F2646" s="1" t="s">
        <v>5475</v>
      </c>
      <c r="G2646" s="1">
        <v>3</v>
      </c>
      <c r="H2646" s="1">
        <v>475</v>
      </c>
      <c r="I2646" s="1">
        <v>30</v>
      </c>
      <c r="J2646" s="33">
        <v>52</v>
      </c>
      <c r="K2646" s="1">
        <v>0</v>
      </c>
      <c r="L2646" s="1">
        <v>2</v>
      </c>
      <c r="M2646" s="1" t="s">
        <v>2694</v>
      </c>
      <c r="N2646" s="1" t="s">
        <v>2692</v>
      </c>
      <c r="O2646" s="1" t="s">
        <v>32</v>
      </c>
    </row>
    <row r="2647" spans="1:15">
      <c r="A2647" s="1">
        <v>100017453</v>
      </c>
      <c r="B2647" s="1" t="s">
        <v>2344</v>
      </c>
      <c r="C2647" s="1" t="s">
        <v>2609</v>
      </c>
      <c r="D2647" s="1" t="s">
        <v>5475</v>
      </c>
      <c r="E2647" s="1" t="s">
        <v>5474</v>
      </c>
      <c r="F2647" s="1" t="s">
        <v>5475</v>
      </c>
      <c r="G2647" s="1">
        <v>3</v>
      </c>
      <c r="H2647" s="1">
        <v>480</v>
      </c>
      <c r="I2647" s="1">
        <v>55</v>
      </c>
      <c r="J2647" s="33">
        <v>49</v>
      </c>
      <c r="K2647" s="1">
        <v>0</v>
      </c>
      <c r="L2647" s="1">
        <v>2</v>
      </c>
      <c r="M2647" s="1" t="s">
        <v>2631</v>
      </c>
      <c r="N2647" s="1" t="s">
        <v>2349</v>
      </c>
      <c r="O2647" s="1" t="s">
        <v>15</v>
      </c>
    </row>
    <row r="2648" spans="1:15">
      <c r="A2648" s="1">
        <v>100017454</v>
      </c>
      <c r="B2648" s="1" t="s">
        <v>2344</v>
      </c>
      <c r="C2648" s="1" t="s">
        <v>2609</v>
      </c>
      <c r="D2648" s="1" t="s">
        <v>5485</v>
      </c>
      <c r="E2648" s="1" t="s">
        <v>5474</v>
      </c>
      <c r="F2648" s="1" t="s">
        <v>5475</v>
      </c>
      <c r="G2648" s="1">
        <v>3</v>
      </c>
      <c r="H2648" s="1">
        <v>88</v>
      </c>
      <c r="I2648" s="1">
        <v>25</v>
      </c>
      <c r="J2648" s="33">
        <v>18</v>
      </c>
      <c r="K2648" s="1">
        <v>0</v>
      </c>
      <c r="L2648" s="1">
        <v>1</v>
      </c>
      <c r="M2648" s="1" t="s">
        <v>2660</v>
      </c>
      <c r="N2648" s="1" t="s">
        <v>2661</v>
      </c>
      <c r="O2648" s="1" t="s">
        <v>44</v>
      </c>
    </row>
    <row r="2649" spans="1:15">
      <c r="A2649" s="1">
        <v>100017455</v>
      </c>
      <c r="B2649" s="1" t="s">
        <v>2344</v>
      </c>
      <c r="C2649" s="1" t="s">
        <v>2609</v>
      </c>
      <c r="D2649" s="1" t="s">
        <v>5515</v>
      </c>
      <c r="E2649" s="1" t="s">
        <v>5474</v>
      </c>
      <c r="F2649" s="1" t="s">
        <v>5475</v>
      </c>
      <c r="G2649" s="1">
        <v>8</v>
      </c>
      <c r="H2649" s="1">
        <v>679</v>
      </c>
      <c r="I2649" s="1">
        <v>77</v>
      </c>
      <c r="J2649" s="33">
        <v>40</v>
      </c>
      <c r="K2649" s="1">
        <v>1</v>
      </c>
      <c r="L2649" s="1">
        <v>3</v>
      </c>
      <c r="M2649" s="1" t="s">
        <v>2649</v>
      </c>
      <c r="N2649" s="1" t="s">
        <v>2574</v>
      </c>
      <c r="O2649" s="1" t="s">
        <v>39</v>
      </c>
    </row>
    <row r="2650" spans="1:15">
      <c r="A2650" s="1">
        <v>100017456</v>
      </c>
      <c r="B2650" s="1" t="s">
        <v>2344</v>
      </c>
      <c r="C2650" s="1" t="s">
        <v>2698</v>
      </c>
      <c r="D2650" s="1" t="s">
        <v>5499</v>
      </c>
      <c r="E2650" s="1" t="s">
        <v>5474</v>
      </c>
      <c r="F2650" s="1" t="s">
        <v>5475</v>
      </c>
      <c r="G2650" s="1">
        <v>6</v>
      </c>
      <c r="H2650" s="1">
        <v>220</v>
      </c>
      <c r="I2650" s="1">
        <v>83</v>
      </c>
      <c r="J2650" s="33">
        <v>44</v>
      </c>
      <c r="K2650" s="1">
        <v>1</v>
      </c>
      <c r="L2650" s="1">
        <v>1</v>
      </c>
      <c r="M2650" s="1" t="s">
        <v>2726</v>
      </c>
      <c r="N2650" s="1" t="s">
        <v>2372</v>
      </c>
      <c r="O2650" s="1" t="s">
        <v>8</v>
      </c>
    </row>
    <row r="2651" spans="1:15">
      <c r="A2651" s="1">
        <v>100017457</v>
      </c>
      <c r="B2651" s="1" t="s">
        <v>2344</v>
      </c>
      <c r="C2651" s="1" t="s">
        <v>2698</v>
      </c>
      <c r="D2651" s="1" t="s">
        <v>5516</v>
      </c>
      <c r="E2651" s="1" t="s">
        <v>5474</v>
      </c>
      <c r="F2651" s="1" t="s">
        <v>5475</v>
      </c>
      <c r="G2651" s="1">
        <v>3</v>
      </c>
      <c r="H2651" s="1">
        <v>384</v>
      </c>
      <c r="I2651" s="1">
        <v>50</v>
      </c>
      <c r="J2651" s="33">
        <v>27</v>
      </c>
      <c r="K2651" s="1">
        <v>0</v>
      </c>
      <c r="L2651" s="1">
        <v>2</v>
      </c>
      <c r="M2651" s="1" t="s">
        <v>2729</v>
      </c>
      <c r="N2651" s="1" t="s">
        <v>2730</v>
      </c>
      <c r="O2651" s="1" t="s">
        <v>44</v>
      </c>
    </row>
    <row r="2652" spans="1:15">
      <c r="A2652" s="1">
        <v>100017458</v>
      </c>
      <c r="B2652" s="1" t="s">
        <v>2344</v>
      </c>
      <c r="C2652" s="1" t="s">
        <v>2472</v>
      </c>
      <c r="D2652" s="1" t="s">
        <v>5475</v>
      </c>
      <c r="E2652" s="1" t="s">
        <v>5474</v>
      </c>
      <c r="F2652" s="1" t="s">
        <v>5475</v>
      </c>
      <c r="G2652" s="1">
        <v>5</v>
      </c>
      <c r="H2652" s="1">
        <v>82</v>
      </c>
      <c r="I2652" s="1">
        <v>29</v>
      </c>
      <c r="J2652" s="33">
        <v>25</v>
      </c>
      <c r="K2652" s="1">
        <v>0</v>
      </c>
      <c r="L2652" s="1">
        <v>1</v>
      </c>
      <c r="M2652" s="1" t="s">
        <v>2799</v>
      </c>
      <c r="N2652" s="1" t="s">
        <v>2372</v>
      </c>
      <c r="O2652" s="1" t="s">
        <v>8</v>
      </c>
    </row>
    <row r="2653" spans="1:15">
      <c r="A2653" s="1">
        <v>100017459</v>
      </c>
      <c r="B2653" s="1" t="s">
        <v>2344</v>
      </c>
      <c r="C2653" s="1" t="s">
        <v>2472</v>
      </c>
      <c r="D2653" s="1" t="s">
        <v>5475</v>
      </c>
      <c r="E2653" s="1" t="s">
        <v>5474</v>
      </c>
      <c r="F2653" s="1" t="s">
        <v>5475</v>
      </c>
      <c r="G2653" s="1">
        <v>3</v>
      </c>
      <c r="H2653" s="1">
        <v>714</v>
      </c>
      <c r="I2653" s="1">
        <v>50</v>
      </c>
      <c r="J2653" s="33">
        <v>32</v>
      </c>
      <c r="K2653" s="1">
        <v>0</v>
      </c>
      <c r="L2653" s="1">
        <v>3</v>
      </c>
      <c r="M2653" s="1" t="s">
        <v>2809</v>
      </c>
      <c r="N2653" s="1" t="s">
        <v>2349</v>
      </c>
      <c r="O2653" s="1" t="s">
        <v>15</v>
      </c>
    </row>
    <row r="2654" spans="1:15">
      <c r="A2654" s="1">
        <v>100017461</v>
      </c>
      <c r="B2654" s="1" t="s">
        <v>2344</v>
      </c>
      <c r="C2654" s="1" t="s">
        <v>2826</v>
      </c>
      <c r="D2654" s="1" t="s">
        <v>5475</v>
      </c>
      <c r="E2654" s="1" t="s">
        <v>5474</v>
      </c>
      <c r="F2654" s="1" t="s">
        <v>5475</v>
      </c>
      <c r="G2654" s="1">
        <v>4</v>
      </c>
      <c r="H2654" s="1">
        <v>907</v>
      </c>
      <c r="I2654" s="1">
        <v>72</v>
      </c>
      <c r="J2654" s="33">
        <v>78</v>
      </c>
      <c r="K2654" s="1">
        <v>0</v>
      </c>
      <c r="L2654" s="1">
        <v>4</v>
      </c>
      <c r="M2654" s="1" t="s">
        <v>5517</v>
      </c>
      <c r="N2654" s="1" t="s">
        <v>2836</v>
      </c>
      <c r="O2654" s="1" t="s">
        <v>32</v>
      </c>
    </row>
    <row r="2655" spans="1:15">
      <c r="A2655" s="1">
        <v>100017462</v>
      </c>
      <c r="B2655" s="1" t="s">
        <v>2344</v>
      </c>
      <c r="C2655" s="1" t="s">
        <v>2840</v>
      </c>
      <c r="D2655" s="1" t="s">
        <v>5475</v>
      </c>
      <c r="E2655" s="1" t="s">
        <v>5474</v>
      </c>
      <c r="F2655" s="1" t="s">
        <v>5475</v>
      </c>
      <c r="G2655" s="1">
        <v>3</v>
      </c>
      <c r="H2655" s="1">
        <v>543</v>
      </c>
      <c r="I2655" s="1">
        <v>52</v>
      </c>
      <c r="J2655" s="33">
        <v>58</v>
      </c>
      <c r="K2655" s="1">
        <v>0</v>
      </c>
      <c r="L2655" s="1">
        <v>2</v>
      </c>
      <c r="M2655" s="1" t="s">
        <v>2850</v>
      </c>
      <c r="N2655" s="1" t="s">
        <v>2349</v>
      </c>
      <c r="O2655" s="1" t="s">
        <v>15</v>
      </c>
    </row>
    <row r="2656" spans="1:15">
      <c r="A2656" s="1">
        <v>100017464</v>
      </c>
      <c r="B2656" s="1" t="s">
        <v>2344</v>
      </c>
      <c r="C2656" s="1" t="s">
        <v>2885</v>
      </c>
      <c r="D2656" s="1" t="s">
        <v>5499</v>
      </c>
      <c r="E2656" s="1" t="s">
        <v>5474</v>
      </c>
      <c r="F2656" s="1" t="s">
        <v>5475</v>
      </c>
      <c r="G2656" s="1">
        <v>4</v>
      </c>
      <c r="H2656" s="1">
        <v>234</v>
      </c>
      <c r="I2656" s="1">
        <v>28</v>
      </c>
      <c r="J2656" s="33">
        <v>11</v>
      </c>
      <c r="K2656" s="1">
        <v>0</v>
      </c>
      <c r="L2656" s="1">
        <v>1</v>
      </c>
      <c r="M2656" s="1" t="s">
        <v>2967</v>
      </c>
      <c r="N2656" s="1" t="s">
        <v>2372</v>
      </c>
      <c r="O2656" s="1" t="s">
        <v>8</v>
      </c>
    </row>
    <row r="2657" spans="1:15">
      <c r="A2657" s="1">
        <v>100017465</v>
      </c>
      <c r="B2657" s="1" t="s">
        <v>2344</v>
      </c>
      <c r="C2657" s="1" t="s">
        <v>2885</v>
      </c>
      <c r="D2657" s="1" t="s">
        <v>5475</v>
      </c>
      <c r="E2657" s="1" t="s">
        <v>5474</v>
      </c>
      <c r="F2657" s="1" t="s">
        <v>5475</v>
      </c>
      <c r="G2657" s="1">
        <v>2</v>
      </c>
      <c r="H2657" s="1">
        <v>346</v>
      </c>
      <c r="I2657" s="1">
        <v>44</v>
      </c>
      <c r="J2657" s="33">
        <v>23</v>
      </c>
      <c r="K2657" s="1">
        <v>2</v>
      </c>
      <c r="L2657" s="1">
        <v>2</v>
      </c>
      <c r="M2657" s="1" t="s">
        <v>2884</v>
      </c>
      <c r="N2657" s="1" t="s">
        <v>2886</v>
      </c>
      <c r="O2657" s="1" t="s">
        <v>32</v>
      </c>
    </row>
    <row r="2658" spans="1:15">
      <c r="A2658" s="1">
        <v>100017466</v>
      </c>
      <c r="B2658" s="1" t="s">
        <v>2344</v>
      </c>
      <c r="C2658" s="1" t="s">
        <v>2885</v>
      </c>
      <c r="D2658" s="1" t="s">
        <v>5508</v>
      </c>
      <c r="E2658" s="1" t="s">
        <v>5474</v>
      </c>
      <c r="F2658" s="1" t="s">
        <v>5475</v>
      </c>
      <c r="G2658" s="1">
        <v>2</v>
      </c>
      <c r="H2658" s="1">
        <v>538</v>
      </c>
      <c r="I2658" s="1">
        <v>34</v>
      </c>
      <c r="J2658" s="33">
        <v>58</v>
      </c>
      <c r="K2658" s="1">
        <v>2</v>
      </c>
      <c r="L2658" s="1">
        <v>2</v>
      </c>
      <c r="M2658" s="1" t="s">
        <v>2932</v>
      </c>
      <c r="N2658" s="1" t="s">
        <v>1215</v>
      </c>
      <c r="O2658" s="1" t="s">
        <v>39</v>
      </c>
    </row>
    <row r="2659" spans="1:15">
      <c r="A2659" s="1">
        <v>100017467</v>
      </c>
      <c r="B2659" s="1" t="s">
        <v>2344</v>
      </c>
      <c r="C2659" s="1" t="s">
        <v>2885</v>
      </c>
      <c r="D2659" s="1" t="s">
        <v>5518</v>
      </c>
      <c r="E2659" s="1" t="s">
        <v>5474</v>
      </c>
      <c r="F2659" s="1" t="s">
        <v>5475</v>
      </c>
      <c r="G2659" s="1">
        <v>3</v>
      </c>
      <c r="H2659" s="1">
        <v>689</v>
      </c>
      <c r="I2659" s="1">
        <v>42</v>
      </c>
      <c r="J2659" s="33">
        <v>75</v>
      </c>
      <c r="K2659" s="1">
        <v>0</v>
      </c>
      <c r="L2659" s="1">
        <v>3</v>
      </c>
      <c r="M2659" s="1" t="s">
        <v>2996</v>
      </c>
      <c r="N2659" s="1" t="s">
        <v>1215</v>
      </c>
      <c r="O2659" s="1" t="s">
        <v>39</v>
      </c>
    </row>
    <row r="2660" spans="1:15">
      <c r="A2660" s="1">
        <v>100017468</v>
      </c>
      <c r="B2660" s="1" t="s">
        <v>2344</v>
      </c>
      <c r="C2660" s="1" t="s">
        <v>2885</v>
      </c>
      <c r="D2660" s="1" t="s">
        <v>5475</v>
      </c>
      <c r="E2660" s="1" t="s">
        <v>5474</v>
      </c>
      <c r="F2660" s="1" t="s">
        <v>5475</v>
      </c>
      <c r="G2660" s="1">
        <v>3</v>
      </c>
      <c r="H2660" s="1">
        <v>254</v>
      </c>
      <c r="I2660" s="1">
        <v>28</v>
      </c>
      <c r="J2660" s="33">
        <v>32</v>
      </c>
      <c r="K2660" s="1">
        <v>0</v>
      </c>
      <c r="L2660" s="1">
        <v>1</v>
      </c>
      <c r="M2660" s="1" t="s">
        <v>2985</v>
      </c>
      <c r="N2660" s="1" t="s">
        <v>2349</v>
      </c>
      <c r="O2660" s="1" t="s">
        <v>15</v>
      </c>
    </row>
    <row r="2661" spans="1:15">
      <c r="A2661" s="1">
        <v>100017469</v>
      </c>
      <c r="B2661" s="1" t="s">
        <v>2344</v>
      </c>
      <c r="C2661" s="1" t="s">
        <v>2885</v>
      </c>
      <c r="D2661" s="1" t="s">
        <v>5475</v>
      </c>
      <c r="E2661" s="1" t="s">
        <v>5474</v>
      </c>
      <c r="F2661" s="1" t="s">
        <v>5475</v>
      </c>
      <c r="G2661" s="1">
        <v>4</v>
      </c>
      <c r="H2661" s="1">
        <v>87</v>
      </c>
      <c r="I2661" s="1">
        <v>12</v>
      </c>
      <c r="J2661" s="33">
        <v>20</v>
      </c>
      <c r="K2661" s="1">
        <v>2</v>
      </c>
      <c r="L2661" s="1">
        <v>1</v>
      </c>
      <c r="M2661" s="1" t="s">
        <v>2979</v>
      </c>
      <c r="N2661" s="1" t="s">
        <v>2372</v>
      </c>
      <c r="O2661" s="1" t="s">
        <v>8</v>
      </c>
    </row>
    <row r="2662" spans="1:15">
      <c r="A2662" s="1">
        <v>100017471</v>
      </c>
      <c r="B2662" s="1" t="s">
        <v>1138</v>
      </c>
      <c r="C2662" s="1" t="s">
        <v>3032</v>
      </c>
      <c r="D2662" s="1" t="s">
        <v>5475</v>
      </c>
      <c r="E2662" s="1" t="s">
        <v>5474</v>
      </c>
      <c r="F2662" s="1" t="s">
        <v>5475</v>
      </c>
      <c r="G2662" s="1">
        <v>4</v>
      </c>
      <c r="H2662" s="1">
        <v>1303</v>
      </c>
      <c r="I2662" s="1">
        <v>75</v>
      </c>
      <c r="J2662" s="33">
        <v>83</v>
      </c>
      <c r="K2662" s="1">
        <v>0</v>
      </c>
      <c r="L2662" s="1">
        <v>5</v>
      </c>
      <c r="M2662" s="1" t="s">
        <v>3081</v>
      </c>
      <c r="N2662" s="1" t="s">
        <v>3044</v>
      </c>
      <c r="O2662" s="1" t="s">
        <v>15</v>
      </c>
    </row>
    <row r="2663" spans="1:15">
      <c r="A2663" s="1">
        <v>100017472</v>
      </c>
      <c r="B2663" s="1" t="s">
        <v>1138</v>
      </c>
      <c r="C2663" s="1" t="s">
        <v>3032</v>
      </c>
      <c r="D2663" s="1" t="s">
        <v>5475</v>
      </c>
      <c r="E2663" s="1" t="s">
        <v>5474</v>
      </c>
      <c r="F2663" s="1" t="s">
        <v>5475</v>
      </c>
      <c r="G2663" s="1">
        <v>4</v>
      </c>
      <c r="H2663" s="1">
        <v>681</v>
      </c>
      <c r="I2663" s="1">
        <v>44</v>
      </c>
      <c r="J2663" s="33">
        <v>66</v>
      </c>
      <c r="K2663" s="1">
        <v>0</v>
      </c>
      <c r="L2663" s="1">
        <v>3</v>
      </c>
      <c r="M2663" s="1" t="s">
        <v>3057</v>
      </c>
      <c r="N2663" s="1" t="s">
        <v>3044</v>
      </c>
      <c r="O2663" s="1" t="s">
        <v>15</v>
      </c>
    </row>
    <row r="2664" spans="1:15">
      <c r="A2664" s="1">
        <v>100017473</v>
      </c>
      <c r="B2664" s="1" t="s">
        <v>1138</v>
      </c>
      <c r="C2664" s="1" t="s">
        <v>3128</v>
      </c>
      <c r="D2664" s="1" t="s">
        <v>5519</v>
      </c>
      <c r="E2664" s="1" t="s">
        <v>5474</v>
      </c>
      <c r="F2664" s="1" t="s">
        <v>5475</v>
      </c>
      <c r="G2664" s="1">
        <v>3</v>
      </c>
      <c r="H2664" s="1">
        <v>251</v>
      </c>
      <c r="I2664" s="1">
        <v>39</v>
      </c>
      <c r="J2664" s="33">
        <v>28</v>
      </c>
      <c r="K2664" s="1">
        <v>0</v>
      </c>
      <c r="L2664" s="1">
        <v>1</v>
      </c>
      <c r="M2664" s="1" t="s">
        <v>3136</v>
      </c>
      <c r="N2664" s="1" t="s">
        <v>1837</v>
      </c>
      <c r="O2664" s="1" t="s">
        <v>39</v>
      </c>
    </row>
    <row r="2665" spans="1:15">
      <c r="A2665" s="1">
        <v>100017474</v>
      </c>
      <c r="B2665" s="1" t="s">
        <v>1138</v>
      </c>
      <c r="C2665" s="1" t="s">
        <v>3155</v>
      </c>
      <c r="D2665" s="1" t="s">
        <v>5475</v>
      </c>
      <c r="E2665" s="1" t="s">
        <v>5474</v>
      </c>
      <c r="F2665" s="1" t="s">
        <v>5475</v>
      </c>
      <c r="G2665" s="1">
        <v>2</v>
      </c>
      <c r="H2665" s="1">
        <v>456</v>
      </c>
      <c r="I2665" s="1">
        <v>30</v>
      </c>
      <c r="J2665" s="33">
        <v>47</v>
      </c>
      <c r="K2665" s="1">
        <v>0</v>
      </c>
      <c r="L2665" s="1">
        <v>2</v>
      </c>
      <c r="M2665" s="1" t="s">
        <v>3186</v>
      </c>
      <c r="N2665" s="1" t="s">
        <v>3187</v>
      </c>
      <c r="O2665" s="1" t="s">
        <v>32</v>
      </c>
    </row>
    <row r="2666" spans="1:15">
      <c r="A2666" s="1">
        <v>100017475</v>
      </c>
      <c r="B2666" s="1" t="s">
        <v>1138</v>
      </c>
      <c r="C2666" s="1" t="s">
        <v>3205</v>
      </c>
      <c r="D2666" s="1" t="s">
        <v>5475</v>
      </c>
      <c r="E2666" s="1" t="s">
        <v>5474</v>
      </c>
      <c r="F2666" s="1" t="s">
        <v>5475</v>
      </c>
      <c r="G2666" s="1">
        <v>3</v>
      </c>
      <c r="H2666" s="1">
        <v>194</v>
      </c>
      <c r="I2666" s="1">
        <v>22</v>
      </c>
      <c r="J2666" s="33">
        <v>35</v>
      </c>
      <c r="K2666" s="1">
        <v>0</v>
      </c>
      <c r="L2666" s="1">
        <v>1</v>
      </c>
      <c r="M2666" s="1" t="s">
        <v>3214</v>
      </c>
      <c r="N2666" s="1" t="s">
        <v>3044</v>
      </c>
      <c r="O2666" s="1" t="s">
        <v>15</v>
      </c>
    </row>
    <row r="2667" spans="1:15">
      <c r="A2667" s="1">
        <v>100017476</v>
      </c>
      <c r="B2667" s="1" t="s">
        <v>1138</v>
      </c>
      <c r="C2667" s="1" t="s">
        <v>3231</v>
      </c>
      <c r="D2667" s="1" t="s">
        <v>5475</v>
      </c>
      <c r="E2667" s="1" t="s">
        <v>5474</v>
      </c>
      <c r="F2667" s="1" t="s">
        <v>5475</v>
      </c>
      <c r="G2667" s="1">
        <v>2</v>
      </c>
      <c r="H2667" s="1">
        <v>212</v>
      </c>
      <c r="I2667" s="1">
        <v>23</v>
      </c>
      <c r="J2667" s="33">
        <v>13</v>
      </c>
      <c r="K2667" s="1">
        <v>0</v>
      </c>
      <c r="L2667" s="1">
        <v>1</v>
      </c>
      <c r="M2667" s="1" t="s">
        <v>3237</v>
      </c>
      <c r="N2667" s="1" t="s">
        <v>3238</v>
      </c>
      <c r="O2667" s="1" t="s">
        <v>32</v>
      </c>
    </row>
    <row r="2668" spans="1:15">
      <c r="A2668" s="1">
        <v>100017477</v>
      </c>
      <c r="B2668" s="1" t="s">
        <v>1138</v>
      </c>
      <c r="C2668" s="1" t="s">
        <v>3348</v>
      </c>
      <c r="D2668" s="1" t="s">
        <v>5475</v>
      </c>
      <c r="E2668" s="1" t="s">
        <v>5474</v>
      </c>
      <c r="F2668" s="1" t="s">
        <v>5475</v>
      </c>
      <c r="G2668" s="1">
        <v>2</v>
      </c>
      <c r="H2668" s="1">
        <v>372</v>
      </c>
      <c r="I2668" s="1">
        <v>24</v>
      </c>
      <c r="J2668" s="33">
        <v>29</v>
      </c>
      <c r="K2668" s="1">
        <v>0</v>
      </c>
      <c r="L2668" s="1">
        <v>2</v>
      </c>
      <c r="M2668" s="1" t="s">
        <v>3365</v>
      </c>
      <c r="N2668" s="1" t="s">
        <v>3044</v>
      </c>
      <c r="O2668" s="1" t="s">
        <v>15</v>
      </c>
    </row>
    <row r="2669" spans="1:15">
      <c r="A2669" s="1">
        <v>100017478</v>
      </c>
      <c r="B2669" s="1" t="s">
        <v>1138</v>
      </c>
      <c r="C2669" s="1" t="s">
        <v>3369</v>
      </c>
      <c r="D2669" s="1" t="s">
        <v>5499</v>
      </c>
      <c r="E2669" s="1" t="s">
        <v>5474</v>
      </c>
      <c r="F2669" s="1" t="s">
        <v>5475</v>
      </c>
      <c r="G2669" s="1">
        <v>3</v>
      </c>
      <c r="H2669" s="1">
        <v>174</v>
      </c>
      <c r="I2669" s="1">
        <v>14</v>
      </c>
      <c r="J2669" s="33">
        <v>17</v>
      </c>
      <c r="K2669" s="1">
        <v>0</v>
      </c>
      <c r="L2669" s="1">
        <v>1</v>
      </c>
      <c r="M2669" s="1" t="s">
        <v>3411</v>
      </c>
      <c r="N2669" s="1" t="s">
        <v>3036</v>
      </c>
      <c r="O2669" s="1" t="s">
        <v>8</v>
      </c>
    </row>
    <row r="2670" spans="1:15">
      <c r="A2670" s="1">
        <v>100017479</v>
      </c>
      <c r="B2670" s="1" t="s">
        <v>1138</v>
      </c>
      <c r="C2670" s="1" t="s">
        <v>3538</v>
      </c>
      <c r="D2670" s="1" t="s">
        <v>5475</v>
      </c>
      <c r="E2670" s="1" t="s">
        <v>5474</v>
      </c>
      <c r="F2670" s="1" t="s">
        <v>5475</v>
      </c>
      <c r="G2670" s="1">
        <v>3</v>
      </c>
      <c r="H2670" s="1">
        <v>324</v>
      </c>
      <c r="I2670" s="1">
        <v>28</v>
      </c>
      <c r="J2670" s="33">
        <v>47</v>
      </c>
      <c r="K2670" s="1">
        <v>0</v>
      </c>
      <c r="L2670" s="1">
        <v>2</v>
      </c>
      <c r="M2670" s="1" t="s">
        <v>3549</v>
      </c>
      <c r="N2670" s="1" t="s">
        <v>3044</v>
      </c>
      <c r="O2670" s="1" t="s">
        <v>15</v>
      </c>
    </row>
    <row r="2671" spans="1:15">
      <c r="A2671" s="1">
        <v>100017480</v>
      </c>
      <c r="B2671" s="1" t="s">
        <v>1138</v>
      </c>
      <c r="C2671" s="1" t="s">
        <v>3642</v>
      </c>
      <c r="D2671" s="1" t="s">
        <v>5475</v>
      </c>
      <c r="E2671" s="1" t="s">
        <v>5474</v>
      </c>
      <c r="F2671" s="1" t="s">
        <v>5475</v>
      </c>
      <c r="G2671" s="1">
        <v>8</v>
      </c>
      <c r="H2671" s="1">
        <v>97</v>
      </c>
      <c r="I2671" s="1">
        <v>35</v>
      </c>
      <c r="J2671" s="33">
        <v>35</v>
      </c>
      <c r="K2671" s="1">
        <v>0</v>
      </c>
      <c r="L2671" s="1">
        <v>1</v>
      </c>
      <c r="M2671" s="1" t="s">
        <v>3654</v>
      </c>
      <c r="N2671" s="1" t="s">
        <v>3036</v>
      </c>
      <c r="O2671" s="1" t="s">
        <v>8</v>
      </c>
    </row>
    <row r="2672" spans="1:15">
      <c r="A2672" s="1">
        <v>100017481</v>
      </c>
      <c r="B2672" s="1" t="s">
        <v>1138</v>
      </c>
      <c r="C2672" s="1" t="s">
        <v>3675</v>
      </c>
      <c r="D2672" s="1" t="s">
        <v>5499</v>
      </c>
      <c r="E2672" s="1" t="s">
        <v>5474</v>
      </c>
      <c r="F2672" s="1" t="s">
        <v>5475</v>
      </c>
      <c r="G2672" s="1">
        <v>4</v>
      </c>
      <c r="H2672" s="1">
        <v>89</v>
      </c>
      <c r="I2672" s="1">
        <v>22</v>
      </c>
      <c r="J2672" s="33">
        <v>15</v>
      </c>
      <c r="K2672" s="1">
        <v>0</v>
      </c>
      <c r="L2672" s="1">
        <v>1</v>
      </c>
      <c r="M2672" s="1" t="s">
        <v>3698</v>
      </c>
      <c r="N2672" s="1" t="s">
        <v>3036</v>
      </c>
      <c r="O2672" s="1" t="s">
        <v>8</v>
      </c>
    </row>
    <row r="2673" spans="1:15">
      <c r="A2673" s="1">
        <v>100017482</v>
      </c>
      <c r="B2673" s="1" t="s">
        <v>2314</v>
      </c>
      <c r="C2673" s="1" t="s">
        <v>3749</v>
      </c>
      <c r="D2673" s="1" t="s">
        <v>5475</v>
      </c>
      <c r="E2673" s="1" t="s">
        <v>5474</v>
      </c>
      <c r="F2673" s="1" t="s">
        <v>5475</v>
      </c>
      <c r="G2673" s="1">
        <v>2</v>
      </c>
      <c r="H2673" s="1">
        <v>490</v>
      </c>
      <c r="I2673" s="1">
        <v>65</v>
      </c>
      <c r="J2673" s="33">
        <v>38</v>
      </c>
      <c r="K2673" s="1">
        <v>0</v>
      </c>
      <c r="L2673" s="1">
        <v>2</v>
      </c>
      <c r="M2673" s="1" t="s">
        <v>3860</v>
      </c>
      <c r="N2673" s="1" t="s">
        <v>3861</v>
      </c>
      <c r="O2673" s="1" t="s">
        <v>32</v>
      </c>
    </row>
    <row r="2674" spans="1:15">
      <c r="A2674" s="1">
        <v>100017483</v>
      </c>
      <c r="B2674" s="1" t="s">
        <v>2314</v>
      </c>
      <c r="C2674" s="1" t="s">
        <v>3749</v>
      </c>
      <c r="D2674" s="1" t="s">
        <v>5475</v>
      </c>
      <c r="E2674" s="1" t="s">
        <v>5474</v>
      </c>
      <c r="F2674" s="1" t="s">
        <v>5475</v>
      </c>
      <c r="G2674" s="1">
        <v>3</v>
      </c>
      <c r="H2674" s="1">
        <v>236</v>
      </c>
      <c r="I2674" s="1">
        <v>27</v>
      </c>
      <c r="J2674" s="33">
        <v>30</v>
      </c>
      <c r="K2674" s="1">
        <v>0</v>
      </c>
      <c r="L2674" s="1">
        <v>1</v>
      </c>
      <c r="M2674" s="1" t="s">
        <v>3777</v>
      </c>
      <c r="N2674" s="1" t="s">
        <v>3756</v>
      </c>
      <c r="O2674" s="1" t="s">
        <v>15</v>
      </c>
    </row>
    <row r="2675" spans="1:15">
      <c r="A2675" s="1">
        <v>100017484</v>
      </c>
      <c r="B2675" s="1" t="s">
        <v>2314</v>
      </c>
      <c r="C2675" s="1" t="s">
        <v>3749</v>
      </c>
      <c r="D2675" s="1" t="s">
        <v>5473</v>
      </c>
      <c r="E2675" s="1" t="s">
        <v>5474</v>
      </c>
      <c r="F2675" s="1" t="s">
        <v>5475</v>
      </c>
      <c r="G2675" s="1">
        <v>3</v>
      </c>
      <c r="H2675" s="1">
        <v>1020</v>
      </c>
      <c r="I2675" s="1">
        <v>43</v>
      </c>
      <c r="J2675" s="33">
        <v>55</v>
      </c>
      <c r="K2675" s="1">
        <v>0</v>
      </c>
      <c r="L2675" s="1">
        <v>4</v>
      </c>
      <c r="M2675" s="1" t="s">
        <v>3758</v>
      </c>
      <c r="N2675" s="1" t="s">
        <v>3759</v>
      </c>
      <c r="O2675" s="1" t="s">
        <v>39</v>
      </c>
    </row>
    <row r="2676" spans="1:15">
      <c r="A2676" s="1">
        <v>100017485</v>
      </c>
      <c r="B2676" s="1" t="s">
        <v>2314</v>
      </c>
      <c r="C2676" s="1" t="s">
        <v>3749</v>
      </c>
      <c r="D2676" s="1" t="s">
        <v>5475</v>
      </c>
      <c r="E2676" s="1" t="s">
        <v>5474</v>
      </c>
      <c r="F2676" s="1" t="s">
        <v>5475</v>
      </c>
      <c r="G2676" s="1">
        <v>4</v>
      </c>
      <c r="H2676" s="1">
        <v>364</v>
      </c>
      <c r="I2676" s="1">
        <v>45</v>
      </c>
      <c r="J2676" s="33">
        <v>54</v>
      </c>
      <c r="K2676" s="1">
        <v>0</v>
      </c>
      <c r="L2676" s="1">
        <v>2</v>
      </c>
      <c r="M2676" s="1" t="s">
        <v>3766</v>
      </c>
      <c r="N2676" s="1" t="s">
        <v>3750</v>
      </c>
      <c r="O2676" s="1" t="s">
        <v>8</v>
      </c>
    </row>
    <row r="2677" spans="1:15">
      <c r="A2677" s="1">
        <v>100017486</v>
      </c>
      <c r="B2677" s="1" t="s">
        <v>2314</v>
      </c>
      <c r="C2677" s="1" t="s">
        <v>3749</v>
      </c>
      <c r="D2677" s="1" t="s">
        <v>5520</v>
      </c>
      <c r="E2677" s="1" t="s">
        <v>5474</v>
      </c>
      <c r="F2677" s="1" t="s">
        <v>5475</v>
      </c>
      <c r="G2677" s="1">
        <v>3</v>
      </c>
      <c r="H2677" s="1">
        <v>502</v>
      </c>
      <c r="I2677" s="1">
        <v>46</v>
      </c>
      <c r="J2677" s="33">
        <v>34</v>
      </c>
      <c r="K2677" s="1">
        <v>0</v>
      </c>
      <c r="L2677" s="1">
        <v>2</v>
      </c>
      <c r="M2677" s="1" t="s">
        <v>3774</v>
      </c>
      <c r="N2677" s="1" t="s">
        <v>3756</v>
      </c>
      <c r="O2677" s="1" t="s">
        <v>15</v>
      </c>
    </row>
    <row r="2678" spans="1:15">
      <c r="A2678" s="1">
        <v>100017487</v>
      </c>
      <c r="B2678" s="1" t="s">
        <v>2314</v>
      </c>
      <c r="C2678" s="1" t="s">
        <v>3737</v>
      </c>
      <c r="D2678" s="1" t="s">
        <v>5499</v>
      </c>
      <c r="E2678" s="1" t="s">
        <v>5474</v>
      </c>
      <c r="F2678" s="1" t="s">
        <v>5475</v>
      </c>
      <c r="G2678" s="1">
        <v>6</v>
      </c>
      <c r="H2678" s="1">
        <v>133</v>
      </c>
      <c r="I2678" s="1">
        <v>53</v>
      </c>
      <c r="J2678" s="33">
        <v>32</v>
      </c>
      <c r="K2678" s="1">
        <v>0</v>
      </c>
      <c r="L2678" s="1">
        <v>1</v>
      </c>
      <c r="M2678" s="1" t="s">
        <v>5521</v>
      </c>
      <c r="N2678" s="1" t="s">
        <v>3750</v>
      </c>
      <c r="O2678" s="1" t="s">
        <v>8</v>
      </c>
    </row>
    <row r="2679" spans="1:15">
      <c r="A2679" s="1">
        <v>100017488</v>
      </c>
      <c r="B2679" s="1" t="s">
        <v>2314</v>
      </c>
      <c r="C2679" s="1" t="s">
        <v>3737</v>
      </c>
      <c r="D2679" s="1" t="s">
        <v>5473</v>
      </c>
      <c r="E2679" s="1" t="s">
        <v>5474</v>
      </c>
      <c r="F2679" s="1" t="s">
        <v>5475</v>
      </c>
      <c r="G2679" s="1">
        <v>3</v>
      </c>
      <c r="H2679" s="1">
        <v>356</v>
      </c>
      <c r="I2679" s="1">
        <v>37</v>
      </c>
      <c r="J2679" s="33">
        <v>27</v>
      </c>
      <c r="K2679" s="1">
        <v>1</v>
      </c>
      <c r="L2679" s="1">
        <v>2</v>
      </c>
      <c r="M2679" s="1" t="s">
        <v>3870</v>
      </c>
      <c r="N2679" s="1" t="s">
        <v>3759</v>
      </c>
      <c r="O2679" s="1" t="s">
        <v>39</v>
      </c>
    </row>
    <row r="2680" spans="1:15">
      <c r="A2680" s="1">
        <v>100017489</v>
      </c>
      <c r="B2680" s="1" t="s">
        <v>2314</v>
      </c>
      <c r="C2680" s="1" t="s">
        <v>3916</v>
      </c>
      <c r="D2680" s="1" t="s">
        <v>5475</v>
      </c>
      <c r="E2680" s="1" t="s">
        <v>5474</v>
      </c>
      <c r="F2680" s="1" t="s">
        <v>5475</v>
      </c>
      <c r="G2680" s="1">
        <v>2</v>
      </c>
      <c r="H2680" s="1">
        <v>881</v>
      </c>
      <c r="I2680" s="1">
        <v>96</v>
      </c>
      <c r="J2680" s="33">
        <v>43</v>
      </c>
      <c r="K2680" s="1">
        <v>0</v>
      </c>
      <c r="L2680" s="1">
        <v>3</v>
      </c>
      <c r="M2680" s="1" t="s">
        <v>3939</v>
      </c>
      <c r="N2680" s="1" t="s">
        <v>3940</v>
      </c>
      <c r="O2680" s="1" t="s">
        <v>32</v>
      </c>
    </row>
    <row r="2681" spans="1:15">
      <c r="A2681" s="1">
        <v>100017490</v>
      </c>
      <c r="B2681" s="1" t="s">
        <v>2314</v>
      </c>
      <c r="C2681" s="1" t="s">
        <v>3916</v>
      </c>
      <c r="D2681" s="1" t="s">
        <v>5475</v>
      </c>
      <c r="E2681" s="1" t="s">
        <v>5474</v>
      </c>
      <c r="F2681" s="1" t="s">
        <v>5475</v>
      </c>
      <c r="G2681" s="1">
        <v>3</v>
      </c>
      <c r="H2681" s="1">
        <v>417</v>
      </c>
      <c r="I2681" s="1">
        <v>54</v>
      </c>
      <c r="J2681" s="33">
        <v>32</v>
      </c>
      <c r="K2681" s="1">
        <v>0</v>
      </c>
      <c r="L2681" s="1">
        <v>2</v>
      </c>
      <c r="M2681" s="1" t="s">
        <v>3958</v>
      </c>
      <c r="N2681" s="1" t="s">
        <v>3957</v>
      </c>
      <c r="O2681" s="1" t="s">
        <v>32</v>
      </c>
    </row>
    <row r="2682" spans="1:15">
      <c r="A2682" s="1">
        <v>100017491</v>
      </c>
      <c r="B2682" s="1" t="s">
        <v>2314</v>
      </c>
      <c r="C2682" s="1" t="s">
        <v>3916</v>
      </c>
      <c r="D2682" s="1" t="s">
        <v>5475</v>
      </c>
      <c r="E2682" s="1" t="s">
        <v>5474</v>
      </c>
      <c r="F2682" s="1" t="s">
        <v>5475</v>
      </c>
      <c r="G2682" s="1">
        <v>4</v>
      </c>
      <c r="H2682" s="1">
        <v>214</v>
      </c>
      <c r="I2682" s="1">
        <v>15</v>
      </c>
      <c r="J2682" s="33">
        <v>22</v>
      </c>
      <c r="K2682" s="1">
        <v>0</v>
      </c>
      <c r="L2682" s="1">
        <v>1</v>
      </c>
      <c r="M2682" s="1" t="s">
        <v>5522</v>
      </c>
      <c r="N2682" s="1" t="s">
        <v>3750</v>
      </c>
      <c r="O2682" s="1" t="s">
        <v>8</v>
      </c>
    </row>
    <row r="2683" spans="1:15">
      <c r="A2683" s="1">
        <v>100017492</v>
      </c>
      <c r="B2683" s="1" t="s">
        <v>2314</v>
      </c>
      <c r="C2683" s="1" t="s">
        <v>3984</v>
      </c>
      <c r="D2683" s="1" t="s">
        <v>5499</v>
      </c>
      <c r="E2683" s="1" t="s">
        <v>5474</v>
      </c>
      <c r="F2683" s="1" t="s">
        <v>5475</v>
      </c>
      <c r="G2683" s="1">
        <v>4</v>
      </c>
      <c r="H2683" s="1">
        <v>74</v>
      </c>
      <c r="I2683" s="1">
        <v>18</v>
      </c>
      <c r="J2683" s="33">
        <v>13</v>
      </c>
      <c r="K2683" s="1">
        <v>0</v>
      </c>
      <c r="L2683" s="1">
        <v>1</v>
      </c>
      <c r="M2683" s="1" t="s">
        <v>4020</v>
      </c>
      <c r="N2683" s="1" t="s">
        <v>3750</v>
      </c>
      <c r="O2683" s="1" t="s">
        <v>8</v>
      </c>
    </row>
    <row r="2684" spans="1:15">
      <c r="A2684" s="1">
        <v>100017493</v>
      </c>
      <c r="B2684" s="1" t="s">
        <v>2314</v>
      </c>
      <c r="C2684" s="1" t="s">
        <v>3984</v>
      </c>
      <c r="D2684" s="1" t="s">
        <v>5523</v>
      </c>
      <c r="E2684" s="1" t="s">
        <v>5474</v>
      </c>
      <c r="F2684" s="1" t="s">
        <v>5475</v>
      </c>
      <c r="G2684" s="1">
        <v>7</v>
      </c>
      <c r="H2684" s="1">
        <v>301</v>
      </c>
      <c r="I2684" s="1">
        <v>44</v>
      </c>
      <c r="J2684" s="33">
        <v>45</v>
      </c>
      <c r="K2684" s="1">
        <v>0</v>
      </c>
      <c r="L2684" s="1">
        <v>2</v>
      </c>
      <c r="M2684" s="1" t="s">
        <v>4004</v>
      </c>
      <c r="N2684" s="1" t="s">
        <v>2476</v>
      </c>
      <c r="O2684" s="1" t="s">
        <v>39</v>
      </c>
    </row>
    <row r="2685" spans="1:15">
      <c r="A2685" s="1">
        <v>100017494</v>
      </c>
      <c r="B2685" s="1" t="s">
        <v>2314</v>
      </c>
      <c r="C2685" s="1" t="s">
        <v>3984</v>
      </c>
      <c r="D2685" s="1" t="s">
        <v>5499</v>
      </c>
      <c r="E2685" s="1" t="s">
        <v>5474</v>
      </c>
      <c r="F2685" s="1" t="s">
        <v>5475</v>
      </c>
      <c r="G2685" s="1">
        <v>6</v>
      </c>
      <c r="H2685" s="1">
        <v>187</v>
      </c>
      <c r="I2685" s="1">
        <v>51</v>
      </c>
      <c r="J2685" s="33">
        <v>28</v>
      </c>
      <c r="K2685" s="1">
        <v>0</v>
      </c>
      <c r="L2685" s="1">
        <v>1</v>
      </c>
      <c r="M2685" s="1" t="s">
        <v>4025</v>
      </c>
      <c r="N2685" s="1" t="s">
        <v>3750</v>
      </c>
      <c r="O2685" s="1" t="s">
        <v>8</v>
      </c>
    </row>
    <row r="2686" spans="1:15">
      <c r="A2686" s="1">
        <v>100017495</v>
      </c>
      <c r="B2686" s="1" t="s">
        <v>2314</v>
      </c>
      <c r="C2686" s="1" t="s">
        <v>4047</v>
      </c>
      <c r="D2686" s="1" t="s">
        <v>5475</v>
      </c>
      <c r="E2686" s="1" t="s">
        <v>5474</v>
      </c>
      <c r="F2686" s="1" t="s">
        <v>5475</v>
      </c>
      <c r="G2686" s="1">
        <v>3</v>
      </c>
      <c r="H2686" s="1">
        <v>1075</v>
      </c>
      <c r="I2686" s="1">
        <v>81</v>
      </c>
      <c r="J2686" s="33">
        <v>66</v>
      </c>
      <c r="K2686" s="1">
        <v>0</v>
      </c>
      <c r="L2686" s="1">
        <v>4</v>
      </c>
      <c r="M2686" s="1" t="s">
        <v>4068</v>
      </c>
      <c r="N2686" s="1" t="s">
        <v>3750</v>
      </c>
      <c r="O2686" s="1" t="s">
        <v>8</v>
      </c>
    </row>
    <row r="2687" spans="1:15">
      <c r="A2687" s="1">
        <v>100017496</v>
      </c>
      <c r="B2687" s="1" t="s">
        <v>2314</v>
      </c>
      <c r="C2687" s="1" t="s">
        <v>4047</v>
      </c>
      <c r="D2687" s="1" t="s">
        <v>5475</v>
      </c>
      <c r="E2687" s="1" t="s">
        <v>5474</v>
      </c>
      <c r="F2687" s="1" t="s">
        <v>5475</v>
      </c>
      <c r="G2687" s="1">
        <v>4</v>
      </c>
      <c r="H2687" s="1">
        <v>248</v>
      </c>
      <c r="I2687" s="1">
        <v>40</v>
      </c>
      <c r="J2687" s="33">
        <v>39</v>
      </c>
      <c r="K2687" s="1">
        <v>0</v>
      </c>
      <c r="L2687" s="1">
        <v>1</v>
      </c>
      <c r="M2687" s="1" t="s">
        <v>4083</v>
      </c>
      <c r="N2687" s="1" t="s">
        <v>3750</v>
      </c>
      <c r="O2687" s="1" t="s">
        <v>8</v>
      </c>
    </row>
    <row r="2688" spans="1:15">
      <c r="A2688" s="1">
        <v>100017497</v>
      </c>
      <c r="B2688" s="1" t="s">
        <v>2314</v>
      </c>
      <c r="C2688" s="1" t="s">
        <v>4047</v>
      </c>
      <c r="D2688" s="1" t="s">
        <v>5524</v>
      </c>
      <c r="E2688" s="1" t="s">
        <v>5474</v>
      </c>
      <c r="F2688" s="1" t="s">
        <v>5475</v>
      </c>
      <c r="G2688" s="1">
        <v>3</v>
      </c>
      <c r="H2688" s="1">
        <v>318</v>
      </c>
      <c r="I2688" s="1">
        <v>12</v>
      </c>
      <c r="J2688" s="33">
        <v>30</v>
      </c>
      <c r="K2688" s="1">
        <v>0</v>
      </c>
      <c r="L2688" s="1">
        <v>2</v>
      </c>
      <c r="M2688" s="1" t="s">
        <v>4066</v>
      </c>
      <c r="N2688" s="1" t="s">
        <v>2476</v>
      </c>
      <c r="O2688" s="1" t="s">
        <v>39</v>
      </c>
    </row>
    <row r="2689" spans="1:15">
      <c r="A2689" s="1">
        <v>100017498</v>
      </c>
      <c r="B2689" s="1" t="s">
        <v>2314</v>
      </c>
      <c r="C2689" s="1" t="s">
        <v>4047</v>
      </c>
      <c r="D2689" s="1" t="s">
        <v>5475</v>
      </c>
      <c r="E2689" s="1" t="s">
        <v>5474</v>
      </c>
      <c r="F2689" s="1" t="s">
        <v>5475</v>
      </c>
      <c r="G2689" s="1">
        <v>2</v>
      </c>
      <c r="H2689" s="1">
        <v>521</v>
      </c>
      <c r="I2689" s="1">
        <v>50</v>
      </c>
      <c r="J2689" s="33">
        <v>33</v>
      </c>
      <c r="K2689" s="1">
        <v>0</v>
      </c>
      <c r="L2689" s="1">
        <v>2</v>
      </c>
      <c r="M2689" s="1" t="s">
        <v>4076</v>
      </c>
      <c r="N2689" s="1" t="s">
        <v>4070</v>
      </c>
      <c r="O2689" s="1" t="s">
        <v>32</v>
      </c>
    </row>
    <row r="2690" spans="1:15">
      <c r="A2690" s="1">
        <v>100017499</v>
      </c>
      <c r="B2690" s="1" t="s">
        <v>2314</v>
      </c>
      <c r="C2690" s="1" t="s">
        <v>2313</v>
      </c>
      <c r="D2690" s="1" t="s">
        <v>5525</v>
      </c>
      <c r="E2690" s="1" t="s">
        <v>5474</v>
      </c>
      <c r="F2690" s="1" t="s">
        <v>5475</v>
      </c>
      <c r="G2690" s="1">
        <v>3</v>
      </c>
      <c r="H2690" s="1">
        <v>329</v>
      </c>
      <c r="I2690" s="1">
        <v>24</v>
      </c>
      <c r="J2690" s="33">
        <v>23</v>
      </c>
      <c r="K2690" s="1">
        <v>0</v>
      </c>
      <c r="L2690" s="1">
        <v>2</v>
      </c>
      <c r="M2690" s="1" t="s">
        <v>4245</v>
      </c>
      <c r="N2690" s="1" t="s">
        <v>3756</v>
      </c>
      <c r="O2690" s="1" t="s">
        <v>15</v>
      </c>
    </row>
    <row r="2691" spans="1:15">
      <c r="A2691" s="1">
        <v>100017500</v>
      </c>
      <c r="B2691" s="1" t="s">
        <v>2314</v>
      </c>
      <c r="C2691" s="1" t="s">
        <v>2313</v>
      </c>
      <c r="D2691" s="1" t="s">
        <v>5499</v>
      </c>
      <c r="E2691" s="1" t="s">
        <v>5474</v>
      </c>
      <c r="F2691" s="1" t="s">
        <v>5475</v>
      </c>
      <c r="G2691" s="1">
        <v>5</v>
      </c>
      <c r="H2691" s="1">
        <v>168</v>
      </c>
      <c r="I2691" s="1">
        <v>72</v>
      </c>
      <c r="J2691" s="33">
        <v>32</v>
      </c>
      <c r="K2691" s="1">
        <v>0</v>
      </c>
      <c r="L2691" s="1">
        <v>1</v>
      </c>
      <c r="M2691" s="1" t="s">
        <v>4224</v>
      </c>
      <c r="N2691" s="1" t="s">
        <v>3750</v>
      </c>
      <c r="O2691" s="1" t="s">
        <v>8</v>
      </c>
    </row>
    <row r="2692" spans="1:15">
      <c r="A2692" s="1">
        <v>100017501</v>
      </c>
      <c r="B2692" s="1" t="s">
        <v>2314</v>
      </c>
      <c r="C2692" s="1" t="s">
        <v>2313</v>
      </c>
      <c r="D2692" s="1" t="s">
        <v>5515</v>
      </c>
      <c r="E2692" s="1" t="s">
        <v>5474</v>
      </c>
      <c r="F2692" s="1" t="s">
        <v>5475</v>
      </c>
      <c r="G2692" s="1">
        <v>3</v>
      </c>
      <c r="H2692" s="1">
        <v>538</v>
      </c>
      <c r="I2692" s="1">
        <v>56</v>
      </c>
      <c r="J2692" s="33">
        <v>37</v>
      </c>
      <c r="K2692" s="1">
        <v>0</v>
      </c>
      <c r="L2692" s="1">
        <v>2</v>
      </c>
      <c r="M2692" s="1" t="s">
        <v>4231</v>
      </c>
      <c r="N2692" s="1" t="s">
        <v>2574</v>
      </c>
      <c r="O2692" s="1" t="s">
        <v>39</v>
      </c>
    </row>
    <row r="2693" spans="1:15">
      <c r="A2693" s="1">
        <v>100017502</v>
      </c>
      <c r="B2693" s="1" t="s">
        <v>2314</v>
      </c>
      <c r="C2693" s="1" t="s">
        <v>2313</v>
      </c>
      <c r="D2693" s="1" t="s">
        <v>5526</v>
      </c>
      <c r="E2693" s="1" t="s">
        <v>5474</v>
      </c>
      <c r="F2693" s="1" t="s">
        <v>5475</v>
      </c>
      <c r="G2693" s="1">
        <v>3</v>
      </c>
      <c r="H2693" s="1">
        <v>29</v>
      </c>
      <c r="I2693" s="1">
        <v>15</v>
      </c>
      <c r="J2693" s="33">
        <v>7</v>
      </c>
      <c r="K2693" s="1">
        <v>0</v>
      </c>
      <c r="L2693" s="1">
        <v>1</v>
      </c>
      <c r="M2693" s="1" t="s">
        <v>4136</v>
      </c>
      <c r="N2693" s="1" t="s">
        <v>2574</v>
      </c>
      <c r="O2693" s="1" t="s">
        <v>39</v>
      </c>
    </row>
    <row r="2694" spans="1:15">
      <c r="A2694" s="1">
        <v>100017503</v>
      </c>
      <c r="B2694" s="1" t="s">
        <v>2314</v>
      </c>
      <c r="C2694" s="1" t="s">
        <v>2313</v>
      </c>
      <c r="D2694" s="1" t="s">
        <v>5475</v>
      </c>
      <c r="E2694" s="1" t="s">
        <v>5474</v>
      </c>
      <c r="F2694" s="1" t="s">
        <v>5475</v>
      </c>
      <c r="G2694" s="1">
        <v>7</v>
      </c>
      <c r="H2694" s="1">
        <v>632</v>
      </c>
      <c r="I2694" s="1">
        <v>51</v>
      </c>
      <c r="J2694" s="33">
        <v>53</v>
      </c>
      <c r="K2694" s="1">
        <v>0</v>
      </c>
      <c r="L2694" s="1">
        <v>3</v>
      </c>
      <c r="M2694" s="1" t="s">
        <v>4159</v>
      </c>
      <c r="N2694" s="1" t="s">
        <v>3750</v>
      </c>
      <c r="O2694" s="1" t="s">
        <v>8</v>
      </c>
    </row>
    <row r="2695" spans="1:15">
      <c r="A2695" s="1">
        <v>100017505</v>
      </c>
      <c r="B2695" s="1" t="s">
        <v>2314</v>
      </c>
      <c r="C2695" s="1" t="s">
        <v>2313</v>
      </c>
      <c r="D2695" s="1" t="s">
        <v>5475</v>
      </c>
      <c r="E2695" s="1" t="s">
        <v>5474</v>
      </c>
      <c r="F2695" s="1" t="s">
        <v>5475</v>
      </c>
      <c r="G2695" s="1">
        <v>2</v>
      </c>
      <c r="H2695" s="1">
        <v>496</v>
      </c>
      <c r="I2695" s="1">
        <v>52</v>
      </c>
      <c r="J2695" s="33">
        <v>74</v>
      </c>
      <c r="K2695" s="1">
        <v>0</v>
      </c>
      <c r="L2695" s="1">
        <v>2</v>
      </c>
      <c r="M2695" s="1" t="s">
        <v>4220</v>
      </c>
      <c r="N2695" s="1" t="s">
        <v>3756</v>
      </c>
      <c r="O2695" s="1" t="s">
        <v>15</v>
      </c>
    </row>
    <row r="2696" spans="1:15">
      <c r="A2696" s="1">
        <v>100017506</v>
      </c>
      <c r="B2696" s="1" t="s">
        <v>2314</v>
      </c>
      <c r="C2696" s="1" t="s">
        <v>2313</v>
      </c>
      <c r="D2696" s="1" t="s">
        <v>5527</v>
      </c>
      <c r="E2696" s="1" t="s">
        <v>5474</v>
      </c>
      <c r="F2696" s="1" t="s">
        <v>5475</v>
      </c>
      <c r="G2696" s="1">
        <v>7</v>
      </c>
      <c r="H2696" s="1">
        <v>1362</v>
      </c>
      <c r="I2696" s="1">
        <v>78</v>
      </c>
      <c r="J2696" s="33">
        <v>97</v>
      </c>
      <c r="K2696" s="1">
        <v>0</v>
      </c>
      <c r="L2696" s="1">
        <v>5</v>
      </c>
      <c r="M2696" s="1" t="s">
        <v>4202</v>
      </c>
      <c r="N2696" s="1" t="s">
        <v>3750</v>
      </c>
      <c r="O2696" s="1" t="s">
        <v>8</v>
      </c>
    </row>
    <row r="2697" spans="1:15">
      <c r="A2697" s="1">
        <v>100017507</v>
      </c>
      <c r="B2697" s="1" t="s">
        <v>2314</v>
      </c>
      <c r="C2697" s="1" t="s">
        <v>2313</v>
      </c>
      <c r="D2697" s="1" t="s">
        <v>5475</v>
      </c>
      <c r="E2697" s="1" t="s">
        <v>5474</v>
      </c>
      <c r="F2697" s="1" t="s">
        <v>5475</v>
      </c>
      <c r="G2697" s="1">
        <v>6</v>
      </c>
      <c r="H2697" s="1">
        <v>184</v>
      </c>
      <c r="I2697" s="1">
        <v>37</v>
      </c>
      <c r="J2697" s="33">
        <v>12</v>
      </c>
      <c r="K2697" s="1">
        <v>0</v>
      </c>
      <c r="L2697" s="1">
        <v>1</v>
      </c>
      <c r="M2697" s="1" t="s">
        <v>4225</v>
      </c>
      <c r="N2697" s="1" t="s">
        <v>3750</v>
      </c>
      <c r="O2697" s="1" t="s">
        <v>8</v>
      </c>
    </row>
    <row r="2698" spans="1:15">
      <c r="A2698" s="1">
        <v>100017508</v>
      </c>
      <c r="B2698" s="1" t="s">
        <v>2314</v>
      </c>
      <c r="C2698" s="1" t="s">
        <v>2313</v>
      </c>
      <c r="D2698" s="1" t="s">
        <v>5528</v>
      </c>
      <c r="E2698" s="1" t="s">
        <v>5474</v>
      </c>
      <c r="F2698" s="1" t="s">
        <v>5475</v>
      </c>
      <c r="G2698" s="1">
        <v>3</v>
      </c>
      <c r="H2698" s="1">
        <v>374</v>
      </c>
      <c r="I2698" s="1">
        <v>37</v>
      </c>
      <c r="J2698" s="33">
        <v>38</v>
      </c>
      <c r="K2698" s="1">
        <v>0</v>
      </c>
      <c r="L2698" s="1">
        <v>2</v>
      </c>
      <c r="M2698" s="1" t="s">
        <v>4680</v>
      </c>
      <c r="N2698" s="1" t="s">
        <v>4681</v>
      </c>
      <c r="O2698" s="1" t="s">
        <v>44</v>
      </c>
    </row>
    <row r="2699" spans="1:15">
      <c r="A2699" s="1">
        <v>100017509</v>
      </c>
      <c r="B2699" s="1" t="s">
        <v>2314</v>
      </c>
      <c r="C2699" s="1" t="s">
        <v>4293</v>
      </c>
      <c r="D2699" s="1" t="s">
        <v>5475</v>
      </c>
      <c r="E2699" s="1" t="s">
        <v>5474</v>
      </c>
      <c r="F2699" s="1" t="s">
        <v>5475</v>
      </c>
      <c r="G2699" s="1">
        <v>3</v>
      </c>
      <c r="H2699" s="1">
        <v>776</v>
      </c>
      <c r="I2699" s="1">
        <v>38</v>
      </c>
      <c r="J2699" s="33">
        <v>90</v>
      </c>
      <c r="K2699" s="1">
        <v>0</v>
      </c>
      <c r="L2699" s="1">
        <v>3</v>
      </c>
      <c r="M2699" s="1" t="s">
        <v>4689</v>
      </c>
      <c r="N2699" s="1" t="s">
        <v>3756</v>
      </c>
      <c r="O2699" s="1" t="s">
        <v>15</v>
      </c>
    </row>
    <row r="2700" spans="1:15">
      <c r="A2700" s="1">
        <v>100017510</v>
      </c>
      <c r="B2700" s="1" t="s">
        <v>2314</v>
      </c>
      <c r="C2700" s="1" t="s">
        <v>4293</v>
      </c>
      <c r="D2700" s="1" t="s">
        <v>5475</v>
      </c>
      <c r="E2700" s="1" t="s">
        <v>5474</v>
      </c>
      <c r="F2700" s="1" t="s">
        <v>5475</v>
      </c>
      <c r="G2700" s="1">
        <v>4</v>
      </c>
      <c r="H2700" s="1">
        <v>123</v>
      </c>
      <c r="I2700" s="1">
        <v>22</v>
      </c>
      <c r="J2700" s="33">
        <v>20</v>
      </c>
      <c r="K2700" s="1">
        <v>0</v>
      </c>
      <c r="L2700" s="1">
        <v>1</v>
      </c>
      <c r="M2700" s="1" t="s">
        <v>4674</v>
      </c>
      <c r="N2700" s="1" t="s">
        <v>3750</v>
      </c>
      <c r="O2700" s="1" t="s">
        <v>8</v>
      </c>
    </row>
    <row r="2701" spans="1:15">
      <c r="A2701" s="1">
        <v>100017511</v>
      </c>
      <c r="B2701" s="1" t="s">
        <v>2314</v>
      </c>
      <c r="C2701" s="1" t="s">
        <v>4293</v>
      </c>
      <c r="D2701" s="1" t="s">
        <v>5475</v>
      </c>
      <c r="E2701" s="1" t="s">
        <v>5474</v>
      </c>
      <c r="F2701" s="1" t="s">
        <v>5475</v>
      </c>
      <c r="G2701" s="1">
        <v>4</v>
      </c>
      <c r="H2701" s="1">
        <v>225</v>
      </c>
      <c r="I2701" s="1">
        <v>39</v>
      </c>
      <c r="J2701" s="33">
        <v>18</v>
      </c>
      <c r="K2701" s="1">
        <v>0</v>
      </c>
      <c r="L2701" s="1">
        <v>1</v>
      </c>
      <c r="M2701" s="1" t="s">
        <v>4320</v>
      </c>
      <c r="N2701" s="1" t="s">
        <v>3750</v>
      </c>
      <c r="O2701" s="1" t="s">
        <v>8</v>
      </c>
    </row>
    <row r="2702" spans="1:15">
      <c r="A2702" s="1">
        <v>100017512</v>
      </c>
      <c r="B2702" s="1" t="s">
        <v>2314</v>
      </c>
      <c r="C2702" s="1" t="s">
        <v>4360</v>
      </c>
      <c r="D2702" s="1" t="s">
        <v>5499</v>
      </c>
      <c r="E2702" s="1" t="s">
        <v>5474</v>
      </c>
      <c r="F2702" s="1" t="s">
        <v>5475</v>
      </c>
      <c r="G2702" s="1">
        <v>5</v>
      </c>
      <c r="H2702" s="1">
        <v>257</v>
      </c>
      <c r="I2702" s="1">
        <v>44</v>
      </c>
      <c r="J2702" s="33">
        <v>28</v>
      </c>
      <c r="K2702" s="1">
        <v>0</v>
      </c>
      <c r="L2702" s="1">
        <v>1</v>
      </c>
      <c r="M2702" s="1" t="s">
        <v>4690</v>
      </c>
      <c r="N2702" s="1" t="s">
        <v>3750</v>
      </c>
      <c r="O2702" s="1" t="s">
        <v>8</v>
      </c>
    </row>
    <row r="2703" spans="1:15">
      <c r="A2703" s="1">
        <v>100017513</v>
      </c>
      <c r="B2703" s="1" t="s">
        <v>2314</v>
      </c>
      <c r="C2703" s="1" t="s">
        <v>4360</v>
      </c>
      <c r="D2703" s="1" t="s">
        <v>5473</v>
      </c>
      <c r="E2703" s="1" t="s">
        <v>5474</v>
      </c>
      <c r="F2703" s="1" t="s">
        <v>5475</v>
      </c>
      <c r="G2703" s="1">
        <v>3</v>
      </c>
      <c r="H2703" s="1">
        <v>543</v>
      </c>
      <c r="I2703" s="1">
        <v>48</v>
      </c>
      <c r="J2703" s="33">
        <v>34</v>
      </c>
      <c r="K2703" s="1">
        <v>0</v>
      </c>
      <c r="L2703" s="1">
        <v>2</v>
      </c>
      <c r="M2703" s="1" t="s">
        <v>4378</v>
      </c>
      <c r="N2703" s="1" t="s">
        <v>3759</v>
      </c>
      <c r="O2703" s="1" t="s">
        <v>39</v>
      </c>
    </row>
    <row r="2704" spans="1:15">
      <c r="A2704" s="1">
        <v>100017514</v>
      </c>
      <c r="B2704" s="1" t="s">
        <v>2314</v>
      </c>
      <c r="C2704" s="1" t="s">
        <v>4389</v>
      </c>
      <c r="D2704" s="1" t="s">
        <v>5499</v>
      </c>
      <c r="E2704" s="1" t="s">
        <v>5474</v>
      </c>
      <c r="F2704" s="1" t="s">
        <v>5475</v>
      </c>
      <c r="G2704" s="1">
        <v>3</v>
      </c>
      <c r="H2704" s="1">
        <v>150</v>
      </c>
      <c r="I2704" s="1">
        <v>13</v>
      </c>
      <c r="J2704" s="33">
        <v>34</v>
      </c>
      <c r="K2704" s="1">
        <v>0</v>
      </c>
      <c r="L2704" s="1">
        <v>1</v>
      </c>
      <c r="M2704" s="1" t="s">
        <v>4436</v>
      </c>
      <c r="N2704" s="1" t="s">
        <v>3750</v>
      </c>
      <c r="O2704" s="1" t="s">
        <v>8</v>
      </c>
    </row>
    <row r="2705" spans="1:15">
      <c r="A2705" s="1">
        <v>100017515</v>
      </c>
      <c r="B2705" s="1" t="s">
        <v>2314</v>
      </c>
      <c r="C2705" s="1" t="s">
        <v>4475</v>
      </c>
      <c r="D2705" s="1" t="s">
        <v>5499</v>
      </c>
      <c r="E2705" s="1" t="s">
        <v>5474</v>
      </c>
      <c r="F2705" s="1" t="s">
        <v>5475</v>
      </c>
      <c r="G2705" s="1">
        <v>6</v>
      </c>
      <c r="H2705" s="1">
        <v>223</v>
      </c>
      <c r="I2705" s="1">
        <v>29</v>
      </c>
      <c r="J2705" s="33">
        <v>59</v>
      </c>
      <c r="K2705" s="1">
        <v>0</v>
      </c>
      <c r="L2705" s="1">
        <v>1</v>
      </c>
      <c r="M2705" s="1" t="s">
        <v>4508</v>
      </c>
      <c r="N2705" s="1" t="s">
        <v>3750</v>
      </c>
      <c r="O2705" s="1" t="s">
        <v>8</v>
      </c>
    </row>
    <row r="2706" spans="1:15">
      <c r="A2706" s="1">
        <v>100017517</v>
      </c>
      <c r="B2706" s="1" t="s">
        <v>2314</v>
      </c>
      <c r="C2706" s="1" t="s">
        <v>4475</v>
      </c>
      <c r="D2706" s="1" t="s">
        <v>5475</v>
      </c>
      <c r="E2706" s="1" t="s">
        <v>5474</v>
      </c>
      <c r="F2706" s="1" t="s">
        <v>5475</v>
      </c>
      <c r="G2706" s="1">
        <v>3</v>
      </c>
      <c r="H2706" s="1">
        <v>668</v>
      </c>
      <c r="I2706" s="1">
        <v>31</v>
      </c>
      <c r="J2706" s="33">
        <v>32</v>
      </c>
      <c r="K2706" s="1">
        <v>0</v>
      </c>
      <c r="L2706" s="1">
        <v>3</v>
      </c>
      <c r="M2706" s="1" t="s">
        <v>4499</v>
      </c>
      <c r="N2706" s="1" t="s">
        <v>3756</v>
      </c>
      <c r="O2706" s="1" t="s">
        <v>15</v>
      </c>
    </row>
    <row r="2707" spans="1:15">
      <c r="A2707" s="1">
        <v>100017518</v>
      </c>
      <c r="B2707" s="1" t="s">
        <v>2314</v>
      </c>
      <c r="C2707" s="1" t="s">
        <v>4520</v>
      </c>
      <c r="D2707" s="1" t="s">
        <v>5475</v>
      </c>
      <c r="E2707" s="1" t="s">
        <v>5474</v>
      </c>
      <c r="F2707" s="1" t="s">
        <v>5475</v>
      </c>
      <c r="G2707" s="1">
        <v>3</v>
      </c>
      <c r="H2707" s="1">
        <v>124</v>
      </c>
      <c r="I2707" s="1">
        <v>14</v>
      </c>
      <c r="J2707" s="33">
        <v>38</v>
      </c>
      <c r="K2707" s="1">
        <v>18</v>
      </c>
      <c r="L2707" s="1">
        <v>1</v>
      </c>
      <c r="M2707" s="1" t="s">
        <v>4524</v>
      </c>
      <c r="N2707" s="1" t="s">
        <v>3756</v>
      </c>
      <c r="O2707" s="1" t="s">
        <v>15</v>
      </c>
    </row>
    <row r="2708" spans="1:15">
      <c r="A2708" s="1">
        <v>100017520</v>
      </c>
      <c r="B2708" s="1" t="s">
        <v>2314</v>
      </c>
      <c r="C2708" s="1" t="s">
        <v>4520</v>
      </c>
      <c r="D2708" s="1" t="s">
        <v>5475</v>
      </c>
      <c r="E2708" s="1" t="s">
        <v>5474</v>
      </c>
      <c r="F2708" s="1" t="s">
        <v>5475</v>
      </c>
      <c r="G2708" s="1">
        <v>6</v>
      </c>
      <c r="H2708" s="1">
        <v>254</v>
      </c>
      <c r="I2708" s="1">
        <v>44</v>
      </c>
      <c r="J2708" s="33">
        <v>70</v>
      </c>
      <c r="K2708" s="1">
        <v>0</v>
      </c>
      <c r="L2708" s="1">
        <v>1</v>
      </c>
      <c r="M2708" s="1" t="s">
        <v>4591</v>
      </c>
      <c r="N2708" s="1" t="s">
        <v>3750</v>
      </c>
      <c r="O2708" s="1" t="s">
        <v>8</v>
      </c>
    </row>
    <row r="2709" spans="1:15">
      <c r="A2709" s="1">
        <v>100017521</v>
      </c>
      <c r="B2709" s="1" t="s">
        <v>2314</v>
      </c>
      <c r="C2709" s="1" t="s">
        <v>4520</v>
      </c>
      <c r="D2709" s="1" t="s">
        <v>5499</v>
      </c>
      <c r="E2709" s="1" t="s">
        <v>5474</v>
      </c>
      <c r="F2709" s="1" t="s">
        <v>5475</v>
      </c>
      <c r="G2709" s="1">
        <v>5</v>
      </c>
      <c r="H2709" s="1">
        <v>277</v>
      </c>
      <c r="I2709" s="1">
        <v>42</v>
      </c>
      <c r="J2709" s="33">
        <v>62</v>
      </c>
      <c r="K2709" s="1">
        <v>0</v>
      </c>
      <c r="L2709" s="1">
        <v>1</v>
      </c>
      <c r="M2709" s="1" t="s">
        <v>4598</v>
      </c>
      <c r="N2709" s="1" t="s">
        <v>3750</v>
      </c>
      <c r="O2709" s="1" t="s">
        <v>8</v>
      </c>
    </row>
    <row r="2710" spans="1:15">
      <c r="A2710" s="1">
        <v>100017522</v>
      </c>
      <c r="B2710" s="1" t="s">
        <v>2314</v>
      </c>
      <c r="C2710" s="1" t="s">
        <v>4520</v>
      </c>
      <c r="D2710" s="1" t="s">
        <v>5473</v>
      </c>
      <c r="E2710" s="1" t="s">
        <v>5474</v>
      </c>
      <c r="F2710" s="1" t="s">
        <v>5475</v>
      </c>
      <c r="G2710" s="1">
        <v>3</v>
      </c>
      <c r="H2710" s="1">
        <v>257</v>
      </c>
      <c r="I2710" s="1">
        <v>35</v>
      </c>
      <c r="J2710" s="33">
        <v>24</v>
      </c>
      <c r="K2710" s="1">
        <v>1</v>
      </c>
      <c r="L2710" s="1">
        <v>1</v>
      </c>
      <c r="M2710" s="1" t="s">
        <v>4590</v>
      </c>
      <c r="N2710" s="1" t="s">
        <v>3759</v>
      </c>
      <c r="O2710" s="1" t="s">
        <v>39</v>
      </c>
    </row>
    <row r="2711" spans="1:15">
      <c r="A2711" s="1">
        <v>100017523</v>
      </c>
      <c r="B2711" s="1" t="s">
        <v>587</v>
      </c>
      <c r="C2711" s="1" t="s">
        <v>4696</v>
      </c>
      <c r="D2711" s="1" t="s">
        <v>5499</v>
      </c>
      <c r="E2711" s="1" t="s">
        <v>5474</v>
      </c>
      <c r="F2711" s="1" t="s">
        <v>5475</v>
      </c>
      <c r="G2711" s="1">
        <v>9</v>
      </c>
      <c r="H2711" s="1">
        <v>210</v>
      </c>
      <c r="I2711" s="1">
        <v>29</v>
      </c>
      <c r="J2711" s="33">
        <v>34</v>
      </c>
      <c r="K2711" s="1">
        <v>3</v>
      </c>
      <c r="L2711" s="1">
        <v>1</v>
      </c>
      <c r="M2711" s="1" t="s">
        <v>4715</v>
      </c>
      <c r="N2711" s="1" t="s">
        <v>4700</v>
      </c>
      <c r="O2711" s="1" t="s">
        <v>8</v>
      </c>
    </row>
    <row r="2712" spans="1:15">
      <c r="A2712" s="1">
        <v>100017524</v>
      </c>
      <c r="B2712" s="1" t="s">
        <v>587</v>
      </c>
      <c r="C2712" s="1" t="s">
        <v>1612</v>
      </c>
      <c r="D2712" s="1" t="s">
        <v>5475</v>
      </c>
      <c r="E2712" s="1" t="s">
        <v>5474</v>
      </c>
      <c r="F2712" s="1" t="s">
        <v>5475</v>
      </c>
      <c r="G2712" s="1">
        <v>5</v>
      </c>
      <c r="H2712" s="1">
        <v>232</v>
      </c>
      <c r="I2712" s="1">
        <v>66</v>
      </c>
      <c r="J2712" s="33">
        <v>34</v>
      </c>
      <c r="K2712" s="1">
        <v>0</v>
      </c>
      <c r="L2712" s="1">
        <v>1</v>
      </c>
      <c r="M2712" s="1" t="s">
        <v>4772</v>
      </c>
      <c r="N2712" s="1" t="s">
        <v>4700</v>
      </c>
      <c r="O2712" s="1" t="s">
        <v>8</v>
      </c>
    </row>
    <row r="2713" spans="1:15">
      <c r="A2713" s="1">
        <v>100017525</v>
      </c>
      <c r="B2713" s="1" t="s">
        <v>587</v>
      </c>
      <c r="C2713" s="1" t="s">
        <v>4778</v>
      </c>
      <c r="D2713" s="1" t="s">
        <v>5529</v>
      </c>
      <c r="E2713" s="1" t="s">
        <v>5474</v>
      </c>
      <c r="F2713" s="1" t="s">
        <v>5475</v>
      </c>
      <c r="G2713" s="1">
        <v>3</v>
      </c>
      <c r="H2713" s="1">
        <v>455</v>
      </c>
      <c r="I2713" s="1">
        <v>60</v>
      </c>
      <c r="J2713" s="33">
        <v>41</v>
      </c>
      <c r="K2713" s="1">
        <v>0</v>
      </c>
      <c r="L2713" s="1">
        <v>2</v>
      </c>
      <c r="M2713" s="1" t="s">
        <v>4783</v>
      </c>
      <c r="N2713" s="1" t="s">
        <v>3759</v>
      </c>
      <c r="O2713" s="1" t="s">
        <v>39</v>
      </c>
    </row>
    <row r="2714" spans="1:15">
      <c r="A2714" s="1">
        <v>100017526</v>
      </c>
      <c r="B2714" s="1" t="s">
        <v>587</v>
      </c>
      <c r="C2714" s="1" t="s">
        <v>4778</v>
      </c>
      <c r="D2714" s="1" t="s">
        <v>5485</v>
      </c>
      <c r="E2714" s="1" t="s">
        <v>5474</v>
      </c>
      <c r="F2714" s="1" t="s">
        <v>5475</v>
      </c>
      <c r="G2714" s="1">
        <v>2</v>
      </c>
      <c r="H2714" s="1">
        <v>68</v>
      </c>
      <c r="I2714" s="1">
        <v>13</v>
      </c>
      <c r="J2714" s="33">
        <v>10</v>
      </c>
      <c r="K2714" s="1">
        <v>0</v>
      </c>
      <c r="L2714" s="1">
        <v>1</v>
      </c>
      <c r="M2714" s="1" t="s">
        <v>4789</v>
      </c>
      <c r="N2714" s="1" t="s">
        <v>5398</v>
      </c>
      <c r="O2714" s="1" t="s">
        <v>44</v>
      </c>
    </row>
    <row r="2715" spans="1:15">
      <c r="A2715" s="1">
        <v>100017527</v>
      </c>
      <c r="B2715" s="1" t="s">
        <v>587</v>
      </c>
      <c r="C2715" s="1" t="s">
        <v>586</v>
      </c>
      <c r="D2715" s="1" t="s">
        <v>5475</v>
      </c>
      <c r="E2715" s="1" t="s">
        <v>5474</v>
      </c>
      <c r="F2715" s="1" t="s">
        <v>5475</v>
      </c>
      <c r="G2715" s="1">
        <v>6</v>
      </c>
      <c r="H2715" s="1">
        <v>182</v>
      </c>
      <c r="I2715" s="1">
        <v>58</v>
      </c>
      <c r="J2715" s="33">
        <v>31</v>
      </c>
      <c r="K2715" s="1">
        <v>0</v>
      </c>
      <c r="L2715" s="1">
        <v>1</v>
      </c>
      <c r="M2715" s="1" t="s">
        <v>4862</v>
      </c>
      <c r="N2715" s="1" t="s">
        <v>4700</v>
      </c>
      <c r="O2715" s="1" t="s">
        <v>8</v>
      </c>
    </row>
    <row r="2716" spans="1:15">
      <c r="A2716" s="1">
        <v>100017528</v>
      </c>
      <c r="B2716" s="1" t="s">
        <v>587</v>
      </c>
      <c r="C2716" s="1" t="s">
        <v>586</v>
      </c>
      <c r="D2716" s="1" t="s">
        <v>5475</v>
      </c>
      <c r="E2716" s="1" t="s">
        <v>5474</v>
      </c>
      <c r="F2716" s="1" t="s">
        <v>5475</v>
      </c>
      <c r="G2716" s="1">
        <v>4</v>
      </c>
      <c r="H2716" s="1">
        <v>102</v>
      </c>
      <c r="I2716" s="1">
        <v>21</v>
      </c>
      <c r="J2716" s="33">
        <v>18</v>
      </c>
      <c r="K2716" s="1">
        <v>0</v>
      </c>
      <c r="L2716" s="1">
        <v>1</v>
      </c>
      <c r="M2716" s="1" t="s">
        <v>4832</v>
      </c>
      <c r="N2716" s="1" t="s">
        <v>4700</v>
      </c>
      <c r="O2716" s="1" t="s">
        <v>8</v>
      </c>
    </row>
    <row r="2717" spans="1:15">
      <c r="A2717" s="1">
        <v>100017529</v>
      </c>
      <c r="B2717" s="1" t="s">
        <v>587</v>
      </c>
      <c r="C2717" s="1" t="s">
        <v>4866</v>
      </c>
      <c r="D2717" s="1" t="s">
        <v>5499</v>
      </c>
      <c r="E2717" s="1" t="s">
        <v>5474</v>
      </c>
      <c r="F2717" s="1" t="s">
        <v>5475</v>
      </c>
      <c r="G2717" s="1">
        <v>4</v>
      </c>
      <c r="H2717" s="1">
        <v>143</v>
      </c>
      <c r="I2717" s="1">
        <v>26</v>
      </c>
      <c r="J2717" s="33">
        <v>16</v>
      </c>
      <c r="K2717" s="1">
        <v>0</v>
      </c>
      <c r="L2717" s="1">
        <v>1</v>
      </c>
      <c r="M2717" s="1" t="s">
        <v>4981</v>
      </c>
      <c r="N2717" s="1" t="s">
        <v>4700</v>
      </c>
      <c r="O2717" s="1" t="s">
        <v>8</v>
      </c>
    </row>
    <row r="2718" spans="1:15">
      <c r="A2718" s="1">
        <v>100017530</v>
      </c>
      <c r="B2718" s="1" t="s">
        <v>587</v>
      </c>
      <c r="C2718" s="1" t="s">
        <v>4866</v>
      </c>
      <c r="D2718" s="1" t="s">
        <v>5475</v>
      </c>
      <c r="E2718" s="1" t="s">
        <v>5474</v>
      </c>
      <c r="F2718" s="1" t="s">
        <v>5475</v>
      </c>
      <c r="G2718" s="1">
        <v>3</v>
      </c>
      <c r="H2718" s="1">
        <v>130</v>
      </c>
      <c r="I2718" s="1">
        <v>18</v>
      </c>
      <c r="J2718" s="33">
        <v>15</v>
      </c>
      <c r="K2718" s="1">
        <v>0</v>
      </c>
      <c r="L2718" s="1">
        <v>1</v>
      </c>
      <c r="M2718" s="1" t="s">
        <v>4928</v>
      </c>
      <c r="N2718" s="1" t="s">
        <v>4700</v>
      </c>
      <c r="O2718" s="1" t="s">
        <v>8</v>
      </c>
    </row>
    <row r="2719" spans="1:15">
      <c r="A2719" s="1">
        <v>100017531</v>
      </c>
      <c r="B2719" s="1" t="s">
        <v>587</v>
      </c>
      <c r="C2719" s="1" t="s">
        <v>4985</v>
      </c>
      <c r="D2719" s="1" t="s">
        <v>5499</v>
      </c>
      <c r="E2719" s="1" t="s">
        <v>5474</v>
      </c>
      <c r="F2719" s="1" t="s">
        <v>5475</v>
      </c>
      <c r="G2719" s="1">
        <v>5</v>
      </c>
      <c r="H2719" s="1">
        <v>145</v>
      </c>
      <c r="I2719" s="1">
        <v>28</v>
      </c>
      <c r="J2719" s="33">
        <v>8</v>
      </c>
      <c r="K2719" s="1">
        <v>0</v>
      </c>
      <c r="L2719" s="1">
        <v>1</v>
      </c>
      <c r="M2719" s="1" t="s">
        <v>5028</v>
      </c>
      <c r="N2719" s="1" t="s">
        <v>4700</v>
      </c>
      <c r="O2719" s="1" t="s">
        <v>8</v>
      </c>
    </row>
    <row r="2720" spans="1:15">
      <c r="A2720" s="1">
        <v>100017532</v>
      </c>
      <c r="B2720" s="1" t="s">
        <v>587</v>
      </c>
      <c r="C2720" s="1" t="s">
        <v>4985</v>
      </c>
      <c r="D2720" s="1" t="s">
        <v>5475</v>
      </c>
      <c r="E2720" s="1" t="s">
        <v>5474</v>
      </c>
      <c r="F2720" s="1" t="s">
        <v>5475</v>
      </c>
      <c r="G2720" s="1">
        <v>3</v>
      </c>
      <c r="H2720" s="1">
        <v>253</v>
      </c>
      <c r="I2720" s="1">
        <v>19</v>
      </c>
      <c r="J2720" s="33">
        <v>47</v>
      </c>
      <c r="K2720" s="1">
        <v>0</v>
      </c>
      <c r="L2720" s="1">
        <v>1</v>
      </c>
      <c r="M2720" s="1" t="s">
        <v>5044</v>
      </c>
      <c r="N2720" s="1" t="s">
        <v>4700</v>
      </c>
      <c r="O2720" s="1" t="s">
        <v>8</v>
      </c>
    </row>
    <row r="2721" spans="1:15">
      <c r="A2721" s="1">
        <v>100017533</v>
      </c>
      <c r="B2721" s="1" t="s">
        <v>587</v>
      </c>
      <c r="C2721" s="1" t="s">
        <v>4985</v>
      </c>
      <c r="D2721" s="1" t="s">
        <v>5475</v>
      </c>
      <c r="E2721" s="1" t="s">
        <v>5474</v>
      </c>
      <c r="F2721" s="1" t="s">
        <v>5475</v>
      </c>
      <c r="G2721" s="1">
        <v>4</v>
      </c>
      <c r="H2721" s="1">
        <v>210</v>
      </c>
      <c r="I2721" s="1">
        <v>41</v>
      </c>
      <c r="J2721" s="33">
        <v>38</v>
      </c>
      <c r="K2721" s="1">
        <v>0</v>
      </c>
      <c r="L2721" s="1">
        <v>1</v>
      </c>
      <c r="M2721" s="1" t="s">
        <v>5065</v>
      </c>
      <c r="N2721" s="1" t="s">
        <v>4700</v>
      </c>
      <c r="O2721" s="1" t="s">
        <v>8</v>
      </c>
    </row>
    <row r="2722" spans="1:15">
      <c r="A2722" s="1">
        <v>100017534</v>
      </c>
      <c r="B2722" s="1" t="s">
        <v>587</v>
      </c>
      <c r="C2722" s="1" t="s">
        <v>4985</v>
      </c>
      <c r="D2722" s="1" t="s">
        <v>5499</v>
      </c>
      <c r="E2722" s="1" t="s">
        <v>5474</v>
      </c>
      <c r="F2722" s="1" t="s">
        <v>5475</v>
      </c>
      <c r="G2722" s="1">
        <v>6</v>
      </c>
      <c r="H2722" s="1">
        <v>190</v>
      </c>
      <c r="I2722" s="1">
        <v>60</v>
      </c>
      <c r="J2722" s="33">
        <v>42</v>
      </c>
      <c r="K2722" s="1">
        <v>0</v>
      </c>
      <c r="L2722" s="1">
        <v>1</v>
      </c>
      <c r="M2722" s="1" t="s">
        <v>5027</v>
      </c>
      <c r="N2722" s="1" t="s">
        <v>4700</v>
      </c>
      <c r="O2722" s="1" t="s">
        <v>8</v>
      </c>
    </row>
    <row r="2723" spans="1:15">
      <c r="A2723" s="1">
        <v>100017535</v>
      </c>
      <c r="B2723" s="1" t="s">
        <v>587</v>
      </c>
      <c r="C2723" s="1" t="s">
        <v>5093</v>
      </c>
      <c r="D2723" s="1" t="s">
        <v>5475</v>
      </c>
      <c r="E2723" s="1" t="s">
        <v>5474</v>
      </c>
      <c r="F2723" s="1" t="s">
        <v>5475</v>
      </c>
      <c r="G2723" s="1">
        <v>3</v>
      </c>
      <c r="H2723" s="1">
        <v>345</v>
      </c>
      <c r="I2723" s="1">
        <v>32</v>
      </c>
      <c r="J2723" s="33">
        <v>46</v>
      </c>
      <c r="K2723" s="1">
        <v>0</v>
      </c>
      <c r="L2723" s="1">
        <v>2</v>
      </c>
      <c r="M2723" s="1" t="s">
        <v>5141</v>
      </c>
      <c r="N2723" s="1" t="s">
        <v>5142</v>
      </c>
      <c r="O2723" s="1" t="s">
        <v>32</v>
      </c>
    </row>
    <row r="2724" spans="1:15">
      <c r="A2724" s="1">
        <v>100017536</v>
      </c>
      <c r="B2724" s="1" t="s">
        <v>587</v>
      </c>
      <c r="C2724" s="1" t="s">
        <v>5093</v>
      </c>
      <c r="D2724" s="1" t="s">
        <v>5499</v>
      </c>
      <c r="E2724" s="1" t="s">
        <v>5474</v>
      </c>
      <c r="F2724" s="1" t="s">
        <v>5475</v>
      </c>
      <c r="G2724" s="1">
        <v>5</v>
      </c>
      <c r="H2724" s="1">
        <v>246</v>
      </c>
      <c r="I2724" s="1">
        <v>45</v>
      </c>
      <c r="J2724" s="33">
        <v>87</v>
      </c>
      <c r="K2724" s="1">
        <v>0</v>
      </c>
      <c r="L2724" s="1">
        <v>1</v>
      </c>
      <c r="M2724" s="1" t="s">
        <v>5151</v>
      </c>
      <c r="N2724" s="1" t="s">
        <v>4700</v>
      </c>
      <c r="O2724" s="1" t="s">
        <v>8</v>
      </c>
    </row>
    <row r="2725" spans="1:15">
      <c r="A2725" s="1">
        <v>100017538</v>
      </c>
      <c r="B2725" s="1" t="s">
        <v>587</v>
      </c>
      <c r="C2725" s="1" t="s">
        <v>5093</v>
      </c>
      <c r="D2725" s="1" t="s">
        <v>5475</v>
      </c>
      <c r="E2725" s="1" t="s">
        <v>5474</v>
      </c>
      <c r="F2725" s="1" t="s">
        <v>5475</v>
      </c>
      <c r="G2725" s="1">
        <v>4</v>
      </c>
      <c r="H2725" s="1">
        <v>330</v>
      </c>
      <c r="I2725" s="1">
        <v>31</v>
      </c>
      <c r="J2725" s="33">
        <v>6</v>
      </c>
      <c r="K2725" s="1">
        <v>0</v>
      </c>
      <c r="L2725" s="1">
        <v>2</v>
      </c>
      <c r="M2725" s="1" t="s">
        <v>5102</v>
      </c>
      <c r="N2725" s="1" t="s">
        <v>4700</v>
      </c>
      <c r="O2725" s="1" t="s">
        <v>8</v>
      </c>
    </row>
    <row r="2726" spans="1:15">
      <c r="A2726" s="1">
        <v>100017539</v>
      </c>
      <c r="B2726" s="1" t="s">
        <v>587</v>
      </c>
      <c r="C2726" s="1" t="s">
        <v>5189</v>
      </c>
      <c r="D2726" s="1" t="s">
        <v>5475</v>
      </c>
      <c r="E2726" s="1" t="s">
        <v>5474</v>
      </c>
      <c r="F2726" s="1" t="s">
        <v>5475</v>
      </c>
      <c r="G2726" s="1">
        <v>8</v>
      </c>
      <c r="H2726" s="1">
        <v>243</v>
      </c>
      <c r="I2726" s="1">
        <v>49</v>
      </c>
      <c r="J2726" s="33">
        <v>46</v>
      </c>
      <c r="K2726" s="1">
        <v>0</v>
      </c>
      <c r="L2726" s="1">
        <v>1</v>
      </c>
      <c r="M2726" s="1" t="s">
        <v>5246</v>
      </c>
      <c r="N2726" s="1" t="s">
        <v>4700</v>
      </c>
      <c r="O2726" s="1" t="s">
        <v>8</v>
      </c>
    </row>
    <row r="2727" spans="1:15">
      <c r="A2727" s="1">
        <v>100017540</v>
      </c>
      <c r="B2727" s="1" t="s">
        <v>587</v>
      </c>
      <c r="C2727" s="1" t="s">
        <v>5189</v>
      </c>
      <c r="D2727" s="1" t="s">
        <v>5530</v>
      </c>
      <c r="E2727" s="1" t="s">
        <v>5474</v>
      </c>
      <c r="F2727" s="1" t="s">
        <v>5475</v>
      </c>
      <c r="G2727" s="1">
        <v>9</v>
      </c>
      <c r="H2727" s="1">
        <v>397</v>
      </c>
      <c r="I2727" s="1">
        <v>33</v>
      </c>
      <c r="J2727" s="33">
        <v>28</v>
      </c>
      <c r="K2727" s="1">
        <v>0</v>
      </c>
      <c r="L2727" s="1">
        <v>2</v>
      </c>
      <c r="M2727" s="1" t="s">
        <v>5206</v>
      </c>
      <c r="N2727" s="1" t="s">
        <v>5207</v>
      </c>
      <c r="O2727" s="1" t="s">
        <v>44</v>
      </c>
    </row>
    <row r="2728" spans="1:15">
      <c r="A2728" s="1">
        <v>100017541</v>
      </c>
      <c r="B2728" s="1" t="s">
        <v>587</v>
      </c>
      <c r="C2728" s="1" t="s">
        <v>5189</v>
      </c>
      <c r="D2728" s="1" t="s">
        <v>5473</v>
      </c>
      <c r="E2728" s="1" t="s">
        <v>5474</v>
      </c>
      <c r="F2728" s="1" t="s">
        <v>5475</v>
      </c>
      <c r="G2728" s="1">
        <v>2</v>
      </c>
      <c r="H2728" s="1">
        <v>259</v>
      </c>
      <c r="I2728" s="1">
        <v>21</v>
      </c>
      <c r="J2728" s="33">
        <v>19</v>
      </c>
      <c r="K2728" s="1">
        <v>0</v>
      </c>
      <c r="L2728" s="1">
        <v>1</v>
      </c>
      <c r="M2728" s="1" t="s">
        <v>5265</v>
      </c>
      <c r="N2728" s="1" t="s">
        <v>2476</v>
      </c>
      <c r="O2728" s="1" t="s">
        <v>39</v>
      </c>
    </row>
    <row r="2729" spans="1:15">
      <c r="A2729" s="1">
        <v>100017542</v>
      </c>
      <c r="B2729" s="1" t="s">
        <v>587</v>
      </c>
      <c r="C2729" s="1" t="s">
        <v>5189</v>
      </c>
      <c r="D2729" s="1" t="s">
        <v>5499</v>
      </c>
      <c r="E2729" s="1" t="s">
        <v>5474</v>
      </c>
      <c r="F2729" s="1" t="s">
        <v>5475</v>
      </c>
      <c r="G2729" s="1">
        <v>3</v>
      </c>
      <c r="H2729" s="1">
        <v>86</v>
      </c>
      <c r="I2729" s="1">
        <v>20</v>
      </c>
      <c r="J2729" s="33">
        <v>27</v>
      </c>
      <c r="K2729" s="1">
        <v>1</v>
      </c>
      <c r="L2729" s="1">
        <v>1</v>
      </c>
      <c r="M2729" s="1" t="s">
        <v>5267</v>
      </c>
      <c r="N2729" s="1" t="s">
        <v>4700</v>
      </c>
      <c r="O2729" s="1" t="s">
        <v>8</v>
      </c>
    </row>
    <row r="2730" spans="1:15">
      <c r="A2730" s="1">
        <v>100017543</v>
      </c>
      <c r="B2730" s="1" t="s">
        <v>587</v>
      </c>
      <c r="C2730" s="1" t="s">
        <v>5189</v>
      </c>
      <c r="D2730" s="1" t="s">
        <v>5531</v>
      </c>
      <c r="E2730" s="1" t="s">
        <v>5474</v>
      </c>
      <c r="F2730" s="1" t="s">
        <v>5475</v>
      </c>
      <c r="G2730" s="1">
        <v>4</v>
      </c>
      <c r="H2730" s="1">
        <v>91</v>
      </c>
      <c r="I2730" s="1">
        <v>34</v>
      </c>
      <c r="J2730" s="33">
        <v>49</v>
      </c>
      <c r="K2730" s="1">
        <v>0</v>
      </c>
      <c r="L2730" s="1">
        <v>1</v>
      </c>
      <c r="M2730" s="1" t="s">
        <v>5434</v>
      </c>
      <c r="N2730" s="1" t="s">
        <v>5240</v>
      </c>
      <c r="O2730" s="1" t="s">
        <v>39</v>
      </c>
    </row>
    <row r="2731" spans="1:15">
      <c r="A2731" s="1">
        <v>100017544</v>
      </c>
      <c r="B2731" s="1" t="s">
        <v>587</v>
      </c>
      <c r="C2731" s="1" t="s">
        <v>5189</v>
      </c>
      <c r="D2731" s="1" t="s">
        <v>5475</v>
      </c>
      <c r="E2731" s="1" t="s">
        <v>5474</v>
      </c>
      <c r="F2731" s="1" t="s">
        <v>5475</v>
      </c>
      <c r="G2731" s="1">
        <v>4</v>
      </c>
      <c r="H2731" s="1">
        <v>422</v>
      </c>
      <c r="I2731" s="1">
        <v>29</v>
      </c>
      <c r="J2731" s="33">
        <v>53</v>
      </c>
      <c r="K2731" s="1">
        <v>0</v>
      </c>
      <c r="L2731" s="1">
        <v>2</v>
      </c>
      <c r="M2731" s="1" t="s">
        <v>5228</v>
      </c>
      <c r="N2731" s="1" t="s">
        <v>4700</v>
      </c>
      <c r="O2731" s="1" t="s">
        <v>8</v>
      </c>
    </row>
    <row r="2732" spans="1:15">
      <c r="A2732" s="1">
        <v>100017545</v>
      </c>
      <c r="B2732" s="1" t="s">
        <v>587</v>
      </c>
      <c r="C2732" s="1" t="s">
        <v>4630</v>
      </c>
      <c r="D2732" s="1" t="s">
        <v>5499</v>
      </c>
      <c r="E2732" s="1" t="s">
        <v>5474</v>
      </c>
      <c r="F2732" s="1" t="s">
        <v>5475</v>
      </c>
      <c r="G2732" s="1">
        <v>5</v>
      </c>
      <c r="H2732" s="1">
        <v>262</v>
      </c>
      <c r="I2732" s="1">
        <v>59</v>
      </c>
      <c r="J2732" s="33">
        <v>16</v>
      </c>
      <c r="K2732" s="1">
        <v>0</v>
      </c>
      <c r="L2732" s="1">
        <v>1</v>
      </c>
      <c r="M2732" s="1" t="s">
        <v>5370</v>
      </c>
      <c r="N2732" s="1" t="s">
        <v>4700</v>
      </c>
      <c r="O2732" s="1" t="s">
        <v>8</v>
      </c>
    </row>
    <row r="2733" spans="1:15">
      <c r="A2733" s="1">
        <v>100017546</v>
      </c>
      <c r="B2733" s="1" t="s">
        <v>587</v>
      </c>
      <c r="C2733" s="1" t="s">
        <v>4630</v>
      </c>
      <c r="D2733" s="1" t="s">
        <v>5475</v>
      </c>
      <c r="E2733" s="1" t="s">
        <v>5474</v>
      </c>
      <c r="F2733" s="1" t="s">
        <v>5475</v>
      </c>
      <c r="G2733" s="1">
        <v>7</v>
      </c>
      <c r="H2733" s="1">
        <v>692</v>
      </c>
      <c r="I2733" s="1">
        <v>56</v>
      </c>
      <c r="J2733" s="33">
        <v>50</v>
      </c>
      <c r="K2733" s="1">
        <v>0</v>
      </c>
      <c r="L2733" s="1">
        <v>3</v>
      </c>
      <c r="M2733" s="1" t="s">
        <v>5335</v>
      </c>
      <c r="N2733" s="1" t="s">
        <v>4702</v>
      </c>
      <c r="O2733" s="1" t="s">
        <v>15</v>
      </c>
    </row>
    <row r="2734" spans="1:15">
      <c r="A2734" s="1">
        <v>100017547</v>
      </c>
      <c r="B2734" s="1" t="s">
        <v>587</v>
      </c>
      <c r="C2734" s="1" t="s">
        <v>4630</v>
      </c>
      <c r="D2734" s="1" t="s">
        <v>5473</v>
      </c>
      <c r="E2734" s="1" t="s">
        <v>5474</v>
      </c>
      <c r="F2734" s="1" t="s">
        <v>5475</v>
      </c>
      <c r="G2734" s="1">
        <v>2</v>
      </c>
      <c r="H2734" s="1">
        <v>158</v>
      </c>
      <c r="I2734" s="1">
        <v>18</v>
      </c>
      <c r="J2734" s="33">
        <v>11</v>
      </c>
      <c r="K2734" s="1">
        <v>0</v>
      </c>
      <c r="L2734" s="1">
        <v>1</v>
      </c>
      <c r="M2734" s="1" t="s">
        <v>5335</v>
      </c>
      <c r="N2734" s="1" t="s">
        <v>4740</v>
      </c>
      <c r="O2734" s="1" t="s">
        <v>39</v>
      </c>
    </row>
    <row r="2735" spans="1:15">
      <c r="A2735" s="1">
        <v>100017601</v>
      </c>
      <c r="B2735" s="1" t="s">
        <v>6</v>
      </c>
      <c r="C2735" s="1" t="s">
        <v>242</v>
      </c>
      <c r="D2735" s="1" t="s">
        <v>150</v>
      </c>
      <c r="E2735" s="1" t="s">
        <v>11</v>
      </c>
      <c r="F2735" s="1" t="s">
        <v>12</v>
      </c>
      <c r="G2735" s="1">
        <v>1</v>
      </c>
      <c r="H2735" s="1">
        <v>112</v>
      </c>
      <c r="I2735" s="1">
        <v>8</v>
      </c>
      <c r="J2735" s="33">
        <v>9</v>
      </c>
      <c r="K2735" s="1">
        <v>0</v>
      </c>
      <c r="L2735" s="1">
        <v>1</v>
      </c>
      <c r="M2735" s="1" t="s">
        <v>5535</v>
      </c>
      <c r="N2735" s="1" t="s">
        <v>5536</v>
      </c>
      <c r="O2735" s="1" t="s">
        <v>44</v>
      </c>
    </row>
    <row r="2736" spans="1:15">
      <c r="A2736" s="1">
        <v>100017608</v>
      </c>
      <c r="B2736" s="1" t="s">
        <v>2314</v>
      </c>
      <c r="C2736" s="1" t="s">
        <v>3916</v>
      </c>
      <c r="D2736" s="1" t="s">
        <v>12</v>
      </c>
      <c r="E2736" s="1" t="s">
        <v>11</v>
      </c>
      <c r="F2736" s="1" t="s">
        <v>407</v>
      </c>
      <c r="G2736" s="1">
        <v>1</v>
      </c>
      <c r="H2736" s="1">
        <v>9</v>
      </c>
      <c r="I2736" s="1">
        <v>1</v>
      </c>
      <c r="J2736" s="33">
        <v>2</v>
      </c>
      <c r="K2736" s="1">
        <v>0</v>
      </c>
      <c r="L2736" s="1">
        <v>1</v>
      </c>
      <c r="M2736" s="1" t="s">
        <v>5537</v>
      </c>
      <c r="N2736" s="1" t="s">
        <v>5538</v>
      </c>
      <c r="O2736" s="1" t="s">
        <v>32</v>
      </c>
    </row>
    <row r="2737" spans="1:15">
      <c r="A2737" s="1">
        <v>100017632</v>
      </c>
      <c r="B2737" s="1" t="s">
        <v>1126</v>
      </c>
      <c r="C2737" s="1" t="s">
        <v>1125</v>
      </c>
      <c r="D2737" s="1" t="s">
        <v>1664</v>
      </c>
      <c r="E2737" s="1" t="s">
        <v>11</v>
      </c>
      <c r="F2737" s="1" t="s">
        <v>407</v>
      </c>
      <c r="G2737" s="1">
        <v>1</v>
      </c>
      <c r="H2737" s="1">
        <v>10</v>
      </c>
      <c r="I2737" s="1">
        <v>1</v>
      </c>
      <c r="J2737" s="33">
        <v>5</v>
      </c>
      <c r="K2737" s="1">
        <v>0</v>
      </c>
      <c r="L2737" s="1">
        <v>1</v>
      </c>
      <c r="M2737" s="1" t="s">
        <v>5541</v>
      </c>
      <c r="N2737" s="1" t="s">
        <v>5542</v>
      </c>
      <c r="O2737" s="1" t="s">
        <v>32</v>
      </c>
    </row>
    <row r="2738" spans="1:15">
      <c r="A2738" s="1">
        <v>100017666</v>
      </c>
      <c r="B2738" s="1" t="s">
        <v>2314</v>
      </c>
      <c r="C2738" s="1" t="s">
        <v>4293</v>
      </c>
      <c r="D2738" s="1" t="s">
        <v>12</v>
      </c>
      <c r="E2738" s="1" t="s">
        <v>11</v>
      </c>
      <c r="F2738" s="1" t="s">
        <v>12</v>
      </c>
      <c r="G2738" s="1">
        <v>2</v>
      </c>
      <c r="H2738" s="1">
        <v>341</v>
      </c>
      <c r="I2738" s="1">
        <v>23</v>
      </c>
      <c r="J2738" s="33">
        <v>33</v>
      </c>
      <c r="K2738" s="1">
        <v>0</v>
      </c>
      <c r="L2738" s="1">
        <v>2</v>
      </c>
      <c r="M2738" s="1" t="s">
        <v>5543</v>
      </c>
      <c r="N2738" s="1" t="s">
        <v>5544</v>
      </c>
      <c r="O2738" s="1" t="s">
        <v>32</v>
      </c>
    </row>
    <row r="2739" spans="1:15">
      <c r="A2739" s="1">
        <v>100017698</v>
      </c>
      <c r="B2739" s="1" t="s">
        <v>6</v>
      </c>
      <c r="C2739" s="1" t="s">
        <v>178</v>
      </c>
      <c r="D2739" s="1" t="s">
        <v>176</v>
      </c>
      <c r="E2739" s="1" t="s">
        <v>11</v>
      </c>
      <c r="F2739" s="1" t="s">
        <v>12</v>
      </c>
      <c r="G2739" s="1">
        <v>1</v>
      </c>
      <c r="H2739" s="1">
        <v>446</v>
      </c>
      <c r="I2739" s="1">
        <v>47</v>
      </c>
      <c r="J2739" s="33">
        <v>37</v>
      </c>
      <c r="K2739" s="1">
        <v>0</v>
      </c>
      <c r="L2739" s="1">
        <v>2</v>
      </c>
      <c r="M2739" s="1" t="s">
        <v>5546</v>
      </c>
      <c r="N2739" s="1" t="s">
        <v>179</v>
      </c>
      <c r="O2739" s="1" t="s">
        <v>32</v>
      </c>
    </row>
    <row r="2740" spans="1:15">
      <c r="A2740" s="1">
        <v>100017705</v>
      </c>
      <c r="B2740" s="1" t="s">
        <v>2344</v>
      </c>
      <c r="C2740" s="1" t="s">
        <v>2472</v>
      </c>
      <c r="D2740" s="1" t="s">
        <v>176</v>
      </c>
      <c r="E2740" s="1" t="s">
        <v>11</v>
      </c>
      <c r="F2740" s="1" t="s">
        <v>12</v>
      </c>
      <c r="G2740" s="1">
        <v>1</v>
      </c>
      <c r="H2740" s="1">
        <v>123</v>
      </c>
      <c r="I2740" s="1">
        <v>21</v>
      </c>
      <c r="J2740" s="33">
        <v>12</v>
      </c>
      <c r="K2740" s="1">
        <v>0</v>
      </c>
      <c r="L2740" s="1">
        <v>1</v>
      </c>
      <c r="M2740" s="1" t="s">
        <v>5547</v>
      </c>
      <c r="N2740" s="1" t="s">
        <v>5548</v>
      </c>
      <c r="O2740" s="1" t="s">
        <v>32</v>
      </c>
    </row>
    <row r="2741" spans="1:15">
      <c r="A2741" s="1">
        <v>100017757</v>
      </c>
      <c r="B2741" s="1" t="s">
        <v>1158</v>
      </c>
      <c r="C2741" s="1" t="s">
        <v>1251</v>
      </c>
      <c r="D2741" s="1" t="s">
        <v>5475</v>
      </c>
      <c r="E2741" s="1" t="s">
        <v>5474</v>
      </c>
      <c r="F2741" s="1" t="s">
        <v>5475</v>
      </c>
      <c r="G2741" s="1">
        <v>3</v>
      </c>
      <c r="H2741" s="1">
        <v>81</v>
      </c>
      <c r="I2741" s="1">
        <v>16</v>
      </c>
      <c r="J2741" s="33">
        <v>23</v>
      </c>
      <c r="K2741" s="1">
        <v>0</v>
      </c>
      <c r="L2741" s="1">
        <v>1</v>
      </c>
      <c r="M2741" s="1" t="s">
        <v>5552</v>
      </c>
      <c r="N2741" s="1" t="s">
        <v>1166</v>
      </c>
      <c r="O2741" s="1" t="s">
        <v>8</v>
      </c>
    </row>
    <row r="2742" spans="1:15">
      <c r="A2742" s="1">
        <v>100017766</v>
      </c>
      <c r="B2742" s="1" t="s">
        <v>1158</v>
      </c>
      <c r="C2742" s="1" t="s">
        <v>1226</v>
      </c>
      <c r="D2742" s="1" t="s">
        <v>5475</v>
      </c>
      <c r="E2742" s="1" t="s">
        <v>5474</v>
      </c>
      <c r="F2742" s="1" t="s">
        <v>5475</v>
      </c>
      <c r="G2742" s="1">
        <v>4</v>
      </c>
      <c r="H2742" s="1">
        <v>92</v>
      </c>
      <c r="I2742" s="1">
        <v>31</v>
      </c>
      <c r="J2742" s="33">
        <v>39</v>
      </c>
      <c r="K2742" s="1">
        <v>2</v>
      </c>
      <c r="L2742" s="1">
        <v>1</v>
      </c>
      <c r="M2742" s="1" t="s">
        <v>5553</v>
      </c>
      <c r="N2742" s="1" t="s">
        <v>1166</v>
      </c>
      <c r="O2742" s="1" t="s">
        <v>8</v>
      </c>
    </row>
    <row r="2743" spans="1:15">
      <c r="A2743" s="1">
        <v>100017772</v>
      </c>
      <c r="B2743" s="1" t="s">
        <v>1158</v>
      </c>
      <c r="C2743" s="1" t="s">
        <v>1183</v>
      </c>
      <c r="D2743" s="1" t="s">
        <v>5475</v>
      </c>
      <c r="E2743" s="1" t="s">
        <v>5474</v>
      </c>
      <c r="F2743" s="1" t="s">
        <v>5475</v>
      </c>
      <c r="G2743" s="1">
        <v>3</v>
      </c>
      <c r="H2743" s="1">
        <v>62</v>
      </c>
      <c r="I2743" s="1">
        <v>17</v>
      </c>
      <c r="J2743" s="33">
        <v>15</v>
      </c>
      <c r="K2743" s="1">
        <v>0</v>
      </c>
      <c r="L2743" s="1">
        <v>1</v>
      </c>
      <c r="M2743" s="1" t="s">
        <v>5448</v>
      </c>
      <c r="N2743" s="1" t="s">
        <v>1166</v>
      </c>
      <c r="O2743" s="1" t="s">
        <v>8</v>
      </c>
    </row>
    <row r="2744" spans="1:15">
      <c r="A2744" s="1">
        <v>100017787</v>
      </c>
      <c r="B2744" s="1" t="s">
        <v>1158</v>
      </c>
      <c r="C2744" s="1" t="s">
        <v>1299</v>
      </c>
      <c r="D2744" s="1" t="s">
        <v>5555</v>
      </c>
      <c r="E2744" s="1" t="s">
        <v>20</v>
      </c>
      <c r="F2744" s="1" t="s">
        <v>72</v>
      </c>
      <c r="G2744" s="1">
        <v>1</v>
      </c>
      <c r="H2744" s="1">
        <v>488</v>
      </c>
      <c r="I2744" s="1">
        <v>50</v>
      </c>
      <c r="J2744" s="33">
        <v>43</v>
      </c>
      <c r="K2744" s="1">
        <v>0</v>
      </c>
      <c r="L2744" s="1">
        <v>2</v>
      </c>
      <c r="M2744" s="1" t="s">
        <v>5556</v>
      </c>
      <c r="N2744" s="1" t="s">
        <v>1161</v>
      </c>
      <c r="O2744" s="1" t="s">
        <v>15</v>
      </c>
    </row>
    <row r="2745" spans="1:15">
      <c r="A2745" s="1">
        <v>100017804</v>
      </c>
      <c r="B2745" s="1" t="s">
        <v>2314</v>
      </c>
      <c r="C2745" s="1" t="s">
        <v>4040</v>
      </c>
      <c r="D2745" s="1" t="s">
        <v>5499</v>
      </c>
      <c r="E2745" s="1" t="s">
        <v>5474</v>
      </c>
      <c r="F2745" s="1" t="s">
        <v>5475</v>
      </c>
      <c r="G2745" s="1">
        <v>4</v>
      </c>
      <c r="H2745" s="1">
        <v>181</v>
      </c>
      <c r="I2745" s="1">
        <v>44</v>
      </c>
      <c r="J2745" s="33">
        <v>28</v>
      </c>
      <c r="K2745" s="1">
        <v>0</v>
      </c>
      <c r="L2745" s="1">
        <v>1</v>
      </c>
      <c r="M2745" s="1" t="s">
        <v>5559</v>
      </c>
      <c r="N2745" s="1" t="s">
        <v>3750</v>
      </c>
      <c r="O2745" s="1" t="s">
        <v>8</v>
      </c>
    </row>
    <row r="2746" spans="1:15">
      <c r="A2746" s="1">
        <v>100017810</v>
      </c>
      <c r="B2746" s="1" t="s">
        <v>2314</v>
      </c>
      <c r="C2746" s="1" t="s">
        <v>2313</v>
      </c>
      <c r="D2746" s="1" t="s">
        <v>4738</v>
      </c>
      <c r="E2746" s="1" t="s">
        <v>11</v>
      </c>
      <c r="F2746" s="1" t="s">
        <v>12</v>
      </c>
      <c r="G2746" s="1">
        <v>1</v>
      </c>
      <c r="H2746" s="1">
        <v>273</v>
      </c>
      <c r="I2746" s="1">
        <v>29</v>
      </c>
      <c r="J2746" s="33">
        <v>13</v>
      </c>
      <c r="K2746" s="1">
        <v>0</v>
      </c>
      <c r="L2746" s="1">
        <v>1</v>
      </c>
      <c r="M2746" s="1" t="s">
        <v>5561</v>
      </c>
      <c r="N2746" s="1" t="s">
        <v>3759</v>
      </c>
      <c r="O2746" s="1" t="s">
        <v>39</v>
      </c>
    </row>
    <row r="2747" spans="1:15">
      <c r="A2747" s="1">
        <v>100017825</v>
      </c>
      <c r="B2747" s="1" t="s">
        <v>2314</v>
      </c>
      <c r="C2747" s="1" t="s">
        <v>2313</v>
      </c>
      <c r="D2747" s="1" t="s">
        <v>5485</v>
      </c>
      <c r="E2747" s="1" t="s">
        <v>5474</v>
      </c>
      <c r="F2747" s="1" t="s">
        <v>5475</v>
      </c>
      <c r="G2747" s="1">
        <v>4</v>
      </c>
      <c r="H2747" s="1">
        <v>246</v>
      </c>
      <c r="I2747" s="1">
        <v>85</v>
      </c>
      <c r="J2747" s="33">
        <v>61</v>
      </c>
      <c r="K2747" s="1">
        <v>0</v>
      </c>
      <c r="L2747" s="1">
        <v>1</v>
      </c>
      <c r="M2747" s="1" t="s">
        <v>4256</v>
      </c>
      <c r="N2747" s="1" t="s">
        <v>5562</v>
      </c>
      <c r="O2747" s="1" t="s">
        <v>44</v>
      </c>
    </row>
    <row r="2748" spans="1:15">
      <c r="A2748" s="1">
        <v>100017845</v>
      </c>
      <c r="B2748" s="1" t="s">
        <v>1126</v>
      </c>
      <c r="C2748" s="1" t="s">
        <v>1644</v>
      </c>
      <c r="D2748" s="1" t="s">
        <v>176</v>
      </c>
      <c r="E2748" s="1" t="s">
        <v>11</v>
      </c>
      <c r="F2748" s="1" t="s">
        <v>12</v>
      </c>
      <c r="G2748" s="1">
        <v>1</v>
      </c>
      <c r="H2748" s="1">
        <v>90</v>
      </c>
      <c r="I2748" s="1">
        <v>19</v>
      </c>
      <c r="J2748" s="33">
        <v>12</v>
      </c>
      <c r="K2748" s="1">
        <v>0</v>
      </c>
      <c r="L2748" s="1">
        <v>1</v>
      </c>
      <c r="M2748" s="1" t="s">
        <v>5565</v>
      </c>
      <c r="N2748" s="1" t="s">
        <v>5566</v>
      </c>
      <c r="O2748" s="1" t="s">
        <v>32</v>
      </c>
    </row>
    <row r="2749" spans="1:15">
      <c r="A2749" s="1">
        <v>100017846</v>
      </c>
      <c r="B2749" s="1" t="s">
        <v>2344</v>
      </c>
      <c r="C2749" s="1" t="s">
        <v>2343</v>
      </c>
      <c r="D2749" s="1" t="s">
        <v>5499</v>
      </c>
      <c r="E2749" s="1" t="s">
        <v>5474</v>
      </c>
      <c r="F2749" s="1" t="s">
        <v>5475</v>
      </c>
      <c r="G2749" s="1">
        <v>5</v>
      </c>
      <c r="H2749" s="1">
        <v>108</v>
      </c>
      <c r="I2749" s="1">
        <v>44</v>
      </c>
      <c r="J2749" s="33">
        <v>21</v>
      </c>
      <c r="K2749" s="1">
        <v>0</v>
      </c>
      <c r="L2749" s="1">
        <v>1</v>
      </c>
      <c r="M2749" s="1" t="s">
        <v>5567</v>
      </c>
      <c r="N2749" s="1" t="s">
        <v>2372</v>
      </c>
      <c r="O2749" s="1" t="s">
        <v>8</v>
      </c>
    </row>
    <row r="2750" spans="1:15">
      <c r="A2750" s="1">
        <v>100017847</v>
      </c>
      <c r="B2750" s="1" t="s">
        <v>1126</v>
      </c>
      <c r="C2750" s="1" t="s">
        <v>1623</v>
      </c>
      <c r="D2750" s="1" t="s">
        <v>5568</v>
      </c>
      <c r="E2750" s="1" t="s">
        <v>11</v>
      </c>
      <c r="F2750" s="1" t="s">
        <v>12</v>
      </c>
      <c r="G2750" s="1">
        <v>1</v>
      </c>
      <c r="H2750" s="1">
        <v>236</v>
      </c>
      <c r="I2750" s="1">
        <v>29</v>
      </c>
      <c r="J2750" s="33">
        <v>17</v>
      </c>
      <c r="K2750" s="1">
        <v>0</v>
      </c>
      <c r="L2750" s="1">
        <v>1</v>
      </c>
      <c r="M2750" s="1" t="s">
        <v>5569</v>
      </c>
      <c r="N2750" s="1" t="s">
        <v>2168</v>
      </c>
      <c r="O2750" s="1" t="s">
        <v>32</v>
      </c>
    </row>
    <row r="2751" spans="1:15">
      <c r="A2751" s="1">
        <v>100017875</v>
      </c>
      <c r="B2751" s="1" t="s">
        <v>2344</v>
      </c>
      <c r="C2751" s="1" t="s">
        <v>2507</v>
      </c>
      <c r="D2751" s="1" t="s">
        <v>45</v>
      </c>
      <c r="E2751" s="1" t="s">
        <v>2</v>
      </c>
      <c r="F2751" s="1" t="s">
        <v>46</v>
      </c>
      <c r="G2751" s="1">
        <v>2</v>
      </c>
      <c r="H2751" s="1">
        <v>57</v>
      </c>
      <c r="I2751" s="1">
        <v>21</v>
      </c>
      <c r="J2751" s="33">
        <v>13</v>
      </c>
      <c r="K2751" s="1">
        <v>0</v>
      </c>
      <c r="L2751" s="1">
        <v>1</v>
      </c>
      <c r="M2751" s="1" t="s">
        <v>5573</v>
      </c>
      <c r="N2751" s="1" t="s">
        <v>2372</v>
      </c>
      <c r="O2751" s="1" t="s">
        <v>8</v>
      </c>
    </row>
    <row r="2752" spans="1:15">
      <c r="A2752" s="1">
        <v>100017878</v>
      </c>
      <c r="B2752" s="1" t="s">
        <v>6</v>
      </c>
      <c r="C2752" s="1" t="s">
        <v>83</v>
      </c>
      <c r="D2752" s="1" t="s">
        <v>1539</v>
      </c>
      <c r="E2752" s="1" t="s">
        <v>11</v>
      </c>
      <c r="F2752" s="1" t="s">
        <v>407</v>
      </c>
      <c r="G2752" s="1">
        <v>1</v>
      </c>
      <c r="H2752" s="1">
        <v>81</v>
      </c>
      <c r="I2752" s="1">
        <v>14</v>
      </c>
      <c r="J2752" s="33">
        <v>16</v>
      </c>
      <c r="K2752" s="1">
        <v>0</v>
      </c>
      <c r="L2752" s="1">
        <v>1</v>
      </c>
      <c r="M2752" s="1" t="s">
        <v>165</v>
      </c>
      <c r="N2752" s="1" t="s">
        <v>5574</v>
      </c>
      <c r="O2752" s="1" t="s">
        <v>44</v>
      </c>
    </row>
    <row r="2753" spans="1:15">
      <c r="A2753" s="1">
        <v>100017895</v>
      </c>
      <c r="B2753" s="1" t="s">
        <v>2314</v>
      </c>
      <c r="C2753" s="1" t="s">
        <v>2313</v>
      </c>
      <c r="D2753" s="1" t="s">
        <v>150</v>
      </c>
      <c r="E2753" s="1" t="s">
        <v>11</v>
      </c>
      <c r="F2753" s="1" t="s">
        <v>12</v>
      </c>
      <c r="G2753" s="1">
        <v>1</v>
      </c>
      <c r="H2753" s="1">
        <v>150</v>
      </c>
      <c r="I2753" s="1">
        <v>14</v>
      </c>
      <c r="J2753" s="33">
        <v>11</v>
      </c>
      <c r="K2753" s="1">
        <v>0</v>
      </c>
      <c r="L2753" s="1">
        <v>1</v>
      </c>
      <c r="M2753" s="1" t="s">
        <v>4217</v>
      </c>
      <c r="N2753" s="1" t="s">
        <v>5578</v>
      </c>
      <c r="O2753" s="1" t="s">
        <v>44</v>
      </c>
    </row>
    <row r="2754" spans="1:15">
      <c r="A2754" s="1">
        <v>100017918</v>
      </c>
      <c r="B2754" s="1" t="s">
        <v>587</v>
      </c>
      <c r="C2754" s="1" t="s">
        <v>1612</v>
      </c>
      <c r="D2754" s="1" t="s">
        <v>3633</v>
      </c>
      <c r="E2754" s="1" t="s">
        <v>2</v>
      </c>
      <c r="F2754" s="1" t="s">
        <v>41</v>
      </c>
      <c r="G2754" s="1">
        <v>1</v>
      </c>
      <c r="H2754" s="1">
        <v>95</v>
      </c>
      <c r="I2754" s="1">
        <v>34</v>
      </c>
      <c r="J2754" s="33">
        <v>12</v>
      </c>
      <c r="K2754" s="1">
        <v>0</v>
      </c>
      <c r="L2754" s="1">
        <v>1</v>
      </c>
      <c r="M2754" s="1" t="s">
        <v>4739</v>
      </c>
      <c r="N2754" s="1" t="s">
        <v>5587</v>
      </c>
      <c r="O2754" s="1" t="s">
        <v>44</v>
      </c>
    </row>
    <row r="2755" spans="1:15">
      <c r="A2755" s="1">
        <v>100017924</v>
      </c>
      <c r="B2755" s="1" t="s">
        <v>2314</v>
      </c>
      <c r="C2755" s="1" t="s">
        <v>3916</v>
      </c>
      <c r="D2755" s="1" t="s">
        <v>176</v>
      </c>
      <c r="E2755" s="1" t="s">
        <v>11</v>
      </c>
      <c r="F2755" s="1" t="s">
        <v>12</v>
      </c>
      <c r="G2755" s="1">
        <v>1</v>
      </c>
      <c r="H2755" s="1">
        <v>466</v>
      </c>
      <c r="I2755" s="1">
        <v>48</v>
      </c>
      <c r="J2755" s="33">
        <v>33</v>
      </c>
      <c r="K2755" s="1">
        <v>0</v>
      </c>
      <c r="L2755" s="1">
        <v>2</v>
      </c>
      <c r="M2755" s="1" t="s">
        <v>5588</v>
      </c>
      <c r="N2755" s="1" t="s">
        <v>3925</v>
      </c>
      <c r="O2755" s="1" t="s">
        <v>32</v>
      </c>
    </row>
    <row r="2756" spans="1:15">
      <c r="A2756" s="1">
        <v>100017964</v>
      </c>
      <c r="B2756" s="1" t="s">
        <v>6</v>
      </c>
      <c r="C2756" s="1" t="s">
        <v>242</v>
      </c>
      <c r="D2756" s="1" t="s">
        <v>5591</v>
      </c>
      <c r="E2756" s="1" t="s">
        <v>11</v>
      </c>
      <c r="F2756" s="1" t="s">
        <v>12</v>
      </c>
      <c r="G2756" s="1">
        <v>1</v>
      </c>
      <c r="H2756" s="1">
        <v>71</v>
      </c>
      <c r="I2756" s="1">
        <v>9</v>
      </c>
      <c r="J2756" s="33">
        <v>7</v>
      </c>
      <c r="K2756" s="1">
        <v>0</v>
      </c>
      <c r="L2756" s="1">
        <v>1</v>
      </c>
      <c r="M2756" s="1" t="s">
        <v>364</v>
      </c>
      <c r="N2756" s="1" t="s">
        <v>5592</v>
      </c>
      <c r="O2756" s="1" t="s">
        <v>44</v>
      </c>
    </row>
    <row r="2757" spans="1:15">
      <c r="A2757" s="1">
        <v>100017988</v>
      </c>
      <c r="B2757" s="1" t="s">
        <v>2314</v>
      </c>
      <c r="C2757" s="1" t="s">
        <v>3916</v>
      </c>
      <c r="D2757" s="1" t="s">
        <v>5593</v>
      </c>
      <c r="E2757" s="1" t="s">
        <v>5474</v>
      </c>
      <c r="F2757" s="1" t="s">
        <v>5475</v>
      </c>
      <c r="G2757" s="1">
        <v>7</v>
      </c>
      <c r="H2757" s="1">
        <v>477</v>
      </c>
      <c r="I2757" s="1">
        <v>60</v>
      </c>
      <c r="J2757" s="33">
        <v>45</v>
      </c>
      <c r="K2757" s="1">
        <v>0</v>
      </c>
      <c r="L2757" s="1">
        <v>2</v>
      </c>
      <c r="M2757" s="1" t="s">
        <v>5594</v>
      </c>
      <c r="N2757" s="1" t="s">
        <v>5595</v>
      </c>
      <c r="O2757" s="1" t="s">
        <v>44</v>
      </c>
    </row>
    <row r="2758" spans="1:15">
      <c r="A2758" s="1">
        <v>100017996</v>
      </c>
      <c r="B2758" s="1" t="s">
        <v>1138</v>
      </c>
      <c r="C2758" s="1" t="s">
        <v>3258</v>
      </c>
      <c r="D2758" s="1" t="s">
        <v>5499</v>
      </c>
      <c r="E2758" s="1" t="s">
        <v>5474</v>
      </c>
      <c r="F2758" s="1" t="s">
        <v>5475</v>
      </c>
      <c r="G2758" s="1">
        <v>3</v>
      </c>
      <c r="H2758" s="1">
        <v>190</v>
      </c>
      <c r="I2758" s="1">
        <v>65</v>
      </c>
      <c r="J2758" s="33">
        <v>34</v>
      </c>
      <c r="K2758" s="1">
        <v>2</v>
      </c>
      <c r="L2758" s="1">
        <v>1</v>
      </c>
      <c r="M2758" s="1" t="s">
        <v>5600</v>
      </c>
      <c r="N2758" s="1" t="s">
        <v>3036</v>
      </c>
      <c r="O2758" s="1" t="s">
        <v>8</v>
      </c>
    </row>
    <row r="2759" spans="1:15">
      <c r="A2759" s="1">
        <v>100018039</v>
      </c>
      <c r="B2759" s="1" t="s">
        <v>587</v>
      </c>
      <c r="C2759" s="1" t="s">
        <v>4814</v>
      </c>
      <c r="D2759" s="1" t="s">
        <v>5608</v>
      </c>
      <c r="E2759" s="1" t="s">
        <v>2</v>
      </c>
      <c r="F2759" s="1" t="s">
        <v>41</v>
      </c>
      <c r="G2759" s="1">
        <v>1</v>
      </c>
      <c r="H2759" s="1">
        <v>17</v>
      </c>
      <c r="I2759" s="1">
        <v>5</v>
      </c>
      <c r="J2759" s="33">
        <v>7</v>
      </c>
      <c r="K2759" s="1">
        <v>0</v>
      </c>
      <c r="L2759" s="1">
        <v>1</v>
      </c>
      <c r="M2759" s="1" t="s">
        <v>5609</v>
      </c>
      <c r="N2759" s="1" t="s">
        <v>5610</v>
      </c>
      <c r="O2759" s="1" t="s">
        <v>44</v>
      </c>
    </row>
    <row r="2760" spans="1:15">
      <c r="A2760" s="1">
        <v>100018055</v>
      </c>
      <c r="B2760" s="1" t="s">
        <v>2314</v>
      </c>
      <c r="C2760" s="1" t="s">
        <v>2313</v>
      </c>
      <c r="D2760" s="1" t="s">
        <v>5611</v>
      </c>
      <c r="E2760" s="1" t="s">
        <v>5474</v>
      </c>
      <c r="F2760" s="1" t="s">
        <v>5475</v>
      </c>
      <c r="G2760" s="1">
        <v>3</v>
      </c>
      <c r="H2760" s="1">
        <v>747</v>
      </c>
      <c r="I2760" s="1">
        <v>66</v>
      </c>
      <c r="J2760" s="33">
        <v>12</v>
      </c>
      <c r="K2760" s="1">
        <v>4</v>
      </c>
      <c r="L2760" s="1">
        <v>3</v>
      </c>
      <c r="M2760" s="1" t="s">
        <v>4199</v>
      </c>
      <c r="N2760" s="1" t="s">
        <v>3759</v>
      </c>
      <c r="O2760" s="1" t="s">
        <v>39</v>
      </c>
    </row>
    <row r="2761" spans="1:15">
      <c r="A2761" s="1">
        <v>100018075</v>
      </c>
      <c r="B2761" s="1" t="s">
        <v>587</v>
      </c>
      <c r="C2761" s="1" t="s">
        <v>4866</v>
      </c>
      <c r="D2761" s="1" t="s">
        <v>176</v>
      </c>
      <c r="E2761" s="1" t="s">
        <v>11</v>
      </c>
      <c r="F2761" s="1" t="s">
        <v>12</v>
      </c>
      <c r="G2761" s="1">
        <v>2</v>
      </c>
      <c r="H2761" s="1">
        <v>460</v>
      </c>
      <c r="I2761" s="1">
        <v>46</v>
      </c>
      <c r="J2761" s="33">
        <v>25</v>
      </c>
      <c r="K2761" s="1">
        <v>0</v>
      </c>
      <c r="L2761" s="1">
        <v>2</v>
      </c>
      <c r="M2761" s="1" t="s">
        <v>5613</v>
      </c>
      <c r="N2761" s="1" t="s">
        <v>5614</v>
      </c>
      <c r="O2761" s="1" t="s">
        <v>32</v>
      </c>
    </row>
    <row r="2762" spans="1:15">
      <c r="A2762" s="1">
        <v>100018160</v>
      </c>
      <c r="B2762" s="1" t="s">
        <v>2314</v>
      </c>
      <c r="C2762" s="1" t="s">
        <v>4047</v>
      </c>
      <c r="D2762" s="1" t="s">
        <v>5475</v>
      </c>
      <c r="E2762" s="1" t="s">
        <v>5474</v>
      </c>
      <c r="F2762" s="1" t="s">
        <v>5475</v>
      </c>
      <c r="G2762" s="1">
        <v>2</v>
      </c>
      <c r="H2762" s="1">
        <v>465</v>
      </c>
      <c r="I2762" s="1">
        <v>40</v>
      </c>
      <c r="J2762" s="33">
        <v>34</v>
      </c>
      <c r="K2762" s="1">
        <v>1</v>
      </c>
      <c r="L2762" s="1">
        <v>2</v>
      </c>
      <c r="M2762" s="1" t="s">
        <v>5619</v>
      </c>
      <c r="N2762" s="1" t="s">
        <v>4102</v>
      </c>
      <c r="O2762" s="1" t="s">
        <v>32</v>
      </c>
    </row>
    <row r="2763" spans="1:15">
      <c r="A2763" s="1">
        <v>100018183</v>
      </c>
      <c r="B2763" s="1" t="s">
        <v>1158</v>
      </c>
      <c r="C2763" s="1" t="s">
        <v>1500</v>
      </c>
      <c r="D2763" s="1" t="s">
        <v>5626</v>
      </c>
      <c r="E2763" s="1" t="s">
        <v>11</v>
      </c>
      <c r="F2763" s="1" t="s">
        <v>12</v>
      </c>
      <c r="G2763" s="1">
        <v>1</v>
      </c>
      <c r="H2763" s="1">
        <v>169</v>
      </c>
      <c r="I2763" s="1">
        <v>21</v>
      </c>
      <c r="J2763" s="33">
        <v>19</v>
      </c>
      <c r="K2763" s="1">
        <v>0</v>
      </c>
      <c r="L2763" s="1">
        <v>1</v>
      </c>
      <c r="M2763" s="1" t="s">
        <v>5627</v>
      </c>
      <c r="N2763" s="1" t="s">
        <v>1532</v>
      </c>
      <c r="O2763" s="1" t="s">
        <v>39</v>
      </c>
    </row>
    <row r="2764" spans="1:15">
      <c r="A2764" s="1">
        <v>100018207</v>
      </c>
      <c r="B2764" s="1" t="s">
        <v>591</v>
      </c>
      <c r="C2764" s="1" t="s">
        <v>1019</v>
      </c>
      <c r="D2764" s="1" t="s">
        <v>5475</v>
      </c>
      <c r="E2764" s="1" t="s">
        <v>5474</v>
      </c>
      <c r="F2764" s="1" t="s">
        <v>5475</v>
      </c>
      <c r="G2764" s="1">
        <v>5</v>
      </c>
      <c r="H2764" s="1">
        <v>193</v>
      </c>
      <c r="I2764" s="1">
        <v>59</v>
      </c>
      <c r="J2764" s="33">
        <v>34</v>
      </c>
      <c r="K2764" s="1">
        <v>0</v>
      </c>
      <c r="L2764" s="1">
        <v>1</v>
      </c>
      <c r="M2764" s="1" t="s">
        <v>5628</v>
      </c>
      <c r="N2764" s="1" t="s">
        <v>595</v>
      </c>
      <c r="O2764" s="1" t="s">
        <v>8</v>
      </c>
    </row>
    <row r="2765" spans="1:15">
      <c r="A2765" s="1">
        <v>100018213</v>
      </c>
      <c r="B2765" s="1" t="s">
        <v>591</v>
      </c>
      <c r="C2765" s="1" t="s">
        <v>726</v>
      </c>
      <c r="D2765" s="1" t="s">
        <v>176</v>
      </c>
      <c r="E2765" s="1" t="s">
        <v>11</v>
      </c>
      <c r="F2765" s="1" t="s">
        <v>407</v>
      </c>
      <c r="G2765" s="1">
        <v>1</v>
      </c>
      <c r="H2765" s="1">
        <v>15</v>
      </c>
      <c r="I2765" s="1">
        <v>2</v>
      </c>
      <c r="J2765" s="33">
        <v>3</v>
      </c>
      <c r="K2765" s="1">
        <v>0</v>
      </c>
      <c r="L2765" s="1">
        <v>1</v>
      </c>
      <c r="M2765" s="1" t="s">
        <v>5630</v>
      </c>
      <c r="N2765" s="1" t="s">
        <v>5631</v>
      </c>
      <c r="O2765" s="1" t="s">
        <v>32</v>
      </c>
    </row>
    <row r="2766" spans="1:15">
      <c r="A2766" s="1">
        <v>100018218</v>
      </c>
      <c r="B2766" s="1" t="s">
        <v>1158</v>
      </c>
      <c r="C2766" s="1" t="s">
        <v>1329</v>
      </c>
      <c r="D2766" s="1" t="s">
        <v>176</v>
      </c>
      <c r="E2766" s="1" t="s">
        <v>11</v>
      </c>
      <c r="F2766" s="1" t="s">
        <v>12</v>
      </c>
      <c r="G2766" s="1">
        <v>1</v>
      </c>
      <c r="H2766" s="1">
        <v>183</v>
      </c>
      <c r="I2766" s="1">
        <v>27</v>
      </c>
      <c r="J2766" s="33">
        <v>18</v>
      </c>
      <c r="K2766" s="1">
        <v>0</v>
      </c>
      <c r="L2766" s="1">
        <v>1</v>
      </c>
      <c r="M2766" s="1" t="s">
        <v>5632</v>
      </c>
      <c r="N2766" s="1" t="s">
        <v>5633</v>
      </c>
      <c r="O2766" s="1" t="s">
        <v>32</v>
      </c>
    </row>
    <row r="2767" spans="1:15">
      <c r="A2767" s="1">
        <v>100018225</v>
      </c>
      <c r="B2767" s="1" t="s">
        <v>591</v>
      </c>
      <c r="C2767" s="1" t="s">
        <v>726</v>
      </c>
      <c r="D2767" s="1" t="s">
        <v>105</v>
      </c>
      <c r="E2767" s="1" t="s">
        <v>11</v>
      </c>
      <c r="F2767" s="1" t="s">
        <v>407</v>
      </c>
      <c r="G2767" s="1">
        <v>1</v>
      </c>
      <c r="H2767" s="1">
        <v>40</v>
      </c>
      <c r="I2767" s="1">
        <v>11</v>
      </c>
      <c r="J2767" s="33">
        <v>5</v>
      </c>
      <c r="K2767" s="1">
        <v>0</v>
      </c>
      <c r="L2767" s="1">
        <v>1</v>
      </c>
      <c r="M2767" s="1" t="s">
        <v>5634</v>
      </c>
      <c r="N2767" s="1" t="s">
        <v>5631</v>
      </c>
      <c r="O2767" s="1" t="s">
        <v>32</v>
      </c>
    </row>
    <row r="2768" spans="1:15">
      <c r="A2768" s="1">
        <v>100018232</v>
      </c>
      <c r="B2768" s="1" t="s">
        <v>6</v>
      </c>
      <c r="C2768" s="1" t="s">
        <v>242</v>
      </c>
      <c r="D2768" s="1" t="s">
        <v>5499</v>
      </c>
      <c r="E2768" s="1" t="s">
        <v>5474</v>
      </c>
      <c r="F2768" s="1" t="s">
        <v>5475</v>
      </c>
      <c r="G2768" s="1">
        <v>2</v>
      </c>
      <c r="H2768" s="1">
        <v>170</v>
      </c>
      <c r="I2768" s="1">
        <v>41</v>
      </c>
      <c r="J2768" s="33">
        <v>33</v>
      </c>
      <c r="K2768" s="1">
        <v>0</v>
      </c>
      <c r="L2768" s="1">
        <v>1</v>
      </c>
      <c r="M2768" s="1" t="s">
        <v>5635</v>
      </c>
      <c r="N2768" s="1" t="s">
        <v>7</v>
      </c>
      <c r="O2768" s="1" t="s">
        <v>8</v>
      </c>
    </row>
    <row r="2769" spans="1:15">
      <c r="A2769" s="1">
        <v>100018238</v>
      </c>
      <c r="B2769" s="1" t="s">
        <v>6</v>
      </c>
      <c r="C2769" s="1" t="s">
        <v>178</v>
      </c>
      <c r="D2769" s="1" t="s">
        <v>5475</v>
      </c>
      <c r="E2769" s="1" t="s">
        <v>5474</v>
      </c>
      <c r="F2769" s="1" t="s">
        <v>5475</v>
      </c>
      <c r="G2769" s="1">
        <v>3</v>
      </c>
      <c r="H2769" s="1">
        <v>134</v>
      </c>
      <c r="I2769" s="1">
        <v>55</v>
      </c>
      <c r="J2769" s="33">
        <v>27</v>
      </c>
      <c r="K2769" s="1">
        <v>0</v>
      </c>
      <c r="L2769" s="1">
        <v>1</v>
      </c>
      <c r="M2769" s="1" t="s">
        <v>5637</v>
      </c>
      <c r="N2769" s="1" t="s">
        <v>7</v>
      </c>
      <c r="O2769" s="1" t="s">
        <v>8</v>
      </c>
    </row>
    <row r="2770" spans="1:15">
      <c r="A2770" s="1">
        <v>100018250</v>
      </c>
      <c r="B2770" s="1" t="s">
        <v>2344</v>
      </c>
      <c r="C2770" s="1" t="s">
        <v>2609</v>
      </c>
      <c r="D2770" s="1" t="s">
        <v>176</v>
      </c>
      <c r="E2770" s="1" t="s">
        <v>11</v>
      </c>
      <c r="F2770" s="1" t="s">
        <v>12</v>
      </c>
      <c r="G2770" s="1">
        <v>1</v>
      </c>
      <c r="H2770" s="1">
        <v>328</v>
      </c>
      <c r="I2770" s="1">
        <v>29</v>
      </c>
      <c r="J2770" s="33">
        <v>21</v>
      </c>
      <c r="K2770" s="1">
        <v>0</v>
      </c>
      <c r="L2770" s="1">
        <v>2</v>
      </c>
      <c r="M2770" s="1" t="s">
        <v>5639</v>
      </c>
      <c r="N2770" s="1" t="s">
        <v>5640</v>
      </c>
      <c r="O2770" s="1" t="s">
        <v>32</v>
      </c>
    </row>
    <row r="2771" spans="1:15">
      <c r="A2771" s="1">
        <v>100018275</v>
      </c>
      <c r="B2771" s="1" t="s">
        <v>591</v>
      </c>
      <c r="C2771" s="1" t="s">
        <v>1019</v>
      </c>
      <c r="D2771" s="1" t="s">
        <v>176</v>
      </c>
      <c r="E2771" s="1" t="s">
        <v>11</v>
      </c>
      <c r="F2771" s="1" t="s">
        <v>12</v>
      </c>
      <c r="G2771" s="1">
        <v>1</v>
      </c>
      <c r="H2771" s="1">
        <v>394</v>
      </c>
      <c r="I2771" s="1">
        <v>7</v>
      </c>
      <c r="J2771" s="33">
        <v>41</v>
      </c>
      <c r="K2771" s="1">
        <v>1</v>
      </c>
      <c r="L2771" s="1">
        <v>2</v>
      </c>
      <c r="M2771" s="1" t="s">
        <v>5644</v>
      </c>
      <c r="N2771" s="1" t="s">
        <v>1064</v>
      </c>
      <c r="O2771" s="1" t="s">
        <v>32</v>
      </c>
    </row>
    <row r="2772" spans="1:15">
      <c r="A2772" s="1">
        <v>100018276</v>
      </c>
      <c r="B2772" s="1" t="s">
        <v>591</v>
      </c>
      <c r="C2772" s="1" t="s">
        <v>1019</v>
      </c>
      <c r="D2772" s="1" t="s">
        <v>176</v>
      </c>
      <c r="E2772" s="1" t="s">
        <v>11</v>
      </c>
      <c r="F2772" s="1" t="s">
        <v>12</v>
      </c>
      <c r="G2772" s="1">
        <v>1</v>
      </c>
      <c r="H2772" s="1">
        <v>744</v>
      </c>
      <c r="I2772" s="1">
        <v>74</v>
      </c>
      <c r="J2772" s="33">
        <v>38</v>
      </c>
      <c r="K2772" s="1">
        <v>2</v>
      </c>
      <c r="L2772" s="1">
        <v>3</v>
      </c>
      <c r="M2772" s="1" t="s">
        <v>5645</v>
      </c>
      <c r="N2772" s="1" t="s">
        <v>1064</v>
      </c>
      <c r="O2772" s="1" t="s">
        <v>32</v>
      </c>
    </row>
    <row r="2773" spans="1:15">
      <c r="A2773" s="1">
        <v>100018296</v>
      </c>
      <c r="B2773" s="1" t="s">
        <v>6</v>
      </c>
      <c r="C2773" s="1" t="s">
        <v>469</v>
      </c>
      <c r="D2773" s="1" t="s">
        <v>150</v>
      </c>
      <c r="E2773" s="1" t="s">
        <v>11</v>
      </c>
      <c r="F2773" s="1" t="s">
        <v>12</v>
      </c>
      <c r="G2773" s="1">
        <v>1</v>
      </c>
      <c r="H2773" s="1">
        <v>76</v>
      </c>
      <c r="I2773" s="1">
        <v>10</v>
      </c>
      <c r="J2773" s="33">
        <v>7</v>
      </c>
      <c r="K2773" s="1">
        <v>0</v>
      </c>
      <c r="L2773" s="1">
        <v>1</v>
      </c>
      <c r="M2773" s="1" t="s">
        <v>5646</v>
      </c>
      <c r="N2773" s="1" t="s">
        <v>5647</v>
      </c>
      <c r="O2773" s="1" t="s">
        <v>44</v>
      </c>
    </row>
    <row r="2774" spans="1:15">
      <c r="A2774" s="1">
        <v>100018308</v>
      </c>
      <c r="B2774" s="1" t="s">
        <v>587</v>
      </c>
      <c r="C2774" s="1" t="s">
        <v>5093</v>
      </c>
      <c r="D2774" s="1" t="s">
        <v>5650</v>
      </c>
      <c r="E2774" s="1" t="s">
        <v>11</v>
      </c>
      <c r="F2774" s="1" t="s">
        <v>12</v>
      </c>
      <c r="G2774" s="1">
        <v>1</v>
      </c>
      <c r="H2774" s="1">
        <v>32</v>
      </c>
      <c r="I2774" s="1">
        <v>2</v>
      </c>
      <c r="J2774" s="33">
        <v>3</v>
      </c>
      <c r="K2774" s="1">
        <v>0</v>
      </c>
      <c r="L2774" s="1">
        <v>1</v>
      </c>
      <c r="M2774" s="1" t="s">
        <v>5651</v>
      </c>
      <c r="N2774" s="1" t="s">
        <v>5652</v>
      </c>
      <c r="O2774" s="1" t="s">
        <v>39</v>
      </c>
    </row>
    <row r="2775" spans="1:15">
      <c r="A2775" s="1">
        <v>100018339</v>
      </c>
      <c r="B2775" s="1" t="s">
        <v>591</v>
      </c>
      <c r="C2775" s="1" t="s">
        <v>828</v>
      </c>
      <c r="D2775" s="1" t="s">
        <v>176</v>
      </c>
      <c r="E2775" s="1" t="s">
        <v>11</v>
      </c>
      <c r="F2775" s="1" t="s">
        <v>12</v>
      </c>
      <c r="G2775" s="1">
        <v>1</v>
      </c>
      <c r="H2775" s="1">
        <v>377</v>
      </c>
      <c r="I2775" s="1">
        <v>40</v>
      </c>
      <c r="J2775" s="33">
        <v>29</v>
      </c>
      <c r="K2775" s="1">
        <v>0</v>
      </c>
      <c r="L2775" s="1">
        <v>2</v>
      </c>
      <c r="M2775" s="1" t="s">
        <v>5654</v>
      </c>
      <c r="N2775" s="1" t="s">
        <v>840</v>
      </c>
      <c r="O2775" s="1" t="s">
        <v>32</v>
      </c>
    </row>
    <row r="2776" spans="1:15">
      <c r="A2776" s="1">
        <v>100018340</v>
      </c>
      <c r="B2776" s="1" t="s">
        <v>591</v>
      </c>
      <c r="C2776" s="1" t="s">
        <v>828</v>
      </c>
      <c r="D2776" s="1" t="s">
        <v>176</v>
      </c>
      <c r="E2776" s="1" t="s">
        <v>11</v>
      </c>
      <c r="F2776" s="1" t="s">
        <v>12</v>
      </c>
      <c r="G2776" s="1">
        <v>1</v>
      </c>
      <c r="H2776" s="1">
        <v>321</v>
      </c>
      <c r="I2776" s="1">
        <v>32</v>
      </c>
      <c r="J2776" s="33">
        <v>17</v>
      </c>
      <c r="K2776" s="1">
        <v>0</v>
      </c>
      <c r="L2776" s="1">
        <v>2</v>
      </c>
      <c r="M2776" s="1" t="s">
        <v>5655</v>
      </c>
      <c r="N2776" s="1" t="s">
        <v>840</v>
      </c>
      <c r="O2776" s="1" t="s">
        <v>32</v>
      </c>
    </row>
    <row r="2777" spans="1:15">
      <c r="A2777" s="1">
        <v>100018365</v>
      </c>
      <c r="B2777" s="1" t="s">
        <v>587</v>
      </c>
      <c r="C2777" s="1" t="s">
        <v>1612</v>
      </c>
      <c r="D2777" s="1" t="s">
        <v>5475</v>
      </c>
      <c r="E2777" s="1" t="s">
        <v>5474</v>
      </c>
      <c r="F2777" s="1" t="s">
        <v>5475</v>
      </c>
      <c r="G2777" s="1">
        <v>3</v>
      </c>
      <c r="H2777" s="1">
        <v>124</v>
      </c>
      <c r="I2777" s="1">
        <v>23</v>
      </c>
      <c r="J2777" s="33">
        <v>30</v>
      </c>
      <c r="K2777" s="1">
        <v>0</v>
      </c>
      <c r="L2777" s="1">
        <v>1</v>
      </c>
      <c r="M2777" s="1" t="s">
        <v>5658</v>
      </c>
      <c r="N2777" s="1" t="s">
        <v>4700</v>
      </c>
      <c r="O2777" s="1" t="s">
        <v>8</v>
      </c>
    </row>
    <row r="2778" spans="1:15">
      <c r="A2778" s="1">
        <v>100018370</v>
      </c>
      <c r="B2778" s="1" t="s">
        <v>587</v>
      </c>
      <c r="C2778" s="1" t="s">
        <v>4866</v>
      </c>
      <c r="D2778" s="1" t="s">
        <v>176</v>
      </c>
      <c r="E2778" s="1" t="s">
        <v>11</v>
      </c>
      <c r="F2778" s="1" t="s">
        <v>407</v>
      </c>
      <c r="G2778" s="1">
        <v>1</v>
      </c>
      <c r="H2778" s="1">
        <v>33</v>
      </c>
      <c r="I2778" s="1">
        <v>7</v>
      </c>
      <c r="J2778" s="33">
        <v>4</v>
      </c>
      <c r="K2778" s="1">
        <v>0</v>
      </c>
      <c r="L2778" s="1">
        <v>1</v>
      </c>
      <c r="M2778" s="1" t="s">
        <v>5660</v>
      </c>
      <c r="N2778" s="1" t="s">
        <v>5661</v>
      </c>
      <c r="O2778" s="1" t="s">
        <v>32</v>
      </c>
    </row>
    <row r="2779" spans="1:15">
      <c r="A2779" s="1">
        <v>100018373</v>
      </c>
      <c r="B2779" s="1" t="s">
        <v>1138</v>
      </c>
      <c r="C2779" s="1" t="s">
        <v>3205</v>
      </c>
      <c r="D2779" s="1" t="s">
        <v>5485</v>
      </c>
      <c r="E2779" s="1" t="s">
        <v>5474</v>
      </c>
      <c r="F2779" s="1" t="s">
        <v>5475</v>
      </c>
      <c r="G2779" s="1">
        <v>3</v>
      </c>
      <c r="H2779" s="1">
        <v>44</v>
      </c>
      <c r="I2779" s="1">
        <v>7</v>
      </c>
      <c r="J2779" s="33">
        <v>9</v>
      </c>
      <c r="K2779" s="1">
        <v>0</v>
      </c>
      <c r="L2779" s="1">
        <v>1</v>
      </c>
      <c r="M2779" s="1" t="s">
        <v>5648</v>
      </c>
      <c r="N2779" s="1" t="s">
        <v>5649</v>
      </c>
      <c r="O2779" s="1" t="s">
        <v>44</v>
      </c>
    </row>
    <row r="2780" spans="1:15">
      <c r="A2780" s="1">
        <v>100018377</v>
      </c>
      <c r="B2780" s="1" t="s">
        <v>587</v>
      </c>
      <c r="C2780" s="1" t="s">
        <v>4866</v>
      </c>
      <c r="D2780" s="1" t="s">
        <v>533</v>
      </c>
      <c r="E2780" s="1" t="s">
        <v>11</v>
      </c>
      <c r="F2780" s="1" t="s">
        <v>12</v>
      </c>
      <c r="G2780" s="1">
        <v>1</v>
      </c>
      <c r="H2780" s="1">
        <v>529</v>
      </c>
      <c r="I2780" s="1">
        <v>41</v>
      </c>
      <c r="J2780" s="33">
        <v>33</v>
      </c>
      <c r="K2780" s="1">
        <v>0</v>
      </c>
      <c r="L2780" s="1">
        <v>2</v>
      </c>
      <c r="M2780" s="1" t="s">
        <v>4926</v>
      </c>
      <c r="N2780" s="1" t="s">
        <v>4927</v>
      </c>
      <c r="O2780" s="1" t="s">
        <v>32</v>
      </c>
    </row>
    <row r="2781" spans="1:15">
      <c r="A2781" s="1">
        <v>100018381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>
        <v>1</v>
      </c>
      <c r="H2781" s="1">
        <v>442</v>
      </c>
      <c r="I2781" s="1">
        <v>38</v>
      </c>
      <c r="J2781" s="33">
        <v>21</v>
      </c>
      <c r="K2781" s="1">
        <v>0</v>
      </c>
      <c r="L2781" s="1">
        <v>2</v>
      </c>
      <c r="M2781" s="1" t="s">
        <v>5662</v>
      </c>
      <c r="N2781" s="1" t="s">
        <v>5663</v>
      </c>
      <c r="O2781" s="1" t="s">
        <v>32</v>
      </c>
    </row>
    <row r="2782" spans="1:15">
      <c r="A2782" s="1">
        <v>100018392</v>
      </c>
      <c r="B2782" s="1" t="s">
        <v>1138</v>
      </c>
      <c r="C2782" s="1" t="s">
        <v>3032</v>
      </c>
      <c r="D2782" s="1" t="s">
        <v>5664</v>
      </c>
      <c r="E2782" s="1" t="s">
        <v>11</v>
      </c>
      <c r="F2782" s="1" t="s">
        <v>12</v>
      </c>
      <c r="G2782" s="1">
        <v>1</v>
      </c>
      <c r="H2782" s="1">
        <v>406</v>
      </c>
      <c r="I2782" s="1">
        <v>38</v>
      </c>
      <c r="J2782" s="33">
        <v>25</v>
      </c>
      <c r="K2782" s="1">
        <v>0</v>
      </c>
      <c r="L2782" s="1">
        <v>2</v>
      </c>
      <c r="M2782" s="1" t="s">
        <v>5665</v>
      </c>
      <c r="N2782" s="1" t="s">
        <v>3038</v>
      </c>
      <c r="O2782" s="1" t="s">
        <v>32</v>
      </c>
    </row>
    <row r="2783" spans="1:15">
      <c r="A2783" s="1">
        <v>100018405</v>
      </c>
      <c r="B2783" s="1" t="s">
        <v>2314</v>
      </c>
      <c r="C2783" s="1" t="s">
        <v>2313</v>
      </c>
      <c r="D2783" s="1" t="s">
        <v>2869</v>
      </c>
      <c r="E2783" s="1" t="s">
        <v>20</v>
      </c>
      <c r="F2783" s="1" t="s">
        <v>72</v>
      </c>
      <c r="G2783" s="1">
        <v>3</v>
      </c>
      <c r="H2783" s="1">
        <v>357</v>
      </c>
      <c r="I2783" s="1">
        <v>35</v>
      </c>
      <c r="J2783" s="33">
        <v>35</v>
      </c>
      <c r="K2783" s="1">
        <v>0</v>
      </c>
      <c r="L2783" s="1">
        <v>2</v>
      </c>
      <c r="M2783" s="1" t="s">
        <v>5670</v>
      </c>
      <c r="N2783" s="1" t="s">
        <v>3756</v>
      </c>
      <c r="O2783" s="1" t="s">
        <v>15</v>
      </c>
    </row>
    <row r="2784" spans="1:15">
      <c r="A2784" s="1">
        <v>100018418</v>
      </c>
      <c r="B2784" s="1" t="s">
        <v>6</v>
      </c>
      <c r="C2784" s="1" t="s">
        <v>520</v>
      </c>
      <c r="D2784" s="1" t="s">
        <v>12</v>
      </c>
      <c r="E2784" s="1" t="s">
        <v>11</v>
      </c>
      <c r="F2784" s="1" t="s">
        <v>12</v>
      </c>
      <c r="G2784" s="1">
        <v>1</v>
      </c>
      <c r="H2784" s="1">
        <v>423</v>
      </c>
      <c r="I2784" s="1">
        <v>41</v>
      </c>
      <c r="J2784" s="33">
        <v>26</v>
      </c>
      <c r="K2784" s="1">
        <v>0</v>
      </c>
      <c r="L2784" s="1">
        <v>2</v>
      </c>
      <c r="M2784" s="1" t="s">
        <v>565</v>
      </c>
      <c r="N2784" s="1" t="s">
        <v>571</v>
      </c>
      <c r="O2784" s="1" t="s">
        <v>32</v>
      </c>
    </row>
    <row r="2785" spans="1:15">
      <c r="A2785" s="1">
        <v>100018424</v>
      </c>
      <c r="B2785" s="1" t="s">
        <v>2314</v>
      </c>
      <c r="C2785" s="1" t="s">
        <v>4389</v>
      </c>
      <c r="D2785" s="1" t="s">
        <v>5674</v>
      </c>
      <c r="E2785" s="1" t="s">
        <v>5474</v>
      </c>
      <c r="F2785" s="1" t="s">
        <v>5475</v>
      </c>
      <c r="G2785" s="1">
        <v>3</v>
      </c>
      <c r="H2785" s="1">
        <v>74</v>
      </c>
      <c r="I2785" s="1">
        <v>12</v>
      </c>
      <c r="J2785" s="33">
        <v>13</v>
      </c>
      <c r="K2785" s="1">
        <v>0</v>
      </c>
      <c r="L2785" s="1">
        <v>1</v>
      </c>
      <c r="M2785" s="1" t="s">
        <v>4429</v>
      </c>
      <c r="N2785" s="1" t="s">
        <v>2476</v>
      </c>
      <c r="O2785" s="1" t="s">
        <v>39</v>
      </c>
    </row>
    <row r="2786" spans="1:15">
      <c r="A2786" s="1">
        <v>100018432</v>
      </c>
      <c r="B2786" s="1" t="s">
        <v>2314</v>
      </c>
      <c r="C2786" s="1" t="s">
        <v>2313</v>
      </c>
      <c r="D2786" s="1" t="s">
        <v>12</v>
      </c>
      <c r="E2786" s="1" t="s">
        <v>11</v>
      </c>
      <c r="F2786" s="1" t="s">
        <v>12</v>
      </c>
      <c r="G2786" s="1">
        <v>1</v>
      </c>
      <c r="H2786" s="1">
        <v>81</v>
      </c>
      <c r="I2786" s="1">
        <v>10</v>
      </c>
      <c r="J2786" s="33">
        <v>7</v>
      </c>
      <c r="K2786" s="1">
        <v>0</v>
      </c>
      <c r="L2786" s="1">
        <v>1</v>
      </c>
      <c r="M2786" s="1" t="s">
        <v>5677</v>
      </c>
      <c r="N2786" s="1" t="s">
        <v>5678</v>
      </c>
      <c r="O2786" s="1" t="s">
        <v>32</v>
      </c>
    </row>
    <row r="2787" spans="1:15">
      <c r="A2787" s="1">
        <v>100018437</v>
      </c>
      <c r="B2787" s="1" t="s">
        <v>2314</v>
      </c>
      <c r="C2787" s="1" t="s">
        <v>4293</v>
      </c>
      <c r="D2787" s="1" t="s">
        <v>12</v>
      </c>
      <c r="E2787" s="1" t="s">
        <v>11</v>
      </c>
      <c r="F2787" s="1" t="s">
        <v>407</v>
      </c>
      <c r="G2787" s="1">
        <v>1</v>
      </c>
      <c r="H2787" s="1">
        <v>8</v>
      </c>
      <c r="I2787" s="1">
        <v>1</v>
      </c>
      <c r="J2787" s="33">
        <v>2</v>
      </c>
      <c r="K2787" s="1">
        <v>0</v>
      </c>
      <c r="L2787" s="1">
        <v>1</v>
      </c>
      <c r="M2787" s="1" t="s">
        <v>5679</v>
      </c>
      <c r="N2787" s="1" t="s">
        <v>5680</v>
      </c>
      <c r="O2787" s="1" t="s">
        <v>32</v>
      </c>
    </row>
    <row r="2788" spans="1:15">
      <c r="A2788" s="1">
        <v>100018438</v>
      </c>
      <c r="B2788" s="1" t="s">
        <v>1158</v>
      </c>
      <c r="C2788" s="1" t="s">
        <v>1157</v>
      </c>
      <c r="D2788" s="1" t="s">
        <v>5681</v>
      </c>
      <c r="E2788" s="1" t="s">
        <v>2</v>
      </c>
      <c r="F2788" s="1" t="s">
        <v>183</v>
      </c>
      <c r="G2788" s="1">
        <v>2</v>
      </c>
      <c r="H2788" s="1">
        <v>66</v>
      </c>
      <c r="I2788" s="1">
        <v>27</v>
      </c>
      <c r="J2788" s="33">
        <v>13</v>
      </c>
      <c r="K2788" s="1">
        <v>0</v>
      </c>
      <c r="L2788" s="1">
        <v>1</v>
      </c>
      <c r="M2788" s="1" t="s">
        <v>5682</v>
      </c>
      <c r="N2788" s="1" t="s">
        <v>1166</v>
      </c>
      <c r="O2788" s="1" t="s">
        <v>8</v>
      </c>
    </row>
    <row r="2789" spans="1:15">
      <c r="A2789" s="1">
        <v>100018465</v>
      </c>
      <c r="B2789" s="1" t="s">
        <v>1158</v>
      </c>
      <c r="C2789" s="1" t="s">
        <v>1251</v>
      </c>
      <c r="D2789" s="1" t="s">
        <v>5684</v>
      </c>
      <c r="E2789" s="1" t="s">
        <v>11</v>
      </c>
      <c r="F2789" s="1" t="s">
        <v>12</v>
      </c>
      <c r="G2789" s="1">
        <v>1</v>
      </c>
      <c r="H2789" s="1">
        <v>161</v>
      </c>
      <c r="I2789" s="1">
        <v>22</v>
      </c>
      <c r="J2789" s="33">
        <v>10</v>
      </c>
      <c r="K2789" s="1">
        <v>0</v>
      </c>
      <c r="L2789" s="1">
        <v>1</v>
      </c>
      <c r="M2789" s="1" t="s">
        <v>5685</v>
      </c>
      <c r="N2789" s="1" t="s">
        <v>5686</v>
      </c>
      <c r="O2789" s="1" t="s">
        <v>32</v>
      </c>
    </row>
    <row r="2790" spans="1:15">
      <c r="A2790" s="1">
        <v>100018491</v>
      </c>
      <c r="B2790" s="1" t="s">
        <v>591</v>
      </c>
      <c r="C2790" s="1" t="s">
        <v>590</v>
      </c>
      <c r="D2790" s="1" t="s">
        <v>5687</v>
      </c>
      <c r="E2790" s="1" t="s">
        <v>20</v>
      </c>
      <c r="F2790" s="1" t="s">
        <v>72</v>
      </c>
      <c r="G2790" s="1">
        <v>1</v>
      </c>
      <c r="H2790" s="1">
        <v>201</v>
      </c>
      <c r="I2790" s="1">
        <v>12</v>
      </c>
      <c r="J2790" s="33">
        <v>9</v>
      </c>
      <c r="K2790" s="1">
        <v>0</v>
      </c>
      <c r="L2790" s="1">
        <v>1</v>
      </c>
      <c r="M2790" s="1" t="s">
        <v>621</v>
      </c>
      <c r="N2790" s="1" t="s">
        <v>5688</v>
      </c>
      <c r="O2790" s="1" t="s">
        <v>44</v>
      </c>
    </row>
    <row r="2791" spans="1:15">
      <c r="A2791" s="1">
        <v>100018505</v>
      </c>
      <c r="B2791" s="1" t="s">
        <v>2344</v>
      </c>
      <c r="C2791" s="1" t="s">
        <v>2507</v>
      </c>
      <c r="D2791" s="1" t="s">
        <v>5690</v>
      </c>
      <c r="E2791" s="1" t="s">
        <v>20</v>
      </c>
      <c r="F2791" s="1" t="s">
        <v>21</v>
      </c>
      <c r="G2791" s="1">
        <v>1</v>
      </c>
      <c r="H2791" s="1">
        <v>743</v>
      </c>
      <c r="I2791" s="1">
        <v>70</v>
      </c>
      <c r="J2791" s="33">
        <v>71</v>
      </c>
      <c r="K2791" s="1">
        <v>0</v>
      </c>
      <c r="L2791" s="1">
        <v>3</v>
      </c>
      <c r="M2791" s="1" t="s">
        <v>5691</v>
      </c>
      <c r="N2791" s="1" t="s">
        <v>2349</v>
      </c>
      <c r="O2791" s="1" t="s">
        <v>15</v>
      </c>
    </row>
    <row r="2792" spans="1:15">
      <c r="A2792" s="1">
        <v>100018513</v>
      </c>
      <c r="B2792" s="1" t="s">
        <v>2344</v>
      </c>
      <c r="C2792" s="1" t="s">
        <v>2826</v>
      </c>
      <c r="D2792" s="1" t="s">
        <v>12</v>
      </c>
      <c r="E2792" s="1" t="s">
        <v>11</v>
      </c>
      <c r="F2792" s="1" t="s">
        <v>407</v>
      </c>
      <c r="G2792" s="1">
        <v>1</v>
      </c>
      <c r="H2792" s="1">
        <v>16</v>
      </c>
      <c r="I2792" s="1">
        <v>3</v>
      </c>
      <c r="J2792" s="33">
        <v>2</v>
      </c>
      <c r="K2792" s="1">
        <v>0</v>
      </c>
      <c r="L2792" s="1">
        <v>1</v>
      </c>
      <c r="M2792" s="1" t="s">
        <v>5692</v>
      </c>
      <c r="N2792" s="1" t="s">
        <v>5693</v>
      </c>
      <c r="O2792" s="1" t="s">
        <v>32</v>
      </c>
    </row>
    <row r="2793" spans="1:15">
      <c r="A2793" s="1">
        <v>100018525</v>
      </c>
      <c r="B2793" s="1" t="s">
        <v>1126</v>
      </c>
      <c r="C2793" s="1" t="s">
        <v>1623</v>
      </c>
      <c r="D2793" s="1" t="s">
        <v>1664</v>
      </c>
      <c r="E2793" s="1" t="s">
        <v>11</v>
      </c>
      <c r="F2793" s="1" t="s">
        <v>407</v>
      </c>
      <c r="G2793" s="1">
        <v>1</v>
      </c>
      <c r="H2793" s="1">
        <v>36</v>
      </c>
      <c r="I2793" s="1">
        <v>5</v>
      </c>
      <c r="J2793" s="33">
        <v>5</v>
      </c>
      <c r="K2793" s="1">
        <v>0</v>
      </c>
      <c r="L2793" s="1">
        <v>1</v>
      </c>
      <c r="M2793" s="1" t="s">
        <v>5694</v>
      </c>
      <c r="N2793" s="1" t="s">
        <v>5695</v>
      </c>
      <c r="O2793" s="1" t="s">
        <v>32</v>
      </c>
    </row>
    <row r="2794" spans="1:15">
      <c r="A2794" s="1">
        <v>100018530</v>
      </c>
      <c r="B2794" s="1" t="s">
        <v>6</v>
      </c>
      <c r="C2794" s="1" t="s">
        <v>83</v>
      </c>
      <c r="D2794" s="1" t="s">
        <v>45</v>
      </c>
      <c r="E2794" s="1" t="s">
        <v>2</v>
      </c>
      <c r="F2794" s="1" t="s">
        <v>46</v>
      </c>
      <c r="G2794" s="1">
        <v>1</v>
      </c>
      <c r="H2794" s="1">
        <v>80</v>
      </c>
      <c r="I2794" s="1">
        <v>26</v>
      </c>
      <c r="J2794" s="33">
        <v>12</v>
      </c>
      <c r="K2794" s="1">
        <v>0</v>
      </c>
      <c r="L2794" s="1">
        <v>1</v>
      </c>
      <c r="M2794" s="1" t="s">
        <v>140</v>
      </c>
      <c r="N2794" s="1" t="s">
        <v>7</v>
      </c>
      <c r="O2794" s="1" t="s">
        <v>8</v>
      </c>
    </row>
    <row r="2795" spans="1:15">
      <c r="A2795" s="1">
        <v>100018559</v>
      </c>
      <c r="B2795" s="1" t="s">
        <v>2314</v>
      </c>
      <c r="C2795" s="1" t="s">
        <v>4047</v>
      </c>
      <c r="D2795" s="1" t="s">
        <v>5485</v>
      </c>
      <c r="E2795" s="1" t="s">
        <v>5474</v>
      </c>
      <c r="F2795" s="1" t="s">
        <v>5475</v>
      </c>
      <c r="G2795" s="1">
        <v>4</v>
      </c>
      <c r="H2795" s="1">
        <v>309</v>
      </c>
      <c r="I2795" s="1">
        <v>41</v>
      </c>
      <c r="J2795" s="33">
        <v>24</v>
      </c>
      <c r="K2795" s="1">
        <v>0</v>
      </c>
      <c r="L2795" s="1">
        <v>2</v>
      </c>
      <c r="M2795" s="1" t="s">
        <v>5696</v>
      </c>
      <c r="N2795" s="1" t="s">
        <v>5697</v>
      </c>
      <c r="O2795" s="1" t="s">
        <v>44</v>
      </c>
    </row>
    <row r="2796" spans="1:15">
      <c r="A2796" s="1">
        <v>100018572</v>
      </c>
      <c r="B2796" s="1" t="s">
        <v>587</v>
      </c>
      <c r="C2796" s="1" t="s">
        <v>1612</v>
      </c>
      <c r="D2796" s="1" t="s">
        <v>176</v>
      </c>
      <c r="E2796" s="1" t="s">
        <v>11</v>
      </c>
      <c r="F2796" s="1" t="s">
        <v>12</v>
      </c>
      <c r="G2796" s="1">
        <v>1</v>
      </c>
      <c r="H2796" s="1">
        <v>463</v>
      </c>
      <c r="I2796" s="1">
        <v>35</v>
      </c>
      <c r="J2796" s="33">
        <v>21</v>
      </c>
      <c r="K2796" s="1">
        <v>0</v>
      </c>
      <c r="L2796" s="1">
        <v>2</v>
      </c>
      <c r="M2796" s="1" t="s">
        <v>5705</v>
      </c>
      <c r="N2796" s="1" t="s">
        <v>4730</v>
      </c>
      <c r="O2796" s="1" t="s">
        <v>32</v>
      </c>
    </row>
    <row r="2797" spans="1:15">
      <c r="A2797" s="1">
        <v>100018573</v>
      </c>
      <c r="B2797" s="1" t="s">
        <v>587</v>
      </c>
      <c r="C2797" s="1" t="s">
        <v>4630</v>
      </c>
      <c r="D2797" s="1" t="s">
        <v>5706</v>
      </c>
      <c r="E2797" s="1" t="s">
        <v>11</v>
      </c>
      <c r="F2797" s="1" t="s">
        <v>12</v>
      </c>
      <c r="G2797" s="1">
        <v>1</v>
      </c>
      <c r="H2797" s="1">
        <v>310</v>
      </c>
      <c r="I2797" s="1">
        <v>28</v>
      </c>
      <c r="J2797" s="33">
        <v>21</v>
      </c>
      <c r="K2797" s="1">
        <v>0</v>
      </c>
      <c r="L2797" s="1">
        <v>2</v>
      </c>
      <c r="M2797" s="1" t="s">
        <v>5656</v>
      </c>
      <c r="N2797" s="1" t="s">
        <v>4740</v>
      </c>
      <c r="O2797" s="1" t="s">
        <v>39</v>
      </c>
    </row>
    <row r="2798" spans="1:15">
      <c r="A2798" s="1">
        <v>100018586</v>
      </c>
      <c r="B2798" s="1" t="s">
        <v>1138</v>
      </c>
      <c r="C2798" s="1" t="s">
        <v>3675</v>
      </c>
      <c r="D2798" s="1" t="s">
        <v>5499</v>
      </c>
      <c r="E2798" s="1" t="s">
        <v>5474</v>
      </c>
      <c r="F2798" s="1" t="s">
        <v>5475</v>
      </c>
      <c r="G2798" s="1">
        <v>5</v>
      </c>
      <c r="H2798" s="1">
        <v>164</v>
      </c>
      <c r="I2798" s="1">
        <v>32</v>
      </c>
      <c r="J2798" s="33">
        <v>53</v>
      </c>
      <c r="K2798" s="1">
        <v>1</v>
      </c>
      <c r="L2798" s="1">
        <v>1</v>
      </c>
      <c r="M2798" s="1" t="s">
        <v>5707</v>
      </c>
      <c r="N2798" s="1" t="s">
        <v>3036</v>
      </c>
      <c r="O2798" s="1" t="s">
        <v>8</v>
      </c>
    </row>
    <row r="2799" spans="1:15">
      <c r="A2799" s="1">
        <v>100018614</v>
      </c>
      <c r="B2799" s="1" t="s">
        <v>2344</v>
      </c>
      <c r="C2799" s="1" t="s">
        <v>2537</v>
      </c>
      <c r="D2799" s="1" t="s">
        <v>3742</v>
      </c>
      <c r="E2799" s="1" t="s">
        <v>11</v>
      </c>
      <c r="F2799" s="1" t="s">
        <v>12</v>
      </c>
      <c r="G2799" s="1">
        <v>1</v>
      </c>
      <c r="H2799" s="1">
        <v>100</v>
      </c>
      <c r="I2799" s="1">
        <v>13</v>
      </c>
      <c r="J2799" s="33">
        <v>5</v>
      </c>
      <c r="K2799" s="1">
        <v>0</v>
      </c>
      <c r="L2799" s="1">
        <v>1</v>
      </c>
      <c r="M2799" s="1" t="s">
        <v>5714</v>
      </c>
      <c r="N2799" s="1" t="s">
        <v>5715</v>
      </c>
      <c r="O2799" s="1" t="s">
        <v>44</v>
      </c>
    </row>
    <row r="2800" spans="1:15">
      <c r="A2800" s="1">
        <v>100018620</v>
      </c>
      <c r="B2800" s="1" t="s">
        <v>2314</v>
      </c>
      <c r="C2800" s="1" t="s">
        <v>4047</v>
      </c>
      <c r="D2800" s="1" t="s">
        <v>97</v>
      </c>
      <c r="E2800" s="1" t="s">
        <v>96</v>
      </c>
      <c r="F2800" s="1" t="s">
        <v>97</v>
      </c>
      <c r="G2800" s="1">
        <v>1</v>
      </c>
      <c r="H2800" s="1">
        <v>210</v>
      </c>
      <c r="I2800" s="1">
        <v>22</v>
      </c>
      <c r="J2800" s="33">
        <v>21</v>
      </c>
      <c r="K2800" s="1">
        <v>0</v>
      </c>
      <c r="L2800" s="1">
        <v>1</v>
      </c>
      <c r="M2800" s="1" t="s">
        <v>5717</v>
      </c>
      <c r="N2800" s="1" t="s">
        <v>3756</v>
      </c>
      <c r="O2800" s="1" t="s">
        <v>15</v>
      </c>
    </row>
    <row r="2801" spans="1:15">
      <c r="A2801" s="1">
        <v>100018624</v>
      </c>
      <c r="B2801" s="1" t="s">
        <v>587</v>
      </c>
      <c r="C2801" s="1" t="s">
        <v>4778</v>
      </c>
      <c r="D2801" s="1" t="s">
        <v>150</v>
      </c>
      <c r="E2801" s="1" t="s">
        <v>11</v>
      </c>
      <c r="F2801" s="1" t="s">
        <v>12</v>
      </c>
      <c r="G2801" s="1">
        <v>1</v>
      </c>
      <c r="H2801" s="1">
        <v>156</v>
      </c>
      <c r="I2801" s="1">
        <v>24</v>
      </c>
      <c r="J2801" s="33">
        <v>35</v>
      </c>
      <c r="K2801" s="1">
        <v>0</v>
      </c>
      <c r="L2801" s="1">
        <v>1</v>
      </c>
      <c r="M2801" s="1" t="s">
        <v>5718</v>
      </c>
      <c r="N2801" s="1" t="s">
        <v>5719</v>
      </c>
      <c r="O2801" s="1" t="s">
        <v>44</v>
      </c>
    </row>
    <row r="2802" spans="1:15">
      <c r="A2802" s="1">
        <v>100018640</v>
      </c>
      <c r="B2802" s="1" t="s">
        <v>1138</v>
      </c>
      <c r="C2802" s="1" t="s">
        <v>3032</v>
      </c>
      <c r="D2802" s="1" t="s">
        <v>176</v>
      </c>
      <c r="E2802" s="1" t="s">
        <v>11</v>
      </c>
      <c r="F2802" s="1" t="s">
        <v>12</v>
      </c>
      <c r="G2802" s="1">
        <v>1</v>
      </c>
      <c r="H2802" s="1">
        <v>752</v>
      </c>
      <c r="I2802" s="1">
        <v>66</v>
      </c>
      <c r="J2802" s="33">
        <v>46</v>
      </c>
      <c r="K2802" s="1">
        <v>0</v>
      </c>
      <c r="L2802" s="1">
        <v>3</v>
      </c>
      <c r="M2802" s="1" t="s">
        <v>5722</v>
      </c>
      <c r="N2802" s="1" t="s">
        <v>3038</v>
      </c>
      <c r="O2802" s="1" t="s">
        <v>32</v>
      </c>
    </row>
    <row r="2803" spans="1:15">
      <c r="A2803" s="1">
        <v>100018655</v>
      </c>
      <c r="B2803" s="1" t="s">
        <v>6</v>
      </c>
      <c r="C2803" s="1" t="s">
        <v>5</v>
      </c>
      <c r="D2803" s="1" t="s">
        <v>5723</v>
      </c>
      <c r="E2803" s="1" t="s">
        <v>5474</v>
      </c>
      <c r="F2803" s="1" t="s">
        <v>5475</v>
      </c>
      <c r="G2803" s="1">
        <v>3</v>
      </c>
      <c r="H2803" s="1">
        <v>1216</v>
      </c>
      <c r="I2803" s="1">
        <v>27</v>
      </c>
      <c r="J2803" s="33">
        <v>85</v>
      </c>
      <c r="K2803" s="1">
        <v>1</v>
      </c>
      <c r="L2803" s="1">
        <v>5</v>
      </c>
      <c r="M2803" s="1" t="s">
        <v>5724</v>
      </c>
      <c r="N2803" s="1" t="s">
        <v>1079</v>
      </c>
      <c r="O2803" s="1" t="s">
        <v>39</v>
      </c>
    </row>
    <row r="2804" spans="1:15">
      <c r="A2804" s="1">
        <v>100018661</v>
      </c>
      <c r="B2804" s="1" t="s">
        <v>1138</v>
      </c>
      <c r="C2804" s="1" t="s">
        <v>3675</v>
      </c>
      <c r="D2804" s="1" t="s">
        <v>176</v>
      </c>
      <c r="E2804" s="1" t="s">
        <v>11</v>
      </c>
      <c r="F2804" s="1" t="s">
        <v>12</v>
      </c>
      <c r="G2804" s="1">
        <v>1</v>
      </c>
      <c r="H2804" s="1">
        <v>101</v>
      </c>
      <c r="I2804" s="1">
        <v>15</v>
      </c>
      <c r="J2804" s="33">
        <v>12</v>
      </c>
      <c r="K2804" s="1">
        <v>0</v>
      </c>
      <c r="L2804" s="1">
        <v>1</v>
      </c>
      <c r="M2804" s="1" t="s">
        <v>5727</v>
      </c>
      <c r="N2804" s="1" t="s">
        <v>5728</v>
      </c>
      <c r="O2804" s="1" t="s">
        <v>32</v>
      </c>
    </row>
    <row r="2805" spans="1:15">
      <c r="A2805" s="1">
        <v>100018666</v>
      </c>
      <c r="B2805" s="1" t="s">
        <v>6</v>
      </c>
      <c r="C2805" s="1" t="s">
        <v>520</v>
      </c>
      <c r="D2805" s="1" t="s">
        <v>5475</v>
      </c>
      <c r="E2805" s="1" t="s">
        <v>5474</v>
      </c>
      <c r="F2805" s="1" t="s">
        <v>5475</v>
      </c>
      <c r="G2805" s="1">
        <v>5</v>
      </c>
      <c r="H2805" s="1">
        <v>579</v>
      </c>
      <c r="I2805" s="1">
        <v>53</v>
      </c>
      <c r="J2805" s="33">
        <v>39</v>
      </c>
      <c r="K2805" s="1">
        <v>0</v>
      </c>
      <c r="L2805" s="1">
        <v>2</v>
      </c>
      <c r="M2805" s="1" t="s">
        <v>5729</v>
      </c>
      <c r="N2805" s="1" t="s">
        <v>14</v>
      </c>
      <c r="O2805" s="1" t="s">
        <v>15</v>
      </c>
    </row>
    <row r="2806" spans="1:15">
      <c r="A2806" s="1">
        <v>100018691</v>
      </c>
      <c r="B2806" s="1" t="s">
        <v>1158</v>
      </c>
      <c r="C2806" s="1" t="s">
        <v>1377</v>
      </c>
      <c r="D2806" s="1" t="s">
        <v>167</v>
      </c>
      <c r="E2806" s="1" t="s">
        <v>20</v>
      </c>
      <c r="F2806" s="1" t="s">
        <v>167</v>
      </c>
      <c r="G2806" s="1">
        <v>1</v>
      </c>
      <c r="H2806" s="1">
        <v>210</v>
      </c>
      <c r="I2806" s="1">
        <v>18</v>
      </c>
      <c r="J2806" s="33">
        <v>11</v>
      </c>
      <c r="K2806" s="1">
        <v>0</v>
      </c>
      <c r="L2806" s="1">
        <v>1</v>
      </c>
      <c r="M2806" s="1" t="s">
        <v>5735</v>
      </c>
      <c r="N2806" s="1" t="s">
        <v>1161</v>
      </c>
      <c r="O2806" s="1" t="s">
        <v>15</v>
      </c>
    </row>
    <row r="2807" spans="1:15">
      <c r="A2807" s="1">
        <v>100018692</v>
      </c>
      <c r="B2807" s="1" t="s">
        <v>1158</v>
      </c>
      <c r="C2807" s="1" t="s">
        <v>1157</v>
      </c>
      <c r="D2807" s="1" t="s">
        <v>5736</v>
      </c>
      <c r="E2807" s="1" t="s">
        <v>20</v>
      </c>
      <c r="F2807" s="1" t="s">
        <v>72</v>
      </c>
      <c r="G2807" s="1">
        <v>1</v>
      </c>
      <c r="H2807" s="1">
        <v>51</v>
      </c>
      <c r="I2807" s="1">
        <v>6</v>
      </c>
      <c r="J2807" s="33">
        <v>7</v>
      </c>
      <c r="K2807" s="1">
        <v>0</v>
      </c>
      <c r="L2807" s="1">
        <v>1</v>
      </c>
      <c r="M2807" s="1" t="s">
        <v>5737</v>
      </c>
      <c r="N2807" s="1" t="s">
        <v>1532</v>
      </c>
      <c r="O2807" s="1" t="s">
        <v>39</v>
      </c>
    </row>
    <row r="2808" spans="1:15">
      <c r="A2808" s="1">
        <v>100018693</v>
      </c>
      <c r="B2808" s="1" t="s">
        <v>1158</v>
      </c>
      <c r="C2808" s="1" t="s">
        <v>1377</v>
      </c>
      <c r="D2808" s="1" t="s">
        <v>72</v>
      </c>
      <c r="E2808" s="1" t="s">
        <v>20</v>
      </c>
      <c r="F2808" s="1" t="s">
        <v>72</v>
      </c>
      <c r="G2808" s="1">
        <v>1</v>
      </c>
      <c r="H2808" s="1">
        <v>296</v>
      </c>
      <c r="I2808" s="1">
        <v>32</v>
      </c>
      <c r="J2808" s="33">
        <v>49</v>
      </c>
      <c r="K2808" s="1">
        <v>0</v>
      </c>
      <c r="L2808" s="1">
        <v>1</v>
      </c>
      <c r="M2808" s="1" t="s">
        <v>5738</v>
      </c>
      <c r="N2808" s="1" t="s">
        <v>1161</v>
      </c>
      <c r="O2808" s="1" t="s">
        <v>15</v>
      </c>
    </row>
    <row r="2809" spans="1:15">
      <c r="A2809" s="1">
        <v>100018694</v>
      </c>
      <c r="B2809" s="1" t="s">
        <v>1158</v>
      </c>
      <c r="C2809" s="1" t="s">
        <v>1470</v>
      </c>
      <c r="D2809" s="1" t="s">
        <v>5475</v>
      </c>
      <c r="E2809" s="1" t="s">
        <v>5474</v>
      </c>
      <c r="F2809" s="1" t="s">
        <v>5475</v>
      </c>
      <c r="G2809" s="1">
        <v>3</v>
      </c>
      <c r="H2809" s="1">
        <v>617</v>
      </c>
      <c r="I2809" s="1">
        <v>47</v>
      </c>
      <c r="J2809" s="33">
        <v>26</v>
      </c>
      <c r="K2809" s="1">
        <v>0</v>
      </c>
      <c r="L2809" s="1">
        <v>3</v>
      </c>
      <c r="M2809" s="1" t="s">
        <v>5739</v>
      </c>
      <c r="N2809" s="1" t="s">
        <v>1161</v>
      </c>
      <c r="O2809" s="1" t="s">
        <v>15</v>
      </c>
    </row>
    <row r="2810" spans="1:15">
      <c r="A2810" s="1">
        <v>100018711</v>
      </c>
      <c r="B2810" s="1" t="s">
        <v>6</v>
      </c>
      <c r="C2810" s="1" t="s">
        <v>5</v>
      </c>
      <c r="D2810" s="1" t="s">
        <v>176</v>
      </c>
      <c r="E2810" s="1" t="s">
        <v>11</v>
      </c>
      <c r="F2810" s="1" t="s">
        <v>12</v>
      </c>
      <c r="G2810" s="1">
        <v>1</v>
      </c>
      <c r="H2810" s="1">
        <v>430</v>
      </c>
      <c r="I2810" s="1">
        <v>41</v>
      </c>
      <c r="J2810" s="33">
        <v>23</v>
      </c>
      <c r="K2810" s="1">
        <v>0</v>
      </c>
      <c r="L2810" s="1">
        <v>2</v>
      </c>
      <c r="M2810" s="1" t="s">
        <v>5741</v>
      </c>
      <c r="N2810" s="1" t="s">
        <v>31</v>
      </c>
      <c r="O2810" s="1" t="s">
        <v>32</v>
      </c>
    </row>
    <row r="2811" spans="1:15">
      <c r="A2811" s="1">
        <v>100018744</v>
      </c>
      <c r="B2811" s="1" t="s">
        <v>1126</v>
      </c>
      <c r="C2811" s="1" t="s">
        <v>1662</v>
      </c>
      <c r="D2811" s="1" t="s">
        <v>686</v>
      </c>
      <c r="E2811" s="1" t="s">
        <v>2</v>
      </c>
      <c r="F2811" s="1" t="s">
        <v>46</v>
      </c>
      <c r="G2811" s="1">
        <v>1</v>
      </c>
      <c r="H2811" s="1">
        <v>44</v>
      </c>
      <c r="I2811" s="1">
        <v>9</v>
      </c>
      <c r="J2811" s="33">
        <v>6</v>
      </c>
      <c r="K2811" s="1">
        <v>0</v>
      </c>
      <c r="L2811" s="1">
        <v>1</v>
      </c>
      <c r="M2811" s="1" t="s">
        <v>5743</v>
      </c>
      <c r="N2811" s="1" t="s">
        <v>1710</v>
      </c>
      <c r="O2811" s="1" t="s">
        <v>8</v>
      </c>
    </row>
    <row r="2812" spans="1:15">
      <c r="A2812" s="1">
        <v>100018755</v>
      </c>
      <c r="B2812" s="1" t="s">
        <v>2344</v>
      </c>
      <c r="C2812" s="1" t="s">
        <v>2826</v>
      </c>
      <c r="D2812" s="1" t="s">
        <v>5475</v>
      </c>
      <c r="E2812" s="1" t="s">
        <v>5474</v>
      </c>
      <c r="F2812" s="1" t="s">
        <v>5475</v>
      </c>
      <c r="G2812" s="1">
        <v>2</v>
      </c>
      <c r="H2812" s="1">
        <v>166</v>
      </c>
      <c r="I2812" s="1">
        <v>22</v>
      </c>
      <c r="J2812" s="33">
        <v>14</v>
      </c>
      <c r="K2812" s="1">
        <v>0</v>
      </c>
      <c r="L2812" s="1">
        <v>1</v>
      </c>
      <c r="M2812" s="1" t="s">
        <v>5744</v>
      </c>
      <c r="N2812" s="1" t="s">
        <v>5745</v>
      </c>
      <c r="O2812" s="1" t="s">
        <v>32</v>
      </c>
    </row>
    <row r="2813" spans="1:15">
      <c r="A2813" s="1">
        <v>100018766</v>
      </c>
      <c r="B2813" s="1" t="s">
        <v>1126</v>
      </c>
      <c r="C2813" s="1" t="s">
        <v>1702</v>
      </c>
      <c r="D2813" s="1" t="s">
        <v>176</v>
      </c>
      <c r="E2813" s="1" t="s">
        <v>11</v>
      </c>
      <c r="F2813" s="1" t="s">
        <v>12</v>
      </c>
      <c r="G2813" s="1">
        <v>1</v>
      </c>
      <c r="H2813" s="1">
        <v>21</v>
      </c>
      <c r="I2813" s="1">
        <v>5</v>
      </c>
      <c r="J2813" s="33">
        <v>3</v>
      </c>
      <c r="K2813" s="1">
        <v>0</v>
      </c>
      <c r="L2813" s="1">
        <v>1</v>
      </c>
      <c r="M2813" s="1" t="s">
        <v>5747</v>
      </c>
      <c r="N2813" s="1" t="s">
        <v>5748</v>
      </c>
      <c r="O2813" s="1" t="s">
        <v>32</v>
      </c>
    </row>
    <row r="2814" spans="1:15">
      <c r="A2814" s="1">
        <v>100018796</v>
      </c>
      <c r="B2814" s="1" t="s">
        <v>587</v>
      </c>
      <c r="C2814" s="1" t="s">
        <v>4696</v>
      </c>
      <c r="D2814" s="1" t="s">
        <v>12</v>
      </c>
      <c r="E2814" s="1" t="s">
        <v>11</v>
      </c>
      <c r="F2814" s="1" t="s">
        <v>407</v>
      </c>
      <c r="G2814" s="1">
        <v>1</v>
      </c>
      <c r="H2814" s="1">
        <v>324</v>
      </c>
      <c r="I2814" s="1">
        <v>25</v>
      </c>
      <c r="J2814" s="33">
        <v>8</v>
      </c>
      <c r="K2814" s="1">
        <v>0</v>
      </c>
      <c r="L2814" s="1">
        <v>2</v>
      </c>
      <c r="M2814" s="1" t="s">
        <v>4719</v>
      </c>
      <c r="N2814" s="1" t="s">
        <v>4700</v>
      </c>
      <c r="O2814" s="1" t="s">
        <v>8</v>
      </c>
    </row>
    <row r="2815" spans="1:15">
      <c r="A2815" s="1">
        <v>100018797</v>
      </c>
      <c r="B2815" s="1" t="s">
        <v>1138</v>
      </c>
      <c r="C2815" s="1" t="s">
        <v>3155</v>
      </c>
      <c r="D2815" s="1" t="s">
        <v>5752</v>
      </c>
      <c r="E2815" s="1" t="s">
        <v>5474</v>
      </c>
      <c r="F2815" s="1" t="s">
        <v>5475</v>
      </c>
      <c r="G2815" s="1">
        <v>3</v>
      </c>
      <c r="H2815" s="1">
        <v>395</v>
      </c>
      <c r="I2815" s="1">
        <v>39</v>
      </c>
      <c r="J2815" s="33">
        <v>46</v>
      </c>
      <c r="K2815" s="1">
        <v>0</v>
      </c>
      <c r="L2815" s="1">
        <v>2</v>
      </c>
      <c r="M2815" s="1" t="s">
        <v>5753</v>
      </c>
      <c r="N2815" s="1" t="s">
        <v>5754</v>
      </c>
      <c r="O2815" s="1" t="s">
        <v>44</v>
      </c>
    </row>
    <row r="2816" spans="1:15">
      <c r="A2816" s="1">
        <v>100018802</v>
      </c>
      <c r="B2816" s="1" t="s">
        <v>2314</v>
      </c>
      <c r="C2816" s="1" t="s">
        <v>4475</v>
      </c>
      <c r="D2816" s="1" t="s">
        <v>5475</v>
      </c>
      <c r="E2816" s="1" t="s">
        <v>5474</v>
      </c>
      <c r="F2816" s="1" t="s">
        <v>5475</v>
      </c>
      <c r="G2816" s="1">
        <v>3</v>
      </c>
      <c r="H2816" s="1">
        <v>456</v>
      </c>
      <c r="I2816" s="1">
        <v>51</v>
      </c>
      <c r="J2816" s="33">
        <v>44</v>
      </c>
      <c r="K2816" s="1">
        <v>0</v>
      </c>
      <c r="L2816" s="1">
        <v>2</v>
      </c>
      <c r="M2816" s="1" t="s">
        <v>5757</v>
      </c>
      <c r="N2816" s="1" t="s">
        <v>5758</v>
      </c>
      <c r="O2816" s="1" t="s">
        <v>32</v>
      </c>
    </row>
    <row r="2817" spans="1:15">
      <c r="A2817" s="1">
        <v>100018812</v>
      </c>
      <c r="B2817" s="1" t="s">
        <v>2314</v>
      </c>
      <c r="C2817" s="1" t="s">
        <v>3916</v>
      </c>
      <c r="D2817" s="1" t="s">
        <v>5475</v>
      </c>
      <c r="E2817" s="1" t="s">
        <v>5474</v>
      </c>
      <c r="F2817" s="1" t="s">
        <v>5475</v>
      </c>
      <c r="G2817" s="1">
        <v>5</v>
      </c>
      <c r="H2817" s="1">
        <v>66</v>
      </c>
      <c r="I2817" s="1">
        <v>18</v>
      </c>
      <c r="J2817" s="33">
        <v>20</v>
      </c>
      <c r="K2817" s="1">
        <v>0</v>
      </c>
      <c r="L2817" s="1">
        <v>1</v>
      </c>
      <c r="M2817" s="1" t="s">
        <v>5759</v>
      </c>
      <c r="N2817" s="1" t="s">
        <v>3750</v>
      </c>
      <c r="O2817" s="1" t="s">
        <v>8</v>
      </c>
    </row>
    <row r="2818" spans="1:15">
      <c r="A2818" s="1">
        <v>100018816</v>
      </c>
      <c r="B2818" s="1" t="s">
        <v>2314</v>
      </c>
      <c r="C2818" s="1" t="s">
        <v>4047</v>
      </c>
      <c r="D2818" s="1" t="s">
        <v>5475</v>
      </c>
      <c r="E2818" s="1" t="s">
        <v>5474</v>
      </c>
      <c r="F2818" s="1" t="s">
        <v>5475</v>
      </c>
      <c r="G2818" s="1">
        <v>4</v>
      </c>
      <c r="H2818" s="1">
        <v>82</v>
      </c>
      <c r="I2818" s="1">
        <v>15</v>
      </c>
      <c r="J2818" s="33">
        <v>26</v>
      </c>
      <c r="K2818" s="1">
        <v>0</v>
      </c>
      <c r="L2818" s="1">
        <v>1</v>
      </c>
      <c r="M2818" s="1" t="s">
        <v>5761</v>
      </c>
      <c r="N2818" s="1" t="s">
        <v>3750</v>
      </c>
      <c r="O2818" s="1" t="s">
        <v>8</v>
      </c>
    </row>
    <row r="2819" spans="1:15">
      <c r="A2819" s="1">
        <v>100018831</v>
      </c>
      <c r="B2819" s="1" t="s">
        <v>587</v>
      </c>
      <c r="C2819" s="1" t="s">
        <v>4630</v>
      </c>
      <c r="D2819" s="1" t="s">
        <v>5475</v>
      </c>
      <c r="E2819" s="1" t="s">
        <v>5474</v>
      </c>
      <c r="F2819" s="1" t="s">
        <v>5475</v>
      </c>
      <c r="G2819" s="1">
        <v>3</v>
      </c>
      <c r="H2819" s="1">
        <v>195</v>
      </c>
      <c r="I2819" s="1">
        <v>32</v>
      </c>
      <c r="J2819" s="33">
        <v>16</v>
      </c>
      <c r="K2819" s="1">
        <v>0</v>
      </c>
      <c r="L2819" s="1">
        <v>1</v>
      </c>
      <c r="M2819" s="1" t="s">
        <v>5764</v>
      </c>
      <c r="N2819" s="1" t="s">
        <v>4700</v>
      </c>
      <c r="O2819" s="1" t="s">
        <v>8</v>
      </c>
    </row>
    <row r="2820" spans="1:15">
      <c r="A2820" s="1">
        <v>100018835</v>
      </c>
      <c r="B2820" s="1" t="s">
        <v>587</v>
      </c>
      <c r="C2820" s="1" t="s">
        <v>4985</v>
      </c>
      <c r="D2820" s="1" t="s">
        <v>12</v>
      </c>
      <c r="E2820" s="1" t="s">
        <v>11</v>
      </c>
      <c r="F2820" s="1" t="s">
        <v>407</v>
      </c>
      <c r="G2820" s="1">
        <v>1</v>
      </c>
      <c r="H2820" s="1">
        <v>20</v>
      </c>
      <c r="I2820" s="1">
        <v>3</v>
      </c>
      <c r="J2820" s="33">
        <v>4</v>
      </c>
      <c r="K2820" s="1">
        <v>0</v>
      </c>
      <c r="L2820" s="1">
        <v>1</v>
      </c>
      <c r="M2820" s="1" t="s">
        <v>5767</v>
      </c>
      <c r="N2820" s="1" t="s">
        <v>5768</v>
      </c>
      <c r="O2820" s="1" t="s">
        <v>32</v>
      </c>
    </row>
    <row r="2821" spans="1:15">
      <c r="A2821" s="1">
        <v>100018840</v>
      </c>
      <c r="B2821" s="1" t="s">
        <v>6</v>
      </c>
      <c r="C2821" s="1" t="s">
        <v>83</v>
      </c>
      <c r="D2821" s="1" t="s">
        <v>176</v>
      </c>
      <c r="E2821" s="1" t="s">
        <v>11</v>
      </c>
      <c r="F2821" s="1" t="s">
        <v>12</v>
      </c>
      <c r="G2821" s="1">
        <v>2</v>
      </c>
      <c r="H2821" s="1">
        <v>428</v>
      </c>
      <c r="I2821" s="1">
        <v>43</v>
      </c>
      <c r="J2821" s="33">
        <v>26</v>
      </c>
      <c r="K2821" s="1">
        <v>0</v>
      </c>
      <c r="L2821" s="1">
        <v>2</v>
      </c>
      <c r="M2821" s="1" t="s">
        <v>5625</v>
      </c>
      <c r="N2821" s="1" t="s">
        <v>117</v>
      </c>
      <c r="O2821" s="1" t="s">
        <v>32</v>
      </c>
    </row>
    <row r="2822" spans="1:15">
      <c r="A2822" s="1">
        <v>100018850</v>
      </c>
      <c r="B2822" s="1" t="s">
        <v>2344</v>
      </c>
      <c r="C2822" s="1" t="s">
        <v>2371</v>
      </c>
      <c r="D2822" s="1" t="s">
        <v>5769</v>
      </c>
      <c r="E2822" s="1" t="s">
        <v>5474</v>
      </c>
      <c r="F2822" s="1" t="s">
        <v>5475</v>
      </c>
      <c r="G2822" s="1">
        <v>2</v>
      </c>
      <c r="H2822" s="1">
        <v>1010</v>
      </c>
      <c r="I2822" s="1">
        <v>56</v>
      </c>
      <c r="J2822" s="33">
        <v>74</v>
      </c>
      <c r="K2822" s="1">
        <v>0</v>
      </c>
      <c r="L2822" s="1">
        <v>4</v>
      </c>
      <c r="M2822" s="1" t="s">
        <v>5770</v>
      </c>
      <c r="N2822" s="1" t="s">
        <v>5771</v>
      </c>
      <c r="O2822" s="1" t="s">
        <v>32</v>
      </c>
    </row>
    <row r="2823" spans="1:15">
      <c r="A2823" s="1">
        <v>100018889</v>
      </c>
      <c r="B2823" s="1" t="s">
        <v>591</v>
      </c>
      <c r="C2823" s="1" t="s">
        <v>1019</v>
      </c>
      <c r="D2823" s="1" t="s">
        <v>5774</v>
      </c>
      <c r="E2823" s="1" t="s">
        <v>11</v>
      </c>
      <c r="F2823" s="1" t="s">
        <v>12</v>
      </c>
      <c r="G2823" s="1">
        <v>1</v>
      </c>
      <c r="H2823" s="1">
        <v>73</v>
      </c>
      <c r="I2823" s="1">
        <v>8</v>
      </c>
      <c r="J2823" s="33">
        <v>10</v>
      </c>
      <c r="K2823" s="1">
        <v>0</v>
      </c>
      <c r="L2823" s="1">
        <v>1</v>
      </c>
      <c r="M2823" s="1" t="s">
        <v>5775</v>
      </c>
      <c r="N2823" s="1" t="s">
        <v>5776</v>
      </c>
      <c r="O2823" s="1" t="s">
        <v>44</v>
      </c>
    </row>
    <row r="2824" spans="1:15">
      <c r="A2824" s="1">
        <v>100018902</v>
      </c>
      <c r="B2824" s="1" t="s">
        <v>6</v>
      </c>
      <c r="C2824" s="1" t="s">
        <v>469</v>
      </c>
      <c r="D2824" s="1" t="s">
        <v>5781</v>
      </c>
      <c r="E2824" s="1" t="s">
        <v>11</v>
      </c>
      <c r="F2824" s="1" t="s">
        <v>12</v>
      </c>
      <c r="G2824" s="1">
        <v>1</v>
      </c>
      <c r="H2824" s="1">
        <v>68</v>
      </c>
      <c r="I2824" s="1">
        <v>10</v>
      </c>
      <c r="J2824" s="33">
        <v>10</v>
      </c>
      <c r="K2824" s="1">
        <v>0</v>
      </c>
      <c r="L2824" s="1">
        <v>1</v>
      </c>
      <c r="M2824" s="1" t="s">
        <v>5782</v>
      </c>
      <c r="N2824" s="1" t="s">
        <v>5783</v>
      </c>
      <c r="O2824" s="1" t="s">
        <v>44</v>
      </c>
    </row>
    <row r="2825" spans="1:15">
      <c r="A2825" s="1">
        <v>100018909</v>
      </c>
      <c r="B2825" s="1" t="s">
        <v>6</v>
      </c>
      <c r="C2825" s="1" t="s">
        <v>83</v>
      </c>
      <c r="D2825" s="1" t="s">
        <v>5475</v>
      </c>
      <c r="E2825" s="1" t="s">
        <v>5474</v>
      </c>
      <c r="F2825" s="1" t="s">
        <v>5475</v>
      </c>
      <c r="G2825" s="1">
        <v>3</v>
      </c>
      <c r="H2825" s="1">
        <v>452</v>
      </c>
      <c r="I2825" s="1">
        <v>41</v>
      </c>
      <c r="J2825" s="33">
        <v>28</v>
      </c>
      <c r="K2825" s="1">
        <v>0</v>
      </c>
      <c r="L2825" s="1">
        <v>2</v>
      </c>
      <c r="M2825" s="1" t="s">
        <v>5784</v>
      </c>
      <c r="N2825" s="1" t="s">
        <v>14</v>
      </c>
      <c r="O2825" s="1" t="s">
        <v>15</v>
      </c>
    </row>
    <row r="2826" spans="1:15">
      <c r="A2826" s="1">
        <v>100018914</v>
      </c>
      <c r="B2826" s="1" t="s">
        <v>6</v>
      </c>
      <c r="C2826" s="1" t="s">
        <v>242</v>
      </c>
      <c r="D2826" s="1" t="s">
        <v>5786</v>
      </c>
      <c r="E2826" s="1" t="s">
        <v>5474</v>
      </c>
      <c r="F2826" s="1" t="s">
        <v>5475</v>
      </c>
      <c r="G2826" s="1">
        <v>3</v>
      </c>
      <c r="H2826" s="1">
        <v>296</v>
      </c>
      <c r="I2826" s="1">
        <v>36</v>
      </c>
      <c r="J2826" s="33">
        <v>23</v>
      </c>
      <c r="K2826" s="1">
        <v>0</v>
      </c>
      <c r="L2826" s="1">
        <v>1</v>
      </c>
      <c r="M2826" s="1" t="s">
        <v>373</v>
      </c>
      <c r="N2826" s="1" t="s">
        <v>5787</v>
      </c>
      <c r="O2826" s="1" t="s">
        <v>44</v>
      </c>
    </row>
    <row r="2827" spans="1:15">
      <c r="A2827" s="1">
        <v>100018915</v>
      </c>
      <c r="B2827" s="1" t="s">
        <v>587</v>
      </c>
      <c r="C2827" s="1" t="s">
        <v>4866</v>
      </c>
      <c r="D2827" s="1" t="s">
        <v>176</v>
      </c>
      <c r="E2827" s="1" t="s">
        <v>11</v>
      </c>
      <c r="F2827" s="1" t="s">
        <v>12</v>
      </c>
      <c r="G2827" s="1">
        <v>1</v>
      </c>
      <c r="H2827" s="1">
        <v>172</v>
      </c>
      <c r="I2827" s="1">
        <v>27</v>
      </c>
      <c r="J2827" s="33">
        <v>16</v>
      </c>
      <c r="K2827" s="1">
        <v>0</v>
      </c>
      <c r="L2827" s="1">
        <v>1</v>
      </c>
      <c r="M2827" s="1" t="s">
        <v>5788</v>
      </c>
      <c r="N2827" s="1" t="s">
        <v>4973</v>
      </c>
      <c r="O2827" s="1" t="s">
        <v>32</v>
      </c>
    </row>
    <row r="2828" spans="1:15">
      <c r="A2828" s="1">
        <v>100018925</v>
      </c>
      <c r="B2828" s="1" t="s">
        <v>6</v>
      </c>
      <c r="C2828" s="1" t="s">
        <v>242</v>
      </c>
      <c r="D2828" s="1" t="s">
        <v>5475</v>
      </c>
      <c r="E2828" s="1" t="s">
        <v>5474</v>
      </c>
      <c r="F2828" s="1" t="s">
        <v>5475</v>
      </c>
      <c r="G2828" s="1">
        <v>3</v>
      </c>
      <c r="H2828" s="1">
        <v>826</v>
      </c>
      <c r="I2828" s="1">
        <v>62</v>
      </c>
      <c r="J2828" s="33">
        <v>42</v>
      </c>
      <c r="K2828" s="1">
        <v>0</v>
      </c>
      <c r="L2828" s="1">
        <v>3</v>
      </c>
      <c r="M2828" s="1" t="s">
        <v>5789</v>
      </c>
      <c r="N2828" s="1" t="s">
        <v>14</v>
      </c>
      <c r="O2828" s="1" t="s">
        <v>15</v>
      </c>
    </row>
    <row r="2829" spans="1:15">
      <c r="A2829" s="1">
        <v>100018936</v>
      </c>
      <c r="B2829" s="1" t="s">
        <v>6</v>
      </c>
      <c r="C2829" s="1" t="s">
        <v>83</v>
      </c>
      <c r="D2829" s="1" t="s">
        <v>150</v>
      </c>
      <c r="E2829" s="1" t="s">
        <v>11</v>
      </c>
      <c r="F2829" s="1" t="s">
        <v>12</v>
      </c>
      <c r="G2829" s="1">
        <v>1</v>
      </c>
      <c r="H2829" s="1">
        <v>99</v>
      </c>
      <c r="I2829" s="1">
        <v>8</v>
      </c>
      <c r="J2829" s="33">
        <v>8</v>
      </c>
      <c r="K2829" s="1">
        <v>0</v>
      </c>
      <c r="L2829" s="1">
        <v>1</v>
      </c>
      <c r="M2829" s="1" t="s">
        <v>5792</v>
      </c>
      <c r="N2829" s="1" t="s">
        <v>5793</v>
      </c>
      <c r="O2829" s="1" t="s">
        <v>44</v>
      </c>
    </row>
    <row r="2830" spans="1:15">
      <c r="A2830" s="1">
        <v>100018942</v>
      </c>
      <c r="B2830" s="1" t="s">
        <v>2314</v>
      </c>
      <c r="C2830" s="1" t="s">
        <v>2313</v>
      </c>
      <c r="D2830" s="1" t="s">
        <v>5794</v>
      </c>
      <c r="E2830" s="1" t="s">
        <v>5474</v>
      </c>
      <c r="F2830" s="1" t="s">
        <v>5475</v>
      </c>
      <c r="G2830" s="1">
        <v>3</v>
      </c>
      <c r="H2830" s="1">
        <v>378</v>
      </c>
      <c r="I2830" s="1">
        <v>12</v>
      </c>
      <c r="J2830" s="33">
        <v>24</v>
      </c>
      <c r="K2830" s="1">
        <v>0</v>
      </c>
      <c r="L2830" s="1">
        <v>2</v>
      </c>
      <c r="M2830" s="1" t="s">
        <v>4693</v>
      </c>
      <c r="N2830" s="1" t="s">
        <v>3883</v>
      </c>
      <c r="O2830" s="1" t="s">
        <v>39</v>
      </c>
    </row>
    <row r="2831" spans="1:15">
      <c r="A2831" s="1">
        <v>100018957</v>
      </c>
      <c r="B2831" s="1" t="s">
        <v>591</v>
      </c>
      <c r="C2831" s="1" t="s">
        <v>1019</v>
      </c>
      <c r="D2831" s="1" t="s">
        <v>3066</v>
      </c>
      <c r="E2831" s="1" t="s">
        <v>11</v>
      </c>
      <c r="F2831" s="1" t="s">
        <v>12</v>
      </c>
      <c r="G2831" s="1">
        <v>1</v>
      </c>
      <c r="H2831" s="1">
        <v>117</v>
      </c>
      <c r="I2831" s="1">
        <v>15</v>
      </c>
      <c r="J2831" s="33">
        <v>8</v>
      </c>
      <c r="K2831" s="1">
        <v>0</v>
      </c>
      <c r="L2831" s="1">
        <v>1</v>
      </c>
      <c r="M2831" s="1" t="s">
        <v>5800</v>
      </c>
      <c r="N2831" s="1" t="s">
        <v>344</v>
      </c>
      <c r="O2831" s="1" t="s">
        <v>39</v>
      </c>
    </row>
    <row r="2832" spans="1:15">
      <c r="A2832" s="1">
        <v>100018959</v>
      </c>
      <c r="B2832" s="1" t="s">
        <v>591</v>
      </c>
      <c r="C2832" s="1" t="s">
        <v>590</v>
      </c>
      <c r="D2832" s="1" t="s">
        <v>5801</v>
      </c>
      <c r="E2832" s="1" t="s">
        <v>5474</v>
      </c>
      <c r="F2832" s="1" t="s">
        <v>5475</v>
      </c>
      <c r="G2832" s="1">
        <v>3</v>
      </c>
      <c r="H2832" s="1">
        <v>388</v>
      </c>
      <c r="I2832" s="1">
        <v>47</v>
      </c>
      <c r="J2832" s="33">
        <v>69</v>
      </c>
      <c r="K2832" s="1">
        <v>0</v>
      </c>
      <c r="L2832" s="1">
        <v>2</v>
      </c>
      <c r="M2832" s="1" t="s">
        <v>5779</v>
      </c>
      <c r="N2832" s="1" t="s">
        <v>5780</v>
      </c>
      <c r="O2832" s="1" t="s">
        <v>44</v>
      </c>
    </row>
    <row r="2833" spans="1:15">
      <c r="A2833" s="1">
        <v>100018961</v>
      </c>
      <c r="B2833" s="1" t="s">
        <v>587</v>
      </c>
      <c r="C2833" s="1" t="s">
        <v>4814</v>
      </c>
      <c r="D2833" s="1" t="s">
        <v>5803</v>
      </c>
      <c r="E2833" s="1" t="s">
        <v>11</v>
      </c>
      <c r="F2833" s="1" t="s">
        <v>12</v>
      </c>
      <c r="G2833" s="1">
        <v>1</v>
      </c>
      <c r="H2833" s="1">
        <v>68</v>
      </c>
      <c r="I2833" s="1">
        <v>7</v>
      </c>
      <c r="J2833" s="33">
        <v>11</v>
      </c>
      <c r="K2833" s="1">
        <v>0</v>
      </c>
      <c r="L2833" s="1">
        <v>1</v>
      </c>
      <c r="M2833" s="1" t="s">
        <v>5804</v>
      </c>
      <c r="N2833" s="1" t="s">
        <v>4681</v>
      </c>
      <c r="O2833" s="1" t="s">
        <v>44</v>
      </c>
    </row>
    <row r="2834" spans="1:15">
      <c r="A2834" s="1">
        <v>100018962</v>
      </c>
      <c r="B2834" s="1" t="s">
        <v>587</v>
      </c>
      <c r="C2834" s="1" t="s">
        <v>4985</v>
      </c>
      <c r="D2834" s="1" t="s">
        <v>5485</v>
      </c>
      <c r="E2834" s="1" t="s">
        <v>5474</v>
      </c>
      <c r="F2834" s="1" t="s">
        <v>5475</v>
      </c>
      <c r="G2834" s="1">
        <v>3</v>
      </c>
      <c r="H2834" s="1">
        <v>48</v>
      </c>
      <c r="I2834" s="1">
        <v>23</v>
      </c>
      <c r="J2834" s="33">
        <v>9</v>
      </c>
      <c r="K2834" s="1">
        <v>1</v>
      </c>
      <c r="L2834" s="1">
        <v>1</v>
      </c>
      <c r="M2834" s="1" t="s">
        <v>5805</v>
      </c>
      <c r="N2834" s="1" t="s">
        <v>5806</v>
      </c>
      <c r="O2834" s="1" t="s">
        <v>44</v>
      </c>
    </row>
    <row r="2835" spans="1:15">
      <c r="A2835" s="1">
        <v>100018964</v>
      </c>
      <c r="B2835" s="1" t="s">
        <v>591</v>
      </c>
      <c r="C2835" s="1" t="s">
        <v>1019</v>
      </c>
      <c r="D2835" s="1" t="s">
        <v>5475</v>
      </c>
      <c r="E2835" s="1" t="s">
        <v>5474</v>
      </c>
      <c r="F2835" s="1" t="s">
        <v>5475</v>
      </c>
      <c r="G2835" s="1">
        <v>3</v>
      </c>
      <c r="H2835" s="1">
        <v>463</v>
      </c>
      <c r="I2835" s="1">
        <v>47</v>
      </c>
      <c r="J2835" s="33">
        <v>35</v>
      </c>
      <c r="K2835" s="1">
        <v>0</v>
      </c>
      <c r="L2835" s="1">
        <v>2</v>
      </c>
      <c r="M2835" s="1" t="s">
        <v>5807</v>
      </c>
      <c r="N2835" s="1" t="s">
        <v>626</v>
      </c>
      <c r="O2835" s="1" t="s">
        <v>15</v>
      </c>
    </row>
    <row r="2836" spans="1:15">
      <c r="A2836" s="1">
        <v>100018992</v>
      </c>
      <c r="B2836" s="1" t="s">
        <v>2314</v>
      </c>
      <c r="C2836" s="1" t="s">
        <v>4047</v>
      </c>
      <c r="D2836" s="1" t="s">
        <v>5810</v>
      </c>
      <c r="E2836" s="1" t="s">
        <v>11</v>
      </c>
      <c r="F2836" s="1" t="s">
        <v>407</v>
      </c>
      <c r="G2836" s="1">
        <v>1</v>
      </c>
      <c r="H2836" s="1">
        <v>24</v>
      </c>
      <c r="I2836" s="1">
        <v>3</v>
      </c>
      <c r="J2836" s="33">
        <v>4</v>
      </c>
      <c r="K2836" s="1">
        <v>0</v>
      </c>
      <c r="L2836" s="1">
        <v>1</v>
      </c>
      <c r="M2836" s="1" t="s">
        <v>5811</v>
      </c>
      <c r="N2836" s="1" t="s">
        <v>5812</v>
      </c>
      <c r="O2836" s="1" t="s">
        <v>44</v>
      </c>
    </row>
    <row r="2837" spans="1:15">
      <c r="A2837" s="1">
        <v>100018996</v>
      </c>
      <c r="B2837" s="1" t="s">
        <v>1158</v>
      </c>
      <c r="C2837" s="1" t="s">
        <v>1470</v>
      </c>
      <c r="D2837" s="1" t="s">
        <v>5813</v>
      </c>
      <c r="E2837" s="1" t="s">
        <v>11</v>
      </c>
      <c r="F2837" s="1" t="s">
        <v>12</v>
      </c>
      <c r="G2837" s="1">
        <v>1</v>
      </c>
      <c r="H2837" s="1">
        <v>152</v>
      </c>
      <c r="I2837" s="1">
        <v>26</v>
      </c>
      <c r="J2837" s="33">
        <v>14</v>
      </c>
      <c r="K2837" s="1">
        <v>0</v>
      </c>
      <c r="L2837" s="1">
        <v>1</v>
      </c>
      <c r="M2837" s="1" t="s">
        <v>5814</v>
      </c>
      <c r="N2837" s="1" t="s">
        <v>1215</v>
      </c>
      <c r="O2837" s="1" t="s">
        <v>39</v>
      </c>
    </row>
    <row r="2838" spans="1:15">
      <c r="A2838" s="1">
        <v>100019005</v>
      </c>
      <c r="B2838" s="1" t="s">
        <v>2314</v>
      </c>
      <c r="C2838" s="1" t="s">
        <v>4475</v>
      </c>
      <c r="D2838" s="1" t="s">
        <v>127</v>
      </c>
      <c r="E2838" s="1" t="s">
        <v>126</v>
      </c>
      <c r="F2838" s="1" t="s">
        <v>127</v>
      </c>
      <c r="G2838" s="1">
        <v>1</v>
      </c>
      <c r="H2838" s="1">
        <v>125</v>
      </c>
      <c r="I2838" s="1">
        <v>18</v>
      </c>
      <c r="J2838" s="33">
        <v>13</v>
      </c>
      <c r="K2838" s="1">
        <v>0</v>
      </c>
      <c r="L2838" s="1">
        <v>1</v>
      </c>
      <c r="M2838" s="1" t="s">
        <v>5815</v>
      </c>
      <c r="N2838" s="1" t="s">
        <v>3756</v>
      </c>
      <c r="O2838" s="1" t="s">
        <v>15</v>
      </c>
    </row>
    <row r="2839" spans="1:15">
      <c r="A2839" s="1">
        <v>100019008</v>
      </c>
      <c r="B2839" s="1" t="s">
        <v>2314</v>
      </c>
      <c r="C2839" s="1" t="s">
        <v>4293</v>
      </c>
      <c r="D2839" s="1" t="s">
        <v>1539</v>
      </c>
      <c r="E2839" s="1" t="s">
        <v>11</v>
      </c>
      <c r="F2839" s="1" t="s">
        <v>12</v>
      </c>
      <c r="G2839" s="1">
        <v>1</v>
      </c>
      <c r="H2839" s="1">
        <v>144</v>
      </c>
      <c r="I2839" s="1">
        <v>20</v>
      </c>
      <c r="J2839" s="33">
        <v>18</v>
      </c>
      <c r="K2839" s="1">
        <v>0</v>
      </c>
      <c r="L2839" s="1">
        <v>1</v>
      </c>
      <c r="M2839" s="1" t="s">
        <v>5816</v>
      </c>
      <c r="N2839" s="1" t="s">
        <v>5817</v>
      </c>
      <c r="O2839" s="1" t="s">
        <v>44</v>
      </c>
    </row>
    <row r="2840" spans="1:15">
      <c r="A2840" s="1">
        <v>100019024</v>
      </c>
      <c r="B2840" s="1" t="s">
        <v>2314</v>
      </c>
      <c r="C2840" s="1" t="s">
        <v>4389</v>
      </c>
      <c r="D2840" s="1" t="s">
        <v>5475</v>
      </c>
      <c r="E2840" s="1" t="s">
        <v>5474</v>
      </c>
      <c r="F2840" s="1" t="s">
        <v>5475</v>
      </c>
      <c r="G2840" s="1">
        <v>4</v>
      </c>
      <c r="H2840" s="1">
        <v>917</v>
      </c>
      <c r="I2840" s="1">
        <v>61</v>
      </c>
      <c r="J2840" s="33">
        <v>228</v>
      </c>
      <c r="K2840" s="1">
        <v>2</v>
      </c>
      <c r="L2840" s="1">
        <v>4</v>
      </c>
      <c r="M2840" s="1" t="s">
        <v>5818</v>
      </c>
      <c r="N2840" s="1" t="s">
        <v>3756</v>
      </c>
      <c r="O2840" s="1" t="s">
        <v>15</v>
      </c>
    </row>
    <row r="2841" spans="1:15">
      <c r="A2841" s="1">
        <v>100019051</v>
      </c>
      <c r="B2841" s="1" t="s">
        <v>587</v>
      </c>
      <c r="C2841" s="1" t="s">
        <v>4985</v>
      </c>
      <c r="D2841" s="1" t="s">
        <v>176</v>
      </c>
      <c r="E2841" s="1" t="s">
        <v>11</v>
      </c>
      <c r="F2841" s="1" t="s">
        <v>12</v>
      </c>
      <c r="G2841" s="1">
        <v>1</v>
      </c>
      <c r="H2841" s="1">
        <v>388</v>
      </c>
      <c r="I2841" s="1">
        <v>33</v>
      </c>
      <c r="J2841" s="33">
        <v>23</v>
      </c>
      <c r="K2841" s="1">
        <v>3</v>
      </c>
      <c r="L2841" s="1">
        <v>2</v>
      </c>
      <c r="M2841" s="1" t="s">
        <v>5823</v>
      </c>
      <c r="N2841" s="1" t="s">
        <v>5824</v>
      </c>
      <c r="O2841" s="1" t="s">
        <v>32</v>
      </c>
    </row>
    <row r="2842" spans="1:15">
      <c r="A2842" s="1">
        <v>100019079</v>
      </c>
      <c r="B2842" s="1" t="s">
        <v>6</v>
      </c>
      <c r="C2842" s="1" t="s">
        <v>520</v>
      </c>
      <c r="D2842" s="1" t="s">
        <v>150</v>
      </c>
      <c r="E2842" s="1" t="s">
        <v>11</v>
      </c>
      <c r="F2842" s="1" t="s">
        <v>12</v>
      </c>
      <c r="G2842" s="1">
        <v>1</v>
      </c>
      <c r="H2842" s="1">
        <v>179</v>
      </c>
      <c r="I2842" s="1">
        <v>11</v>
      </c>
      <c r="J2842" s="33">
        <v>11</v>
      </c>
      <c r="K2842" s="1">
        <v>0</v>
      </c>
      <c r="L2842" s="1">
        <v>1</v>
      </c>
      <c r="M2842" s="1" t="s">
        <v>5826</v>
      </c>
      <c r="N2842" s="1" t="s">
        <v>4637</v>
      </c>
      <c r="O2842" s="1" t="s">
        <v>44</v>
      </c>
    </row>
    <row r="2843" spans="1:15">
      <c r="A2843" s="1">
        <v>100019117</v>
      </c>
      <c r="B2843" s="1" t="s">
        <v>591</v>
      </c>
      <c r="C2843" s="1" t="s">
        <v>869</v>
      </c>
      <c r="D2843" s="1" t="s">
        <v>5475</v>
      </c>
      <c r="E2843" s="1" t="s">
        <v>5474</v>
      </c>
      <c r="F2843" s="1" t="s">
        <v>5475</v>
      </c>
      <c r="G2843" s="1">
        <v>3</v>
      </c>
      <c r="H2843" s="1">
        <v>458</v>
      </c>
      <c r="I2843" s="1">
        <v>35</v>
      </c>
      <c r="J2843" s="33">
        <v>52</v>
      </c>
      <c r="K2843" s="1">
        <v>0</v>
      </c>
      <c r="L2843" s="1">
        <v>2</v>
      </c>
      <c r="M2843" s="1" t="s">
        <v>5830</v>
      </c>
      <c r="N2843" s="1" t="s">
        <v>626</v>
      </c>
      <c r="O2843" s="1" t="s">
        <v>15</v>
      </c>
    </row>
    <row r="2844" spans="1:15">
      <c r="A2844" s="1">
        <v>100019122</v>
      </c>
      <c r="B2844" s="1" t="s">
        <v>591</v>
      </c>
      <c r="C2844" s="1" t="s">
        <v>590</v>
      </c>
      <c r="D2844" s="1" t="s">
        <v>5833</v>
      </c>
      <c r="E2844" s="1" t="s">
        <v>5474</v>
      </c>
      <c r="F2844" s="1" t="s">
        <v>5475</v>
      </c>
      <c r="G2844" s="1">
        <v>3</v>
      </c>
      <c r="H2844" s="1">
        <v>691</v>
      </c>
      <c r="I2844" s="1">
        <v>59</v>
      </c>
      <c r="J2844" s="33">
        <v>38</v>
      </c>
      <c r="K2844" s="1">
        <v>0</v>
      </c>
      <c r="L2844" s="1">
        <v>3</v>
      </c>
      <c r="M2844" s="1" t="s">
        <v>5834</v>
      </c>
      <c r="N2844" s="1" t="s">
        <v>626</v>
      </c>
      <c r="O2844" s="1" t="s">
        <v>15</v>
      </c>
    </row>
    <row r="2845" spans="1:15">
      <c r="A2845" s="1">
        <v>100019127</v>
      </c>
      <c r="B2845" s="1" t="s">
        <v>591</v>
      </c>
      <c r="C2845" s="1" t="s">
        <v>980</v>
      </c>
      <c r="D2845" s="1" t="s">
        <v>5475</v>
      </c>
      <c r="E2845" s="1" t="s">
        <v>5474</v>
      </c>
      <c r="F2845" s="1" t="s">
        <v>5475</v>
      </c>
      <c r="G2845" s="1">
        <v>3</v>
      </c>
      <c r="H2845" s="1">
        <v>633</v>
      </c>
      <c r="I2845" s="1">
        <v>65</v>
      </c>
      <c r="J2845" s="33">
        <v>67</v>
      </c>
      <c r="K2845" s="1">
        <v>0</v>
      </c>
      <c r="L2845" s="1">
        <v>3</v>
      </c>
      <c r="M2845" s="1" t="s">
        <v>5838</v>
      </c>
      <c r="N2845" s="1" t="s">
        <v>626</v>
      </c>
      <c r="O2845" s="1" t="s">
        <v>15</v>
      </c>
    </row>
    <row r="2846" spans="1:15">
      <c r="A2846" s="1">
        <v>100019137</v>
      </c>
      <c r="B2846" s="1" t="s">
        <v>591</v>
      </c>
      <c r="C2846" s="1" t="s">
        <v>590</v>
      </c>
      <c r="D2846" s="1" t="s">
        <v>5475</v>
      </c>
      <c r="E2846" s="1" t="s">
        <v>5474</v>
      </c>
      <c r="F2846" s="1" t="s">
        <v>5475</v>
      </c>
      <c r="G2846" s="1">
        <v>3</v>
      </c>
      <c r="H2846" s="1">
        <v>364</v>
      </c>
      <c r="I2846" s="1">
        <v>48</v>
      </c>
      <c r="J2846" s="33">
        <v>33</v>
      </c>
      <c r="K2846" s="1">
        <v>0</v>
      </c>
      <c r="L2846" s="1">
        <v>2</v>
      </c>
      <c r="M2846" s="1" t="s">
        <v>611</v>
      </c>
      <c r="N2846" s="1" t="s">
        <v>626</v>
      </c>
      <c r="O2846" s="1" t="s">
        <v>15</v>
      </c>
    </row>
    <row r="2847" spans="1:15">
      <c r="A2847" s="1">
        <v>100019145</v>
      </c>
      <c r="B2847" s="1" t="s">
        <v>1126</v>
      </c>
      <c r="C2847" s="1" t="s">
        <v>1702</v>
      </c>
      <c r="D2847" s="1" t="s">
        <v>176</v>
      </c>
      <c r="E2847" s="1" t="s">
        <v>11</v>
      </c>
      <c r="F2847" s="1" t="s">
        <v>12</v>
      </c>
      <c r="G2847" s="1">
        <v>1</v>
      </c>
      <c r="H2847" s="1">
        <v>99</v>
      </c>
      <c r="I2847" s="1">
        <v>21</v>
      </c>
      <c r="J2847" s="33">
        <v>11</v>
      </c>
      <c r="K2847" s="1">
        <v>1</v>
      </c>
      <c r="L2847" s="1">
        <v>1</v>
      </c>
      <c r="M2847" s="1" t="s">
        <v>5845</v>
      </c>
      <c r="N2847" s="1" t="s">
        <v>5846</v>
      </c>
      <c r="O2847" s="1" t="s">
        <v>32</v>
      </c>
    </row>
    <row r="2848" spans="1:15">
      <c r="A2848" s="1">
        <v>100019146</v>
      </c>
      <c r="B2848" s="1" t="s">
        <v>1158</v>
      </c>
      <c r="C2848" s="1" t="s">
        <v>1299</v>
      </c>
      <c r="D2848" s="1" t="s">
        <v>5847</v>
      </c>
      <c r="E2848" s="1" t="s">
        <v>11</v>
      </c>
      <c r="F2848" s="1" t="s">
        <v>12</v>
      </c>
      <c r="G2848" s="1">
        <v>1</v>
      </c>
      <c r="H2848" s="1">
        <v>286</v>
      </c>
      <c r="I2848" s="1">
        <v>48</v>
      </c>
      <c r="J2848" s="33">
        <v>23</v>
      </c>
      <c r="K2848" s="1">
        <v>0</v>
      </c>
      <c r="L2848" s="1">
        <v>1</v>
      </c>
      <c r="M2848" s="1" t="s">
        <v>5848</v>
      </c>
      <c r="N2848" s="1" t="s">
        <v>5849</v>
      </c>
      <c r="O2848" s="1" t="s">
        <v>39</v>
      </c>
    </row>
    <row r="2849" spans="1:15">
      <c r="A2849" s="1">
        <v>100019177</v>
      </c>
      <c r="B2849" s="1" t="s">
        <v>587</v>
      </c>
      <c r="C2849" s="1" t="s">
        <v>5093</v>
      </c>
      <c r="D2849" s="1" t="s">
        <v>5850</v>
      </c>
      <c r="E2849" s="1" t="s">
        <v>11</v>
      </c>
      <c r="F2849" s="1" t="s">
        <v>12</v>
      </c>
      <c r="G2849" s="1">
        <v>1</v>
      </c>
      <c r="H2849" s="1">
        <v>120</v>
      </c>
      <c r="I2849" s="1">
        <v>21</v>
      </c>
      <c r="J2849" s="33">
        <v>19</v>
      </c>
      <c r="K2849" s="1">
        <v>0</v>
      </c>
      <c r="L2849" s="1">
        <v>1</v>
      </c>
      <c r="M2849" s="1" t="s">
        <v>5851</v>
      </c>
      <c r="N2849" s="1" t="s">
        <v>3315</v>
      </c>
      <c r="O2849" s="1" t="s">
        <v>39</v>
      </c>
    </row>
    <row r="2850" spans="1:15">
      <c r="A2850" s="1">
        <v>100019199</v>
      </c>
      <c r="B2850" s="1" t="s">
        <v>587</v>
      </c>
      <c r="C2850" s="1" t="s">
        <v>4866</v>
      </c>
      <c r="D2850" s="1" t="s">
        <v>5852</v>
      </c>
      <c r="E2850" s="1" t="s">
        <v>11</v>
      </c>
      <c r="F2850" s="1" t="s">
        <v>12</v>
      </c>
      <c r="G2850" s="1">
        <v>1</v>
      </c>
      <c r="H2850" s="1">
        <v>776</v>
      </c>
      <c r="I2850" s="1">
        <v>12</v>
      </c>
      <c r="J2850" s="33">
        <v>7</v>
      </c>
      <c r="K2850" s="1">
        <v>1</v>
      </c>
      <c r="L2850" s="1">
        <v>3</v>
      </c>
      <c r="M2850" s="1" t="s">
        <v>4982</v>
      </c>
      <c r="N2850" s="1" t="s">
        <v>5853</v>
      </c>
      <c r="O2850" s="1" t="s">
        <v>44</v>
      </c>
    </row>
    <row r="2851" spans="1:15">
      <c r="A2851" s="1">
        <v>100019209</v>
      </c>
      <c r="B2851" s="1" t="s">
        <v>6</v>
      </c>
      <c r="C2851" s="1" t="s">
        <v>5</v>
      </c>
      <c r="D2851" s="1" t="s">
        <v>5854</v>
      </c>
      <c r="E2851" s="1" t="s">
        <v>11</v>
      </c>
      <c r="F2851" s="1" t="s">
        <v>12</v>
      </c>
      <c r="G2851" s="1">
        <v>2</v>
      </c>
      <c r="H2851" s="1">
        <v>256</v>
      </c>
      <c r="I2851" s="1">
        <v>23</v>
      </c>
      <c r="J2851" s="33">
        <v>13</v>
      </c>
      <c r="K2851" s="1">
        <v>0</v>
      </c>
      <c r="L2851" s="1">
        <v>1</v>
      </c>
      <c r="M2851" s="1" t="s">
        <v>5855</v>
      </c>
      <c r="N2851" s="1" t="s">
        <v>5856</v>
      </c>
      <c r="O2851" s="1" t="s">
        <v>44</v>
      </c>
    </row>
    <row r="2852" spans="1:15">
      <c r="A2852" s="1">
        <v>100019214</v>
      </c>
      <c r="B2852" s="1" t="s">
        <v>1126</v>
      </c>
      <c r="C2852" s="1" t="s">
        <v>1644</v>
      </c>
      <c r="D2852" s="1" t="s">
        <v>3066</v>
      </c>
      <c r="E2852" s="1" t="s">
        <v>11</v>
      </c>
      <c r="F2852" s="1" t="s">
        <v>12</v>
      </c>
      <c r="G2852" s="1">
        <v>1</v>
      </c>
      <c r="H2852" s="1">
        <v>58</v>
      </c>
      <c r="I2852" s="1">
        <v>9</v>
      </c>
      <c r="J2852" s="33">
        <v>7</v>
      </c>
      <c r="K2852" s="1">
        <v>0</v>
      </c>
      <c r="L2852" s="1">
        <v>1</v>
      </c>
      <c r="M2852" s="1" t="s">
        <v>5857</v>
      </c>
      <c r="N2852" s="1" t="s">
        <v>344</v>
      </c>
      <c r="O2852" s="1" t="s">
        <v>39</v>
      </c>
    </row>
    <row r="2853" spans="1:15">
      <c r="A2853" s="1">
        <v>100019236</v>
      </c>
      <c r="B2853" s="1" t="s">
        <v>587</v>
      </c>
      <c r="C2853" s="1" t="s">
        <v>4778</v>
      </c>
      <c r="D2853" s="1" t="s">
        <v>5866</v>
      </c>
      <c r="E2853" s="1" t="s">
        <v>11</v>
      </c>
      <c r="F2853" s="1" t="s">
        <v>407</v>
      </c>
      <c r="G2853" s="1">
        <v>1</v>
      </c>
      <c r="H2853" s="1">
        <v>18</v>
      </c>
      <c r="I2853" s="1">
        <v>3</v>
      </c>
      <c r="J2853" s="33">
        <v>4</v>
      </c>
      <c r="K2853" s="1">
        <v>0</v>
      </c>
      <c r="L2853" s="1">
        <v>1</v>
      </c>
      <c r="M2853" s="1" t="s">
        <v>4785</v>
      </c>
      <c r="N2853" s="1" t="s">
        <v>5867</v>
      </c>
      <c r="O2853" s="1" t="s">
        <v>44</v>
      </c>
    </row>
    <row r="2854" spans="1:15">
      <c r="A2854" s="1">
        <v>100019241</v>
      </c>
      <c r="B2854" s="1" t="s">
        <v>1138</v>
      </c>
      <c r="C2854" s="1" t="s">
        <v>3128</v>
      </c>
      <c r="D2854" s="1" t="s">
        <v>5868</v>
      </c>
      <c r="E2854" s="1" t="s">
        <v>11</v>
      </c>
      <c r="F2854" s="1" t="s">
        <v>12</v>
      </c>
      <c r="G2854" s="1">
        <v>1</v>
      </c>
      <c r="H2854" s="1">
        <v>134</v>
      </c>
      <c r="I2854" s="1">
        <v>16</v>
      </c>
      <c r="J2854" s="33">
        <v>15</v>
      </c>
      <c r="K2854" s="1">
        <v>0</v>
      </c>
      <c r="L2854" s="1">
        <v>1</v>
      </c>
      <c r="M2854" s="1" t="s">
        <v>5869</v>
      </c>
      <c r="N2854" s="1" t="s">
        <v>5870</v>
      </c>
      <c r="O2854" s="1" t="s">
        <v>44</v>
      </c>
    </row>
    <row r="2855" spans="1:15">
      <c r="A2855" s="1">
        <v>100019254</v>
      </c>
      <c r="B2855" s="1" t="s">
        <v>6</v>
      </c>
      <c r="C2855" s="1" t="s">
        <v>254</v>
      </c>
      <c r="D2855" s="1" t="s">
        <v>5871</v>
      </c>
      <c r="E2855" s="1" t="s">
        <v>11</v>
      </c>
      <c r="F2855" s="1" t="s">
        <v>12</v>
      </c>
      <c r="G2855" s="1">
        <v>1</v>
      </c>
      <c r="H2855" s="1">
        <v>93</v>
      </c>
      <c r="I2855" s="1">
        <v>12</v>
      </c>
      <c r="J2855" s="33">
        <v>8</v>
      </c>
      <c r="K2855" s="1">
        <v>0</v>
      </c>
      <c r="L2855" s="1">
        <v>1</v>
      </c>
      <c r="M2855" s="1" t="s">
        <v>5872</v>
      </c>
      <c r="N2855" s="1" t="s">
        <v>5873</v>
      </c>
      <c r="O2855" s="1" t="s">
        <v>44</v>
      </c>
    </row>
    <row r="2856" spans="1:15">
      <c r="A2856" s="1">
        <v>100019255</v>
      </c>
      <c r="B2856" s="1" t="s">
        <v>1138</v>
      </c>
      <c r="C2856" s="1" t="s">
        <v>1137</v>
      </c>
      <c r="D2856" s="1" t="s">
        <v>1768</v>
      </c>
      <c r="E2856" s="1" t="s">
        <v>11</v>
      </c>
      <c r="F2856" s="1" t="s">
        <v>12</v>
      </c>
      <c r="G2856" s="1">
        <v>1</v>
      </c>
      <c r="H2856" s="1">
        <v>491</v>
      </c>
      <c r="I2856" s="1">
        <v>42</v>
      </c>
      <c r="J2856" s="33">
        <v>25</v>
      </c>
      <c r="K2856" s="1">
        <v>0</v>
      </c>
      <c r="L2856" s="1">
        <v>2</v>
      </c>
      <c r="M2856" s="1" t="s">
        <v>5874</v>
      </c>
      <c r="N2856" s="1" t="s">
        <v>5875</v>
      </c>
      <c r="O2856" s="1" t="s">
        <v>32</v>
      </c>
    </row>
    <row r="2857" spans="1:15">
      <c r="A2857" s="1">
        <v>100019260</v>
      </c>
      <c r="B2857" s="1" t="s">
        <v>2344</v>
      </c>
      <c r="C2857" s="1" t="s">
        <v>2537</v>
      </c>
      <c r="D2857" s="1" t="s">
        <v>5876</v>
      </c>
      <c r="E2857" s="1" t="s">
        <v>11</v>
      </c>
      <c r="F2857" s="1" t="s">
        <v>12</v>
      </c>
      <c r="G2857" s="1">
        <v>1</v>
      </c>
      <c r="H2857" s="1">
        <v>55</v>
      </c>
      <c r="I2857" s="1">
        <v>8</v>
      </c>
      <c r="J2857" s="33">
        <v>8</v>
      </c>
      <c r="K2857" s="1">
        <v>3</v>
      </c>
      <c r="L2857" s="1">
        <v>1</v>
      </c>
      <c r="M2857" s="1" t="s">
        <v>2581</v>
      </c>
      <c r="N2857" s="1" t="s">
        <v>5877</v>
      </c>
      <c r="O2857" s="1" t="s">
        <v>44</v>
      </c>
    </row>
    <row r="2858" spans="1:15">
      <c r="A2858" s="1">
        <v>100019275</v>
      </c>
      <c r="B2858" s="1" t="s">
        <v>1126</v>
      </c>
      <c r="C2858" s="1" t="s">
        <v>1644</v>
      </c>
      <c r="D2858" s="1" t="s">
        <v>176</v>
      </c>
      <c r="E2858" s="1" t="s">
        <v>11</v>
      </c>
      <c r="F2858" s="1" t="s">
        <v>12</v>
      </c>
      <c r="G2858" s="1">
        <v>1</v>
      </c>
      <c r="H2858" s="1">
        <v>99</v>
      </c>
      <c r="I2858" s="1">
        <v>17</v>
      </c>
      <c r="J2858" s="33">
        <v>12</v>
      </c>
      <c r="K2858" s="1">
        <v>0</v>
      </c>
      <c r="L2858" s="1">
        <v>1</v>
      </c>
      <c r="M2858" s="1" t="s">
        <v>5879</v>
      </c>
      <c r="N2858" s="1" t="s">
        <v>5880</v>
      </c>
      <c r="O2858" s="1" t="s">
        <v>32</v>
      </c>
    </row>
    <row r="2859" spans="1:15">
      <c r="A2859" s="1">
        <v>100019277</v>
      </c>
      <c r="B2859" s="1" t="s">
        <v>1138</v>
      </c>
      <c r="C2859" s="1" t="s">
        <v>3258</v>
      </c>
      <c r="D2859" s="1" t="s">
        <v>150</v>
      </c>
      <c r="E2859" s="1" t="s">
        <v>11</v>
      </c>
      <c r="F2859" s="1" t="s">
        <v>407</v>
      </c>
      <c r="G2859" s="1">
        <v>1</v>
      </c>
      <c r="H2859" s="1">
        <v>38</v>
      </c>
      <c r="I2859" s="1">
        <v>6</v>
      </c>
      <c r="J2859" s="33">
        <v>5</v>
      </c>
      <c r="K2859" s="1">
        <v>1</v>
      </c>
      <c r="L2859" s="1">
        <v>1</v>
      </c>
      <c r="M2859" s="1" t="s">
        <v>5881</v>
      </c>
      <c r="N2859" s="1" t="s">
        <v>5882</v>
      </c>
      <c r="O2859" s="1" t="s">
        <v>44</v>
      </c>
    </row>
    <row r="2860" spans="1:15">
      <c r="A2860" s="1">
        <v>100019288</v>
      </c>
      <c r="B2860" s="1" t="s">
        <v>2344</v>
      </c>
      <c r="C2860" s="1" t="s">
        <v>2507</v>
      </c>
      <c r="D2860" s="1" t="s">
        <v>176</v>
      </c>
      <c r="E2860" s="1" t="s">
        <v>11</v>
      </c>
      <c r="F2860" s="1" t="s">
        <v>12</v>
      </c>
      <c r="G2860" s="1">
        <v>1</v>
      </c>
      <c r="H2860" s="1">
        <v>227</v>
      </c>
      <c r="I2860" s="1">
        <v>31</v>
      </c>
      <c r="J2860" s="33">
        <v>17</v>
      </c>
      <c r="K2860" s="1">
        <v>1</v>
      </c>
      <c r="L2860" s="1">
        <v>1</v>
      </c>
      <c r="M2860" s="1" t="s">
        <v>5883</v>
      </c>
      <c r="N2860" s="1" t="s">
        <v>5884</v>
      </c>
      <c r="O2860" s="1" t="s">
        <v>32</v>
      </c>
    </row>
    <row r="2861" spans="1:15">
      <c r="A2861" s="1">
        <v>100019296</v>
      </c>
      <c r="B2861" s="1" t="s">
        <v>2344</v>
      </c>
      <c r="C2861" s="1" t="s">
        <v>2885</v>
      </c>
      <c r="D2861" s="1" t="s">
        <v>5774</v>
      </c>
      <c r="E2861" s="1" t="s">
        <v>11</v>
      </c>
      <c r="F2861" s="1" t="s">
        <v>12</v>
      </c>
      <c r="G2861" s="1">
        <v>1</v>
      </c>
      <c r="H2861" s="1">
        <v>106</v>
      </c>
      <c r="I2861" s="1">
        <v>9</v>
      </c>
      <c r="J2861" s="33">
        <v>6</v>
      </c>
      <c r="K2861" s="1">
        <v>0</v>
      </c>
      <c r="L2861" s="1">
        <v>1</v>
      </c>
      <c r="M2861" s="1" t="s">
        <v>3026</v>
      </c>
      <c r="N2861" s="1" t="s">
        <v>5885</v>
      </c>
      <c r="O2861" s="1" t="s">
        <v>44</v>
      </c>
    </row>
    <row r="2862" spans="1:15">
      <c r="A2862" s="1">
        <v>100019300</v>
      </c>
      <c r="B2862" s="1" t="s">
        <v>591</v>
      </c>
      <c r="C2862" s="1" t="s">
        <v>590</v>
      </c>
      <c r="D2862" s="1" t="s">
        <v>5886</v>
      </c>
      <c r="E2862" s="1" t="s">
        <v>11</v>
      </c>
      <c r="F2862" s="1" t="s">
        <v>12</v>
      </c>
      <c r="G2862" s="1">
        <v>1</v>
      </c>
      <c r="H2862" s="1">
        <v>120</v>
      </c>
      <c r="I2862" s="1">
        <v>17</v>
      </c>
      <c r="J2862" s="33">
        <v>12</v>
      </c>
      <c r="K2862" s="1">
        <v>0</v>
      </c>
      <c r="L2862" s="1">
        <v>1</v>
      </c>
      <c r="M2862" s="1" t="s">
        <v>5887</v>
      </c>
      <c r="N2862" s="1" t="s">
        <v>780</v>
      </c>
      <c r="O2862" s="1" t="s">
        <v>39</v>
      </c>
    </row>
    <row r="2863" spans="1:15">
      <c r="A2863" s="1">
        <v>100019333</v>
      </c>
      <c r="B2863" s="1" t="s">
        <v>2344</v>
      </c>
      <c r="C2863" s="1" t="s">
        <v>2472</v>
      </c>
      <c r="D2863" s="1" t="s">
        <v>5888</v>
      </c>
      <c r="E2863" s="1" t="s">
        <v>11</v>
      </c>
      <c r="F2863" s="1" t="s">
        <v>12</v>
      </c>
      <c r="G2863" s="1">
        <v>1</v>
      </c>
      <c r="H2863" s="1">
        <v>295</v>
      </c>
      <c r="I2863" s="1">
        <v>30</v>
      </c>
      <c r="J2863" s="33">
        <v>25</v>
      </c>
      <c r="K2863" s="1">
        <v>0</v>
      </c>
      <c r="L2863" s="1">
        <v>1</v>
      </c>
      <c r="M2863" s="1" t="s">
        <v>5889</v>
      </c>
      <c r="N2863" s="1" t="s">
        <v>5890</v>
      </c>
      <c r="O2863" s="1" t="s">
        <v>32</v>
      </c>
    </row>
    <row r="2864" spans="1:15">
      <c r="A2864" s="1">
        <v>100019342</v>
      </c>
      <c r="B2864" s="1" t="s">
        <v>587</v>
      </c>
      <c r="C2864" s="1" t="s">
        <v>5093</v>
      </c>
      <c r="D2864" s="1" t="s">
        <v>1830</v>
      </c>
      <c r="E2864" s="1" t="s">
        <v>20</v>
      </c>
      <c r="F2864" s="1" t="s">
        <v>72</v>
      </c>
      <c r="G2864" s="1">
        <v>1</v>
      </c>
      <c r="H2864" s="1">
        <v>163</v>
      </c>
      <c r="I2864" s="1">
        <v>18</v>
      </c>
      <c r="J2864" s="33">
        <v>24</v>
      </c>
      <c r="K2864" s="1">
        <v>0</v>
      </c>
      <c r="L2864" s="1">
        <v>1</v>
      </c>
      <c r="M2864" s="1" t="s">
        <v>5891</v>
      </c>
      <c r="N2864" s="1" t="s">
        <v>4702</v>
      </c>
      <c r="O2864" s="1" t="s">
        <v>15</v>
      </c>
    </row>
    <row r="2865" spans="1:15">
      <c r="A2865" s="1">
        <v>100019365</v>
      </c>
      <c r="B2865" s="1" t="s">
        <v>2344</v>
      </c>
      <c r="C2865" s="1" t="s">
        <v>2840</v>
      </c>
      <c r="D2865" s="1" t="s">
        <v>5896</v>
      </c>
      <c r="E2865" s="1" t="s">
        <v>20</v>
      </c>
      <c r="F2865" s="1" t="s">
        <v>21</v>
      </c>
      <c r="G2865" s="1">
        <v>1</v>
      </c>
      <c r="H2865" s="1">
        <v>444</v>
      </c>
      <c r="I2865" s="1">
        <v>49</v>
      </c>
      <c r="J2865" s="33">
        <v>45</v>
      </c>
      <c r="K2865" s="1">
        <v>0</v>
      </c>
      <c r="L2865" s="1">
        <v>2</v>
      </c>
      <c r="M2865" s="1" t="s">
        <v>5897</v>
      </c>
      <c r="N2865" s="1" t="s">
        <v>2349</v>
      </c>
      <c r="O2865" s="1" t="s">
        <v>15</v>
      </c>
    </row>
    <row r="2866" spans="1:15">
      <c r="A2866" s="1">
        <v>100019391</v>
      </c>
      <c r="B2866" s="1" t="s">
        <v>2314</v>
      </c>
      <c r="C2866" s="1" t="s">
        <v>3737</v>
      </c>
      <c r="D2866" s="1" t="s">
        <v>176</v>
      </c>
      <c r="E2866" s="1" t="s">
        <v>11</v>
      </c>
      <c r="F2866" s="1" t="s">
        <v>12</v>
      </c>
      <c r="G2866" s="1">
        <v>1</v>
      </c>
      <c r="H2866" s="1">
        <v>10</v>
      </c>
      <c r="I2866" s="1">
        <v>3</v>
      </c>
      <c r="J2866" s="33">
        <v>2</v>
      </c>
      <c r="K2866" s="1">
        <v>0</v>
      </c>
      <c r="L2866" s="1">
        <v>1</v>
      </c>
      <c r="M2866" s="1" t="s">
        <v>5899</v>
      </c>
      <c r="N2866" s="1" t="s">
        <v>5900</v>
      </c>
      <c r="O2866" s="1" t="s">
        <v>32</v>
      </c>
    </row>
    <row r="2867" spans="1:15">
      <c r="A2867" s="1">
        <v>100019402</v>
      </c>
      <c r="B2867" s="1" t="s">
        <v>6</v>
      </c>
      <c r="C2867" s="1" t="s">
        <v>83</v>
      </c>
      <c r="D2867" s="1" t="s">
        <v>5902</v>
      </c>
      <c r="E2867" s="1" t="s">
        <v>11</v>
      </c>
      <c r="F2867" s="1" t="s">
        <v>12</v>
      </c>
      <c r="G2867" s="1">
        <v>1</v>
      </c>
      <c r="H2867" s="1">
        <v>21</v>
      </c>
      <c r="I2867" s="1">
        <v>3</v>
      </c>
      <c r="J2867" s="33">
        <v>4</v>
      </c>
      <c r="K2867" s="1">
        <v>0</v>
      </c>
      <c r="L2867" s="1">
        <v>1</v>
      </c>
      <c r="M2867" s="1" t="s">
        <v>175</v>
      </c>
      <c r="N2867" s="1" t="s">
        <v>5903</v>
      </c>
      <c r="O2867" s="1" t="s">
        <v>44</v>
      </c>
    </row>
    <row r="2868" spans="1:15">
      <c r="A2868" s="1">
        <v>100019409</v>
      </c>
      <c r="B2868" s="1" t="s">
        <v>2314</v>
      </c>
      <c r="C2868" s="1" t="s">
        <v>2313</v>
      </c>
      <c r="D2868" s="1" t="s">
        <v>176</v>
      </c>
      <c r="E2868" s="1" t="s">
        <v>11</v>
      </c>
      <c r="F2868" s="1" t="s">
        <v>12</v>
      </c>
      <c r="G2868" s="1">
        <v>1</v>
      </c>
      <c r="H2868" s="1">
        <v>248</v>
      </c>
      <c r="I2868" s="1">
        <v>31</v>
      </c>
      <c r="J2868" s="33">
        <v>24</v>
      </c>
      <c r="K2868" s="1">
        <v>0</v>
      </c>
      <c r="L2868" s="1">
        <v>1</v>
      </c>
      <c r="M2868" s="1" t="s">
        <v>5904</v>
      </c>
      <c r="N2868" s="1" t="s">
        <v>4194</v>
      </c>
      <c r="O2868" s="1" t="s">
        <v>32</v>
      </c>
    </row>
    <row r="2869" spans="1:15">
      <c r="A2869" s="1">
        <v>100019424</v>
      </c>
      <c r="B2869" s="1" t="s">
        <v>591</v>
      </c>
      <c r="C2869" s="1" t="s">
        <v>921</v>
      </c>
      <c r="D2869" s="1" t="s">
        <v>176</v>
      </c>
      <c r="E2869" s="1" t="s">
        <v>11</v>
      </c>
      <c r="F2869" s="1" t="s">
        <v>407</v>
      </c>
      <c r="G2869" s="1">
        <v>1</v>
      </c>
      <c r="H2869" s="1">
        <v>44</v>
      </c>
      <c r="I2869" s="1">
        <v>8</v>
      </c>
      <c r="J2869" s="33">
        <v>2</v>
      </c>
      <c r="K2869" s="1">
        <v>0</v>
      </c>
      <c r="L2869" s="1">
        <v>1</v>
      </c>
      <c r="M2869" s="1" t="s">
        <v>5905</v>
      </c>
      <c r="N2869" s="1" t="s">
        <v>5906</v>
      </c>
      <c r="O2869" s="1" t="s">
        <v>32</v>
      </c>
    </row>
    <row r="2870" spans="1:15">
      <c r="A2870" s="1">
        <v>100019428</v>
      </c>
      <c r="B2870" s="1" t="s">
        <v>2314</v>
      </c>
      <c r="C2870" s="1" t="s">
        <v>4040</v>
      </c>
      <c r="D2870" s="1" t="s">
        <v>5475</v>
      </c>
      <c r="E2870" s="1" t="s">
        <v>5474</v>
      </c>
      <c r="F2870" s="1" t="s">
        <v>5475</v>
      </c>
      <c r="G2870" s="1">
        <v>2</v>
      </c>
      <c r="H2870" s="1">
        <v>170</v>
      </c>
      <c r="I2870" s="1">
        <v>24</v>
      </c>
      <c r="J2870" s="33">
        <v>26</v>
      </c>
      <c r="K2870" s="1">
        <v>0</v>
      </c>
      <c r="L2870" s="1">
        <v>1</v>
      </c>
      <c r="M2870" s="1" t="s">
        <v>5907</v>
      </c>
      <c r="N2870" s="1" t="s">
        <v>3756</v>
      </c>
      <c r="O2870" s="1" t="s">
        <v>15</v>
      </c>
    </row>
    <row r="2871" spans="1:15">
      <c r="A2871" s="1">
        <v>100019431</v>
      </c>
      <c r="B2871" s="1" t="s">
        <v>2314</v>
      </c>
      <c r="C2871" s="1" t="s">
        <v>2313</v>
      </c>
      <c r="D2871" s="1" t="s">
        <v>5475</v>
      </c>
      <c r="E2871" s="1" t="s">
        <v>5474</v>
      </c>
      <c r="F2871" s="1" t="s">
        <v>5475</v>
      </c>
      <c r="G2871" s="1">
        <v>3</v>
      </c>
      <c r="H2871" s="1">
        <v>801</v>
      </c>
      <c r="I2871" s="1">
        <v>39</v>
      </c>
      <c r="J2871" s="33">
        <v>58</v>
      </c>
      <c r="K2871" s="1">
        <v>0</v>
      </c>
      <c r="L2871" s="1">
        <v>3</v>
      </c>
      <c r="M2871" s="1" t="s">
        <v>5909</v>
      </c>
      <c r="N2871" s="1" t="s">
        <v>3756</v>
      </c>
      <c r="O2871" s="1" t="s">
        <v>15</v>
      </c>
    </row>
    <row r="2872" spans="1:15">
      <c r="A2872" s="1">
        <v>100019437</v>
      </c>
      <c r="B2872" s="1" t="s">
        <v>1138</v>
      </c>
      <c r="C2872" s="1" t="s">
        <v>1137</v>
      </c>
      <c r="D2872" s="1" t="s">
        <v>5910</v>
      </c>
      <c r="E2872" s="1" t="s">
        <v>5474</v>
      </c>
      <c r="F2872" s="1" t="s">
        <v>5475</v>
      </c>
      <c r="G2872" s="1">
        <v>3</v>
      </c>
      <c r="H2872" s="1">
        <v>252</v>
      </c>
      <c r="I2872" s="1">
        <v>35</v>
      </c>
      <c r="J2872" s="33">
        <v>20</v>
      </c>
      <c r="K2872" s="1">
        <v>0</v>
      </c>
      <c r="L2872" s="1">
        <v>1</v>
      </c>
      <c r="M2872" s="1" t="s">
        <v>3490</v>
      </c>
      <c r="N2872" s="1" t="s">
        <v>5911</v>
      </c>
      <c r="O2872" s="1" t="s">
        <v>39</v>
      </c>
    </row>
    <row r="2873" spans="1:15">
      <c r="A2873" s="1">
        <v>100019445</v>
      </c>
      <c r="B2873" s="1" t="s">
        <v>2344</v>
      </c>
      <c r="C2873" s="1" t="s">
        <v>2609</v>
      </c>
      <c r="D2873" s="1" t="s">
        <v>5485</v>
      </c>
      <c r="E2873" s="1" t="s">
        <v>5474</v>
      </c>
      <c r="F2873" s="1" t="s">
        <v>5475</v>
      </c>
      <c r="G2873" s="1">
        <v>4</v>
      </c>
      <c r="H2873" s="1">
        <v>218</v>
      </c>
      <c r="I2873" s="1">
        <v>39</v>
      </c>
      <c r="J2873" s="33">
        <v>26</v>
      </c>
      <c r="K2873" s="1">
        <v>0</v>
      </c>
      <c r="L2873" s="1">
        <v>1</v>
      </c>
      <c r="M2873" s="1" t="s">
        <v>5914</v>
      </c>
      <c r="N2873" s="1" t="s">
        <v>5915</v>
      </c>
      <c r="O2873" s="1" t="s">
        <v>44</v>
      </c>
    </row>
    <row r="2874" spans="1:15">
      <c r="A2874" s="1">
        <v>100019460</v>
      </c>
      <c r="B2874" s="1" t="s">
        <v>1126</v>
      </c>
      <c r="C2874" s="1" t="s">
        <v>1623</v>
      </c>
      <c r="D2874" s="1" t="s">
        <v>176</v>
      </c>
      <c r="E2874" s="1" t="s">
        <v>11</v>
      </c>
      <c r="F2874" s="1" t="s">
        <v>12</v>
      </c>
      <c r="G2874" s="1">
        <v>1</v>
      </c>
      <c r="H2874" s="1">
        <v>455</v>
      </c>
      <c r="I2874" s="1">
        <v>49</v>
      </c>
      <c r="J2874" s="33">
        <v>36</v>
      </c>
      <c r="K2874" s="1">
        <v>0</v>
      </c>
      <c r="L2874" s="1">
        <v>2</v>
      </c>
      <c r="M2874" s="1" t="s">
        <v>1932</v>
      </c>
      <c r="N2874" s="1" t="s">
        <v>1895</v>
      </c>
      <c r="O2874" s="1" t="s">
        <v>32</v>
      </c>
    </row>
    <row r="2875" spans="1:15">
      <c r="A2875" s="1">
        <v>100019464</v>
      </c>
      <c r="B2875" s="1" t="s">
        <v>1126</v>
      </c>
      <c r="C2875" s="1" t="s">
        <v>1662</v>
      </c>
      <c r="D2875" s="1" t="s">
        <v>150</v>
      </c>
      <c r="E2875" s="1" t="s">
        <v>11</v>
      </c>
      <c r="F2875" s="1" t="s">
        <v>12</v>
      </c>
      <c r="G2875" s="1">
        <v>1</v>
      </c>
      <c r="H2875" s="1">
        <v>55</v>
      </c>
      <c r="I2875" s="1">
        <v>3</v>
      </c>
      <c r="J2875" s="33">
        <v>3</v>
      </c>
      <c r="K2875" s="1">
        <v>0</v>
      </c>
      <c r="L2875" s="1">
        <v>1</v>
      </c>
      <c r="M2875" s="1" t="s">
        <v>2278</v>
      </c>
      <c r="N2875" s="1" t="s">
        <v>4637</v>
      </c>
      <c r="O2875" s="1" t="s">
        <v>44</v>
      </c>
    </row>
    <row r="2876" spans="1:15">
      <c r="A2876" s="1">
        <v>100019485</v>
      </c>
      <c r="B2876" s="1" t="s">
        <v>591</v>
      </c>
      <c r="C2876" s="1" t="s">
        <v>1019</v>
      </c>
      <c r="D2876" s="1" t="s">
        <v>12</v>
      </c>
      <c r="E2876" s="1" t="s">
        <v>11</v>
      </c>
      <c r="F2876" s="1" t="s">
        <v>407</v>
      </c>
      <c r="G2876" s="1">
        <v>1</v>
      </c>
      <c r="H2876" s="1">
        <v>42</v>
      </c>
      <c r="I2876" s="1">
        <v>5</v>
      </c>
      <c r="J2876" s="33">
        <v>10</v>
      </c>
      <c r="K2876" s="1">
        <v>0</v>
      </c>
      <c r="L2876" s="1">
        <v>1</v>
      </c>
      <c r="M2876" s="1" t="s">
        <v>5918</v>
      </c>
      <c r="N2876" s="1" t="s">
        <v>5919</v>
      </c>
      <c r="O2876" s="1" t="s">
        <v>32</v>
      </c>
    </row>
    <row r="2877" spans="1:15">
      <c r="A2877" s="1">
        <v>100019517</v>
      </c>
      <c r="B2877" s="1" t="s">
        <v>591</v>
      </c>
      <c r="C2877" s="1" t="s">
        <v>590</v>
      </c>
      <c r="D2877" s="1" t="s">
        <v>176</v>
      </c>
      <c r="E2877" s="1" t="s">
        <v>11</v>
      </c>
      <c r="F2877" s="1" t="s">
        <v>407</v>
      </c>
      <c r="G2877" s="1">
        <v>1</v>
      </c>
      <c r="H2877" s="1">
        <v>23</v>
      </c>
      <c r="I2877" s="1">
        <v>5</v>
      </c>
      <c r="J2877" s="33">
        <v>2</v>
      </c>
      <c r="K2877" s="1">
        <v>0</v>
      </c>
      <c r="L2877" s="1">
        <v>1</v>
      </c>
      <c r="M2877" s="1" t="s">
        <v>715</v>
      </c>
      <c r="N2877" s="1" t="s">
        <v>716</v>
      </c>
      <c r="O2877" s="1" t="s">
        <v>32</v>
      </c>
    </row>
    <row r="2878" spans="1:15">
      <c r="A2878" s="1">
        <v>100019525</v>
      </c>
      <c r="B2878" s="1" t="s">
        <v>6</v>
      </c>
      <c r="C2878" s="1" t="s">
        <v>242</v>
      </c>
      <c r="D2878" s="1" t="s">
        <v>5923</v>
      </c>
      <c r="E2878" s="1" t="s">
        <v>20</v>
      </c>
      <c r="F2878" s="1" t="s">
        <v>72</v>
      </c>
      <c r="G2878" s="1">
        <v>1</v>
      </c>
      <c r="H2878" s="1">
        <v>103</v>
      </c>
      <c r="I2878" s="1">
        <v>9</v>
      </c>
      <c r="J2878" s="33">
        <v>38</v>
      </c>
      <c r="K2878" s="1">
        <v>0</v>
      </c>
      <c r="L2878" s="1">
        <v>1</v>
      </c>
      <c r="M2878" s="1" t="s">
        <v>346</v>
      </c>
      <c r="N2878" s="1" t="s">
        <v>344</v>
      </c>
      <c r="O2878" s="1" t="s">
        <v>39</v>
      </c>
    </row>
    <row r="2879" spans="1:15">
      <c r="A2879" s="1">
        <v>100019529</v>
      </c>
      <c r="B2879" s="1" t="s">
        <v>2344</v>
      </c>
      <c r="C2879" s="1" t="s">
        <v>2885</v>
      </c>
      <c r="D2879" s="1" t="s">
        <v>176</v>
      </c>
      <c r="E2879" s="1" t="s">
        <v>11</v>
      </c>
      <c r="F2879" s="1" t="s">
        <v>12</v>
      </c>
      <c r="G2879" s="1">
        <v>1</v>
      </c>
      <c r="H2879" s="1">
        <v>213</v>
      </c>
      <c r="I2879" s="1">
        <v>29</v>
      </c>
      <c r="J2879" s="33">
        <v>16</v>
      </c>
      <c r="K2879" s="1">
        <v>0</v>
      </c>
      <c r="L2879" s="1">
        <v>1</v>
      </c>
      <c r="M2879" s="1" t="s">
        <v>5924</v>
      </c>
      <c r="N2879" s="1" t="s">
        <v>5925</v>
      </c>
      <c r="O2879" s="1" t="s">
        <v>32</v>
      </c>
    </row>
    <row r="2880" spans="1:15">
      <c r="A2880" s="1">
        <v>100019537</v>
      </c>
      <c r="B2880" s="1" t="s">
        <v>591</v>
      </c>
      <c r="C2880" s="1" t="s">
        <v>590</v>
      </c>
      <c r="D2880" s="1" t="s">
        <v>5926</v>
      </c>
      <c r="E2880" s="1" t="s">
        <v>5474</v>
      </c>
      <c r="F2880" s="1" t="s">
        <v>5475</v>
      </c>
      <c r="G2880" s="1">
        <v>2</v>
      </c>
      <c r="H2880" s="1">
        <v>197</v>
      </c>
      <c r="I2880" s="1">
        <v>23</v>
      </c>
      <c r="J2880" s="33">
        <v>16</v>
      </c>
      <c r="K2880" s="1">
        <v>0</v>
      </c>
      <c r="L2880" s="1">
        <v>1</v>
      </c>
      <c r="M2880" s="1" t="s">
        <v>5927</v>
      </c>
      <c r="N2880" s="1" t="s">
        <v>74</v>
      </c>
      <c r="O2880" s="1" t="s">
        <v>39</v>
      </c>
    </row>
    <row r="2881" spans="1:15">
      <c r="A2881" s="1">
        <v>100019573</v>
      </c>
      <c r="B2881" s="1" t="s">
        <v>2344</v>
      </c>
      <c r="C2881" s="1" t="s">
        <v>2343</v>
      </c>
      <c r="D2881" s="1" t="s">
        <v>150</v>
      </c>
      <c r="E2881" s="1" t="s">
        <v>11</v>
      </c>
      <c r="F2881" s="1" t="s">
        <v>12</v>
      </c>
      <c r="G2881" s="1">
        <v>1</v>
      </c>
      <c r="H2881" s="1">
        <v>39</v>
      </c>
      <c r="I2881" s="1">
        <v>5</v>
      </c>
      <c r="J2881" s="33">
        <v>3</v>
      </c>
      <c r="K2881" s="1">
        <v>0</v>
      </c>
      <c r="L2881" s="1">
        <v>1</v>
      </c>
      <c r="M2881" s="1" t="s">
        <v>5931</v>
      </c>
      <c r="N2881" s="1" t="s">
        <v>5932</v>
      </c>
      <c r="O2881" s="1" t="s">
        <v>44</v>
      </c>
    </row>
    <row r="2882" spans="1:15">
      <c r="A2882" s="1">
        <v>100019581</v>
      </c>
      <c r="B2882" s="1" t="s">
        <v>6</v>
      </c>
      <c r="C2882" s="1" t="s">
        <v>520</v>
      </c>
      <c r="D2882" s="1" t="s">
        <v>176</v>
      </c>
      <c r="E2882" s="1" t="s">
        <v>11</v>
      </c>
      <c r="F2882" s="1" t="s">
        <v>12</v>
      </c>
      <c r="G2882" s="1">
        <v>1</v>
      </c>
      <c r="H2882" s="1">
        <v>628</v>
      </c>
      <c r="I2882" s="1">
        <v>67</v>
      </c>
      <c r="J2882" s="33">
        <v>30</v>
      </c>
      <c r="K2882" s="1">
        <v>0</v>
      </c>
      <c r="L2882" s="1">
        <v>3</v>
      </c>
      <c r="M2882" s="1" t="s">
        <v>5933</v>
      </c>
      <c r="N2882" s="1" t="s">
        <v>537</v>
      </c>
      <c r="O2882" s="1" t="s">
        <v>32</v>
      </c>
    </row>
    <row r="2883" spans="1:15">
      <c r="A2883" s="1">
        <v>100019593</v>
      </c>
      <c r="B2883" s="1" t="s">
        <v>6</v>
      </c>
      <c r="C2883" s="1" t="s">
        <v>178</v>
      </c>
      <c r="D2883" s="1" t="s">
        <v>12</v>
      </c>
      <c r="E2883" s="1" t="s">
        <v>11</v>
      </c>
      <c r="F2883" s="1" t="s">
        <v>12</v>
      </c>
      <c r="G2883" s="1">
        <v>1</v>
      </c>
      <c r="H2883" s="1">
        <v>210</v>
      </c>
      <c r="I2883" s="1">
        <v>23</v>
      </c>
      <c r="J2883" s="33">
        <v>35</v>
      </c>
      <c r="K2883" s="1">
        <v>0</v>
      </c>
      <c r="L2883" s="1">
        <v>1</v>
      </c>
      <c r="M2883" s="1" t="s">
        <v>239</v>
      </c>
      <c r="N2883" s="1" t="s">
        <v>235</v>
      </c>
      <c r="O2883" s="1" t="s">
        <v>32</v>
      </c>
    </row>
    <row r="2884" spans="1:15">
      <c r="A2884" s="1">
        <v>100019595</v>
      </c>
      <c r="B2884" s="1" t="s">
        <v>1158</v>
      </c>
      <c r="C2884" s="1" t="s">
        <v>1470</v>
      </c>
      <c r="D2884" s="1" t="s">
        <v>176</v>
      </c>
      <c r="E2884" s="1" t="s">
        <v>11</v>
      </c>
      <c r="F2884" s="1" t="s">
        <v>407</v>
      </c>
      <c r="G2884" s="1">
        <v>1</v>
      </c>
      <c r="H2884" s="1">
        <v>32</v>
      </c>
      <c r="I2884" s="1">
        <v>8</v>
      </c>
      <c r="J2884" s="33">
        <v>6</v>
      </c>
      <c r="K2884" s="1">
        <v>0</v>
      </c>
      <c r="L2884" s="1">
        <v>1</v>
      </c>
      <c r="M2884" s="1" t="s">
        <v>5934</v>
      </c>
      <c r="N2884" s="1" t="s">
        <v>5935</v>
      </c>
      <c r="O2884" s="1" t="s">
        <v>32</v>
      </c>
    </row>
    <row r="2885" spans="1:15">
      <c r="A2885" s="1">
        <v>100019613</v>
      </c>
      <c r="B2885" s="1" t="s">
        <v>2314</v>
      </c>
      <c r="C2885" s="1" t="s">
        <v>2313</v>
      </c>
      <c r="D2885" s="1" t="s">
        <v>4676</v>
      </c>
      <c r="E2885" s="1" t="s">
        <v>11</v>
      </c>
      <c r="F2885" s="1" t="s">
        <v>12</v>
      </c>
      <c r="G2885" s="1">
        <v>1</v>
      </c>
      <c r="H2885" s="1">
        <v>98</v>
      </c>
      <c r="I2885" s="1">
        <v>11</v>
      </c>
      <c r="J2885" s="33">
        <v>6</v>
      </c>
      <c r="K2885" s="1">
        <v>1</v>
      </c>
      <c r="L2885" s="1">
        <v>1</v>
      </c>
      <c r="M2885" s="1" t="s">
        <v>5937</v>
      </c>
      <c r="N2885" s="1" t="s">
        <v>5938</v>
      </c>
      <c r="O2885" s="1" t="s">
        <v>32</v>
      </c>
    </row>
    <row r="2886" spans="1:15">
      <c r="A2886" s="1">
        <v>100019622</v>
      </c>
      <c r="B2886" s="1" t="s">
        <v>591</v>
      </c>
      <c r="C2886" s="1" t="s">
        <v>590</v>
      </c>
      <c r="D2886" s="1" t="s">
        <v>12</v>
      </c>
      <c r="E2886" s="1" t="s">
        <v>11</v>
      </c>
      <c r="F2886" s="1" t="s">
        <v>12</v>
      </c>
      <c r="G2886" s="1">
        <v>1</v>
      </c>
      <c r="H2886" s="1">
        <v>99</v>
      </c>
      <c r="I2886" s="1">
        <v>6</v>
      </c>
      <c r="J2886" s="33">
        <v>4</v>
      </c>
      <c r="K2886" s="1">
        <v>0</v>
      </c>
      <c r="L2886" s="1">
        <v>1</v>
      </c>
      <c r="M2886" s="1" t="s">
        <v>691</v>
      </c>
      <c r="N2886" s="1" t="s">
        <v>595</v>
      </c>
      <c r="O2886" s="1" t="s">
        <v>8</v>
      </c>
    </row>
    <row r="2887" spans="1:15">
      <c r="A2887" s="1">
        <v>100019636</v>
      </c>
      <c r="B2887" s="1" t="s">
        <v>6</v>
      </c>
      <c r="C2887" s="1" t="s">
        <v>5</v>
      </c>
      <c r="D2887" s="1" t="s">
        <v>150</v>
      </c>
      <c r="E2887" s="1" t="s">
        <v>11</v>
      </c>
      <c r="F2887" s="1" t="s">
        <v>12</v>
      </c>
      <c r="G2887" s="1">
        <v>1</v>
      </c>
      <c r="H2887" s="1">
        <v>42</v>
      </c>
      <c r="I2887" s="1">
        <v>7</v>
      </c>
      <c r="J2887" s="33">
        <v>4</v>
      </c>
      <c r="K2887" s="1">
        <v>0</v>
      </c>
      <c r="L2887" s="1">
        <v>1</v>
      </c>
      <c r="M2887" s="1" t="s">
        <v>5939</v>
      </c>
      <c r="N2887" s="1" t="s">
        <v>5940</v>
      </c>
      <c r="O2887" s="1" t="s">
        <v>44</v>
      </c>
    </row>
    <row r="2888" spans="1:15">
      <c r="A2888" s="1">
        <v>100019638</v>
      </c>
      <c r="B2888" s="1" t="s">
        <v>6</v>
      </c>
      <c r="C2888" s="1" t="s">
        <v>469</v>
      </c>
      <c r="D2888" s="1" t="s">
        <v>150</v>
      </c>
      <c r="E2888" s="1" t="s">
        <v>11</v>
      </c>
      <c r="F2888" s="1" t="s">
        <v>12</v>
      </c>
      <c r="G2888" s="1">
        <v>1</v>
      </c>
      <c r="H2888" s="1">
        <v>28</v>
      </c>
      <c r="I2888" s="1">
        <v>6</v>
      </c>
      <c r="J2888" s="33">
        <v>4</v>
      </c>
      <c r="K2888" s="1">
        <v>0</v>
      </c>
      <c r="L2888" s="1">
        <v>1</v>
      </c>
      <c r="M2888" s="1" t="s">
        <v>489</v>
      </c>
      <c r="N2888" s="1" t="s">
        <v>5941</v>
      </c>
      <c r="O2888" s="1" t="s">
        <v>44</v>
      </c>
    </row>
    <row r="2889" spans="1:15">
      <c r="A2889" s="1">
        <v>100019640</v>
      </c>
      <c r="B2889" s="1" t="s">
        <v>6</v>
      </c>
      <c r="C2889" s="1" t="s">
        <v>254</v>
      </c>
      <c r="D2889" s="1" t="s">
        <v>5499</v>
      </c>
      <c r="E2889" s="1" t="s">
        <v>5474</v>
      </c>
      <c r="F2889" s="1" t="s">
        <v>5475</v>
      </c>
      <c r="G2889" s="1">
        <v>5</v>
      </c>
      <c r="H2889" s="1">
        <v>0</v>
      </c>
      <c r="I2889" s="1">
        <v>53</v>
      </c>
      <c r="J2889" s="33">
        <v>22</v>
      </c>
      <c r="K2889" s="1">
        <v>0</v>
      </c>
      <c r="L2889" s="1">
        <v>0</v>
      </c>
      <c r="M2889" s="1" t="s">
        <v>290</v>
      </c>
      <c r="N2889" s="1" t="s">
        <v>7</v>
      </c>
      <c r="O2889" s="1" t="s">
        <v>8</v>
      </c>
    </row>
    <row r="2890" spans="1:15">
      <c r="A2890" s="1">
        <v>100019648</v>
      </c>
      <c r="B2890" s="1" t="s">
        <v>1126</v>
      </c>
      <c r="C2890" s="1" t="s">
        <v>1623</v>
      </c>
      <c r="D2890" s="1" t="s">
        <v>150</v>
      </c>
      <c r="E2890" s="1" t="s">
        <v>11</v>
      </c>
      <c r="F2890" s="1" t="s">
        <v>12</v>
      </c>
      <c r="G2890" s="1">
        <v>1</v>
      </c>
      <c r="H2890" s="1">
        <v>97</v>
      </c>
      <c r="I2890" s="1">
        <v>5</v>
      </c>
      <c r="J2890" s="33">
        <v>6</v>
      </c>
      <c r="K2890" s="1">
        <v>0</v>
      </c>
      <c r="L2890" s="1">
        <v>1</v>
      </c>
      <c r="M2890" s="1" t="s">
        <v>6084</v>
      </c>
      <c r="N2890" s="1" t="s">
        <v>4637</v>
      </c>
      <c r="O2890" s="1" t="s">
        <v>44</v>
      </c>
    </row>
    <row r="2891" spans="1:15">
      <c r="A2891" s="1">
        <v>100019659</v>
      </c>
      <c r="B2891" s="1" t="s">
        <v>1126</v>
      </c>
      <c r="C2891" s="1" t="s">
        <v>1662</v>
      </c>
      <c r="D2891" s="1" t="s">
        <v>5945</v>
      </c>
      <c r="E2891" s="1" t="s">
        <v>11</v>
      </c>
      <c r="F2891" s="1" t="s">
        <v>12</v>
      </c>
      <c r="G2891" s="1">
        <v>1</v>
      </c>
      <c r="H2891" s="1">
        <v>152</v>
      </c>
      <c r="I2891" s="1">
        <v>17</v>
      </c>
      <c r="J2891" s="33">
        <v>15</v>
      </c>
      <c r="K2891" s="1">
        <v>0</v>
      </c>
      <c r="L2891" s="1">
        <v>1</v>
      </c>
      <c r="M2891" s="1" t="s">
        <v>2162</v>
      </c>
      <c r="N2891" s="1" t="s">
        <v>2163</v>
      </c>
      <c r="O2891" s="1" t="s">
        <v>32</v>
      </c>
    </row>
    <row r="2892" spans="1:15">
      <c r="A2892" s="1">
        <v>100019672</v>
      </c>
      <c r="B2892" s="1" t="s">
        <v>1138</v>
      </c>
      <c r="C2892" s="1" t="s">
        <v>3155</v>
      </c>
      <c r="D2892" s="1" t="s">
        <v>5475</v>
      </c>
      <c r="E2892" s="1" t="s">
        <v>5474</v>
      </c>
      <c r="F2892" s="1" t="s">
        <v>5475</v>
      </c>
      <c r="G2892" s="1">
        <v>2</v>
      </c>
      <c r="H2892" s="1">
        <v>122</v>
      </c>
      <c r="I2892" s="1">
        <v>24</v>
      </c>
      <c r="J2892" s="33">
        <v>15</v>
      </c>
      <c r="K2892" s="1">
        <v>0</v>
      </c>
      <c r="L2892" s="1">
        <v>1</v>
      </c>
      <c r="M2892" s="1" t="s">
        <v>5948</v>
      </c>
      <c r="N2892" s="1" t="s">
        <v>5949</v>
      </c>
      <c r="O2892" s="1" t="s">
        <v>32</v>
      </c>
    </row>
    <row r="2893" spans="1:15">
      <c r="A2893" s="1">
        <v>100019681</v>
      </c>
      <c r="B2893" s="1" t="s">
        <v>1138</v>
      </c>
      <c r="C2893" s="1" t="s">
        <v>3205</v>
      </c>
      <c r="D2893" s="1" t="s">
        <v>176</v>
      </c>
      <c r="E2893" s="1" t="s">
        <v>11</v>
      </c>
      <c r="F2893" s="1" t="s">
        <v>12</v>
      </c>
      <c r="G2893" s="1">
        <v>1</v>
      </c>
      <c r="H2893" s="1">
        <v>172</v>
      </c>
      <c r="I2893" s="1">
        <v>27</v>
      </c>
      <c r="J2893" s="33">
        <v>21</v>
      </c>
      <c r="K2893" s="1">
        <v>0</v>
      </c>
      <c r="L2893" s="1">
        <v>1</v>
      </c>
      <c r="M2893" s="1" t="s">
        <v>5950</v>
      </c>
      <c r="N2893" s="1" t="s">
        <v>5951</v>
      </c>
      <c r="O2893" s="1" t="s">
        <v>32</v>
      </c>
    </row>
    <row r="2894" spans="1:15">
      <c r="A2894" s="1">
        <v>100019723</v>
      </c>
      <c r="B2894" s="1" t="s">
        <v>2344</v>
      </c>
      <c r="C2894" s="1" t="s">
        <v>2826</v>
      </c>
      <c r="D2894" s="1" t="s">
        <v>176</v>
      </c>
      <c r="E2894" s="1" t="s">
        <v>11</v>
      </c>
      <c r="F2894" s="1" t="s">
        <v>12</v>
      </c>
      <c r="G2894" s="1">
        <v>1</v>
      </c>
      <c r="H2894" s="1">
        <v>18</v>
      </c>
      <c r="I2894" s="1">
        <v>7</v>
      </c>
      <c r="J2894" s="33">
        <v>3</v>
      </c>
      <c r="K2894" s="1">
        <v>0</v>
      </c>
      <c r="L2894" s="1">
        <v>1</v>
      </c>
      <c r="M2894" s="1" t="s">
        <v>5954</v>
      </c>
      <c r="N2894" s="1" t="s">
        <v>5955</v>
      </c>
      <c r="O2894" s="1" t="s">
        <v>32</v>
      </c>
    </row>
    <row r="2895" spans="1:15">
      <c r="A2895" s="1">
        <v>100019730</v>
      </c>
      <c r="B2895" s="1" t="s">
        <v>6</v>
      </c>
      <c r="C2895" s="1" t="s">
        <v>5</v>
      </c>
      <c r="D2895" s="1" t="s">
        <v>5956</v>
      </c>
      <c r="E2895" s="1" t="s">
        <v>11</v>
      </c>
      <c r="F2895" s="1" t="s">
        <v>12</v>
      </c>
      <c r="G2895" s="1">
        <v>2</v>
      </c>
      <c r="H2895" s="1">
        <v>190</v>
      </c>
      <c r="I2895" s="1">
        <v>10</v>
      </c>
      <c r="J2895" s="33">
        <v>7</v>
      </c>
      <c r="K2895" s="1">
        <v>0</v>
      </c>
      <c r="L2895" s="1">
        <v>1</v>
      </c>
      <c r="M2895" s="1" t="s">
        <v>5957</v>
      </c>
      <c r="N2895" s="1" t="s">
        <v>5958</v>
      </c>
      <c r="O2895" s="1" t="s">
        <v>44</v>
      </c>
    </row>
    <row r="2896" spans="1:15">
      <c r="A2896" s="1">
        <v>100019735</v>
      </c>
      <c r="B2896" s="1" t="s">
        <v>6</v>
      </c>
      <c r="C2896" s="1" t="s">
        <v>469</v>
      </c>
      <c r="D2896" s="1" t="s">
        <v>150</v>
      </c>
      <c r="E2896" s="1" t="s">
        <v>11</v>
      </c>
      <c r="F2896" s="1" t="s">
        <v>12</v>
      </c>
      <c r="G2896" s="1">
        <v>1</v>
      </c>
      <c r="H2896" s="1">
        <v>52</v>
      </c>
      <c r="I2896" s="1">
        <v>5</v>
      </c>
      <c r="J2896" s="33">
        <v>4</v>
      </c>
      <c r="K2896" s="1">
        <v>0</v>
      </c>
      <c r="L2896" s="1">
        <v>1</v>
      </c>
      <c r="M2896" s="1" t="s">
        <v>5959</v>
      </c>
      <c r="N2896" s="1" t="s">
        <v>5960</v>
      </c>
      <c r="O2896" s="1" t="s">
        <v>44</v>
      </c>
    </row>
    <row r="2897" spans="1:15">
      <c r="A2897" s="1">
        <v>100019754</v>
      </c>
      <c r="B2897" s="1" t="s">
        <v>2314</v>
      </c>
      <c r="C2897" s="1" t="s">
        <v>2313</v>
      </c>
      <c r="D2897" s="1" t="s">
        <v>5966</v>
      </c>
      <c r="E2897" s="1" t="s">
        <v>11</v>
      </c>
      <c r="F2897" s="1" t="s">
        <v>12</v>
      </c>
      <c r="G2897" s="1">
        <v>1</v>
      </c>
      <c r="H2897" s="1">
        <v>46</v>
      </c>
      <c r="I2897" s="1">
        <v>4</v>
      </c>
      <c r="J2897" s="33">
        <v>14</v>
      </c>
      <c r="K2897" s="1">
        <v>0</v>
      </c>
      <c r="L2897" s="1">
        <v>1</v>
      </c>
      <c r="M2897" s="1" t="s">
        <v>5967</v>
      </c>
      <c r="N2897" s="1" t="s">
        <v>5968</v>
      </c>
      <c r="O2897" s="1" t="s">
        <v>44</v>
      </c>
    </row>
    <row r="2898" spans="1:15">
      <c r="A2898" s="1">
        <v>100019758</v>
      </c>
      <c r="B2898" s="1" t="s">
        <v>6</v>
      </c>
      <c r="C2898" s="1" t="s">
        <v>469</v>
      </c>
      <c r="D2898" s="1" t="s">
        <v>150</v>
      </c>
      <c r="E2898" s="1" t="s">
        <v>11</v>
      </c>
      <c r="F2898" s="1" t="s">
        <v>12</v>
      </c>
      <c r="G2898" s="1">
        <v>1</v>
      </c>
      <c r="H2898" s="1">
        <v>34</v>
      </c>
      <c r="I2898" s="1">
        <v>5</v>
      </c>
      <c r="J2898" s="33">
        <v>4</v>
      </c>
      <c r="K2898" s="1">
        <v>0</v>
      </c>
      <c r="L2898" s="1">
        <v>1</v>
      </c>
      <c r="M2898" s="1" t="s">
        <v>5969</v>
      </c>
      <c r="N2898" s="1" t="s">
        <v>5970</v>
      </c>
      <c r="O2898" s="1" t="s">
        <v>44</v>
      </c>
    </row>
    <row r="2899" spans="1:15">
      <c r="A2899" s="1">
        <v>100019789</v>
      </c>
      <c r="B2899" s="1" t="s">
        <v>1158</v>
      </c>
      <c r="C2899" s="1" t="s">
        <v>1251</v>
      </c>
      <c r="D2899" s="1" t="s">
        <v>12</v>
      </c>
      <c r="E2899" s="1" t="s">
        <v>11</v>
      </c>
      <c r="F2899" s="1" t="s">
        <v>12</v>
      </c>
      <c r="G2899" s="1">
        <v>1</v>
      </c>
      <c r="H2899" s="1">
        <v>26</v>
      </c>
      <c r="I2899" s="1">
        <v>3</v>
      </c>
      <c r="J2899" s="33">
        <v>8</v>
      </c>
      <c r="K2899" s="1">
        <v>0</v>
      </c>
      <c r="L2899" s="1">
        <v>1</v>
      </c>
      <c r="M2899" s="1" t="s">
        <v>5973</v>
      </c>
      <c r="N2899" s="1" t="s">
        <v>5974</v>
      </c>
      <c r="O2899" s="1" t="s">
        <v>32</v>
      </c>
    </row>
    <row r="2900" spans="1:15">
      <c r="A2900" s="1">
        <v>100019809</v>
      </c>
      <c r="B2900" s="1" t="s">
        <v>2344</v>
      </c>
      <c r="C2900" s="1" t="s">
        <v>2609</v>
      </c>
      <c r="D2900" s="1" t="s">
        <v>5485</v>
      </c>
      <c r="E2900" s="1" t="s">
        <v>5474</v>
      </c>
      <c r="F2900" s="1" t="s">
        <v>5475</v>
      </c>
      <c r="G2900" s="1">
        <v>2</v>
      </c>
      <c r="H2900" s="1">
        <v>14</v>
      </c>
      <c r="I2900" s="1">
        <v>11</v>
      </c>
      <c r="J2900" s="33">
        <v>2</v>
      </c>
      <c r="K2900" s="1">
        <v>1</v>
      </c>
      <c r="L2900" s="1">
        <v>1</v>
      </c>
      <c r="M2900" s="1" t="s">
        <v>5976</v>
      </c>
      <c r="N2900" s="1" t="s">
        <v>5977</v>
      </c>
      <c r="O2900" s="1" t="s">
        <v>44</v>
      </c>
    </row>
    <row r="2901" spans="1:15">
      <c r="A2901" s="1">
        <v>100019815</v>
      </c>
      <c r="B2901" s="1" t="s">
        <v>591</v>
      </c>
      <c r="C2901" s="1" t="s">
        <v>921</v>
      </c>
      <c r="D2901" s="1" t="s">
        <v>5475</v>
      </c>
      <c r="E2901" s="1" t="s">
        <v>5474</v>
      </c>
      <c r="F2901" s="1" t="s">
        <v>5475</v>
      </c>
      <c r="G2901" s="1">
        <v>2</v>
      </c>
      <c r="H2901" s="1">
        <v>372</v>
      </c>
      <c r="I2901" s="1">
        <v>35</v>
      </c>
      <c r="J2901" s="33">
        <v>0</v>
      </c>
      <c r="K2901" s="1">
        <v>0</v>
      </c>
      <c r="L2901" s="1">
        <v>2</v>
      </c>
      <c r="M2901" s="1" t="s">
        <v>950</v>
      </c>
      <c r="N2901" s="1" t="s">
        <v>951</v>
      </c>
      <c r="O2901" s="1" t="s">
        <v>32</v>
      </c>
    </row>
    <row r="2902" spans="1:15">
      <c r="A2902" s="1">
        <v>100019856</v>
      </c>
      <c r="B2902" s="1" t="s">
        <v>6</v>
      </c>
      <c r="C2902" s="1" t="s">
        <v>178</v>
      </c>
      <c r="D2902" s="1" t="s">
        <v>5980</v>
      </c>
      <c r="E2902" s="1" t="s">
        <v>5474</v>
      </c>
      <c r="F2902" s="1" t="s">
        <v>5475</v>
      </c>
      <c r="G2902" s="1">
        <v>3</v>
      </c>
      <c r="H2902" s="1">
        <v>136</v>
      </c>
      <c r="I2902" s="1">
        <v>21</v>
      </c>
      <c r="J2902" s="33">
        <v>9</v>
      </c>
      <c r="K2902" s="1">
        <v>0</v>
      </c>
      <c r="L2902" s="1">
        <v>1</v>
      </c>
      <c r="M2902" s="1" t="s">
        <v>5981</v>
      </c>
      <c r="N2902" s="1" t="s">
        <v>5982</v>
      </c>
      <c r="O2902" s="1" t="s">
        <v>44</v>
      </c>
    </row>
    <row r="2903" spans="1:15">
      <c r="A2903" s="1">
        <v>100019885</v>
      </c>
      <c r="B2903" s="1" t="s">
        <v>1158</v>
      </c>
      <c r="C2903" s="1" t="s">
        <v>1251</v>
      </c>
      <c r="D2903" s="1" t="s">
        <v>5475</v>
      </c>
      <c r="E2903" s="1" t="s">
        <v>5474</v>
      </c>
      <c r="F2903" s="1" t="s">
        <v>5475</v>
      </c>
      <c r="G2903" s="1">
        <v>2</v>
      </c>
      <c r="H2903" s="1">
        <v>266</v>
      </c>
      <c r="I2903" s="1">
        <v>22</v>
      </c>
      <c r="J2903" s="33">
        <v>14</v>
      </c>
      <c r="K2903" s="1">
        <v>0</v>
      </c>
      <c r="L2903" s="1">
        <v>1</v>
      </c>
      <c r="M2903" s="1" t="s">
        <v>5987</v>
      </c>
      <c r="N2903" s="1" t="s">
        <v>5988</v>
      </c>
      <c r="O2903" s="1" t="s">
        <v>32</v>
      </c>
    </row>
    <row r="2904" spans="1:15">
      <c r="A2904" s="1">
        <v>100019910</v>
      </c>
      <c r="B2904" s="1" t="s">
        <v>6</v>
      </c>
      <c r="C2904" s="1" t="s">
        <v>5</v>
      </c>
      <c r="D2904" s="1" t="s">
        <v>5992</v>
      </c>
      <c r="E2904" s="1" t="s">
        <v>27</v>
      </c>
      <c r="F2904" s="1" t="s">
        <v>18</v>
      </c>
      <c r="G2904" s="1">
        <v>1</v>
      </c>
      <c r="H2904" s="1">
        <v>16</v>
      </c>
      <c r="I2904" s="1">
        <v>1</v>
      </c>
      <c r="J2904" s="33">
        <v>4</v>
      </c>
      <c r="K2904" s="1">
        <v>0</v>
      </c>
      <c r="L2904" s="1">
        <v>1</v>
      </c>
      <c r="M2904" s="1" t="s">
        <v>52</v>
      </c>
      <c r="N2904" s="1" t="s">
        <v>5993</v>
      </c>
      <c r="O2904" s="1" t="s">
        <v>44</v>
      </c>
    </row>
    <row r="2905" spans="1:15">
      <c r="A2905" s="1">
        <v>100019947</v>
      </c>
      <c r="B2905" s="1" t="s">
        <v>6</v>
      </c>
      <c r="C2905" s="1" t="s">
        <v>5</v>
      </c>
      <c r="D2905" s="1" t="s">
        <v>150</v>
      </c>
      <c r="E2905" s="1" t="s">
        <v>11</v>
      </c>
      <c r="F2905" s="1" t="s">
        <v>12</v>
      </c>
      <c r="G2905" s="1">
        <v>1</v>
      </c>
      <c r="H2905" s="1">
        <v>4</v>
      </c>
      <c r="I2905" s="1">
        <v>1</v>
      </c>
      <c r="J2905" s="33">
        <v>4</v>
      </c>
      <c r="K2905" s="1">
        <v>1</v>
      </c>
      <c r="L2905" s="1">
        <v>1</v>
      </c>
      <c r="M2905" s="1" t="s">
        <v>5994</v>
      </c>
      <c r="N2905" s="1" t="s">
        <v>5995</v>
      </c>
      <c r="O2905" s="1" t="s">
        <v>44</v>
      </c>
    </row>
    <row r="2906" spans="1:15">
      <c r="A2906" s="1">
        <v>100019954</v>
      </c>
      <c r="B2906" s="1" t="s">
        <v>1126</v>
      </c>
      <c r="C2906" s="1" t="s">
        <v>1125</v>
      </c>
      <c r="D2906" s="1" t="s">
        <v>5485</v>
      </c>
      <c r="E2906" s="1" t="s">
        <v>5474</v>
      </c>
      <c r="F2906" s="1" t="s">
        <v>5475</v>
      </c>
      <c r="G2906" s="1">
        <v>3</v>
      </c>
      <c r="H2906" s="1">
        <v>391</v>
      </c>
      <c r="I2906" s="1">
        <v>35</v>
      </c>
      <c r="J2906" s="33">
        <v>36</v>
      </c>
      <c r="K2906" s="1">
        <v>0</v>
      </c>
      <c r="L2906" s="1">
        <v>2</v>
      </c>
      <c r="M2906" s="1" t="s">
        <v>5996</v>
      </c>
      <c r="N2906" s="1" t="s">
        <v>5997</v>
      </c>
      <c r="O2906" s="1" t="s">
        <v>44</v>
      </c>
    </row>
    <row r="2907" spans="1:15">
      <c r="A2907" s="1">
        <v>100019961</v>
      </c>
      <c r="B2907" s="1" t="s">
        <v>2344</v>
      </c>
      <c r="C2907" s="1" t="s">
        <v>2371</v>
      </c>
      <c r="D2907" s="1" t="s">
        <v>176</v>
      </c>
      <c r="E2907" s="1" t="s">
        <v>11</v>
      </c>
      <c r="F2907" s="1" t="s">
        <v>12</v>
      </c>
      <c r="G2907" s="1">
        <v>2</v>
      </c>
      <c r="H2907" s="1">
        <v>261</v>
      </c>
      <c r="I2907" s="1">
        <v>25</v>
      </c>
      <c r="J2907" s="33">
        <v>18</v>
      </c>
      <c r="K2907" s="1">
        <v>0</v>
      </c>
      <c r="L2907" s="1">
        <v>1</v>
      </c>
      <c r="M2907" s="1" t="s">
        <v>6001</v>
      </c>
      <c r="N2907" s="1" t="s">
        <v>6002</v>
      </c>
      <c r="O2907" s="1" t="s">
        <v>32</v>
      </c>
    </row>
    <row r="2908" spans="1:15">
      <c r="A2908" s="1">
        <v>100019964</v>
      </c>
      <c r="B2908" s="1" t="s">
        <v>2344</v>
      </c>
      <c r="C2908" s="1" t="s">
        <v>2885</v>
      </c>
      <c r="D2908" s="1" t="s">
        <v>97</v>
      </c>
      <c r="E2908" s="1" t="s">
        <v>96</v>
      </c>
      <c r="F2908" s="1" t="s">
        <v>97</v>
      </c>
      <c r="G2908" s="1">
        <v>1</v>
      </c>
      <c r="H2908" s="1">
        <v>292</v>
      </c>
      <c r="I2908" s="1">
        <v>35</v>
      </c>
      <c r="J2908" s="33">
        <v>27</v>
      </c>
      <c r="K2908" s="1">
        <v>1</v>
      </c>
      <c r="L2908" s="1">
        <v>1</v>
      </c>
      <c r="M2908" s="1" t="s">
        <v>6004</v>
      </c>
      <c r="N2908" s="1" t="s">
        <v>2349</v>
      </c>
      <c r="O2908" s="1" t="s">
        <v>15</v>
      </c>
    </row>
    <row r="2909" spans="1:15">
      <c r="A2909" s="1">
        <v>100019965</v>
      </c>
      <c r="B2909" s="1" t="s">
        <v>2314</v>
      </c>
      <c r="C2909" s="1" t="s">
        <v>4047</v>
      </c>
      <c r="D2909" s="1" t="s">
        <v>6005</v>
      </c>
      <c r="E2909" s="1" t="s">
        <v>11</v>
      </c>
      <c r="F2909" s="1" t="s">
        <v>12</v>
      </c>
      <c r="G2909" s="1">
        <v>4</v>
      </c>
      <c r="H2909" s="1">
        <v>39</v>
      </c>
      <c r="I2909" s="1">
        <v>0</v>
      </c>
      <c r="J2909" s="33">
        <v>0</v>
      </c>
      <c r="K2909" s="1">
        <v>0</v>
      </c>
      <c r="L2909" s="1">
        <v>1</v>
      </c>
      <c r="M2909" s="1" t="s">
        <v>6006</v>
      </c>
      <c r="N2909" s="1" t="s">
        <v>6007</v>
      </c>
      <c r="O2909" s="1" t="s">
        <v>44</v>
      </c>
    </row>
    <row r="2910" spans="1:15">
      <c r="A2910" s="1">
        <v>100019968</v>
      </c>
      <c r="B2910" s="1" t="s">
        <v>1158</v>
      </c>
      <c r="C2910" s="1" t="s">
        <v>1500</v>
      </c>
      <c r="D2910" s="1" t="s">
        <v>150</v>
      </c>
      <c r="E2910" s="1" t="s">
        <v>11</v>
      </c>
      <c r="F2910" s="1" t="s">
        <v>12</v>
      </c>
      <c r="G2910" s="1">
        <v>1</v>
      </c>
      <c r="H2910" s="1">
        <v>170</v>
      </c>
      <c r="I2910" s="1">
        <v>11</v>
      </c>
      <c r="J2910" s="33" t="s">
        <v>6113</v>
      </c>
      <c r="K2910" s="1">
        <v>0</v>
      </c>
      <c r="L2910" s="1">
        <v>1</v>
      </c>
      <c r="M2910" s="1" t="s">
        <v>6008</v>
      </c>
      <c r="N2910" s="1" t="s">
        <v>4637</v>
      </c>
      <c r="O2910" s="1" t="s">
        <v>44</v>
      </c>
    </row>
    <row r="2911" spans="1:15">
      <c r="A2911" s="1">
        <v>100019970</v>
      </c>
      <c r="B2911" s="1" t="s">
        <v>587</v>
      </c>
      <c r="C2911" s="1" t="s">
        <v>586</v>
      </c>
      <c r="D2911" s="1" t="s">
        <v>5475</v>
      </c>
      <c r="E2911" s="1" t="s">
        <v>5474</v>
      </c>
      <c r="F2911" s="1" t="s">
        <v>5475</v>
      </c>
      <c r="G2911" s="1">
        <v>3</v>
      </c>
      <c r="H2911" s="1">
        <v>70</v>
      </c>
      <c r="I2911" s="1">
        <v>21</v>
      </c>
      <c r="J2911" s="33">
        <v>15</v>
      </c>
      <c r="K2911" s="1">
        <v>1</v>
      </c>
      <c r="L2911" s="1">
        <v>1</v>
      </c>
      <c r="M2911" s="1" t="s">
        <v>6009</v>
      </c>
      <c r="N2911" s="1" t="s">
        <v>4700</v>
      </c>
      <c r="O2911" s="1" t="s">
        <v>8</v>
      </c>
    </row>
    <row r="2912" spans="1:15">
      <c r="A2912" s="1">
        <v>100019972</v>
      </c>
      <c r="B2912" s="1" t="s">
        <v>1138</v>
      </c>
      <c r="C2912" s="1" t="s">
        <v>3128</v>
      </c>
      <c r="D2912" s="1" t="s">
        <v>6010</v>
      </c>
      <c r="E2912" s="1" t="s">
        <v>5474</v>
      </c>
      <c r="F2912" s="1" t="s">
        <v>5475</v>
      </c>
      <c r="G2912" s="1">
        <v>3</v>
      </c>
      <c r="H2912" s="1">
        <v>325</v>
      </c>
      <c r="I2912" s="1">
        <v>36</v>
      </c>
      <c r="J2912" s="33">
        <v>45</v>
      </c>
      <c r="K2912" s="1">
        <v>0</v>
      </c>
      <c r="L2912" s="1">
        <v>2</v>
      </c>
      <c r="M2912" s="1" t="s">
        <v>6011</v>
      </c>
      <c r="N2912" s="1" t="s">
        <v>3044</v>
      </c>
      <c r="O2912" s="1" t="s">
        <v>15</v>
      </c>
    </row>
    <row r="2913" spans="1:15">
      <c r="A2913" s="1">
        <v>100019977</v>
      </c>
      <c r="B2913" s="1" t="s">
        <v>1158</v>
      </c>
      <c r="C2913" s="1" t="s">
        <v>1470</v>
      </c>
      <c r="D2913" s="1" t="s">
        <v>5475</v>
      </c>
      <c r="E2913" s="1" t="s">
        <v>5474</v>
      </c>
      <c r="F2913" s="1" t="s">
        <v>5475</v>
      </c>
      <c r="G2913" s="1">
        <v>2</v>
      </c>
      <c r="H2913" s="1">
        <v>27</v>
      </c>
      <c r="I2913" s="1">
        <v>8</v>
      </c>
      <c r="J2913" s="33">
        <v>4</v>
      </c>
      <c r="K2913" s="1">
        <v>0</v>
      </c>
      <c r="L2913" s="1">
        <v>1</v>
      </c>
      <c r="M2913" s="1" t="s">
        <v>6014</v>
      </c>
      <c r="N2913" s="1" t="s">
        <v>4995</v>
      </c>
      <c r="O2913" s="1" t="s">
        <v>32</v>
      </c>
    </row>
    <row r="2914" spans="1:15">
      <c r="A2914" s="1">
        <v>100019985</v>
      </c>
      <c r="B2914" s="1" t="s">
        <v>587</v>
      </c>
      <c r="C2914" s="1" t="s">
        <v>5093</v>
      </c>
      <c r="D2914" s="1" t="s">
        <v>5475</v>
      </c>
      <c r="E2914" s="1" t="s">
        <v>5474</v>
      </c>
      <c r="F2914" s="1" t="s">
        <v>5475</v>
      </c>
      <c r="G2914" s="1">
        <v>2</v>
      </c>
      <c r="H2914" s="1">
        <v>188</v>
      </c>
      <c r="I2914" s="1">
        <v>26</v>
      </c>
      <c r="J2914" s="33">
        <v>13</v>
      </c>
      <c r="K2914" s="1">
        <v>0</v>
      </c>
      <c r="L2914" s="1">
        <v>1</v>
      </c>
      <c r="M2914" s="1" t="s">
        <v>6016</v>
      </c>
      <c r="N2914" s="1" t="s">
        <v>6017</v>
      </c>
      <c r="O2914" s="1" t="s">
        <v>39</v>
      </c>
    </row>
    <row r="2915" spans="1:15">
      <c r="A2915" s="1">
        <v>100019994</v>
      </c>
      <c r="B2915" s="1" t="s">
        <v>587</v>
      </c>
      <c r="C2915" s="1" t="s">
        <v>1612</v>
      </c>
      <c r="D2915" s="1" t="s">
        <v>1582</v>
      </c>
      <c r="E2915" s="1" t="s">
        <v>11</v>
      </c>
      <c r="F2915" s="1" t="s">
        <v>12</v>
      </c>
      <c r="G2915" s="1">
        <v>1</v>
      </c>
      <c r="H2915" s="1">
        <v>9</v>
      </c>
      <c r="I2915" s="1">
        <v>2</v>
      </c>
      <c r="J2915" s="33">
        <v>2</v>
      </c>
      <c r="K2915" s="1">
        <v>0</v>
      </c>
      <c r="L2915" s="1">
        <v>1</v>
      </c>
      <c r="M2915" s="1" t="s">
        <v>6021</v>
      </c>
      <c r="N2915" s="1" t="s">
        <v>1584</v>
      </c>
      <c r="O2915" s="1" t="s">
        <v>44</v>
      </c>
    </row>
    <row r="2916" spans="1:15">
      <c r="A2916" s="1">
        <v>100020027</v>
      </c>
      <c r="B2916" s="1" t="s">
        <v>6</v>
      </c>
      <c r="C2916" s="1" t="s">
        <v>254</v>
      </c>
      <c r="D2916" s="1" t="s">
        <v>5475</v>
      </c>
      <c r="E2916" s="1" t="s">
        <v>5474</v>
      </c>
      <c r="F2916" s="1" t="s">
        <v>5475</v>
      </c>
      <c r="G2916" s="1">
        <v>2</v>
      </c>
      <c r="H2916" s="1">
        <v>5</v>
      </c>
      <c r="I2916" s="1">
        <v>8</v>
      </c>
      <c r="J2916" s="33">
        <v>1</v>
      </c>
      <c r="K2916" s="1">
        <v>0</v>
      </c>
      <c r="L2916" s="1">
        <v>1</v>
      </c>
      <c r="M2916" s="1" t="s">
        <v>6026</v>
      </c>
      <c r="N2916" s="1" t="s">
        <v>6027</v>
      </c>
      <c r="O2916" s="1" t="s">
        <v>44</v>
      </c>
    </row>
    <row r="2917" spans="1:15">
      <c r="A2917" s="1">
        <v>100020037</v>
      </c>
      <c r="B2917" s="1" t="s">
        <v>1138</v>
      </c>
      <c r="C2917" s="1" t="s">
        <v>3032</v>
      </c>
      <c r="D2917" s="1" t="s">
        <v>6029</v>
      </c>
      <c r="E2917" s="1" t="s">
        <v>11</v>
      </c>
      <c r="F2917" s="1" t="s">
        <v>12</v>
      </c>
      <c r="G2917" s="1">
        <v>1</v>
      </c>
      <c r="H2917" s="1">
        <v>12</v>
      </c>
      <c r="I2917" s="1">
        <v>1</v>
      </c>
      <c r="J2917" s="33" t="s">
        <v>6113</v>
      </c>
      <c r="K2917" s="1">
        <v>0</v>
      </c>
      <c r="L2917" s="1">
        <v>1</v>
      </c>
      <c r="M2917" s="1" t="s">
        <v>6030</v>
      </c>
      <c r="N2917" s="1" t="s">
        <v>3087</v>
      </c>
      <c r="O2917" s="1" t="s">
        <v>44</v>
      </c>
    </row>
    <row r="2918" spans="1:15">
      <c r="A2918" s="1">
        <v>100020043</v>
      </c>
      <c r="B2918" s="1" t="s">
        <v>591</v>
      </c>
      <c r="C2918" s="1" t="s">
        <v>828</v>
      </c>
      <c r="D2918" s="1" t="s">
        <v>5475</v>
      </c>
      <c r="E2918" s="1" t="s">
        <v>5474</v>
      </c>
      <c r="F2918" s="1" t="s">
        <v>5475</v>
      </c>
      <c r="G2918" s="1">
        <v>3</v>
      </c>
      <c r="H2918" s="1">
        <v>276</v>
      </c>
      <c r="I2918" s="1">
        <v>28</v>
      </c>
      <c r="J2918" s="33">
        <v>24</v>
      </c>
      <c r="K2918" s="1">
        <v>0</v>
      </c>
      <c r="L2918" s="1">
        <v>1</v>
      </c>
      <c r="M2918" s="1" t="s">
        <v>6031</v>
      </c>
      <c r="N2918" s="1" t="s">
        <v>626</v>
      </c>
      <c r="O2918" s="1" t="s">
        <v>15</v>
      </c>
    </row>
    <row r="2919" spans="1:15">
      <c r="A2919" s="1">
        <v>100020055</v>
      </c>
      <c r="B2919" s="1" t="s">
        <v>2344</v>
      </c>
      <c r="C2919" s="1" t="s">
        <v>2885</v>
      </c>
      <c r="D2919" s="1" t="s">
        <v>5475</v>
      </c>
      <c r="E2919" s="1" t="s">
        <v>5474</v>
      </c>
      <c r="F2919" s="1" t="s">
        <v>5475</v>
      </c>
      <c r="G2919" s="1">
        <v>3</v>
      </c>
      <c r="H2919" s="1">
        <v>98</v>
      </c>
      <c r="I2919" s="1">
        <v>47</v>
      </c>
      <c r="J2919" s="33">
        <v>27</v>
      </c>
      <c r="K2919" s="1">
        <v>0</v>
      </c>
      <c r="L2919" s="1">
        <v>1</v>
      </c>
      <c r="M2919" s="1" t="s">
        <v>6033</v>
      </c>
      <c r="N2919" s="1" t="s">
        <v>2372</v>
      </c>
      <c r="O2919" s="1" t="s">
        <v>8</v>
      </c>
    </row>
    <row r="2920" spans="1:15">
      <c r="A2920" s="1">
        <v>100020056</v>
      </c>
      <c r="B2920" s="1" t="s">
        <v>1126</v>
      </c>
      <c r="C2920" s="1" t="s">
        <v>1623</v>
      </c>
      <c r="D2920" s="1" t="s">
        <v>5475</v>
      </c>
      <c r="E2920" s="1" t="s">
        <v>5474</v>
      </c>
      <c r="F2920" s="1" t="s">
        <v>5475</v>
      </c>
      <c r="G2920" s="1">
        <v>2</v>
      </c>
      <c r="H2920" s="1">
        <v>94</v>
      </c>
      <c r="I2920" s="1">
        <v>7</v>
      </c>
      <c r="J2920" s="33">
        <v>11</v>
      </c>
      <c r="K2920" s="1">
        <v>1</v>
      </c>
      <c r="L2920" s="1">
        <v>1</v>
      </c>
      <c r="M2920" s="1" t="s">
        <v>2021</v>
      </c>
      <c r="N2920" s="1" t="s">
        <v>2022</v>
      </c>
      <c r="O2920" s="1" t="s">
        <v>32</v>
      </c>
    </row>
    <row r="2921" spans="1:15">
      <c r="A2921" s="1">
        <v>100020100</v>
      </c>
      <c r="B2921" s="1" t="s">
        <v>2314</v>
      </c>
      <c r="C2921" s="1" t="s">
        <v>4293</v>
      </c>
      <c r="D2921" s="1" t="s">
        <v>12</v>
      </c>
      <c r="E2921" s="1" t="s">
        <v>11</v>
      </c>
      <c r="F2921" s="1" t="s">
        <v>12</v>
      </c>
      <c r="G2921" s="1">
        <v>1</v>
      </c>
      <c r="H2921" s="1">
        <v>366</v>
      </c>
      <c r="I2921" s="1">
        <v>27</v>
      </c>
      <c r="J2921" s="33">
        <v>11</v>
      </c>
      <c r="K2921" s="1">
        <v>0</v>
      </c>
      <c r="L2921" s="1">
        <v>2</v>
      </c>
      <c r="M2921" s="1" t="s">
        <v>6044</v>
      </c>
      <c r="N2921" s="1" t="s">
        <v>4307</v>
      </c>
      <c r="O2921" s="1" t="s">
        <v>32</v>
      </c>
    </row>
    <row r="2922" spans="1:15">
      <c r="A2922" s="1">
        <v>100020111</v>
      </c>
      <c r="B2922" s="1" t="s">
        <v>2314</v>
      </c>
      <c r="C2922" s="1" t="s">
        <v>4389</v>
      </c>
      <c r="D2922" s="1" t="s">
        <v>6045</v>
      </c>
      <c r="E2922" s="1" t="s">
        <v>2</v>
      </c>
      <c r="F2922" s="1" t="s">
        <v>1355</v>
      </c>
      <c r="G2922" s="1">
        <v>1</v>
      </c>
      <c r="H2922" s="1">
        <v>9</v>
      </c>
      <c r="I2922" s="1">
        <v>4</v>
      </c>
      <c r="J2922" s="33">
        <v>2</v>
      </c>
      <c r="K2922" s="1">
        <v>0</v>
      </c>
      <c r="L2922" s="1">
        <v>1</v>
      </c>
      <c r="M2922" s="1" t="s">
        <v>5742</v>
      </c>
      <c r="N2922" s="1" t="s">
        <v>3883</v>
      </c>
      <c r="O2922" s="1" t="s">
        <v>39</v>
      </c>
    </row>
    <row r="2923" spans="1:15">
      <c r="A2923" s="1">
        <v>100020112</v>
      </c>
      <c r="B2923" s="1" t="s">
        <v>1138</v>
      </c>
      <c r="C2923" s="1" t="s">
        <v>3231</v>
      </c>
      <c r="D2923" s="1" t="s">
        <v>5475</v>
      </c>
      <c r="E2923" s="1" t="s">
        <v>5474</v>
      </c>
      <c r="F2923" s="1" t="s">
        <v>5475</v>
      </c>
      <c r="G2923" s="1">
        <v>2</v>
      </c>
      <c r="H2923" s="1">
        <v>122</v>
      </c>
      <c r="I2923" s="1">
        <v>16</v>
      </c>
      <c r="J2923" s="33">
        <v>18</v>
      </c>
      <c r="K2923" s="1">
        <v>1</v>
      </c>
      <c r="L2923" s="1">
        <v>1</v>
      </c>
      <c r="M2923" s="1" t="s">
        <v>6046</v>
      </c>
      <c r="N2923" s="1" t="s">
        <v>6047</v>
      </c>
      <c r="O2923" s="1" t="s">
        <v>32</v>
      </c>
    </row>
    <row r="2924" spans="1:15">
      <c r="A2924" s="1">
        <v>100020145</v>
      </c>
      <c r="B2924" s="1" t="s">
        <v>2314</v>
      </c>
      <c r="C2924" s="1" t="s">
        <v>2313</v>
      </c>
      <c r="D2924" s="1" t="s">
        <v>12</v>
      </c>
      <c r="E2924" s="1" t="s">
        <v>11</v>
      </c>
      <c r="F2924" s="1" t="s">
        <v>407</v>
      </c>
      <c r="G2924" s="1">
        <v>1</v>
      </c>
      <c r="H2924" s="1">
        <v>14</v>
      </c>
      <c r="I2924" s="1">
        <v>2</v>
      </c>
      <c r="J2924" s="33">
        <v>3</v>
      </c>
      <c r="K2924" s="1">
        <v>0</v>
      </c>
      <c r="L2924" s="1">
        <v>1</v>
      </c>
      <c r="M2924" s="1" t="s">
        <v>6048</v>
      </c>
      <c r="N2924" s="1" t="s">
        <v>6049</v>
      </c>
      <c r="O2924" s="1" t="s">
        <v>32</v>
      </c>
    </row>
  </sheetData>
  <autoFilter ref="A4:O2924" xr:uid="{8223698D-9ACA-487D-8F5E-71B92FDDC4F0}"/>
  <conditionalFormatting sqref="G1:L1048576">
    <cfRule type="cellIs" dxfId="1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AED-AF44-447E-B50B-E6F3514CCB44}">
  <sheetPr>
    <tabColor theme="9" tint="0.59999389629810485"/>
    <pageSetUpPr fitToPage="1"/>
  </sheetPr>
  <dimension ref="A1:AD44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20" width="18.109375" style="13" customWidth="1"/>
    <col min="21" max="23" width="18.109375" style="15" customWidth="1"/>
    <col min="24" max="28" width="18.109375" style="13" customWidth="1"/>
    <col min="29" max="30" width="18.109375" style="13" hidden="1" customWidth="1"/>
    <col min="31" max="16384" width="9.109375" style="19" hidden="1"/>
  </cols>
  <sheetData>
    <row r="1" spans="1:30" ht="28.8">
      <c r="A1" s="54" t="s">
        <v>6216</v>
      </c>
      <c r="B1" s="54" t="s">
        <v>6167</v>
      </c>
    </row>
    <row r="2" spans="1:30" ht="35.25" customHeight="1">
      <c r="B2" s="56" t="str">
        <f>"Kraj: "&amp;e.1_nacenenie!$G$3</f>
        <v>Kraj: Košický</v>
      </c>
    </row>
    <row r="3" spans="1:30">
      <c r="A3" s="2" t="str">
        <f>"Počet kmeňových škôl: " &amp;TEXT(COUNTA(A5:A10000),"# ###")</f>
        <v>Počet kmeňových škôl: 436</v>
      </c>
      <c r="F3" s="6">
        <f t="shared" ref="F3:AB3" si="0">SUM(F5:F10000)</f>
        <v>24446</v>
      </c>
      <c r="G3" s="6">
        <f t="shared" si="0"/>
        <v>6818</v>
      </c>
      <c r="H3" s="16">
        <f t="shared" si="0"/>
        <v>6681</v>
      </c>
      <c r="I3" s="16">
        <f t="shared" si="0"/>
        <v>137</v>
      </c>
      <c r="J3" s="16">
        <f t="shared" si="0"/>
        <v>3082</v>
      </c>
      <c r="K3" s="16">
        <f t="shared" si="0"/>
        <v>164</v>
      </c>
      <c r="L3" s="16">
        <f t="shared" si="0"/>
        <v>40</v>
      </c>
      <c r="M3" s="16">
        <f t="shared" si="0"/>
        <v>167</v>
      </c>
      <c r="N3" s="16">
        <f t="shared" si="0"/>
        <v>1848</v>
      </c>
      <c r="O3" s="16">
        <f t="shared" si="0"/>
        <v>514</v>
      </c>
      <c r="P3" s="16">
        <f t="shared" si="0"/>
        <v>1705</v>
      </c>
      <c r="Q3" s="16">
        <f t="shared" si="0"/>
        <v>8951</v>
      </c>
      <c r="R3" s="16">
        <f t="shared" si="0"/>
        <v>1213070</v>
      </c>
      <c r="S3" s="16">
        <f t="shared" si="0"/>
        <v>189928</v>
      </c>
      <c r="T3" s="16">
        <f t="shared" si="0"/>
        <v>12223</v>
      </c>
      <c r="U3" s="16">
        <f t="shared" si="0"/>
        <v>1527.875</v>
      </c>
      <c r="V3" s="16">
        <f t="shared" si="0"/>
        <v>962.56125000000043</v>
      </c>
      <c r="W3" s="16">
        <f t="shared" si="0"/>
        <v>109423</v>
      </c>
      <c r="X3" s="16">
        <f t="shared" si="0"/>
        <v>239180</v>
      </c>
      <c r="Y3" s="16">
        <f t="shared" si="0"/>
        <v>24446</v>
      </c>
      <c r="Z3" s="16">
        <f t="shared" si="0"/>
        <v>348603</v>
      </c>
      <c r="AA3" s="16">
        <f t="shared" si="0"/>
        <v>52296</v>
      </c>
      <c r="AB3" s="16">
        <f t="shared" si="0"/>
        <v>3082</v>
      </c>
      <c r="AC3" s="16"/>
      <c r="AD3" s="16"/>
    </row>
    <row r="4" spans="1:30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6473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  <c r="AC4" s="19"/>
      <c r="AD4" s="19"/>
    </row>
    <row r="5" spans="1:30">
      <c r="A5" s="1" cm="1">
        <f t="array" ref="A5:AB440">_xlfn._xlws.FILTER('b.1_lan-wlan_ALL'!A5:AB10000,'b.1_lan-wlan_ALL'!B5:B10000=e.1_nacenenie!$G$3,"n/a")</f>
        <v>100001548</v>
      </c>
      <c r="B5" s="1" t="str">
        <v>Košický</v>
      </c>
      <c r="C5" s="1" t="str">
        <v>Košice IV</v>
      </c>
      <c r="D5" s="1" t="str">
        <v>Súkromná základná škola waldorfská</v>
      </c>
      <c r="E5" s="1">
        <v>1</v>
      </c>
      <c r="F5" s="13">
        <v>22</v>
      </c>
      <c r="G5" s="13">
        <v>6</v>
      </c>
      <c r="H5" s="13">
        <v>6</v>
      </c>
      <c r="I5" s="13">
        <v>0</v>
      </c>
      <c r="J5" s="13">
        <v>4</v>
      </c>
      <c r="K5" s="13">
        <v>0</v>
      </c>
      <c r="L5" s="13">
        <v>0</v>
      </c>
      <c r="M5" s="13">
        <v>0</v>
      </c>
      <c r="N5" s="13">
        <v>3</v>
      </c>
      <c r="O5" s="13">
        <v>1</v>
      </c>
      <c r="P5" s="13">
        <v>2</v>
      </c>
      <c r="Q5" s="13">
        <v>8</v>
      </c>
      <c r="R5" s="13">
        <v>1145</v>
      </c>
      <c r="S5" s="13">
        <v>16</v>
      </c>
      <c r="T5" s="13">
        <v>11</v>
      </c>
      <c r="U5" s="15">
        <v>1.375</v>
      </c>
      <c r="V5" s="15">
        <v>0.86624999999999996</v>
      </c>
      <c r="W5" s="15">
        <v>104</v>
      </c>
      <c r="X5" s="13">
        <v>177</v>
      </c>
      <c r="Y5" s="13">
        <v>22</v>
      </c>
      <c r="Z5" s="13">
        <v>281</v>
      </c>
      <c r="AA5" s="13">
        <v>72</v>
      </c>
      <c r="AB5" s="13">
        <v>4</v>
      </c>
    </row>
    <row r="6" spans="1:30">
      <c r="A6" s="1">
        <v>100004802</v>
      </c>
      <c r="B6" s="1" t="str">
        <v>Košický</v>
      </c>
      <c r="C6" s="1" t="str">
        <v>Košice I</v>
      </c>
      <c r="D6" s="1" t="str">
        <v>Súkromné gymnázium FUTURUM</v>
      </c>
      <c r="E6" s="1">
        <v>1</v>
      </c>
      <c r="F6" s="13">
        <v>41</v>
      </c>
      <c r="G6" s="13">
        <v>11</v>
      </c>
      <c r="H6" s="13">
        <v>11</v>
      </c>
      <c r="I6" s="13">
        <v>0</v>
      </c>
      <c r="J6" s="13">
        <v>6</v>
      </c>
      <c r="K6" s="13">
        <v>0</v>
      </c>
      <c r="L6" s="13">
        <v>0</v>
      </c>
      <c r="M6" s="13">
        <v>0</v>
      </c>
      <c r="N6" s="13">
        <v>4</v>
      </c>
      <c r="O6" s="13">
        <v>1</v>
      </c>
      <c r="P6" s="13">
        <v>3</v>
      </c>
      <c r="Q6" s="13">
        <v>15</v>
      </c>
      <c r="R6" s="13">
        <v>2030</v>
      </c>
      <c r="S6" s="13">
        <v>120</v>
      </c>
      <c r="T6" s="13">
        <v>20.5</v>
      </c>
      <c r="U6" s="15">
        <v>2.5625</v>
      </c>
      <c r="V6" s="15">
        <v>1.6143749999999999</v>
      </c>
      <c r="W6" s="15">
        <v>183</v>
      </c>
      <c r="X6" s="13">
        <v>341</v>
      </c>
      <c r="Y6" s="13">
        <v>41</v>
      </c>
      <c r="Z6" s="13">
        <v>524</v>
      </c>
      <c r="AA6" s="13">
        <v>96</v>
      </c>
      <c r="AB6" s="13">
        <v>6</v>
      </c>
    </row>
    <row r="7" spans="1:30">
      <c r="A7" s="1">
        <v>100014288</v>
      </c>
      <c r="B7" s="1" t="str">
        <v>Košický</v>
      </c>
      <c r="C7" s="1" t="str">
        <v>Trebišov</v>
      </c>
      <c r="D7" s="1" t="str">
        <v>Súkromná stredná odborná škola</v>
      </c>
      <c r="E7" s="1">
        <v>1</v>
      </c>
      <c r="F7" s="13">
        <v>119</v>
      </c>
      <c r="G7" s="13">
        <v>31</v>
      </c>
      <c r="H7" s="13">
        <v>31</v>
      </c>
      <c r="I7" s="13">
        <v>0</v>
      </c>
      <c r="J7" s="13">
        <v>16</v>
      </c>
      <c r="K7" s="13">
        <v>0</v>
      </c>
      <c r="L7" s="13">
        <v>1</v>
      </c>
      <c r="M7" s="13">
        <v>0</v>
      </c>
      <c r="N7" s="13">
        <v>8</v>
      </c>
      <c r="O7" s="13">
        <v>1</v>
      </c>
      <c r="P7" s="13">
        <v>8</v>
      </c>
      <c r="Q7" s="13">
        <v>44</v>
      </c>
      <c r="R7" s="13">
        <v>5783</v>
      </c>
      <c r="S7" s="13">
        <v>1468</v>
      </c>
      <c r="T7" s="13">
        <v>59.5</v>
      </c>
      <c r="U7" s="15">
        <v>7.4375</v>
      </c>
      <c r="V7" s="15">
        <v>4.6856249999999999</v>
      </c>
      <c r="W7" s="15">
        <v>521</v>
      </c>
      <c r="X7" s="13">
        <v>1308</v>
      </c>
      <c r="Y7" s="13">
        <v>119</v>
      </c>
      <c r="Z7" s="13">
        <v>1829</v>
      </c>
      <c r="AA7" s="13">
        <v>192</v>
      </c>
      <c r="AB7" s="13">
        <v>16</v>
      </c>
    </row>
    <row r="8" spans="1:30">
      <c r="A8" s="1">
        <v>100014518</v>
      </c>
      <c r="B8" s="1" t="str">
        <v>Košický</v>
      </c>
      <c r="C8" s="1" t="str">
        <v>Gelnica</v>
      </c>
      <c r="D8" s="1" t="str">
        <v>Základná škola</v>
      </c>
      <c r="E8" s="1">
        <v>1</v>
      </c>
      <c r="F8" s="13">
        <v>96</v>
      </c>
      <c r="G8" s="13">
        <v>26</v>
      </c>
      <c r="H8" s="13">
        <v>25</v>
      </c>
      <c r="I8" s="13">
        <v>1</v>
      </c>
      <c r="J8" s="13">
        <v>12</v>
      </c>
      <c r="K8" s="13">
        <v>0</v>
      </c>
      <c r="L8" s="13">
        <v>0</v>
      </c>
      <c r="M8" s="13">
        <v>0</v>
      </c>
      <c r="N8" s="13">
        <v>7</v>
      </c>
      <c r="O8" s="13">
        <v>1</v>
      </c>
      <c r="P8" s="13">
        <v>6</v>
      </c>
      <c r="Q8" s="13">
        <v>36</v>
      </c>
      <c r="R8" s="13">
        <v>4712</v>
      </c>
      <c r="S8" s="13">
        <v>949</v>
      </c>
      <c r="T8" s="13">
        <v>48</v>
      </c>
      <c r="U8" s="15">
        <v>6</v>
      </c>
      <c r="V8" s="15">
        <v>3.78</v>
      </c>
      <c r="W8" s="15">
        <v>425</v>
      </c>
      <c r="X8" s="13">
        <v>992</v>
      </c>
      <c r="Y8" s="13">
        <v>96</v>
      </c>
      <c r="Z8" s="13">
        <v>1417</v>
      </c>
      <c r="AA8" s="13">
        <v>168</v>
      </c>
      <c r="AB8" s="13">
        <v>12</v>
      </c>
    </row>
    <row r="9" spans="1:30">
      <c r="A9" s="1">
        <v>100014526</v>
      </c>
      <c r="B9" s="1" t="str">
        <v>Košický</v>
      </c>
      <c r="C9" s="1" t="str">
        <v>Gelnica</v>
      </c>
      <c r="D9" s="1" t="str">
        <v>Gymnázium</v>
      </c>
      <c r="E9" s="1">
        <v>1</v>
      </c>
      <c r="F9" s="13">
        <v>41</v>
      </c>
      <c r="G9" s="13">
        <v>11</v>
      </c>
      <c r="H9" s="13">
        <v>11</v>
      </c>
      <c r="I9" s="13">
        <v>0</v>
      </c>
      <c r="J9" s="13">
        <v>6</v>
      </c>
      <c r="K9" s="13">
        <v>0</v>
      </c>
      <c r="L9" s="13">
        <v>0</v>
      </c>
      <c r="M9" s="13">
        <v>0</v>
      </c>
      <c r="N9" s="13">
        <v>4</v>
      </c>
      <c r="O9" s="13">
        <v>1</v>
      </c>
      <c r="P9" s="13">
        <v>3</v>
      </c>
      <c r="Q9" s="13">
        <v>15</v>
      </c>
      <c r="R9" s="13">
        <v>2030</v>
      </c>
      <c r="S9" s="13">
        <v>120</v>
      </c>
      <c r="T9" s="13">
        <v>20.5</v>
      </c>
      <c r="U9" s="15">
        <v>2.5625</v>
      </c>
      <c r="V9" s="15">
        <v>1.6143749999999999</v>
      </c>
      <c r="W9" s="15">
        <v>183</v>
      </c>
      <c r="X9" s="13">
        <v>341</v>
      </c>
      <c r="Y9" s="13">
        <v>41</v>
      </c>
      <c r="Z9" s="13">
        <v>524</v>
      </c>
      <c r="AA9" s="13">
        <v>96</v>
      </c>
      <c r="AB9" s="13">
        <v>6</v>
      </c>
    </row>
    <row r="10" spans="1:30">
      <c r="A10" s="1">
        <v>100014530</v>
      </c>
      <c r="B10" s="1" t="str">
        <v>Košický</v>
      </c>
      <c r="C10" s="1" t="str">
        <v>Gelnica</v>
      </c>
      <c r="D10" s="1" t="str">
        <v>Základná škola s materskou školou</v>
      </c>
      <c r="E10" s="1">
        <v>1</v>
      </c>
      <c r="F10" s="13">
        <v>33</v>
      </c>
      <c r="G10" s="13">
        <v>9</v>
      </c>
      <c r="H10" s="13">
        <v>9</v>
      </c>
      <c r="I10" s="13">
        <v>0</v>
      </c>
      <c r="J10" s="13">
        <v>4</v>
      </c>
      <c r="K10" s="13">
        <v>0</v>
      </c>
      <c r="L10" s="13">
        <v>0</v>
      </c>
      <c r="M10" s="13">
        <v>0</v>
      </c>
      <c r="N10" s="13">
        <v>3</v>
      </c>
      <c r="O10" s="13">
        <v>1</v>
      </c>
      <c r="P10" s="13">
        <v>2</v>
      </c>
      <c r="Q10" s="13">
        <v>12</v>
      </c>
      <c r="R10" s="13">
        <v>1657</v>
      </c>
      <c r="S10" s="13">
        <v>65</v>
      </c>
      <c r="T10" s="13">
        <v>16.5</v>
      </c>
      <c r="U10" s="15">
        <v>2.0625</v>
      </c>
      <c r="V10" s="15">
        <v>1.2993749999999999</v>
      </c>
      <c r="W10" s="15">
        <v>150</v>
      </c>
      <c r="X10" s="13">
        <v>269</v>
      </c>
      <c r="Y10" s="13">
        <v>33</v>
      </c>
      <c r="Z10" s="13">
        <v>419</v>
      </c>
      <c r="AA10" s="13">
        <v>72</v>
      </c>
      <c r="AB10" s="13">
        <v>4</v>
      </c>
    </row>
    <row r="11" spans="1:30">
      <c r="A11" s="1">
        <v>100014535</v>
      </c>
      <c r="B11" s="1" t="str">
        <v>Košický</v>
      </c>
      <c r="C11" s="1" t="str">
        <v>Gelnica</v>
      </c>
      <c r="D11" s="1" t="str">
        <v>Základná škola</v>
      </c>
      <c r="E11" s="1">
        <v>1</v>
      </c>
      <c r="F11" s="13">
        <v>38</v>
      </c>
      <c r="G11" s="13">
        <v>10</v>
      </c>
      <c r="H11" s="13">
        <v>10</v>
      </c>
      <c r="I11" s="13">
        <v>0</v>
      </c>
      <c r="J11" s="13">
        <v>4</v>
      </c>
      <c r="K11" s="13">
        <v>0</v>
      </c>
      <c r="L11" s="13">
        <v>0</v>
      </c>
      <c r="M11" s="13">
        <v>0</v>
      </c>
      <c r="N11" s="13">
        <v>3</v>
      </c>
      <c r="O11" s="13">
        <v>1</v>
      </c>
      <c r="P11" s="13">
        <v>2</v>
      </c>
      <c r="Q11" s="13">
        <v>14</v>
      </c>
      <c r="R11" s="13">
        <v>1890</v>
      </c>
      <c r="S11" s="13">
        <v>100</v>
      </c>
      <c r="T11" s="13">
        <v>19</v>
      </c>
      <c r="U11" s="15">
        <v>2.375</v>
      </c>
      <c r="V11" s="15">
        <v>1.4962500000000001</v>
      </c>
      <c r="W11" s="15">
        <v>171</v>
      </c>
      <c r="X11" s="13">
        <v>314</v>
      </c>
      <c r="Y11" s="13">
        <v>38</v>
      </c>
      <c r="Z11" s="13">
        <v>485</v>
      </c>
      <c r="AA11" s="13">
        <v>72</v>
      </c>
      <c r="AB11" s="13">
        <v>4</v>
      </c>
    </row>
    <row r="12" spans="1:30">
      <c r="A12" s="1">
        <v>100014540</v>
      </c>
      <c r="B12" s="1" t="str">
        <v>Košický</v>
      </c>
      <c r="C12" s="1" t="str">
        <v>Gelnica</v>
      </c>
      <c r="D12" s="1" t="str">
        <v>Základná škola</v>
      </c>
      <c r="E12" s="1">
        <v>1</v>
      </c>
      <c r="F12" s="13">
        <v>64</v>
      </c>
      <c r="G12" s="13">
        <v>18</v>
      </c>
      <c r="H12" s="13">
        <v>16</v>
      </c>
      <c r="I12" s="13">
        <v>2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25</v>
      </c>
      <c r="R12" s="13">
        <v>3221</v>
      </c>
      <c r="S12" s="13">
        <v>419</v>
      </c>
      <c r="T12" s="13">
        <v>32</v>
      </c>
      <c r="U12" s="15">
        <v>4</v>
      </c>
      <c r="V12" s="15">
        <v>2.52</v>
      </c>
      <c r="W12" s="15">
        <v>290</v>
      </c>
      <c r="X12" s="13">
        <v>609</v>
      </c>
      <c r="Y12" s="13">
        <v>64</v>
      </c>
      <c r="Z12" s="13">
        <v>899</v>
      </c>
      <c r="AA12" s="13">
        <v>144</v>
      </c>
      <c r="AB12" s="13">
        <v>10</v>
      </c>
    </row>
    <row r="13" spans="1:30">
      <c r="A13" s="1">
        <v>100014547</v>
      </c>
      <c r="B13" s="1" t="str">
        <v>Košický</v>
      </c>
      <c r="C13" s="1" t="str">
        <v>Gelnica</v>
      </c>
      <c r="D13" s="1" t="str">
        <v>Základná škola s materskou školou</v>
      </c>
      <c r="E13" s="1">
        <v>1</v>
      </c>
      <c r="F13" s="13">
        <v>38</v>
      </c>
      <c r="G13" s="13">
        <v>10</v>
      </c>
      <c r="H13" s="13">
        <v>10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  <c r="N13" s="13">
        <v>3</v>
      </c>
      <c r="O13" s="13">
        <v>1</v>
      </c>
      <c r="P13" s="13">
        <v>2</v>
      </c>
      <c r="Q13" s="13">
        <v>14</v>
      </c>
      <c r="R13" s="13">
        <v>1890</v>
      </c>
      <c r="S13" s="13">
        <v>100</v>
      </c>
      <c r="T13" s="13">
        <v>19</v>
      </c>
      <c r="U13" s="15">
        <v>2.375</v>
      </c>
      <c r="V13" s="15">
        <v>1.4962500000000001</v>
      </c>
      <c r="W13" s="15">
        <v>171</v>
      </c>
      <c r="X13" s="13">
        <v>314</v>
      </c>
      <c r="Y13" s="13">
        <v>38</v>
      </c>
      <c r="Z13" s="13">
        <v>485</v>
      </c>
      <c r="AA13" s="13">
        <v>72</v>
      </c>
      <c r="AB13" s="13">
        <v>4</v>
      </c>
    </row>
    <row r="14" spans="1:30">
      <c r="A14" s="1">
        <v>100014552</v>
      </c>
      <c r="B14" s="1" t="str">
        <v>Košický</v>
      </c>
      <c r="C14" s="1" t="str">
        <v>Gelnica</v>
      </c>
      <c r="D14" s="1" t="str">
        <v>Základná škola</v>
      </c>
      <c r="E14" s="1">
        <v>1</v>
      </c>
      <c r="F14" s="13">
        <v>62</v>
      </c>
      <c r="G14" s="13">
        <v>16</v>
      </c>
      <c r="H14" s="13">
        <v>16</v>
      </c>
      <c r="I14" s="13">
        <v>0</v>
      </c>
      <c r="J14" s="13">
        <v>8</v>
      </c>
      <c r="K14" s="13">
        <v>0</v>
      </c>
      <c r="L14" s="13">
        <v>0</v>
      </c>
      <c r="M14" s="13">
        <v>0</v>
      </c>
      <c r="N14" s="13">
        <v>5</v>
      </c>
      <c r="O14" s="13">
        <v>1</v>
      </c>
      <c r="P14" s="13">
        <v>4</v>
      </c>
      <c r="Q14" s="13">
        <v>23</v>
      </c>
      <c r="R14" s="13">
        <v>3008</v>
      </c>
      <c r="S14" s="13">
        <v>345</v>
      </c>
      <c r="T14" s="13">
        <v>31</v>
      </c>
      <c r="U14" s="15">
        <v>3.875</v>
      </c>
      <c r="V14" s="15">
        <v>2.4412500000000001</v>
      </c>
      <c r="W14" s="15">
        <v>271</v>
      </c>
      <c r="X14" s="13">
        <v>555</v>
      </c>
      <c r="Y14" s="13">
        <v>62</v>
      </c>
      <c r="Z14" s="13">
        <v>826</v>
      </c>
      <c r="AA14" s="13">
        <v>120</v>
      </c>
      <c r="AB14" s="13">
        <v>8</v>
      </c>
    </row>
    <row r="15" spans="1:30">
      <c r="A15" s="1">
        <v>100014557</v>
      </c>
      <c r="B15" s="1" t="str">
        <v>Košický</v>
      </c>
      <c r="C15" s="1" t="str">
        <v>Gelnica</v>
      </c>
      <c r="D15" s="1" t="str">
        <v>Základná škola s materskou školou</v>
      </c>
      <c r="E15" s="1">
        <v>1</v>
      </c>
      <c r="F15" s="13">
        <v>116</v>
      </c>
      <c r="G15" s="13">
        <v>30</v>
      </c>
      <c r="H15" s="13">
        <v>30</v>
      </c>
      <c r="I15" s="13">
        <v>0</v>
      </c>
      <c r="J15" s="13">
        <v>18</v>
      </c>
      <c r="K15" s="13">
        <v>0</v>
      </c>
      <c r="L15" s="13">
        <v>1</v>
      </c>
      <c r="M15" s="13">
        <v>0</v>
      </c>
      <c r="N15" s="13">
        <v>9</v>
      </c>
      <c r="O15" s="13">
        <v>1</v>
      </c>
      <c r="P15" s="13">
        <v>9</v>
      </c>
      <c r="Q15" s="13">
        <v>43</v>
      </c>
      <c r="R15" s="13">
        <v>5763</v>
      </c>
      <c r="S15" s="13">
        <v>1397</v>
      </c>
      <c r="T15" s="13">
        <v>58</v>
      </c>
      <c r="U15" s="15">
        <v>7.25</v>
      </c>
      <c r="V15" s="15">
        <v>4.5674999999999999</v>
      </c>
      <c r="W15" s="15">
        <v>519</v>
      </c>
      <c r="X15" s="13">
        <v>1284</v>
      </c>
      <c r="Y15" s="13">
        <v>116</v>
      </c>
      <c r="Z15" s="13">
        <v>1803</v>
      </c>
      <c r="AA15" s="13">
        <v>216</v>
      </c>
      <c r="AB15" s="13">
        <v>18</v>
      </c>
    </row>
    <row r="16" spans="1:30">
      <c r="A16" s="1">
        <v>100014565</v>
      </c>
      <c r="B16" s="1" t="str">
        <v>Košický</v>
      </c>
      <c r="C16" s="1" t="str">
        <v>Gelnica</v>
      </c>
      <c r="D16" s="1" t="str">
        <v>Stredná odborná škola techniky a služieb</v>
      </c>
      <c r="E16" s="1">
        <v>3</v>
      </c>
      <c r="F16" s="13">
        <v>58</v>
      </c>
      <c r="G16" s="13">
        <v>16</v>
      </c>
      <c r="H16" s="13">
        <v>16</v>
      </c>
      <c r="I16" s="13">
        <v>0</v>
      </c>
      <c r="J16" s="13">
        <v>4</v>
      </c>
      <c r="K16" s="13">
        <v>2</v>
      </c>
      <c r="L16" s="13">
        <v>0</v>
      </c>
      <c r="M16" s="13">
        <v>2</v>
      </c>
      <c r="N16" s="13">
        <v>3</v>
      </c>
      <c r="O16" s="13">
        <v>3</v>
      </c>
      <c r="P16" s="13">
        <v>4</v>
      </c>
      <c r="Q16" s="13">
        <v>21</v>
      </c>
      <c r="R16" s="13">
        <v>3094</v>
      </c>
      <c r="S16" s="13">
        <v>50</v>
      </c>
      <c r="T16" s="13">
        <v>29</v>
      </c>
      <c r="U16" s="15">
        <v>3.625</v>
      </c>
      <c r="V16" s="15">
        <v>2.2837499999999999</v>
      </c>
      <c r="W16" s="15">
        <v>280</v>
      </c>
      <c r="X16" s="13">
        <v>480</v>
      </c>
      <c r="Y16" s="13">
        <v>58</v>
      </c>
      <c r="Z16" s="13">
        <v>760</v>
      </c>
      <c r="AA16" s="13">
        <v>168</v>
      </c>
      <c r="AB16" s="13">
        <v>4</v>
      </c>
    </row>
    <row r="17" spans="1:28">
      <c r="A17" s="1">
        <v>100014566</v>
      </c>
      <c r="B17" s="1" t="str">
        <v>Košický</v>
      </c>
      <c r="C17" s="1" t="str">
        <v>Gelnica</v>
      </c>
      <c r="D17" s="1" t="str">
        <v>Základná škola s materskou školou</v>
      </c>
      <c r="E17" s="1">
        <v>1</v>
      </c>
      <c r="F17" s="13">
        <v>68</v>
      </c>
      <c r="G17" s="13">
        <v>18</v>
      </c>
      <c r="H17" s="13">
        <v>18</v>
      </c>
      <c r="I17" s="13">
        <v>0</v>
      </c>
      <c r="J17" s="13">
        <v>8</v>
      </c>
      <c r="K17" s="13">
        <v>0</v>
      </c>
      <c r="L17" s="13">
        <v>0</v>
      </c>
      <c r="M17" s="13">
        <v>0</v>
      </c>
      <c r="N17" s="13">
        <v>5</v>
      </c>
      <c r="O17" s="13">
        <v>1</v>
      </c>
      <c r="P17" s="13">
        <v>4</v>
      </c>
      <c r="Q17" s="13">
        <v>25</v>
      </c>
      <c r="R17" s="13">
        <v>3288</v>
      </c>
      <c r="S17" s="13">
        <v>419</v>
      </c>
      <c r="T17" s="13">
        <v>34</v>
      </c>
      <c r="U17" s="15">
        <v>4.25</v>
      </c>
      <c r="V17" s="15">
        <v>2.6775000000000002</v>
      </c>
      <c r="W17" s="15">
        <v>296</v>
      </c>
      <c r="X17" s="13">
        <v>619</v>
      </c>
      <c r="Y17" s="13">
        <v>68</v>
      </c>
      <c r="Z17" s="13">
        <v>915</v>
      </c>
      <c r="AA17" s="13">
        <v>120</v>
      </c>
      <c r="AB17" s="13">
        <v>8</v>
      </c>
    </row>
    <row r="18" spans="1:28">
      <c r="A18" s="1">
        <v>100014574</v>
      </c>
      <c r="B18" s="1" t="str">
        <v>Košický</v>
      </c>
      <c r="C18" s="1" t="str">
        <v>Gelnica</v>
      </c>
      <c r="D18" s="1" t="str">
        <v>Špeciálna základná škola</v>
      </c>
      <c r="E18" s="1">
        <v>1</v>
      </c>
      <c r="F18" s="13">
        <v>22</v>
      </c>
      <c r="G18" s="13">
        <v>6</v>
      </c>
      <c r="H18" s="13">
        <v>6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8</v>
      </c>
      <c r="R18" s="13">
        <v>1145</v>
      </c>
      <c r="S18" s="13">
        <v>16</v>
      </c>
      <c r="T18" s="13">
        <v>11</v>
      </c>
      <c r="U18" s="15">
        <v>1.375</v>
      </c>
      <c r="V18" s="15">
        <v>0.86624999999999996</v>
      </c>
      <c r="W18" s="15">
        <v>104</v>
      </c>
      <c r="X18" s="13">
        <v>177</v>
      </c>
      <c r="Y18" s="13">
        <v>22</v>
      </c>
      <c r="Z18" s="13">
        <v>281</v>
      </c>
      <c r="AA18" s="13">
        <v>72</v>
      </c>
      <c r="AB18" s="13">
        <v>4</v>
      </c>
    </row>
    <row r="19" spans="1:28">
      <c r="A19" s="1">
        <v>100014582</v>
      </c>
      <c r="B19" s="1" t="str">
        <v>Košický</v>
      </c>
      <c r="C19" s="1" t="str">
        <v>Gelnica</v>
      </c>
      <c r="D19" s="1" t="str">
        <v>Základná škola s materskou školou</v>
      </c>
      <c r="E19" s="1">
        <v>1</v>
      </c>
      <c r="F19" s="13">
        <v>27</v>
      </c>
      <c r="G19" s="13">
        <v>7</v>
      </c>
      <c r="H19" s="13">
        <v>7</v>
      </c>
      <c r="I19" s="13">
        <v>0</v>
      </c>
      <c r="J19" s="13">
        <v>4</v>
      </c>
      <c r="K19" s="13">
        <v>0</v>
      </c>
      <c r="L19" s="13">
        <v>0</v>
      </c>
      <c r="M19" s="13">
        <v>0</v>
      </c>
      <c r="N19" s="13">
        <v>3</v>
      </c>
      <c r="O19" s="13">
        <v>1</v>
      </c>
      <c r="P19" s="13">
        <v>2</v>
      </c>
      <c r="Q19" s="13">
        <v>10</v>
      </c>
      <c r="R19" s="13">
        <v>1378</v>
      </c>
      <c r="S19" s="13">
        <v>37</v>
      </c>
      <c r="T19" s="13">
        <v>13.5</v>
      </c>
      <c r="U19" s="15">
        <v>1.6875</v>
      </c>
      <c r="V19" s="15">
        <v>1.0631250000000001</v>
      </c>
      <c r="W19" s="15">
        <v>125</v>
      </c>
      <c r="X19" s="13">
        <v>218</v>
      </c>
      <c r="Y19" s="13">
        <v>27</v>
      </c>
      <c r="Z19" s="13">
        <v>343</v>
      </c>
      <c r="AA19" s="13">
        <v>72</v>
      </c>
      <c r="AB19" s="13">
        <v>4</v>
      </c>
    </row>
    <row r="20" spans="1:28">
      <c r="A20" s="1">
        <v>100014587</v>
      </c>
      <c r="B20" s="1" t="str">
        <v>Košický</v>
      </c>
      <c r="C20" s="1" t="str">
        <v>Gelnica</v>
      </c>
      <c r="D20" s="1" t="str">
        <v>Základná škola</v>
      </c>
      <c r="E20" s="1">
        <v>1</v>
      </c>
      <c r="F20" s="13">
        <v>44</v>
      </c>
      <c r="G20" s="13">
        <v>12</v>
      </c>
      <c r="H20" s="13">
        <v>12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2170</v>
      </c>
      <c r="S20" s="13">
        <v>142</v>
      </c>
      <c r="T20" s="13">
        <v>22</v>
      </c>
      <c r="U20" s="15">
        <v>2.75</v>
      </c>
      <c r="V20" s="15">
        <v>1.7324999999999999</v>
      </c>
      <c r="W20" s="15">
        <v>196</v>
      </c>
      <c r="X20" s="13">
        <v>369</v>
      </c>
      <c r="Y20" s="13">
        <v>44</v>
      </c>
      <c r="Z20" s="13">
        <v>565</v>
      </c>
      <c r="AA20" s="13">
        <v>96</v>
      </c>
      <c r="AB20" s="13">
        <v>6</v>
      </c>
    </row>
    <row r="21" spans="1:28">
      <c r="A21" s="1">
        <v>100014593</v>
      </c>
      <c r="B21" s="1" t="str">
        <v>Košický</v>
      </c>
      <c r="C21" s="1" t="str">
        <v>Gelnica</v>
      </c>
      <c r="D21" s="1" t="str">
        <v>Základná škola s materskou školou</v>
      </c>
      <c r="E21" s="1">
        <v>1</v>
      </c>
      <c r="F21" s="13">
        <v>30</v>
      </c>
      <c r="G21" s="13">
        <v>8</v>
      </c>
      <c r="H21" s="13">
        <v>8</v>
      </c>
      <c r="I21" s="13">
        <v>0</v>
      </c>
      <c r="J21" s="13">
        <v>4</v>
      </c>
      <c r="K21" s="13">
        <v>0</v>
      </c>
      <c r="L21" s="13">
        <v>0</v>
      </c>
      <c r="M21" s="13">
        <v>0</v>
      </c>
      <c r="N21" s="13">
        <v>3</v>
      </c>
      <c r="O21" s="13">
        <v>1</v>
      </c>
      <c r="P21" s="13">
        <v>2</v>
      </c>
      <c r="Q21" s="13">
        <v>11</v>
      </c>
      <c r="R21" s="13">
        <v>1518</v>
      </c>
      <c r="S21" s="13">
        <v>50</v>
      </c>
      <c r="T21" s="13">
        <v>15</v>
      </c>
      <c r="U21" s="15">
        <v>1.875</v>
      </c>
      <c r="V21" s="15">
        <v>1.1812499999999999</v>
      </c>
      <c r="W21" s="15">
        <v>137</v>
      </c>
      <c r="X21" s="13">
        <v>243</v>
      </c>
      <c r="Y21" s="13">
        <v>30</v>
      </c>
      <c r="Z21" s="13">
        <v>380</v>
      </c>
      <c r="AA21" s="13">
        <v>72</v>
      </c>
      <c r="AB21" s="13">
        <v>4</v>
      </c>
    </row>
    <row r="22" spans="1:28">
      <c r="A22" s="1">
        <v>100014596</v>
      </c>
      <c r="B22" s="1" t="str">
        <v>Košický</v>
      </c>
      <c r="C22" s="1" t="str">
        <v>Gelnica</v>
      </c>
      <c r="D22" s="1" t="str">
        <v>Základná škola</v>
      </c>
      <c r="E22" s="1">
        <v>1</v>
      </c>
      <c r="F22" s="13">
        <v>17</v>
      </c>
      <c r="G22" s="13">
        <v>5</v>
      </c>
      <c r="H22" s="13">
        <v>5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1</v>
      </c>
      <c r="P22" s="13">
        <v>1</v>
      </c>
      <c r="Q22" s="13">
        <v>6</v>
      </c>
      <c r="R22" s="13">
        <v>1024</v>
      </c>
      <c r="S22" s="13">
        <v>0</v>
      </c>
      <c r="T22" s="13">
        <v>8.5</v>
      </c>
      <c r="U22" s="15">
        <v>1.0625</v>
      </c>
      <c r="V22" s="15">
        <v>0.66937500000000005</v>
      </c>
      <c r="W22" s="15">
        <v>93</v>
      </c>
      <c r="X22" s="13">
        <v>154</v>
      </c>
      <c r="Y22" s="13">
        <v>17</v>
      </c>
      <c r="Z22" s="13">
        <v>247</v>
      </c>
      <c r="AA22" s="13">
        <v>48</v>
      </c>
      <c r="AB22" s="13">
        <v>0</v>
      </c>
    </row>
    <row r="23" spans="1:28">
      <c r="A23" s="1">
        <v>100014604</v>
      </c>
      <c r="B23" s="1" t="str">
        <v>Košický</v>
      </c>
      <c r="C23" s="1" t="str">
        <v>Košice I</v>
      </c>
      <c r="D23" s="1" t="str">
        <v>Reedukačné centrum</v>
      </c>
      <c r="E23" s="1">
        <v>3</v>
      </c>
      <c r="F23" s="13">
        <v>25</v>
      </c>
      <c r="G23" s="13">
        <v>7</v>
      </c>
      <c r="H23" s="13">
        <v>7</v>
      </c>
      <c r="I23" s="13">
        <v>0</v>
      </c>
      <c r="J23" s="13">
        <v>4</v>
      </c>
      <c r="K23" s="13">
        <v>0</v>
      </c>
      <c r="L23" s="13">
        <v>0</v>
      </c>
      <c r="M23" s="13">
        <v>0</v>
      </c>
      <c r="N23" s="13">
        <v>3</v>
      </c>
      <c r="O23" s="13">
        <v>1</v>
      </c>
      <c r="P23" s="13">
        <v>2</v>
      </c>
      <c r="Q23" s="13">
        <v>9</v>
      </c>
      <c r="R23" s="13">
        <v>1285</v>
      </c>
      <c r="S23" s="13">
        <v>25</v>
      </c>
      <c r="T23" s="13">
        <v>12.5</v>
      </c>
      <c r="U23" s="15">
        <v>1.5625</v>
      </c>
      <c r="V23" s="15">
        <v>0.984375</v>
      </c>
      <c r="W23" s="15">
        <v>116</v>
      </c>
      <c r="X23" s="13">
        <v>201</v>
      </c>
      <c r="Y23" s="13">
        <v>25</v>
      </c>
      <c r="Z23" s="13">
        <v>317</v>
      </c>
      <c r="AA23" s="13">
        <v>72</v>
      </c>
      <c r="AB23" s="13">
        <v>4</v>
      </c>
    </row>
    <row r="24" spans="1:28">
      <c r="A24" s="1">
        <v>100014605</v>
      </c>
      <c r="B24" s="1" t="str">
        <v>Košický</v>
      </c>
      <c r="C24" s="1" t="str">
        <v>Košice I</v>
      </c>
      <c r="D24" s="1" t="str">
        <v>Základná škola</v>
      </c>
      <c r="E24" s="1">
        <v>1</v>
      </c>
      <c r="F24" s="13">
        <v>92</v>
      </c>
      <c r="G24" s="13"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3">
        <v>46</v>
      </c>
      <c r="U24" s="15">
        <v>5.75</v>
      </c>
      <c r="V24" s="15">
        <v>3.6225000000000001</v>
      </c>
      <c r="W24" s="15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100014610</v>
      </c>
      <c r="B25" s="1" t="str">
        <v>Košický</v>
      </c>
      <c r="C25" s="1" t="str">
        <v>Košice I</v>
      </c>
      <c r="D25" s="1" t="str">
        <v>Stredná priemyselná škola elektrotechnická</v>
      </c>
      <c r="E25" s="1">
        <v>1</v>
      </c>
      <c r="F25" s="13">
        <v>172</v>
      </c>
      <c r="G25" s="13">
        <v>58</v>
      </c>
      <c r="H25" s="13">
        <v>58</v>
      </c>
      <c r="I25" s="13">
        <v>0</v>
      </c>
      <c r="J25" s="13">
        <v>24</v>
      </c>
      <c r="K25" s="13">
        <v>0</v>
      </c>
      <c r="L25" s="13">
        <v>1</v>
      </c>
      <c r="M25" s="13">
        <v>0</v>
      </c>
      <c r="N25" s="13">
        <v>12</v>
      </c>
      <c r="O25" s="13">
        <v>1</v>
      </c>
      <c r="P25" s="13">
        <v>12</v>
      </c>
      <c r="Q25" s="13">
        <v>57</v>
      </c>
      <c r="R25" s="13">
        <v>8371</v>
      </c>
      <c r="S25" s="13">
        <v>2549</v>
      </c>
      <c r="T25" s="13">
        <v>86</v>
      </c>
      <c r="U25" s="15">
        <v>10.75</v>
      </c>
      <c r="V25" s="15">
        <v>6.7725</v>
      </c>
      <c r="W25" s="15">
        <v>754</v>
      </c>
      <c r="X25" s="13">
        <v>2021</v>
      </c>
      <c r="Y25" s="13">
        <v>172</v>
      </c>
      <c r="Z25" s="13">
        <v>2775</v>
      </c>
      <c r="AA25" s="13">
        <v>288</v>
      </c>
      <c r="AB25" s="13">
        <v>24</v>
      </c>
    </row>
    <row r="26" spans="1:28">
      <c r="A26" s="1">
        <v>100014623</v>
      </c>
      <c r="B26" s="1" t="str">
        <v>Košický</v>
      </c>
      <c r="C26" s="1" t="str">
        <v>Košice I</v>
      </c>
      <c r="D26" s="1" t="str">
        <v>Gymnázium</v>
      </c>
      <c r="E26" s="1">
        <v>1</v>
      </c>
      <c r="F26" s="13">
        <v>89</v>
      </c>
      <c r="G26" s="13">
        <v>23</v>
      </c>
      <c r="H26" s="13">
        <v>23</v>
      </c>
      <c r="I26" s="13">
        <v>0</v>
      </c>
      <c r="J26" s="13">
        <v>14</v>
      </c>
      <c r="K26" s="13">
        <v>0</v>
      </c>
      <c r="L26" s="13">
        <v>0</v>
      </c>
      <c r="M26" s="13">
        <v>0</v>
      </c>
      <c r="N26" s="13">
        <v>8</v>
      </c>
      <c r="O26" s="13">
        <v>1</v>
      </c>
      <c r="P26" s="13">
        <v>7</v>
      </c>
      <c r="Q26" s="13">
        <v>33</v>
      </c>
      <c r="R26" s="13">
        <v>4506</v>
      </c>
      <c r="S26" s="13">
        <v>784</v>
      </c>
      <c r="T26" s="13">
        <v>44.5</v>
      </c>
      <c r="U26" s="15">
        <v>5.5625</v>
      </c>
      <c r="V26" s="15">
        <v>3.504375</v>
      </c>
      <c r="W26" s="15">
        <v>406</v>
      </c>
      <c r="X26" s="13">
        <v>912</v>
      </c>
      <c r="Y26" s="13">
        <v>89</v>
      </c>
      <c r="Z26" s="13">
        <v>1318</v>
      </c>
      <c r="AA26" s="13">
        <v>192</v>
      </c>
      <c r="AB26" s="13">
        <v>14</v>
      </c>
    </row>
    <row r="27" spans="1:28">
      <c r="A27" s="1">
        <v>100014625</v>
      </c>
      <c r="B27" s="1" t="str">
        <v>Košický</v>
      </c>
      <c r="C27" s="1" t="str">
        <v>Košice I</v>
      </c>
      <c r="D27" s="1" t="str">
        <v>Základná škola</v>
      </c>
      <c r="E27" s="1">
        <v>1</v>
      </c>
      <c r="F27" s="13">
        <v>89</v>
      </c>
      <c r="G27" s="13">
        <v>23</v>
      </c>
      <c r="H27" s="13">
        <v>23</v>
      </c>
      <c r="I27" s="13">
        <v>0</v>
      </c>
      <c r="J27" s="13">
        <v>12</v>
      </c>
      <c r="K27" s="13">
        <v>0</v>
      </c>
      <c r="L27" s="13">
        <v>0</v>
      </c>
      <c r="M27" s="13">
        <v>0</v>
      </c>
      <c r="N27" s="13">
        <v>7</v>
      </c>
      <c r="O27" s="13">
        <v>1</v>
      </c>
      <c r="P27" s="13">
        <v>6</v>
      </c>
      <c r="Q27" s="13">
        <v>33</v>
      </c>
      <c r="R27" s="13">
        <v>4386</v>
      </c>
      <c r="S27" s="13">
        <v>784</v>
      </c>
      <c r="T27" s="13">
        <v>44.5</v>
      </c>
      <c r="U27" s="15">
        <v>5.5625</v>
      </c>
      <c r="V27" s="15">
        <v>3.504375</v>
      </c>
      <c r="W27" s="15">
        <v>395</v>
      </c>
      <c r="X27" s="13">
        <v>894</v>
      </c>
      <c r="Y27" s="13">
        <v>89</v>
      </c>
      <c r="Z27" s="13">
        <v>1289</v>
      </c>
      <c r="AA27" s="13">
        <v>168</v>
      </c>
      <c r="AB27" s="13">
        <v>12</v>
      </c>
    </row>
    <row r="28" spans="1:28">
      <c r="A28" s="1">
        <v>100014634</v>
      </c>
      <c r="B28" s="1" t="str">
        <v>Košický</v>
      </c>
      <c r="C28" s="1" t="str">
        <v>Košice I</v>
      </c>
      <c r="D28" s="1" t="str">
        <v>Základná škola</v>
      </c>
      <c r="E28" s="1">
        <v>1</v>
      </c>
      <c r="F28" s="13">
        <v>81</v>
      </c>
      <c r="G28" s="13">
        <v>21</v>
      </c>
      <c r="H28" s="13">
        <v>21</v>
      </c>
      <c r="I28" s="13">
        <v>0</v>
      </c>
      <c r="J28" s="13">
        <v>12</v>
      </c>
      <c r="K28" s="13">
        <v>0</v>
      </c>
      <c r="L28" s="13">
        <v>0</v>
      </c>
      <c r="M28" s="13">
        <v>0</v>
      </c>
      <c r="N28" s="13">
        <v>7</v>
      </c>
      <c r="O28" s="13">
        <v>1</v>
      </c>
      <c r="P28" s="13">
        <v>6</v>
      </c>
      <c r="Q28" s="13">
        <v>30</v>
      </c>
      <c r="R28" s="13">
        <v>4013</v>
      </c>
      <c r="S28" s="13">
        <v>634</v>
      </c>
      <c r="T28" s="13">
        <v>40.5</v>
      </c>
      <c r="U28" s="15">
        <v>5.0625</v>
      </c>
      <c r="V28" s="15">
        <v>3.1893750000000001</v>
      </c>
      <c r="W28" s="15">
        <v>362</v>
      </c>
      <c r="X28" s="13">
        <v>793</v>
      </c>
      <c r="Y28" s="13">
        <v>81</v>
      </c>
      <c r="Z28" s="13">
        <v>1155</v>
      </c>
      <c r="AA28" s="13">
        <v>168</v>
      </c>
      <c r="AB28" s="13">
        <v>12</v>
      </c>
    </row>
    <row r="29" spans="1:28">
      <c r="A29" s="1">
        <v>100014641</v>
      </c>
      <c r="B29" s="1" t="str">
        <v>Košický</v>
      </c>
      <c r="C29" s="1" t="str">
        <v>Košice I</v>
      </c>
      <c r="D29" s="1" t="str">
        <v>Obchodná akadémia</v>
      </c>
      <c r="E29" s="1">
        <v>1</v>
      </c>
      <c r="F29" s="13">
        <v>130</v>
      </c>
      <c r="G29" s="13">
        <v>34</v>
      </c>
      <c r="H29" s="13">
        <v>34</v>
      </c>
      <c r="I29" s="13">
        <v>0</v>
      </c>
      <c r="J29" s="13">
        <v>18</v>
      </c>
      <c r="K29" s="13">
        <v>0</v>
      </c>
      <c r="L29" s="13">
        <v>1</v>
      </c>
      <c r="M29" s="13">
        <v>0</v>
      </c>
      <c r="N29" s="13">
        <v>9</v>
      </c>
      <c r="O29" s="13">
        <v>1</v>
      </c>
      <c r="P29" s="13">
        <v>9</v>
      </c>
      <c r="Q29" s="13">
        <v>48</v>
      </c>
      <c r="R29" s="13">
        <v>6295</v>
      </c>
      <c r="S29" s="13">
        <v>1769</v>
      </c>
      <c r="T29" s="13">
        <v>65</v>
      </c>
      <c r="U29" s="15">
        <v>8.125</v>
      </c>
      <c r="V29" s="15">
        <v>5.1187500000000004</v>
      </c>
      <c r="W29" s="15">
        <v>567</v>
      </c>
      <c r="X29" s="13">
        <v>1475</v>
      </c>
      <c r="Y29" s="13">
        <v>130</v>
      </c>
      <c r="Z29" s="13">
        <v>2042</v>
      </c>
      <c r="AA29" s="13">
        <v>216</v>
      </c>
      <c r="AB29" s="13">
        <v>18</v>
      </c>
    </row>
    <row r="30" spans="1:28">
      <c r="A30" s="1">
        <v>100014643</v>
      </c>
      <c r="B30" s="1" t="str">
        <v>Košický</v>
      </c>
      <c r="C30" s="1" t="str">
        <v>Košice I</v>
      </c>
      <c r="D30" s="1" t="str">
        <v>Základná škola</v>
      </c>
      <c r="E30" s="1">
        <v>1</v>
      </c>
      <c r="F30" s="13">
        <v>119</v>
      </c>
      <c r="G30" s="13">
        <v>31</v>
      </c>
      <c r="H30" s="13">
        <v>31</v>
      </c>
      <c r="I30" s="13">
        <v>0</v>
      </c>
      <c r="J30" s="13">
        <v>18</v>
      </c>
      <c r="K30" s="13">
        <v>0</v>
      </c>
      <c r="L30" s="13">
        <v>1</v>
      </c>
      <c r="M30" s="13">
        <v>0</v>
      </c>
      <c r="N30" s="13">
        <v>9</v>
      </c>
      <c r="O30" s="13">
        <v>1</v>
      </c>
      <c r="P30" s="13">
        <v>9</v>
      </c>
      <c r="Q30" s="13">
        <v>44</v>
      </c>
      <c r="R30" s="13">
        <v>5903</v>
      </c>
      <c r="S30" s="13">
        <v>1468</v>
      </c>
      <c r="T30" s="13">
        <v>59.5</v>
      </c>
      <c r="U30" s="15">
        <v>7.4375</v>
      </c>
      <c r="V30" s="15">
        <v>4.6856249999999999</v>
      </c>
      <c r="W30" s="15">
        <v>532</v>
      </c>
      <c r="X30" s="13">
        <v>1326</v>
      </c>
      <c r="Y30" s="13">
        <v>119</v>
      </c>
      <c r="Z30" s="13">
        <v>1858</v>
      </c>
      <c r="AA30" s="13">
        <v>216</v>
      </c>
      <c r="AB30" s="13">
        <v>18</v>
      </c>
    </row>
    <row r="31" spans="1:28">
      <c r="A31" s="1">
        <v>100014648</v>
      </c>
      <c r="B31" s="1" t="str">
        <v>Košický</v>
      </c>
      <c r="C31" s="1" t="str">
        <v>Košice I</v>
      </c>
      <c r="D31" s="1" t="str">
        <v>Základná škola</v>
      </c>
      <c r="E31" s="1">
        <v>1</v>
      </c>
      <c r="F31" s="13">
        <v>95</v>
      </c>
      <c r="G31" s="13">
        <v>25</v>
      </c>
      <c r="H31" s="13">
        <v>25</v>
      </c>
      <c r="I31" s="13">
        <v>0</v>
      </c>
      <c r="J31" s="13">
        <v>12</v>
      </c>
      <c r="K31" s="13">
        <v>0</v>
      </c>
      <c r="L31" s="13">
        <v>0</v>
      </c>
      <c r="M31" s="13">
        <v>0</v>
      </c>
      <c r="N31" s="13">
        <v>7</v>
      </c>
      <c r="O31" s="13">
        <v>1</v>
      </c>
      <c r="P31" s="13">
        <v>6</v>
      </c>
      <c r="Q31" s="13">
        <v>35</v>
      </c>
      <c r="R31" s="13">
        <v>4665</v>
      </c>
      <c r="S31" s="13">
        <v>892</v>
      </c>
      <c r="T31" s="13">
        <v>47.5</v>
      </c>
      <c r="U31" s="15">
        <v>5.9375</v>
      </c>
      <c r="V31" s="15">
        <v>3.7406250000000001</v>
      </c>
      <c r="W31" s="15">
        <v>420</v>
      </c>
      <c r="X31" s="13">
        <v>968</v>
      </c>
      <c r="Y31" s="13">
        <v>95</v>
      </c>
      <c r="Z31" s="13">
        <v>1388</v>
      </c>
      <c r="AA31" s="13">
        <v>168</v>
      </c>
      <c r="AB31" s="13">
        <v>12</v>
      </c>
    </row>
    <row r="32" spans="1:28">
      <c r="A32" s="1">
        <v>100014662</v>
      </c>
      <c r="B32" s="1" t="str">
        <v>Košický</v>
      </c>
      <c r="C32" s="1" t="str">
        <v>Košice I</v>
      </c>
      <c r="D32" s="1" t="str">
        <v>Cirkevná základná škola s materskou školou sv. Gorazda</v>
      </c>
      <c r="E32" s="1">
        <v>1</v>
      </c>
      <c r="F32" s="13">
        <v>35</v>
      </c>
      <c r="G32" s="13">
        <v>9</v>
      </c>
      <c r="H32" s="13">
        <v>9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  <c r="N32" s="13">
        <v>3</v>
      </c>
      <c r="O32" s="13">
        <v>1</v>
      </c>
      <c r="P32" s="13">
        <v>2</v>
      </c>
      <c r="Q32" s="13">
        <v>13</v>
      </c>
      <c r="R32" s="13">
        <v>1751</v>
      </c>
      <c r="S32" s="13">
        <v>82</v>
      </c>
      <c r="T32" s="13">
        <v>17.5</v>
      </c>
      <c r="U32" s="15">
        <v>2.1875</v>
      </c>
      <c r="V32" s="15">
        <v>1.378125</v>
      </c>
      <c r="W32" s="15">
        <v>158</v>
      </c>
      <c r="X32" s="13">
        <v>288</v>
      </c>
      <c r="Y32" s="13">
        <v>35</v>
      </c>
      <c r="Z32" s="13">
        <v>446</v>
      </c>
      <c r="AA32" s="13">
        <v>72</v>
      </c>
      <c r="AB32" s="13">
        <v>4</v>
      </c>
    </row>
    <row r="33" spans="1:28">
      <c r="A33" s="1">
        <v>100014668</v>
      </c>
      <c r="B33" s="1" t="str">
        <v>Košický</v>
      </c>
      <c r="C33" s="1" t="str">
        <v>Košice I</v>
      </c>
      <c r="D33" s="1" t="str">
        <v>Stredná odborná škola obchodu a služieb Jána Bocatia</v>
      </c>
      <c r="E33" s="1">
        <v>2</v>
      </c>
      <c r="F33" s="13">
        <v>68</v>
      </c>
      <c r="G33" s="13">
        <v>18</v>
      </c>
      <c r="H33" s="13">
        <v>18</v>
      </c>
      <c r="I33" s="13">
        <v>0</v>
      </c>
      <c r="J33" s="13">
        <v>10</v>
      </c>
      <c r="K33" s="13">
        <v>1</v>
      </c>
      <c r="L33" s="13">
        <v>0</v>
      </c>
      <c r="M33" s="13">
        <v>1</v>
      </c>
      <c r="N33" s="13">
        <v>6</v>
      </c>
      <c r="O33" s="13">
        <v>2</v>
      </c>
      <c r="P33" s="13">
        <v>6</v>
      </c>
      <c r="Q33" s="13">
        <v>25</v>
      </c>
      <c r="R33" s="13">
        <v>3443</v>
      </c>
      <c r="S33" s="13">
        <v>381</v>
      </c>
      <c r="T33" s="13">
        <v>34</v>
      </c>
      <c r="U33" s="15">
        <v>4.25</v>
      </c>
      <c r="V33" s="15">
        <v>2.6775000000000002</v>
      </c>
      <c r="W33" s="15">
        <v>311</v>
      </c>
      <c r="X33" s="13">
        <v>632</v>
      </c>
      <c r="Y33" s="13">
        <v>68</v>
      </c>
      <c r="Z33" s="13">
        <v>943</v>
      </c>
      <c r="AA33" s="13">
        <v>192</v>
      </c>
      <c r="AB33" s="13">
        <v>10</v>
      </c>
    </row>
    <row r="34" spans="1:28">
      <c r="A34" s="1">
        <v>100014672</v>
      </c>
      <c r="B34" s="1" t="str">
        <v>Košický</v>
      </c>
      <c r="C34" s="1" t="str">
        <v>Košice I</v>
      </c>
      <c r="D34" s="1" t="str">
        <v>Stredná odborná škola technická a ekonomická Jozefa Szakkayho - Szakkay József Műszaki és Közgazdasági Szakközépiskola</v>
      </c>
      <c r="E34" s="1">
        <v>1</v>
      </c>
      <c r="F34" s="13">
        <v>49</v>
      </c>
      <c r="G34" s="13">
        <v>13</v>
      </c>
      <c r="H34" s="13">
        <v>13</v>
      </c>
      <c r="I34" s="13">
        <v>0</v>
      </c>
      <c r="J34" s="13">
        <v>6</v>
      </c>
      <c r="K34" s="13">
        <v>0</v>
      </c>
      <c r="L34" s="13">
        <v>0</v>
      </c>
      <c r="M34" s="13">
        <v>0</v>
      </c>
      <c r="N34" s="13">
        <v>4</v>
      </c>
      <c r="O34" s="13">
        <v>1</v>
      </c>
      <c r="P34" s="13">
        <v>3</v>
      </c>
      <c r="Q34" s="13">
        <v>18</v>
      </c>
      <c r="R34" s="13">
        <v>2403</v>
      </c>
      <c r="S34" s="13">
        <v>192</v>
      </c>
      <c r="T34" s="13">
        <v>24.5</v>
      </c>
      <c r="U34" s="15">
        <v>3.0625</v>
      </c>
      <c r="V34" s="15">
        <v>1.9293750000000001</v>
      </c>
      <c r="W34" s="15">
        <v>217</v>
      </c>
      <c r="X34" s="13">
        <v>419</v>
      </c>
      <c r="Y34" s="13">
        <v>49</v>
      </c>
      <c r="Z34" s="13">
        <v>636</v>
      </c>
      <c r="AA34" s="13">
        <v>96</v>
      </c>
      <c r="AB34" s="13">
        <v>6</v>
      </c>
    </row>
    <row r="35" spans="1:28">
      <c r="A35" s="1">
        <v>100014673</v>
      </c>
      <c r="B35" s="1" t="str">
        <v>Košický</v>
      </c>
      <c r="C35" s="1" t="str">
        <v>Košice I</v>
      </c>
      <c r="D35" s="1" t="str">
        <v>Stredná priemyselná škola dopravná</v>
      </c>
      <c r="E35" s="1">
        <v>1</v>
      </c>
      <c r="F35" s="13">
        <v>121</v>
      </c>
      <c r="G35" s="13">
        <v>41</v>
      </c>
      <c r="H35" s="13">
        <v>41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40</v>
      </c>
      <c r="R35" s="13">
        <v>5876</v>
      </c>
      <c r="S35" s="13">
        <v>1195</v>
      </c>
      <c r="T35" s="13">
        <v>60.5</v>
      </c>
      <c r="U35" s="15">
        <v>7.5625</v>
      </c>
      <c r="V35" s="15">
        <v>4.7643750000000002</v>
      </c>
      <c r="W35" s="15">
        <v>529</v>
      </c>
      <c r="X35" s="13">
        <v>1240</v>
      </c>
      <c r="Y35" s="13">
        <v>121</v>
      </c>
      <c r="Z35" s="13">
        <v>1769</v>
      </c>
      <c r="AA35" s="13">
        <v>216</v>
      </c>
      <c r="AB35" s="13">
        <v>18</v>
      </c>
    </row>
    <row r="36" spans="1:28">
      <c r="A36" s="1">
        <v>100014680</v>
      </c>
      <c r="B36" s="1" t="str">
        <v>Košický</v>
      </c>
      <c r="C36" s="1" t="str">
        <v>Košice I</v>
      </c>
      <c r="D36" s="1" t="str">
        <v>Škola umeleckého priemyslu</v>
      </c>
      <c r="E36" s="1">
        <v>1</v>
      </c>
      <c r="F36" s="13">
        <v>121</v>
      </c>
      <c r="G36" s="13">
        <v>31</v>
      </c>
      <c r="H36" s="13">
        <v>31</v>
      </c>
      <c r="I36" s="13">
        <v>0</v>
      </c>
      <c r="J36" s="13">
        <v>18</v>
      </c>
      <c r="K36" s="13">
        <v>0</v>
      </c>
      <c r="L36" s="13">
        <v>1</v>
      </c>
      <c r="M36" s="13">
        <v>0</v>
      </c>
      <c r="N36" s="13">
        <v>9</v>
      </c>
      <c r="O36" s="13">
        <v>1</v>
      </c>
      <c r="P36" s="13">
        <v>9</v>
      </c>
      <c r="Q36" s="13">
        <v>45</v>
      </c>
      <c r="R36" s="13">
        <v>5876</v>
      </c>
      <c r="S36" s="13">
        <v>1540</v>
      </c>
      <c r="T36" s="13">
        <v>60.5</v>
      </c>
      <c r="U36" s="15">
        <v>7.5625</v>
      </c>
      <c r="V36" s="15">
        <v>4.7643750000000002</v>
      </c>
      <c r="W36" s="15">
        <v>529</v>
      </c>
      <c r="X36" s="13">
        <v>1344</v>
      </c>
      <c r="Y36" s="13">
        <v>121</v>
      </c>
      <c r="Z36" s="13">
        <v>1873</v>
      </c>
      <c r="AA36" s="13">
        <v>216</v>
      </c>
      <c r="AB36" s="13">
        <v>18</v>
      </c>
    </row>
    <row r="37" spans="1:28">
      <c r="A37" s="1">
        <v>100014685</v>
      </c>
      <c r="B37" s="1" t="str">
        <v>Košický</v>
      </c>
      <c r="C37" s="1" t="str">
        <v>Košice I</v>
      </c>
      <c r="D37" s="1" t="str">
        <v>Súkromné konzervatórium</v>
      </c>
      <c r="E37" s="1">
        <v>1</v>
      </c>
      <c r="F37" s="13">
        <v>25</v>
      </c>
      <c r="G37" s="13"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3">
        <v>12.5</v>
      </c>
      <c r="U37" s="15">
        <v>1.5625</v>
      </c>
      <c r="V37" s="15">
        <v>0.984375</v>
      </c>
      <c r="W37" s="15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100014686</v>
      </c>
      <c r="B38" s="1" t="str">
        <v>Košický</v>
      </c>
      <c r="C38" s="1" t="str">
        <v>Košice I</v>
      </c>
      <c r="D38" s="1" t="str">
        <v>Stredná priemyselná škola strojnícka</v>
      </c>
      <c r="E38" s="1">
        <v>1</v>
      </c>
      <c r="F38" s="13">
        <v>76</v>
      </c>
      <c r="G38" s="13">
        <v>26</v>
      </c>
      <c r="H38" s="13">
        <v>26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25</v>
      </c>
      <c r="R38" s="13">
        <v>3780</v>
      </c>
      <c r="S38" s="13">
        <v>419</v>
      </c>
      <c r="T38" s="13">
        <v>38</v>
      </c>
      <c r="U38" s="15">
        <v>4.75</v>
      </c>
      <c r="V38" s="15">
        <v>2.9925000000000002</v>
      </c>
      <c r="W38" s="15">
        <v>341</v>
      </c>
      <c r="X38" s="13">
        <v>693</v>
      </c>
      <c r="Y38" s="13">
        <v>76</v>
      </c>
      <c r="Z38" s="13">
        <v>1034</v>
      </c>
      <c r="AA38" s="13">
        <v>144</v>
      </c>
      <c r="AB38" s="13">
        <v>10</v>
      </c>
    </row>
    <row r="39" spans="1:28">
      <c r="A39" s="1">
        <v>100014689</v>
      </c>
      <c r="B39" s="1" t="str">
        <v>Košický</v>
      </c>
      <c r="C39" s="1" t="str">
        <v>Košice I</v>
      </c>
      <c r="D39" s="1" t="str">
        <v>GYMNÁZIUM a Základná škola s vyučovacím jazykom maďarským - Márai Sándor Magyar Tanítási Nyelvű Gimnázium és Alapiskola</v>
      </c>
      <c r="E39" s="1">
        <v>2</v>
      </c>
      <c r="F39" s="13">
        <v>121</v>
      </c>
      <c r="G39" s="13">
        <v>41</v>
      </c>
      <c r="H39" s="13">
        <v>41</v>
      </c>
      <c r="I39" s="13">
        <v>0</v>
      </c>
      <c r="J39" s="13">
        <v>18</v>
      </c>
      <c r="K39" s="13">
        <v>0</v>
      </c>
      <c r="L39" s="13">
        <v>1</v>
      </c>
      <c r="M39" s="13">
        <v>0</v>
      </c>
      <c r="N39" s="13">
        <v>9</v>
      </c>
      <c r="O39" s="13">
        <v>1</v>
      </c>
      <c r="P39" s="13">
        <v>9</v>
      </c>
      <c r="Q39" s="13">
        <v>40</v>
      </c>
      <c r="R39" s="13">
        <v>5876</v>
      </c>
      <c r="S39" s="13">
        <v>1195</v>
      </c>
      <c r="T39" s="13">
        <v>60.5</v>
      </c>
      <c r="U39" s="15">
        <v>7.5625</v>
      </c>
      <c r="V39" s="15">
        <v>4.7643750000000002</v>
      </c>
      <c r="W39" s="15">
        <v>529</v>
      </c>
      <c r="X39" s="13">
        <v>1240</v>
      </c>
      <c r="Y39" s="13">
        <v>121</v>
      </c>
      <c r="Z39" s="13">
        <v>1769</v>
      </c>
      <c r="AA39" s="13">
        <v>216</v>
      </c>
      <c r="AB39" s="13">
        <v>18</v>
      </c>
    </row>
    <row r="40" spans="1:28">
      <c r="A40" s="1">
        <v>100014692</v>
      </c>
      <c r="B40" s="1" t="str">
        <v>Košický</v>
      </c>
      <c r="C40" s="1" t="str">
        <v>Košice I</v>
      </c>
      <c r="D40" s="1" t="str">
        <v>Stredná priemyselná škola stavebná a geodetická</v>
      </c>
      <c r="E40" s="1">
        <v>1</v>
      </c>
      <c r="F40" s="13">
        <v>60</v>
      </c>
      <c r="G40" s="13">
        <v>16</v>
      </c>
      <c r="H40" s="13">
        <v>16</v>
      </c>
      <c r="I40" s="13">
        <v>0</v>
      </c>
      <c r="J40" s="13">
        <v>6</v>
      </c>
      <c r="K40" s="13">
        <v>0</v>
      </c>
      <c r="L40" s="13">
        <v>0</v>
      </c>
      <c r="M40" s="13">
        <v>0</v>
      </c>
      <c r="N40" s="13">
        <v>4</v>
      </c>
      <c r="O40" s="13">
        <v>1</v>
      </c>
      <c r="P40" s="13">
        <v>3</v>
      </c>
      <c r="Q40" s="13">
        <v>22</v>
      </c>
      <c r="R40" s="13">
        <v>2915</v>
      </c>
      <c r="S40" s="13">
        <v>311</v>
      </c>
      <c r="T40" s="13">
        <v>30</v>
      </c>
      <c r="U40" s="15">
        <v>3.75</v>
      </c>
      <c r="V40" s="15">
        <v>2.3624999999999998</v>
      </c>
      <c r="W40" s="15">
        <v>263</v>
      </c>
      <c r="X40" s="13">
        <v>531</v>
      </c>
      <c r="Y40" s="13">
        <v>60</v>
      </c>
      <c r="Z40" s="13">
        <v>794</v>
      </c>
      <c r="AA40" s="13">
        <v>96</v>
      </c>
      <c r="AB40" s="13">
        <v>6</v>
      </c>
    </row>
    <row r="41" spans="1:28">
      <c r="A41" s="1">
        <v>100014693</v>
      </c>
      <c r="B41" s="1" t="str">
        <v>Košický</v>
      </c>
      <c r="C41" s="1" t="str">
        <v>Košice I</v>
      </c>
      <c r="D41" s="1" t="str">
        <v>Súkromná stredná odborná škola ekonomická KOŠICKÁ AKADÉMIA</v>
      </c>
      <c r="E41" s="1">
        <v>1</v>
      </c>
      <c r="F41" s="13">
        <v>31</v>
      </c>
      <c r="G41" s="13">
        <v>11</v>
      </c>
      <c r="H41" s="13">
        <v>11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  <c r="N41" s="13">
        <v>3</v>
      </c>
      <c r="O41" s="13">
        <v>1</v>
      </c>
      <c r="P41" s="13">
        <v>2</v>
      </c>
      <c r="Q41" s="13">
        <v>10</v>
      </c>
      <c r="R41" s="13">
        <v>1564</v>
      </c>
      <c r="S41" s="13">
        <v>37</v>
      </c>
      <c r="T41" s="13">
        <v>15.5</v>
      </c>
      <c r="U41" s="15">
        <v>1.9375</v>
      </c>
      <c r="V41" s="15">
        <v>1.2206250000000001</v>
      </c>
      <c r="W41" s="15">
        <v>141</v>
      </c>
      <c r="X41" s="13">
        <v>246</v>
      </c>
      <c r="Y41" s="13">
        <v>31</v>
      </c>
      <c r="Z41" s="13">
        <v>387</v>
      </c>
      <c r="AA41" s="13">
        <v>72</v>
      </c>
      <c r="AB41" s="13">
        <v>4</v>
      </c>
    </row>
    <row r="42" spans="1:28">
      <c r="A42" s="1">
        <v>100014697</v>
      </c>
      <c r="B42" s="1" t="str">
        <v>Košický</v>
      </c>
      <c r="C42" s="1" t="str">
        <v>Košice I</v>
      </c>
      <c r="D42" s="1" t="str">
        <v>Súkromná základná škola</v>
      </c>
      <c r="E42" s="1">
        <v>1</v>
      </c>
      <c r="F42" s="13">
        <v>27</v>
      </c>
      <c r="G42" s="13">
        <v>7</v>
      </c>
      <c r="H42" s="13">
        <v>7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  <c r="N42" s="13">
        <v>3</v>
      </c>
      <c r="O42" s="13">
        <v>1</v>
      </c>
      <c r="P42" s="13">
        <v>2</v>
      </c>
      <c r="Q42" s="13">
        <v>10</v>
      </c>
      <c r="R42" s="13">
        <v>1378</v>
      </c>
      <c r="S42" s="13">
        <v>37</v>
      </c>
      <c r="T42" s="13">
        <v>13.5</v>
      </c>
      <c r="U42" s="15">
        <v>1.6875</v>
      </c>
      <c r="V42" s="15">
        <v>1.0631250000000001</v>
      </c>
      <c r="W42" s="15">
        <v>125</v>
      </c>
      <c r="X42" s="13">
        <v>218</v>
      </c>
      <c r="Y42" s="13">
        <v>27</v>
      </c>
      <c r="Z42" s="13">
        <v>343</v>
      </c>
      <c r="AA42" s="13">
        <v>72</v>
      </c>
      <c r="AB42" s="13">
        <v>4</v>
      </c>
    </row>
    <row r="43" spans="1:28">
      <c r="A43" s="1">
        <v>100014702</v>
      </c>
      <c r="B43" s="1" t="str">
        <v>Košický</v>
      </c>
      <c r="C43" s="1" t="str">
        <v>Košice I</v>
      </c>
      <c r="D43" s="1" t="str">
        <v>Stredná zdravotnícka škola sv. Alžbety</v>
      </c>
      <c r="E43" s="1">
        <v>1</v>
      </c>
      <c r="F43" s="13">
        <v>43</v>
      </c>
      <c r="G43" s="13">
        <v>15</v>
      </c>
      <c r="H43" s="13">
        <v>15</v>
      </c>
      <c r="I43" s="13">
        <v>0</v>
      </c>
      <c r="J43" s="13">
        <v>6</v>
      </c>
      <c r="K43" s="13">
        <v>0</v>
      </c>
      <c r="L43" s="13">
        <v>0</v>
      </c>
      <c r="M43" s="13">
        <v>0</v>
      </c>
      <c r="N43" s="13">
        <v>4</v>
      </c>
      <c r="O43" s="13">
        <v>1</v>
      </c>
      <c r="P43" s="13">
        <v>3</v>
      </c>
      <c r="Q43" s="13">
        <v>14</v>
      </c>
      <c r="R43" s="13">
        <v>2123</v>
      </c>
      <c r="S43" s="13">
        <v>100</v>
      </c>
      <c r="T43" s="13">
        <v>21.5</v>
      </c>
      <c r="U43" s="15">
        <v>2.6875</v>
      </c>
      <c r="V43" s="15">
        <v>1.693125</v>
      </c>
      <c r="W43" s="15">
        <v>192</v>
      </c>
      <c r="X43" s="13">
        <v>349</v>
      </c>
      <c r="Y43" s="13">
        <v>43</v>
      </c>
      <c r="Z43" s="13">
        <v>541</v>
      </c>
      <c r="AA43" s="13">
        <v>96</v>
      </c>
      <c r="AB43" s="13">
        <v>6</v>
      </c>
    </row>
    <row r="44" spans="1:28">
      <c r="A44" s="1">
        <v>100014703</v>
      </c>
      <c r="B44" s="1" t="str">
        <v>Košický</v>
      </c>
      <c r="C44" s="1" t="str">
        <v>Košice I</v>
      </c>
      <c r="D44" s="1" t="str">
        <v>Stredná zdravotnícka škola</v>
      </c>
      <c r="E44" s="1">
        <v>1</v>
      </c>
      <c r="F44" s="13">
        <v>73</v>
      </c>
      <c r="G44" s="13">
        <v>25</v>
      </c>
      <c r="H44" s="13">
        <v>25</v>
      </c>
      <c r="I44" s="13">
        <v>0</v>
      </c>
      <c r="J44" s="13">
        <v>10</v>
      </c>
      <c r="K44" s="13">
        <v>0</v>
      </c>
      <c r="L44" s="13">
        <v>0</v>
      </c>
      <c r="M44" s="13">
        <v>0</v>
      </c>
      <c r="N44" s="13">
        <v>6</v>
      </c>
      <c r="O44" s="13">
        <v>1</v>
      </c>
      <c r="P44" s="13">
        <v>5</v>
      </c>
      <c r="Q44" s="13">
        <v>24</v>
      </c>
      <c r="R44" s="13">
        <v>3640</v>
      </c>
      <c r="S44" s="13">
        <v>381</v>
      </c>
      <c r="T44" s="13">
        <v>36.5</v>
      </c>
      <c r="U44" s="15">
        <v>4.5625</v>
      </c>
      <c r="V44" s="15">
        <v>2.8743750000000001</v>
      </c>
      <c r="W44" s="15">
        <v>328</v>
      </c>
      <c r="X44" s="13">
        <v>661</v>
      </c>
      <c r="Y44" s="13">
        <v>73</v>
      </c>
      <c r="Z44" s="13">
        <v>989</v>
      </c>
      <c r="AA44" s="13">
        <v>144</v>
      </c>
      <c r="AB44" s="13">
        <v>10</v>
      </c>
    </row>
    <row r="45" spans="1:28">
      <c r="A45" s="1">
        <v>100014705</v>
      </c>
      <c r="B45" s="1" t="str">
        <v>Košický</v>
      </c>
      <c r="C45" s="1" t="str">
        <v>Košice I</v>
      </c>
      <c r="D45" s="1" t="str">
        <v>Základná škola</v>
      </c>
      <c r="E45" s="1">
        <v>1</v>
      </c>
      <c r="F45" s="13">
        <v>113</v>
      </c>
      <c r="G45" s="13">
        <v>29</v>
      </c>
      <c r="H45" s="13">
        <v>29</v>
      </c>
      <c r="I45" s="13">
        <v>0</v>
      </c>
      <c r="J45" s="13">
        <v>18</v>
      </c>
      <c r="K45" s="13">
        <v>0</v>
      </c>
      <c r="L45" s="13">
        <v>1</v>
      </c>
      <c r="M45" s="13">
        <v>0</v>
      </c>
      <c r="N45" s="13">
        <v>9</v>
      </c>
      <c r="O45" s="13">
        <v>1</v>
      </c>
      <c r="P45" s="13">
        <v>9</v>
      </c>
      <c r="Q45" s="13">
        <v>42</v>
      </c>
      <c r="R45" s="13">
        <v>5623</v>
      </c>
      <c r="S45" s="13">
        <v>1328</v>
      </c>
      <c r="T45" s="13">
        <v>56.5</v>
      </c>
      <c r="U45" s="15">
        <v>7.0625</v>
      </c>
      <c r="V45" s="15">
        <v>4.4493749999999999</v>
      </c>
      <c r="W45" s="15">
        <v>507</v>
      </c>
      <c r="X45" s="13">
        <v>1242</v>
      </c>
      <c r="Y45" s="13">
        <v>113</v>
      </c>
      <c r="Z45" s="13">
        <v>1749</v>
      </c>
      <c r="AA45" s="13">
        <v>216</v>
      </c>
      <c r="AB45" s="13">
        <v>18</v>
      </c>
    </row>
    <row r="46" spans="1:28">
      <c r="A46" s="1">
        <v>100014710</v>
      </c>
      <c r="B46" s="1" t="str">
        <v>Košický</v>
      </c>
      <c r="C46" s="1" t="str">
        <v>Košice I</v>
      </c>
      <c r="D46" s="1" t="str">
        <v>Gymnázium Milana Rastislava Štefánika</v>
      </c>
      <c r="E46" s="1">
        <v>1</v>
      </c>
      <c r="F46" s="13">
        <v>92</v>
      </c>
      <c r="G46" s="13">
        <v>24</v>
      </c>
      <c r="H46" s="13">
        <v>24</v>
      </c>
      <c r="I46" s="13">
        <v>0</v>
      </c>
      <c r="J46" s="13">
        <v>12</v>
      </c>
      <c r="K46" s="13">
        <v>0</v>
      </c>
      <c r="L46" s="13">
        <v>0</v>
      </c>
      <c r="M46" s="13">
        <v>0</v>
      </c>
      <c r="N46" s="13">
        <v>7</v>
      </c>
      <c r="O46" s="13">
        <v>1</v>
      </c>
      <c r="P46" s="13">
        <v>6</v>
      </c>
      <c r="Q46" s="13">
        <v>34</v>
      </c>
      <c r="R46" s="13">
        <v>4525</v>
      </c>
      <c r="S46" s="13">
        <v>837</v>
      </c>
      <c r="T46" s="13">
        <v>46</v>
      </c>
      <c r="U46" s="15">
        <v>5.75</v>
      </c>
      <c r="V46" s="15">
        <v>3.6225000000000001</v>
      </c>
      <c r="W46" s="15">
        <v>408</v>
      </c>
      <c r="X46" s="13">
        <v>930</v>
      </c>
      <c r="Y46" s="13">
        <v>92</v>
      </c>
      <c r="Z46" s="13">
        <v>1338</v>
      </c>
      <c r="AA46" s="13">
        <v>168</v>
      </c>
      <c r="AB46" s="13">
        <v>12</v>
      </c>
    </row>
    <row r="47" spans="1:28">
      <c r="A47" s="1">
        <v>100014714</v>
      </c>
      <c r="B47" s="1" t="str">
        <v>Košický</v>
      </c>
      <c r="C47" s="1" t="str">
        <v>Košice I</v>
      </c>
      <c r="D47" s="1" t="str">
        <v>Stredná odborná škola železničná</v>
      </c>
      <c r="E47" s="1">
        <v>1</v>
      </c>
      <c r="F47" s="13">
        <v>89</v>
      </c>
      <c r="G47" s="13">
        <v>23</v>
      </c>
      <c r="H47" s="13">
        <v>23</v>
      </c>
      <c r="I47" s="13">
        <v>0</v>
      </c>
      <c r="J47" s="13">
        <v>12</v>
      </c>
      <c r="K47" s="13">
        <v>0</v>
      </c>
      <c r="L47" s="13">
        <v>0</v>
      </c>
      <c r="M47" s="13">
        <v>0</v>
      </c>
      <c r="N47" s="13">
        <v>7</v>
      </c>
      <c r="O47" s="13">
        <v>1</v>
      </c>
      <c r="P47" s="13">
        <v>6</v>
      </c>
      <c r="Q47" s="13">
        <v>33</v>
      </c>
      <c r="R47" s="13">
        <v>4386</v>
      </c>
      <c r="S47" s="13">
        <v>784</v>
      </c>
      <c r="T47" s="13">
        <v>44.5</v>
      </c>
      <c r="U47" s="15">
        <v>5.5625</v>
      </c>
      <c r="V47" s="15">
        <v>3.504375</v>
      </c>
      <c r="W47" s="15">
        <v>395</v>
      </c>
      <c r="X47" s="13">
        <v>894</v>
      </c>
      <c r="Y47" s="13">
        <v>89</v>
      </c>
      <c r="Z47" s="13">
        <v>1289</v>
      </c>
      <c r="AA47" s="13">
        <v>168</v>
      </c>
      <c r="AB47" s="13">
        <v>12</v>
      </c>
    </row>
    <row r="48" spans="1:28">
      <c r="A48" s="1">
        <v>100014719</v>
      </c>
      <c r="B48" s="1" t="str">
        <v>Košický</v>
      </c>
      <c r="C48" s="1" t="str">
        <v>Košice I</v>
      </c>
      <c r="D48" s="1" t="str">
        <v>Základná škola</v>
      </c>
      <c r="E48" s="1">
        <v>1</v>
      </c>
      <c r="F48" s="13">
        <v>106</v>
      </c>
      <c r="G48" s="13">
        <v>36</v>
      </c>
      <c r="H48" s="13">
        <v>36</v>
      </c>
      <c r="I48" s="13">
        <v>0</v>
      </c>
      <c r="J48" s="13">
        <v>16</v>
      </c>
      <c r="K48" s="13">
        <v>0</v>
      </c>
      <c r="L48" s="13">
        <v>0</v>
      </c>
      <c r="M48" s="13">
        <v>0</v>
      </c>
      <c r="N48" s="13">
        <v>9</v>
      </c>
      <c r="O48" s="13">
        <v>1</v>
      </c>
      <c r="P48" s="13">
        <v>8</v>
      </c>
      <c r="Q48" s="13">
        <v>35</v>
      </c>
      <c r="R48" s="13">
        <v>5297</v>
      </c>
      <c r="S48" s="13">
        <v>892</v>
      </c>
      <c r="T48" s="13">
        <v>53</v>
      </c>
      <c r="U48" s="15">
        <v>6.625</v>
      </c>
      <c r="V48" s="15">
        <v>4.1737500000000001</v>
      </c>
      <c r="W48" s="15">
        <v>477</v>
      </c>
      <c r="X48" s="13">
        <v>1063</v>
      </c>
      <c r="Y48" s="13">
        <v>106</v>
      </c>
      <c r="Z48" s="13">
        <v>1540</v>
      </c>
      <c r="AA48" s="13">
        <v>216</v>
      </c>
      <c r="AB48" s="13">
        <v>16</v>
      </c>
    </row>
    <row r="49" spans="1:28">
      <c r="A49" s="1">
        <v>100014722</v>
      </c>
      <c r="B49" s="1" t="str">
        <v>Košický</v>
      </c>
      <c r="C49" s="1" t="str">
        <v>Košice I</v>
      </c>
      <c r="D49" s="1" t="str">
        <v>Gymnázium</v>
      </c>
      <c r="E49" s="1">
        <v>1</v>
      </c>
      <c r="F49" s="13">
        <v>79</v>
      </c>
      <c r="G49" s="13">
        <v>27</v>
      </c>
      <c r="H49" s="13">
        <v>27</v>
      </c>
      <c r="I49" s="13">
        <v>0</v>
      </c>
      <c r="J49" s="13">
        <v>10</v>
      </c>
      <c r="K49" s="13">
        <v>0</v>
      </c>
      <c r="L49" s="13">
        <v>0</v>
      </c>
      <c r="M49" s="13">
        <v>0</v>
      </c>
      <c r="N49" s="13">
        <v>6</v>
      </c>
      <c r="O49" s="13">
        <v>1</v>
      </c>
      <c r="P49" s="13">
        <v>5</v>
      </c>
      <c r="Q49" s="13">
        <v>26</v>
      </c>
      <c r="R49" s="13">
        <v>3920</v>
      </c>
      <c r="S49" s="13">
        <v>458</v>
      </c>
      <c r="T49" s="13">
        <v>39.5</v>
      </c>
      <c r="U49" s="15">
        <v>4.9375</v>
      </c>
      <c r="V49" s="15">
        <v>3.1106250000000002</v>
      </c>
      <c r="W49" s="15">
        <v>353</v>
      </c>
      <c r="X49" s="13">
        <v>726</v>
      </c>
      <c r="Y49" s="13">
        <v>79</v>
      </c>
      <c r="Z49" s="13">
        <v>1079</v>
      </c>
      <c r="AA49" s="13">
        <v>144</v>
      </c>
      <c r="AB49" s="13">
        <v>10</v>
      </c>
    </row>
    <row r="50" spans="1:28">
      <c r="A50" s="1">
        <v>100014725</v>
      </c>
      <c r="B50" s="1" t="str">
        <v>Košický</v>
      </c>
      <c r="C50" s="1" t="str">
        <v>Košice I</v>
      </c>
      <c r="D50" s="1" t="str">
        <v>Súkromná základná škola</v>
      </c>
      <c r="E50" s="1">
        <v>1</v>
      </c>
      <c r="F50" s="13">
        <v>60</v>
      </c>
      <c r="G50" s="13">
        <v>16</v>
      </c>
      <c r="H50" s="13">
        <v>16</v>
      </c>
      <c r="I50" s="13">
        <v>0</v>
      </c>
      <c r="J50" s="13">
        <v>6</v>
      </c>
      <c r="K50" s="13">
        <v>0</v>
      </c>
      <c r="L50" s="13">
        <v>0</v>
      </c>
      <c r="M50" s="13">
        <v>0</v>
      </c>
      <c r="N50" s="13">
        <v>4</v>
      </c>
      <c r="O50" s="13">
        <v>1</v>
      </c>
      <c r="P50" s="13">
        <v>3</v>
      </c>
      <c r="Q50" s="13">
        <v>22</v>
      </c>
      <c r="R50" s="13">
        <v>2915</v>
      </c>
      <c r="S50" s="13">
        <v>311</v>
      </c>
      <c r="T50" s="13">
        <v>30</v>
      </c>
      <c r="U50" s="15">
        <v>3.75</v>
      </c>
      <c r="V50" s="15">
        <v>2.3624999999999998</v>
      </c>
      <c r="W50" s="15">
        <v>263</v>
      </c>
      <c r="X50" s="13">
        <v>531</v>
      </c>
      <c r="Y50" s="13">
        <v>60</v>
      </c>
      <c r="Z50" s="13">
        <v>794</v>
      </c>
      <c r="AA50" s="13">
        <v>96</v>
      </c>
      <c r="AB50" s="13">
        <v>6</v>
      </c>
    </row>
    <row r="51" spans="1:28">
      <c r="A51" s="1">
        <v>100014729</v>
      </c>
      <c r="B51" s="1" t="str">
        <v>Košický</v>
      </c>
      <c r="C51" s="1" t="str">
        <v>Košice I</v>
      </c>
      <c r="D51" s="1" t="str">
        <v>Evanjelické gymnázium Jána Ámosa Komenského</v>
      </c>
      <c r="E51" s="1">
        <v>1</v>
      </c>
      <c r="F51" s="13">
        <v>76</v>
      </c>
      <c r="G51" s="13">
        <v>20</v>
      </c>
      <c r="H51" s="13">
        <v>20</v>
      </c>
      <c r="I51" s="13">
        <v>0</v>
      </c>
      <c r="J51" s="13">
        <v>10</v>
      </c>
      <c r="K51" s="13">
        <v>0</v>
      </c>
      <c r="L51" s="13">
        <v>0</v>
      </c>
      <c r="M51" s="13">
        <v>0</v>
      </c>
      <c r="N51" s="13">
        <v>6</v>
      </c>
      <c r="O51" s="13">
        <v>1</v>
      </c>
      <c r="P51" s="13">
        <v>5</v>
      </c>
      <c r="Q51" s="13">
        <v>28</v>
      </c>
      <c r="R51" s="13">
        <v>3780</v>
      </c>
      <c r="S51" s="13">
        <v>543</v>
      </c>
      <c r="T51" s="13">
        <v>38</v>
      </c>
      <c r="U51" s="15">
        <v>4.75</v>
      </c>
      <c r="V51" s="15">
        <v>2.9925000000000002</v>
      </c>
      <c r="W51" s="15">
        <v>341</v>
      </c>
      <c r="X51" s="13">
        <v>730</v>
      </c>
      <c r="Y51" s="13">
        <v>76</v>
      </c>
      <c r="Z51" s="13">
        <v>1071</v>
      </c>
      <c r="AA51" s="13">
        <v>144</v>
      </c>
      <c r="AB51" s="13">
        <v>10</v>
      </c>
    </row>
    <row r="52" spans="1:28">
      <c r="A52" s="1">
        <v>100014731</v>
      </c>
      <c r="B52" s="1" t="str">
        <v>Košický</v>
      </c>
      <c r="C52" s="1" t="str">
        <v>Košice I</v>
      </c>
      <c r="D52" s="1" t="str">
        <v>Gymnázium</v>
      </c>
      <c r="E52" s="1">
        <v>1</v>
      </c>
      <c r="F52" s="13">
        <v>97</v>
      </c>
      <c r="G52" s="13">
        <v>33</v>
      </c>
      <c r="H52" s="13">
        <v>33</v>
      </c>
      <c r="I52" s="13">
        <v>0</v>
      </c>
      <c r="J52" s="13">
        <v>14</v>
      </c>
      <c r="K52" s="13">
        <v>0</v>
      </c>
      <c r="L52" s="13">
        <v>0</v>
      </c>
      <c r="M52" s="13">
        <v>0</v>
      </c>
      <c r="N52" s="13">
        <v>8</v>
      </c>
      <c r="O52" s="13">
        <v>1</v>
      </c>
      <c r="P52" s="13">
        <v>7</v>
      </c>
      <c r="Q52" s="13">
        <v>32</v>
      </c>
      <c r="R52" s="13">
        <v>4878</v>
      </c>
      <c r="S52" s="13">
        <v>732</v>
      </c>
      <c r="T52" s="13">
        <v>48.5</v>
      </c>
      <c r="U52" s="15">
        <v>6.0625</v>
      </c>
      <c r="V52" s="15">
        <v>3.819375</v>
      </c>
      <c r="W52" s="15">
        <v>440</v>
      </c>
      <c r="X52" s="13">
        <v>952</v>
      </c>
      <c r="Y52" s="13">
        <v>97</v>
      </c>
      <c r="Z52" s="13">
        <v>1392</v>
      </c>
      <c r="AA52" s="13">
        <v>192</v>
      </c>
      <c r="AB52" s="13">
        <v>14</v>
      </c>
    </row>
    <row r="53" spans="1:28">
      <c r="A53" s="1">
        <v>100014737</v>
      </c>
      <c r="B53" s="1" t="str">
        <v>Košický</v>
      </c>
      <c r="C53" s="1" t="str">
        <v>Košice I</v>
      </c>
      <c r="D53" s="1" t="str">
        <v>Konzervatórium</v>
      </c>
      <c r="E53" s="1">
        <v>1</v>
      </c>
      <c r="F53" s="13">
        <v>235</v>
      </c>
      <c r="G53" s="13">
        <v>79</v>
      </c>
      <c r="H53" s="13">
        <v>79</v>
      </c>
      <c r="I53" s="13">
        <v>0</v>
      </c>
      <c r="J53" s="13">
        <v>26</v>
      </c>
      <c r="K53" s="13">
        <v>0</v>
      </c>
      <c r="L53" s="13">
        <v>1</v>
      </c>
      <c r="M53" s="13">
        <v>0</v>
      </c>
      <c r="N53" s="13">
        <v>13</v>
      </c>
      <c r="O53" s="13">
        <v>1</v>
      </c>
      <c r="P53" s="13">
        <v>13</v>
      </c>
      <c r="Q53" s="13">
        <v>78</v>
      </c>
      <c r="R53" s="13">
        <v>11066</v>
      </c>
      <c r="S53" s="13">
        <v>4920</v>
      </c>
      <c r="T53" s="13">
        <v>117.5</v>
      </c>
      <c r="U53" s="15">
        <v>14.6875</v>
      </c>
      <c r="V53" s="15">
        <v>9.2531250000000007</v>
      </c>
      <c r="W53" s="15">
        <v>996</v>
      </c>
      <c r="X53" s="13">
        <v>3136</v>
      </c>
      <c r="Y53" s="13">
        <v>235</v>
      </c>
      <c r="Z53" s="13">
        <v>4132</v>
      </c>
      <c r="AA53" s="13">
        <v>312</v>
      </c>
      <c r="AB53" s="13">
        <v>26</v>
      </c>
    </row>
    <row r="54" spans="1:28">
      <c r="A54" s="1">
        <v>100014745</v>
      </c>
      <c r="B54" s="1" t="str">
        <v>Košický</v>
      </c>
      <c r="C54" s="1" t="str">
        <v>Košice I</v>
      </c>
      <c r="D54" s="1" t="str">
        <v>Gymnázium sv. Tomáša Akvinského</v>
      </c>
      <c r="E54" s="1">
        <v>1</v>
      </c>
      <c r="F54" s="13">
        <v>94</v>
      </c>
      <c r="G54" s="13">
        <v>32</v>
      </c>
      <c r="H54" s="13">
        <v>32</v>
      </c>
      <c r="I54" s="13">
        <v>0</v>
      </c>
      <c r="J54" s="13">
        <v>12</v>
      </c>
      <c r="K54" s="13">
        <v>0</v>
      </c>
      <c r="L54" s="13">
        <v>0</v>
      </c>
      <c r="M54" s="13">
        <v>0</v>
      </c>
      <c r="N54" s="13">
        <v>7</v>
      </c>
      <c r="O54" s="13">
        <v>1</v>
      </c>
      <c r="P54" s="13">
        <v>6</v>
      </c>
      <c r="Q54" s="13">
        <v>31</v>
      </c>
      <c r="R54" s="13">
        <v>4619</v>
      </c>
      <c r="S54" s="13">
        <v>682</v>
      </c>
      <c r="T54" s="13">
        <v>47</v>
      </c>
      <c r="U54" s="15">
        <v>5.875</v>
      </c>
      <c r="V54" s="15">
        <v>3.7012499999999999</v>
      </c>
      <c r="W54" s="15">
        <v>416</v>
      </c>
      <c r="X54" s="13">
        <v>898</v>
      </c>
      <c r="Y54" s="13">
        <v>94</v>
      </c>
      <c r="Z54" s="13">
        <v>1314</v>
      </c>
      <c r="AA54" s="13">
        <v>168</v>
      </c>
      <c r="AB54" s="13">
        <v>12</v>
      </c>
    </row>
    <row r="55" spans="1:28">
      <c r="A55" s="1">
        <v>100014751</v>
      </c>
      <c r="B55" s="1" t="str">
        <v>Košický</v>
      </c>
      <c r="C55" s="1" t="str">
        <v>Košice I</v>
      </c>
      <c r="D55" s="1" t="str">
        <v>Základná škola s materskou školou</v>
      </c>
      <c r="E55" s="1">
        <v>1</v>
      </c>
      <c r="F55" s="13">
        <v>41</v>
      </c>
      <c r="G55" s="13">
        <v>11</v>
      </c>
      <c r="H55" s="13">
        <v>11</v>
      </c>
      <c r="I55" s="13">
        <v>0</v>
      </c>
      <c r="J55" s="13">
        <v>6</v>
      </c>
      <c r="K55" s="13">
        <v>0</v>
      </c>
      <c r="L55" s="13">
        <v>0</v>
      </c>
      <c r="M55" s="13">
        <v>0</v>
      </c>
      <c r="N55" s="13">
        <v>4</v>
      </c>
      <c r="O55" s="13">
        <v>1</v>
      </c>
      <c r="P55" s="13">
        <v>3</v>
      </c>
      <c r="Q55" s="13">
        <v>15</v>
      </c>
      <c r="R55" s="13">
        <v>2030</v>
      </c>
      <c r="S55" s="13">
        <v>120</v>
      </c>
      <c r="T55" s="13">
        <v>20.5</v>
      </c>
      <c r="U55" s="15">
        <v>2.5625</v>
      </c>
      <c r="V55" s="15">
        <v>1.6143749999999999</v>
      </c>
      <c r="W55" s="15">
        <v>183</v>
      </c>
      <c r="X55" s="13">
        <v>341</v>
      </c>
      <c r="Y55" s="13">
        <v>41</v>
      </c>
      <c r="Z55" s="13">
        <v>524</v>
      </c>
      <c r="AA55" s="13">
        <v>96</v>
      </c>
      <c r="AB55" s="13">
        <v>6</v>
      </c>
    </row>
    <row r="56" spans="1:28">
      <c r="A56" s="1">
        <v>100014759</v>
      </c>
      <c r="B56" s="1" t="str">
        <v>Košický</v>
      </c>
      <c r="C56" s="1" t="str">
        <v>Košice II</v>
      </c>
      <c r="D56" s="1" t="str">
        <v>Základná škola</v>
      </c>
      <c r="E56" s="1">
        <v>1</v>
      </c>
      <c r="F56" s="13">
        <v>146</v>
      </c>
      <c r="G56" s="13">
        <v>38</v>
      </c>
      <c r="H56" s="13">
        <v>38</v>
      </c>
      <c r="I56" s="13">
        <v>0</v>
      </c>
      <c r="J56" s="13">
        <v>22</v>
      </c>
      <c r="K56" s="13">
        <v>0</v>
      </c>
      <c r="L56" s="13">
        <v>1</v>
      </c>
      <c r="M56" s="13">
        <v>0</v>
      </c>
      <c r="N56" s="13">
        <v>11</v>
      </c>
      <c r="O56" s="13">
        <v>1</v>
      </c>
      <c r="P56" s="13">
        <v>11</v>
      </c>
      <c r="Q56" s="13">
        <v>54</v>
      </c>
      <c r="R56" s="13">
        <v>7160</v>
      </c>
      <c r="S56" s="13">
        <v>2273</v>
      </c>
      <c r="T56" s="13">
        <v>73</v>
      </c>
      <c r="U56" s="15">
        <v>9.125</v>
      </c>
      <c r="V56" s="15">
        <v>5.7487500000000002</v>
      </c>
      <c r="W56" s="15">
        <v>645</v>
      </c>
      <c r="X56" s="13">
        <v>1756</v>
      </c>
      <c r="Y56" s="13">
        <v>146</v>
      </c>
      <c r="Z56" s="13">
        <v>2401</v>
      </c>
      <c r="AA56" s="13">
        <v>264</v>
      </c>
      <c r="AB56" s="13">
        <v>22</v>
      </c>
    </row>
    <row r="57" spans="1:28">
      <c r="A57" s="1">
        <v>100014763</v>
      </c>
      <c r="B57" s="1" t="str">
        <v>Košický</v>
      </c>
      <c r="C57" s="1" t="str">
        <v>Košice II</v>
      </c>
      <c r="D57" s="1" t="str">
        <v>Súkromná praktická škola</v>
      </c>
      <c r="E57" s="1">
        <v>1</v>
      </c>
      <c r="F57" s="13">
        <v>6</v>
      </c>
      <c r="G57" s="13">
        <v>2</v>
      </c>
      <c r="H57" s="13">
        <v>2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1</v>
      </c>
      <c r="P57" s="13">
        <v>1</v>
      </c>
      <c r="Q57" s="13">
        <v>2</v>
      </c>
      <c r="R57" s="13">
        <v>272</v>
      </c>
      <c r="S57" s="13">
        <v>0</v>
      </c>
      <c r="T57" s="13">
        <v>3</v>
      </c>
      <c r="U57" s="15">
        <v>0.375</v>
      </c>
      <c r="V57" s="15">
        <v>0.23624999999999999</v>
      </c>
      <c r="W57" s="15">
        <v>25</v>
      </c>
      <c r="X57" s="13">
        <v>41</v>
      </c>
      <c r="Y57" s="13">
        <v>6</v>
      </c>
      <c r="Z57" s="13">
        <v>66</v>
      </c>
      <c r="AA57" s="13">
        <v>48</v>
      </c>
      <c r="AB57" s="13">
        <v>0</v>
      </c>
    </row>
    <row r="58" spans="1:28">
      <c r="A58" s="1">
        <v>100014765</v>
      </c>
      <c r="B58" s="1" t="str">
        <v>Košický</v>
      </c>
      <c r="C58" s="1" t="str">
        <v>Košice II</v>
      </c>
      <c r="D58" s="1" t="str">
        <v>Súkromná základná škola s materskou školou pre žiakov a deti s autizmom</v>
      </c>
      <c r="E58" s="1">
        <v>1</v>
      </c>
      <c r="F58" s="13">
        <v>25</v>
      </c>
      <c r="G58" s="13">
        <v>7</v>
      </c>
      <c r="H58" s="13">
        <v>7</v>
      </c>
      <c r="I58" s="13">
        <v>0</v>
      </c>
      <c r="J58" s="13">
        <v>4</v>
      </c>
      <c r="K58" s="13">
        <v>0</v>
      </c>
      <c r="L58" s="13">
        <v>0</v>
      </c>
      <c r="M58" s="13">
        <v>0</v>
      </c>
      <c r="N58" s="13">
        <v>3</v>
      </c>
      <c r="O58" s="13">
        <v>1</v>
      </c>
      <c r="P58" s="13">
        <v>2</v>
      </c>
      <c r="Q58" s="13">
        <v>9</v>
      </c>
      <c r="R58" s="13">
        <v>1285</v>
      </c>
      <c r="S58" s="13">
        <v>25</v>
      </c>
      <c r="T58" s="13">
        <v>12.5</v>
      </c>
      <c r="U58" s="15">
        <v>1.5625</v>
      </c>
      <c r="V58" s="15">
        <v>0.984375</v>
      </c>
      <c r="W58" s="15">
        <v>116</v>
      </c>
      <c r="X58" s="13">
        <v>201</v>
      </c>
      <c r="Y58" s="13">
        <v>25</v>
      </c>
      <c r="Z58" s="13">
        <v>317</v>
      </c>
      <c r="AA58" s="13">
        <v>72</v>
      </c>
      <c r="AB58" s="13">
        <v>4</v>
      </c>
    </row>
    <row r="59" spans="1:28">
      <c r="A59" s="1">
        <v>100014790</v>
      </c>
      <c r="B59" s="1" t="str">
        <v>Košický</v>
      </c>
      <c r="C59" s="1" t="str">
        <v>Košice II</v>
      </c>
      <c r="D59" s="1" t="str">
        <v>Základná škola</v>
      </c>
      <c r="E59" s="1">
        <v>1</v>
      </c>
      <c r="F59" s="13">
        <v>100</v>
      </c>
      <c r="G59" s="13">
        <v>26</v>
      </c>
      <c r="H59" s="13">
        <v>26</v>
      </c>
      <c r="I59" s="13">
        <v>0</v>
      </c>
      <c r="J59" s="13">
        <v>12</v>
      </c>
      <c r="K59" s="13">
        <v>0</v>
      </c>
      <c r="L59" s="13">
        <v>0</v>
      </c>
      <c r="M59" s="13">
        <v>0</v>
      </c>
      <c r="N59" s="13">
        <v>7</v>
      </c>
      <c r="O59" s="13">
        <v>1</v>
      </c>
      <c r="P59" s="13">
        <v>6</v>
      </c>
      <c r="Q59" s="13">
        <v>37</v>
      </c>
      <c r="R59" s="13">
        <v>4898</v>
      </c>
      <c r="S59" s="13">
        <v>1008</v>
      </c>
      <c r="T59" s="13">
        <v>50</v>
      </c>
      <c r="U59" s="15">
        <v>6.25</v>
      </c>
      <c r="V59" s="15">
        <v>3.9375</v>
      </c>
      <c r="W59" s="15">
        <v>441</v>
      </c>
      <c r="X59" s="13">
        <v>1038</v>
      </c>
      <c r="Y59" s="13">
        <v>100</v>
      </c>
      <c r="Z59" s="13">
        <v>1479</v>
      </c>
      <c r="AA59" s="13">
        <v>168</v>
      </c>
      <c r="AB59" s="13">
        <v>12</v>
      </c>
    </row>
    <row r="60" spans="1:28">
      <c r="A60" s="1">
        <v>100014796</v>
      </c>
      <c r="B60" s="1" t="str">
        <v>Košický</v>
      </c>
      <c r="C60" s="1" t="str">
        <v>Košice II</v>
      </c>
      <c r="D60" s="1" t="str">
        <v>Základná škola Mateja Lechkého</v>
      </c>
      <c r="E60" s="1">
        <v>1</v>
      </c>
      <c r="F60" s="13">
        <v>127</v>
      </c>
      <c r="G60" s="13">
        <v>33</v>
      </c>
      <c r="H60" s="13">
        <v>33</v>
      </c>
      <c r="I60" s="13">
        <v>0</v>
      </c>
      <c r="J60" s="13">
        <v>18</v>
      </c>
      <c r="K60" s="13">
        <v>0</v>
      </c>
      <c r="L60" s="13">
        <v>1</v>
      </c>
      <c r="M60" s="13">
        <v>0</v>
      </c>
      <c r="N60" s="13">
        <v>9</v>
      </c>
      <c r="O60" s="13">
        <v>1</v>
      </c>
      <c r="P60" s="13">
        <v>9</v>
      </c>
      <c r="Q60" s="13">
        <v>47</v>
      </c>
      <c r="R60" s="13">
        <v>6156</v>
      </c>
      <c r="S60" s="13">
        <v>1691</v>
      </c>
      <c r="T60" s="13">
        <v>63.5</v>
      </c>
      <c r="U60" s="15">
        <v>7.9375</v>
      </c>
      <c r="V60" s="15">
        <v>5.0006250000000003</v>
      </c>
      <c r="W60" s="15">
        <v>555</v>
      </c>
      <c r="X60" s="13">
        <v>1431</v>
      </c>
      <c r="Y60" s="13">
        <v>127</v>
      </c>
      <c r="Z60" s="13">
        <v>1986</v>
      </c>
      <c r="AA60" s="13">
        <v>216</v>
      </c>
      <c r="AB60" s="13">
        <v>18</v>
      </c>
    </row>
    <row r="61" spans="1:28">
      <c r="A61" s="1">
        <v>100014799</v>
      </c>
      <c r="B61" s="1" t="str">
        <v>Košický</v>
      </c>
      <c r="C61" s="1" t="str">
        <v>Košice II</v>
      </c>
      <c r="D61" s="1" t="str">
        <v>Základná škola</v>
      </c>
      <c r="E61" s="1">
        <v>1</v>
      </c>
      <c r="F61" s="13">
        <v>100</v>
      </c>
      <c r="G61" s="13">
        <v>26</v>
      </c>
      <c r="H61" s="13">
        <v>26</v>
      </c>
      <c r="I61" s="13">
        <v>0</v>
      </c>
      <c r="J61" s="13">
        <v>12</v>
      </c>
      <c r="K61" s="13">
        <v>0</v>
      </c>
      <c r="L61" s="13">
        <v>0</v>
      </c>
      <c r="M61" s="13">
        <v>0</v>
      </c>
      <c r="N61" s="13">
        <v>7</v>
      </c>
      <c r="O61" s="13">
        <v>1</v>
      </c>
      <c r="P61" s="13">
        <v>6</v>
      </c>
      <c r="Q61" s="13">
        <v>37</v>
      </c>
      <c r="R61" s="13">
        <v>4898</v>
      </c>
      <c r="S61" s="13">
        <v>1008</v>
      </c>
      <c r="T61" s="13">
        <v>50</v>
      </c>
      <c r="U61" s="15">
        <v>6.25</v>
      </c>
      <c r="V61" s="15">
        <v>3.9375</v>
      </c>
      <c r="W61" s="15">
        <v>441</v>
      </c>
      <c r="X61" s="13">
        <v>1038</v>
      </c>
      <c r="Y61" s="13">
        <v>100</v>
      </c>
      <c r="Z61" s="13">
        <v>1479</v>
      </c>
      <c r="AA61" s="13">
        <v>168</v>
      </c>
      <c r="AB61" s="13">
        <v>12</v>
      </c>
    </row>
    <row r="62" spans="1:28">
      <c r="A62" s="1">
        <v>100014803</v>
      </c>
      <c r="B62" s="1" t="str">
        <v>Košický</v>
      </c>
      <c r="C62" s="1" t="str">
        <v>Košice II</v>
      </c>
      <c r="D62" s="1" t="str">
        <v>Základná škola</v>
      </c>
      <c r="E62" s="1">
        <v>1</v>
      </c>
      <c r="F62" s="13">
        <v>65</v>
      </c>
      <c r="G62" s="13">
        <v>17</v>
      </c>
      <c r="H62" s="13">
        <v>17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24</v>
      </c>
      <c r="R62" s="13">
        <v>3148</v>
      </c>
      <c r="S62" s="13">
        <v>381</v>
      </c>
      <c r="T62" s="13">
        <v>32.5</v>
      </c>
      <c r="U62" s="15">
        <v>4.0625</v>
      </c>
      <c r="V62" s="15">
        <v>2.5593750000000002</v>
      </c>
      <c r="W62" s="15">
        <v>284</v>
      </c>
      <c r="X62" s="13">
        <v>587</v>
      </c>
      <c r="Y62" s="13">
        <v>65</v>
      </c>
      <c r="Z62" s="13">
        <v>871</v>
      </c>
      <c r="AA62" s="13">
        <v>120</v>
      </c>
      <c r="AB62" s="13">
        <v>8</v>
      </c>
    </row>
    <row r="63" spans="1:28">
      <c r="A63" s="1">
        <v>100014813</v>
      </c>
      <c r="B63" s="1" t="str">
        <v>Košický</v>
      </c>
      <c r="C63" s="1" t="str">
        <v>Košice II</v>
      </c>
      <c r="D63" s="1" t="str">
        <v>Základná škola</v>
      </c>
      <c r="E63" s="1">
        <v>1</v>
      </c>
      <c r="F63" s="13">
        <v>89</v>
      </c>
      <c r="G63" s="13">
        <v>23</v>
      </c>
      <c r="H63" s="13">
        <v>23</v>
      </c>
      <c r="I63" s="13">
        <v>0</v>
      </c>
      <c r="J63" s="13">
        <v>12</v>
      </c>
      <c r="K63" s="13">
        <v>0</v>
      </c>
      <c r="L63" s="13">
        <v>0</v>
      </c>
      <c r="M63" s="13">
        <v>0</v>
      </c>
      <c r="N63" s="13">
        <v>7</v>
      </c>
      <c r="O63" s="13">
        <v>1</v>
      </c>
      <c r="P63" s="13">
        <v>6</v>
      </c>
      <c r="Q63" s="13">
        <v>33</v>
      </c>
      <c r="R63" s="13">
        <v>4386</v>
      </c>
      <c r="S63" s="13">
        <v>784</v>
      </c>
      <c r="T63" s="13">
        <v>44.5</v>
      </c>
      <c r="U63" s="15">
        <v>5.5625</v>
      </c>
      <c r="V63" s="15">
        <v>3.504375</v>
      </c>
      <c r="W63" s="15">
        <v>395</v>
      </c>
      <c r="X63" s="13">
        <v>894</v>
      </c>
      <c r="Y63" s="13">
        <v>89</v>
      </c>
      <c r="Z63" s="13">
        <v>1289</v>
      </c>
      <c r="AA63" s="13">
        <v>168</v>
      </c>
      <c r="AB63" s="13">
        <v>12</v>
      </c>
    </row>
    <row r="64" spans="1:28">
      <c r="A64" s="1">
        <v>100014817</v>
      </c>
      <c r="B64" s="1" t="str">
        <v>Košický</v>
      </c>
      <c r="C64" s="1" t="str">
        <v>Košice II</v>
      </c>
      <c r="D64" s="1" t="str">
        <v>Stredná odborná škola priemyselných technológii</v>
      </c>
      <c r="E64" s="1">
        <v>3</v>
      </c>
      <c r="F64" s="13">
        <v>86</v>
      </c>
      <c r="G64" s="13">
        <v>30</v>
      </c>
      <c r="H64" s="13">
        <v>20</v>
      </c>
      <c r="I64" s="13">
        <v>10</v>
      </c>
      <c r="J64" s="13">
        <v>12</v>
      </c>
      <c r="K64" s="13">
        <v>2</v>
      </c>
      <c r="L64" s="13">
        <v>0</v>
      </c>
      <c r="M64" s="13">
        <v>2</v>
      </c>
      <c r="N64" s="13">
        <v>7</v>
      </c>
      <c r="O64" s="13">
        <v>3</v>
      </c>
      <c r="P64" s="13">
        <v>8</v>
      </c>
      <c r="Q64" s="13">
        <v>38</v>
      </c>
      <c r="R64" s="13">
        <v>4486</v>
      </c>
      <c r="S64" s="13">
        <v>1068</v>
      </c>
      <c r="T64" s="13">
        <v>43</v>
      </c>
      <c r="U64" s="15">
        <v>5.375</v>
      </c>
      <c r="V64" s="15">
        <v>3.38625</v>
      </c>
      <c r="W64" s="15">
        <v>405</v>
      </c>
      <c r="X64" s="13">
        <v>994</v>
      </c>
      <c r="Y64" s="13">
        <v>86</v>
      </c>
      <c r="Z64" s="13">
        <v>1399</v>
      </c>
      <c r="AA64" s="13">
        <v>264</v>
      </c>
      <c r="AB64" s="13">
        <v>12</v>
      </c>
    </row>
    <row r="65" spans="1:28">
      <c r="A65" s="1">
        <v>100014821</v>
      </c>
      <c r="B65" s="1" t="str">
        <v>Košický</v>
      </c>
      <c r="C65" s="1" t="str">
        <v>Košice II</v>
      </c>
      <c r="D65" s="1" t="str">
        <v>Základná škola</v>
      </c>
      <c r="E65" s="1">
        <v>2</v>
      </c>
      <c r="F65" s="13">
        <v>95</v>
      </c>
      <c r="G65" s="13">
        <v>25</v>
      </c>
      <c r="H65" s="13">
        <v>25</v>
      </c>
      <c r="I65" s="13">
        <v>0</v>
      </c>
      <c r="J65" s="13">
        <v>14</v>
      </c>
      <c r="K65" s="13">
        <v>1</v>
      </c>
      <c r="L65" s="13">
        <v>0</v>
      </c>
      <c r="M65" s="13">
        <v>1</v>
      </c>
      <c r="N65" s="13">
        <v>8</v>
      </c>
      <c r="O65" s="13">
        <v>2</v>
      </c>
      <c r="P65" s="13">
        <v>8</v>
      </c>
      <c r="Q65" s="13">
        <v>35</v>
      </c>
      <c r="R65" s="13">
        <v>4825</v>
      </c>
      <c r="S65" s="13">
        <v>682</v>
      </c>
      <c r="T65" s="13">
        <v>47.5</v>
      </c>
      <c r="U65" s="15">
        <v>5.9375</v>
      </c>
      <c r="V65" s="15">
        <v>3.7406250000000001</v>
      </c>
      <c r="W65" s="15">
        <v>435</v>
      </c>
      <c r="X65" s="13">
        <v>929</v>
      </c>
      <c r="Y65" s="13">
        <v>95</v>
      </c>
      <c r="Z65" s="13">
        <v>1364</v>
      </c>
      <c r="AA65" s="13">
        <v>240</v>
      </c>
      <c r="AB65" s="13">
        <v>14</v>
      </c>
    </row>
    <row r="66" spans="1:28">
      <c r="A66" s="1">
        <v>100014824</v>
      </c>
      <c r="B66" s="1" t="str">
        <v>Košický</v>
      </c>
      <c r="C66" s="1" t="str">
        <v>Košice II</v>
      </c>
      <c r="D66" s="1" t="str">
        <v>Základná škola sv. Cyrila a Metoda</v>
      </c>
      <c r="E66" s="1">
        <v>1</v>
      </c>
      <c r="F66" s="13">
        <v>87</v>
      </c>
      <c r="G66" s="13">
        <v>23</v>
      </c>
      <c r="H66" s="13">
        <v>23</v>
      </c>
      <c r="I66" s="13">
        <v>0</v>
      </c>
      <c r="J66" s="13">
        <v>14</v>
      </c>
      <c r="K66" s="13">
        <v>0</v>
      </c>
      <c r="L66" s="13">
        <v>0</v>
      </c>
      <c r="M66" s="13">
        <v>0</v>
      </c>
      <c r="N66" s="13">
        <v>8</v>
      </c>
      <c r="O66" s="13">
        <v>1</v>
      </c>
      <c r="P66" s="13">
        <v>7</v>
      </c>
      <c r="Q66" s="13">
        <v>32</v>
      </c>
      <c r="R66" s="13">
        <v>4413</v>
      </c>
      <c r="S66" s="13">
        <v>732</v>
      </c>
      <c r="T66" s="13">
        <v>43.5</v>
      </c>
      <c r="U66" s="15">
        <v>5.4375</v>
      </c>
      <c r="V66" s="15">
        <v>3.4256250000000001</v>
      </c>
      <c r="W66" s="15">
        <v>398</v>
      </c>
      <c r="X66" s="13">
        <v>882</v>
      </c>
      <c r="Y66" s="13">
        <v>87</v>
      </c>
      <c r="Z66" s="13">
        <v>1280</v>
      </c>
      <c r="AA66" s="13">
        <v>192</v>
      </c>
      <c r="AB66" s="13">
        <v>14</v>
      </c>
    </row>
    <row r="67" spans="1:28">
      <c r="A67" s="1">
        <v>100014831</v>
      </c>
      <c r="B67" s="1" t="str">
        <v>Košický</v>
      </c>
      <c r="C67" s="1" t="str">
        <v>Košice II</v>
      </c>
      <c r="D67" s="1" t="str">
        <v>Špeciálna základná škola</v>
      </c>
      <c r="E67" s="1">
        <v>1</v>
      </c>
      <c r="F67" s="13">
        <v>30</v>
      </c>
      <c r="G67" s="13">
        <v>8</v>
      </c>
      <c r="H67" s="13">
        <v>8</v>
      </c>
      <c r="I67" s="13">
        <v>0</v>
      </c>
      <c r="J67" s="13">
        <v>4</v>
      </c>
      <c r="K67" s="13">
        <v>0</v>
      </c>
      <c r="L67" s="13">
        <v>0</v>
      </c>
      <c r="M67" s="13">
        <v>0</v>
      </c>
      <c r="N67" s="13">
        <v>3</v>
      </c>
      <c r="O67" s="13">
        <v>1</v>
      </c>
      <c r="P67" s="13">
        <v>2</v>
      </c>
      <c r="Q67" s="13">
        <v>11</v>
      </c>
      <c r="R67" s="13">
        <v>1518</v>
      </c>
      <c r="S67" s="13">
        <v>50</v>
      </c>
      <c r="T67" s="13">
        <v>15</v>
      </c>
      <c r="U67" s="15">
        <v>1.875</v>
      </c>
      <c r="V67" s="15">
        <v>1.1812499999999999</v>
      </c>
      <c r="W67" s="15">
        <v>137</v>
      </c>
      <c r="X67" s="13">
        <v>243</v>
      </c>
      <c r="Y67" s="13">
        <v>30</v>
      </c>
      <c r="Z67" s="13">
        <v>380</v>
      </c>
      <c r="AA67" s="13">
        <v>72</v>
      </c>
      <c r="AB67" s="13">
        <v>4</v>
      </c>
    </row>
    <row r="68" spans="1:28">
      <c r="A68" s="1">
        <v>100014838</v>
      </c>
      <c r="B68" s="1" t="str">
        <v>Košický</v>
      </c>
      <c r="C68" s="1" t="str">
        <v>Košice II</v>
      </c>
      <c r="D68" s="1" t="str">
        <v>Súkromné gymnázium</v>
      </c>
      <c r="E68" s="1">
        <v>1</v>
      </c>
      <c r="F68" s="13">
        <v>30</v>
      </c>
      <c r="G68" s="13">
        <v>8</v>
      </c>
      <c r="H68" s="13">
        <v>8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  <c r="N68" s="13">
        <v>3</v>
      </c>
      <c r="O68" s="13">
        <v>1</v>
      </c>
      <c r="P68" s="13">
        <v>2</v>
      </c>
      <c r="Q68" s="13">
        <v>11</v>
      </c>
      <c r="R68" s="13">
        <v>1518</v>
      </c>
      <c r="S68" s="13">
        <v>50</v>
      </c>
      <c r="T68" s="13">
        <v>15</v>
      </c>
      <c r="U68" s="15">
        <v>1.875</v>
      </c>
      <c r="V68" s="15">
        <v>1.1812499999999999</v>
      </c>
      <c r="W68" s="15">
        <v>137</v>
      </c>
      <c r="X68" s="13">
        <v>243</v>
      </c>
      <c r="Y68" s="13">
        <v>30</v>
      </c>
      <c r="Z68" s="13">
        <v>380</v>
      </c>
      <c r="AA68" s="13">
        <v>72</v>
      </c>
      <c r="AB68" s="13">
        <v>4</v>
      </c>
    </row>
    <row r="69" spans="1:28">
      <c r="A69" s="1">
        <v>100014840</v>
      </c>
      <c r="B69" s="1" t="str">
        <v>Košický</v>
      </c>
      <c r="C69" s="1" t="str">
        <v>Košice II</v>
      </c>
      <c r="D69" s="1" t="str">
        <v>Základná škola</v>
      </c>
      <c r="E69" s="1">
        <v>1</v>
      </c>
      <c r="F69" s="13">
        <v>92</v>
      </c>
      <c r="G69" s="13">
        <v>24</v>
      </c>
      <c r="H69" s="13">
        <v>24</v>
      </c>
      <c r="I69" s="13">
        <v>0</v>
      </c>
      <c r="J69" s="13">
        <v>14</v>
      </c>
      <c r="K69" s="13">
        <v>0</v>
      </c>
      <c r="L69" s="13">
        <v>0</v>
      </c>
      <c r="M69" s="13">
        <v>0</v>
      </c>
      <c r="N69" s="13">
        <v>8</v>
      </c>
      <c r="O69" s="13">
        <v>1</v>
      </c>
      <c r="P69" s="13">
        <v>7</v>
      </c>
      <c r="Q69" s="13">
        <v>34</v>
      </c>
      <c r="R69" s="13">
        <v>4645</v>
      </c>
      <c r="S69" s="13">
        <v>837</v>
      </c>
      <c r="T69" s="13">
        <v>46</v>
      </c>
      <c r="U69" s="15">
        <v>5.75</v>
      </c>
      <c r="V69" s="15">
        <v>3.6225000000000001</v>
      </c>
      <c r="W69" s="15">
        <v>419</v>
      </c>
      <c r="X69" s="13">
        <v>948</v>
      </c>
      <c r="Y69" s="13">
        <v>92</v>
      </c>
      <c r="Z69" s="13">
        <v>1367</v>
      </c>
      <c r="AA69" s="13">
        <v>192</v>
      </c>
      <c r="AB69" s="13">
        <v>14</v>
      </c>
    </row>
    <row r="70" spans="1:28">
      <c r="A70" s="1">
        <v>100014844</v>
      </c>
      <c r="B70" s="1" t="str">
        <v>Košický</v>
      </c>
      <c r="C70" s="1" t="str">
        <v>Košice II</v>
      </c>
      <c r="D70" s="1" t="str">
        <v>Základná škola</v>
      </c>
      <c r="E70" s="1">
        <v>1</v>
      </c>
      <c r="F70" s="13">
        <v>84</v>
      </c>
      <c r="G70" s="13">
        <v>22</v>
      </c>
      <c r="H70" s="13">
        <v>22</v>
      </c>
      <c r="I70" s="13">
        <v>0</v>
      </c>
      <c r="J70" s="13">
        <v>12</v>
      </c>
      <c r="K70" s="13">
        <v>0</v>
      </c>
      <c r="L70" s="13">
        <v>0</v>
      </c>
      <c r="M70" s="13">
        <v>0</v>
      </c>
      <c r="N70" s="13">
        <v>7</v>
      </c>
      <c r="O70" s="13">
        <v>1</v>
      </c>
      <c r="P70" s="13">
        <v>6</v>
      </c>
      <c r="Q70" s="13">
        <v>31</v>
      </c>
      <c r="R70" s="13">
        <v>4153</v>
      </c>
      <c r="S70" s="13">
        <v>682</v>
      </c>
      <c r="T70" s="13">
        <v>42</v>
      </c>
      <c r="U70" s="15">
        <v>5.25</v>
      </c>
      <c r="V70" s="15">
        <v>3.3075000000000001</v>
      </c>
      <c r="W70" s="15">
        <v>374</v>
      </c>
      <c r="X70" s="13">
        <v>828</v>
      </c>
      <c r="Y70" s="13">
        <v>84</v>
      </c>
      <c r="Z70" s="13">
        <v>1202</v>
      </c>
      <c r="AA70" s="13">
        <v>168</v>
      </c>
      <c r="AB70" s="13">
        <v>12</v>
      </c>
    </row>
    <row r="71" spans="1:28">
      <c r="A71" s="1">
        <v>100014863</v>
      </c>
      <c r="B71" s="1" t="str">
        <v>Košický</v>
      </c>
      <c r="C71" s="1" t="str">
        <v>Košice II</v>
      </c>
      <c r="D71" s="1" t="str">
        <v>Súkromná škola umeleckého priemyslu filmová</v>
      </c>
      <c r="E71" s="1">
        <v>1</v>
      </c>
      <c r="F71" s="13">
        <v>52</v>
      </c>
      <c r="G71" s="13">
        <v>14</v>
      </c>
      <c r="H71" s="13">
        <v>14</v>
      </c>
      <c r="I71" s="13">
        <v>0</v>
      </c>
      <c r="J71" s="13">
        <v>6</v>
      </c>
      <c r="K71" s="13">
        <v>0</v>
      </c>
      <c r="L71" s="13">
        <v>0</v>
      </c>
      <c r="M71" s="13">
        <v>0</v>
      </c>
      <c r="N71" s="13">
        <v>4</v>
      </c>
      <c r="O71" s="13">
        <v>1</v>
      </c>
      <c r="P71" s="13">
        <v>3</v>
      </c>
      <c r="Q71" s="13">
        <v>19</v>
      </c>
      <c r="R71" s="13">
        <v>2542</v>
      </c>
      <c r="S71" s="13">
        <v>219</v>
      </c>
      <c r="T71" s="13">
        <v>26</v>
      </c>
      <c r="U71" s="15">
        <v>3.25</v>
      </c>
      <c r="V71" s="15">
        <v>2.0474999999999999</v>
      </c>
      <c r="W71" s="15">
        <v>229</v>
      </c>
      <c r="X71" s="13">
        <v>447</v>
      </c>
      <c r="Y71" s="13">
        <v>52</v>
      </c>
      <c r="Z71" s="13">
        <v>676</v>
      </c>
      <c r="AA71" s="13">
        <v>96</v>
      </c>
      <c r="AB71" s="13">
        <v>6</v>
      </c>
    </row>
    <row r="72" spans="1:28">
      <c r="A72" s="1">
        <v>100014867</v>
      </c>
      <c r="B72" s="1" t="str">
        <v>Košický</v>
      </c>
      <c r="C72" s="1" t="str">
        <v>Košice II</v>
      </c>
      <c r="D72" s="1" t="str">
        <v>Základná škola</v>
      </c>
      <c r="E72" s="1">
        <v>1</v>
      </c>
      <c r="F72" s="13">
        <v>89</v>
      </c>
      <c r="G72" s="13">
        <v>23</v>
      </c>
      <c r="H72" s="13">
        <v>23</v>
      </c>
      <c r="I72" s="13">
        <v>0</v>
      </c>
      <c r="J72" s="13">
        <v>12</v>
      </c>
      <c r="K72" s="13">
        <v>0</v>
      </c>
      <c r="L72" s="13">
        <v>0</v>
      </c>
      <c r="M72" s="13">
        <v>0</v>
      </c>
      <c r="N72" s="13">
        <v>7</v>
      </c>
      <c r="O72" s="13">
        <v>1</v>
      </c>
      <c r="P72" s="13">
        <v>6</v>
      </c>
      <c r="Q72" s="13">
        <v>33</v>
      </c>
      <c r="R72" s="13">
        <v>4386</v>
      </c>
      <c r="S72" s="13">
        <v>784</v>
      </c>
      <c r="T72" s="13">
        <v>44.5</v>
      </c>
      <c r="U72" s="15">
        <v>5.5625</v>
      </c>
      <c r="V72" s="15">
        <v>3.504375</v>
      </c>
      <c r="W72" s="15">
        <v>395</v>
      </c>
      <c r="X72" s="13">
        <v>894</v>
      </c>
      <c r="Y72" s="13">
        <v>89</v>
      </c>
      <c r="Z72" s="13">
        <v>1289</v>
      </c>
      <c r="AA72" s="13">
        <v>168</v>
      </c>
      <c r="AB72" s="13">
        <v>12</v>
      </c>
    </row>
    <row r="73" spans="1:28">
      <c r="A73" s="1">
        <v>100014879</v>
      </c>
      <c r="B73" s="1" t="str">
        <v>Košický</v>
      </c>
      <c r="C73" s="1" t="str">
        <v>Košice II</v>
      </c>
      <c r="D73" s="1" t="str">
        <v>Súkromná základná škola</v>
      </c>
      <c r="E73" s="1">
        <v>2</v>
      </c>
      <c r="F73" s="13">
        <v>41</v>
      </c>
      <c r="G73" s="13">
        <v>11</v>
      </c>
      <c r="H73" s="13">
        <v>11</v>
      </c>
      <c r="I73" s="13">
        <v>0</v>
      </c>
      <c r="J73" s="13">
        <v>6</v>
      </c>
      <c r="K73" s="13">
        <v>1</v>
      </c>
      <c r="L73" s="13">
        <v>0</v>
      </c>
      <c r="M73" s="13">
        <v>1</v>
      </c>
      <c r="N73" s="13">
        <v>4</v>
      </c>
      <c r="O73" s="13">
        <v>2</v>
      </c>
      <c r="P73" s="13">
        <v>4</v>
      </c>
      <c r="Q73" s="13">
        <v>15</v>
      </c>
      <c r="R73" s="13">
        <v>2150</v>
      </c>
      <c r="S73" s="13">
        <v>120</v>
      </c>
      <c r="T73" s="13">
        <v>20.5</v>
      </c>
      <c r="U73" s="15">
        <v>2.5625</v>
      </c>
      <c r="V73" s="15">
        <v>1.6143749999999999</v>
      </c>
      <c r="W73" s="15">
        <v>194</v>
      </c>
      <c r="X73" s="13">
        <v>359</v>
      </c>
      <c r="Y73" s="13">
        <v>41</v>
      </c>
      <c r="Z73" s="13">
        <v>553</v>
      </c>
      <c r="AA73" s="13">
        <v>144</v>
      </c>
      <c r="AB73" s="13">
        <v>6</v>
      </c>
    </row>
    <row r="74" spans="1:28">
      <c r="A74" s="1">
        <v>100014881</v>
      </c>
      <c r="B74" s="1" t="str">
        <v>Košický</v>
      </c>
      <c r="C74" s="1" t="str">
        <v>Košice II</v>
      </c>
      <c r="D74" s="1" t="str">
        <v>Základná škola</v>
      </c>
      <c r="E74" s="1">
        <v>1</v>
      </c>
      <c r="F74" s="13">
        <v>78</v>
      </c>
      <c r="G74" s="13">
        <v>20</v>
      </c>
      <c r="H74" s="13">
        <v>20</v>
      </c>
      <c r="I74" s="13">
        <v>0</v>
      </c>
      <c r="J74" s="13">
        <v>10</v>
      </c>
      <c r="K74" s="13">
        <v>0</v>
      </c>
      <c r="L74" s="13">
        <v>0</v>
      </c>
      <c r="M74" s="13">
        <v>0</v>
      </c>
      <c r="N74" s="13">
        <v>6</v>
      </c>
      <c r="O74" s="13">
        <v>1</v>
      </c>
      <c r="P74" s="13">
        <v>5</v>
      </c>
      <c r="Q74" s="13">
        <v>29</v>
      </c>
      <c r="R74" s="13">
        <v>3873</v>
      </c>
      <c r="S74" s="13">
        <v>587</v>
      </c>
      <c r="T74" s="13">
        <v>39</v>
      </c>
      <c r="U74" s="15">
        <v>4.875</v>
      </c>
      <c r="V74" s="15">
        <v>3.07125</v>
      </c>
      <c r="W74" s="15">
        <v>349</v>
      </c>
      <c r="X74" s="13">
        <v>758</v>
      </c>
      <c r="Y74" s="13">
        <v>78</v>
      </c>
      <c r="Z74" s="13">
        <v>1107</v>
      </c>
      <c r="AA74" s="13">
        <v>144</v>
      </c>
      <c r="AB74" s="13">
        <v>10</v>
      </c>
    </row>
    <row r="75" spans="1:28">
      <c r="A75" s="1">
        <v>100014886</v>
      </c>
      <c r="B75" s="1" t="str">
        <v>Košický</v>
      </c>
      <c r="C75" s="1" t="str">
        <v>Košice II</v>
      </c>
      <c r="D75" s="1" t="str">
        <v>Gymnázium</v>
      </c>
      <c r="E75" s="1">
        <v>1</v>
      </c>
      <c r="F75" s="13">
        <v>84</v>
      </c>
      <c r="G75" s="13">
        <v>22</v>
      </c>
      <c r="H75" s="13">
        <v>22</v>
      </c>
      <c r="I75" s="13">
        <v>0</v>
      </c>
      <c r="J75" s="13">
        <v>12</v>
      </c>
      <c r="K75" s="13">
        <v>0</v>
      </c>
      <c r="L75" s="13">
        <v>0</v>
      </c>
      <c r="M75" s="13">
        <v>0</v>
      </c>
      <c r="N75" s="13">
        <v>7</v>
      </c>
      <c r="O75" s="13">
        <v>1</v>
      </c>
      <c r="P75" s="13">
        <v>6</v>
      </c>
      <c r="Q75" s="13">
        <v>31</v>
      </c>
      <c r="R75" s="13">
        <v>4153</v>
      </c>
      <c r="S75" s="13">
        <v>682</v>
      </c>
      <c r="T75" s="13">
        <v>42</v>
      </c>
      <c r="U75" s="15">
        <v>5.25</v>
      </c>
      <c r="V75" s="15">
        <v>3.3075000000000001</v>
      </c>
      <c r="W75" s="15">
        <v>374</v>
      </c>
      <c r="X75" s="13">
        <v>828</v>
      </c>
      <c r="Y75" s="13">
        <v>84</v>
      </c>
      <c r="Z75" s="13">
        <v>1202</v>
      </c>
      <c r="AA75" s="13">
        <v>168</v>
      </c>
      <c r="AB75" s="13">
        <v>12</v>
      </c>
    </row>
    <row r="76" spans="1:28">
      <c r="A76" s="1">
        <v>100014889</v>
      </c>
      <c r="B76" s="1" t="str">
        <v>Košický</v>
      </c>
      <c r="C76" s="1" t="str">
        <v>Košice II</v>
      </c>
      <c r="D76" s="1" t="str">
        <v>Základná škola s materskou školou pri zdravotníckom zariadení</v>
      </c>
      <c r="E76" s="1">
        <v>2</v>
      </c>
      <c r="F76" s="13">
        <v>25</v>
      </c>
      <c r="G76" s="13">
        <v>7</v>
      </c>
      <c r="H76" s="13">
        <v>7</v>
      </c>
      <c r="I76" s="13">
        <v>0</v>
      </c>
      <c r="J76" s="13">
        <v>4</v>
      </c>
      <c r="K76" s="13">
        <v>1</v>
      </c>
      <c r="L76" s="13">
        <v>0</v>
      </c>
      <c r="M76" s="13">
        <v>1</v>
      </c>
      <c r="N76" s="13">
        <v>3</v>
      </c>
      <c r="O76" s="13">
        <v>2</v>
      </c>
      <c r="P76" s="13">
        <v>3</v>
      </c>
      <c r="Q76" s="13">
        <v>9</v>
      </c>
      <c r="R76" s="13">
        <v>1405</v>
      </c>
      <c r="S76" s="13">
        <v>25</v>
      </c>
      <c r="T76" s="13">
        <v>12.5</v>
      </c>
      <c r="U76" s="15">
        <v>1.5625</v>
      </c>
      <c r="V76" s="15">
        <v>0.984375</v>
      </c>
      <c r="W76" s="15">
        <v>127</v>
      </c>
      <c r="X76" s="13">
        <v>219</v>
      </c>
      <c r="Y76" s="13">
        <v>25</v>
      </c>
      <c r="Z76" s="13">
        <v>346</v>
      </c>
      <c r="AA76" s="13">
        <v>120</v>
      </c>
      <c r="AB76" s="13">
        <v>4</v>
      </c>
    </row>
    <row r="77" spans="1:28">
      <c r="A77" s="1">
        <v>100014891</v>
      </c>
      <c r="B77" s="1" t="str">
        <v>Košický</v>
      </c>
      <c r="C77" s="1" t="str">
        <v>Košice II</v>
      </c>
      <c r="D77" s="1" t="str">
        <v>Stredná športová škola</v>
      </c>
      <c r="E77" s="1">
        <v>1</v>
      </c>
      <c r="F77" s="13">
        <v>96</v>
      </c>
      <c r="G77" s="13">
        <v>26</v>
      </c>
      <c r="H77" s="13">
        <v>25</v>
      </c>
      <c r="I77" s="13">
        <v>1</v>
      </c>
      <c r="J77" s="13">
        <v>12</v>
      </c>
      <c r="K77" s="13">
        <v>0</v>
      </c>
      <c r="L77" s="13">
        <v>0</v>
      </c>
      <c r="M77" s="13">
        <v>0</v>
      </c>
      <c r="N77" s="13">
        <v>7</v>
      </c>
      <c r="O77" s="13">
        <v>1</v>
      </c>
      <c r="P77" s="13">
        <v>6</v>
      </c>
      <c r="Q77" s="13">
        <v>36</v>
      </c>
      <c r="R77" s="13">
        <v>4712</v>
      </c>
      <c r="S77" s="13">
        <v>949</v>
      </c>
      <c r="T77" s="13">
        <v>48</v>
      </c>
      <c r="U77" s="15">
        <v>6</v>
      </c>
      <c r="V77" s="15">
        <v>3.78</v>
      </c>
      <c r="W77" s="15">
        <v>425</v>
      </c>
      <c r="X77" s="13">
        <v>992</v>
      </c>
      <c r="Y77" s="13">
        <v>96</v>
      </c>
      <c r="Z77" s="13">
        <v>1417</v>
      </c>
      <c r="AA77" s="13">
        <v>168</v>
      </c>
      <c r="AB77" s="13">
        <v>12</v>
      </c>
    </row>
    <row r="78" spans="1:28">
      <c r="A78" s="1">
        <v>100014896</v>
      </c>
      <c r="B78" s="1" t="str">
        <v>Košický</v>
      </c>
      <c r="C78" s="1" t="str">
        <v>Košice II</v>
      </c>
      <c r="D78" s="1" t="str">
        <v>Súkromná základná škola</v>
      </c>
      <c r="E78" s="1">
        <v>1</v>
      </c>
      <c r="F78" s="13">
        <v>30</v>
      </c>
      <c r="G78" s="13">
        <v>8</v>
      </c>
      <c r="H78" s="13">
        <v>8</v>
      </c>
      <c r="I78" s="13">
        <v>0</v>
      </c>
      <c r="J78" s="13">
        <v>4</v>
      </c>
      <c r="K78" s="13">
        <v>0</v>
      </c>
      <c r="L78" s="13">
        <v>0</v>
      </c>
      <c r="M78" s="13">
        <v>0</v>
      </c>
      <c r="N78" s="13">
        <v>3</v>
      </c>
      <c r="O78" s="13">
        <v>1</v>
      </c>
      <c r="P78" s="13">
        <v>2</v>
      </c>
      <c r="Q78" s="13">
        <v>11</v>
      </c>
      <c r="R78" s="13">
        <v>1518</v>
      </c>
      <c r="S78" s="13">
        <v>50</v>
      </c>
      <c r="T78" s="13">
        <v>15</v>
      </c>
      <c r="U78" s="15">
        <v>1.875</v>
      </c>
      <c r="V78" s="15">
        <v>1.1812499999999999</v>
      </c>
      <c r="W78" s="15">
        <v>137</v>
      </c>
      <c r="X78" s="13">
        <v>243</v>
      </c>
      <c r="Y78" s="13">
        <v>30</v>
      </c>
      <c r="Z78" s="13">
        <v>380</v>
      </c>
      <c r="AA78" s="13">
        <v>72</v>
      </c>
      <c r="AB78" s="13">
        <v>4</v>
      </c>
    </row>
    <row r="79" spans="1:28">
      <c r="A79" s="1">
        <v>100014897</v>
      </c>
      <c r="B79" s="1" t="str">
        <v>Košický</v>
      </c>
      <c r="C79" s="1" t="str">
        <v>Košice II</v>
      </c>
      <c r="D79" s="1" t="str">
        <v>Základná škola</v>
      </c>
      <c r="E79" s="1">
        <v>1</v>
      </c>
      <c r="F79" s="13">
        <v>49</v>
      </c>
      <c r="G79" s="13">
        <v>13</v>
      </c>
      <c r="H79" s="13">
        <v>13</v>
      </c>
      <c r="I79" s="13">
        <v>0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18</v>
      </c>
      <c r="R79" s="13">
        <v>2403</v>
      </c>
      <c r="S79" s="13">
        <v>192</v>
      </c>
      <c r="T79" s="13">
        <v>24.5</v>
      </c>
      <c r="U79" s="15">
        <v>3.0625</v>
      </c>
      <c r="V79" s="15">
        <v>1.9293750000000001</v>
      </c>
      <c r="W79" s="15">
        <v>217</v>
      </c>
      <c r="X79" s="13">
        <v>419</v>
      </c>
      <c r="Y79" s="13">
        <v>49</v>
      </c>
      <c r="Z79" s="13">
        <v>636</v>
      </c>
      <c r="AA79" s="13">
        <v>96</v>
      </c>
      <c r="AB79" s="13">
        <v>6</v>
      </c>
    </row>
    <row r="80" spans="1:28">
      <c r="A80" s="1">
        <v>100014904</v>
      </c>
      <c r="B80" s="1" t="str">
        <v>Košický</v>
      </c>
      <c r="C80" s="1" t="str">
        <v>Košice III</v>
      </c>
      <c r="D80" s="1" t="str">
        <v>Konzervatórium Jozefa Adamoviča</v>
      </c>
      <c r="E80" s="1">
        <v>1</v>
      </c>
      <c r="F80" s="13">
        <v>156</v>
      </c>
      <c r="G80" s="13">
        <v>40</v>
      </c>
      <c r="H80" s="13">
        <v>40</v>
      </c>
      <c r="I80" s="13">
        <v>0</v>
      </c>
      <c r="J80" s="13">
        <v>20</v>
      </c>
      <c r="K80" s="13">
        <v>0</v>
      </c>
      <c r="L80" s="13">
        <v>1</v>
      </c>
      <c r="M80" s="13">
        <v>0</v>
      </c>
      <c r="N80" s="13">
        <v>10</v>
      </c>
      <c r="O80" s="13">
        <v>1</v>
      </c>
      <c r="P80" s="13">
        <v>10</v>
      </c>
      <c r="Q80" s="13">
        <v>58</v>
      </c>
      <c r="R80" s="13">
        <v>7506</v>
      </c>
      <c r="S80" s="13">
        <v>2644</v>
      </c>
      <c r="T80" s="13">
        <v>78</v>
      </c>
      <c r="U80" s="15">
        <v>9.75</v>
      </c>
      <c r="V80" s="15">
        <v>6.1425000000000001</v>
      </c>
      <c r="W80" s="15">
        <v>676</v>
      </c>
      <c r="X80" s="13">
        <v>1920</v>
      </c>
      <c r="Y80" s="13">
        <v>156</v>
      </c>
      <c r="Z80" s="13">
        <v>2596</v>
      </c>
      <c r="AA80" s="13">
        <v>240</v>
      </c>
      <c r="AB80" s="13">
        <v>20</v>
      </c>
    </row>
    <row r="81" spans="1:28">
      <c r="A81" s="1">
        <v>100014909</v>
      </c>
      <c r="B81" s="1" t="str">
        <v>Košický</v>
      </c>
      <c r="C81" s="1" t="str">
        <v>Košice III</v>
      </c>
      <c r="D81" s="1" t="str">
        <v>Základná škola</v>
      </c>
      <c r="E81" s="1">
        <v>1</v>
      </c>
      <c r="F81" s="13">
        <v>73</v>
      </c>
      <c r="G81" s="13"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3">
        <v>36.5</v>
      </c>
      <c r="U81" s="15">
        <v>4.5625</v>
      </c>
      <c r="V81" s="15">
        <v>2.8743750000000001</v>
      </c>
      <c r="W81" s="15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100014912</v>
      </c>
      <c r="B82" s="1" t="str">
        <v>Košický</v>
      </c>
      <c r="C82" s="1" t="str">
        <v>Košice III</v>
      </c>
      <c r="D82" s="1" t="str">
        <v>Gymnázium sv. Edity Steinovej</v>
      </c>
      <c r="E82" s="1">
        <v>1</v>
      </c>
      <c r="F82" s="13">
        <v>73</v>
      </c>
      <c r="G82" s="13">
        <v>19</v>
      </c>
      <c r="H82" s="13">
        <v>19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27</v>
      </c>
      <c r="R82" s="13">
        <v>3640</v>
      </c>
      <c r="S82" s="13">
        <v>500</v>
      </c>
      <c r="T82" s="13">
        <v>36.5</v>
      </c>
      <c r="U82" s="15">
        <v>4.5625</v>
      </c>
      <c r="V82" s="15">
        <v>2.8743750000000001</v>
      </c>
      <c r="W82" s="15">
        <v>328</v>
      </c>
      <c r="X82" s="13">
        <v>696</v>
      </c>
      <c r="Y82" s="13">
        <v>73</v>
      </c>
      <c r="Z82" s="13">
        <v>1024</v>
      </c>
      <c r="AA82" s="13">
        <v>144</v>
      </c>
      <c r="AB82" s="13">
        <v>10</v>
      </c>
    </row>
    <row r="83" spans="1:28">
      <c r="A83" s="1">
        <v>100014917</v>
      </c>
      <c r="B83" s="1" t="str">
        <v>Košický</v>
      </c>
      <c r="C83" s="1" t="str">
        <v>Košice IV</v>
      </c>
      <c r="D83" s="1" t="str">
        <v>Súkromná stredná odborná škola pedagogická a sociálna</v>
      </c>
      <c r="E83" s="1">
        <v>2</v>
      </c>
      <c r="F83" s="13">
        <v>28</v>
      </c>
      <c r="G83" s="13">
        <v>10</v>
      </c>
      <c r="H83" s="13">
        <v>10</v>
      </c>
      <c r="I83" s="13">
        <v>0</v>
      </c>
      <c r="J83" s="13">
        <v>6</v>
      </c>
      <c r="K83" s="13">
        <v>0</v>
      </c>
      <c r="L83" s="13">
        <v>0</v>
      </c>
      <c r="M83" s="13">
        <v>1</v>
      </c>
      <c r="N83" s="13">
        <v>4</v>
      </c>
      <c r="O83" s="13">
        <v>2</v>
      </c>
      <c r="P83" s="13">
        <v>3</v>
      </c>
      <c r="Q83" s="13">
        <v>9</v>
      </c>
      <c r="R83" s="13">
        <v>1545</v>
      </c>
      <c r="S83" s="13">
        <v>25</v>
      </c>
      <c r="T83" s="13">
        <v>14</v>
      </c>
      <c r="U83" s="15">
        <v>1.75</v>
      </c>
      <c r="V83" s="15">
        <v>1.1025</v>
      </c>
      <c r="W83" s="15">
        <v>140</v>
      </c>
      <c r="X83" s="13">
        <v>240</v>
      </c>
      <c r="Y83" s="13">
        <v>28</v>
      </c>
      <c r="Z83" s="13">
        <v>380</v>
      </c>
      <c r="AA83" s="13">
        <v>120</v>
      </c>
      <c r="AB83" s="13">
        <v>6</v>
      </c>
    </row>
    <row r="84" spans="1:28">
      <c r="A84" s="1">
        <v>100014920</v>
      </c>
      <c r="B84" s="1" t="str">
        <v>Košický</v>
      </c>
      <c r="C84" s="1" t="str">
        <v>Košice III</v>
      </c>
      <c r="D84" s="1" t="str">
        <v>Základná škola</v>
      </c>
      <c r="E84" s="1">
        <v>1</v>
      </c>
      <c r="F84" s="13">
        <v>97</v>
      </c>
      <c r="G84" s="13">
        <v>25</v>
      </c>
      <c r="H84" s="13">
        <v>25</v>
      </c>
      <c r="I84" s="13">
        <v>0</v>
      </c>
      <c r="J84" s="13">
        <v>14</v>
      </c>
      <c r="K84" s="13">
        <v>0</v>
      </c>
      <c r="L84" s="13">
        <v>0</v>
      </c>
      <c r="M84" s="13">
        <v>0</v>
      </c>
      <c r="N84" s="13">
        <v>8</v>
      </c>
      <c r="O84" s="13">
        <v>1</v>
      </c>
      <c r="P84" s="13">
        <v>7</v>
      </c>
      <c r="Q84" s="13">
        <v>36</v>
      </c>
      <c r="R84" s="13">
        <v>4878</v>
      </c>
      <c r="S84" s="13">
        <v>949</v>
      </c>
      <c r="T84" s="13">
        <v>48.5</v>
      </c>
      <c r="U84" s="15">
        <v>6.0625</v>
      </c>
      <c r="V84" s="15">
        <v>3.819375</v>
      </c>
      <c r="W84" s="15">
        <v>440</v>
      </c>
      <c r="X84" s="13">
        <v>1017</v>
      </c>
      <c r="Y84" s="13">
        <v>97</v>
      </c>
      <c r="Z84" s="13">
        <v>1457</v>
      </c>
      <c r="AA84" s="13">
        <v>192</v>
      </c>
      <c r="AB84" s="13">
        <v>14</v>
      </c>
    </row>
    <row r="85" spans="1:28">
      <c r="A85" s="1">
        <v>100014923</v>
      </c>
      <c r="B85" s="1" t="str">
        <v>Košický</v>
      </c>
      <c r="C85" s="1" t="str">
        <v>Košice III</v>
      </c>
      <c r="D85" s="1" t="str">
        <v>Základná škola</v>
      </c>
      <c r="E85" s="1">
        <v>1</v>
      </c>
      <c r="F85" s="13">
        <v>100</v>
      </c>
      <c r="G85" s="13">
        <v>26</v>
      </c>
      <c r="H85" s="13">
        <v>26</v>
      </c>
      <c r="I85" s="13">
        <v>0</v>
      </c>
      <c r="J85" s="13">
        <v>12</v>
      </c>
      <c r="K85" s="13">
        <v>0</v>
      </c>
      <c r="L85" s="13">
        <v>0</v>
      </c>
      <c r="M85" s="13">
        <v>0</v>
      </c>
      <c r="N85" s="13">
        <v>7</v>
      </c>
      <c r="O85" s="13">
        <v>1</v>
      </c>
      <c r="P85" s="13">
        <v>6</v>
      </c>
      <c r="Q85" s="13">
        <v>37</v>
      </c>
      <c r="R85" s="13">
        <v>4898</v>
      </c>
      <c r="S85" s="13">
        <v>1008</v>
      </c>
      <c r="T85" s="13">
        <v>50</v>
      </c>
      <c r="U85" s="15">
        <v>6.25</v>
      </c>
      <c r="V85" s="15">
        <v>3.9375</v>
      </c>
      <c r="W85" s="15">
        <v>441</v>
      </c>
      <c r="X85" s="13">
        <v>1038</v>
      </c>
      <c r="Y85" s="13">
        <v>100</v>
      </c>
      <c r="Z85" s="13">
        <v>1479</v>
      </c>
      <c r="AA85" s="13">
        <v>168</v>
      </c>
      <c r="AB85" s="13">
        <v>12</v>
      </c>
    </row>
    <row r="86" spans="1:28">
      <c r="A86" s="1">
        <v>100014932</v>
      </c>
      <c r="B86" s="1" t="str">
        <v>Košický</v>
      </c>
      <c r="C86" s="1" t="str">
        <v>Košice III</v>
      </c>
      <c r="D86" s="1" t="str">
        <v>Základná škola Ľudovíta Fullu</v>
      </c>
      <c r="E86" s="1">
        <v>1</v>
      </c>
      <c r="F86" s="13">
        <v>98</v>
      </c>
      <c r="G86" s="13">
        <v>26</v>
      </c>
      <c r="H86" s="13">
        <v>25</v>
      </c>
      <c r="I86" s="13">
        <v>1</v>
      </c>
      <c r="J86" s="13">
        <v>12</v>
      </c>
      <c r="K86" s="13">
        <v>0</v>
      </c>
      <c r="L86" s="13">
        <v>0</v>
      </c>
      <c r="M86" s="13">
        <v>0</v>
      </c>
      <c r="N86" s="13">
        <v>7</v>
      </c>
      <c r="O86" s="13">
        <v>1</v>
      </c>
      <c r="P86" s="13">
        <v>6</v>
      </c>
      <c r="Q86" s="13">
        <v>37</v>
      </c>
      <c r="R86" s="13">
        <v>4805</v>
      </c>
      <c r="S86" s="13">
        <v>1008</v>
      </c>
      <c r="T86" s="13">
        <v>49</v>
      </c>
      <c r="U86" s="15">
        <v>6.125</v>
      </c>
      <c r="V86" s="15">
        <v>3.8587500000000001</v>
      </c>
      <c r="W86" s="15">
        <v>433</v>
      </c>
      <c r="X86" s="13">
        <v>1024</v>
      </c>
      <c r="Y86" s="13">
        <v>98</v>
      </c>
      <c r="Z86" s="13">
        <v>1457</v>
      </c>
      <c r="AA86" s="13">
        <v>168</v>
      </c>
      <c r="AB86" s="13">
        <v>12</v>
      </c>
    </row>
    <row r="87" spans="1:28">
      <c r="A87" s="1">
        <v>100014938</v>
      </c>
      <c r="B87" s="1" t="str">
        <v>Košický</v>
      </c>
      <c r="C87" s="1" t="str">
        <v>Košice III</v>
      </c>
      <c r="D87" s="1" t="str">
        <v>Základná škola</v>
      </c>
      <c r="E87" s="1">
        <v>1</v>
      </c>
      <c r="F87" s="13">
        <v>68</v>
      </c>
      <c r="G87" s="13">
        <v>18</v>
      </c>
      <c r="H87" s="13">
        <v>18</v>
      </c>
      <c r="I87" s="13">
        <v>0</v>
      </c>
      <c r="J87" s="13">
        <v>8</v>
      </c>
      <c r="K87" s="13">
        <v>0</v>
      </c>
      <c r="L87" s="13">
        <v>0</v>
      </c>
      <c r="M87" s="13">
        <v>0</v>
      </c>
      <c r="N87" s="13">
        <v>5</v>
      </c>
      <c r="O87" s="13">
        <v>1</v>
      </c>
      <c r="P87" s="13">
        <v>4</v>
      </c>
      <c r="Q87" s="13">
        <v>25</v>
      </c>
      <c r="R87" s="13">
        <v>3288</v>
      </c>
      <c r="S87" s="13">
        <v>419</v>
      </c>
      <c r="T87" s="13">
        <v>34</v>
      </c>
      <c r="U87" s="15">
        <v>4.25</v>
      </c>
      <c r="V87" s="15">
        <v>2.6775000000000002</v>
      </c>
      <c r="W87" s="15">
        <v>296</v>
      </c>
      <c r="X87" s="13">
        <v>619</v>
      </c>
      <c r="Y87" s="13">
        <v>68</v>
      </c>
      <c r="Z87" s="13">
        <v>915</v>
      </c>
      <c r="AA87" s="13">
        <v>120</v>
      </c>
      <c r="AB87" s="13">
        <v>8</v>
      </c>
    </row>
    <row r="88" spans="1:28">
      <c r="A88" s="1">
        <v>100014940</v>
      </c>
      <c r="B88" s="1" t="str">
        <v>Košický</v>
      </c>
      <c r="C88" s="1" t="str">
        <v>Košice III</v>
      </c>
      <c r="D88" s="1" t="str">
        <v>Súkromná stredná odborná škola ekonomicko-technická</v>
      </c>
      <c r="E88" s="1">
        <v>1</v>
      </c>
      <c r="F88" s="13">
        <v>62</v>
      </c>
      <c r="G88" s="13">
        <v>16</v>
      </c>
      <c r="H88" s="13">
        <v>16</v>
      </c>
      <c r="I88" s="13">
        <v>0</v>
      </c>
      <c r="J88" s="13">
        <v>8</v>
      </c>
      <c r="K88" s="13">
        <v>0</v>
      </c>
      <c r="L88" s="13">
        <v>0</v>
      </c>
      <c r="M88" s="13">
        <v>0</v>
      </c>
      <c r="N88" s="13">
        <v>5</v>
      </c>
      <c r="O88" s="13">
        <v>1</v>
      </c>
      <c r="P88" s="13">
        <v>4</v>
      </c>
      <c r="Q88" s="13">
        <v>23</v>
      </c>
      <c r="R88" s="13">
        <v>3008</v>
      </c>
      <c r="S88" s="13">
        <v>345</v>
      </c>
      <c r="T88" s="13">
        <v>31</v>
      </c>
      <c r="U88" s="15">
        <v>3.875</v>
      </c>
      <c r="V88" s="15">
        <v>2.4412500000000001</v>
      </c>
      <c r="W88" s="15">
        <v>271</v>
      </c>
      <c r="X88" s="13">
        <v>555</v>
      </c>
      <c r="Y88" s="13">
        <v>62</v>
      </c>
      <c r="Z88" s="13">
        <v>826</v>
      </c>
      <c r="AA88" s="13">
        <v>120</v>
      </c>
      <c r="AB88" s="13">
        <v>8</v>
      </c>
    </row>
    <row r="89" spans="1:28">
      <c r="A89" s="1">
        <v>100014955</v>
      </c>
      <c r="B89" s="1" t="str">
        <v>Košický</v>
      </c>
      <c r="C89" s="1" t="str">
        <v>Košice IV</v>
      </c>
      <c r="D89" s="1" t="str">
        <v>Základná škola</v>
      </c>
      <c r="E89" s="1">
        <v>1</v>
      </c>
      <c r="F89" s="13">
        <v>49</v>
      </c>
      <c r="G89" s="13">
        <v>13</v>
      </c>
      <c r="H89" s="13">
        <v>13</v>
      </c>
      <c r="I89" s="13">
        <v>0</v>
      </c>
      <c r="J89" s="13">
        <v>8</v>
      </c>
      <c r="K89" s="13">
        <v>0</v>
      </c>
      <c r="L89" s="13">
        <v>0</v>
      </c>
      <c r="M89" s="13">
        <v>0</v>
      </c>
      <c r="N89" s="13">
        <v>5</v>
      </c>
      <c r="O89" s="13">
        <v>1</v>
      </c>
      <c r="P89" s="13">
        <v>4</v>
      </c>
      <c r="Q89" s="13">
        <v>18</v>
      </c>
      <c r="R89" s="13">
        <v>2523</v>
      </c>
      <c r="S89" s="13">
        <v>192</v>
      </c>
      <c r="T89" s="13">
        <v>24.5</v>
      </c>
      <c r="U89" s="15">
        <v>3.0625</v>
      </c>
      <c r="V89" s="15">
        <v>1.9293750000000001</v>
      </c>
      <c r="W89" s="15">
        <v>228</v>
      </c>
      <c r="X89" s="13">
        <v>437</v>
      </c>
      <c r="Y89" s="13">
        <v>49</v>
      </c>
      <c r="Z89" s="13">
        <v>665</v>
      </c>
      <c r="AA89" s="13">
        <v>120</v>
      </c>
      <c r="AB89" s="13">
        <v>8</v>
      </c>
    </row>
    <row r="90" spans="1:28">
      <c r="A90" s="1">
        <v>100014960</v>
      </c>
      <c r="B90" s="1" t="str">
        <v>Košický</v>
      </c>
      <c r="C90" s="1" t="str">
        <v>Košice IV</v>
      </c>
      <c r="D90" s="1" t="str">
        <v>Stredná odborná škola veterinárna</v>
      </c>
      <c r="E90" s="1">
        <v>1</v>
      </c>
      <c r="F90" s="13">
        <v>54</v>
      </c>
      <c r="G90" s="13">
        <v>14</v>
      </c>
      <c r="H90" s="13">
        <v>14</v>
      </c>
      <c r="I90" s="13">
        <v>0</v>
      </c>
      <c r="J90" s="13">
        <v>8</v>
      </c>
      <c r="K90" s="13">
        <v>0</v>
      </c>
      <c r="L90" s="13">
        <v>0</v>
      </c>
      <c r="M90" s="13">
        <v>0</v>
      </c>
      <c r="N90" s="13">
        <v>5</v>
      </c>
      <c r="O90" s="13">
        <v>1</v>
      </c>
      <c r="P90" s="13">
        <v>4</v>
      </c>
      <c r="Q90" s="13">
        <v>20</v>
      </c>
      <c r="R90" s="13">
        <v>2756</v>
      </c>
      <c r="S90" s="13">
        <v>248</v>
      </c>
      <c r="T90" s="13">
        <v>27</v>
      </c>
      <c r="U90" s="15">
        <v>3.375</v>
      </c>
      <c r="V90" s="15">
        <v>2.1262500000000002</v>
      </c>
      <c r="W90" s="15">
        <v>249</v>
      </c>
      <c r="X90" s="13">
        <v>488</v>
      </c>
      <c r="Y90" s="13">
        <v>54</v>
      </c>
      <c r="Z90" s="13">
        <v>737</v>
      </c>
      <c r="AA90" s="13">
        <v>120</v>
      </c>
      <c r="AB90" s="13">
        <v>8</v>
      </c>
    </row>
    <row r="91" spans="1:28">
      <c r="A91" s="1">
        <v>100014962</v>
      </c>
      <c r="B91" s="1" t="str">
        <v>Košický</v>
      </c>
      <c r="C91" s="1" t="str">
        <v>Košice IV</v>
      </c>
      <c r="D91" s="1" t="str">
        <v>Liečebno - výchovné sanatórium</v>
      </c>
      <c r="E91" s="1">
        <v>2</v>
      </c>
      <c r="F91" s="13">
        <v>35</v>
      </c>
      <c r="G91" s="13">
        <v>9</v>
      </c>
      <c r="H91" s="13">
        <v>9</v>
      </c>
      <c r="I91" s="13">
        <v>0</v>
      </c>
      <c r="J91" s="13">
        <v>4</v>
      </c>
      <c r="K91" s="13">
        <v>0</v>
      </c>
      <c r="L91" s="13">
        <v>0</v>
      </c>
      <c r="M91" s="13">
        <v>0</v>
      </c>
      <c r="N91" s="13">
        <v>3</v>
      </c>
      <c r="O91" s="13">
        <v>1</v>
      </c>
      <c r="P91" s="13">
        <v>2</v>
      </c>
      <c r="Q91" s="13">
        <v>13</v>
      </c>
      <c r="R91" s="13">
        <v>1751</v>
      </c>
      <c r="S91" s="13">
        <v>82</v>
      </c>
      <c r="T91" s="13">
        <v>17.5</v>
      </c>
      <c r="U91" s="15">
        <v>2.1875</v>
      </c>
      <c r="V91" s="15">
        <v>1.378125</v>
      </c>
      <c r="W91" s="15">
        <v>158</v>
      </c>
      <c r="X91" s="13">
        <v>288</v>
      </c>
      <c r="Y91" s="13">
        <v>35</v>
      </c>
      <c r="Z91" s="13">
        <v>446</v>
      </c>
      <c r="AA91" s="13">
        <v>72</v>
      </c>
      <c r="AB91" s="13">
        <v>4</v>
      </c>
    </row>
    <row r="92" spans="1:28">
      <c r="A92" s="1">
        <v>100014964</v>
      </c>
      <c r="B92" s="1" t="str">
        <v>Košický</v>
      </c>
      <c r="C92" s="1" t="str">
        <v>Košice IV</v>
      </c>
      <c r="D92" s="1" t="str">
        <v>Gymnázium</v>
      </c>
      <c r="E92" s="1">
        <v>1</v>
      </c>
      <c r="F92" s="13">
        <v>95</v>
      </c>
      <c r="G92" s="13">
        <v>25</v>
      </c>
      <c r="H92" s="13">
        <v>25</v>
      </c>
      <c r="I92" s="13">
        <v>0</v>
      </c>
      <c r="J92" s="13">
        <v>12</v>
      </c>
      <c r="K92" s="13">
        <v>0</v>
      </c>
      <c r="L92" s="13">
        <v>0</v>
      </c>
      <c r="M92" s="13">
        <v>0</v>
      </c>
      <c r="N92" s="13">
        <v>7</v>
      </c>
      <c r="O92" s="13">
        <v>1</v>
      </c>
      <c r="P92" s="13">
        <v>6</v>
      </c>
      <c r="Q92" s="13">
        <v>35</v>
      </c>
      <c r="R92" s="13">
        <v>4665</v>
      </c>
      <c r="S92" s="13">
        <v>892</v>
      </c>
      <c r="T92" s="13">
        <v>47.5</v>
      </c>
      <c r="U92" s="15">
        <v>5.9375</v>
      </c>
      <c r="V92" s="15">
        <v>3.7406250000000001</v>
      </c>
      <c r="W92" s="15">
        <v>420</v>
      </c>
      <c r="X92" s="13">
        <v>968</v>
      </c>
      <c r="Y92" s="13">
        <v>95</v>
      </c>
      <c r="Z92" s="13">
        <v>1388</v>
      </c>
      <c r="AA92" s="13">
        <v>168</v>
      </c>
      <c r="AB92" s="13">
        <v>12</v>
      </c>
    </row>
    <row r="93" spans="1:28">
      <c r="A93" s="1">
        <v>100014969</v>
      </c>
      <c r="B93" s="1" t="str">
        <v>Košický</v>
      </c>
      <c r="C93" s="1" t="str">
        <v>Košice IV</v>
      </c>
      <c r="D93" s="1" t="str">
        <v>Stredná odborná škola beauty služieb</v>
      </c>
      <c r="E93" s="1">
        <v>1</v>
      </c>
      <c r="F93" s="13">
        <v>71</v>
      </c>
      <c r="G93" s="13">
        <v>19</v>
      </c>
      <c r="H93" s="13">
        <v>18</v>
      </c>
      <c r="I93" s="13">
        <v>1</v>
      </c>
      <c r="J93" s="13">
        <v>8</v>
      </c>
      <c r="K93" s="13">
        <v>0</v>
      </c>
      <c r="L93" s="13">
        <v>0</v>
      </c>
      <c r="M93" s="13">
        <v>0</v>
      </c>
      <c r="N93" s="13">
        <v>5</v>
      </c>
      <c r="O93" s="13">
        <v>1</v>
      </c>
      <c r="P93" s="13">
        <v>4</v>
      </c>
      <c r="Q93" s="13">
        <v>27</v>
      </c>
      <c r="R93" s="13">
        <v>3427</v>
      </c>
      <c r="S93" s="13">
        <v>500</v>
      </c>
      <c r="T93" s="13">
        <v>35.5</v>
      </c>
      <c r="U93" s="15">
        <v>4.4375</v>
      </c>
      <c r="V93" s="15">
        <v>2.7956249999999998</v>
      </c>
      <c r="W93" s="15">
        <v>309</v>
      </c>
      <c r="X93" s="13">
        <v>665</v>
      </c>
      <c r="Y93" s="13">
        <v>71</v>
      </c>
      <c r="Z93" s="13">
        <v>974</v>
      </c>
      <c r="AA93" s="13">
        <v>120</v>
      </c>
      <c r="AB93" s="13">
        <v>8</v>
      </c>
    </row>
    <row r="94" spans="1:28">
      <c r="A94" s="1">
        <v>100014971</v>
      </c>
      <c r="B94" s="1" t="str">
        <v>Košický</v>
      </c>
      <c r="C94" s="1" t="str">
        <v>Košice IV</v>
      </c>
      <c r="D94" s="1" t="str">
        <v>Základná škola</v>
      </c>
      <c r="E94" s="1">
        <v>1</v>
      </c>
      <c r="F94" s="13">
        <v>81</v>
      </c>
      <c r="G94" s="13">
        <v>21</v>
      </c>
      <c r="H94" s="13">
        <v>21</v>
      </c>
      <c r="I94" s="13">
        <v>0</v>
      </c>
      <c r="J94" s="13">
        <v>12</v>
      </c>
      <c r="K94" s="13">
        <v>0</v>
      </c>
      <c r="L94" s="13">
        <v>0</v>
      </c>
      <c r="M94" s="13">
        <v>0</v>
      </c>
      <c r="N94" s="13">
        <v>7</v>
      </c>
      <c r="O94" s="13">
        <v>1</v>
      </c>
      <c r="P94" s="13">
        <v>6</v>
      </c>
      <c r="Q94" s="13">
        <v>30</v>
      </c>
      <c r="R94" s="13">
        <v>4013</v>
      </c>
      <c r="S94" s="13">
        <v>634</v>
      </c>
      <c r="T94" s="13">
        <v>40.5</v>
      </c>
      <c r="U94" s="15">
        <v>5.0625</v>
      </c>
      <c r="V94" s="15">
        <v>3.1893750000000001</v>
      </c>
      <c r="W94" s="15">
        <v>362</v>
      </c>
      <c r="X94" s="13">
        <v>793</v>
      </c>
      <c r="Y94" s="13">
        <v>81</v>
      </c>
      <c r="Z94" s="13">
        <v>1155</v>
      </c>
      <c r="AA94" s="13">
        <v>168</v>
      </c>
      <c r="AB94" s="13">
        <v>12</v>
      </c>
    </row>
    <row r="95" spans="1:28">
      <c r="A95" s="1">
        <v>100014975</v>
      </c>
      <c r="B95" s="1" t="str">
        <v>Košický</v>
      </c>
      <c r="C95" s="1" t="str">
        <v>Košice IV</v>
      </c>
      <c r="D95" s="1" t="str">
        <v>Hotelová akadémia</v>
      </c>
      <c r="E95" s="1">
        <v>1</v>
      </c>
      <c r="F95" s="13">
        <v>97</v>
      </c>
      <c r="G95" s="13">
        <v>25</v>
      </c>
      <c r="H95" s="13">
        <v>25</v>
      </c>
      <c r="I95" s="13">
        <v>0</v>
      </c>
      <c r="J95" s="13">
        <v>12</v>
      </c>
      <c r="K95" s="13">
        <v>0</v>
      </c>
      <c r="L95" s="13">
        <v>0</v>
      </c>
      <c r="M95" s="13">
        <v>0</v>
      </c>
      <c r="N95" s="13">
        <v>7</v>
      </c>
      <c r="O95" s="13">
        <v>1</v>
      </c>
      <c r="P95" s="13">
        <v>6</v>
      </c>
      <c r="Q95" s="13">
        <v>36</v>
      </c>
      <c r="R95" s="13">
        <v>4758</v>
      </c>
      <c r="S95" s="13">
        <v>949</v>
      </c>
      <c r="T95" s="13">
        <v>48.5</v>
      </c>
      <c r="U95" s="15">
        <v>6.0625</v>
      </c>
      <c r="V95" s="15">
        <v>3.819375</v>
      </c>
      <c r="W95" s="15">
        <v>429</v>
      </c>
      <c r="X95" s="13">
        <v>999</v>
      </c>
      <c r="Y95" s="13">
        <v>97</v>
      </c>
      <c r="Z95" s="13">
        <v>1428</v>
      </c>
      <c r="AA95" s="13">
        <v>168</v>
      </c>
      <c r="AB95" s="13">
        <v>12</v>
      </c>
    </row>
    <row r="96" spans="1:28">
      <c r="A96" s="1">
        <v>100014976</v>
      </c>
      <c r="B96" s="1" t="str">
        <v>Košický</v>
      </c>
      <c r="C96" s="1" t="str">
        <v>Košice IV</v>
      </c>
      <c r="D96" s="1" t="str">
        <v>Stredná odborná škola pedagogická sv. Cyrila a Metoda</v>
      </c>
      <c r="E96" s="1">
        <v>1</v>
      </c>
      <c r="F96" s="13">
        <v>49</v>
      </c>
      <c r="G96" s="13">
        <v>17</v>
      </c>
      <c r="H96" s="13">
        <v>17</v>
      </c>
      <c r="I96" s="13">
        <v>0</v>
      </c>
      <c r="J96" s="13">
        <v>6</v>
      </c>
      <c r="K96" s="13">
        <v>0</v>
      </c>
      <c r="L96" s="13">
        <v>0</v>
      </c>
      <c r="M96" s="13">
        <v>0</v>
      </c>
      <c r="N96" s="13">
        <v>4</v>
      </c>
      <c r="O96" s="13">
        <v>1</v>
      </c>
      <c r="P96" s="13">
        <v>3</v>
      </c>
      <c r="Q96" s="13">
        <v>16</v>
      </c>
      <c r="R96" s="13">
        <v>2403</v>
      </c>
      <c r="S96" s="13">
        <v>142</v>
      </c>
      <c r="T96" s="13">
        <v>24.5</v>
      </c>
      <c r="U96" s="15">
        <v>3.0625</v>
      </c>
      <c r="V96" s="15">
        <v>1.9293750000000001</v>
      </c>
      <c r="W96" s="15">
        <v>217</v>
      </c>
      <c r="X96" s="13">
        <v>404</v>
      </c>
      <c r="Y96" s="13">
        <v>49</v>
      </c>
      <c r="Z96" s="13">
        <v>621</v>
      </c>
      <c r="AA96" s="13">
        <v>96</v>
      </c>
      <c r="AB96" s="13">
        <v>6</v>
      </c>
    </row>
    <row r="97" spans="1:28">
      <c r="A97" s="1">
        <v>100014977</v>
      </c>
      <c r="B97" s="1" t="str">
        <v>Košický</v>
      </c>
      <c r="C97" s="1" t="str">
        <v>Košice IV</v>
      </c>
      <c r="D97" s="1" t="str">
        <v>Súkromná stredná odborná škola PAMIKO</v>
      </c>
      <c r="E97" s="1">
        <v>1</v>
      </c>
      <c r="F97" s="13">
        <v>14</v>
      </c>
      <c r="G97" s="13">
        <v>4</v>
      </c>
      <c r="H97" s="13">
        <v>4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1</v>
      </c>
      <c r="P97" s="13">
        <v>1</v>
      </c>
      <c r="Q97" s="13">
        <v>5</v>
      </c>
      <c r="R97" s="13">
        <v>767</v>
      </c>
      <c r="S97" s="13">
        <v>0</v>
      </c>
      <c r="T97" s="13">
        <v>7</v>
      </c>
      <c r="U97" s="15">
        <v>0.875</v>
      </c>
      <c r="V97" s="15">
        <v>0.55125000000000002</v>
      </c>
      <c r="W97" s="15">
        <v>70</v>
      </c>
      <c r="X97" s="13">
        <v>116</v>
      </c>
      <c r="Y97" s="13">
        <v>14</v>
      </c>
      <c r="Z97" s="13">
        <v>186</v>
      </c>
      <c r="AA97" s="13">
        <v>48</v>
      </c>
      <c r="AB97" s="13">
        <v>0</v>
      </c>
    </row>
    <row r="98" spans="1:28">
      <c r="A98" s="1">
        <v>100014978</v>
      </c>
      <c r="B98" s="1" t="str">
        <v>Košický</v>
      </c>
      <c r="C98" s="1" t="str">
        <v>Košice IV</v>
      </c>
      <c r="D98" s="1" t="str">
        <v>Stredná odborná škola poľnohospodárstva a služieb na vidieku</v>
      </c>
      <c r="E98" s="1">
        <v>4</v>
      </c>
      <c r="F98" s="13">
        <v>44</v>
      </c>
      <c r="G98" s="13">
        <v>12</v>
      </c>
      <c r="H98" s="13">
        <v>12</v>
      </c>
      <c r="I98" s="13">
        <v>0</v>
      </c>
      <c r="J98" s="13">
        <v>8</v>
      </c>
      <c r="K98" s="13">
        <v>2</v>
      </c>
      <c r="L98" s="13">
        <v>0</v>
      </c>
      <c r="M98" s="13">
        <v>3</v>
      </c>
      <c r="N98" s="13">
        <v>5</v>
      </c>
      <c r="O98" s="13">
        <v>4</v>
      </c>
      <c r="P98" s="13">
        <v>6</v>
      </c>
      <c r="Q98" s="13">
        <v>16</v>
      </c>
      <c r="R98" s="13">
        <v>2530</v>
      </c>
      <c r="S98" s="13">
        <v>142</v>
      </c>
      <c r="T98" s="13">
        <v>22</v>
      </c>
      <c r="U98" s="15">
        <v>2.75</v>
      </c>
      <c r="V98" s="15">
        <v>1.7324999999999999</v>
      </c>
      <c r="W98" s="15">
        <v>229</v>
      </c>
      <c r="X98" s="13">
        <v>423</v>
      </c>
      <c r="Y98" s="13">
        <v>44</v>
      </c>
      <c r="Z98" s="13">
        <v>652</v>
      </c>
      <c r="AA98" s="13">
        <v>240</v>
      </c>
      <c r="AB98" s="13">
        <v>8</v>
      </c>
    </row>
    <row r="99" spans="1:28">
      <c r="A99" s="1">
        <v>100014979</v>
      </c>
      <c r="B99" s="1" t="str">
        <v>Košický</v>
      </c>
      <c r="C99" s="1" t="str">
        <v>Košice IV</v>
      </c>
      <c r="D99" s="1" t="str">
        <v>Stredná odborná škola technická</v>
      </c>
      <c r="E99" s="1">
        <v>13</v>
      </c>
      <c r="F99" s="13">
        <v>208</v>
      </c>
      <c r="G99" s="13">
        <v>58</v>
      </c>
      <c r="H99" s="13">
        <v>58</v>
      </c>
      <c r="I99" s="13">
        <v>0</v>
      </c>
      <c r="J99" s="13">
        <v>14</v>
      </c>
      <c r="K99" s="13">
        <v>11</v>
      </c>
      <c r="L99" s="13">
        <v>0</v>
      </c>
      <c r="M99" s="13">
        <v>11</v>
      </c>
      <c r="N99" s="13">
        <v>9</v>
      </c>
      <c r="O99" s="13">
        <v>13</v>
      </c>
      <c r="P99" s="13">
        <v>18</v>
      </c>
      <c r="Q99" s="13">
        <v>75</v>
      </c>
      <c r="R99" s="13">
        <v>10482</v>
      </c>
      <c r="S99" s="13">
        <v>501</v>
      </c>
      <c r="T99" s="13">
        <v>104</v>
      </c>
      <c r="U99" s="15">
        <v>13</v>
      </c>
      <c r="V99" s="15">
        <v>8.19</v>
      </c>
      <c r="W99" s="15">
        <v>948</v>
      </c>
      <c r="X99" s="13">
        <v>1727</v>
      </c>
      <c r="Y99" s="13">
        <v>208</v>
      </c>
      <c r="Z99" s="13">
        <v>2675</v>
      </c>
      <c r="AA99" s="13">
        <v>744</v>
      </c>
      <c r="AB99" s="13">
        <v>14</v>
      </c>
    </row>
    <row r="100" spans="1:28">
      <c r="A100" s="1">
        <v>100014982</v>
      </c>
      <c r="B100" s="1" t="str">
        <v>Košický</v>
      </c>
      <c r="C100" s="1" t="str">
        <v>Košice IV</v>
      </c>
      <c r="D100" s="1" t="str">
        <v>Stredná zdravotnícka škola</v>
      </c>
      <c r="E100" s="1">
        <v>1</v>
      </c>
      <c r="F100" s="13">
        <v>55</v>
      </c>
      <c r="G100" s="13">
        <v>19</v>
      </c>
      <c r="H100" s="13">
        <v>19</v>
      </c>
      <c r="I100" s="13">
        <v>0</v>
      </c>
      <c r="J100" s="13">
        <v>8</v>
      </c>
      <c r="K100" s="13">
        <v>0</v>
      </c>
      <c r="L100" s="13">
        <v>0</v>
      </c>
      <c r="M100" s="13">
        <v>0</v>
      </c>
      <c r="N100" s="13">
        <v>5</v>
      </c>
      <c r="O100" s="13">
        <v>1</v>
      </c>
      <c r="P100" s="13">
        <v>4</v>
      </c>
      <c r="Q100" s="13">
        <v>18</v>
      </c>
      <c r="R100" s="13">
        <v>2802</v>
      </c>
      <c r="S100" s="13">
        <v>192</v>
      </c>
      <c r="T100" s="13">
        <v>27.5</v>
      </c>
      <c r="U100" s="15">
        <v>3.4375</v>
      </c>
      <c r="V100" s="15">
        <v>2.1656249999999999</v>
      </c>
      <c r="W100" s="15">
        <v>253</v>
      </c>
      <c r="X100" s="13">
        <v>478</v>
      </c>
      <c r="Y100" s="13">
        <v>55</v>
      </c>
      <c r="Z100" s="13">
        <v>731</v>
      </c>
      <c r="AA100" s="13">
        <v>120</v>
      </c>
      <c r="AB100" s="13">
        <v>8</v>
      </c>
    </row>
    <row r="101" spans="1:28">
      <c r="A101" s="1">
        <v>100014986</v>
      </c>
      <c r="B101" s="1" t="str">
        <v>Košický</v>
      </c>
      <c r="C101" s="1" t="str">
        <v>Košice IV</v>
      </c>
      <c r="D101" s="1" t="str">
        <v>Stredná odborná škola automobilová</v>
      </c>
      <c r="E101" s="1">
        <v>1</v>
      </c>
      <c r="F101" s="13">
        <v>81</v>
      </c>
      <c r="G101" s="13">
        <v>21</v>
      </c>
      <c r="H101" s="13">
        <v>21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30</v>
      </c>
      <c r="R101" s="13">
        <v>4013</v>
      </c>
      <c r="S101" s="13">
        <v>634</v>
      </c>
      <c r="T101" s="13">
        <v>40.5</v>
      </c>
      <c r="U101" s="15">
        <v>5.0625</v>
      </c>
      <c r="V101" s="15">
        <v>3.1893750000000001</v>
      </c>
      <c r="W101" s="15">
        <v>362</v>
      </c>
      <c r="X101" s="13">
        <v>793</v>
      </c>
      <c r="Y101" s="13">
        <v>81</v>
      </c>
      <c r="Z101" s="13">
        <v>1155</v>
      </c>
      <c r="AA101" s="13">
        <v>168</v>
      </c>
      <c r="AB101" s="13">
        <v>12</v>
      </c>
    </row>
    <row r="102" spans="1:28">
      <c r="A102" s="1">
        <v>100014987</v>
      </c>
      <c r="B102" s="1" t="str">
        <v>Košický</v>
      </c>
      <c r="C102" s="1" t="str">
        <v>Košice IV</v>
      </c>
      <c r="D102" s="1" t="str">
        <v>Stredná odborná škola informačných technológií</v>
      </c>
      <c r="E102" s="1">
        <v>1</v>
      </c>
      <c r="F102" s="13">
        <v>151</v>
      </c>
      <c r="G102" s="13">
        <v>39</v>
      </c>
      <c r="H102" s="13">
        <v>39</v>
      </c>
      <c r="I102" s="13">
        <v>0</v>
      </c>
      <c r="J102" s="13">
        <v>22</v>
      </c>
      <c r="K102" s="13">
        <v>0</v>
      </c>
      <c r="L102" s="13">
        <v>1</v>
      </c>
      <c r="M102" s="13">
        <v>0</v>
      </c>
      <c r="N102" s="13">
        <v>11</v>
      </c>
      <c r="O102" s="13">
        <v>1</v>
      </c>
      <c r="P102" s="13">
        <v>11</v>
      </c>
      <c r="Q102" s="13">
        <v>56</v>
      </c>
      <c r="R102" s="13">
        <v>7393</v>
      </c>
      <c r="S102" s="13">
        <v>2455</v>
      </c>
      <c r="T102" s="13">
        <v>75.5</v>
      </c>
      <c r="U102" s="15">
        <v>9.4375</v>
      </c>
      <c r="V102" s="15">
        <v>5.9456249999999997</v>
      </c>
      <c r="W102" s="15">
        <v>666</v>
      </c>
      <c r="X102" s="13">
        <v>1846</v>
      </c>
      <c r="Y102" s="13">
        <v>151</v>
      </c>
      <c r="Z102" s="13">
        <v>2512</v>
      </c>
      <c r="AA102" s="13">
        <v>264</v>
      </c>
      <c r="AB102" s="13">
        <v>22</v>
      </c>
    </row>
    <row r="103" spans="1:28">
      <c r="A103" s="1">
        <v>100014996</v>
      </c>
      <c r="B103" s="1" t="str">
        <v>Košický</v>
      </c>
      <c r="C103" s="1" t="str">
        <v>Košice IV</v>
      </c>
      <c r="D103" s="1" t="str">
        <v>Súkromné hudobné a dramatické konzervatórium</v>
      </c>
      <c r="E103" s="1">
        <v>1</v>
      </c>
      <c r="F103" s="13">
        <v>55</v>
      </c>
      <c r="G103" s="13">
        <v>19</v>
      </c>
      <c r="H103" s="13">
        <v>19</v>
      </c>
      <c r="I103" s="13">
        <v>0</v>
      </c>
      <c r="J103" s="13">
        <v>6</v>
      </c>
      <c r="K103" s="13">
        <v>0</v>
      </c>
      <c r="L103" s="13">
        <v>0</v>
      </c>
      <c r="M103" s="13">
        <v>0</v>
      </c>
      <c r="N103" s="13">
        <v>4</v>
      </c>
      <c r="O103" s="13">
        <v>1</v>
      </c>
      <c r="P103" s="13">
        <v>3</v>
      </c>
      <c r="Q103" s="13">
        <v>18</v>
      </c>
      <c r="R103" s="13">
        <v>2682</v>
      </c>
      <c r="S103" s="13">
        <v>192</v>
      </c>
      <c r="T103" s="13">
        <v>27.5</v>
      </c>
      <c r="U103" s="15">
        <v>3.4375</v>
      </c>
      <c r="V103" s="15">
        <v>2.1656249999999999</v>
      </c>
      <c r="W103" s="15">
        <v>242</v>
      </c>
      <c r="X103" s="13">
        <v>460</v>
      </c>
      <c r="Y103" s="13">
        <v>55</v>
      </c>
      <c r="Z103" s="13">
        <v>702</v>
      </c>
      <c r="AA103" s="13">
        <v>96</v>
      </c>
      <c r="AB103" s="13">
        <v>6</v>
      </c>
    </row>
    <row r="104" spans="1:28">
      <c r="A104" s="1">
        <v>100014999</v>
      </c>
      <c r="B104" s="1" t="str">
        <v>Košický</v>
      </c>
      <c r="C104" s="1" t="str">
        <v>Košice IV</v>
      </c>
      <c r="D104" s="1" t="str">
        <v>Základná škola</v>
      </c>
      <c r="E104" s="1">
        <v>1</v>
      </c>
      <c r="F104" s="13">
        <v>92</v>
      </c>
      <c r="G104" s="13">
        <v>24</v>
      </c>
      <c r="H104" s="13">
        <v>24</v>
      </c>
      <c r="I104" s="13">
        <v>0</v>
      </c>
      <c r="J104" s="13">
        <v>14</v>
      </c>
      <c r="K104" s="13">
        <v>0</v>
      </c>
      <c r="L104" s="13">
        <v>0</v>
      </c>
      <c r="M104" s="13">
        <v>0</v>
      </c>
      <c r="N104" s="13">
        <v>8</v>
      </c>
      <c r="O104" s="13">
        <v>1</v>
      </c>
      <c r="P104" s="13">
        <v>7</v>
      </c>
      <c r="Q104" s="13">
        <v>34</v>
      </c>
      <c r="R104" s="13">
        <v>4645</v>
      </c>
      <c r="S104" s="13">
        <v>837</v>
      </c>
      <c r="T104" s="13">
        <v>46</v>
      </c>
      <c r="U104" s="15">
        <v>5.75</v>
      </c>
      <c r="V104" s="15">
        <v>3.6225000000000001</v>
      </c>
      <c r="W104" s="15">
        <v>419</v>
      </c>
      <c r="X104" s="13">
        <v>948</v>
      </c>
      <c r="Y104" s="13">
        <v>92</v>
      </c>
      <c r="Z104" s="13">
        <v>1367</v>
      </c>
      <c r="AA104" s="13">
        <v>192</v>
      </c>
      <c r="AB104" s="13">
        <v>14</v>
      </c>
    </row>
    <row r="105" spans="1:28">
      <c r="A105" s="1">
        <v>100015005</v>
      </c>
      <c r="B105" s="1" t="str">
        <v>Košický</v>
      </c>
      <c r="C105" s="1" t="str">
        <v>Košice IV</v>
      </c>
      <c r="D105" s="1" t="str">
        <v>Základná škola</v>
      </c>
      <c r="E105" s="1">
        <v>1</v>
      </c>
      <c r="F105" s="13">
        <v>100</v>
      </c>
      <c r="G105" s="13">
        <v>26</v>
      </c>
      <c r="H105" s="13">
        <v>26</v>
      </c>
      <c r="I105" s="13">
        <v>0</v>
      </c>
      <c r="J105" s="13">
        <v>14</v>
      </c>
      <c r="K105" s="13">
        <v>0</v>
      </c>
      <c r="L105" s="13">
        <v>0</v>
      </c>
      <c r="M105" s="13">
        <v>0</v>
      </c>
      <c r="N105" s="13">
        <v>8</v>
      </c>
      <c r="O105" s="13">
        <v>1</v>
      </c>
      <c r="P105" s="13">
        <v>7</v>
      </c>
      <c r="Q105" s="13">
        <v>37</v>
      </c>
      <c r="R105" s="13">
        <v>5018</v>
      </c>
      <c r="S105" s="13">
        <v>1008</v>
      </c>
      <c r="T105" s="13">
        <v>50</v>
      </c>
      <c r="U105" s="15">
        <v>6.25</v>
      </c>
      <c r="V105" s="15">
        <v>3.9375</v>
      </c>
      <c r="W105" s="15">
        <v>452</v>
      </c>
      <c r="X105" s="13">
        <v>1056</v>
      </c>
      <c r="Y105" s="13">
        <v>100</v>
      </c>
      <c r="Z105" s="13">
        <v>1508</v>
      </c>
      <c r="AA105" s="13">
        <v>192</v>
      </c>
      <c r="AB105" s="13">
        <v>14</v>
      </c>
    </row>
    <row r="106" spans="1:28">
      <c r="A106" s="1">
        <v>100015014</v>
      </c>
      <c r="B106" s="1" t="str">
        <v>Košický</v>
      </c>
      <c r="C106" s="1" t="str">
        <v>Košice IV</v>
      </c>
      <c r="D106" s="1" t="str">
        <v>Základná škola</v>
      </c>
      <c r="E106" s="1">
        <v>1</v>
      </c>
      <c r="F106" s="13">
        <v>70</v>
      </c>
      <c r="G106" s="13"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26</v>
      </c>
      <c r="R106" s="13">
        <v>3501</v>
      </c>
      <c r="S106" s="13">
        <v>458</v>
      </c>
      <c r="T106" s="13">
        <v>35</v>
      </c>
      <c r="U106" s="15">
        <v>4.375</v>
      </c>
      <c r="V106" s="15">
        <v>2.7562500000000001</v>
      </c>
      <c r="W106" s="15">
        <v>316</v>
      </c>
      <c r="X106" s="13">
        <v>663</v>
      </c>
      <c r="Y106" s="13">
        <v>70</v>
      </c>
      <c r="Z106" s="13">
        <v>979</v>
      </c>
      <c r="AA106" s="13">
        <v>144</v>
      </c>
      <c r="AB106" s="13">
        <v>10</v>
      </c>
    </row>
    <row r="107" spans="1:28">
      <c r="A107" s="1">
        <v>100015015</v>
      </c>
      <c r="B107" s="1" t="str">
        <v>Košický</v>
      </c>
      <c r="C107" s="1" t="str">
        <v>Košice IV</v>
      </c>
      <c r="D107" s="1" t="str">
        <v>Súkromná stredná športová škola</v>
      </c>
      <c r="E107" s="1">
        <v>1</v>
      </c>
      <c r="F107" s="13">
        <v>22</v>
      </c>
      <c r="G107" s="13"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3">
        <v>11</v>
      </c>
      <c r="U107" s="15">
        <v>1.375</v>
      </c>
      <c r="V107" s="15">
        <v>0.86624999999999996</v>
      </c>
      <c r="W107" s="15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100015026</v>
      </c>
      <c r="B108" s="1" t="str">
        <v>Košický</v>
      </c>
      <c r="C108" s="1" t="str">
        <v>Košice IV</v>
      </c>
      <c r="D108" s="1" t="str">
        <v>Základná škola s materskou školou sv. Marka Križina</v>
      </c>
      <c r="E108" s="1">
        <v>1</v>
      </c>
      <c r="F108" s="13">
        <v>52</v>
      </c>
      <c r="G108" s="13">
        <v>14</v>
      </c>
      <c r="H108" s="13">
        <v>14</v>
      </c>
      <c r="I108" s="13">
        <v>0</v>
      </c>
      <c r="J108" s="13">
        <v>6</v>
      </c>
      <c r="K108" s="13">
        <v>0</v>
      </c>
      <c r="L108" s="13">
        <v>0</v>
      </c>
      <c r="M108" s="13">
        <v>0</v>
      </c>
      <c r="N108" s="13">
        <v>4</v>
      </c>
      <c r="O108" s="13">
        <v>1</v>
      </c>
      <c r="P108" s="13">
        <v>3</v>
      </c>
      <c r="Q108" s="13">
        <v>19</v>
      </c>
      <c r="R108" s="13">
        <v>2542</v>
      </c>
      <c r="S108" s="13">
        <v>219</v>
      </c>
      <c r="T108" s="13">
        <v>26</v>
      </c>
      <c r="U108" s="15">
        <v>3.25</v>
      </c>
      <c r="V108" s="15">
        <v>2.0474999999999999</v>
      </c>
      <c r="W108" s="15">
        <v>229</v>
      </c>
      <c r="X108" s="13">
        <v>447</v>
      </c>
      <c r="Y108" s="13">
        <v>52</v>
      </c>
      <c r="Z108" s="13">
        <v>676</v>
      </c>
      <c r="AA108" s="13">
        <v>96</v>
      </c>
      <c r="AB108" s="13">
        <v>6</v>
      </c>
    </row>
    <row r="109" spans="1:28">
      <c r="A109" s="1">
        <v>100015034</v>
      </c>
      <c r="B109" s="1" t="str">
        <v>Košický</v>
      </c>
      <c r="C109" s="1" t="str">
        <v>Košice IV</v>
      </c>
      <c r="D109" s="1" t="str">
        <v>Základná škola</v>
      </c>
      <c r="E109" s="1">
        <v>1</v>
      </c>
      <c r="F109" s="13">
        <v>60</v>
      </c>
      <c r="G109" s="13">
        <v>16</v>
      </c>
      <c r="H109" s="13">
        <v>16</v>
      </c>
      <c r="I109" s="13">
        <v>0</v>
      </c>
      <c r="J109" s="13">
        <v>6</v>
      </c>
      <c r="K109" s="13">
        <v>0</v>
      </c>
      <c r="L109" s="13">
        <v>0</v>
      </c>
      <c r="M109" s="13">
        <v>0</v>
      </c>
      <c r="N109" s="13">
        <v>4</v>
      </c>
      <c r="O109" s="13">
        <v>1</v>
      </c>
      <c r="P109" s="13">
        <v>3</v>
      </c>
      <c r="Q109" s="13">
        <v>22</v>
      </c>
      <c r="R109" s="13">
        <v>2915</v>
      </c>
      <c r="S109" s="13">
        <v>311</v>
      </c>
      <c r="T109" s="13">
        <v>30</v>
      </c>
      <c r="U109" s="15">
        <v>3.75</v>
      </c>
      <c r="V109" s="15">
        <v>2.3624999999999998</v>
      </c>
      <c r="W109" s="15">
        <v>263</v>
      </c>
      <c r="X109" s="13">
        <v>531</v>
      </c>
      <c r="Y109" s="13">
        <v>60</v>
      </c>
      <c r="Z109" s="13">
        <v>794</v>
      </c>
      <c r="AA109" s="13">
        <v>96</v>
      </c>
      <c r="AB109" s="13">
        <v>6</v>
      </c>
    </row>
    <row r="110" spans="1:28">
      <c r="A110" s="1">
        <v>100015035</v>
      </c>
      <c r="B110" s="1" t="str">
        <v>Košický</v>
      </c>
      <c r="C110" s="1" t="str">
        <v>Košice IV</v>
      </c>
      <c r="D110" s="1" t="str">
        <v>Súkromná stredná odborná škola</v>
      </c>
      <c r="E110" s="1">
        <v>1</v>
      </c>
      <c r="F110" s="13">
        <v>41</v>
      </c>
      <c r="G110" s="13">
        <v>11</v>
      </c>
      <c r="H110" s="13">
        <v>11</v>
      </c>
      <c r="I110" s="13">
        <v>0</v>
      </c>
      <c r="J110" s="13">
        <v>8</v>
      </c>
      <c r="K110" s="13">
        <v>0</v>
      </c>
      <c r="L110" s="13">
        <v>0</v>
      </c>
      <c r="M110" s="13">
        <v>0</v>
      </c>
      <c r="N110" s="13">
        <v>5</v>
      </c>
      <c r="O110" s="13">
        <v>1</v>
      </c>
      <c r="P110" s="13">
        <v>4</v>
      </c>
      <c r="Q110" s="13">
        <v>15</v>
      </c>
      <c r="R110" s="13">
        <v>2150</v>
      </c>
      <c r="S110" s="13">
        <v>120</v>
      </c>
      <c r="T110" s="13">
        <v>20.5</v>
      </c>
      <c r="U110" s="15">
        <v>2.5625</v>
      </c>
      <c r="V110" s="15">
        <v>1.6143749999999999</v>
      </c>
      <c r="W110" s="15">
        <v>194</v>
      </c>
      <c r="X110" s="13">
        <v>359</v>
      </c>
      <c r="Y110" s="13">
        <v>41</v>
      </c>
      <c r="Z110" s="13">
        <v>553</v>
      </c>
      <c r="AA110" s="13">
        <v>120</v>
      </c>
      <c r="AB110" s="13">
        <v>8</v>
      </c>
    </row>
    <row r="111" spans="1:28">
      <c r="A111" s="1">
        <v>100015038</v>
      </c>
      <c r="B111" s="1" t="str">
        <v>Košický</v>
      </c>
      <c r="C111" s="1" t="str">
        <v>Košice IV</v>
      </c>
      <c r="D111" s="1" t="str">
        <v>Súkromná základná škola</v>
      </c>
      <c r="E111" s="1">
        <v>1</v>
      </c>
      <c r="F111" s="13">
        <v>87</v>
      </c>
      <c r="G111" s="13">
        <v>23</v>
      </c>
      <c r="H111" s="13">
        <v>23</v>
      </c>
      <c r="I111" s="13">
        <v>0</v>
      </c>
      <c r="J111" s="13">
        <v>12</v>
      </c>
      <c r="K111" s="13">
        <v>0</v>
      </c>
      <c r="L111" s="13">
        <v>0</v>
      </c>
      <c r="M111" s="13">
        <v>0</v>
      </c>
      <c r="N111" s="13">
        <v>7</v>
      </c>
      <c r="O111" s="13">
        <v>1</v>
      </c>
      <c r="P111" s="13">
        <v>6</v>
      </c>
      <c r="Q111" s="13">
        <v>32</v>
      </c>
      <c r="R111" s="13">
        <v>4293</v>
      </c>
      <c r="S111" s="13">
        <v>732</v>
      </c>
      <c r="T111" s="13">
        <v>43.5</v>
      </c>
      <c r="U111" s="15">
        <v>5.4375</v>
      </c>
      <c r="V111" s="15">
        <v>3.4256250000000001</v>
      </c>
      <c r="W111" s="15">
        <v>387</v>
      </c>
      <c r="X111" s="13">
        <v>864</v>
      </c>
      <c r="Y111" s="13">
        <v>87</v>
      </c>
      <c r="Z111" s="13">
        <v>1251</v>
      </c>
      <c r="AA111" s="13">
        <v>168</v>
      </c>
      <c r="AB111" s="13">
        <v>12</v>
      </c>
    </row>
    <row r="112" spans="1:28">
      <c r="A112" s="1">
        <v>100015039</v>
      </c>
      <c r="B112" s="1" t="str">
        <v>Košický</v>
      </c>
      <c r="C112" s="1" t="str">
        <v>Košice IV</v>
      </c>
      <c r="D112" s="1" t="str">
        <v>Súkromné gymnázium</v>
      </c>
      <c r="E112" s="1">
        <v>1</v>
      </c>
      <c r="F112" s="13">
        <v>33</v>
      </c>
      <c r="G112" s="13">
        <v>9</v>
      </c>
      <c r="H112" s="13">
        <v>9</v>
      </c>
      <c r="I112" s="13">
        <v>0</v>
      </c>
      <c r="J112" s="13">
        <v>4</v>
      </c>
      <c r="K112" s="13">
        <v>0</v>
      </c>
      <c r="L112" s="13">
        <v>0</v>
      </c>
      <c r="M112" s="13">
        <v>0</v>
      </c>
      <c r="N112" s="13">
        <v>3</v>
      </c>
      <c r="O112" s="13">
        <v>1</v>
      </c>
      <c r="P112" s="13">
        <v>2</v>
      </c>
      <c r="Q112" s="13">
        <v>12</v>
      </c>
      <c r="R112" s="13">
        <v>1657</v>
      </c>
      <c r="S112" s="13">
        <v>65</v>
      </c>
      <c r="T112" s="13">
        <v>16.5</v>
      </c>
      <c r="U112" s="15">
        <v>2.0625</v>
      </c>
      <c r="V112" s="15">
        <v>1.2993749999999999</v>
      </c>
      <c r="W112" s="15">
        <v>150</v>
      </c>
      <c r="X112" s="13">
        <v>269</v>
      </c>
      <c r="Y112" s="13">
        <v>33</v>
      </c>
      <c r="Z112" s="13">
        <v>419</v>
      </c>
      <c r="AA112" s="13">
        <v>72</v>
      </c>
      <c r="AB112" s="13">
        <v>4</v>
      </c>
    </row>
    <row r="113" spans="1:28">
      <c r="A113" s="1">
        <v>100015040</v>
      </c>
      <c r="B113" s="1" t="str">
        <v>Košický</v>
      </c>
      <c r="C113" s="1" t="str">
        <v>Košice IV</v>
      </c>
      <c r="D113" s="1" t="str">
        <v>Súkromná stredná odborná škola</v>
      </c>
      <c r="E113" s="1">
        <v>1</v>
      </c>
      <c r="F113" s="13">
        <v>9</v>
      </c>
      <c r="G113" s="13">
        <v>3</v>
      </c>
      <c r="H113" s="13">
        <v>3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1</v>
      </c>
      <c r="P113" s="13">
        <v>1</v>
      </c>
      <c r="Q113" s="13">
        <v>3</v>
      </c>
      <c r="R113" s="13">
        <v>410</v>
      </c>
      <c r="S113" s="13">
        <v>0</v>
      </c>
      <c r="T113" s="13">
        <v>4.5</v>
      </c>
      <c r="U113" s="15">
        <v>0.5625</v>
      </c>
      <c r="V113" s="15">
        <v>0.354375</v>
      </c>
      <c r="W113" s="15">
        <v>37</v>
      </c>
      <c r="X113" s="13">
        <v>62</v>
      </c>
      <c r="Y113" s="13">
        <v>9</v>
      </c>
      <c r="Z113" s="13">
        <v>99</v>
      </c>
      <c r="AA113" s="13">
        <v>48</v>
      </c>
      <c r="AB113" s="13">
        <v>0</v>
      </c>
    </row>
    <row r="114" spans="1:28">
      <c r="A114" s="1">
        <v>100015045</v>
      </c>
      <c r="B114" s="1" t="str">
        <v>Košický</v>
      </c>
      <c r="C114" s="1" t="str">
        <v>Košice IV</v>
      </c>
      <c r="D114" s="1" t="str">
        <v>Základná škola</v>
      </c>
      <c r="E114" s="1">
        <v>1</v>
      </c>
      <c r="F114" s="13">
        <v>100</v>
      </c>
      <c r="G114" s="13">
        <v>26</v>
      </c>
      <c r="H114" s="13">
        <v>26</v>
      </c>
      <c r="I114" s="13">
        <v>0</v>
      </c>
      <c r="J114" s="13">
        <v>14</v>
      </c>
      <c r="K114" s="13">
        <v>0</v>
      </c>
      <c r="L114" s="13">
        <v>0</v>
      </c>
      <c r="M114" s="13">
        <v>0</v>
      </c>
      <c r="N114" s="13">
        <v>8</v>
      </c>
      <c r="O114" s="13">
        <v>1</v>
      </c>
      <c r="P114" s="13">
        <v>7</v>
      </c>
      <c r="Q114" s="13">
        <v>37</v>
      </c>
      <c r="R114" s="13">
        <v>5018</v>
      </c>
      <c r="S114" s="13">
        <v>1008</v>
      </c>
      <c r="T114" s="13">
        <v>50</v>
      </c>
      <c r="U114" s="15">
        <v>6.25</v>
      </c>
      <c r="V114" s="15">
        <v>3.9375</v>
      </c>
      <c r="W114" s="15">
        <v>452</v>
      </c>
      <c r="X114" s="13">
        <v>1056</v>
      </c>
      <c r="Y114" s="13">
        <v>100</v>
      </c>
      <c r="Z114" s="13">
        <v>1508</v>
      </c>
      <c r="AA114" s="13">
        <v>192</v>
      </c>
      <c r="AB114" s="13">
        <v>14</v>
      </c>
    </row>
    <row r="115" spans="1:28">
      <c r="A115" s="1">
        <v>100015052</v>
      </c>
      <c r="B115" s="1" t="str">
        <v>Košický</v>
      </c>
      <c r="C115" s="1" t="str">
        <v>Košice IV</v>
      </c>
      <c r="D115" s="1" t="str">
        <v>Súkromná základná škola</v>
      </c>
      <c r="E115" s="1">
        <v>1</v>
      </c>
      <c r="F115" s="13">
        <v>30</v>
      </c>
      <c r="G115" s="13">
        <v>8</v>
      </c>
      <c r="H115" s="13">
        <v>8</v>
      </c>
      <c r="I115" s="13">
        <v>0</v>
      </c>
      <c r="J115" s="13">
        <v>4</v>
      </c>
      <c r="K115" s="13">
        <v>0</v>
      </c>
      <c r="L115" s="13">
        <v>0</v>
      </c>
      <c r="M115" s="13">
        <v>0</v>
      </c>
      <c r="N115" s="13">
        <v>3</v>
      </c>
      <c r="O115" s="13">
        <v>1</v>
      </c>
      <c r="P115" s="13">
        <v>2</v>
      </c>
      <c r="Q115" s="13">
        <v>11</v>
      </c>
      <c r="R115" s="13">
        <v>1518</v>
      </c>
      <c r="S115" s="13">
        <v>50</v>
      </c>
      <c r="T115" s="13">
        <v>15</v>
      </c>
      <c r="U115" s="15">
        <v>1.875</v>
      </c>
      <c r="V115" s="15">
        <v>1.1812499999999999</v>
      </c>
      <c r="W115" s="15">
        <v>137</v>
      </c>
      <c r="X115" s="13">
        <v>243</v>
      </c>
      <c r="Y115" s="13">
        <v>30</v>
      </c>
      <c r="Z115" s="13">
        <v>380</v>
      </c>
      <c r="AA115" s="13">
        <v>72</v>
      </c>
      <c r="AB115" s="13">
        <v>4</v>
      </c>
    </row>
    <row r="116" spans="1:28">
      <c r="A116" s="1">
        <v>100015059</v>
      </c>
      <c r="B116" s="1" t="str">
        <v>Košický</v>
      </c>
      <c r="C116" s="1" t="str">
        <v>Košice IV</v>
      </c>
      <c r="D116" s="1" t="str">
        <v>Základná škola Jozefa Urbana</v>
      </c>
      <c r="E116" s="1">
        <v>1</v>
      </c>
      <c r="F116" s="13">
        <v>100</v>
      </c>
      <c r="G116" s="13">
        <v>26</v>
      </c>
      <c r="H116" s="13">
        <v>26</v>
      </c>
      <c r="I116" s="13">
        <v>0</v>
      </c>
      <c r="J116" s="13">
        <v>12</v>
      </c>
      <c r="K116" s="13">
        <v>0</v>
      </c>
      <c r="L116" s="13">
        <v>0</v>
      </c>
      <c r="M116" s="13">
        <v>0</v>
      </c>
      <c r="N116" s="13">
        <v>7</v>
      </c>
      <c r="O116" s="13">
        <v>1</v>
      </c>
      <c r="P116" s="13">
        <v>6</v>
      </c>
      <c r="Q116" s="13">
        <v>37</v>
      </c>
      <c r="R116" s="13">
        <v>4898</v>
      </c>
      <c r="S116" s="13">
        <v>1008</v>
      </c>
      <c r="T116" s="13">
        <v>50</v>
      </c>
      <c r="U116" s="15">
        <v>6.25</v>
      </c>
      <c r="V116" s="15">
        <v>3.9375</v>
      </c>
      <c r="W116" s="15">
        <v>441</v>
      </c>
      <c r="X116" s="13">
        <v>1038</v>
      </c>
      <c r="Y116" s="13">
        <v>100</v>
      </c>
      <c r="Z116" s="13">
        <v>1479</v>
      </c>
      <c r="AA116" s="13">
        <v>168</v>
      </c>
      <c r="AB116" s="13">
        <v>12</v>
      </c>
    </row>
    <row r="117" spans="1:28">
      <c r="A117" s="1">
        <v>100015064</v>
      </c>
      <c r="B117" s="1" t="str">
        <v>Košický</v>
      </c>
      <c r="C117" s="1" t="str">
        <v>Košice IV</v>
      </c>
      <c r="D117" s="1" t="str">
        <v>Obchodná akadémia</v>
      </c>
      <c r="E117" s="1">
        <v>1</v>
      </c>
      <c r="F117" s="13">
        <v>54</v>
      </c>
      <c r="G117" s="13">
        <v>14</v>
      </c>
      <c r="H117" s="13">
        <v>14</v>
      </c>
      <c r="I117" s="13">
        <v>0</v>
      </c>
      <c r="J117" s="13">
        <v>6</v>
      </c>
      <c r="K117" s="13">
        <v>0</v>
      </c>
      <c r="L117" s="13">
        <v>0</v>
      </c>
      <c r="M117" s="13">
        <v>0</v>
      </c>
      <c r="N117" s="13">
        <v>4</v>
      </c>
      <c r="O117" s="13">
        <v>1</v>
      </c>
      <c r="P117" s="13">
        <v>3</v>
      </c>
      <c r="Q117" s="13">
        <v>20</v>
      </c>
      <c r="R117" s="13">
        <v>2636</v>
      </c>
      <c r="S117" s="13">
        <v>248</v>
      </c>
      <c r="T117" s="13">
        <v>27</v>
      </c>
      <c r="U117" s="15">
        <v>3.375</v>
      </c>
      <c r="V117" s="15">
        <v>2.1262500000000002</v>
      </c>
      <c r="W117" s="15">
        <v>238</v>
      </c>
      <c r="X117" s="13">
        <v>470</v>
      </c>
      <c r="Y117" s="13">
        <v>54</v>
      </c>
      <c r="Z117" s="13">
        <v>708</v>
      </c>
      <c r="AA117" s="13">
        <v>96</v>
      </c>
      <c r="AB117" s="13">
        <v>6</v>
      </c>
    </row>
    <row r="118" spans="1:28">
      <c r="A118" s="1">
        <v>100015071</v>
      </c>
      <c r="B118" s="1" t="str">
        <v>Košický</v>
      </c>
      <c r="C118" s="1" t="str">
        <v>Košice IV</v>
      </c>
      <c r="D118" s="1" t="str">
        <v>Gymnázium</v>
      </c>
      <c r="E118" s="1">
        <v>1</v>
      </c>
      <c r="F118" s="13">
        <v>76</v>
      </c>
      <c r="G118" s="13">
        <v>20</v>
      </c>
      <c r="H118" s="13">
        <v>20</v>
      </c>
      <c r="I118" s="13">
        <v>0</v>
      </c>
      <c r="J118" s="13">
        <v>10</v>
      </c>
      <c r="K118" s="13">
        <v>0</v>
      </c>
      <c r="L118" s="13">
        <v>0</v>
      </c>
      <c r="M118" s="13">
        <v>0</v>
      </c>
      <c r="N118" s="13">
        <v>6</v>
      </c>
      <c r="O118" s="13">
        <v>1</v>
      </c>
      <c r="P118" s="13">
        <v>5</v>
      </c>
      <c r="Q118" s="13">
        <v>28</v>
      </c>
      <c r="R118" s="13">
        <v>3780</v>
      </c>
      <c r="S118" s="13">
        <v>543</v>
      </c>
      <c r="T118" s="13">
        <v>38</v>
      </c>
      <c r="U118" s="15">
        <v>4.75</v>
      </c>
      <c r="V118" s="15">
        <v>2.9925000000000002</v>
      </c>
      <c r="W118" s="15">
        <v>341</v>
      </c>
      <c r="X118" s="13">
        <v>730</v>
      </c>
      <c r="Y118" s="13">
        <v>76</v>
      </c>
      <c r="Z118" s="13">
        <v>1071</v>
      </c>
      <c r="AA118" s="13">
        <v>144</v>
      </c>
      <c r="AB118" s="13">
        <v>10</v>
      </c>
    </row>
    <row r="119" spans="1:28">
      <c r="A119" s="1">
        <v>100015083</v>
      </c>
      <c r="B119" s="1" t="str">
        <v>Košický</v>
      </c>
      <c r="C119" s="1" t="str">
        <v>Košice - okolie</v>
      </c>
      <c r="D119" s="1" t="str">
        <v>Základná škola</v>
      </c>
      <c r="E119" s="1">
        <v>1</v>
      </c>
      <c r="F119" s="13">
        <v>9</v>
      </c>
      <c r="G119" s="13">
        <v>3</v>
      </c>
      <c r="H119" s="13">
        <v>3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3</v>
      </c>
      <c r="R119" s="13">
        <v>410</v>
      </c>
      <c r="S119" s="13">
        <v>0</v>
      </c>
      <c r="T119" s="13">
        <v>4.5</v>
      </c>
      <c r="U119" s="15">
        <v>0.5625</v>
      </c>
      <c r="V119" s="15">
        <v>0.354375</v>
      </c>
      <c r="W119" s="15">
        <v>37</v>
      </c>
      <c r="X119" s="13">
        <v>62</v>
      </c>
      <c r="Y119" s="13">
        <v>9</v>
      </c>
      <c r="Z119" s="13">
        <v>99</v>
      </c>
      <c r="AA119" s="13">
        <v>48</v>
      </c>
      <c r="AB119" s="13">
        <v>0</v>
      </c>
    </row>
    <row r="120" spans="1:28">
      <c r="A120" s="1">
        <v>100015096</v>
      </c>
      <c r="B120" s="1" t="str">
        <v>Košický</v>
      </c>
      <c r="C120" s="1" t="str">
        <v>Košice - okolie</v>
      </c>
      <c r="D120" s="1" t="str">
        <v>Základná škola s materskou školou</v>
      </c>
      <c r="E120" s="1">
        <v>1</v>
      </c>
      <c r="F120" s="13">
        <v>46</v>
      </c>
      <c r="G120" s="13">
        <v>12</v>
      </c>
      <c r="H120" s="13">
        <v>12</v>
      </c>
      <c r="I120" s="13">
        <v>0</v>
      </c>
      <c r="J120" s="13">
        <v>8</v>
      </c>
      <c r="K120" s="13">
        <v>0</v>
      </c>
      <c r="L120" s="13">
        <v>0</v>
      </c>
      <c r="M120" s="13">
        <v>0</v>
      </c>
      <c r="N120" s="13">
        <v>5</v>
      </c>
      <c r="O120" s="13">
        <v>1</v>
      </c>
      <c r="P120" s="13">
        <v>4</v>
      </c>
      <c r="Q120" s="13">
        <v>17</v>
      </c>
      <c r="R120" s="13">
        <v>2383</v>
      </c>
      <c r="S120" s="13">
        <v>166</v>
      </c>
      <c r="T120" s="13">
        <v>23</v>
      </c>
      <c r="U120" s="15">
        <v>2.875</v>
      </c>
      <c r="V120" s="15">
        <v>1.81125</v>
      </c>
      <c r="W120" s="15">
        <v>215</v>
      </c>
      <c r="X120" s="13">
        <v>408</v>
      </c>
      <c r="Y120" s="13">
        <v>46</v>
      </c>
      <c r="Z120" s="13">
        <v>623</v>
      </c>
      <c r="AA120" s="13">
        <v>120</v>
      </c>
      <c r="AB120" s="13">
        <v>8</v>
      </c>
    </row>
    <row r="121" spans="1:28">
      <c r="A121" s="1">
        <v>100015101</v>
      </c>
      <c r="B121" s="1" t="str">
        <v>Košický</v>
      </c>
      <c r="C121" s="1" t="str">
        <v>Košice - okolie</v>
      </c>
      <c r="D121" s="1" t="str">
        <v>Základná škola</v>
      </c>
      <c r="E121" s="1">
        <v>1</v>
      </c>
      <c r="F121" s="13">
        <v>11</v>
      </c>
      <c r="G121" s="13">
        <v>3</v>
      </c>
      <c r="H121" s="13">
        <v>3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1</v>
      </c>
      <c r="P121" s="13">
        <v>1</v>
      </c>
      <c r="Q121" s="13">
        <v>4</v>
      </c>
      <c r="R121" s="13">
        <v>552</v>
      </c>
      <c r="S121" s="13">
        <v>0</v>
      </c>
      <c r="T121" s="13">
        <v>5.5</v>
      </c>
      <c r="U121" s="15">
        <v>0.6875</v>
      </c>
      <c r="V121" s="15">
        <v>0.43312499999999998</v>
      </c>
      <c r="W121" s="15">
        <v>50</v>
      </c>
      <c r="X121" s="13">
        <v>83</v>
      </c>
      <c r="Y121" s="13">
        <v>11</v>
      </c>
      <c r="Z121" s="13">
        <v>133</v>
      </c>
      <c r="AA121" s="13">
        <v>48</v>
      </c>
      <c r="AB121" s="13">
        <v>0</v>
      </c>
    </row>
    <row r="122" spans="1:28">
      <c r="A122" s="1">
        <v>100015104</v>
      </c>
      <c r="B122" s="1" t="str">
        <v>Košický</v>
      </c>
      <c r="C122" s="1" t="str">
        <v>Košice - okolie</v>
      </c>
      <c r="D122" s="1" t="str">
        <v>Základná škola s materskou školou Milana Rastislava Štefánika</v>
      </c>
      <c r="E122" s="1">
        <v>1</v>
      </c>
      <c r="F122" s="13">
        <v>77</v>
      </c>
      <c r="G122" s="13">
        <v>21</v>
      </c>
      <c r="H122" s="13">
        <v>20</v>
      </c>
      <c r="I122" s="13">
        <v>1</v>
      </c>
      <c r="J122" s="13">
        <v>10</v>
      </c>
      <c r="K122" s="13">
        <v>0</v>
      </c>
      <c r="L122" s="13">
        <v>0</v>
      </c>
      <c r="M122" s="13">
        <v>0</v>
      </c>
      <c r="N122" s="13">
        <v>6</v>
      </c>
      <c r="O122" s="13">
        <v>1</v>
      </c>
      <c r="P122" s="13">
        <v>5</v>
      </c>
      <c r="Q122" s="13">
        <v>29</v>
      </c>
      <c r="R122" s="13">
        <v>3827</v>
      </c>
      <c r="S122" s="13">
        <v>587</v>
      </c>
      <c r="T122" s="13">
        <v>38.5</v>
      </c>
      <c r="U122" s="15">
        <v>4.8125</v>
      </c>
      <c r="V122" s="15">
        <v>3.0318749999999999</v>
      </c>
      <c r="W122" s="15">
        <v>345</v>
      </c>
      <c r="X122" s="13">
        <v>751</v>
      </c>
      <c r="Y122" s="13">
        <v>77</v>
      </c>
      <c r="Z122" s="13">
        <v>1096</v>
      </c>
      <c r="AA122" s="13">
        <v>144</v>
      </c>
      <c r="AB122" s="13">
        <v>10</v>
      </c>
    </row>
    <row r="123" spans="1:28">
      <c r="A123" s="1">
        <v>100015111</v>
      </c>
      <c r="B123" s="1" t="str">
        <v>Košický</v>
      </c>
      <c r="C123" s="1" t="str">
        <v>Košice - okolie</v>
      </c>
      <c r="D123" s="1" t="str">
        <v>Základná škola s vyučovacím jazykom maďarským - Alapiskola</v>
      </c>
      <c r="E123" s="1">
        <v>1</v>
      </c>
      <c r="F123" s="13">
        <v>34</v>
      </c>
      <c r="G123" s="13">
        <v>10</v>
      </c>
      <c r="H123" s="13">
        <v>9</v>
      </c>
      <c r="I123" s="13">
        <v>1</v>
      </c>
      <c r="J123" s="13">
        <v>4</v>
      </c>
      <c r="K123" s="13">
        <v>0</v>
      </c>
      <c r="L123" s="13">
        <v>0</v>
      </c>
      <c r="M123" s="13">
        <v>0</v>
      </c>
      <c r="N123" s="13">
        <v>3</v>
      </c>
      <c r="O123" s="13">
        <v>1</v>
      </c>
      <c r="P123" s="13">
        <v>2</v>
      </c>
      <c r="Q123" s="13">
        <v>13</v>
      </c>
      <c r="R123" s="13">
        <v>1704</v>
      </c>
      <c r="S123" s="13">
        <v>82</v>
      </c>
      <c r="T123" s="13">
        <v>17</v>
      </c>
      <c r="U123" s="15">
        <v>2.125</v>
      </c>
      <c r="V123" s="15">
        <v>1.3387500000000001</v>
      </c>
      <c r="W123" s="15">
        <v>154</v>
      </c>
      <c r="X123" s="13">
        <v>281</v>
      </c>
      <c r="Y123" s="13">
        <v>34</v>
      </c>
      <c r="Z123" s="13">
        <v>435</v>
      </c>
      <c r="AA123" s="13">
        <v>72</v>
      </c>
      <c r="AB123" s="13">
        <v>4</v>
      </c>
    </row>
    <row r="124" spans="1:28">
      <c r="A124" s="1">
        <v>100015115</v>
      </c>
      <c r="B124" s="1" t="str">
        <v>Košický</v>
      </c>
      <c r="C124" s="1" t="str">
        <v>Košice - okolie</v>
      </c>
      <c r="D124" s="1" t="str">
        <v>Základná škola - Alapiskola</v>
      </c>
      <c r="E124" s="1">
        <v>1</v>
      </c>
      <c r="F124" s="13">
        <v>17</v>
      </c>
      <c r="G124" s="13">
        <v>5</v>
      </c>
      <c r="H124" s="13">
        <v>5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1</v>
      </c>
      <c r="P124" s="13">
        <v>1</v>
      </c>
      <c r="Q124" s="13">
        <v>6</v>
      </c>
      <c r="R124" s="13">
        <v>1024</v>
      </c>
      <c r="S124" s="13">
        <v>0</v>
      </c>
      <c r="T124" s="13">
        <v>8.5</v>
      </c>
      <c r="U124" s="15">
        <v>1.0625</v>
      </c>
      <c r="V124" s="15">
        <v>0.66937500000000005</v>
      </c>
      <c r="W124" s="15">
        <v>93</v>
      </c>
      <c r="X124" s="13">
        <v>154</v>
      </c>
      <c r="Y124" s="13">
        <v>17</v>
      </c>
      <c r="Z124" s="13">
        <v>247</v>
      </c>
      <c r="AA124" s="13">
        <v>48</v>
      </c>
      <c r="AB124" s="13">
        <v>0</v>
      </c>
    </row>
    <row r="125" spans="1:28">
      <c r="A125" s="1">
        <v>100015119</v>
      </c>
      <c r="B125" s="1" t="str">
        <v>Košický</v>
      </c>
      <c r="C125" s="1" t="str">
        <v>Košice - okolie</v>
      </c>
      <c r="D125" s="1" t="str">
        <v>Základná škola</v>
      </c>
      <c r="E125" s="1">
        <v>1</v>
      </c>
      <c r="F125" s="13">
        <v>9</v>
      </c>
      <c r="G125" s="13">
        <v>3</v>
      </c>
      <c r="H125" s="13">
        <v>3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1</v>
      </c>
      <c r="P125" s="13">
        <v>1</v>
      </c>
      <c r="Q125" s="13">
        <v>3</v>
      </c>
      <c r="R125" s="13">
        <v>410</v>
      </c>
      <c r="S125" s="13">
        <v>0</v>
      </c>
      <c r="T125" s="13">
        <v>4.5</v>
      </c>
      <c r="U125" s="15">
        <v>0.5625</v>
      </c>
      <c r="V125" s="15">
        <v>0.354375</v>
      </c>
      <c r="W125" s="15">
        <v>37</v>
      </c>
      <c r="X125" s="13">
        <v>62</v>
      </c>
      <c r="Y125" s="13">
        <v>9</v>
      </c>
      <c r="Z125" s="13">
        <v>99</v>
      </c>
      <c r="AA125" s="13">
        <v>48</v>
      </c>
      <c r="AB125" s="13">
        <v>0</v>
      </c>
    </row>
    <row r="126" spans="1:28">
      <c r="A126" s="1">
        <v>100015121</v>
      </c>
      <c r="B126" s="1" t="str">
        <v>Košický</v>
      </c>
      <c r="C126" s="1" t="str">
        <v>Košice - okolie</v>
      </c>
      <c r="D126" s="1" t="str">
        <v>Základná škola</v>
      </c>
      <c r="E126" s="1">
        <v>1</v>
      </c>
      <c r="F126" s="13">
        <v>108</v>
      </c>
      <c r="G126" s="13">
        <v>28</v>
      </c>
      <c r="H126" s="13">
        <v>28</v>
      </c>
      <c r="I126" s="13">
        <v>0</v>
      </c>
      <c r="J126" s="13">
        <v>18</v>
      </c>
      <c r="K126" s="13">
        <v>0</v>
      </c>
      <c r="L126" s="13">
        <v>1</v>
      </c>
      <c r="M126" s="13">
        <v>0</v>
      </c>
      <c r="N126" s="13">
        <v>9</v>
      </c>
      <c r="O126" s="13">
        <v>1</v>
      </c>
      <c r="P126" s="13">
        <v>9</v>
      </c>
      <c r="Q126" s="13">
        <v>40</v>
      </c>
      <c r="R126" s="13">
        <v>5391</v>
      </c>
      <c r="S126" s="13">
        <v>1195</v>
      </c>
      <c r="T126" s="13">
        <v>54</v>
      </c>
      <c r="U126" s="15">
        <v>6.75</v>
      </c>
      <c r="V126" s="15">
        <v>4.2525000000000004</v>
      </c>
      <c r="W126" s="15">
        <v>486</v>
      </c>
      <c r="X126" s="13">
        <v>1168</v>
      </c>
      <c r="Y126" s="13">
        <v>108</v>
      </c>
      <c r="Z126" s="13">
        <v>1654</v>
      </c>
      <c r="AA126" s="13">
        <v>216</v>
      </c>
      <c r="AB126" s="13">
        <v>18</v>
      </c>
    </row>
    <row r="127" spans="1:28">
      <c r="A127" s="1">
        <v>100015130</v>
      </c>
      <c r="B127" s="1" t="str">
        <v>Košický</v>
      </c>
      <c r="C127" s="1" t="str">
        <v>Košice - okolie</v>
      </c>
      <c r="D127" s="1" t="str">
        <v>Základná škola s materskou školou</v>
      </c>
      <c r="E127" s="1">
        <v>1</v>
      </c>
      <c r="F127" s="13">
        <v>44</v>
      </c>
      <c r="G127" s="13">
        <v>12</v>
      </c>
      <c r="H127" s="13">
        <v>12</v>
      </c>
      <c r="I127" s="13">
        <v>0</v>
      </c>
      <c r="J127" s="13">
        <v>6</v>
      </c>
      <c r="K127" s="13">
        <v>0</v>
      </c>
      <c r="L127" s="13">
        <v>0</v>
      </c>
      <c r="M127" s="13">
        <v>0</v>
      </c>
      <c r="N127" s="13">
        <v>4</v>
      </c>
      <c r="O127" s="13">
        <v>1</v>
      </c>
      <c r="P127" s="13">
        <v>3</v>
      </c>
      <c r="Q127" s="13">
        <v>16</v>
      </c>
      <c r="R127" s="13">
        <v>2170</v>
      </c>
      <c r="S127" s="13">
        <v>142</v>
      </c>
      <c r="T127" s="13">
        <v>22</v>
      </c>
      <c r="U127" s="15">
        <v>2.75</v>
      </c>
      <c r="V127" s="15">
        <v>1.7324999999999999</v>
      </c>
      <c r="W127" s="15">
        <v>196</v>
      </c>
      <c r="X127" s="13">
        <v>369</v>
      </c>
      <c r="Y127" s="13">
        <v>44</v>
      </c>
      <c r="Z127" s="13">
        <v>565</v>
      </c>
      <c r="AA127" s="13">
        <v>96</v>
      </c>
      <c r="AB127" s="13">
        <v>6</v>
      </c>
    </row>
    <row r="128" spans="1:28">
      <c r="A128" s="1">
        <v>100015136</v>
      </c>
      <c r="B128" s="1" t="str">
        <v>Košický</v>
      </c>
      <c r="C128" s="1" t="str">
        <v>Košice - okolie</v>
      </c>
      <c r="D128" s="1" t="str">
        <v>Základná škola</v>
      </c>
      <c r="E128" s="1">
        <v>3</v>
      </c>
      <c r="F128" s="13">
        <v>76</v>
      </c>
      <c r="G128" s="13">
        <v>20</v>
      </c>
      <c r="H128" s="13">
        <v>20</v>
      </c>
      <c r="I128" s="13">
        <v>0</v>
      </c>
      <c r="J128" s="13">
        <v>10</v>
      </c>
      <c r="K128" s="13">
        <v>1</v>
      </c>
      <c r="L128" s="13">
        <v>0</v>
      </c>
      <c r="M128" s="13">
        <v>1</v>
      </c>
      <c r="N128" s="13">
        <v>7</v>
      </c>
      <c r="O128" s="13">
        <v>3</v>
      </c>
      <c r="P128" s="13">
        <v>6</v>
      </c>
      <c r="Q128" s="13">
        <v>28</v>
      </c>
      <c r="R128" s="13">
        <v>3901</v>
      </c>
      <c r="S128" s="13">
        <v>202</v>
      </c>
      <c r="T128" s="13">
        <v>38</v>
      </c>
      <c r="U128" s="15">
        <v>4.75</v>
      </c>
      <c r="V128" s="15">
        <v>2.9925000000000002</v>
      </c>
      <c r="W128" s="15">
        <v>352</v>
      </c>
      <c r="X128" s="13">
        <v>647</v>
      </c>
      <c r="Y128" s="13">
        <v>76</v>
      </c>
      <c r="Z128" s="13">
        <v>999</v>
      </c>
      <c r="AA128" s="13">
        <v>216</v>
      </c>
      <c r="AB128" s="13">
        <v>10</v>
      </c>
    </row>
    <row r="129" spans="1:28">
      <c r="A129" s="1">
        <v>100015138</v>
      </c>
      <c r="B129" s="1" t="str">
        <v>Košický</v>
      </c>
      <c r="C129" s="1" t="str">
        <v>Košice - okolie</v>
      </c>
      <c r="D129" s="1" t="str">
        <v>Základná škola</v>
      </c>
      <c r="E129" s="1">
        <v>1</v>
      </c>
      <c r="F129" s="13">
        <v>65</v>
      </c>
      <c r="G129" s="13">
        <v>17</v>
      </c>
      <c r="H129" s="13">
        <v>17</v>
      </c>
      <c r="I129" s="13">
        <v>0</v>
      </c>
      <c r="J129" s="13">
        <v>10</v>
      </c>
      <c r="K129" s="13">
        <v>0</v>
      </c>
      <c r="L129" s="13">
        <v>0</v>
      </c>
      <c r="M129" s="13">
        <v>0</v>
      </c>
      <c r="N129" s="13">
        <v>6</v>
      </c>
      <c r="O129" s="13">
        <v>1</v>
      </c>
      <c r="P129" s="13">
        <v>5</v>
      </c>
      <c r="Q129" s="13">
        <v>24</v>
      </c>
      <c r="R129" s="13">
        <v>3268</v>
      </c>
      <c r="S129" s="13">
        <v>381</v>
      </c>
      <c r="T129" s="13">
        <v>32.5</v>
      </c>
      <c r="U129" s="15">
        <v>4.0625</v>
      </c>
      <c r="V129" s="15">
        <v>2.5593750000000002</v>
      </c>
      <c r="W129" s="15">
        <v>295</v>
      </c>
      <c r="X129" s="13">
        <v>605</v>
      </c>
      <c r="Y129" s="13">
        <v>65</v>
      </c>
      <c r="Z129" s="13">
        <v>900</v>
      </c>
      <c r="AA129" s="13">
        <v>144</v>
      </c>
      <c r="AB129" s="13">
        <v>10</v>
      </c>
    </row>
    <row r="130" spans="1:28">
      <c r="A130" s="1">
        <v>100015147</v>
      </c>
      <c r="B130" s="1" t="str">
        <v>Košický</v>
      </c>
      <c r="C130" s="1" t="str">
        <v>Košice - okolie</v>
      </c>
      <c r="D130" s="1" t="str">
        <v>Základná škola</v>
      </c>
      <c r="E130" s="1">
        <v>1</v>
      </c>
      <c r="F130" s="13">
        <v>44</v>
      </c>
      <c r="G130" s="13">
        <v>12</v>
      </c>
      <c r="H130" s="13">
        <v>12</v>
      </c>
      <c r="I130" s="13">
        <v>0</v>
      </c>
      <c r="J130" s="13">
        <v>6</v>
      </c>
      <c r="K130" s="13">
        <v>0</v>
      </c>
      <c r="L130" s="13">
        <v>0</v>
      </c>
      <c r="M130" s="13">
        <v>0</v>
      </c>
      <c r="N130" s="13">
        <v>4</v>
      </c>
      <c r="O130" s="13">
        <v>1</v>
      </c>
      <c r="P130" s="13">
        <v>3</v>
      </c>
      <c r="Q130" s="13">
        <v>16</v>
      </c>
      <c r="R130" s="13">
        <v>2170</v>
      </c>
      <c r="S130" s="13">
        <v>142</v>
      </c>
      <c r="T130" s="13">
        <v>22</v>
      </c>
      <c r="U130" s="15">
        <v>2.75</v>
      </c>
      <c r="V130" s="15">
        <v>1.7324999999999999</v>
      </c>
      <c r="W130" s="15">
        <v>196</v>
      </c>
      <c r="X130" s="13">
        <v>369</v>
      </c>
      <c r="Y130" s="13">
        <v>44</v>
      </c>
      <c r="Z130" s="13">
        <v>565</v>
      </c>
      <c r="AA130" s="13">
        <v>96</v>
      </c>
      <c r="AB130" s="13">
        <v>6</v>
      </c>
    </row>
    <row r="131" spans="1:28">
      <c r="A131" s="1">
        <v>100015154</v>
      </c>
      <c r="B131" s="1" t="str">
        <v>Košický</v>
      </c>
      <c r="C131" s="1" t="str">
        <v>Košice - okolie</v>
      </c>
      <c r="D131" s="1" t="str">
        <v>Cirkevná základná škola sv. Štefana - Szent István Egyházi Alapiskola</v>
      </c>
      <c r="E131" s="1">
        <v>1</v>
      </c>
      <c r="F131" s="13">
        <v>10</v>
      </c>
      <c r="G131" s="13">
        <v>4</v>
      </c>
      <c r="H131" s="13">
        <v>4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1</v>
      </c>
      <c r="P131" s="13">
        <v>1</v>
      </c>
      <c r="Q131" s="13">
        <v>3</v>
      </c>
      <c r="R131" s="13">
        <v>443</v>
      </c>
      <c r="S131" s="13">
        <v>0</v>
      </c>
      <c r="T131" s="13">
        <v>5</v>
      </c>
      <c r="U131" s="15">
        <v>0.625</v>
      </c>
      <c r="V131" s="15">
        <v>0.39374999999999999</v>
      </c>
      <c r="W131" s="15">
        <v>40</v>
      </c>
      <c r="X131" s="13">
        <v>67</v>
      </c>
      <c r="Y131" s="13">
        <v>10</v>
      </c>
      <c r="Z131" s="13">
        <v>107</v>
      </c>
      <c r="AA131" s="13">
        <v>48</v>
      </c>
      <c r="AB131" s="13">
        <v>0</v>
      </c>
    </row>
    <row r="132" spans="1:28">
      <c r="A132" s="1">
        <v>100015160</v>
      </c>
      <c r="B132" s="1" t="str">
        <v>Košický</v>
      </c>
      <c r="C132" s="1" t="str">
        <v>Košice - okolie</v>
      </c>
      <c r="D132" s="1" t="str">
        <v>Základná škola</v>
      </c>
      <c r="E132" s="1">
        <v>1</v>
      </c>
      <c r="F132" s="13">
        <v>62</v>
      </c>
      <c r="G132" s="13">
        <v>18</v>
      </c>
      <c r="H132" s="13">
        <v>16</v>
      </c>
      <c r="I132" s="13">
        <v>2</v>
      </c>
      <c r="J132" s="13">
        <v>8</v>
      </c>
      <c r="K132" s="13">
        <v>0</v>
      </c>
      <c r="L132" s="13">
        <v>0</v>
      </c>
      <c r="M132" s="13">
        <v>0</v>
      </c>
      <c r="N132" s="13">
        <v>5</v>
      </c>
      <c r="O132" s="13">
        <v>1</v>
      </c>
      <c r="P132" s="13">
        <v>4</v>
      </c>
      <c r="Q132" s="13">
        <v>24</v>
      </c>
      <c r="R132" s="13">
        <v>3008</v>
      </c>
      <c r="S132" s="13">
        <v>381</v>
      </c>
      <c r="T132" s="13">
        <v>31</v>
      </c>
      <c r="U132" s="15">
        <v>3.875</v>
      </c>
      <c r="V132" s="15">
        <v>2.4412500000000001</v>
      </c>
      <c r="W132" s="15">
        <v>271</v>
      </c>
      <c r="X132" s="13">
        <v>566</v>
      </c>
      <c r="Y132" s="13">
        <v>62</v>
      </c>
      <c r="Z132" s="13">
        <v>837</v>
      </c>
      <c r="AA132" s="13">
        <v>120</v>
      </c>
      <c r="AB132" s="13">
        <v>8</v>
      </c>
    </row>
    <row r="133" spans="1:28">
      <c r="A133" s="1">
        <v>100015165</v>
      </c>
      <c r="B133" s="1" t="str">
        <v>Košický</v>
      </c>
      <c r="C133" s="1" t="str">
        <v>Košice - okolie</v>
      </c>
      <c r="D133" s="1" t="str">
        <v>Základná škola</v>
      </c>
      <c r="E133" s="1">
        <v>1</v>
      </c>
      <c r="F133" s="13">
        <v>9</v>
      </c>
      <c r="G133" s="13">
        <v>3</v>
      </c>
      <c r="H133" s="13">
        <v>3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1</v>
      </c>
      <c r="P133" s="13">
        <v>1</v>
      </c>
      <c r="Q133" s="13">
        <v>3</v>
      </c>
      <c r="R133" s="13">
        <v>410</v>
      </c>
      <c r="S133" s="13">
        <v>0</v>
      </c>
      <c r="T133" s="13">
        <v>4.5</v>
      </c>
      <c r="U133" s="15">
        <v>0.5625</v>
      </c>
      <c r="V133" s="15">
        <v>0.354375</v>
      </c>
      <c r="W133" s="15">
        <v>37</v>
      </c>
      <c r="X133" s="13">
        <v>62</v>
      </c>
      <c r="Y133" s="13">
        <v>9</v>
      </c>
      <c r="Z133" s="13">
        <v>99</v>
      </c>
      <c r="AA133" s="13">
        <v>48</v>
      </c>
      <c r="AB133" s="13">
        <v>0</v>
      </c>
    </row>
    <row r="134" spans="1:28">
      <c r="A134" s="1">
        <v>100015172</v>
      </c>
      <c r="B134" s="1" t="str">
        <v>Košický</v>
      </c>
      <c r="C134" s="1" t="str">
        <v>Košice - okolie</v>
      </c>
      <c r="D134" s="1" t="str">
        <v>Základná škola</v>
      </c>
      <c r="E134" s="1">
        <v>1</v>
      </c>
      <c r="F134" s="13">
        <v>3</v>
      </c>
      <c r="G134" s="13">
        <v>1</v>
      </c>
      <c r="H134" s="13">
        <v>1</v>
      </c>
      <c r="I134" s="13">
        <v>0</v>
      </c>
      <c r="J134" s="13">
        <v>0</v>
      </c>
      <c r="K134" s="13">
        <v>1</v>
      </c>
      <c r="L134" s="13">
        <v>0</v>
      </c>
      <c r="M134" s="13">
        <v>1</v>
      </c>
      <c r="N134" s="13">
        <v>0</v>
      </c>
      <c r="O134" s="13">
        <v>1</v>
      </c>
      <c r="P134" s="13">
        <v>1</v>
      </c>
      <c r="Q134" s="13">
        <v>1</v>
      </c>
      <c r="R134" s="13">
        <v>175</v>
      </c>
      <c r="S134" s="13">
        <v>0</v>
      </c>
      <c r="T134" s="13">
        <v>1.5</v>
      </c>
      <c r="U134" s="15">
        <v>0.1875</v>
      </c>
      <c r="V134" s="15">
        <v>0.11812499999999999</v>
      </c>
      <c r="W134" s="15">
        <v>16</v>
      </c>
      <c r="X134" s="13">
        <v>27</v>
      </c>
      <c r="Y134" s="13">
        <v>3</v>
      </c>
      <c r="Z134" s="13">
        <v>43</v>
      </c>
      <c r="AA134" s="13">
        <v>48</v>
      </c>
      <c r="AB134" s="13">
        <v>0</v>
      </c>
    </row>
    <row r="135" spans="1:28">
      <c r="A135" s="1">
        <v>100015174</v>
      </c>
      <c r="B135" s="1" t="str">
        <v>Košický</v>
      </c>
      <c r="C135" s="1" t="str">
        <v>Košice - okolie</v>
      </c>
      <c r="D135" s="1" t="str">
        <v>Základná škola</v>
      </c>
      <c r="E135" s="1">
        <v>1</v>
      </c>
      <c r="F135" s="13">
        <v>3</v>
      </c>
      <c r="G135" s="13">
        <v>1</v>
      </c>
      <c r="H135" s="13">
        <v>1</v>
      </c>
      <c r="I135" s="13">
        <v>0</v>
      </c>
      <c r="J135" s="13">
        <v>0</v>
      </c>
      <c r="K135" s="13">
        <v>1</v>
      </c>
      <c r="L135" s="13">
        <v>0</v>
      </c>
      <c r="M135" s="13">
        <v>1</v>
      </c>
      <c r="N135" s="13">
        <v>0</v>
      </c>
      <c r="O135" s="13">
        <v>1</v>
      </c>
      <c r="P135" s="13">
        <v>1</v>
      </c>
      <c r="Q135" s="13">
        <v>1</v>
      </c>
      <c r="R135" s="13">
        <v>175</v>
      </c>
      <c r="S135" s="13">
        <v>0</v>
      </c>
      <c r="T135" s="13">
        <v>1.5</v>
      </c>
      <c r="U135" s="15">
        <v>0.1875</v>
      </c>
      <c r="V135" s="15">
        <v>0.11812499999999999</v>
      </c>
      <c r="W135" s="15">
        <v>16</v>
      </c>
      <c r="X135" s="13">
        <v>27</v>
      </c>
      <c r="Y135" s="13">
        <v>3</v>
      </c>
      <c r="Z135" s="13">
        <v>43</v>
      </c>
      <c r="AA135" s="13">
        <v>48</v>
      </c>
      <c r="AB135" s="13">
        <v>0</v>
      </c>
    </row>
    <row r="136" spans="1:28">
      <c r="A136" s="1">
        <v>100015178</v>
      </c>
      <c r="B136" s="1" t="str">
        <v>Košický</v>
      </c>
      <c r="C136" s="1" t="str">
        <v>Košice - okolie</v>
      </c>
      <c r="D136" s="1" t="str">
        <v>Základná škola</v>
      </c>
      <c r="E136" s="1">
        <v>1</v>
      </c>
      <c r="F136" s="13">
        <v>97</v>
      </c>
      <c r="G136" s="13">
        <v>25</v>
      </c>
      <c r="H136" s="13">
        <v>25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36</v>
      </c>
      <c r="R136" s="13">
        <v>4758</v>
      </c>
      <c r="S136" s="13">
        <v>949</v>
      </c>
      <c r="T136" s="13">
        <v>48.5</v>
      </c>
      <c r="U136" s="15">
        <v>6.0625</v>
      </c>
      <c r="V136" s="15">
        <v>3.819375</v>
      </c>
      <c r="W136" s="15">
        <v>429</v>
      </c>
      <c r="X136" s="13">
        <v>999</v>
      </c>
      <c r="Y136" s="13">
        <v>97</v>
      </c>
      <c r="Z136" s="13">
        <v>1428</v>
      </c>
      <c r="AA136" s="13">
        <v>168</v>
      </c>
      <c r="AB136" s="13">
        <v>12</v>
      </c>
    </row>
    <row r="137" spans="1:28">
      <c r="A137" s="1">
        <v>100015184</v>
      </c>
      <c r="B137" s="1" t="str">
        <v>Košický</v>
      </c>
      <c r="C137" s="1" t="str">
        <v>Košice - okolie</v>
      </c>
      <c r="D137" s="1" t="str">
        <v>Základná škola s materskou školou</v>
      </c>
      <c r="E137" s="1">
        <v>1</v>
      </c>
      <c r="F137" s="13">
        <v>6</v>
      </c>
      <c r="G137" s="13">
        <v>2</v>
      </c>
      <c r="H137" s="13">
        <v>2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1</v>
      </c>
      <c r="P137" s="13">
        <v>1</v>
      </c>
      <c r="Q137" s="13">
        <v>2</v>
      </c>
      <c r="R137" s="13">
        <v>272</v>
      </c>
      <c r="S137" s="13">
        <v>0</v>
      </c>
      <c r="T137" s="13">
        <v>3</v>
      </c>
      <c r="U137" s="15">
        <v>0.375</v>
      </c>
      <c r="V137" s="15">
        <v>0.23624999999999999</v>
      </c>
      <c r="W137" s="15">
        <v>25</v>
      </c>
      <c r="X137" s="13">
        <v>41</v>
      </c>
      <c r="Y137" s="13">
        <v>6</v>
      </c>
      <c r="Z137" s="13">
        <v>66</v>
      </c>
      <c r="AA137" s="13">
        <v>48</v>
      </c>
      <c r="AB137" s="13">
        <v>0</v>
      </c>
    </row>
    <row r="138" spans="1:28">
      <c r="A138" s="1">
        <v>100015189</v>
      </c>
      <c r="B138" s="1" t="str">
        <v>Košický</v>
      </c>
      <c r="C138" s="1" t="str">
        <v>Košice - okolie</v>
      </c>
      <c r="D138" s="1" t="str">
        <v>Základná škola</v>
      </c>
      <c r="E138" s="1">
        <v>1</v>
      </c>
      <c r="F138" s="13">
        <v>92</v>
      </c>
      <c r="G138" s="13">
        <v>24</v>
      </c>
      <c r="H138" s="13">
        <v>24</v>
      </c>
      <c r="I138" s="13">
        <v>0</v>
      </c>
      <c r="J138" s="13">
        <v>16</v>
      </c>
      <c r="K138" s="13">
        <v>0</v>
      </c>
      <c r="L138" s="13">
        <v>0</v>
      </c>
      <c r="M138" s="13">
        <v>0</v>
      </c>
      <c r="N138" s="13">
        <v>9</v>
      </c>
      <c r="O138" s="13">
        <v>1</v>
      </c>
      <c r="P138" s="13">
        <v>8</v>
      </c>
      <c r="Q138" s="13">
        <v>34</v>
      </c>
      <c r="R138" s="13">
        <v>4765</v>
      </c>
      <c r="S138" s="13">
        <v>837</v>
      </c>
      <c r="T138" s="13">
        <v>46</v>
      </c>
      <c r="U138" s="15">
        <v>5.75</v>
      </c>
      <c r="V138" s="15">
        <v>3.6225000000000001</v>
      </c>
      <c r="W138" s="15">
        <v>429</v>
      </c>
      <c r="X138" s="13">
        <v>966</v>
      </c>
      <c r="Y138" s="13">
        <v>92</v>
      </c>
      <c r="Z138" s="13">
        <v>1395</v>
      </c>
      <c r="AA138" s="13">
        <v>216</v>
      </c>
      <c r="AB138" s="13">
        <v>16</v>
      </c>
    </row>
    <row r="139" spans="1:28">
      <c r="A139" s="1">
        <v>100015191</v>
      </c>
      <c r="B139" s="1" t="str">
        <v>Košický</v>
      </c>
      <c r="C139" s="1" t="str">
        <v>Košice - okolie</v>
      </c>
      <c r="D139" s="1" t="str">
        <v>Súkromná základná škola</v>
      </c>
      <c r="E139" s="1">
        <v>1</v>
      </c>
      <c r="F139" s="13">
        <v>35</v>
      </c>
      <c r="G139" s="13">
        <v>9</v>
      </c>
      <c r="H139" s="13">
        <v>9</v>
      </c>
      <c r="I139" s="13">
        <v>0</v>
      </c>
      <c r="J139" s="13">
        <v>4</v>
      </c>
      <c r="K139" s="13">
        <v>0</v>
      </c>
      <c r="L139" s="13">
        <v>0</v>
      </c>
      <c r="M139" s="13">
        <v>0</v>
      </c>
      <c r="N139" s="13">
        <v>3</v>
      </c>
      <c r="O139" s="13">
        <v>1</v>
      </c>
      <c r="P139" s="13">
        <v>2</v>
      </c>
      <c r="Q139" s="13">
        <v>13</v>
      </c>
      <c r="R139" s="13">
        <v>1751</v>
      </c>
      <c r="S139" s="13">
        <v>82</v>
      </c>
      <c r="T139" s="13">
        <v>17.5</v>
      </c>
      <c r="U139" s="15">
        <v>2.1875</v>
      </c>
      <c r="V139" s="15">
        <v>1.378125</v>
      </c>
      <c r="W139" s="15">
        <v>158</v>
      </c>
      <c r="X139" s="13">
        <v>288</v>
      </c>
      <c r="Y139" s="13">
        <v>35</v>
      </c>
      <c r="Z139" s="13">
        <v>446</v>
      </c>
      <c r="AA139" s="13">
        <v>72</v>
      </c>
      <c r="AB139" s="13">
        <v>4</v>
      </c>
    </row>
    <row r="140" spans="1:28">
      <c r="A140" s="1">
        <v>100015194</v>
      </c>
      <c r="B140" s="1" t="str">
        <v>Košický</v>
      </c>
      <c r="C140" s="1" t="str">
        <v>Košice - okolie</v>
      </c>
      <c r="D140" s="1" t="str">
        <v>Základná škola</v>
      </c>
      <c r="E140" s="1">
        <v>1</v>
      </c>
      <c r="F140" s="13">
        <v>11</v>
      </c>
      <c r="G140" s="13">
        <v>3</v>
      </c>
      <c r="H140" s="13">
        <v>3</v>
      </c>
      <c r="I140" s="13">
        <v>0</v>
      </c>
      <c r="J140" s="13">
        <v>0</v>
      </c>
      <c r="K140" s="13">
        <v>1</v>
      </c>
      <c r="L140" s="13">
        <v>0</v>
      </c>
      <c r="M140" s="13">
        <v>1</v>
      </c>
      <c r="N140" s="13">
        <v>0</v>
      </c>
      <c r="O140" s="13">
        <v>1</v>
      </c>
      <c r="P140" s="13">
        <v>1</v>
      </c>
      <c r="Q140" s="13">
        <v>4</v>
      </c>
      <c r="R140" s="13">
        <v>552</v>
      </c>
      <c r="S140" s="13">
        <v>0</v>
      </c>
      <c r="T140" s="13">
        <v>5.5</v>
      </c>
      <c r="U140" s="15">
        <v>0.6875</v>
      </c>
      <c r="V140" s="15">
        <v>0.43312499999999998</v>
      </c>
      <c r="W140" s="15">
        <v>50</v>
      </c>
      <c r="X140" s="13">
        <v>83</v>
      </c>
      <c r="Y140" s="13">
        <v>11</v>
      </c>
      <c r="Z140" s="13">
        <v>133</v>
      </c>
      <c r="AA140" s="13">
        <v>48</v>
      </c>
      <c r="AB140" s="13">
        <v>0</v>
      </c>
    </row>
    <row r="141" spans="1:28">
      <c r="A141" s="1">
        <v>100015197</v>
      </c>
      <c r="B141" s="1" t="str">
        <v>Košický</v>
      </c>
      <c r="C141" s="1" t="str">
        <v>Košice - okolie</v>
      </c>
      <c r="D141" s="1" t="str">
        <v>Základná škola</v>
      </c>
      <c r="E141" s="1">
        <v>1</v>
      </c>
      <c r="F141" s="13">
        <v>14</v>
      </c>
      <c r="G141" s="13"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3">
        <v>7</v>
      </c>
      <c r="U141" s="15">
        <v>0.875</v>
      </c>
      <c r="V141" s="15">
        <v>0.55125000000000002</v>
      </c>
      <c r="W141" s="15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100015200</v>
      </c>
      <c r="B142" s="1" t="str">
        <v>Košický</v>
      </c>
      <c r="C142" s="1" t="str">
        <v>Košice - okolie</v>
      </c>
      <c r="D142" s="1" t="str">
        <v>Základná škola</v>
      </c>
      <c r="E142" s="1">
        <v>1</v>
      </c>
      <c r="F142" s="13">
        <v>27</v>
      </c>
      <c r="G142" s="13">
        <v>7</v>
      </c>
      <c r="H142" s="13">
        <v>7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10</v>
      </c>
      <c r="R142" s="13">
        <v>1378</v>
      </c>
      <c r="S142" s="13">
        <v>37</v>
      </c>
      <c r="T142" s="13">
        <v>13.5</v>
      </c>
      <c r="U142" s="15">
        <v>1.6875</v>
      </c>
      <c r="V142" s="15">
        <v>1.0631250000000001</v>
      </c>
      <c r="W142" s="15">
        <v>125</v>
      </c>
      <c r="X142" s="13">
        <v>218</v>
      </c>
      <c r="Y142" s="13">
        <v>27</v>
      </c>
      <c r="Z142" s="13">
        <v>343</v>
      </c>
      <c r="AA142" s="13">
        <v>72</v>
      </c>
      <c r="AB142" s="13">
        <v>4</v>
      </c>
    </row>
    <row r="143" spans="1:28">
      <c r="A143" s="1">
        <v>100015211</v>
      </c>
      <c r="B143" s="1" t="str">
        <v>Košický</v>
      </c>
      <c r="C143" s="1" t="str">
        <v>Košice - okolie</v>
      </c>
      <c r="D143" s="1" t="str">
        <v>Základná škola</v>
      </c>
      <c r="E143" s="1">
        <v>1</v>
      </c>
      <c r="F143" s="13">
        <v>14</v>
      </c>
      <c r="G143" s="13">
        <v>4</v>
      </c>
      <c r="H143" s="13">
        <v>4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1</v>
      </c>
      <c r="P143" s="13">
        <v>1</v>
      </c>
      <c r="Q143" s="13">
        <v>5</v>
      </c>
      <c r="R143" s="13">
        <v>767</v>
      </c>
      <c r="S143" s="13">
        <v>0</v>
      </c>
      <c r="T143" s="13">
        <v>7</v>
      </c>
      <c r="U143" s="15">
        <v>0.875</v>
      </c>
      <c r="V143" s="15">
        <v>0.55125000000000002</v>
      </c>
      <c r="W143" s="15">
        <v>70</v>
      </c>
      <c r="X143" s="13">
        <v>116</v>
      </c>
      <c r="Y143" s="13">
        <v>14</v>
      </c>
      <c r="Z143" s="13">
        <v>186</v>
      </c>
      <c r="AA143" s="13">
        <v>48</v>
      </c>
      <c r="AB143" s="13">
        <v>0</v>
      </c>
    </row>
    <row r="144" spans="1:28">
      <c r="A144" s="1">
        <v>100015216</v>
      </c>
      <c r="B144" s="1" t="str">
        <v>Košický</v>
      </c>
      <c r="C144" s="1" t="str">
        <v>Košice - okolie</v>
      </c>
      <c r="D144" s="1" t="str">
        <v>Základná škola</v>
      </c>
      <c r="E144" s="1">
        <v>1</v>
      </c>
      <c r="F144" s="13">
        <v>11</v>
      </c>
      <c r="G144" s="13">
        <v>3</v>
      </c>
      <c r="H144" s="13">
        <v>3</v>
      </c>
      <c r="I144" s="13">
        <v>0</v>
      </c>
      <c r="J144" s="13">
        <v>0</v>
      </c>
      <c r="K144" s="13">
        <v>1</v>
      </c>
      <c r="L144" s="13">
        <v>0</v>
      </c>
      <c r="M144" s="13">
        <v>1</v>
      </c>
      <c r="N144" s="13">
        <v>0</v>
      </c>
      <c r="O144" s="13">
        <v>1</v>
      </c>
      <c r="P144" s="13">
        <v>1</v>
      </c>
      <c r="Q144" s="13">
        <v>4</v>
      </c>
      <c r="R144" s="13">
        <v>552</v>
      </c>
      <c r="S144" s="13">
        <v>0</v>
      </c>
      <c r="T144" s="13">
        <v>5.5</v>
      </c>
      <c r="U144" s="15">
        <v>0.6875</v>
      </c>
      <c r="V144" s="15">
        <v>0.43312499999999998</v>
      </c>
      <c r="W144" s="15">
        <v>50</v>
      </c>
      <c r="X144" s="13">
        <v>83</v>
      </c>
      <c r="Y144" s="13">
        <v>11</v>
      </c>
      <c r="Z144" s="13">
        <v>133</v>
      </c>
      <c r="AA144" s="13">
        <v>48</v>
      </c>
      <c r="AB144" s="13">
        <v>0</v>
      </c>
    </row>
    <row r="145" spans="1:28">
      <c r="A145" s="1">
        <v>100015218</v>
      </c>
      <c r="B145" s="1" t="str">
        <v>Košický</v>
      </c>
      <c r="C145" s="1" t="str">
        <v>Košice - okolie</v>
      </c>
      <c r="D145" s="1" t="str">
        <v>Základná škola</v>
      </c>
      <c r="E145" s="1">
        <v>1</v>
      </c>
      <c r="F145" s="13">
        <v>45</v>
      </c>
      <c r="G145" s="13">
        <v>13</v>
      </c>
      <c r="H145" s="13">
        <v>12</v>
      </c>
      <c r="I145" s="13">
        <v>1</v>
      </c>
      <c r="J145" s="13">
        <v>6</v>
      </c>
      <c r="K145" s="13">
        <v>0</v>
      </c>
      <c r="L145" s="13">
        <v>0</v>
      </c>
      <c r="M145" s="13">
        <v>0</v>
      </c>
      <c r="N145" s="13">
        <v>4</v>
      </c>
      <c r="O145" s="13">
        <v>1</v>
      </c>
      <c r="P145" s="13">
        <v>3</v>
      </c>
      <c r="Q145" s="13">
        <v>17</v>
      </c>
      <c r="R145" s="13">
        <v>2216</v>
      </c>
      <c r="S145" s="13">
        <v>166</v>
      </c>
      <c r="T145" s="13">
        <v>22.5</v>
      </c>
      <c r="U145" s="15">
        <v>2.8125</v>
      </c>
      <c r="V145" s="15">
        <v>1.7718750000000001</v>
      </c>
      <c r="W145" s="15">
        <v>200</v>
      </c>
      <c r="X145" s="13">
        <v>383</v>
      </c>
      <c r="Y145" s="13">
        <v>45</v>
      </c>
      <c r="Z145" s="13">
        <v>583</v>
      </c>
      <c r="AA145" s="13">
        <v>96</v>
      </c>
      <c r="AB145" s="13">
        <v>6</v>
      </c>
    </row>
    <row r="146" spans="1:28">
      <c r="A146" s="1">
        <v>100015227</v>
      </c>
      <c r="B146" s="1" t="str">
        <v>Košický</v>
      </c>
      <c r="C146" s="1" t="str">
        <v>Košice - okolie</v>
      </c>
      <c r="D146" s="1" t="str">
        <v>Základná škola</v>
      </c>
      <c r="E146" s="1">
        <v>1</v>
      </c>
      <c r="F146" s="13">
        <v>62</v>
      </c>
      <c r="G146" s="13">
        <v>16</v>
      </c>
      <c r="H146" s="13">
        <v>16</v>
      </c>
      <c r="I146" s="13">
        <v>0</v>
      </c>
      <c r="J146" s="13">
        <v>8</v>
      </c>
      <c r="K146" s="13">
        <v>0</v>
      </c>
      <c r="L146" s="13">
        <v>0</v>
      </c>
      <c r="M146" s="13">
        <v>0</v>
      </c>
      <c r="N146" s="13">
        <v>5</v>
      </c>
      <c r="O146" s="13">
        <v>1</v>
      </c>
      <c r="P146" s="13">
        <v>4</v>
      </c>
      <c r="Q146" s="13">
        <v>23</v>
      </c>
      <c r="R146" s="13">
        <v>3008</v>
      </c>
      <c r="S146" s="13">
        <v>345</v>
      </c>
      <c r="T146" s="13">
        <v>31</v>
      </c>
      <c r="U146" s="15">
        <v>3.875</v>
      </c>
      <c r="V146" s="15">
        <v>2.4412500000000001</v>
      </c>
      <c r="W146" s="15">
        <v>271</v>
      </c>
      <c r="X146" s="13">
        <v>555</v>
      </c>
      <c r="Y146" s="13">
        <v>62</v>
      </c>
      <c r="Z146" s="13">
        <v>826</v>
      </c>
      <c r="AA146" s="13">
        <v>120</v>
      </c>
      <c r="AB146" s="13">
        <v>8</v>
      </c>
    </row>
    <row r="147" spans="1:28">
      <c r="A147" s="1">
        <v>100015234</v>
      </c>
      <c r="B147" s="1" t="str">
        <v>Košický</v>
      </c>
      <c r="C147" s="1" t="str">
        <v>Košice - okolie</v>
      </c>
      <c r="D147" s="1" t="str">
        <v>Základná škola - Grundschule</v>
      </c>
      <c r="E147" s="1">
        <v>1</v>
      </c>
      <c r="F147" s="13">
        <v>97</v>
      </c>
      <c r="G147" s="13">
        <v>25</v>
      </c>
      <c r="H147" s="13">
        <v>25</v>
      </c>
      <c r="I147" s="13">
        <v>0</v>
      </c>
      <c r="J147" s="13">
        <v>12</v>
      </c>
      <c r="K147" s="13">
        <v>0</v>
      </c>
      <c r="L147" s="13">
        <v>0</v>
      </c>
      <c r="M147" s="13">
        <v>0</v>
      </c>
      <c r="N147" s="13">
        <v>7</v>
      </c>
      <c r="O147" s="13">
        <v>1</v>
      </c>
      <c r="P147" s="13">
        <v>6</v>
      </c>
      <c r="Q147" s="13">
        <v>36</v>
      </c>
      <c r="R147" s="13">
        <v>4758</v>
      </c>
      <c r="S147" s="13">
        <v>949</v>
      </c>
      <c r="T147" s="13">
        <v>48.5</v>
      </c>
      <c r="U147" s="15">
        <v>6.0625</v>
      </c>
      <c r="V147" s="15">
        <v>3.819375</v>
      </c>
      <c r="W147" s="15">
        <v>429</v>
      </c>
      <c r="X147" s="13">
        <v>999</v>
      </c>
      <c r="Y147" s="13">
        <v>97</v>
      </c>
      <c r="Z147" s="13">
        <v>1428</v>
      </c>
      <c r="AA147" s="13">
        <v>168</v>
      </c>
      <c r="AB147" s="13">
        <v>12</v>
      </c>
    </row>
    <row r="148" spans="1:28">
      <c r="A148" s="1">
        <v>100015242</v>
      </c>
      <c r="B148" s="1" t="str">
        <v>Košický</v>
      </c>
      <c r="C148" s="1" t="str">
        <v>Košice - okolie</v>
      </c>
      <c r="D148" s="1" t="str">
        <v>Základná škola</v>
      </c>
      <c r="E148" s="1">
        <v>1</v>
      </c>
      <c r="F148" s="13">
        <v>11</v>
      </c>
      <c r="G148" s="13">
        <v>3</v>
      </c>
      <c r="H148" s="13">
        <v>3</v>
      </c>
      <c r="I148" s="13">
        <v>0</v>
      </c>
      <c r="J148" s="13">
        <v>0</v>
      </c>
      <c r="K148" s="13">
        <v>1</v>
      </c>
      <c r="L148" s="13">
        <v>0</v>
      </c>
      <c r="M148" s="13">
        <v>1</v>
      </c>
      <c r="N148" s="13">
        <v>0</v>
      </c>
      <c r="O148" s="13">
        <v>1</v>
      </c>
      <c r="P148" s="13">
        <v>1</v>
      </c>
      <c r="Q148" s="13">
        <v>4</v>
      </c>
      <c r="R148" s="13">
        <v>552</v>
      </c>
      <c r="S148" s="13">
        <v>0</v>
      </c>
      <c r="T148" s="13">
        <v>5.5</v>
      </c>
      <c r="U148" s="15">
        <v>0.6875</v>
      </c>
      <c r="V148" s="15">
        <v>0.43312499999999998</v>
      </c>
      <c r="W148" s="15">
        <v>50</v>
      </c>
      <c r="X148" s="13">
        <v>83</v>
      </c>
      <c r="Y148" s="13">
        <v>11</v>
      </c>
      <c r="Z148" s="13">
        <v>133</v>
      </c>
      <c r="AA148" s="13">
        <v>48</v>
      </c>
      <c r="AB148" s="13">
        <v>0</v>
      </c>
    </row>
    <row r="149" spans="1:28">
      <c r="A149" s="1">
        <v>100015243</v>
      </c>
      <c r="B149" s="1" t="str">
        <v>Košický</v>
      </c>
      <c r="C149" s="1" t="str">
        <v>Košice - okolie</v>
      </c>
      <c r="D149" s="1" t="str">
        <v>Základná škola</v>
      </c>
      <c r="E149" s="1">
        <v>1</v>
      </c>
      <c r="F149" s="13">
        <v>105</v>
      </c>
      <c r="G149" s="13">
        <v>27</v>
      </c>
      <c r="H149" s="13">
        <v>27</v>
      </c>
      <c r="I149" s="13">
        <v>0</v>
      </c>
      <c r="J149" s="13">
        <v>18</v>
      </c>
      <c r="K149" s="13">
        <v>0</v>
      </c>
      <c r="L149" s="13">
        <v>1</v>
      </c>
      <c r="M149" s="13">
        <v>0</v>
      </c>
      <c r="N149" s="13">
        <v>9</v>
      </c>
      <c r="O149" s="13">
        <v>1</v>
      </c>
      <c r="P149" s="13">
        <v>9</v>
      </c>
      <c r="Q149" s="13">
        <v>39</v>
      </c>
      <c r="R149" s="13">
        <v>5251</v>
      </c>
      <c r="S149" s="13">
        <v>1131</v>
      </c>
      <c r="T149" s="13">
        <v>52.5</v>
      </c>
      <c r="U149" s="15">
        <v>6.5625</v>
      </c>
      <c r="V149" s="15">
        <v>4.1343750000000004</v>
      </c>
      <c r="W149" s="15">
        <v>473</v>
      </c>
      <c r="X149" s="13">
        <v>1127</v>
      </c>
      <c r="Y149" s="13">
        <v>105</v>
      </c>
      <c r="Z149" s="13">
        <v>1600</v>
      </c>
      <c r="AA149" s="13">
        <v>216</v>
      </c>
      <c r="AB149" s="13">
        <v>18</v>
      </c>
    </row>
    <row r="150" spans="1:28">
      <c r="A150" s="1">
        <v>100015253</v>
      </c>
      <c r="B150" s="1" t="str">
        <v>Košický</v>
      </c>
      <c r="C150" s="1" t="str">
        <v>Košice - okolie</v>
      </c>
      <c r="D150" s="1" t="str">
        <v>Stredná odborná škola agrotechnická - Agrotechnikai Szakközépiskola</v>
      </c>
      <c r="E150" s="1">
        <v>3</v>
      </c>
      <c r="F150" s="13">
        <v>107</v>
      </c>
      <c r="G150" s="13">
        <v>35</v>
      </c>
      <c r="H150" s="13">
        <v>35</v>
      </c>
      <c r="I150" s="13">
        <v>0</v>
      </c>
      <c r="J150" s="13">
        <v>8</v>
      </c>
      <c r="K150" s="13">
        <v>2</v>
      </c>
      <c r="L150" s="13">
        <v>0</v>
      </c>
      <c r="M150" s="13">
        <v>2</v>
      </c>
      <c r="N150" s="13">
        <v>5</v>
      </c>
      <c r="O150" s="13">
        <v>3</v>
      </c>
      <c r="P150" s="13">
        <v>6</v>
      </c>
      <c r="Q150" s="13">
        <v>36</v>
      </c>
      <c r="R150" s="13">
        <v>5451</v>
      </c>
      <c r="S150" s="13">
        <v>419</v>
      </c>
      <c r="T150" s="13">
        <v>53.5</v>
      </c>
      <c r="U150" s="15">
        <v>6.6875</v>
      </c>
      <c r="V150" s="15">
        <v>4.2131249999999998</v>
      </c>
      <c r="W150" s="15">
        <v>493</v>
      </c>
      <c r="X150" s="13">
        <v>945</v>
      </c>
      <c r="Y150" s="13">
        <v>107</v>
      </c>
      <c r="Z150" s="13">
        <v>1438</v>
      </c>
      <c r="AA150" s="13">
        <v>216</v>
      </c>
      <c r="AB150" s="13">
        <v>8</v>
      </c>
    </row>
    <row r="151" spans="1:28">
      <c r="A151" s="1">
        <v>100015265</v>
      </c>
      <c r="B151" s="1" t="str">
        <v>Košický</v>
      </c>
      <c r="C151" s="1" t="str">
        <v>Košice - okolie</v>
      </c>
      <c r="D151" s="1" t="str">
        <v>Základná škola</v>
      </c>
      <c r="E151" s="1">
        <v>1</v>
      </c>
      <c r="F151" s="13">
        <v>70</v>
      </c>
      <c r="G151" s="13">
        <v>18</v>
      </c>
      <c r="H151" s="13">
        <v>18</v>
      </c>
      <c r="I151" s="13">
        <v>0</v>
      </c>
      <c r="J151" s="13">
        <v>8</v>
      </c>
      <c r="K151" s="13">
        <v>0</v>
      </c>
      <c r="L151" s="13">
        <v>0</v>
      </c>
      <c r="M151" s="13">
        <v>0</v>
      </c>
      <c r="N151" s="13">
        <v>5</v>
      </c>
      <c r="O151" s="13">
        <v>1</v>
      </c>
      <c r="P151" s="13">
        <v>4</v>
      </c>
      <c r="Q151" s="13">
        <v>26</v>
      </c>
      <c r="R151" s="13">
        <v>3381</v>
      </c>
      <c r="S151" s="13">
        <v>458</v>
      </c>
      <c r="T151" s="13">
        <v>35</v>
      </c>
      <c r="U151" s="15">
        <v>4.375</v>
      </c>
      <c r="V151" s="15">
        <v>2.7562500000000001</v>
      </c>
      <c r="W151" s="15">
        <v>305</v>
      </c>
      <c r="X151" s="13">
        <v>645</v>
      </c>
      <c r="Y151" s="13">
        <v>70</v>
      </c>
      <c r="Z151" s="13">
        <v>950</v>
      </c>
      <c r="AA151" s="13">
        <v>120</v>
      </c>
      <c r="AB151" s="13">
        <v>8</v>
      </c>
    </row>
    <row r="152" spans="1:28">
      <c r="A152" s="1">
        <v>100015268</v>
      </c>
      <c r="B152" s="1" t="str">
        <v>Košický</v>
      </c>
      <c r="C152" s="1" t="str">
        <v>Košice - okolie</v>
      </c>
      <c r="D152" s="1" t="str">
        <v>Gymnázium Štefana Moysesa</v>
      </c>
      <c r="E152" s="1">
        <v>1</v>
      </c>
      <c r="F152" s="13">
        <v>56</v>
      </c>
      <c r="G152" s="13">
        <v>20</v>
      </c>
      <c r="H152" s="13">
        <v>19</v>
      </c>
      <c r="I152" s="13">
        <v>1</v>
      </c>
      <c r="J152" s="13">
        <v>6</v>
      </c>
      <c r="K152" s="13">
        <v>0</v>
      </c>
      <c r="L152" s="13">
        <v>0</v>
      </c>
      <c r="M152" s="13">
        <v>0</v>
      </c>
      <c r="N152" s="13">
        <v>4</v>
      </c>
      <c r="O152" s="13">
        <v>1</v>
      </c>
      <c r="P152" s="13">
        <v>3</v>
      </c>
      <c r="Q152" s="13">
        <v>19</v>
      </c>
      <c r="R152" s="13">
        <v>2729</v>
      </c>
      <c r="S152" s="13">
        <v>219</v>
      </c>
      <c r="T152" s="13">
        <v>28</v>
      </c>
      <c r="U152" s="15">
        <v>3.5</v>
      </c>
      <c r="V152" s="15">
        <v>2.2050000000000001</v>
      </c>
      <c r="W152" s="15">
        <v>246</v>
      </c>
      <c r="X152" s="13">
        <v>476</v>
      </c>
      <c r="Y152" s="13">
        <v>56</v>
      </c>
      <c r="Z152" s="13">
        <v>722</v>
      </c>
      <c r="AA152" s="13">
        <v>96</v>
      </c>
      <c r="AB152" s="13">
        <v>6</v>
      </c>
    </row>
    <row r="153" spans="1:28">
      <c r="A153" s="1">
        <v>100015274</v>
      </c>
      <c r="B153" s="1" t="str">
        <v>Košický</v>
      </c>
      <c r="C153" s="1" t="str">
        <v>Košice - okolie</v>
      </c>
      <c r="D153" s="1" t="str">
        <v>Základná škola</v>
      </c>
      <c r="E153" s="1">
        <v>1</v>
      </c>
      <c r="F153" s="13">
        <v>11</v>
      </c>
      <c r="G153" s="13">
        <v>3</v>
      </c>
      <c r="H153" s="13">
        <v>3</v>
      </c>
      <c r="I153" s="13">
        <v>0</v>
      </c>
      <c r="J153" s="13">
        <v>0</v>
      </c>
      <c r="K153" s="13">
        <v>1</v>
      </c>
      <c r="L153" s="13">
        <v>0</v>
      </c>
      <c r="M153" s="13">
        <v>1</v>
      </c>
      <c r="N153" s="13">
        <v>0</v>
      </c>
      <c r="O153" s="13">
        <v>1</v>
      </c>
      <c r="P153" s="13">
        <v>1</v>
      </c>
      <c r="Q153" s="13">
        <v>4</v>
      </c>
      <c r="R153" s="13">
        <v>552</v>
      </c>
      <c r="S153" s="13">
        <v>0</v>
      </c>
      <c r="T153" s="13">
        <v>5.5</v>
      </c>
      <c r="U153" s="15">
        <v>0.6875</v>
      </c>
      <c r="V153" s="15">
        <v>0.43312499999999998</v>
      </c>
      <c r="W153" s="15">
        <v>50</v>
      </c>
      <c r="X153" s="13">
        <v>83</v>
      </c>
      <c r="Y153" s="13">
        <v>11</v>
      </c>
      <c r="Z153" s="13">
        <v>133</v>
      </c>
      <c r="AA153" s="13">
        <v>48</v>
      </c>
      <c r="AB153" s="13">
        <v>0</v>
      </c>
    </row>
    <row r="154" spans="1:28">
      <c r="A154" s="1">
        <v>100015278</v>
      </c>
      <c r="B154" s="1" t="str">
        <v>Košický</v>
      </c>
      <c r="C154" s="1" t="str">
        <v>Košice - okolie</v>
      </c>
      <c r="D154" s="1" t="str">
        <v>Základná škola</v>
      </c>
      <c r="E154" s="1">
        <v>1</v>
      </c>
      <c r="F154" s="13">
        <v>19</v>
      </c>
      <c r="G154" s="13">
        <v>5</v>
      </c>
      <c r="H154" s="13">
        <v>5</v>
      </c>
      <c r="I154" s="13">
        <v>0</v>
      </c>
      <c r="J154" s="13">
        <v>0</v>
      </c>
      <c r="K154" s="13">
        <v>1</v>
      </c>
      <c r="L154" s="13">
        <v>0</v>
      </c>
      <c r="M154" s="13">
        <v>1</v>
      </c>
      <c r="N154" s="13">
        <v>0</v>
      </c>
      <c r="O154" s="13">
        <v>1</v>
      </c>
      <c r="P154" s="13">
        <v>1</v>
      </c>
      <c r="Q154" s="13">
        <v>7</v>
      </c>
      <c r="R154" s="13">
        <v>1263</v>
      </c>
      <c r="S154" s="13">
        <v>0</v>
      </c>
      <c r="T154" s="13">
        <v>9.5</v>
      </c>
      <c r="U154" s="15">
        <v>1.1875</v>
      </c>
      <c r="V154" s="15">
        <v>0.74812500000000004</v>
      </c>
      <c r="W154" s="15">
        <v>114</v>
      </c>
      <c r="X154" s="13">
        <v>190</v>
      </c>
      <c r="Y154" s="13">
        <v>19</v>
      </c>
      <c r="Z154" s="13">
        <v>304</v>
      </c>
      <c r="AA154" s="13">
        <v>48</v>
      </c>
      <c r="AB154" s="13">
        <v>0</v>
      </c>
    </row>
    <row r="155" spans="1:28">
      <c r="A155" s="1">
        <v>100015287</v>
      </c>
      <c r="B155" s="1" t="str">
        <v>Košický</v>
      </c>
      <c r="C155" s="1" t="str">
        <v>Košice - okolie</v>
      </c>
      <c r="D155" s="1" t="str">
        <v>Základná škola</v>
      </c>
      <c r="E155" s="1">
        <v>1</v>
      </c>
      <c r="F155" s="13">
        <v>22</v>
      </c>
      <c r="G155" s="13">
        <v>6</v>
      </c>
      <c r="H155" s="13">
        <v>6</v>
      </c>
      <c r="I155" s="13">
        <v>0</v>
      </c>
      <c r="J155" s="13">
        <v>4</v>
      </c>
      <c r="K155" s="13">
        <v>0</v>
      </c>
      <c r="L155" s="13">
        <v>0</v>
      </c>
      <c r="M155" s="13">
        <v>0</v>
      </c>
      <c r="N155" s="13">
        <v>3</v>
      </c>
      <c r="O155" s="13">
        <v>1</v>
      </c>
      <c r="P155" s="13">
        <v>2</v>
      </c>
      <c r="Q155" s="13">
        <v>8</v>
      </c>
      <c r="R155" s="13">
        <v>1145</v>
      </c>
      <c r="S155" s="13">
        <v>16</v>
      </c>
      <c r="T155" s="13">
        <v>11</v>
      </c>
      <c r="U155" s="15">
        <v>1.375</v>
      </c>
      <c r="V155" s="15">
        <v>0.86624999999999996</v>
      </c>
      <c r="W155" s="15">
        <v>104</v>
      </c>
      <c r="X155" s="13">
        <v>177</v>
      </c>
      <c r="Y155" s="13">
        <v>22</v>
      </c>
      <c r="Z155" s="13">
        <v>281</v>
      </c>
      <c r="AA155" s="13">
        <v>72</v>
      </c>
      <c r="AB155" s="13">
        <v>4</v>
      </c>
    </row>
    <row r="156" spans="1:28">
      <c r="A156" s="1">
        <v>100015291</v>
      </c>
      <c r="B156" s="1" t="str">
        <v>Košický</v>
      </c>
      <c r="C156" s="1" t="str">
        <v>Košice - okolie</v>
      </c>
      <c r="D156" s="1" t="str">
        <v>Základná škola s vyučovacím jazykom maďarským -  Alapiskola</v>
      </c>
      <c r="E156" s="1">
        <v>1</v>
      </c>
      <c r="F156" s="13">
        <v>7</v>
      </c>
      <c r="G156" s="13">
        <v>3</v>
      </c>
      <c r="H156" s="13">
        <v>3</v>
      </c>
      <c r="I156" s="13">
        <v>0</v>
      </c>
      <c r="J156" s="13">
        <v>0</v>
      </c>
      <c r="K156" s="13">
        <v>1</v>
      </c>
      <c r="L156" s="13">
        <v>0</v>
      </c>
      <c r="M156" s="13">
        <v>1</v>
      </c>
      <c r="N156" s="13">
        <v>0</v>
      </c>
      <c r="O156" s="13">
        <v>1</v>
      </c>
      <c r="P156" s="13">
        <v>1</v>
      </c>
      <c r="Q156" s="13">
        <v>2</v>
      </c>
      <c r="R156" s="13">
        <v>297</v>
      </c>
      <c r="S156" s="13">
        <v>0</v>
      </c>
      <c r="T156" s="13">
        <v>3.5</v>
      </c>
      <c r="U156" s="15">
        <v>0.4375</v>
      </c>
      <c r="V156" s="15">
        <v>0.27562500000000001</v>
      </c>
      <c r="W156" s="15">
        <v>27</v>
      </c>
      <c r="X156" s="13">
        <v>45</v>
      </c>
      <c r="Y156" s="13">
        <v>7</v>
      </c>
      <c r="Z156" s="13">
        <v>72</v>
      </c>
      <c r="AA156" s="13">
        <v>48</v>
      </c>
      <c r="AB156" s="13">
        <v>0</v>
      </c>
    </row>
    <row r="157" spans="1:28">
      <c r="A157" s="1">
        <v>100015300</v>
      </c>
      <c r="B157" s="1" t="str">
        <v>Košický</v>
      </c>
      <c r="C157" s="1" t="str">
        <v>Košice - okolie</v>
      </c>
      <c r="D157" s="1" t="str">
        <v>Základná škola</v>
      </c>
      <c r="E157" s="1">
        <v>1</v>
      </c>
      <c r="F157" s="13">
        <v>11</v>
      </c>
      <c r="G157" s="13">
        <v>3</v>
      </c>
      <c r="H157" s="13">
        <v>3</v>
      </c>
      <c r="I157" s="13">
        <v>0</v>
      </c>
      <c r="J157" s="13">
        <v>0</v>
      </c>
      <c r="K157" s="13">
        <v>1</v>
      </c>
      <c r="L157" s="13">
        <v>0</v>
      </c>
      <c r="M157" s="13">
        <v>1</v>
      </c>
      <c r="N157" s="13">
        <v>0</v>
      </c>
      <c r="O157" s="13">
        <v>1</v>
      </c>
      <c r="P157" s="13">
        <v>1</v>
      </c>
      <c r="Q157" s="13">
        <v>4</v>
      </c>
      <c r="R157" s="13">
        <v>552</v>
      </c>
      <c r="S157" s="13">
        <v>0</v>
      </c>
      <c r="T157" s="13">
        <v>5.5</v>
      </c>
      <c r="U157" s="15">
        <v>0.6875</v>
      </c>
      <c r="V157" s="15">
        <v>0.43312499999999998</v>
      </c>
      <c r="W157" s="15">
        <v>50</v>
      </c>
      <c r="X157" s="13">
        <v>83</v>
      </c>
      <c r="Y157" s="13">
        <v>11</v>
      </c>
      <c r="Z157" s="13">
        <v>133</v>
      </c>
      <c r="AA157" s="13">
        <v>48</v>
      </c>
      <c r="AB157" s="13">
        <v>0</v>
      </c>
    </row>
    <row r="158" spans="1:28">
      <c r="A158" s="1">
        <v>100015304</v>
      </c>
      <c r="B158" s="1" t="str">
        <v>Košický</v>
      </c>
      <c r="C158" s="1" t="str">
        <v>Košice - okolie</v>
      </c>
      <c r="D158" s="1" t="str">
        <v>Základná škola s vyučovacím jazykom maďarským - Alapiskola</v>
      </c>
      <c r="E158" s="1">
        <v>1</v>
      </c>
      <c r="F158" s="13">
        <v>11</v>
      </c>
      <c r="G158" s="13">
        <v>3</v>
      </c>
      <c r="H158" s="13">
        <v>3</v>
      </c>
      <c r="I158" s="13">
        <v>0</v>
      </c>
      <c r="J158" s="13">
        <v>0</v>
      </c>
      <c r="K158" s="13">
        <v>1</v>
      </c>
      <c r="L158" s="13">
        <v>0</v>
      </c>
      <c r="M158" s="13">
        <v>1</v>
      </c>
      <c r="N158" s="13">
        <v>0</v>
      </c>
      <c r="O158" s="13">
        <v>1</v>
      </c>
      <c r="P158" s="13">
        <v>1</v>
      </c>
      <c r="Q158" s="13">
        <v>4</v>
      </c>
      <c r="R158" s="13">
        <v>552</v>
      </c>
      <c r="S158" s="13">
        <v>0</v>
      </c>
      <c r="T158" s="13">
        <v>5.5</v>
      </c>
      <c r="U158" s="15">
        <v>0.6875</v>
      </c>
      <c r="V158" s="15">
        <v>0.43312499999999998</v>
      </c>
      <c r="W158" s="15">
        <v>50</v>
      </c>
      <c r="X158" s="13">
        <v>83</v>
      </c>
      <c r="Y158" s="13">
        <v>11</v>
      </c>
      <c r="Z158" s="13">
        <v>133</v>
      </c>
      <c r="AA158" s="13">
        <v>48</v>
      </c>
      <c r="AB158" s="13">
        <v>0</v>
      </c>
    </row>
    <row r="159" spans="1:28">
      <c r="A159" s="1">
        <v>100015309</v>
      </c>
      <c r="B159" s="1" t="str">
        <v>Košický</v>
      </c>
      <c r="C159" s="1" t="str">
        <v>Košice - okolie</v>
      </c>
      <c r="D159" s="1" t="str">
        <v>Základná škola</v>
      </c>
      <c r="E159" s="1">
        <v>1</v>
      </c>
      <c r="F159" s="13">
        <v>14</v>
      </c>
      <c r="G159" s="13">
        <v>4</v>
      </c>
      <c r="H159" s="13">
        <v>4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1</v>
      </c>
      <c r="P159" s="13">
        <v>1</v>
      </c>
      <c r="Q159" s="13">
        <v>5</v>
      </c>
      <c r="R159" s="13">
        <v>767</v>
      </c>
      <c r="S159" s="13">
        <v>0</v>
      </c>
      <c r="T159" s="13">
        <v>7</v>
      </c>
      <c r="U159" s="15">
        <v>0.875</v>
      </c>
      <c r="V159" s="15">
        <v>0.55125000000000002</v>
      </c>
      <c r="W159" s="15">
        <v>70</v>
      </c>
      <c r="X159" s="13">
        <v>116</v>
      </c>
      <c r="Y159" s="13">
        <v>14</v>
      </c>
      <c r="Z159" s="13">
        <v>186</v>
      </c>
      <c r="AA159" s="13">
        <v>48</v>
      </c>
      <c r="AB159" s="13">
        <v>0</v>
      </c>
    </row>
    <row r="160" spans="1:28">
      <c r="A160" s="1">
        <v>100015316</v>
      </c>
      <c r="B160" s="1" t="str">
        <v>Košický</v>
      </c>
      <c r="C160" s="1" t="str">
        <v>Košice - okolie</v>
      </c>
      <c r="D160" s="1" t="str">
        <v>Základná škola s materskou školou</v>
      </c>
      <c r="E160" s="1">
        <v>1</v>
      </c>
      <c r="F160" s="13">
        <v>44</v>
      </c>
      <c r="G160" s="13">
        <v>12</v>
      </c>
      <c r="H160" s="13">
        <v>12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16</v>
      </c>
      <c r="R160" s="13">
        <v>2170</v>
      </c>
      <c r="S160" s="13">
        <v>142</v>
      </c>
      <c r="T160" s="13">
        <v>22</v>
      </c>
      <c r="U160" s="15">
        <v>2.75</v>
      </c>
      <c r="V160" s="15">
        <v>1.7324999999999999</v>
      </c>
      <c r="W160" s="15">
        <v>196</v>
      </c>
      <c r="X160" s="13">
        <v>369</v>
      </c>
      <c r="Y160" s="13">
        <v>44</v>
      </c>
      <c r="Z160" s="13">
        <v>565</v>
      </c>
      <c r="AA160" s="13">
        <v>96</v>
      </c>
      <c r="AB160" s="13">
        <v>6</v>
      </c>
    </row>
    <row r="161" spans="1:28">
      <c r="A161" s="1">
        <v>100015333</v>
      </c>
      <c r="B161" s="1" t="str">
        <v>Košický</v>
      </c>
      <c r="C161" s="1" t="str">
        <v>Košice - okolie</v>
      </c>
      <c r="D161" s="1" t="str">
        <v>Základná škola</v>
      </c>
      <c r="E161" s="1">
        <v>1</v>
      </c>
      <c r="F161" s="13">
        <v>41</v>
      </c>
      <c r="G161" s="13">
        <v>11</v>
      </c>
      <c r="H161" s="13">
        <v>11</v>
      </c>
      <c r="I161" s="13">
        <v>0</v>
      </c>
      <c r="J161" s="13">
        <v>6</v>
      </c>
      <c r="K161" s="13">
        <v>0</v>
      </c>
      <c r="L161" s="13">
        <v>0</v>
      </c>
      <c r="M161" s="13">
        <v>0</v>
      </c>
      <c r="N161" s="13">
        <v>4</v>
      </c>
      <c r="O161" s="13">
        <v>1</v>
      </c>
      <c r="P161" s="13">
        <v>3</v>
      </c>
      <c r="Q161" s="13">
        <v>15</v>
      </c>
      <c r="R161" s="13">
        <v>2030</v>
      </c>
      <c r="S161" s="13">
        <v>120</v>
      </c>
      <c r="T161" s="13">
        <v>20.5</v>
      </c>
      <c r="U161" s="15">
        <v>2.5625</v>
      </c>
      <c r="V161" s="15">
        <v>1.6143749999999999</v>
      </c>
      <c r="W161" s="15">
        <v>183</v>
      </c>
      <c r="X161" s="13">
        <v>341</v>
      </c>
      <c r="Y161" s="13">
        <v>41</v>
      </c>
      <c r="Z161" s="13">
        <v>524</v>
      </c>
      <c r="AA161" s="13">
        <v>96</v>
      </c>
      <c r="AB161" s="13">
        <v>6</v>
      </c>
    </row>
    <row r="162" spans="1:28">
      <c r="A162" s="1">
        <v>100015339</v>
      </c>
      <c r="B162" s="1" t="str">
        <v>Košický</v>
      </c>
      <c r="C162" s="1" t="str">
        <v>Košice - okolie</v>
      </c>
      <c r="D162" s="1" t="str">
        <v>Základná škola</v>
      </c>
      <c r="E162" s="1">
        <v>1</v>
      </c>
      <c r="F162" s="13">
        <v>11</v>
      </c>
      <c r="G162" s="13">
        <v>3</v>
      </c>
      <c r="H162" s="13">
        <v>3</v>
      </c>
      <c r="I162" s="13">
        <v>0</v>
      </c>
      <c r="J162" s="13">
        <v>0</v>
      </c>
      <c r="K162" s="13">
        <v>1</v>
      </c>
      <c r="L162" s="13">
        <v>0</v>
      </c>
      <c r="M162" s="13">
        <v>1</v>
      </c>
      <c r="N162" s="13">
        <v>0</v>
      </c>
      <c r="O162" s="13">
        <v>1</v>
      </c>
      <c r="P162" s="13">
        <v>1</v>
      </c>
      <c r="Q162" s="13">
        <v>4</v>
      </c>
      <c r="R162" s="13">
        <v>552</v>
      </c>
      <c r="S162" s="13">
        <v>0</v>
      </c>
      <c r="T162" s="13">
        <v>5.5</v>
      </c>
      <c r="U162" s="15">
        <v>0.6875</v>
      </c>
      <c r="V162" s="15">
        <v>0.43312499999999998</v>
      </c>
      <c r="W162" s="15">
        <v>50</v>
      </c>
      <c r="X162" s="13">
        <v>83</v>
      </c>
      <c r="Y162" s="13">
        <v>11</v>
      </c>
      <c r="Z162" s="13">
        <v>133</v>
      </c>
      <c r="AA162" s="13">
        <v>48</v>
      </c>
      <c r="AB162" s="13">
        <v>0</v>
      </c>
    </row>
    <row r="163" spans="1:28">
      <c r="A163" s="1">
        <v>100015343</v>
      </c>
      <c r="B163" s="1" t="str">
        <v>Košický</v>
      </c>
      <c r="C163" s="1" t="str">
        <v>Košice - okolie</v>
      </c>
      <c r="D163" s="1" t="str">
        <v>Základná škola</v>
      </c>
      <c r="E163" s="1">
        <v>1</v>
      </c>
      <c r="F163" s="13">
        <v>81</v>
      </c>
      <c r="G163" s="13">
        <v>21</v>
      </c>
      <c r="H163" s="13">
        <v>21</v>
      </c>
      <c r="I163" s="13">
        <v>0</v>
      </c>
      <c r="J163" s="13">
        <v>12</v>
      </c>
      <c r="K163" s="13">
        <v>0</v>
      </c>
      <c r="L163" s="13">
        <v>0</v>
      </c>
      <c r="M163" s="13">
        <v>0</v>
      </c>
      <c r="N163" s="13">
        <v>7</v>
      </c>
      <c r="O163" s="13">
        <v>1</v>
      </c>
      <c r="P163" s="13">
        <v>6</v>
      </c>
      <c r="Q163" s="13">
        <v>30</v>
      </c>
      <c r="R163" s="13">
        <v>4013</v>
      </c>
      <c r="S163" s="13">
        <v>634</v>
      </c>
      <c r="T163" s="13">
        <v>40.5</v>
      </c>
      <c r="U163" s="15">
        <v>5.0625</v>
      </c>
      <c r="V163" s="15">
        <v>3.1893750000000001</v>
      </c>
      <c r="W163" s="15">
        <v>362</v>
      </c>
      <c r="X163" s="13">
        <v>793</v>
      </c>
      <c r="Y163" s="13">
        <v>81</v>
      </c>
      <c r="Z163" s="13">
        <v>1155</v>
      </c>
      <c r="AA163" s="13">
        <v>168</v>
      </c>
      <c r="AB163" s="13">
        <v>12</v>
      </c>
    </row>
    <row r="164" spans="1:28">
      <c r="A164" s="1">
        <v>100015349</v>
      </c>
      <c r="B164" s="1" t="str">
        <v>Košický</v>
      </c>
      <c r="C164" s="1" t="str">
        <v>Košice - okolie</v>
      </c>
      <c r="D164" s="1" t="str">
        <v>Základná škola</v>
      </c>
      <c r="E164" s="1">
        <v>1</v>
      </c>
      <c r="F164" s="13">
        <v>11</v>
      </c>
      <c r="G164" s="13">
        <v>3</v>
      </c>
      <c r="H164" s="13">
        <v>3</v>
      </c>
      <c r="I164" s="13">
        <v>0</v>
      </c>
      <c r="J164" s="13">
        <v>0</v>
      </c>
      <c r="K164" s="13">
        <v>1</v>
      </c>
      <c r="L164" s="13">
        <v>0</v>
      </c>
      <c r="M164" s="13">
        <v>1</v>
      </c>
      <c r="N164" s="13">
        <v>0</v>
      </c>
      <c r="O164" s="13">
        <v>1</v>
      </c>
      <c r="P164" s="13">
        <v>1</v>
      </c>
      <c r="Q164" s="13">
        <v>4</v>
      </c>
      <c r="R164" s="13">
        <v>552</v>
      </c>
      <c r="S164" s="13">
        <v>0</v>
      </c>
      <c r="T164" s="13">
        <v>5.5</v>
      </c>
      <c r="U164" s="15">
        <v>0.6875</v>
      </c>
      <c r="V164" s="15">
        <v>0.43312499999999998</v>
      </c>
      <c r="W164" s="15">
        <v>50</v>
      </c>
      <c r="X164" s="13">
        <v>83</v>
      </c>
      <c r="Y164" s="13">
        <v>11</v>
      </c>
      <c r="Z164" s="13">
        <v>133</v>
      </c>
      <c r="AA164" s="13">
        <v>48</v>
      </c>
      <c r="AB164" s="13">
        <v>0</v>
      </c>
    </row>
    <row r="165" spans="1:28">
      <c r="A165" s="1">
        <v>100015352</v>
      </c>
      <c r="B165" s="1" t="str">
        <v>Košický</v>
      </c>
      <c r="C165" s="1" t="str">
        <v>Košice - okolie</v>
      </c>
      <c r="D165" s="1" t="str">
        <v>Základná škola s materskou školou</v>
      </c>
      <c r="E165" s="1">
        <v>1</v>
      </c>
      <c r="F165" s="13">
        <v>53</v>
      </c>
      <c r="G165" s="13">
        <v>15</v>
      </c>
      <c r="H165" s="13">
        <v>14</v>
      </c>
      <c r="I165" s="13">
        <v>1</v>
      </c>
      <c r="J165" s="13">
        <v>6</v>
      </c>
      <c r="K165" s="13">
        <v>0</v>
      </c>
      <c r="L165" s="13">
        <v>0</v>
      </c>
      <c r="M165" s="13">
        <v>0</v>
      </c>
      <c r="N165" s="13">
        <v>4</v>
      </c>
      <c r="O165" s="13">
        <v>1</v>
      </c>
      <c r="P165" s="13">
        <v>3</v>
      </c>
      <c r="Q165" s="13">
        <v>20</v>
      </c>
      <c r="R165" s="13">
        <v>2589</v>
      </c>
      <c r="S165" s="13">
        <v>248</v>
      </c>
      <c r="T165" s="13">
        <v>26.5</v>
      </c>
      <c r="U165" s="15">
        <v>3.3125</v>
      </c>
      <c r="V165" s="15">
        <v>2.086875</v>
      </c>
      <c r="W165" s="15">
        <v>234</v>
      </c>
      <c r="X165" s="13">
        <v>463</v>
      </c>
      <c r="Y165" s="13">
        <v>53</v>
      </c>
      <c r="Z165" s="13">
        <v>697</v>
      </c>
      <c r="AA165" s="13">
        <v>96</v>
      </c>
      <c r="AB165" s="13">
        <v>6</v>
      </c>
    </row>
    <row r="166" spans="1:28">
      <c r="A166" s="1">
        <v>100015362</v>
      </c>
      <c r="B166" s="1" t="str">
        <v>Košický</v>
      </c>
      <c r="C166" s="1" t="str">
        <v>Košice - okolie</v>
      </c>
      <c r="D166" s="1" t="str">
        <v>Základná škola</v>
      </c>
      <c r="E166" s="1">
        <v>1</v>
      </c>
      <c r="F166" s="13">
        <v>17</v>
      </c>
      <c r="G166" s="13">
        <v>5</v>
      </c>
      <c r="H166" s="13">
        <v>5</v>
      </c>
      <c r="I166" s="13">
        <v>0</v>
      </c>
      <c r="J166" s="13">
        <v>0</v>
      </c>
      <c r="K166" s="13">
        <v>1</v>
      </c>
      <c r="L166" s="13">
        <v>0</v>
      </c>
      <c r="M166" s="13">
        <v>1</v>
      </c>
      <c r="N166" s="13">
        <v>0</v>
      </c>
      <c r="O166" s="13">
        <v>1</v>
      </c>
      <c r="P166" s="13">
        <v>1</v>
      </c>
      <c r="Q166" s="13">
        <v>6</v>
      </c>
      <c r="R166" s="13">
        <v>1024</v>
      </c>
      <c r="S166" s="13">
        <v>0</v>
      </c>
      <c r="T166" s="13">
        <v>8.5</v>
      </c>
      <c r="U166" s="15">
        <v>1.0625</v>
      </c>
      <c r="V166" s="15">
        <v>0.66937500000000005</v>
      </c>
      <c r="W166" s="15">
        <v>93</v>
      </c>
      <c r="X166" s="13">
        <v>154</v>
      </c>
      <c r="Y166" s="13">
        <v>17</v>
      </c>
      <c r="Z166" s="13">
        <v>247</v>
      </c>
      <c r="AA166" s="13">
        <v>48</v>
      </c>
      <c r="AB166" s="13">
        <v>0</v>
      </c>
    </row>
    <row r="167" spans="1:28">
      <c r="A167" s="1">
        <v>100015367</v>
      </c>
      <c r="B167" s="1" t="str">
        <v>Košický</v>
      </c>
      <c r="C167" s="1" t="str">
        <v>Košice - okolie</v>
      </c>
      <c r="D167" s="1" t="str">
        <v>Základná škola</v>
      </c>
      <c r="E167" s="1">
        <v>1</v>
      </c>
      <c r="F167" s="13">
        <v>9</v>
      </c>
      <c r="G167" s="13">
        <v>3</v>
      </c>
      <c r="H167" s="13">
        <v>3</v>
      </c>
      <c r="I167" s="13">
        <v>0</v>
      </c>
      <c r="J167" s="13">
        <v>0</v>
      </c>
      <c r="K167" s="13">
        <v>1</v>
      </c>
      <c r="L167" s="13">
        <v>0</v>
      </c>
      <c r="M167" s="13">
        <v>1</v>
      </c>
      <c r="N167" s="13">
        <v>0</v>
      </c>
      <c r="O167" s="13">
        <v>1</v>
      </c>
      <c r="P167" s="13">
        <v>1</v>
      </c>
      <c r="Q167" s="13">
        <v>3</v>
      </c>
      <c r="R167" s="13">
        <v>410</v>
      </c>
      <c r="S167" s="13">
        <v>0</v>
      </c>
      <c r="T167" s="13">
        <v>4.5</v>
      </c>
      <c r="U167" s="15">
        <v>0.5625</v>
      </c>
      <c r="V167" s="15">
        <v>0.354375</v>
      </c>
      <c r="W167" s="15">
        <v>37</v>
      </c>
      <c r="X167" s="13">
        <v>62</v>
      </c>
      <c r="Y167" s="13">
        <v>9</v>
      </c>
      <c r="Z167" s="13">
        <v>99</v>
      </c>
      <c r="AA167" s="13">
        <v>48</v>
      </c>
      <c r="AB167" s="13">
        <v>0</v>
      </c>
    </row>
    <row r="168" spans="1:28">
      <c r="A168" s="1">
        <v>100015374</v>
      </c>
      <c r="B168" s="1" t="str">
        <v>Košický</v>
      </c>
      <c r="C168" s="1" t="str">
        <v>Košice - okolie</v>
      </c>
      <c r="D168" s="1" t="str">
        <v>Súkromná základná škola s materskou školou pri zdravotníckom zariadení KÚPELE ŠTÓS, n.o.</v>
      </c>
      <c r="E168" s="1">
        <v>1</v>
      </c>
      <c r="F168" s="13">
        <v>9</v>
      </c>
      <c r="G168" s="13">
        <v>3</v>
      </c>
      <c r="H168" s="13">
        <v>3</v>
      </c>
      <c r="I168" s="13">
        <v>0</v>
      </c>
      <c r="J168" s="13">
        <v>0</v>
      </c>
      <c r="K168" s="13">
        <v>1</v>
      </c>
      <c r="L168" s="13">
        <v>0</v>
      </c>
      <c r="M168" s="13">
        <v>1</v>
      </c>
      <c r="N168" s="13">
        <v>0</v>
      </c>
      <c r="O168" s="13">
        <v>1</v>
      </c>
      <c r="P168" s="13">
        <v>1</v>
      </c>
      <c r="Q168" s="13">
        <v>3</v>
      </c>
      <c r="R168" s="13">
        <v>410</v>
      </c>
      <c r="S168" s="13">
        <v>0</v>
      </c>
      <c r="T168" s="13">
        <v>4.5</v>
      </c>
      <c r="U168" s="15">
        <v>0.5625</v>
      </c>
      <c r="V168" s="15">
        <v>0.354375</v>
      </c>
      <c r="W168" s="15">
        <v>37</v>
      </c>
      <c r="X168" s="13">
        <v>62</v>
      </c>
      <c r="Y168" s="13">
        <v>9</v>
      </c>
      <c r="Z168" s="13">
        <v>99</v>
      </c>
      <c r="AA168" s="13">
        <v>48</v>
      </c>
      <c r="AB168" s="13">
        <v>0</v>
      </c>
    </row>
    <row r="169" spans="1:28">
      <c r="A169" s="1">
        <v>100015375</v>
      </c>
      <c r="B169" s="1" t="str">
        <v>Košický</v>
      </c>
      <c r="C169" s="1" t="str">
        <v>Košice - okolie</v>
      </c>
      <c r="D169" s="1" t="str">
        <v>Základná škola</v>
      </c>
      <c r="E169" s="1">
        <v>1</v>
      </c>
      <c r="F169" s="13">
        <v>14</v>
      </c>
      <c r="G169" s="13">
        <v>4</v>
      </c>
      <c r="H169" s="13">
        <v>4</v>
      </c>
      <c r="I169" s="13">
        <v>0</v>
      </c>
      <c r="J169" s="13">
        <v>0</v>
      </c>
      <c r="K169" s="13">
        <v>1</v>
      </c>
      <c r="L169" s="13">
        <v>0</v>
      </c>
      <c r="M169" s="13">
        <v>1</v>
      </c>
      <c r="N169" s="13">
        <v>0</v>
      </c>
      <c r="O169" s="13">
        <v>1</v>
      </c>
      <c r="P169" s="13">
        <v>1</v>
      </c>
      <c r="Q169" s="13">
        <v>5</v>
      </c>
      <c r="R169" s="13">
        <v>767</v>
      </c>
      <c r="S169" s="13">
        <v>0</v>
      </c>
      <c r="T169" s="13">
        <v>7</v>
      </c>
      <c r="U169" s="15">
        <v>0.875</v>
      </c>
      <c r="V169" s="15">
        <v>0.55125000000000002</v>
      </c>
      <c r="W169" s="15">
        <v>70</v>
      </c>
      <c r="X169" s="13">
        <v>116</v>
      </c>
      <c r="Y169" s="13">
        <v>14</v>
      </c>
      <c r="Z169" s="13">
        <v>186</v>
      </c>
      <c r="AA169" s="13">
        <v>48</v>
      </c>
      <c r="AB169" s="13">
        <v>0</v>
      </c>
    </row>
    <row r="170" spans="1:28">
      <c r="A170" s="1">
        <v>100015381</v>
      </c>
      <c r="B170" s="1" t="str">
        <v>Košický</v>
      </c>
      <c r="C170" s="1" t="str">
        <v>Košice - okolie</v>
      </c>
      <c r="D170" s="1" t="str">
        <v>Základná škola</v>
      </c>
      <c r="E170" s="1">
        <v>1</v>
      </c>
      <c r="F170" s="13">
        <v>38</v>
      </c>
      <c r="G170" s="13">
        <v>10</v>
      </c>
      <c r="H170" s="13">
        <v>10</v>
      </c>
      <c r="I170" s="13">
        <v>0</v>
      </c>
      <c r="J170" s="13">
        <v>4</v>
      </c>
      <c r="K170" s="13">
        <v>0</v>
      </c>
      <c r="L170" s="13">
        <v>0</v>
      </c>
      <c r="M170" s="13">
        <v>0</v>
      </c>
      <c r="N170" s="13">
        <v>3</v>
      </c>
      <c r="O170" s="13">
        <v>1</v>
      </c>
      <c r="P170" s="13">
        <v>2</v>
      </c>
      <c r="Q170" s="13">
        <v>14</v>
      </c>
      <c r="R170" s="13">
        <v>1890</v>
      </c>
      <c r="S170" s="13">
        <v>100</v>
      </c>
      <c r="T170" s="13">
        <v>19</v>
      </c>
      <c r="U170" s="15">
        <v>2.375</v>
      </c>
      <c r="V170" s="15">
        <v>1.4962500000000001</v>
      </c>
      <c r="W170" s="15">
        <v>171</v>
      </c>
      <c r="X170" s="13">
        <v>314</v>
      </c>
      <c r="Y170" s="13">
        <v>38</v>
      </c>
      <c r="Z170" s="13">
        <v>485</v>
      </c>
      <c r="AA170" s="13">
        <v>72</v>
      </c>
      <c r="AB170" s="13">
        <v>4</v>
      </c>
    </row>
    <row r="171" spans="1:28">
      <c r="A171" s="1">
        <v>100015389</v>
      </c>
      <c r="B171" s="1" t="str">
        <v>Košický</v>
      </c>
      <c r="C171" s="1" t="str">
        <v>Košice - okolie</v>
      </c>
      <c r="D171" s="1" t="str">
        <v>Základná škola s vyučovacím jazykom maďarským - Alapiskola</v>
      </c>
      <c r="E171" s="1">
        <v>1</v>
      </c>
      <c r="F171" s="13">
        <v>57</v>
      </c>
      <c r="G171" s="13">
        <v>15</v>
      </c>
      <c r="H171" s="13">
        <v>15</v>
      </c>
      <c r="I171" s="13">
        <v>0</v>
      </c>
      <c r="J171" s="13">
        <v>6</v>
      </c>
      <c r="K171" s="13">
        <v>0</v>
      </c>
      <c r="L171" s="13">
        <v>0</v>
      </c>
      <c r="M171" s="13">
        <v>0</v>
      </c>
      <c r="N171" s="13">
        <v>4</v>
      </c>
      <c r="O171" s="13">
        <v>1</v>
      </c>
      <c r="P171" s="13">
        <v>3</v>
      </c>
      <c r="Q171" s="13">
        <v>21</v>
      </c>
      <c r="R171" s="13">
        <v>2775</v>
      </c>
      <c r="S171" s="13">
        <v>279</v>
      </c>
      <c r="T171" s="13">
        <v>28.5</v>
      </c>
      <c r="U171" s="15">
        <v>3.5625</v>
      </c>
      <c r="V171" s="15">
        <v>2.2443749999999998</v>
      </c>
      <c r="W171" s="15">
        <v>250</v>
      </c>
      <c r="X171" s="13">
        <v>500</v>
      </c>
      <c r="Y171" s="13">
        <v>57</v>
      </c>
      <c r="Z171" s="13">
        <v>750</v>
      </c>
      <c r="AA171" s="13">
        <v>96</v>
      </c>
      <c r="AB171" s="13">
        <v>6</v>
      </c>
    </row>
    <row r="172" spans="1:28">
      <c r="A172" s="1">
        <v>100015397</v>
      </c>
      <c r="B172" s="1" t="str">
        <v>Košický</v>
      </c>
      <c r="C172" s="1" t="str">
        <v>Košice - okolie</v>
      </c>
      <c r="D172" s="1" t="str">
        <v>Základná škola</v>
      </c>
      <c r="E172" s="1">
        <v>1</v>
      </c>
      <c r="F172" s="13">
        <v>84</v>
      </c>
      <c r="G172" s="13">
        <v>22</v>
      </c>
      <c r="H172" s="13">
        <v>22</v>
      </c>
      <c r="I172" s="13">
        <v>0</v>
      </c>
      <c r="J172" s="13">
        <v>12</v>
      </c>
      <c r="K172" s="13">
        <v>0</v>
      </c>
      <c r="L172" s="13">
        <v>0</v>
      </c>
      <c r="M172" s="13">
        <v>0</v>
      </c>
      <c r="N172" s="13">
        <v>7</v>
      </c>
      <c r="O172" s="13">
        <v>1</v>
      </c>
      <c r="P172" s="13">
        <v>6</v>
      </c>
      <c r="Q172" s="13">
        <v>31</v>
      </c>
      <c r="R172" s="13">
        <v>4153</v>
      </c>
      <c r="S172" s="13">
        <v>682</v>
      </c>
      <c r="T172" s="13">
        <v>42</v>
      </c>
      <c r="U172" s="15">
        <v>5.25</v>
      </c>
      <c r="V172" s="15">
        <v>3.3075000000000001</v>
      </c>
      <c r="W172" s="15">
        <v>374</v>
      </c>
      <c r="X172" s="13">
        <v>828</v>
      </c>
      <c r="Y172" s="13">
        <v>84</v>
      </c>
      <c r="Z172" s="13">
        <v>1202</v>
      </c>
      <c r="AA172" s="13">
        <v>168</v>
      </c>
      <c r="AB172" s="13">
        <v>12</v>
      </c>
    </row>
    <row r="173" spans="1:28">
      <c r="A173" s="1">
        <v>100015405</v>
      </c>
      <c r="B173" s="1" t="str">
        <v>Košický</v>
      </c>
      <c r="C173" s="1" t="str">
        <v>Košice - okolie</v>
      </c>
      <c r="D173" s="1" t="str">
        <v>Základná škola</v>
      </c>
      <c r="E173" s="1">
        <v>1</v>
      </c>
      <c r="F173" s="13">
        <v>111</v>
      </c>
      <c r="G173" s="13">
        <v>29</v>
      </c>
      <c r="H173" s="13">
        <v>29</v>
      </c>
      <c r="I173" s="13">
        <v>0</v>
      </c>
      <c r="J173" s="13">
        <v>18</v>
      </c>
      <c r="K173" s="13">
        <v>0</v>
      </c>
      <c r="L173" s="13">
        <v>1</v>
      </c>
      <c r="M173" s="13">
        <v>0</v>
      </c>
      <c r="N173" s="13">
        <v>9</v>
      </c>
      <c r="O173" s="13">
        <v>1</v>
      </c>
      <c r="P173" s="13">
        <v>9</v>
      </c>
      <c r="Q173" s="13">
        <v>41</v>
      </c>
      <c r="R173" s="13">
        <v>5530</v>
      </c>
      <c r="S173" s="13">
        <v>1260</v>
      </c>
      <c r="T173" s="13">
        <v>55.5</v>
      </c>
      <c r="U173" s="15">
        <v>6.9375</v>
      </c>
      <c r="V173" s="15">
        <v>4.3706250000000004</v>
      </c>
      <c r="W173" s="15">
        <v>498</v>
      </c>
      <c r="X173" s="13">
        <v>1208</v>
      </c>
      <c r="Y173" s="13">
        <v>111</v>
      </c>
      <c r="Z173" s="13">
        <v>1706</v>
      </c>
      <c r="AA173" s="13">
        <v>216</v>
      </c>
      <c r="AB173" s="13">
        <v>18</v>
      </c>
    </row>
    <row r="174" spans="1:28">
      <c r="A174" s="1">
        <v>100015410</v>
      </c>
      <c r="B174" s="1" t="str">
        <v>Košický</v>
      </c>
      <c r="C174" s="1" t="str">
        <v>Košice - okolie</v>
      </c>
      <c r="D174" s="1" t="str">
        <v>Základná škola</v>
      </c>
      <c r="E174" s="1">
        <v>1</v>
      </c>
      <c r="F174" s="13">
        <v>14</v>
      </c>
      <c r="G174" s="13">
        <v>4</v>
      </c>
      <c r="H174" s="13">
        <v>4</v>
      </c>
      <c r="I174" s="13">
        <v>0</v>
      </c>
      <c r="J174" s="13">
        <v>0</v>
      </c>
      <c r="K174" s="13">
        <v>1</v>
      </c>
      <c r="L174" s="13">
        <v>0</v>
      </c>
      <c r="M174" s="13">
        <v>1</v>
      </c>
      <c r="N174" s="13">
        <v>0</v>
      </c>
      <c r="O174" s="13">
        <v>1</v>
      </c>
      <c r="P174" s="13">
        <v>1</v>
      </c>
      <c r="Q174" s="13">
        <v>5</v>
      </c>
      <c r="R174" s="13">
        <v>767</v>
      </c>
      <c r="S174" s="13">
        <v>0</v>
      </c>
      <c r="T174" s="13">
        <v>7</v>
      </c>
      <c r="U174" s="15">
        <v>0.875</v>
      </c>
      <c r="V174" s="15">
        <v>0.55125000000000002</v>
      </c>
      <c r="W174" s="15">
        <v>70</v>
      </c>
      <c r="X174" s="13">
        <v>116</v>
      </c>
      <c r="Y174" s="13">
        <v>14</v>
      </c>
      <c r="Z174" s="13">
        <v>186</v>
      </c>
      <c r="AA174" s="13">
        <v>48</v>
      </c>
      <c r="AB174" s="13">
        <v>0</v>
      </c>
    </row>
    <row r="175" spans="1:28">
      <c r="A175" s="1">
        <v>100015411</v>
      </c>
      <c r="B175" s="1" t="str">
        <v>Košický</v>
      </c>
      <c r="C175" s="1" t="str">
        <v>Košice - okolie</v>
      </c>
      <c r="D175" s="1" t="str">
        <v>Špeciálna základná škola</v>
      </c>
      <c r="E175" s="1">
        <v>1</v>
      </c>
      <c r="F175" s="13">
        <v>19</v>
      </c>
      <c r="G175" s="13">
        <v>5</v>
      </c>
      <c r="H175" s="13">
        <v>5</v>
      </c>
      <c r="I175" s="13">
        <v>0</v>
      </c>
      <c r="J175" s="13">
        <v>0</v>
      </c>
      <c r="K175" s="13">
        <v>1</v>
      </c>
      <c r="L175" s="13">
        <v>0</v>
      </c>
      <c r="M175" s="13">
        <v>1</v>
      </c>
      <c r="N175" s="13">
        <v>0</v>
      </c>
      <c r="O175" s="13">
        <v>1</v>
      </c>
      <c r="P175" s="13">
        <v>1</v>
      </c>
      <c r="Q175" s="13">
        <v>7</v>
      </c>
      <c r="R175" s="13">
        <v>1263</v>
      </c>
      <c r="S175" s="13">
        <v>0</v>
      </c>
      <c r="T175" s="13">
        <v>9.5</v>
      </c>
      <c r="U175" s="15">
        <v>1.1875</v>
      </c>
      <c r="V175" s="15">
        <v>0.74812500000000004</v>
      </c>
      <c r="W175" s="15">
        <v>114</v>
      </c>
      <c r="X175" s="13">
        <v>190</v>
      </c>
      <c r="Y175" s="13">
        <v>19</v>
      </c>
      <c r="Z175" s="13">
        <v>304</v>
      </c>
      <c r="AA175" s="13">
        <v>48</v>
      </c>
      <c r="AB175" s="13">
        <v>0</v>
      </c>
    </row>
    <row r="176" spans="1:28">
      <c r="A176" s="1">
        <v>100015423</v>
      </c>
      <c r="B176" s="1" t="str">
        <v>Košický</v>
      </c>
      <c r="C176" s="1" t="str">
        <v>Košice - okolie</v>
      </c>
      <c r="D176" s="1" t="str">
        <v>Základná škola</v>
      </c>
      <c r="E176" s="1">
        <v>1</v>
      </c>
      <c r="F176" s="13">
        <v>52</v>
      </c>
      <c r="G176" s="13">
        <v>14</v>
      </c>
      <c r="H176" s="13">
        <v>14</v>
      </c>
      <c r="I176" s="13">
        <v>0</v>
      </c>
      <c r="J176" s="13">
        <v>6</v>
      </c>
      <c r="K176" s="13">
        <v>0</v>
      </c>
      <c r="L176" s="13">
        <v>0</v>
      </c>
      <c r="M176" s="13">
        <v>0</v>
      </c>
      <c r="N176" s="13">
        <v>4</v>
      </c>
      <c r="O176" s="13">
        <v>1</v>
      </c>
      <c r="P176" s="13">
        <v>3</v>
      </c>
      <c r="Q176" s="13">
        <v>19</v>
      </c>
      <c r="R176" s="13">
        <v>2542</v>
      </c>
      <c r="S176" s="13">
        <v>219</v>
      </c>
      <c r="T176" s="13">
        <v>26</v>
      </c>
      <c r="U176" s="15">
        <v>3.25</v>
      </c>
      <c r="V176" s="15">
        <v>2.0474999999999999</v>
      </c>
      <c r="W176" s="15">
        <v>229</v>
      </c>
      <c r="X176" s="13">
        <v>447</v>
      </c>
      <c r="Y176" s="13">
        <v>52</v>
      </c>
      <c r="Z176" s="13">
        <v>676</v>
      </c>
      <c r="AA176" s="13">
        <v>96</v>
      </c>
      <c r="AB176" s="13">
        <v>6</v>
      </c>
    </row>
    <row r="177" spans="1:28">
      <c r="A177" s="1">
        <v>100015437</v>
      </c>
      <c r="B177" s="1" t="str">
        <v>Košický</v>
      </c>
      <c r="C177" s="1" t="str">
        <v>Michalovce</v>
      </c>
      <c r="D177" s="1" t="str">
        <v>Základná škola s materskou školou</v>
      </c>
      <c r="E177" s="1">
        <v>1</v>
      </c>
      <c r="F177" s="13">
        <v>50</v>
      </c>
      <c r="G177" s="13">
        <v>14</v>
      </c>
      <c r="H177" s="13">
        <v>13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19</v>
      </c>
      <c r="R177" s="13">
        <v>2449</v>
      </c>
      <c r="S177" s="13">
        <v>219</v>
      </c>
      <c r="T177" s="13">
        <v>25</v>
      </c>
      <c r="U177" s="15">
        <v>3.125</v>
      </c>
      <c r="V177" s="15">
        <v>1.96875</v>
      </c>
      <c r="W177" s="15">
        <v>221</v>
      </c>
      <c r="X177" s="13">
        <v>434</v>
      </c>
      <c r="Y177" s="13">
        <v>50</v>
      </c>
      <c r="Z177" s="13">
        <v>655</v>
      </c>
      <c r="AA177" s="13">
        <v>96</v>
      </c>
      <c r="AB177" s="13">
        <v>6</v>
      </c>
    </row>
    <row r="178" spans="1:28">
      <c r="A178" s="1">
        <v>100015444</v>
      </c>
      <c r="B178" s="1" t="str">
        <v>Košický</v>
      </c>
      <c r="C178" s="1" t="str">
        <v>Michalovce</v>
      </c>
      <c r="D178" s="1" t="str">
        <v>Základná škola Júlie Bilčíkovej</v>
      </c>
      <c r="E178" s="1">
        <v>1</v>
      </c>
      <c r="F178" s="13">
        <v>57</v>
      </c>
      <c r="G178" s="13">
        <v>15</v>
      </c>
      <c r="H178" s="13">
        <v>15</v>
      </c>
      <c r="I178" s="13">
        <v>0</v>
      </c>
      <c r="J178" s="13">
        <v>8</v>
      </c>
      <c r="K178" s="13">
        <v>0</v>
      </c>
      <c r="L178" s="13">
        <v>0</v>
      </c>
      <c r="M178" s="13">
        <v>0</v>
      </c>
      <c r="N178" s="13">
        <v>5</v>
      </c>
      <c r="O178" s="13">
        <v>1</v>
      </c>
      <c r="P178" s="13">
        <v>4</v>
      </c>
      <c r="Q178" s="13">
        <v>21</v>
      </c>
      <c r="R178" s="13">
        <v>2895</v>
      </c>
      <c r="S178" s="13">
        <v>279</v>
      </c>
      <c r="T178" s="13">
        <v>28.5</v>
      </c>
      <c r="U178" s="15">
        <v>3.5625</v>
      </c>
      <c r="V178" s="15">
        <v>2.2443749999999998</v>
      </c>
      <c r="W178" s="15">
        <v>261</v>
      </c>
      <c r="X178" s="13">
        <v>518</v>
      </c>
      <c r="Y178" s="13">
        <v>57</v>
      </c>
      <c r="Z178" s="13">
        <v>779</v>
      </c>
      <c r="AA178" s="13">
        <v>120</v>
      </c>
      <c r="AB178" s="13">
        <v>8</v>
      </c>
    </row>
    <row r="179" spans="1:28">
      <c r="A179" s="1">
        <v>100015447</v>
      </c>
      <c r="B179" s="1" t="str">
        <v>Košický</v>
      </c>
      <c r="C179" s="1" t="str">
        <v>Michalovce</v>
      </c>
      <c r="D179" s="1" t="str">
        <v>Základná škola s vyučovacím jazykom maďarským -  Alapiskola</v>
      </c>
      <c r="E179" s="1">
        <v>1</v>
      </c>
      <c r="F179" s="13">
        <v>19</v>
      </c>
      <c r="G179" s="13">
        <v>7</v>
      </c>
      <c r="H179" s="13">
        <v>7</v>
      </c>
      <c r="I179" s="13">
        <v>0</v>
      </c>
      <c r="J179" s="13">
        <v>0</v>
      </c>
      <c r="K179" s="13">
        <v>1</v>
      </c>
      <c r="L179" s="13">
        <v>0</v>
      </c>
      <c r="M179" s="13">
        <v>1</v>
      </c>
      <c r="N179" s="13">
        <v>0</v>
      </c>
      <c r="O179" s="13">
        <v>1</v>
      </c>
      <c r="P179" s="13">
        <v>1</v>
      </c>
      <c r="Q179" s="13">
        <v>6</v>
      </c>
      <c r="R179" s="13">
        <v>1130</v>
      </c>
      <c r="S179" s="13">
        <v>0</v>
      </c>
      <c r="T179" s="13">
        <v>9.5</v>
      </c>
      <c r="U179" s="15">
        <v>1.1875</v>
      </c>
      <c r="V179" s="15">
        <v>0.74812500000000004</v>
      </c>
      <c r="W179" s="15">
        <v>102</v>
      </c>
      <c r="X179" s="13">
        <v>170</v>
      </c>
      <c r="Y179" s="13">
        <v>19</v>
      </c>
      <c r="Z179" s="13">
        <v>272</v>
      </c>
      <c r="AA179" s="13">
        <v>48</v>
      </c>
      <c r="AB179" s="13">
        <v>0</v>
      </c>
    </row>
    <row r="180" spans="1:28">
      <c r="A180" s="1">
        <v>100015453</v>
      </c>
      <c r="B180" s="1" t="str">
        <v>Košický</v>
      </c>
      <c r="C180" s="1" t="str">
        <v>Michalovce</v>
      </c>
      <c r="D180" s="1" t="str">
        <v>Základná škola - Alapiskola</v>
      </c>
      <c r="E180" s="1">
        <v>1</v>
      </c>
      <c r="F180" s="13">
        <v>55</v>
      </c>
      <c r="G180" s="13">
        <v>19</v>
      </c>
      <c r="H180" s="13">
        <v>19</v>
      </c>
      <c r="I180" s="13">
        <v>0</v>
      </c>
      <c r="J180" s="13">
        <v>6</v>
      </c>
      <c r="K180" s="13">
        <v>0</v>
      </c>
      <c r="L180" s="13">
        <v>0</v>
      </c>
      <c r="M180" s="13">
        <v>0</v>
      </c>
      <c r="N180" s="13">
        <v>4</v>
      </c>
      <c r="O180" s="13">
        <v>1</v>
      </c>
      <c r="P180" s="13">
        <v>3</v>
      </c>
      <c r="Q180" s="13">
        <v>18</v>
      </c>
      <c r="R180" s="13">
        <v>2682</v>
      </c>
      <c r="S180" s="13">
        <v>192</v>
      </c>
      <c r="T180" s="13">
        <v>27.5</v>
      </c>
      <c r="U180" s="15">
        <v>3.4375</v>
      </c>
      <c r="V180" s="15">
        <v>2.1656249999999999</v>
      </c>
      <c r="W180" s="15">
        <v>242</v>
      </c>
      <c r="X180" s="13">
        <v>460</v>
      </c>
      <c r="Y180" s="13">
        <v>55</v>
      </c>
      <c r="Z180" s="13">
        <v>702</v>
      </c>
      <c r="AA180" s="13">
        <v>96</v>
      </c>
      <c r="AB180" s="13">
        <v>6</v>
      </c>
    </row>
    <row r="181" spans="1:28">
      <c r="A181" s="1">
        <v>100015463</v>
      </c>
      <c r="B181" s="1" t="str">
        <v>Košický</v>
      </c>
      <c r="C181" s="1" t="str">
        <v>Michalovce</v>
      </c>
      <c r="D181" s="1" t="str">
        <v>Základná škola</v>
      </c>
      <c r="E181" s="1">
        <v>1</v>
      </c>
      <c r="F181" s="13">
        <v>6</v>
      </c>
      <c r="G181" s="13">
        <v>2</v>
      </c>
      <c r="H181" s="13">
        <v>2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2</v>
      </c>
      <c r="R181" s="13">
        <v>272</v>
      </c>
      <c r="S181" s="13">
        <v>0</v>
      </c>
      <c r="T181" s="13">
        <v>3</v>
      </c>
      <c r="U181" s="15">
        <v>0.375</v>
      </c>
      <c r="V181" s="15">
        <v>0.23624999999999999</v>
      </c>
      <c r="W181" s="15">
        <v>25</v>
      </c>
      <c r="X181" s="13">
        <v>41</v>
      </c>
      <c r="Y181" s="13">
        <v>6</v>
      </c>
      <c r="Z181" s="13">
        <v>66</v>
      </c>
      <c r="AA181" s="13">
        <v>48</v>
      </c>
      <c r="AB181" s="13">
        <v>0</v>
      </c>
    </row>
    <row r="182" spans="1:28">
      <c r="A182" s="1">
        <v>100015468</v>
      </c>
      <c r="B182" s="1" t="str">
        <v>Košický</v>
      </c>
      <c r="C182" s="1" t="str">
        <v>Michalovce</v>
      </c>
      <c r="D182" s="1" t="str">
        <v>Základná škola</v>
      </c>
      <c r="E182" s="1">
        <v>1</v>
      </c>
      <c r="F182" s="13">
        <v>11</v>
      </c>
      <c r="G182" s="13">
        <v>3</v>
      </c>
      <c r="H182" s="13">
        <v>3</v>
      </c>
      <c r="I182" s="13">
        <v>0</v>
      </c>
      <c r="J182" s="13">
        <v>0</v>
      </c>
      <c r="K182" s="13">
        <v>1</v>
      </c>
      <c r="L182" s="13">
        <v>0</v>
      </c>
      <c r="M182" s="13">
        <v>1</v>
      </c>
      <c r="N182" s="13">
        <v>0</v>
      </c>
      <c r="O182" s="13">
        <v>1</v>
      </c>
      <c r="P182" s="13">
        <v>1</v>
      </c>
      <c r="Q182" s="13">
        <v>4</v>
      </c>
      <c r="R182" s="13">
        <v>552</v>
      </c>
      <c r="S182" s="13">
        <v>0</v>
      </c>
      <c r="T182" s="13">
        <v>5.5</v>
      </c>
      <c r="U182" s="15">
        <v>0.6875</v>
      </c>
      <c r="V182" s="15">
        <v>0.43312499999999998</v>
      </c>
      <c r="W182" s="15">
        <v>50</v>
      </c>
      <c r="X182" s="13">
        <v>83</v>
      </c>
      <c r="Y182" s="13">
        <v>11</v>
      </c>
      <c r="Z182" s="13">
        <v>133</v>
      </c>
      <c r="AA182" s="13">
        <v>48</v>
      </c>
      <c r="AB182" s="13">
        <v>0</v>
      </c>
    </row>
    <row r="183" spans="1:28">
      <c r="A183" s="1">
        <v>100015471</v>
      </c>
      <c r="B183" s="1" t="str">
        <v>Košický</v>
      </c>
      <c r="C183" s="1" t="str">
        <v>Michalovce</v>
      </c>
      <c r="D183" s="1" t="str">
        <v>Základná škola</v>
      </c>
      <c r="E183" s="1">
        <v>1</v>
      </c>
      <c r="F183" s="13">
        <v>33</v>
      </c>
      <c r="G183" s="13">
        <v>9</v>
      </c>
      <c r="H183" s="13">
        <v>9</v>
      </c>
      <c r="I183" s="13">
        <v>0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12</v>
      </c>
      <c r="R183" s="13">
        <v>1657</v>
      </c>
      <c r="S183" s="13">
        <v>65</v>
      </c>
      <c r="T183" s="13">
        <v>16.5</v>
      </c>
      <c r="U183" s="15">
        <v>2.0625</v>
      </c>
      <c r="V183" s="15">
        <v>1.2993749999999999</v>
      </c>
      <c r="W183" s="15">
        <v>150</v>
      </c>
      <c r="X183" s="13">
        <v>269</v>
      </c>
      <c r="Y183" s="13">
        <v>33</v>
      </c>
      <c r="Z183" s="13">
        <v>419</v>
      </c>
      <c r="AA183" s="13">
        <v>72</v>
      </c>
      <c r="AB183" s="13">
        <v>4</v>
      </c>
    </row>
    <row r="184" spans="1:28">
      <c r="A184" s="1">
        <v>100015477</v>
      </c>
      <c r="B184" s="1" t="str">
        <v>Košický</v>
      </c>
      <c r="C184" s="1" t="str">
        <v>Michalovce</v>
      </c>
      <c r="D184" s="1" t="str">
        <v>Základná škola s vyučovacím jazykom maďarským - Alapiskola</v>
      </c>
      <c r="E184" s="1">
        <v>1</v>
      </c>
      <c r="F184" s="13">
        <v>9</v>
      </c>
      <c r="G184" s="13">
        <v>3</v>
      </c>
      <c r="H184" s="13">
        <v>3</v>
      </c>
      <c r="I184" s="13">
        <v>0</v>
      </c>
      <c r="J184" s="13">
        <v>0</v>
      </c>
      <c r="K184" s="13">
        <v>1</v>
      </c>
      <c r="L184" s="13">
        <v>0</v>
      </c>
      <c r="M184" s="13">
        <v>1</v>
      </c>
      <c r="N184" s="13">
        <v>0</v>
      </c>
      <c r="O184" s="13">
        <v>1</v>
      </c>
      <c r="P184" s="13">
        <v>1</v>
      </c>
      <c r="Q184" s="13">
        <v>3</v>
      </c>
      <c r="R184" s="13">
        <v>410</v>
      </c>
      <c r="S184" s="13">
        <v>0</v>
      </c>
      <c r="T184" s="13">
        <v>4.5</v>
      </c>
      <c r="U184" s="15">
        <v>0.5625</v>
      </c>
      <c r="V184" s="15">
        <v>0.354375</v>
      </c>
      <c r="W184" s="15">
        <v>37</v>
      </c>
      <c r="X184" s="13">
        <v>62</v>
      </c>
      <c r="Y184" s="13">
        <v>9</v>
      </c>
      <c r="Z184" s="13">
        <v>99</v>
      </c>
      <c r="AA184" s="13">
        <v>48</v>
      </c>
      <c r="AB184" s="13">
        <v>0</v>
      </c>
    </row>
    <row r="185" spans="1:28">
      <c r="A185" s="1">
        <v>100015487</v>
      </c>
      <c r="B185" s="1" t="str">
        <v>Košický</v>
      </c>
      <c r="C185" s="1" t="str">
        <v>Michalovce</v>
      </c>
      <c r="D185" s="1" t="str">
        <v>Základná škola s vyučovacím jazykom maďarským - Alapiskola</v>
      </c>
      <c r="E185" s="1">
        <v>1</v>
      </c>
      <c r="F185" s="13">
        <v>6</v>
      </c>
      <c r="G185" s="13">
        <v>2</v>
      </c>
      <c r="H185" s="13">
        <v>2</v>
      </c>
      <c r="I185" s="13">
        <v>0</v>
      </c>
      <c r="J185" s="13">
        <v>0</v>
      </c>
      <c r="K185" s="13">
        <v>1</v>
      </c>
      <c r="L185" s="13">
        <v>0</v>
      </c>
      <c r="M185" s="13">
        <v>1</v>
      </c>
      <c r="N185" s="13">
        <v>0</v>
      </c>
      <c r="O185" s="13">
        <v>1</v>
      </c>
      <c r="P185" s="13">
        <v>1</v>
      </c>
      <c r="Q185" s="13">
        <v>2</v>
      </c>
      <c r="R185" s="13">
        <v>272</v>
      </c>
      <c r="S185" s="13">
        <v>0</v>
      </c>
      <c r="T185" s="13">
        <v>3</v>
      </c>
      <c r="U185" s="15">
        <v>0.375</v>
      </c>
      <c r="V185" s="15">
        <v>0.23624999999999999</v>
      </c>
      <c r="W185" s="15">
        <v>25</v>
      </c>
      <c r="X185" s="13">
        <v>41</v>
      </c>
      <c r="Y185" s="13">
        <v>6</v>
      </c>
      <c r="Z185" s="13">
        <v>66</v>
      </c>
      <c r="AA185" s="13">
        <v>48</v>
      </c>
      <c r="AB185" s="13">
        <v>0</v>
      </c>
    </row>
    <row r="186" spans="1:28">
      <c r="A186" s="1">
        <v>100015488</v>
      </c>
      <c r="B186" s="1" t="str">
        <v>Košický</v>
      </c>
      <c r="C186" s="1" t="str">
        <v>Michalovce</v>
      </c>
      <c r="D186" s="1" t="str">
        <v>Základná škola</v>
      </c>
      <c r="E186" s="1">
        <v>1</v>
      </c>
      <c r="F186" s="13">
        <v>9</v>
      </c>
      <c r="G186" s="13">
        <v>3</v>
      </c>
      <c r="H186" s="13">
        <v>3</v>
      </c>
      <c r="I186" s="13">
        <v>0</v>
      </c>
      <c r="J186" s="13">
        <v>0</v>
      </c>
      <c r="K186" s="13">
        <v>1</v>
      </c>
      <c r="L186" s="13">
        <v>0</v>
      </c>
      <c r="M186" s="13">
        <v>1</v>
      </c>
      <c r="N186" s="13">
        <v>0</v>
      </c>
      <c r="O186" s="13">
        <v>1</v>
      </c>
      <c r="P186" s="13">
        <v>1</v>
      </c>
      <c r="Q186" s="13">
        <v>3</v>
      </c>
      <c r="R186" s="13">
        <v>410</v>
      </c>
      <c r="S186" s="13">
        <v>0</v>
      </c>
      <c r="T186" s="13">
        <v>4.5</v>
      </c>
      <c r="U186" s="15">
        <v>0.5625</v>
      </c>
      <c r="V186" s="15">
        <v>0.354375</v>
      </c>
      <c r="W186" s="15">
        <v>37</v>
      </c>
      <c r="X186" s="13">
        <v>62</v>
      </c>
      <c r="Y186" s="13">
        <v>9</v>
      </c>
      <c r="Z186" s="13">
        <v>99</v>
      </c>
      <c r="AA186" s="13">
        <v>48</v>
      </c>
      <c r="AB186" s="13">
        <v>0</v>
      </c>
    </row>
    <row r="187" spans="1:28">
      <c r="A187" s="1">
        <v>100015492</v>
      </c>
      <c r="B187" s="1" t="str">
        <v>Košický</v>
      </c>
      <c r="C187" s="1" t="str">
        <v>Michalovce</v>
      </c>
      <c r="D187" s="1" t="str">
        <v>Základná škola</v>
      </c>
      <c r="E187" s="1">
        <v>1</v>
      </c>
      <c r="F187" s="13">
        <v>10</v>
      </c>
      <c r="G187" s="13">
        <v>4</v>
      </c>
      <c r="H187" s="13">
        <v>4</v>
      </c>
      <c r="I187" s="13">
        <v>0</v>
      </c>
      <c r="J187" s="13">
        <v>0</v>
      </c>
      <c r="K187" s="13">
        <v>1</v>
      </c>
      <c r="L187" s="13">
        <v>0</v>
      </c>
      <c r="M187" s="13">
        <v>1</v>
      </c>
      <c r="N187" s="13">
        <v>0</v>
      </c>
      <c r="O187" s="13">
        <v>1</v>
      </c>
      <c r="P187" s="13">
        <v>1</v>
      </c>
      <c r="Q187" s="13">
        <v>3</v>
      </c>
      <c r="R187" s="13">
        <v>443</v>
      </c>
      <c r="S187" s="13">
        <v>0</v>
      </c>
      <c r="T187" s="13">
        <v>5</v>
      </c>
      <c r="U187" s="15">
        <v>0.625</v>
      </c>
      <c r="V187" s="15">
        <v>0.39374999999999999</v>
      </c>
      <c r="W187" s="15">
        <v>40</v>
      </c>
      <c r="X187" s="13">
        <v>67</v>
      </c>
      <c r="Y187" s="13">
        <v>10</v>
      </c>
      <c r="Z187" s="13">
        <v>107</v>
      </c>
      <c r="AA187" s="13">
        <v>48</v>
      </c>
      <c r="AB187" s="13">
        <v>0</v>
      </c>
    </row>
    <row r="188" spans="1:28">
      <c r="A188" s="1">
        <v>100015504</v>
      </c>
      <c r="B188" s="1" t="str">
        <v>Košický</v>
      </c>
      <c r="C188" s="1" t="str">
        <v>Michalovce</v>
      </c>
      <c r="D188" s="1" t="str">
        <v>Základná škola</v>
      </c>
      <c r="E188" s="1">
        <v>1</v>
      </c>
      <c r="F188" s="13">
        <v>22</v>
      </c>
      <c r="G188" s="13">
        <v>6</v>
      </c>
      <c r="H188" s="13">
        <v>6</v>
      </c>
      <c r="I188" s="13">
        <v>0</v>
      </c>
      <c r="J188" s="13">
        <v>4</v>
      </c>
      <c r="K188" s="13">
        <v>0</v>
      </c>
      <c r="L188" s="13">
        <v>0</v>
      </c>
      <c r="M188" s="13">
        <v>0</v>
      </c>
      <c r="N188" s="13">
        <v>3</v>
      </c>
      <c r="O188" s="13">
        <v>1</v>
      </c>
      <c r="P188" s="13">
        <v>2</v>
      </c>
      <c r="Q188" s="13">
        <v>8</v>
      </c>
      <c r="R188" s="13">
        <v>1145</v>
      </c>
      <c r="S188" s="13">
        <v>16</v>
      </c>
      <c r="T188" s="13">
        <v>11</v>
      </c>
      <c r="U188" s="15">
        <v>1.375</v>
      </c>
      <c r="V188" s="15">
        <v>0.86624999999999996</v>
      </c>
      <c r="W188" s="15">
        <v>104</v>
      </c>
      <c r="X188" s="13">
        <v>177</v>
      </c>
      <c r="Y188" s="13">
        <v>22</v>
      </c>
      <c r="Z188" s="13">
        <v>281</v>
      </c>
      <c r="AA188" s="13">
        <v>72</v>
      </c>
      <c r="AB188" s="13">
        <v>4</v>
      </c>
    </row>
    <row r="189" spans="1:28">
      <c r="A189" s="1">
        <v>100015515</v>
      </c>
      <c r="B189" s="1" t="str">
        <v>Košický</v>
      </c>
      <c r="C189" s="1" t="str">
        <v>Michalovce</v>
      </c>
      <c r="D189" s="1" t="str">
        <v>Základná škola</v>
      </c>
      <c r="E189" s="1">
        <v>1</v>
      </c>
      <c r="F189" s="13">
        <v>68</v>
      </c>
      <c r="G189" s="13">
        <v>18</v>
      </c>
      <c r="H189" s="13">
        <v>18</v>
      </c>
      <c r="I189" s="13">
        <v>0</v>
      </c>
      <c r="J189" s="13">
        <v>10</v>
      </c>
      <c r="K189" s="13">
        <v>0</v>
      </c>
      <c r="L189" s="13">
        <v>0</v>
      </c>
      <c r="M189" s="13">
        <v>0</v>
      </c>
      <c r="N189" s="13">
        <v>6</v>
      </c>
      <c r="O189" s="13">
        <v>1</v>
      </c>
      <c r="P189" s="13">
        <v>5</v>
      </c>
      <c r="Q189" s="13">
        <v>25</v>
      </c>
      <c r="R189" s="13">
        <v>3408</v>
      </c>
      <c r="S189" s="13">
        <v>419</v>
      </c>
      <c r="T189" s="13">
        <v>34</v>
      </c>
      <c r="U189" s="15">
        <v>4.25</v>
      </c>
      <c r="V189" s="15">
        <v>2.6775000000000002</v>
      </c>
      <c r="W189" s="15">
        <v>307</v>
      </c>
      <c r="X189" s="13">
        <v>637</v>
      </c>
      <c r="Y189" s="13">
        <v>68</v>
      </c>
      <c r="Z189" s="13">
        <v>944</v>
      </c>
      <c r="AA189" s="13">
        <v>144</v>
      </c>
      <c r="AB189" s="13">
        <v>10</v>
      </c>
    </row>
    <row r="190" spans="1:28">
      <c r="A190" s="1">
        <v>100015520</v>
      </c>
      <c r="B190" s="1" t="str">
        <v>Košický</v>
      </c>
      <c r="C190" s="1" t="str">
        <v>Michalovce</v>
      </c>
      <c r="D190" s="1" t="str">
        <v>Základná škola</v>
      </c>
      <c r="E190" s="1">
        <v>1</v>
      </c>
      <c r="F190" s="13">
        <v>89</v>
      </c>
      <c r="G190" s="13">
        <v>23</v>
      </c>
      <c r="H190" s="13">
        <v>23</v>
      </c>
      <c r="I190" s="13">
        <v>0</v>
      </c>
      <c r="J190" s="13">
        <v>14</v>
      </c>
      <c r="K190" s="13">
        <v>0</v>
      </c>
      <c r="L190" s="13">
        <v>0</v>
      </c>
      <c r="M190" s="13">
        <v>0</v>
      </c>
      <c r="N190" s="13">
        <v>8</v>
      </c>
      <c r="O190" s="13">
        <v>1</v>
      </c>
      <c r="P190" s="13">
        <v>7</v>
      </c>
      <c r="Q190" s="13">
        <v>33</v>
      </c>
      <c r="R190" s="13">
        <v>4506</v>
      </c>
      <c r="S190" s="13">
        <v>784</v>
      </c>
      <c r="T190" s="13">
        <v>44.5</v>
      </c>
      <c r="U190" s="15">
        <v>5.5625</v>
      </c>
      <c r="V190" s="15">
        <v>3.504375</v>
      </c>
      <c r="W190" s="15">
        <v>406</v>
      </c>
      <c r="X190" s="13">
        <v>912</v>
      </c>
      <c r="Y190" s="13">
        <v>89</v>
      </c>
      <c r="Z190" s="13">
        <v>1318</v>
      </c>
      <c r="AA190" s="13">
        <v>192</v>
      </c>
      <c r="AB190" s="13">
        <v>14</v>
      </c>
    </row>
    <row r="191" spans="1:28">
      <c r="A191" s="1">
        <v>100015526</v>
      </c>
      <c r="B191" s="1" t="str">
        <v>Košický</v>
      </c>
      <c r="C191" s="1" t="str">
        <v>Michalovce</v>
      </c>
      <c r="D191" s="1" t="str">
        <v>Obchodná akadémia</v>
      </c>
      <c r="E191" s="1">
        <v>1</v>
      </c>
      <c r="F191" s="13">
        <v>62</v>
      </c>
      <c r="G191" s="13">
        <v>16</v>
      </c>
      <c r="H191" s="13">
        <v>16</v>
      </c>
      <c r="I191" s="13">
        <v>0</v>
      </c>
      <c r="J191" s="13">
        <v>8</v>
      </c>
      <c r="K191" s="13">
        <v>0</v>
      </c>
      <c r="L191" s="13">
        <v>0</v>
      </c>
      <c r="M191" s="13">
        <v>0</v>
      </c>
      <c r="N191" s="13">
        <v>5</v>
      </c>
      <c r="O191" s="13">
        <v>1</v>
      </c>
      <c r="P191" s="13">
        <v>4</v>
      </c>
      <c r="Q191" s="13">
        <v>23</v>
      </c>
      <c r="R191" s="13">
        <v>3008</v>
      </c>
      <c r="S191" s="13">
        <v>345</v>
      </c>
      <c r="T191" s="13">
        <v>31</v>
      </c>
      <c r="U191" s="15">
        <v>3.875</v>
      </c>
      <c r="V191" s="15">
        <v>2.4412500000000001</v>
      </c>
      <c r="W191" s="15">
        <v>271</v>
      </c>
      <c r="X191" s="13">
        <v>555</v>
      </c>
      <c r="Y191" s="13">
        <v>62</v>
      </c>
      <c r="Z191" s="13">
        <v>826</v>
      </c>
      <c r="AA191" s="13">
        <v>120</v>
      </c>
      <c r="AB191" s="13">
        <v>8</v>
      </c>
    </row>
    <row r="192" spans="1:28">
      <c r="A192" s="1">
        <v>100015531</v>
      </c>
      <c r="B192" s="1" t="str">
        <v>Košický</v>
      </c>
      <c r="C192" s="1" t="str">
        <v>Michalovce</v>
      </c>
      <c r="D192" s="1" t="str">
        <v>Súkromná hotelová akadémia - Dufincova</v>
      </c>
      <c r="E192" s="1">
        <v>1</v>
      </c>
      <c r="F192" s="13">
        <v>19</v>
      </c>
      <c r="G192" s="13">
        <v>5</v>
      </c>
      <c r="H192" s="13">
        <v>5</v>
      </c>
      <c r="I192" s="13">
        <v>0</v>
      </c>
      <c r="J192" s="13">
        <v>0</v>
      </c>
      <c r="K192" s="13">
        <v>1</v>
      </c>
      <c r="L192" s="13">
        <v>0</v>
      </c>
      <c r="M192" s="13">
        <v>1</v>
      </c>
      <c r="N192" s="13">
        <v>0</v>
      </c>
      <c r="O192" s="13">
        <v>1</v>
      </c>
      <c r="P192" s="13">
        <v>1</v>
      </c>
      <c r="Q192" s="13">
        <v>7</v>
      </c>
      <c r="R192" s="13">
        <v>1263</v>
      </c>
      <c r="S192" s="13">
        <v>0</v>
      </c>
      <c r="T192" s="13">
        <v>9.5</v>
      </c>
      <c r="U192" s="15">
        <v>1.1875</v>
      </c>
      <c r="V192" s="15">
        <v>0.74812500000000004</v>
      </c>
      <c r="W192" s="15">
        <v>114</v>
      </c>
      <c r="X192" s="13">
        <v>190</v>
      </c>
      <c r="Y192" s="13">
        <v>19</v>
      </c>
      <c r="Z192" s="13">
        <v>304</v>
      </c>
      <c r="AA192" s="13">
        <v>48</v>
      </c>
      <c r="AB192" s="13">
        <v>0</v>
      </c>
    </row>
    <row r="193" spans="1:28">
      <c r="A193" s="1">
        <v>100015532</v>
      </c>
      <c r="B193" s="1" t="str">
        <v>Košický</v>
      </c>
      <c r="C193" s="1" t="str">
        <v>Michalovce</v>
      </c>
      <c r="D193" s="1" t="str">
        <v>Základná škola Pavla Horova</v>
      </c>
      <c r="E193" s="1">
        <v>1</v>
      </c>
      <c r="F193" s="13">
        <v>92</v>
      </c>
      <c r="G193" s="13">
        <v>32</v>
      </c>
      <c r="H193" s="13">
        <v>31</v>
      </c>
      <c r="I193" s="13">
        <v>1</v>
      </c>
      <c r="J193" s="13">
        <v>14</v>
      </c>
      <c r="K193" s="13">
        <v>0</v>
      </c>
      <c r="L193" s="13">
        <v>0</v>
      </c>
      <c r="M193" s="13">
        <v>0</v>
      </c>
      <c r="N193" s="13">
        <v>8</v>
      </c>
      <c r="O193" s="13">
        <v>1</v>
      </c>
      <c r="P193" s="13">
        <v>7</v>
      </c>
      <c r="Q193" s="13">
        <v>31</v>
      </c>
      <c r="R193" s="13">
        <v>4645</v>
      </c>
      <c r="S193" s="13">
        <v>682</v>
      </c>
      <c r="T193" s="13">
        <v>46</v>
      </c>
      <c r="U193" s="15">
        <v>5.75</v>
      </c>
      <c r="V193" s="15">
        <v>3.6225000000000001</v>
      </c>
      <c r="W193" s="15">
        <v>419</v>
      </c>
      <c r="X193" s="13">
        <v>902</v>
      </c>
      <c r="Y193" s="13">
        <v>92</v>
      </c>
      <c r="Z193" s="13">
        <v>1321</v>
      </c>
      <c r="AA193" s="13">
        <v>192</v>
      </c>
      <c r="AB193" s="13">
        <v>14</v>
      </c>
    </row>
    <row r="194" spans="1:28">
      <c r="A194" s="1">
        <v>100015536</v>
      </c>
      <c r="B194" s="1" t="str">
        <v>Košický</v>
      </c>
      <c r="C194" s="1" t="str">
        <v>Michalovce</v>
      </c>
      <c r="D194" s="1" t="str">
        <v>Základná škola</v>
      </c>
      <c r="E194" s="1">
        <v>1</v>
      </c>
      <c r="F194" s="13">
        <v>87</v>
      </c>
      <c r="G194" s="13">
        <v>23</v>
      </c>
      <c r="H194" s="13">
        <v>23</v>
      </c>
      <c r="I194" s="13">
        <v>0</v>
      </c>
      <c r="J194" s="13">
        <v>12</v>
      </c>
      <c r="K194" s="13">
        <v>0</v>
      </c>
      <c r="L194" s="13">
        <v>0</v>
      </c>
      <c r="M194" s="13">
        <v>0</v>
      </c>
      <c r="N194" s="13">
        <v>7</v>
      </c>
      <c r="O194" s="13">
        <v>1</v>
      </c>
      <c r="P194" s="13">
        <v>6</v>
      </c>
      <c r="Q194" s="13">
        <v>32</v>
      </c>
      <c r="R194" s="13">
        <v>4293</v>
      </c>
      <c r="S194" s="13">
        <v>732</v>
      </c>
      <c r="T194" s="13">
        <v>43.5</v>
      </c>
      <c r="U194" s="15">
        <v>5.4375</v>
      </c>
      <c r="V194" s="15">
        <v>3.4256250000000001</v>
      </c>
      <c r="W194" s="15">
        <v>387</v>
      </c>
      <c r="X194" s="13">
        <v>864</v>
      </c>
      <c r="Y194" s="13">
        <v>87</v>
      </c>
      <c r="Z194" s="13">
        <v>1251</v>
      </c>
      <c r="AA194" s="13">
        <v>168</v>
      </c>
      <c r="AB194" s="13">
        <v>12</v>
      </c>
    </row>
    <row r="195" spans="1:28">
      <c r="A195" s="1">
        <v>100015539</v>
      </c>
      <c r="B195" s="1" t="str">
        <v>Košický</v>
      </c>
      <c r="C195" s="1" t="str">
        <v>Michalovce</v>
      </c>
      <c r="D195" s="1" t="str">
        <v>Gymnázium</v>
      </c>
      <c r="E195" s="1">
        <v>1</v>
      </c>
      <c r="F195" s="13">
        <v>78</v>
      </c>
      <c r="G195" s="13">
        <v>20</v>
      </c>
      <c r="H195" s="13">
        <v>20</v>
      </c>
      <c r="I195" s="13">
        <v>0</v>
      </c>
      <c r="J195" s="13">
        <v>10</v>
      </c>
      <c r="K195" s="13">
        <v>0</v>
      </c>
      <c r="L195" s="13">
        <v>0</v>
      </c>
      <c r="M195" s="13">
        <v>0</v>
      </c>
      <c r="N195" s="13">
        <v>6</v>
      </c>
      <c r="O195" s="13">
        <v>1</v>
      </c>
      <c r="P195" s="13">
        <v>5</v>
      </c>
      <c r="Q195" s="13">
        <v>29</v>
      </c>
      <c r="R195" s="13">
        <v>3873</v>
      </c>
      <c r="S195" s="13">
        <v>587</v>
      </c>
      <c r="T195" s="13">
        <v>39</v>
      </c>
      <c r="U195" s="15">
        <v>4.875</v>
      </c>
      <c r="V195" s="15">
        <v>3.07125</v>
      </c>
      <c r="W195" s="15">
        <v>349</v>
      </c>
      <c r="X195" s="13">
        <v>758</v>
      </c>
      <c r="Y195" s="13">
        <v>78</v>
      </c>
      <c r="Z195" s="13">
        <v>1107</v>
      </c>
      <c r="AA195" s="13">
        <v>144</v>
      </c>
      <c r="AB195" s="13">
        <v>10</v>
      </c>
    </row>
    <row r="196" spans="1:28">
      <c r="A196" s="1">
        <v>100015543</v>
      </c>
      <c r="B196" s="1" t="str">
        <v>Košický</v>
      </c>
      <c r="C196" s="1" t="str">
        <v>Michalovce</v>
      </c>
      <c r="D196" s="1" t="str">
        <v>Gymnázium Pavla Horova</v>
      </c>
      <c r="E196" s="1">
        <v>1</v>
      </c>
      <c r="F196" s="13">
        <v>119</v>
      </c>
      <c r="G196" s="13">
        <v>41</v>
      </c>
      <c r="H196" s="13">
        <v>40</v>
      </c>
      <c r="I196" s="13">
        <v>1</v>
      </c>
      <c r="J196" s="13">
        <v>16</v>
      </c>
      <c r="K196" s="13">
        <v>0</v>
      </c>
      <c r="L196" s="13">
        <v>1</v>
      </c>
      <c r="M196" s="13">
        <v>0</v>
      </c>
      <c r="N196" s="13">
        <v>8</v>
      </c>
      <c r="O196" s="13">
        <v>1</v>
      </c>
      <c r="P196" s="13">
        <v>8</v>
      </c>
      <c r="Q196" s="13">
        <v>40</v>
      </c>
      <c r="R196" s="13">
        <v>5783</v>
      </c>
      <c r="S196" s="13">
        <v>1195</v>
      </c>
      <c r="T196" s="13">
        <v>59.5</v>
      </c>
      <c r="U196" s="15">
        <v>7.4375</v>
      </c>
      <c r="V196" s="15">
        <v>4.6856249999999999</v>
      </c>
      <c r="W196" s="15">
        <v>521</v>
      </c>
      <c r="X196" s="13">
        <v>1226</v>
      </c>
      <c r="Y196" s="13">
        <v>119</v>
      </c>
      <c r="Z196" s="13">
        <v>1747</v>
      </c>
      <c r="AA196" s="13">
        <v>192</v>
      </c>
      <c r="AB196" s="13">
        <v>16</v>
      </c>
    </row>
    <row r="197" spans="1:28">
      <c r="A197" s="1">
        <v>100015545</v>
      </c>
      <c r="B197" s="1" t="str">
        <v>Košický</v>
      </c>
      <c r="C197" s="1" t="str">
        <v>Michalovce</v>
      </c>
      <c r="D197" s="1" t="str">
        <v>Stredná zdravotnícka škola</v>
      </c>
      <c r="E197" s="1">
        <v>1</v>
      </c>
      <c r="F197" s="13">
        <v>60</v>
      </c>
      <c r="G197" s="13">
        <v>16</v>
      </c>
      <c r="H197" s="13">
        <v>16</v>
      </c>
      <c r="I197" s="13">
        <v>0</v>
      </c>
      <c r="J197" s="13">
        <v>10</v>
      </c>
      <c r="K197" s="13">
        <v>0</v>
      </c>
      <c r="L197" s="13">
        <v>0</v>
      </c>
      <c r="M197" s="13">
        <v>0</v>
      </c>
      <c r="N197" s="13">
        <v>6</v>
      </c>
      <c r="O197" s="13">
        <v>1</v>
      </c>
      <c r="P197" s="13">
        <v>5</v>
      </c>
      <c r="Q197" s="13">
        <v>22</v>
      </c>
      <c r="R197" s="13">
        <v>3155</v>
      </c>
      <c r="S197" s="13">
        <v>311</v>
      </c>
      <c r="T197" s="13">
        <v>30</v>
      </c>
      <c r="U197" s="15">
        <v>3.75</v>
      </c>
      <c r="V197" s="15">
        <v>2.3624999999999998</v>
      </c>
      <c r="W197" s="15">
        <v>284</v>
      </c>
      <c r="X197" s="13">
        <v>567</v>
      </c>
      <c r="Y197" s="13">
        <v>60</v>
      </c>
      <c r="Z197" s="13">
        <v>851</v>
      </c>
      <c r="AA197" s="13">
        <v>144</v>
      </c>
      <c r="AB197" s="13">
        <v>10</v>
      </c>
    </row>
    <row r="198" spans="1:28">
      <c r="A198" s="1">
        <v>100015550</v>
      </c>
      <c r="B198" s="1" t="str">
        <v>Košický</v>
      </c>
      <c r="C198" s="1" t="str">
        <v>Michalovce</v>
      </c>
      <c r="D198" s="1" t="str">
        <v>Základná škola</v>
      </c>
      <c r="E198" s="1">
        <v>2</v>
      </c>
      <c r="F198" s="13">
        <v>197</v>
      </c>
      <c r="G198" s="13">
        <v>51</v>
      </c>
      <c r="H198" s="13">
        <v>51</v>
      </c>
      <c r="I198" s="13">
        <v>0</v>
      </c>
      <c r="J198" s="13">
        <v>24</v>
      </c>
      <c r="K198" s="13">
        <v>0</v>
      </c>
      <c r="L198" s="13">
        <v>1</v>
      </c>
      <c r="M198" s="13">
        <v>0</v>
      </c>
      <c r="N198" s="13">
        <v>13</v>
      </c>
      <c r="O198" s="13">
        <v>2</v>
      </c>
      <c r="P198" s="13">
        <v>12</v>
      </c>
      <c r="Q198" s="13">
        <v>73</v>
      </c>
      <c r="R198" s="13">
        <v>9416</v>
      </c>
      <c r="S198" s="13">
        <v>2083</v>
      </c>
      <c r="T198" s="13">
        <v>98.5</v>
      </c>
      <c r="U198" s="15">
        <v>12.3125</v>
      </c>
      <c r="V198" s="15">
        <v>7.756875</v>
      </c>
      <c r="W198" s="15">
        <v>849</v>
      </c>
      <c r="X198" s="13">
        <v>2038</v>
      </c>
      <c r="Y198" s="13">
        <v>197</v>
      </c>
      <c r="Z198" s="13">
        <v>2887</v>
      </c>
      <c r="AA198" s="13">
        <v>312</v>
      </c>
      <c r="AB198" s="13">
        <v>24</v>
      </c>
    </row>
    <row r="199" spans="1:28">
      <c r="A199" s="1">
        <v>100015554</v>
      </c>
      <c r="B199" s="1" t="str">
        <v>Košický</v>
      </c>
      <c r="C199" s="1" t="str">
        <v>Michalovce</v>
      </c>
      <c r="D199" s="1" t="str">
        <v>Základná škola</v>
      </c>
      <c r="E199" s="1">
        <v>1</v>
      </c>
      <c r="F199" s="13">
        <v>127</v>
      </c>
      <c r="G199" s="13">
        <v>33</v>
      </c>
      <c r="H199" s="13">
        <v>33</v>
      </c>
      <c r="I199" s="13">
        <v>0</v>
      </c>
      <c r="J199" s="13">
        <v>20</v>
      </c>
      <c r="K199" s="13">
        <v>0</v>
      </c>
      <c r="L199" s="13">
        <v>1</v>
      </c>
      <c r="M199" s="13">
        <v>0</v>
      </c>
      <c r="N199" s="13">
        <v>10</v>
      </c>
      <c r="O199" s="13">
        <v>1</v>
      </c>
      <c r="P199" s="13">
        <v>10</v>
      </c>
      <c r="Q199" s="13">
        <v>47</v>
      </c>
      <c r="R199" s="13">
        <v>6276</v>
      </c>
      <c r="S199" s="13">
        <v>1691</v>
      </c>
      <c r="T199" s="13">
        <v>63.5</v>
      </c>
      <c r="U199" s="15">
        <v>7.9375</v>
      </c>
      <c r="V199" s="15">
        <v>5.0006250000000003</v>
      </c>
      <c r="W199" s="15">
        <v>565</v>
      </c>
      <c r="X199" s="13">
        <v>1449</v>
      </c>
      <c r="Y199" s="13">
        <v>127</v>
      </c>
      <c r="Z199" s="13">
        <v>2014</v>
      </c>
      <c r="AA199" s="13">
        <v>240</v>
      </c>
      <c r="AB199" s="13">
        <v>20</v>
      </c>
    </row>
    <row r="200" spans="1:28">
      <c r="A200" s="1">
        <v>100015563</v>
      </c>
      <c r="B200" s="1" t="str">
        <v>Košický</v>
      </c>
      <c r="C200" s="1" t="str">
        <v>Michalovce</v>
      </c>
      <c r="D200" s="1" t="str">
        <v>Stredná odborná škola technická</v>
      </c>
      <c r="E200" s="1">
        <v>1</v>
      </c>
      <c r="F200" s="13">
        <v>170</v>
      </c>
      <c r="G200" s="13">
        <v>44</v>
      </c>
      <c r="H200" s="13">
        <v>44</v>
      </c>
      <c r="I200" s="13">
        <v>0</v>
      </c>
      <c r="J200" s="13">
        <v>22</v>
      </c>
      <c r="K200" s="13">
        <v>0</v>
      </c>
      <c r="L200" s="13">
        <v>1</v>
      </c>
      <c r="M200" s="13">
        <v>0</v>
      </c>
      <c r="N200" s="13">
        <v>11</v>
      </c>
      <c r="O200" s="13">
        <v>1</v>
      </c>
      <c r="P200" s="13">
        <v>11</v>
      </c>
      <c r="Q200" s="13">
        <v>63</v>
      </c>
      <c r="R200" s="13">
        <v>8158</v>
      </c>
      <c r="S200" s="13">
        <v>3148</v>
      </c>
      <c r="T200" s="13">
        <v>85</v>
      </c>
      <c r="U200" s="15">
        <v>10.625</v>
      </c>
      <c r="V200" s="15">
        <v>6.6937499999999996</v>
      </c>
      <c r="W200" s="15">
        <v>735</v>
      </c>
      <c r="X200" s="13">
        <v>2169</v>
      </c>
      <c r="Y200" s="13">
        <v>170</v>
      </c>
      <c r="Z200" s="13">
        <v>2904</v>
      </c>
      <c r="AA200" s="13">
        <v>264</v>
      </c>
      <c r="AB200" s="13">
        <v>22</v>
      </c>
    </row>
    <row r="201" spans="1:28">
      <c r="A201" s="1">
        <v>100015576</v>
      </c>
      <c r="B201" s="1" t="str">
        <v>Košický</v>
      </c>
      <c r="C201" s="1" t="str">
        <v>Michalovce</v>
      </c>
      <c r="D201" s="1" t="str">
        <v>Základná škola</v>
      </c>
      <c r="E201" s="1">
        <v>1</v>
      </c>
      <c r="F201" s="13">
        <v>84</v>
      </c>
      <c r="G201" s="13">
        <v>22</v>
      </c>
      <c r="H201" s="13">
        <v>22</v>
      </c>
      <c r="I201" s="13">
        <v>0</v>
      </c>
      <c r="J201" s="13">
        <v>10</v>
      </c>
      <c r="K201" s="13">
        <v>0</v>
      </c>
      <c r="L201" s="13">
        <v>0</v>
      </c>
      <c r="M201" s="13">
        <v>0</v>
      </c>
      <c r="N201" s="13">
        <v>6</v>
      </c>
      <c r="O201" s="13">
        <v>1</v>
      </c>
      <c r="P201" s="13">
        <v>5</v>
      </c>
      <c r="Q201" s="13">
        <v>31</v>
      </c>
      <c r="R201" s="13">
        <v>4033</v>
      </c>
      <c r="S201" s="13">
        <v>682</v>
      </c>
      <c r="T201" s="13">
        <v>42</v>
      </c>
      <c r="U201" s="15">
        <v>5.25</v>
      </c>
      <c r="V201" s="15">
        <v>3.3075000000000001</v>
      </c>
      <c r="W201" s="15">
        <v>363</v>
      </c>
      <c r="X201" s="13">
        <v>810</v>
      </c>
      <c r="Y201" s="13">
        <v>84</v>
      </c>
      <c r="Z201" s="13">
        <v>1173</v>
      </c>
      <c r="AA201" s="13">
        <v>144</v>
      </c>
      <c r="AB201" s="13">
        <v>10</v>
      </c>
    </row>
    <row r="202" spans="1:28">
      <c r="A202" s="1">
        <v>100015580</v>
      </c>
      <c r="B202" s="1" t="str">
        <v>Košický</v>
      </c>
      <c r="C202" s="1" t="str">
        <v>Michalovce</v>
      </c>
      <c r="D202" s="1" t="str">
        <v>Stredná odborná škola obchodu a služieb</v>
      </c>
      <c r="E202" s="1">
        <v>1</v>
      </c>
      <c r="F202" s="13">
        <v>97</v>
      </c>
      <c r="G202" s="13">
        <v>27</v>
      </c>
      <c r="H202" s="13">
        <v>25</v>
      </c>
      <c r="I202" s="13">
        <v>2</v>
      </c>
      <c r="J202" s="13">
        <v>12</v>
      </c>
      <c r="K202" s="13">
        <v>0</v>
      </c>
      <c r="L202" s="13">
        <v>0</v>
      </c>
      <c r="M202" s="13">
        <v>0</v>
      </c>
      <c r="N202" s="13">
        <v>7</v>
      </c>
      <c r="O202" s="13">
        <v>1</v>
      </c>
      <c r="P202" s="13">
        <v>6</v>
      </c>
      <c r="Q202" s="13">
        <v>37</v>
      </c>
      <c r="R202" s="13">
        <v>4758</v>
      </c>
      <c r="S202" s="13">
        <v>1008</v>
      </c>
      <c r="T202" s="13">
        <v>48.5</v>
      </c>
      <c r="U202" s="15">
        <v>6.0625</v>
      </c>
      <c r="V202" s="15">
        <v>3.819375</v>
      </c>
      <c r="W202" s="15">
        <v>429</v>
      </c>
      <c r="X202" s="13">
        <v>1017</v>
      </c>
      <c r="Y202" s="13">
        <v>97</v>
      </c>
      <c r="Z202" s="13">
        <v>1446</v>
      </c>
      <c r="AA202" s="13">
        <v>168</v>
      </c>
      <c r="AB202" s="13">
        <v>12</v>
      </c>
    </row>
    <row r="203" spans="1:28">
      <c r="A203" s="1">
        <v>100015588</v>
      </c>
      <c r="B203" s="1" t="str">
        <v>Košický</v>
      </c>
      <c r="C203" s="1" t="str">
        <v>Michalovce</v>
      </c>
      <c r="D203" s="1" t="str">
        <v>Základná škola Teodora Jozefa Moussona</v>
      </c>
      <c r="E203" s="1">
        <v>1</v>
      </c>
      <c r="F203" s="13">
        <v>97</v>
      </c>
      <c r="G203" s="13">
        <v>25</v>
      </c>
      <c r="H203" s="13">
        <v>25</v>
      </c>
      <c r="I203" s="13">
        <v>0</v>
      </c>
      <c r="J203" s="13">
        <v>14</v>
      </c>
      <c r="K203" s="13">
        <v>0</v>
      </c>
      <c r="L203" s="13">
        <v>0</v>
      </c>
      <c r="M203" s="13">
        <v>0</v>
      </c>
      <c r="N203" s="13">
        <v>8</v>
      </c>
      <c r="O203" s="13">
        <v>1</v>
      </c>
      <c r="P203" s="13">
        <v>7</v>
      </c>
      <c r="Q203" s="13">
        <v>36</v>
      </c>
      <c r="R203" s="13">
        <v>4878</v>
      </c>
      <c r="S203" s="13">
        <v>949</v>
      </c>
      <c r="T203" s="13">
        <v>48.5</v>
      </c>
      <c r="U203" s="15">
        <v>6.0625</v>
      </c>
      <c r="V203" s="15">
        <v>3.819375</v>
      </c>
      <c r="W203" s="15">
        <v>440</v>
      </c>
      <c r="X203" s="13">
        <v>1017</v>
      </c>
      <c r="Y203" s="13">
        <v>97</v>
      </c>
      <c r="Z203" s="13">
        <v>1457</v>
      </c>
      <c r="AA203" s="13">
        <v>192</v>
      </c>
      <c r="AB203" s="13">
        <v>14</v>
      </c>
    </row>
    <row r="204" spans="1:28">
      <c r="A204" s="1">
        <v>100015592</v>
      </c>
      <c r="B204" s="1" t="str">
        <v>Košický</v>
      </c>
      <c r="C204" s="1" t="str">
        <v>Michalovce</v>
      </c>
      <c r="D204" s="1" t="str">
        <v>Stredná odborná škola sv. Cyrila a Metoda</v>
      </c>
      <c r="E204" s="1">
        <v>1</v>
      </c>
      <c r="F204" s="13">
        <v>25</v>
      </c>
      <c r="G204" s="13">
        <v>7</v>
      </c>
      <c r="H204" s="13">
        <v>7</v>
      </c>
      <c r="I204" s="13">
        <v>0</v>
      </c>
      <c r="J204" s="13">
        <v>4</v>
      </c>
      <c r="K204" s="13">
        <v>0</v>
      </c>
      <c r="L204" s="13">
        <v>0</v>
      </c>
      <c r="M204" s="13">
        <v>0</v>
      </c>
      <c r="N204" s="13">
        <v>3</v>
      </c>
      <c r="O204" s="13">
        <v>1</v>
      </c>
      <c r="P204" s="13">
        <v>2</v>
      </c>
      <c r="Q204" s="13">
        <v>9</v>
      </c>
      <c r="R204" s="13">
        <v>1285</v>
      </c>
      <c r="S204" s="13">
        <v>25</v>
      </c>
      <c r="T204" s="13">
        <v>12.5</v>
      </c>
      <c r="U204" s="15">
        <v>1.5625</v>
      </c>
      <c r="V204" s="15">
        <v>0.984375</v>
      </c>
      <c r="W204" s="15">
        <v>116</v>
      </c>
      <c r="X204" s="13">
        <v>201</v>
      </c>
      <c r="Y204" s="13">
        <v>25</v>
      </c>
      <c r="Z204" s="13">
        <v>317</v>
      </c>
      <c r="AA204" s="13">
        <v>72</v>
      </c>
      <c r="AB204" s="13">
        <v>4</v>
      </c>
    </row>
    <row r="205" spans="1:28">
      <c r="A205" s="1">
        <v>100015598</v>
      </c>
      <c r="B205" s="1" t="str">
        <v>Košický</v>
      </c>
      <c r="C205" s="1" t="str">
        <v>Michalovce</v>
      </c>
      <c r="D205" s="1" t="str">
        <v>Cirkevná základná škola sv. Michala</v>
      </c>
      <c r="E205" s="1">
        <v>1</v>
      </c>
      <c r="F205" s="13">
        <v>33</v>
      </c>
      <c r="G205" s="13">
        <v>9</v>
      </c>
      <c r="H205" s="13">
        <v>9</v>
      </c>
      <c r="I205" s="13">
        <v>0</v>
      </c>
      <c r="J205" s="13">
        <v>4</v>
      </c>
      <c r="K205" s="13">
        <v>0</v>
      </c>
      <c r="L205" s="13">
        <v>0</v>
      </c>
      <c r="M205" s="13">
        <v>0</v>
      </c>
      <c r="N205" s="13">
        <v>3</v>
      </c>
      <c r="O205" s="13">
        <v>1</v>
      </c>
      <c r="P205" s="13">
        <v>2</v>
      </c>
      <c r="Q205" s="13">
        <v>12</v>
      </c>
      <c r="R205" s="13">
        <v>1657</v>
      </c>
      <c r="S205" s="13">
        <v>65</v>
      </c>
      <c r="T205" s="13">
        <v>16.5</v>
      </c>
      <c r="U205" s="15">
        <v>2.0625</v>
      </c>
      <c r="V205" s="15">
        <v>1.2993749999999999</v>
      </c>
      <c r="W205" s="15">
        <v>150</v>
      </c>
      <c r="X205" s="13">
        <v>269</v>
      </c>
      <c r="Y205" s="13">
        <v>33</v>
      </c>
      <c r="Z205" s="13">
        <v>419</v>
      </c>
      <c r="AA205" s="13">
        <v>72</v>
      </c>
      <c r="AB205" s="13">
        <v>4</v>
      </c>
    </row>
    <row r="206" spans="1:28">
      <c r="A206" s="1">
        <v>100015605</v>
      </c>
      <c r="B206" s="1" t="str">
        <v>Košický</v>
      </c>
      <c r="C206" s="1" t="str">
        <v>Michalovce</v>
      </c>
      <c r="D206" s="1" t="str">
        <v>Základná škola</v>
      </c>
      <c r="E206" s="1">
        <v>1</v>
      </c>
      <c r="F206" s="13">
        <v>38</v>
      </c>
      <c r="G206" s="13">
        <v>10</v>
      </c>
      <c r="H206" s="13">
        <v>10</v>
      </c>
      <c r="I206" s="13">
        <v>0</v>
      </c>
      <c r="J206" s="13">
        <v>4</v>
      </c>
      <c r="K206" s="13">
        <v>0</v>
      </c>
      <c r="L206" s="13">
        <v>0</v>
      </c>
      <c r="M206" s="13">
        <v>0</v>
      </c>
      <c r="N206" s="13">
        <v>3</v>
      </c>
      <c r="O206" s="13">
        <v>1</v>
      </c>
      <c r="P206" s="13">
        <v>2</v>
      </c>
      <c r="Q206" s="13">
        <v>14</v>
      </c>
      <c r="R206" s="13">
        <v>1890</v>
      </c>
      <c r="S206" s="13">
        <v>100</v>
      </c>
      <c r="T206" s="13">
        <v>19</v>
      </c>
      <c r="U206" s="15">
        <v>2.375</v>
      </c>
      <c r="V206" s="15">
        <v>1.4962500000000001</v>
      </c>
      <c r="W206" s="15">
        <v>171</v>
      </c>
      <c r="X206" s="13">
        <v>314</v>
      </c>
      <c r="Y206" s="13">
        <v>38</v>
      </c>
      <c r="Z206" s="13">
        <v>485</v>
      </c>
      <c r="AA206" s="13">
        <v>72</v>
      </c>
      <c r="AB206" s="13">
        <v>4</v>
      </c>
    </row>
    <row r="207" spans="1:28">
      <c r="A207" s="1">
        <v>100015611</v>
      </c>
      <c r="B207" s="1" t="str">
        <v>Košický</v>
      </c>
      <c r="C207" s="1" t="str">
        <v>Michalovce</v>
      </c>
      <c r="D207" s="1" t="str">
        <v>Základná škola s materskou školou Štefana Ďurovčíka</v>
      </c>
      <c r="E207" s="1">
        <v>1</v>
      </c>
      <c r="F207" s="13">
        <v>50</v>
      </c>
      <c r="G207" s="13">
        <v>14</v>
      </c>
      <c r="H207" s="13">
        <v>13</v>
      </c>
      <c r="I207" s="13">
        <v>1</v>
      </c>
      <c r="J207" s="13">
        <v>6</v>
      </c>
      <c r="K207" s="13">
        <v>0</v>
      </c>
      <c r="L207" s="13">
        <v>0</v>
      </c>
      <c r="M207" s="13">
        <v>0</v>
      </c>
      <c r="N207" s="13">
        <v>4</v>
      </c>
      <c r="O207" s="13">
        <v>1</v>
      </c>
      <c r="P207" s="13">
        <v>3</v>
      </c>
      <c r="Q207" s="13">
        <v>19</v>
      </c>
      <c r="R207" s="13">
        <v>2449</v>
      </c>
      <c r="S207" s="13">
        <v>219</v>
      </c>
      <c r="T207" s="13">
        <v>25</v>
      </c>
      <c r="U207" s="15">
        <v>3.125</v>
      </c>
      <c r="V207" s="15">
        <v>1.96875</v>
      </c>
      <c r="W207" s="15">
        <v>221</v>
      </c>
      <c r="X207" s="13">
        <v>434</v>
      </c>
      <c r="Y207" s="13">
        <v>50</v>
      </c>
      <c r="Z207" s="13">
        <v>655</v>
      </c>
      <c r="AA207" s="13">
        <v>96</v>
      </c>
      <c r="AB207" s="13">
        <v>6</v>
      </c>
    </row>
    <row r="208" spans="1:28">
      <c r="A208" s="1">
        <v>100015618</v>
      </c>
      <c r="B208" s="1" t="str">
        <v>Košický</v>
      </c>
      <c r="C208" s="1" t="str">
        <v>Michalovce</v>
      </c>
      <c r="D208" s="1" t="str">
        <v>Základná škola s materskou školou</v>
      </c>
      <c r="E208" s="1">
        <v>1</v>
      </c>
      <c r="F208" s="13">
        <v>81</v>
      </c>
      <c r="G208" s="13">
        <v>21</v>
      </c>
      <c r="H208" s="13">
        <v>21</v>
      </c>
      <c r="I208" s="13">
        <v>0</v>
      </c>
      <c r="J208" s="13">
        <v>12</v>
      </c>
      <c r="K208" s="13">
        <v>0</v>
      </c>
      <c r="L208" s="13">
        <v>0</v>
      </c>
      <c r="M208" s="13">
        <v>0</v>
      </c>
      <c r="N208" s="13">
        <v>7</v>
      </c>
      <c r="O208" s="13">
        <v>1</v>
      </c>
      <c r="P208" s="13">
        <v>6</v>
      </c>
      <c r="Q208" s="13">
        <v>30</v>
      </c>
      <c r="R208" s="13">
        <v>4013</v>
      </c>
      <c r="S208" s="13">
        <v>634</v>
      </c>
      <c r="T208" s="13">
        <v>40.5</v>
      </c>
      <c r="U208" s="15">
        <v>5.0625</v>
      </c>
      <c r="V208" s="15">
        <v>3.1893750000000001</v>
      </c>
      <c r="W208" s="15">
        <v>362</v>
      </c>
      <c r="X208" s="13">
        <v>793</v>
      </c>
      <c r="Y208" s="13">
        <v>81</v>
      </c>
      <c r="Z208" s="13">
        <v>1155</v>
      </c>
      <c r="AA208" s="13">
        <v>168</v>
      </c>
      <c r="AB208" s="13">
        <v>12</v>
      </c>
    </row>
    <row r="209" spans="1:28">
      <c r="A209" s="1">
        <v>100015621</v>
      </c>
      <c r="B209" s="1" t="str">
        <v>Košický</v>
      </c>
      <c r="C209" s="1" t="str">
        <v>Michalovce</v>
      </c>
      <c r="D209" s="1" t="str">
        <v>Základná škola</v>
      </c>
      <c r="E209" s="1">
        <v>1</v>
      </c>
      <c r="F209" s="13">
        <v>9</v>
      </c>
      <c r="G209" s="13">
        <v>3</v>
      </c>
      <c r="H209" s="13">
        <v>3</v>
      </c>
      <c r="I209" s="13">
        <v>0</v>
      </c>
      <c r="J209" s="13">
        <v>0</v>
      </c>
      <c r="K209" s="13">
        <v>1</v>
      </c>
      <c r="L209" s="13">
        <v>0</v>
      </c>
      <c r="M209" s="13">
        <v>1</v>
      </c>
      <c r="N209" s="13">
        <v>0</v>
      </c>
      <c r="O209" s="13">
        <v>1</v>
      </c>
      <c r="P209" s="13">
        <v>1</v>
      </c>
      <c r="Q209" s="13">
        <v>3</v>
      </c>
      <c r="R209" s="13">
        <v>410</v>
      </c>
      <c r="S209" s="13">
        <v>0</v>
      </c>
      <c r="T209" s="13">
        <v>4.5</v>
      </c>
      <c r="U209" s="15">
        <v>0.5625</v>
      </c>
      <c r="V209" s="15">
        <v>0.354375</v>
      </c>
      <c r="W209" s="15">
        <v>37</v>
      </c>
      <c r="X209" s="13">
        <v>62</v>
      </c>
      <c r="Y209" s="13">
        <v>9</v>
      </c>
      <c r="Z209" s="13">
        <v>99</v>
      </c>
      <c r="AA209" s="13">
        <v>48</v>
      </c>
      <c r="AB209" s="13">
        <v>0</v>
      </c>
    </row>
    <row r="210" spans="1:28">
      <c r="A210" s="1">
        <v>100015629</v>
      </c>
      <c r="B210" s="1" t="str">
        <v>Košický</v>
      </c>
      <c r="C210" s="1" t="str">
        <v>Michalovce</v>
      </c>
      <c r="D210" s="1" t="str">
        <v>Základná škola</v>
      </c>
      <c r="E210" s="1">
        <v>1</v>
      </c>
      <c r="F210" s="13">
        <v>10</v>
      </c>
      <c r="G210" s="13">
        <v>4</v>
      </c>
      <c r="H210" s="13">
        <v>3</v>
      </c>
      <c r="I210" s="13">
        <v>1</v>
      </c>
      <c r="J210" s="13">
        <v>0</v>
      </c>
      <c r="K210" s="13">
        <v>1</v>
      </c>
      <c r="L210" s="13">
        <v>0</v>
      </c>
      <c r="M210" s="13">
        <v>1</v>
      </c>
      <c r="N210" s="13">
        <v>0</v>
      </c>
      <c r="O210" s="13">
        <v>1</v>
      </c>
      <c r="P210" s="13">
        <v>1</v>
      </c>
      <c r="Q210" s="13">
        <v>4</v>
      </c>
      <c r="R210" s="13">
        <v>512</v>
      </c>
      <c r="S210" s="13">
        <v>0</v>
      </c>
      <c r="T210" s="13">
        <v>5</v>
      </c>
      <c r="U210" s="15">
        <v>0.625</v>
      </c>
      <c r="V210" s="15">
        <v>0.39374999999999999</v>
      </c>
      <c r="W210" s="15">
        <v>47</v>
      </c>
      <c r="X210" s="13">
        <v>77</v>
      </c>
      <c r="Y210" s="13">
        <v>10</v>
      </c>
      <c r="Z210" s="13">
        <v>124</v>
      </c>
      <c r="AA210" s="13">
        <v>48</v>
      </c>
      <c r="AB210" s="13">
        <v>0</v>
      </c>
    </row>
    <row r="211" spans="1:28">
      <c r="A211" s="1">
        <v>100015635</v>
      </c>
      <c r="B211" s="1" t="str">
        <v>Košický</v>
      </c>
      <c r="C211" s="1" t="str">
        <v>Michalovce</v>
      </c>
      <c r="D211" s="1" t="str">
        <v>Základná škola s materskou školou</v>
      </c>
      <c r="E211" s="1">
        <v>1</v>
      </c>
      <c r="F211" s="13">
        <v>37</v>
      </c>
      <c r="G211" s="13">
        <v>11</v>
      </c>
      <c r="H211" s="13">
        <v>9</v>
      </c>
      <c r="I211" s="13">
        <v>2</v>
      </c>
      <c r="J211" s="13">
        <v>4</v>
      </c>
      <c r="K211" s="13">
        <v>0</v>
      </c>
      <c r="L211" s="13">
        <v>0</v>
      </c>
      <c r="M211" s="13">
        <v>0</v>
      </c>
      <c r="N211" s="13">
        <v>3</v>
      </c>
      <c r="O211" s="13">
        <v>1</v>
      </c>
      <c r="P211" s="13">
        <v>2</v>
      </c>
      <c r="Q211" s="13">
        <v>15</v>
      </c>
      <c r="R211" s="13">
        <v>1844</v>
      </c>
      <c r="S211" s="13">
        <v>120</v>
      </c>
      <c r="T211" s="13">
        <v>18.5</v>
      </c>
      <c r="U211" s="15">
        <v>2.3125</v>
      </c>
      <c r="V211" s="15">
        <v>1.4568749999999999</v>
      </c>
      <c r="W211" s="15">
        <v>166</v>
      </c>
      <c r="X211" s="13">
        <v>313</v>
      </c>
      <c r="Y211" s="13">
        <v>37</v>
      </c>
      <c r="Z211" s="13">
        <v>479</v>
      </c>
      <c r="AA211" s="13">
        <v>72</v>
      </c>
      <c r="AB211" s="13">
        <v>4</v>
      </c>
    </row>
    <row r="212" spans="1:28">
      <c r="A212" s="1">
        <v>100015645</v>
      </c>
      <c r="B212" s="1" t="str">
        <v>Košický</v>
      </c>
      <c r="C212" s="1" t="str">
        <v>Michalovce</v>
      </c>
      <c r="D212" s="1" t="str">
        <v>Základná škola</v>
      </c>
      <c r="E212" s="1">
        <v>1</v>
      </c>
      <c r="F212" s="13">
        <v>6</v>
      </c>
      <c r="G212" s="13">
        <v>2</v>
      </c>
      <c r="H212" s="13">
        <v>2</v>
      </c>
      <c r="I212" s="13">
        <v>0</v>
      </c>
      <c r="J212" s="13">
        <v>0</v>
      </c>
      <c r="K212" s="13">
        <v>1</v>
      </c>
      <c r="L212" s="13">
        <v>0</v>
      </c>
      <c r="M212" s="13">
        <v>1</v>
      </c>
      <c r="N212" s="13">
        <v>0</v>
      </c>
      <c r="O212" s="13">
        <v>1</v>
      </c>
      <c r="P212" s="13">
        <v>1</v>
      </c>
      <c r="Q212" s="13">
        <v>2</v>
      </c>
      <c r="R212" s="13">
        <v>272</v>
      </c>
      <c r="S212" s="13">
        <v>0</v>
      </c>
      <c r="T212" s="13">
        <v>3</v>
      </c>
      <c r="U212" s="15">
        <v>0.375</v>
      </c>
      <c r="V212" s="15">
        <v>0.23624999999999999</v>
      </c>
      <c r="W212" s="15">
        <v>25</v>
      </c>
      <c r="X212" s="13">
        <v>41</v>
      </c>
      <c r="Y212" s="13">
        <v>6</v>
      </c>
      <c r="Z212" s="13">
        <v>66</v>
      </c>
      <c r="AA212" s="13">
        <v>48</v>
      </c>
      <c r="AB212" s="13">
        <v>0</v>
      </c>
    </row>
    <row r="213" spans="1:28">
      <c r="A213" s="1">
        <v>100015653</v>
      </c>
      <c r="B213" s="1" t="str">
        <v>Košický</v>
      </c>
      <c r="C213" s="1" t="str">
        <v>Michalovce</v>
      </c>
      <c r="D213" s="1" t="str">
        <v>Základná škola</v>
      </c>
      <c r="E213" s="1">
        <v>1</v>
      </c>
      <c r="F213" s="13">
        <v>104</v>
      </c>
      <c r="G213" s="13">
        <v>36</v>
      </c>
      <c r="H213" s="13">
        <v>35</v>
      </c>
      <c r="I213" s="13">
        <v>1</v>
      </c>
      <c r="J213" s="13">
        <v>14</v>
      </c>
      <c r="K213" s="13">
        <v>0</v>
      </c>
      <c r="L213" s="13">
        <v>0</v>
      </c>
      <c r="M213" s="13">
        <v>0</v>
      </c>
      <c r="N213" s="13">
        <v>8</v>
      </c>
      <c r="O213" s="13">
        <v>1</v>
      </c>
      <c r="P213" s="13">
        <v>7</v>
      </c>
      <c r="Q213" s="13">
        <v>35</v>
      </c>
      <c r="R213" s="13">
        <v>5084</v>
      </c>
      <c r="S213" s="13">
        <v>892</v>
      </c>
      <c r="T213" s="13">
        <v>52</v>
      </c>
      <c r="U213" s="15">
        <v>6.5</v>
      </c>
      <c r="V213" s="15">
        <v>4.0949999999999998</v>
      </c>
      <c r="W213" s="15">
        <v>458</v>
      </c>
      <c r="X213" s="13">
        <v>1031</v>
      </c>
      <c r="Y213" s="13">
        <v>104</v>
      </c>
      <c r="Z213" s="13">
        <v>1489</v>
      </c>
      <c r="AA213" s="13">
        <v>192</v>
      </c>
      <c r="AB213" s="13">
        <v>14</v>
      </c>
    </row>
    <row r="214" spans="1:28">
      <c r="A214" s="1">
        <v>100015655</v>
      </c>
      <c r="B214" s="1" t="str">
        <v>Košický</v>
      </c>
      <c r="C214" s="1" t="str">
        <v>Michalovce</v>
      </c>
      <c r="D214" s="1" t="str">
        <v>Stredná odborná škola dopravy a služieb</v>
      </c>
      <c r="E214" s="1">
        <v>1</v>
      </c>
      <c r="F214" s="13">
        <v>49</v>
      </c>
      <c r="G214" s="13">
        <v>13</v>
      </c>
      <c r="H214" s="13">
        <v>13</v>
      </c>
      <c r="I214" s="13">
        <v>0</v>
      </c>
      <c r="J214" s="13">
        <v>6</v>
      </c>
      <c r="K214" s="13">
        <v>0</v>
      </c>
      <c r="L214" s="13">
        <v>0</v>
      </c>
      <c r="M214" s="13">
        <v>0</v>
      </c>
      <c r="N214" s="13">
        <v>4</v>
      </c>
      <c r="O214" s="13">
        <v>1</v>
      </c>
      <c r="P214" s="13">
        <v>3</v>
      </c>
      <c r="Q214" s="13">
        <v>18</v>
      </c>
      <c r="R214" s="13">
        <v>2403</v>
      </c>
      <c r="S214" s="13">
        <v>192</v>
      </c>
      <c r="T214" s="13">
        <v>24.5</v>
      </c>
      <c r="U214" s="15">
        <v>3.0625</v>
      </c>
      <c r="V214" s="15">
        <v>1.9293750000000001</v>
      </c>
      <c r="W214" s="15">
        <v>217</v>
      </c>
      <c r="X214" s="13">
        <v>419</v>
      </c>
      <c r="Y214" s="13">
        <v>49</v>
      </c>
      <c r="Z214" s="13">
        <v>636</v>
      </c>
      <c r="AA214" s="13">
        <v>96</v>
      </c>
      <c r="AB214" s="13">
        <v>6</v>
      </c>
    </row>
    <row r="215" spans="1:28">
      <c r="A215" s="1">
        <v>100015660</v>
      </c>
      <c r="B215" s="1" t="str">
        <v>Košický</v>
      </c>
      <c r="C215" s="1" t="str">
        <v>Michalovce</v>
      </c>
      <c r="D215" s="1" t="str">
        <v>Základná škola</v>
      </c>
      <c r="E215" s="1">
        <v>1</v>
      </c>
      <c r="F215" s="13">
        <v>9</v>
      </c>
      <c r="G215" s="13">
        <v>3</v>
      </c>
      <c r="H215" s="13">
        <v>3</v>
      </c>
      <c r="I215" s="13">
        <v>0</v>
      </c>
      <c r="J215" s="13">
        <v>0</v>
      </c>
      <c r="K215" s="13">
        <v>1</v>
      </c>
      <c r="L215" s="13">
        <v>0</v>
      </c>
      <c r="M215" s="13">
        <v>1</v>
      </c>
      <c r="N215" s="13">
        <v>0</v>
      </c>
      <c r="O215" s="13">
        <v>1</v>
      </c>
      <c r="P215" s="13">
        <v>1</v>
      </c>
      <c r="Q215" s="13">
        <v>3</v>
      </c>
      <c r="R215" s="13">
        <v>410</v>
      </c>
      <c r="S215" s="13">
        <v>0</v>
      </c>
      <c r="T215" s="13">
        <v>4.5</v>
      </c>
      <c r="U215" s="15">
        <v>0.5625</v>
      </c>
      <c r="V215" s="15">
        <v>0.354375</v>
      </c>
      <c r="W215" s="15">
        <v>37</v>
      </c>
      <c r="X215" s="13">
        <v>62</v>
      </c>
      <c r="Y215" s="13">
        <v>9</v>
      </c>
      <c r="Z215" s="13">
        <v>99</v>
      </c>
      <c r="AA215" s="13">
        <v>48</v>
      </c>
      <c r="AB215" s="13">
        <v>0</v>
      </c>
    </row>
    <row r="216" spans="1:28">
      <c r="A216" s="1">
        <v>100015662</v>
      </c>
      <c r="B216" s="1" t="str">
        <v>Košický</v>
      </c>
      <c r="C216" s="1" t="str">
        <v>Michalovce</v>
      </c>
      <c r="D216" s="1" t="str">
        <v>Špeciálna základná škola</v>
      </c>
      <c r="E216" s="1">
        <v>2</v>
      </c>
      <c r="F216" s="13">
        <v>30</v>
      </c>
      <c r="G216" s="13">
        <v>8</v>
      </c>
      <c r="H216" s="13">
        <v>8</v>
      </c>
      <c r="I216" s="13">
        <v>0</v>
      </c>
      <c r="J216" s="13">
        <v>0</v>
      </c>
      <c r="K216" s="13">
        <v>2</v>
      </c>
      <c r="L216" s="13">
        <v>0</v>
      </c>
      <c r="M216" s="13">
        <v>2</v>
      </c>
      <c r="N216" s="13">
        <v>0</v>
      </c>
      <c r="O216" s="13">
        <v>2</v>
      </c>
      <c r="P216" s="13">
        <v>2</v>
      </c>
      <c r="Q216" s="13">
        <v>11</v>
      </c>
      <c r="R216" s="13">
        <v>1815</v>
      </c>
      <c r="S216" s="13">
        <v>0</v>
      </c>
      <c r="T216" s="13">
        <v>15</v>
      </c>
      <c r="U216" s="15">
        <v>1.875</v>
      </c>
      <c r="V216" s="15">
        <v>1.1812499999999999</v>
      </c>
      <c r="W216" s="15">
        <v>164</v>
      </c>
      <c r="X216" s="13">
        <v>273</v>
      </c>
      <c r="Y216" s="13">
        <v>30</v>
      </c>
      <c r="Z216" s="13">
        <v>437</v>
      </c>
      <c r="AA216" s="13">
        <v>96</v>
      </c>
      <c r="AB216" s="13">
        <v>0</v>
      </c>
    </row>
    <row r="217" spans="1:28">
      <c r="A217" s="1">
        <v>100015663</v>
      </c>
      <c r="B217" s="1" t="str">
        <v>Košický</v>
      </c>
      <c r="C217" s="1" t="str">
        <v>Michalovce</v>
      </c>
      <c r="D217" s="1" t="str">
        <v>Základná škola s materskou školou</v>
      </c>
      <c r="E217" s="1">
        <v>1</v>
      </c>
      <c r="F217" s="13">
        <v>60</v>
      </c>
      <c r="G217" s="13">
        <v>16</v>
      </c>
      <c r="H217" s="13">
        <v>16</v>
      </c>
      <c r="I217" s="13">
        <v>0</v>
      </c>
      <c r="J217" s="13">
        <v>6</v>
      </c>
      <c r="K217" s="13">
        <v>0</v>
      </c>
      <c r="L217" s="13">
        <v>0</v>
      </c>
      <c r="M217" s="13">
        <v>0</v>
      </c>
      <c r="N217" s="13">
        <v>4</v>
      </c>
      <c r="O217" s="13">
        <v>1</v>
      </c>
      <c r="P217" s="13">
        <v>3</v>
      </c>
      <c r="Q217" s="13">
        <v>22</v>
      </c>
      <c r="R217" s="13">
        <v>2915</v>
      </c>
      <c r="S217" s="13">
        <v>311</v>
      </c>
      <c r="T217" s="13">
        <v>30</v>
      </c>
      <c r="U217" s="15">
        <v>3.75</v>
      </c>
      <c r="V217" s="15">
        <v>2.3624999999999998</v>
      </c>
      <c r="W217" s="15">
        <v>263</v>
      </c>
      <c r="X217" s="13">
        <v>531</v>
      </c>
      <c r="Y217" s="13">
        <v>60</v>
      </c>
      <c r="Z217" s="13">
        <v>794</v>
      </c>
      <c r="AA217" s="13">
        <v>96</v>
      </c>
      <c r="AB217" s="13">
        <v>6</v>
      </c>
    </row>
    <row r="218" spans="1:28">
      <c r="A218" s="1">
        <v>100015668</v>
      </c>
      <c r="B218" s="1" t="str">
        <v>Košický</v>
      </c>
      <c r="C218" s="1" t="str">
        <v>Michalovce</v>
      </c>
      <c r="D218" s="1" t="str">
        <v>Základná škola s materskou školou</v>
      </c>
      <c r="E218" s="1">
        <v>1</v>
      </c>
      <c r="F218" s="13">
        <v>33</v>
      </c>
      <c r="G218" s="13"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12</v>
      </c>
      <c r="R218" s="13">
        <v>1657</v>
      </c>
      <c r="S218" s="13">
        <v>65</v>
      </c>
      <c r="T218" s="13">
        <v>16.5</v>
      </c>
      <c r="U218" s="15">
        <v>2.0625</v>
      </c>
      <c r="V218" s="15">
        <v>1.2993749999999999</v>
      </c>
      <c r="W218" s="15">
        <v>150</v>
      </c>
      <c r="X218" s="13">
        <v>269</v>
      </c>
      <c r="Y218" s="13">
        <v>33</v>
      </c>
      <c r="Z218" s="13">
        <v>419</v>
      </c>
      <c r="AA218" s="13">
        <v>72</v>
      </c>
      <c r="AB218" s="13">
        <v>4</v>
      </c>
    </row>
    <row r="219" spans="1:28">
      <c r="A219" s="1">
        <v>100015675</v>
      </c>
      <c r="B219" s="1" t="str">
        <v>Košický</v>
      </c>
      <c r="C219" s="1" t="str">
        <v>Michalovce</v>
      </c>
      <c r="D219" s="1" t="str">
        <v>Stredná odborná škola techniky a služieb - Műszaki és Szolgáltóipari Szakközépiskola</v>
      </c>
      <c r="E219" s="1">
        <v>1</v>
      </c>
      <c r="F219" s="13">
        <v>57</v>
      </c>
      <c r="G219" s="13">
        <v>15</v>
      </c>
      <c r="H219" s="13">
        <v>15</v>
      </c>
      <c r="I219" s="13">
        <v>0</v>
      </c>
      <c r="J219" s="13">
        <v>6</v>
      </c>
      <c r="K219" s="13">
        <v>0</v>
      </c>
      <c r="L219" s="13">
        <v>0</v>
      </c>
      <c r="M219" s="13">
        <v>0</v>
      </c>
      <c r="N219" s="13">
        <v>4</v>
      </c>
      <c r="O219" s="13">
        <v>1</v>
      </c>
      <c r="P219" s="13">
        <v>3</v>
      </c>
      <c r="Q219" s="13">
        <v>21</v>
      </c>
      <c r="R219" s="13">
        <v>2775</v>
      </c>
      <c r="S219" s="13">
        <v>279</v>
      </c>
      <c r="T219" s="13">
        <v>28.5</v>
      </c>
      <c r="U219" s="15">
        <v>3.5625</v>
      </c>
      <c r="V219" s="15">
        <v>2.2443749999999998</v>
      </c>
      <c r="W219" s="15">
        <v>250</v>
      </c>
      <c r="X219" s="13">
        <v>500</v>
      </c>
      <c r="Y219" s="13">
        <v>57</v>
      </c>
      <c r="Z219" s="13">
        <v>750</v>
      </c>
      <c r="AA219" s="13">
        <v>96</v>
      </c>
      <c r="AB219" s="13">
        <v>6</v>
      </c>
    </row>
    <row r="220" spans="1:28">
      <c r="A220" s="1">
        <v>100015678</v>
      </c>
      <c r="B220" s="1" t="str">
        <v>Košický</v>
      </c>
      <c r="C220" s="1" t="str">
        <v>Michalovce</v>
      </c>
      <c r="D220" s="1" t="str">
        <v>Základná škola Pavla Országha Hviezdoslava</v>
      </c>
      <c r="E220" s="1">
        <v>1</v>
      </c>
      <c r="F220" s="13">
        <v>81</v>
      </c>
      <c r="G220" s="13">
        <v>21</v>
      </c>
      <c r="H220" s="13">
        <v>21</v>
      </c>
      <c r="I220" s="13">
        <v>0</v>
      </c>
      <c r="J220" s="13">
        <v>12</v>
      </c>
      <c r="K220" s="13">
        <v>0</v>
      </c>
      <c r="L220" s="13">
        <v>0</v>
      </c>
      <c r="M220" s="13">
        <v>0</v>
      </c>
      <c r="N220" s="13">
        <v>7</v>
      </c>
      <c r="O220" s="13">
        <v>1</v>
      </c>
      <c r="P220" s="13">
        <v>6</v>
      </c>
      <c r="Q220" s="13">
        <v>30</v>
      </c>
      <c r="R220" s="13">
        <v>4013</v>
      </c>
      <c r="S220" s="13">
        <v>634</v>
      </c>
      <c r="T220" s="13">
        <v>40.5</v>
      </c>
      <c r="U220" s="15">
        <v>5.0625</v>
      </c>
      <c r="V220" s="15">
        <v>3.1893750000000001</v>
      </c>
      <c r="W220" s="15">
        <v>362</v>
      </c>
      <c r="X220" s="13">
        <v>793</v>
      </c>
      <c r="Y220" s="13">
        <v>81</v>
      </c>
      <c r="Z220" s="13">
        <v>1155</v>
      </c>
      <c r="AA220" s="13">
        <v>168</v>
      </c>
      <c r="AB220" s="13">
        <v>12</v>
      </c>
    </row>
    <row r="221" spans="1:28">
      <c r="A221" s="1">
        <v>100015687</v>
      </c>
      <c r="B221" s="1" t="str">
        <v>Košický</v>
      </c>
      <c r="C221" s="1" t="str">
        <v>Michalovce</v>
      </c>
      <c r="D221" s="1" t="str">
        <v>Základná škola Jánosa Erdélyiho s vyučovacím jazykom maďarským - Erdélyi János Alapiskola</v>
      </c>
      <c r="E221" s="1">
        <v>2</v>
      </c>
      <c r="F221" s="13">
        <v>90</v>
      </c>
      <c r="G221" s="13">
        <v>24</v>
      </c>
      <c r="H221" s="13">
        <v>24</v>
      </c>
      <c r="I221" s="13">
        <v>0</v>
      </c>
      <c r="J221" s="13">
        <v>12</v>
      </c>
      <c r="K221" s="13">
        <v>0</v>
      </c>
      <c r="L221" s="13">
        <v>0</v>
      </c>
      <c r="M221" s="13">
        <v>0</v>
      </c>
      <c r="N221" s="13">
        <v>8</v>
      </c>
      <c r="O221" s="13">
        <v>2</v>
      </c>
      <c r="P221" s="13">
        <v>6</v>
      </c>
      <c r="Q221" s="13">
        <v>33</v>
      </c>
      <c r="R221" s="13">
        <v>4433</v>
      </c>
      <c r="S221" s="13">
        <v>308</v>
      </c>
      <c r="T221" s="13">
        <v>45</v>
      </c>
      <c r="U221" s="15">
        <v>5.625</v>
      </c>
      <c r="V221" s="15">
        <v>3.5437500000000002</v>
      </c>
      <c r="W221" s="15">
        <v>400</v>
      </c>
      <c r="X221" s="13">
        <v>759</v>
      </c>
      <c r="Y221" s="13">
        <v>90</v>
      </c>
      <c r="Z221" s="13">
        <v>1159</v>
      </c>
      <c r="AA221" s="13">
        <v>192</v>
      </c>
      <c r="AB221" s="13">
        <v>12</v>
      </c>
    </row>
    <row r="222" spans="1:28">
      <c r="A222" s="1">
        <v>100015690</v>
      </c>
      <c r="B222" s="1" t="str">
        <v>Košický</v>
      </c>
      <c r="C222" s="1" t="str">
        <v>Michalovce</v>
      </c>
      <c r="D222" s="1" t="str">
        <v>Gymnázium - Gimnázium</v>
      </c>
      <c r="E222" s="1">
        <v>1</v>
      </c>
      <c r="F222" s="13">
        <v>35</v>
      </c>
      <c r="G222" s="13">
        <v>9</v>
      </c>
      <c r="H222" s="13">
        <v>9</v>
      </c>
      <c r="I222" s="13">
        <v>0</v>
      </c>
      <c r="J222" s="13">
        <v>4</v>
      </c>
      <c r="K222" s="13">
        <v>0</v>
      </c>
      <c r="L222" s="13">
        <v>0</v>
      </c>
      <c r="M222" s="13">
        <v>0</v>
      </c>
      <c r="N222" s="13">
        <v>3</v>
      </c>
      <c r="O222" s="13">
        <v>1</v>
      </c>
      <c r="P222" s="13">
        <v>2</v>
      </c>
      <c r="Q222" s="13">
        <v>13</v>
      </c>
      <c r="R222" s="13">
        <v>1751</v>
      </c>
      <c r="S222" s="13">
        <v>82</v>
      </c>
      <c r="T222" s="13">
        <v>17.5</v>
      </c>
      <c r="U222" s="15">
        <v>2.1875</v>
      </c>
      <c r="V222" s="15">
        <v>1.378125</v>
      </c>
      <c r="W222" s="15">
        <v>158</v>
      </c>
      <c r="X222" s="13">
        <v>288</v>
      </c>
      <c r="Y222" s="13">
        <v>35</v>
      </c>
      <c r="Z222" s="13">
        <v>446</v>
      </c>
      <c r="AA222" s="13">
        <v>72</v>
      </c>
      <c r="AB222" s="13">
        <v>4</v>
      </c>
    </row>
    <row r="223" spans="1:28">
      <c r="A223" s="1">
        <v>100015695</v>
      </c>
      <c r="B223" s="1" t="str">
        <v>Košický</v>
      </c>
      <c r="C223" s="1" t="str">
        <v>Michalovce</v>
      </c>
      <c r="D223" s="1" t="str">
        <v>Základná škola Istvána Dobóa s vyučovacím jazykom maďarským - Dobó István Alapiskola</v>
      </c>
      <c r="E223" s="1">
        <v>1</v>
      </c>
      <c r="F223" s="13">
        <v>35</v>
      </c>
      <c r="G223" s="13">
        <v>13</v>
      </c>
      <c r="H223" s="13">
        <v>12</v>
      </c>
      <c r="I223" s="13">
        <v>1</v>
      </c>
      <c r="J223" s="13">
        <v>4</v>
      </c>
      <c r="K223" s="13">
        <v>0</v>
      </c>
      <c r="L223" s="13">
        <v>0</v>
      </c>
      <c r="M223" s="13">
        <v>0</v>
      </c>
      <c r="N223" s="13">
        <v>3</v>
      </c>
      <c r="O223" s="13">
        <v>1</v>
      </c>
      <c r="P223" s="13">
        <v>2</v>
      </c>
      <c r="Q223" s="13">
        <v>12</v>
      </c>
      <c r="R223" s="13">
        <v>1751</v>
      </c>
      <c r="S223" s="13">
        <v>65</v>
      </c>
      <c r="T223" s="13">
        <v>17.5</v>
      </c>
      <c r="U223" s="15">
        <v>2.1875</v>
      </c>
      <c r="V223" s="15">
        <v>1.378125</v>
      </c>
      <c r="W223" s="15">
        <v>158</v>
      </c>
      <c r="X223" s="13">
        <v>283</v>
      </c>
      <c r="Y223" s="13">
        <v>35</v>
      </c>
      <c r="Z223" s="13">
        <v>441</v>
      </c>
      <c r="AA223" s="13">
        <v>72</v>
      </c>
      <c r="AB223" s="13">
        <v>4</v>
      </c>
    </row>
    <row r="224" spans="1:28">
      <c r="A224" s="1">
        <v>100015699</v>
      </c>
      <c r="B224" s="1" t="str">
        <v>Košický</v>
      </c>
      <c r="C224" s="1" t="str">
        <v>Michalovce</v>
      </c>
      <c r="D224" s="1" t="str">
        <v>Základná škola s materskou školou Františka Jozefa Fugu</v>
      </c>
      <c r="E224" s="1">
        <v>1</v>
      </c>
      <c r="F224" s="13">
        <v>38</v>
      </c>
      <c r="G224" s="13">
        <v>10</v>
      </c>
      <c r="H224" s="13">
        <v>10</v>
      </c>
      <c r="I224" s="13">
        <v>0</v>
      </c>
      <c r="J224" s="13">
        <v>4</v>
      </c>
      <c r="K224" s="13">
        <v>0</v>
      </c>
      <c r="L224" s="13">
        <v>0</v>
      </c>
      <c r="M224" s="13">
        <v>0</v>
      </c>
      <c r="N224" s="13">
        <v>3</v>
      </c>
      <c r="O224" s="13">
        <v>1</v>
      </c>
      <c r="P224" s="13">
        <v>2</v>
      </c>
      <c r="Q224" s="13">
        <v>14</v>
      </c>
      <c r="R224" s="13">
        <v>1890</v>
      </c>
      <c r="S224" s="13">
        <v>100</v>
      </c>
      <c r="T224" s="13">
        <v>19</v>
      </c>
      <c r="U224" s="15">
        <v>2.375</v>
      </c>
      <c r="V224" s="15">
        <v>1.4962500000000001</v>
      </c>
      <c r="W224" s="15">
        <v>171</v>
      </c>
      <c r="X224" s="13">
        <v>314</v>
      </c>
      <c r="Y224" s="13">
        <v>38</v>
      </c>
      <c r="Z224" s="13">
        <v>485</v>
      </c>
      <c r="AA224" s="13">
        <v>72</v>
      </c>
      <c r="AB224" s="13">
        <v>4</v>
      </c>
    </row>
    <row r="225" spans="1:28">
      <c r="A225" s="1">
        <v>100015702</v>
      </c>
      <c r="B225" s="1" t="str">
        <v>Košický</v>
      </c>
      <c r="C225" s="1" t="str">
        <v>Michalovce</v>
      </c>
      <c r="D225" s="1" t="str">
        <v>Cirkevná základná škola Reformovanej kresťanskej cirkvi s vyučovacím jazykom maďarským-Református Egyházi Alapiskola</v>
      </c>
      <c r="E225" s="1">
        <v>1</v>
      </c>
      <c r="F225" s="13">
        <v>43</v>
      </c>
      <c r="G225" s="13">
        <v>15</v>
      </c>
      <c r="H225" s="13">
        <v>15</v>
      </c>
      <c r="I225" s="13">
        <v>0</v>
      </c>
      <c r="J225" s="13">
        <v>6</v>
      </c>
      <c r="K225" s="13">
        <v>0</v>
      </c>
      <c r="L225" s="13">
        <v>0</v>
      </c>
      <c r="M225" s="13">
        <v>0</v>
      </c>
      <c r="N225" s="13">
        <v>4</v>
      </c>
      <c r="O225" s="13">
        <v>1</v>
      </c>
      <c r="P225" s="13">
        <v>3</v>
      </c>
      <c r="Q225" s="13">
        <v>14</v>
      </c>
      <c r="R225" s="13">
        <v>2123</v>
      </c>
      <c r="S225" s="13">
        <v>100</v>
      </c>
      <c r="T225" s="13">
        <v>21.5</v>
      </c>
      <c r="U225" s="15">
        <v>2.6875</v>
      </c>
      <c r="V225" s="15">
        <v>1.693125</v>
      </c>
      <c r="W225" s="15">
        <v>192</v>
      </c>
      <c r="X225" s="13">
        <v>349</v>
      </c>
      <c r="Y225" s="13">
        <v>43</v>
      </c>
      <c r="Z225" s="13">
        <v>541</v>
      </c>
      <c r="AA225" s="13">
        <v>96</v>
      </c>
      <c r="AB225" s="13">
        <v>6</v>
      </c>
    </row>
    <row r="226" spans="1:28">
      <c r="A226" s="1">
        <v>100015706</v>
      </c>
      <c r="B226" s="1" t="str">
        <v>Košický</v>
      </c>
      <c r="C226" s="1" t="str">
        <v>Michalovce</v>
      </c>
      <c r="D226" s="1" t="str">
        <v>Základná škola</v>
      </c>
      <c r="E226" s="1">
        <v>1</v>
      </c>
      <c r="F226" s="13">
        <v>11</v>
      </c>
      <c r="G226" s="13"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3">
        <v>5.5</v>
      </c>
      <c r="U226" s="15">
        <v>0.6875</v>
      </c>
      <c r="V226" s="15">
        <v>0.43312499999999998</v>
      </c>
      <c r="W226" s="15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100015708</v>
      </c>
      <c r="B227" s="1" t="str">
        <v>Košický</v>
      </c>
      <c r="C227" s="1" t="str">
        <v>Michalovce</v>
      </c>
      <c r="D227" s="1" t="str">
        <v>Základná škola</v>
      </c>
      <c r="E227" s="1">
        <v>1</v>
      </c>
      <c r="F227" s="13">
        <v>14</v>
      </c>
      <c r="G227" s="13">
        <v>4</v>
      </c>
      <c r="H227" s="13">
        <v>4</v>
      </c>
      <c r="I227" s="13">
        <v>0</v>
      </c>
      <c r="J227" s="13">
        <v>0</v>
      </c>
      <c r="K227" s="13">
        <v>1</v>
      </c>
      <c r="L227" s="13">
        <v>0</v>
      </c>
      <c r="M227" s="13">
        <v>1</v>
      </c>
      <c r="N227" s="13">
        <v>0</v>
      </c>
      <c r="O227" s="13">
        <v>1</v>
      </c>
      <c r="P227" s="13">
        <v>1</v>
      </c>
      <c r="Q227" s="13">
        <v>5</v>
      </c>
      <c r="R227" s="13">
        <v>767</v>
      </c>
      <c r="S227" s="13">
        <v>0</v>
      </c>
      <c r="T227" s="13">
        <v>7</v>
      </c>
      <c r="U227" s="15">
        <v>0.875</v>
      </c>
      <c r="V227" s="15">
        <v>0.55125000000000002</v>
      </c>
      <c r="W227" s="15">
        <v>70</v>
      </c>
      <c r="X227" s="13">
        <v>116</v>
      </c>
      <c r="Y227" s="13">
        <v>14</v>
      </c>
      <c r="Z227" s="13">
        <v>186</v>
      </c>
      <c r="AA227" s="13">
        <v>48</v>
      </c>
      <c r="AB227" s="13">
        <v>0</v>
      </c>
    </row>
    <row r="228" spans="1:28">
      <c r="A228" s="1">
        <v>100015712</v>
      </c>
      <c r="B228" s="1" t="str">
        <v>Košický</v>
      </c>
      <c r="C228" s="1" t="str">
        <v>Michalovce</v>
      </c>
      <c r="D228" s="1" t="str">
        <v>Základná škola s materskou školou</v>
      </c>
      <c r="E228" s="1">
        <v>1</v>
      </c>
      <c r="F228" s="13">
        <v>60</v>
      </c>
      <c r="G228" s="13">
        <v>16</v>
      </c>
      <c r="H228" s="13">
        <v>16</v>
      </c>
      <c r="I228" s="13">
        <v>0</v>
      </c>
      <c r="J228" s="13">
        <v>6</v>
      </c>
      <c r="K228" s="13">
        <v>0</v>
      </c>
      <c r="L228" s="13">
        <v>0</v>
      </c>
      <c r="M228" s="13">
        <v>0</v>
      </c>
      <c r="N228" s="13">
        <v>4</v>
      </c>
      <c r="O228" s="13">
        <v>1</v>
      </c>
      <c r="P228" s="13">
        <v>3</v>
      </c>
      <c r="Q228" s="13">
        <v>22</v>
      </c>
      <c r="R228" s="13">
        <v>2915</v>
      </c>
      <c r="S228" s="13">
        <v>311</v>
      </c>
      <c r="T228" s="13">
        <v>30</v>
      </c>
      <c r="U228" s="15">
        <v>3.75</v>
      </c>
      <c r="V228" s="15">
        <v>2.3624999999999998</v>
      </c>
      <c r="W228" s="15">
        <v>263</v>
      </c>
      <c r="X228" s="13">
        <v>531</v>
      </c>
      <c r="Y228" s="13">
        <v>60</v>
      </c>
      <c r="Z228" s="13">
        <v>794</v>
      </c>
      <c r="AA228" s="13">
        <v>96</v>
      </c>
      <c r="AB228" s="13">
        <v>6</v>
      </c>
    </row>
    <row r="229" spans="1:28">
      <c r="A229" s="1">
        <v>100015720</v>
      </c>
      <c r="B229" s="1" t="str">
        <v>Košický</v>
      </c>
      <c r="C229" s="1" t="str">
        <v>Michalovce</v>
      </c>
      <c r="D229" s="1" t="str">
        <v>Základná škola</v>
      </c>
      <c r="E229" s="1">
        <v>1</v>
      </c>
      <c r="F229" s="13">
        <v>9</v>
      </c>
      <c r="G229" s="13">
        <v>3</v>
      </c>
      <c r="H229" s="13">
        <v>3</v>
      </c>
      <c r="I229" s="13">
        <v>0</v>
      </c>
      <c r="J229" s="13">
        <v>0</v>
      </c>
      <c r="K229" s="13">
        <v>1</v>
      </c>
      <c r="L229" s="13">
        <v>0</v>
      </c>
      <c r="M229" s="13">
        <v>1</v>
      </c>
      <c r="N229" s="13">
        <v>0</v>
      </c>
      <c r="O229" s="13">
        <v>1</v>
      </c>
      <c r="P229" s="13">
        <v>1</v>
      </c>
      <c r="Q229" s="13">
        <v>3</v>
      </c>
      <c r="R229" s="13">
        <v>410</v>
      </c>
      <c r="S229" s="13">
        <v>0</v>
      </c>
      <c r="T229" s="13">
        <v>4.5</v>
      </c>
      <c r="U229" s="15">
        <v>0.5625</v>
      </c>
      <c r="V229" s="15">
        <v>0.354375</v>
      </c>
      <c r="W229" s="15">
        <v>37</v>
      </c>
      <c r="X229" s="13">
        <v>62</v>
      </c>
      <c r="Y229" s="13">
        <v>9</v>
      </c>
      <c r="Z229" s="13">
        <v>99</v>
      </c>
      <c r="AA229" s="13">
        <v>48</v>
      </c>
      <c r="AB229" s="13">
        <v>0</v>
      </c>
    </row>
    <row r="230" spans="1:28">
      <c r="A230" s="1">
        <v>100015723</v>
      </c>
      <c r="B230" s="1" t="str">
        <v>Košický</v>
      </c>
      <c r="C230" s="1" t="str">
        <v>Michalovce</v>
      </c>
      <c r="D230" s="1" t="str">
        <v>Základná škola s materskou školou</v>
      </c>
      <c r="E230" s="1">
        <v>1</v>
      </c>
      <c r="F230" s="13">
        <v>46</v>
      </c>
      <c r="G230" s="13">
        <v>12</v>
      </c>
      <c r="H230" s="13">
        <v>12</v>
      </c>
      <c r="I230" s="13">
        <v>0</v>
      </c>
      <c r="J230" s="13">
        <v>6</v>
      </c>
      <c r="K230" s="13">
        <v>0</v>
      </c>
      <c r="L230" s="13">
        <v>0</v>
      </c>
      <c r="M230" s="13">
        <v>0</v>
      </c>
      <c r="N230" s="13">
        <v>4</v>
      </c>
      <c r="O230" s="13">
        <v>1</v>
      </c>
      <c r="P230" s="13">
        <v>3</v>
      </c>
      <c r="Q230" s="13">
        <v>17</v>
      </c>
      <c r="R230" s="13">
        <v>2263</v>
      </c>
      <c r="S230" s="13">
        <v>166</v>
      </c>
      <c r="T230" s="13">
        <v>23</v>
      </c>
      <c r="U230" s="15">
        <v>2.875</v>
      </c>
      <c r="V230" s="15">
        <v>1.81125</v>
      </c>
      <c r="W230" s="15">
        <v>204</v>
      </c>
      <c r="X230" s="13">
        <v>390</v>
      </c>
      <c r="Y230" s="13">
        <v>46</v>
      </c>
      <c r="Z230" s="13">
        <v>594</v>
      </c>
      <c r="AA230" s="13">
        <v>96</v>
      </c>
      <c r="AB230" s="13">
        <v>6</v>
      </c>
    </row>
    <row r="231" spans="1:28">
      <c r="A231" s="1">
        <v>100015735</v>
      </c>
      <c r="B231" s="1" t="str">
        <v>Košický</v>
      </c>
      <c r="C231" s="1" t="str">
        <v>Rožňava</v>
      </c>
      <c r="D231" s="1" t="str">
        <v>Základná škola s vyučovacím jazykom maďarským - Alapiskola</v>
      </c>
      <c r="E231" s="1">
        <v>1</v>
      </c>
      <c r="F231" s="13">
        <v>7</v>
      </c>
      <c r="G231" s="13">
        <v>3</v>
      </c>
      <c r="H231" s="13">
        <v>3</v>
      </c>
      <c r="I231" s="13">
        <v>0</v>
      </c>
      <c r="J231" s="13">
        <v>0</v>
      </c>
      <c r="K231" s="13">
        <v>1</v>
      </c>
      <c r="L231" s="13">
        <v>0</v>
      </c>
      <c r="M231" s="13">
        <v>1</v>
      </c>
      <c r="N231" s="13">
        <v>0</v>
      </c>
      <c r="O231" s="13">
        <v>1</v>
      </c>
      <c r="P231" s="13">
        <v>1</v>
      </c>
      <c r="Q231" s="13">
        <v>2</v>
      </c>
      <c r="R231" s="13">
        <v>297</v>
      </c>
      <c r="S231" s="13">
        <v>0</v>
      </c>
      <c r="T231" s="13">
        <v>3.5</v>
      </c>
      <c r="U231" s="15">
        <v>0.4375</v>
      </c>
      <c r="V231" s="15">
        <v>0.27562500000000001</v>
      </c>
      <c r="W231" s="15">
        <v>27</v>
      </c>
      <c r="X231" s="13">
        <v>45</v>
      </c>
      <c r="Y231" s="13">
        <v>7</v>
      </c>
      <c r="Z231" s="13">
        <v>72</v>
      </c>
      <c r="AA231" s="13">
        <v>48</v>
      </c>
      <c r="AB231" s="13">
        <v>0</v>
      </c>
    </row>
    <row r="232" spans="1:28">
      <c r="A232" s="1">
        <v>100015738</v>
      </c>
      <c r="B232" s="1" t="str">
        <v>Košický</v>
      </c>
      <c r="C232" s="1" t="str">
        <v>Rožňava</v>
      </c>
      <c r="D232" s="1" t="str">
        <v>Základná škola s materskou školou</v>
      </c>
      <c r="E232" s="1">
        <v>1</v>
      </c>
      <c r="F232" s="13">
        <v>35</v>
      </c>
      <c r="G232" s="13">
        <v>9</v>
      </c>
      <c r="H232" s="13">
        <v>9</v>
      </c>
      <c r="I232" s="13">
        <v>0</v>
      </c>
      <c r="J232" s="13">
        <v>4</v>
      </c>
      <c r="K232" s="13">
        <v>0</v>
      </c>
      <c r="L232" s="13">
        <v>0</v>
      </c>
      <c r="M232" s="13">
        <v>0</v>
      </c>
      <c r="N232" s="13">
        <v>3</v>
      </c>
      <c r="O232" s="13">
        <v>1</v>
      </c>
      <c r="P232" s="13">
        <v>2</v>
      </c>
      <c r="Q232" s="13">
        <v>13</v>
      </c>
      <c r="R232" s="13">
        <v>1751</v>
      </c>
      <c r="S232" s="13">
        <v>82</v>
      </c>
      <c r="T232" s="13">
        <v>17.5</v>
      </c>
      <c r="U232" s="15">
        <v>2.1875</v>
      </c>
      <c r="V232" s="15">
        <v>1.378125</v>
      </c>
      <c r="W232" s="15">
        <v>158</v>
      </c>
      <c r="X232" s="13">
        <v>288</v>
      </c>
      <c r="Y232" s="13">
        <v>35</v>
      </c>
      <c r="Z232" s="13">
        <v>446</v>
      </c>
      <c r="AA232" s="13">
        <v>72</v>
      </c>
      <c r="AB232" s="13">
        <v>4</v>
      </c>
    </row>
    <row r="233" spans="1:28">
      <c r="A233" s="1">
        <v>100015745</v>
      </c>
      <c r="B233" s="1" t="str">
        <v>Košický</v>
      </c>
      <c r="C233" s="1" t="str">
        <v>Rožňava</v>
      </c>
      <c r="D233" s="1" t="str">
        <v>Základná škola  s  vyučovacím jazykom maďarským - Alapiskola</v>
      </c>
      <c r="E233" s="1">
        <v>1</v>
      </c>
      <c r="F233" s="13">
        <v>3</v>
      </c>
      <c r="G233" s="13">
        <v>1</v>
      </c>
      <c r="H233" s="13">
        <v>1</v>
      </c>
      <c r="I233" s="13">
        <v>0</v>
      </c>
      <c r="J233" s="13">
        <v>0</v>
      </c>
      <c r="K233" s="13">
        <v>1</v>
      </c>
      <c r="L233" s="13">
        <v>0</v>
      </c>
      <c r="M233" s="13">
        <v>1</v>
      </c>
      <c r="N233" s="13">
        <v>0</v>
      </c>
      <c r="O233" s="13">
        <v>1</v>
      </c>
      <c r="P233" s="13">
        <v>1</v>
      </c>
      <c r="Q233" s="13">
        <v>1</v>
      </c>
      <c r="R233" s="13">
        <v>175</v>
      </c>
      <c r="S233" s="13">
        <v>0</v>
      </c>
      <c r="T233" s="13">
        <v>1.5</v>
      </c>
      <c r="U233" s="15">
        <v>0.1875</v>
      </c>
      <c r="V233" s="15">
        <v>0.11812499999999999</v>
      </c>
      <c r="W233" s="15">
        <v>16</v>
      </c>
      <c r="X233" s="13">
        <v>27</v>
      </c>
      <c r="Y233" s="13">
        <v>3</v>
      </c>
      <c r="Z233" s="13">
        <v>43</v>
      </c>
      <c r="AA233" s="13">
        <v>48</v>
      </c>
      <c r="AB233" s="13">
        <v>0</v>
      </c>
    </row>
    <row r="234" spans="1:28">
      <c r="A234" s="1">
        <v>100015751</v>
      </c>
      <c r="B234" s="1" t="str">
        <v>Košický</v>
      </c>
      <c r="C234" s="1" t="str">
        <v>Rožňava</v>
      </c>
      <c r="D234" s="1" t="str">
        <v>Základná škola - Alapiskola</v>
      </c>
      <c r="E234" s="1">
        <v>1</v>
      </c>
      <c r="F234" s="13">
        <v>6</v>
      </c>
      <c r="G234" s="13">
        <v>2</v>
      </c>
      <c r="H234" s="13">
        <v>2</v>
      </c>
      <c r="I234" s="13">
        <v>0</v>
      </c>
      <c r="J234" s="13">
        <v>0</v>
      </c>
      <c r="K234" s="13">
        <v>1</v>
      </c>
      <c r="L234" s="13">
        <v>0</v>
      </c>
      <c r="M234" s="13">
        <v>1</v>
      </c>
      <c r="N234" s="13">
        <v>0</v>
      </c>
      <c r="O234" s="13">
        <v>1</v>
      </c>
      <c r="P234" s="13">
        <v>1</v>
      </c>
      <c r="Q234" s="13">
        <v>2</v>
      </c>
      <c r="R234" s="13">
        <v>272</v>
      </c>
      <c r="S234" s="13">
        <v>0</v>
      </c>
      <c r="T234" s="13">
        <v>3</v>
      </c>
      <c r="U234" s="15">
        <v>0.375</v>
      </c>
      <c r="V234" s="15">
        <v>0.23624999999999999</v>
      </c>
      <c r="W234" s="15">
        <v>25</v>
      </c>
      <c r="X234" s="13">
        <v>41</v>
      </c>
      <c r="Y234" s="13">
        <v>6</v>
      </c>
      <c r="Z234" s="13">
        <v>66</v>
      </c>
      <c r="AA234" s="13">
        <v>48</v>
      </c>
      <c r="AB234" s="13">
        <v>0</v>
      </c>
    </row>
    <row r="235" spans="1:28">
      <c r="A235" s="1">
        <v>100015767</v>
      </c>
      <c r="B235" s="1" t="str">
        <v>Košický</v>
      </c>
      <c r="C235" s="1" t="str">
        <v>Rožňava</v>
      </c>
      <c r="D235" s="1" t="str">
        <v>Základná škola Eugena Ruffinyho</v>
      </c>
      <c r="E235" s="1">
        <v>1</v>
      </c>
      <c r="F235" s="13">
        <v>112</v>
      </c>
      <c r="G235" s="13">
        <v>30</v>
      </c>
      <c r="H235" s="13">
        <v>29</v>
      </c>
      <c r="I235" s="13">
        <v>1</v>
      </c>
      <c r="J235" s="13">
        <v>18</v>
      </c>
      <c r="K235" s="13">
        <v>0</v>
      </c>
      <c r="L235" s="13">
        <v>1</v>
      </c>
      <c r="M235" s="13">
        <v>0</v>
      </c>
      <c r="N235" s="13">
        <v>9</v>
      </c>
      <c r="O235" s="13">
        <v>1</v>
      </c>
      <c r="P235" s="13">
        <v>9</v>
      </c>
      <c r="Q235" s="13">
        <v>42</v>
      </c>
      <c r="R235" s="13">
        <v>5577</v>
      </c>
      <c r="S235" s="13">
        <v>1328</v>
      </c>
      <c r="T235" s="13">
        <v>56</v>
      </c>
      <c r="U235" s="15">
        <v>7</v>
      </c>
      <c r="V235" s="15">
        <v>4.41</v>
      </c>
      <c r="W235" s="15">
        <v>502</v>
      </c>
      <c r="X235" s="13">
        <v>1235</v>
      </c>
      <c r="Y235" s="13">
        <v>112</v>
      </c>
      <c r="Z235" s="13">
        <v>1737</v>
      </c>
      <c r="AA235" s="13">
        <v>216</v>
      </c>
      <c r="AB235" s="13">
        <v>18</v>
      </c>
    </row>
    <row r="236" spans="1:28">
      <c r="A236" s="1">
        <v>100015772</v>
      </c>
      <c r="B236" s="1" t="str">
        <v>Košický</v>
      </c>
      <c r="C236" s="1" t="str">
        <v>Rožňava</v>
      </c>
      <c r="D236" s="1" t="str">
        <v>Základná škola s vyučovacím jazykom maďarským - Alapiskola</v>
      </c>
      <c r="E236" s="1">
        <v>1</v>
      </c>
      <c r="F236" s="13">
        <v>38</v>
      </c>
      <c r="G236" s="13">
        <v>10</v>
      </c>
      <c r="H236" s="13">
        <v>10</v>
      </c>
      <c r="I236" s="13">
        <v>0</v>
      </c>
      <c r="J236" s="13">
        <v>4</v>
      </c>
      <c r="K236" s="13">
        <v>0</v>
      </c>
      <c r="L236" s="13">
        <v>0</v>
      </c>
      <c r="M236" s="13">
        <v>0</v>
      </c>
      <c r="N236" s="13">
        <v>3</v>
      </c>
      <c r="O236" s="13">
        <v>1</v>
      </c>
      <c r="P236" s="13">
        <v>2</v>
      </c>
      <c r="Q236" s="13">
        <v>14</v>
      </c>
      <c r="R236" s="13">
        <v>1890</v>
      </c>
      <c r="S236" s="13">
        <v>100</v>
      </c>
      <c r="T236" s="13">
        <v>19</v>
      </c>
      <c r="U236" s="15">
        <v>2.375</v>
      </c>
      <c r="V236" s="15">
        <v>1.4962500000000001</v>
      </c>
      <c r="W236" s="15">
        <v>171</v>
      </c>
      <c r="X236" s="13">
        <v>314</v>
      </c>
      <c r="Y236" s="13">
        <v>38</v>
      </c>
      <c r="Z236" s="13">
        <v>485</v>
      </c>
      <c r="AA236" s="13">
        <v>72</v>
      </c>
      <c r="AB236" s="13">
        <v>4</v>
      </c>
    </row>
    <row r="237" spans="1:28">
      <c r="A237" s="1">
        <v>100015778</v>
      </c>
      <c r="B237" s="1" t="str">
        <v>Košický</v>
      </c>
      <c r="C237" s="1" t="str">
        <v>Rožňava</v>
      </c>
      <c r="D237" s="1" t="str">
        <v>Základná škola s vyučovacím jazykom maďarským - Alapiskola</v>
      </c>
      <c r="E237" s="1">
        <v>1</v>
      </c>
      <c r="F237" s="13">
        <v>11</v>
      </c>
      <c r="G237" s="13">
        <v>3</v>
      </c>
      <c r="H237" s="13">
        <v>3</v>
      </c>
      <c r="I237" s="13">
        <v>0</v>
      </c>
      <c r="J237" s="13">
        <v>0</v>
      </c>
      <c r="K237" s="13">
        <v>1</v>
      </c>
      <c r="L237" s="13">
        <v>0</v>
      </c>
      <c r="M237" s="13">
        <v>1</v>
      </c>
      <c r="N237" s="13">
        <v>0</v>
      </c>
      <c r="O237" s="13">
        <v>1</v>
      </c>
      <c r="P237" s="13">
        <v>1</v>
      </c>
      <c r="Q237" s="13">
        <v>4</v>
      </c>
      <c r="R237" s="13">
        <v>552</v>
      </c>
      <c r="S237" s="13">
        <v>0</v>
      </c>
      <c r="T237" s="13">
        <v>5.5</v>
      </c>
      <c r="U237" s="15">
        <v>0.6875</v>
      </c>
      <c r="V237" s="15">
        <v>0.43312499999999998</v>
      </c>
      <c r="W237" s="15">
        <v>50</v>
      </c>
      <c r="X237" s="13">
        <v>83</v>
      </c>
      <c r="Y237" s="13">
        <v>11</v>
      </c>
      <c r="Z237" s="13">
        <v>133</v>
      </c>
      <c r="AA237" s="13">
        <v>48</v>
      </c>
      <c r="AB237" s="13">
        <v>0</v>
      </c>
    </row>
    <row r="238" spans="1:28">
      <c r="A238" s="1">
        <v>100015783</v>
      </c>
      <c r="B238" s="1" t="str">
        <v>Košický</v>
      </c>
      <c r="C238" s="1" t="str">
        <v>Rožňava</v>
      </c>
      <c r="D238" s="1" t="str">
        <v>Základná škola</v>
      </c>
      <c r="E238" s="1">
        <v>1</v>
      </c>
      <c r="F238" s="13">
        <v>9</v>
      </c>
      <c r="G238" s="13">
        <v>3</v>
      </c>
      <c r="H238" s="13">
        <v>3</v>
      </c>
      <c r="I238" s="13">
        <v>0</v>
      </c>
      <c r="J238" s="13">
        <v>0</v>
      </c>
      <c r="K238" s="13">
        <v>1</v>
      </c>
      <c r="L238" s="13">
        <v>0</v>
      </c>
      <c r="M238" s="13">
        <v>1</v>
      </c>
      <c r="N238" s="13">
        <v>0</v>
      </c>
      <c r="O238" s="13">
        <v>1</v>
      </c>
      <c r="P238" s="13">
        <v>1</v>
      </c>
      <c r="Q238" s="13">
        <v>3</v>
      </c>
      <c r="R238" s="13">
        <v>410</v>
      </c>
      <c r="S238" s="13">
        <v>0</v>
      </c>
      <c r="T238" s="13">
        <v>4.5</v>
      </c>
      <c r="U238" s="15">
        <v>0.5625</v>
      </c>
      <c r="V238" s="15">
        <v>0.354375</v>
      </c>
      <c r="W238" s="15">
        <v>37</v>
      </c>
      <c r="X238" s="13">
        <v>62</v>
      </c>
      <c r="Y238" s="13">
        <v>9</v>
      </c>
      <c r="Z238" s="13">
        <v>99</v>
      </c>
      <c r="AA238" s="13">
        <v>48</v>
      </c>
      <c r="AB238" s="13">
        <v>0</v>
      </c>
    </row>
    <row r="239" spans="1:28">
      <c r="A239" s="1">
        <v>100015786</v>
      </c>
      <c r="B239" s="1" t="str">
        <v>Košický</v>
      </c>
      <c r="C239" s="1" t="str">
        <v>Rožňava</v>
      </c>
      <c r="D239" s="1" t="str">
        <v>Základná škola</v>
      </c>
      <c r="E239" s="1">
        <v>1</v>
      </c>
      <c r="F239" s="13">
        <v>11</v>
      </c>
      <c r="G239" s="13">
        <v>3</v>
      </c>
      <c r="H239" s="13">
        <v>3</v>
      </c>
      <c r="I239" s="13">
        <v>0</v>
      </c>
      <c r="J239" s="13">
        <v>0</v>
      </c>
      <c r="K239" s="13">
        <v>1</v>
      </c>
      <c r="L239" s="13">
        <v>0</v>
      </c>
      <c r="M239" s="13">
        <v>1</v>
      </c>
      <c r="N239" s="13">
        <v>0</v>
      </c>
      <c r="O239" s="13">
        <v>1</v>
      </c>
      <c r="P239" s="13">
        <v>1</v>
      </c>
      <c r="Q239" s="13">
        <v>4</v>
      </c>
      <c r="R239" s="13">
        <v>552</v>
      </c>
      <c r="S239" s="13">
        <v>0</v>
      </c>
      <c r="T239" s="13">
        <v>5.5</v>
      </c>
      <c r="U239" s="15">
        <v>0.6875</v>
      </c>
      <c r="V239" s="15">
        <v>0.43312499999999998</v>
      </c>
      <c r="W239" s="15">
        <v>50</v>
      </c>
      <c r="X239" s="13">
        <v>83</v>
      </c>
      <c r="Y239" s="13">
        <v>11</v>
      </c>
      <c r="Z239" s="13">
        <v>133</v>
      </c>
      <c r="AA239" s="13">
        <v>48</v>
      </c>
      <c r="AB239" s="13">
        <v>0</v>
      </c>
    </row>
    <row r="240" spans="1:28">
      <c r="A240" s="1">
        <v>100015792</v>
      </c>
      <c r="B240" s="1" t="str">
        <v>Košický</v>
      </c>
      <c r="C240" s="1" t="str">
        <v>Rožňava</v>
      </c>
      <c r="D240" s="1" t="str">
        <v>Základná škola</v>
      </c>
      <c r="E240" s="1">
        <v>1</v>
      </c>
      <c r="F240" s="13">
        <v>54</v>
      </c>
      <c r="G240" s="13">
        <v>14</v>
      </c>
      <c r="H240" s="13">
        <v>14</v>
      </c>
      <c r="I240" s="13">
        <v>0</v>
      </c>
      <c r="J240" s="13">
        <v>6</v>
      </c>
      <c r="K240" s="13">
        <v>0</v>
      </c>
      <c r="L240" s="13">
        <v>0</v>
      </c>
      <c r="M240" s="13">
        <v>0</v>
      </c>
      <c r="N240" s="13">
        <v>4</v>
      </c>
      <c r="O240" s="13">
        <v>1</v>
      </c>
      <c r="P240" s="13">
        <v>3</v>
      </c>
      <c r="Q240" s="13">
        <v>20</v>
      </c>
      <c r="R240" s="13">
        <v>2636</v>
      </c>
      <c r="S240" s="13">
        <v>248</v>
      </c>
      <c r="T240" s="13">
        <v>27</v>
      </c>
      <c r="U240" s="15">
        <v>3.375</v>
      </c>
      <c r="V240" s="15">
        <v>2.1262500000000002</v>
      </c>
      <c r="W240" s="15">
        <v>238</v>
      </c>
      <c r="X240" s="13">
        <v>470</v>
      </c>
      <c r="Y240" s="13">
        <v>54</v>
      </c>
      <c r="Z240" s="13">
        <v>708</v>
      </c>
      <c r="AA240" s="13">
        <v>96</v>
      </c>
      <c r="AB240" s="13">
        <v>6</v>
      </c>
    </row>
    <row r="241" spans="1:28">
      <c r="A241" s="1">
        <v>100015800</v>
      </c>
      <c r="B241" s="1" t="str">
        <v>Košický</v>
      </c>
      <c r="C241" s="1" t="str">
        <v>Rožňava</v>
      </c>
      <c r="D241" s="1" t="str">
        <v>Základná škola - Alapiskola</v>
      </c>
      <c r="E241" s="1">
        <v>1</v>
      </c>
      <c r="F241" s="13">
        <v>14</v>
      </c>
      <c r="G241" s="13">
        <v>4</v>
      </c>
      <c r="H241" s="13">
        <v>4</v>
      </c>
      <c r="I241" s="13">
        <v>0</v>
      </c>
      <c r="J241" s="13">
        <v>0</v>
      </c>
      <c r="K241" s="13">
        <v>1</v>
      </c>
      <c r="L241" s="13">
        <v>0</v>
      </c>
      <c r="M241" s="13">
        <v>1</v>
      </c>
      <c r="N241" s="13">
        <v>0</v>
      </c>
      <c r="O241" s="13">
        <v>1</v>
      </c>
      <c r="P241" s="13">
        <v>1</v>
      </c>
      <c r="Q241" s="13">
        <v>5</v>
      </c>
      <c r="R241" s="13">
        <v>767</v>
      </c>
      <c r="S241" s="13">
        <v>0</v>
      </c>
      <c r="T241" s="13">
        <v>7</v>
      </c>
      <c r="U241" s="15">
        <v>0.875</v>
      </c>
      <c r="V241" s="15">
        <v>0.55125000000000002</v>
      </c>
      <c r="W241" s="15">
        <v>70</v>
      </c>
      <c r="X241" s="13">
        <v>116</v>
      </c>
      <c r="Y241" s="13">
        <v>14</v>
      </c>
      <c r="Z241" s="13">
        <v>186</v>
      </c>
      <c r="AA241" s="13">
        <v>48</v>
      </c>
      <c r="AB241" s="13">
        <v>0</v>
      </c>
    </row>
    <row r="242" spans="1:28">
      <c r="A242" s="1">
        <v>100015807</v>
      </c>
      <c r="B242" s="1" t="str">
        <v>Košický</v>
      </c>
      <c r="C242" s="1" t="str">
        <v>Rožňava</v>
      </c>
      <c r="D242" s="1" t="str">
        <v>Základná škola s materskou školou s vyučovacím jazykom maďarským - Alapiskola és Óvoda</v>
      </c>
      <c r="E242" s="1">
        <v>1</v>
      </c>
      <c r="F242" s="13">
        <v>27</v>
      </c>
      <c r="G242" s="13">
        <v>7</v>
      </c>
      <c r="H242" s="13">
        <v>7</v>
      </c>
      <c r="I242" s="13">
        <v>0</v>
      </c>
      <c r="J242" s="13">
        <v>4</v>
      </c>
      <c r="K242" s="13">
        <v>0</v>
      </c>
      <c r="L242" s="13">
        <v>0</v>
      </c>
      <c r="M242" s="13">
        <v>0</v>
      </c>
      <c r="N242" s="13">
        <v>3</v>
      </c>
      <c r="O242" s="13">
        <v>1</v>
      </c>
      <c r="P242" s="13">
        <v>2</v>
      </c>
      <c r="Q242" s="13">
        <v>10</v>
      </c>
      <c r="R242" s="13">
        <v>1378</v>
      </c>
      <c r="S242" s="13">
        <v>37</v>
      </c>
      <c r="T242" s="13">
        <v>13.5</v>
      </c>
      <c r="U242" s="15">
        <v>1.6875</v>
      </c>
      <c r="V242" s="15">
        <v>1.0631250000000001</v>
      </c>
      <c r="W242" s="15">
        <v>125</v>
      </c>
      <c r="X242" s="13">
        <v>218</v>
      </c>
      <c r="Y242" s="13">
        <v>27</v>
      </c>
      <c r="Z242" s="13">
        <v>343</v>
      </c>
      <c r="AA242" s="13">
        <v>72</v>
      </c>
      <c r="AB242" s="13">
        <v>4</v>
      </c>
    </row>
    <row r="243" spans="1:28">
      <c r="A243" s="1">
        <v>100015818</v>
      </c>
      <c r="B243" s="1" t="str">
        <v>Košický</v>
      </c>
      <c r="C243" s="1" t="str">
        <v>Rožňava</v>
      </c>
      <c r="D243" s="1" t="str">
        <v>Základná škola s vyučovacím jazykom maďarským - Alapiskola</v>
      </c>
      <c r="E243" s="1">
        <v>1</v>
      </c>
      <c r="F243" s="13">
        <v>6</v>
      </c>
      <c r="G243" s="13">
        <v>2</v>
      </c>
      <c r="H243" s="13">
        <v>2</v>
      </c>
      <c r="I243" s="13">
        <v>0</v>
      </c>
      <c r="J243" s="13">
        <v>0</v>
      </c>
      <c r="K243" s="13">
        <v>1</v>
      </c>
      <c r="L243" s="13">
        <v>0</v>
      </c>
      <c r="M243" s="13">
        <v>1</v>
      </c>
      <c r="N243" s="13">
        <v>0</v>
      </c>
      <c r="O243" s="13">
        <v>1</v>
      </c>
      <c r="P243" s="13">
        <v>1</v>
      </c>
      <c r="Q243" s="13">
        <v>2</v>
      </c>
      <c r="R243" s="13">
        <v>272</v>
      </c>
      <c r="S243" s="13">
        <v>0</v>
      </c>
      <c r="T243" s="13">
        <v>3</v>
      </c>
      <c r="U243" s="15">
        <v>0.375</v>
      </c>
      <c r="V243" s="15">
        <v>0.23624999999999999</v>
      </c>
      <c r="W243" s="15">
        <v>25</v>
      </c>
      <c r="X243" s="13">
        <v>41</v>
      </c>
      <c r="Y243" s="13">
        <v>6</v>
      </c>
      <c r="Z243" s="13">
        <v>66</v>
      </c>
      <c r="AA243" s="13">
        <v>48</v>
      </c>
      <c r="AB243" s="13">
        <v>0</v>
      </c>
    </row>
    <row r="244" spans="1:28">
      <c r="A244" s="1">
        <v>100015821</v>
      </c>
      <c r="B244" s="1" t="str">
        <v>Košický</v>
      </c>
      <c r="C244" s="1" t="str">
        <v>Rožňava</v>
      </c>
      <c r="D244" s="1" t="str">
        <v>Základná škola s materskou školou - Alapiskola és Óvoda</v>
      </c>
      <c r="E244" s="1">
        <v>1</v>
      </c>
      <c r="F244" s="13">
        <v>13</v>
      </c>
      <c r="G244" s="13">
        <v>5</v>
      </c>
      <c r="H244" s="13">
        <v>5</v>
      </c>
      <c r="I244" s="13">
        <v>0</v>
      </c>
      <c r="J244" s="13">
        <v>0</v>
      </c>
      <c r="K244" s="13">
        <v>1</v>
      </c>
      <c r="L244" s="13">
        <v>0</v>
      </c>
      <c r="M244" s="13">
        <v>1</v>
      </c>
      <c r="N244" s="13">
        <v>0</v>
      </c>
      <c r="O244" s="13">
        <v>1</v>
      </c>
      <c r="P244" s="13">
        <v>1</v>
      </c>
      <c r="Q244" s="13">
        <v>4</v>
      </c>
      <c r="R244" s="13">
        <v>630</v>
      </c>
      <c r="S244" s="13">
        <v>0</v>
      </c>
      <c r="T244" s="13">
        <v>6.5</v>
      </c>
      <c r="U244" s="15">
        <v>0.8125</v>
      </c>
      <c r="V244" s="15">
        <v>0.51187499999999997</v>
      </c>
      <c r="W244" s="15">
        <v>57</v>
      </c>
      <c r="X244" s="13">
        <v>95</v>
      </c>
      <c r="Y244" s="13">
        <v>13</v>
      </c>
      <c r="Z244" s="13">
        <v>152</v>
      </c>
      <c r="AA244" s="13">
        <v>48</v>
      </c>
      <c r="AB244" s="13">
        <v>0</v>
      </c>
    </row>
    <row r="245" spans="1:28">
      <c r="A245" s="1">
        <v>100015826</v>
      </c>
      <c r="B245" s="1" t="str">
        <v>Košický</v>
      </c>
      <c r="C245" s="1" t="str">
        <v>Rožňava</v>
      </c>
      <c r="D245" s="1" t="str">
        <v>Základná škola</v>
      </c>
      <c r="E245" s="1">
        <v>1</v>
      </c>
      <c r="F245" s="13">
        <v>49</v>
      </c>
      <c r="G245" s="13">
        <v>13</v>
      </c>
      <c r="H245" s="13">
        <v>13</v>
      </c>
      <c r="I245" s="13">
        <v>0</v>
      </c>
      <c r="J245" s="13">
        <v>6</v>
      </c>
      <c r="K245" s="13">
        <v>0</v>
      </c>
      <c r="L245" s="13">
        <v>0</v>
      </c>
      <c r="M245" s="13">
        <v>0</v>
      </c>
      <c r="N245" s="13">
        <v>4</v>
      </c>
      <c r="O245" s="13">
        <v>1</v>
      </c>
      <c r="P245" s="13">
        <v>3</v>
      </c>
      <c r="Q245" s="13">
        <v>18</v>
      </c>
      <c r="R245" s="13">
        <v>2403</v>
      </c>
      <c r="S245" s="13">
        <v>192</v>
      </c>
      <c r="T245" s="13">
        <v>24.5</v>
      </c>
      <c r="U245" s="15">
        <v>3.0625</v>
      </c>
      <c r="V245" s="15">
        <v>1.9293750000000001</v>
      </c>
      <c r="W245" s="15">
        <v>217</v>
      </c>
      <c r="X245" s="13">
        <v>419</v>
      </c>
      <c r="Y245" s="13">
        <v>49</v>
      </c>
      <c r="Z245" s="13">
        <v>636</v>
      </c>
      <c r="AA245" s="13">
        <v>96</v>
      </c>
      <c r="AB245" s="13">
        <v>6</v>
      </c>
    </row>
    <row r="246" spans="1:28">
      <c r="A246" s="1">
        <v>100015835</v>
      </c>
      <c r="B246" s="1" t="str">
        <v>Košický</v>
      </c>
      <c r="C246" s="1" t="str">
        <v>Rožňava</v>
      </c>
      <c r="D246" s="1" t="str">
        <v>Základná škola</v>
      </c>
      <c r="E246" s="1">
        <v>1</v>
      </c>
      <c r="F246" s="13">
        <v>3</v>
      </c>
      <c r="G246" s="13">
        <v>1</v>
      </c>
      <c r="H246" s="13">
        <v>1</v>
      </c>
      <c r="I246" s="13">
        <v>0</v>
      </c>
      <c r="J246" s="13">
        <v>0</v>
      </c>
      <c r="K246" s="13">
        <v>1</v>
      </c>
      <c r="L246" s="13">
        <v>0</v>
      </c>
      <c r="M246" s="13">
        <v>1</v>
      </c>
      <c r="N246" s="13">
        <v>0</v>
      </c>
      <c r="O246" s="13">
        <v>1</v>
      </c>
      <c r="P246" s="13">
        <v>1</v>
      </c>
      <c r="Q246" s="13">
        <v>1</v>
      </c>
      <c r="R246" s="13">
        <v>175</v>
      </c>
      <c r="S246" s="13">
        <v>0</v>
      </c>
      <c r="T246" s="13">
        <v>1.5</v>
      </c>
      <c r="U246" s="15">
        <v>0.1875</v>
      </c>
      <c r="V246" s="15">
        <v>0.11812499999999999</v>
      </c>
      <c r="W246" s="15">
        <v>16</v>
      </c>
      <c r="X246" s="13">
        <v>27</v>
      </c>
      <c r="Y246" s="13">
        <v>3</v>
      </c>
      <c r="Z246" s="13">
        <v>43</v>
      </c>
      <c r="AA246" s="13">
        <v>48</v>
      </c>
      <c r="AB246" s="13">
        <v>0</v>
      </c>
    </row>
    <row r="247" spans="1:28">
      <c r="A247" s="1">
        <v>100015841</v>
      </c>
      <c r="B247" s="1" t="str">
        <v>Košický</v>
      </c>
      <c r="C247" s="1" t="str">
        <v>Rožňava</v>
      </c>
      <c r="D247" s="1" t="str">
        <v>Základná škola s materskou školou</v>
      </c>
      <c r="E247" s="1">
        <v>1</v>
      </c>
      <c r="F247" s="13">
        <v>38</v>
      </c>
      <c r="G247" s="13">
        <v>10</v>
      </c>
      <c r="H247" s="13">
        <v>10</v>
      </c>
      <c r="I247" s="13">
        <v>0</v>
      </c>
      <c r="J247" s="13">
        <v>4</v>
      </c>
      <c r="K247" s="13">
        <v>0</v>
      </c>
      <c r="L247" s="13">
        <v>0</v>
      </c>
      <c r="M247" s="13">
        <v>0</v>
      </c>
      <c r="N247" s="13">
        <v>3</v>
      </c>
      <c r="O247" s="13">
        <v>1</v>
      </c>
      <c r="P247" s="13">
        <v>2</v>
      </c>
      <c r="Q247" s="13">
        <v>14</v>
      </c>
      <c r="R247" s="13">
        <v>1890</v>
      </c>
      <c r="S247" s="13">
        <v>100</v>
      </c>
      <c r="T247" s="13">
        <v>19</v>
      </c>
      <c r="U247" s="15">
        <v>2.375</v>
      </c>
      <c r="V247" s="15">
        <v>1.4962500000000001</v>
      </c>
      <c r="W247" s="15">
        <v>171</v>
      </c>
      <c r="X247" s="13">
        <v>314</v>
      </c>
      <c r="Y247" s="13">
        <v>38</v>
      </c>
      <c r="Z247" s="13">
        <v>485</v>
      </c>
      <c r="AA247" s="13">
        <v>72</v>
      </c>
      <c r="AB247" s="13">
        <v>4</v>
      </c>
    </row>
    <row r="248" spans="1:28">
      <c r="A248" s="1">
        <v>100015845</v>
      </c>
      <c r="B248" s="1" t="str">
        <v>Košický</v>
      </c>
      <c r="C248" s="1" t="str">
        <v>Rožňava</v>
      </c>
      <c r="D248" s="1" t="str">
        <v>Základná škola</v>
      </c>
      <c r="E248" s="1">
        <v>1</v>
      </c>
      <c r="F248" s="13">
        <v>4</v>
      </c>
      <c r="G248" s="13">
        <v>2</v>
      </c>
      <c r="H248" s="13">
        <v>2</v>
      </c>
      <c r="I248" s="13">
        <v>0</v>
      </c>
      <c r="J248" s="13">
        <v>0</v>
      </c>
      <c r="K248" s="13">
        <v>1</v>
      </c>
      <c r="L248" s="13">
        <v>0</v>
      </c>
      <c r="M248" s="13">
        <v>1</v>
      </c>
      <c r="N248" s="13">
        <v>0</v>
      </c>
      <c r="O248" s="13">
        <v>1</v>
      </c>
      <c r="P248" s="13">
        <v>1</v>
      </c>
      <c r="Q248" s="13">
        <v>1</v>
      </c>
      <c r="R248" s="13">
        <v>193</v>
      </c>
      <c r="S248" s="13">
        <v>0</v>
      </c>
      <c r="T248" s="13">
        <v>2</v>
      </c>
      <c r="U248" s="15">
        <v>0.25</v>
      </c>
      <c r="V248" s="15">
        <v>0.1575</v>
      </c>
      <c r="W248" s="15">
        <v>18</v>
      </c>
      <c r="X248" s="13">
        <v>29</v>
      </c>
      <c r="Y248" s="13">
        <v>4</v>
      </c>
      <c r="Z248" s="13">
        <v>47</v>
      </c>
      <c r="AA248" s="13">
        <v>48</v>
      </c>
      <c r="AB248" s="13">
        <v>0</v>
      </c>
    </row>
    <row r="249" spans="1:28">
      <c r="A249" s="1">
        <v>100015850</v>
      </c>
      <c r="B249" s="1" t="str">
        <v>Košický</v>
      </c>
      <c r="C249" s="1" t="str">
        <v>Rožňava</v>
      </c>
      <c r="D249" s="1" t="str">
        <v>Základná škola Györgya Dénesa s vyučovacím jazykom maďarským - Dénes György  Alapiskola</v>
      </c>
      <c r="E249" s="1">
        <v>1</v>
      </c>
      <c r="F249" s="13">
        <v>49</v>
      </c>
      <c r="G249" s="13">
        <v>13</v>
      </c>
      <c r="H249" s="13">
        <v>13</v>
      </c>
      <c r="I249" s="13">
        <v>0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18</v>
      </c>
      <c r="R249" s="13">
        <v>2403</v>
      </c>
      <c r="S249" s="13">
        <v>192</v>
      </c>
      <c r="T249" s="13">
        <v>24.5</v>
      </c>
      <c r="U249" s="15">
        <v>3.0625</v>
      </c>
      <c r="V249" s="15">
        <v>1.9293750000000001</v>
      </c>
      <c r="W249" s="15">
        <v>217</v>
      </c>
      <c r="X249" s="13">
        <v>419</v>
      </c>
      <c r="Y249" s="13">
        <v>49</v>
      </c>
      <c r="Z249" s="13">
        <v>636</v>
      </c>
      <c r="AA249" s="13">
        <v>96</v>
      </c>
      <c r="AB249" s="13">
        <v>6</v>
      </c>
    </row>
    <row r="250" spans="1:28">
      <c r="A250" s="1">
        <v>100015855</v>
      </c>
      <c r="B250" s="1" t="str">
        <v>Košický</v>
      </c>
      <c r="C250" s="1" t="str">
        <v>Rožňava</v>
      </c>
      <c r="D250" s="1" t="str">
        <v>Základná škola</v>
      </c>
      <c r="E250" s="1">
        <v>1</v>
      </c>
      <c r="F250" s="13">
        <v>68</v>
      </c>
      <c r="G250" s="13">
        <v>18</v>
      </c>
      <c r="H250" s="13">
        <v>18</v>
      </c>
      <c r="I250" s="13">
        <v>0</v>
      </c>
      <c r="J250" s="13">
        <v>8</v>
      </c>
      <c r="K250" s="13">
        <v>0</v>
      </c>
      <c r="L250" s="13">
        <v>0</v>
      </c>
      <c r="M250" s="13">
        <v>0</v>
      </c>
      <c r="N250" s="13">
        <v>5</v>
      </c>
      <c r="O250" s="13">
        <v>1</v>
      </c>
      <c r="P250" s="13">
        <v>4</v>
      </c>
      <c r="Q250" s="13">
        <v>25</v>
      </c>
      <c r="R250" s="13">
        <v>3288</v>
      </c>
      <c r="S250" s="13">
        <v>419</v>
      </c>
      <c r="T250" s="13">
        <v>34</v>
      </c>
      <c r="U250" s="15">
        <v>4.25</v>
      </c>
      <c r="V250" s="15">
        <v>2.6775000000000002</v>
      </c>
      <c r="W250" s="15">
        <v>296</v>
      </c>
      <c r="X250" s="13">
        <v>619</v>
      </c>
      <c r="Y250" s="13">
        <v>68</v>
      </c>
      <c r="Z250" s="13">
        <v>915</v>
      </c>
      <c r="AA250" s="13">
        <v>120</v>
      </c>
      <c r="AB250" s="13">
        <v>8</v>
      </c>
    </row>
    <row r="251" spans="1:28">
      <c r="A251" s="1">
        <v>100015859</v>
      </c>
      <c r="B251" s="1" t="str">
        <v>Košický</v>
      </c>
      <c r="C251" s="1" t="str">
        <v>Rožňava</v>
      </c>
      <c r="D251" s="1" t="str">
        <v>Základná škola</v>
      </c>
      <c r="E251" s="1">
        <v>1</v>
      </c>
      <c r="F251" s="13">
        <v>44</v>
      </c>
      <c r="G251" s="13">
        <v>12</v>
      </c>
      <c r="H251" s="13">
        <v>12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16</v>
      </c>
      <c r="R251" s="13">
        <v>2170</v>
      </c>
      <c r="S251" s="13">
        <v>142</v>
      </c>
      <c r="T251" s="13">
        <v>22</v>
      </c>
      <c r="U251" s="15">
        <v>2.75</v>
      </c>
      <c r="V251" s="15">
        <v>1.7324999999999999</v>
      </c>
      <c r="W251" s="15">
        <v>196</v>
      </c>
      <c r="X251" s="13">
        <v>369</v>
      </c>
      <c r="Y251" s="13">
        <v>44</v>
      </c>
      <c r="Z251" s="13">
        <v>565</v>
      </c>
      <c r="AA251" s="13">
        <v>96</v>
      </c>
      <c r="AB251" s="13">
        <v>6</v>
      </c>
    </row>
    <row r="252" spans="1:28">
      <c r="A252" s="1">
        <v>100015867</v>
      </c>
      <c r="B252" s="1" t="str">
        <v>Košický</v>
      </c>
      <c r="C252" s="1" t="str">
        <v>Rožňava</v>
      </c>
      <c r="D252" s="1" t="str">
        <v>Základná škola</v>
      </c>
      <c r="E252" s="1">
        <v>1</v>
      </c>
      <c r="F252" s="13">
        <v>13</v>
      </c>
      <c r="G252" s="13">
        <v>5</v>
      </c>
      <c r="H252" s="13">
        <v>5</v>
      </c>
      <c r="I252" s="13">
        <v>0</v>
      </c>
      <c r="J252" s="13">
        <v>0</v>
      </c>
      <c r="K252" s="13">
        <v>1</v>
      </c>
      <c r="L252" s="13">
        <v>0</v>
      </c>
      <c r="M252" s="13">
        <v>1</v>
      </c>
      <c r="N252" s="13">
        <v>0</v>
      </c>
      <c r="O252" s="13">
        <v>1</v>
      </c>
      <c r="P252" s="13">
        <v>1</v>
      </c>
      <c r="Q252" s="13">
        <v>4</v>
      </c>
      <c r="R252" s="13">
        <v>630</v>
      </c>
      <c r="S252" s="13">
        <v>0</v>
      </c>
      <c r="T252" s="13">
        <v>6.5</v>
      </c>
      <c r="U252" s="15">
        <v>0.8125</v>
      </c>
      <c r="V252" s="15">
        <v>0.51187499999999997</v>
      </c>
      <c r="W252" s="15">
        <v>57</v>
      </c>
      <c r="X252" s="13">
        <v>95</v>
      </c>
      <c r="Y252" s="13">
        <v>13</v>
      </c>
      <c r="Z252" s="13">
        <v>152</v>
      </c>
      <c r="AA252" s="13">
        <v>48</v>
      </c>
      <c r="AB252" s="13">
        <v>0</v>
      </c>
    </row>
    <row r="253" spans="1:28">
      <c r="A253" s="1">
        <v>100015871</v>
      </c>
      <c r="B253" s="1" t="str">
        <v>Košický</v>
      </c>
      <c r="C253" s="1" t="str">
        <v>Rožňava</v>
      </c>
      <c r="D253" s="1" t="str">
        <v>Obchodná akadémia</v>
      </c>
      <c r="E253" s="1">
        <v>1</v>
      </c>
      <c r="F253" s="13">
        <v>52</v>
      </c>
      <c r="G253" s="13">
        <v>14</v>
      </c>
      <c r="H253" s="13">
        <v>14</v>
      </c>
      <c r="I253" s="13">
        <v>0</v>
      </c>
      <c r="J253" s="13">
        <v>6</v>
      </c>
      <c r="K253" s="13">
        <v>0</v>
      </c>
      <c r="L253" s="13">
        <v>0</v>
      </c>
      <c r="M253" s="13">
        <v>0</v>
      </c>
      <c r="N253" s="13">
        <v>4</v>
      </c>
      <c r="O253" s="13">
        <v>1</v>
      </c>
      <c r="P253" s="13">
        <v>3</v>
      </c>
      <c r="Q253" s="13">
        <v>19</v>
      </c>
      <c r="R253" s="13">
        <v>2542</v>
      </c>
      <c r="S253" s="13">
        <v>219</v>
      </c>
      <c r="T253" s="13">
        <v>26</v>
      </c>
      <c r="U253" s="15">
        <v>3.25</v>
      </c>
      <c r="V253" s="15">
        <v>2.0474999999999999</v>
      </c>
      <c r="W253" s="15">
        <v>229</v>
      </c>
      <c r="X253" s="13">
        <v>447</v>
      </c>
      <c r="Y253" s="13">
        <v>52</v>
      </c>
      <c r="Z253" s="13">
        <v>676</v>
      </c>
      <c r="AA253" s="13">
        <v>96</v>
      </c>
      <c r="AB253" s="13">
        <v>6</v>
      </c>
    </row>
    <row r="254" spans="1:28">
      <c r="A254" s="1">
        <v>100015875</v>
      </c>
      <c r="B254" s="1" t="str">
        <v>Košický</v>
      </c>
      <c r="C254" s="1" t="str">
        <v>Rožňava</v>
      </c>
      <c r="D254" s="1" t="str">
        <v>Stredná odborná škola technická</v>
      </c>
      <c r="E254" s="1">
        <v>2</v>
      </c>
      <c r="F254" s="13">
        <v>147</v>
      </c>
      <c r="G254" s="13">
        <v>39</v>
      </c>
      <c r="H254" s="13">
        <v>38</v>
      </c>
      <c r="I254" s="13">
        <v>1</v>
      </c>
      <c r="J254" s="13">
        <v>18</v>
      </c>
      <c r="K254" s="13">
        <v>0</v>
      </c>
      <c r="L254" s="13">
        <v>1</v>
      </c>
      <c r="M254" s="13">
        <v>0</v>
      </c>
      <c r="N254" s="13">
        <v>10</v>
      </c>
      <c r="O254" s="13">
        <v>2</v>
      </c>
      <c r="P254" s="13">
        <v>9</v>
      </c>
      <c r="Q254" s="13">
        <v>55</v>
      </c>
      <c r="R254" s="13">
        <v>7087</v>
      </c>
      <c r="S254" s="13">
        <v>1462</v>
      </c>
      <c r="T254" s="13">
        <v>73.5</v>
      </c>
      <c r="U254" s="15">
        <v>9.1875</v>
      </c>
      <c r="V254" s="15">
        <v>5.788125</v>
      </c>
      <c r="W254" s="15">
        <v>639</v>
      </c>
      <c r="X254" s="13">
        <v>1503</v>
      </c>
      <c r="Y254" s="13">
        <v>147</v>
      </c>
      <c r="Z254" s="13">
        <v>2142</v>
      </c>
      <c r="AA254" s="13">
        <v>240</v>
      </c>
      <c r="AB254" s="13">
        <v>18</v>
      </c>
    </row>
    <row r="255" spans="1:28">
      <c r="A255" s="1">
        <v>100015893</v>
      </c>
      <c r="B255" s="1" t="str">
        <v>Košický</v>
      </c>
      <c r="C255" s="1" t="str">
        <v>Rožňava</v>
      </c>
      <c r="D255" s="1" t="str">
        <v>Stredná zdravotnícka škola - Egészségügyi Középiskola</v>
      </c>
      <c r="E255" s="1">
        <v>1</v>
      </c>
      <c r="F255" s="13">
        <v>70</v>
      </c>
      <c r="G255" s="13">
        <v>24</v>
      </c>
      <c r="H255" s="13">
        <v>24</v>
      </c>
      <c r="I255" s="13">
        <v>0</v>
      </c>
      <c r="J255" s="13">
        <v>10</v>
      </c>
      <c r="K255" s="13">
        <v>0</v>
      </c>
      <c r="L255" s="13">
        <v>0</v>
      </c>
      <c r="M255" s="13">
        <v>0</v>
      </c>
      <c r="N255" s="13">
        <v>6</v>
      </c>
      <c r="O255" s="13">
        <v>1</v>
      </c>
      <c r="P255" s="13">
        <v>5</v>
      </c>
      <c r="Q255" s="13">
        <v>23</v>
      </c>
      <c r="R255" s="13">
        <v>3501</v>
      </c>
      <c r="S255" s="13">
        <v>345</v>
      </c>
      <c r="T255" s="13">
        <v>35</v>
      </c>
      <c r="U255" s="15">
        <v>4.375</v>
      </c>
      <c r="V255" s="15">
        <v>2.7562500000000001</v>
      </c>
      <c r="W255" s="15">
        <v>316</v>
      </c>
      <c r="X255" s="13">
        <v>629</v>
      </c>
      <c r="Y255" s="13">
        <v>70</v>
      </c>
      <c r="Z255" s="13">
        <v>945</v>
      </c>
      <c r="AA255" s="13">
        <v>144</v>
      </c>
      <c r="AB255" s="13">
        <v>10</v>
      </c>
    </row>
    <row r="256" spans="1:28">
      <c r="A256" s="1">
        <v>100015897</v>
      </c>
      <c r="B256" s="1" t="str">
        <v>Košický</v>
      </c>
      <c r="C256" s="1" t="str">
        <v>Rožňava</v>
      </c>
      <c r="D256" s="1" t="str">
        <v>Stredná odborná škola obchodu a služieb</v>
      </c>
      <c r="E256" s="1">
        <v>1</v>
      </c>
      <c r="F256" s="13">
        <v>84</v>
      </c>
      <c r="G256" s="13">
        <v>22</v>
      </c>
      <c r="H256" s="13">
        <v>22</v>
      </c>
      <c r="I256" s="13">
        <v>0</v>
      </c>
      <c r="J256" s="13">
        <v>10</v>
      </c>
      <c r="K256" s="13">
        <v>0</v>
      </c>
      <c r="L256" s="13">
        <v>0</v>
      </c>
      <c r="M256" s="13">
        <v>0</v>
      </c>
      <c r="N256" s="13">
        <v>6</v>
      </c>
      <c r="O256" s="13">
        <v>1</v>
      </c>
      <c r="P256" s="13">
        <v>5</v>
      </c>
      <c r="Q256" s="13">
        <v>31</v>
      </c>
      <c r="R256" s="13">
        <v>4033</v>
      </c>
      <c r="S256" s="13">
        <v>682</v>
      </c>
      <c r="T256" s="13">
        <v>42</v>
      </c>
      <c r="U256" s="15">
        <v>5.25</v>
      </c>
      <c r="V256" s="15">
        <v>3.3075000000000001</v>
      </c>
      <c r="W256" s="15">
        <v>363</v>
      </c>
      <c r="X256" s="13">
        <v>810</v>
      </c>
      <c r="Y256" s="13">
        <v>84</v>
      </c>
      <c r="Z256" s="13">
        <v>1173</v>
      </c>
      <c r="AA256" s="13">
        <v>144</v>
      </c>
      <c r="AB256" s="13">
        <v>10</v>
      </c>
    </row>
    <row r="257" spans="1:28">
      <c r="A257" s="1">
        <v>100015903</v>
      </c>
      <c r="B257" s="1" t="str">
        <v>Košický</v>
      </c>
      <c r="C257" s="1" t="str">
        <v>Rožňava</v>
      </c>
      <c r="D257" s="1" t="str">
        <v>Gymnázium Pavla Jozefa Šafárika - Pavol Jozef Šafárik Gimnázium</v>
      </c>
      <c r="E257" s="1">
        <v>1</v>
      </c>
      <c r="F257" s="13">
        <v>79</v>
      </c>
      <c r="G257" s="13">
        <v>27</v>
      </c>
      <c r="H257" s="13">
        <v>27</v>
      </c>
      <c r="I257" s="13">
        <v>0</v>
      </c>
      <c r="J257" s="13">
        <v>10</v>
      </c>
      <c r="K257" s="13">
        <v>0</v>
      </c>
      <c r="L257" s="13">
        <v>0</v>
      </c>
      <c r="M257" s="13">
        <v>0</v>
      </c>
      <c r="N257" s="13">
        <v>6</v>
      </c>
      <c r="O257" s="13">
        <v>1</v>
      </c>
      <c r="P257" s="13">
        <v>5</v>
      </c>
      <c r="Q257" s="13">
        <v>26</v>
      </c>
      <c r="R257" s="13">
        <v>3920</v>
      </c>
      <c r="S257" s="13">
        <v>458</v>
      </c>
      <c r="T257" s="13">
        <v>39.5</v>
      </c>
      <c r="U257" s="15">
        <v>4.9375</v>
      </c>
      <c r="V257" s="15">
        <v>3.1106250000000002</v>
      </c>
      <c r="W257" s="15">
        <v>353</v>
      </c>
      <c r="X257" s="13">
        <v>726</v>
      </c>
      <c r="Y257" s="13">
        <v>79</v>
      </c>
      <c r="Z257" s="13">
        <v>1079</v>
      </c>
      <c r="AA257" s="13">
        <v>144</v>
      </c>
      <c r="AB257" s="13">
        <v>10</v>
      </c>
    </row>
    <row r="258" spans="1:28">
      <c r="A258" s="1">
        <v>100015907</v>
      </c>
      <c r="B258" s="1" t="str">
        <v>Košický</v>
      </c>
      <c r="C258" s="1" t="str">
        <v>Rožňava</v>
      </c>
      <c r="D258" s="1" t="str">
        <v>Základná škola</v>
      </c>
      <c r="E258" s="1">
        <v>1</v>
      </c>
      <c r="F258" s="13">
        <v>101</v>
      </c>
      <c r="G258" s="13">
        <v>27</v>
      </c>
      <c r="H258" s="13">
        <v>26</v>
      </c>
      <c r="I258" s="13">
        <v>1</v>
      </c>
      <c r="J258" s="13">
        <v>16</v>
      </c>
      <c r="K258" s="13">
        <v>0</v>
      </c>
      <c r="L258" s="13">
        <v>0</v>
      </c>
      <c r="M258" s="13">
        <v>0</v>
      </c>
      <c r="N258" s="13">
        <v>9</v>
      </c>
      <c r="O258" s="13">
        <v>1</v>
      </c>
      <c r="P258" s="13">
        <v>8</v>
      </c>
      <c r="Q258" s="13">
        <v>38</v>
      </c>
      <c r="R258" s="13">
        <v>5065</v>
      </c>
      <c r="S258" s="13">
        <v>1068</v>
      </c>
      <c r="T258" s="13">
        <v>50.5</v>
      </c>
      <c r="U258" s="15">
        <v>6.3125</v>
      </c>
      <c r="V258" s="15">
        <v>3.9768750000000002</v>
      </c>
      <c r="W258" s="15">
        <v>456</v>
      </c>
      <c r="X258" s="13">
        <v>1081</v>
      </c>
      <c r="Y258" s="13">
        <v>101</v>
      </c>
      <c r="Z258" s="13">
        <v>1537</v>
      </c>
      <c r="AA258" s="13">
        <v>216</v>
      </c>
      <c r="AB258" s="13">
        <v>16</v>
      </c>
    </row>
    <row r="259" spans="1:28">
      <c r="A259" s="1">
        <v>100015912</v>
      </c>
      <c r="B259" s="1" t="str">
        <v>Košický</v>
      </c>
      <c r="C259" s="1" t="str">
        <v>Rožňava</v>
      </c>
      <c r="D259" s="1" t="str">
        <v>Základná škola akademika Jura Hronca</v>
      </c>
      <c r="E259" s="1">
        <v>1</v>
      </c>
      <c r="F259" s="13">
        <v>82</v>
      </c>
      <c r="G259" s="13">
        <v>22</v>
      </c>
      <c r="H259" s="13">
        <v>21</v>
      </c>
      <c r="I259" s="13">
        <v>1</v>
      </c>
      <c r="J259" s="13">
        <v>12</v>
      </c>
      <c r="K259" s="13">
        <v>0</v>
      </c>
      <c r="L259" s="13">
        <v>0</v>
      </c>
      <c r="M259" s="13">
        <v>0</v>
      </c>
      <c r="N259" s="13">
        <v>7</v>
      </c>
      <c r="O259" s="13">
        <v>1</v>
      </c>
      <c r="P259" s="13">
        <v>6</v>
      </c>
      <c r="Q259" s="13">
        <v>31</v>
      </c>
      <c r="R259" s="13">
        <v>4060</v>
      </c>
      <c r="S259" s="13">
        <v>682</v>
      </c>
      <c r="T259" s="13">
        <v>41</v>
      </c>
      <c r="U259" s="15">
        <v>5.125</v>
      </c>
      <c r="V259" s="15">
        <v>3.2287499999999998</v>
      </c>
      <c r="W259" s="15">
        <v>366</v>
      </c>
      <c r="X259" s="13">
        <v>814</v>
      </c>
      <c r="Y259" s="13">
        <v>82</v>
      </c>
      <c r="Z259" s="13">
        <v>1180</v>
      </c>
      <c r="AA259" s="13">
        <v>168</v>
      </c>
      <c r="AB259" s="13">
        <v>12</v>
      </c>
    </row>
    <row r="260" spans="1:28">
      <c r="A260" s="1">
        <v>100015924</v>
      </c>
      <c r="B260" s="1" t="str">
        <v>Košický</v>
      </c>
      <c r="C260" s="1" t="str">
        <v>Rožňava</v>
      </c>
      <c r="D260" s="1" t="str">
        <v>Základná škola</v>
      </c>
      <c r="E260" s="1">
        <v>1</v>
      </c>
      <c r="F260" s="13">
        <v>96</v>
      </c>
      <c r="G260" s="13">
        <v>26</v>
      </c>
      <c r="H260" s="13">
        <v>25</v>
      </c>
      <c r="I260" s="13">
        <v>1</v>
      </c>
      <c r="J260" s="13">
        <v>14</v>
      </c>
      <c r="K260" s="13">
        <v>0</v>
      </c>
      <c r="L260" s="13">
        <v>0</v>
      </c>
      <c r="M260" s="13">
        <v>0</v>
      </c>
      <c r="N260" s="13">
        <v>8</v>
      </c>
      <c r="O260" s="13">
        <v>1</v>
      </c>
      <c r="P260" s="13">
        <v>7</v>
      </c>
      <c r="Q260" s="13">
        <v>36</v>
      </c>
      <c r="R260" s="13">
        <v>4832</v>
      </c>
      <c r="S260" s="13">
        <v>949</v>
      </c>
      <c r="T260" s="13">
        <v>48</v>
      </c>
      <c r="U260" s="15">
        <v>6</v>
      </c>
      <c r="V260" s="15">
        <v>3.78</v>
      </c>
      <c r="W260" s="15">
        <v>435</v>
      </c>
      <c r="X260" s="13">
        <v>1010</v>
      </c>
      <c r="Y260" s="13">
        <v>96</v>
      </c>
      <c r="Z260" s="13">
        <v>1445</v>
      </c>
      <c r="AA260" s="13">
        <v>192</v>
      </c>
      <c r="AB260" s="13">
        <v>14</v>
      </c>
    </row>
    <row r="261" spans="1:28">
      <c r="A261" s="1">
        <v>100015936</v>
      </c>
      <c r="B261" s="1" t="str">
        <v>Košický</v>
      </c>
      <c r="C261" s="1" t="str">
        <v>Rožňava</v>
      </c>
      <c r="D261" s="1" t="str">
        <v>Základná škola s vyučovacím jazykom maďarským - Alapiskola</v>
      </c>
      <c r="E261" s="1">
        <v>1</v>
      </c>
      <c r="F261" s="13">
        <v>6</v>
      </c>
      <c r="G261" s="13">
        <v>2</v>
      </c>
      <c r="H261" s="13">
        <v>2</v>
      </c>
      <c r="I261" s="13">
        <v>0</v>
      </c>
      <c r="J261" s="13">
        <v>0</v>
      </c>
      <c r="K261" s="13">
        <v>1</v>
      </c>
      <c r="L261" s="13">
        <v>0</v>
      </c>
      <c r="M261" s="13">
        <v>1</v>
      </c>
      <c r="N261" s="13">
        <v>0</v>
      </c>
      <c r="O261" s="13">
        <v>1</v>
      </c>
      <c r="P261" s="13">
        <v>1</v>
      </c>
      <c r="Q261" s="13">
        <v>2</v>
      </c>
      <c r="R261" s="13">
        <v>272</v>
      </c>
      <c r="S261" s="13">
        <v>0</v>
      </c>
      <c r="T261" s="13">
        <v>3</v>
      </c>
      <c r="U261" s="15">
        <v>0.375</v>
      </c>
      <c r="V261" s="15">
        <v>0.23624999999999999</v>
      </c>
      <c r="W261" s="15">
        <v>25</v>
      </c>
      <c r="X261" s="13">
        <v>41</v>
      </c>
      <c r="Y261" s="13">
        <v>6</v>
      </c>
      <c r="Z261" s="13">
        <v>66</v>
      </c>
      <c r="AA261" s="13">
        <v>48</v>
      </c>
      <c r="AB261" s="13">
        <v>0</v>
      </c>
    </row>
    <row r="262" spans="1:28">
      <c r="A262" s="1">
        <v>100015939</v>
      </c>
      <c r="B262" s="1" t="str">
        <v>Košický</v>
      </c>
      <c r="C262" s="1" t="str">
        <v>Rožňava</v>
      </c>
      <c r="D262" s="1" t="str">
        <v>Základná škola Pavla Emanuela Dobšinského</v>
      </c>
      <c r="E262" s="1">
        <v>1</v>
      </c>
      <c r="F262" s="13">
        <v>53</v>
      </c>
      <c r="G262" s="13">
        <v>15</v>
      </c>
      <c r="H262" s="13">
        <v>14</v>
      </c>
      <c r="I262" s="13">
        <v>1</v>
      </c>
      <c r="J262" s="13">
        <v>8</v>
      </c>
      <c r="K262" s="13">
        <v>0</v>
      </c>
      <c r="L262" s="13">
        <v>0</v>
      </c>
      <c r="M262" s="13">
        <v>0</v>
      </c>
      <c r="N262" s="13">
        <v>5</v>
      </c>
      <c r="O262" s="13">
        <v>1</v>
      </c>
      <c r="P262" s="13">
        <v>4</v>
      </c>
      <c r="Q262" s="13">
        <v>20</v>
      </c>
      <c r="R262" s="13">
        <v>2709</v>
      </c>
      <c r="S262" s="13">
        <v>248</v>
      </c>
      <c r="T262" s="13">
        <v>26.5</v>
      </c>
      <c r="U262" s="15">
        <v>3.3125</v>
      </c>
      <c r="V262" s="15">
        <v>2.086875</v>
      </c>
      <c r="W262" s="15">
        <v>244</v>
      </c>
      <c r="X262" s="13">
        <v>481</v>
      </c>
      <c r="Y262" s="13">
        <v>53</v>
      </c>
      <c r="Z262" s="13">
        <v>725</v>
      </c>
      <c r="AA262" s="13">
        <v>120</v>
      </c>
      <c r="AB262" s="13">
        <v>8</v>
      </c>
    </row>
    <row r="263" spans="1:28">
      <c r="A263" s="1">
        <v>100015945</v>
      </c>
      <c r="B263" s="1" t="str">
        <v>Košický</v>
      </c>
      <c r="C263" s="1" t="str">
        <v>Rožňava</v>
      </c>
      <c r="D263" s="1" t="str">
        <v>Základná škola</v>
      </c>
      <c r="E263" s="1">
        <v>1</v>
      </c>
      <c r="F263" s="13">
        <v>52</v>
      </c>
      <c r="G263" s="13">
        <v>14</v>
      </c>
      <c r="H263" s="13">
        <v>14</v>
      </c>
      <c r="I263" s="13">
        <v>0</v>
      </c>
      <c r="J263" s="13">
        <v>6</v>
      </c>
      <c r="K263" s="13">
        <v>0</v>
      </c>
      <c r="L263" s="13">
        <v>0</v>
      </c>
      <c r="M263" s="13">
        <v>0</v>
      </c>
      <c r="N263" s="13">
        <v>4</v>
      </c>
      <c r="O263" s="13">
        <v>1</v>
      </c>
      <c r="P263" s="13">
        <v>3</v>
      </c>
      <c r="Q263" s="13">
        <v>19</v>
      </c>
      <c r="R263" s="13">
        <v>2542</v>
      </c>
      <c r="S263" s="13">
        <v>219</v>
      </c>
      <c r="T263" s="13">
        <v>26</v>
      </c>
      <c r="U263" s="15">
        <v>3.25</v>
      </c>
      <c r="V263" s="15">
        <v>2.0474999999999999</v>
      </c>
      <c r="W263" s="15">
        <v>229</v>
      </c>
      <c r="X263" s="13">
        <v>447</v>
      </c>
      <c r="Y263" s="13">
        <v>52</v>
      </c>
      <c r="Z263" s="13">
        <v>676</v>
      </c>
      <c r="AA263" s="13">
        <v>96</v>
      </c>
      <c r="AB263" s="13">
        <v>6</v>
      </c>
    </row>
    <row r="264" spans="1:28">
      <c r="A264" s="1">
        <v>100015951</v>
      </c>
      <c r="B264" s="1" t="str">
        <v>Košický</v>
      </c>
      <c r="C264" s="1" t="str">
        <v>Rožňava</v>
      </c>
      <c r="D264" s="1" t="str">
        <v>Základná škola s materskou školou</v>
      </c>
      <c r="E264" s="1">
        <v>1</v>
      </c>
      <c r="F264" s="13">
        <v>22</v>
      </c>
      <c r="G264" s="13">
        <v>8</v>
      </c>
      <c r="H264" s="13">
        <v>8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7</v>
      </c>
      <c r="R264" s="13">
        <v>1443</v>
      </c>
      <c r="S264" s="13">
        <v>0</v>
      </c>
      <c r="T264" s="13">
        <v>11</v>
      </c>
      <c r="U264" s="15">
        <v>1.375</v>
      </c>
      <c r="V264" s="15">
        <v>0.86624999999999996</v>
      </c>
      <c r="W264" s="15">
        <v>130</v>
      </c>
      <c r="X264" s="13">
        <v>217</v>
      </c>
      <c r="Y264" s="13">
        <v>22</v>
      </c>
      <c r="Z264" s="13">
        <v>347</v>
      </c>
      <c r="AA264" s="13">
        <v>48</v>
      </c>
      <c r="AB264" s="13">
        <v>0</v>
      </c>
    </row>
    <row r="265" spans="1:28">
      <c r="A265" s="1">
        <v>100015956</v>
      </c>
      <c r="B265" s="1" t="str">
        <v>Košický</v>
      </c>
      <c r="C265" s="1" t="str">
        <v>Sobrance</v>
      </c>
      <c r="D265" s="1" t="str">
        <v>Základná škola s materskou školou</v>
      </c>
      <c r="E265" s="1">
        <v>1</v>
      </c>
      <c r="F265" s="13">
        <v>49</v>
      </c>
      <c r="G265" s="13">
        <v>13</v>
      </c>
      <c r="H265" s="13">
        <v>13</v>
      </c>
      <c r="I265" s="13">
        <v>0</v>
      </c>
      <c r="J265" s="13">
        <v>6</v>
      </c>
      <c r="K265" s="13">
        <v>0</v>
      </c>
      <c r="L265" s="13">
        <v>0</v>
      </c>
      <c r="M265" s="13">
        <v>0</v>
      </c>
      <c r="N265" s="13">
        <v>4</v>
      </c>
      <c r="O265" s="13">
        <v>1</v>
      </c>
      <c r="P265" s="13">
        <v>3</v>
      </c>
      <c r="Q265" s="13">
        <v>18</v>
      </c>
      <c r="R265" s="13">
        <v>2403</v>
      </c>
      <c r="S265" s="13">
        <v>192</v>
      </c>
      <c r="T265" s="13">
        <v>24.5</v>
      </c>
      <c r="U265" s="15">
        <v>3.0625</v>
      </c>
      <c r="V265" s="15">
        <v>1.9293750000000001</v>
      </c>
      <c r="W265" s="15">
        <v>217</v>
      </c>
      <c r="X265" s="13">
        <v>419</v>
      </c>
      <c r="Y265" s="13">
        <v>49</v>
      </c>
      <c r="Z265" s="13">
        <v>636</v>
      </c>
      <c r="AA265" s="13">
        <v>96</v>
      </c>
      <c r="AB265" s="13">
        <v>6</v>
      </c>
    </row>
    <row r="266" spans="1:28">
      <c r="A266" s="1">
        <v>100015963</v>
      </c>
      <c r="B266" s="1" t="str">
        <v>Košický</v>
      </c>
      <c r="C266" s="1" t="str">
        <v>Sobrance</v>
      </c>
      <c r="D266" s="1" t="str">
        <v>Základná škola</v>
      </c>
      <c r="E266" s="1">
        <v>1</v>
      </c>
      <c r="F266" s="13">
        <v>40</v>
      </c>
      <c r="G266" s="13">
        <v>14</v>
      </c>
      <c r="H266" s="13">
        <v>14</v>
      </c>
      <c r="I266" s="13">
        <v>0</v>
      </c>
      <c r="J266" s="13">
        <v>4</v>
      </c>
      <c r="K266" s="13">
        <v>0</v>
      </c>
      <c r="L266" s="13">
        <v>0</v>
      </c>
      <c r="M266" s="13">
        <v>0</v>
      </c>
      <c r="N266" s="13">
        <v>3</v>
      </c>
      <c r="O266" s="13">
        <v>1</v>
      </c>
      <c r="P266" s="13">
        <v>2</v>
      </c>
      <c r="Q266" s="13">
        <v>13</v>
      </c>
      <c r="R266" s="13">
        <v>1983</v>
      </c>
      <c r="S266" s="13">
        <v>82</v>
      </c>
      <c r="T266" s="13">
        <v>20</v>
      </c>
      <c r="U266" s="15">
        <v>2.5</v>
      </c>
      <c r="V266" s="15">
        <v>1.575</v>
      </c>
      <c r="W266" s="15">
        <v>179</v>
      </c>
      <c r="X266" s="13">
        <v>323</v>
      </c>
      <c r="Y266" s="13">
        <v>40</v>
      </c>
      <c r="Z266" s="13">
        <v>502</v>
      </c>
      <c r="AA266" s="13">
        <v>72</v>
      </c>
      <c r="AB266" s="13">
        <v>4</v>
      </c>
    </row>
    <row r="267" spans="1:28">
      <c r="A267" s="1">
        <v>100015980</v>
      </c>
      <c r="B267" s="1" t="str">
        <v>Košický</v>
      </c>
      <c r="C267" s="1" t="str">
        <v>Sobrance</v>
      </c>
      <c r="D267" s="1" t="str">
        <v>Základná škola s materskou školou</v>
      </c>
      <c r="E267" s="1">
        <v>1</v>
      </c>
      <c r="F267" s="13">
        <v>44</v>
      </c>
      <c r="G267" s="13">
        <v>12</v>
      </c>
      <c r="H267" s="13">
        <v>12</v>
      </c>
      <c r="I267" s="13">
        <v>0</v>
      </c>
      <c r="J267" s="13">
        <v>6</v>
      </c>
      <c r="K267" s="13">
        <v>0</v>
      </c>
      <c r="L267" s="13">
        <v>0</v>
      </c>
      <c r="M267" s="13">
        <v>0</v>
      </c>
      <c r="N267" s="13">
        <v>4</v>
      </c>
      <c r="O267" s="13">
        <v>1</v>
      </c>
      <c r="P267" s="13">
        <v>3</v>
      </c>
      <c r="Q267" s="13">
        <v>16</v>
      </c>
      <c r="R267" s="13">
        <v>2170</v>
      </c>
      <c r="S267" s="13">
        <v>142</v>
      </c>
      <c r="T267" s="13">
        <v>22</v>
      </c>
      <c r="U267" s="15">
        <v>2.75</v>
      </c>
      <c r="V267" s="15">
        <v>1.7324999999999999</v>
      </c>
      <c r="W267" s="15">
        <v>196</v>
      </c>
      <c r="X267" s="13">
        <v>369</v>
      </c>
      <c r="Y267" s="13">
        <v>44</v>
      </c>
      <c r="Z267" s="13">
        <v>565</v>
      </c>
      <c r="AA267" s="13">
        <v>96</v>
      </c>
      <c r="AB267" s="13">
        <v>6</v>
      </c>
    </row>
    <row r="268" spans="1:28">
      <c r="A268" s="1">
        <v>100015984</v>
      </c>
      <c r="B268" s="1" t="str">
        <v>Košický</v>
      </c>
      <c r="C268" s="1" t="str">
        <v>Sobrance</v>
      </c>
      <c r="D268" s="1" t="str">
        <v>Základná škola</v>
      </c>
      <c r="E268" s="1">
        <v>1</v>
      </c>
      <c r="F268" s="13">
        <v>9</v>
      </c>
      <c r="G268" s="13">
        <v>3</v>
      </c>
      <c r="H268" s="13">
        <v>3</v>
      </c>
      <c r="I268" s="13">
        <v>0</v>
      </c>
      <c r="J268" s="13">
        <v>0</v>
      </c>
      <c r="K268" s="13">
        <v>1</v>
      </c>
      <c r="L268" s="13">
        <v>0</v>
      </c>
      <c r="M268" s="13">
        <v>1</v>
      </c>
      <c r="N268" s="13">
        <v>0</v>
      </c>
      <c r="O268" s="13">
        <v>1</v>
      </c>
      <c r="P268" s="13">
        <v>1</v>
      </c>
      <c r="Q268" s="13">
        <v>3</v>
      </c>
      <c r="R268" s="13">
        <v>410</v>
      </c>
      <c r="S268" s="13">
        <v>0</v>
      </c>
      <c r="T268" s="13">
        <v>4.5</v>
      </c>
      <c r="U268" s="15">
        <v>0.5625</v>
      </c>
      <c r="V268" s="15">
        <v>0.354375</v>
      </c>
      <c r="W268" s="15">
        <v>37</v>
      </c>
      <c r="X268" s="13">
        <v>62</v>
      </c>
      <c r="Y268" s="13">
        <v>9</v>
      </c>
      <c r="Z268" s="13">
        <v>99</v>
      </c>
      <c r="AA268" s="13">
        <v>48</v>
      </c>
      <c r="AB268" s="13">
        <v>0</v>
      </c>
    </row>
    <row r="269" spans="1:28">
      <c r="A269" s="1">
        <v>100015995</v>
      </c>
      <c r="B269" s="1" t="str">
        <v>Košický</v>
      </c>
      <c r="C269" s="1" t="str">
        <v>Sobrance</v>
      </c>
      <c r="D269" s="1" t="str">
        <v>Základná škola s materskou školou</v>
      </c>
      <c r="E269" s="1">
        <v>1</v>
      </c>
      <c r="F269" s="13">
        <v>27</v>
      </c>
      <c r="G269" s="13">
        <v>9</v>
      </c>
      <c r="H269" s="13">
        <v>7</v>
      </c>
      <c r="I269" s="13">
        <v>2</v>
      </c>
      <c r="J269" s="13">
        <v>4</v>
      </c>
      <c r="K269" s="13">
        <v>0</v>
      </c>
      <c r="L269" s="13">
        <v>0</v>
      </c>
      <c r="M269" s="13">
        <v>0</v>
      </c>
      <c r="N269" s="13">
        <v>3</v>
      </c>
      <c r="O269" s="13">
        <v>1</v>
      </c>
      <c r="P269" s="13">
        <v>2</v>
      </c>
      <c r="Q269" s="13">
        <v>11</v>
      </c>
      <c r="R269" s="13">
        <v>1378</v>
      </c>
      <c r="S269" s="13">
        <v>50</v>
      </c>
      <c r="T269" s="13">
        <v>13.5</v>
      </c>
      <c r="U269" s="15">
        <v>1.6875</v>
      </c>
      <c r="V269" s="15">
        <v>1.0631250000000001</v>
      </c>
      <c r="W269" s="15">
        <v>125</v>
      </c>
      <c r="X269" s="13">
        <v>222</v>
      </c>
      <c r="Y269" s="13">
        <v>27</v>
      </c>
      <c r="Z269" s="13">
        <v>347</v>
      </c>
      <c r="AA269" s="13">
        <v>72</v>
      </c>
      <c r="AB269" s="13">
        <v>4</v>
      </c>
    </row>
    <row r="270" spans="1:28">
      <c r="A270" s="1">
        <v>100016010</v>
      </c>
      <c r="B270" s="1" t="str">
        <v>Košický</v>
      </c>
      <c r="C270" s="1" t="str">
        <v>Sobrance</v>
      </c>
      <c r="D270" s="1" t="str">
        <v>Základná škola</v>
      </c>
      <c r="E270" s="1">
        <v>1</v>
      </c>
      <c r="F270" s="13">
        <v>92</v>
      </c>
      <c r="G270" s="13">
        <v>24</v>
      </c>
      <c r="H270" s="13">
        <v>24</v>
      </c>
      <c r="I270" s="13">
        <v>0</v>
      </c>
      <c r="J270" s="13">
        <v>12</v>
      </c>
      <c r="K270" s="13">
        <v>0</v>
      </c>
      <c r="L270" s="13">
        <v>0</v>
      </c>
      <c r="M270" s="13">
        <v>0</v>
      </c>
      <c r="N270" s="13">
        <v>7</v>
      </c>
      <c r="O270" s="13">
        <v>1</v>
      </c>
      <c r="P270" s="13">
        <v>6</v>
      </c>
      <c r="Q270" s="13">
        <v>34</v>
      </c>
      <c r="R270" s="13">
        <v>4525</v>
      </c>
      <c r="S270" s="13">
        <v>837</v>
      </c>
      <c r="T270" s="13">
        <v>46</v>
      </c>
      <c r="U270" s="15">
        <v>5.75</v>
      </c>
      <c r="V270" s="15">
        <v>3.6225000000000001</v>
      </c>
      <c r="W270" s="15">
        <v>408</v>
      </c>
      <c r="X270" s="13">
        <v>930</v>
      </c>
      <c r="Y270" s="13">
        <v>92</v>
      </c>
      <c r="Z270" s="13">
        <v>1338</v>
      </c>
      <c r="AA270" s="13">
        <v>168</v>
      </c>
      <c r="AB270" s="13">
        <v>12</v>
      </c>
    </row>
    <row r="271" spans="1:28">
      <c r="A271" s="1">
        <v>100016012</v>
      </c>
      <c r="B271" s="1" t="str">
        <v>Košický</v>
      </c>
      <c r="C271" s="1" t="str">
        <v>Sobrance</v>
      </c>
      <c r="D271" s="1" t="str">
        <v>Základná škola</v>
      </c>
      <c r="E271" s="1">
        <v>1</v>
      </c>
      <c r="F271" s="13">
        <v>94</v>
      </c>
      <c r="G271" s="13">
        <v>32</v>
      </c>
      <c r="H271" s="13">
        <v>32</v>
      </c>
      <c r="I271" s="13">
        <v>0</v>
      </c>
      <c r="J271" s="13">
        <v>12</v>
      </c>
      <c r="K271" s="13">
        <v>0</v>
      </c>
      <c r="L271" s="13">
        <v>0</v>
      </c>
      <c r="M271" s="13">
        <v>0</v>
      </c>
      <c r="N271" s="13">
        <v>7</v>
      </c>
      <c r="O271" s="13">
        <v>1</v>
      </c>
      <c r="P271" s="13">
        <v>6</v>
      </c>
      <c r="Q271" s="13">
        <v>31</v>
      </c>
      <c r="R271" s="13">
        <v>4619</v>
      </c>
      <c r="S271" s="13">
        <v>682</v>
      </c>
      <c r="T271" s="13">
        <v>47</v>
      </c>
      <c r="U271" s="15">
        <v>5.875</v>
      </c>
      <c r="V271" s="15">
        <v>3.7012499999999999</v>
      </c>
      <c r="W271" s="15">
        <v>416</v>
      </c>
      <c r="X271" s="13">
        <v>898</v>
      </c>
      <c r="Y271" s="13">
        <v>94</v>
      </c>
      <c r="Z271" s="13">
        <v>1314</v>
      </c>
      <c r="AA271" s="13">
        <v>168</v>
      </c>
      <c r="AB271" s="13">
        <v>12</v>
      </c>
    </row>
    <row r="272" spans="1:28">
      <c r="A272" s="1">
        <v>100016014</v>
      </c>
      <c r="B272" s="1" t="str">
        <v>Košický</v>
      </c>
      <c r="C272" s="1" t="str">
        <v>Sobrance</v>
      </c>
      <c r="D272" s="1" t="str">
        <v>Gymnázium</v>
      </c>
      <c r="E272" s="1">
        <v>1</v>
      </c>
      <c r="F272" s="13">
        <v>52</v>
      </c>
      <c r="G272" s="13">
        <v>14</v>
      </c>
      <c r="H272" s="13">
        <v>14</v>
      </c>
      <c r="I272" s="13">
        <v>0</v>
      </c>
      <c r="J272" s="13">
        <v>6</v>
      </c>
      <c r="K272" s="13">
        <v>0</v>
      </c>
      <c r="L272" s="13">
        <v>0</v>
      </c>
      <c r="M272" s="13">
        <v>0</v>
      </c>
      <c r="N272" s="13">
        <v>4</v>
      </c>
      <c r="O272" s="13">
        <v>1</v>
      </c>
      <c r="P272" s="13">
        <v>3</v>
      </c>
      <c r="Q272" s="13">
        <v>19</v>
      </c>
      <c r="R272" s="13">
        <v>2542</v>
      </c>
      <c r="S272" s="13">
        <v>219</v>
      </c>
      <c r="T272" s="13">
        <v>26</v>
      </c>
      <c r="U272" s="15">
        <v>3.25</v>
      </c>
      <c r="V272" s="15">
        <v>2.0474999999999999</v>
      </c>
      <c r="W272" s="15">
        <v>229</v>
      </c>
      <c r="X272" s="13">
        <v>447</v>
      </c>
      <c r="Y272" s="13">
        <v>52</v>
      </c>
      <c r="Z272" s="13">
        <v>676</v>
      </c>
      <c r="AA272" s="13">
        <v>96</v>
      </c>
      <c r="AB272" s="13">
        <v>6</v>
      </c>
    </row>
    <row r="273" spans="1:28">
      <c r="A273" s="1">
        <v>100016017</v>
      </c>
      <c r="B273" s="1" t="str">
        <v>Košický</v>
      </c>
      <c r="C273" s="1" t="str">
        <v>Sobrance</v>
      </c>
      <c r="D273" s="1" t="str">
        <v>Stredná odborná škola obchodu a služieb</v>
      </c>
      <c r="E273" s="1">
        <v>1</v>
      </c>
      <c r="F273" s="13">
        <v>49</v>
      </c>
      <c r="G273" s="13">
        <v>13</v>
      </c>
      <c r="H273" s="13">
        <v>13</v>
      </c>
      <c r="I273" s="13">
        <v>0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18</v>
      </c>
      <c r="R273" s="13">
        <v>2403</v>
      </c>
      <c r="S273" s="13">
        <v>192</v>
      </c>
      <c r="T273" s="13">
        <v>24.5</v>
      </c>
      <c r="U273" s="15">
        <v>3.0625</v>
      </c>
      <c r="V273" s="15">
        <v>1.9293750000000001</v>
      </c>
      <c r="W273" s="15">
        <v>217</v>
      </c>
      <c r="X273" s="13">
        <v>419</v>
      </c>
      <c r="Y273" s="13">
        <v>49</v>
      </c>
      <c r="Z273" s="13">
        <v>636</v>
      </c>
      <c r="AA273" s="13">
        <v>96</v>
      </c>
      <c r="AB273" s="13">
        <v>6</v>
      </c>
    </row>
    <row r="274" spans="1:28">
      <c r="A274" s="1">
        <v>100016021</v>
      </c>
      <c r="B274" s="1" t="str">
        <v>Košický</v>
      </c>
      <c r="C274" s="1" t="str">
        <v>Sobrance</v>
      </c>
      <c r="D274" s="1" t="str">
        <v>Špeciálna základná škola</v>
      </c>
      <c r="E274" s="1">
        <v>2</v>
      </c>
      <c r="F274" s="13">
        <v>33</v>
      </c>
      <c r="G274" s="13">
        <v>9</v>
      </c>
      <c r="H274" s="13">
        <v>9</v>
      </c>
      <c r="I274" s="13">
        <v>0</v>
      </c>
      <c r="J274" s="13">
        <v>4</v>
      </c>
      <c r="K274" s="13">
        <v>1</v>
      </c>
      <c r="L274" s="13">
        <v>0</v>
      </c>
      <c r="M274" s="13">
        <v>1</v>
      </c>
      <c r="N274" s="13">
        <v>3</v>
      </c>
      <c r="O274" s="13">
        <v>2</v>
      </c>
      <c r="P274" s="13">
        <v>3</v>
      </c>
      <c r="Q274" s="13">
        <v>12</v>
      </c>
      <c r="R274" s="13">
        <v>1777</v>
      </c>
      <c r="S274" s="13">
        <v>65</v>
      </c>
      <c r="T274" s="13">
        <v>16.5</v>
      </c>
      <c r="U274" s="15">
        <v>2.0625</v>
      </c>
      <c r="V274" s="15">
        <v>1.2993749999999999</v>
      </c>
      <c r="W274" s="15">
        <v>161</v>
      </c>
      <c r="X274" s="13">
        <v>287</v>
      </c>
      <c r="Y274" s="13">
        <v>33</v>
      </c>
      <c r="Z274" s="13">
        <v>448</v>
      </c>
      <c r="AA274" s="13">
        <v>120</v>
      </c>
      <c r="AB274" s="13">
        <v>4</v>
      </c>
    </row>
    <row r="275" spans="1:28">
      <c r="A275" s="1">
        <v>100016026</v>
      </c>
      <c r="B275" s="1" t="str">
        <v>Košický</v>
      </c>
      <c r="C275" s="1" t="str">
        <v>Sobrance</v>
      </c>
      <c r="D275" s="1" t="str">
        <v>Základná škola s materskou školou</v>
      </c>
      <c r="E275" s="1">
        <v>1</v>
      </c>
      <c r="F275" s="13">
        <v>41</v>
      </c>
      <c r="G275" s="13">
        <v>11</v>
      </c>
      <c r="H275" s="13">
        <v>11</v>
      </c>
      <c r="I275" s="13">
        <v>0</v>
      </c>
      <c r="J275" s="13">
        <v>6</v>
      </c>
      <c r="K275" s="13">
        <v>0</v>
      </c>
      <c r="L275" s="13">
        <v>0</v>
      </c>
      <c r="M275" s="13">
        <v>0</v>
      </c>
      <c r="N275" s="13">
        <v>4</v>
      </c>
      <c r="O275" s="13">
        <v>1</v>
      </c>
      <c r="P275" s="13">
        <v>3</v>
      </c>
      <c r="Q275" s="13">
        <v>15</v>
      </c>
      <c r="R275" s="13">
        <v>2030</v>
      </c>
      <c r="S275" s="13">
        <v>120</v>
      </c>
      <c r="T275" s="13">
        <v>20.5</v>
      </c>
      <c r="U275" s="15">
        <v>2.5625</v>
      </c>
      <c r="V275" s="15">
        <v>1.6143749999999999</v>
      </c>
      <c r="W275" s="15">
        <v>183</v>
      </c>
      <c r="X275" s="13">
        <v>341</v>
      </c>
      <c r="Y275" s="13">
        <v>41</v>
      </c>
      <c r="Z275" s="13">
        <v>524</v>
      </c>
      <c r="AA275" s="13">
        <v>96</v>
      </c>
      <c r="AB275" s="13">
        <v>6</v>
      </c>
    </row>
    <row r="276" spans="1:28">
      <c r="A276" s="1">
        <v>100016031</v>
      </c>
      <c r="B276" s="1" t="str">
        <v>Košický</v>
      </c>
      <c r="C276" s="1" t="str">
        <v>Sobrance</v>
      </c>
      <c r="D276" s="1" t="str">
        <v>Základná škola</v>
      </c>
      <c r="E276" s="1">
        <v>1</v>
      </c>
      <c r="F276" s="13">
        <v>9</v>
      </c>
      <c r="G276" s="13">
        <v>3</v>
      </c>
      <c r="H276" s="13">
        <v>3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3</v>
      </c>
      <c r="R276" s="13">
        <v>410</v>
      </c>
      <c r="S276" s="13">
        <v>0</v>
      </c>
      <c r="T276" s="13">
        <v>4.5</v>
      </c>
      <c r="U276" s="15">
        <v>0.5625</v>
      </c>
      <c r="V276" s="15">
        <v>0.354375</v>
      </c>
      <c r="W276" s="15">
        <v>37</v>
      </c>
      <c r="X276" s="13">
        <v>62</v>
      </c>
      <c r="Y276" s="13">
        <v>9</v>
      </c>
      <c r="Z276" s="13">
        <v>99</v>
      </c>
      <c r="AA276" s="13">
        <v>48</v>
      </c>
      <c r="AB276" s="13">
        <v>0</v>
      </c>
    </row>
    <row r="277" spans="1:28">
      <c r="A277" s="1">
        <v>100016036</v>
      </c>
      <c r="B277" s="1" t="str">
        <v>Košický</v>
      </c>
      <c r="C277" s="1" t="str">
        <v>Sobrance</v>
      </c>
      <c r="D277" s="1" t="str">
        <v>Základná škola</v>
      </c>
      <c r="E277" s="1">
        <v>1</v>
      </c>
      <c r="F277" s="13">
        <v>9</v>
      </c>
      <c r="G277" s="13">
        <v>3</v>
      </c>
      <c r="H277" s="13">
        <v>3</v>
      </c>
      <c r="I277" s="13">
        <v>0</v>
      </c>
      <c r="J277" s="13">
        <v>0</v>
      </c>
      <c r="K277" s="13">
        <v>1</v>
      </c>
      <c r="L277" s="13">
        <v>0</v>
      </c>
      <c r="M277" s="13">
        <v>1</v>
      </c>
      <c r="N277" s="13">
        <v>0</v>
      </c>
      <c r="O277" s="13">
        <v>1</v>
      </c>
      <c r="P277" s="13">
        <v>1</v>
      </c>
      <c r="Q277" s="13">
        <v>3</v>
      </c>
      <c r="R277" s="13">
        <v>410</v>
      </c>
      <c r="S277" s="13">
        <v>0</v>
      </c>
      <c r="T277" s="13">
        <v>4.5</v>
      </c>
      <c r="U277" s="15">
        <v>0.5625</v>
      </c>
      <c r="V277" s="15">
        <v>0.354375</v>
      </c>
      <c r="W277" s="15">
        <v>37</v>
      </c>
      <c r="X277" s="13">
        <v>62</v>
      </c>
      <c r="Y277" s="13">
        <v>9</v>
      </c>
      <c r="Z277" s="13">
        <v>99</v>
      </c>
      <c r="AA277" s="13">
        <v>48</v>
      </c>
      <c r="AB277" s="13">
        <v>0</v>
      </c>
    </row>
    <row r="278" spans="1:28">
      <c r="A278" s="1">
        <v>100016044</v>
      </c>
      <c r="B278" s="1" t="str">
        <v>Košický</v>
      </c>
      <c r="C278" s="1" t="str">
        <v>Sobrance</v>
      </c>
      <c r="D278" s="1" t="str">
        <v>Základná škola</v>
      </c>
      <c r="E278" s="1">
        <v>1</v>
      </c>
      <c r="F278" s="13">
        <v>10</v>
      </c>
      <c r="G278" s="13">
        <v>4</v>
      </c>
      <c r="H278" s="13">
        <v>4</v>
      </c>
      <c r="I278" s="13">
        <v>0</v>
      </c>
      <c r="J278" s="13">
        <v>0</v>
      </c>
      <c r="K278" s="13">
        <v>1</v>
      </c>
      <c r="L278" s="13">
        <v>0</v>
      </c>
      <c r="M278" s="13">
        <v>1</v>
      </c>
      <c r="N278" s="13">
        <v>0</v>
      </c>
      <c r="O278" s="13">
        <v>1</v>
      </c>
      <c r="P278" s="13">
        <v>1</v>
      </c>
      <c r="Q278" s="13">
        <v>3</v>
      </c>
      <c r="R278" s="13">
        <v>443</v>
      </c>
      <c r="S278" s="13">
        <v>0</v>
      </c>
      <c r="T278" s="13">
        <v>5</v>
      </c>
      <c r="U278" s="15">
        <v>0.625</v>
      </c>
      <c r="V278" s="15">
        <v>0.39374999999999999</v>
      </c>
      <c r="W278" s="15">
        <v>40</v>
      </c>
      <c r="X278" s="13">
        <v>67</v>
      </c>
      <c r="Y278" s="13">
        <v>10</v>
      </c>
      <c r="Z278" s="13">
        <v>107</v>
      </c>
      <c r="AA278" s="13">
        <v>48</v>
      </c>
      <c r="AB278" s="13">
        <v>0</v>
      </c>
    </row>
    <row r="279" spans="1:28">
      <c r="A279" s="1">
        <v>100016052</v>
      </c>
      <c r="B279" s="1" t="str">
        <v>Košický</v>
      </c>
      <c r="C279" s="1" t="str">
        <v>Spišská Nová Ves</v>
      </c>
      <c r="D279" s="1" t="str">
        <v>Základná škola</v>
      </c>
      <c r="E279" s="1">
        <v>1</v>
      </c>
      <c r="F279" s="13">
        <v>52</v>
      </c>
      <c r="G279" s="13">
        <v>14</v>
      </c>
      <c r="H279" s="13">
        <v>14</v>
      </c>
      <c r="I279" s="13">
        <v>0</v>
      </c>
      <c r="J279" s="13">
        <v>8</v>
      </c>
      <c r="K279" s="13">
        <v>0</v>
      </c>
      <c r="L279" s="13">
        <v>0</v>
      </c>
      <c r="M279" s="13">
        <v>0</v>
      </c>
      <c r="N279" s="13">
        <v>5</v>
      </c>
      <c r="O279" s="13">
        <v>1</v>
      </c>
      <c r="P279" s="13">
        <v>4</v>
      </c>
      <c r="Q279" s="13">
        <v>19</v>
      </c>
      <c r="R279" s="13">
        <v>2662</v>
      </c>
      <c r="S279" s="13">
        <v>219</v>
      </c>
      <c r="T279" s="13">
        <v>26</v>
      </c>
      <c r="U279" s="15">
        <v>3.25</v>
      </c>
      <c r="V279" s="15">
        <v>2.0474999999999999</v>
      </c>
      <c r="W279" s="15">
        <v>240</v>
      </c>
      <c r="X279" s="13">
        <v>465</v>
      </c>
      <c r="Y279" s="13">
        <v>52</v>
      </c>
      <c r="Z279" s="13">
        <v>705</v>
      </c>
      <c r="AA279" s="13">
        <v>120</v>
      </c>
      <c r="AB279" s="13">
        <v>8</v>
      </c>
    </row>
    <row r="280" spans="1:28">
      <c r="A280" s="1">
        <v>100016060</v>
      </c>
      <c r="B280" s="1" t="str">
        <v>Košický</v>
      </c>
      <c r="C280" s="1" t="str">
        <v>Spišská Nová Ves</v>
      </c>
      <c r="D280" s="1" t="str">
        <v>Základná škola s materskou školou</v>
      </c>
      <c r="E280" s="1">
        <v>1</v>
      </c>
      <c r="F280" s="13">
        <v>30</v>
      </c>
      <c r="G280" s="13">
        <v>8</v>
      </c>
      <c r="H280" s="13">
        <v>8</v>
      </c>
      <c r="I280" s="13">
        <v>0</v>
      </c>
      <c r="J280" s="13">
        <v>4</v>
      </c>
      <c r="K280" s="13">
        <v>0</v>
      </c>
      <c r="L280" s="13">
        <v>0</v>
      </c>
      <c r="M280" s="13">
        <v>0</v>
      </c>
      <c r="N280" s="13">
        <v>3</v>
      </c>
      <c r="O280" s="13">
        <v>1</v>
      </c>
      <c r="P280" s="13">
        <v>2</v>
      </c>
      <c r="Q280" s="13">
        <v>11</v>
      </c>
      <c r="R280" s="13">
        <v>1518</v>
      </c>
      <c r="S280" s="13">
        <v>50</v>
      </c>
      <c r="T280" s="13">
        <v>15</v>
      </c>
      <c r="U280" s="15">
        <v>1.875</v>
      </c>
      <c r="V280" s="15">
        <v>1.1812499999999999</v>
      </c>
      <c r="W280" s="15">
        <v>137</v>
      </c>
      <c r="X280" s="13">
        <v>243</v>
      </c>
      <c r="Y280" s="13">
        <v>30</v>
      </c>
      <c r="Z280" s="13">
        <v>380</v>
      </c>
      <c r="AA280" s="13">
        <v>72</v>
      </c>
      <c r="AB280" s="13">
        <v>4</v>
      </c>
    </row>
    <row r="281" spans="1:28">
      <c r="A281" s="1">
        <v>100016071</v>
      </c>
      <c r="B281" s="1" t="str">
        <v>Košický</v>
      </c>
      <c r="C281" s="1" t="str">
        <v>Spišská Nová Ves</v>
      </c>
      <c r="D281" s="1" t="str">
        <v>Základná škola s materskou školou</v>
      </c>
      <c r="E281" s="1">
        <v>1</v>
      </c>
      <c r="F281" s="13">
        <v>62</v>
      </c>
      <c r="G281" s="13">
        <v>16</v>
      </c>
      <c r="H281" s="13">
        <v>16</v>
      </c>
      <c r="I281" s="13">
        <v>0</v>
      </c>
      <c r="J281" s="13">
        <v>10</v>
      </c>
      <c r="K281" s="13">
        <v>0</v>
      </c>
      <c r="L281" s="13">
        <v>0</v>
      </c>
      <c r="M281" s="13">
        <v>0</v>
      </c>
      <c r="N281" s="13">
        <v>6</v>
      </c>
      <c r="O281" s="13">
        <v>1</v>
      </c>
      <c r="P281" s="13">
        <v>5</v>
      </c>
      <c r="Q281" s="13">
        <v>23</v>
      </c>
      <c r="R281" s="13">
        <v>3128</v>
      </c>
      <c r="S281" s="13">
        <v>345</v>
      </c>
      <c r="T281" s="13">
        <v>31</v>
      </c>
      <c r="U281" s="15">
        <v>3.875</v>
      </c>
      <c r="V281" s="15">
        <v>2.4412500000000001</v>
      </c>
      <c r="W281" s="15">
        <v>282</v>
      </c>
      <c r="X281" s="13">
        <v>573</v>
      </c>
      <c r="Y281" s="13">
        <v>62</v>
      </c>
      <c r="Z281" s="13">
        <v>855</v>
      </c>
      <c r="AA281" s="13">
        <v>144</v>
      </c>
      <c r="AB281" s="13">
        <v>10</v>
      </c>
    </row>
    <row r="282" spans="1:28">
      <c r="A282" s="1">
        <v>100016076</v>
      </c>
      <c r="B282" s="1" t="str">
        <v>Košický</v>
      </c>
      <c r="C282" s="1" t="str">
        <v>Spišská Nová Ves</v>
      </c>
      <c r="D282" s="1" t="str">
        <v>Špeciálna základná škola</v>
      </c>
      <c r="E282" s="1">
        <v>1</v>
      </c>
      <c r="F282" s="13">
        <v>14</v>
      </c>
      <c r="G282" s="13"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3">
        <v>7</v>
      </c>
      <c r="U282" s="15">
        <v>0.875</v>
      </c>
      <c r="V282" s="15">
        <v>0.55125000000000002</v>
      </c>
      <c r="W282" s="15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100016079</v>
      </c>
      <c r="B283" s="1" t="str">
        <v>Košický</v>
      </c>
      <c r="C283" s="1" t="str">
        <v>Spišská Nová Ves</v>
      </c>
      <c r="D283" s="1" t="str">
        <v>Základná škola</v>
      </c>
      <c r="E283" s="1">
        <v>1</v>
      </c>
      <c r="F283" s="13">
        <v>11</v>
      </c>
      <c r="G283" s="13">
        <v>3</v>
      </c>
      <c r="H283" s="13">
        <v>3</v>
      </c>
      <c r="I283" s="13">
        <v>0</v>
      </c>
      <c r="J283" s="13">
        <v>0</v>
      </c>
      <c r="K283" s="13">
        <v>1</v>
      </c>
      <c r="L283" s="13">
        <v>0</v>
      </c>
      <c r="M283" s="13">
        <v>1</v>
      </c>
      <c r="N283" s="13">
        <v>0</v>
      </c>
      <c r="O283" s="13">
        <v>1</v>
      </c>
      <c r="P283" s="13">
        <v>1</v>
      </c>
      <c r="Q283" s="13">
        <v>4</v>
      </c>
      <c r="R283" s="13">
        <v>552</v>
      </c>
      <c r="S283" s="13">
        <v>0</v>
      </c>
      <c r="T283" s="13">
        <v>5.5</v>
      </c>
      <c r="U283" s="15">
        <v>0.6875</v>
      </c>
      <c r="V283" s="15">
        <v>0.43312499999999998</v>
      </c>
      <c r="W283" s="15">
        <v>50</v>
      </c>
      <c r="X283" s="13">
        <v>83</v>
      </c>
      <c r="Y283" s="13">
        <v>11</v>
      </c>
      <c r="Z283" s="13">
        <v>133</v>
      </c>
      <c r="AA283" s="13">
        <v>48</v>
      </c>
      <c r="AB283" s="13">
        <v>0</v>
      </c>
    </row>
    <row r="284" spans="1:28">
      <c r="A284" s="1">
        <v>100016083</v>
      </c>
      <c r="B284" s="1" t="str">
        <v>Košický</v>
      </c>
      <c r="C284" s="1" t="str">
        <v>Spišská Nová Ves</v>
      </c>
      <c r="D284" s="1" t="str">
        <v>Základná škola</v>
      </c>
      <c r="E284" s="1">
        <v>1</v>
      </c>
      <c r="F284" s="13">
        <v>9</v>
      </c>
      <c r="G284" s="13">
        <v>3</v>
      </c>
      <c r="H284" s="13">
        <v>3</v>
      </c>
      <c r="I284" s="13">
        <v>0</v>
      </c>
      <c r="J284" s="13">
        <v>0</v>
      </c>
      <c r="K284" s="13">
        <v>1</v>
      </c>
      <c r="L284" s="13">
        <v>0</v>
      </c>
      <c r="M284" s="13">
        <v>1</v>
      </c>
      <c r="N284" s="13">
        <v>0</v>
      </c>
      <c r="O284" s="13">
        <v>1</v>
      </c>
      <c r="P284" s="13">
        <v>1</v>
      </c>
      <c r="Q284" s="13">
        <v>3</v>
      </c>
      <c r="R284" s="13">
        <v>410</v>
      </c>
      <c r="S284" s="13">
        <v>0</v>
      </c>
      <c r="T284" s="13">
        <v>4.5</v>
      </c>
      <c r="U284" s="15">
        <v>0.5625</v>
      </c>
      <c r="V284" s="15">
        <v>0.354375</v>
      </c>
      <c r="W284" s="15">
        <v>37</v>
      </c>
      <c r="X284" s="13">
        <v>62</v>
      </c>
      <c r="Y284" s="13">
        <v>9</v>
      </c>
      <c r="Z284" s="13">
        <v>99</v>
      </c>
      <c r="AA284" s="13">
        <v>48</v>
      </c>
      <c r="AB284" s="13">
        <v>0</v>
      </c>
    </row>
    <row r="285" spans="1:28">
      <c r="A285" s="1">
        <v>100016086</v>
      </c>
      <c r="B285" s="1" t="str">
        <v>Košický</v>
      </c>
      <c r="C285" s="1" t="str">
        <v>Spišská Nová Ves</v>
      </c>
      <c r="D285" s="1" t="str">
        <v>Základná škola</v>
      </c>
      <c r="E285" s="1">
        <v>1</v>
      </c>
      <c r="F285" s="13">
        <v>11</v>
      </c>
      <c r="G285" s="13">
        <v>3</v>
      </c>
      <c r="H285" s="13">
        <v>3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552</v>
      </c>
      <c r="S285" s="13">
        <v>0</v>
      </c>
      <c r="T285" s="13">
        <v>5.5</v>
      </c>
      <c r="U285" s="15">
        <v>0.6875</v>
      </c>
      <c r="V285" s="15">
        <v>0.43312499999999998</v>
      </c>
      <c r="W285" s="15">
        <v>50</v>
      </c>
      <c r="X285" s="13">
        <v>83</v>
      </c>
      <c r="Y285" s="13">
        <v>11</v>
      </c>
      <c r="Z285" s="13">
        <v>133</v>
      </c>
      <c r="AA285" s="13">
        <v>48</v>
      </c>
      <c r="AB285" s="13">
        <v>0</v>
      </c>
    </row>
    <row r="286" spans="1:28">
      <c r="A286" s="1">
        <v>100016096</v>
      </c>
      <c r="B286" s="1" t="str">
        <v>Košický</v>
      </c>
      <c r="C286" s="1" t="str">
        <v>Spišská Nová Ves</v>
      </c>
      <c r="D286" s="1" t="str">
        <v>Gymnázium</v>
      </c>
      <c r="E286" s="1">
        <v>1</v>
      </c>
      <c r="F286" s="13">
        <v>46</v>
      </c>
      <c r="G286" s="13">
        <v>12</v>
      </c>
      <c r="H286" s="13">
        <v>12</v>
      </c>
      <c r="I286" s="13">
        <v>0</v>
      </c>
      <c r="J286" s="13">
        <v>6</v>
      </c>
      <c r="K286" s="13">
        <v>0</v>
      </c>
      <c r="L286" s="13">
        <v>0</v>
      </c>
      <c r="M286" s="13">
        <v>0</v>
      </c>
      <c r="N286" s="13">
        <v>4</v>
      </c>
      <c r="O286" s="13">
        <v>1</v>
      </c>
      <c r="P286" s="13">
        <v>3</v>
      </c>
      <c r="Q286" s="13">
        <v>17</v>
      </c>
      <c r="R286" s="13">
        <v>2263</v>
      </c>
      <c r="S286" s="13">
        <v>166</v>
      </c>
      <c r="T286" s="13">
        <v>23</v>
      </c>
      <c r="U286" s="15">
        <v>2.875</v>
      </c>
      <c r="V286" s="15">
        <v>1.81125</v>
      </c>
      <c r="W286" s="15">
        <v>204</v>
      </c>
      <c r="X286" s="13">
        <v>390</v>
      </c>
      <c r="Y286" s="13">
        <v>46</v>
      </c>
      <c r="Z286" s="13">
        <v>594</v>
      </c>
      <c r="AA286" s="13">
        <v>96</v>
      </c>
      <c r="AB286" s="13">
        <v>6</v>
      </c>
    </row>
    <row r="287" spans="1:28">
      <c r="A287" s="1">
        <v>100016099</v>
      </c>
      <c r="B287" s="1" t="str">
        <v>Košický</v>
      </c>
      <c r="C287" s="1" t="str">
        <v>Spišská Nová Ves</v>
      </c>
      <c r="D287" s="1" t="str">
        <v>Základná škola s materskou školou</v>
      </c>
      <c r="E287" s="1">
        <v>1</v>
      </c>
      <c r="F287" s="13">
        <v>65</v>
      </c>
      <c r="G287" s="13">
        <v>17</v>
      </c>
      <c r="H287" s="13">
        <v>17</v>
      </c>
      <c r="I287" s="13">
        <v>0</v>
      </c>
      <c r="J287" s="13">
        <v>10</v>
      </c>
      <c r="K287" s="13">
        <v>0</v>
      </c>
      <c r="L287" s="13">
        <v>0</v>
      </c>
      <c r="M287" s="13">
        <v>0</v>
      </c>
      <c r="N287" s="13">
        <v>6</v>
      </c>
      <c r="O287" s="13">
        <v>1</v>
      </c>
      <c r="P287" s="13">
        <v>5</v>
      </c>
      <c r="Q287" s="13">
        <v>24</v>
      </c>
      <c r="R287" s="13">
        <v>3268</v>
      </c>
      <c r="S287" s="13">
        <v>381</v>
      </c>
      <c r="T287" s="13">
        <v>32.5</v>
      </c>
      <c r="U287" s="15">
        <v>4.0625</v>
      </c>
      <c r="V287" s="15">
        <v>2.5593750000000002</v>
      </c>
      <c r="W287" s="15">
        <v>295</v>
      </c>
      <c r="X287" s="13">
        <v>605</v>
      </c>
      <c r="Y287" s="13">
        <v>65</v>
      </c>
      <c r="Z287" s="13">
        <v>900</v>
      </c>
      <c r="AA287" s="13">
        <v>144</v>
      </c>
      <c r="AB287" s="13">
        <v>10</v>
      </c>
    </row>
    <row r="288" spans="1:28">
      <c r="A288" s="1">
        <v>100016112</v>
      </c>
      <c r="B288" s="1" t="str">
        <v>Košický</v>
      </c>
      <c r="C288" s="1" t="str">
        <v>Spišská Nová Ves</v>
      </c>
      <c r="D288" s="1" t="str">
        <v>Základná škola s materskou školou</v>
      </c>
      <c r="E288" s="1">
        <v>3</v>
      </c>
      <c r="F288" s="13">
        <v>40</v>
      </c>
      <c r="G288" s="13">
        <v>12</v>
      </c>
      <c r="H288" s="13">
        <v>12</v>
      </c>
      <c r="I288" s="13">
        <v>0</v>
      </c>
      <c r="J288" s="13">
        <v>6</v>
      </c>
      <c r="K288" s="13">
        <v>2</v>
      </c>
      <c r="L288" s="13">
        <v>0</v>
      </c>
      <c r="M288" s="13">
        <v>2</v>
      </c>
      <c r="N288" s="13">
        <v>4</v>
      </c>
      <c r="O288" s="13">
        <v>3</v>
      </c>
      <c r="P288" s="13">
        <v>5</v>
      </c>
      <c r="Q288" s="13">
        <v>14</v>
      </c>
      <c r="R288" s="13">
        <v>2085</v>
      </c>
      <c r="S288" s="13">
        <v>16</v>
      </c>
      <c r="T288" s="13">
        <v>20</v>
      </c>
      <c r="U288" s="15">
        <v>2.5</v>
      </c>
      <c r="V288" s="15">
        <v>1.575</v>
      </c>
      <c r="W288" s="15">
        <v>188</v>
      </c>
      <c r="X288" s="13">
        <v>319</v>
      </c>
      <c r="Y288" s="13">
        <v>40</v>
      </c>
      <c r="Z288" s="13">
        <v>507</v>
      </c>
      <c r="AA288" s="13">
        <v>192</v>
      </c>
      <c r="AB288" s="13">
        <v>6</v>
      </c>
    </row>
    <row r="289" spans="1:28">
      <c r="A289" s="1">
        <v>100016114</v>
      </c>
      <c r="B289" s="1" t="str">
        <v>Košický</v>
      </c>
      <c r="C289" s="1" t="str">
        <v>Spišská Nová Ves</v>
      </c>
      <c r="D289" s="1" t="str">
        <v>Špeciálna základná škola</v>
      </c>
      <c r="E289" s="1">
        <v>2</v>
      </c>
      <c r="F289" s="13">
        <v>44</v>
      </c>
      <c r="G289" s="13">
        <v>12</v>
      </c>
      <c r="H289" s="13">
        <v>12</v>
      </c>
      <c r="I289" s="13">
        <v>0</v>
      </c>
      <c r="J289" s="13">
        <v>4</v>
      </c>
      <c r="K289" s="13">
        <v>1</v>
      </c>
      <c r="L289" s="13">
        <v>0</v>
      </c>
      <c r="M289" s="13">
        <v>1</v>
      </c>
      <c r="N289" s="13">
        <v>3</v>
      </c>
      <c r="O289" s="13">
        <v>2</v>
      </c>
      <c r="P289" s="13">
        <v>3</v>
      </c>
      <c r="Q289" s="13">
        <v>16</v>
      </c>
      <c r="R289" s="13">
        <v>2209</v>
      </c>
      <c r="S289" s="13">
        <v>65</v>
      </c>
      <c r="T289" s="13">
        <v>22</v>
      </c>
      <c r="U289" s="15">
        <v>2.75</v>
      </c>
      <c r="V289" s="15">
        <v>1.7324999999999999</v>
      </c>
      <c r="W289" s="15">
        <v>200</v>
      </c>
      <c r="X289" s="13">
        <v>352</v>
      </c>
      <c r="Y289" s="13">
        <v>44</v>
      </c>
      <c r="Z289" s="13">
        <v>552</v>
      </c>
      <c r="AA289" s="13">
        <v>120</v>
      </c>
      <c r="AB289" s="13">
        <v>4</v>
      </c>
    </row>
    <row r="290" spans="1:28">
      <c r="A290" s="1">
        <v>100016115</v>
      </c>
      <c r="B290" s="1" t="str">
        <v>Košický</v>
      </c>
      <c r="C290" s="1" t="str">
        <v>Spišská Nová Ves</v>
      </c>
      <c r="D290" s="1" t="str">
        <v>Základná škola</v>
      </c>
      <c r="E290" s="1">
        <v>1</v>
      </c>
      <c r="F290" s="13">
        <v>57</v>
      </c>
      <c r="G290" s="13">
        <v>15</v>
      </c>
      <c r="H290" s="13">
        <v>15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21</v>
      </c>
      <c r="R290" s="13">
        <v>2775</v>
      </c>
      <c r="S290" s="13">
        <v>279</v>
      </c>
      <c r="T290" s="13">
        <v>28.5</v>
      </c>
      <c r="U290" s="15">
        <v>3.5625</v>
      </c>
      <c r="V290" s="15">
        <v>2.2443749999999998</v>
      </c>
      <c r="W290" s="15">
        <v>250</v>
      </c>
      <c r="X290" s="13">
        <v>500</v>
      </c>
      <c r="Y290" s="13">
        <v>57</v>
      </c>
      <c r="Z290" s="13">
        <v>750</v>
      </c>
      <c r="AA290" s="13">
        <v>96</v>
      </c>
      <c r="AB290" s="13">
        <v>6</v>
      </c>
    </row>
    <row r="291" spans="1:28">
      <c r="A291" s="1">
        <v>100016120</v>
      </c>
      <c r="B291" s="1" t="str">
        <v>Košický</v>
      </c>
      <c r="C291" s="1" t="str">
        <v>Spišská Nová Ves</v>
      </c>
      <c r="D291" s="1" t="str">
        <v>Špeciálna základná škola</v>
      </c>
      <c r="E291" s="1">
        <v>2</v>
      </c>
      <c r="F291" s="13">
        <v>58</v>
      </c>
      <c r="G291" s="13">
        <v>16</v>
      </c>
      <c r="H291" s="13">
        <v>16</v>
      </c>
      <c r="I291" s="13">
        <v>0</v>
      </c>
      <c r="J291" s="13">
        <v>6</v>
      </c>
      <c r="K291" s="13">
        <v>1</v>
      </c>
      <c r="L291" s="13">
        <v>0</v>
      </c>
      <c r="M291" s="13">
        <v>1</v>
      </c>
      <c r="N291" s="13">
        <v>4</v>
      </c>
      <c r="O291" s="13">
        <v>2</v>
      </c>
      <c r="P291" s="13">
        <v>4</v>
      </c>
      <c r="Q291" s="13">
        <v>21</v>
      </c>
      <c r="R291" s="13">
        <v>3054</v>
      </c>
      <c r="S291" s="13">
        <v>120</v>
      </c>
      <c r="T291" s="13">
        <v>29</v>
      </c>
      <c r="U291" s="15">
        <v>3.625</v>
      </c>
      <c r="V291" s="15">
        <v>2.2837499999999999</v>
      </c>
      <c r="W291" s="15">
        <v>276</v>
      </c>
      <c r="X291" s="13">
        <v>495</v>
      </c>
      <c r="Y291" s="13">
        <v>58</v>
      </c>
      <c r="Z291" s="13">
        <v>771</v>
      </c>
      <c r="AA291" s="13">
        <v>144</v>
      </c>
      <c r="AB291" s="13">
        <v>6</v>
      </c>
    </row>
    <row r="292" spans="1:28">
      <c r="A292" s="1">
        <v>100016123</v>
      </c>
      <c r="B292" s="1" t="str">
        <v>Košický</v>
      </c>
      <c r="C292" s="1" t="str">
        <v>Spišská Nová Ves</v>
      </c>
      <c r="D292" s="1" t="str">
        <v>Cirkevná základná škola Juraja Sklenára</v>
      </c>
      <c r="E292" s="1">
        <v>1</v>
      </c>
      <c r="F292" s="13">
        <v>62</v>
      </c>
      <c r="G292" s="13">
        <v>16</v>
      </c>
      <c r="H292" s="13">
        <v>16</v>
      </c>
      <c r="I292" s="13">
        <v>0</v>
      </c>
      <c r="J292" s="13">
        <v>10</v>
      </c>
      <c r="K292" s="13">
        <v>0</v>
      </c>
      <c r="L292" s="13">
        <v>0</v>
      </c>
      <c r="M292" s="13">
        <v>0</v>
      </c>
      <c r="N292" s="13">
        <v>6</v>
      </c>
      <c r="O292" s="13">
        <v>1</v>
      </c>
      <c r="P292" s="13">
        <v>5</v>
      </c>
      <c r="Q292" s="13">
        <v>23</v>
      </c>
      <c r="R292" s="13">
        <v>3128</v>
      </c>
      <c r="S292" s="13">
        <v>345</v>
      </c>
      <c r="T292" s="13">
        <v>31</v>
      </c>
      <c r="U292" s="15">
        <v>3.875</v>
      </c>
      <c r="V292" s="15">
        <v>2.4412500000000001</v>
      </c>
      <c r="W292" s="15">
        <v>282</v>
      </c>
      <c r="X292" s="13">
        <v>573</v>
      </c>
      <c r="Y292" s="13">
        <v>62</v>
      </c>
      <c r="Z292" s="13">
        <v>855</v>
      </c>
      <c r="AA292" s="13">
        <v>144</v>
      </c>
      <c r="AB292" s="13">
        <v>10</v>
      </c>
    </row>
    <row r="293" spans="1:28">
      <c r="A293" s="1">
        <v>100016128</v>
      </c>
      <c r="B293" s="1" t="str">
        <v>Košický</v>
      </c>
      <c r="C293" s="1" t="str">
        <v>Spišská Nová Ves</v>
      </c>
      <c r="D293" s="1" t="str">
        <v>Základná škola s materskou školou</v>
      </c>
      <c r="E293" s="1">
        <v>1</v>
      </c>
      <c r="F293" s="13">
        <v>89</v>
      </c>
      <c r="G293" s="13">
        <v>23</v>
      </c>
      <c r="H293" s="13">
        <v>23</v>
      </c>
      <c r="I293" s="13">
        <v>0</v>
      </c>
      <c r="J293" s="13">
        <v>14</v>
      </c>
      <c r="K293" s="13">
        <v>0</v>
      </c>
      <c r="L293" s="13">
        <v>0</v>
      </c>
      <c r="M293" s="13">
        <v>0</v>
      </c>
      <c r="N293" s="13">
        <v>8</v>
      </c>
      <c r="O293" s="13">
        <v>1</v>
      </c>
      <c r="P293" s="13">
        <v>7</v>
      </c>
      <c r="Q293" s="13">
        <v>33</v>
      </c>
      <c r="R293" s="13">
        <v>4506</v>
      </c>
      <c r="S293" s="13">
        <v>784</v>
      </c>
      <c r="T293" s="13">
        <v>44.5</v>
      </c>
      <c r="U293" s="15">
        <v>5.5625</v>
      </c>
      <c r="V293" s="15">
        <v>3.504375</v>
      </c>
      <c r="W293" s="15">
        <v>406</v>
      </c>
      <c r="X293" s="13">
        <v>912</v>
      </c>
      <c r="Y293" s="13">
        <v>89</v>
      </c>
      <c r="Z293" s="13">
        <v>1318</v>
      </c>
      <c r="AA293" s="13">
        <v>192</v>
      </c>
      <c r="AB293" s="13">
        <v>14</v>
      </c>
    </row>
    <row r="294" spans="1:28">
      <c r="A294" s="1">
        <v>100016132</v>
      </c>
      <c r="B294" s="1" t="str">
        <v>Košický</v>
      </c>
      <c r="C294" s="1" t="str">
        <v>Spišská Nová Ves</v>
      </c>
      <c r="D294" s="1" t="str">
        <v>Základná škola</v>
      </c>
      <c r="E294" s="1">
        <v>1</v>
      </c>
      <c r="F294" s="13">
        <v>6</v>
      </c>
      <c r="G294" s="13">
        <v>2</v>
      </c>
      <c r="H294" s="13">
        <v>2</v>
      </c>
      <c r="I294" s="13">
        <v>0</v>
      </c>
      <c r="J294" s="13">
        <v>0</v>
      </c>
      <c r="K294" s="13">
        <v>1</v>
      </c>
      <c r="L294" s="13">
        <v>0</v>
      </c>
      <c r="M294" s="13">
        <v>1</v>
      </c>
      <c r="N294" s="13">
        <v>0</v>
      </c>
      <c r="O294" s="13">
        <v>1</v>
      </c>
      <c r="P294" s="13">
        <v>1</v>
      </c>
      <c r="Q294" s="13">
        <v>2</v>
      </c>
      <c r="R294" s="13">
        <v>272</v>
      </c>
      <c r="S294" s="13">
        <v>0</v>
      </c>
      <c r="T294" s="13">
        <v>3</v>
      </c>
      <c r="U294" s="15">
        <v>0.375</v>
      </c>
      <c r="V294" s="15">
        <v>0.23624999999999999</v>
      </c>
      <c r="W294" s="15">
        <v>25</v>
      </c>
      <c r="X294" s="13">
        <v>41</v>
      </c>
      <c r="Y294" s="13">
        <v>6</v>
      </c>
      <c r="Z294" s="13">
        <v>66</v>
      </c>
      <c r="AA294" s="13">
        <v>48</v>
      </c>
      <c r="AB294" s="13">
        <v>0</v>
      </c>
    </row>
    <row r="295" spans="1:28">
      <c r="A295" s="1">
        <v>100016137</v>
      </c>
      <c r="B295" s="1" t="str">
        <v>Košický</v>
      </c>
      <c r="C295" s="1" t="str">
        <v>Spišská Nová Ves</v>
      </c>
      <c r="D295" s="1" t="str">
        <v>Základná škola s materskou školou</v>
      </c>
      <c r="E295" s="1">
        <v>1</v>
      </c>
      <c r="F295" s="13">
        <v>25</v>
      </c>
      <c r="G295" s="13">
        <v>7</v>
      </c>
      <c r="H295" s="13">
        <v>7</v>
      </c>
      <c r="I295" s="13">
        <v>0</v>
      </c>
      <c r="J295" s="13">
        <v>4</v>
      </c>
      <c r="K295" s="13">
        <v>0</v>
      </c>
      <c r="L295" s="13">
        <v>0</v>
      </c>
      <c r="M295" s="13">
        <v>0</v>
      </c>
      <c r="N295" s="13">
        <v>3</v>
      </c>
      <c r="O295" s="13">
        <v>1</v>
      </c>
      <c r="P295" s="13">
        <v>2</v>
      </c>
      <c r="Q295" s="13">
        <v>9</v>
      </c>
      <c r="R295" s="13">
        <v>1285</v>
      </c>
      <c r="S295" s="13">
        <v>25</v>
      </c>
      <c r="T295" s="13">
        <v>12.5</v>
      </c>
      <c r="U295" s="15">
        <v>1.5625</v>
      </c>
      <c r="V295" s="15">
        <v>0.984375</v>
      </c>
      <c r="W295" s="15">
        <v>116</v>
      </c>
      <c r="X295" s="13">
        <v>201</v>
      </c>
      <c r="Y295" s="13">
        <v>25</v>
      </c>
      <c r="Z295" s="13">
        <v>317</v>
      </c>
      <c r="AA295" s="13">
        <v>72</v>
      </c>
      <c r="AB295" s="13">
        <v>4</v>
      </c>
    </row>
    <row r="296" spans="1:28">
      <c r="A296" s="1">
        <v>100016140</v>
      </c>
      <c r="B296" s="1" t="str">
        <v>Košický</v>
      </c>
      <c r="C296" s="1" t="str">
        <v>Spišská Nová Ves</v>
      </c>
      <c r="D296" s="1" t="str">
        <v>Reedukačné centrum</v>
      </c>
      <c r="E296" s="1">
        <v>3</v>
      </c>
      <c r="F296" s="13">
        <v>22</v>
      </c>
      <c r="G296" s="13">
        <v>6</v>
      </c>
      <c r="H296" s="13">
        <v>6</v>
      </c>
      <c r="I296" s="13">
        <v>0</v>
      </c>
      <c r="J296" s="13">
        <v>4</v>
      </c>
      <c r="K296" s="13">
        <v>0</v>
      </c>
      <c r="L296" s="13">
        <v>0</v>
      </c>
      <c r="M296" s="13">
        <v>0</v>
      </c>
      <c r="N296" s="13">
        <v>3</v>
      </c>
      <c r="O296" s="13">
        <v>1</v>
      </c>
      <c r="P296" s="13">
        <v>2</v>
      </c>
      <c r="Q296" s="13">
        <v>8</v>
      </c>
      <c r="R296" s="13">
        <v>1145</v>
      </c>
      <c r="S296" s="13">
        <v>16</v>
      </c>
      <c r="T296" s="13">
        <v>11</v>
      </c>
      <c r="U296" s="15">
        <v>1.375</v>
      </c>
      <c r="V296" s="15">
        <v>0.86624999999999996</v>
      </c>
      <c r="W296" s="15">
        <v>104</v>
      </c>
      <c r="X296" s="13">
        <v>177</v>
      </c>
      <c r="Y296" s="13">
        <v>22</v>
      </c>
      <c r="Z296" s="13">
        <v>281</v>
      </c>
      <c r="AA296" s="13">
        <v>72</v>
      </c>
      <c r="AB296" s="13">
        <v>4</v>
      </c>
    </row>
    <row r="297" spans="1:28">
      <c r="A297" s="1">
        <v>100016143</v>
      </c>
      <c r="B297" s="1" t="str">
        <v>Košický</v>
      </c>
      <c r="C297" s="1" t="str">
        <v>Spišská Nová Ves</v>
      </c>
      <c r="D297" s="1" t="str">
        <v>Základná škola</v>
      </c>
      <c r="E297" s="1">
        <v>1</v>
      </c>
      <c r="F297" s="13">
        <v>11</v>
      </c>
      <c r="G297" s="13">
        <v>3</v>
      </c>
      <c r="H297" s="13">
        <v>3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4</v>
      </c>
      <c r="R297" s="13">
        <v>552</v>
      </c>
      <c r="S297" s="13">
        <v>0</v>
      </c>
      <c r="T297" s="13">
        <v>5.5</v>
      </c>
      <c r="U297" s="15">
        <v>0.6875</v>
      </c>
      <c r="V297" s="15">
        <v>0.43312499999999998</v>
      </c>
      <c r="W297" s="15">
        <v>50</v>
      </c>
      <c r="X297" s="13">
        <v>83</v>
      </c>
      <c r="Y297" s="13">
        <v>11</v>
      </c>
      <c r="Z297" s="13">
        <v>133</v>
      </c>
      <c r="AA297" s="13">
        <v>48</v>
      </c>
      <c r="AB297" s="13">
        <v>0</v>
      </c>
    </row>
    <row r="298" spans="1:28">
      <c r="A298" s="1">
        <v>100016147</v>
      </c>
      <c r="B298" s="1" t="str">
        <v>Košický</v>
      </c>
      <c r="C298" s="1" t="str">
        <v>Spišská Nová Ves</v>
      </c>
      <c r="D298" s="1" t="str">
        <v>Základná škola s materskou školou</v>
      </c>
      <c r="E298" s="1">
        <v>1</v>
      </c>
      <c r="F298" s="13">
        <v>11</v>
      </c>
      <c r="G298" s="13">
        <v>3</v>
      </c>
      <c r="H298" s="13">
        <v>3</v>
      </c>
      <c r="I298" s="13">
        <v>0</v>
      </c>
      <c r="J298" s="13">
        <v>0</v>
      </c>
      <c r="K298" s="13">
        <v>1</v>
      </c>
      <c r="L298" s="13">
        <v>0</v>
      </c>
      <c r="M298" s="13">
        <v>1</v>
      </c>
      <c r="N298" s="13">
        <v>0</v>
      </c>
      <c r="O298" s="13">
        <v>1</v>
      </c>
      <c r="P298" s="13">
        <v>1</v>
      </c>
      <c r="Q298" s="13">
        <v>4</v>
      </c>
      <c r="R298" s="13">
        <v>552</v>
      </c>
      <c r="S298" s="13">
        <v>0</v>
      </c>
      <c r="T298" s="13">
        <v>5.5</v>
      </c>
      <c r="U298" s="15">
        <v>0.6875</v>
      </c>
      <c r="V298" s="15">
        <v>0.43312499999999998</v>
      </c>
      <c r="W298" s="15">
        <v>50</v>
      </c>
      <c r="X298" s="13">
        <v>83</v>
      </c>
      <c r="Y298" s="13">
        <v>11</v>
      </c>
      <c r="Z298" s="13">
        <v>133</v>
      </c>
      <c r="AA298" s="13">
        <v>48</v>
      </c>
      <c r="AB298" s="13">
        <v>0</v>
      </c>
    </row>
    <row r="299" spans="1:28">
      <c r="A299" s="1">
        <v>100016151</v>
      </c>
      <c r="B299" s="1" t="str">
        <v>Košický</v>
      </c>
      <c r="C299" s="1" t="str">
        <v>Spišská Nová Ves</v>
      </c>
      <c r="D299" s="1" t="str">
        <v>Základná škola s materskou školou</v>
      </c>
      <c r="E299" s="1">
        <v>1</v>
      </c>
      <c r="F299" s="13">
        <v>14</v>
      </c>
      <c r="G299" s="13">
        <v>4</v>
      </c>
      <c r="H299" s="13">
        <v>4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5</v>
      </c>
      <c r="R299" s="13">
        <v>767</v>
      </c>
      <c r="S299" s="13">
        <v>0</v>
      </c>
      <c r="T299" s="13">
        <v>7</v>
      </c>
      <c r="U299" s="15">
        <v>0.875</v>
      </c>
      <c r="V299" s="15">
        <v>0.55125000000000002</v>
      </c>
      <c r="W299" s="15">
        <v>70</v>
      </c>
      <c r="X299" s="13">
        <v>116</v>
      </c>
      <c r="Y299" s="13">
        <v>14</v>
      </c>
      <c r="Z299" s="13">
        <v>186</v>
      </c>
      <c r="AA299" s="13">
        <v>48</v>
      </c>
      <c r="AB299" s="13">
        <v>0</v>
      </c>
    </row>
    <row r="300" spans="1:28">
      <c r="A300" s="1">
        <v>100016161</v>
      </c>
      <c r="B300" s="1" t="str">
        <v>Košický</v>
      </c>
      <c r="C300" s="1" t="str">
        <v>Spišská Nová Ves</v>
      </c>
      <c r="D300" s="1" t="str">
        <v>Základná škola</v>
      </c>
      <c r="E300" s="1">
        <v>2</v>
      </c>
      <c r="F300" s="13">
        <v>93</v>
      </c>
      <c r="G300" s="13">
        <v>25</v>
      </c>
      <c r="H300" s="13">
        <v>25</v>
      </c>
      <c r="I300" s="13">
        <v>0</v>
      </c>
      <c r="J300" s="13">
        <v>16</v>
      </c>
      <c r="K300" s="13">
        <v>0</v>
      </c>
      <c r="L300" s="13">
        <v>0</v>
      </c>
      <c r="M300" s="13">
        <v>0</v>
      </c>
      <c r="N300" s="13">
        <v>10</v>
      </c>
      <c r="O300" s="13">
        <v>2</v>
      </c>
      <c r="P300" s="13">
        <v>8</v>
      </c>
      <c r="Q300" s="13">
        <v>34</v>
      </c>
      <c r="R300" s="13">
        <v>4812</v>
      </c>
      <c r="S300" s="13">
        <v>339</v>
      </c>
      <c r="T300" s="13">
        <v>46.5</v>
      </c>
      <c r="U300" s="15">
        <v>5.8125</v>
      </c>
      <c r="V300" s="15">
        <v>3.6618750000000002</v>
      </c>
      <c r="W300" s="15">
        <v>434</v>
      </c>
      <c r="X300" s="13">
        <v>824</v>
      </c>
      <c r="Y300" s="13">
        <v>93</v>
      </c>
      <c r="Z300" s="13">
        <v>1258</v>
      </c>
      <c r="AA300" s="13">
        <v>240</v>
      </c>
      <c r="AB300" s="13">
        <v>16</v>
      </c>
    </row>
    <row r="301" spans="1:28">
      <c r="A301" s="1">
        <v>100016167</v>
      </c>
      <c r="B301" s="1" t="str">
        <v>Košický</v>
      </c>
      <c r="C301" s="1" t="str">
        <v>Spišská Nová Ves</v>
      </c>
      <c r="D301" s="1" t="str">
        <v>Základná škola</v>
      </c>
      <c r="E301" s="1">
        <v>1</v>
      </c>
      <c r="F301" s="13">
        <v>46</v>
      </c>
      <c r="G301" s="13">
        <v>12</v>
      </c>
      <c r="H301" s="13">
        <v>12</v>
      </c>
      <c r="I301" s="13">
        <v>0</v>
      </c>
      <c r="J301" s="13">
        <v>6</v>
      </c>
      <c r="K301" s="13">
        <v>0</v>
      </c>
      <c r="L301" s="13">
        <v>0</v>
      </c>
      <c r="M301" s="13">
        <v>0</v>
      </c>
      <c r="N301" s="13">
        <v>4</v>
      </c>
      <c r="O301" s="13">
        <v>1</v>
      </c>
      <c r="P301" s="13">
        <v>3</v>
      </c>
      <c r="Q301" s="13">
        <v>17</v>
      </c>
      <c r="R301" s="13">
        <v>2263</v>
      </c>
      <c r="S301" s="13">
        <v>166</v>
      </c>
      <c r="T301" s="13">
        <v>23</v>
      </c>
      <c r="U301" s="15">
        <v>2.875</v>
      </c>
      <c r="V301" s="15">
        <v>1.81125</v>
      </c>
      <c r="W301" s="15">
        <v>204</v>
      </c>
      <c r="X301" s="13">
        <v>390</v>
      </c>
      <c r="Y301" s="13">
        <v>46</v>
      </c>
      <c r="Z301" s="13">
        <v>594</v>
      </c>
      <c r="AA301" s="13">
        <v>96</v>
      </c>
      <c r="AB301" s="13">
        <v>6</v>
      </c>
    </row>
    <row r="302" spans="1:28">
      <c r="A302" s="1">
        <v>100016170</v>
      </c>
      <c r="B302" s="1" t="str">
        <v>Košický</v>
      </c>
      <c r="C302" s="1" t="str">
        <v>Spišská Nová Ves</v>
      </c>
      <c r="D302" s="1" t="str">
        <v>Základná škola</v>
      </c>
      <c r="E302" s="1">
        <v>2</v>
      </c>
      <c r="F302" s="13">
        <v>100</v>
      </c>
      <c r="G302" s="13">
        <v>26</v>
      </c>
      <c r="H302" s="13">
        <v>26</v>
      </c>
      <c r="I302" s="13">
        <v>0</v>
      </c>
      <c r="J302" s="13">
        <v>16</v>
      </c>
      <c r="K302" s="13">
        <v>0</v>
      </c>
      <c r="L302" s="13">
        <v>0</v>
      </c>
      <c r="M302" s="13">
        <v>0</v>
      </c>
      <c r="N302" s="13">
        <v>10</v>
      </c>
      <c r="O302" s="13">
        <v>2</v>
      </c>
      <c r="P302" s="13">
        <v>8</v>
      </c>
      <c r="Q302" s="13">
        <v>37</v>
      </c>
      <c r="R302" s="13">
        <v>5138</v>
      </c>
      <c r="S302" s="13">
        <v>603</v>
      </c>
      <c r="T302" s="13">
        <v>50</v>
      </c>
      <c r="U302" s="15">
        <v>6.25</v>
      </c>
      <c r="V302" s="15">
        <v>3.9375</v>
      </c>
      <c r="W302" s="15">
        <v>464</v>
      </c>
      <c r="X302" s="13">
        <v>953</v>
      </c>
      <c r="Y302" s="13">
        <v>100</v>
      </c>
      <c r="Z302" s="13">
        <v>1417</v>
      </c>
      <c r="AA302" s="13">
        <v>240</v>
      </c>
      <c r="AB302" s="13">
        <v>16</v>
      </c>
    </row>
    <row r="303" spans="1:28">
      <c r="A303" s="1">
        <v>100016177</v>
      </c>
      <c r="B303" s="1" t="str">
        <v>Košický</v>
      </c>
      <c r="C303" s="1" t="str">
        <v>Spišská Nová Ves</v>
      </c>
      <c r="D303" s="1" t="str">
        <v>Základná škola Povýšenia sv. Kríža</v>
      </c>
      <c r="E303" s="1">
        <v>1</v>
      </c>
      <c r="F303" s="13">
        <v>57</v>
      </c>
      <c r="G303" s="13">
        <v>15</v>
      </c>
      <c r="H303" s="13">
        <v>15</v>
      </c>
      <c r="I303" s="13">
        <v>0</v>
      </c>
      <c r="J303" s="13">
        <v>6</v>
      </c>
      <c r="K303" s="13">
        <v>0</v>
      </c>
      <c r="L303" s="13">
        <v>0</v>
      </c>
      <c r="M303" s="13">
        <v>0</v>
      </c>
      <c r="N303" s="13">
        <v>4</v>
      </c>
      <c r="O303" s="13">
        <v>1</v>
      </c>
      <c r="P303" s="13">
        <v>3</v>
      </c>
      <c r="Q303" s="13">
        <v>21</v>
      </c>
      <c r="R303" s="13">
        <v>2775</v>
      </c>
      <c r="S303" s="13">
        <v>279</v>
      </c>
      <c r="T303" s="13">
        <v>28.5</v>
      </c>
      <c r="U303" s="15">
        <v>3.5625</v>
      </c>
      <c r="V303" s="15">
        <v>2.2443749999999998</v>
      </c>
      <c r="W303" s="15">
        <v>250</v>
      </c>
      <c r="X303" s="13">
        <v>500</v>
      </c>
      <c r="Y303" s="13">
        <v>57</v>
      </c>
      <c r="Z303" s="13">
        <v>750</v>
      </c>
      <c r="AA303" s="13">
        <v>96</v>
      </c>
      <c r="AB303" s="13">
        <v>6</v>
      </c>
    </row>
    <row r="304" spans="1:28">
      <c r="A304" s="1">
        <v>100016186</v>
      </c>
      <c r="B304" s="1" t="str">
        <v>Košický</v>
      </c>
      <c r="C304" s="1" t="str">
        <v>Spišská Nová Ves</v>
      </c>
      <c r="D304" s="1" t="str">
        <v>Stredná odborná škola drevárska</v>
      </c>
      <c r="E304" s="1">
        <v>1</v>
      </c>
      <c r="F304" s="13">
        <v>130</v>
      </c>
      <c r="G304" s="13">
        <v>34</v>
      </c>
      <c r="H304" s="13">
        <v>34</v>
      </c>
      <c r="I304" s="13">
        <v>0</v>
      </c>
      <c r="J304" s="13">
        <v>16</v>
      </c>
      <c r="K304" s="13">
        <v>0</v>
      </c>
      <c r="L304" s="13">
        <v>1</v>
      </c>
      <c r="M304" s="13">
        <v>0</v>
      </c>
      <c r="N304" s="13">
        <v>8</v>
      </c>
      <c r="O304" s="13">
        <v>1</v>
      </c>
      <c r="P304" s="13">
        <v>8</v>
      </c>
      <c r="Q304" s="13">
        <v>48</v>
      </c>
      <c r="R304" s="13">
        <v>6175</v>
      </c>
      <c r="S304" s="13">
        <v>1769</v>
      </c>
      <c r="T304" s="13">
        <v>65</v>
      </c>
      <c r="U304" s="15">
        <v>8.125</v>
      </c>
      <c r="V304" s="15">
        <v>5.1187500000000004</v>
      </c>
      <c r="W304" s="15">
        <v>556</v>
      </c>
      <c r="X304" s="13">
        <v>1457</v>
      </c>
      <c r="Y304" s="13">
        <v>130</v>
      </c>
      <c r="Z304" s="13">
        <v>2013</v>
      </c>
      <c r="AA304" s="13">
        <v>192</v>
      </c>
      <c r="AB304" s="13">
        <v>16</v>
      </c>
    </row>
    <row r="305" spans="1:28">
      <c r="A305" s="1">
        <v>100016193</v>
      </c>
      <c r="B305" s="1" t="str">
        <v>Košický</v>
      </c>
      <c r="C305" s="1" t="str">
        <v>Spišská Nová Ves</v>
      </c>
      <c r="D305" s="1" t="str">
        <v>Základná škola</v>
      </c>
      <c r="E305" s="1">
        <v>1</v>
      </c>
      <c r="F305" s="13">
        <v>81</v>
      </c>
      <c r="G305" s="13">
        <v>21</v>
      </c>
      <c r="H305" s="13">
        <v>21</v>
      </c>
      <c r="I305" s="13">
        <v>0</v>
      </c>
      <c r="J305" s="13">
        <v>12</v>
      </c>
      <c r="K305" s="13">
        <v>0</v>
      </c>
      <c r="L305" s="13">
        <v>0</v>
      </c>
      <c r="M305" s="13">
        <v>0</v>
      </c>
      <c r="N305" s="13">
        <v>7</v>
      </c>
      <c r="O305" s="13">
        <v>1</v>
      </c>
      <c r="P305" s="13">
        <v>6</v>
      </c>
      <c r="Q305" s="13">
        <v>30</v>
      </c>
      <c r="R305" s="13">
        <v>4013</v>
      </c>
      <c r="S305" s="13">
        <v>634</v>
      </c>
      <c r="T305" s="13">
        <v>40.5</v>
      </c>
      <c r="U305" s="15">
        <v>5.0625</v>
      </c>
      <c r="V305" s="15">
        <v>3.1893750000000001</v>
      </c>
      <c r="W305" s="15">
        <v>362</v>
      </c>
      <c r="X305" s="13">
        <v>793</v>
      </c>
      <c r="Y305" s="13">
        <v>81</v>
      </c>
      <c r="Z305" s="13">
        <v>1155</v>
      </c>
      <c r="AA305" s="13">
        <v>168</v>
      </c>
      <c r="AB305" s="13">
        <v>12</v>
      </c>
    </row>
    <row r="306" spans="1:28">
      <c r="A306" s="1">
        <v>100016200</v>
      </c>
      <c r="B306" s="1" t="str">
        <v>Košický</v>
      </c>
      <c r="C306" s="1" t="str">
        <v>Spišská Nová Ves</v>
      </c>
      <c r="D306" s="1" t="str">
        <v>Stredná priemyselná škola technická</v>
      </c>
      <c r="E306" s="1">
        <v>1</v>
      </c>
      <c r="F306" s="13">
        <v>130</v>
      </c>
      <c r="G306" s="13">
        <v>44</v>
      </c>
      <c r="H306" s="13">
        <v>44</v>
      </c>
      <c r="I306" s="13">
        <v>0</v>
      </c>
      <c r="J306" s="13">
        <v>18</v>
      </c>
      <c r="K306" s="13">
        <v>0</v>
      </c>
      <c r="L306" s="13">
        <v>1</v>
      </c>
      <c r="M306" s="13">
        <v>0</v>
      </c>
      <c r="N306" s="13">
        <v>9</v>
      </c>
      <c r="O306" s="13">
        <v>1</v>
      </c>
      <c r="P306" s="13">
        <v>9</v>
      </c>
      <c r="Q306" s="13">
        <v>43</v>
      </c>
      <c r="R306" s="13">
        <v>6295</v>
      </c>
      <c r="S306" s="13">
        <v>1397</v>
      </c>
      <c r="T306" s="13">
        <v>65</v>
      </c>
      <c r="U306" s="15">
        <v>8.125</v>
      </c>
      <c r="V306" s="15">
        <v>5.1187500000000004</v>
      </c>
      <c r="W306" s="15">
        <v>567</v>
      </c>
      <c r="X306" s="13">
        <v>1364</v>
      </c>
      <c r="Y306" s="13">
        <v>130</v>
      </c>
      <c r="Z306" s="13">
        <v>1931</v>
      </c>
      <c r="AA306" s="13">
        <v>216</v>
      </c>
      <c r="AB306" s="13">
        <v>18</v>
      </c>
    </row>
    <row r="307" spans="1:28">
      <c r="A307" s="1">
        <v>100016204</v>
      </c>
      <c r="B307" s="1" t="str">
        <v>Košický</v>
      </c>
      <c r="C307" s="1" t="str">
        <v>Spišská Nová Ves</v>
      </c>
      <c r="D307" s="1" t="str">
        <v>Základná škola</v>
      </c>
      <c r="E307" s="1">
        <v>1</v>
      </c>
      <c r="F307" s="13">
        <v>122</v>
      </c>
      <c r="G307" s="13">
        <v>32</v>
      </c>
      <c r="H307" s="13">
        <v>31</v>
      </c>
      <c r="I307" s="13">
        <v>1</v>
      </c>
      <c r="J307" s="13">
        <v>20</v>
      </c>
      <c r="K307" s="13">
        <v>0</v>
      </c>
      <c r="L307" s="13">
        <v>1</v>
      </c>
      <c r="M307" s="13">
        <v>0</v>
      </c>
      <c r="N307" s="13">
        <v>10</v>
      </c>
      <c r="O307" s="13">
        <v>1</v>
      </c>
      <c r="P307" s="13">
        <v>10</v>
      </c>
      <c r="Q307" s="13">
        <v>46</v>
      </c>
      <c r="R307" s="13">
        <v>6043</v>
      </c>
      <c r="S307" s="13">
        <v>1615</v>
      </c>
      <c r="T307" s="13">
        <v>61</v>
      </c>
      <c r="U307" s="15">
        <v>7.625</v>
      </c>
      <c r="V307" s="15">
        <v>4.80375</v>
      </c>
      <c r="W307" s="15">
        <v>544</v>
      </c>
      <c r="X307" s="13">
        <v>1391</v>
      </c>
      <c r="Y307" s="13">
        <v>122</v>
      </c>
      <c r="Z307" s="13">
        <v>1935</v>
      </c>
      <c r="AA307" s="13">
        <v>240</v>
      </c>
      <c r="AB307" s="13">
        <v>20</v>
      </c>
    </row>
    <row r="308" spans="1:28">
      <c r="A308" s="1">
        <v>100016216</v>
      </c>
      <c r="B308" s="1" t="str">
        <v>Košický</v>
      </c>
      <c r="C308" s="1" t="str">
        <v>Spišská Nová Ves</v>
      </c>
      <c r="D308" s="1" t="str">
        <v>Gymnázium</v>
      </c>
      <c r="E308" s="1">
        <v>1</v>
      </c>
      <c r="F308" s="13">
        <v>84</v>
      </c>
      <c r="G308" s="13">
        <v>22</v>
      </c>
      <c r="H308" s="13">
        <v>22</v>
      </c>
      <c r="I308" s="13">
        <v>0</v>
      </c>
      <c r="J308" s="13">
        <v>12</v>
      </c>
      <c r="K308" s="13">
        <v>0</v>
      </c>
      <c r="L308" s="13">
        <v>0</v>
      </c>
      <c r="M308" s="13">
        <v>0</v>
      </c>
      <c r="N308" s="13">
        <v>7</v>
      </c>
      <c r="O308" s="13">
        <v>1</v>
      </c>
      <c r="P308" s="13">
        <v>6</v>
      </c>
      <c r="Q308" s="13">
        <v>31</v>
      </c>
      <c r="R308" s="13">
        <v>4153</v>
      </c>
      <c r="S308" s="13">
        <v>682</v>
      </c>
      <c r="T308" s="13">
        <v>42</v>
      </c>
      <c r="U308" s="15">
        <v>5.25</v>
      </c>
      <c r="V308" s="15">
        <v>3.3075000000000001</v>
      </c>
      <c r="W308" s="15">
        <v>374</v>
      </c>
      <c r="X308" s="13">
        <v>828</v>
      </c>
      <c r="Y308" s="13">
        <v>84</v>
      </c>
      <c r="Z308" s="13">
        <v>1202</v>
      </c>
      <c r="AA308" s="13">
        <v>168</v>
      </c>
      <c r="AB308" s="13">
        <v>12</v>
      </c>
    </row>
    <row r="309" spans="1:28">
      <c r="A309" s="1">
        <v>100016220</v>
      </c>
      <c r="B309" s="1" t="str">
        <v>Košický</v>
      </c>
      <c r="C309" s="1" t="str">
        <v>Spišská Nová Ves</v>
      </c>
      <c r="D309" s="1" t="str">
        <v>Základná škola</v>
      </c>
      <c r="E309" s="1">
        <v>1</v>
      </c>
      <c r="F309" s="13">
        <v>106</v>
      </c>
      <c r="G309" s="13">
        <v>28</v>
      </c>
      <c r="H309" s="13">
        <v>27</v>
      </c>
      <c r="I309" s="13">
        <v>1</v>
      </c>
      <c r="J309" s="13">
        <v>16</v>
      </c>
      <c r="K309" s="13">
        <v>0</v>
      </c>
      <c r="L309" s="13">
        <v>1</v>
      </c>
      <c r="M309" s="13">
        <v>0</v>
      </c>
      <c r="N309" s="13">
        <v>8</v>
      </c>
      <c r="O309" s="13">
        <v>1</v>
      </c>
      <c r="P309" s="13">
        <v>8</v>
      </c>
      <c r="Q309" s="13">
        <v>40</v>
      </c>
      <c r="R309" s="13">
        <v>5177</v>
      </c>
      <c r="S309" s="13">
        <v>1195</v>
      </c>
      <c r="T309" s="13">
        <v>53</v>
      </c>
      <c r="U309" s="15">
        <v>6.625</v>
      </c>
      <c r="V309" s="15">
        <v>4.1737500000000001</v>
      </c>
      <c r="W309" s="15">
        <v>466</v>
      </c>
      <c r="X309" s="13">
        <v>1136</v>
      </c>
      <c r="Y309" s="13">
        <v>106</v>
      </c>
      <c r="Z309" s="13">
        <v>1602</v>
      </c>
      <c r="AA309" s="13">
        <v>192</v>
      </c>
      <c r="AB309" s="13">
        <v>16</v>
      </c>
    </row>
    <row r="310" spans="1:28">
      <c r="A310" s="1">
        <v>100016226</v>
      </c>
      <c r="B310" s="1" t="str">
        <v>Košický</v>
      </c>
      <c r="C310" s="1" t="str">
        <v>Spišská Nová Ves</v>
      </c>
      <c r="D310" s="1" t="str">
        <v>Základná škola</v>
      </c>
      <c r="E310" s="1">
        <v>1</v>
      </c>
      <c r="F310" s="13">
        <v>58</v>
      </c>
      <c r="G310" s="13">
        <v>16</v>
      </c>
      <c r="H310" s="13">
        <v>15</v>
      </c>
      <c r="I310" s="13">
        <v>1</v>
      </c>
      <c r="J310" s="13">
        <v>8</v>
      </c>
      <c r="K310" s="13">
        <v>0</v>
      </c>
      <c r="L310" s="13">
        <v>0</v>
      </c>
      <c r="M310" s="13">
        <v>0</v>
      </c>
      <c r="N310" s="13">
        <v>5</v>
      </c>
      <c r="O310" s="13">
        <v>1</v>
      </c>
      <c r="P310" s="13">
        <v>4</v>
      </c>
      <c r="Q310" s="13">
        <v>22</v>
      </c>
      <c r="R310" s="13">
        <v>2942</v>
      </c>
      <c r="S310" s="13">
        <v>311</v>
      </c>
      <c r="T310" s="13">
        <v>29</v>
      </c>
      <c r="U310" s="15">
        <v>3.625</v>
      </c>
      <c r="V310" s="15">
        <v>2.2837499999999999</v>
      </c>
      <c r="W310" s="15">
        <v>265</v>
      </c>
      <c r="X310" s="13">
        <v>535</v>
      </c>
      <c r="Y310" s="13">
        <v>58</v>
      </c>
      <c r="Z310" s="13">
        <v>800</v>
      </c>
      <c r="AA310" s="13">
        <v>120</v>
      </c>
      <c r="AB310" s="13">
        <v>8</v>
      </c>
    </row>
    <row r="311" spans="1:28">
      <c r="A311" s="1">
        <v>100016230</v>
      </c>
      <c r="B311" s="1" t="str">
        <v>Košický</v>
      </c>
      <c r="C311" s="1" t="str">
        <v>Spišská Nová Ves</v>
      </c>
      <c r="D311" s="1" t="str">
        <v>Základná škola</v>
      </c>
      <c r="E311" s="1">
        <v>1</v>
      </c>
      <c r="F311" s="13">
        <v>76</v>
      </c>
      <c r="G311" s="13">
        <v>20</v>
      </c>
      <c r="H311" s="13">
        <v>20</v>
      </c>
      <c r="I311" s="13">
        <v>0</v>
      </c>
      <c r="J311" s="13">
        <v>10</v>
      </c>
      <c r="K311" s="13">
        <v>0</v>
      </c>
      <c r="L311" s="13">
        <v>0</v>
      </c>
      <c r="M311" s="13">
        <v>0</v>
      </c>
      <c r="N311" s="13">
        <v>6</v>
      </c>
      <c r="O311" s="13">
        <v>1</v>
      </c>
      <c r="P311" s="13">
        <v>5</v>
      </c>
      <c r="Q311" s="13">
        <v>28</v>
      </c>
      <c r="R311" s="13">
        <v>3780</v>
      </c>
      <c r="S311" s="13">
        <v>543</v>
      </c>
      <c r="T311" s="13">
        <v>38</v>
      </c>
      <c r="U311" s="15">
        <v>4.75</v>
      </c>
      <c r="V311" s="15">
        <v>2.9925000000000002</v>
      </c>
      <c r="W311" s="15">
        <v>341</v>
      </c>
      <c r="X311" s="13">
        <v>730</v>
      </c>
      <c r="Y311" s="13">
        <v>76</v>
      </c>
      <c r="Z311" s="13">
        <v>1071</v>
      </c>
      <c r="AA311" s="13">
        <v>144</v>
      </c>
      <c r="AB311" s="13">
        <v>10</v>
      </c>
    </row>
    <row r="312" spans="1:28">
      <c r="A312" s="1">
        <v>100016237</v>
      </c>
      <c r="B312" s="1" t="str">
        <v>Košický</v>
      </c>
      <c r="C312" s="1" t="str">
        <v>Spišská Nová Ves</v>
      </c>
      <c r="D312" s="1" t="str">
        <v>Stredná odborná škola techniky a služieb</v>
      </c>
      <c r="E312" s="1">
        <v>5</v>
      </c>
      <c r="F312" s="13">
        <v>483</v>
      </c>
      <c r="G312" s="13">
        <v>183</v>
      </c>
      <c r="H312" s="13">
        <v>105</v>
      </c>
      <c r="I312" s="13">
        <v>78</v>
      </c>
      <c r="J312" s="13">
        <v>56</v>
      </c>
      <c r="K312" s="13">
        <v>2</v>
      </c>
      <c r="L312" s="13">
        <v>2</v>
      </c>
      <c r="M312" s="13">
        <v>2</v>
      </c>
      <c r="N312" s="13">
        <v>29</v>
      </c>
      <c r="O312" s="13">
        <v>5</v>
      </c>
      <c r="P312" s="13">
        <v>30</v>
      </c>
      <c r="Q312" s="13">
        <v>228</v>
      </c>
      <c r="R312" s="13">
        <v>23216</v>
      </c>
      <c r="S312" s="13">
        <v>16079</v>
      </c>
      <c r="T312" s="13">
        <v>241.5</v>
      </c>
      <c r="U312" s="15">
        <v>30.1875</v>
      </c>
      <c r="V312" s="15">
        <v>19.018125000000001</v>
      </c>
      <c r="W312" s="15">
        <v>2091</v>
      </c>
      <c r="X312" s="13">
        <v>8307</v>
      </c>
      <c r="Y312" s="13">
        <v>483</v>
      </c>
      <c r="Z312" s="13">
        <v>10398</v>
      </c>
      <c r="AA312" s="13">
        <v>792</v>
      </c>
      <c r="AB312" s="13">
        <v>56</v>
      </c>
    </row>
    <row r="313" spans="1:28">
      <c r="A313" s="1">
        <v>100016238</v>
      </c>
      <c r="B313" s="1" t="str">
        <v>Košický</v>
      </c>
      <c r="C313" s="1" t="str">
        <v>Spišská Nová Ves</v>
      </c>
      <c r="D313" s="1" t="str">
        <v>Základná škola sv. Cyrila a Metoda</v>
      </c>
      <c r="E313" s="1">
        <v>1</v>
      </c>
      <c r="F313" s="13">
        <v>62</v>
      </c>
      <c r="G313" s="13">
        <v>16</v>
      </c>
      <c r="H313" s="13">
        <v>16</v>
      </c>
      <c r="I313" s="13">
        <v>0</v>
      </c>
      <c r="J313" s="13">
        <v>10</v>
      </c>
      <c r="K313" s="13">
        <v>0</v>
      </c>
      <c r="L313" s="13">
        <v>0</v>
      </c>
      <c r="M313" s="13">
        <v>0</v>
      </c>
      <c r="N313" s="13">
        <v>6</v>
      </c>
      <c r="O313" s="13">
        <v>1</v>
      </c>
      <c r="P313" s="13">
        <v>5</v>
      </c>
      <c r="Q313" s="13">
        <v>23</v>
      </c>
      <c r="R313" s="13">
        <v>3128</v>
      </c>
      <c r="S313" s="13">
        <v>345</v>
      </c>
      <c r="T313" s="13">
        <v>31</v>
      </c>
      <c r="U313" s="15">
        <v>3.875</v>
      </c>
      <c r="V313" s="15">
        <v>2.4412500000000001</v>
      </c>
      <c r="W313" s="15">
        <v>282</v>
      </c>
      <c r="X313" s="13">
        <v>573</v>
      </c>
      <c r="Y313" s="13">
        <v>62</v>
      </c>
      <c r="Z313" s="13">
        <v>855</v>
      </c>
      <c r="AA313" s="13">
        <v>144</v>
      </c>
      <c r="AB313" s="13">
        <v>10</v>
      </c>
    </row>
    <row r="314" spans="1:28">
      <c r="A314" s="1">
        <v>100016241</v>
      </c>
      <c r="B314" s="1" t="str">
        <v>Košický</v>
      </c>
      <c r="C314" s="1" t="str">
        <v>Spišská Nová Ves</v>
      </c>
      <c r="D314" s="1" t="str">
        <v>Základná škola</v>
      </c>
      <c r="E314" s="1">
        <v>1</v>
      </c>
      <c r="F314" s="13">
        <v>105</v>
      </c>
      <c r="G314" s="13">
        <v>27</v>
      </c>
      <c r="H314" s="13">
        <v>27</v>
      </c>
      <c r="I314" s="13">
        <v>0</v>
      </c>
      <c r="J314" s="13">
        <v>18</v>
      </c>
      <c r="K314" s="13">
        <v>0</v>
      </c>
      <c r="L314" s="13">
        <v>1</v>
      </c>
      <c r="M314" s="13">
        <v>0</v>
      </c>
      <c r="N314" s="13">
        <v>9</v>
      </c>
      <c r="O314" s="13">
        <v>1</v>
      </c>
      <c r="P314" s="13">
        <v>9</v>
      </c>
      <c r="Q314" s="13">
        <v>39</v>
      </c>
      <c r="R314" s="13">
        <v>5251</v>
      </c>
      <c r="S314" s="13">
        <v>1131</v>
      </c>
      <c r="T314" s="13">
        <v>52.5</v>
      </c>
      <c r="U314" s="15">
        <v>6.5625</v>
      </c>
      <c r="V314" s="15">
        <v>4.1343750000000004</v>
      </c>
      <c r="W314" s="15">
        <v>473</v>
      </c>
      <c r="X314" s="13">
        <v>1127</v>
      </c>
      <c r="Y314" s="13">
        <v>105</v>
      </c>
      <c r="Z314" s="13">
        <v>1600</v>
      </c>
      <c r="AA314" s="13">
        <v>216</v>
      </c>
      <c r="AB314" s="13">
        <v>18</v>
      </c>
    </row>
    <row r="315" spans="1:28">
      <c r="A315" s="1">
        <v>100016248</v>
      </c>
      <c r="B315" s="1" t="str">
        <v>Košický</v>
      </c>
      <c r="C315" s="1" t="str">
        <v>Spišská Nová Ves</v>
      </c>
      <c r="D315" s="1" t="str">
        <v>Hotelová akadémia</v>
      </c>
      <c r="E315" s="1">
        <v>1</v>
      </c>
      <c r="F315" s="13">
        <v>76</v>
      </c>
      <c r="G315" s="13">
        <v>26</v>
      </c>
      <c r="H315" s="13">
        <v>26</v>
      </c>
      <c r="I315" s="13">
        <v>0</v>
      </c>
      <c r="J315" s="13">
        <v>10</v>
      </c>
      <c r="K315" s="13">
        <v>0</v>
      </c>
      <c r="L315" s="13">
        <v>0</v>
      </c>
      <c r="M315" s="13">
        <v>0</v>
      </c>
      <c r="N315" s="13">
        <v>6</v>
      </c>
      <c r="O315" s="13">
        <v>1</v>
      </c>
      <c r="P315" s="13">
        <v>5</v>
      </c>
      <c r="Q315" s="13">
        <v>25</v>
      </c>
      <c r="R315" s="13">
        <v>3780</v>
      </c>
      <c r="S315" s="13">
        <v>419</v>
      </c>
      <c r="T315" s="13">
        <v>38</v>
      </c>
      <c r="U315" s="15">
        <v>4.75</v>
      </c>
      <c r="V315" s="15">
        <v>2.9925000000000002</v>
      </c>
      <c r="W315" s="15">
        <v>341</v>
      </c>
      <c r="X315" s="13">
        <v>693</v>
      </c>
      <c r="Y315" s="13">
        <v>76</v>
      </c>
      <c r="Z315" s="13">
        <v>1034</v>
      </c>
      <c r="AA315" s="13">
        <v>144</v>
      </c>
      <c r="AB315" s="13">
        <v>10</v>
      </c>
    </row>
    <row r="316" spans="1:28">
      <c r="A316" s="1">
        <v>100016250</v>
      </c>
      <c r="B316" s="1" t="str">
        <v>Košický</v>
      </c>
      <c r="C316" s="1" t="str">
        <v>Spišská Nová Ves</v>
      </c>
      <c r="D316" s="1" t="str">
        <v>Cirkevné gymnázium Štefana Mišíka</v>
      </c>
      <c r="E316" s="1">
        <v>1</v>
      </c>
      <c r="F316" s="13">
        <v>25</v>
      </c>
      <c r="G316" s="13">
        <v>9</v>
      </c>
      <c r="H316" s="13">
        <v>9</v>
      </c>
      <c r="I316" s="13">
        <v>0</v>
      </c>
      <c r="J316" s="13">
        <v>4</v>
      </c>
      <c r="K316" s="13">
        <v>0</v>
      </c>
      <c r="L316" s="13">
        <v>0</v>
      </c>
      <c r="M316" s="13">
        <v>0</v>
      </c>
      <c r="N316" s="13">
        <v>3</v>
      </c>
      <c r="O316" s="13">
        <v>1</v>
      </c>
      <c r="P316" s="13">
        <v>2</v>
      </c>
      <c r="Q316" s="13">
        <v>8</v>
      </c>
      <c r="R316" s="13">
        <v>1285</v>
      </c>
      <c r="S316" s="13">
        <v>16</v>
      </c>
      <c r="T316" s="13">
        <v>12.5</v>
      </c>
      <c r="U316" s="15">
        <v>1.5625</v>
      </c>
      <c r="V316" s="15">
        <v>0.984375</v>
      </c>
      <c r="W316" s="15">
        <v>116</v>
      </c>
      <c r="X316" s="13">
        <v>198</v>
      </c>
      <c r="Y316" s="13">
        <v>25</v>
      </c>
      <c r="Z316" s="13">
        <v>314</v>
      </c>
      <c r="AA316" s="13">
        <v>72</v>
      </c>
      <c r="AB316" s="13">
        <v>4</v>
      </c>
    </row>
    <row r="317" spans="1:28">
      <c r="A317" s="1">
        <v>100016258</v>
      </c>
      <c r="B317" s="1" t="str">
        <v>Košický</v>
      </c>
      <c r="C317" s="1" t="str">
        <v>Spišská Nová Ves</v>
      </c>
      <c r="D317" s="1" t="str">
        <v>Stredná odborná škola ekonomická</v>
      </c>
      <c r="E317" s="1">
        <v>1</v>
      </c>
      <c r="F317" s="13">
        <v>76</v>
      </c>
      <c r="G317" s="13">
        <v>20</v>
      </c>
      <c r="H317" s="13">
        <v>20</v>
      </c>
      <c r="I317" s="13">
        <v>0</v>
      </c>
      <c r="J317" s="13">
        <v>8</v>
      </c>
      <c r="K317" s="13">
        <v>0</v>
      </c>
      <c r="L317" s="13">
        <v>0</v>
      </c>
      <c r="M317" s="13">
        <v>0</v>
      </c>
      <c r="N317" s="13">
        <v>5</v>
      </c>
      <c r="O317" s="13">
        <v>1</v>
      </c>
      <c r="P317" s="13">
        <v>4</v>
      </c>
      <c r="Q317" s="13">
        <v>28</v>
      </c>
      <c r="R317" s="13">
        <v>3660</v>
      </c>
      <c r="S317" s="13">
        <v>543</v>
      </c>
      <c r="T317" s="13">
        <v>38</v>
      </c>
      <c r="U317" s="15">
        <v>4.75</v>
      </c>
      <c r="V317" s="15">
        <v>2.9925000000000002</v>
      </c>
      <c r="W317" s="15">
        <v>330</v>
      </c>
      <c r="X317" s="13">
        <v>712</v>
      </c>
      <c r="Y317" s="13">
        <v>76</v>
      </c>
      <c r="Z317" s="13">
        <v>1042</v>
      </c>
      <c r="AA317" s="13">
        <v>120</v>
      </c>
      <c r="AB317" s="13">
        <v>8</v>
      </c>
    </row>
    <row r="318" spans="1:28">
      <c r="A318" s="1">
        <v>100016264</v>
      </c>
      <c r="B318" s="1" t="str">
        <v>Košický</v>
      </c>
      <c r="C318" s="1" t="str">
        <v>Spišská Nová Ves</v>
      </c>
      <c r="D318" s="1" t="str">
        <v>Gymnázium</v>
      </c>
      <c r="E318" s="1">
        <v>1</v>
      </c>
      <c r="F318" s="13">
        <v>86</v>
      </c>
      <c r="G318" s="13">
        <v>30</v>
      </c>
      <c r="H318" s="13">
        <v>29</v>
      </c>
      <c r="I318" s="13">
        <v>1</v>
      </c>
      <c r="J318" s="13">
        <v>12</v>
      </c>
      <c r="K318" s="13">
        <v>0</v>
      </c>
      <c r="L318" s="13">
        <v>0</v>
      </c>
      <c r="M318" s="13">
        <v>0</v>
      </c>
      <c r="N318" s="13">
        <v>7</v>
      </c>
      <c r="O318" s="13">
        <v>1</v>
      </c>
      <c r="P318" s="13">
        <v>6</v>
      </c>
      <c r="Q318" s="13">
        <v>29</v>
      </c>
      <c r="R318" s="13">
        <v>4246</v>
      </c>
      <c r="S318" s="13">
        <v>587</v>
      </c>
      <c r="T318" s="13">
        <v>43</v>
      </c>
      <c r="U318" s="15">
        <v>5.375</v>
      </c>
      <c r="V318" s="15">
        <v>3.38625</v>
      </c>
      <c r="W318" s="15">
        <v>383</v>
      </c>
      <c r="X318" s="13">
        <v>813</v>
      </c>
      <c r="Y318" s="13">
        <v>86</v>
      </c>
      <c r="Z318" s="13">
        <v>1196</v>
      </c>
      <c r="AA318" s="13">
        <v>168</v>
      </c>
      <c r="AB318" s="13">
        <v>12</v>
      </c>
    </row>
    <row r="319" spans="1:28">
      <c r="A319" s="1">
        <v>100016268</v>
      </c>
      <c r="B319" s="1" t="str">
        <v>Košický</v>
      </c>
      <c r="C319" s="1" t="str">
        <v>Spišská Nová Ves</v>
      </c>
      <c r="D319" s="1" t="str">
        <v>Základná škola</v>
      </c>
      <c r="E319" s="1">
        <v>1</v>
      </c>
      <c r="F319" s="13">
        <v>70</v>
      </c>
      <c r="G319" s="13">
        <v>18</v>
      </c>
      <c r="H319" s="13">
        <v>18</v>
      </c>
      <c r="I319" s="13">
        <v>0</v>
      </c>
      <c r="J319" s="13">
        <v>10</v>
      </c>
      <c r="K319" s="13">
        <v>0</v>
      </c>
      <c r="L319" s="13">
        <v>0</v>
      </c>
      <c r="M319" s="13">
        <v>0</v>
      </c>
      <c r="N319" s="13">
        <v>6</v>
      </c>
      <c r="O319" s="13">
        <v>1</v>
      </c>
      <c r="P319" s="13">
        <v>5</v>
      </c>
      <c r="Q319" s="13">
        <v>26</v>
      </c>
      <c r="R319" s="13">
        <v>3501</v>
      </c>
      <c r="S319" s="13">
        <v>458</v>
      </c>
      <c r="T319" s="13">
        <v>35</v>
      </c>
      <c r="U319" s="15">
        <v>4.375</v>
      </c>
      <c r="V319" s="15">
        <v>2.7562500000000001</v>
      </c>
      <c r="W319" s="15">
        <v>316</v>
      </c>
      <c r="X319" s="13">
        <v>663</v>
      </c>
      <c r="Y319" s="13">
        <v>70</v>
      </c>
      <c r="Z319" s="13">
        <v>979</v>
      </c>
      <c r="AA319" s="13">
        <v>144</v>
      </c>
      <c r="AB319" s="13">
        <v>10</v>
      </c>
    </row>
    <row r="320" spans="1:28">
      <c r="A320" s="1">
        <v>100016277</v>
      </c>
      <c r="B320" s="1" t="str">
        <v>Košický</v>
      </c>
      <c r="C320" s="1" t="str">
        <v>Spišská Nová Ves</v>
      </c>
      <c r="D320" s="1" t="str">
        <v>Základná škola sv. Michala</v>
      </c>
      <c r="E320" s="1">
        <v>1</v>
      </c>
      <c r="F320" s="13">
        <v>27</v>
      </c>
      <c r="G320" s="13">
        <v>7</v>
      </c>
      <c r="H320" s="13">
        <v>7</v>
      </c>
      <c r="I320" s="13">
        <v>0</v>
      </c>
      <c r="J320" s="13">
        <v>4</v>
      </c>
      <c r="K320" s="13">
        <v>0</v>
      </c>
      <c r="L320" s="13">
        <v>0</v>
      </c>
      <c r="M320" s="13">
        <v>0</v>
      </c>
      <c r="N320" s="13">
        <v>3</v>
      </c>
      <c r="O320" s="13">
        <v>1</v>
      </c>
      <c r="P320" s="13">
        <v>2</v>
      </c>
      <c r="Q320" s="13">
        <v>10</v>
      </c>
      <c r="R320" s="13">
        <v>1378</v>
      </c>
      <c r="S320" s="13">
        <v>37</v>
      </c>
      <c r="T320" s="13">
        <v>13.5</v>
      </c>
      <c r="U320" s="15">
        <v>1.6875</v>
      </c>
      <c r="V320" s="15">
        <v>1.0631250000000001</v>
      </c>
      <c r="W320" s="15">
        <v>125</v>
      </c>
      <c r="X320" s="13">
        <v>218</v>
      </c>
      <c r="Y320" s="13">
        <v>27</v>
      </c>
      <c r="Z320" s="13">
        <v>343</v>
      </c>
      <c r="AA320" s="13">
        <v>72</v>
      </c>
      <c r="AB320" s="13">
        <v>4</v>
      </c>
    </row>
    <row r="321" spans="1:28">
      <c r="A321" s="1">
        <v>100016282</v>
      </c>
      <c r="B321" s="1" t="str">
        <v>Košický</v>
      </c>
      <c r="C321" s="1" t="str">
        <v>Spišská Nová Ves</v>
      </c>
      <c r="D321" s="1" t="str">
        <v>Základná škola</v>
      </c>
      <c r="E321" s="1">
        <v>1</v>
      </c>
      <c r="F321" s="13">
        <v>77</v>
      </c>
      <c r="G321" s="13">
        <v>21</v>
      </c>
      <c r="H321" s="13">
        <v>20</v>
      </c>
      <c r="I321" s="13">
        <v>1</v>
      </c>
      <c r="J321" s="13">
        <v>10</v>
      </c>
      <c r="K321" s="13">
        <v>0</v>
      </c>
      <c r="L321" s="13">
        <v>0</v>
      </c>
      <c r="M321" s="13">
        <v>0</v>
      </c>
      <c r="N321" s="13">
        <v>6</v>
      </c>
      <c r="O321" s="13">
        <v>1</v>
      </c>
      <c r="P321" s="13">
        <v>5</v>
      </c>
      <c r="Q321" s="13">
        <v>29</v>
      </c>
      <c r="R321" s="13">
        <v>3827</v>
      </c>
      <c r="S321" s="13">
        <v>587</v>
      </c>
      <c r="T321" s="13">
        <v>38.5</v>
      </c>
      <c r="U321" s="15">
        <v>4.8125</v>
      </c>
      <c r="V321" s="15">
        <v>3.0318749999999999</v>
      </c>
      <c r="W321" s="15">
        <v>345</v>
      </c>
      <c r="X321" s="13">
        <v>751</v>
      </c>
      <c r="Y321" s="13">
        <v>77</v>
      </c>
      <c r="Z321" s="13">
        <v>1096</v>
      </c>
      <c r="AA321" s="13">
        <v>144</v>
      </c>
      <c r="AB321" s="13">
        <v>10</v>
      </c>
    </row>
    <row r="322" spans="1:28">
      <c r="A322" s="1">
        <v>100016298</v>
      </c>
      <c r="B322" s="1" t="str">
        <v>Košický</v>
      </c>
      <c r="C322" s="1" t="str">
        <v>Spišská Nová Ves</v>
      </c>
      <c r="D322" s="1" t="str">
        <v>Základná škola</v>
      </c>
      <c r="E322" s="1">
        <v>2</v>
      </c>
      <c r="F322" s="13">
        <v>31</v>
      </c>
      <c r="G322" s="13">
        <v>9</v>
      </c>
      <c r="H322" s="13">
        <v>9</v>
      </c>
      <c r="I322" s="13">
        <v>0</v>
      </c>
      <c r="J322" s="13">
        <v>6</v>
      </c>
      <c r="K322" s="13">
        <v>1</v>
      </c>
      <c r="L322" s="13">
        <v>0</v>
      </c>
      <c r="M322" s="13">
        <v>1</v>
      </c>
      <c r="N322" s="13">
        <v>4</v>
      </c>
      <c r="O322" s="13">
        <v>2</v>
      </c>
      <c r="P322" s="13">
        <v>4</v>
      </c>
      <c r="Q322" s="13">
        <v>11</v>
      </c>
      <c r="R322" s="13">
        <v>1677</v>
      </c>
      <c r="S322" s="13">
        <v>25</v>
      </c>
      <c r="T322" s="13">
        <v>15.5</v>
      </c>
      <c r="U322" s="15">
        <v>1.9375</v>
      </c>
      <c r="V322" s="15">
        <v>1.2206250000000001</v>
      </c>
      <c r="W322" s="15">
        <v>152</v>
      </c>
      <c r="X322" s="13">
        <v>260</v>
      </c>
      <c r="Y322" s="13">
        <v>31</v>
      </c>
      <c r="Z322" s="13">
        <v>412</v>
      </c>
      <c r="AA322" s="13">
        <v>144</v>
      </c>
      <c r="AB322" s="13">
        <v>6</v>
      </c>
    </row>
    <row r="323" spans="1:28">
      <c r="A323" s="1">
        <v>100016301</v>
      </c>
      <c r="B323" s="1" t="str">
        <v>Košický</v>
      </c>
      <c r="C323" s="1" t="str">
        <v>Spišská Nová Ves</v>
      </c>
      <c r="D323" s="1" t="str">
        <v>Základná škola</v>
      </c>
      <c r="E323" s="1">
        <v>1</v>
      </c>
      <c r="F323" s="13">
        <v>35</v>
      </c>
      <c r="G323" s="13">
        <v>9</v>
      </c>
      <c r="H323" s="13">
        <v>9</v>
      </c>
      <c r="I323" s="13">
        <v>0</v>
      </c>
      <c r="J323" s="13">
        <v>4</v>
      </c>
      <c r="K323" s="13">
        <v>0</v>
      </c>
      <c r="L323" s="13">
        <v>0</v>
      </c>
      <c r="M323" s="13">
        <v>0</v>
      </c>
      <c r="N323" s="13">
        <v>3</v>
      </c>
      <c r="O323" s="13">
        <v>1</v>
      </c>
      <c r="P323" s="13">
        <v>2</v>
      </c>
      <c r="Q323" s="13">
        <v>13</v>
      </c>
      <c r="R323" s="13">
        <v>1751</v>
      </c>
      <c r="S323" s="13">
        <v>82</v>
      </c>
      <c r="T323" s="13">
        <v>17.5</v>
      </c>
      <c r="U323" s="15">
        <v>2.1875</v>
      </c>
      <c r="V323" s="15">
        <v>1.378125</v>
      </c>
      <c r="W323" s="15">
        <v>158</v>
      </c>
      <c r="X323" s="13">
        <v>288</v>
      </c>
      <c r="Y323" s="13">
        <v>35</v>
      </c>
      <c r="Z323" s="13">
        <v>446</v>
      </c>
      <c r="AA323" s="13">
        <v>72</v>
      </c>
      <c r="AB323" s="13">
        <v>4</v>
      </c>
    </row>
    <row r="324" spans="1:28">
      <c r="A324" s="1">
        <v>100016308</v>
      </c>
      <c r="B324" s="1" t="str">
        <v>Košický</v>
      </c>
      <c r="C324" s="1" t="str">
        <v>Spišská Nová Ves</v>
      </c>
      <c r="D324" s="1" t="str">
        <v>Základná škola</v>
      </c>
      <c r="E324" s="1">
        <v>1</v>
      </c>
      <c r="F324" s="13">
        <v>11</v>
      </c>
      <c r="G324" s="13">
        <v>3</v>
      </c>
      <c r="H324" s="13">
        <v>3</v>
      </c>
      <c r="I324" s="13">
        <v>0</v>
      </c>
      <c r="J324" s="13">
        <v>0</v>
      </c>
      <c r="K324" s="13">
        <v>1</v>
      </c>
      <c r="L324" s="13">
        <v>0</v>
      </c>
      <c r="M324" s="13">
        <v>1</v>
      </c>
      <c r="N324" s="13">
        <v>0</v>
      </c>
      <c r="O324" s="13">
        <v>1</v>
      </c>
      <c r="P324" s="13">
        <v>1</v>
      </c>
      <c r="Q324" s="13">
        <v>4</v>
      </c>
      <c r="R324" s="13">
        <v>552</v>
      </c>
      <c r="S324" s="13">
        <v>0</v>
      </c>
      <c r="T324" s="13">
        <v>5.5</v>
      </c>
      <c r="U324" s="15">
        <v>0.6875</v>
      </c>
      <c r="V324" s="15">
        <v>0.43312499999999998</v>
      </c>
      <c r="W324" s="15">
        <v>50</v>
      </c>
      <c r="X324" s="13">
        <v>83</v>
      </c>
      <c r="Y324" s="13">
        <v>11</v>
      </c>
      <c r="Z324" s="13">
        <v>133</v>
      </c>
      <c r="AA324" s="13">
        <v>48</v>
      </c>
      <c r="AB324" s="13">
        <v>0</v>
      </c>
    </row>
    <row r="325" spans="1:28">
      <c r="A325" s="1">
        <v>100016320</v>
      </c>
      <c r="B325" s="1" t="str">
        <v>Košický</v>
      </c>
      <c r="C325" s="1" t="str">
        <v>Trebišov</v>
      </c>
      <c r="D325" s="1" t="str">
        <v>Základná škola s vyučovacím jazykom maďarským - Alapiskola</v>
      </c>
      <c r="E325" s="1">
        <v>1</v>
      </c>
      <c r="F325" s="13">
        <v>9</v>
      </c>
      <c r="G325" s="13">
        <v>3</v>
      </c>
      <c r="H325" s="13">
        <v>3</v>
      </c>
      <c r="I325" s="13">
        <v>0</v>
      </c>
      <c r="J325" s="13">
        <v>0</v>
      </c>
      <c r="K325" s="13">
        <v>1</v>
      </c>
      <c r="L325" s="13">
        <v>0</v>
      </c>
      <c r="M325" s="13">
        <v>1</v>
      </c>
      <c r="N325" s="13">
        <v>0</v>
      </c>
      <c r="O325" s="13">
        <v>1</v>
      </c>
      <c r="P325" s="13">
        <v>1</v>
      </c>
      <c r="Q325" s="13">
        <v>3</v>
      </c>
      <c r="R325" s="13">
        <v>410</v>
      </c>
      <c r="S325" s="13">
        <v>0</v>
      </c>
      <c r="T325" s="13">
        <v>4.5</v>
      </c>
      <c r="U325" s="15">
        <v>0.5625</v>
      </c>
      <c r="V325" s="15">
        <v>0.354375</v>
      </c>
      <c r="W325" s="15">
        <v>37</v>
      </c>
      <c r="X325" s="13">
        <v>62</v>
      </c>
      <c r="Y325" s="13">
        <v>9</v>
      </c>
      <c r="Z325" s="13">
        <v>99</v>
      </c>
      <c r="AA325" s="13">
        <v>48</v>
      </c>
      <c r="AB325" s="13">
        <v>0</v>
      </c>
    </row>
    <row r="326" spans="1:28">
      <c r="A326" s="1">
        <v>100016323</v>
      </c>
      <c r="B326" s="1" t="str">
        <v>Košický</v>
      </c>
      <c r="C326" s="1" t="str">
        <v>Trebišov</v>
      </c>
      <c r="D326" s="1" t="str">
        <v>Základná škola</v>
      </c>
      <c r="E326" s="1">
        <v>1</v>
      </c>
      <c r="F326" s="13">
        <v>6</v>
      </c>
      <c r="G326" s="13">
        <v>2</v>
      </c>
      <c r="H326" s="13">
        <v>2</v>
      </c>
      <c r="I326" s="13">
        <v>0</v>
      </c>
      <c r="J326" s="13">
        <v>0</v>
      </c>
      <c r="K326" s="13">
        <v>1</v>
      </c>
      <c r="L326" s="13">
        <v>0</v>
      </c>
      <c r="M326" s="13">
        <v>1</v>
      </c>
      <c r="N326" s="13">
        <v>0</v>
      </c>
      <c r="O326" s="13">
        <v>1</v>
      </c>
      <c r="P326" s="13">
        <v>1</v>
      </c>
      <c r="Q326" s="13">
        <v>2</v>
      </c>
      <c r="R326" s="13">
        <v>272</v>
      </c>
      <c r="S326" s="13">
        <v>0</v>
      </c>
      <c r="T326" s="13">
        <v>3</v>
      </c>
      <c r="U326" s="15">
        <v>0.375</v>
      </c>
      <c r="V326" s="15">
        <v>0.23624999999999999</v>
      </c>
      <c r="W326" s="15">
        <v>25</v>
      </c>
      <c r="X326" s="13">
        <v>41</v>
      </c>
      <c r="Y326" s="13">
        <v>6</v>
      </c>
      <c r="Z326" s="13">
        <v>66</v>
      </c>
      <c r="AA326" s="13">
        <v>48</v>
      </c>
      <c r="AB326" s="13">
        <v>0</v>
      </c>
    </row>
    <row r="327" spans="1:28">
      <c r="A327" s="1">
        <v>100016325</v>
      </c>
      <c r="B327" s="1" t="str">
        <v>Košický</v>
      </c>
      <c r="C327" s="1" t="str">
        <v>Trebišov</v>
      </c>
      <c r="D327" s="1" t="str">
        <v>Reedukačné centrum</v>
      </c>
      <c r="E327" s="1">
        <v>2</v>
      </c>
      <c r="F327" s="13">
        <v>25</v>
      </c>
      <c r="G327" s="13">
        <v>7</v>
      </c>
      <c r="H327" s="13">
        <v>7</v>
      </c>
      <c r="I327" s="13">
        <v>0</v>
      </c>
      <c r="J327" s="13">
        <v>4</v>
      </c>
      <c r="K327" s="13">
        <v>0</v>
      </c>
      <c r="L327" s="13">
        <v>0</v>
      </c>
      <c r="M327" s="13">
        <v>0</v>
      </c>
      <c r="N327" s="13">
        <v>3</v>
      </c>
      <c r="O327" s="13">
        <v>1</v>
      </c>
      <c r="P327" s="13">
        <v>2</v>
      </c>
      <c r="Q327" s="13">
        <v>9</v>
      </c>
      <c r="R327" s="13">
        <v>1285</v>
      </c>
      <c r="S327" s="13">
        <v>25</v>
      </c>
      <c r="T327" s="13">
        <v>12.5</v>
      </c>
      <c r="U327" s="15">
        <v>1.5625</v>
      </c>
      <c r="V327" s="15">
        <v>0.984375</v>
      </c>
      <c r="W327" s="15">
        <v>116</v>
      </c>
      <c r="X327" s="13">
        <v>201</v>
      </c>
      <c r="Y327" s="13">
        <v>25</v>
      </c>
      <c r="Z327" s="13">
        <v>317</v>
      </c>
      <c r="AA327" s="13">
        <v>72</v>
      </c>
      <c r="AB327" s="13">
        <v>4</v>
      </c>
    </row>
    <row r="328" spans="1:28">
      <c r="A328" s="1">
        <v>100016331</v>
      </c>
      <c r="B328" s="1" t="str">
        <v>Košický</v>
      </c>
      <c r="C328" s="1" t="str">
        <v>Trebišov</v>
      </c>
      <c r="D328" s="1" t="str">
        <v>Základná škola s vyučovacím jazykom maďarským -  Alapiskola</v>
      </c>
      <c r="E328" s="1">
        <v>1</v>
      </c>
      <c r="F328" s="13">
        <v>52</v>
      </c>
      <c r="G328" s="13">
        <v>14</v>
      </c>
      <c r="H328" s="13">
        <v>14</v>
      </c>
      <c r="I328" s="13">
        <v>0</v>
      </c>
      <c r="J328" s="13">
        <v>6</v>
      </c>
      <c r="K328" s="13">
        <v>0</v>
      </c>
      <c r="L328" s="13">
        <v>0</v>
      </c>
      <c r="M328" s="13">
        <v>0</v>
      </c>
      <c r="N328" s="13">
        <v>4</v>
      </c>
      <c r="O328" s="13">
        <v>1</v>
      </c>
      <c r="P328" s="13">
        <v>3</v>
      </c>
      <c r="Q328" s="13">
        <v>19</v>
      </c>
      <c r="R328" s="13">
        <v>2542</v>
      </c>
      <c r="S328" s="13">
        <v>219</v>
      </c>
      <c r="T328" s="13">
        <v>26</v>
      </c>
      <c r="U328" s="15">
        <v>3.25</v>
      </c>
      <c r="V328" s="15">
        <v>2.0474999999999999</v>
      </c>
      <c r="W328" s="15">
        <v>229</v>
      </c>
      <c r="X328" s="13">
        <v>447</v>
      </c>
      <c r="Y328" s="13">
        <v>52</v>
      </c>
      <c r="Z328" s="13">
        <v>676</v>
      </c>
      <c r="AA328" s="13">
        <v>96</v>
      </c>
      <c r="AB328" s="13">
        <v>6</v>
      </c>
    </row>
    <row r="329" spans="1:28">
      <c r="A329" s="1">
        <v>100016335</v>
      </c>
      <c r="B329" s="1" t="str">
        <v>Košický</v>
      </c>
      <c r="C329" s="1" t="str">
        <v>Trebišov</v>
      </c>
      <c r="D329" s="1" t="str">
        <v>Základná škola s materskou školou s vyučovacím jazykom maďarským - Alapiskola és Óvoda</v>
      </c>
      <c r="E329" s="1">
        <v>1</v>
      </c>
      <c r="F329" s="13">
        <v>52</v>
      </c>
      <c r="G329" s="13">
        <v>14</v>
      </c>
      <c r="H329" s="13">
        <v>14</v>
      </c>
      <c r="I329" s="13">
        <v>0</v>
      </c>
      <c r="J329" s="13">
        <v>6</v>
      </c>
      <c r="K329" s="13">
        <v>0</v>
      </c>
      <c r="L329" s="13">
        <v>0</v>
      </c>
      <c r="M329" s="13">
        <v>0</v>
      </c>
      <c r="N329" s="13">
        <v>4</v>
      </c>
      <c r="O329" s="13">
        <v>1</v>
      </c>
      <c r="P329" s="13">
        <v>3</v>
      </c>
      <c r="Q329" s="13">
        <v>19</v>
      </c>
      <c r="R329" s="13">
        <v>2542</v>
      </c>
      <c r="S329" s="13">
        <v>219</v>
      </c>
      <c r="T329" s="13">
        <v>26</v>
      </c>
      <c r="U329" s="15">
        <v>3.25</v>
      </c>
      <c r="V329" s="15">
        <v>2.0474999999999999</v>
      </c>
      <c r="W329" s="15">
        <v>229</v>
      </c>
      <c r="X329" s="13">
        <v>447</v>
      </c>
      <c r="Y329" s="13">
        <v>52</v>
      </c>
      <c r="Z329" s="13">
        <v>676</v>
      </c>
      <c r="AA329" s="13">
        <v>96</v>
      </c>
      <c r="AB329" s="13">
        <v>6</v>
      </c>
    </row>
    <row r="330" spans="1:28">
      <c r="A330" s="1">
        <v>100016338</v>
      </c>
      <c r="B330" s="1" t="str">
        <v>Košický</v>
      </c>
      <c r="C330" s="1" t="str">
        <v>Trebišov</v>
      </c>
      <c r="D330" s="1" t="str">
        <v>Základná škola s materskou školou</v>
      </c>
      <c r="E330" s="1">
        <v>1</v>
      </c>
      <c r="F330" s="13">
        <v>35</v>
      </c>
      <c r="G330" s="13">
        <v>9</v>
      </c>
      <c r="H330" s="13">
        <v>9</v>
      </c>
      <c r="I330" s="13">
        <v>0</v>
      </c>
      <c r="J330" s="13">
        <v>4</v>
      </c>
      <c r="K330" s="13">
        <v>0</v>
      </c>
      <c r="L330" s="13">
        <v>0</v>
      </c>
      <c r="M330" s="13">
        <v>0</v>
      </c>
      <c r="N330" s="13">
        <v>3</v>
      </c>
      <c r="O330" s="13">
        <v>1</v>
      </c>
      <c r="P330" s="13">
        <v>2</v>
      </c>
      <c r="Q330" s="13">
        <v>13</v>
      </c>
      <c r="R330" s="13">
        <v>1751</v>
      </c>
      <c r="S330" s="13">
        <v>82</v>
      </c>
      <c r="T330" s="13">
        <v>17.5</v>
      </c>
      <c r="U330" s="15">
        <v>2.1875</v>
      </c>
      <c r="V330" s="15">
        <v>1.378125</v>
      </c>
      <c r="W330" s="15">
        <v>158</v>
      </c>
      <c r="X330" s="13">
        <v>288</v>
      </c>
      <c r="Y330" s="13">
        <v>35</v>
      </c>
      <c r="Z330" s="13">
        <v>446</v>
      </c>
      <c r="AA330" s="13">
        <v>72</v>
      </c>
      <c r="AB330" s="13">
        <v>4</v>
      </c>
    </row>
    <row r="331" spans="1:28">
      <c r="A331" s="1">
        <v>100016342</v>
      </c>
      <c r="B331" s="1" t="str">
        <v>Košický</v>
      </c>
      <c r="C331" s="1" t="str">
        <v>Trebišov</v>
      </c>
      <c r="D331" s="1" t="str">
        <v>Základná škola s vyučovacím jazykom maďarským -  Alapiskola</v>
      </c>
      <c r="E331" s="1">
        <v>1</v>
      </c>
      <c r="F331" s="13">
        <v>16</v>
      </c>
      <c r="G331" s="13">
        <v>6</v>
      </c>
      <c r="H331" s="13">
        <v>6</v>
      </c>
      <c r="I331" s="13">
        <v>0</v>
      </c>
      <c r="J331" s="13">
        <v>0</v>
      </c>
      <c r="K331" s="13">
        <v>1</v>
      </c>
      <c r="L331" s="13">
        <v>0</v>
      </c>
      <c r="M331" s="13">
        <v>1</v>
      </c>
      <c r="N331" s="13">
        <v>0</v>
      </c>
      <c r="O331" s="13">
        <v>1</v>
      </c>
      <c r="P331" s="13">
        <v>1</v>
      </c>
      <c r="Q331" s="13">
        <v>5</v>
      </c>
      <c r="R331" s="13">
        <v>859</v>
      </c>
      <c r="S331" s="13">
        <v>0</v>
      </c>
      <c r="T331" s="13">
        <v>8</v>
      </c>
      <c r="U331" s="15">
        <v>1</v>
      </c>
      <c r="V331" s="15">
        <v>0.63</v>
      </c>
      <c r="W331" s="15">
        <v>78</v>
      </c>
      <c r="X331" s="13">
        <v>129</v>
      </c>
      <c r="Y331" s="13">
        <v>16</v>
      </c>
      <c r="Z331" s="13">
        <v>207</v>
      </c>
      <c r="AA331" s="13">
        <v>48</v>
      </c>
      <c r="AB331" s="13">
        <v>0</v>
      </c>
    </row>
    <row r="332" spans="1:28">
      <c r="A332" s="1">
        <v>100016348</v>
      </c>
      <c r="B332" s="1" t="str">
        <v>Košický</v>
      </c>
      <c r="C332" s="1" t="str">
        <v>Trebišov</v>
      </c>
      <c r="D332" s="1" t="str">
        <v>Základná škola</v>
      </c>
      <c r="E332" s="1">
        <v>1</v>
      </c>
      <c r="F332" s="13">
        <v>9</v>
      </c>
      <c r="G332" s="13">
        <v>3</v>
      </c>
      <c r="H332" s="13">
        <v>3</v>
      </c>
      <c r="I332" s="13">
        <v>0</v>
      </c>
      <c r="J332" s="13">
        <v>0</v>
      </c>
      <c r="K332" s="13">
        <v>1</v>
      </c>
      <c r="L332" s="13">
        <v>0</v>
      </c>
      <c r="M332" s="13">
        <v>1</v>
      </c>
      <c r="N332" s="13">
        <v>0</v>
      </c>
      <c r="O332" s="13">
        <v>1</v>
      </c>
      <c r="P332" s="13">
        <v>1</v>
      </c>
      <c r="Q332" s="13">
        <v>3</v>
      </c>
      <c r="R332" s="13">
        <v>410</v>
      </c>
      <c r="S332" s="13">
        <v>0</v>
      </c>
      <c r="T332" s="13">
        <v>4.5</v>
      </c>
      <c r="U332" s="15">
        <v>0.5625</v>
      </c>
      <c r="V332" s="15">
        <v>0.354375</v>
      </c>
      <c r="W332" s="15">
        <v>37</v>
      </c>
      <c r="X332" s="13">
        <v>62</v>
      </c>
      <c r="Y332" s="13">
        <v>9</v>
      </c>
      <c r="Z332" s="13">
        <v>99</v>
      </c>
      <c r="AA332" s="13">
        <v>48</v>
      </c>
      <c r="AB332" s="13">
        <v>0</v>
      </c>
    </row>
    <row r="333" spans="1:28">
      <c r="A333" s="1">
        <v>100016353</v>
      </c>
      <c r="B333" s="1" t="str">
        <v>Košický</v>
      </c>
      <c r="C333" s="1" t="str">
        <v>Trebišov</v>
      </c>
      <c r="D333" s="1" t="str">
        <v>Základná škola</v>
      </c>
      <c r="E333" s="1">
        <v>1</v>
      </c>
      <c r="F333" s="13">
        <v>54</v>
      </c>
      <c r="G333" s="13">
        <v>14</v>
      </c>
      <c r="H333" s="13">
        <v>14</v>
      </c>
      <c r="I333" s="13">
        <v>0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20</v>
      </c>
      <c r="R333" s="13">
        <v>2636</v>
      </c>
      <c r="S333" s="13">
        <v>248</v>
      </c>
      <c r="T333" s="13">
        <v>27</v>
      </c>
      <c r="U333" s="15">
        <v>3.375</v>
      </c>
      <c r="V333" s="15">
        <v>2.1262500000000002</v>
      </c>
      <c r="W333" s="15">
        <v>238</v>
      </c>
      <c r="X333" s="13">
        <v>470</v>
      </c>
      <c r="Y333" s="13">
        <v>54</v>
      </c>
      <c r="Z333" s="13">
        <v>708</v>
      </c>
      <c r="AA333" s="13">
        <v>96</v>
      </c>
      <c r="AB333" s="13">
        <v>6</v>
      </c>
    </row>
    <row r="334" spans="1:28">
      <c r="A334" s="1">
        <v>100016357</v>
      </c>
      <c r="B334" s="1" t="str">
        <v>Košický</v>
      </c>
      <c r="C334" s="1" t="str">
        <v>Trebišov</v>
      </c>
      <c r="D334" s="1" t="str">
        <v>Základná škola</v>
      </c>
      <c r="E334" s="1">
        <v>1</v>
      </c>
      <c r="F334" s="13">
        <v>9</v>
      </c>
      <c r="G334" s="13">
        <v>3</v>
      </c>
      <c r="H334" s="13">
        <v>3</v>
      </c>
      <c r="I334" s="13">
        <v>0</v>
      </c>
      <c r="J334" s="13">
        <v>0</v>
      </c>
      <c r="K334" s="13">
        <v>1</v>
      </c>
      <c r="L334" s="13">
        <v>0</v>
      </c>
      <c r="M334" s="13">
        <v>1</v>
      </c>
      <c r="N334" s="13">
        <v>0</v>
      </c>
      <c r="O334" s="13">
        <v>1</v>
      </c>
      <c r="P334" s="13">
        <v>1</v>
      </c>
      <c r="Q334" s="13">
        <v>3</v>
      </c>
      <c r="R334" s="13">
        <v>410</v>
      </c>
      <c r="S334" s="13">
        <v>0</v>
      </c>
      <c r="T334" s="13">
        <v>4.5</v>
      </c>
      <c r="U334" s="15">
        <v>0.5625</v>
      </c>
      <c r="V334" s="15">
        <v>0.354375</v>
      </c>
      <c r="W334" s="15">
        <v>37</v>
      </c>
      <c r="X334" s="13">
        <v>62</v>
      </c>
      <c r="Y334" s="13">
        <v>9</v>
      </c>
      <c r="Z334" s="13">
        <v>99</v>
      </c>
      <c r="AA334" s="13">
        <v>48</v>
      </c>
      <c r="AB334" s="13">
        <v>0</v>
      </c>
    </row>
    <row r="335" spans="1:28">
      <c r="A335" s="1">
        <v>100016361</v>
      </c>
      <c r="B335" s="1" t="str">
        <v>Košický</v>
      </c>
      <c r="C335" s="1" t="str">
        <v>Trebišov</v>
      </c>
      <c r="D335" s="1" t="str">
        <v>Základná škola s materskou školou</v>
      </c>
      <c r="E335" s="1">
        <v>1</v>
      </c>
      <c r="F335" s="13">
        <v>33</v>
      </c>
      <c r="G335" s="13">
        <v>9</v>
      </c>
      <c r="H335" s="13">
        <v>9</v>
      </c>
      <c r="I335" s="13">
        <v>0</v>
      </c>
      <c r="J335" s="13">
        <v>4</v>
      </c>
      <c r="K335" s="13">
        <v>0</v>
      </c>
      <c r="L335" s="13">
        <v>0</v>
      </c>
      <c r="M335" s="13">
        <v>0</v>
      </c>
      <c r="N335" s="13">
        <v>3</v>
      </c>
      <c r="O335" s="13">
        <v>1</v>
      </c>
      <c r="P335" s="13">
        <v>2</v>
      </c>
      <c r="Q335" s="13">
        <v>12</v>
      </c>
      <c r="R335" s="13">
        <v>1657</v>
      </c>
      <c r="S335" s="13">
        <v>65</v>
      </c>
      <c r="T335" s="13">
        <v>16.5</v>
      </c>
      <c r="U335" s="15">
        <v>2.0625</v>
      </c>
      <c r="V335" s="15">
        <v>1.2993749999999999</v>
      </c>
      <c r="W335" s="15">
        <v>150</v>
      </c>
      <c r="X335" s="13">
        <v>269</v>
      </c>
      <c r="Y335" s="13">
        <v>33</v>
      </c>
      <c r="Z335" s="13">
        <v>419</v>
      </c>
      <c r="AA335" s="13">
        <v>72</v>
      </c>
      <c r="AB335" s="13">
        <v>4</v>
      </c>
    </row>
    <row r="336" spans="1:28">
      <c r="A336" s="1">
        <v>100016366</v>
      </c>
      <c r="B336" s="1" t="str">
        <v>Košický</v>
      </c>
      <c r="C336" s="1" t="str">
        <v>Trebišov</v>
      </c>
      <c r="D336" s="1" t="str">
        <v>Základná škola</v>
      </c>
      <c r="E336" s="1">
        <v>1</v>
      </c>
      <c r="F336" s="13">
        <v>38</v>
      </c>
      <c r="G336" s="13">
        <v>10</v>
      </c>
      <c r="H336" s="13">
        <v>10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14</v>
      </c>
      <c r="R336" s="13">
        <v>1890</v>
      </c>
      <c r="S336" s="13">
        <v>100</v>
      </c>
      <c r="T336" s="13">
        <v>19</v>
      </c>
      <c r="U336" s="15">
        <v>2.375</v>
      </c>
      <c r="V336" s="15">
        <v>1.4962500000000001</v>
      </c>
      <c r="W336" s="15">
        <v>171</v>
      </c>
      <c r="X336" s="13">
        <v>314</v>
      </c>
      <c r="Y336" s="13">
        <v>38</v>
      </c>
      <c r="Z336" s="13">
        <v>485</v>
      </c>
      <c r="AA336" s="13">
        <v>72</v>
      </c>
      <c r="AB336" s="13">
        <v>4</v>
      </c>
    </row>
    <row r="337" spans="1:28">
      <c r="A337" s="1">
        <v>100016371</v>
      </c>
      <c r="B337" s="1" t="str">
        <v>Košický</v>
      </c>
      <c r="C337" s="1" t="str">
        <v>Trebišov</v>
      </c>
      <c r="D337" s="1" t="str">
        <v>Základná škola s vyučovacím jazykom maďarským - Alapiskola</v>
      </c>
      <c r="E337" s="1">
        <v>1</v>
      </c>
      <c r="F337" s="13">
        <v>27</v>
      </c>
      <c r="G337" s="13">
        <v>7</v>
      </c>
      <c r="H337" s="13">
        <v>7</v>
      </c>
      <c r="I337" s="13">
        <v>0</v>
      </c>
      <c r="J337" s="13">
        <v>4</v>
      </c>
      <c r="K337" s="13">
        <v>0</v>
      </c>
      <c r="L337" s="13">
        <v>0</v>
      </c>
      <c r="M337" s="13">
        <v>0</v>
      </c>
      <c r="N337" s="13">
        <v>3</v>
      </c>
      <c r="O337" s="13">
        <v>1</v>
      </c>
      <c r="P337" s="13">
        <v>2</v>
      </c>
      <c r="Q337" s="13">
        <v>10</v>
      </c>
      <c r="R337" s="13">
        <v>1378</v>
      </c>
      <c r="S337" s="13">
        <v>37</v>
      </c>
      <c r="T337" s="13">
        <v>13.5</v>
      </c>
      <c r="U337" s="15">
        <v>1.6875</v>
      </c>
      <c r="V337" s="15">
        <v>1.0631250000000001</v>
      </c>
      <c r="W337" s="15">
        <v>125</v>
      </c>
      <c r="X337" s="13">
        <v>218</v>
      </c>
      <c r="Y337" s="13">
        <v>27</v>
      </c>
      <c r="Z337" s="13">
        <v>343</v>
      </c>
      <c r="AA337" s="13">
        <v>72</v>
      </c>
      <c r="AB337" s="13">
        <v>4</v>
      </c>
    </row>
    <row r="338" spans="1:28">
      <c r="A338" s="1">
        <v>100016380</v>
      </c>
      <c r="B338" s="1" t="str">
        <v>Košický</v>
      </c>
      <c r="C338" s="1" t="str">
        <v>Trebišov</v>
      </c>
      <c r="D338" s="1" t="str">
        <v>Základná škola pri zdravotníckom zariadení</v>
      </c>
      <c r="E338" s="1">
        <v>1</v>
      </c>
      <c r="F338" s="13">
        <v>27</v>
      </c>
      <c r="G338" s="13">
        <v>7</v>
      </c>
      <c r="H338" s="13">
        <v>7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10</v>
      </c>
      <c r="R338" s="13">
        <v>1378</v>
      </c>
      <c r="S338" s="13">
        <v>37</v>
      </c>
      <c r="T338" s="13">
        <v>13.5</v>
      </c>
      <c r="U338" s="15">
        <v>1.6875</v>
      </c>
      <c r="V338" s="15">
        <v>1.0631250000000001</v>
      </c>
      <c r="W338" s="15">
        <v>125</v>
      </c>
      <c r="X338" s="13">
        <v>218</v>
      </c>
      <c r="Y338" s="13">
        <v>27</v>
      </c>
      <c r="Z338" s="13">
        <v>343</v>
      </c>
      <c r="AA338" s="13">
        <v>72</v>
      </c>
      <c r="AB338" s="13">
        <v>4</v>
      </c>
    </row>
    <row r="339" spans="1:28">
      <c r="A339" s="1">
        <v>100016383</v>
      </c>
      <c r="B339" s="1" t="str">
        <v>Košický</v>
      </c>
      <c r="C339" s="1" t="str">
        <v>Trebišov</v>
      </c>
      <c r="D339" s="1" t="str">
        <v>Základná škola s materskou školou</v>
      </c>
      <c r="E339" s="1">
        <v>1</v>
      </c>
      <c r="F339" s="13">
        <v>17</v>
      </c>
      <c r="G339" s="13">
        <v>5</v>
      </c>
      <c r="H339" s="13">
        <v>5</v>
      </c>
      <c r="I339" s="13">
        <v>0</v>
      </c>
      <c r="J339" s="13">
        <v>0</v>
      </c>
      <c r="K339" s="13">
        <v>1</v>
      </c>
      <c r="L339" s="13">
        <v>0</v>
      </c>
      <c r="M339" s="13">
        <v>1</v>
      </c>
      <c r="N339" s="13">
        <v>0</v>
      </c>
      <c r="O339" s="13">
        <v>1</v>
      </c>
      <c r="P339" s="13">
        <v>1</v>
      </c>
      <c r="Q339" s="13">
        <v>6</v>
      </c>
      <c r="R339" s="13">
        <v>1024</v>
      </c>
      <c r="S339" s="13">
        <v>0</v>
      </c>
      <c r="T339" s="13">
        <v>8.5</v>
      </c>
      <c r="U339" s="15">
        <v>1.0625</v>
      </c>
      <c r="V339" s="15">
        <v>0.66937500000000005</v>
      </c>
      <c r="W339" s="15">
        <v>93</v>
      </c>
      <c r="X339" s="13">
        <v>154</v>
      </c>
      <c r="Y339" s="13">
        <v>17</v>
      </c>
      <c r="Z339" s="13">
        <v>247</v>
      </c>
      <c r="AA339" s="13">
        <v>48</v>
      </c>
      <c r="AB339" s="13">
        <v>0</v>
      </c>
    </row>
    <row r="340" spans="1:28">
      <c r="A340" s="1">
        <v>100016387</v>
      </c>
      <c r="B340" s="1" t="str">
        <v>Košický</v>
      </c>
      <c r="C340" s="1" t="str">
        <v>Trebišov</v>
      </c>
      <c r="D340" s="1" t="str">
        <v>Základná škola s materskou školou</v>
      </c>
      <c r="E340" s="1">
        <v>1</v>
      </c>
      <c r="F340" s="13">
        <v>30</v>
      </c>
      <c r="G340" s="13">
        <v>8</v>
      </c>
      <c r="H340" s="13">
        <v>8</v>
      </c>
      <c r="I340" s="13">
        <v>0</v>
      </c>
      <c r="J340" s="13">
        <v>4</v>
      </c>
      <c r="K340" s="13">
        <v>0</v>
      </c>
      <c r="L340" s="13">
        <v>0</v>
      </c>
      <c r="M340" s="13">
        <v>0</v>
      </c>
      <c r="N340" s="13">
        <v>3</v>
      </c>
      <c r="O340" s="13">
        <v>1</v>
      </c>
      <c r="P340" s="13">
        <v>2</v>
      </c>
      <c r="Q340" s="13">
        <v>11</v>
      </c>
      <c r="R340" s="13">
        <v>1518</v>
      </c>
      <c r="S340" s="13">
        <v>50</v>
      </c>
      <c r="T340" s="13">
        <v>15</v>
      </c>
      <c r="U340" s="15">
        <v>1.875</v>
      </c>
      <c r="V340" s="15">
        <v>1.1812499999999999</v>
      </c>
      <c r="W340" s="15">
        <v>137</v>
      </c>
      <c r="X340" s="13">
        <v>243</v>
      </c>
      <c r="Y340" s="13">
        <v>30</v>
      </c>
      <c r="Z340" s="13">
        <v>380</v>
      </c>
      <c r="AA340" s="13">
        <v>72</v>
      </c>
      <c r="AB340" s="13">
        <v>4</v>
      </c>
    </row>
    <row r="341" spans="1:28">
      <c r="A341" s="1">
        <v>100016390</v>
      </c>
      <c r="B341" s="1" t="str">
        <v>Košický</v>
      </c>
      <c r="C341" s="1" t="str">
        <v>Trebišov</v>
      </c>
      <c r="D341" s="1" t="str">
        <v>Základná škola</v>
      </c>
      <c r="E341" s="1">
        <v>1</v>
      </c>
      <c r="F341" s="13">
        <v>6</v>
      </c>
      <c r="G341" s="13">
        <v>2</v>
      </c>
      <c r="H341" s="13">
        <v>2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2</v>
      </c>
      <c r="R341" s="13">
        <v>272</v>
      </c>
      <c r="S341" s="13">
        <v>0</v>
      </c>
      <c r="T341" s="13">
        <v>3</v>
      </c>
      <c r="U341" s="15">
        <v>0.375</v>
      </c>
      <c r="V341" s="15">
        <v>0.23624999999999999</v>
      </c>
      <c r="W341" s="15">
        <v>25</v>
      </c>
      <c r="X341" s="13">
        <v>41</v>
      </c>
      <c r="Y341" s="13">
        <v>6</v>
      </c>
      <c r="Z341" s="13">
        <v>66</v>
      </c>
      <c r="AA341" s="13">
        <v>48</v>
      </c>
      <c r="AB341" s="13">
        <v>0</v>
      </c>
    </row>
    <row r="342" spans="1:28">
      <c r="A342" s="1">
        <v>100016393</v>
      </c>
      <c r="B342" s="1" t="str">
        <v>Košický</v>
      </c>
      <c r="C342" s="1" t="str">
        <v>Trebišov</v>
      </c>
      <c r="D342" s="1" t="str">
        <v>Gymnázium - Gimnázium</v>
      </c>
      <c r="E342" s="1">
        <v>1</v>
      </c>
      <c r="F342" s="13">
        <v>92</v>
      </c>
      <c r="G342" s="13">
        <v>24</v>
      </c>
      <c r="H342" s="13">
        <v>24</v>
      </c>
      <c r="I342" s="13">
        <v>0</v>
      </c>
      <c r="J342" s="13">
        <v>12</v>
      </c>
      <c r="K342" s="13">
        <v>0</v>
      </c>
      <c r="L342" s="13">
        <v>0</v>
      </c>
      <c r="M342" s="13">
        <v>0</v>
      </c>
      <c r="N342" s="13">
        <v>7</v>
      </c>
      <c r="O342" s="13">
        <v>1</v>
      </c>
      <c r="P342" s="13">
        <v>6</v>
      </c>
      <c r="Q342" s="13">
        <v>34</v>
      </c>
      <c r="R342" s="13">
        <v>4525</v>
      </c>
      <c r="S342" s="13">
        <v>837</v>
      </c>
      <c r="T342" s="13">
        <v>46</v>
      </c>
      <c r="U342" s="15">
        <v>5.75</v>
      </c>
      <c r="V342" s="15">
        <v>3.6225000000000001</v>
      </c>
      <c r="W342" s="15">
        <v>408</v>
      </c>
      <c r="X342" s="13">
        <v>930</v>
      </c>
      <c r="Y342" s="13">
        <v>92</v>
      </c>
      <c r="Z342" s="13">
        <v>1338</v>
      </c>
      <c r="AA342" s="13">
        <v>168</v>
      </c>
      <c r="AB342" s="13">
        <v>12</v>
      </c>
    </row>
    <row r="343" spans="1:28">
      <c r="A343" s="1">
        <v>100016395</v>
      </c>
      <c r="B343" s="1" t="str">
        <v>Košický</v>
      </c>
      <c r="C343" s="1" t="str">
        <v>Trebišov</v>
      </c>
      <c r="D343" s="1" t="str">
        <v>Základná škola Mihálya Helmeczyho s vyučovacím jazykom maďarským - Helmeczy Mihály Alapiskola</v>
      </c>
      <c r="E343" s="1">
        <v>1</v>
      </c>
      <c r="F343" s="13">
        <v>78</v>
      </c>
      <c r="G343" s="13">
        <v>20</v>
      </c>
      <c r="H343" s="13">
        <v>20</v>
      </c>
      <c r="I343" s="13">
        <v>0</v>
      </c>
      <c r="J343" s="13">
        <v>10</v>
      </c>
      <c r="K343" s="13">
        <v>0</v>
      </c>
      <c r="L343" s="13">
        <v>0</v>
      </c>
      <c r="M343" s="13">
        <v>0</v>
      </c>
      <c r="N343" s="13">
        <v>6</v>
      </c>
      <c r="O343" s="13">
        <v>1</v>
      </c>
      <c r="P343" s="13">
        <v>5</v>
      </c>
      <c r="Q343" s="13">
        <v>29</v>
      </c>
      <c r="R343" s="13">
        <v>3873</v>
      </c>
      <c r="S343" s="13">
        <v>587</v>
      </c>
      <c r="T343" s="13">
        <v>39</v>
      </c>
      <c r="U343" s="15">
        <v>4.875</v>
      </c>
      <c r="V343" s="15">
        <v>3.07125</v>
      </c>
      <c r="W343" s="15">
        <v>349</v>
      </c>
      <c r="X343" s="13">
        <v>758</v>
      </c>
      <c r="Y343" s="13">
        <v>78</v>
      </c>
      <c r="Z343" s="13">
        <v>1107</v>
      </c>
      <c r="AA343" s="13">
        <v>144</v>
      </c>
      <c r="AB343" s="13">
        <v>10</v>
      </c>
    </row>
    <row r="344" spans="1:28">
      <c r="A344" s="1">
        <v>100016401</v>
      </c>
      <c r="B344" s="1" t="str">
        <v>Košický</v>
      </c>
      <c r="C344" s="1" t="str">
        <v>Trebišov</v>
      </c>
      <c r="D344" s="1" t="str">
        <v>Základná škola</v>
      </c>
      <c r="E344" s="1">
        <v>1</v>
      </c>
      <c r="F344" s="13">
        <v>87</v>
      </c>
      <c r="G344" s="13">
        <v>23</v>
      </c>
      <c r="H344" s="13">
        <v>23</v>
      </c>
      <c r="I344" s="13">
        <v>0</v>
      </c>
      <c r="J344" s="13">
        <v>12</v>
      </c>
      <c r="K344" s="13">
        <v>0</v>
      </c>
      <c r="L344" s="13">
        <v>0</v>
      </c>
      <c r="M344" s="13">
        <v>0</v>
      </c>
      <c r="N344" s="13">
        <v>7</v>
      </c>
      <c r="O344" s="13">
        <v>1</v>
      </c>
      <c r="P344" s="13">
        <v>6</v>
      </c>
      <c r="Q344" s="13">
        <v>32</v>
      </c>
      <c r="R344" s="13">
        <v>4293</v>
      </c>
      <c r="S344" s="13">
        <v>732</v>
      </c>
      <c r="T344" s="13">
        <v>43.5</v>
      </c>
      <c r="U344" s="15">
        <v>5.4375</v>
      </c>
      <c r="V344" s="15">
        <v>3.4256250000000001</v>
      </c>
      <c r="W344" s="15">
        <v>387</v>
      </c>
      <c r="X344" s="13">
        <v>864</v>
      </c>
      <c r="Y344" s="13">
        <v>87</v>
      </c>
      <c r="Z344" s="13">
        <v>1251</v>
      </c>
      <c r="AA344" s="13">
        <v>168</v>
      </c>
      <c r="AB344" s="13">
        <v>12</v>
      </c>
    </row>
    <row r="345" spans="1:28">
      <c r="A345" s="1">
        <v>100016409</v>
      </c>
      <c r="B345" s="1" t="str">
        <v>Košický</v>
      </c>
      <c r="C345" s="1" t="str">
        <v>Trebišov</v>
      </c>
      <c r="D345" s="1" t="str">
        <v>Stredná odborná škola techniky a remesiel - Műszaki Szakok és Mesterségek Szakközépiskola</v>
      </c>
      <c r="E345" s="1">
        <v>1</v>
      </c>
      <c r="F345" s="13">
        <v>97</v>
      </c>
      <c r="G345" s="13">
        <v>25</v>
      </c>
      <c r="H345" s="13">
        <v>25</v>
      </c>
      <c r="I345" s="13">
        <v>0</v>
      </c>
      <c r="J345" s="13">
        <v>10</v>
      </c>
      <c r="K345" s="13">
        <v>0</v>
      </c>
      <c r="L345" s="13">
        <v>0</v>
      </c>
      <c r="M345" s="13">
        <v>0</v>
      </c>
      <c r="N345" s="13">
        <v>6</v>
      </c>
      <c r="O345" s="13">
        <v>1</v>
      </c>
      <c r="P345" s="13">
        <v>5</v>
      </c>
      <c r="Q345" s="13">
        <v>36</v>
      </c>
      <c r="R345" s="13">
        <v>4638</v>
      </c>
      <c r="S345" s="13">
        <v>949</v>
      </c>
      <c r="T345" s="13">
        <v>48.5</v>
      </c>
      <c r="U345" s="15">
        <v>6.0625</v>
      </c>
      <c r="V345" s="15">
        <v>3.819375</v>
      </c>
      <c r="W345" s="15">
        <v>418</v>
      </c>
      <c r="X345" s="13">
        <v>981</v>
      </c>
      <c r="Y345" s="13">
        <v>97</v>
      </c>
      <c r="Z345" s="13">
        <v>1399</v>
      </c>
      <c r="AA345" s="13">
        <v>144</v>
      </c>
      <c r="AB345" s="13">
        <v>10</v>
      </c>
    </row>
    <row r="346" spans="1:28">
      <c r="A346" s="1">
        <v>100016412</v>
      </c>
      <c r="B346" s="1" t="str">
        <v>Košický</v>
      </c>
      <c r="C346" s="1" t="str">
        <v>Trebišov</v>
      </c>
      <c r="D346" s="1" t="str">
        <v>Základná škola s materskou školou</v>
      </c>
      <c r="E346" s="1">
        <v>1</v>
      </c>
      <c r="F346" s="13">
        <v>52</v>
      </c>
      <c r="G346" s="13">
        <v>14</v>
      </c>
      <c r="H346" s="13">
        <v>14</v>
      </c>
      <c r="I346" s="13">
        <v>0</v>
      </c>
      <c r="J346" s="13">
        <v>6</v>
      </c>
      <c r="K346" s="13">
        <v>0</v>
      </c>
      <c r="L346" s="13">
        <v>0</v>
      </c>
      <c r="M346" s="13">
        <v>0</v>
      </c>
      <c r="N346" s="13">
        <v>4</v>
      </c>
      <c r="O346" s="13">
        <v>1</v>
      </c>
      <c r="P346" s="13">
        <v>3</v>
      </c>
      <c r="Q346" s="13">
        <v>19</v>
      </c>
      <c r="R346" s="13">
        <v>2542</v>
      </c>
      <c r="S346" s="13">
        <v>219</v>
      </c>
      <c r="T346" s="13">
        <v>26</v>
      </c>
      <c r="U346" s="15">
        <v>3.25</v>
      </c>
      <c r="V346" s="15">
        <v>2.0474999999999999</v>
      </c>
      <c r="W346" s="15">
        <v>229</v>
      </c>
      <c r="X346" s="13">
        <v>447</v>
      </c>
      <c r="Y346" s="13">
        <v>52</v>
      </c>
      <c r="Z346" s="13">
        <v>676</v>
      </c>
      <c r="AA346" s="13">
        <v>96</v>
      </c>
      <c r="AB346" s="13">
        <v>6</v>
      </c>
    </row>
    <row r="347" spans="1:28">
      <c r="A347" s="1">
        <v>100016416</v>
      </c>
      <c r="B347" s="1" t="str">
        <v>Košický</v>
      </c>
      <c r="C347" s="1" t="str">
        <v>Trebišov</v>
      </c>
      <c r="D347" s="1" t="str">
        <v>Základná škola s vyučovacím jazykom maďarským -  Alapiskola</v>
      </c>
      <c r="E347" s="1">
        <v>1</v>
      </c>
      <c r="F347" s="13">
        <v>3</v>
      </c>
      <c r="G347" s="13">
        <v>1</v>
      </c>
      <c r="H347" s="13">
        <v>1</v>
      </c>
      <c r="I347" s="13">
        <v>0</v>
      </c>
      <c r="J347" s="13">
        <v>0</v>
      </c>
      <c r="K347" s="13">
        <v>1</v>
      </c>
      <c r="L347" s="13">
        <v>0</v>
      </c>
      <c r="M347" s="13">
        <v>1</v>
      </c>
      <c r="N347" s="13">
        <v>0</v>
      </c>
      <c r="O347" s="13">
        <v>1</v>
      </c>
      <c r="P347" s="13">
        <v>1</v>
      </c>
      <c r="Q347" s="13">
        <v>1</v>
      </c>
      <c r="R347" s="13">
        <v>175</v>
      </c>
      <c r="S347" s="13">
        <v>0</v>
      </c>
      <c r="T347" s="13">
        <v>1.5</v>
      </c>
      <c r="U347" s="15">
        <v>0.1875</v>
      </c>
      <c r="V347" s="15">
        <v>0.11812499999999999</v>
      </c>
      <c r="W347" s="15">
        <v>16</v>
      </c>
      <c r="X347" s="13">
        <v>27</v>
      </c>
      <c r="Y347" s="13">
        <v>3</v>
      </c>
      <c r="Z347" s="13">
        <v>43</v>
      </c>
      <c r="AA347" s="13">
        <v>48</v>
      </c>
      <c r="AB347" s="13">
        <v>0</v>
      </c>
    </row>
    <row r="348" spans="1:28">
      <c r="A348" s="1">
        <v>100016418</v>
      </c>
      <c r="B348" s="1" t="str">
        <v>Košický</v>
      </c>
      <c r="C348" s="1" t="str">
        <v>Trebišov</v>
      </c>
      <c r="D348" s="1" t="str">
        <v>Základná škola</v>
      </c>
      <c r="E348" s="1">
        <v>1</v>
      </c>
      <c r="F348" s="13">
        <v>22</v>
      </c>
      <c r="G348" s="13">
        <v>6</v>
      </c>
      <c r="H348" s="13">
        <v>6</v>
      </c>
      <c r="I348" s="13">
        <v>0</v>
      </c>
      <c r="J348" s="13">
        <v>4</v>
      </c>
      <c r="K348" s="13">
        <v>0</v>
      </c>
      <c r="L348" s="13">
        <v>0</v>
      </c>
      <c r="M348" s="13">
        <v>0</v>
      </c>
      <c r="N348" s="13">
        <v>3</v>
      </c>
      <c r="O348" s="13">
        <v>1</v>
      </c>
      <c r="P348" s="13">
        <v>2</v>
      </c>
      <c r="Q348" s="13">
        <v>8</v>
      </c>
      <c r="R348" s="13">
        <v>1145</v>
      </c>
      <c r="S348" s="13">
        <v>16</v>
      </c>
      <c r="T348" s="13">
        <v>11</v>
      </c>
      <c r="U348" s="15">
        <v>1.375</v>
      </c>
      <c r="V348" s="15">
        <v>0.86624999999999996</v>
      </c>
      <c r="W348" s="15">
        <v>104</v>
      </c>
      <c r="X348" s="13">
        <v>177</v>
      </c>
      <c r="Y348" s="13">
        <v>22</v>
      </c>
      <c r="Z348" s="13">
        <v>281</v>
      </c>
      <c r="AA348" s="13">
        <v>72</v>
      </c>
      <c r="AB348" s="13">
        <v>4</v>
      </c>
    </row>
    <row r="349" spans="1:28">
      <c r="A349" s="1">
        <v>100016424</v>
      </c>
      <c r="B349" s="1" t="str">
        <v>Košický</v>
      </c>
      <c r="C349" s="1" t="str">
        <v>Trebišov</v>
      </c>
      <c r="D349" s="1" t="str">
        <v>Základná škola - Alapiskola</v>
      </c>
      <c r="E349" s="1">
        <v>1</v>
      </c>
      <c r="F349" s="13">
        <v>44</v>
      </c>
      <c r="G349" s="13">
        <v>12</v>
      </c>
      <c r="H349" s="13">
        <v>12</v>
      </c>
      <c r="I349" s="13">
        <v>0</v>
      </c>
      <c r="J349" s="13">
        <v>6</v>
      </c>
      <c r="K349" s="13">
        <v>0</v>
      </c>
      <c r="L349" s="13">
        <v>0</v>
      </c>
      <c r="M349" s="13">
        <v>0</v>
      </c>
      <c r="N349" s="13">
        <v>4</v>
      </c>
      <c r="O349" s="13">
        <v>1</v>
      </c>
      <c r="P349" s="13">
        <v>3</v>
      </c>
      <c r="Q349" s="13">
        <v>16</v>
      </c>
      <c r="R349" s="13">
        <v>2170</v>
      </c>
      <c r="S349" s="13">
        <v>142</v>
      </c>
      <c r="T349" s="13">
        <v>22</v>
      </c>
      <c r="U349" s="15">
        <v>2.75</v>
      </c>
      <c r="V349" s="15">
        <v>1.7324999999999999</v>
      </c>
      <c r="W349" s="15">
        <v>196</v>
      </c>
      <c r="X349" s="13">
        <v>369</v>
      </c>
      <c r="Y349" s="13">
        <v>44</v>
      </c>
      <c r="Z349" s="13">
        <v>565</v>
      </c>
      <c r="AA349" s="13">
        <v>96</v>
      </c>
      <c r="AB349" s="13">
        <v>6</v>
      </c>
    </row>
    <row r="350" spans="1:28">
      <c r="A350" s="1">
        <v>100016432</v>
      </c>
      <c r="B350" s="1" t="str">
        <v>Košický</v>
      </c>
      <c r="C350" s="1" t="str">
        <v>Trebišov</v>
      </c>
      <c r="D350" s="1" t="str">
        <v>Základná škola  s vyučovacím jazykom maďarským - Alapiskola</v>
      </c>
      <c r="E350" s="1">
        <v>1</v>
      </c>
      <c r="F350" s="13">
        <v>11</v>
      </c>
      <c r="G350" s="13">
        <v>3</v>
      </c>
      <c r="H350" s="13">
        <v>3</v>
      </c>
      <c r="I350" s="13">
        <v>0</v>
      </c>
      <c r="J350" s="13">
        <v>0</v>
      </c>
      <c r="K350" s="13">
        <v>1</v>
      </c>
      <c r="L350" s="13">
        <v>0</v>
      </c>
      <c r="M350" s="13">
        <v>1</v>
      </c>
      <c r="N350" s="13">
        <v>0</v>
      </c>
      <c r="O350" s="13">
        <v>1</v>
      </c>
      <c r="P350" s="13">
        <v>1</v>
      </c>
      <c r="Q350" s="13">
        <v>4</v>
      </c>
      <c r="R350" s="13">
        <v>552</v>
      </c>
      <c r="S350" s="13">
        <v>0</v>
      </c>
      <c r="T350" s="13">
        <v>5.5</v>
      </c>
      <c r="U350" s="15">
        <v>0.6875</v>
      </c>
      <c r="V350" s="15">
        <v>0.43312499999999998</v>
      </c>
      <c r="W350" s="15">
        <v>50</v>
      </c>
      <c r="X350" s="13">
        <v>83</v>
      </c>
      <c r="Y350" s="13">
        <v>11</v>
      </c>
      <c r="Z350" s="13">
        <v>133</v>
      </c>
      <c r="AA350" s="13">
        <v>48</v>
      </c>
      <c r="AB350" s="13">
        <v>0</v>
      </c>
    </row>
    <row r="351" spans="1:28">
      <c r="A351" s="1">
        <v>100016439</v>
      </c>
      <c r="B351" s="1" t="str">
        <v>Košický</v>
      </c>
      <c r="C351" s="1" t="str">
        <v>Trebišov</v>
      </c>
      <c r="D351" s="1" t="str">
        <v>Základná škola</v>
      </c>
      <c r="E351" s="1">
        <v>1</v>
      </c>
      <c r="F351" s="13">
        <v>57</v>
      </c>
      <c r="G351" s="13">
        <v>15</v>
      </c>
      <c r="H351" s="13">
        <v>15</v>
      </c>
      <c r="I351" s="13">
        <v>0</v>
      </c>
      <c r="J351" s="13">
        <v>8</v>
      </c>
      <c r="K351" s="13">
        <v>0</v>
      </c>
      <c r="L351" s="13">
        <v>0</v>
      </c>
      <c r="M351" s="13">
        <v>0</v>
      </c>
      <c r="N351" s="13">
        <v>5</v>
      </c>
      <c r="O351" s="13">
        <v>1</v>
      </c>
      <c r="P351" s="13">
        <v>4</v>
      </c>
      <c r="Q351" s="13">
        <v>21</v>
      </c>
      <c r="R351" s="13">
        <v>2895</v>
      </c>
      <c r="S351" s="13">
        <v>279</v>
      </c>
      <c r="T351" s="13">
        <v>28.5</v>
      </c>
      <c r="U351" s="15">
        <v>3.5625</v>
      </c>
      <c r="V351" s="15">
        <v>2.2443749999999998</v>
      </c>
      <c r="W351" s="15">
        <v>261</v>
      </c>
      <c r="X351" s="13">
        <v>518</v>
      </c>
      <c r="Y351" s="13">
        <v>57</v>
      </c>
      <c r="Z351" s="13">
        <v>779</v>
      </c>
      <c r="AA351" s="13">
        <v>120</v>
      </c>
      <c r="AB351" s="13">
        <v>8</v>
      </c>
    </row>
    <row r="352" spans="1:28">
      <c r="A352" s="1">
        <v>100016442</v>
      </c>
      <c r="B352" s="1" t="str">
        <v>Košický</v>
      </c>
      <c r="C352" s="1" t="str">
        <v>Trebišov</v>
      </c>
      <c r="D352" s="1" t="str">
        <v>Základná škola</v>
      </c>
      <c r="E352" s="1">
        <v>1</v>
      </c>
      <c r="F352" s="13">
        <v>44</v>
      </c>
      <c r="G352" s="13">
        <v>12</v>
      </c>
      <c r="H352" s="13">
        <v>12</v>
      </c>
      <c r="I352" s="13">
        <v>0</v>
      </c>
      <c r="J352" s="13">
        <v>6</v>
      </c>
      <c r="K352" s="13">
        <v>0</v>
      </c>
      <c r="L352" s="13">
        <v>0</v>
      </c>
      <c r="M352" s="13">
        <v>0</v>
      </c>
      <c r="N352" s="13">
        <v>4</v>
      </c>
      <c r="O352" s="13">
        <v>1</v>
      </c>
      <c r="P352" s="13">
        <v>3</v>
      </c>
      <c r="Q352" s="13">
        <v>16</v>
      </c>
      <c r="R352" s="13">
        <v>2170</v>
      </c>
      <c r="S352" s="13">
        <v>142</v>
      </c>
      <c r="T352" s="13">
        <v>22</v>
      </c>
      <c r="U352" s="15">
        <v>2.75</v>
      </c>
      <c r="V352" s="15">
        <v>1.7324999999999999</v>
      </c>
      <c r="W352" s="15">
        <v>196</v>
      </c>
      <c r="X352" s="13">
        <v>369</v>
      </c>
      <c r="Y352" s="13">
        <v>44</v>
      </c>
      <c r="Z352" s="13">
        <v>565</v>
      </c>
      <c r="AA352" s="13">
        <v>96</v>
      </c>
      <c r="AB352" s="13">
        <v>6</v>
      </c>
    </row>
    <row r="353" spans="1:28">
      <c r="A353" s="1">
        <v>100016445</v>
      </c>
      <c r="B353" s="1" t="str">
        <v>Košický</v>
      </c>
      <c r="C353" s="1" t="str">
        <v>Trebišov</v>
      </c>
      <c r="D353" s="1" t="str">
        <v>Základná škola s materskou školou</v>
      </c>
      <c r="E353" s="1">
        <v>1</v>
      </c>
      <c r="F353" s="13">
        <v>52</v>
      </c>
      <c r="G353" s="13">
        <v>14</v>
      </c>
      <c r="H353" s="13">
        <v>14</v>
      </c>
      <c r="I353" s="13">
        <v>0</v>
      </c>
      <c r="J353" s="13">
        <v>6</v>
      </c>
      <c r="K353" s="13">
        <v>0</v>
      </c>
      <c r="L353" s="13">
        <v>0</v>
      </c>
      <c r="M353" s="13">
        <v>0</v>
      </c>
      <c r="N353" s="13">
        <v>4</v>
      </c>
      <c r="O353" s="13">
        <v>1</v>
      </c>
      <c r="P353" s="13">
        <v>3</v>
      </c>
      <c r="Q353" s="13">
        <v>19</v>
      </c>
      <c r="R353" s="13">
        <v>2542</v>
      </c>
      <c r="S353" s="13">
        <v>219</v>
      </c>
      <c r="T353" s="13">
        <v>26</v>
      </c>
      <c r="U353" s="15">
        <v>3.25</v>
      </c>
      <c r="V353" s="15">
        <v>2.0474999999999999</v>
      </c>
      <c r="W353" s="15">
        <v>229</v>
      </c>
      <c r="X353" s="13">
        <v>447</v>
      </c>
      <c r="Y353" s="13">
        <v>52</v>
      </c>
      <c r="Z353" s="13">
        <v>676</v>
      </c>
      <c r="AA353" s="13">
        <v>96</v>
      </c>
      <c r="AB353" s="13">
        <v>6</v>
      </c>
    </row>
    <row r="354" spans="1:28">
      <c r="A354" s="1">
        <v>100016452</v>
      </c>
      <c r="B354" s="1" t="str">
        <v>Košický</v>
      </c>
      <c r="C354" s="1" t="str">
        <v>Trebišov</v>
      </c>
      <c r="D354" s="1" t="str">
        <v>Základná škola</v>
      </c>
      <c r="E354" s="1">
        <v>1</v>
      </c>
      <c r="F354" s="13">
        <v>54</v>
      </c>
      <c r="G354" s="13">
        <v>14</v>
      </c>
      <c r="H354" s="13">
        <v>14</v>
      </c>
      <c r="I354" s="13">
        <v>0</v>
      </c>
      <c r="J354" s="13">
        <v>6</v>
      </c>
      <c r="K354" s="13">
        <v>0</v>
      </c>
      <c r="L354" s="13">
        <v>0</v>
      </c>
      <c r="M354" s="13">
        <v>0</v>
      </c>
      <c r="N354" s="13">
        <v>4</v>
      </c>
      <c r="O354" s="13">
        <v>1</v>
      </c>
      <c r="P354" s="13">
        <v>3</v>
      </c>
      <c r="Q354" s="13">
        <v>20</v>
      </c>
      <c r="R354" s="13">
        <v>2636</v>
      </c>
      <c r="S354" s="13">
        <v>248</v>
      </c>
      <c r="T354" s="13">
        <v>27</v>
      </c>
      <c r="U354" s="15">
        <v>3.375</v>
      </c>
      <c r="V354" s="15">
        <v>2.1262500000000002</v>
      </c>
      <c r="W354" s="15">
        <v>238</v>
      </c>
      <c r="X354" s="13">
        <v>470</v>
      </c>
      <c r="Y354" s="13">
        <v>54</v>
      </c>
      <c r="Z354" s="13">
        <v>708</v>
      </c>
      <c r="AA354" s="13">
        <v>96</v>
      </c>
      <c r="AB354" s="13">
        <v>6</v>
      </c>
    </row>
    <row r="355" spans="1:28">
      <c r="A355" s="1">
        <v>100016457</v>
      </c>
      <c r="B355" s="1" t="str">
        <v>Košický</v>
      </c>
      <c r="C355" s="1" t="str">
        <v>Trebišov</v>
      </c>
      <c r="D355" s="1" t="str">
        <v>Základná škola s materskou školou</v>
      </c>
      <c r="E355" s="1">
        <v>1</v>
      </c>
      <c r="F355" s="13">
        <v>6</v>
      </c>
      <c r="G355" s="13">
        <v>2</v>
      </c>
      <c r="H355" s="13">
        <v>2</v>
      </c>
      <c r="I355" s="13">
        <v>0</v>
      </c>
      <c r="J355" s="13">
        <v>0</v>
      </c>
      <c r="K355" s="13">
        <v>1</v>
      </c>
      <c r="L355" s="13">
        <v>0</v>
      </c>
      <c r="M355" s="13">
        <v>1</v>
      </c>
      <c r="N355" s="13">
        <v>0</v>
      </c>
      <c r="O355" s="13">
        <v>1</v>
      </c>
      <c r="P355" s="13">
        <v>1</v>
      </c>
      <c r="Q355" s="13">
        <v>2</v>
      </c>
      <c r="R355" s="13">
        <v>272</v>
      </c>
      <c r="S355" s="13">
        <v>0</v>
      </c>
      <c r="T355" s="13">
        <v>3</v>
      </c>
      <c r="U355" s="15">
        <v>0.375</v>
      </c>
      <c r="V355" s="15">
        <v>0.23624999999999999</v>
      </c>
      <c r="W355" s="15">
        <v>25</v>
      </c>
      <c r="X355" s="13">
        <v>41</v>
      </c>
      <c r="Y355" s="13">
        <v>6</v>
      </c>
      <c r="Z355" s="13">
        <v>66</v>
      </c>
      <c r="AA355" s="13">
        <v>48</v>
      </c>
      <c r="AB355" s="13">
        <v>0</v>
      </c>
    </row>
    <row r="356" spans="1:28">
      <c r="A356" s="1">
        <v>100016462</v>
      </c>
      <c r="B356" s="1" t="str">
        <v>Košický</v>
      </c>
      <c r="C356" s="1" t="str">
        <v>Trebišov</v>
      </c>
      <c r="D356" s="1" t="str">
        <v>Stredná odborná škola agrotechnických a gastronomických služieb - Agrártechnikai és Gasztronómiai Szolgáltatási Szakközépiskola</v>
      </c>
      <c r="E356" s="1">
        <v>1</v>
      </c>
      <c r="F356" s="13">
        <v>76</v>
      </c>
      <c r="G356" s="13">
        <v>26</v>
      </c>
      <c r="H356" s="13">
        <v>26</v>
      </c>
      <c r="I356" s="13">
        <v>0</v>
      </c>
      <c r="J356" s="13">
        <v>8</v>
      </c>
      <c r="K356" s="13">
        <v>0</v>
      </c>
      <c r="L356" s="13">
        <v>0</v>
      </c>
      <c r="M356" s="13">
        <v>0</v>
      </c>
      <c r="N356" s="13">
        <v>5</v>
      </c>
      <c r="O356" s="13">
        <v>1</v>
      </c>
      <c r="P356" s="13">
        <v>4</v>
      </c>
      <c r="Q356" s="13">
        <v>25</v>
      </c>
      <c r="R356" s="13">
        <v>3660</v>
      </c>
      <c r="S356" s="13">
        <v>419</v>
      </c>
      <c r="T356" s="13">
        <v>38</v>
      </c>
      <c r="U356" s="15">
        <v>4.75</v>
      </c>
      <c r="V356" s="15">
        <v>2.9925000000000002</v>
      </c>
      <c r="W356" s="15">
        <v>330</v>
      </c>
      <c r="X356" s="13">
        <v>675</v>
      </c>
      <c r="Y356" s="13">
        <v>76</v>
      </c>
      <c r="Z356" s="13">
        <v>1005</v>
      </c>
      <c r="AA356" s="13">
        <v>120</v>
      </c>
      <c r="AB356" s="13">
        <v>8</v>
      </c>
    </row>
    <row r="357" spans="1:28">
      <c r="A357" s="1">
        <v>100016465</v>
      </c>
      <c r="B357" s="1" t="str">
        <v>Košický</v>
      </c>
      <c r="C357" s="1" t="str">
        <v>Trebišov</v>
      </c>
      <c r="D357" s="1" t="str">
        <v>Základná škola s vyučovacím jazykom maďarským- Alapiskola</v>
      </c>
      <c r="E357" s="1">
        <v>1</v>
      </c>
      <c r="F357" s="13">
        <v>11</v>
      </c>
      <c r="G357" s="13">
        <v>3</v>
      </c>
      <c r="H357" s="13">
        <v>3</v>
      </c>
      <c r="I357" s="13">
        <v>0</v>
      </c>
      <c r="J357" s="13">
        <v>0</v>
      </c>
      <c r="K357" s="13">
        <v>1</v>
      </c>
      <c r="L357" s="13">
        <v>0</v>
      </c>
      <c r="M357" s="13">
        <v>1</v>
      </c>
      <c r="N357" s="13">
        <v>0</v>
      </c>
      <c r="O357" s="13">
        <v>1</v>
      </c>
      <c r="P357" s="13">
        <v>1</v>
      </c>
      <c r="Q357" s="13">
        <v>4</v>
      </c>
      <c r="R357" s="13">
        <v>552</v>
      </c>
      <c r="S357" s="13">
        <v>0</v>
      </c>
      <c r="T357" s="13">
        <v>5.5</v>
      </c>
      <c r="U357" s="15">
        <v>0.6875</v>
      </c>
      <c r="V357" s="15">
        <v>0.43312499999999998</v>
      </c>
      <c r="W357" s="15">
        <v>50</v>
      </c>
      <c r="X357" s="13">
        <v>83</v>
      </c>
      <c r="Y357" s="13">
        <v>11</v>
      </c>
      <c r="Z357" s="13">
        <v>133</v>
      </c>
      <c r="AA357" s="13">
        <v>48</v>
      </c>
      <c r="AB357" s="13">
        <v>0</v>
      </c>
    </row>
    <row r="358" spans="1:28">
      <c r="A358" s="1">
        <v>100016480</v>
      </c>
      <c r="B358" s="1" t="str">
        <v>Košický</v>
      </c>
      <c r="C358" s="1" t="str">
        <v>Trebišov</v>
      </c>
      <c r="D358" s="1" t="str">
        <v>Základná škola</v>
      </c>
      <c r="E358" s="1">
        <v>2</v>
      </c>
      <c r="F358" s="13">
        <v>131</v>
      </c>
      <c r="G358" s="13">
        <v>35</v>
      </c>
      <c r="H358" s="13">
        <v>35</v>
      </c>
      <c r="I358" s="13">
        <v>0</v>
      </c>
      <c r="J358" s="13">
        <v>18</v>
      </c>
      <c r="K358" s="13">
        <v>0</v>
      </c>
      <c r="L358" s="13">
        <v>0</v>
      </c>
      <c r="M358" s="13">
        <v>0</v>
      </c>
      <c r="N358" s="13">
        <v>11</v>
      </c>
      <c r="O358" s="13">
        <v>2</v>
      </c>
      <c r="P358" s="13">
        <v>9</v>
      </c>
      <c r="Q358" s="13">
        <v>48</v>
      </c>
      <c r="R358" s="13">
        <v>6463</v>
      </c>
      <c r="S358" s="13">
        <v>874</v>
      </c>
      <c r="T358" s="13">
        <v>65.5</v>
      </c>
      <c r="U358" s="15">
        <v>8.1875</v>
      </c>
      <c r="V358" s="15">
        <v>5.1581250000000001</v>
      </c>
      <c r="W358" s="15">
        <v>583</v>
      </c>
      <c r="X358" s="13">
        <v>1233</v>
      </c>
      <c r="Y358" s="13">
        <v>131</v>
      </c>
      <c r="Z358" s="13">
        <v>1816</v>
      </c>
      <c r="AA358" s="13">
        <v>264</v>
      </c>
      <c r="AB358" s="13">
        <v>18</v>
      </c>
    </row>
    <row r="359" spans="1:28">
      <c r="A359" s="1">
        <v>100016485</v>
      </c>
      <c r="B359" s="1" t="str">
        <v>Košický</v>
      </c>
      <c r="C359" s="1" t="str">
        <v>Trebišov</v>
      </c>
      <c r="D359" s="1" t="str">
        <v>Základná škola</v>
      </c>
      <c r="E359" s="1">
        <v>1</v>
      </c>
      <c r="F359" s="13">
        <v>96</v>
      </c>
      <c r="G359" s="13">
        <v>26</v>
      </c>
      <c r="H359" s="13">
        <v>25</v>
      </c>
      <c r="I359" s="13">
        <v>1</v>
      </c>
      <c r="J359" s="13">
        <v>12</v>
      </c>
      <c r="K359" s="13">
        <v>0</v>
      </c>
      <c r="L359" s="13">
        <v>0</v>
      </c>
      <c r="M359" s="13">
        <v>0</v>
      </c>
      <c r="N359" s="13">
        <v>7</v>
      </c>
      <c r="O359" s="13">
        <v>1</v>
      </c>
      <c r="P359" s="13">
        <v>6</v>
      </c>
      <c r="Q359" s="13">
        <v>36</v>
      </c>
      <c r="R359" s="13">
        <v>4712</v>
      </c>
      <c r="S359" s="13">
        <v>949</v>
      </c>
      <c r="T359" s="13">
        <v>48</v>
      </c>
      <c r="U359" s="15">
        <v>6</v>
      </c>
      <c r="V359" s="15">
        <v>3.78</v>
      </c>
      <c r="W359" s="15">
        <v>425</v>
      </c>
      <c r="X359" s="13">
        <v>992</v>
      </c>
      <c r="Y359" s="13">
        <v>96</v>
      </c>
      <c r="Z359" s="13">
        <v>1417</v>
      </c>
      <c r="AA359" s="13">
        <v>168</v>
      </c>
      <c r="AB359" s="13">
        <v>12</v>
      </c>
    </row>
    <row r="360" spans="1:28">
      <c r="A360" s="1">
        <v>100016489</v>
      </c>
      <c r="B360" s="1" t="str">
        <v>Košický</v>
      </c>
      <c r="C360" s="1" t="str">
        <v>Trebišov</v>
      </c>
      <c r="D360" s="1" t="str">
        <v>Špeciálna základná škola</v>
      </c>
      <c r="E360" s="1">
        <v>2</v>
      </c>
      <c r="F360" s="13">
        <v>47</v>
      </c>
      <c r="G360" s="13">
        <v>13</v>
      </c>
      <c r="H360" s="13">
        <v>12</v>
      </c>
      <c r="I360" s="13">
        <v>1</v>
      </c>
      <c r="J360" s="13">
        <v>6</v>
      </c>
      <c r="K360" s="13">
        <v>1</v>
      </c>
      <c r="L360" s="13">
        <v>0</v>
      </c>
      <c r="M360" s="13">
        <v>1</v>
      </c>
      <c r="N360" s="13">
        <v>4</v>
      </c>
      <c r="O360" s="13">
        <v>2</v>
      </c>
      <c r="P360" s="13">
        <v>4</v>
      </c>
      <c r="Q360" s="13">
        <v>18</v>
      </c>
      <c r="R360" s="13">
        <v>2430</v>
      </c>
      <c r="S360" s="13">
        <v>192</v>
      </c>
      <c r="T360" s="13">
        <v>23.5</v>
      </c>
      <c r="U360" s="15">
        <v>2.9375</v>
      </c>
      <c r="V360" s="15">
        <v>1.850625</v>
      </c>
      <c r="W360" s="15">
        <v>219</v>
      </c>
      <c r="X360" s="13">
        <v>423</v>
      </c>
      <c r="Y360" s="13">
        <v>47</v>
      </c>
      <c r="Z360" s="13">
        <v>642</v>
      </c>
      <c r="AA360" s="13">
        <v>144</v>
      </c>
      <c r="AB360" s="13">
        <v>6</v>
      </c>
    </row>
    <row r="361" spans="1:28">
      <c r="A361" s="1">
        <v>100016491</v>
      </c>
      <c r="B361" s="1" t="str">
        <v>Košický</v>
      </c>
      <c r="C361" s="1" t="str">
        <v>Trebišov</v>
      </c>
      <c r="D361" s="1" t="str">
        <v>Základná škola</v>
      </c>
      <c r="E361" s="1">
        <v>1</v>
      </c>
      <c r="F361" s="13">
        <v>9</v>
      </c>
      <c r="G361" s="13">
        <v>3</v>
      </c>
      <c r="H361" s="13">
        <v>3</v>
      </c>
      <c r="I361" s="13">
        <v>0</v>
      </c>
      <c r="J361" s="13">
        <v>0</v>
      </c>
      <c r="K361" s="13">
        <v>1</v>
      </c>
      <c r="L361" s="13">
        <v>0</v>
      </c>
      <c r="M361" s="13">
        <v>1</v>
      </c>
      <c r="N361" s="13">
        <v>0</v>
      </c>
      <c r="O361" s="13">
        <v>1</v>
      </c>
      <c r="P361" s="13">
        <v>1</v>
      </c>
      <c r="Q361" s="13">
        <v>3</v>
      </c>
      <c r="R361" s="13">
        <v>410</v>
      </c>
      <c r="S361" s="13">
        <v>0</v>
      </c>
      <c r="T361" s="13">
        <v>4.5</v>
      </c>
      <c r="U361" s="15">
        <v>0.5625</v>
      </c>
      <c r="V361" s="15">
        <v>0.354375</v>
      </c>
      <c r="W361" s="15">
        <v>37</v>
      </c>
      <c r="X361" s="13">
        <v>62</v>
      </c>
      <c r="Y361" s="13">
        <v>9</v>
      </c>
      <c r="Z361" s="13">
        <v>99</v>
      </c>
      <c r="AA361" s="13">
        <v>48</v>
      </c>
      <c r="AB361" s="13">
        <v>0</v>
      </c>
    </row>
    <row r="362" spans="1:28">
      <c r="A362" s="1">
        <v>100016495</v>
      </c>
      <c r="B362" s="1" t="str">
        <v>Košický</v>
      </c>
      <c r="C362" s="1" t="str">
        <v>Trebišov</v>
      </c>
      <c r="D362" s="1" t="str">
        <v>Základná škola</v>
      </c>
      <c r="E362" s="1">
        <v>1</v>
      </c>
      <c r="F362" s="13">
        <v>6</v>
      </c>
      <c r="G362" s="13">
        <v>2</v>
      </c>
      <c r="H362" s="13">
        <v>2</v>
      </c>
      <c r="I362" s="13">
        <v>0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2</v>
      </c>
      <c r="R362" s="13">
        <v>272</v>
      </c>
      <c r="S362" s="13">
        <v>0</v>
      </c>
      <c r="T362" s="13">
        <v>3</v>
      </c>
      <c r="U362" s="15">
        <v>0.375</v>
      </c>
      <c r="V362" s="15">
        <v>0.23624999999999999</v>
      </c>
      <c r="W362" s="15">
        <v>25</v>
      </c>
      <c r="X362" s="13">
        <v>41</v>
      </c>
      <c r="Y362" s="13">
        <v>6</v>
      </c>
      <c r="Z362" s="13">
        <v>66</v>
      </c>
      <c r="AA362" s="13">
        <v>48</v>
      </c>
      <c r="AB362" s="13">
        <v>0</v>
      </c>
    </row>
    <row r="363" spans="1:28">
      <c r="A363" s="1">
        <v>100016500</v>
      </c>
      <c r="B363" s="1" t="str">
        <v>Košický</v>
      </c>
      <c r="C363" s="1" t="str">
        <v>Trebišov</v>
      </c>
      <c r="D363" s="1" t="str">
        <v>Základná škola</v>
      </c>
      <c r="E363" s="1">
        <v>1</v>
      </c>
      <c r="F363" s="13">
        <v>17</v>
      </c>
      <c r="G363" s="13">
        <v>5</v>
      </c>
      <c r="H363" s="13">
        <v>5</v>
      </c>
      <c r="I363" s="13">
        <v>0</v>
      </c>
      <c r="J363" s="13">
        <v>0</v>
      </c>
      <c r="K363" s="13">
        <v>1</v>
      </c>
      <c r="L363" s="13">
        <v>0</v>
      </c>
      <c r="M363" s="13">
        <v>1</v>
      </c>
      <c r="N363" s="13">
        <v>0</v>
      </c>
      <c r="O363" s="13">
        <v>1</v>
      </c>
      <c r="P363" s="13">
        <v>1</v>
      </c>
      <c r="Q363" s="13">
        <v>6</v>
      </c>
      <c r="R363" s="13">
        <v>1024</v>
      </c>
      <c r="S363" s="13">
        <v>0</v>
      </c>
      <c r="T363" s="13">
        <v>8.5</v>
      </c>
      <c r="U363" s="15">
        <v>1.0625</v>
      </c>
      <c r="V363" s="15">
        <v>0.66937500000000005</v>
      </c>
      <c r="W363" s="15">
        <v>93</v>
      </c>
      <c r="X363" s="13">
        <v>154</v>
      </c>
      <c r="Y363" s="13">
        <v>17</v>
      </c>
      <c r="Z363" s="13">
        <v>247</v>
      </c>
      <c r="AA363" s="13">
        <v>48</v>
      </c>
      <c r="AB363" s="13">
        <v>0</v>
      </c>
    </row>
    <row r="364" spans="1:28">
      <c r="A364" s="1">
        <v>100016502</v>
      </c>
      <c r="B364" s="1" t="str">
        <v>Košický</v>
      </c>
      <c r="C364" s="1" t="str">
        <v>Trebišov</v>
      </c>
      <c r="D364" s="1" t="str">
        <v>Základná škola</v>
      </c>
      <c r="E364" s="1">
        <v>1</v>
      </c>
      <c r="F364" s="13">
        <v>25</v>
      </c>
      <c r="G364" s="13">
        <v>7</v>
      </c>
      <c r="H364" s="13">
        <v>7</v>
      </c>
      <c r="I364" s="13">
        <v>0</v>
      </c>
      <c r="J364" s="13">
        <v>4</v>
      </c>
      <c r="K364" s="13">
        <v>0</v>
      </c>
      <c r="L364" s="13">
        <v>0</v>
      </c>
      <c r="M364" s="13">
        <v>0</v>
      </c>
      <c r="N364" s="13">
        <v>3</v>
      </c>
      <c r="O364" s="13">
        <v>1</v>
      </c>
      <c r="P364" s="13">
        <v>2</v>
      </c>
      <c r="Q364" s="13">
        <v>9</v>
      </c>
      <c r="R364" s="13">
        <v>1285</v>
      </c>
      <c r="S364" s="13">
        <v>25</v>
      </c>
      <c r="T364" s="13">
        <v>12.5</v>
      </c>
      <c r="U364" s="15">
        <v>1.5625</v>
      </c>
      <c r="V364" s="15">
        <v>0.984375</v>
      </c>
      <c r="W364" s="15">
        <v>116</v>
      </c>
      <c r="X364" s="13">
        <v>201</v>
      </c>
      <c r="Y364" s="13">
        <v>25</v>
      </c>
      <c r="Z364" s="13">
        <v>317</v>
      </c>
      <c r="AA364" s="13">
        <v>72</v>
      </c>
      <c r="AB364" s="13">
        <v>4</v>
      </c>
    </row>
    <row r="365" spans="1:28">
      <c r="A365" s="1">
        <v>100016505</v>
      </c>
      <c r="B365" s="1" t="str">
        <v>Košický</v>
      </c>
      <c r="C365" s="1" t="str">
        <v>Trebišov</v>
      </c>
      <c r="D365" s="1" t="str">
        <v>Základná škola s vyučovacím jazykom maďarským - Alapiskola</v>
      </c>
      <c r="E365" s="1">
        <v>1</v>
      </c>
      <c r="F365" s="13">
        <v>25</v>
      </c>
      <c r="G365" s="13">
        <v>7</v>
      </c>
      <c r="H365" s="13">
        <v>7</v>
      </c>
      <c r="I365" s="13">
        <v>0</v>
      </c>
      <c r="J365" s="13">
        <v>4</v>
      </c>
      <c r="K365" s="13">
        <v>0</v>
      </c>
      <c r="L365" s="13">
        <v>0</v>
      </c>
      <c r="M365" s="13">
        <v>0</v>
      </c>
      <c r="N365" s="13">
        <v>3</v>
      </c>
      <c r="O365" s="13">
        <v>1</v>
      </c>
      <c r="P365" s="13">
        <v>2</v>
      </c>
      <c r="Q365" s="13">
        <v>9</v>
      </c>
      <c r="R365" s="13">
        <v>1285</v>
      </c>
      <c r="S365" s="13">
        <v>25</v>
      </c>
      <c r="T365" s="13">
        <v>12.5</v>
      </c>
      <c r="U365" s="15">
        <v>1.5625</v>
      </c>
      <c r="V365" s="15">
        <v>0.984375</v>
      </c>
      <c r="W365" s="15">
        <v>116</v>
      </c>
      <c r="X365" s="13">
        <v>201</v>
      </c>
      <c r="Y365" s="13">
        <v>25</v>
      </c>
      <c r="Z365" s="13">
        <v>317</v>
      </c>
      <c r="AA365" s="13">
        <v>72</v>
      </c>
      <c r="AB365" s="13">
        <v>4</v>
      </c>
    </row>
    <row r="366" spans="1:28">
      <c r="A366" s="1">
        <v>100016508</v>
      </c>
      <c r="B366" s="1" t="str">
        <v>Košický</v>
      </c>
      <c r="C366" s="1" t="str">
        <v>Trebišov</v>
      </c>
      <c r="D366" s="1" t="str">
        <v>Cirkevná základná škola s materskou školou sv. Michala Archanjela</v>
      </c>
      <c r="E366" s="1">
        <v>1</v>
      </c>
      <c r="F366" s="13">
        <v>9</v>
      </c>
      <c r="G366" s="13">
        <v>3</v>
      </c>
      <c r="H366" s="13">
        <v>3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3</v>
      </c>
      <c r="R366" s="13">
        <v>410</v>
      </c>
      <c r="S366" s="13">
        <v>0</v>
      </c>
      <c r="T366" s="13">
        <v>4.5</v>
      </c>
      <c r="U366" s="15">
        <v>0.5625</v>
      </c>
      <c r="V366" s="15">
        <v>0.354375</v>
      </c>
      <c r="W366" s="15">
        <v>37</v>
      </c>
      <c r="X366" s="13">
        <v>62</v>
      </c>
      <c r="Y366" s="13">
        <v>9</v>
      </c>
      <c r="Z366" s="13">
        <v>99</v>
      </c>
      <c r="AA366" s="13">
        <v>48</v>
      </c>
      <c r="AB366" s="13">
        <v>0</v>
      </c>
    </row>
    <row r="367" spans="1:28">
      <c r="A367" s="1">
        <v>100016516</v>
      </c>
      <c r="B367" s="1" t="str">
        <v>Košický</v>
      </c>
      <c r="C367" s="1" t="str">
        <v>Trebišov</v>
      </c>
      <c r="D367" s="1" t="str">
        <v>Základná škola</v>
      </c>
      <c r="E367" s="1">
        <v>1</v>
      </c>
      <c r="F367" s="13">
        <v>35</v>
      </c>
      <c r="G367" s="13">
        <v>9</v>
      </c>
      <c r="H367" s="13">
        <v>9</v>
      </c>
      <c r="I367" s="13">
        <v>0</v>
      </c>
      <c r="J367" s="13">
        <v>4</v>
      </c>
      <c r="K367" s="13">
        <v>0</v>
      </c>
      <c r="L367" s="13">
        <v>0</v>
      </c>
      <c r="M367" s="13">
        <v>0</v>
      </c>
      <c r="N367" s="13">
        <v>3</v>
      </c>
      <c r="O367" s="13">
        <v>1</v>
      </c>
      <c r="P367" s="13">
        <v>2</v>
      </c>
      <c r="Q367" s="13">
        <v>13</v>
      </c>
      <c r="R367" s="13">
        <v>1751</v>
      </c>
      <c r="S367" s="13">
        <v>82</v>
      </c>
      <c r="T367" s="13">
        <v>17.5</v>
      </c>
      <c r="U367" s="15">
        <v>2.1875</v>
      </c>
      <c r="V367" s="15">
        <v>1.378125</v>
      </c>
      <c r="W367" s="15">
        <v>158</v>
      </c>
      <c r="X367" s="13">
        <v>288</v>
      </c>
      <c r="Y367" s="13">
        <v>35</v>
      </c>
      <c r="Z367" s="13">
        <v>446</v>
      </c>
      <c r="AA367" s="13">
        <v>72</v>
      </c>
      <c r="AB367" s="13">
        <v>4</v>
      </c>
    </row>
    <row r="368" spans="1:28">
      <c r="A368" s="1">
        <v>100016519</v>
      </c>
      <c r="B368" s="1" t="str">
        <v>Košický</v>
      </c>
      <c r="C368" s="1" t="str">
        <v>Trebišov</v>
      </c>
      <c r="D368" s="1" t="str">
        <v>Základná škola s vyučovacím jazykom maďarským - Alapiskola</v>
      </c>
      <c r="E368" s="1">
        <v>1</v>
      </c>
      <c r="F368" s="13">
        <v>33</v>
      </c>
      <c r="G368" s="13">
        <v>9</v>
      </c>
      <c r="H368" s="13">
        <v>9</v>
      </c>
      <c r="I368" s="13">
        <v>0</v>
      </c>
      <c r="J368" s="13">
        <v>4</v>
      </c>
      <c r="K368" s="13">
        <v>0</v>
      </c>
      <c r="L368" s="13">
        <v>0</v>
      </c>
      <c r="M368" s="13">
        <v>0</v>
      </c>
      <c r="N368" s="13">
        <v>3</v>
      </c>
      <c r="O368" s="13">
        <v>1</v>
      </c>
      <c r="P368" s="13">
        <v>2</v>
      </c>
      <c r="Q368" s="13">
        <v>12</v>
      </c>
      <c r="R368" s="13">
        <v>1657</v>
      </c>
      <c r="S368" s="13">
        <v>65</v>
      </c>
      <c r="T368" s="13">
        <v>16.5</v>
      </c>
      <c r="U368" s="15">
        <v>2.0625</v>
      </c>
      <c r="V368" s="15">
        <v>1.2993749999999999</v>
      </c>
      <c r="W368" s="15">
        <v>150</v>
      </c>
      <c r="X368" s="13">
        <v>269</v>
      </c>
      <c r="Y368" s="13">
        <v>33</v>
      </c>
      <c r="Z368" s="13">
        <v>419</v>
      </c>
      <c r="AA368" s="13">
        <v>72</v>
      </c>
      <c r="AB368" s="13">
        <v>4</v>
      </c>
    </row>
    <row r="369" spans="1:28">
      <c r="A369" s="1">
        <v>100016527</v>
      </c>
      <c r="B369" s="1" t="str">
        <v>Košický</v>
      </c>
      <c r="C369" s="1" t="str">
        <v>Trebišov</v>
      </c>
      <c r="D369" s="1" t="str">
        <v>Základná škola s vyučovacím jazykom maďarským - Alapiskola</v>
      </c>
      <c r="E369" s="1">
        <v>1</v>
      </c>
      <c r="F369" s="13">
        <v>11</v>
      </c>
      <c r="G369" s="13">
        <v>3</v>
      </c>
      <c r="H369" s="13">
        <v>3</v>
      </c>
      <c r="I369" s="13">
        <v>0</v>
      </c>
      <c r="J369" s="13">
        <v>0</v>
      </c>
      <c r="K369" s="13">
        <v>1</v>
      </c>
      <c r="L369" s="13">
        <v>0</v>
      </c>
      <c r="M369" s="13">
        <v>1</v>
      </c>
      <c r="N369" s="13">
        <v>0</v>
      </c>
      <c r="O369" s="13">
        <v>1</v>
      </c>
      <c r="P369" s="13">
        <v>1</v>
      </c>
      <c r="Q369" s="13">
        <v>4</v>
      </c>
      <c r="R369" s="13">
        <v>552</v>
      </c>
      <c r="S369" s="13">
        <v>0</v>
      </c>
      <c r="T369" s="13">
        <v>5.5</v>
      </c>
      <c r="U369" s="15">
        <v>0.6875</v>
      </c>
      <c r="V369" s="15">
        <v>0.43312499999999998</v>
      </c>
      <c r="W369" s="15">
        <v>50</v>
      </c>
      <c r="X369" s="13">
        <v>83</v>
      </c>
      <c r="Y369" s="13">
        <v>11</v>
      </c>
      <c r="Z369" s="13">
        <v>133</v>
      </c>
      <c r="AA369" s="13">
        <v>48</v>
      </c>
      <c r="AB369" s="13">
        <v>0</v>
      </c>
    </row>
    <row r="370" spans="1:28">
      <c r="A370" s="1">
        <v>100016538</v>
      </c>
      <c r="B370" s="1" t="str">
        <v>Košický</v>
      </c>
      <c r="C370" s="1" t="str">
        <v>Trebišov</v>
      </c>
      <c r="D370" s="1" t="str">
        <v>Základná škola</v>
      </c>
      <c r="E370" s="1">
        <v>2</v>
      </c>
      <c r="F370" s="13">
        <v>92</v>
      </c>
      <c r="G370" s="13">
        <v>24</v>
      </c>
      <c r="H370" s="13">
        <v>24</v>
      </c>
      <c r="I370" s="13">
        <v>0</v>
      </c>
      <c r="J370" s="13">
        <v>14</v>
      </c>
      <c r="K370" s="13">
        <v>0</v>
      </c>
      <c r="L370" s="13">
        <v>0</v>
      </c>
      <c r="M370" s="13">
        <v>0</v>
      </c>
      <c r="N370" s="13">
        <v>9</v>
      </c>
      <c r="O370" s="13">
        <v>2</v>
      </c>
      <c r="P370" s="13">
        <v>7</v>
      </c>
      <c r="Q370" s="13">
        <v>34</v>
      </c>
      <c r="R370" s="13">
        <v>4766</v>
      </c>
      <c r="S370" s="13">
        <v>348</v>
      </c>
      <c r="T370" s="13">
        <v>46</v>
      </c>
      <c r="U370" s="15">
        <v>5.75</v>
      </c>
      <c r="V370" s="15">
        <v>3.6225000000000001</v>
      </c>
      <c r="W370" s="15">
        <v>430</v>
      </c>
      <c r="X370" s="13">
        <v>820</v>
      </c>
      <c r="Y370" s="13">
        <v>92</v>
      </c>
      <c r="Z370" s="13">
        <v>1250</v>
      </c>
      <c r="AA370" s="13">
        <v>216</v>
      </c>
      <c r="AB370" s="13">
        <v>14</v>
      </c>
    </row>
    <row r="371" spans="1:28">
      <c r="A371" s="1">
        <v>100016539</v>
      </c>
      <c r="B371" s="1" t="str">
        <v>Košický</v>
      </c>
      <c r="C371" s="1" t="str">
        <v>Trebišov</v>
      </c>
      <c r="D371" s="1" t="str">
        <v>Súkromná stredná odborná škola DSA</v>
      </c>
      <c r="E371" s="1">
        <v>1</v>
      </c>
      <c r="F371" s="13">
        <v>89</v>
      </c>
      <c r="G371" s="13">
        <v>23</v>
      </c>
      <c r="H371" s="13">
        <v>23</v>
      </c>
      <c r="I371" s="13">
        <v>0</v>
      </c>
      <c r="J371" s="13">
        <v>12</v>
      </c>
      <c r="K371" s="13">
        <v>0</v>
      </c>
      <c r="L371" s="13">
        <v>0</v>
      </c>
      <c r="M371" s="13">
        <v>0</v>
      </c>
      <c r="N371" s="13">
        <v>7</v>
      </c>
      <c r="O371" s="13">
        <v>1</v>
      </c>
      <c r="P371" s="13">
        <v>6</v>
      </c>
      <c r="Q371" s="13">
        <v>33</v>
      </c>
      <c r="R371" s="13">
        <v>4386</v>
      </c>
      <c r="S371" s="13">
        <v>784</v>
      </c>
      <c r="T371" s="13">
        <v>44.5</v>
      </c>
      <c r="U371" s="15">
        <v>5.5625</v>
      </c>
      <c r="V371" s="15">
        <v>3.504375</v>
      </c>
      <c r="W371" s="15">
        <v>395</v>
      </c>
      <c r="X371" s="13">
        <v>894</v>
      </c>
      <c r="Y371" s="13">
        <v>89</v>
      </c>
      <c r="Z371" s="13">
        <v>1289</v>
      </c>
      <c r="AA371" s="13">
        <v>168</v>
      </c>
      <c r="AB371" s="13">
        <v>12</v>
      </c>
    </row>
    <row r="372" spans="1:28">
      <c r="A372" s="1">
        <v>100016542</v>
      </c>
      <c r="B372" s="1" t="str">
        <v>Košický</v>
      </c>
      <c r="C372" s="1" t="str">
        <v>Trebišov</v>
      </c>
      <c r="D372" s="1" t="str">
        <v>Základná škola</v>
      </c>
      <c r="E372" s="1">
        <v>1</v>
      </c>
      <c r="F372" s="13">
        <v>113</v>
      </c>
      <c r="G372" s="13">
        <v>29</v>
      </c>
      <c r="H372" s="13">
        <v>29</v>
      </c>
      <c r="I372" s="13">
        <v>0</v>
      </c>
      <c r="J372" s="13">
        <v>18</v>
      </c>
      <c r="K372" s="13">
        <v>0</v>
      </c>
      <c r="L372" s="13">
        <v>1</v>
      </c>
      <c r="M372" s="13">
        <v>0</v>
      </c>
      <c r="N372" s="13">
        <v>9</v>
      </c>
      <c r="O372" s="13">
        <v>1</v>
      </c>
      <c r="P372" s="13">
        <v>9</v>
      </c>
      <c r="Q372" s="13">
        <v>42</v>
      </c>
      <c r="R372" s="13">
        <v>5623</v>
      </c>
      <c r="S372" s="13">
        <v>1328</v>
      </c>
      <c r="T372" s="13">
        <v>56.5</v>
      </c>
      <c r="U372" s="15">
        <v>7.0625</v>
      </c>
      <c r="V372" s="15">
        <v>4.4493749999999999</v>
      </c>
      <c r="W372" s="15">
        <v>507</v>
      </c>
      <c r="X372" s="13">
        <v>1242</v>
      </c>
      <c r="Y372" s="13">
        <v>113</v>
      </c>
      <c r="Z372" s="13">
        <v>1749</v>
      </c>
      <c r="AA372" s="13">
        <v>216</v>
      </c>
      <c r="AB372" s="13">
        <v>18</v>
      </c>
    </row>
    <row r="373" spans="1:28">
      <c r="A373" s="1">
        <v>100016545</v>
      </c>
      <c r="B373" s="1" t="str">
        <v>Košický</v>
      </c>
      <c r="C373" s="1" t="str">
        <v>Trebišov</v>
      </c>
      <c r="D373" s="1" t="str">
        <v>Stredná odborná škola služieb a priemyslu sv. Jozafáta</v>
      </c>
      <c r="E373" s="1">
        <v>5</v>
      </c>
      <c r="F373" s="13">
        <v>170</v>
      </c>
      <c r="G373" s="13">
        <v>46</v>
      </c>
      <c r="H373" s="13">
        <v>46</v>
      </c>
      <c r="I373" s="13">
        <v>0</v>
      </c>
      <c r="J373" s="13">
        <v>18</v>
      </c>
      <c r="K373" s="13">
        <v>3</v>
      </c>
      <c r="L373" s="13">
        <v>1</v>
      </c>
      <c r="M373" s="13">
        <v>4</v>
      </c>
      <c r="N373" s="13">
        <v>9</v>
      </c>
      <c r="O373" s="13">
        <v>5</v>
      </c>
      <c r="P373" s="13">
        <v>12</v>
      </c>
      <c r="Q373" s="13">
        <v>62</v>
      </c>
      <c r="R373" s="13">
        <v>8289</v>
      </c>
      <c r="S373" s="13">
        <v>1930</v>
      </c>
      <c r="T373" s="13">
        <v>85</v>
      </c>
      <c r="U373" s="15">
        <v>10.625</v>
      </c>
      <c r="V373" s="15">
        <v>6.6937499999999996</v>
      </c>
      <c r="W373" s="15">
        <v>748</v>
      </c>
      <c r="X373" s="13">
        <v>1825</v>
      </c>
      <c r="Y373" s="13">
        <v>170</v>
      </c>
      <c r="Z373" s="13">
        <v>2573</v>
      </c>
      <c r="AA373" s="13">
        <v>384</v>
      </c>
      <c r="AB373" s="13">
        <v>18</v>
      </c>
    </row>
    <row r="374" spans="1:28">
      <c r="A374" s="1">
        <v>100016548</v>
      </c>
      <c r="B374" s="1" t="str">
        <v>Košický</v>
      </c>
      <c r="C374" s="1" t="str">
        <v>Trebišov</v>
      </c>
      <c r="D374" s="1" t="str">
        <v>Gymnázium</v>
      </c>
      <c r="E374" s="1">
        <v>1</v>
      </c>
      <c r="F374" s="13">
        <v>100</v>
      </c>
      <c r="G374" s="13">
        <v>26</v>
      </c>
      <c r="H374" s="13">
        <v>26</v>
      </c>
      <c r="I374" s="13">
        <v>0</v>
      </c>
      <c r="J374" s="13">
        <v>10</v>
      </c>
      <c r="K374" s="13">
        <v>0</v>
      </c>
      <c r="L374" s="13">
        <v>0</v>
      </c>
      <c r="M374" s="13">
        <v>0</v>
      </c>
      <c r="N374" s="13">
        <v>6</v>
      </c>
      <c r="O374" s="13">
        <v>1</v>
      </c>
      <c r="P374" s="13">
        <v>5</v>
      </c>
      <c r="Q374" s="13">
        <v>37</v>
      </c>
      <c r="R374" s="13">
        <v>4778</v>
      </c>
      <c r="S374" s="13">
        <v>1008</v>
      </c>
      <c r="T374" s="13">
        <v>50</v>
      </c>
      <c r="U374" s="15">
        <v>6.25</v>
      </c>
      <c r="V374" s="15">
        <v>3.9375</v>
      </c>
      <c r="W374" s="15">
        <v>431</v>
      </c>
      <c r="X374" s="13">
        <v>1020</v>
      </c>
      <c r="Y374" s="13">
        <v>100</v>
      </c>
      <c r="Z374" s="13">
        <v>1451</v>
      </c>
      <c r="AA374" s="13">
        <v>144</v>
      </c>
      <c r="AB374" s="13">
        <v>10</v>
      </c>
    </row>
    <row r="375" spans="1:28">
      <c r="A375" s="1">
        <v>100016552</v>
      </c>
      <c r="B375" s="1" t="str">
        <v>Košický</v>
      </c>
      <c r="C375" s="1" t="str">
        <v>Trebišov</v>
      </c>
      <c r="D375" s="1" t="str">
        <v>Obchodná akadémia</v>
      </c>
      <c r="E375" s="1">
        <v>1</v>
      </c>
      <c r="F375" s="13">
        <v>44</v>
      </c>
      <c r="G375" s="13">
        <v>12</v>
      </c>
      <c r="H375" s="13">
        <v>12</v>
      </c>
      <c r="I375" s="13">
        <v>0</v>
      </c>
      <c r="J375" s="13">
        <v>6</v>
      </c>
      <c r="K375" s="13">
        <v>0</v>
      </c>
      <c r="L375" s="13">
        <v>0</v>
      </c>
      <c r="M375" s="13">
        <v>0</v>
      </c>
      <c r="N375" s="13">
        <v>4</v>
      </c>
      <c r="O375" s="13">
        <v>1</v>
      </c>
      <c r="P375" s="13">
        <v>3</v>
      </c>
      <c r="Q375" s="13">
        <v>16</v>
      </c>
      <c r="R375" s="13">
        <v>2170</v>
      </c>
      <c r="S375" s="13">
        <v>142</v>
      </c>
      <c r="T375" s="13">
        <v>22</v>
      </c>
      <c r="U375" s="15">
        <v>2.75</v>
      </c>
      <c r="V375" s="15">
        <v>1.7324999999999999</v>
      </c>
      <c r="W375" s="15">
        <v>196</v>
      </c>
      <c r="X375" s="13">
        <v>369</v>
      </c>
      <c r="Y375" s="13">
        <v>44</v>
      </c>
      <c r="Z375" s="13">
        <v>565</v>
      </c>
      <c r="AA375" s="13">
        <v>96</v>
      </c>
      <c r="AB375" s="13">
        <v>6</v>
      </c>
    </row>
    <row r="376" spans="1:28">
      <c r="A376" s="1">
        <v>100016556</v>
      </c>
      <c r="B376" s="1" t="str">
        <v>Košický</v>
      </c>
      <c r="C376" s="1" t="str">
        <v>Trebišov</v>
      </c>
      <c r="D376" s="1" t="str">
        <v>Špeciálna základná škola</v>
      </c>
      <c r="E376" s="1">
        <v>1</v>
      </c>
      <c r="F376" s="13">
        <v>37</v>
      </c>
      <c r="G376" s="13">
        <v>13</v>
      </c>
      <c r="H376" s="13">
        <v>13</v>
      </c>
      <c r="I376" s="13">
        <v>0</v>
      </c>
      <c r="J376" s="13">
        <v>4</v>
      </c>
      <c r="K376" s="13">
        <v>0</v>
      </c>
      <c r="L376" s="13">
        <v>0</v>
      </c>
      <c r="M376" s="13">
        <v>0</v>
      </c>
      <c r="N376" s="13">
        <v>3</v>
      </c>
      <c r="O376" s="13">
        <v>1</v>
      </c>
      <c r="P376" s="13">
        <v>2</v>
      </c>
      <c r="Q376" s="13">
        <v>12</v>
      </c>
      <c r="R376" s="13">
        <v>1844</v>
      </c>
      <c r="S376" s="13">
        <v>65</v>
      </c>
      <c r="T376" s="13">
        <v>18.5</v>
      </c>
      <c r="U376" s="15">
        <v>2.3125</v>
      </c>
      <c r="V376" s="15">
        <v>1.4568749999999999</v>
      </c>
      <c r="W376" s="15">
        <v>166</v>
      </c>
      <c r="X376" s="13">
        <v>297</v>
      </c>
      <c r="Y376" s="13">
        <v>37</v>
      </c>
      <c r="Z376" s="13">
        <v>463</v>
      </c>
      <c r="AA376" s="13">
        <v>72</v>
      </c>
      <c r="AB376" s="13">
        <v>4</v>
      </c>
    </row>
    <row r="377" spans="1:28">
      <c r="A377" s="1">
        <v>100016557</v>
      </c>
      <c r="B377" s="1" t="str">
        <v>Košický</v>
      </c>
      <c r="C377" s="1" t="str">
        <v>Trebišov</v>
      </c>
      <c r="D377" s="1" t="str">
        <v>Cirkevné gymnázium sv. Jána Krstiteľa</v>
      </c>
      <c r="E377" s="1">
        <v>1</v>
      </c>
      <c r="F377" s="13">
        <v>33</v>
      </c>
      <c r="G377" s="13">
        <v>9</v>
      </c>
      <c r="H377" s="13">
        <v>9</v>
      </c>
      <c r="I377" s="13">
        <v>0</v>
      </c>
      <c r="J377" s="13">
        <v>4</v>
      </c>
      <c r="K377" s="13">
        <v>0</v>
      </c>
      <c r="L377" s="13">
        <v>0</v>
      </c>
      <c r="M377" s="13">
        <v>0</v>
      </c>
      <c r="N377" s="13">
        <v>3</v>
      </c>
      <c r="O377" s="13">
        <v>1</v>
      </c>
      <c r="P377" s="13">
        <v>2</v>
      </c>
      <c r="Q377" s="13">
        <v>12</v>
      </c>
      <c r="R377" s="13">
        <v>1657</v>
      </c>
      <c r="S377" s="13">
        <v>65</v>
      </c>
      <c r="T377" s="13">
        <v>16.5</v>
      </c>
      <c r="U377" s="15">
        <v>2.0625</v>
      </c>
      <c r="V377" s="15">
        <v>1.2993749999999999</v>
      </c>
      <c r="W377" s="15">
        <v>150</v>
      </c>
      <c r="X377" s="13">
        <v>269</v>
      </c>
      <c r="Y377" s="13">
        <v>33</v>
      </c>
      <c r="Z377" s="13">
        <v>419</v>
      </c>
      <c r="AA377" s="13">
        <v>72</v>
      </c>
      <c r="AB377" s="13">
        <v>4</v>
      </c>
    </row>
    <row r="378" spans="1:28">
      <c r="A378" s="1">
        <v>100016559</v>
      </c>
      <c r="B378" s="1" t="str">
        <v>Košický</v>
      </c>
      <c r="C378" s="1" t="str">
        <v>Trebišov</v>
      </c>
      <c r="D378" s="1" t="str">
        <v>Základná škola</v>
      </c>
      <c r="E378" s="1">
        <v>1</v>
      </c>
      <c r="F378" s="13">
        <v>105</v>
      </c>
      <c r="G378" s="13">
        <v>27</v>
      </c>
      <c r="H378" s="13">
        <v>27</v>
      </c>
      <c r="I378" s="13">
        <v>0</v>
      </c>
      <c r="J378" s="13">
        <v>18</v>
      </c>
      <c r="K378" s="13">
        <v>0</v>
      </c>
      <c r="L378" s="13">
        <v>1</v>
      </c>
      <c r="M378" s="13">
        <v>0</v>
      </c>
      <c r="N378" s="13">
        <v>9</v>
      </c>
      <c r="O378" s="13">
        <v>1</v>
      </c>
      <c r="P378" s="13">
        <v>9</v>
      </c>
      <c r="Q378" s="13">
        <v>39</v>
      </c>
      <c r="R378" s="13">
        <v>5251</v>
      </c>
      <c r="S378" s="13">
        <v>1131</v>
      </c>
      <c r="T378" s="13">
        <v>52.5</v>
      </c>
      <c r="U378" s="15">
        <v>6.5625</v>
      </c>
      <c r="V378" s="15">
        <v>4.1343750000000004</v>
      </c>
      <c r="W378" s="15">
        <v>473</v>
      </c>
      <c r="X378" s="13">
        <v>1127</v>
      </c>
      <c r="Y378" s="13">
        <v>105</v>
      </c>
      <c r="Z378" s="13">
        <v>1600</v>
      </c>
      <c r="AA378" s="13">
        <v>216</v>
      </c>
      <c r="AB378" s="13">
        <v>18</v>
      </c>
    </row>
    <row r="379" spans="1:28">
      <c r="A379" s="1">
        <v>100016570</v>
      </c>
      <c r="B379" s="1" t="str">
        <v>Košický</v>
      </c>
      <c r="C379" s="1" t="str">
        <v>Trebišov</v>
      </c>
      <c r="D379" s="1" t="str">
        <v>Základná škola</v>
      </c>
      <c r="E379" s="1">
        <v>1</v>
      </c>
      <c r="F379" s="13">
        <v>78</v>
      </c>
      <c r="G379" s="13">
        <v>20</v>
      </c>
      <c r="H379" s="13">
        <v>20</v>
      </c>
      <c r="I379" s="13">
        <v>0</v>
      </c>
      <c r="J379" s="13">
        <v>8</v>
      </c>
      <c r="K379" s="13">
        <v>0</v>
      </c>
      <c r="L379" s="13">
        <v>0</v>
      </c>
      <c r="M379" s="13">
        <v>0</v>
      </c>
      <c r="N379" s="13">
        <v>5</v>
      </c>
      <c r="O379" s="13">
        <v>1</v>
      </c>
      <c r="P379" s="13">
        <v>4</v>
      </c>
      <c r="Q379" s="13">
        <v>29</v>
      </c>
      <c r="R379" s="13">
        <v>3753</v>
      </c>
      <c r="S379" s="13">
        <v>587</v>
      </c>
      <c r="T379" s="13">
        <v>39</v>
      </c>
      <c r="U379" s="15">
        <v>4.875</v>
      </c>
      <c r="V379" s="15">
        <v>3.07125</v>
      </c>
      <c r="W379" s="15">
        <v>338</v>
      </c>
      <c r="X379" s="13">
        <v>740</v>
      </c>
      <c r="Y379" s="13">
        <v>78</v>
      </c>
      <c r="Z379" s="13">
        <v>1078</v>
      </c>
      <c r="AA379" s="13">
        <v>120</v>
      </c>
      <c r="AB379" s="13">
        <v>8</v>
      </c>
    </row>
    <row r="380" spans="1:28">
      <c r="A380" s="1">
        <v>100016578</v>
      </c>
      <c r="B380" s="1" t="str">
        <v>Košický</v>
      </c>
      <c r="C380" s="1" t="str">
        <v>Trebišov</v>
      </c>
      <c r="D380" s="1" t="str">
        <v>Základná škola</v>
      </c>
      <c r="E380" s="1">
        <v>1</v>
      </c>
      <c r="F380" s="13">
        <v>9</v>
      </c>
      <c r="G380" s="13">
        <v>3</v>
      </c>
      <c r="H380" s="13">
        <v>3</v>
      </c>
      <c r="I380" s="13">
        <v>0</v>
      </c>
      <c r="J380" s="13">
        <v>0</v>
      </c>
      <c r="K380" s="13">
        <v>1</v>
      </c>
      <c r="L380" s="13">
        <v>0</v>
      </c>
      <c r="M380" s="13">
        <v>1</v>
      </c>
      <c r="N380" s="13">
        <v>0</v>
      </c>
      <c r="O380" s="13">
        <v>1</v>
      </c>
      <c r="P380" s="13">
        <v>1</v>
      </c>
      <c r="Q380" s="13">
        <v>3</v>
      </c>
      <c r="R380" s="13">
        <v>410</v>
      </c>
      <c r="S380" s="13">
        <v>0</v>
      </c>
      <c r="T380" s="13">
        <v>4.5</v>
      </c>
      <c r="U380" s="15">
        <v>0.5625</v>
      </c>
      <c r="V380" s="15">
        <v>0.354375</v>
      </c>
      <c r="W380" s="15">
        <v>37</v>
      </c>
      <c r="X380" s="13">
        <v>62</v>
      </c>
      <c r="Y380" s="13">
        <v>9</v>
      </c>
      <c r="Z380" s="13">
        <v>99</v>
      </c>
      <c r="AA380" s="13">
        <v>48</v>
      </c>
      <c r="AB380" s="13">
        <v>0</v>
      </c>
    </row>
    <row r="381" spans="1:28">
      <c r="A381" s="1">
        <v>100016586</v>
      </c>
      <c r="B381" s="1" t="str">
        <v>Košický</v>
      </c>
      <c r="C381" s="1" t="str">
        <v>Trebišov</v>
      </c>
      <c r="D381" s="1" t="str">
        <v>Základná škola s vyučovacím jazykom maďarským</v>
      </c>
      <c r="E381" s="1">
        <v>1</v>
      </c>
      <c r="F381" s="13">
        <v>44</v>
      </c>
      <c r="G381" s="13">
        <v>12</v>
      </c>
      <c r="H381" s="13">
        <v>12</v>
      </c>
      <c r="I381" s="13">
        <v>0</v>
      </c>
      <c r="J381" s="13">
        <v>6</v>
      </c>
      <c r="K381" s="13">
        <v>0</v>
      </c>
      <c r="L381" s="13">
        <v>0</v>
      </c>
      <c r="M381" s="13">
        <v>0</v>
      </c>
      <c r="N381" s="13">
        <v>4</v>
      </c>
      <c r="O381" s="13">
        <v>1</v>
      </c>
      <c r="P381" s="13">
        <v>3</v>
      </c>
      <c r="Q381" s="13">
        <v>16</v>
      </c>
      <c r="R381" s="13">
        <v>2170</v>
      </c>
      <c r="S381" s="13">
        <v>142</v>
      </c>
      <c r="T381" s="13">
        <v>22</v>
      </c>
      <c r="U381" s="15">
        <v>2.75</v>
      </c>
      <c r="V381" s="15">
        <v>1.7324999999999999</v>
      </c>
      <c r="W381" s="15">
        <v>196</v>
      </c>
      <c r="X381" s="13">
        <v>369</v>
      </c>
      <c r="Y381" s="13">
        <v>44</v>
      </c>
      <c r="Z381" s="13">
        <v>565</v>
      </c>
      <c r="AA381" s="13">
        <v>96</v>
      </c>
      <c r="AB381" s="13">
        <v>6</v>
      </c>
    </row>
    <row r="382" spans="1:28">
      <c r="A382" s="1">
        <v>100016588</v>
      </c>
      <c r="B382" s="1" t="str">
        <v>Košický</v>
      </c>
      <c r="C382" s="1" t="str">
        <v>Trebišov</v>
      </c>
      <c r="D382" s="1" t="str">
        <v>Základná škola - Alapiskola</v>
      </c>
      <c r="E382" s="1">
        <v>1</v>
      </c>
      <c r="F382" s="13">
        <v>30</v>
      </c>
      <c r="G382" s="13">
        <v>8</v>
      </c>
      <c r="H382" s="13">
        <v>8</v>
      </c>
      <c r="I382" s="13">
        <v>0</v>
      </c>
      <c r="J382" s="13">
        <v>4</v>
      </c>
      <c r="K382" s="13">
        <v>0</v>
      </c>
      <c r="L382" s="13">
        <v>0</v>
      </c>
      <c r="M382" s="13">
        <v>0</v>
      </c>
      <c r="N382" s="13">
        <v>3</v>
      </c>
      <c r="O382" s="13">
        <v>1</v>
      </c>
      <c r="P382" s="13">
        <v>2</v>
      </c>
      <c r="Q382" s="13">
        <v>11</v>
      </c>
      <c r="R382" s="13">
        <v>1518</v>
      </c>
      <c r="S382" s="13">
        <v>50</v>
      </c>
      <c r="T382" s="13">
        <v>15</v>
      </c>
      <c r="U382" s="15">
        <v>1.875</v>
      </c>
      <c r="V382" s="15">
        <v>1.1812499999999999</v>
      </c>
      <c r="W382" s="15">
        <v>137</v>
      </c>
      <c r="X382" s="13">
        <v>243</v>
      </c>
      <c r="Y382" s="13">
        <v>30</v>
      </c>
      <c r="Z382" s="13">
        <v>380</v>
      </c>
      <c r="AA382" s="13">
        <v>72</v>
      </c>
      <c r="AB382" s="13">
        <v>4</v>
      </c>
    </row>
    <row r="383" spans="1:28">
      <c r="A383" s="1">
        <v>100016595</v>
      </c>
      <c r="B383" s="1" t="str">
        <v>Košický</v>
      </c>
      <c r="C383" s="1" t="str">
        <v>Trebišov</v>
      </c>
      <c r="D383" s="1" t="str">
        <v>Základná škola s vyučovacím jazykom maďarským -  Alapiskola</v>
      </c>
      <c r="E383" s="1">
        <v>1</v>
      </c>
      <c r="F383" s="13">
        <v>3</v>
      </c>
      <c r="G383" s="13">
        <v>1</v>
      </c>
      <c r="H383" s="13">
        <v>1</v>
      </c>
      <c r="I383" s="13">
        <v>0</v>
      </c>
      <c r="J383" s="13">
        <v>0</v>
      </c>
      <c r="K383" s="13">
        <v>1</v>
      </c>
      <c r="L383" s="13">
        <v>0</v>
      </c>
      <c r="M383" s="13">
        <v>1</v>
      </c>
      <c r="N383" s="13">
        <v>0</v>
      </c>
      <c r="O383" s="13">
        <v>1</v>
      </c>
      <c r="P383" s="13">
        <v>1</v>
      </c>
      <c r="Q383" s="13">
        <v>1</v>
      </c>
      <c r="R383" s="13">
        <v>175</v>
      </c>
      <c r="S383" s="13">
        <v>0</v>
      </c>
      <c r="T383" s="13">
        <v>1.5</v>
      </c>
      <c r="U383" s="15">
        <v>0.1875</v>
      </c>
      <c r="V383" s="15">
        <v>0.11812499999999999</v>
      </c>
      <c r="W383" s="15">
        <v>16</v>
      </c>
      <c r="X383" s="13">
        <v>27</v>
      </c>
      <c r="Y383" s="13">
        <v>3</v>
      </c>
      <c r="Z383" s="13">
        <v>43</v>
      </c>
      <c r="AA383" s="13">
        <v>48</v>
      </c>
      <c r="AB383" s="13">
        <v>0</v>
      </c>
    </row>
    <row r="384" spans="1:28">
      <c r="A384" s="1">
        <v>100016602</v>
      </c>
      <c r="B384" s="1" t="str">
        <v>Košický</v>
      </c>
      <c r="C384" s="1" t="str">
        <v>Trebišov</v>
      </c>
      <c r="D384" s="1" t="str">
        <v>Základná škola</v>
      </c>
      <c r="E384" s="1">
        <v>1</v>
      </c>
      <c r="F384" s="13">
        <v>44</v>
      </c>
      <c r="G384" s="13">
        <v>12</v>
      </c>
      <c r="H384" s="13">
        <v>12</v>
      </c>
      <c r="I384" s="13">
        <v>0</v>
      </c>
      <c r="J384" s="13">
        <v>6</v>
      </c>
      <c r="K384" s="13">
        <v>0</v>
      </c>
      <c r="L384" s="13">
        <v>0</v>
      </c>
      <c r="M384" s="13">
        <v>0</v>
      </c>
      <c r="N384" s="13">
        <v>4</v>
      </c>
      <c r="O384" s="13">
        <v>1</v>
      </c>
      <c r="P384" s="13">
        <v>3</v>
      </c>
      <c r="Q384" s="13">
        <v>16</v>
      </c>
      <c r="R384" s="13">
        <v>2170</v>
      </c>
      <c r="S384" s="13">
        <v>142</v>
      </c>
      <c r="T384" s="13">
        <v>22</v>
      </c>
      <c r="U384" s="15">
        <v>2.75</v>
      </c>
      <c r="V384" s="15">
        <v>1.7324999999999999</v>
      </c>
      <c r="W384" s="15">
        <v>196</v>
      </c>
      <c r="X384" s="13">
        <v>369</v>
      </c>
      <c r="Y384" s="13">
        <v>44</v>
      </c>
      <c r="Z384" s="13">
        <v>565</v>
      </c>
      <c r="AA384" s="13">
        <v>96</v>
      </c>
      <c r="AB384" s="13">
        <v>6</v>
      </c>
    </row>
    <row r="385" spans="1:28">
      <c r="A385" s="1">
        <v>100016607</v>
      </c>
      <c r="B385" s="1" t="str">
        <v>Košický</v>
      </c>
      <c r="C385" s="1" t="str">
        <v>Trebišov</v>
      </c>
      <c r="D385" s="1" t="str">
        <v>Základná škola s materskou školou s vyučovacím jazykom maďarským - Alapiskola čs Óvoda</v>
      </c>
      <c r="E385" s="1">
        <v>1</v>
      </c>
      <c r="F385" s="13">
        <v>6</v>
      </c>
      <c r="G385" s="13">
        <v>2</v>
      </c>
      <c r="H385" s="13">
        <v>2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2</v>
      </c>
      <c r="R385" s="13">
        <v>272</v>
      </c>
      <c r="S385" s="13">
        <v>0</v>
      </c>
      <c r="T385" s="13">
        <v>3</v>
      </c>
      <c r="U385" s="15">
        <v>0.375</v>
      </c>
      <c r="V385" s="15">
        <v>0.23624999999999999</v>
      </c>
      <c r="W385" s="15">
        <v>25</v>
      </c>
      <c r="X385" s="13">
        <v>41</v>
      </c>
      <c r="Y385" s="13">
        <v>6</v>
      </c>
      <c r="Z385" s="13">
        <v>66</v>
      </c>
      <c r="AA385" s="13">
        <v>48</v>
      </c>
      <c r="AB385" s="13">
        <v>0</v>
      </c>
    </row>
    <row r="386" spans="1:28">
      <c r="A386" s="1">
        <v>100016614</v>
      </c>
      <c r="B386" s="1" t="str">
        <v>Košický</v>
      </c>
      <c r="C386" s="1" t="str">
        <v>Trebišov</v>
      </c>
      <c r="D386" s="1" t="str">
        <v>Základná škola</v>
      </c>
      <c r="E386" s="1">
        <v>1</v>
      </c>
      <c r="F386" s="13">
        <v>6</v>
      </c>
      <c r="G386" s="13">
        <v>2</v>
      </c>
      <c r="H386" s="13">
        <v>2</v>
      </c>
      <c r="I386" s="13">
        <v>0</v>
      </c>
      <c r="J386" s="13">
        <v>0</v>
      </c>
      <c r="K386" s="13">
        <v>1</v>
      </c>
      <c r="L386" s="13">
        <v>0</v>
      </c>
      <c r="M386" s="13">
        <v>1</v>
      </c>
      <c r="N386" s="13">
        <v>0</v>
      </c>
      <c r="O386" s="13">
        <v>1</v>
      </c>
      <c r="P386" s="13">
        <v>1</v>
      </c>
      <c r="Q386" s="13">
        <v>2</v>
      </c>
      <c r="R386" s="13">
        <v>272</v>
      </c>
      <c r="S386" s="13">
        <v>0</v>
      </c>
      <c r="T386" s="13">
        <v>3</v>
      </c>
      <c r="U386" s="15">
        <v>0.375</v>
      </c>
      <c r="V386" s="15">
        <v>0.23624999999999999</v>
      </c>
      <c r="W386" s="15">
        <v>25</v>
      </c>
      <c r="X386" s="13">
        <v>41</v>
      </c>
      <c r="Y386" s="13">
        <v>6</v>
      </c>
      <c r="Z386" s="13">
        <v>66</v>
      </c>
      <c r="AA386" s="13">
        <v>48</v>
      </c>
      <c r="AB386" s="13">
        <v>0</v>
      </c>
    </row>
    <row r="387" spans="1:28">
      <c r="A387" s="1">
        <v>100016615</v>
      </c>
      <c r="B387" s="1" t="str">
        <v>Košický</v>
      </c>
      <c r="C387" s="1" t="str">
        <v>Trebišov</v>
      </c>
      <c r="D387" s="1" t="str">
        <v>Základná škola</v>
      </c>
      <c r="E387" s="1">
        <v>1</v>
      </c>
      <c r="F387" s="13">
        <v>57</v>
      </c>
      <c r="G387" s="13">
        <v>15</v>
      </c>
      <c r="H387" s="13">
        <v>15</v>
      </c>
      <c r="I387" s="13">
        <v>0</v>
      </c>
      <c r="J387" s="13">
        <v>6</v>
      </c>
      <c r="K387" s="13">
        <v>0</v>
      </c>
      <c r="L387" s="13">
        <v>0</v>
      </c>
      <c r="M387" s="13">
        <v>0</v>
      </c>
      <c r="N387" s="13">
        <v>4</v>
      </c>
      <c r="O387" s="13">
        <v>1</v>
      </c>
      <c r="P387" s="13">
        <v>3</v>
      </c>
      <c r="Q387" s="13">
        <v>21</v>
      </c>
      <c r="R387" s="13">
        <v>2775</v>
      </c>
      <c r="S387" s="13">
        <v>279</v>
      </c>
      <c r="T387" s="13">
        <v>28.5</v>
      </c>
      <c r="U387" s="15">
        <v>3.5625</v>
      </c>
      <c r="V387" s="15">
        <v>2.2443749999999998</v>
      </c>
      <c r="W387" s="15">
        <v>250</v>
      </c>
      <c r="X387" s="13">
        <v>500</v>
      </c>
      <c r="Y387" s="13">
        <v>57</v>
      </c>
      <c r="Z387" s="13">
        <v>750</v>
      </c>
      <c r="AA387" s="13">
        <v>96</v>
      </c>
      <c r="AB387" s="13">
        <v>6</v>
      </c>
    </row>
    <row r="388" spans="1:28">
      <c r="A388" s="1">
        <v>100016623</v>
      </c>
      <c r="B388" s="1" t="str">
        <v>Košický</v>
      </c>
      <c r="C388" s="1" t="str">
        <v>Trebišov</v>
      </c>
      <c r="D388" s="1" t="str">
        <v>Základná škola</v>
      </c>
      <c r="E388" s="1">
        <v>1</v>
      </c>
      <c r="F388" s="13">
        <v>9</v>
      </c>
      <c r="G388" s="13">
        <v>3</v>
      </c>
      <c r="H388" s="13">
        <v>3</v>
      </c>
      <c r="I388" s="13">
        <v>0</v>
      </c>
      <c r="J388" s="13">
        <v>0</v>
      </c>
      <c r="K388" s="13">
        <v>1</v>
      </c>
      <c r="L388" s="13">
        <v>0</v>
      </c>
      <c r="M388" s="13">
        <v>1</v>
      </c>
      <c r="N388" s="13">
        <v>0</v>
      </c>
      <c r="O388" s="13">
        <v>1</v>
      </c>
      <c r="P388" s="13">
        <v>1</v>
      </c>
      <c r="Q388" s="13">
        <v>3</v>
      </c>
      <c r="R388" s="13">
        <v>410</v>
      </c>
      <c r="S388" s="13">
        <v>0</v>
      </c>
      <c r="T388" s="13">
        <v>4.5</v>
      </c>
      <c r="U388" s="15">
        <v>0.5625</v>
      </c>
      <c r="V388" s="15">
        <v>0.354375</v>
      </c>
      <c r="W388" s="15">
        <v>37</v>
      </c>
      <c r="X388" s="13">
        <v>62</v>
      </c>
      <c r="Y388" s="13">
        <v>9</v>
      </c>
      <c r="Z388" s="13">
        <v>99</v>
      </c>
      <c r="AA388" s="13">
        <v>48</v>
      </c>
      <c r="AB388" s="13">
        <v>0</v>
      </c>
    </row>
    <row r="389" spans="1:28">
      <c r="A389" s="1">
        <v>100016626</v>
      </c>
      <c r="B389" s="1" t="str">
        <v>Košický</v>
      </c>
      <c r="C389" s="1" t="str">
        <v>Michalovce</v>
      </c>
      <c r="D389" s="1" t="str">
        <v>Súkromná stredná odborná škola Nová cesta Magán Szakközépiskola Új út</v>
      </c>
      <c r="E389" s="1">
        <v>1</v>
      </c>
      <c r="F389" s="13">
        <v>33</v>
      </c>
      <c r="G389" s="13">
        <v>9</v>
      </c>
      <c r="H389" s="13">
        <v>9</v>
      </c>
      <c r="I389" s="13">
        <v>0</v>
      </c>
      <c r="J389" s="13">
        <v>4</v>
      </c>
      <c r="K389" s="13">
        <v>0</v>
      </c>
      <c r="L389" s="13">
        <v>0</v>
      </c>
      <c r="M389" s="13">
        <v>0</v>
      </c>
      <c r="N389" s="13">
        <v>3</v>
      </c>
      <c r="O389" s="13">
        <v>1</v>
      </c>
      <c r="P389" s="13">
        <v>2</v>
      </c>
      <c r="Q389" s="13">
        <v>12</v>
      </c>
      <c r="R389" s="13">
        <v>1657</v>
      </c>
      <c r="S389" s="13">
        <v>65</v>
      </c>
      <c r="T389" s="13">
        <v>16.5</v>
      </c>
      <c r="U389" s="15">
        <v>2.0625</v>
      </c>
      <c r="V389" s="15">
        <v>1.2993749999999999</v>
      </c>
      <c r="W389" s="15">
        <v>150</v>
      </c>
      <c r="X389" s="13">
        <v>269</v>
      </c>
      <c r="Y389" s="13">
        <v>33</v>
      </c>
      <c r="Z389" s="13">
        <v>419</v>
      </c>
      <c r="AA389" s="13">
        <v>72</v>
      </c>
      <c r="AB389" s="13">
        <v>4</v>
      </c>
    </row>
    <row r="390" spans="1:28">
      <c r="A390" s="1">
        <v>100016633</v>
      </c>
      <c r="B390" s="1" t="str">
        <v>Košický</v>
      </c>
      <c r="C390" s="1" t="str">
        <v>Košice I</v>
      </c>
      <c r="D390" s="1" t="str">
        <v>Premonštrátske gymnázium</v>
      </c>
      <c r="E390" s="1">
        <v>1</v>
      </c>
      <c r="F390" s="13">
        <v>37</v>
      </c>
      <c r="G390" s="13">
        <v>13</v>
      </c>
      <c r="H390" s="13">
        <v>13</v>
      </c>
      <c r="I390" s="13">
        <v>0</v>
      </c>
      <c r="J390" s="13">
        <v>4</v>
      </c>
      <c r="K390" s="13">
        <v>0</v>
      </c>
      <c r="L390" s="13">
        <v>0</v>
      </c>
      <c r="M390" s="13">
        <v>0</v>
      </c>
      <c r="N390" s="13">
        <v>3</v>
      </c>
      <c r="O390" s="13">
        <v>1</v>
      </c>
      <c r="P390" s="13">
        <v>2</v>
      </c>
      <c r="Q390" s="13">
        <v>12</v>
      </c>
      <c r="R390" s="13">
        <v>1844</v>
      </c>
      <c r="S390" s="13">
        <v>65</v>
      </c>
      <c r="T390" s="13">
        <v>18.5</v>
      </c>
      <c r="U390" s="15">
        <v>2.3125</v>
      </c>
      <c r="V390" s="15">
        <v>1.4568749999999999</v>
      </c>
      <c r="W390" s="15">
        <v>166</v>
      </c>
      <c r="X390" s="13">
        <v>297</v>
      </c>
      <c r="Y390" s="13">
        <v>37</v>
      </c>
      <c r="Z390" s="13">
        <v>463</v>
      </c>
      <c r="AA390" s="13">
        <v>72</v>
      </c>
      <c r="AB390" s="13">
        <v>4</v>
      </c>
    </row>
    <row r="391" spans="1:28">
      <c r="A391" s="1">
        <v>100017309</v>
      </c>
      <c r="B391" s="1" t="str">
        <v>Košický</v>
      </c>
      <c r="C391" s="1" t="str">
        <v>Košice - okolie</v>
      </c>
      <c r="D391" s="1" t="str">
        <v>Cirkevná spojená škola</v>
      </c>
      <c r="E391" s="1">
        <v>3</v>
      </c>
      <c r="F391" s="13">
        <v>119</v>
      </c>
      <c r="G391" s="13">
        <v>31</v>
      </c>
      <c r="H391" s="13">
        <v>31</v>
      </c>
      <c r="I391" s="13">
        <v>0</v>
      </c>
      <c r="J391" s="13">
        <v>14</v>
      </c>
      <c r="K391" s="13">
        <v>0</v>
      </c>
      <c r="L391" s="13">
        <v>1</v>
      </c>
      <c r="M391" s="13">
        <v>0</v>
      </c>
      <c r="N391" s="13">
        <v>7</v>
      </c>
      <c r="O391" s="13">
        <v>1</v>
      </c>
      <c r="P391" s="13">
        <v>7</v>
      </c>
      <c r="Q391" s="13">
        <v>44</v>
      </c>
      <c r="R391" s="13">
        <v>5663</v>
      </c>
      <c r="S391" s="13">
        <v>1468</v>
      </c>
      <c r="T391" s="13">
        <v>59.5</v>
      </c>
      <c r="U391" s="15">
        <v>7.4375</v>
      </c>
      <c r="V391" s="15">
        <v>4.6856249999999999</v>
      </c>
      <c r="W391" s="15">
        <v>510</v>
      </c>
      <c r="X391" s="13">
        <v>1290</v>
      </c>
      <c r="Y391" s="13">
        <v>119</v>
      </c>
      <c r="Z391" s="13">
        <v>1800</v>
      </c>
      <c r="AA391" s="13">
        <v>168</v>
      </c>
      <c r="AB391" s="13">
        <v>14</v>
      </c>
    </row>
    <row r="392" spans="1:28">
      <c r="A392" s="1">
        <v>100017523</v>
      </c>
      <c r="B392" s="1" t="str">
        <v>Košický</v>
      </c>
      <c r="C392" s="1" t="str">
        <v>Gelnica</v>
      </c>
      <c r="D392" s="1" t="str">
        <v>Spojená škola internátna</v>
      </c>
      <c r="E392" s="1">
        <v>9</v>
      </c>
      <c r="F392" s="13">
        <v>88</v>
      </c>
      <c r="G392" s="13">
        <v>26</v>
      </c>
      <c r="H392" s="13">
        <v>23</v>
      </c>
      <c r="I392" s="13">
        <v>3</v>
      </c>
      <c r="J392" s="13">
        <v>8</v>
      </c>
      <c r="K392" s="13">
        <v>2</v>
      </c>
      <c r="L392" s="13">
        <v>0</v>
      </c>
      <c r="M392" s="13">
        <v>2</v>
      </c>
      <c r="N392" s="13">
        <v>5</v>
      </c>
      <c r="O392" s="13">
        <v>3</v>
      </c>
      <c r="P392" s="13">
        <v>6</v>
      </c>
      <c r="Q392" s="13">
        <v>34</v>
      </c>
      <c r="R392" s="13">
        <v>4251</v>
      </c>
      <c r="S392" s="13">
        <v>543</v>
      </c>
      <c r="T392" s="13">
        <v>44</v>
      </c>
      <c r="U392" s="15">
        <v>5.5</v>
      </c>
      <c r="V392" s="15">
        <v>3.4649999999999999</v>
      </c>
      <c r="W392" s="15">
        <v>384</v>
      </c>
      <c r="X392" s="13">
        <v>801</v>
      </c>
      <c r="Y392" s="13">
        <v>88</v>
      </c>
      <c r="Z392" s="13">
        <v>1185</v>
      </c>
      <c r="AA392" s="13">
        <v>216</v>
      </c>
      <c r="AB392" s="13">
        <v>8</v>
      </c>
    </row>
    <row r="393" spans="1:28">
      <c r="A393" s="1">
        <v>100017524</v>
      </c>
      <c r="B393" s="1" t="str">
        <v>Košický</v>
      </c>
      <c r="C393" s="1" t="str">
        <v>Košice I</v>
      </c>
      <c r="D393" s="1" t="str">
        <v>Spojená škola</v>
      </c>
      <c r="E393" s="1">
        <v>5</v>
      </c>
      <c r="F393" s="13">
        <v>92</v>
      </c>
      <c r="G393" s="13">
        <v>24</v>
      </c>
      <c r="H393" s="13">
        <v>24</v>
      </c>
      <c r="I393" s="13">
        <v>0</v>
      </c>
      <c r="J393" s="13">
        <v>12</v>
      </c>
      <c r="K393" s="13">
        <v>2</v>
      </c>
      <c r="L393" s="13">
        <v>0</v>
      </c>
      <c r="M393" s="13">
        <v>2</v>
      </c>
      <c r="N393" s="13">
        <v>7</v>
      </c>
      <c r="O393" s="13">
        <v>3</v>
      </c>
      <c r="P393" s="13">
        <v>8</v>
      </c>
      <c r="Q393" s="13">
        <v>34</v>
      </c>
      <c r="R393" s="13">
        <v>4765</v>
      </c>
      <c r="S393" s="13">
        <v>837</v>
      </c>
      <c r="T393" s="13">
        <v>46</v>
      </c>
      <c r="U393" s="15">
        <v>5.75</v>
      </c>
      <c r="V393" s="15">
        <v>3.6225000000000001</v>
      </c>
      <c r="W393" s="15">
        <v>430</v>
      </c>
      <c r="X393" s="13">
        <v>966</v>
      </c>
      <c r="Y393" s="13">
        <v>92</v>
      </c>
      <c r="Z393" s="13">
        <v>1396</v>
      </c>
      <c r="AA393" s="13">
        <v>264</v>
      </c>
      <c r="AB393" s="13">
        <v>12</v>
      </c>
    </row>
    <row r="394" spans="1:28">
      <c r="A394" s="1">
        <v>100017525</v>
      </c>
      <c r="B394" s="1" t="str">
        <v>Košický</v>
      </c>
      <c r="C394" s="1" t="str">
        <v>Košice II</v>
      </c>
      <c r="D394" s="1" t="str">
        <v>Spojená škola sv. Košických mučeníkov</v>
      </c>
      <c r="E394" s="1">
        <v>3</v>
      </c>
      <c r="F394" s="13">
        <v>111</v>
      </c>
      <c r="G394" s="13">
        <v>29</v>
      </c>
      <c r="H394" s="13">
        <v>29</v>
      </c>
      <c r="I394" s="13">
        <v>0</v>
      </c>
      <c r="J394" s="13">
        <v>16</v>
      </c>
      <c r="K394" s="13">
        <v>0</v>
      </c>
      <c r="L394" s="13">
        <v>1</v>
      </c>
      <c r="M394" s="13">
        <v>0</v>
      </c>
      <c r="N394" s="13">
        <v>8</v>
      </c>
      <c r="O394" s="13">
        <v>1</v>
      </c>
      <c r="P394" s="13">
        <v>8</v>
      </c>
      <c r="Q394" s="13">
        <v>41</v>
      </c>
      <c r="R394" s="13">
        <v>5410</v>
      </c>
      <c r="S394" s="13">
        <v>1260</v>
      </c>
      <c r="T394" s="13">
        <v>55.5</v>
      </c>
      <c r="U394" s="15">
        <v>6.9375</v>
      </c>
      <c r="V394" s="15">
        <v>4.3706250000000004</v>
      </c>
      <c r="W394" s="15">
        <v>487</v>
      </c>
      <c r="X394" s="13">
        <v>1190</v>
      </c>
      <c r="Y394" s="13">
        <v>111</v>
      </c>
      <c r="Z394" s="13">
        <v>1677</v>
      </c>
      <c r="AA394" s="13">
        <v>192</v>
      </c>
      <c r="AB394" s="13">
        <v>16</v>
      </c>
    </row>
    <row r="395" spans="1:28">
      <c r="A395" s="1">
        <v>100017526</v>
      </c>
      <c r="B395" s="1" t="str">
        <v>Košický</v>
      </c>
      <c r="C395" s="1" t="str">
        <v>Košice II</v>
      </c>
      <c r="D395" s="1" t="str">
        <v>Súkromná spojená škola</v>
      </c>
      <c r="E395" s="1">
        <v>2</v>
      </c>
      <c r="F395" s="13">
        <v>27</v>
      </c>
      <c r="G395" s="13">
        <v>7</v>
      </c>
      <c r="H395" s="13">
        <v>7</v>
      </c>
      <c r="I395" s="13">
        <v>0</v>
      </c>
      <c r="J395" s="13">
        <v>4</v>
      </c>
      <c r="K395" s="13">
        <v>0</v>
      </c>
      <c r="L395" s="13">
        <v>0</v>
      </c>
      <c r="M395" s="13">
        <v>0</v>
      </c>
      <c r="N395" s="13">
        <v>3</v>
      </c>
      <c r="O395" s="13">
        <v>1</v>
      </c>
      <c r="P395" s="13">
        <v>2</v>
      </c>
      <c r="Q395" s="13">
        <v>10</v>
      </c>
      <c r="R395" s="13">
        <v>1378</v>
      </c>
      <c r="S395" s="13">
        <v>37</v>
      </c>
      <c r="T395" s="13">
        <v>13.5</v>
      </c>
      <c r="U395" s="15">
        <v>1.6875</v>
      </c>
      <c r="V395" s="15">
        <v>1.0631250000000001</v>
      </c>
      <c r="W395" s="15">
        <v>125</v>
      </c>
      <c r="X395" s="13">
        <v>218</v>
      </c>
      <c r="Y395" s="13">
        <v>27</v>
      </c>
      <c r="Z395" s="13">
        <v>343</v>
      </c>
      <c r="AA395" s="13">
        <v>72</v>
      </c>
      <c r="AB395" s="13">
        <v>4</v>
      </c>
    </row>
    <row r="396" spans="1:28">
      <c r="A396" s="1">
        <v>100017527</v>
      </c>
      <c r="B396" s="1" t="str">
        <v>Košický</v>
      </c>
      <c r="C396" s="1" t="str">
        <v>Košice IV</v>
      </c>
      <c r="D396" s="1" t="str">
        <v>Spojená škola</v>
      </c>
      <c r="E396" s="1">
        <v>6</v>
      </c>
      <c r="F396" s="13">
        <v>84</v>
      </c>
      <c r="G396" s="13">
        <v>22</v>
      </c>
      <c r="H396" s="13">
        <v>22</v>
      </c>
      <c r="I396" s="13">
        <v>0</v>
      </c>
      <c r="J396" s="13">
        <v>12</v>
      </c>
      <c r="K396" s="13">
        <v>0</v>
      </c>
      <c r="L396" s="13">
        <v>0</v>
      </c>
      <c r="M396" s="13">
        <v>0</v>
      </c>
      <c r="N396" s="13">
        <v>7</v>
      </c>
      <c r="O396" s="13">
        <v>1</v>
      </c>
      <c r="P396" s="13">
        <v>6</v>
      </c>
      <c r="Q396" s="13">
        <v>31</v>
      </c>
      <c r="R396" s="13">
        <v>4153</v>
      </c>
      <c r="S396" s="13">
        <v>682</v>
      </c>
      <c r="T396" s="13">
        <v>42</v>
      </c>
      <c r="U396" s="15">
        <v>5.25</v>
      </c>
      <c r="V396" s="15">
        <v>3.3075000000000001</v>
      </c>
      <c r="W396" s="15">
        <v>374</v>
      </c>
      <c r="X396" s="13">
        <v>828</v>
      </c>
      <c r="Y396" s="13">
        <v>84</v>
      </c>
      <c r="Z396" s="13">
        <v>1202</v>
      </c>
      <c r="AA396" s="13">
        <v>168</v>
      </c>
      <c r="AB396" s="13">
        <v>12</v>
      </c>
    </row>
    <row r="397" spans="1:28">
      <c r="A397" s="1">
        <v>100017528</v>
      </c>
      <c r="B397" s="1" t="str">
        <v>Košický</v>
      </c>
      <c r="C397" s="1" t="str">
        <v>Košice IV</v>
      </c>
      <c r="D397" s="1" t="str">
        <v>Spojená škola</v>
      </c>
      <c r="E397" s="1">
        <v>4</v>
      </c>
      <c r="F397" s="13">
        <v>49</v>
      </c>
      <c r="G397" s="13">
        <v>13</v>
      </c>
      <c r="H397" s="13">
        <v>13</v>
      </c>
      <c r="I397" s="13">
        <v>0</v>
      </c>
      <c r="J397" s="13">
        <v>6</v>
      </c>
      <c r="K397" s="13">
        <v>1</v>
      </c>
      <c r="L397" s="13">
        <v>0</v>
      </c>
      <c r="M397" s="13">
        <v>1</v>
      </c>
      <c r="N397" s="13">
        <v>4</v>
      </c>
      <c r="O397" s="13">
        <v>2</v>
      </c>
      <c r="P397" s="13">
        <v>4</v>
      </c>
      <c r="Q397" s="13">
        <v>18</v>
      </c>
      <c r="R397" s="13">
        <v>2438</v>
      </c>
      <c r="S397" s="13">
        <v>166</v>
      </c>
      <c r="T397" s="13">
        <v>24.5</v>
      </c>
      <c r="U397" s="15">
        <v>3.0625</v>
      </c>
      <c r="V397" s="15">
        <v>1.9293750000000001</v>
      </c>
      <c r="W397" s="15">
        <v>220</v>
      </c>
      <c r="X397" s="13">
        <v>417</v>
      </c>
      <c r="Y397" s="13">
        <v>49</v>
      </c>
      <c r="Z397" s="13">
        <v>637</v>
      </c>
      <c r="AA397" s="13">
        <v>144</v>
      </c>
      <c r="AB397" s="13">
        <v>6</v>
      </c>
    </row>
    <row r="398" spans="1:28">
      <c r="A398" s="1">
        <v>100017529</v>
      </c>
      <c r="B398" s="1" t="str">
        <v>Košický</v>
      </c>
      <c r="C398" s="1" t="str">
        <v>Košice - okolie</v>
      </c>
      <c r="D398" s="1" t="str">
        <v>Spojená škola internátna</v>
      </c>
      <c r="E398" s="1">
        <v>4</v>
      </c>
      <c r="F398" s="13">
        <v>44</v>
      </c>
      <c r="G398" s="13">
        <v>12</v>
      </c>
      <c r="H398" s="13">
        <v>12</v>
      </c>
      <c r="I398" s="13">
        <v>0</v>
      </c>
      <c r="J398" s="13">
        <v>4</v>
      </c>
      <c r="K398" s="13">
        <v>1</v>
      </c>
      <c r="L398" s="13">
        <v>0</v>
      </c>
      <c r="M398" s="13">
        <v>1</v>
      </c>
      <c r="N398" s="13">
        <v>3</v>
      </c>
      <c r="O398" s="13">
        <v>2</v>
      </c>
      <c r="P398" s="13">
        <v>3</v>
      </c>
      <c r="Q398" s="13">
        <v>16</v>
      </c>
      <c r="R398" s="13">
        <v>2209</v>
      </c>
      <c r="S398" s="13">
        <v>65</v>
      </c>
      <c r="T398" s="13">
        <v>22</v>
      </c>
      <c r="U398" s="15">
        <v>2.75</v>
      </c>
      <c r="V398" s="15">
        <v>1.7324999999999999</v>
      </c>
      <c r="W398" s="15">
        <v>200</v>
      </c>
      <c r="X398" s="13">
        <v>352</v>
      </c>
      <c r="Y398" s="13">
        <v>44</v>
      </c>
      <c r="Z398" s="13">
        <v>552</v>
      </c>
      <c r="AA398" s="13">
        <v>120</v>
      </c>
      <c r="AB398" s="13">
        <v>4</v>
      </c>
    </row>
    <row r="399" spans="1:28">
      <c r="A399" s="1">
        <v>100017530</v>
      </c>
      <c r="B399" s="1" t="str">
        <v>Košický</v>
      </c>
      <c r="C399" s="1" t="str">
        <v>Košice - okolie</v>
      </c>
      <c r="D399" s="1" t="str">
        <v>Spojená škola</v>
      </c>
      <c r="E399" s="1">
        <v>3</v>
      </c>
      <c r="F399" s="13">
        <v>46</v>
      </c>
      <c r="G399" s="13">
        <v>16</v>
      </c>
      <c r="H399" s="13">
        <v>16</v>
      </c>
      <c r="I399" s="13">
        <v>0</v>
      </c>
      <c r="J399" s="13">
        <v>6</v>
      </c>
      <c r="K399" s="13">
        <v>0</v>
      </c>
      <c r="L399" s="13">
        <v>0</v>
      </c>
      <c r="M399" s="13">
        <v>0</v>
      </c>
      <c r="N399" s="13">
        <v>4</v>
      </c>
      <c r="O399" s="13">
        <v>1</v>
      </c>
      <c r="P399" s="13">
        <v>3</v>
      </c>
      <c r="Q399" s="13">
        <v>15</v>
      </c>
      <c r="R399" s="13">
        <v>2263</v>
      </c>
      <c r="S399" s="13">
        <v>120</v>
      </c>
      <c r="T399" s="13">
        <v>23</v>
      </c>
      <c r="U399" s="15">
        <v>2.875</v>
      </c>
      <c r="V399" s="15">
        <v>1.81125</v>
      </c>
      <c r="W399" s="15">
        <v>204</v>
      </c>
      <c r="X399" s="13">
        <v>376</v>
      </c>
      <c r="Y399" s="13">
        <v>46</v>
      </c>
      <c r="Z399" s="13">
        <v>580</v>
      </c>
      <c r="AA399" s="13">
        <v>96</v>
      </c>
      <c r="AB399" s="13">
        <v>6</v>
      </c>
    </row>
    <row r="400" spans="1:28">
      <c r="A400" s="1">
        <v>100017531</v>
      </c>
      <c r="B400" s="1" t="str">
        <v>Košický</v>
      </c>
      <c r="C400" s="1" t="str">
        <v>Michalovce</v>
      </c>
      <c r="D400" s="1" t="str">
        <v>Spojená škola internátna</v>
      </c>
      <c r="E400" s="1">
        <v>5</v>
      </c>
      <c r="F400" s="13">
        <v>22</v>
      </c>
      <c r="G400" s="13">
        <v>6</v>
      </c>
      <c r="H400" s="13">
        <v>6</v>
      </c>
      <c r="I400" s="13">
        <v>0</v>
      </c>
      <c r="J400" s="13">
        <v>4</v>
      </c>
      <c r="K400" s="13">
        <v>2</v>
      </c>
      <c r="L400" s="13">
        <v>0</v>
      </c>
      <c r="M400" s="13">
        <v>2</v>
      </c>
      <c r="N400" s="13">
        <v>3</v>
      </c>
      <c r="O400" s="13">
        <v>3</v>
      </c>
      <c r="P400" s="13">
        <v>4</v>
      </c>
      <c r="Q400" s="13">
        <v>8</v>
      </c>
      <c r="R400" s="13">
        <v>1385</v>
      </c>
      <c r="S400" s="13">
        <v>16</v>
      </c>
      <c r="T400" s="13">
        <v>11</v>
      </c>
      <c r="U400" s="15">
        <v>1.375</v>
      </c>
      <c r="V400" s="15">
        <v>0.86624999999999996</v>
      </c>
      <c r="W400" s="15">
        <v>126</v>
      </c>
      <c r="X400" s="13">
        <v>213</v>
      </c>
      <c r="Y400" s="13">
        <v>22</v>
      </c>
      <c r="Z400" s="13">
        <v>339</v>
      </c>
      <c r="AA400" s="13">
        <v>168</v>
      </c>
      <c r="AB400" s="13">
        <v>4</v>
      </c>
    </row>
    <row r="401" spans="1:28">
      <c r="A401" s="1">
        <v>100017532</v>
      </c>
      <c r="B401" s="1" t="str">
        <v>Košický</v>
      </c>
      <c r="C401" s="1" t="str">
        <v>Michalovce</v>
      </c>
      <c r="D401" s="1" t="str">
        <v>Spojená škola</v>
      </c>
      <c r="E401" s="1">
        <v>3</v>
      </c>
      <c r="F401" s="13">
        <v>127</v>
      </c>
      <c r="G401" s="13">
        <v>33</v>
      </c>
      <c r="H401" s="13">
        <v>33</v>
      </c>
      <c r="I401" s="13">
        <v>0</v>
      </c>
      <c r="J401" s="13">
        <v>16</v>
      </c>
      <c r="K401" s="13">
        <v>0</v>
      </c>
      <c r="L401" s="13">
        <v>1</v>
      </c>
      <c r="M401" s="13">
        <v>0</v>
      </c>
      <c r="N401" s="13">
        <v>8</v>
      </c>
      <c r="O401" s="13">
        <v>1</v>
      </c>
      <c r="P401" s="13">
        <v>8</v>
      </c>
      <c r="Q401" s="13">
        <v>47</v>
      </c>
      <c r="R401" s="13">
        <v>6036</v>
      </c>
      <c r="S401" s="13">
        <v>1691</v>
      </c>
      <c r="T401" s="13">
        <v>63.5</v>
      </c>
      <c r="U401" s="15">
        <v>7.9375</v>
      </c>
      <c r="V401" s="15">
        <v>5.0006250000000003</v>
      </c>
      <c r="W401" s="15">
        <v>544</v>
      </c>
      <c r="X401" s="13">
        <v>1413</v>
      </c>
      <c r="Y401" s="13">
        <v>127</v>
      </c>
      <c r="Z401" s="13">
        <v>1957</v>
      </c>
      <c r="AA401" s="13">
        <v>192</v>
      </c>
      <c r="AB401" s="13">
        <v>16</v>
      </c>
    </row>
    <row r="402" spans="1:28">
      <c r="A402" s="1">
        <v>100017533</v>
      </c>
      <c r="B402" s="1" t="str">
        <v>Košický</v>
      </c>
      <c r="C402" s="1" t="str">
        <v>Michalovce</v>
      </c>
      <c r="D402" s="1" t="str">
        <v>Spojená škola</v>
      </c>
      <c r="E402" s="1">
        <v>4</v>
      </c>
      <c r="F402" s="13">
        <v>103</v>
      </c>
      <c r="G402" s="13">
        <v>27</v>
      </c>
      <c r="H402" s="13">
        <v>27</v>
      </c>
      <c r="I402" s="13">
        <v>0</v>
      </c>
      <c r="J402" s="13">
        <v>12</v>
      </c>
      <c r="K402" s="13">
        <v>0</v>
      </c>
      <c r="L402" s="13">
        <v>0</v>
      </c>
      <c r="M402" s="13">
        <v>0</v>
      </c>
      <c r="N402" s="13">
        <v>7</v>
      </c>
      <c r="O402" s="13">
        <v>1</v>
      </c>
      <c r="P402" s="13">
        <v>6</v>
      </c>
      <c r="Q402" s="13">
        <v>38</v>
      </c>
      <c r="R402" s="13">
        <v>4918</v>
      </c>
      <c r="S402" s="13">
        <v>1068</v>
      </c>
      <c r="T402" s="13">
        <v>51.5</v>
      </c>
      <c r="U402" s="15">
        <v>6.4375</v>
      </c>
      <c r="V402" s="15">
        <v>4.055625</v>
      </c>
      <c r="W402" s="15">
        <v>443</v>
      </c>
      <c r="X402" s="13">
        <v>1059</v>
      </c>
      <c r="Y402" s="13">
        <v>103</v>
      </c>
      <c r="Z402" s="13">
        <v>1502</v>
      </c>
      <c r="AA402" s="13">
        <v>168</v>
      </c>
      <c r="AB402" s="13">
        <v>12</v>
      </c>
    </row>
    <row r="403" spans="1:28">
      <c r="A403" s="1">
        <v>100017534</v>
      </c>
      <c r="B403" s="1" t="str">
        <v>Košický</v>
      </c>
      <c r="C403" s="1" t="str">
        <v>Michalovce</v>
      </c>
      <c r="D403" s="1" t="str">
        <v>Spojená škola internátna</v>
      </c>
      <c r="E403" s="1">
        <v>6</v>
      </c>
      <c r="F403" s="13">
        <v>114</v>
      </c>
      <c r="G403" s="13">
        <v>30</v>
      </c>
      <c r="H403" s="13">
        <v>30</v>
      </c>
      <c r="I403" s="13">
        <v>0</v>
      </c>
      <c r="J403" s="13">
        <v>10</v>
      </c>
      <c r="K403" s="13">
        <v>1</v>
      </c>
      <c r="L403" s="13">
        <v>0</v>
      </c>
      <c r="M403" s="13">
        <v>3</v>
      </c>
      <c r="N403" s="13">
        <v>6</v>
      </c>
      <c r="O403" s="13">
        <v>4</v>
      </c>
      <c r="P403" s="13">
        <v>6</v>
      </c>
      <c r="Q403" s="13">
        <v>42</v>
      </c>
      <c r="R403" s="13">
        <v>5300</v>
      </c>
      <c r="S403" s="13">
        <v>949</v>
      </c>
      <c r="T403" s="13">
        <v>57</v>
      </c>
      <c r="U403" s="15">
        <v>7.125</v>
      </c>
      <c r="V403" s="15">
        <v>4.4887499999999996</v>
      </c>
      <c r="W403" s="15">
        <v>478</v>
      </c>
      <c r="X403" s="13">
        <v>1082</v>
      </c>
      <c r="Y403" s="13">
        <v>114</v>
      </c>
      <c r="Z403" s="13">
        <v>1560</v>
      </c>
      <c r="AA403" s="13">
        <v>240</v>
      </c>
      <c r="AB403" s="13">
        <v>10</v>
      </c>
    </row>
    <row r="404" spans="1:28">
      <c r="A404" s="1">
        <v>100017535</v>
      </c>
      <c r="B404" s="1" t="str">
        <v>Košický</v>
      </c>
      <c r="C404" s="1" t="str">
        <v>Rožňava</v>
      </c>
      <c r="D404" s="1" t="str">
        <v>Spojená škola</v>
      </c>
      <c r="E404" s="1">
        <v>3</v>
      </c>
      <c r="F404" s="13">
        <v>124</v>
      </c>
      <c r="G404" s="13">
        <v>32</v>
      </c>
      <c r="H404" s="13">
        <v>32</v>
      </c>
      <c r="I404" s="13">
        <v>0</v>
      </c>
      <c r="J404" s="13">
        <v>18</v>
      </c>
      <c r="K404" s="13">
        <v>0</v>
      </c>
      <c r="L404" s="13">
        <v>1</v>
      </c>
      <c r="M404" s="13">
        <v>0</v>
      </c>
      <c r="N404" s="13">
        <v>9</v>
      </c>
      <c r="O404" s="13">
        <v>1</v>
      </c>
      <c r="P404" s="13">
        <v>9</v>
      </c>
      <c r="Q404" s="13">
        <v>46</v>
      </c>
      <c r="R404" s="13">
        <v>6016</v>
      </c>
      <c r="S404" s="13">
        <v>1615</v>
      </c>
      <c r="T404" s="13">
        <v>62</v>
      </c>
      <c r="U404" s="15">
        <v>7.75</v>
      </c>
      <c r="V404" s="15">
        <v>4.8825000000000003</v>
      </c>
      <c r="W404" s="15">
        <v>542</v>
      </c>
      <c r="X404" s="13">
        <v>1387</v>
      </c>
      <c r="Y404" s="13">
        <v>124</v>
      </c>
      <c r="Z404" s="13">
        <v>1929</v>
      </c>
      <c r="AA404" s="13">
        <v>216</v>
      </c>
      <c r="AB404" s="13">
        <v>18</v>
      </c>
    </row>
    <row r="405" spans="1:28">
      <c r="A405" s="1">
        <v>100017536</v>
      </c>
      <c r="B405" s="1" t="str">
        <v>Košický</v>
      </c>
      <c r="C405" s="1" t="str">
        <v>Rožňava</v>
      </c>
      <c r="D405" s="1" t="str">
        <v>Spojená škola internátna</v>
      </c>
      <c r="E405" s="1">
        <v>5</v>
      </c>
      <c r="F405" s="13">
        <v>235</v>
      </c>
      <c r="G405" s="13">
        <v>61</v>
      </c>
      <c r="H405" s="13">
        <v>61</v>
      </c>
      <c r="I405" s="13">
        <v>0</v>
      </c>
      <c r="J405" s="13">
        <v>26</v>
      </c>
      <c r="K405" s="13">
        <v>1</v>
      </c>
      <c r="L405" s="13">
        <v>1</v>
      </c>
      <c r="M405" s="13">
        <v>1</v>
      </c>
      <c r="N405" s="13">
        <v>13</v>
      </c>
      <c r="O405" s="13">
        <v>2</v>
      </c>
      <c r="P405" s="13">
        <v>14</v>
      </c>
      <c r="Q405" s="13">
        <v>87</v>
      </c>
      <c r="R405" s="13">
        <v>11058</v>
      </c>
      <c r="S405" s="13">
        <v>5881</v>
      </c>
      <c r="T405" s="13">
        <v>117.5</v>
      </c>
      <c r="U405" s="15">
        <v>14.6875</v>
      </c>
      <c r="V405" s="15">
        <v>9.2531250000000007</v>
      </c>
      <c r="W405" s="15">
        <v>996</v>
      </c>
      <c r="X405" s="13">
        <v>3424</v>
      </c>
      <c r="Y405" s="13">
        <v>235</v>
      </c>
      <c r="Z405" s="13">
        <v>4420</v>
      </c>
      <c r="AA405" s="13">
        <v>360</v>
      </c>
      <c r="AB405" s="13">
        <v>26</v>
      </c>
    </row>
    <row r="406" spans="1:28">
      <c r="A406" s="1">
        <v>100017538</v>
      </c>
      <c r="B406" s="1" t="str">
        <v>Košický</v>
      </c>
      <c r="C406" s="1" t="str">
        <v>Rožňava</v>
      </c>
      <c r="D406" s="1" t="str">
        <v>Spojená škola</v>
      </c>
      <c r="E406" s="1">
        <v>4</v>
      </c>
      <c r="F406" s="13">
        <v>17</v>
      </c>
      <c r="G406" s="13">
        <v>5</v>
      </c>
      <c r="H406" s="13">
        <v>5</v>
      </c>
      <c r="I406" s="13">
        <v>0</v>
      </c>
      <c r="J406" s="13">
        <v>0</v>
      </c>
      <c r="K406" s="13">
        <v>2</v>
      </c>
      <c r="L406" s="13">
        <v>0</v>
      </c>
      <c r="M406" s="13">
        <v>1</v>
      </c>
      <c r="N406" s="13">
        <v>0</v>
      </c>
      <c r="O406" s="13">
        <v>1</v>
      </c>
      <c r="P406" s="13">
        <v>2</v>
      </c>
      <c r="Q406" s="13">
        <v>6</v>
      </c>
      <c r="R406" s="13">
        <v>1144</v>
      </c>
      <c r="S406" s="13">
        <v>0</v>
      </c>
      <c r="T406" s="13">
        <v>8.5</v>
      </c>
      <c r="U406" s="15">
        <v>1.0625</v>
      </c>
      <c r="V406" s="15">
        <v>0.66937500000000005</v>
      </c>
      <c r="W406" s="15">
        <v>103</v>
      </c>
      <c r="X406" s="13">
        <v>172</v>
      </c>
      <c r="Y406" s="13">
        <v>17</v>
      </c>
      <c r="Z406" s="13">
        <v>275</v>
      </c>
      <c r="AA406" s="13">
        <v>72</v>
      </c>
      <c r="AB406" s="13">
        <v>0</v>
      </c>
    </row>
    <row r="407" spans="1:28">
      <c r="A407" s="1">
        <v>100017539</v>
      </c>
      <c r="B407" s="1" t="str">
        <v>Košický</v>
      </c>
      <c r="C407" s="1" t="str">
        <v>Spišská Nová Ves</v>
      </c>
      <c r="D407" s="1" t="str">
        <v>Spojená škola</v>
      </c>
      <c r="E407" s="1">
        <v>8</v>
      </c>
      <c r="F407" s="13">
        <v>126</v>
      </c>
      <c r="G407" s="13">
        <v>34</v>
      </c>
      <c r="H407" s="13">
        <v>34</v>
      </c>
      <c r="I407" s="13">
        <v>0</v>
      </c>
      <c r="J407" s="13">
        <v>14</v>
      </c>
      <c r="K407" s="13">
        <v>1</v>
      </c>
      <c r="L407" s="13">
        <v>0</v>
      </c>
      <c r="M407" s="13">
        <v>2</v>
      </c>
      <c r="N407" s="13">
        <v>10</v>
      </c>
      <c r="O407" s="13">
        <v>5</v>
      </c>
      <c r="P407" s="13">
        <v>8</v>
      </c>
      <c r="Q407" s="13">
        <v>46</v>
      </c>
      <c r="R407" s="13">
        <v>6523</v>
      </c>
      <c r="S407" s="13">
        <v>320</v>
      </c>
      <c r="T407" s="13">
        <v>63</v>
      </c>
      <c r="U407" s="15">
        <v>7.875</v>
      </c>
      <c r="V407" s="15">
        <v>4.9612499999999997</v>
      </c>
      <c r="W407" s="15">
        <v>589</v>
      </c>
      <c r="X407" s="13">
        <v>1077</v>
      </c>
      <c r="Y407" s="13">
        <v>126</v>
      </c>
      <c r="Z407" s="13">
        <v>1666</v>
      </c>
      <c r="AA407" s="13">
        <v>312</v>
      </c>
      <c r="AB407" s="13">
        <v>14</v>
      </c>
    </row>
    <row r="408" spans="1:28">
      <c r="A408" s="1">
        <v>100017540</v>
      </c>
      <c r="B408" s="1" t="str">
        <v>Košický</v>
      </c>
      <c r="C408" s="1" t="str">
        <v>Spišská Nová Ves</v>
      </c>
      <c r="D408" s="1" t="str">
        <v>Súkromná spojená škola EDURAM</v>
      </c>
      <c r="E408" s="1">
        <v>9</v>
      </c>
      <c r="F408" s="13">
        <v>79</v>
      </c>
      <c r="G408" s="13">
        <v>23</v>
      </c>
      <c r="H408" s="13">
        <v>23</v>
      </c>
      <c r="I408" s="13">
        <v>0</v>
      </c>
      <c r="J408" s="13">
        <v>6</v>
      </c>
      <c r="K408" s="13">
        <v>3</v>
      </c>
      <c r="L408" s="13">
        <v>0</v>
      </c>
      <c r="M408" s="13">
        <v>3</v>
      </c>
      <c r="N408" s="13">
        <v>4</v>
      </c>
      <c r="O408" s="13">
        <v>4</v>
      </c>
      <c r="P408" s="13">
        <v>6</v>
      </c>
      <c r="Q408" s="13">
        <v>28</v>
      </c>
      <c r="R408" s="13">
        <v>3935</v>
      </c>
      <c r="S408" s="13">
        <v>279</v>
      </c>
      <c r="T408" s="13">
        <v>39.5</v>
      </c>
      <c r="U408" s="15">
        <v>4.9375</v>
      </c>
      <c r="V408" s="15">
        <v>3.1106250000000002</v>
      </c>
      <c r="W408" s="15">
        <v>355</v>
      </c>
      <c r="X408" s="13">
        <v>675</v>
      </c>
      <c r="Y408" s="13">
        <v>79</v>
      </c>
      <c r="Z408" s="13">
        <v>1030</v>
      </c>
      <c r="AA408" s="13">
        <v>240</v>
      </c>
      <c r="AB408" s="13">
        <v>6</v>
      </c>
    </row>
    <row r="409" spans="1:28">
      <c r="A409" s="1">
        <v>100017541</v>
      </c>
      <c r="B409" s="1" t="str">
        <v>Košický</v>
      </c>
      <c r="C409" s="1" t="str">
        <v>Spišská Nová Ves</v>
      </c>
      <c r="D409" s="1" t="str">
        <v>Cirkevná spojená škola</v>
      </c>
      <c r="E409" s="1">
        <v>2</v>
      </c>
      <c r="F409" s="13">
        <v>52</v>
      </c>
      <c r="G409" s="13">
        <v>14</v>
      </c>
      <c r="H409" s="13">
        <v>14</v>
      </c>
      <c r="I409" s="13">
        <v>0</v>
      </c>
      <c r="J409" s="13">
        <v>6</v>
      </c>
      <c r="K409" s="13">
        <v>0</v>
      </c>
      <c r="L409" s="13">
        <v>0</v>
      </c>
      <c r="M409" s="13">
        <v>0</v>
      </c>
      <c r="N409" s="13">
        <v>4</v>
      </c>
      <c r="O409" s="13">
        <v>1</v>
      </c>
      <c r="P409" s="13">
        <v>3</v>
      </c>
      <c r="Q409" s="13">
        <v>19</v>
      </c>
      <c r="R409" s="13">
        <v>2542</v>
      </c>
      <c r="S409" s="13">
        <v>219</v>
      </c>
      <c r="T409" s="13">
        <v>26</v>
      </c>
      <c r="U409" s="15">
        <v>3.25</v>
      </c>
      <c r="V409" s="15">
        <v>2.0474999999999999</v>
      </c>
      <c r="W409" s="15">
        <v>229</v>
      </c>
      <c r="X409" s="13">
        <v>447</v>
      </c>
      <c r="Y409" s="13">
        <v>52</v>
      </c>
      <c r="Z409" s="13">
        <v>676</v>
      </c>
      <c r="AA409" s="13">
        <v>96</v>
      </c>
      <c r="AB409" s="13">
        <v>6</v>
      </c>
    </row>
    <row r="410" spans="1:28">
      <c r="A410" s="1">
        <v>100017542</v>
      </c>
      <c r="B410" s="1" t="str">
        <v>Košický</v>
      </c>
      <c r="C410" s="1" t="str">
        <v>Spišská Nová Ves</v>
      </c>
      <c r="D410" s="1" t="str">
        <v>Spojená škola internátna</v>
      </c>
      <c r="E410" s="1">
        <v>3</v>
      </c>
      <c r="F410" s="13">
        <v>71</v>
      </c>
      <c r="G410" s="13">
        <v>19</v>
      </c>
      <c r="H410" s="13">
        <v>18</v>
      </c>
      <c r="I410" s="13">
        <v>1</v>
      </c>
      <c r="J410" s="13">
        <v>8</v>
      </c>
      <c r="K410" s="13">
        <v>0</v>
      </c>
      <c r="L410" s="13">
        <v>0</v>
      </c>
      <c r="M410" s="13">
        <v>0</v>
      </c>
      <c r="N410" s="13">
        <v>5</v>
      </c>
      <c r="O410" s="13">
        <v>1</v>
      </c>
      <c r="P410" s="13">
        <v>4</v>
      </c>
      <c r="Q410" s="13">
        <v>27</v>
      </c>
      <c r="R410" s="13">
        <v>3427</v>
      </c>
      <c r="S410" s="13">
        <v>500</v>
      </c>
      <c r="T410" s="13">
        <v>35.5</v>
      </c>
      <c r="U410" s="15">
        <v>4.4375</v>
      </c>
      <c r="V410" s="15">
        <v>2.7956249999999998</v>
      </c>
      <c r="W410" s="15">
        <v>309</v>
      </c>
      <c r="X410" s="13">
        <v>665</v>
      </c>
      <c r="Y410" s="13">
        <v>71</v>
      </c>
      <c r="Z410" s="13">
        <v>974</v>
      </c>
      <c r="AA410" s="13">
        <v>120</v>
      </c>
      <c r="AB410" s="13">
        <v>8</v>
      </c>
    </row>
    <row r="411" spans="1:28">
      <c r="A411" s="1">
        <v>100017543</v>
      </c>
      <c r="B411" s="1" t="str">
        <v>Košický</v>
      </c>
      <c r="C411" s="1" t="str">
        <v>Spišská Nová Ves</v>
      </c>
      <c r="D411" s="1" t="str">
        <v>Spojená škola sv. Maximiliána Mária Kolbeho</v>
      </c>
      <c r="E411" s="1">
        <v>4</v>
      </c>
      <c r="F411" s="13">
        <v>133</v>
      </c>
      <c r="G411" s="13">
        <v>35</v>
      </c>
      <c r="H411" s="13">
        <v>35</v>
      </c>
      <c r="I411" s="13">
        <v>0</v>
      </c>
      <c r="J411" s="13">
        <v>16</v>
      </c>
      <c r="K411" s="13">
        <v>0</v>
      </c>
      <c r="L411" s="13">
        <v>0</v>
      </c>
      <c r="M411" s="13">
        <v>0</v>
      </c>
      <c r="N411" s="13">
        <v>10</v>
      </c>
      <c r="O411" s="13">
        <v>2</v>
      </c>
      <c r="P411" s="13">
        <v>8</v>
      </c>
      <c r="Q411" s="13">
        <v>49</v>
      </c>
      <c r="R411" s="13">
        <v>6436</v>
      </c>
      <c r="S411" s="13">
        <v>898</v>
      </c>
      <c r="T411" s="13">
        <v>66.5</v>
      </c>
      <c r="U411" s="15">
        <v>8.3125</v>
      </c>
      <c r="V411" s="15">
        <v>5.2368750000000004</v>
      </c>
      <c r="W411" s="15">
        <v>580</v>
      </c>
      <c r="X411" s="13">
        <v>1236</v>
      </c>
      <c r="Y411" s="13">
        <v>133</v>
      </c>
      <c r="Z411" s="13">
        <v>1816</v>
      </c>
      <c r="AA411" s="13">
        <v>240</v>
      </c>
      <c r="AB411" s="13">
        <v>16</v>
      </c>
    </row>
    <row r="412" spans="1:28">
      <c r="A412" s="1">
        <v>100017544</v>
      </c>
      <c r="B412" s="1" t="str">
        <v>Košický</v>
      </c>
      <c r="C412" s="1" t="str">
        <v>Spišská Nová Ves</v>
      </c>
      <c r="D412" s="1" t="str">
        <v>Spojená škola</v>
      </c>
      <c r="E412" s="1">
        <v>4</v>
      </c>
      <c r="F412" s="13">
        <v>143</v>
      </c>
      <c r="G412" s="13">
        <v>37</v>
      </c>
      <c r="H412" s="13">
        <v>37</v>
      </c>
      <c r="I412" s="13">
        <v>0</v>
      </c>
      <c r="J412" s="13">
        <v>20</v>
      </c>
      <c r="K412" s="13">
        <v>0</v>
      </c>
      <c r="L412" s="13">
        <v>1</v>
      </c>
      <c r="M412" s="13">
        <v>0</v>
      </c>
      <c r="N412" s="13">
        <v>10</v>
      </c>
      <c r="O412" s="13">
        <v>1</v>
      </c>
      <c r="P412" s="13">
        <v>10</v>
      </c>
      <c r="Q412" s="13">
        <v>53</v>
      </c>
      <c r="R412" s="13">
        <v>6901</v>
      </c>
      <c r="S412" s="13">
        <v>2185</v>
      </c>
      <c r="T412" s="13">
        <v>71.5</v>
      </c>
      <c r="U412" s="15">
        <v>8.9375</v>
      </c>
      <c r="V412" s="15">
        <v>5.6306250000000002</v>
      </c>
      <c r="W412" s="15">
        <v>622</v>
      </c>
      <c r="X412" s="13">
        <v>1691</v>
      </c>
      <c r="Y412" s="13">
        <v>143</v>
      </c>
      <c r="Z412" s="13">
        <v>2313</v>
      </c>
      <c r="AA412" s="13">
        <v>240</v>
      </c>
      <c r="AB412" s="13">
        <v>20</v>
      </c>
    </row>
    <row r="413" spans="1:28">
      <c r="A413" s="1">
        <v>100017545</v>
      </c>
      <c r="B413" s="1" t="str">
        <v>Košický</v>
      </c>
      <c r="C413" s="1" t="str">
        <v>Trebišov</v>
      </c>
      <c r="D413" s="1" t="str">
        <v>Spojená škola internátna</v>
      </c>
      <c r="E413" s="1">
        <v>5</v>
      </c>
      <c r="F413" s="13">
        <v>44</v>
      </c>
      <c r="G413" s="13">
        <v>12</v>
      </c>
      <c r="H413" s="13">
        <v>12</v>
      </c>
      <c r="I413" s="13">
        <v>0</v>
      </c>
      <c r="J413" s="13">
        <v>4</v>
      </c>
      <c r="K413" s="13">
        <v>1</v>
      </c>
      <c r="L413" s="13">
        <v>0</v>
      </c>
      <c r="M413" s="13">
        <v>1</v>
      </c>
      <c r="N413" s="13">
        <v>3</v>
      </c>
      <c r="O413" s="13">
        <v>2</v>
      </c>
      <c r="P413" s="13">
        <v>3</v>
      </c>
      <c r="Q413" s="13">
        <v>16</v>
      </c>
      <c r="R413" s="13">
        <v>2162</v>
      </c>
      <c r="S413" s="13">
        <v>100</v>
      </c>
      <c r="T413" s="13">
        <v>22</v>
      </c>
      <c r="U413" s="15">
        <v>2.75</v>
      </c>
      <c r="V413" s="15">
        <v>1.7324999999999999</v>
      </c>
      <c r="W413" s="15">
        <v>196</v>
      </c>
      <c r="X413" s="13">
        <v>355</v>
      </c>
      <c r="Y413" s="13">
        <v>44</v>
      </c>
      <c r="Z413" s="13">
        <v>551</v>
      </c>
      <c r="AA413" s="13">
        <v>120</v>
      </c>
      <c r="AB413" s="13">
        <v>4</v>
      </c>
    </row>
    <row r="414" spans="1:28">
      <c r="A414" s="1">
        <v>100017546</v>
      </c>
      <c r="B414" s="1" t="str">
        <v>Košický</v>
      </c>
      <c r="C414" s="1" t="str">
        <v>Trebišov</v>
      </c>
      <c r="D414" s="1" t="str">
        <v>Spojená škola</v>
      </c>
      <c r="E414" s="1">
        <v>7</v>
      </c>
      <c r="F414" s="13">
        <v>137</v>
      </c>
      <c r="G414" s="13">
        <v>37</v>
      </c>
      <c r="H414" s="13">
        <v>37</v>
      </c>
      <c r="I414" s="13">
        <v>0</v>
      </c>
      <c r="J414" s="13">
        <v>16</v>
      </c>
      <c r="K414" s="13">
        <v>4</v>
      </c>
      <c r="L414" s="13">
        <v>1</v>
      </c>
      <c r="M414" s="13">
        <v>4</v>
      </c>
      <c r="N414" s="13">
        <v>8</v>
      </c>
      <c r="O414" s="13">
        <v>5</v>
      </c>
      <c r="P414" s="13">
        <v>12</v>
      </c>
      <c r="Q414" s="13">
        <v>50</v>
      </c>
      <c r="R414" s="13">
        <v>6678</v>
      </c>
      <c r="S414" s="13">
        <v>1131</v>
      </c>
      <c r="T414" s="13">
        <v>68.5</v>
      </c>
      <c r="U414" s="15">
        <v>8.5625</v>
      </c>
      <c r="V414" s="15">
        <v>5.3943750000000001</v>
      </c>
      <c r="W414" s="15">
        <v>602</v>
      </c>
      <c r="X414" s="13">
        <v>1343</v>
      </c>
      <c r="Y414" s="13">
        <v>137</v>
      </c>
      <c r="Z414" s="13">
        <v>1945</v>
      </c>
      <c r="AA414" s="13">
        <v>384</v>
      </c>
      <c r="AB414" s="13">
        <v>16</v>
      </c>
    </row>
    <row r="415" spans="1:28">
      <c r="A415" s="1">
        <v>100017547</v>
      </c>
      <c r="B415" s="1" t="str">
        <v>Košický</v>
      </c>
      <c r="C415" s="1" t="str">
        <v>Trebišov</v>
      </c>
      <c r="D415" s="1" t="str">
        <v>Cirkevná spojená škola</v>
      </c>
      <c r="E415" s="1">
        <v>2</v>
      </c>
      <c r="F415" s="13">
        <v>30</v>
      </c>
      <c r="G415" s="13">
        <v>8</v>
      </c>
      <c r="H415" s="13">
        <v>8</v>
      </c>
      <c r="I415" s="13">
        <v>0</v>
      </c>
      <c r="J415" s="13">
        <v>4</v>
      </c>
      <c r="K415" s="13">
        <v>0</v>
      </c>
      <c r="L415" s="13">
        <v>0</v>
      </c>
      <c r="M415" s="13">
        <v>0</v>
      </c>
      <c r="N415" s="13">
        <v>3</v>
      </c>
      <c r="O415" s="13">
        <v>1</v>
      </c>
      <c r="P415" s="13">
        <v>2</v>
      </c>
      <c r="Q415" s="13">
        <v>11</v>
      </c>
      <c r="R415" s="13">
        <v>1518</v>
      </c>
      <c r="S415" s="13">
        <v>50</v>
      </c>
      <c r="T415" s="13">
        <v>15</v>
      </c>
      <c r="U415" s="15">
        <v>1.875</v>
      </c>
      <c r="V415" s="15">
        <v>1.1812499999999999</v>
      </c>
      <c r="W415" s="15">
        <v>137</v>
      </c>
      <c r="X415" s="13">
        <v>243</v>
      </c>
      <c r="Y415" s="13">
        <v>30</v>
      </c>
      <c r="Z415" s="13">
        <v>380</v>
      </c>
      <c r="AA415" s="13">
        <v>72</v>
      </c>
      <c r="AB415" s="13">
        <v>4</v>
      </c>
    </row>
    <row r="416" spans="1:28">
      <c r="A416" s="1">
        <v>100017918</v>
      </c>
      <c r="B416" s="1" t="str">
        <v>Košický</v>
      </c>
      <c r="C416" s="1" t="str">
        <v>Košice I</v>
      </c>
      <c r="D416" s="1" t="str">
        <v>Súkromná základná škola pre žiakov s autizmom</v>
      </c>
      <c r="E416" s="1">
        <v>1</v>
      </c>
      <c r="F416" s="13">
        <v>33</v>
      </c>
      <c r="G416" s="13">
        <v>9</v>
      </c>
      <c r="H416" s="13">
        <v>9</v>
      </c>
      <c r="I416" s="13">
        <v>0</v>
      </c>
      <c r="J416" s="13">
        <v>4</v>
      </c>
      <c r="K416" s="13">
        <v>0</v>
      </c>
      <c r="L416" s="13">
        <v>0</v>
      </c>
      <c r="M416" s="13">
        <v>0</v>
      </c>
      <c r="N416" s="13">
        <v>3</v>
      </c>
      <c r="O416" s="13">
        <v>1</v>
      </c>
      <c r="P416" s="13">
        <v>2</v>
      </c>
      <c r="Q416" s="13">
        <v>12</v>
      </c>
      <c r="R416" s="13">
        <v>1657</v>
      </c>
      <c r="S416" s="13">
        <v>65</v>
      </c>
      <c r="T416" s="13">
        <v>16.5</v>
      </c>
      <c r="U416" s="15">
        <v>2.0625</v>
      </c>
      <c r="V416" s="15">
        <v>1.2993749999999999</v>
      </c>
      <c r="W416" s="15">
        <v>150</v>
      </c>
      <c r="X416" s="13">
        <v>269</v>
      </c>
      <c r="Y416" s="13">
        <v>33</v>
      </c>
      <c r="Z416" s="13">
        <v>419</v>
      </c>
      <c r="AA416" s="13">
        <v>72</v>
      </c>
      <c r="AB416" s="13">
        <v>4</v>
      </c>
    </row>
    <row r="417" spans="1:28">
      <c r="A417" s="1">
        <v>100018039</v>
      </c>
      <c r="B417" s="1" t="str">
        <v>Košický</v>
      </c>
      <c r="C417" s="1" t="str">
        <v>Košice III</v>
      </c>
      <c r="D417" s="1" t="str">
        <v>Súkromná základná škola pre žiakov s autizmom HRDLIČKA</v>
      </c>
      <c r="E417" s="1">
        <v>1</v>
      </c>
      <c r="F417" s="13">
        <v>19</v>
      </c>
      <c r="G417" s="13">
        <v>5</v>
      </c>
      <c r="H417" s="13">
        <v>5</v>
      </c>
      <c r="I417" s="13">
        <v>0</v>
      </c>
      <c r="J417" s="13">
        <v>0</v>
      </c>
      <c r="K417" s="13">
        <v>1</v>
      </c>
      <c r="L417" s="13">
        <v>0</v>
      </c>
      <c r="M417" s="13">
        <v>1</v>
      </c>
      <c r="N417" s="13">
        <v>0</v>
      </c>
      <c r="O417" s="13">
        <v>1</v>
      </c>
      <c r="P417" s="13">
        <v>1</v>
      </c>
      <c r="Q417" s="13">
        <v>7</v>
      </c>
      <c r="R417" s="13">
        <v>1263</v>
      </c>
      <c r="S417" s="13">
        <v>0</v>
      </c>
      <c r="T417" s="13">
        <v>9.5</v>
      </c>
      <c r="U417" s="15">
        <v>1.1875</v>
      </c>
      <c r="V417" s="15">
        <v>0.74812500000000004</v>
      </c>
      <c r="W417" s="15">
        <v>114</v>
      </c>
      <c r="X417" s="13">
        <v>190</v>
      </c>
      <c r="Y417" s="13">
        <v>19</v>
      </c>
      <c r="Z417" s="13">
        <v>304</v>
      </c>
      <c r="AA417" s="13">
        <v>48</v>
      </c>
      <c r="AB417" s="13">
        <v>0</v>
      </c>
    </row>
    <row r="418" spans="1:28">
      <c r="A418" s="1">
        <v>100018075</v>
      </c>
      <c r="B418" s="1" t="str">
        <v>Košický</v>
      </c>
      <c r="C418" s="1" t="str">
        <v>Košice - okolie</v>
      </c>
      <c r="D418" s="1" t="str">
        <v>Základná škola s materskou školou</v>
      </c>
      <c r="E418" s="1">
        <v>2</v>
      </c>
      <c r="F418" s="13">
        <v>68</v>
      </c>
      <c r="G418" s="13">
        <v>18</v>
      </c>
      <c r="H418" s="13">
        <v>18</v>
      </c>
      <c r="I418" s="13">
        <v>0</v>
      </c>
      <c r="J418" s="13">
        <v>10</v>
      </c>
      <c r="K418" s="13">
        <v>0</v>
      </c>
      <c r="L418" s="13">
        <v>0</v>
      </c>
      <c r="M418" s="13">
        <v>0</v>
      </c>
      <c r="N418" s="13">
        <v>7</v>
      </c>
      <c r="O418" s="13">
        <v>2</v>
      </c>
      <c r="P418" s="13">
        <v>5</v>
      </c>
      <c r="Q418" s="13">
        <v>25</v>
      </c>
      <c r="R418" s="13">
        <v>3408</v>
      </c>
      <c r="S418" s="13">
        <v>157</v>
      </c>
      <c r="T418" s="13">
        <v>34</v>
      </c>
      <c r="U418" s="15">
        <v>4.25</v>
      </c>
      <c r="V418" s="15">
        <v>2.6775000000000002</v>
      </c>
      <c r="W418" s="15">
        <v>308</v>
      </c>
      <c r="X418" s="13">
        <v>559</v>
      </c>
      <c r="Y418" s="13">
        <v>68</v>
      </c>
      <c r="Z418" s="13">
        <v>867</v>
      </c>
      <c r="AA418" s="13">
        <v>168</v>
      </c>
      <c r="AB418" s="13">
        <v>10</v>
      </c>
    </row>
    <row r="419" spans="1:28">
      <c r="A419" s="1">
        <v>100018308</v>
      </c>
      <c r="B419" s="1" t="str">
        <v>Košický</v>
      </c>
      <c r="C419" s="1" t="str">
        <v>Rožňava</v>
      </c>
      <c r="D419" s="1" t="str">
        <v>Evanjelická cirkevná základná škola</v>
      </c>
      <c r="E419" s="1">
        <v>1</v>
      </c>
      <c r="F419" s="13">
        <v>10</v>
      </c>
      <c r="G419" s="13">
        <v>4</v>
      </c>
      <c r="H419" s="13">
        <v>4</v>
      </c>
      <c r="I419" s="13">
        <v>0</v>
      </c>
      <c r="J419" s="13">
        <v>0</v>
      </c>
      <c r="K419" s="13">
        <v>1</v>
      </c>
      <c r="L419" s="13">
        <v>0</v>
      </c>
      <c r="M419" s="13">
        <v>1</v>
      </c>
      <c r="N419" s="13">
        <v>0</v>
      </c>
      <c r="O419" s="13">
        <v>1</v>
      </c>
      <c r="P419" s="13">
        <v>1</v>
      </c>
      <c r="Q419" s="13">
        <v>3</v>
      </c>
      <c r="R419" s="13">
        <v>443</v>
      </c>
      <c r="S419" s="13">
        <v>0</v>
      </c>
      <c r="T419" s="13">
        <v>5</v>
      </c>
      <c r="U419" s="15">
        <v>0.625</v>
      </c>
      <c r="V419" s="15">
        <v>0.39374999999999999</v>
      </c>
      <c r="W419" s="15">
        <v>40</v>
      </c>
      <c r="X419" s="13">
        <v>67</v>
      </c>
      <c r="Y419" s="13">
        <v>10</v>
      </c>
      <c r="Z419" s="13">
        <v>107</v>
      </c>
      <c r="AA419" s="13">
        <v>48</v>
      </c>
      <c r="AB419" s="13">
        <v>0</v>
      </c>
    </row>
    <row r="420" spans="1:28">
      <c r="A420" s="1">
        <v>100018365</v>
      </c>
      <c r="B420" s="1" t="str">
        <v>Košický</v>
      </c>
      <c r="C420" s="1" t="str">
        <v>Košice I</v>
      </c>
      <c r="D420" s="1" t="str">
        <v>Spojená škola</v>
      </c>
      <c r="E420" s="1">
        <v>3</v>
      </c>
      <c r="F420" s="13">
        <v>81</v>
      </c>
      <c r="G420" s="13">
        <v>21</v>
      </c>
      <c r="H420" s="13">
        <v>21</v>
      </c>
      <c r="I420" s="13">
        <v>0</v>
      </c>
      <c r="J420" s="13">
        <v>10</v>
      </c>
      <c r="K420" s="13">
        <v>0</v>
      </c>
      <c r="L420" s="13">
        <v>0</v>
      </c>
      <c r="M420" s="13">
        <v>0</v>
      </c>
      <c r="N420" s="13">
        <v>6</v>
      </c>
      <c r="O420" s="13">
        <v>1</v>
      </c>
      <c r="P420" s="13">
        <v>5</v>
      </c>
      <c r="Q420" s="13">
        <v>30</v>
      </c>
      <c r="R420" s="13">
        <v>3893</v>
      </c>
      <c r="S420" s="13">
        <v>634</v>
      </c>
      <c r="T420" s="13">
        <v>40.5</v>
      </c>
      <c r="U420" s="15">
        <v>5.0625</v>
      </c>
      <c r="V420" s="15">
        <v>3.1893750000000001</v>
      </c>
      <c r="W420" s="15">
        <v>351</v>
      </c>
      <c r="X420" s="13">
        <v>775</v>
      </c>
      <c r="Y420" s="13">
        <v>81</v>
      </c>
      <c r="Z420" s="13">
        <v>1126</v>
      </c>
      <c r="AA420" s="13">
        <v>144</v>
      </c>
      <c r="AB420" s="13">
        <v>10</v>
      </c>
    </row>
    <row r="421" spans="1:28">
      <c r="A421" s="1">
        <v>100018370</v>
      </c>
      <c r="B421" s="1" t="str">
        <v>Košický</v>
      </c>
      <c r="C421" s="1" t="str">
        <v>Košice - okolie</v>
      </c>
      <c r="D421" s="1" t="str">
        <v>Základná škola s materskou školou</v>
      </c>
      <c r="E421" s="1">
        <v>1</v>
      </c>
      <c r="F421" s="13">
        <v>11</v>
      </c>
      <c r="G421" s="13">
        <v>3</v>
      </c>
      <c r="H421" s="13">
        <v>3</v>
      </c>
      <c r="I421" s="13">
        <v>0</v>
      </c>
      <c r="J421" s="13">
        <v>0</v>
      </c>
      <c r="K421" s="13">
        <v>1</v>
      </c>
      <c r="L421" s="13">
        <v>0</v>
      </c>
      <c r="M421" s="13">
        <v>1</v>
      </c>
      <c r="N421" s="13">
        <v>0</v>
      </c>
      <c r="O421" s="13">
        <v>1</v>
      </c>
      <c r="P421" s="13">
        <v>1</v>
      </c>
      <c r="Q421" s="13">
        <v>4</v>
      </c>
      <c r="R421" s="13">
        <v>552</v>
      </c>
      <c r="S421" s="13">
        <v>0</v>
      </c>
      <c r="T421" s="13">
        <v>5.5</v>
      </c>
      <c r="U421" s="15">
        <v>0.6875</v>
      </c>
      <c r="V421" s="15">
        <v>0.43312499999999998</v>
      </c>
      <c r="W421" s="15">
        <v>50</v>
      </c>
      <c r="X421" s="13">
        <v>83</v>
      </c>
      <c r="Y421" s="13">
        <v>11</v>
      </c>
      <c r="Z421" s="13">
        <v>133</v>
      </c>
      <c r="AA421" s="13">
        <v>48</v>
      </c>
      <c r="AB421" s="13">
        <v>0</v>
      </c>
    </row>
    <row r="422" spans="1:28">
      <c r="A422" s="1">
        <v>100018377</v>
      </c>
      <c r="B422" s="1" t="str">
        <v>Košický</v>
      </c>
      <c r="C422" s="1" t="str">
        <v>Košice - okolie</v>
      </c>
      <c r="D422" s="1" t="str">
        <v>Základná škola s vyučovacím jazykom maďarským - Alapiskola</v>
      </c>
      <c r="E422" s="1">
        <v>1</v>
      </c>
      <c r="F422" s="13">
        <v>89</v>
      </c>
      <c r="G422" s="13">
        <v>23</v>
      </c>
      <c r="H422" s="13">
        <v>23</v>
      </c>
      <c r="I422" s="13">
        <v>0</v>
      </c>
      <c r="J422" s="13">
        <v>12</v>
      </c>
      <c r="K422" s="13">
        <v>0</v>
      </c>
      <c r="L422" s="13">
        <v>0</v>
      </c>
      <c r="M422" s="13">
        <v>0</v>
      </c>
      <c r="N422" s="13">
        <v>7</v>
      </c>
      <c r="O422" s="13">
        <v>1</v>
      </c>
      <c r="P422" s="13">
        <v>6</v>
      </c>
      <c r="Q422" s="13">
        <v>33</v>
      </c>
      <c r="R422" s="13">
        <v>4386</v>
      </c>
      <c r="S422" s="13">
        <v>784</v>
      </c>
      <c r="T422" s="13">
        <v>44.5</v>
      </c>
      <c r="U422" s="15">
        <v>5.5625</v>
      </c>
      <c r="V422" s="15">
        <v>3.504375</v>
      </c>
      <c r="W422" s="15">
        <v>395</v>
      </c>
      <c r="X422" s="13">
        <v>894</v>
      </c>
      <c r="Y422" s="13">
        <v>89</v>
      </c>
      <c r="Z422" s="13">
        <v>1289</v>
      </c>
      <c r="AA422" s="13">
        <v>168</v>
      </c>
      <c r="AB422" s="13">
        <v>12</v>
      </c>
    </row>
    <row r="423" spans="1:28">
      <c r="A423" s="1">
        <v>100018381</v>
      </c>
      <c r="B423" s="1" t="str">
        <v>Košický</v>
      </c>
      <c r="C423" s="1" t="str">
        <v>Košice - okolie</v>
      </c>
      <c r="D423" s="1" t="str">
        <v>Základná škola s materskou školou</v>
      </c>
      <c r="E423" s="1">
        <v>1</v>
      </c>
      <c r="F423" s="13">
        <v>57</v>
      </c>
      <c r="G423" s="13">
        <v>15</v>
      </c>
      <c r="H423" s="13">
        <v>15</v>
      </c>
      <c r="I423" s="13">
        <v>0</v>
      </c>
      <c r="J423" s="13">
        <v>8</v>
      </c>
      <c r="K423" s="13">
        <v>0</v>
      </c>
      <c r="L423" s="13">
        <v>0</v>
      </c>
      <c r="M423" s="13">
        <v>0</v>
      </c>
      <c r="N423" s="13">
        <v>5</v>
      </c>
      <c r="O423" s="13">
        <v>1</v>
      </c>
      <c r="P423" s="13">
        <v>4</v>
      </c>
      <c r="Q423" s="13">
        <v>21</v>
      </c>
      <c r="R423" s="13">
        <v>2895</v>
      </c>
      <c r="S423" s="13">
        <v>279</v>
      </c>
      <c r="T423" s="13">
        <v>28.5</v>
      </c>
      <c r="U423" s="15">
        <v>3.5625</v>
      </c>
      <c r="V423" s="15">
        <v>2.2443749999999998</v>
      </c>
      <c r="W423" s="15">
        <v>261</v>
      </c>
      <c r="X423" s="13">
        <v>518</v>
      </c>
      <c r="Y423" s="13">
        <v>57</v>
      </c>
      <c r="Z423" s="13">
        <v>779</v>
      </c>
      <c r="AA423" s="13">
        <v>120</v>
      </c>
      <c r="AB423" s="13">
        <v>8</v>
      </c>
    </row>
    <row r="424" spans="1:28">
      <c r="A424" s="1">
        <v>100018572</v>
      </c>
      <c r="B424" s="1" t="str">
        <v>Košický</v>
      </c>
      <c r="C424" s="1" t="str">
        <v>Košice I</v>
      </c>
      <c r="D424" s="1" t="str">
        <v>Základná škola s materskou školou</v>
      </c>
      <c r="E424" s="1">
        <v>1</v>
      </c>
      <c r="F424" s="13">
        <v>57</v>
      </c>
      <c r="G424" s="13">
        <v>15</v>
      </c>
      <c r="H424" s="13">
        <v>15</v>
      </c>
      <c r="I424" s="13">
        <v>0</v>
      </c>
      <c r="J424" s="13">
        <v>8</v>
      </c>
      <c r="K424" s="13">
        <v>0</v>
      </c>
      <c r="L424" s="13">
        <v>0</v>
      </c>
      <c r="M424" s="13">
        <v>0</v>
      </c>
      <c r="N424" s="13">
        <v>5</v>
      </c>
      <c r="O424" s="13">
        <v>1</v>
      </c>
      <c r="P424" s="13">
        <v>4</v>
      </c>
      <c r="Q424" s="13">
        <v>21</v>
      </c>
      <c r="R424" s="13">
        <v>2895</v>
      </c>
      <c r="S424" s="13">
        <v>279</v>
      </c>
      <c r="T424" s="13">
        <v>28.5</v>
      </c>
      <c r="U424" s="15">
        <v>3.5625</v>
      </c>
      <c r="V424" s="15">
        <v>2.2443749999999998</v>
      </c>
      <c r="W424" s="15">
        <v>261</v>
      </c>
      <c r="X424" s="13">
        <v>518</v>
      </c>
      <c r="Y424" s="13">
        <v>57</v>
      </c>
      <c r="Z424" s="13">
        <v>779</v>
      </c>
      <c r="AA424" s="13">
        <v>120</v>
      </c>
      <c r="AB424" s="13">
        <v>8</v>
      </c>
    </row>
    <row r="425" spans="1:28">
      <c r="A425" s="1">
        <v>100018573</v>
      </c>
      <c r="B425" s="1" t="str">
        <v>Košický</v>
      </c>
      <c r="C425" s="1" t="str">
        <v>Trebišov</v>
      </c>
      <c r="D425" s="1" t="str">
        <v>Cirkevná základná škola s materskou školou sv. Juraja</v>
      </c>
      <c r="E425" s="1">
        <v>1</v>
      </c>
      <c r="F425" s="13">
        <v>57</v>
      </c>
      <c r="G425" s="13">
        <v>15</v>
      </c>
      <c r="H425" s="13">
        <v>15</v>
      </c>
      <c r="I425" s="13">
        <v>0</v>
      </c>
      <c r="J425" s="13">
        <v>8</v>
      </c>
      <c r="K425" s="13">
        <v>0</v>
      </c>
      <c r="L425" s="13">
        <v>0</v>
      </c>
      <c r="M425" s="13">
        <v>0</v>
      </c>
      <c r="N425" s="13">
        <v>5</v>
      </c>
      <c r="O425" s="13">
        <v>1</v>
      </c>
      <c r="P425" s="13">
        <v>4</v>
      </c>
      <c r="Q425" s="13">
        <v>21</v>
      </c>
      <c r="R425" s="13">
        <v>2895</v>
      </c>
      <c r="S425" s="13">
        <v>279</v>
      </c>
      <c r="T425" s="13">
        <v>28.5</v>
      </c>
      <c r="U425" s="15">
        <v>3.5625</v>
      </c>
      <c r="V425" s="15">
        <v>2.2443749999999998</v>
      </c>
      <c r="W425" s="15">
        <v>261</v>
      </c>
      <c r="X425" s="13">
        <v>518</v>
      </c>
      <c r="Y425" s="13">
        <v>57</v>
      </c>
      <c r="Z425" s="13">
        <v>779</v>
      </c>
      <c r="AA425" s="13">
        <v>120</v>
      </c>
      <c r="AB425" s="13">
        <v>8</v>
      </c>
    </row>
    <row r="426" spans="1:28">
      <c r="A426" s="1">
        <v>100018624</v>
      </c>
      <c r="B426" s="1" t="str">
        <v>Košický</v>
      </c>
      <c r="C426" s="1" t="str">
        <v>Košice II</v>
      </c>
      <c r="D426" s="1" t="str">
        <v>Súkromná základná škola</v>
      </c>
      <c r="E426" s="1">
        <v>1</v>
      </c>
      <c r="F426" s="13">
        <v>95</v>
      </c>
      <c r="G426" s="13">
        <v>25</v>
      </c>
      <c r="H426" s="13">
        <v>25</v>
      </c>
      <c r="I426" s="13">
        <v>0</v>
      </c>
      <c r="J426" s="13">
        <v>10</v>
      </c>
      <c r="K426" s="13">
        <v>0</v>
      </c>
      <c r="L426" s="13">
        <v>0</v>
      </c>
      <c r="M426" s="13">
        <v>0</v>
      </c>
      <c r="N426" s="13">
        <v>6</v>
      </c>
      <c r="O426" s="13">
        <v>1</v>
      </c>
      <c r="P426" s="13">
        <v>5</v>
      </c>
      <c r="Q426" s="13">
        <v>35</v>
      </c>
      <c r="R426" s="13">
        <v>4545</v>
      </c>
      <c r="S426" s="13">
        <v>892</v>
      </c>
      <c r="T426" s="13">
        <v>47.5</v>
      </c>
      <c r="U426" s="15">
        <v>5.9375</v>
      </c>
      <c r="V426" s="15">
        <v>3.7406250000000001</v>
      </c>
      <c r="W426" s="15">
        <v>410</v>
      </c>
      <c r="X426" s="13">
        <v>950</v>
      </c>
      <c r="Y426" s="13">
        <v>95</v>
      </c>
      <c r="Z426" s="13">
        <v>1360</v>
      </c>
      <c r="AA426" s="13">
        <v>144</v>
      </c>
      <c r="AB426" s="13">
        <v>10</v>
      </c>
    </row>
    <row r="427" spans="1:28">
      <c r="A427" s="1">
        <v>100018796</v>
      </c>
      <c r="B427" s="1" t="str">
        <v>Košický</v>
      </c>
      <c r="C427" s="1" t="str">
        <v>Gelnica</v>
      </c>
      <c r="D427" s="1" t="str">
        <v>Základná škola</v>
      </c>
      <c r="E427" s="1">
        <v>1</v>
      </c>
      <c r="F427" s="13">
        <v>22</v>
      </c>
      <c r="G427" s="13">
        <v>6</v>
      </c>
      <c r="H427" s="13">
        <v>6</v>
      </c>
      <c r="I427" s="13">
        <v>0</v>
      </c>
      <c r="J427" s="13">
        <v>6</v>
      </c>
      <c r="K427" s="13">
        <v>0</v>
      </c>
      <c r="L427" s="13">
        <v>0</v>
      </c>
      <c r="M427" s="13">
        <v>0</v>
      </c>
      <c r="N427" s="13">
        <v>4</v>
      </c>
      <c r="O427" s="13">
        <v>1</v>
      </c>
      <c r="P427" s="13">
        <v>3</v>
      </c>
      <c r="Q427" s="13">
        <v>8</v>
      </c>
      <c r="R427" s="13">
        <v>1265</v>
      </c>
      <c r="S427" s="13">
        <v>16</v>
      </c>
      <c r="T427" s="13">
        <v>11</v>
      </c>
      <c r="U427" s="15">
        <v>1.375</v>
      </c>
      <c r="V427" s="15">
        <v>0.86624999999999996</v>
      </c>
      <c r="W427" s="15">
        <v>114</v>
      </c>
      <c r="X427" s="13">
        <v>195</v>
      </c>
      <c r="Y427" s="13">
        <v>22</v>
      </c>
      <c r="Z427" s="13">
        <v>309</v>
      </c>
      <c r="AA427" s="13">
        <v>96</v>
      </c>
      <c r="AB427" s="13">
        <v>6</v>
      </c>
    </row>
    <row r="428" spans="1:28">
      <c r="A428" s="1">
        <v>100018831</v>
      </c>
      <c r="B428" s="1" t="str">
        <v>Košický</v>
      </c>
      <c r="C428" s="1" t="str">
        <v>Trebišov</v>
      </c>
      <c r="D428" s="1" t="str">
        <v>Spojená škola</v>
      </c>
      <c r="E428" s="1">
        <v>3</v>
      </c>
      <c r="F428" s="13">
        <v>49</v>
      </c>
      <c r="G428" s="13">
        <v>17</v>
      </c>
      <c r="H428" s="13">
        <v>17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16</v>
      </c>
      <c r="R428" s="13">
        <v>2403</v>
      </c>
      <c r="S428" s="13">
        <v>142</v>
      </c>
      <c r="T428" s="13">
        <v>24.5</v>
      </c>
      <c r="U428" s="15">
        <v>3.0625</v>
      </c>
      <c r="V428" s="15">
        <v>1.9293750000000001</v>
      </c>
      <c r="W428" s="15">
        <v>217</v>
      </c>
      <c r="X428" s="13">
        <v>404</v>
      </c>
      <c r="Y428" s="13">
        <v>49</v>
      </c>
      <c r="Z428" s="13">
        <v>621</v>
      </c>
      <c r="AA428" s="13">
        <v>96</v>
      </c>
      <c r="AB428" s="13">
        <v>6</v>
      </c>
    </row>
    <row r="429" spans="1:28">
      <c r="A429" s="1">
        <v>100018835</v>
      </c>
      <c r="B429" s="1" t="str">
        <v>Košický</v>
      </c>
      <c r="C429" s="1" t="str">
        <v>Michalovce</v>
      </c>
      <c r="D429" s="1" t="str">
        <v>Základná škola</v>
      </c>
      <c r="E429" s="1">
        <v>1</v>
      </c>
      <c r="F429" s="13">
        <v>11</v>
      </c>
      <c r="G429" s="13">
        <v>3</v>
      </c>
      <c r="H429" s="13">
        <v>3</v>
      </c>
      <c r="I429" s="13">
        <v>0</v>
      </c>
      <c r="J429" s="13">
        <v>0</v>
      </c>
      <c r="K429" s="13">
        <v>1</v>
      </c>
      <c r="L429" s="13">
        <v>0</v>
      </c>
      <c r="M429" s="13">
        <v>1</v>
      </c>
      <c r="N429" s="13">
        <v>0</v>
      </c>
      <c r="O429" s="13">
        <v>1</v>
      </c>
      <c r="P429" s="13">
        <v>1</v>
      </c>
      <c r="Q429" s="13">
        <v>4</v>
      </c>
      <c r="R429" s="13">
        <v>552</v>
      </c>
      <c r="S429" s="13">
        <v>0</v>
      </c>
      <c r="T429" s="13">
        <v>5.5</v>
      </c>
      <c r="U429" s="15">
        <v>0.6875</v>
      </c>
      <c r="V429" s="15">
        <v>0.43312499999999998</v>
      </c>
      <c r="W429" s="15">
        <v>50</v>
      </c>
      <c r="X429" s="13">
        <v>83</v>
      </c>
      <c r="Y429" s="13">
        <v>11</v>
      </c>
      <c r="Z429" s="13">
        <v>133</v>
      </c>
      <c r="AA429" s="13">
        <v>48</v>
      </c>
      <c r="AB429" s="13">
        <v>0</v>
      </c>
    </row>
    <row r="430" spans="1:28">
      <c r="A430" s="1">
        <v>100018915</v>
      </c>
      <c r="B430" s="1" t="str">
        <v>Košický</v>
      </c>
      <c r="C430" s="1" t="str">
        <v>Košice - okolie</v>
      </c>
      <c r="D430" s="1" t="str">
        <v>Základná škola s materskou školou</v>
      </c>
      <c r="E430" s="1">
        <v>1</v>
      </c>
      <c r="F430" s="13">
        <v>44</v>
      </c>
      <c r="G430" s="13">
        <v>12</v>
      </c>
      <c r="H430" s="13">
        <v>12</v>
      </c>
      <c r="I430" s="13">
        <v>0</v>
      </c>
      <c r="J430" s="13">
        <v>6</v>
      </c>
      <c r="K430" s="13">
        <v>0</v>
      </c>
      <c r="L430" s="13">
        <v>0</v>
      </c>
      <c r="M430" s="13">
        <v>0</v>
      </c>
      <c r="N430" s="13">
        <v>4</v>
      </c>
      <c r="O430" s="13">
        <v>1</v>
      </c>
      <c r="P430" s="13">
        <v>3</v>
      </c>
      <c r="Q430" s="13">
        <v>16</v>
      </c>
      <c r="R430" s="13">
        <v>2170</v>
      </c>
      <c r="S430" s="13">
        <v>142</v>
      </c>
      <c r="T430" s="13">
        <v>22</v>
      </c>
      <c r="U430" s="15">
        <v>2.75</v>
      </c>
      <c r="V430" s="15">
        <v>1.7324999999999999</v>
      </c>
      <c r="W430" s="15">
        <v>196</v>
      </c>
      <c r="X430" s="13">
        <v>369</v>
      </c>
      <c r="Y430" s="13">
        <v>44</v>
      </c>
      <c r="Z430" s="13">
        <v>565</v>
      </c>
      <c r="AA430" s="13">
        <v>96</v>
      </c>
      <c r="AB430" s="13">
        <v>6</v>
      </c>
    </row>
    <row r="431" spans="1:28">
      <c r="A431" s="1">
        <v>100018961</v>
      </c>
      <c r="B431" s="1" t="str">
        <v>Košický</v>
      </c>
      <c r="C431" s="1" t="str">
        <v>Košice III</v>
      </c>
      <c r="D431" s="1" t="str">
        <v>Súkromná základná škola International School</v>
      </c>
      <c r="E431" s="1">
        <v>1</v>
      </c>
      <c r="F431" s="13">
        <v>30</v>
      </c>
      <c r="G431" s="13">
        <v>8</v>
      </c>
      <c r="H431" s="13">
        <v>8</v>
      </c>
      <c r="I431" s="13">
        <v>0</v>
      </c>
      <c r="J431" s="13">
        <v>4</v>
      </c>
      <c r="K431" s="13">
        <v>0</v>
      </c>
      <c r="L431" s="13">
        <v>0</v>
      </c>
      <c r="M431" s="13">
        <v>0</v>
      </c>
      <c r="N431" s="13">
        <v>3</v>
      </c>
      <c r="O431" s="13">
        <v>1</v>
      </c>
      <c r="P431" s="13">
        <v>2</v>
      </c>
      <c r="Q431" s="13">
        <v>11</v>
      </c>
      <c r="R431" s="13">
        <v>1518</v>
      </c>
      <c r="S431" s="13">
        <v>50</v>
      </c>
      <c r="T431" s="13">
        <v>15</v>
      </c>
      <c r="U431" s="15">
        <v>1.875</v>
      </c>
      <c r="V431" s="15">
        <v>1.1812499999999999</v>
      </c>
      <c r="W431" s="15">
        <v>137</v>
      </c>
      <c r="X431" s="13">
        <v>243</v>
      </c>
      <c r="Y431" s="13">
        <v>30</v>
      </c>
      <c r="Z431" s="13">
        <v>380</v>
      </c>
      <c r="AA431" s="13">
        <v>72</v>
      </c>
      <c r="AB431" s="13">
        <v>4</v>
      </c>
    </row>
    <row r="432" spans="1:28">
      <c r="A432" s="1">
        <v>100018962</v>
      </c>
      <c r="B432" s="1" t="str">
        <v>Košický</v>
      </c>
      <c r="C432" s="1" t="str">
        <v>Michalovce</v>
      </c>
      <c r="D432" s="1" t="str">
        <v>Súkromná spojená škola</v>
      </c>
      <c r="E432" s="1">
        <v>3</v>
      </c>
      <c r="F432" s="13">
        <v>23</v>
      </c>
      <c r="G432" s="13">
        <v>7</v>
      </c>
      <c r="H432" s="13">
        <v>6</v>
      </c>
      <c r="I432" s="13">
        <v>1</v>
      </c>
      <c r="J432" s="13">
        <v>4</v>
      </c>
      <c r="K432" s="13">
        <v>1</v>
      </c>
      <c r="L432" s="13">
        <v>0</v>
      </c>
      <c r="M432" s="13">
        <v>1</v>
      </c>
      <c r="N432" s="13">
        <v>3</v>
      </c>
      <c r="O432" s="13">
        <v>2</v>
      </c>
      <c r="P432" s="13">
        <v>3</v>
      </c>
      <c r="Q432" s="13">
        <v>9</v>
      </c>
      <c r="R432" s="13">
        <v>1312</v>
      </c>
      <c r="S432" s="13">
        <v>25</v>
      </c>
      <c r="T432" s="13">
        <v>11.5</v>
      </c>
      <c r="U432" s="15">
        <v>1.4375</v>
      </c>
      <c r="V432" s="15">
        <v>0.90562500000000001</v>
      </c>
      <c r="W432" s="15">
        <v>119</v>
      </c>
      <c r="X432" s="13">
        <v>205</v>
      </c>
      <c r="Y432" s="13">
        <v>23</v>
      </c>
      <c r="Z432" s="13">
        <v>324</v>
      </c>
      <c r="AA432" s="13">
        <v>120</v>
      </c>
      <c r="AB432" s="13">
        <v>4</v>
      </c>
    </row>
    <row r="433" spans="1:28">
      <c r="A433" s="1">
        <v>100019051</v>
      </c>
      <c r="B433" s="1" t="str">
        <v>Košický</v>
      </c>
      <c r="C433" s="1" t="str">
        <v>Michalovce</v>
      </c>
      <c r="D433" s="1" t="str">
        <v>Základná škola s materskou školou</v>
      </c>
      <c r="E433" s="1">
        <v>1</v>
      </c>
      <c r="F433" s="13">
        <v>57</v>
      </c>
      <c r="G433" s="13">
        <v>17</v>
      </c>
      <c r="H433" s="13">
        <v>14</v>
      </c>
      <c r="I433" s="13">
        <v>3</v>
      </c>
      <c r="J433" s="13">
        <v>8</v>
      </c>
      <c r="K433" s="13">
        <v>0</v>
      </c>
      <c r="L433" s="13">
        <v>0</v>
      </c>
      <c r="M433" s="13">
        <v>0</v>
      </c>
      <c r="N433" s="13">
        <v>5</v>
      </c>
      <c r="O433" s="13">
        <v>1</v>
      </c>
      <c r="P433" s="13">
        <v>4</v>
      </c>
      <c r="Q433" s="13">
        <v>23</v>
      </c>
      <c r="R433" s="13">
        <v>2895</v>
      </c>
      <c r="S433" s="13">
        <v>345</v>
      </c>
      <c r="T433" s="13">
        <v>28.5</v>
      </c>
      <c r="U433" s="15">
        <v>3.5625</v>
      </c>
      <c r="V433" s="15">
        <v>2.2443749999999998</v>
      </c>
      <c r="W433" s="15">
        <v>261</v>
      </c>
      <c r="X433" s="13">
        <v>538</v>
      </c>
      <c r="Y433" s="13">
        <v>57</v>
      </c>
      <c r="Z433" s="13">
        <v>799</v>
      </c>
      <c r="AA433" s="13">
        <v>120</v>
      </c>
      <c r="AB433" s="13">
        <v>8</v>
      </c>
    </row>
    <row r="434" spans="1:28">
      <c r="A434" s="1">
        <v>100019177</v>
      </c>
      <c r="B434" s="1" t="str">
        <v>Košický</v>
      </c>
      <c r="C434" s="1" t="str">
        <v>Rožňava</v>
      </c>
      <c r="D434" s="1" t="str">
        <v>Katolícka základná škola  s materskou školou sv. Jána Nepomuckého</v>
      </c>
      <c r="E434" s="1">
        <v>1</v>
      </c>
      <c r="F434" s="13">
        <v>58</v>
      </c>
      <c r="G434" s="13">
        <v>20</v>
      </c>
      <c r="H434" s="13">
        <v>20</v>
      </c>
      <c r="I434" s="13">
        <v>0</v>
      </c>
      <c r="J434" s="13">
        <v>6</v>
      </c>
      <c r="K434" s="13">
        <v>0</v>
      </c>
      <c r="L434" s="13">
        <v>0</v>
      </c>
      <c r="M434" s="13">
        <v>0</v>
      </c>
      <c r="N434" s="13">
        <v>4</v>
      </c>
      <c r="O434" s="13">
        <v>1</v>
      </c>
      <c r="P434" s="13">
        <v>3</v>
      </c>
      <c r="Q434" s="13">
        <v>19</v>
      </c>
      <c r="R434" s="13">
        <v>2822</v>
      </c>
      <c r="S434" s="13">
        <v>219</v>
      </c>
      <c r="T434" s="13">
        <v>29</v>
      </c>
      <c r="U434" s="15">
        <v>3.625</v>
      </c>
      <c r="V434" s="15">
        <v>2.2837499999999999</v>
      </c>
      <c r="W434" s="15">
        <v>254</v>
      </c>
      <c r="X434" s="13">
        <v>489</v>
      </c>
      <c r="Y434" s="13">
        <v>58</v>
      </c>
      <c r="Z434" s="13">
        <v>743</v>
      </c>
      <c r="AA434" s="13">
        <v>96</v>
      </c>
      <c r="AB434" s="13">
        <v>6</v>
      </c>
    </row>
    <row r="435" spans="1:28">
      <c r="A435" s="1">
        <v>100019199</v>
      </c>
      <c r="B435" s="1" t="str">
        <v>Košický</v>
      </c>
      <c r="C435" s="1" t="str">
        <v>Košice - okolie</v>
      </c>
      <c r="D435" s="1" t="str">
        <v>Súkromná základná škola slobodného demokratického vzdelávania</v>
      </c>
      <c r="E435" s="1">
        <v>1</v>
      </c>
      <c r="F435" s="13">
        <v>18</v>
      </c>
      <c r="G435" s="13">
        <v>6</v>
      </c>
      <c r="H435" s="13">
        <v>5</v>
      </c>
      <c r="I435" s="13">
        <v>1</v>
      </c>
      <c r="J435" s="13">
        <v>0</v>
      </c>
      <c r="K435" s="13">
        <v>3</v>
      </c>
      <c r="L435" s="13">
        <v>0</v>
      </c>
      <c r="M435" s="13">
        <v>1</v>
      </c>
      <c r="N435" s="13">
        <v>0</v>
      </c>
      <c r="O435" s="13">
        <v>1</v>
      </c>
      <c r="P435" s="13">
        <v>3</v>
      </c>
      <c r="Q435" s="13">
        <v>7</v>
      </c>
      <c r="R435" s="13">
        <v>1443</v>
      </c>
      <c r="S435" s="13">
        <v>0</v>
      </c>
      <c r="T435" s="13">
        <v>9</v>
      </c>
      <c r="U435" s="15">
        <v>1.125</v>
      </c>
      <c r="V435" s="15">
        <v>0.70874999999999999</v>
      </c>
      <c r="W435" s="15">
        <v>130</v>
      </c>
      <c r="X435" s="13">
        <v>217</v>
      </c>
      <c r="Y435" s="13">
        <v>18</v>
      </c>
      <c r="Z435" s="13">
        <v>347</v>
      </c>
      <c r="AA435" s="13">
        <v>96</v>
      </c>
      <c r="AB435" s="13">
        <v>0</v>
      </c>
    </row>
    <row r="436" spans="1:28">
      <c r="A436" s="1">
        <v>100019236</v>
      </c>
      <c r="B436" s="1" t="str">
        <v>Košický</v>
      </c>
      <c r="C436" s="1" t="str">
        <v>Košice II</v>
      </c>
      <c r="D436" s="1" t="str">
        <v>Súkromná základná škola Splash International</v>
      </c>
      <c r="E436" s="1">
        <v>1</v>
      </c>
      <c r="F436" s="13">
        <v>11</v>
      </c>
      <c r="G436" s="13">
        <v>3</v>
      </c>
      <c r="H436" s="13">
        <v>3</v>
      </c>
      <c r="I436" s="13">
        <v>0</v>
      </c>
      <c r="J436" s="13">
        <v>0</v>
      </c>
      <c r="K436" s="13">
        <v>1</v>
      </c>
      <c r="L436" s="13">
        <v>0</v>
      </c>
      <c r="M436" s="13">
        <v>1</v>
      </c>
      <c r="N436" s="13">
        <v>0</v>
      </c>
      <c r="O436" s="13">
        <v>1</v>
      </c>
      <c r="P436" s="13">
        <v>1</v>
      </c>
      <c r="Q436" s="13">
        <v>4</v>
      </c>
      <c r="R436" s="13">
        <v>552</v>
      </c>
      <c r="S436" s="13">
        <v>0</v>
      </c>
      <c r="T436" s="13">
        <v>5.5</v>
      </c>
      <c r="U436" s="15">
        <v>0.6875</v>
      </c>
      <c r="V436" s="15">
        <v>0.43312499999999998</v>
      </c>
      <c r="W436" s="15">
        <v>50</v>
      </c>
      <c r="X436" s="13">
        <v>83</v>
      </c>
      <c r="Y436" s="13">
        <v>11</v>
      </c>
      <c r="Z436" s="13">
        <v>133</v>
      </c>
      <c r="AA436" s="13">
        <v>48</v>
      </c>
      <c r="AB436" s="13">
        <v>0</v>
      </c>
    </row>
    <row r="437" spans="1:28">
      <c r="A437" s="1">
        <v>100019342</v>
      </c>
      <c r="B437" s="1" t="str">
        <v>Košický</v>
      </c>
      <c r="C437" s="1" t="str">
        <v>Rožňava</v>
      </c>
      <c r="D437" s="1" t="str">
        <v>Stredná odborná škola techniky a služieb</v>
      </c>
      <c r="E437" s="1">
        <v>1</v>
      </c>
      <c r="F437" s="13">
        <v>73</v>
      </c>
      <c r="G437" s="13">
        <v>25</v>
      </c>
      <c r="H437" s="13">
        <v>25</v>
      </c>
      <c r="I437" s="13">
        <v>0</v>
      </c>
      <c r="J437" s="13">
        <v>8</v>
      </c>
      <c r="K437" s="13">
        <v>0</v>
      </c>
      <c r="L437" s="13">
        <v>0</v>
      </c>
      <c r="M437" s="13">
        <v>0</v>
      </c>
      <c r="N437" s="13">
        <v>5</v>
      </c>
      <c r="O437" s="13">
        <v>1</v>
      </c>
      <c r="P437" s="13">
        <v>4</v>
      </c>
      <c r="Q437" s="13">
        <v>24</v>
      </c>
      <c r="R437" s="13">
        <v>3520</v>
      </c>
      <c r="S437" s="13">
        <v>381</v>
      </c>
      <c r="T437" s="13">
        <v>36.5</v>
      </c>
      <c r="U437" s="15">
        <v>4.5625</v>
      </c>
      <c r="V437" s="15">
        <v>2.8743750000000001</v>
      </c>
      <c r="W437" s="15">
        <v>317</v>
      </c>
      <c r="X437" s="13">
        <v>643</v>
      </c>
      <c r="Y437" s="13">
        <v>73</v>
      </c>
      <c r="Z437" s="13">
        <v>960</v>
      </c>
      <c r="AA437" s="13">
        <v>120</v>
      </c>
      <c r="AB437" s="13">
        <v>8</v>
      </c>
    </row>
    <row r="438" spans="1:28">
      <c r="A438" s="1">
        <v>100019970</v>
      </c>
      <c r="B438" s="1" t="str">
        <v>Košický</v>
      </c>
      <c r="C438" s="1" t="str">
        <v>Košice IV</v>
      </c>
      <c r="D438" s="1" t="str">
        <v>Spojená škola</v>
      </c>
      <c r="E438" s="1">
        <v>3</v>
      </c>
      <c r="F438" s="13">
        <v>39</v>
      </c>
      <c r="G438" s="13">
        <v>11</v>
      </c>
      <c r="H438" s="13">
        <v>10</v>
      </c>
      <c r="I438" s="13">
        <v>1</v>
      </c>
      <c r="J438" s="13">
        <v>4</v>
      </c>
      <c r="K438" s="13">
        <v>0</v>
      </c>
      <c r="L438" s="13">
        <v>0</v>
      </c>
      <c r="M438" s="13">
        <v>0</v>
      </c>
      <c r="N438" s="13">
        <v>3</v>
      </c>
      <c r="O438" s="13">
        <v>1</v>
      </c>
      <c r="P438" s="13">
        <v>2</v>
      </c>
      <c r="Q438" s="13">
        <v>15</v>
      </c>
      <c r="R438" s="13">
        <v>1937</v>
      </c>
      <c r="S438" s="13">
        <v>120</v>
      </c>
      <c r="T438" s="13">
        <v>19.5</v>
      </c>
      <c r="U438" s="15">
        <v>2.4375</v>
      </c>
      <c r="V438" s="15">
        <v>1.535625</v>
      </c>
      <c r="W438" s="15">
        <v>175</v>
      </c>
      <c r="X438" s="13">
        <v>327</v>
      </c>
      <c r="Y438" s="13">
        <v>39</v>
      </c>
      <c r="Z438" s="13">
        <v>502</v>
      </c>
      <c r="AA438" s="13">
        <v>72</v>
      </c>
      <c r="AB438" s="13">
        <v>4</v>
      </c>
    </row>
    <row r="439" spans="1:28">
      <c r="A439" s="1">
        <v>100019985</v>
      </c>
      <c r="B439" s="1" t="str">
        <v>Košický</v>
      </c>
      <c r="C439" s="1" t="str">
        <v>Rožňava</v>
      </c>
      <c r="D439" s="1" t="str">
        <v>Spojená škola</v>
      </c>
      <c r="E439" s="1">
        <v>2</v>
      </c>
      <c r="F439" s="13">
        <v>35</v>
      </c>
      <c r="G439" s="13">
        <v>9</v>
      </c>
      <c r="H439" s="13">
        <v>9</v>
      </c>
      <c r="I439" s="13">
        <v>0</v>
      </c>
      <c r="J439" s="13">
        <v>4</v>
      </c>
      <c r="K439" s="13">
        <v>0</v>
      </c>
      <c r="L439" s="13">
        <v>0</v>
      </c>
      <c r="M439" s="13">
        <v>0</v>
      </c>
      <c r="N439" s="13">
        <v>3</v>
      </c>
      <c r="O439" s="13">
        <v>1</v>
      </c>
      <c r="P439" s="13">
        <v>2</v>
      </c>
      <c r="Q439" s="13">
        <v>13</v>
      </c>
      <c r="R439" s="13">
        <v>1751</v>
      </c>
      <c r="S439" s="13">
        <v>82</v>
      </c>
      <c r="T439" s="13">
        <v>17.5</v>
      </c>
      <c r="U439" s="15">
        <v>2.1875</v>
      </c>
      <c r="V439" s="15">
        <v>1.378125</v>
      </c>
      <c r="W439" s="15">
        <v>158</v>
      </c>
      <c r="X439" s="13">
        <v>288</v>
      </c>
      <c r="Y439" s="13">
        <v>35</v>
      </c>
      <c r="Z439" s="13">
        <v>446</v>
      </c>
      <c r="AA439" s="13">
        <v>72</v>
      </c>
      <c r="AB439" s="13">
        <v>4</v>
      </c>
    </row>
    <row r="440" spans="1:28">
      <c r="A440" s="1">
        <v>100019994</v>
      </c>
      <c r="B440" s="1" t="str">
        <v>Košický</v>
      </c>
      <c r="C440" s="1" t="str">
        <v>Košice I</v>
      </c>
      <c r="D440" s="1" t="str">
        <v>Súkromná základná škola FUTURUM</v>
      </c>
      <c r="E440" s="1">
        <v>1</v>
      </c>
      <c r="F440" s="13">
        <v>7</v>
      </c>
      <c r="G440" s="13">
        <v>3</v>
      </c>
      <c r="H440" s="13">
        <v>3</v>
      </c>
      <c r="I440" s="13">
        <v>0</v>
      </c>
      <c r="J440" s="13">
        <v>0</v>
      </c>
      <c r="K440" s="13">
        <v>1</v>
      </c>
      <c r="L440" s="13">
        <v>0</v>
      </c>
      <c r="M440" s="13">
        <v>1</v>
      </c>
      <c r="N440" s="13">
        <v>0</v>
      </c>
      <c r="O440" s="13">
        <v>1</v>
      </c>
      <c r="P440" s="13">
        <v>1</v>
      </c>
      <c r="Q440" s="13">
        <v>2</v>
      </c>
      <c r="R440" s="13">
        <v>297</v>
      </c>
      <c r="S440" s="13">
        <v>0</v>
      </c>
      <c r="T440" s="13">
        <v>3.5</v>
      </c>
      <c r="U440" s="15">
        <v>0.4375</v>
      </c>
      <c r="V440" s="15">
        <v>0.27562500000000001</v>
      </c>
      <c r="W440" s="15">
        <v>27</v>
      </c>
      <c r="X440" s="13">
        <v>45</v>
      </c>
      <c r="Y440" s="13">
        <v>7</v>
      </c>
      <c r="Z440" s="13">
        <v>72</v>
      </c>
      <c r="AA440" s="13">
        <v>48</v>
      </c>
      <c r="AB440" s="13">
        <v>0</v>
      </c>
    </row>
  </sheetData>
  <sheetProtection algorithmName="SHA-512" hashValue="jSZFmxS+hRRgp8TwsjpqfKGyxkyULaODoAXibWl0QC8//Wx/tY4yXH4xnq5aMqR0DaLNQH725h6/QO3Kf9Zi2Q==" saltValue="lVTTRk9Lfm7sWqrsR/RigQ==" spinCount="100000" sheet="1" autoFilter="0"/>
  <autoFilter ref="A4:AD2924" xr:uid="{08A6DAED-AF44-447E-B50B-E6F3514CCB44}"/>
  <conditionalFormatting sqref="H4:AB4">
    <cfRule type="cellIs" dxfId="11" priority="1" operator="equal">
      <formula>0</formula>
    </cfRule>
  </conditionalFormatting>
  <conditionalFormatting sqref="H1:AD2 H5:AD1048576">
    <cfRule type="cellIs" dxfId="10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DD05-6462-4944-9709-3B6C63257DBC}">
  <sheetPr>
    <tabColor theme="0" tint="-0.249977111117893"/>
    <pageSetUpPr fitToPage="1"/>
  </sheetPr>
  <dimension ref="A1:AD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19" width="18.109375" style="13" customWidth="1"/>
    <col min="20" max="22" width="18.109375" style="15" customWidth="1"/>
    <col min="23" max="28" width="18.109375" style="13" customWidth="1"/>
    <col min="29" max="30" width="0" style="19" hidden="1" customWidth="1"/>
    <col min="31" max="16384" width="9.109375" style="19" hidden="1"/>
  </cols>
  <sheetData>
    <row r="1" spans="1:28" ht="28.8">
      <c r="A1" s="54" t="s">
        <v>6216</v>
      </c>
      <c r="B1" s="54" t="s">
        <v>6167</v>
      </c>
    </row>
    <row r="2" spans="1:28"/>
    <row r="3" spans="1:28">
      <c r="A3" s="2" t="str">
        <f>"Počet kmeňových škôl: " &amp;TEXT(COUNTA(A5:A10000),"# ###")</f>
        <v>Počet kmeňových škôl: 2 920</v>
      </c>
      <c r="F3" s="6">
        <f t="shared" ref="F3:AB3" si="0">SUM(F5:F10000)</f>
        <v>166070</v>
      </c>
      <c r="G3" s="6">
        <f t="shared" si="0"/>
        <v>46384</v>
      </c>
      <c r="H3" s="16">
        <f t="shared" si="0"/>
        <v>45790</v>
      </c>
      <c r="I3" s="16">
        <f t="shared" si="0"/>
        <v>594</v>
      </c>
      <c r="J3" s="16">
        <f t="shared" si="0"/>
        <v>21132</v>
      </c>
      <c r="K3" s="16">
        <f t="shared" si="0"/>
        <v>907</v>
      </c>
      <c r="L3" s="16">
        <f t="shared" si="0"/>
        <v>299</v>
      </c>
      <c r="M3" s="16">
        <f t="shared" si="0"/>
        <v>946</v>
      </c>
      <c r="N3" s="16">
        <f t="shared" si="0"/>
        <v>12623</v>
      </c>
      <c r="O3" s="16">
        <f t="shared" si="0"/>
        <v>3302</v>
      </c>
      <c r="P3" s="16">
        <f t="shared" si="0"/>
        <v>11473</v>
      </c>
      <c r="Q3" s="16">
        <f t="shared" si="0"/>
        <v>60437</v>
      </c>
      <c r="R3" s="16">
        <f t="shared" si="0"/>
        <v>8238451</v>
      </c>
      <c r="S3" s="16">
        <f t="shared" si="0"/>
        <v>1322359</v>
      </c>
      <c r="T3" s="16">
        <f t="shared" si="0"/>
        <v>83035</v>
      </c>
      <c r="U3" s="16">
        <f t="shared" si="0"/>
        <v>10379.375</v>
      </c>
      <c r="V3" s="16">
        <f t="shared" si="0"/>
        <v>6539.0062499999967</v>
      </c>
      <c r="W3" s="16">
        <f t="shared" si="0"/>
        <v>743111</v>
      </c>
      <c r="X3" s="16">
        <f t="shared" si="0"/>
        <v>1634040</v>
      </c>
      <c r="Y3" s="16">
        <f t="shared" si="0"/>
        <v>166070</v>
      </c>
      <c r="Z3" s="16">
        <f t="shared" si="0"/>
        <v>2377151</v>
      </c>
      <c r="AA3" s="16">
        <f t="shared" si="0"/>
        <v>347424</v>
      </c>
      <c r="AB3" s="16">
        <f t="shared" si="0"/>
        <v>21132</v>
      </c>
    </row>
    <row r="4" spans="1:28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6387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</row>
    <row r="5" spans="1:28">
      <c r="A5" s="1">
        <v>100000013</v>
      </c>
      <c r="B5" s="1" t="s">
        <v>6</v>
      </c>
      <c r="C5" s="1" t="s">
        <v>5</v>
      </c>
      <c r="D5" s="1" t="s">
        <v>1</v>
      </c>
      <c r="E5" s="1">
        <v>1</v>
      </c>
      <c r="F5" s="13">
        <v>68</v>
      </c>
      <c r="G5" s="13">
        <f>H5+I5</f>
        <v>18</v>
      </c>
      <c r="H5" s="13">
        <v>18</v>
      </c>
      <c r="I5" s="13">
        <v>0</v>
      </c>
      <c r="J5" s="13">
        <v>8</v>
      </c>
      <c r="K5" s="13">
        <v>0</v>
      </c>
      <c r="L5" s="13">
        <v>0</v>
      </c>
      <c r="M5" s="13">
        <v>0</v>
      </c>
      <c r="N5" s="13">
        <v>5</v>
      </c>
      <c r="O5" s="13">
        <v>1</v>
      </c>
      <c r="P5" s="13">
        <v>4</v>
      </c>
      <c r="Q5" s="13">
        <v>25</v>
      </c>
      <c r="R5" s="13">
        <v>3288</v>
      </c>
      <c r="S5" s="13">
        <v>419</v>
      </c>
      <c r="T5" s="15">
        <v>34</v>
      </c>
      <c r="U5" s="15">
        <v>4.25</v>
      </c>
      <c r="V5" s="15">
        <v>2.6775000000000002</v>
      </c>
      <c r="W5" s="13">
        <v>296</v>
      </c>
      <c r="X5" s="13">
        <v>619</v>
      </c>
      <c r="Y5" s="13">
        <v>68</v>
      </c>
      <c r="Z5" s="13">
        <v>915</v>
      </c>
      <c r="AA5" s="13">
        <v>120</v>
      </c>
      <c r="AB5" s="13">
        <v>8</v>
      </c>
    </row>
    <row r="6" spans="1:28">
      <c r="A6" s="1">
        <v>100000024</v>
      </c>
      <c r="B6" s="1" t="s">
        <v>6</v>
      </c>
      <c r="C6" s="1" t="s">
        <v>5</v>
      </c>
      <c r="D6" s="1" t="s">
        <v>17</v>
      </c>
      <c r="E6" s="1">
        <v>2</v>
      </c>
      <c r="F6" s="13">
        <v>106</v>
      </c>
      <c r="G6" s="13">
        <f t="shared" ref="G6:G69" si="1">H6+I6</f>
        <v>36</v>
      </c>
      <c r="H6" s="13">
        <v>36</v>
      </c>
      <c r="I6" s="13">
        <v>0</v>
      </c>
      <c r="J6" s="13">
        <v>14</v>
      </c>
      <c r="K6" s="13">
        <v>0</v>
      </c>
      <c r="L6" s="13">
        <v>0</v>
      </c>
      <c r="M6" s="13">
        <v>0</v>
      </c>
      <c r="N6" s="13">
        <v>8</v>
      </c>
      <c r="O6" s="13">
        <v>1</v>
      </c>
      <c r="P6" s="13">
        <v>7</v>
      </c>
      <c r="Q6" s="13">
        <v>35</v>
      </c>
      <c r="R6" s="13">
        <v>5177</v>
      </c>
      <c r="S6" s="13">
        <v>892</v>
      </c>
      <c r="T6" s="15">
        <v>53</v>
      </c>
      <c r="U6" s="15">
        <v>6.625</v>
      </c>
      <c r="V6" s="15">
        <v>4.1737500000000001</v>
      </c>
      <c r="W6" s="13">
        <v>466</v>
      </c>
      <c r="X6" s="13">
        <v>1045</v>
      </c>
      <c r="Y6" s="13">
        <v>106</v>
      </c>
      <c r="Z6" s="13">
        <v>1511</v>
      </c>
      <c r="AA6" s="13">
        <v>192</v>
      </c>
      <c r="AB6" s="13">
        <v>14</v>
      </c>
    </row>
    <row r="7" spans="1:28">
      <c r="A7" s="1">
        <v>100000027</v>
      </c>
      <c r="B7" s="1" t="s">
        <v>6</v>
      </c>
      <c r="C7" s="1" t="s">
        <v>5</v>
      </c>
      <c r="D7" s="1" t="s">
        <v>19</v>
      </c>
      <c r="E7" s="1">
        <v>1</v>
      </c>
      <c r="F7" s="13">
        <v>103</v>
      </c>
      <c r="G7" s="13">
        <f t="shared" si="1"/>
        <v>35</v>
      </c>
      <c r="H7" s="13">
        <v>35</v>
      </c>
      <c r="I7" s="13">
        <v>0</v>
      </c>
      <c r="J7" s="13">
        <v>12</v>
      </c>
      <c r="K7" s="13">
        <v>0</v>
      </c>
      <c r="L7" s="13">
        <v>0</v>
      </c>
      <c r="M7" s="13">
        <v>0</v>
      </c>
      <c r="N7" s="13">
        <v>7</v>
      </c>
      <c r="O7" s="13">
        <v>1</v>
      </c>
      <c r="P7" s="13">
        <v>6</v>
      </c>
      <c r="Q7" s="13">
        <v>34</v>
      </c>
      <c r="R7" s="13">
        <v>4918</v>
      </c>
      <c r="S7" s="13">
        <v>837</v>
      </c>
      <c r="T7" s="15">
        <v>51.5</v>
      </c>
      <c r="U7" s="15">
        <v>6.4375</v>
      </c>
      <c r="V7" s="15">
        <v>4.055625</v>
      </c>
      <c r="W7" s="13">
        <v>443</v>
      </c>
      <c r="X7" s="13">
        <v>989</v>
      </c>
      <c r="Y7" s="13">
        <v>103</v>
      </c>
      <c r="Z7" s="13">
        <v>1432</v>
      </c>
      <c r="AA7" s="13">
        <v>168</v>
      </c>
      <c r="AB7" s="13">
        <v>12</v>
      </c>
    </row>
    <row r="8" spans="1:28">
      <c r="A8" s="1">
        <v>100000035</v>
      </c>
      <c r="B8" s="1" t="s">
        <v>6</v>
      </c>
      <c r="C8" s="1" t="s">
        <v>5</v>
      </c>
      <c r="D8" s="1" t="s">
        <v>23</v>
      </c>
      <c r="E8" s="1">
        <v>1</v>
      </c>
      <c r="F8" s="13">
        <v>44</v>
      </c>
      <c r="G8" s="13">
        <f t="shared" si="1"/>
        <v>12</v>
      </c>
      <c r="H8" s="13">
        <v>12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4</v>
      </c>
      <c r="O8" s="13">
        <v>1</v>
      </c>
      <c r="P8" s="13">
        <v>3</v>
      </c>
      <c r="Q8" s="13">
        <v>16</v>
      </c>
      <c r="R8" s="13">
        <v>2170</v>
      </c>
      <c r="S8" s="13">
        <v>142</v>
      </c>
      <c r="T8" s="15">
        <v>22</v>
      </c>
      <c r="U8" s="15">
        <v>2.75</v>
      </c>
      <c r="V8" s="15">
        <v>1.7324999999999999</v>
      </c>
      <c r="W8" s="13">
        <v>196</v>
      </c>
      <c r="X8" s="13">
        <v>369</v>
      </c>
      <c r="Y8" s="13">
        <v>44</v>
      </c>
      <c r="Z8" s="13">
        <v>565</v>
      </c>
      <c r="AA8" s="13">
        <v>96</v>
      </c>
      <c r="AB8" s="13">
        <v>6</v>
      </c>
    </row>
    <row r="9" spans="1:28">
      <c r="A9" s="1">
        <v>100000041</v>
      </c>
      <c r="B9" s="1" t="s">
        <v>6</v>
      </c>
      <c r="C9" s="1" t="s">
        <v>5</v>
      </c>
      <c r="D9" s="1" t="s">
        <v>18</v>
      </c>
      <c r="E9" s="1">
        <v>1</v>
      </c>
      <c r="F9" s="13">
        <v>130</v>
      </c>
      <c r="G9" s="13">
        <f t="shared" si="1"/>
        <v>44</v>
      </c>
      <c r="H9" s="13">
        <v>44</v>
      </c>
      <c r="I9" s="13">
        <v>0</v>
      </c>
      <c r="J9" s="13">
        <v>20</v>
      </c>
      <c r="K9" s="13">
        <v>0</v>
      </c>
      <c r="L9" s="13">
        <v>1</v>
      </c>
      <c r="M9" s="13">
        <v>0</v>
      </c>
      <c r="N9" s="13">
        <v>10</v>
      </c>
      <c r="O9" s="13">
        <v>1</v>
      </c>
      <c r="P9" s="13">
        <v>10</v>
      </c>
      <c r="Q9" s="13">
        <v>43</v>
      </c>
      <c r="R9" s="13">
        <v>6415</v>
      </c>
      <c r="S9" s="13">
        <v>1397</v>
      </c>
      <c r="T9" s="15">
        <v>65</v>
      </c>
      <c r="U9" s="15">
        <v>8.125</v>
      </c>
      <c r="V9" s="15">
        <v>5.1187500000000004</v>
      </c>
      <c r="W9" s="13">
        <v>578</v>
      </c>
      <c r="X9" s="13">
        <v>1382</v>
      </c>
      <c r="Y9" s="13">
        <v>130</v>
      </c>
      <c r="Z9" s="13">
        <v>1960</v>
      </c>
      <c r="AA9" s="13">
        <v>240</v>
      </c>
      <c r="AB9" s="13">
        <v>20</v>
      </c>
    </row>
    <row r="10" spans="1:28">
      <c r="A10" s="1">
        <v>100000045</v>
      </c>
      <c r="B10" s="1" t="s">
        <v>6</v>
      </c>
      <c r="C10" s="1" t="s">
        <v>5</v>
      </c>
      <c r="D10" s="1" t="s">
        <v>29</v>
      </c>
      <c r="E10" s="1">
        <v>1</v>
      </c>
      <c r="F10" s="13">
        <v>68</v>
      </c>
      <c r="G10" s="13">
        <f t="shared" si="1"/>
        <v>18</v>
      </c>
      <c r="H10" s="13">
        <v>18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25</v>
      </c>
      <c r="R10" s="13">
        <v>3408</v>
      </c>
      <c r="S10" s="13">
        <v>419</v>
      </c>
      <c r="T10" s="15">
        <v>34</v>
      </c>
      <c r="U10" s="15">
        <v>4.25</v>
      </c>
      <c r="V10" s="15">
        <v>2.6775000000000002</v>
      </c>
      <c r="W10" s="13">
        <v>307</v>
      </c>
      <c r="X10" s="13">
        <v>637</v>
      </c>
      <c r="Y10" s="13">
        <v>68</v>
      </c>
      <c r="Z10" s="13">
        <v>944</v>
      </c>
      <c r="AA10" s="13">
        <v>144</v>
      </c>
      <c r="AB10" s="13">
        <v>10</v>
      </c>
    </row>
    <row r="11" spans="1:28">
      <c r="A11" s="1">
        <v>100000048</v>
      </c>
      <c r="B11" s="1" t="s">
        <v>6</v>
      </c>
      <c r="C11" s="1" t="s">
        <v>5</v>
      </c>
      <c r="D11" s="1" t="s">
        <v>12</v>
      </c>
      <c r="E11" s="1">
        <v>1</v>
      </c>
      <c r="F11" s="13">
        <v>64</v>
      </c>
      <c r="G11" s="13">
        <f t="shared" si="1"/>
        <v>22</v>
      </c>
      <c r="H11" s="13">
        <v>22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21</v>
      </c>
      <c r="R11" s="13">
        <v>3221</v>
      </c>
      <c r="S11" s="13">
        <v>279</v>
      </c>
      <c r="T11" s="15">
        <v>32</v>
      </c>
      <c r="U11" s="15">
        <v>4</v>
      </c>
      <c r="V11" s="15">
        <v>2.52</v>
      </c>
      <c r="W11" s="13">
        <v>290</v>
      </c>
      <c r="X11" s="13">
        <v>567</v>
      </c>
      <c r="Y11" s="13">
        <v>64</v>
      </c>
      <c r="Z11" s="13">
        <v>857</v>
      </c>
      <c r="AA11" s="13">
        <v>144</v>
      </c>
      <c r="AB11" s="13">
        <v>10</v>
      </c>
    </row>
    <row r="12" spans="1:28">
      <c r="A12" s="1">
        <v>100000055</v>
      </c>
      <c r="B12" s="1" t="s">
        <v>6</v>
      </c>
      <c r="C12" s="1" t="s">
        <v>5</v>
      </c>
      <c r="D12" s="1" t="s">
        <v>34</v>
      </c>
      <c r="E12" s="1">
        <v>1</v>
      </c>
      <c r="F12" s="13">
        <v>78</v>
      </c>
      <c r="G12" s="13">
        <f t="shared" si="1"/>
        <v>20</v>
      </c>
      <c r="H12" s="13">
        <v>20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29</v>
      </c>
      <c r="R12" s="13">
        <v>3873</v>
      </c>
      <c r="S12" s="13">
        <v>587</v>
      </c>
      <c r="T12" s="15">
        <v>39</v>
      </c>
      <c r="U12" s="15">
        <v>4.875</v>
      </c>
      <c r="V12" s="15">
        <v>3.07125</v>
      </c>
      <c r="W12" s="13">
        <v>349</v>
      </c>
      <c r="X12" s="13">
        <v>758</v>
      </c>
      <c r="Y12" s="13">
        <v>78</v>
      </c>
      <c r="Z12" s="13">
        <v>1107</v>
      </c>
      <c r="AA12" s="13">
        <v>144</v>
      </c>
      <c r="AB12" s="13">
        <v>10</v>
      </c>
    </row>
    <row r="13" spans="1:28">
      <c r="A13" s="1">
        <v>100000056</v>
      </c>
      <c r="B13" s="1" t="s">
        <v>6</v>
      </c>
      <c r="C13" s="1" t="s">
        <v>5</v>
      </c>
      <c r="D13" s="1" t="s">
        <v>36</v>
      </c>
      <c r="E13" s="1">
        <v>1</v>
      </c>
      <c r="F13" s="13">
        <v>79</v>
      </c>
      <c r="G13" s="13">
        <f t="shared" si="1"/>
        <v>27</v>
      </c>
      <c r="H13" s="13">
        <v>27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26</v>
      </c>
      <c r="R13" s="13">
        <v>3920</v>
      </c>
      <c r="S13" s="13">
        <v>458</v>
      </c>
      <c r="T13" s="15">
        <v>39.5</v>
      </c>
      <c r="U13" s="15">
        <v>4.9375</v>
      </c>
      <c r="V13" s="15">
        <v>3.1106250000000002</v>
      </c>
      <c r="W13" s="13">
        <v>353</v>
      </c>
      <c r="X13" s="13">
        <v>726</v>
      </c>
      <c r="Y13" s="13">
        <v>79</v>
      </c>
      <c r="Z13" s="13">
        <v>1079</v>
      </c>
      <c r="AA13" s="13">
        <v>144</v>
      </c>
      <c r="AB13" s="13">
        <v>10</v>
      </c>
    </row>
    <row r="14" spans="1:28">
      <c r="A14" s="1">
        <v>100000063</v>
      </c>
      <c r="B14" s="1" t="s">
        <v>6</v>
      </c>
      <c r="C14" s="1" t="s">
        <v>5</v>
      </c>
      <c r="D14" s="1" t="s">
        <v>40</v>
      </c>
      <c r="E14" s="1">
        <v>1</v>
      </c>
      <c r="F14" s="13">
        <v>10</v>
      </c>
      <c r="G14" s="13">
        <f t="shared" si="1"/>
        <v>4</v>
      </c>
      <c r="H14" s="13">
        <v>4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1</v>
      </c>
      <c r="P14" s="13">
        <v>1</v>
      </c>
      <c r="Q14" s="13">
        <v>3</v>
      </c>
      <c r="R14" s="13">
        <v>443</v>
      </c>
      <c r="S14" s="13">
        <v>0</v>
      </c>
      <c r="T14" s="15">
        <v>5</v>
      </c>
      <c r="U14" s="15">
        <v>0.625</v>
      </c>
      <c r="V14" s="15">
        <v>0.39374999999999999</v>
      </c>
      <c r="W14" s="13">
        <v>40</v>
      </c>
      <c r="X14" s="13">
        <v>67</v>
      </c>
      <c r="Y14" s="13">
        <v>10</v>
      </c>
      <c r="Z14" s="13">
        <v>107</v>
      </c>
      <c r="AA14" s="13">
        <v>48</v>
      </c>
      <c r="AB14" s="13">
        <v>0</v>
      </c>
    </row>
    <row r="15" spans="1:28">
      <c r="A15" s="1">
        <v>100000069</v>
      </c>
      <c r="B15" s="1" t="s">
        <v>6</v>
      </c>
      <c r="C15" s="1" t="s">
        <v>5</v>
      </c>
      <c r="D15" s="1" t="s">
        <v>45</v>
      </c>
      <c r="E15" s="1">
        <v>1</v>
      </c>
      <c r="F15" s="13">
        <v>52</v>
      </c>
      <c r="G15" s="13">
        <f t="shared" si="1"/>
        <v>18</v>
      </c>
      <c r="H15" s="13">
        <v>18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17</v>
      </c>
      <c r="R15" s="13">
        <v>2542</v>
      </c>
      <c r="S15" s="13">
        <v>166</v>
      </c>
      <c r="T15" s="15">
        <v>26</v>
      </c>
      <c r="U15" s="15">
        <v>3.25</v>
      </c>
      <c r="V15" s="15">
        <v>2.0474999999999999</v>
      </c>
      <c r="W15" s="13">
        <v>229</v>
      </c>
      <c r="X15" s="13">
        <v>432</v>
      </c>
      <c r="Y15" s="13">
        <v>52</v>
      </c>
      <c r="Z15" s="13">
        <v>661</v>
      </c>
      <c r="AA15" s="13">
        <v>96</v>
      </c>
      <c r="AB15" s="13">
        <v>6</v>
      </c>
    </row>
    <row r="16" spans="1:28">
      <c r="A16" s="1">
        <v>100000083</v>
      </c>
      <c r="B16" s="1" t="s">
        <v>6</v>
      </c>
      <c r="C16" s="1" t="s">
        <v>5</v>
      </c>
      <c r="D16" s="1" t="s">
        <v>12</v>
      </c>
      <c r="E16" s="1">
        <v>1</v>
      </c>
      <c r="F16" s="13">
        <v>76</v>
      </c>
      <c r="G16" s="13">
        <f t="shared" si="1"/>
        <v>20</v>
      </c>
      <c r="H16" s="13">
        <v>20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28</v>
      </c>
      <c r="R16" s="13">
        <v>3780</v>
      </c>
      <c r="S16" s="13">
        <v>543</v>
      </c>
      <c r="T16" s="15">
        <v>38</v>
      </c>
      <c r="U16" s="15">
        <v>4.75</v>
      </c>
      <c r="V16" s="15">
        <v>2.9925000000000002</v>
      </c>
      <c r="W16" s="13">
        <v>341</v>
      </c>
      <c r="X16" s="13">
        <v>730</v>
      </c>
      <c r="Y16" s="13">
        <v>76</v>
      </c>
      <c r="Z16" s="13">
        <v>1071</v>
      </c>
      <c r="AA16" s="13">
        <v>144</v>
      </c>
      <c r="AB16" s="13">
        <v>10</v>
      </c>
    </row>
    <row r="17" spans="1:28">
      <c r="A17" s="1">
        <v>100000098</v>
      </c>
      <c r="B17" s="1" t="s">
        <v>6</v>
      </c>
      <c r="C17" s="1" t="s">
        <v>5</v>
      </c>
      <c r="D17" s="1" t="s">
        <v>49</v>
      </c>
      <c r="E17" s="1">
        <v>1</v>
      </c>
      <c r="F17" s="13">
        <v>79</v>
      </c>
      <c r="G17" s="13">
        <f t="shared" si="1"/>
        <v>27</v>
      </c>
      <c r="H17" s="13">
        <v>27</v>
      </c>
      <c r="I17" s="13">
        <v>0</v>
      </c>
      <c r="J17" s="13">
        <v>10</v>
      </c>
      <c r="K17" s="13">
        <v>0</v>
      </c>
      <c r="L17" s="13">
        <v>0</v>
      </c>
      <c r="M17" s="13">
        <v>0</v>
      </c>
      <c r="N17" s="13">
        <v>6</v>
      </c>
      <c r="O17" s="13">
        <v>1</v>
      </c>
      <c r="P17" s="13">
        <v>5</v>
      </c>
      <c r="Q17" s="13">
        <v>26</v>
      </c>
      <c r="R17" s="13">
        <v>3920</v>
      </c>
      <c r="S17" s="13">
        <v>458</v>
      </c>
      <c r="T17" s="15">
        <v>39.5</v>
      </c>
      <c r="U17" s="15">
        <v>4.9375</v>
      </c>
      <c r="V17" s="15">
        <v>3.1106250000000002</v>
      </c>
      <c r="W17" s="13">
        <v>353</v>
      </c>
      <c r="X17" s="13">
        <v>726</v>
      </c>
      <c r="Y17" s="13">
        <v>79</v>
      </c>
      <c r="Z17" s="13">
        <v>1079</v>
      </c>
      <c r="AA17" s="13">
        <v>144</v>
      </c>
      <c r="AB17" s="13">
        <v>10</v>
      </c>
    </row>
    <row r="18" spans="1:28">
      <c r="A18" s="1">
        <v>100000102</v>
      </c>
      <c r="B18" s="1" t="s">
        <v>6</v>
      </c>
      <c r="C18" s="1" t="s">
        <v>5</v>
      </c>
      <c r="D18" s="1" t="s">
        <v>51</v>
      </c>
      <c r="E18" s="1">
        <v>1</v>
      </c>
      <c r="F18" s="13">
        <v>25</v>
      </c>
      <c r="G18" s="13">
        <f t="shared" si="1"/>
        <v>7</v>
      </c>
      <c r="H18" s="13">
        <v>7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9</v>
      </c>
      <c r="R18" s="13">
        <v>1285</v>
      </c>
      <c r="S18" s="13">
        <v>25</v>
      </c>
      <c r="T18" s="15">
        <v>12.5</v>
      </c>
      <c r="U18" s="15">
        <v>1.5625</v>
      </c>
      <c r="V18" s="15">
        <v>0.984375</v>
      </c>
      <c r="W18" s="13">
        <v>116</v>
      </c>
      <c r="X18" s="13">
        <v>201</v>
      </c>
      <c r="Y18" s="13">
        <v>25</v>
      </c>
      <c r="Z18" s="13">
        <v>317</v>
      </c>
      <c r="AA18" s="13">
        <v>72</v>
      </c>
      <c r="AB18" s="13">
        <v>4</v>
      </c>
    </row>
    <row r="19" spans="1:28">
      <c r="A19" s="1">
        <v>100000103</v>
      </c>
      <c r="B19" s="1" t="s">
        <v>6</v>
      </c>
      <c r="C19" s="1" t="s">
        <v>5</v>
      </c>
      <c r="D19" s="1" t="s">
        <v>54</v>
      </c>
      <c r="E19" s="1">
        <v>2</v>
      </c>
      <c r="F19" s="13">
        <v>48</v>
      </c>
      <c r="G19" s="13">
        <f t="shared" si="1"/>
        <v>14</v>
      </c>
      <c r="H19" s="13">
        <v>14</v>
      </c>
      <c r="I19" s="13">
        <v>0</v>
      </c>
      <c r="J19" s="13">
        <v>4</v>
      </c>
      <c r="K19" s="13">
        <v>1</v>
      </c>
      <c r="L19" s="13">
        <v>0</v>
      </c>
      <c r="M19" s="13">
        <v>1</v>
      </c>
      <c r="N19" s="13">
        <v>3</v>
      </c>
      <c r="O19" s="13">
        <v>2</v>
      </c>
      <c r="P19" s="13">
        <v>3</v>
      </c>
      <c r="Q19" s="13">
        <v>17</v>
      </c>
      <c r="R19" s="13">
        <v>2381</v>
      </c>
      <c r="S19" s="13">
        <v>82</v>
      </c>
      <c r="T19" s="15">
        <v>24</v>
      </c>
      <c r="U19" s="15">
        <v>3</v>
      </c>
      <c r="V19" s="15">
        <v>1.89</v>
      </c>
      <c r="W19" s="13">
        <v>215</v>
      </c>
      <c r="X19" s="13">
        <v>383</v>
      </c>
      <c r="Y19" s="13">
        <v>48</v>
      </c>
      <c r="Z19" s="13">
        <v>598</v>
      </c>
      <c r="AA19" s="13">
        <v>120</v>
      </c>
      <c r="AB19" s="13">
        <v>4</v>
      </c>
    </row>
    <row r="20" spans="1:28">
      <c r="A20" s="1">
        <v>100000105</v>
      </c>
      <c r="B20" s="1" t="s">
        <v>6</v>
      </c>
      <c r="C20" s="1" t="s">
        <v>5</v>
      </c>
      <c r="D20" s="1" t="s">
        <v>55</v>
      </c>
      <c r="E20" s="1">
        <v>1</v>
      </c>
      <c r="F20" s="13">
        <v>49</v>
      </c>
      <c r="G20" s="13">
        <f t="shared" si="1"/>
        <v>17</v>
      </c>
      <c r="H20" s="13">
        <v>17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2403</v>
      </c>
      <c r="S20" s="13">
        <v>142</v>
      </c>
      <c r="T20" s="15">
        <v>24.5</v>
      </c>
      <c r="U20" s="15">
        <v>3.0625</v>
      </c>
      <c r="V20" s="15">
        <v>1.9293750000000001</v>
      </c>
      <c r="W20" s="13">
        <v>217</v>
      </c>
      <c r="X20" s="13">
        <v>404</v>
      </c>
      <c r="Y20" s="13">
        <v>49</v>
      </c>
      <c r="Z20" s="13">
        <v>621</v>
      </c>
      <c r="AA20" s="13">
        <v>96</v>
      </c>
      <c r="AB20" s="13">
        <v>6</v>
      </c>
    </row>
    <row r="21" spans="1:28">
      <c r="A21" s="1">
        <v>100000118</v>
      </c>
      <c r="B21" s="1" t="s">
        <v>6</v>
      </c>
      <c r="C21" s="1" t="s">
        <v>5</v>
      </c>
      <c r="D21" s="1" t="s">
        <v>61</v>
      </c>
      <c r="E21" s="1">
        <v>2</v>
      </c>
      <c r="F21" s="13">
        <v>62</v>
      </c>
      <c r="G21" s="13">
        <f t="shared" si="1"/>
        <v>16</v>
      </c>
      <c r="H21" s="13">
        <v>16</v>
      </c>
      <c r="I21" s="13">
        <v>0</v>
      </c>
      <c r="J21" s="13">
        <v>8</v>
      </c>
      <c r="K21" s="13">
        <v>1</v>
      </c>
      <c r="L21" s="13">
        <v>0</v>
      </c>
      <c r="M21" s="13">
        <v>1</v>
      </c>
      <c r="N21" s="13">
        <v>5</v>
      </c>
      <c r="O21" s="13">
        <v>2</v>
      </c>
      <c r="P21" s="13">
        <v>5</v>
      </c>
      <c r="Q21" s="13">
        <v>23</v>
      </c>
      <c r="R21" s="13">
        <v>3128</v>
      </c>
      <c r="S21" s="13">
        <v>345</v>
      </c>
      <c r="T21" s="15">
        <v>31</v>
      </c>
      <c r="U21" s="15">
        <v>3.875</v>
      </c>
      <c r="V21" s="15">
        <v>2.4412500000000001</v>
      </c>
      <c r="W21" s="13">
        <v>282</v>
      </c>
      <c r="X21" s="13">
        <v>573</v>
      </c>
      <c r="Y21" s="13">
        <v>62</v>
      </c>
      <c r="Z21" s="13">
        <v>855</v>
      </c>
      <c r="AA21" s="13">
        <v>168</v>
      </c>
      <c r="AB21" s="13">
        <v>8</v>
      </c>
    </row>
    <row r="22" spans="1:28">
      <c r="A22" s="1">
        <v>100000136</v>
      </c>
      <c r="B22" s="1" t="s">
        <v>6</v>
      </c>
      <c r="C22" s="1" t="s">
        <v>5</v>
      </c>
      <c r="D22" s="1" t="s">
        <v>63</v>
      </c>
      <c r="E22" s="1">
        <v>1</v>
      </c>
      <c r="F22" s="13">
        <v>61</v>
      </c>
      <c r="G22" s="13">
        <f t="shared" si="1"/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20</v>
      </c>
      <c r="R22" s="13">
        <v>3202</v>
      </c>
      <c r="S22" s="13">
        <v>248</v>
      </c>
      <c r="T22" s="15">
        <v>30.5</v>
      </c>
      <c r="U22" s="15">
        <v>3.8125</v>
      </c>
      <c r="V22" s="15">
        <v>2.401875</v>
      </c>
      <c r="W22" s="13">
        <v>289</v>
      </c>
      <c r="X22" s="13">
        <v>555</v>
      </c>
      <c r="Y22" s="13">
        <v>61</v>
      </c>
      <c r="Z22" s="13">
        <v>844</v>
      </c>
      <c r="AA22" s="13">
        <v>168</v>
      </c>
      <c r="AB22" s="13">
        <v>12</v>
      </c>
    </row>
    <row r="23" spans="1:28">
      <c r="A23" s="1">
        <v>100000148</v>
      </c>
      <c r="B23" s="1" t="s">
        <v>6</v>
      </c>
      <c r="C23" s="1" t="s">
        <v>5</v>
      </c>
      <c r="D23" s="1" t="s">
        <v>71</v>
      </c>
      <c r="E23" s="1">
        <v>1</v>
      </c>
      <c r="F23" s="13">
        <v>73</v>
      </c>
      <c r="G23" s="13">
        <f t="shared" si="1"/>
        <v>25</v>
      </c>
      <c r="H23" s="13">
        <v>25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24</v>
      </c>
      <c r="R23" s="13">
        <v>3520</v>
      </c>
      <c r="S23" s="13">
        <v>381</v>
      </c>
      <c r="T23" s="15">
        <v>36.5</v>
      </c>
      <c r="U23" s="15">
        <v>4.5625</v>
      </c>
      <c r="V23" s="15">
        <v>2.8743750000000001</v>
      </c>
      <c r="W23" s="13">
        <v>317</v>
      </c>
      <c r="X23" s="13">
        <v>643</v>
      </c>
      <c r="Y23" s="13">
        <v>73</v>
      </c>
      <c r="Z23" s="13">
        <v>960</v>
      </c>
      <c r="AA23" s="13">
        <v>120</v>
      </c>
      <c r="AB23" s="13">
        <v>8</v>
      </c>
    </row>
    <row r="24" spans="1:28">
      <c r="A24" s="1">
        <v>100000155</v>
      </c>
      <c r="B24" s="1" t="s">
        <v>6</v>
      </c>
      <c r="C24" s="1" t="s">
        <v>5</v>
      </c>
      <c r="D24" s="1" t="s">
        <v>12</v>
      </c>
      <c r="E24" s="1">
        <v>1</v>
      </c>
      <c r="F24" s="13">
        <v>92</v>
      </c>
      <c r="G24" s="13">
        <f t="shared" si="1"/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5">
        <v>46</v>
      </c>
      <c r="U24" s="15">
        <v>5.75</v>
      </c>
      <c r="V24" s="15">
        <v>3.6225000000000001</v>
      </c>
      <c r="W24" s="13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100000158</v>
      </c>
      <c r="B25" s="1" t="s">
        <v>6</v>
      </c>
      <c r="C25" s="1" t="s">
        <v>5</v>
      </c>
      <c r="D25" s="1" t="s">
        <v>76</v>
      </c>
      <c r="E25" s="1">
        <v>1</v>
      </c>
      <c r="F25" s="13">
        <v>87</v>
      </c>
      <c r="G25" s="13">
        <f t="shared" si="1"/>
        <v>23</v>
      </c>
      <c r="H25" s="13">
        <v>23</v>
      </c>
      <c r="I25" s="13">
        <v>0</v>
      </c>
      <c r="J25" s="13">
        <v>14</v>
      </c>
      <c r="K25" s="13">
        <v>0</v>
      </c>
      <c r="L25" s="13">
        <v>0</v>
      </c>
      <c r="M25" s="13">
        <v>0</v>
      </c>
      <c r="N25" s="13">
        <v>8</v>
      </c>
      <c r="O25" s="13">
        <v>1</v>
      </c>
      <c r="P25" s="13">
        <v>7</v>
      </c>
      <c r="Q25" s="13">
        <v>32</v>
      </c>
      <c r="R25" s="13">
        <v>4413</v>
      </c>
      <c r="S25" s="13">
        <v>732</v>
      </c>
      <c r="T25" s="15">
        <v>43.5</v>
      </c>
      <c r="U25" s="15">
        <v>5.4375</v>
      </c>
      <c r="V25" s="15">
        <v>3.4256250000000001</v>
      </c>
      <c r="W25" s="13">
        <v>398</v>
      </c>
      <c r="X25" s="13">
        <v>882</v>
      </c>
      <c r="Y25" s="13">
        <v>87</v>
      </c>
      <c r="Z25" s="13">
        <v>1280</v>
      </c>
      <c r="AA25" s="13">
        <v>192</v>
      </c>
      <c r="AB25" s="13">
        <v>14</v>
      </c>
    </row>
    <row r="26" spans="1:28">
      <c r="A26" s="1">
        <v>100000160</v>
      </c>
      <c r="B26" s="1" t="s">
        <v>6</v>
      </c>
      <c r="C26" s="1" t="s">
        <v>5</v>
      </c>
      <c r="D26" s="1" t="s">
        <v>78</v>
      </c>
      <c r="E26" s="1">
        <v>1</v>
      </c>
      <c r="F26" s="13">
        <v>127</v>
      </c>
      <c r="G26" s="13">
        <f t="shared" si="1"/>
        <v>43</v>
      </c>
      <c r="H26" s="13">
        <v>43</v>
      </c>
      <c r="I26" s="13">
        <v>0</v>
      </c>
      <c r="J26" s="13">
        <v>18</v>
      </c>
      <c r="K26" s="13">
        <v>0</v>
      </c>
      <c r="L26" s="13">
        <v>1</v>
      </c>
      <c r="M26" s="13">
        <v>0</v>
      </c>
      <c r="N26" s="13">
        <v>9</v>
      </c>
      <c r="O26" s="13">
        <v>1</v>
      </c>
      <c r="P26" s="13">
        <v>9</v>
      </c>
      <c r="Q26" s="13">
        <v>42</v>
      </c>
      <c r="R26" s="13">
        <v>6156</v>
      </c>
      <c r="S26" s="13">
        <v>1328</v>
      </c>
      <c r="T26" s="15">
        <v>63.5</v>
      </c>
      <c r="U26" s="15">
        <v>7.9375</v>
      </c>
      <c r="V26" s="15">
        <v>5.0006250000000003</v>
      </c>
      <c r="W26" s="13">
        <v>555</v>
      </c>
      <c r="X26" s="13">
        <v>1322</v>
      </c>
      <c r="Y26" s="13">
        <v>127</v>
      </c>
      <c r="Z26" s="13">
        <v>1877</v>
      </c>
      <c r="AA26" s="13">
        <v>216</v>
      </c>
      <c r="AB26" s="13">
        <v>18</v>
      </c>
    </row>
    <row r="27" spans="1:28">
      <c r="A27" s="1">
        <v>100000170</v>
      </c>
      <c r="B27" s="1" t="s">
        <v>6</v>
      </c>
      <c r="C27" s="1" t="s">
        <v>83</v>
      </c>
      <c r="D27" s="1" t="s">
        <v>84</v>
      </c>
      <c r="E27" s="1">
        <v>1</v>
      </c>
      <c r="F27" s="13">
        <v>19</v>
      </c>
      <c r="G27" s="13">
        <f t="shared" si="1"/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7</v>
      </c>
      <c r="R27" s="13">
        <v>1263</v>
      </c>
      <c r="S27" s="13">
        <v>0</v>
      </c>
      <c r="T27" s="15">
        <v>9.5</v>
      </c>
      <c r="U27" s="15">
        <v>1.1875</v>
      </c>
      <c r="V27" s="15">
        <v>0.74812500000000004</v>
      </c>
      <c r="W27" s="13">
        <v>114</v>
      </c>
      <c r="X27" s="13">
        <v>190</v>
      </c>
      <c r="Y27" s="13">
        <v>19</v>
      </c>
      <c r="Z27" s="13">
        <v>304</v>
      </c>
      <c r="AA27" s="13">
        <v>48</v>
      </c>
      <c r="AB27" s="13">
        <v>0</v>
      </c>
    </row>
    <row r="28" spans="1:28">
      <c r="A28" s="1">
        <v>100000171</v>
      </c>
      <c r="B28" s="1" t="s">
        <v>6</v>
      </c>
      <c r="C28" s="1" t="s">
        <v>83</v>
      </c>
      <c r="D28" s="1" t="s">
        <v>87</v>
      </c>
      <c r="E28" s="1">
        <v>1</v>
      </c>
      <c r="F28" s="13">
        <v>17</v>
      </c>
      <c r="G28" s="13">
        <f t="shared" si="1"/>
        <v>5</v>
      </c>
      <c r="H28" s="13">
        <v>5</v>
      </c>
      <c r="I28" s="13">
        <v>0</v>
      </c>
      <c r="J28" s="13">
        <v>0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2</v>
      </c>
      <c r="Q28" s="13">
        <v>6</v>
      </c>
      <c r="R28" s="13">
        <v>1144</v>
      </c>
      <c r="S28" s="13">
        <v>0</v>
      </c>
      <c r="T28" s="15">
        <v>8.5</v>
      </c>
      <c r="U28" s="15">
        <v>1.0625</v>
      </c>
      <c r="V28" s="15">
        <v>0.66937500000000005</v>
      </c>
      <c r="W28" s="13">
        <v>103</v>
      </c>
      <c r="X28" s="13">
        <v>172</v>
      </c>
      <c r="Y28" s="13">
        <v>17</v>
      </c>
      <c r="Z28" s="13">
        <v>275</v>
      </c>
      <c r="AA28" s="13">
        <v>72</v>
      </c>
      <c r="AB28" s="13">
        <v>0</v>
      </c>
    </row>
    <row r="29" spans="1:28">
      <c r="A29" s="1">
        <v>100000172</v>
      </c>
      <c r="B29" s="1" t="s">
        <v>6</v>
      </c>
      <c r="C29" s="1" t="s">
        <v>83</v>
      </c>
      <c r="D29" s="1" t="s">
        <v>12</v>
      </c>
      <c r="E29" s="1">
        <v>1</v>
      </c>
      <c r="F29" s="13">
        <v>60</v>
      </c>
      <c r="G29" s="13">
        <f t="shared" si="1"/>
        <v>16</v>
      </c>
      <c r="H29" s="13">
        <v>16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5</v>
      </c>
      <c r="O29" s="13">
        <v>1</v>
      </c>
      <c r="P29" s="13">
        <v>4</v>
      </c>
      <c r="Q29" s="13">
        <v>22</v>
      </c>
      <c r="R29" s="13">
        <v>3035</v>
      </c>
      <c r="S29" s="13">
        <v>311</v>
      </c>
      <c r="T29" s="15">
        <v>30</v>
      </c>
      <c r="U29" s="15">
        <v>3.75</v>
      </c>
      <c r="V29" s="15">
        <v>2.3624999999999998</v>
      </c>
      <c r="W29" s="13">
        <v>274</v>
      </c>
      <c r="X29" s="13">
        <v>549</v>
      </c>
      <c r="Y29" s="13">
        <v>60</v>
      </c>
      <c r="Z29" s="13">
        <v>823</v>
      </c>
      <c r="AA29" s="13">
        <v>120</v>
      </c>
      <c r="AB29" s="13">
        <v>8</v>
      </c>
    </row>
    <row r="30" spans="1:28">
      <c r="A30" s="1">
        <v>100000177</v>
      </c>
      <c r="B30" s="1" t="s">
        <v>6</v>
      </c>
      <c r="C30" s="1" t="s">
        <v>83</v>
      </c>
      <c r="D30" s="1" t="s">
        <v>12</v>
      </c>
      <c r="E30" s="1">
        <v>1</v>
      </c>
      <c r="F30" s="13">
        <v>45</v>
      </c>
      <c r="G30" s="13">
        <f t="shared" si="1"/>
        <v>13</v>
      </c>
      <c r="H30" s="13">
        <v>12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17</v>
      </c>
      <c r="R30" s="13">
        <v>2216</v>
      </c>
      <c r="S30" s="13">
        <v>166</v>
      </c>
      <c r="T30" s="15">
        <v>22.5</v>
      </c>
      <c r="U30" s="15">
        <v>2.8125</v>
      </c>
      <c r="V30" s="15">
        <v>1.7718750000000001</v>
      </c>
      <c r="W30" s="13">
        <v>200</v>
      </c>
      <c r="X30" s="13">
        <v>383</v>
      </c>
      <c r="Y30" s="13">
        <v>45</v>
      </c>
      <c r="Z30" s="13">
        <v>583</v>
      </c>
      <c r="AA30" s="13">
        <v>96</v>
      </c>
      <c r="AB30" s="13">
        <v>6</v>
      </c>
    </row>
    <row r="31" spans="1:28">
      <c r="A31" s="1">
        <v>100000180</v>
      </c>
      <c r="B31" s="1" t="s">
        <v>6</v>
      </c>
      <c r="C31" s="1" t="s">
        <v>83</v>
      </c>
      <c r="D31" s="1" t="s">
        <v>91</v>
      </c>
      <c r="E31" s="1">
        <v>1</v>
      </c>
      <c r="F31" s="13">
        <v>38</v>
      </c>
      <c r="G31" s="13">
        <f t="shared" si="1"/>
        <v>10</v>
      </c>
      <c r="H31" s="13">
        <v>10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3</v>
      </c>
      <c r="O31" s="13">
        <v>1</v>
      </c>
      <c r="P31" s="13">
        <v>2</v>
      </c>
      <c r="Q31" s="13">
        <v>14</v>
      </c>
      <c r="R31" s="13">
        <v>1890</v>
      </c>
      <c r="S31" s="13">
        <v>100</v>
      </c>
      <c r="T31" s="15">
        <v>19</v>
      </c>
      <c r="U31" s="15">
        <v>2.375</v>
      </c>
      <c r="V31" s="15">
        <v>1.4962500000000001</v>
      </c>
      <c r="W31" s="13">
        <v>171</v>
      </c>
      <c r="X31" s="13">
        <v>314</v>
      </c>
      <c r="Y31" s="13">
        <v>38</v>
      </c>
      <c r="Z31" s="13">
        <v>485</v>
      </c>
      <c r="AA31" s="13">
        <v>72</v>
      </c>
      <c r="AB31" s="13">
        <v>4</v>
      </c>
    </row>
    <row r="32" spans="1:28">
      <c r="A32" s="1">
        <v>100000181</v>
      </c>
      <c r="B32" s="1" t="s">
        <v>6</v>
      </c>
      <c r="C32" s="1" t="s">
        <v>83</v>
      </c>
      <c r="D32" s="1" t="s">
        <v>94</v>
      </c>
      <c r="E32" s="1">
        <v>1</v>
      </c>
      <c r="F32" s="13">
        <v>76</v>
      </c>
      <c r="G32" s="13">
        <f t="shared" si="1"/>
        <v>20</v>
      </c>
      <c r="H32" s="13">
        <v>20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6</v>
      </c>
      <c r="O32" s="13">
        <v>1</v>
      </c>
      <c r="P32" s="13">
        <v>5</v>
      </c>
      <c r="Q32" s="13">
        <v>28</v>
      </c>
      <c r="R32" s="13">
        <v>3780</v>
      </c>
      <c r="S32" s="13">
        <v>543</v>
      </c>
      <c r="T32" s="15">
        <v>38</v>
      </c>
      <c r="U32" s="15">
        <v>4.75</v>
      </c>
      <c r="V32" s="15">
        <v>2.9925000000000002</v>
      </c>
      <c r="W32" s="13">
        <v>341</v>
      </c>
      <c r="X32" s="13">
        <v>730</v>
      </c>
      <c r="Y32" s="13">
        <v>76</v>
      </c>
      <c r="Z32" s="13">
        <v>1071</v>
      </c>
      <c r="AA32" s="13">
        <v>144</v>
      </c>
      <c r="AB32" s="13">
        <v>10</v>
      </c>
    </row>
    <row r="33" spans="1:28">
      <c r="A33" s="1">
        <v>100000182</v>
      </c>
      <c r="B33" s="1" t="s">
        <v>6</v>
      </c>
      <c r="C33" s="1" t="s">
        <v>83</v>
      </c>
      <c r="D33" s="1" t="s">
        <v>95</v>
      </c>
      <c r="E33" s="1">
        <v>1</v>
      </c>
      <c r="F33" s="13">
        <v>38</v>
      </c>
      <c r="G33" s="13">
        <f t="shared" si="1"/>
        <v>10</v>
      </c>
      <c r="H33" s="13">
        <v>10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14</v>
      </c>
      <c r="R33" s="13">
        <v>1890</v>
      </c>
      <c r="S33" s="13">
        <v>100</v>
      </c>
      <c r="T33" s="15">
        <v>19</v>
      </c>
      <c r="U33" s="15">
        <v>2.375</v>
      </c>
      <c r="V33" s="15">
        <v>1.4962500000000001</v>
      </c>
      <c r="W33" s="13">
        <v>171</v>
      </c>
      <c r="X33" s="13">
        <v>314</v>
      </c>
      <c r="Y33" s="13">
        <v>38</v>
      </c>
      <c r="Z33" s="13">
        <v>485</v>
      </c>
      <c r="AA33" s="13">
        <v>72</v>
      </c>
      <c r="AB33" s="13">
        <v>4</v>
      </c>
    </row>
    <row r="34" spans="1:28">
      <c r="A34" s="1">
        <v>100000183</v>
      </c>
      <c r="B34" s="1" t="s">
        <v>6</v>
      </c>
      <c r="C34" s="1" t="s">
        <v>83</v>
      </c>
      <c r="D34" s="1" t="s">
        <v>99</v>
      </c>
      <c r="E34" s="1">
        <v>1</v>
      </c>
      <c r="F34" s="13">
        <v>25</v>
      </c>
      <c r="G34" s="13">
        <f t="shared" si="1"/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5">
        <v>12.5</v>
      </c>
      <c r="U34" s="15">
        <v>1.5625</v>
      </c>
      <c r="V34" s="15">
        <v>0.984375</v>
      </c>
      <c r="W34" s="13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100000191</v>
      </c>
      <c r="B35" s="1" t="s">
        <v>6</v>
      </c>
      <c r="C35" s="1" t="s">
        <v>83</v>
      </c>
      <c r="D35" s="1" t="s">
        <v>102</v>
      </c>
      <c r="E35" s="1">
        <v>1</v>
      </c>
      <c r="F35" s="13">
        <v>105</v>
      </c>
      <c r="G35" s="13">
        <f t="shared" si="1"/>
        <v>27</v>
      </c>
      <c r="H35" s="13">
        <v>27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39</v>
      </c>
      <c r="R35" s="13">
        <v>5251</v>
      </c>
      <c r="S35" s="13">
        <v>1131</v>
      </c>
      <c r="T35" s="15">
        <v>52.5</v>
      </c>
      <c r="U35" s="15">
        <v>6.5625</v>
      </c>
      <c r="V35" s="15">
        <v>4.1343750000000004</v>
      </c>
      <c r="W35" s="13">
        <v>473</v>
      </c>
      <c r="X35" s="13">
        <v>1127</v>
      </c>
      <c r="Y35" s="13">
        <v>105</v>
      </c>
      <c r="Z35" s="13">
        <v>1600</v>
      </c>
      <c r="AA35" s="13">
        <v>216</v>
      </c>
      <c r="AB35" s="13">
        <v>18</v>
      </c>
    </row>
    <row r="36" spans="1:28">
      <c r="A36" s="1">
        <v>100000197</v>
      </c>
      <c r="B36" s="1" t="s">
        <v>6</v>
      </c>
      <c r="C36" s="1" t="s">
        <v>83</v>
      </c>
      <c r="D36" s="1" t="s">
        <v>12</v>
      </c>
      <c r="E36" s="1">
        <v>1</v>
      </c>
      <c r="F36" s="13">
        <v>95</v>
      </c>
      <c r="G36" s="13">
        <f t="shared" si="1"/>
        <v>25</v>
      </c>
      <c r="H36" s="13">
        <v>25</v>
      </c>
      <c r="I36" s="13">
        <v>0</v>
      </c>
      <c r="J36" s="13">
        <v>14</v>
      </c>
      <c r="K36" s="13">
        <v>0</v>
      </c>
      <c r="L36" s="13">
        <v>0</v>
      </c>
      <c r="M36" s="13">
        <v>0</v>
      </c>
      <c r="N36" s="13">
        <v>8</v>
      </c>
      <c r="O36" s="13">
        <v>1</v>
      </c>
      <c r="P36" s="13">
        <v>7</v>
      </c>
      <c r="Q36" s="13">
        <v>35</v>
      </c>
      <c r="R36" s="13">
        <v>4785</v>
      </c>
      <c r="S36" s="13">
        <v>892</v>
      </c>
      <c r="T36" s="15">
        <v>47.5</v>
      </c>
      <c r="U36" s="15">
        <v>5.9375</v>
      </c>
      <c r="V36" s="15">
        <v>3.7406250000000001</v>
      </c>
      <c r="W36" s="13">
        <v>431</v>
      </c>
      <c r="X36" s="13">
        <v>986</v>
      </c>
      <c r="Y36" s="13">
        <v>95</v>
      </c>
      <c r="Z36" s="13">
        <v>1417</v>
      </c>
      <c r="AA36" s="13">
        <v>192</v>
      </c>
      <c r="AB36" s="13">
        <v>14</v>
      </c>
    </row>
    <row r="37" spans="1:28">
      <c r="A37" s="1">
        <v>100000201</v>
      </c>
      <c r="B37" s="1" t="s">
        <v>6</v>
      </c>
      <c r="C37" s="1" t="s">
        <v>83</v>
      </c>
      <c r="D37" s="1" t="s">
        <v>105</v>
      </c>
      <c r="E37" s="1">
        <v>1</v>
      </c>
      <c r="F37" s="13">
        <v>25</v>
      </c>
      <c r="G37" s="13">
        <f t="shared" si="1"/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5">
        <v>12.5</v>
      </c>
      <c r="U37" s="15">
        <v>1.5625</v>
      </c>
      <c r="V37" s="15">
        <v>0.984375</v>
      </c>
      <c r="W37" s="13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100000210</v>
      </c>
      <c r="B38" s="1" t="s">
        <v>6</v>
      </c>
      <c r="C38" s="1" t="s">
        <v>83</v>
      </c>
      <c r="D38" s="1" t="s">
        <v>110</v>
      </c>
      <c r="E38" s="1">
        <v>1</v>
      </c>
      <c r="F38" s="13">
        <v>62</v>
      </c>
      <c r="G38" s="13">
        <f t="shared" si="1"/>
        <v>16</v>
      </c>
      <c r="H38" s="13">
        <v>16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23</v>
      </c>
      <c r="R38" s="13">
        <v>3128</v>
      </c>
      <c r="S38" s="13">
        <v>345</v>
      </c>
      <c r="T38" s="15">
        <v>31</v>
      </c>
      <c r="U38" s="15">
        <v>3.875</v>
      </c>
      <c r="V38" s="15">
        <v>2.4412500000000001</v>
      </c>
      <c r="W38" s="13">
        <v>282</v>
      </c>
      <c r="X38" s="13">
        <v>573</v>
      </c>
      <c r="Y38" s="13">
        <v>62</v>
      </c>
      <c r="Z38" s="13">
        <v>855</v>
      </c>
      <c r="AA38" s="13">
        <v>144</v>
      </c>
      <c r="AB38" s="13">
        <v>10</v>
      </c>
    </row>
    <row r="39" spans="1:28">
      <c r="A39" s="1">
        <v>100000211</v>
      </c>
      <c r="B39" s="1" t="s">
        <v>6</v>
      </c>
      <c r="C39" s="1" t="s">
        <v>83</v>
      </c>
      <c r="D39" s="1" t="s">
        <v>113</v>
      </c>
      <c r="E39" s="1">
        <v>1</v>
      </c>
      <c r="F39" s="13">
        <v>35</v>
      </c>
      <c r="G39" s="13">
        <f t="shared" si="1"/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13</v>
      </c>
      <c r="R39" s="13">
        <v>1751</v>
      </c>
      <c r="S39" s="13">
        <v>82</v>
      </c>
      <c r="T39" s="15">
        <v>17.5</v>
      </c>
      <c r="U39" s="15">
        <v>2.1875</v>
      </c>
      <c r="V39" s="15">
        <v>1.378125</v>
      </c>
      <c r="W39" s="13">
        <v>158</v>
      </c>
      <c r="X39" s="13">
        <v>288</v>
      </c>
      <c r="Y39" s="13">
        <v>35</v>
      </c>
      <c r="Z39" s="13">
        <v>446</v>
      </c>
      <c r="AA39" s="13">
        <v>72</v>
      </c>
      <c r="AB39" s="13">
        <v>4</v>
      </c>
    </row>
    <row r="40" spans="1:28">
      <c r="A40" s="1">
        <v>100000228</v>
      </c>
      <c r="B40" s="1" t="s">
        <v>6</v>
      </c>
      <c r="C40" s="1" t="s">
        <v>83</v>
      </c>
      <c r="D40" s="1" t="s">
        <v>115</v>
      </c>
      <c r="E40" s="1">
        <v>1</v>
      </c>
      <c r="F40" s="13">
        <v>106</v>
      </c>
      <c r="G40" s="13">
        <f t="shared" si="1"/>
        <v>28</v>
      </c>
      <c r="H40" s="13">
        <v>27</v>
      </c>
      <c r="I40" s="13">
        <v>1</v>
      </c>
      <c r="J40" s="13">
        <v>18</v>
      </c>
      <c r="K40" s="13">
        <v>0</v>
      </c>
      <c r="L40" s="13">
        <v>1</v>
      </c>
      <c r="M40" s="13">
        <v>0</v>
      </c>
      <c r="N40" s="13">
        <v>9</v>
      </c>
      <c r="O40" s="13">
        <v>1</v>
      </c>
      <c r="P40" s="13">
        <v>9</v>
      </c>
      <c r="Q40" s="13">
        <v>40</v>
      </c>
      <c r="R40" s="13">
        <v>5297</v>
      </c>
      <c r="S40" s="13">
        <v>1195</v>
      </c>
      <c r="T40" s="15">
        <v>53</v>
      </c>
      <c r="U40" s="15">
        <v>6.625</v>
      </c>
      <c r="V40" s="15">
        <v>4.1737500000000001</v>
      </c>
      <c r="W40" s="13">
        <v>477</v>
      </c>
      <c r="X40" s="13">
        <v>1154</v>
      </c>
      <c r="Y40" s="13">
        <v>106</v>
      </c>
      <c r="Z40" s="13">
        <v>1631</v>
      </c>
      <c r="AA40" s="13">
        <v>216</v>
      </c>
      <c r="AB40" s="13">
        <v>18</v>
      </c>
    </row>
    <row r="41" spans="1:28">
      <c r="A41" s="1">
        <v>100000233</v>
      </c>
      <c r="B41" s="1" t="s">
        <v>6</v>
      </c>
      <c r="C41" s="1" t="s">
        <v>83</v>
      </c>
      <c r="D41" s="1" t="s">
        <v>118</v>
      </c>
      <c r="E41" s="1">
        <v>1</v>
      </c>
      <c r="F41" s="13">
        <v>89</v>
      </c>
      <c r="G41" s="13">
        <f t="shared" si="1"/>
        <v>23</v>
      </c>
      <c r="H41" s="13">
        <v>23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7</v>
      </c>
      <c r="O41" s="13">
        <v>1</v>
      </c>
      <c r="P41" s="13">
        <v>6</v>
      </c>
      <c r="Q41" s="13">
        <v>33</v>
      </c>
      <c r="R41" s="13">
        <v>4386</v>
      </c>
      <c r="S41" s="13">
        <v>784</v>
      </c>
      <c r="T41" s="15">
        <v>44.5</v>
      </c>
      <c r="U41" s="15">
        <v>5.5625</v>
      </c>
      <c r="V41" s="15">
        <v>3.504375</v>
      </c>
      <c r="W41" s="13">
        <v>395</v>
      </c>
      <c r="X41" s="13">
        <v>894</v>
      </c>
      <c r="Y41" s="13">
        <v>89</v>
      </c>
      <c r="Z41" s="13">
        <v>1289</v>
      </c>
      <c r="AA41" s="13">
        <v>168</v>
      </c>
      <c r="AB41" s="13">
        <v>12</v>
      </c>
    </row>
    <row r="42" spans="1:28">
      <c r="A42" s="1">
        <v>100000235</v>
      </c>
      <c r="B42" s="1" t="s">
        <v>6</v>
      </c>
      <c r="C42" s="1" t="s">
        <v>83</v>
      </c>
      <c r="D42" s="1" t="s">
        <v>120</v>
      </c>
      <c r="E42" s="1">
        <v>1</v>
      </c>
      <c r="F42" s="13">
        <v>70</v>
      </c>
      <c r="G42" s="13">
        <f t="shared" si="1"/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5">
        <v>35</v>
      </c>
      <c r="U42" s="15">
        <v>4.375</v>
      </c>
      <c r="V42" s="15">
        <v>2.7562500000000001</v>
      </c>
      <c r="W42" s="13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100000251</v>
      </c>
      <c r="B43" s="1" t="s">
        <v>6</v>
      </c>
      <c r="C43" s="1" t="s">
        <v>83</v>
      </c>
      <c r="D43" s="1" t="s">
        <v>123</v>
      </c>
      <c r="E43" s="1">
        <v>1</v>
      </c>
      <c r="F43" s="13">
        <v>85</v>
      </c>
      <c r="G43" s="13">
        <f t="shared" si="1"/>
        <v>23</v>
      </c>
      <c r="H43" s="13">
        <v>22</v>
      </c>
      <c r="I43" s="13">
        <v>1</v>
      </c>
      <c r="J43" s="13">
        <v>12</v>
      </c>
      <c r="K43" s="13">
        <v>0</v>
      </c>
      <c r="L43" s="13">
        <v>0</v>
      </c>
      <c r="M43" s="13">
        <v>0</v>
      </c>
      <c r="N43" s="13">
        <v>7</v>
      </c>
      <c r="O43" s="13">
        <v>1</v>
      </c>
      <c r="P43" s="13">
        <v>6</v>
      </c>
      <c r="Q43" s="13">
        <v>32</v>
      </c>
      <c r="R43" s="13">
        <v>4199</v>
      </c>
      <c r="S43" s="13">
        <v>732</v>
      </c>
      <c r="T43" s="15">
        <v>42.5</v>
      </c>
      <c r="U43" s="15">
        <v>5.3125</v>
      </c>
      <c r="V43" s="15">
        <v>3.3468749999999998</v>
      </c>
      <c r="W43" s="13">
        <v>378</v>
      </c>
      <c r="X43" s="13">
        <v>850</v>
      </c>
      <c r="Y43" s="13">
        <v>85</v>
      </c>
      <c r="Z43" s="13">
        <v>1228</v>
      </c>
      <c r="AA43" s="13">
        <v>168</v>
      </c>
      <c r="AB43" s="13">
        <v>12</v>
      </c>
    </row>
    <row r="44" spans="1:28">
      <c r="A44" s="1">
        <v>100000255</v>
      </c>
      <c r="B44" s="1" t="s">
        <v>6</v>
      </c>
      <c r="C44" s="1" t="s">
        <v>83</v>
      </c>
      <c r="D44" s="1" t="s">
        <v>125</v>
      </c>
      <c r="E44" s="1">
        <v>3</v>
      </c>
      <c r="F44" s="13">
        <v>111</v>
      </c>
      <c r="G44" s="13">
        <f t="shared" si="1"/>
        <v>29</v>
      </c>
      <c r="H44" s="13">
        <v>29</v>
      </c>
      <c r="I44" s="13">
        <v>0</v>
      </c>
      <c r="J44" s="13">
        <v>16</v>
      </c>
      <c r="K44" s="13">
        <v>0</v>
      </c>
      <c r="L44" s="13">
        <v>1</v>
      </c>
      <c r="M44" s="13">
        <v>2</v>
      </c>
      <c r="N44" s="13">
        <v>8</v>
      </c>
      <c r="O44" s="13">
        <v>3</v>
      </c>
      <c r="P44" s="13">
        <v>8</v>
      </c>
      <c r="Q44" s="13">
        <v>41</v>
      </c>
      <c r="R44" s="13">
        <v>5410</v>
      </c>
      <c r="S44" s="13">
        <v>1260</v>
      </c>
      <c r="T44" s="15">
        <v>55.5</v>
      </c>
      <c r="U44" s="15">
        <v>6.9375</v>
      </c>
      <c r="V44" s="15">
        <v>4.3706250000000004</v>
      </c>
      <c r="W44" s="13">
        <v>487</v>
      </c>
      <c r="X44" s="13">
        <v>1190</v>
      </c>
      <c r="Y44" s="13">
        <v>111</v>
      </c>
      <c r="Z44" s="13">
        <v>1677</v>
      </c>
      <c r="AA44" s="13">
        <v>240</v>
      </c>
      <c r="AB44" s="13">
        <v>16</v>
      </c>
    </row>
    <row r="45" spans="1:28">
      <c r="A45" s="1">
        <v>100000257</v>
      </c>
      <c r="B45" s="1" t="s">
        <v>6</v>
      </c>
      <c r="C45" s="1" t="s">
        <v>83</v>
      </c>
      <c r="D45" s="1" t="s">
        <v>130</v>
      </c>
      <c r="E45" s="1">
        <v>1</v>
      </c>
      <c r="F45" s="13">
        <v>62</v>
      </c>
      <c r="G45" s="13">
        <f t="shared" si="1"/>
        <v>16</v>
      </c>
      <c r="H45" s="13">
        <v>16</v>
      </c>
      <c r="I45" s="13">
        <v>0</v>
      </c>
      <c r="J45" s="13">
        <v>12</v>
      </c>
      <c r="K45" s="13">
        <v>0</v>
      </c>
      <c r="L45" s="13">
        <v>0</v>
      </c>
      <c r="M45" s="13">
        <v>0</v>
      </c>
      <c r="N45" s="13">
        <v>7</v>
      </c>
      <c r="O45" s="13">
        <v>1</v>
      </c>
      <c r="P45" s="13">
        <v>6</v>
      </c>
      <c r="Q45" s="13">
        <v>23</v>
      </c>
      <c r="R45" s="13">
        <v>3248</v>
      </c>
      <c r="S45" s="13">
        <v>345</v>
      </c>
      <c r="T45" s="15">
        <v>31</v>
      </c>
      <c r="U45" s="15">
        <v>3.875</v>
      </c>
      <c r="V45" s="15">
        <v>2.4412500000000001</v>
      </c>
      <c r="W45" s="13">
        <v>293</v>
      </c>
      <c r="X45" s="13">
        <v>591</v>
      </c>
      <c r="Y45" s="13">
        <v>62</v>
      </c>
      <c r="Z45" s="13">
        <v>884</v>
      </c>
      <c r="AA45" s="13">
        <v>168</v>
      </c>
      <c r="AB45" s="13">
        <v>12</v>
      </c>
    </row>
    <row r="46" spans="1:28">
      <c r="A46" s="1">
        <v>100000273</v>
      </c>
      <c r="B46" s="1" t="s">
        <v>6</v>
      </c>
      <c r="C46" s="1" t="s">
        <v>83</v>
      </c>
      <c r="D46" s="1" t="s">
        <v>12</v>
      </c>
      <c r="E46" s="1">
        <v>1</v>
      </c>
      <c r="F46" s="13">
        <v>76</v>
      </c>
      <c r="G46" s="13">
        <f t="shared" si="1"/>
        <v>20</v>
      </c>
      <c r="H46" s="13">
        <v>20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28</v>
      </c>
      <c r="R46" s="13">
        <v>3780</v>
      </c>
      <c r="S46" s="13">
        <v>543</v>
      </c>
      <c r="T46" s="15">
        <v>38</v>
      </c>
      <c r="U46" s="15">
        <v>4.75</v>
      </c>
      <c r="V46" s="15">
        <v>2.9925000000000002</v>
      </c>
      <c r="W46" s="13">
        <v>341</v>
      </c>
      <c r="X46" s="13">
        <v>730</v>
      </c>
      <c r="Y46" s="13">
        <v>76</v>
      </c>
      <c r="Z46" s="13">
        <v>1071</v>
      </c>
      <c r="AA46" s="13">
        <v>144</v>
      </c>
      <c r="AB46" s="13">
        <v>10</v>
      </c>
    </row>
    <row r="47" spans="1:28">
      <c r="A47" s="1">
        <v>100000276</v>
      </c>
      <c r="B47" s="1" t="s">
        <v>6</v>
      </c>
      <c r="C47" s="1" t="s">
        <v>83</v>
      </c>
      <c r="D47" s="1" t="s">
        <v>134</v>
      </c>
      <c r="E47" s="1">
        <v>1</v>
      </c>
      <c r="F47" s="13">
        <v>49</v>
      </c>
      <c r="G47" s="13">
        <f t="shared" si="1"/>
        <v>13</v>
      </c>
      <c r="H47" s="13">
        <v>13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18</v>
      </c>
      <c r="R47" s="13">
        <v>2523</v>
      </c>
      <c r="S47" s="13">
        <v>192</v>
      </c>
      <c r="T47" s="15">
        <v>24.5</v>
      </c>
      <c r="U47" s="15">
        <v>3.0625</v>
      </c>
      <c r="V47" s="15">
        <v>1.9293750000000001</v>
      </c>
      <c r="W47" s="13">
        <v>228</v>
      </c>
      <c r="X47" s="13">
        <v>437</v>
      </c>
      <c r="Y47" s="13">
        <v>49</v>
      </c>
      <c r="Z47" s="13">
        <v>665</v>
      </c>
      <c r="AA47" s="13">
        <v>120</v>
      </c>
      <c r="AB47" s="13">
        <v>8</v>
      </c>
    </row>
    <row r="48" spans="1:28">
      <c r="A48" s="1">
        <v>100000277</v>
      </c>
      <c r="B48" s="1" t="s">
        <v>6</v>
      </c>
      <c r="C48" s="1" t="s">
        <v>83</v>
      </c>
      <c r="D48" s="1" t="s">
        <v>12</v>
      </c>
      <c r="E48" s="1">
        <v>1</v>
      </c>
      <c r="F48" s="13">
        <v>97</v>
      </c>
      <c r="G48" s="13">
        <f t="shared" si="1"/>
        <v>25</v>
      </c>
      <c r="H48" s="13">
        <v>25</v>
      </c>
      <c r="I48" s="13">
        <v>0</v>
      </c>
      <c r="J48" s="13">
        <v>12</v>
      </c>
      <c r="K48" s="13">
        <v>0</v>
      </c>
      <c r="L48" s="13">
        <v>0</v>
      </c>
      <c r="M48" s="13">
        <v>0</v>
      </c>
      <c r="N48" s="13">
        <v>7</v>
      </c>
      <c r="O48" s="13">
        <v>1</v>
      </c>
      <c r="P48" s="13">
        <v>6</v>
      </c>
      <c r="Q48" s="13">
        <v>36</v>
      </c>
      <c r="R48" s="13">
        <v>4758</v>
      </c>
      <c r="S48" s="13">
        <v>949</v>
      </c>
      <c r="T48" s="15">
        <v>48.5</v>
      </c>
      <c r="U48" s="15">
        <v>6.0625</v>
      </c>
      <c r="V48" s="15">
        <v>3.819375</v>
      </c>
      <c r="W48" s="13">
        <v>429</v>
      </c>
      <c r="X48" s="13">
        <v>999</v>
      </c>
      <c r="Y48" s="13">
        <v>97</v>
      </c>
      <c r="Z48" s="13">
        <v>1428</v>
      </c>
      <c r="AA48" s="13">
        <v>168</v>
      </c>
      <c r="AB48" s="13">
        <v>12</v>
      </c>
    </row>
    <row r="49" spans="1:28">
      <c r="A49" s="1">
        <v>100000285</v>
      </c>
      <c r="B49" s="1" t="s">
        <v>6</v>
      </c>
      <c r="C49" s="1" t="s">
        <v>83</v>
      </c>
      <c r="D49" s="1" t="s">
        <v>18</v>
      </c>
      <c r="E49" s="1">
        <v>1</v>
      </c>
      <c r="F49" s="13">
        <v>170</v>
      </c>
      <c r="G49" s="13">
        <f t="shared" si="1"/>
        <v>44</v>
      </c>
      <c r="H49" s="13">
        <v>44</v>
      </c>
      <c r="I49" s="13">
        <v>0</v>
      </c>
      <c r="J49" s="13">
        <v>26</v>
      </c>
      <c r="K49" s="13">
        <v>0</v>
      </c>
      <c r="L49" s="13">
        <v>1</v>
      </c>
      <c r="M49" s="13">
        <v>0</v>
      </c>
      <c r="N49" s="13">
        <v>13</v>
      </c>
      <c r="O49" s="13">
        <v>1</v>
      </c>
      <c r="P49" s="13">
        <v>13</v>
      </c>
      <c r="Q49" s="13">
        <v>63</v>
      </c>
      <c r="R49" s="13">
        <v>8398</v>
      </c>
      <c r="S49" s="13">
        <v>3148</v>
      </c>
      <c r="T49" s="15">
        <v>85</v>
      </c>
      <c r="U49" s="15">
        <v>10.625</v>
      </c>
      <c r="V49" s="15">
        <v>6.6937499999999996</v>
      </c>
      <c r="W49" s="13">
        <v>756</v>
      </c>
      <c r="X49" s="13">
        <v>2205</v>
      </c>
      <c r="Y49" s="13">
        <v>170</v>
      </c>
      <c r="Z49" s="13">
        <v>2961</v>
      </c>
      <c r="AA49" s="13">
        <v>312</v>
      </c>
      <c r="AB49" s="13">
        <v>26</v>
      </c>
    </row>
    <row r="50" spans="1:28">
      <c r="A50" s="1">
        <v>100000287</v>
      </c>
      <c r="B50" s="1" t="s">
        <v>6</v>
      </c>
      <c r="C50" s="1" t="s">
        <v>83</v>
      </c>
      <c r="D50" s="1" t="s">
        <v>12</v>
      </c>
      <c r="E50" s="1">
        <v>1</v>
      </c>
      <c r="F50" s="13">
        <v>78</v>
      </c>
      <c r="G50" s="13">
        <f t="shared" si="1"/>
        <v>20</v>
      </c>
      <c r="H50" s="13">
        <v>20</v>
      </c>
      <c r="I50" s="13">
        <v>0</v>
      </c>
      <c r="J50" s="13">
        <v>10</v>
      </c>
      <c r="K50" s="13">
        <v>0</v>
      </c>
      <c r="L50" s="13">
        <v>0</v>
      </c>
      <c r="M50" s="13">
        <v>0</v>
      </c>
      <c r="N50" s="13">
        <v>6</v>
      </c>
      <c r="O50" s="13">
        <v>1</v>
      </c>
      <c r="P50" s="13">
        <v>5</v>
      </c>
      <c r="Q50" s="13">
        <v>29</v>
      </c>
      <c r="R50" s="13">
        <v>3873</v>
      </c>
      <c r="S50" s="13">
        <v>587</v>
      </c>
      <c r="T50" s="15">
        <v>39</v>
      </c>
      <c r="U50" s="15">
        <v>4.875</v>
      </c>
      <c r="V50" s="15">
        <v>3.07125</v>
      </c>
      <c r="W50" s="13">
        <v>349</v>
      </c>
      <c r="X50" s="13">
        <v>758</v>
      </c>
      <c r="Y50" s="13">
        <v>78</v>
      </c>
      <c r="Z50" s="13">
        <v>1107</v>
      </c>
      <c r="AA50" s="13">
        <v>144</v>
      </c>
      <c r="AB50" s="13">
        <v>10</v>
      </c>
    </row>
    <row r="51" spans="1:28">
      <c r="A51" s="1">
        <v>100000298</v>
      </c>
      <c r="B51" s="1" t="s">
        <v>6</v>
      </c>
      <c r="C51" s="1" t="s">
        <v>83</v>
      </c>
      <c r="D51" s="1" t="s">
        <v>12</v>
      </c>
      <c r="E51" s="1">
        <v>1</v>
      </c>
      <c r="F51" s="13">
        <v>111</v>
      </c>
      <c r="G51" s="13">
        <f t="shared" si="1"/>
        <v>29</v>
      </c>
      <c r="H51" s="13">
        <v>29</v>
      </c>
      <c r="I51" s="13">
        <v>0</v>
      </c>
      <c r="J51" s="13">
        <v>18</v>
      </c>
      <c r="K51" s="13">
        <v>0</v>
      </c>
      <c r="L51" s="13">
        <v>1</v>
      </c>
      <c r="M51" s="13">
        <v>0</v>
      </c>
      <c r="N51" s="13">
        <v>9</v>
      </c>
      <c r="O51" s="13">
        <v>1</v>
      </c>
      <c r="P51" s="13">
        <v>9</v>
      </c>
      <c r="Q51" s="13">
        <v>41</v>
      </c>
      <c r="R51" s="13">
        <v>5530</v>
      </c>
      <c r="S51" s="13">
        <v>1260</v>
      </c>
      <c r="T51" s="15">
        <v>55.5</v>
      </c>
      <c r="U51" s="15">
        <v>6.9375</v>
      </c>
      <c r="V51" s="15">
        <v>4.3706250000000004</v>
      </c>
      <c r="W51" s="13">
        <v>498</v>
      </c>
      <c r="X51" s="13">
        <v>1208</v>
      </c>
      <c r="Y51" s="13">
        <v>111</v>
      </c>
      <c r="Z51" s="13">
        <v>1706</v>
      </c>
      <c r="AA51" s="13">
        <v>216</v>
      </c>
      <c r="AB51" s="13">
        <v>18</v>
      </c>
    </row>
    <row r="52" spans="1:28">
      <c r="A52" s="1">
        <v>100000305</v>
      </c>
      <c r="B52" s="1" t="s">
        <v>6</v>
      </c>
      <c r="C52" s="1" t="s">
        <v>83</v>
      </c>
      <c r="D52" s="1" t="s">
        <v>100</v>
      </c>
      <c r="E52" s="1">
        <v>1</v>
      </c>
      <c r="F52" s="13">
        <v>49</v>
      </c>
      <c r="G52" s="13">
        <f t="shared" si="1"/>
        <v>13</v>
      </c>
      <c r="H52" s="13">
        <v>13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  <c r="N52" s="13">
        <v>5</v>
      </c>
      <c r="O52" s="13">
        <v>1</v>
      </c>
      <c r="P52" s="13">
        <v>4</v>
      </c>
      <c r="Q52" s="13">
        <v>18</v>
      </c>
      <c r="R52" s="13">
        <v>2523</v>
      </c>
      <c r="S52" s="13">
        <v>192</v>
      </c>
      <c r="T52" s="15">
        <v>24.5</v>
      </c>
      <c r="U52" s="15">
        <v>3.0625</v>
      </c>
      <c r="V52" s="15">
        <v>1.9293750000000001</v>
      </c>
      <c r="W52" s="13">
        <v>228</v>
      </c>
      <c r="X52" s="13">
        <v>437</v>
      </c>
      <c r="Y52" s="13">
        <v>49</v>
      </c>
      <c r="Z52" s="13">
        <v>665</v>
      </c>
      <c r="AA52" s="13">
        <v>120</v>
      </c>
      <c r="AB52" s="13">
        <v>8</v>
      </c>
    </row>
    <row r="53" spans="1:28">
      <c r="A53" s="1">
        <v>100000320</v>
      </c>
      <c r="B53" s="1" t="s">
        <v>6</v>
      </c>
      <c r="C53" s="1" t="s">
        <v>83</v>
      </c>
      <c r="D53" s="1" t="s">
        <v>145</v>
      </c>
      <c r="E53" s="1">
        <v>2</v>
      </c>
      <c r="F53" s="13">
        <v>114</v>
      </c>
      <c r="G53" s="13">
        <f t="shared" si="1"/>
        <v>30</v>
      </c>
      <c r="H53" s="13">
        <v>29</v>
      </c>
      <c r="I53" s="13">
        <v>1</v>
      </c>
      <c r="J53" s="13">
        <v>18</v>
      </c>
      <c r="K53" s="13">
        <v>1</v>
      </c>
      <c r="L53" s="13">
        <v>1</v>
      </c>
      <c r="M53" s="13">
        <v>1</v>
      </c>
      <c r="N53" s="13">
        <v>9</v>
      </c>
      <c r="O53" s="13">
        <v>2</v>
      </c>
      <c r="P53" s="13">
        <v>10</v>
      </c>
      <c r="Q53" s="13">
        <v>43</v>
      </c>
      <c r="R53" s="13">
        <v>5790</v>
      </c>
      <c r="S53" s="13">
        <v>1397</v>
      </c>
      <c r="T53" s="15">
        <v>57</v>
      </c>
      <c r="U53" s="15">
        <v>7.125</v>
      </c>
      <c r="V53" s="15">
        <v>4.4887499999999996</v>
      </c>
      <c r="W53" s="13">
        <v>522</v>
      </c>
      <c r="X53" s="13">
        <v>1288</v>
      </c>
      <c r="Y53" s="13">
        <v>114</v>
      </c>
      <c r="Z53" s="13">
        <v>1810</v>
      </c>
      <c r="AA53" s="13">
        <v>264</v>
      </c>
      <c r="AB53" s="13">
        <v>18</v>
      </c>
    </row>
    <row r="54" spans="1:28">
      <c r="A54" s="1">
        <v>100000336</v>
      </c>
      <c r="B54" s="1" t="s">
        <v>6</v>
      </c>
      <c r="C54" s="1" t="s">
        <v>83</v>
      </c>
      <c r="D54" s="1" t="s">
        <v>12</v>
      </c>
      <c r="E54" s="1">
        <v>1</v>
      </c>
      <c r="F54" s="13">
        <v>81</v>
      </c>
      <c r="G54" s="13">
        <f t="shared" si="1"/>
        <v>21</v>
      </c>
      <c r="H54" s="13">
        <v>21</v>
      </c>
      <c r="I54" s="13">
        <v>0</v>
      </c>
      <c r="J54" s="13">
        <v>14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13">
        <v>30</v>
      </c>
      <c r="R54" s="13">
        <v>4133</v>
      </c>
      <c r="S54" s="13">
        <v>634</v>
      </c>
      <c r="T54" s="15">
        <v>40.5</v>
      </c>
      <c r="U54" s="15">
        <v>5.0625</v>
      </c>
      <c r="V54" s="15">
        <v>3.1893750000000001</v>
      </c>
      <c r="W54" s="13">
        <v>372</v>
      </c>
      <c r="X54" s="13">
        <v>811</v>
      </c>
      <c r="Y54" s="13">
        <v>81</v>
      </c>
      <c r="Z54" s="13">
        <v>1183</v>
      </c>
      <c r="AA54" s="13">
        <v>192</v>
      </c>
      <c r="AB54" s="13">
        <v>14</v>
      </c>
    </row>
    <row r="55" spans="1:28">
      <c r="A55" s="1">
        <v>100000337</v>
      </c>
      <c r="B55" s="1" t="s">
        <v>6</v>
      </c>
      <c r="C55" s="1" t="s">
        <v>83</v>
      </c>
      <c r="D55" s="1" t="s">
        <v>150</v>
      </c>
      <c r="E55" s="1">
        <v>1</v>
      </c>
      <c r="F55" s="13">
        <v>27</v>
      </c>
      <c r="G55" s="13">
        <f t="shared" si="1"/>
        <v>7</v>
      </c>
      <c r="H55" s="13">
        <v>7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10</v>
      </c>
      <c r="R55" s="13">
        <v>1378</v>
      </c>
      <c r="S55" s="13">
        <v>37</v>
      </c>
      <c r="T55" s="15">
        <v>13.5</v>
      </c>
      <c r="U55" s="15">
        <v>1.6875</v>
      </c>
      <c r="V55" s="15">
        <v>1.0631250000000001</v>
      </c>
      <c r="W55" s="13">
        <v>125</v>
      </c>
      <c r="X55" s="13">
        <v>218</v>
      </c>
      <c r="Y55" s="13">
        <v>27</v>
      </c>
      <c r="Z55" s="13">
        <v>343</v>
      </c>
      <c r="AA55" s="13">
        <v>72</v>
      </c>
      <c r="AB55" s="13">
        <v>4</v>
      </c>
    </row>
    <row r="56" spans="1:28">
      <c r="A56" s="1">
        <v>100000338</v>
      </c>
      <c r="B56" s="1" t="s">
        <v>6</v>
      </c>
      <c r="C56" s="1" t="s">
        <v>83</v>
      </c>
      <c r="D56" s="1" t="s">
        <v>153</v>
      </c>
      <c r="E56" s="1">
        <v>1</v>
      </c>
      <c r="F56" s="13">
        <v>9</v>
      </c>
      <c r="G56" s="13">
        <f t="shared" si="1"/>
        <v>3</v>
      </c>
      <c r="H56" s="13">
        <v>3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3</v>
      </c>
      <c r="R56" s="13">
        <v>410</v>
      </c>
      <c r="S56" s="13">
        <v>0</v>
      </c>
      <c r="T56" s="15">
        <v>4.5</v>
      </c>
      <c r="U56" s="15">
        <v>0.5625</v>
      </c>
      <c r="V56" s="15">
        <v>0.354375</v>
      </c>
      <c r="W56" s="13">
        <v>37</v>
      </c>
      <c r="X56" s="13">
        <v>62</v>
      </c>
      <c r="Y56" s="13">
        <v>9</v>
      </c>
      <c r="Z56" s="13">
        <v>99</v>
      </c>
      <c r="AA56" s="13">
        <v>48</v>
      </c>
      <c r="AB56" s="13">
        <v>0</v>
      </c>
    </row>
    <row r="57" spans="1:28">
      <c r="A57" s="1">
        <v>100000342</v>
      </c>
      <c r="B57" s="1" t="s">
        <v>6</v>
      </c>
      <c r="C57" s="1" t="s">
        <v>83</v>
      </c>
      <c r="D57" s="1" t="s">
        <v>154</v>
      </c>
      <c r="E57" s="1">
        <v>1</v>
      </c>
      <c r="F57" s="13">
        <v>49</v>
      </c>
      <c r="G57" s="13">
        <f t="shared" si="1"/>
        <v>13</v>
      </c>
      <c r="H57" s="13">
        <v>13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18</v>
      </c>
      <c r="R57" s="13">
        <v>2523</v>
      </c>
      <c r="S57" s="13">
        <v>192</v>
      </c>
      <c r="T57" s="15">
        <v>24.5</v>
      </c>
      <c r="U57" s="15">
        <v>3.0625</v>
      </c>
      <c r="V57" s="15">
        <v>1.9293750000000001</v>
      </c>
      <c r="W57" s="13">
        <v>228</v>
      </c>
      <c r="X57" s="13">
        <v>437</v>
      </c>
      <c r="Y57" s="13">
        <v>49</v>
      </c>
      <c r="Z57" s="13">
        <v>665</v>
      </c>
      <c r="AA57" s="13">
        <v>120</v>
      </c>
      <c r="AB57" s="13">
        <v>8</v>
      </c>
    </row>
    <row r="58" spans="1:28">
      <c r="A58" s="1">
        <v>100000346</v>
      </c>
      <c r="B58" s="1" t="s">
        <v>6</v>
      </c>
      <c r="C58" s="1" t="s">
        <v>83</v>
      </c>
      <c r="D58" s="1" t="s">
        <v>127</v>
      </c>
      <c r="E58" s="1">
        <v>1</v>
      </c>
      <c r="F58" s="13">
        <v>127</v>
      </c>
      <c r="G58" s="13">
        <f t="shared" si="1"/>
        <v>33</v>
      </c>
      <c r="H58" s="13">
        <v>33</v>
      </c>
      <c r="I58" s="13">
        <v>0</v>
      </c>
      <c r="J58" s="13">
        <v>18</v>
      </c>
      <c r="K58" s="13">
        <v>0</v>
      </c>
      <c r="L58" s="13">
        <v>1</v>
      </c>
      <c r="M58" s="13">
        <v>0</v>
      </c>
      <c r="N58" s="13">
        <v>9</v>
      </c>
      <c r="O58" s="13">
        <v>1</v>
      </c>
      <c r="P58" s="13">
        <v>9</v>
      </c>
      <c r="Q58" s="13">
        <v>47</v>
      </c>
      <c r="R58" s="13">
        <v>6156</v>
      </c>
      <c r="S58" s="13">
        <v>1691</v>
      </c>
      <c r="T58" s="15">
        <v>63.5</v>
      </c>
      <c r="U58" s="15">
        <v>7.9375</v>
      </c>
      <c r="V58" s="15">
        <v>5.0006250000000003</v>
      </c>
      <c r="W58" s="13">
        <v>555</v>
      </c>
      <c r="X58" s="13">
        <v>1431</v>
      </c>
      <c r="Y58" s="13">
        <v>127</v>
      </c>
      <c r="Z58" s="13">
        <v>1986</v>
      </c>
      <c r="AA58" s="13">
        <v>216</v>
      </c>
      <c r="AB58" s="13">
        <v>18</v>
      </c>
    </row>
    <row r="59" spans="1:28">
      <c r="A59" s="1">
        <v>100000347</v>
      </c>
      <c r="B59" s="1" t="s">
        <v>6</v>
      </c>
      <c r="C59" s="1" t="s">
        <v>83</v>
      </c>
      <c r="D59" s="1" t="s">
        <v>156</v>
      </c>
      <c r="E59" s="1">
        <v>1</v>
      </c>
      <c r="F59" s="13">
        <v>127</v>
      </c>
      <c r="G59" s="13">
        <f t="shared" si="1"/>
        <v>33</v>
      </c>
      <c r="H59" s="13">
        <v>33</v>
      </c>
      <c r="I59" s="13">
        <v>0</v>
      </c>
      <c r="J59" s="13">
        <v>18</v>
      </c>
      <c r="K59" s="13">
        <v>0</v>
      </c>
      <c r="L59" s="13">
        <v>1</v>
      </c>
      <c r="M59" s="13">
        <v>0</v>
      </c>
      <c r="N59" s="13">
        <v>9</v>
      </c>
      <c r="O59" s="13">
        <v>1</v>
      </c>
      <c r="P59" s="13">
        <v>9</v>
      </c>
      <c r="Q59" s="13">
        <v>47</v>
      </c>
      <c r="R59" s="13">
        <v>6156</v>
      </c>
      <c r="S59" s="13">
        <v>1691</v>
      </c>
      <c r="T59" s="15">
        <v>63.5</v>
      </c>
      <c r="U59" s="15">
        <v>7.9375</v>
      </c>
      <c r="V59" s="15">
        <v>5.0006250000000003</v>
      </c>
      <c r="W59" s="13">
        <v>555</v>
      </c>
      <c r="X59" s="13">
        <v>1431</v>
      </c>
      <c r="Y59" s="13">
        <v>127</v>
      </c>
      <c r="Z59" s="13">
        <v>1986</v>
      </c>
      <c r="AA59" s="13">
        <v>216</v>
      </c>
      <c r="AB59" s="13">
        <v>18</v>
      </c>
    </row>
    <row r="60" spans="1:28">
      <c r="A60" s="1">
        <v>100000363</v>
      </c>
      <c r="B60" s="1" t="s">
        <v>6</v>
      </c>
      <c r="C60" s="1" t="s">
        <v>83</v>
      </c>
      <c r="D60" s="1" t="s">
        <v>157</v>
      </c>
      <c r="E60" s="1">
        <v>1</v>
      </c>
      <c r="F60" s="13">
        <v>54</v>
      </c>
      <c r="G60" s="13">
        <f t="shared" si="1"/>
        <v>14</v>
      </c>
      <c r="H60" s="13">
        <v>14</v>
      </c>
      <c r="I60" s="13">
        <v>0</v>
      </c>
      <c r="J60" s="13">
        <v>8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4</v>
      </c>
      <c r="Q60" s="13">
        <v>20</v>
      </c>
      <c r="R60" s="13">
        <v>2756</v>
      </c>
      <c r="S60" s="13">
        <v>248</v>
      </c>
      <c r="T60" s="15">
        <v>27</v>
      </c>
      <c r="U60" s="15">
        <v>3.375</v>
      </c>
      <c r="V60" s="15">
        <v>2.1262500000000002</v>
      </c>
      <c r="W60" s="13">
        <v>249</v>
      </c>
      <c r="X60" s="13">
        <v>488</v>
      </c>
      <c r="Y60" s="13">
        <v>54</v>
      </c>
      <c r="Z60" s="13">
        <v>737</v>
      </c>
      <c r="AA60" s="13">
        <v>120</v>
      </c>
      <c r="AB60" s="13">
        <v>8</v>
      </c>
    </row>
    <row r="61" spans="1:28">
      <c r="A61" s="1">
        <v>100000374</v>
      </c>
      <c r="B61" s="1" t="s">
        <v>6</v>
      </c>
      <c r="C61" s="1" t="s">
        <v>83</v>
      </c>
      <c r="D61" s="1" t="s">
        <v>162</v>
      </c>
      <c r="E61" s="1">
        <v>1</v>
      </c>
      <c r="F61" s="13">
        <v>83</v>
      </c>
      <c r="G61" s="13">
        <f t="shared" si="1"/>
        <v>23</v>
      </c>
      <c r="H61" s="13">
        <v>21</v>
      </c>
      <c r="I61" s="13">
        <v>2</v>
      </c>
      <c r="J61" s="13">
        <v>14</v>
      </c>
      <c r="K61" s="13">
        <v>0</v>
      </c>
      <c r="L61" s="13">
        <v>0</v>
      </c>
      <c r="M61" s="13">
        <v>0</v>
      </c>
      <c r="N61" s="13">
        <v>8</v>
      </c>
      <c r="O61" s="13">
        <v>1</v>
      </c>
      <c r="P61" s="13">
        <v>7</v>
      </c>
      <c r="Q61" s="13">
        <v>32</v>
      </c>
      <c r="R61" s="13">
        <v>4226</v>
      </c>
      <c r="S61" s="13">
        <v>732</v>
      </c>
      <c r="T61" s="15">
        <v>41.5</v>
      </c>
      <c r="U61" s="15">
        <v>5.1875</v>
      </c>
      <c r="V61" s="15">
        <v>3.2681249999999999</v>
      </c>
      <c r="W61" s="13">
        <v>381</v>
      </c>
      <c r="X61" s="13">
        <v>854</v>
      </c>
      <c r="Y61" s="13">
        <v>83</v>
      </c>
      <c r="Z61" s="13">
        <v>1235</v>
      </c>
      <c r="AA61" s="13">
        <v>192</v>
      </c>
      <c r="AB61" s="13">
        <v>14</v>
      </c>
    </row>
    <row r="62" spans="1:28">
      <c r="A62" s="1">
        <v>100000381</v>
      </c>
      <c r="B62" s="1" t="s">
        <v>6</v>
      </c>
      <c r="C62" s="1" t="s">
        <v>83</v>
      </c>
      <c r="D62" s="1" t="s">
        <v>164</v>
      </c>
      <c r="E62" s="1">
        <v>1</v>
      </c>
      <c r="F62" s="13">
        <v>60</v>
      </c>
      <c r="G62" s="13">
        <f t="shared" si="1"/>
        <v>16</v>
      </c>
      <c r="H62" s="13">
        <v>16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22</v>
      </c>
      <c r="R62" s="13">
        <v>3035</v>
      </c>
      <c r="S62" s="13">
        <v>311</v>
      </c>
      <c r="T62" s="15">
        <v>30</v>
      </c>
      <c r="U62" s="15">
        <v>3.75</v>
      </c>
      <c r="V62" s="15">
        <v>2.3624999999999998</v>
      </c>
      <c r="W62" s="13">
        <v>274</v>
      </c>
      <c r="X62" s="13">
        <v>549</v>
      </c>
      <c r="Y62" s="13">
        <v>60</v>
      </c>
      <c r="Z62" s="13">
        <v>823</v>
      </c>
      <c r="AA62" s="13">
        <v>120</v>
      </c>
      <c r="AB62" s="13">
        <v>8</v>
      </c>
    </row>
    <row r="63" spans="1:28">
      <c r="A63" s="1">
        <v>100000384</v>
      </c>
      <c r="B63" s="1" t="s">
        <v>6</v>
      </c>
      <c r="C63" s="1" t="s">
        <v>83</v>
      </c>
      <c r="D63" s="1" t="s">
        <v>12</v>
      </c>
      <c r="E63" s="1">
        <v>1</v>
      </c>
      <c r="F63" s="13">
        <v>62</v>
      </c>
      <c r="G63" s="13">
        <f t="shared" si="1"/>
        <v>16</v>
      </c>
      <c r="H63" s="13">
        <v>16</v>
      </c>
      <c r="I63" s="13">
        <v>0</v>
      </c>
      <c r="J63" s="13">
        <v>10</v>
      </c>
      <c r="K63" s="13">
        <v>0</v>
      </c>
      <c r="L63" s="13">
        <v>0</v>
      </c>
      <c r="M63" s="13">
        <v>0</v>
      </c>
      <c r="N63" s="13">
        <v>6</v>
      </c>
      <c r="O63" s="13">
        <v>1</v>
      </c>
      <c r="P63" s="13">
        <v>5</v>
      </c>
      <c r="Q63" s="13">
        <v>23</v>
      </c>
      <c r="R63" s="13">
        <v>3128</v>
      </c>
      <c r="S63" s="13">
        <v>345</v>
      </c>
      <c r="T63" s="15">
        <v>31</v>
      </c>
      <c r="U63" s="15">
        <v>3.875</v>
      </c>
      <c r="V63" s="15">
        <v>2.4412500000000001</v>
      </c>
      <c r="W63" s="13">
        <v>282</v>
      </c>
      <c r="X63" s="13">
        <v>573</v>
      </c>
      <c r="Y63" s="13">
        <v>62</v>
      </c>
      <c r="Z63" s="13">
        <v>855</v>
      </c>
      <c r="AA63" s="13">
        <v>144</v>
      </c>
      <c r="AB63" s="13">
        <v>10</v>
      </c>
    </row>
    <row r="64" spans="1:28">
      <c r="A64" s="1">
        <v>100000388</v>
      </c>
      <c r="B64" s="1" t="s">
        <v>6</v>
      </c>
      <c r="C64" s="1" t="s">
        <v>83</v>
      </c>
      <c r="D64" s="1" t="s">
        <v>167</v>
      </c>
      <c r="E64" s="1">
        <v>1</v>
      </c>
      <c r="F64" s="13">
        <v>89</v>
      </c>
      <c r="G64" s="13">
        <f t="shared" si="1"/>
        <v>25</v>
      </c>
      <c r="H64" s="13">
        <v>23</v>
      </c>
      <c r="I64" s="13">
        <v>2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34</v>
      </c>
      <c r="R64" s="13">
        <v>4506</v>
      </c>
      <c r="S64" s="13">
        <v>837</v>
      </c>
      <c r="T64" s="15">
        <v>44.5</v>
      </c>
      <c r="U64" s="15">
        <v>5.5625</v>
      </c>
      <c r="V64" s="15">
        <v>3.504375</v>
      </c>
      <c r="W64" s="13">
        <v>406</v>
      </c>
      <c r="X64" s="13">
        <v>927</v>
      </c>
      <c r="Y64" s="13">
        <v>89</v>
      </c>
      <c r="Z64" s="13">
        <v>1333</v>
      </c>
      <c r="AA64" s="13">
        <v>192</v>
      </c>
      <c r="AB64" s="13">
        <v>14</v>
      </c>
    </row>
    <row r="65" spans="1:28">
      <c r="A65" s="1">
        <v>100000401</v>
      </c>
      <c r="B65" s="1" t="s">
        <v>6</v>
      </c>
      <c r="C65" s="1" t="s">
        <v>83</v>
      </c>
      <c r="D65" s="1" t="s">
        <v>12</v>
      </c>
      <c r="E65" s="1">
        <v>1</v>
      </c>
      <c r="F65" s="13">
        <v>93</v>
      </c>
      <c r="G65" s="13">
        <f t="shared" si="1"/>
        <v>25</v>
      </c>
      <c r="H65" s="13">
        <v>24</v>
      </c>
      <c r="I65" s="13">
        <v>1</v>
      </c>
      <c r="J65" s="13">
        <v>14</v>
      </c>
      <c r="K65" s="13">
        <v>0</v>
      </c>
      <c r="L65" s="13">
        <v>0</v>
      </c>
      <c r="M65" s="13">
        <v>0</v>
      </c>
      <c r="N65" s="13">
        <v>8</v>
      </c>
      <c r="O65" s="13">
        <v>1</v>
      </c>
      <c r="P65" s="13">
        <v>7</v>
      </c>
      <c r="Q65" s="13">
        <v>35</v>
      </c>
      <c r="R65" s="13">
        <v>4692</v>
      </c>
      <c r="S65" s="13">
        <v>892</v>
      </c>
      <c r="T65" s="15">
        <v>46.5</v>
      </c>
      <c r="U65" s="15">
        <v>5.8125</v>
      </c>
      <c r="V65" s="15">
        <v>3.6618750000000002</v>
      </c>
      <c r="W65" s="13">
        <v>423</v>
      </c>
      <c r="X65" s="13">
        <v>972</v>
      </c>
      <c r="Y65" s="13">
        <v>93</v>
      </c>
      <c r="Z65" s="13">
        <v>1395</v>
      </c>
      <c r="AA65" s="13">
        <v>192</v>
      </c>
      <c r="AB65" s="13">
        <v>14</v>
      </c>
    </row>
    <row r="66" spans="1:28">
      <c r="A66" s="1">
        <v>100000403</v>
      </c>
      <c r="B66" s="1" t="s">
        <v>6</v>
      </c>
      <c r="C66" s="1" t="s">
        <v>83</v>
      </c>
      <c r="D66" s="1" t="s">
        <v>171</v>
      </c>
      <c r="E66" s="1">
        <v>1</v>
      </c>
      <c r="F66" s="13">
        <v>22</v>
      </c>
      <c r="G66" s="13">
        <f t="shared" si="1"/>
        <v>6</v>
      </c>
      <c r="H66" s="13">
        <v>6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13">
        <v>8</v>
      </c>
      <c r="R66" s="13">
        <v>1145</v>
      </c>
      <c r="S66" s="13">
        <v>16</v>
      </c>
      <c r="T66" s="15">
        <v>11</v>
      </c>
      <c r="U66" s="15">
        <v>1.375</v>
      </c>
      <c r="V66" s="15">
        <v>0.86624999999999996</v>
      </c>
      <c r="W66" s="13">
        <v>104</v>
      </c>
      <c r="X66" s="13">
        <v>177</v>
      </c>
      <c r="Y66" s="13">
        <v>22</v>
      </c>
      <c r="Z66" s="13">
        <v>281</v>
      </c>
      <c r="AA66" s="13">
        <v>72</v>
      </c>
      <c r="AB66" s="13">
        <v>4</v>
      </c>
    </row>
    <row r="67" spans="1:28">
      <c r="A67" s="1">
        <v>100000406</v>
      </c>
      <c r="B67" s="1" t="s">
        <v>6</v>
      </c>
      <c r="C67" s="1" t="s">
        <v>83</v>
      </c>
      <c r="D67" s="1" t="s">
        <v>12</v>
      </c>
      <c r="E67" s="1">
        <v>1</v>
      </c>
      <c r="F67" s="13">
        <v>117</v>
      </c>
      <c r="G67" s="13">
        <f t="shared" si="1"/>
        <v>31</v>
      </c>
      <c r="H67" s="13">
        <v>30</v>
      </c>
      <c r="I67" s="13">
        <v>1</v>
      </c>
      <c r="J67" s="13">
        <v>18</v>
      </c>
      <c r="K67" s="13">
        <v>0</v>
      </c>
      <c r="L67" s="13">
        <v>1</v>
      </c>
      <c r="M67" s="13">
        <v>0</v>
      </c>
      <c r="N67" s="13">
        <v>9</v>
      </c>
      <c r="O67" s="13">
        <v>1</v>
      </c>
      <c r="P67" s="13">
        <v>9</v>
      </c>
      <c r="Q67" s="13">
        <v>44</v>
      </c>
      <c r="R67" s="13">
        <v>5810</v>
      </c>
      <c r="S67" s="13">
        <v>1468</v>
      </c>
      <c r="T67" s="15">
        <v>58.5</v>
      </c>
      <c r="U67" s="15">
        <v>7.3125</v>
      </c>
      <c r="V67" s="15">
        <v>4.6068749999999996</v>
      </c>
      <c r="W67" s="13">
        <v>523</v>
      </c>
      <c r="X67" s="13">
        <v>1312</v>
      </c>
      <c r="Y67" s="13">
        <v>117</v>
      </c>
      <c r="Z67" s="13">
        <v>1835</v>
      </c>
      <c r="AA67" s="13">
        <v>216</v>
      </c>
      <c r="AB67" s="13">
        <v>18</v>
      </c>
    </row>
    <row r="68" spans="1:28">
      <c r="A68" s="1">
        <v>100000410</v>
      </c>
      <c r="B68" s="1" t="s">
        <v>6</v>
      </c>
      <c r="C68" s="1" t="s">
        <v>83</v>
      </c>
      <c r="D68" s="1" t="s">
        <v>12</v>
      </c>
      <c r="E68" s="1">
        <v>1</v>
      </c>
      <c r="F68" s="13">
        <v>78</v>
      </c>
      <c r="G68" s="13">
        <f t="shared" si="1"/>
        <v>20</v>
      </c>
      <c r="H68" s="13">
        <v>20</v>
      </c>
      <c r="I68" s="13">
        <v>0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29</v>
      </c>
      <c r="R68" s="13">
        <v>3873</v>
      </c>
      <c r="S68" s="13">
        <v>587</v>
      </c>
      <c r="T68" s="15">
        <v>39</v>
      </c>
      <c r="U68" s="15">
        <v>4.875</v>
      </c>
      <c r="V68" s="15">
        <v>3.07125</v>
      </c>
      <c r="W68" s="13">
        <v>349</v>
      </c>
      <c r="X68" s="13">
        <v>758</v>
      </c>
      <c r="Y68" s="13">
        <v>78</v>
      </c>
      <c r="Z68" s="13">
        <v>1107</v>
      </c>
      <c r="AA68" s="13">
        <v>144</v>
      </c>
      <c r="AB68" s="13">
        <v>10</v>
      </c>
    </row>
    <row r="69" spans="1:28">
      <c r="A69" s="1">
        <v>100000417</v>
      </c>
      <c r="B69" s="1" t="s">
        <v>6</v>
      </c>
      <c r="C69" s="1" t="s">
        <v>178</v>
      </c>
      <c r="D69" s="1" t="s">
        <v>176</v>
      </c>
      <c r="E69" s="1">
        <v>1</v>
      </c>
      <c r="F69" s="13">
        <v>68</v>
      </c>
      <c r="G69" s="13">
        <f t="shared" si="1"/>
        <v>18</v>
      </c>
      <c r="H69" s="13">
        <v>18</v>
      </c>
      <c r="I69" s="13">
        <v>0</v>
      </c>
      <c r="J69" s="13">
        <v>10</v>
      </c>
      <c r="K69" s="13">
        <v>0</v>
      </c>
      <c r="L69" s="13">
        <v>0</v>
      </c>
      <c r="M69" s="13">
        <v>0</v>
      </c>
      <c r="N69" s="13">
        <v>6</v>
      </c>
      <c r="O69" s="13">
        <v>1</v>
      </c>
      <c r="P69" s="13">
        <v>5</v>
      </c>
      <c r="Q69" s="13">
        <v>25</v>
      </c>
      <c r="R69" s="13">
        <v>3408</v>
      </c>
      <c r="S69" s="13">
        <v>419</v>
      </c>
      <c r="T69" s="15">
        <v>34</v>
      </c>
      <c r="U69" s="15">
        <v>4.25</v>
      </c>
      <c r="V69" s="15">
        <v>2.6775000000000002</v>
      </c>
      <c r="W69" s="13">
        <v>307</v>
      </c>
      <c r="X69" s="13">
        <v>637</v>
      </c>
      <c r="Y69" s="13">
        <v>68</v>
      </c>
      <c r="Z69" s="13">
        <v>944</v>
      </c>
      <c r="AA69" s="13">
        <v>144</v>
      </c>
      <c r="AB69" s="13">
        <v>10</v>
      </c>
    </row>
    <row r="70" spans="1:28">
      <c r="A70" s="1">
        <v>100000423</v>
      </c>
      <c r="B70" s="1" t="s">
        <v>6</v>
      </c>
      <c r="C70" s="1" t="s">
        <v>178</v>
      </c>
      <c r="D70" s="1" t="s">
        <v>171</v>
      </c>
      <c r="E70" s="1">
        <v>1</v>
      </c>
      <c r="F70" s="13">
        <v>70</v>
      </c>
      <c r="G70" s="13">
        <f t="shared" ref="G70:G133" si="2">H70+I70</f>
        <v>18</v>
      </c>
      <c r="H70" s="13">
        <v>18</v>
      </c>
      <c r="I70" s="13">
        <v>0</v>
      </c>
      <c r="J70" s="13">
        <v>10</v>
      </c>
      <c r="K70" s="13">
        <v>0</v>
      </c>
      <c r="L70" s="13">
        <v>0</v>
      </c>
      <c r="M70" s="13">
        <v>0</v>
      </c>
      <c r="N70" s="13">
        <v>6</v>
      </c>
      <c r="O70" s="13">
        <v>1</v>
      </c>
      <c r="P70" s="13">
        <v>5</v>
      </c>
      <c r="Q70" s="13">
        <v>26</v>
      </c>
      <c r="R70" s="13">
        <v>3501</v>
      </c>
      <c r="S70" s="13">
        <v>458</v>
      </c>
      <c r="T70" s="15">
        <v>35</v>
      </c>
      <c r="U70" s="15">
        <v>4.375</v>
      </c>
      <c r="V70" s="15">
        <v>2.7562500000000001</v>
      </c>
      <c r="W70" s="13">
        <v>316</v>
      </c>
      <c r="X70" s="13">
        <v>663</v>
      </c>
      <c r="Y70" s="13">
        <v>70</v>
      </c>
      <c r="Z70" s="13">
        <v>979</v>
      </c>
      <c r="AA70" s="13">
        <v>144</v>
      </c>
      <c r="AB70" s="13">
        <v>10</v>
      </c>
    </row>
    <row r="71" spans="1:28">
      <c r="A71" s="1">
        <v>100000430</v>
      </c>
      <c r="B71" s="1" t="s">
        <v>6</v>
      </c>
      <c r="C71" s="1" t="s">
        <v>178</v>
      </c>
      <c r="D71" s="1" t="s">
        <v>150</v>
      </c>
      <c r="E71" s="1">
        <v>2</v>
      </c>
      <c r="F71" s="13">
        <v>76</v>
      </c>
      <c r="G71" s="13">
        <f t="shared" si="2"/>
        <v>20</v>
      </c>
      <c r="H71" s="13">
        <v>20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7</v>
      </c>
      <c r="O71" s="13">
        <v>2</v>
      </c>
      <c r="P71" s="13">
        <v>5</v>
      </c>
      <c r="Q71" s="13">
        <v>28</v>
      </c>
      <c r="R71" s="13">
        <v>3781</v>
      </c>
      <c r="S71" s="13">
        <v>229</v>
      </c>
      <c r="T71" s="15">
        <v>38</v>
      </c>
      <c r="U71" s="15">
        <v>4.75</v>
      </c>
      <c r="V71" s="15">
        <v>2.9925000000000002</v>
      </c>
      <c r="W71" s="13">
        <v>342</v>
      </c>
      <c r="X71" s="13">
        <v>637</v>
      </c>
      <c r="Y71" s="13">
        <v>76</v>
      </c>
      <c r="Z71" s="13">
        <v>979</v>
      </c>
      <c r="AA71" s="13">
        <v>168</v>
      </c>
      <c r="AB71" s="13">
        <v>10</v>
      </c>
    </row>
    <row r="72" spans="1:28">
      <c r="A72" s="1">
        <v>100000431</v>
      </c>
      <c r="B72" s="1" t="s">
        <v>6</v>
      </c>
      <c r="C72" s="1" t="s">
        <v>178</v>
      </c>
      <c r="D72" s="1" t="s">
        <v>176</v>
      </c>
      <c r="E72" s="1">
        <v>1</v>
      </c>
      <c r="F72" s="13">
        <v>54</v>
      </c>
      <c r="G72" s="13">
        <f t="shared" si="2"/>
        <v>14</v>
      </c>
      <c r="H72" s="13">
        <v>14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20</v>
      </c>
      <c r="R72" s="13">
        <v>2636</v>
      </c>
      <c r="S72" s="13">
        <v>248</v>
      </c>
      <c r="T72" s="15">
        <v>27</v>
      </c>
      <c r="U72" s="15">
        <v>3.375</v>
      </c>
      <c r="V72" s="15">
        <v>2.1262500000000002</v>
      </c>
      <c r="W72" s="13">
        <v>238</v>
      </c>
      <c r="X72" s="13">
        <v>470</v>
      </c>
      <c r="Y72" s="13">
        <v>54</v>
      </c>
      <c r="Z72" s="13">
        <v>708</v>
      </c>
      <c r="AA72" s="13">
        <v>96</v>
      </c>
      <c r="AB72" s="13">
        <v>6</v>
      </c>
    </row>
    <row r="73" spans="1:28">
      <c r="A73" s="1">
        <v>100000449</v>
      </c>
      <c r="B73" s="1" t="s">
        <v>6</v>
      </c>
      <c r="C73" s="1" t="s">
        <v>178</v>
      </c>
      <c r="D73" s="1" t="s">
        <v>191</v>
      </c>
      <c r="E73" s="1">
        <v>2</v>
      </c>
      <c r="F73" s="13">
        <v>14</v>
      </c>
      <c r="G73" s="13">
        <f t="shared" si="2"/>
        <v>4</v>
      </c>
      <c r="H73" s="13">
        <v>4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1</v>
      </c>
      <c r="P73" s="13">
        <v>1</v>
      </c>
      <c r="Q73" s="13">
        <v>5</v>
      </c>
      <c r="R73" s="13">
        <v>767</v>
      </c>
      <c r="S73" s="13">
        <v>0</v>
      </c>
      <c r="T73" s="15">
        <v>7</v>
      </c>
      <c r="U73" s="15">
        <v>0.875</v>
      </c>
      <c r="V73" s="15">
        <v>0.55125000000000002</v>
      </c>
      <c r="W73" s="13">
        <v>70</v>
      </c>
      <c r="X73" s="13">
        <v>116</v>
      </c>
      <c r="Y73" s="13">
        <v>14</v>
      </c>
      <c r="Z73" s="13">
        <v>186</v>
      </c>
      <c r="AA73" s="13">
        <v>48</v>
      </c>
      <c r="AB73" s="13">
        <v>0</v>
      </c>
    </row>
    <row r="74" spans="1:28">
      <c r="A74" s="1">
        <v>100000452</v>
      </c>
      <c r="B74" s="1" t="s">
        <v>6</v>
      </c>
      <c r="C74" s="1" t="s">
        <v>178</v>
      </c>
      <c r="D74" s="1" t="s">
        <v>176</v>
      </c>
      <c r="E74" s="1">
        <v>1</v>
      </c>
      <c r="F74" s="13">
        <v>49</v>
      </c>
      <c r="G74" s="13">
        <f t="shared" si="2"/>
        <v>13</v>
      </c>
      <c r="H74" s="13">
        <v>13</v>
      </c>
      <c r="I74" s="13">
        <v>0</v>
      </c>
      <c r="J74" s="13">
        <v>8</v>
      </c>
      <c r="K74" s="13">
        <v>0</v>
      </c>
      <c r="L74" s="13">
        <v>0</v>
      </c>
      <c r="M74" s="13">
        <v>0</v>
      </c>
      <c r="N74" s="13">
        <v>5</v>
      </c>
      <c r="O74" s="13">
        <v>1</v>
      </c>
      <c r="P74" s="13">
        <v>4</v>
      </c>
      <c r="Q74" s="13">
        <v>18</v>
      </c>
      <c r="R74" s="13">
        <v>2523</v>
      </c>
      <c r="S74" s="13">
        <v>192</v>
      </c>
      <c r="T74" s="15">
        <v>24.5</v>
      </c>
      <c r="U74" s="15">
        <v>3.0625</v>
      </c>
      <c r="V74" s="15">
        <v>1.9293750000000001</v>
      </c>
      <c r="W74" s="13">
        <v>228</v>
      </c>
      <c r="X74" s="13">
        <v>437</v>
      </c>
      <c r="Y74" s="13">
        <v>49</v>
      </c>
      <c r="Z74" s="13">
        <v>665</v>
      </c>
      <c r="AA74" s="13">
        <v>120</v>
      </c>
      <c r="AB74" s="13">
        <v>8</v>
      </c>
    </row>
    <row r="75" spans="1:28">
      <c r="A75" s="1">
        <v>100000458</v>
      </c>
      <c r="B75" s="1" t="s">
        <v>6</v>
      </c>
      <c r="C75" s="1" t="s">
        <v>83</v>
      </c>
      <c r="D75" s="1" t="s">
        <v>195</v>
      </c>
      <c r="E75" s="1">
        <v>1</v>
      </c>
      <c r="F75" s="13">
        <v>68</v>
      </c>
      <c r="G75" s="13">
        <f t="shared" si="2"/>
        <v>18</v>
      </c>
      <c r="H75" s="13">
        <v>18</v>
      </c>
      <c r="I75" s="13">
        <v>0</v>
      </c>
      <c r="J75" s="13">
        <v>8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25</v>
      </c>
      <c r="R75" s="13">
        <v>3288</v>
      </c>
      <c r="S75" s="13">
        <v>419</v>
      </c>
      <c r="T75" s="15">
        <v>34</v>
      </c>
      <c r="U75" s="15">
        <v>4.25</v>
      </c>
      <c r="V75" s="15">
        <v>2.6775000000000002</v>
      </c>
      <c r="W75" s="13">
        <v>296</v>
      </c>
      <c r="X75" s="13">
        <v>619</v>
      </c>
      <c r="Y75" s="13">
        <v>68</v>
      </c>
      <c r="Z75" s="13">
        <v>915</v>
      </c>
      <c r="AA75" s="13">
        <v>120</v>
      </c>
      <c r="AB75" s="13">
        <v>8</v>
      </c>
    </row>
    <row r="76" spans="1:28">
      <c r="A76" s="1">
        <v>100000461</v>
      </c>
      <c r="B76" s="1" t="s">
        <v>6</v>
      </c>
      <c r="C76" s="1" t="s">
        <v>83</v>
      </c>
      <c r="D76" s="1" t="s">
        <v>198</v>
      </c>
      <c r="E76" s="1">
        <v>1</v>
      </c>
      <c r="F76" s="13">
        <v>68</v>
      </c>
      <c r="G76" s="13">
        <f t="shared" si="2"/>
        <v>18</v>
      </c>
      <c r="H76" s="13">
        <v>18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25</v>
      </c>
      <c r="R76" s="13">
        <v>3288</v>
      </c>
      <c r="S76" s="13">
        <v>419</v>
      </c>
      <c r="T76" s="15">
        <v>34</v>
      </c>
      <c r="U76" s="15">
        <v>4.25</v>
      </c>
      <c r="V76" s="15">
        <v>2.6775000000000002</v>
      </c>
      <c r="W76" s="13">
        <v>296</v>
      </c>
      <c r="X76" s="13">
        <v>619</v>
      </c>
      <c r="Y76" s="13">
        <v>68</v>
      </c>
      <c r="Z76" s="13">
        <v>915</v>
      </c>
      <c r="AA76" s="13">
        <v>120</v>
      </c>
      <c r="AB76" s="13">
        <v>8</v>
      </c>
    </row>
    <row r="77" spans="1:28">
      <c r="A77" s="1">
        <v>100000466</v>
      </c>
      <c r="B77" s="1" t="s">
        <v>6</v>
      </c>
      <c r="C77" s="1" t="s">
        <v>178</v>
      </c>
      <c r="D77" s="1" t="s">
        <v>199</v>
      </c>
      <c r="E77" s="1">
        <v>5</v>
      </c>
      <c r="F77" s="13">
        <v>3</v>
      </c>
      <c r="G77" s="13">
        <f t="shared" si="2"/>
        <v>1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5</v>
      </c>
      <c r="N77" s="13">
        <v>0</v>
      </c>
      <c r="O77" s="13">
        <v>5</v>
      </c>
      <c r="P77" s="13">
        <v>0</v>
      </c>
      <c r="Q77" s="13">
        <v>1</v>
      </c>
      <c r="R77" s="13">
        <v>55</v>
      </c>
      <c r="S77" s="13">
        <v>0</v>
      </c>
      <c r="T77" s="15">
        <v>1.5</v>
      </c>
      <c r="U77" s="15">
        <v>0.1875</v>
      </c>
      <c r="V77" s="15">
        <v>0.11812499999999999</v>
      </c>
      <c r="W77" s="13">
        <v>5</v>
      </c>
      <c r="X77" s="13">
        <v>9</v>
      </c>
      <c r="Y77" s="13">
        <v>3</v>
      </c>
      <c r="Z77" s="13">
        <v>14</v>
      </c>
      <c r="AA77" s="13">
        <v>120</v>
      </c>
      <c r="AB77" s="13">
        <v>0</v>
      </c>
    </row>
    <row r="78" spans="1:28">
      <c r="A78" s="1">
        <v>100000471</v>
      </c>
      <c r="B78" s="1" t="s">
        <v>6</v>
      </c>
      <c r="C78" s="1" t="s">
        <v>178</v>
      </c>
      <c r="D78" s="1" t="s">
        <v>203</v>
      </c>
      <c r="E78" s="1">
        <v>1</v>
      </c>
      <c r="F78" s="13">
        <v>87</v>
      </c>
      <c r="G78" s="13">
        <f t="shared" si="2"/>
        <v>23</v>
      </c>
      <c r="H78" s="13">
        <v>23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32</v>
      </c>
      <c r="R78" s="13">
        <v>4293</v>
      </c>
      <c r="S78" s="13">
        <v>732</v>
      </c>
      <c r="T78" s="15">
        <v>43.5</v>
      </c>
      <c r="U78" s="15">
        <v>5.4375</v>
      </c>
      <c r="V78" s="15">
        <v>3.4256250000000001</v>
      </c>
      <c r="W78" s="13">
        <v>387</v>
      </c>
      <c r="X78" s="13">
        <v>864</v>
      </c>
      <c r="Y78" s="13">
        <v>87</v>
      </c>
      <c r="Z78" s="13">
        <v>1251</v>
      </c>
      <c r="AA78" s="13">
        <v>168</v>
      </c>
      <c r="AB78" s="13">
        <v>12</v>
      </c>
    </row>
    <row r="79" spans="1:28">
      <c r="A79" s="1">
        <v>100000476</v>
      </c>
      <c r="B79" s="1" t="s">
        <v>6</v>
      </c>
      <c r="C79" s="1" t="s">
        <v>178</v>
      </c>
      <c r="D79" s="1" t="s">
        <v>176</v>
      </c>
      <c r="E79" s="1">
        <v>1</v>
      </c>
      <c r="F79" s="13">
        <v>36</v>
      </c>
      <c r="G79" s="13">
        <f t="shared" si="2"/>
        <v>10</v>
      </c>
      <c r="H79" s="13">
        <v>9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14</v>
      </c>
      <c r="R79" s="13">
        <v>1917</v>
      </c>
      <c r="S79" s="13">
        <v>100</v>
      </c>
      <c r="T79" s="15">
        <v>18</v>
      </c>
      <c r="U79" s="15">
        <v>2.25</v>
      </c>
      <c r="V79" s="15">
        <v>1.4175</v>
      </c>
      <c r="W79" s="13">
        <v>173</v>
      </c>
      <c r="X79" s="13">
        <v>318</v>
      </c>
      <c r="Y79" s="13">
        <v>36</v>
      </c>
      <c r="Z79" s="13">
        <v>491</v>
      </c>
      <c r="AA79" s="13">
        <v>96</v>
      </c>
      <c r="AB79" s="13">
        <v>6</v>
      </c>
    </row>
    <row r="80" spans="1:28">
      <c r="A80" s="1">
        <v>100000486</v>
      </c>
      <c r="B80" s="1" t="s">
        <v>6</v>
      </c>
      <c r="C80" s="1" t="s">
        <v>178</v>
      </c>
      <c r="D80" s="1" t="s">
        <v>206</v>
      </c>
      <c r="E80" s="1">
        <v>1</v>
      </c>
      <c r="F80" s="13">
        <v>81</v>
      </c>
      <c r="G80" s="13">
        <f t="shared" si="2"/>
        <v>21</v>
      </c>
      <c r="H80" s="13">
        <v>21</v>
      </c>
      <c r="I80" s="13">
        <v>0</v>
      </c>
      <c r="J80" s="13">
        <v>10</v>
      </c>
      <c r="K80" s="13">
        <v>0</v>
      </c>
      <c r="L80" s="13">
        <v>0</v>
      </c>
      <c r="M80" s="13">
        <v>0</v>
      </c>
      <c r="N80" s="13">
        <v>6</v>
      </c>
      <c r="O80" s="13">
        <v>1</v>
      </c>
      <c r="P80" s="13">
        <v>5</v>
      </c>
      <c r="Q80" s="13">
        <v>30</v>
      </c>
      <c r="R80" s="13">
        <v>3893</v>
      </c>
      <c r="S80" s="13">
        <v>634</v>
      </c>
      <c r="T80" s="15">
        <v>40.5</v>
      </c>
      <c r="U80" s="15">
        <v>5.0625</v>
      </c>
      <c r="V80" s="15">
        <v>3.1893750000000001</v>
      </c>
      <c r="W80" s="13">
        <v>351</v>
      </c>
      <c r="X80" s="13">
        <v>775</v>
      </c>
      <c r="Y80" s="13">
        <v>81</v>
      </c>
      <c r="Z80" s="13">
        <v>1126</v>
      </c>
      <c r="AA80" s="13">
        <v>144</v>
      </c>
      <c r="AB80" s="13">
        <v>10</v>
      </c>
    </row>
    <row r="81" spans="1:28">
      <c r="A81" s="1">
        <v>100000488</v>
      </c>
      <c r="B81" s="1" t="s">
        <v>6</v>
      </c>
      <c r="C81" s="1" t="s">
        <v>178</v>
      </c>
      <c r="D81" s="1" t="s">
        <v>100</v>
      </c>
      <c r="E81" s="1">
        <v>1</v>
      </c>
      <c r="F81" s="13">
        <v>73</v>
      </c>
      <c r="G81" s="13">
        <f t="shared" si="2"/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5">
        <v>36.5</v>
      </c>
      <c r="U81" s="15">
        <v>4.5625</v>
      </c>
      <c r="V81" s="15">
        <v>2.8743750000000001</v>
      </c>
      <c r="W81" s="13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100000490</v>
      </c>
      <c r="B82" s="1" t="s">
        <v>6</v>
      </c>
      <c r="C82" s="1" t="s">
        <v>178</v>
      </c>
      <c r="D82" s="1" t="s">
        <v>209</v>
      </c>
      <c r="E82" s="1">
        <v>1</v>
      </c>
      <c r="F82" s="13">
        <v>78</v>
      </c>
      <c r="G82" s="13">
        <f t="shared" si="2"/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29</v>
      </c>
      <c r="R82" s="13">
        <v>3873</v>
      </c>
      <c r="S82" s="13">
        <v>587</v>
      </c>
      <c r="T82" s="15">
        <v>39</v>
      </c>
      <c r="U82" s="15">
        <v>4.875</v>
      </c>
      <c r="V82" s="15">
        <v>3.07125</v>
      </c>
      <c r="W82" s="13">
        <v>349</v>
      </c>
      <c r="X82" s="13">
        <v>758</v>
      </c>
      <c r="Y82" s="13">
        <v>78</v>
      </c>
      <c r="Z82" s="13">
        <v>1107</v>
      </c>
      <c r="AA82" s="13">
        <v>144</v>
      </c>
      <c r="AB82" s="13">
        <v>10</v>
      </c>
    </row>
    <row r="83" spans="1:28">
      <c r="A83" s="1">
        <v>100000497</v>
      </c>
      <c r="B83" s="1" t="s">
        <v>6</v>
      </c>
      <c r="C83" s="1" t="s">
        <v>178</v>
      </c>
      <c r="D83" s="1" t="s">
        <v>176</v>
      </c>
      <c r="E83" s="1">
        <v>1</v>
      </c>
      <c r="F83" s="13">
        <v>62</v>
      </c>
      <c r="G83" s="13">
        <f t="shared" si="2"/>
        <v>16</v>
      </c>
      <c r="H83" s="13">
        <v>16</v>
      </c>
      <c r="I83" s="13">
        <v>0</v>
      </c>
      <c r="J83" s="13">
        <v>10</v>
      </c>
      <c r="K83" s="13">
        <v>0</v>
      </c>
      <c r="L83" s="13">
        <v>0</v>
      </c>
      <c r="M83" s="13">
        <v>0</v>
      </c>
      <c r="N83" s="13">
        <v>6</v>
      </c>
      <c r="O83" s="13">
        <v>1</v>
      </c>
      <c r="P83" s="13">
        <v>5</v>
      </c>
      <c r="Q83" s="13">
        <v>23</v>
      </c>
      <c r="R83" s="13">
        <v>3128</v>
      </c>
      <c r="S83" s="13">
        <v>345</v>
      </c>
      <c r="T83" s="15">
        <v>31</v>
      </c>
      <c r="U83" s="15">
        <v>3.875</v>
      </c>
      <c r="V83" s="15">
        <v>2.4412500000000001</v>
      </c>
      <c r="W83" s="13">
        <v>282</v>
      </c>
      <c r="X83" s="13">
        <v>573</v>
      </c>
      <c r="Y83" s="13">
        <v>62</v>
      </c>
      <c r="Z83" s="13">
        <v>855</v>
      </c>
      <c r="AA83" s="13">
        <v>144</v>
      </c>
      <c r="AB83" s="13">
        <v>10</v>
      </c>
    </row>
    <row r="84" spans="1:28">
      <c r="A84" s="1">
        <v>100000498</v>
      </c>
      <c r="B84" s="1" t="s">
        <v>6</v>
      </c>
      <c r="C84" s="1" t="s">
        <v>178</v>
      </c>
      <c r="D84" s="1" t="s">
        <v>212</v>
      </c>
      <c r="E84" s="1">
        <v>1</v>
      </c>
      <c r="F84" s="13">
        <v>30</v>
      </c>
      <c r="G84" s="13">
        <f t="shared" si="2"/>
        <v>8</v>
      </c>
      <c r="H84" s="13">
        <v>8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3">
        <v>3</v>
      </c>
      <c r="O84" s="13">
        <v>1</v>
      </c>
      <c r="P84" s="13">
        <v>2</v>
      </c>
      <c r="Q84" s="13">
        <v>11</v>
      </c>
      <c r="R84" s="13">
        <v>1518</v>
      </c>
      <c r="S84" s="13">
        <v>50</v>
      </c>
      <c r="T84" s="15">
        <v>15</v>
      </c>
      <c r="U84" s="15">
        <v>1.875</v>
      </c>
      <c r="V84" s="15">
        <v>1.1812499999999999</v>
      </c>
      <c r="W84" s="13">
        <v>137</v>
      </c>
      <c r="X84" s="13">
        <v>243</v>
      </c>
      <c r="Y84" s="13">
        <v>30</v>
      </c>
      <c r="Z84" s="13">
        <v>380</v>
      </c>
      <c r="AA84" s="13">
        <v>72</v>
      </c>
      <c r="AB84" s="13">
        <v>4</v>
      </c>
    </row>
    <row r="85" spans="1:28">
      <c r="A85" s="1">
        <v>100000504</v>
      </c>
      <c r="B85" s="1" t="s">
        <v>6</v>
      </c>
      <c r="C85" s="1" t="s">
        <v>178</v>
      </c>
      <c r="D85" s="1" t="s">
        <v>176</v>
      </c>
      <c r="E85" s="1">
        <v>1</v>
      </c>
      <c r="F85" s="13">
        <v>68</v>
      </c>
      <c r="G85" s="13">
        <f t="shared" si="2"/>
        <v>18</v>
      </c>
      <c r="H85" s="13">
        <v>18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6</v>
      </c>
      <c r="O85" s="13">
        <v>1</v>
      </c>
      <c r="P85" s="13">
        <v>5</v>
      </c>
      <c r="Q85" s="13">
        <v>25</v>
      </c>
      <c r="R85" s="13">
        <v>3408</v>
      </c>
      <c r="S85" s="13">
        <v>419</v>
      </c>
      <c r="T85" s="15">
        <v>34</v>
      </c>
      <c r="U85" s="15">
        <v>4.25</v>
      </c>
      <c r="V85" s="15">
        <v>2.6775000000000002</v>
      </c>
      <c r="W85" s="13">
        <v>307</v>
      </c>
      <c r="X85" s="13">
        <v>637</v>
      </c>
      <c r="Y85" s="13">
        <v>68</v>
      </c>
      <c r="Z85" s="13">
        <v>944</v>
      </c>
      <c r="AA85" s="13">
        <v>144</v>
      </c>
      <c r="AB85" s="13">
        <v>10</v>
      </c>
    </row>
    <row r="86" spans="1:28">
      <c r="A86" s="1">
        <v>100000515</v>
      </c>
      <c r="B86" s="1" t="s">
        <v>6</v>
      </c>
      <c r="C86" s="1" t="s">
        <v>178</v>
      </c>
      <c r="D86" s="1" t="s">
        <v>219</v>
      </c>
      <c r="E86" s="1">
        <v>2</v>
      </c>
      <c r="F86" s="13">
        <v>229</v>
      </c>
      <c r="G86" s="13">
        <f t="shared" si="2"/>
        <v>59</v>
      </c>
      <c r="H86" s="13">
        <v>59</v>
      </c>
      <c r="I86" s="13">
        <v>0</v>
      </c>
      <c r="J86" s="13">
        <v>28</v>
      </c>
      <c r="K86" s="13">
        <v>0</v>
      </c>
      <c r="L86" s="13">
        <v>1</v>
      </c>
      <c r="M86" s="13">
        <v>0</v>
      </c>
      <c r="N86" s="13">
        <v>15</v>
      </c>
      <c r="O86" s="13">
        <v>2</v>
      </c>
      <c r="P86" s="13">
        <v>14</v>
      </c>
      <c r="Q86" s="13">
        <v>85</v>
      </c>
      <c r="R86" s="13">
        <v>11026</v>
      </c>
      <c r="S86" s="13">
        <v>3144</v>
      </c>
      <c r="T86" s="15">
        <v>114.5</v>
      </c>
      <c r="U86" s="15">
        <v>14.3125</v>
      </c>
      <c r="V86" s="15">
        <v>9.0168750000000006</v>
      </c>
      <c r="W86" s="13">
        <v>993</v>
      </c>
      <c r="X86" s="13">
        <v>2598</v>
      </c>
      <c r="Y86" s="13">
        <v>229</v>
      </c>
      <c r="Z86" s="13">
        <v>3591</v>
      </c>
      <c r="AA86" s="13">
        <v>360</v>
      </c>
      <c r="AB86" s="13">
        <v>28</v>
      </c>
    </row>
    <row r="87" spans="1:28">
      <c r="A87" s="1">
        <v>100000521</v>
      </c>
      <c r="B87" s="1" t="s">
        <v>6</v>
      </c>
      <c r="C87" s="1" t="s">
        <v>178</v>
      </c>
      <c r="D87" s="1" t="s">
        <v>221</v>
      </c>
      <c r="E87" s="1">
        <v>1</v>
      </c>
      <c r="F87" s="13">
        <v>44</v>
      </c>
      <c r="G87" s="13">
        <f t="shared" si="2"/>
        <v>12</v>
      </c>
      <c r="H87" s="13">
        <v>12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16</v>
      </c>
      <c r="R87" s="13">
        <v>2170</v>
      </c>
      <c r="S87" s="13">
        <v>142</v>
      </c>
      <c r="T87" s="15">
        <v>22</v>
      </c>
      <c r="U87" s="15">
        <v>2.75</v>
      </c>
      <c r="V87" s="15">
        <v>1.7324999999999999</v>
      </c>
      <c r="W87" s="13">
        <v>196</v>
      </c>
      <c r="X87" s="13">
        <v>369</v>
      </c>
      <c r="Y87" s="13">
        <v>44</v>
      </c>
      <c r="Z87" s="13">
        <v>565</v>
      </c>
      <c r="AA87" s="13">
        <v>96</v>
      </c>
      <c r="AB87" s="13">
        <v>6</v>
      </c>
    </row>
    <row r="88" spans="1:28">
      <c r="A88" s="1">
        <v>100000524</v>
      </c>
      <c r="B88" s="1" t="s">
        <v>6</v>
      </c>
      <c r="C88" s="1" t="s">
        <v>178</v>
      </c>
      <c r="D88" s="1" t="s">
        <v>176</v>
      </c>
      <c r="E88" s="1">
        <v>1</v>
      </c>
      <c r="F88" s="13">
        <v>105</v>
      </c>
      <c r="G88" s="13">
        <f t="shared" si="2"/>
        <v>27</v>
      </c>
      <c r="H88" s="13">
        <v>27</v>
      </c>
      <c r="I88" s="13">
        <v>0</v>
      </c>
      <c r="J88" s="13">
        <v>18</v>
      </c>
      <c r="K88" s="13">
        <v>0</v>
      </c>
      <c r="L88" s="13">
        <v>1</v>
      </c>
      <c r="M88" s="13">
        <v>0</v>
      </c>
      <c r="N88" s="13">
        <v>9</v>
      </c>
      <c r="O88" s="13">
        <v>1</v>
      </c>
      <c r="P88" s="13">
        <v>9</v>
      </c>
      <c r="Q88" s="13">
        <v>39</v>
      </c>
      <c r="R88" s="13">
        <v>5251</v>
      </c>
      <c r="S88" s="13">
        <v>1131</v>
      </c>
      <c r="T88" s="15">
        <v>52.5</v>
      </c>
      <c r="U88" s="15">
        <v>6.5625</v>
      </c>
      <c r="V88" s="15">
        <v>4.1343750000000004</v>
      </c>
      <c r="W88" s="13">
        <v>473</v>
      </c>
      <c r="X88" s="13">
        <v>1127</v>
      </c>
      <c r="Y88" s="13">
        <v>105</v>
      </c>
      <c r="Z88" s="13">
        <v>1600</v>
      </c>
      <c r="AA88" s="13">
        <v>216</v>
      </c>
      <c r="AB88" s="13">
        <v>18</v>
      </c>
    </row>
    <row r="89" spans="1:28">
      <c r="A89" s="1">
        <v>100000544</v>
      </c>
      <c r="B89" s="1" t="s">
        <v>6</v>
      </c>
      <c r="C89" s="1" t="s">
        <v>178</v>
      </c>
      <c r="D89" s="1" t="s">
        <v>230</v>
      </c>
      <c r="E89" s="1">
        <v>1</v>
      </c>
      <c r="F89" s="13">
        <v>89</v>
      </c>
      <c r="G89" s="13">
        <f t="shared" si="2"/>
        <v>23</v>
      </c>
      <c r="H89" s="13">
        <v>23</v>
      </c>
      <c r="I89" s="13">
        <v>0</v>
      </c>
      <c r="J89" s="13">
        <v>10</v>
      </c>
      <c r="K89" s="13">
        <v>0</v>
      </c>
      <c r="L89" s="13">
        <v>0</v>
      </c>
      <c r="M89" s="13">
        <v>0</v>
      </c>
      <c r="N89" s="13">
        <v>6</v>
      </c>
      <c r="O89" s="13">
        <v>1</v>
      </c>
      <c r="P89" s="13">
        <v>5</v>
      </c>
      <c r="Q89" s="13">
        <v>33</v>
      </c>
      <c r="R89" s="13">
        <v>4266</v>
      </c>
      <c r="S89" s="13">
        <v>784</v>
      </c>
      <c r="T89" s="15">
        <v>44.5</v>
      </c>
      <c r="U89" s="15">
        <v>5.5625</v>
      </c>
      <c r="V89" s="15">
        <v>3.504375</v>
      </c>
      <c r="W89" s="13">
        <v>384</v>
      </c>
      <c r="X89" s="13">
        <v>876</v>
      </c>
      <c r="Y89" s="13">
        <v>89</v>
      </c>
      <c r="Z89" s="13">
        <v>1260</v>
      </c>
      <c r="AA89" s="13">
        <v>144</v>
      </c>
      <c r="AB89" s="13">
        <v>10</v>
      </c>
    </row>
    <row r="90" spans="1:28">
      <c r="A90" s="1">
        <v>100000548</v>
      </c>
      <c r="B90" s="1" t="s">
        <v>6</v>
      </c>
      <c r="C90" s="1" t="s">
        <v>178</v>
      </c>
      <c r="D90" s="1" t="s">
        <v>18</v>
      </c>
      <c r="E90" s="1">
        <v>1</v>
      </c>
      <c r="F90" s="13">
        <v>81</v>
      </c>
      <c r="G90" s="13">
        <f t="shared" si="2"/>
        <v>21</v>
      </c>
      <c r="H90" s="13">
        <v>21</v>
      </c>
      <c r="I90" s="13">
        <v>0</v>
      </c>
      <c r="J90" s="13">
        <v>12</v>
      </c>
      <c r="K90" s="13">
        <v>0</v>
      </c>
      <c r="L90" s="13">
        <v>0</v>
      </c>
      <c r="M90" s="13">
        <v>0</v>
      </c>
      <c r="N90" s="13">
        <v>7</v>
      </c>
      <c r="O90" s="13">
        <v>1</v>
      </c>
      <c r="P90" s="13">
        <v>6</v>
      </c>
      <c r="Q90" s="13">
        <v>30</v>
      </c>
      <c r="R90" s="13">
        <v>4013</v>
      </c>
      <c r="S90" s="13">
        <v>634</v>
      </c>
      <c r="T90" s="15">
        <v>40.5</v>
      </c>
      <c r="U90" s="15">
        <v>5.0625</v>
      </c>
      <c r="V90" s="15">
        <v>3.1893750000000001</v>
      </c>
      <c r="W90" s="13">
        <v>362</v>
      </c>
      <c r="X90" s="13">
        <v>793</v>
      </c>
      <c r="Y90" s="13">
        <v>81</v>
      </c>
      <c r="Z90" s="13">
        <v>1155</v>
      </c>
      <c r="AA90" s="13">
        <v>168</v>
      </c>
      <c r="AB90" s="13">
        <v>12</v>
      </c>
    </row>
    <row r="91" spans="1:28">
      <c r="A91" s="1">
        <v>100000552</v>
      </c>
      <c r="B91" s="1" t="s">
        <v>6</v>
      </c>
      <c r="C91" s="1" t="s">
        <v>178</v>
      </c>
      <c r="D91" s="1" t="s">
        <v>233</v>
      </c>
      <c r="E91" s="1">
        <v>1</v>
      </c>
      <c r="F91" s="13">
        <v>109</v>
      </c>
      <c r="G91" s="13">
        <f t="shared" si="2"/>
        <v>29</v>
      </c>
      <c r="H91" s="13">
        <v>28</v>
      </c>
      <c r="I91" s="13">
        <v>1</v>
      </c>
      <c r="J91" s="13">
        <v>18</v>
      </c>
      <c r="K91" s="13">
        <v>0</v>
      </c>
      <c r="L91" s="13">
        <v>1</v>
      </c>
      <c r="M91" s="13">
        <v>0</v>
      </c>
      <c r="N91" s="13">
        <v>9</v>
      </c>
      <c r="O91" s="13">
        <v>1</v>
      </c>
      <c r="P91" s="13">
        <v>9</v>
      </c>
      <c r="Q91" s="13">
        <v>41</v>
      </c>
      <c r="R91" s="13">
        <v>5437</v>
      </c>
      <c r="S91" s="13">
        <v>1260</v>
      </c>
      <c r="T91" s="15">
        <v>54.5</v>
      </c>
      <c r="U91" s="15">
        <v>6.8125</v>
      </c>
      <c r="V91" s="15">
        <v>4.2918750000000001</v>
      </c>
      <c r="W91" s="13">
        <v>490</v>
      </c>
      <c r="X91" s="13">
        <v>1194</v>
      </c>
      <c r="Y91" s="13">
        <v>109</v>
      </c>
      <c r="Z91" s="13">
        <v>1684</v>
      </c>
      <c r="AA91" s="13">
        <v>216</v>
      </c>
      <c r="AB91" s="13">
        <v>18</v>
      </c>
    </row>
    <row r="92" spans="1:28">
      <c r="A92" s="1">
        <v>100000555</v>
      </c>
      <c r="B92" s="1" t="s">
        <v>6</v>
      </c>
      <c r="C92" s="1" t="s">
        <v>178</v>
      </c>
      <c r="D92" s="1" t="s">
        <v>236</v>
      </c>
      <c r="E92" s="1">
        <v>1</v>
      </c>
      <c r="F92" s="13">
        <v>68</v>
      </c>
      <c r="G92" s="13">
        <f t="shared" si="2"/>
        <v>18</v>
      </c>
      <c r="H92" s="13">
        <v>18</v>
      </c>
      <c r="I92" s="13">
        <v>0</v>
      </c>
      <c r="J92" s="13">
        <v>10</v>
      </c>
      <c r="K92" s="13">
        <v>0</v>
      </c>
      <c r="L92" s="13">
        <v>0</v>
      </c>
      <c r="M92" s="13">
        <v>0</v>
      </c>
      <c r="N92" s="13">
        <v>6</v>
      </c>
      <c r="O92" s="13">
        <v>1</v>
      </c>
      <c r="P92" s="13">
        <v>5</v>
      </c>
      <c r="Q92" s="13">
        <v>25</v>
      </c>
      <c r="R92" s="13">
        <v>3408</v>
      </c>
      <c r="S92" s="13">
        <v>419</v>
      </c>
      <c r="T92" s="15">
        <v>34</v>
      </c>
      <c r="U92" s="15">
        <v>4.25</v>
      </c>
      <c r="V92" s="15">
        <v>2.6775000000000002</v>
      </c>
      <c r="W92" s="13">
        <v>307</v>
      </c>
      <c r="X92" s="13">
        <v>637</v>
      </c>
      <c r="Y92" s="13">
        <v>68</v>
      </c>
      <c r="Z92" s="13">
        <v>944</v>
      </c>
      <c r="AA92" s="13">
        <v>144</v>
      </c>
      <c r="AB92" s="13">
        <v>10</v>
      </c>
    </row>
    <row r="93" spans="1:28">
      <c r="A93" s="1">
        <v>100000562</v>
      </c>
      <c r="B93" s="1" t="s">
        <v>6</v>
      </c>
      <c r="C93" s="1" t="s">
        <v>178</v>
      </c>
      <c r="D93" s="1" t="s">
        <v>238</v>
      </c>
      <c r="E93" s="1">
        <v>1</v>
      </c>
      <c r="F93" s="13">
        <v>95</v>
      </c>
      <c r="G93" s="13">
        <f t="shared" si="2"/>
        <v>25</v>
      </c>
      <c r="H93" s="13">
        <v>25</v>
      </c>
      <c r="I93" s="13">
        <v>0</v>
      </c>
      <c r="J93" s="13">
        <v>12</v>
      </c>
      <c r="K93" s="13">
        <v>0</v>
      </c>
      <c r="L93" s="13">
        <v>0</v>
      </c>
      <c r="M93" s="13">
        <v>0</v>
      </c>
      <c r="N93" s="13">
        <v>7</v>
      </c>
      <c r="O93" s="13">
        <v>1</v>
      </c>
      <c r="P93" s="13">
        <v>6</v>
      </c>
      <c r="Q93" s="13">
        <v>35</v>
      </c>
      <c r="R93" s="13">
        <v>4665</v>
      </c>
      <c r="S93" s="13">
        <v>892</v>
      </c>
      <c r="T93" s="15">
        <v>47.5</v>
      </c>
      <c r="U93" s="15">
        <v>5.9375</v>
      </c>
      <c r="V93" s="15">
        <v>3.7406250000000001</v>
      </c>
      <c r="W93" s="13">
        <v>420</v>
      </c>
      <c r="X93" s="13">
        <v>968</v>
      </c>
      <c r="Y93" s="13">
        <v>95</v>
      </c>
      <c r="Z93" s="13">
        <v>1388</v>
      </c>
      <c r="AA93" s="13">
        <v>168</v>
      </c>
      <c r="AB93" s="13">
        <v>12</v>
      </c>
    </row>
    <row r="94" spans="1:28">
      <c r="A94" s="1">
        <v>100000568</v>
      </c>
      <c r="B94" s="1" t="s">
        <v>6</v>
      </c>
      <c r="C94" s="1" t="s">
        <v>242</v>
      </c>
      <c r="D94" s="1" t="s">
        <v>240</v>
      </c>
      <c r="E94" s="1">
        <v>1</v>
      </c>
      <c r="F94" s="13">
        <v>14</v>
      </c>
      <c r="G94" s="13">
        <f t="shared" si="2"/>
        <v>4</v>
      </c>
      <c r="H94" s="13">
        <v>4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5</v>
      </c>
      <c r="R94" s="13">
        <v>767</v>
      </c>
      <c r="S94" s="13">
        <v>0</v>
      </c>
      <c r="T94" s="15">
        <v>7</v>
      </c>
      <c r="U94" s="15">
        <v>0.875</v>
      </c>
      <c r="V94" s="15">
        <v>0.55125000000000002</v>
      </c>
      <c r="W94" s="13">
        <v>70</v>
      </c>
      <c r="X94" s="13">
        <v>116</v>
      </c>
      <c r="Y94" s="13">
        <v>14</v>
      </c>
      <c r="Z94" s="13">
        <v>186</v>
      </c>
      <c r="AA94" s="13">
        <v>48</v>
      </c>
      <c r="AB94" s="13">
        <v>0</v>
      </c>
    </row>
    <row r="95" spans="1:28">
      <c r="A95" s="1">
        <v>100000575</v>
      </c>
      <c r="B95" s="1" t="s">
        <v>6</v>
      </c>
      <c r="C95" s="1" t="s">
        <v>178</v>
      </c>
      <c r="D95" s="1" t="s">
        <v>12</v>
      </c>
      <c r="E95" s="1">
        <v>1</v>
      </c>
      <c r="F95" s="13">
        <v>112</v>
      </c>
      <c r="G95" s="13">
        <f t="shared" si="2"/>
        <v>30</v>
      </c>
      <c r="H95" s="13">
        <v>29</v>
      </c>
      <c r="I95" s="13">
        <v>1</v>
      </c>
      <c r="J95" s="13">
        <v>18</v>
      </c>
      <c r="K95" s="13">
        <v>0</v>
      </c>
      <c r="L95" s="13">
        <v>1</v>
      </c>
      <c r="M95" s="13">
        <v>0</v>
      </c>
      <c r="N95" s="13">
        <v>9</v>
      </c>
      <c r="O95" s="13">
        <v>1</v>
      </c>
      <c r="P95" s="13">
        <v>9</v>
      </c>
      <c r="Q95" s="13">
        <v>42</v>
      </c>
      <c r="R95" s="13">
        <v>5577</v>
      </c>
      <c r="S95" s="13">
        <v>1328</v>
      </c>
      <c r="T95" s="15">
        <v>56</v>
      </c>
      <c r="U95" s="15">
        <v>7</v>
      </c>
      <c r="V95" s="15">
        <v>4.41</v>
      </c>
      <c r="W95" s="13">
        <v>502</v>
      </c>
      <c r="X95" s="13">
        <v>1235</v>
      </c>
      <c r="Y95" s="13">
        <v>112</v>
      </c>
      <c r="Z95" s="13">
        <v>1737</v>
      </c>
      <c r="AA95" s="13">
        <v>216</v>
      </c>
      <c r="AB95" s="13">
        <v>18</v>
      </c>
    </row>
    <row r="96" spans="1:28">
      <c r="A96" s="1">
        <v>100000583</v>
      </c>
      <c r="B96" s="1" t="s">
        <v>6</v>
      </c>
      <c r="C96" s="1" t="s">
        <v>178</v>
      </c>
      <c r="D96" s="1" t="s">
        <v>245</v>
      </c>
      <c r="E96" s="1">
        <v>1</v>
      </c>
      <c r="F96" s="13">
        <v>62</v>
      </c>
      <c r="G96" s="13">
        <f t="shared" si="2"/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5">
        <v>31</v>
      </c>
      <c r="U96" s="15">
        <v>3.875</v>
      </c>
      <c r="V96" s="15">
        <v>2.4412500000000001</v>
      </c>
      <c r="W96" s="13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100000586</v>
      </c>
      <c r="B97" s="1" t="s">
        <v>6</v>
      </c>
      <c r="C97" s="1" t="s">
        <v>178</v>
      </c>
      <c r="D97" s="1" t="s">
        <v>248</v>
      </c>
      <c r="E97" s="1">
        <v>1</v>
      </c>
      <c r="F97" s="13">
        <v>46</v>
      </c>
      <c r="G97" s="13">
        <f t="shared" si="2"/>
        <v>16</v>
      </c>
      <c r="H97" s="13">
        <v>16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15</v>
      </c>
      <c r="R97" s="13">
        <v>2263</v>
      </c>
      <c r="S97" s="13">
        <v>120</v>
      </c>
      <c r="T97" s="15">
        <v>23</v>
      </c>
      <c r="U97" s="15">
        <v>2.875</v>
      </c>
      <c r="V97" s="15">
        <v>1.81125</v>
      </c>
      <c r="W97" s="13">
        <v>204</v>
      </c>
      <c r="X97" s="13">
        <v>376</v>
      </c>
      <c r="Y97" s="13">
        <v>46</v>
      </c>
      <c r="Z97" s="13">
        <v>580</v>
      </c>
      <c r="AA97" s="13">
        <v>96</v>
      </c>
      <c r="AB97" s="13">
        <v>6</v>
      </c>
    </row>
    <row r="98" spans="1:28">
      <c r="A98" s="1">
        <v>100000591</v>
      </c>
      <c r="B98" s="1" t="s">
        <v>6</v>
      </c>
      <c r="C98" s="1" t="s">
        <v>178</v>
      </c>
      <c r="D98" s="1" t="s">
        <v>250</v>
      </c>
      <c r="E98" s="1">
        <v>1</v>
      </c>
      <c r="F98" s="13">
        <v>89</v>
      </c>
      <c r="G98" s="13">
        <f t="shared" si="2"/>
        <v>23</v>
      </c>
      <c r="H98" s="13">
        <v>23</v>
      </c>
      <c r="I98" s="13">
        <v>0</v>
      </c>
      <c r="J98" s="13">
        <v>10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33</v>
      </c>
      <c r="R98" s="13">
        <v>4266</v>
      </c>
      <c r="S98" s="13">
        <v>784</v>
      </c>
      <c r="T98" s="15">
        <v>44.5</v>
      </c>
      <c r="U98" s="15">
        <v>5.5625</v>
      </c>
      <c r="V98" s="15">
        <v>3.504375</v>
      </c>
      <c r="W98" s="13">
        <v>384</v>
      </c>
      <c r="X98" s="13">
        <v>876</v>
      </c>
      <c r="Y98" s="13">
        <v>89</v>
      </c>
      <c r="Z98" s="13">
        <v>1260</v>
      </c>
      <c r="AA98" s="13">
        <v>144</v>
      </c>
      <c r="AB98" s="13">
        <v>10</v>
      </c>
    </row>
    <row r="99" spans="1:28">
      <c r="A99" s="1">
        <v>100000609</v>
      </c>
      <c r="B99" s="1" t="s">
        <v>6</v>
      </c>
      <c r="C99" s="1" t="s">
        <v>254</v>
      </c>
      <c r="D99" s="1" t="s">
        <v>12</v>
      </c>
      <c r="E99" s="1">
        <v>2</v>
      </c>
      <c r="F99" s="13">
        <v>242</v>
      </c>
      <c r="G99" s="13">
        <f t="shared" si="2"/>
        <v>62</v>
      </c>
      <c r="H99" s="13">
        <v>62</v>
      </c>
      <c r="I99" s="13">
        <v>0</v>
      </c>
      <c r="J99" s="13">
        <v>32</v>
      </c>
      <c r="K99" s="13">
        <v>1</v>
      </c>
      <c r="L99" s="13">
        <v>1</v>
      </c>
      <c r="M99" s="13">
        <v>1</v>
      </c>
      <c r="N99" s="13">
        <v>16</v>
      </c>
      <c r="O99" s="13">
        <v>2</v>
      </c>
      <c r="P99" s="13">
        <v>17</v>
      </c>
      <c r="Q99" s="13">
        <v>90</v>
      </c>
      <c r="R99" s="13">
        <v>11752</v>
      </c>
      <c r="S99" s="13">
        <v>6620</v>
      </c>
      <c r="T99" s="15">
        <v>121</v>
      </c>
      <c r="U99" s="15">
        <v>15.125</v>
      </c>
      <c r="V99" s="15">
        <v>9.5287500000000005</v>
      </c>
      <c r="W99" s="13">
        <v>1058</v>
      </c>
      <c r="X99" s="13">
        <v>3749</v>
      </c>
      <c r="Y99" s="13">
        <v>242</v>
      </c>
      <c r="Z99" s="13">
        <v>4807</v>
      </c>
      <c r="AA99" s="13">
        <v>432</v>
      </c>
      <c r="AB99" s="13">
        <v>32</v>
      </c>
    </row>
    <row r="100" spans="1:28">
      <c r="A100" s="1">
        <v>100000613</v>
      </c>
      <c r="B100" s="1" t="s">
        <v>6</v>
      </c>
      <c r="C100" s="1" t="s">
        <v>254</v>
      </c>
      <c r="D100" s="1" t="s">
        <v>259</v>
      </c>
      <c r="E100" s="1">
        <v>1</v>
      </c>
      <c r="F100" s="13">
        <v>78</v>
      </c>
      <c r="G100" s="13">
        <f t="shared" si="2"/>
        <v>20</v>
      </c>
      <c r="H100" s="13">
        <v>20</v>
      </c>
      <c r="I100" s="13">
        <v>0</v>
      </c>
      <c r="J100" s="13">
        <v>10</v>
      </c>
      <c r="K100" s="13">
        <v>0</v>
      </c>
      <c r="L100" s="13">
        <v>0</v>
      </c>
      <c r="M100" s="13">
        <v>0</v>
      </c>
      <c r="N100" s="13">
        <v>6</v>
      </c>
      <c r="O100" s="13">
        <v>1</v>
      </c>
      <c r="P100" s="13">
        <v>5</v>
      </c>
      <c r="Q100" s="13">
        <v>29</v>
      </c>
      <c r="R100" s="13">
        <v>3873</v>
      </c>
      <c r="S100" s="13">
        <v>587</v>
      </c>
      <c r="T100" s="15">
        <v>39</v>
      </c>
      <c r="U100" s="15">
        <v>4.875</v>
      </c>
      <c r="V100" s="15">
        <v>3.07125</v>
      </c>
      <c r="W100" s="13">
        <v>349</v>
      </c>
      <c r="X100" s="13">
        <v>758</v>
      </c>
      <c r="Y100" s="13">
        <v>78</v>
      </c>
      <c r="Z100" s="13">
        <v>1107</v>
      </c>
      <c r="AA100" s="13">
        <v>144</v>
      </c>
      <c r="AB100" s="13">
        <v>10</v>
      </c>
    </row>
    <row r="101" spans="1:28">
      <c r="A101" s="1">
        <v>100000621</v>
      </c>
      <c r="B101" s="1" t="s">
        <v>6</v>
      </c>
      <c r="C101" s="1" t="s">
        <v>254</v>
      </c>
      <c r="D101" s="1" t="s">
        <v>12</v>
      </c>
      <c r="E101" s="1">
        <v>1</v>
      </c>
      <c r="F101" s="13">
        <v>84</v>
      </c>
      <c r="G101" s="13">
        <f t="shared" si="2"/>
        <v>22</v>
      </c>
      <c r="H101" s="13">
        <v>22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31</v>
      </c>
      <c r="R101" s="13">
        <v>4153</v>
      </c>
      <c r="S101" s="13">
        <v>682</v>
      </c>
      <c r="T101" s="15">
        <v>42</v>
      </c>
      <c r="U101" s="15">
        <v>5.25</v>
      </c>
      <c r="V101" s="15">
        <v>3.3075000000000001</v>
      </c>
      <c r="W101" s="13">
        <v>374</v>
      </c>
      <c r="X101" s="13">
        <v>828</v>
      </c>
      <c r="Y101" s="13">
        <v>84</v>
      </c>
      <c r="Z101" s="13">
        <v>1202</v>
      </c>
      <c r="AA101" s="13">
        <v>168</v>
      </c>
      <c r="AB101" s="13">
        <v>12</v>
      </c>
    </row>
    <row r="102" spans="1:28">
      <c r="A102" s="1">
        <v>100000629</v>
      </c>
      <c r="B102" s="1" t="s">
        <v>6</v>
      </c>
      <c r="C102" s="1" t="s">
        <v>254</v>
      </c>
      <c r="D102" s="1" t="s">
        <v>263</v>
      </c>
      <c r="E102" s="1">
        <v>1</v>
      </c>
      <c r="F102" s="13">
        <v>35</v>
      </c>
      <c r="G102" s="13">
        <f t="shared" si="2"/>
        <v>9</v>
      </c>
      <c r="H102" s="13">
        <v>9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13</v>
      </c>
      <c r="R102" s="13">
        <v>1751</v>
      </c>
      <c r="S102" s="13">
        <v>82</v>
      </c>
      <c r="T102" s="15">
        <v>17.5</v>
      </c>
      <c r="U102" s="15">
        <v>2.1875</v>
      </c>
      <c r="V102" s="15">
        <v>1.378125</v>
      </c>
      <c r="W102" s="13">
        <v>158</v>
      </c>
      <c r="X102" s="13">
        <v>288</v>
      </c>
      <c r="Y102" s="13">
        <v>35</v>
      </c>
      <c r="Z102" s="13">
        <v>446</v>
      </c>
      <c r="AA102" s="13">
        <v>72</v>
      </c>
      <c r="AB102" s="13">
        <v>4</v>
      </c>
    </row>
    <row r="103" spans="1:28">
      <c r="A103" s="1">
        <v>100000640</v>
      </c>
      <c r="B103" s="1" t="s">
        <v>6</v>
      </c>
      <c r="C103" s="1" t="s">
        <v>254</v>
      </c>
      <c r="D103" s="1" t="s">
        <v>12</v>
      </c>
      <c r="E103" s="1">
        <v>1</v>
      </c>
      <c r="F103" s="13">
        <v>92</v>
      </c>
      <c r="G103" s="13">
        <f t="shared" si="2"/>
        <v>24</v>
      </c>
      <c r="H103" s="13">
        <v>24</v>
      </c>
      <c r="I103" s="13">
        <v>0</v>
      </c>
      <c r="J103" s="13">
        <v>14</v>
      </c>
      <c r="K103" s="13">
        <v>0</v>
      </c>
      <c r="L103" s="13">
        <v>0</v>
      </c>
      <c r="M103" s="13">
        <v>0</v>
      </c>
      <c r="N103" s="13">
        <v>8</v>
      </c>
      <c r="O103" s="13">
        <v>1</v>
      </c>
      <c r="P103" s="13">
        <v>7</v>
      </c>
      <c r="Q103" s="13">
        <v>34</v>
      </c>
      <c r="R103" s="13">
        <v>4645</v>
      </c>
      <c r="S103" s="13">
        <v>837</v>
      </c>
      <c r="T103" s="15">
        <v>46</v>
      </c>
      <c r="U103" s="15">
        <v>5.75</v>
      </c>
      <c r="V103" s="15">
        <v>3.6225000000000001</v>
      </c>
      <c r="W103" s="13">
        <v>419</v>
      </c>
      <c r="X103" s="13">
        <v>948</v>
      </c>
      <c r="Y103" s="13">
        <v>92</v>
      </c>
      <c r="Z103" s="13">
        <v>1367</v>
      </c>
      <c r="AA103" s="13">
        <v>192</v>
      </c>
      <c r="AB103" s="13">
        <v>14</v>
      </c>
    </row>
    <row r="104" spans="1:28">
      <c r="A104" s="1">
        <v>100000645</v>
      </c>
      <c r="B104" s="1" t="s">
        <v>6</v>
      </c>
      <c r="C104" s="1" t="s">
        <v>254</v>
      </c>
      <c r="D104" s="1" t="s">
        <v>18</v>
      </c>
      <c r="E104" s="1">
        <v>1</v>
      </c>
      <c r="F104" s="13">
        <v>156</v>
      </c>
      <c r="G104" s="13">
        <f t="shared" si="2"/>
        <v>40</v>
      </c>
      <c r="H104" s="13">
        <v>40</v>
      </c>
      <c r="I104" s="13">
        <v>0</v>
      </c>
      <c r="J104" s="13">
        <v>24</v>
      </c>
      <c r="K104" s="13">
        <v>0</v>
      </c>
      <c r="L104" s="13">
        <v>1</v>
      </c>
      <c r="M104" s="13">
        <v>0</v>
      </c>
      <c r="N104" s="13">
        <v>12</v>
      </c>
      <c r="O104" s="13">
        <v>1</v>
      </c>
      <c r="P104" s="13">
        <v>12</v>
      </c>
      <c r="Q104" s="13">
        <v>58</v>
      </c>
      <c r="R104" s="13">
        <v>7746</v>
      </c>
      <c r="S104" s="13">
        <v>2644</v>
      </c>
      <c r="T104" s="15">
        <v>78</v>
      </c>
      <c r="U104" s="15">
        <v>9.75</v>
      </c>
      <c r="V104" s="15">
        <v>6.1425000000000001</v>
      </c>
      <c r="W104" s="13">
        <v>698</v>
      </c>
      <c r="X104" s="13">
        <v>1956</v>
      </c>
      <c r="Y104" s="13">
        <v>156</v>
      </c>
      <c r="Z104" s="13">
        <v>2654</v>
      </c>
      <c r="AA104" s="13">
        <v>288</v>
      </c>
      <c r="AB104" s="13">
        <v>24</v>
      </c>
    </row>
    <row r="105" spans="1:28">
      <c r="A105" s="1">
        <v>100000647</v>
      </c>
      <c r="B105" s="1" t="s">
        <v>6</v>
      </c>
      <c r="C105" s="1" t="s">
        <v>254</v>
      </c>
      <c r="D105" s="1" t="s">
        <v>150</v>
      </c>
      <c r="E105" s="1">
        <v>1</v>
      </c>
      <c r="F105" s="13">
        <v>45</v>
      </c>
      <c r="G105" s="13">
        <f t="shared" si="2"/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5">
        <v>22.5</v>
      </c>
      <c r="U105" s="15">
        <v>2.8125</v>
      </c>
      <c r="V105" s="15">
        <v>1.7718750000000001</v>
      </c>
      <c r="W105" s="13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100000648</v>
      </c>
      <c r="B106" s="1" t="s">
        <v>6</v>
      </c>
      <c r="C106" s="1" t="s">
        <v>254</v>
      </c>
      <c r="D106" s="1" t="s">
        <v>271</v>
      </c>
      <c r="E106" s="1">
        <v>1</v>
      </c>
      <c r="F106" s="13">
        <v>68</v>
      </c>
      <c r="G106" s="13">
        <f t="shared" si="2"/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25</v>
      </c>
      <c r="R106" s="13">
        <v>3408</v>
      </c>
      <c r="S106" s="13">
        <v>419</v>
      </c>
      <c r="T106" s="15">
        <v>34</v>
      </c>
      <c r="U106" s="15">
        <v>4.25</v>
      </c>
      <c r="V106" s="15">
        <v>2.6775000000000002</v>
      </c>
      <c r="W106" s="13">
        <v>307</v>
      </c>
      <c r="X106" s="13">
        <v>637</v>
      </c>
      <c r="Y106" s="13">
        <v>68</v>
      </c>
      <c r="Z106" s="13">
        <v>944</v>
      </c>
      <c r="AA106" s="13">
        <v>144</v>
      </c>
      <c r="AB106" s="13">
        <v>10</v>
      </c>
    </row>
    <row r="107" spans="1:28">
      <c r="A107" s="1">
        <v>100000650</v>
      </c>
      <c r="B107" s="1" t="s">
        <v>6</v>
      </c>
      <c r="C107" s="1" t="s">
        <v>254</v>
      </c>
      <c r="D107" s="1" t="s">
        <v>273</v>
      </c>
      <c r="E107" s="1">
        <v>1</v>
      </c>
      <c r="F107" s="13">
        <v>22</v>
      </c>
      <c r="G107" s="13">
        <f t="shared" si="2"/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5">
        <v>11</v>
      </c>
      <c r="U107" s="15">
        <v>1.375</v>
      </c>
      <c r="V107" s="15">
        <v>0.86624999999999996</v>
      </c>
      <c r="W107" s="13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100000669</v>
      </c>
      <c r="B108" s="1" t="s">
        <v>6</v>
      </c>
      <c r="C108" s="1" t="s">
        <v>254</v>
      </c>
      <c r="D108" s="1" t="s">
        <v>78</v>
      </c>
      <c r="E108" s="1">
        <v>1</v>
      </c>
      <c r="F108" s="13">
        <v>140</v>
      </c>
      <c r="G108" s="13">
        <f t="shared" si="2"/>
        <v>36</v>
      </c>
      <c r="H108" s="13">
        <v>36</v>
      </c>
      <c r="I108" s="13">
        <v>0</v>
      </c>
      <c r="J108" s="13">
        <v>18</v>
      </c>
      <c r="K108" s="13">
        <v>0</v>
      </c>
      <c r="L108" s="13">
        <v>1</v>
      </c>
      <c r="M108" s="13">
        <v>0</v>
      </c>
      <c r="N108" s="13">
        <v>9</v>
      </c>
      <c r="O108" s="13">
        <v>1</v>
      </c>
      <c r="P108" s="13">
        <v>9</v>
      </c>
      <c r="Q108" s="13">
        <v>52</v>
      </c>
      <c r="R108" s="13">
        <v>6761</v>
      </c>
      <c r="S108" s="13">
        <v>2098</v>
      </c>
      <c r="T108" s="15">
        <v>70</v>
      </c>
      <c r="U108" s="15">
        <v>8.75</v>
      </c>
      <c r="V108" s="15">
        <v>5.5125000000000002</v>
      </c>
      <c r="W108" s="13">
        <v>609</v>
      </c>
      <c r="X108" s="13">
        <v>1644</v>
      </c>
      <c r="Y108" s="13">
        <v>140</v>
      </c>
      <c r="Z108" s="13">
        <v>2253</v>
      </c>
      <c r="AA108" s="13">
        <v>216</v>
      </c>
      <c r="AB108" s="13">
        <v>18</v>
      </c>
    </row>
    <row r="109" spans="1:28">
      <c r="A109" s="1">
        <v>100000671</v>
      </c>
      <c r="B109" s="1" t="s">
        <v>6</v>
      </c>
      <c r="C109" s="1" t="s">
        <v>254</v>
      </c>
      <c r="D109" s="1" t="s">
        <v>12</v>
      </c>
      <c r="E109" s="1">
        <v>1</v>
      </c>
      <c r="F109" s="13">
        <v>76</v>
      </c>
      <c r="G109" s="13">
        <f t="shared" si="2"/>
        <v>20</v>
      </c>
      <c r="H109" s="13">
        <v>20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28</v>
      </c>
      <c r="R109" s="13">
        <v>3780</v>
      </c>
      <c r="S109" s="13">
        <v>543</v>
      </c>
      <c r="T109" s="15">
        <v>38</v>
      </c>
      <c r="U109" s="15">
        <v>4.75</v>
      </c>
      <c r="V109" s="15">
        <v>2.9925000000000002</v>
      </c>
      <c r="W109" s="13">
        <v>341</v>
      </c>
      <c r="X109" s="13">
        <v>730</v>
      </c>
      <c r="Y109" s="13">
        <v>76</v>
      </c>
      <c r="Z109" s="13">
        <v>1071</v>
      </c>
      <c r="AA109" s="13">
        <v>144</v>
      </c>
      <c r="AB109" s="13">
        <v>10</v>
      </c>
    </row>
    <row r="110" spans="1:28">
      <c r="A110" s="1">
        <v>100000684</v>
      </c>
      <c r="B110" s="1" t="s">
        <v>6</v>
      </c>
      <c r="C110" s="1" t="s">
        <v>254</v>
      </c>
      <c r="D110" s="1" t="s">
        <v>12</v>
      </c>
      <c r="E110" s="1">
        <v>1</v>
      </c>
      <c r="F110" s="13">
        <v>81</v>
      </c>
      <c r="G110" s="13">
        <f t="shared" si="2"/>
        <v>21</v>
      </c>
      <c r="H110" s="13">
        <v>21</v>
      </c>
      <c r="I110" s="13">
        <v>0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30</v>
      </c>
      <c r="R110" s="13">
        <v>4133</v>
      </c>
      <c r="S110" s="13">
        <v>634</v>
      </c>
      <c r="T110" s="15">
        <v>40.5</v>
      </c>
      <c r="U110" s="15">
        <v>5.0625</v>
      </c>
      <c r="V110" s="15">
        <v>3.1893750000000001</v>
      </c>
      <c r="W110" s="13">
        <v>372</v>
      </c>
      <c r="X110" s="13">
        <v>811</v>
      </c>
      <c r="Y110" s="13">
        <v>81</v>
      </c>
      <c r="Z110" s="13">
        <v>1183</v>
      </c>
      <c r="AA110" s="13">
        <v>192</v>
      </c>
      <c r="AB110" s="13">
        <v>14</v>
      </c>
    </row>
    <row r="111" spans="1:28">
      <c r="A111" s="1">
        <v>100000691</v>
      </c>
      <c r="B111" s="1" t="s">
        <v>6</v>
      </c>
      <c r="C111" s="1" t="s">
        <v>254</v>
      </c>
      <c r="D111" s="1" t="s">
        <v>12</v>
      </c>
      <c r="E111" s="1">
        <v>1</v>
      </c>
      <c r="F111" s="13">
        <v>97</v>
      </c>
      <c r="G111" s="13">
        <f t="shared" si="2"/>
        <v>25</v>
      </c>
      <c r="H111" s="13">
        <v>25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36</v>
      </c>
      <c r="R111" s="13">
        <v>4878</v>
      </c>
      <c r="S111" s="13">
        <v>949</v>
      </c>
      <c r="T111" s="15">
        <v>48.5</v>
      </c>
      <c r="U111" s="15">
        <v>6.0625</v>
      </c>
      <c r="V111" s="15">
        <v>3.819375</v>
      </c>
      <c r="W111" s="13">
        <v>440</v>
      </c>
      <c r="X111" s="13">
        <v>1017</v>
      </c>
      <c r="Y111" s="13">
        <v>97</v>
      </c>
      <c r="Z111" s="13">
        <v>1457</v>
      </c>
      <c r="AA111" s="13">
        <v>192</v>
      </c>
      <c r="AB111" s="13">
        <v>14</v>
      </c>
    </row>
    <row r="112" spans="1:28">
      <c r="A112" s="1">
        <v>100000711</v>
      </c>
      <c r="B112" s="1" t="s">
        <v>6</v>
      </c>
      <c r="C112" s="1" t="s">
        <v>254</v>
      </c>
      <c r="D112" s="1" t="s">
        <v>291</v>
      </c>
      <c r="E112" s="1">
        <v>2</v>
      </c>
      <c r="F112" s="13">
        <v>194</v>
      </c>
      <c r="G112" s="13">
        <f t="shared" si="2"/>
        <v>50</v>
      </c>
      <c r="H112" s="13">
        <v>50</v>
      </c>
      <c r="I112" s="13">
        <v>0</v>
      </c>
      <c r="J112" s="13">
        <v>24</v>
      </c>
      <c r="K112" s="13">
        <v>0</v>
      </c>
      <c r="L112" s="13">
        <v>1</v>
      </c>
      <c r="M112" s="13">
        <v>1</v>
      </c>
      <c r="N112" s="13">
        <v>12</v>
      </c>
      <c r="O112" s="13">
        <v>2</v>
      </c>
      <c r="P112" s="13">
        <v>12</v>
      </c>
      <c r="Q112" s="13">
        <v>72</v>
      </c>
      <c r="R112" s="13">
        <v>9276</v>
      </c>
      <c r="S112" s="13">
        <v>4164</v>
      </c>
      <c r="T112" s="15">
        <v>97</v>
      </c>
      <c r="U112" s="15">
        <v>12.125</v>
      </c>
      <c r="V112" s="15">
        <v>7.6387499999999999</v>
      </c>
      <c r="W112" s="13">
        <v>835</v>
      </c>
      <c r="X112" s="13">
        <v>2641</v>
      </c>
      <c r="Y112" s="13">
        <v>194</v>
      </c>
      <c r="Z112" s="13">
        <v>3476</v>
      </c>
      <c r="AA112" s="13">
        <v>312</v>
      </c>
      <c r="AB112" s="13">
        <v>24</v>
      </c>
    </row>
    <row r="113" spans="1:28">
      <c r="A113" s="1">
        <v>100000720</v>
      </c>
      <c r="B113" s="1" t="s">
        <v>6</v>
      </c>
      <c r="C113" s="1" t="s">
        <v>254</v>
      </c>
      <c r="D113" s="1" t="s">
        <v>12</v>
      </c>
      <c r="E113" s="1">
        <v>1</v>
      </c>
      <c r="F113" s="13">
        <v>105</v>
      </c>
      <c r="G113" s="13">
        <f t="shared" si="2"/>
        <v>27</v>
      </c>
      <c r="H113" s="13">
        <v>27</v>
      </c>
      <c r="I113" s="13">
        <v>0</v>
      </c>
      <c r="J113" s="13">
        <v>16</v>
      </c>
      <c r="K113" s="13">
        <v>0</v>
      </c>
      <c r="L113" s="13">
        <v>1</v>
      </c>
      <c r="M113" s="13">
        <v>0</v>
      </c>
      <c r="N113" s="13">
        <v>8</v>
      </c>
      <c r="O113" s="13">
        <v>1</v>
      </c>
      <c r="P113" s="13">
        <v>8</v>
      </c>
      <c r="Q113" s="13">
        <v>39</v>
      </c>
      <c r="R113" s="13">
        <v>5131</v>
      </c>
      <c r="S113" s="13">
        <v>1131</v>
      </c>
      <c r="T113" s="15">
        <v>52.5</v>
      </c>
      <c r="U113" s="15">
        <v>6.5625</v>
      </c>
      <c r="V113" s="15">
        <v>4.1343750000000004</v>
      </c>
      <c r="W113" s="13">
        <v>462</v>
      </c>
      <c r="X113" s="13">
        <v>1109</v>
      </c>
      <c r="Y113" s="13">
        <v>105</v>
      </c>
      <c r="Z113" s="13">
        <v>1571</v>
      </c>
      <c r="AA113" s="13">
        <v>192</v>
      </c>
      <c r="AB113" s="13">
        <v>16</v>
      </c>
    </row>
    <row r="114" spans="1:28">
      <c r="A114" s="1">
        <v>100000727</v>
      </c>
      <c r="B114" s="1" t="s">
        <v>6</v>
      </c>
      <c r="C114" s="1" t="s">
        <v>254</v>
      </c>
      <c r="D114" s="1" t="s">
        <v>18</v>
      </c>
      <c r="E114" s="1">
        <v>1</v>
      </c>
      <c r="F114" s="13">
        <v>114</v>
      </c>
      <c r="G114" s="13">
        <f t="shared" si="2"/>
        <v>30</v>
      </c>
      <c r="H114" s="13">
        <v>29</v>
      </c>
      <c r="I114" s="13">
        <v>1</v>
      </c>
      <c r="J114" s="13">
        <v>18</v>
      </c>
      <c r="K114" s="13">
        <v>0</v>
      </c>
      <c r="L114" s="13">
        <v>1</v>
      </c>
      <c r="M114" s="13">
        <v>0</v>
      </c>
      <c r="N114" s="13">
        <v>9</v>
      </c>
      <c r="O114" s="13">
        <v>1</v>
      </c>
      <c r="P114" s="13">
        <v>9</v>
      </c>
      <c r="Q114" s="13">
        <v>43</v>
      </c>
      <c r="R114" s="13">
        <v>5670</v>
      </c>
      <c r="S114" s="13">
        <v>1397</v>
      </c>
      <c r="T114" s="15">
        <v>57</v>
      </c>
      <c r="U114" s="15">
        <v>7.125</v>
      </c>
      <c r="V114" s="15">
        <v>4.4887499999999996</v>
      </c>
      <c r="W114" s="13">
        <v>511</v>
      </c>
      <c r="X114" s="13">
        <v>1270</v>
      </c>
      <c r="Y114" s="13">
        <v>114</v>
      </c>
      <c r="Z114" s="13">
        <v>1781</v>
      </c>
      <c r="AA114" s="13">
        <v>216</v>
      </c>
      <c r="AB114" s="13">
        <v>18</v>
      </c>
    </row>
    <row r="115" spans="1:28">
      <c r="A115" s="1">
        <v>100000736</v>
      </c>
      <c r="B115" s="1" t="s">
        <v>6</v>
      </c>
      <c r="C115" s="1" t="s">
        <v>254</v>
      </c>
      <c r="D115" s="1" t="s">
        <v>301</v>
      </c>
      <c r="E115" s="1">
        <v>1</v>
      </c>
      <c r="F115" s="13">
        <v>57</v>
      </c>
      <c r="G115" s="13">
        <f t="shared" si="2"/>
        <v>15</v>
      </c>
      <c r="H115" s="13">
        <v>15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21</v>
      </c>
      <c r="R115" s="13">
        <v>2775</v>
      </c>
      <c r="S115" s="13">
        <v>279</v>
      </c>
      <c r="T115" s="15">
        <v>28.5</v>
      </c>
      <c r="U115" s="15">
        <v>3.5625</v>
      </c>
      <c r="V115" s="15">
        <v>2.2443749999999998</v>
      </c>
      <c r="W115" s="13">
        <v>250</v>
      </c>
      <c r="X115" s="13">
        <v>500</v>
      </c>
      <c r="Y115" s="13">
        <v>57</v>
      </c>
      <c r="Z115" s="13">
        <v>750</v>
      </c>
      <c r="AA115" s="13">
        <v>96</v>
      </c>
      <c r="AB115" s="13">
        <v>6</v>
      </c>
    </row>
    <row r="116" spans="1:28">
      <c r="A116" s="1">
        <v>100000742</v>
      </c>
      <c r="B116" s="1" t="s">
        <v>6</v>
      </c>
      <c r="C116" s="1" t="s">
        <v>254</v>
      </c>
      <c r="D116" s="1" t="s">
        <v>304</v>
      </c>
      <c r="E116" s="1">
        <v>1</v>
      </c>
      <c r="F116" s="13">
        <v>46</v>
      </c>
      <c r="G116" s="13">
        <f t="shared" si="2"/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5">
        <v>23</v>
      </c>
      <c r="U116" s="15">
        <v>2.875</v>
      </c>
      <c r="V116" s="15">
        <v>1.81125</v>
      </c>
      <c r="W116" s="13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100000745</v>
      </c>
      <c r="B117" s="1" t="s">
        <v>6</v>
      </c>
      <c r="C117" s="1" t="s">
        <v>254</v>
      </c>
      <c r="D117" s="1" t="s">
        <v>305</v>
      </c>
      <c r="E117" s="1">
        <v>1</v>
      </c>
      <c r="F117" s="13">
        <v>103</v>
      </c>
      <c r="G117" s="13">
        <f t="shared" si="2"/>
        <v>27</v>
      </c>
      <c r="H117" s="13">
        <v>27</v>
      </c>
      <c r="I117" s="13">
        <v>0</v>
      </c>
      <c r="J117" s="13">
        <v>16</v>
      </c>
      <c r="K117" s="13">
        <v>0</v>
      </c>
      <c r="L117" s="13">
        <v>0</v>
      </c>
      <c r="M117" s="13">
        <v>0</v>
      </c>
      <c r="N117" s="13">
        <v>9</v>
      </c>
      <c r="O117" s="13">
        <v>1</v>
      </c>
      <c r="P117" s="13">
        <v>8</v>
      </c>
      <c r="Q117" s="13">
        <v>38</v>
      </c>
      <c r="R117" s="13">
        <v>5158</v>
      </c>
      <c r="S117" s="13">
        <v>1068</v>
      </c>
      <c r="T117" s="15">
        <v>51.5</v>
      </c>
      <c r="U117" s="15">
        <v>6.4375</v>
      </c>
      <c r="V117" s="15">
        <v>4.055625</v>
      </c>
      <c r="W117" s="13">
        <v>465</v>
      </c>
      <c r="X117" s="13">
        <v>1095</v>
      </c>
      <c r="Y117" s="13">
        <v>103</v>
      </c>
      <c r="Z117" s="13">
        <v>1560</v>
      </c>
      <c r="AA117" s="13">
        <v>216</v>
      </c>
      <c r="AB117" s="13">
        <v>16</v>
      </c>
    </row>
    <row r="118" spans="1:28">
      <c r="A118" s="1">
        <v>100000746</v>
      </c>
      <c r="B118" s="1" t="s">
        <v>6</v>
      </c>
      <c r="C118" s="1" t="s">
        <v>254</v>
      </c>
      <c r="D118" s="1" t="s">
        <v>307</v>
      </c>
      <c r="E118" s="1">
        <v>2</v>
      </c>
      <c r="F118" s="13">
        <v>46</v>
      </c>
      <c r="G118" s="13">
        <f t="shared" si="2"/>
        <v>12</v>
      </c>
      <c r="H118" s="13">
        <v>12</v>
      </c>
      <c r="I118" s="13">
        <v>0</v>
      </c>
      <c r="J118" s="13">
        <v>4</v>
      </c>
      <c r="K118" s="13">
        <v>1</v>
      </c>
      <c r="L118" s="13">
        <v>0</v>
      </c>
      <c r="M118" s="13">
        <v>1</v>
      </c>
      <c r="N118" s="13">
        <v>3</v>
      </c>
      <c r="O118" s="13">
        <v>2</v>
      </c>
      <c r="P118" s="13">
        <v>3</v>
      </c>
      <c r="Q118" s="13">
        <v>17</v>
      </c>
      <c r="R118" s="13">
        <v>2641</v>
      </c>
      <c r="S118" s="13">
        <v>37</v>
      </c>
      <c r="T118" s="15">
        <v>23</v>
      </c>
      <c r="U118" s="15">
        <v>2.875</v>
      </c>
      <c r="V118" s="15">
        <v>1.81125</v>
      </c>
      <c r="W118" s="13">
        <v>239</v>
      </c>
      <c r="X118" s="13">
        <v>408</v>
      </c>
      <c r="Y118" s="13">
        <v>46</v>
      </c>
      <c r="Z118" s="13">
        <v>647</v>
      </c>
      <c r="AA118" s="13">
        <v>120</v>
      </c>
      <c r="AB118" s="13">
        <v>4</v>
      </c>
    </row>
    <row r="119" spans="1:28">
      <c r="A119" s="1">
        <v>100000747</v>
      </c>
      <c r="B119" s="1" t="s">
        <v>6</v>
      </c>
      <c r="C119" s="1" t="s">
        <v>254</v>
      </c>
      <c r="D119" s="1" t="s">
        <v>309</v>
      </c>
      <c r="E119" s="1">
        <v>1</v>
      </c>
      <c r="F119" s="13">
        <v>19</v>
      </c>
      <c r="G119" s="13">
        <f t="shared" si="2"/>
        <v>5</v>
      </c>
      <c r="H119" s="13">
        <v>5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7</v>
      </c>
      <c r="R119" s="13">
        <v>1263</v>
      </c>
      <c r="S119" s="13">
        <v>0</v>
      </c>
      <c r="T119" s="15">
        <v>9.5</v>
      </c>
      <c r="U119" s="15">
        <v>1.1875</v>
      </c>
      <c r="V119" s="15">
        <v>0.74812500000000004</v>
      </c>
      <c r="W119" s="13">
        <v>114</v>
      </c>
      <c r="X119" s="13">
        <v>190</v>
      </c>
      <c r="Y119" s="13">
        <v>19</v>
      </c>
      <c r="Z119" s="13">
        <v>304</v>
      </c>
      <c r="AA119" s="13">
        <v>48</v>
      </c>
      <c r="AB119" s="13">
        <v>0</v>
      </c>
    </row>
    <row r="120" spans="1:28">
      <c r="A120" s="1">
        <v>100000749</v>
      </c>
      <c r="B120" s="1" t="s">
        <v>6</v>
      </c>
      <c r="C120" s="1" t="s">
        <v>254</v>
      </c>
      <c r="D120" s="1" t="s">
        <v>310</v>
      </c>
      <c r="E120" s="1">
        <v>1</v>
      </c>
      <c r="F120" s="13">
        <v>60</v>
      </c>
      <c r="G120" s="13">
        <f t="shared" si="2"/>
        <v>16</v>
      </c>
      <c r="H120" s="13">
        <v>16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22</v>
      </c>
      <c r="R120" s="13">
        <v>2915</v>
      </c>
      <c r="S120" s="13">
        <v>311</v>
      </c>
      <c r="T120" s="15">
        <v>30</v>
      </c>
      <c r="U120" s="15">
        <v>3.75</v>
      </c>
      <c r="V120" s="15">
        <v>2.3624999999999998</v>
      </c>
      <c r="W120" s="13">
        <v>263</v>
      </c>
      <c r="X120" s="13">
        <v>531</v>
      </c>
      <c r="Y120" s="13">
        <v>60</v>
      </c>
      <c r="Z120" s="13">
        <v>794</v>
      </c>
      <c r="AA120" s="13">
        <v>96</v>
      </c>
      <c r="AB120" s="13">
        <v>6</v>
      </c>
    </row>
    <row r="121" spans="1:28">
      <c r="A121" s="1">
        <v>100000781</v>
      </c>
      <c r="B121" s="1" t="s">
        <v>6</v>
      </c>
      <c r="C121" s="1" t="s">
        <v>254</v>
      </c>
      <c r="D121" s="1" t="s">
        <v>328</v>
      </c>
      <c r="E121" s="1">
        <v>1</v>
      </c>
      <c r="F121" s="13">
        <v>35</v>
      </c>
      <c r="G121" s="13">
        <f t="shared" si="2"/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5">
        <v>17.5</v>
      </c>
      <c r="U121" s="15">
        <v>2.1875</v>
      </c>
      <c r="V121" s="15">
        <v>1.378125</v>
      </c>
      <c r="W121" s="13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100000787</v>
      </c>
      <c r="B122" s="1" t="s">
        <v>6</v>
      </c>
      <c r="C122" s="1" t="s">
        <v>254</v>
      </c>
      <c r="D122" s="1" t="s">
        <v>12</v>
      </c>
      <c r="E122" s="1">
        <v>1</v>
      </c>
      <c r="F122" s="13">
        <v>121</v>
      </c>
      <c r="G122" s="13">
        <f t="shared" si="2"/>
        <v>31</v>
      </c>
      <c r="H122" s="13">
        <v>31</v>
      </c>
      <c r="I122" s="13">
        <v>0</v>
      </c>
      <c r="J122" s="13">
        <v>20</v>
      </c>
      <c r="K122" s="13">
        <v>0</v>
      </c>
      <c r="L122" s="13">
        <v>1</v>
      </c>
      <c r="M122" s="13">
        <v>0</v>
      </c>
      <c r="N122" s="13">
        <v>10</v>
      </c>
      <c r="O122" s="13">
        <v>1</v>
      </c>
      <c r="P122" s="13">
        <v>10</v>
      </c>
      <c r="Q122" s="13">
        <v>45</v>
      </c>
      <c r="R122" s="13">
        <v>5996</v>
      </c>
      <c r="S122" s="13">
        <v>1540</v>
      </c>
      <c r="T122" s="15">
        <v>60.5</v>
      </c>
      <c r="U122" s="15">
        <v>7.5625</v>
      </c>
      <c r="V122" s="15">
        <v>4.7643750000000002</v>
      </c>
      <c r="W122" s="13">
        <v>540</v>
      </c>
      <c r="X122" s="13">
        <v>1362</v>
      </c>
      <c r="Y122" s="13">
        <v>121</v>
      </c>
      <c r="Z122" s="13">
        <v>1902</v>
      </c>
      <c r="AA122" s="13">
        <v>240</v>
      </c>
      <c r="AB122" s="13">
        <v>20</v>
      </c>
    </row>
    <row r="123" spans="1:28">
      <c r="A123" s="1">
        <v>100000798</v>
      </c>
      <c r="B123" s="1" t="s">
        <v>6</v>
      </c>
      <c r="C123" s="1" t="s">
        <v>254</v>
      </c>
      <c r="D123" s="1" t="s">
        <v>176</v>
      </c>
      <c r="E123" s="1">
        <v>1</v>
      </c>
      <c r="F123" s="13">
        <v>103</v>
      </c>
      <c r="G123" s="13">
        <f t="shared" si="2"/>
        <v>27</v>
      </c>
      <c r="H123" s="13">
        <v>27</v>
      </c>
      <c r="I123" s="13">
        <v>0</v>
      </c>
      <c r="J123" s="13">
        <v>16</v>
      </c>
      <c r="K123" s="13">
        <v>0</v>
      </c>
      <c r="L123" s="13">
        <v>0</v>
      </c>
      <c r="M123" s="13">
        <v>0</v>
      </c>
      <c r="N123" s="13">
        <v>9</v>
      </c>
      <c r="O123" s="13">
        <v>1</v>
      </c>
      <c r="P123" s="13">
        <v>8</v>
      </c>
      <c r="Q123" s="13">
        <v>38</v>
      </c>
      <c r="R123" s="13">
        <v>5158</v>
      </c>
      <c r="S123" s="13">
        <v>1068</v>
      </c>
      <c r="T123" s="15">
        <v>51.5</v>
      </c>
      <c r="U123" s="15">
        <v>6.4375</v>
      </c>
      <c r="V123" s="15">
        <v>4.055625</v>
      </c>
      <c r="W123" s="13">
        <v>465</v>
      </c>
      <c r="X123" s="13">
        <v>1095</v>
      </c>
      <c r="Y123" s="13">
        <v>103</v>
      </c>
      <c r="Z123" s="13">
        <v>1560</v>
      </c>
      <c r="AA123" s="13">
        <v>216</v>
      </c>
      <c r="AB123" s="13">
        <v>16</v>
      </c>
    </row>
    <row r="124" spans="1:28">
      <c r="A124" s="1">
        <v>100000811</v>
      </c>
      <c r="B124" s="1" t="s">
        <v>6</v>
      </c>
      <c r="C124" s="1" t="s">
        <v>242</v>
      </c>
      <c r="D124" s="1" t="s">
        <v>176</v>
      </c>
      <c r="E124" s="1">
        <v>1</v>
      </c>
      <c r="F124" s="13">
        <v>52</v>
      </c>
      <c r="G124" s="13">
        <f t="shared" si="2"/>
        <v>14</v>
      </c>
      <c r="H124" s="13">
        <v>14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19</v>
      </c>
      <c r="R124" s="13">
        <v>2662</v>
      </c>
      <c r="S124" s="13">
        <v>219</v>
      </c>
      <c r="T124" s="15">
        <v>26</v>
      </c>
      <c r="U124" s="15">
        <v>3.25</v>
      </c>
      <c r="V124" s="15">
        <v>2.0474999999999999</v>
      </c>
      <c r="W124" s="13">
        <v>240</v>
      </c>
      <c r="X124" s="13">
        <v>465</v>
      </c>
      <c r="Y124" s="13">
        <v>52</v>
      </c>
      <c r="Z124" s="13">
        <v>705</v>
      </c>
      <c r="AA124" s="13">
        <v>120</v>
      </c>
      <c r="AB124" s="13">
        <v>8</v>
      </c>
    </row>
    <row r="125" spans="1:28">
      <c r="A125" s="1">
        <v>100000816</v>
      </c>
      <c r="B125" s="1" t="s">
        <v>6</v>
      </c>
      <c r="C125" s="1" t="s">
        <v>242</v>
      </c>
      <c r="D125" s="1" t="s">
        <v>340</v>
      </c>
      <c r="E125" s="1">
        <v>2</v>
      </c>
      <c r="F125" s="13">
        <v>296</v>
      </c>
      <c r="G125" s="13">
        <f t="shared" si="2"/>
        <v>76</v>
      </c>
      <c r="H125" s="13">
        <v>76</v>
      </c>
      <c r="I125" s="13">
        <v>0</v>
      </c>
      <c r="J125" s="13">
        <v>36</v>
      </c>
      <c r="K125" s="13">
        <v>0</v>
      </c>
      <c r="L125" s="13">
        <v>2</v>
      </c>
      <c r="M125" s="13">
        <v>0</v>
      </c>
      <c r="N125" s="13">
        <v>18</v>
      </c>
      <c r="O125" s="13">
        <v>2</v>
      </c>
      <c r="P125" s="13">
        <v>18</v>
      </c>
      <c r="Q125" s="13">
        <v>110</v>
      </c>
      <c r="R125" s="13">
        <v>14028</v>
      </c>
      <c r="S125" s="13">
        <v>4726</v>
      </c>
      <c r="T125" s="15">
        <v>148</v>
      </c>
      <c r="U125" s="15">
        <v>18.5</v>
      </c>
      <c r="V125" s="15">
        <v>11.654999999999999</v>
      </c>
      <c r="W125" s="13">
        <v>1264</v>
      </c>
      <c r="X125" s="13">
        <v>3522</v>
      </c>
      <c r="Y125" s="13">
        <v>296</v>
      </c>
      <c r="Z125" s="13">
        <v>4786</v>
      </c>
      <c r="AA125" s="13">
        <v>432</v>
      </c>
      <c r="AB125" s="13">
        <v>36</v>
      </c>
    </row>
    <row r="126" spans="1:28">
      <c r="A126" s="1">
        <v>100000819</v>
      </c>
      <c r="B126" s="1" t="s">
        <v>6</v>
      </c>
      <c r="C126" s="1" t="s">
        <v>242</v>
      </c>
      <c r="D126" s="1" t="s">
        <v>342</v>
      </c>
      <c r="E126" s="1">
        <v>2</v>
      </c>
      <c r="F126" s="13">
        <v>197</v>
      </c>
      <c r="G126" s="13">
        <f t="shared" si="2"/>
        <v>51</v>
      </c>
      <c r="H126" s="13">
        <v>51</v>
      </c>
      <c r="I126" s="13">
        <v>0</v>
      </c>
      <c r="J126" s="13">
        <v>28</v>
      </c>
      <c r="K126" s="13">
        <v>0</v>
      </c>
      <c r="L126" s="13">
        <v>1</v>
      </c>
      <c r="M126" s="13">
        <v>0</v>
      </c>
      <c r="N126" s="13">
        <v>15</v>
      </c>
      <c r="O126" s="13">
        <v>2</v>
      </c>
      <c r="P126" s="13">
        <v>14</v>
      </c>
      <c r="Q126" s="13">
        <v>73</v>
      </c>
      <c r="R126" s="13">
        <v>9657</v>
      </c>
      <c r="S126" s="13">
        <v>2922</v>
      </c>
      <c r="T126" s="15">
        <v>98.5</v>
      </c>
      <c r="U126" s="15">
        <v>12.3125</v>
      </c>
      <c r="V126" s="15">
        <v>7.756875</v>
      </c>
      <c r="W126" s="13">
        <v>870</v>
      </c>
      <c r="X126" s="13">
        <v>2326</v>
      </c>
      <c r="Y126" s="13">
        <v>197</v>
      </c>
      <c r="Z126" s="13">
        <v>3196</v>
      </c>
      <c r="AA126" s="13">
        <v>360</v>
      </c>
      <c r="AB126" s="13">
        <v>28</v>
      </c>
    </row>
    <row r="127" spans="1:28">
      <c r="A127" s="1">
        <v>100000820</v>
      </c>
      <c r="B127" s="1" t="s">
        <v>6</v>
      </c>
      <c r="C127" s="1" t="s">
        <v>242</v>
      </c>
      <c r="D127" s="1" t="s">
        <v>345</v>
      </c>
      <c r="E127" s="1">
        <v>1</v>
      </c>
      <c r="F127" s="13">
        <v>103</v>
      </c>
      <c r="G127" s="13">
        <f t="shared" si="2"/>
        <v>27</v>
      </c>
      <c r="H127" s="13">
        <v>27</v>
      </c>
      <c r="I127" s="13">
        <v>0</v>
      </c>
      <c r="J127" s="13">
        <v>14</v>
      </c>
      <c r="K127" s="13">
        <v>0</v>
      </c>
      <c r="L127" s="13">
        <v>0</v>
      </c>
      <c r="M127" s="13">
        <v>0</v>
      </c>
      <c r="N127" s="13">
        <v>8</v>
      </c>
      <c r="O127" s="13">
        <v>1</v>
      </c>
      <c r="P127" s="13">
        <v>7</v>
      </c>
      <c r="Q127" s="13">
        <v>38</v>
      </c>
      <c r="R127" s="13">
        <v>5038</v>
      </c>
      <c r="S127" s="13">
        <v>1068</v>
      </c>
      <c r="T127" s="15">
        <v>51.5</v>
      </c>
      <c r="U127" s="15">
        <v>6.4375</v>
      </c>
      <c r="V127" s="15">
        <v>4.055625</v>
      </c>
      <c r="W127" s="13">
        <v>454</v>
      </c>
      <c r="X127" s="13">
        <v>1077</v>
      </c>
      <c r="Y127" s="13">
        <v>103</v>
      </c>
      <c r="Z127" s="13">
        <v>1531</v>
      </c>
      <c r="AA127" s="13">
        <v>192</v>
      </c>
      <c r="AB127" s="13">
        <v>14</v>
      </c>
    </row>
    <row r="128" spans="1:28">
      <c r="A128" s="1">
        <v>100000831</v>
      </c>
      <c r="B128" s="1" t="s">
        <v>6</v>
      </c>
      <c r="C128" s="1" t="s">
        <v>242</v>
      </c>
      <c r="D128" s="1" t="s">
        <v>12</v>
      </c>
      <c r="E128" s="1">
        <v>1</v>
      </c>
      <c r="F128" s="13">
        <v>100</v>
      </c>
      <c r="G128" s="13">
        <f t="shared" si="2"/>
        <v>26</v>
      </c>
      <c r="H128" s="13">
        <v>26</v>
      </c>
      <c r="I128" s="13">
        <v>0</v>
      </c>
      <c r="J128" s="13">
        <v>14</v>
      </c>
      <c r="K128" s="13">
        <v>0</v>
      </c>
      <c r="L128" s="13">
        <v>0</v>
      </c>
      <c r="M128" s="13">
        <v>0</v>
      </c>
      <c r="N128" s="13">
        <v>8</v>
      </c>
      <c r="O128" s="13">
        <v>1</v>
      </c>
      <c r="P128" s="13">
        <v>7</v>
      </c>
      <c r="Q128" s="13">
        <v>37</v>
      </c>
      <c r="R128" s="13">
        <v>5018</v>
      </c>
      <c r="S128" s="13">
        <v>1008</v>
      </c>
      <c r="T128" s="15">
        <v>50</v>
      </c>
      <c r="U128" s="15">
        <v>6.25</v>
      </c>
      <c r="V128" s="15">
        <v>3.9375</v>
      </c>
      <c r="W128" s="13">
        <v>452</v>
      </c>
      <c r="X128" s="13">
        <v>1056</v>
      </c>
      <c r="Y128" s="13">
        <v>100</v>
      </c>
      <c r="Z128" s="13">
        <v>1508</v>
      </c>
      <c r="AA128" s="13">
        <v>192</v>
      </c>
      <c r="AB128" s="13">
        <v>14</v>
      </c>
    </row>
    <row r="129" spans="1:28">
      <c r="A129" s="1">
        <v>100000837</v>
      </c>
      <c r="B129" s="1" t="s">
        <v>6</v>
      </c>
      <c r="C129" s="1" t="s">
        <v>242</v>
      </c>
      <c r="D129" s="1" t="s">
        <v>12</v>
      </c>
      <c r="E129" s="1">
        <v>1</v>
      </c>
      <c r="F129" s="13">
        <v>95</v>
      </c>
      <c r="G129" s="13">
        <f t="shared" si="2"/>
        <v>25</v>
      </c>
      <c r="H129" s="13">
        <v>25</v>
      </c>
      <c r="I129" s="13">
        <v>0</v>
      </c>
      <c r="J129" s="13">
        <v>12</v>
      </c>
      <c r="K129" s="13">
        <v>0</v>
      </c>
      <c r="L129" s="13">
        <v>0</v>
      </c>
      <c r="M129" s="13">
        <v>0</v>
      </c>
      <c r="N129" s="13">
        <v>7</v>
      </c>
      <c r="O129" s="13">
        <v>1</v>
      </c>
      <c r="P129" s="13">
        <v>6</v>
      </c>
      <c r="Q129" s="13">
        <v>35</v>
      </c>
      <c r="R129" s="13">
        <v>4665</v>
      </c>
      <c r="S129" s="13">
        <v>892</v>
      </c>
      <c r="T129" s="15">
        <v>47.5</v>
      </c>
      <c r="U129" s="15">
        <v>5.9375</v>
      </c>
      <c r="V129" s="15">
        <v>3.7406250000000001</v>
      </c>
      <c r="W129" s="13">
        <v>420</v>
      </c>
      <c r="X129" s="13">
        <v>968</v>
      </c>
      <c r="Y129" s="13">
        <v>95</v>
      </c>
      <c r="Z129" s="13">
        <v>1388</v>
      </c>
      <c r="AA129" s="13">
        <v>168</v>
      </c>
      <c r="AB129" s="13">
        <v>12</v>
      </c>
    </row>
    <row r="130" spans="1:28">
      <c r="A130" s="1">
        <v>100000842</v>
      </c>
      <c r="B130" s="1" t="s">
        <v>6</v>
      </c>
      <c r="C130" s="1" t="s">
        <v>242</v>
      </c>
      <c r="D130" s="1" t="s">
        <v>12</v>
      </c>
      <c r="E130" s="1">
        <v>1</v>
      </c>
      <c r="F130" s="13">
        <v>94</v>
      </c>
      <c r="G130" s="13">
        <f t="shared" si="2"/>
        <v>26</v>
      </c>
      <c r="H130" s="13">
        <v>24</v>
      </c>
      <c r="I130" s="13">
        <v>2</v>
      </c>
      <c r="J130" s="13">
        <v>14</v>
      </c>
      <c r="K130" s="13">
        <v>0</v>
      </c>
      <c r="L130" s="13">
        <v>0</v>
      </c>
      <c r="M130" s="13">
        <v>0</v>
      </c>
      <c r="N130" s="13">
        <v>8</v>
      </c>
      <c r="O130" s="13">
        <v>1</v>
      </c>
      <c r="P130" s="13">
        <v>7</v>
      </c>
      <c r="Q130" s="13">
        <v>36</v>
      </c>
      <c r="R130" s="13">
        <v>4739</v>
      </c>
      <c r="S130" s="13">
        <v>949</v>
      </c>
      <c r="T130" s="15">
        <v>47</v>
      </c>
      <c r="U130" s="15">
        <v>5.875</v>
      </c>
      <c r="V130" s="15">
        <v>3.7012499999999999</v>
      </c>
      <c r="W130" s="13">
        <v>427</v>
      </c>
      <c r="X130" s="13">
        <v>996</v>
      </c>
      <c r="Y130" s="13">
        <v>94</v>
      </c>
      <c r="Z130" s="13">
        <v>1423</v>
      </c>
      <c r="AA130" s="13">
        <v>192</v>
      </c>
      <c r="AB130" s="13">
        <v>14</v>
      </c>
    </row>
    <row r="131" spans="1:28">
      <c r="A131" s="1">
        <v>100000844</v>
      </c>
      <c r="B131" s="1" t="s">
        <v>6</v>
      </c>
      <c r="C131" s="1" t="s">
        <v>242</v>
      </c>
      <c r="D131" s="1" t="s">
        <v>100</v>
      </c>
      <c r="E131" s="1">
        <v>1</v>
      </c>
      <c r="F131" s="13">
        <v>95</v>
      </c>
      <c r="G131" s="13">
        <f t="shared" si="2"/>
        <v>25</v>
      </c>
      <c r="H131" s="13">
        <v>25</v>
      </c>
      <c r="I131" s="13">
        <v>0</v>
      </c>
      <c r="J131" s="13">
        <v>12</v>
      </c>
      <c r="K131" s="13">
        <v>0</v>
      </c>
      <c r="L131" s="13">
        <v>0</v>
      </c>
      <c r="M131" s="13">
        <v>0</v>
      </c>
      <c r="N131" s="13">
        <v>7</v>
      </c>
      <c r="O131" s="13">
        <v>1</v>
      </c>
      <c r="P131" s="13">
        <v>6</v>
      </c>
      <c r="Q131" s="13">
        <v>35</v>
      </c>
      <c r="R131" s="13">
        <v>4665</v>
      </c>
      <c r="S131" s="13">
        <v>892</v>
      </c>
      <c r="T131" s="15">
        <v>47.5</v>
      </c>
      <c r="U131" s="15">
        <v>5.9375</v>
      </c>
      <c r="V131" s="15">
        <v>3.7406250000000001</v>
      </c>
      <c r="W131" s="13">
        <v>420</v>
      </c>
      <c r="X131" s="13">
        <v>968</v>
      </c>
      <c r="Y131" s="13">
        <v>95</v>
      </c>
      <c r="Z131" s="13">
        <v>1388</v>
      </c>
      <c r="AA131" s="13">
        <v>168</v>
      </c>
      <c r="AB131" s="13">
        <v>12</v>
      </c>
    </row>
    <row r="132" spans="1:28">
      <c r="A132" s="1">
        <v>100000846</v>
      </c>
      <c r="B132" s="1" t="s">
        <v>6</v>
      </c>
      <c r="C132" s="1" t="s">
        <v>242</v>
      </c>
      <c r="D132" s="1" t="s">
        <v>353</v>
      </c>
      <c r="E132" s="1">
        <v>1</v>
      </c>
      <c r="F132" s="13">
        <v>88</v>
      </c>
      <c r="G132" s="13">
        <f t="shared" si="2"/>
        <v>30</v>
      </c>
      <c r="H132" s="13">
        <v>30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29</v>
      </c>
      <c r="R132" s="13">
        <v>4339</v>
      </c>
      <c r="S132" s="13">
        <v>587</v>
      </c>
      <c r="T132" s="15">
        <v>44</v>
      </c>
      <c r="U132" s="15">
        <v>5.5</v>
      </c>
      <c r="V132" s="15">
        <v>3.4649999999999999</v>
      </c>
      <c r="W132" s="13">
        <v>391</v>
      </c>
      <c r="X132" s="13">
        <v>827</v>
      </c>
      <c r="Y132" s="13">
        <v>88</v>
      </c>
      <c r="Z132" s="13">
        <v>1218</v>
      </c>
      <c r="AA132" s="13">
        <v>168</v>
      </c>
      <c r="AB132" s="13">
        <v>12</v>
      </c>
    </row>
    <row r="133" spans="1:28">
      <c r="A133" s="1">
        <v>100000848</v>
      </c>
      <c r="B133" s="1" t="s">
        <v>6</v>
      </c>
      <c r="C133" s="1" t="s">
        <v>242</v>
      </c>
      <c r="D133" s="1" t="s">
        <v>355</v>
      </c>
      <c r="E133" s="1">
        <v>1</v>
      </c>
      <c r="F133" s="13">
        <v>68</v>
      </c>
      <c r="G133" s="13">
        <f t="shared" si="2"/>
        <v>18</v>
      </c>
      <c r="H133" s="13">
        <v>18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25</v>
      </c>
      <c r="R133" s="13">
        <v>3408</v>
      </c>
      <c r="S133" s="13">
        <v>419</v>
      </c>
      <c r="T133" s="15">
        <v>34</v>
      </c>
      <c r="U133" s="15">
        <v>4.25</v>
      </c>
      <c r="V133" s="15">
        <v>2.6775000000000002</v>
      </c>
      <c r="W133" s="13">
        <v>307</v>
      </c>
      <c r="X133" s="13">
        <v>637</v>
      </c>
      <c r="Y133" s="13">
        <v>68</v>
      </c>
      <c r="Z133" s="13">
        <v>944</v>
      </c>
      <c r="AA133" s="13">
        <v>144</v>
      </c>
      <c r="AB133" s="13">
        <v>10</v>
      </c>
    </row>
    <row r="134" spans="1:28">
      <c r="A134" s="1">
        <v>100000856</v>
      </c>
      <c r="B134" s="1" t="s">
        <v>6</v>
      </c>
      <c r="C134" s="1" t="s">
        <v>242</v>
      </c>
      <c r="D134" s="1" t="s">
        <v>12</v>
      </c>
      <c r="E134" s="1">
        <v>1</v>
      </c>
      <c r="F134" s="13">
        <v>95</v>
      </c>
      <c r="G134" s="13">
        <f t="shared" ref="G134:G197" si="3">H134+I134</f>
        <v>25</v>
      </c>
      <c r="H134" s="13">
        <v>25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35</v>
      </c>
      <c r="R134" s="13">
        <v>4665</v>
      </c>
      <c r="S134" s="13">
        <v>892</v>
      </c>
      <c r="T134" s="15">
        <v>47.5</v>
      </c>
      <c r="U134" s="15">
        <v>5.9375</v>
      </c>
      <c r="V134" s="15">
        <v>3.7406250000000001</v>
      </c>
      <c r="W134" s="13">
        <v>420</v>
      </c>
      <c r="X134" s="13">
        <v>968</v>
      </c>
      <c r="Y134" s="13">
        <v>95</v>
      </c>
      <c r="Z134" s="13">
        <v>1388</v>
      </c>
      <c r="AA134" s="13">
        <v>168</v>
      </c>
      <c r="AB134" s="13">
        <v>12</v>
      </c>
    </row>
    <row r="135" spans="1:28">
      <c r="A135" s="1">
        <v>100000870</v>
      </c>
      <c r="B135" s="1" t="s">
        <v>6</v>
      </c>
      <c r="C135" s="1" t="s">
        <v>242</v>
      </c>
      <c r="D135" s="1" t="s">
        <v>78</v>
      </c>
      <c r="E135" s="1">
        <v>1</v>
      </c>
      <c r="F135" s="13">
        <v>167</v>
      </c>
      <c r="G135" s="13">
        <f t="shared" si="3"/>
        <v>43</v>
      </c>
      <c r="H135" s="13">
        <v>43</v>
      </c>
      <c r="I135" s="13">
        <v>0</v>
      </c>
      <c r="J135" s="13">
        <v>22</v>
      </c>
      <c r="K135" s="13">
        <v>0</v>
      </c>
      <c r="L135" s="13">
        <v>1</v>
      </c>
      <c r="M135" s="13">
        <v>0</v>
      </c>
      <c r="N135" s="13">
        <v>11</v>
      </c>
      <c r="O135" s="13">
        <v>1</v>
      </c>
      <c r="P135" s="13">
        <v>11</v>
      </c>
      <c r="Q135" s="13">
        <v>62</v>
      </c>
      <c r="R135" s="13">
        <v>8019</v>
      </c>
      <c r="S135" s="13">
        <v>3044</v>
      </c>
      <c r="T135" s="15">
        <v>83.5</v>
      </c>
      <c r="U135" s="15">
        <v>10.4375</v>
      </c>
      <c r="V135" s="15">
        <v>6.5756249999999996</v>
      </c>
      <c r="W135" s="13">
        <v>722</v>
      </c>
      <c r="X135" s="13">
        <v>2117</v>
      </c>
      <c r="Y135" s="13">
        <v>167</v>
      </c>
      <c r="Z135" s="13">
        <v>2839</v>
      </c>
      <c r="AA135" s="13">
        <v>264</v>
      </c>
      <c r="AB135" s="13">
        <v>22</v>
      </c>
    </row>
    <row r="136" spans="1:28">
      <c r="A136" s="1">
        <v>100000876</v>
      </c>
      <c r="B136" s="1" t="s">
        <v>6</v>
      </c>
      <c r="C136" s="1" t="s">
        <v>242</v>
      </c>
      <c r="D136" s="1" t="s">
        <v>12</v>
      </c>
      <c r="E136" s="1">
        <v>1</v>
      </c>
      <c r="F136" s="13">
        <v>89</v>
      </c>
      <c r="G136" s="13">
        <f t="shared" si="3"/>
        <v>23</v>
      </c>
      <c r="H136" s="13">
        <v>23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33</v>
      </c>
      <c r="R136" s="13">
        <v>4386</v>
      </c>
      <c r="S136" s="13">
        <v>784</v>
      </c>
      <c r="T136" s="15">
        <v>44.5</v>
      </c>
      <c r="U136" s="15">
        <v>5.5625</v>
      </c>
      <c r="V136" s="15">
        <v>3.504375</v>
      </c>
      <c r="W136" s="13">
        <v>395</v>
      </c>
      <c r="X136" s="13">
        <v>894</v>
      </c>
      <c r="Y136" s="13">
        <v>89</v>
      </c>
      <c r="Z136" s="13">
        <v>1289</v>
      </c>
      <c r="AA136" s="13">
        <v>168</v>
      </c>
      <c r="AB136" s="13">
        <v>12</v>
      </c>
    </row>
    <row r="137" spans="1:28">
      <c r="A137" s="1">
        <v>100000880</v>
      </c>
      <c r="B137" s="1" t="s">
        <v>6</v>
      </c>
      <c r="C137" s="1" t="s">
        <v>242</v>
      </c>
      <c r="D137" s="1" t="s">
        <v>363</v>
      </c>
      <c r="E137" s="1">
        <v>1</v>
      </c>
      <c r="F137" s="13">
        <v>87</v>
      </c>
      <c r="G137" s="13">
        <f t="shared" si="3"/>
        <v>23</v>
      </c>
      <c r="H137" s="13">
        <v>23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32</v>
      </c>
      <c r="R137" s="13">
        <v>4293</v>
      </c>
      <c r="S137" s="13">
        <v>732</v>
      </c>
      <c r="T137" s="15">
        <v>43.5</v>
      </c>
      <c r="U137" s="15">
        <v>5.4375</v>
      </c>
      <c r="V137" s="15">
        <v>3.4256250000000001</v>
      </c>
      <c r="W137" s="13">
        <v>387</v>
      </c>
      <c r="X137" s="13">
        <v>864</v>
      </c>
      <c r="Y137" s="13">
        <v>87</v>
      </c>
      <c r="Z137" s="13">
        <v>1251</v>
      </c>
      <c r="AA137" s="13">
        <v>168</v>
      </c>
      <c r="AB137" s="13">
        <v>12</v>
      </c>
    </row>
    <row r="138" spans="1:28">
      <c r="A138" s="1">
        <v>100000891</v>
      </c>
      <c r="B138" s="1" t="s">
        <v>6</v>
      </c>
      <c r="C138" s="1" t="s">
        <v>242</v>
      </c>
      <c r="D138" s="1" t="s">
        <v>365</v>
      </c>
      <c r="E138" s="1">
        <v>1</v>
      </c>
      <c r="F138" s="13">
        <v>33</v>
      </c>
      <c r="G138" s="13">
        <f t="shared" si="3"/>
        <v>9</v>
      </c>
      <c r="H138" s="13">
        <v>9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3">
        <v>4</v>
      </c>
      <c r="O138" s="13">
        <v>1</v>
      </c>
      <c r="P138" s="13">
        <v>3</v>
      </c>
      <c r="Q138" s="13">
        <v>12</v>
      </c>
      <c r="R138" s="13">
        <v>1777</v>
      </c>
      <c r="S138" s="13">
        <v>65</v>
      </c>
      <c r="T138" s="15">
        <v>16.5</v>
      </c>
      <c r="U138" s="15">
        <v>2.0625</v>
      </c>
      <c r="V138" s="15">
        <v>1.2993749999999999</v>
      </c>
      <c r="W138" s="13">
        <v>160</v>
      </c>
      <c r="X138" s="13">
        <v>287</v>
      </c>
      <c r="Y138" s="13">
        <v>33</v>
      </c>
      <c r="Z138" s="13">
        <v>447</v>
      </c>
      <c r="AA138" s="13">
        <v>96</v>
      </c>
      <c r="AB138" s="13">
        <v>6</v>
      </c>
    </row>
    <row r="139" spans="1:28">
      <c r="A139" s="1">
        <v>100000894</v>
      </c>
      <c r="B139" s="1" t="s">
        <v>6</v>
      </c>
      <c r="C139" s="1" t="s">
        <v>242</v>
      </c>
      <c r="D139" s="1" t="s">
        <v>171</v>
      </c>
      <c r="E139" s="1">
        <v>1</v>
      </c>
      <c r="F139" s="13">
        <v>39</v>
      </c>
      <c r="G139" s="13">
        <f t="shared" si="3"/>
        <v>11</v>
      </c>
      <c r="H139" s="13">
        <v>10</v>
      </c>
      <c r="I139" s="13">
        <v>1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15</v>
      </c>
      <c r="R139" s="13">
        <v>2057</v>
      </c>
      <c r="S139" s="13">
        <v>120</v>
      </c>
      <c r="T139" s="15">
        <v>19.5</v>
      </c>
      <c r="U139" s="15">
        <v>2.4375</v>
      </c>
      <c r="V139" s="15">
        <v>1.535625</v>
      </c>
      <c r="W139" s="13">
        <v>186</v>
      </c>
      <c r="X139" s="13">
        <v>345</v>
      </c>
      <c r="Y139" s="13">
        <v>39</v>
      </c>
      <c r="Z139" s="13">
        <v>531</v>
      </c>
      <c r="AA139" s="13">
        <v>96</v>
      </c>
      <c r="AB139" s="13">
        <v>6</v>
      </c>
    </row>
    <row r="140" spans="1:28">
      <c r="A140" s="1">
        <v>100000897</v>
      </c>
      <c r="B140" s="1" t="s">
        <v>6</v>
      </c>
      <c r="C140" s="1" t="s">
        <v>242</v>
      </c>
      <c r="D140" s="1" t="s">
        <v>12</v>
      </c>
      <c r="E140" s="1">
        <v>1</v>
      </c>
      <c r="F140" s="13">
        <v>92</v>
      </c>
      <c r="G140" s="13">
        <f t="shared" si="3"/>
        <v>24</v>
      </c>
      <c r="H140" s="13">
        <v>24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34</v>
      </c>
      <c r="R140" s="13">
        <v>4525</v>
      </c>
      <c r="S140" s="13">
        <v>837</v>
      </c>
      <c r="T140" s="15">
        <v>46</v>
      </c>
      <c r="U140" s="15">
        <v>5.75</v>
      </c>
      <c r="V140" s="15">
        <v>3.6225000000000001</v>
      </c>
      <c r="W140" s="13">
        <v>408</v>
      </c>
      <c r="X140" s="13">
        <v>930</v>
      </c>
      <c r="Y140" s="13">
        <v>92</v>
      </c>
      <c r="Z140" s="13">
        <v>1338</v>
      </c>
      <c r="AA140" s="13">
        <v>168</v>
      </c>
      <c r="AB140" s="13">
        <v>12</v>
      </c>
    </row>
    <row r="141" spans="1:28">
      <c r="A141" s="1">
        <v>100000898</v>
      </c>
      <c r="B141" s="1" t="s">
        <v>6</v>
      </c>
      <c r="C141" s="1" t="s">
        <v>242</v>
      </c>
      <c r="D141" s="1" t="s">
        <v>369</v>
      </c>
      <c r="E141" s="1">
        <v>1</v>
      </c>
      <c r="F141" s="13">
        <v>14</v>
      </c>
      <c r="G141" s="13">
        <f t="shared" si="3"/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5">
        <v>7</v>
      </c>
      <c r="U141" s="15">
        <v>0.875</v>
      </c>
      <c r="V141" s="15">
        <v>0.55125000000000002</v>
      </c>
      <c r="W141" s="13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100000905</v>
      </c>
      <c r="B142" s="1" t="s">
        <v>6</v>
      </c>
      <c r="C142" s="1" t="s">
        <v>242</v>
      </c>
      <c r="D142" s="1" t="s">
        <v>372</v>
      </c>
      <c r="E142" s="1">
        <v>1</v>
      </c>
      <c r="F142" s="13">
        <v>38</v>
      </c>
      <c r="G142" s="13">
        <f t="shared" si="3"/>
        <v>10</v>
      </c>
      <c r="H142" s="13">
        <v>10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14</v>
      </c>
      <c r="R142" s="13">
        <v>1890</v>
      </c>
      <c r="S142" s="13">
        <v>100</v>
      </c>
      <c r="T142" s="15">
        <v>19</v>
      </c>
      <c r="U142" s="15">
        <v>2.375</v>
      </c>
      <c r="V142" s="15">
        <v>1.4962500000000001</v>
      </c>
      <c r="W142" s="13">
        <v>171</v>
      </c>
      <c r="X142" s="13">
        <v>314</v>
      </c>
      <c r="Y142" s="13">
        <v>38</v>
      </c>
      <c r="Z142" s="13">
        <v>485</v>
      </c>
      <c r="AA142" s="13">
        <v>72</v>
      </c>
      <c r="AB142" s="13">
        <v>4</v>
      </c>
    </row>
    <row r="143" spans="1:28">
      <c r="A143" s="1">
        <v>100000910</v>
      </c>
      <c r="B143" s="1" t="s">
        <v>6</v>
      </c>
      <c r="C143" s="1" t="s">
        <v>242</v>
      </c>
      <c r="D143" s="1" t="s">
        <v>12</v>
      </c>
      <c r="E143" s="1">
        <v>1</v>
      </c>
      <c r="F143" s="13">
        <v>78</v>
      </c>
      <c r="G143" s="13">
        <f t="shared" si="3"/>
        <v>20</v>
      </c>
      <c r="H143" s="13">
        <v>20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29</v>
      </c>
      <c r="R143" s="13">
        <v>3873</v>
      </c>
      <c r="S143" s="13">
        <v>587</v>
      </c>
      <c r="T143" s="15">
        <v>39</v>
      </c>
      <c r="U143" s="15">
        <v>4.875</v>
      </c>
      <c r="V143" s="15">
        <v>3.07125</v>
      </c>
      <c r="W143" s="13">
        <v>349</v>
      </c>
      <c r="X143" s="13">
        <v>758</v>
      </c>
      <c r="Y143" s="13">
        <v>78</v>
      </c>
      <c r="Z143" s="13">
        <v>1107</v>
      </c>
      <c r="AA143" s="13">
        <v>144</v>
      </c>
      <c r="AB143" s="13">
        <v>10</v>
      </c>
    </row>
    <row r="144" spans="1:28">
      <c r="A144" s="1">
        <v>100000919</v>
      </c>
      <c r="B144" s="1" t="s">
        <v>6</v>
      </c>
      <c r="C144" s="1" t="s">
        <v>242</v>
      </c>
      <c r="D144" s="1" t="s">
        <v>12</v>
      </c>
      <c r="E144" s="1">
        <v>1</v>
      </c>
      <c r="F144" s="13">
        <v>103</v>
      </c>
      <c r="G144" s="13">
        <f t="shared" si="3"/>
        <v>27</v>
      </c>
      <c r="H144" s="13">
        <v>27</v>
      </c>
      <c r="I144" s="13">
        <v>0</v>
      </c>
      <c r="J144" s="13">
        <v>16</v>
      </c>
      <c r="K144" s="13">
        <v>0</v>
      </c>
      <c r="L144" s="13">
        <v>0</v>
      </c>
      <c r="M144" s="13">
        <v>0</v>
      </c>
      <c r="N144" s="13">
        <v>9</v>
      </c>
      <c r="O144" s="13">
        <v>1</v>
      </c>
      <c r="P144" s="13">
        <v>8</v>
      </c>
      <c r="Q144" s="13">
        <v>38</v>
      </c>
      <c r="R144" s="13">
        <v>5158</v>
      </c>
      <c r="S144" s="13">
        <v>1068</v>
      </c>
      <c r="T144" s="15">
        <v>51.5</v>
      </c>
      <c r="U144" s="15">
        <v>6.4375</v>
      </c>
      <c r="V144" s="15">
        <v>4.055625</v>
      </c>
      <c r="W144" s="13">
        <v>465</v>
      </c>
      <c r="X144" s="13">
        <v>1095</v>
      </c>
      <c r="Y144" s="13">
        <v>103</v>
      </c>
      <c r="Z144" s="13">
        <v>1560</v>
      </c>
      <c r="AA144" s="13">
        <v>216</v>
      </c>
      <c r="AB144" s="13">
        <v>16</v>
      </c>
    </row>
    <row r="145" spans="1:28">
      <c r="A145" s="1">
        <v>100000926</v>
      </c>
      <c r="B145" s="1" t="s">
        <v>6</v>
      </c>
      <c r="C145" s="1" t="s">
        <v>242</v>
      </c>
      <c r="D145" s="1" t="s">
        <v>12</v>
      </c>
      <c r="E145" s="1">
        <v>1</v>
      </c>
      <c r="F145" s="13">
        <v>84</v>
      </c>
      <c r="G145" s="13">
        <f t="shared" si="3"/>
        <v>22</v>
      </c>
      <c r="H145" s="13">
        <v>22</v>
      </c>
      <c r="I145" s="13">
        <v>0</v>
      </c>
      <c r="J145" s="13">
        <v>12</v>
      </c>
      <c r="K145" s="13">
        <v>0</v>
      </c>
      <c r="L145" s="13">
        <v>0</v>
      </c>
      <c r="M145" s="13">
        <v>0</v>
      </c>
      <c r="N145" s="13">
        <v>7</v>
      </c>
      <c r="O145" s="13">
        <v>1</v>
      </c>
      <c r="P145" s="13">
        <v>6</v>
      </c>
      <c r="Q145" s="13">
        <v>31</v>
      </c>
      <c r="R145" s="13">
        <v>4153</v>
      </c>
      <c r="S145" s="13">
        <v>682</v>
      </c>
      <c r="T145" s="15">
        <v>42</v>
      </c>
      <c r="U145" s="15">
        <v>5.25</v>
      </c>
      <c r="V145" s="15">
        <v>3.3075000000000001</v>
      </c>
      <c r="W145" s="13">
        <v>374</v>
      </c>
      <c r="X145" s="13">
        <v>828</v>
      </c>
      <c r="Y145" s="13">
        <v>84</v>
      </c>
      <c r="Z145" s="13">
        <v>1202</v>
      </c>
      <c r="AA145" s="13">
        <v>168</v>
      </c>
      <c r="AB145" s="13">
        <v>12</v>
      </c>
    </row>
    <row r="146" spans="1:28">
      <c r="A146" s="1">
        <v>100000934</v>
      </c>
      <c r="B146" s="1" t="s">
        <v>6</v>
      </c>
      <c r="C146" s="1" t="s">
        <v>242</v>
      </c>
      <c r="D146" s="1" t="s">
        <v>378</v>
      </c>
      <c r="E146" s="1">
        <v>1</v>
      </c>
      <c r="F146" s="13">
        <v>52</v>
      </c>
      <c r="G146" s="13">
        <f t="shared" si="3"/>
        <v>14</v>
      </c>
      <c r="H146" s="13">
        <v>14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19</v>
      </c>
      <c r="R146" s="13">
        <v>2542</v>
      </c>
      <c r="S146" s="13">
        <v>219</v>
      </c>
      <c r="T146" s="15">
        <v>26</v>
      </c>
      <c r="U146" s="15">
        <v>3.25</v>
      </c>
      <c r="V146" s="15">
        <v>2.0474999999999999</v>
      </c>
      <c r="W146" s="13">
        <v>229</v>
      </c>
      <c r="X146" s="13">
        <v>447</v>
      </c>
      <c r="Y146" s="13">
        <v>52</v>
      </c>
      <c r="Z146" s="13">
        <v>676</v>
      </c>
      <c r="AA146" s="13">
        <v>96</v>
      </c>
      <c r="AB146" s="13">
        <v>6</v>
      </c>
    </row>
    <row r="147" spans="1:28">
      <c r="A147" s="1">
        <v>100000937</v>
      </c>
      <c r="B147" s="1" t="s">
        <v>6</v>
      </c>
      <c r="C147" s="1" t="s">
        <v>242</v>
      </c>
      <c r="D147" s="1" t="s">
        <v>167</v>
      </c>
      <c r="E147" s="1">
        <v>1</v>
      </c>
      <c r="F147" s="13">
        <v>92</v>
      </c>
      <c r="G147" s="13">
        <f t="shared" si="3"/>
        <v>24</v>
      </c>
      <c r="H147" s="13">
        <v>24</v>
      </c>
      <c r="I147" s="13">
        <v>0</v>
      </c>
      <c r="J147" s="13">
        <v>14</v>
      </c>
      <c r="K147" s="13">
        <v>0</v>
      </c>
      <c r="L147" s="13">
        <v>0</v>
      </c>
      <c r="M147" s="13">
        <v>0</v>
      </c>
      <c r="N147" s="13">
        <v>8</v>
      </c>
      <c r="O147" s="13">
        <v>1</v>
      </c>
      <c r="P147" s="13">
        <v>7</v>
      </c>
      <c r="Q147" s="13">
        <v>34</v>
      </c>
      <c r="R147" s="13">
        <v>4645</v>
      </c>
      <c r="S147" s="13">
        <v>837</v>
      </c>
      <c r="T147" s="15">
        <v>46</v>
      </c>
      <c r="U147" s="15">
        <v>5.75</v>
      </c>
      <c r="V147" s="15">
        <v>3.6225000000000001</v>
      </c>
      <c r="W147" s="13">
        <v>419</v>
      </c>
      <c r="X147" s="13">
        <v>948</v>
      </c>
      <c r="Y147" s="13">
        <v>92</v>
      </c>
      <c r="Z147" s="13">
        <v>1367</v>
      </c>
      <c r="AA147" s="13">
        <v>192</v>
      </c>
      <c r="AB147" s="13">
        <v>14</v>
      </c>
    </row>
    <row r="148" spans="1:28">
      <c r="A148" s="1">
        <v>100000953</v>
      </c>
      <c r="B148" s="1" t="s">
        <v>6</v>
      </c>
      <c r="C148" s="1" t="s">
        <v>242</v>
      </c>
      <c r="D148" s="1" t="s">
        <v>12</v>
      </c>
      <c r="E148" s="1">
        <v>1</v>
      </c>
      <c r="F148" s="13">
        <v>116</v>
      </c>
      <c r="G148" s="13">
        <f t="shared" si="3"/>
        <v>30</v>
      </c>
      <c r="H148" s="13">
        <v>30</v>
      </c>
      <c r="I148" s="13">
        <v>0</v>
      </c>
      <c r="J148" s="13">
        <v>18</v>
      </c>
      <c r="K148" s="13">
        <v>0</v>
      </c>
      <c r="L148" s="13">
        <v>1</v>
      </c>
      <c r="M148" s="13">
        <v>0</v>
      </c>
      <c r="N148" s="13">
        <v>9</v>
      </c>
      <c r="O148" s="13">
        <v>1</v>
      </c>
      <c r="P148" s="13">
        <v>9</v>
      </c>
      <c r="Q148" s="13">
        <v>43</v>
      </c>
      <c r="R148" s="13">
        <v>5763</v>
      </c>
      <c r="S148" s="13">
        <v>1397</v>
      </c>
      <c r="T148" s="15">
        <v>58</v>
      </c>
      <c r="U148" s="15">
        <v>7.25</v>
      </c>
      <c r="V148" s="15">
        <v>4.5674999999999999</v>
      </c>
      <c r="W148" s="13">
        <v>519</v>
      </c>
      <c r="X148" s="13">
        <v>1284</v>
      </c>
      <c r="Y148" s="13">
        <v>116</v>
      </c>
      <c r="Z148" s="13">
        <v>1803</v>
      </c>
      <c r="AA148" s="13">
        <v>216</v>
      </c>
      <c r="AB148" s="13">
        <v>18</v>
      </c>
    </row>
    <row r="149" spans="1:28">
      <c r="A149" s="1">
        <v>100000956</v>
      </c>
      <c r="B149" s="1" t="s">
        <v>6</v>
      </c>
      <c r="C149" s="1" t="s">
        <v>242</v>
      </c>
      <c r="D149" s="1" t="s">
        <v>12</v>
      </c>
      <c r="E149" s="1">
        <v>1</v>
      </c>
      <c r="F149" s="13">
        <v>122</v>
      </c>
      <c r="G149" s="13">
        <f t="shared" si="3"/>
        <v>32</v>
      </c>
      <c r="H149" s="13">
        <v>31</v>
      </c>
      <c r="I149" s="13">
        <v>1</v>
      </c>
      <c r="J149" s="13">
        <v>20</v>
      </c>
      <c r="K149" s="13">
        <v>0</v>
      </c>
      <c r="L149" s="13">
        <v>1</v>
      </c>
      <c r="M149" s="13">
        <v>0</v>
      </c>
      <c r="N149" s="13">
        <v>10</v>
      </c>
      <c r="O149" s="13">
        <v>1</v>
      </c>
      <c r="P149" s="13">
        <v>10</v>
      </c>
      <c r="Q149" s="13">
        <v>46</v>
      </c>
      <c r="R149" s="13">
        <v>6043</v>
      </c>
      <c r="S149" s="13">
        <v>1615</v>
      </c>
      <c r="T149" s="15">
        <v>61</v>
      </c>
      <c r="U149" s="15">
        <v>7.625</v>
      </c>
      <c r="V149" s="15">
        <v>4.80375</v>
      </c>
      <c r="W149" s="13">
        <v>544</v>
      </c>
      <c r="X149" s="13">
        <v>1391</v>
      </c>
      <c r="Y149" s="13">
        <v>122</v>
      </c>
      <c r="Z149" s="13">
        <v>1935</v>
      </c>
      <c r="AA149" s="13">
        <v>240</v>
      </c>
      <c r="AB149" s="13">
        <v>20</v>
      </c>
    </row>
    <row r="150" spans="1:28">
      <c r="A150" s="1">
        <v>100000967</v>
      </c>
      <c r="B150" s="1" t="s">
        <v>6</v>
      </c>
      <c r="C150" s="1" t="s">
        <v>242</v>
      </c>
      <c r="D150" s="1" t="s">
        <v>382</v>
      </c>
      <c r="E150" s="1">
        <v>1</v>
      </c>
      <c r="F150" s="13">
        <v>68</v>
      </c>
      <c r="G150" s="13">
        <f t="shared" si="3"/>
        <v>18</v>
      </c>
      <c r="H150" s="13">
        <v>18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25</v>
      </c>
      <c r="R150" s="13">
        <v>3408</v>
      </c>
      <c r="S150" s="13">
        <v>419</v>
      </c>
      <c r="T150" s="15">
        <v>34</v>
      </c>
      <c r="U150" s="15">
        <v>4.25</v>
      </c>
      <c r="V150" s="15">
        <v>2.6775000000000002</v>
      </c>
      <c r="W150" s="13">
        <v>307</v>
      </c>
      <c r="X150" s="13">
        <v>637</v>
      </c>
      <c r="Y150" s="13">
        <v>68</v>
      </c>
      <c r="Z150" s="13">
        <v>944</v>
      </c>
      <c r="AA150" s="13">
        <v>144</v>
      </c>
      <c r="AB150" s="13">
        <v>10</v>
      </c>
    </row>
    <row r="151" spans="1:28">
      <c r="A151" s="1">
        <v>100000970</v>
      </c>
      <c r="B151" s="1" t="s">
        <v>6</v>
      </c>
      <c r="C151" s="1" t="s">
        <v>242</v>
      </c>
      <c r="D151" s="1" t="s">
        <v>385</v>
      </c>
      <c r="E151" s="1">
        <v>2</v>
      </c>
      <c r="F151" s="13">
        <v>149</v>
      </c>
      <c r="G151" s="13">
        <f t="shared" si="3"/>
        <v>45</v>
      </c>
      <c r="H151" s="13">
        <v>45</v>
      </c>
      <c r="I151" s="13">
        <v>0</v>
      </c>
      <c r="J151" s="13">
        <v>20</v>
      </c>
      <c r="K151" s="13">
        <v>0</v>
      </c>
      <c r="L151" s="13">
        <v>0</v>
      </c>
      <c r="M151" s="13">
        <v>0</v>
      </c>
      <c r="N151" s="13">
        <v>12</v>
      </c>
      <c r="O151" s="13">
        <v>2</v>
      </c>
      <c r="P151" s="13">
        <v>10</v>
      </c>
      <c r="Q151" s="13">
        <v>52</v>
      </c>
      <c r="R151" s="13">
        <v>7421</v>
      </c>
      <c r="S151" s="13">
        <v>916</v>
      </c>
      <c r="T151" s="15">
        <v>74.5</v>
      </c>
      <c r="U151" s="15">
        <v>9.3125</v>
      </c>
      <c r="V151" s="15">
        <v>5.8668750000000003</v>
      </c>
      <c r="W151" s="13">
        <v>669</v>
      </c>
      <c r="X151" s="13">
        <v>1389</v>
      </c>
      <c r="Y151" s="13">
        <v>149</v>
      </c>
      <c r="Z151" s="13">
        <v>2058</v>
      </c>
      <c r="AA151" s="13">
        <v>288</v>
      </c>
      <c r="AB151" s="13">
        <v>20</v>
      </c>
    </row>
    <row r="152" spans="1:28">
      <c r="A152" s="1">
        <v>100000972</v>
      </c>
      <c r="B152" s="1" t="s">
        <v>6</v>
      </c>
      <c r="C152" s="1" t="s">
        <v>242</v>
      </c>
      <c r="D152" s="1" t="s">
        <v>387</v>
      </c>
      <c r="E152" s="1">
        <v>2</v>
      </c>
      <c r="F152" s="13">
        <v>54</v>
      </c>
      <c r="G152" s="13">
        <f t="shared" si="3"/>
        <v>14</v>
      </c>
      <c r="H152" s="13">
        <v>14</v>
      </c>
      <c r="I152" s="13">
        <v>0</v>
      </c>
      <c r="J152" s="13">
        <v>8</v>
      </c>
      <c r="K152" s="13">
        <v>0</v>
      </c>
      <c r="L152" s="13">
        <v>0</v>
      </c>
      <c r="M152" s="13">
        <v>1</v>
      </c>
      <c r="N152" s="13">
        <v>5</v>
      </c>
      <c r="O152" s="13">
        <v>2</v>
      </c>
      <c r="P152" s="13">
        <v>4</v>
      </c>
      <c r="Q152" s="13">
        <v>20</v>
      </c>
      <c r="R152" s="13">
        <v>2756</v>
      </c>
      <c r="S152" s="13">
        <v>248</v>
      </c>
      <c r="T152" s="15">
        <v>27</v>
      </c>
      <c r="U152" s="15">
        <v>3.375</v>
      </c>
      <c r="V152" s="15">
        <v>2.1262500000000002</v>
      </c>
      <c r="W152" s="13">
        <v>249</v>
      </c>
      <c r="X152" s="13">
        <v>488</v>
      </c>
      <c r="Y152" s="13">
        <v>54</v>
      </c>
      <c r="Z152" s="13">
        <v>737</v>
      </c>
      <c r="AA152" s="13">
        <v>144</v>
      </c>
      <c r="AB152" s="13">
        <v>8</v>
      </c>
    </row>
    <row r="153" spans="1:28">
      <c r="A153" s="1">
        <v>100000975</v>
      </c>
      <c r="B153" s="1" t="s">
        <v>6</v>
      </c>
      <c r="C153" s="1" t="s">
        <v>242</v>
      </c>
      <c r="D153" s="1" t="s">
        <v>390</v>
      </c>
      <c r="E153" s="1">
        <v>1</v>
      </c>
      <c r="F153" s="13">
        <v>30</v>
      </c>
      <c r="G153" s="13">
        <f t="shared" si="3"/>
        <v>8</v>
      </c>
      <c r="H153" s="13">
        <v>8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  <c r="N153" s="13">
        <v>3</v>
      </c>
      <c r="O153" s="13">
        <v>1</v>
      </c>
      <c r="P153" s="13">
        <v>2</v>
      </c>
      <c r="Q153" s="13">
        <v>11</v>
      </c>
      <c r="R153" s="13">
        <v>1518</v>
      </c>
      <c r="S153" s="13">
        <v>50</v>
      </c>
      <c r="T153" s="15">
        <v>15</v>
      </c>
      <c r="U153" s="15">
        <v>1.875</v>
      </c>
      <c r="V153" s="15">
        <v>1.1812499999999999</v>
      </c>
      <c r="W153" s="13">
        <v>137</v>
      </c>
      <c r="X153" s="13">
        <v>243</v>
      </c>
      <c r="Y153" s="13">
        <v>30</v>
      </c>
      <c r="Z153" s="13">
        <v>380</v>
      </c>
      <c r="AA153" s="13">
        <v>72</v>
      </c>
      <c r="AB153" s="13">
        <v>4</v>
      </c>
    </row>
    <row r="154" spans="1:28">
      <c r="A154" s="1">
        <v>100000979</v>
      </c>
      <c r="B154" s="1" t="s">
        <v>6</v>
      </c>
      <c r="C154" s="1" t="s">
        <v>242</v>
      </c>
      <c r="D154" s="1" t="s">
        <v>150</v>
      </c>
      <c r="E154" s="1">
        <v>1</v>
      </c>
      <c r="F154" s="13">
        <v>76</v>
      </c>
      <c r="G154" s="13">
        <f t="shared" si="3"/>
        <v>26</v>
      </c>
      <c r="H154" s="13">
        <v>26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25</v>
      </c>
      <c r="R154" s="13">
        <v>3660</v>
      </c>
      <c r="S154" s="13">
        <v>419</v>
      </c>
      <c r="T154" s="15">
        <v>38</v>
      </c>
      <c r="U154" s="15">
        <v>4.75</v>
      </c>
      <c r="V154" s="15">
        <v>2.9925000000000002</v>
      </c>
      <c r="W154" s="13">
        <v>330</v>
      </c>
      <c r="X154" s="13">
        <v>675</v>
      </c>
      <c r="Y154" s="13">
        <v>76</v>
      </c>
      <c r="Z154" s="13">
        <v>1005</v>
      </c>
      <c r="AA154" s="13">
        <v>120</v>
      </c>
      <c r="AB154" s="13">
        <v>8</v>
      </c>
    </row>
    <row r="155" spans="1:28">
      <c r="A155" s="1">
        <v>100000981</v>
      </c>
      <c r="B155" s="1" t="s">
        <v>6</v>
      </c>
      <c r="C155" s="1" t="s">
        <v>242</v>
      </c>
      <c r="D155" s="1" t="s">
        <v>393</v>
      </c>
      <c r="E155" s="1">
        <v>1</v>
      </c>
      <c r="F155" s="13">
        <v>76</v>
      </c>
      <c r="G155" s="13">
        <f t="shared" si="3"/>
        <v>26</v>
      </c>
      <c r="H155" s="13">
        <v>26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25</v>
      </c>
      <c r="R155" s="13">
        <v>3660</v>
      </c>
      <c r="S155" s="13">
        <v>419</v>
      </c>
      <c r="T155" s="15">
        <v>38</v>
      </c>
      <c r="U155" s="15">
        <v>4.75</v>
      </c>
      <c r="V155" s="15">
        <v>2.9925000000000002</v>
      </c>
      <c r="W155" s="13">
        <v>330</v>
      </c>
      <c r="X155" s="13">
        <v>675</v>
      </c>
      <c r="Y155" s="13">
        <v>76</v>
      </c>
      <c r="Z155" s="13">
        <v>1005</v>
      </c>
      <c r="AA155" s="13">
        <v>120</v>
      </c>
      <c r="AB155" s="13">
        <v>8</v>
      </c>
    </row>
    <row r="156" spans="1:28">
      <c r="A156" s="1">
        <v>100000986</v>
      </c>
      <c r="B156" s="1" t="s">
        <v>6</v>
      </c>
      <c r="C156" s="1" t="s">
        <v>242</v>
      </c>
      <c r="D156" s="1" t="s">
        <v>397</v>
      </c>
      <c r="E156" s="1">
        <v>2</v>
      </c>
      <c r="F156" s="13">
        <v>78</v>
      </c>
      <c r="G156" s="13">
        <f t="shared" si="3"/>
        <v>20</v>
      </c>
      <c r="H156" s="13">
        <v>20</v>
      </c>
      <c r="I156" s="13">
        <v>0</v>
      </c>
      <c r="J156" s="13">
        <v>8</v>
      </c>
      <c r="K156" s="13">
        <v>0</v>
      </c>
      <c r="L156" s="13">
        <v>0</v>
      </c>
      <c r="M156" s="13">
        <v>0</v>
      </c>
      <c r="N156" s="13">
        <v>5</v>
      </c>
      <c r="O156" s="13">
        <v>1</v>
      </c>
      <c r="P156" s="13">
        <v>4</v>
      </c>
      <c r="Q156" s="13">
        <v>29</v>
      </c>
      <c r="R156" s="13">
        <v>3753</v>
      </c>
      <c r="S156" s="13">
        <v>587</v>
      </c>
      <c r="T156" s="15">
        <v>39</v>
      </c>
      <c r="U156" s="15">
        <v>4.875</v>
      </c>
      <c r="V156" s="15">
        <v>3.07125</v>
      </c>
      <c r="W156" s="13">
        <v>338</v>
      </c>
      <c r="X156" s="13">
        <v>740</v>
      </c>
      <c r="Y156" s="13">
        <v>78</v>
      </c>
      <c r="Z156" s="13">
        <v>1078</v>
      </c>
      <c r="AA156" s="13">
        <v>120</v>
      </c>
      <c r="AB156" s="13">
        <v>8</v>
      </c>
    </row>
    <row r="157" spans="1:28">
      <c r="A157" s="1">
        <v>100000987</v>
      </c>
      <c r="B157" s="1" t="s">
        <v>6</v>
      </c>
      <c r="C157" s="1" t="s">
        <v>242</v>
      </c>
      <c r="D157" s="1" t="s">
        <v>398</v>
      </c>
      <c r="E157" s="1">
        <v>1</v>
      </c>
      <c r="F157" s="13">
        <v>38</v>
      </c>
      <c r="G157" s="13">
        <f t="shared" si="3"/>
        <v>10</v>
      </c>
      <c r="H157" s="13">
        <v>10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14</v>
      </c>
      <c r="R157" s="13">
        <v>1890</v>
      </c>
      <c r="S157" s="13">
        <v>100</v>
      </c>
      <c r="T157" s="15">
        <v>19</v>
      </c>
      <c r="U157" s="15">
        <v>2.375</v>
      </c>
      <c r="V157" s="15">
        <v>1.4962500000000001</v>
      </c>
      <c r="W157" s="13">
        <v>171</v>
      </c>
      <c r="X157" s="13">
        <v>314</v>
      </c>
      <c r="Y157" s="13">
        <v>38</v>
      </c>
      <c r="Z157" s="13">
        <v>485</v>
      </c>
      <c r="AA157" s="13">
        <v>72</v>
      </c>
      <c r="AB157" s="13">
        <v>4</v>
      </c>
    </row>
    <row r="158" spans="1:28">
      <c r="A158" s="1">
        <v>100000994</v>
      </c>
      <c r="B158" s="1" t="s">
        <v>6</v>
      </c>
      <c r="C158" s="1" t="s">
        <v>242</v>
      </c>
      <c r="D158" s="1" t="s">
        <v>45</v>
      </c>
      <c r="E158" s="1">
        <v>1</v>
      </c>
      <c r="F158" s="13">
        <v>95</v>
      </c>
      <c r="G158" s="13">
        <f t="shared" si="3"/>
        <v>25</v>
      </c>
      <c r="H158" s="13">
        <v>25</v>
      </c>
      <c r="I158" s="13">
        <v>0</v>
      </c>
      <c r="J158" s="13">
        <v>10</v>
      </c>
      <c r="K158" s="13">
        <v>0</v>
      </c>
      <c r="L158" s="13">
        <v>0</v>
      </c>
      <c r="M158" s="13">
        <v>0</v>
      </c>
      <c r="N158" s="13">
        <v>6</v>
      </c>
      <c r="O158" s="13">
        <v>1</v>
      </c>
      <c r="P158" s="13">
        <v>5</v>
      </c>
      <c r="Q158" s="13">
        <v>35</v>
      </c>
      <c r="R158" s="13">
        <v>4545</v>
      </c>
      <c r="S158" s="13">
        <v>892</v>
      </c>
      <c r="T158" s="15">
        <v>47.5</v>
      </c>
      <c r="U158" s="15">
        <v>5.9375</v>
      </c>
      <c r="V158" s="15">
        <v>3.7406250000000001</v>
      </c>
      <c r="W158" s="13">
        <v>410</v>
      </c>
      <c r="X158" s="13">
        <v>950</v>
      </c>
      <c r="Y158" s="13">
        <v>95</v>
      </c>
      <c r="Z158" s="13">
        <v>1360</v>
      </c>
      <c r="AA158" s="13">
        <v>144</v>
      </c>
      <c r="AB158" s="13">
        <v>10</v>
      </c>
    </row>
    <row r="159" spans="1:28">
      <c r="A159" s="1">
        <v>100001005</v>
      </c>
      <c r="B159" s="1" t="s">
        <v>6</v>
      </c>
      <c r="C159" s="1" t="s">
        <v>242</v>
      </c>
      <c r="D159" s="1" t="s">
        <v>176</v>
      </c>
      <c r="E159" s="1">
        <v>1</v>
      </c>
      <c r="F159" s="13">
        <v>55</v>
      </c>
      <c r="G159" s="13">
        <f t="shared" si="3"/>
        <v>17</v>
      </c>
      <c r="H159" s="13">
        <v>14</v>
      </c>
      <c r="I159" s="13">
        <v>3</v>
      </c>
      <c r="J159" s="13">
        <v>8</v>
      </c>
      <c r="K159" s="13">
        <v>0</v>
      </c>
      <c r="L159" s="13">
        <v>0</v>
      </c>
      <c r="M159" s="13">
        <v>0</v>
      </c>
      <c r="N159" s="13">
        <v>5</v>
      </c>
      <c r="O159" s="13">
        <v>1</v>
      </c>
      <c r="P159" s="13">
        <v>4</v>
      </c>
      <c r="Q159" s="13">
        <v>22</v>
      </c>
      <c r="R159" s="13">
        <v>2802</v>
      </c>
      <c r="S159" s="13">
        <v>311</v>
      </c>
      <c r="T159" s="15">
        <v>27.5</v>
      </c>
      <c r="U159" s="15">
        <v>3.4375</v>
      </c>
      <c r="V159" s="15">
        <v>2.1656249999999999</v>
      </c>
      <c r="W159" s="13">
        <v>253</v>
      </c>
      <c r="X159" s="13">
        <v>514</v>
      </c>
      <c r="Y159" s="13">
        <v>55</v>
      </c>
      <c r="Z159" s="13">
        <v>767</v>
      </c>
      <c r="AA159" s="13">
        <v>120</v>
      </c>
      <c r="AB159" s="13">
        <v>8</v>
      </c>
    </row>
    <row r="160" spans="1:28">
      <c r="A160" s="1">
        <v>100001013</v>
      </c>
      <c r="B160" s="1" t="s">
        <v>6</v>
      </c>
      <c r="C160" s="1" t="s">
        <v>405</v>
      </c>
      <c r="D160" s="1" t="s">
        <v>12</v>
      </c>
      <c r="E160" s="1">
        <v>1</v>
      </c>
      <c r="F160" s="13">
        <v>54</v>
      </c>
      <c r="G160" s="13">
        <f t="shared" si="3"/>
        <v>14</v>
      </c>
      <c r="H160" s="13">
        <v>14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20</v>
      </c>
      <c r="R160" s="13">
        <v>2636</v>
      </c>
      <c r="S160" s="13">
        <v>248</v>
      </c>
      <c r="T160" s="15">
        <v>27</v>
      </c>
      <c r="U160" s="15">
        <v>3.375</v>
      </c>
      <c r="V160" s="15">
        <v>2.1262500000000002</v>
      </c>
      <c r="W160" s="13">
        <v>238</v>
      </c>
      <c r="X160" s="13">
        <v>470</v>
      </c>
      <c r="Y160" s="13">
        <v>54</v>
      </c>
      <c r="Z160" s="13">
        <v>708</v>
      </c>
      <c r="AA160" s="13">
        <v>96</v>
      </c>
      <c r="AB160" s="13">
        <v>6</v>
      </c>
    </row>
    <row r="161" spans="1:28">
      <c r="A161" s="1">
        <v>100001020</v>
      </c>
      <c r="B161" s="1" t="s">
        <v>6</v>
      </c>
      <c r="C161" s="1" t="s">
        <v>405</v>
      </c>
      <c r="D161" s="1" t="s">
        <v>12</v>
      </c>
      <c r="E161" s="1">
        <v>1</v>
      </c>
      <c r="F161" s="13">
        <v>17</v>
      </c>
      <c r="G161" s="13">
        <f t="shared" si="3"/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5">
        <v>8.5</v>
      </c>
      <c r="U161" s="15">
        <v>1.0625</v>
      </c>
      <c r="V161" s="15">
        <v>0.66937500000000005</v>
      </c>
      <c r="W161" s="13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100001024</v>
      </c>
      <c r="B162" s="1" t="s">
        <v>6</v>
      </c>
      <c r="C162" s="1" t="s">
        <v>405</v>
      </c>
      <c r="D162" s="1" t="s">
        <v>12</v>
      </c>
      <c r="E162" s="1">
        <v>1</v>
      </c>
      <c r="F162" s="13">
        <v>39</v>
      </c>
      <c r="G162" s="13">
        <f t="shared" si="3"/>
        <v>11</v>
      </c>
      <c r="H162" s="13">
        <v>10</v>
      </c>
      <c r="I162" s="13">
        <v>1</v>
      </c>
      <c r="J162" s="13">
        <v>4</v>
      </c>
      <c r="K162" s="13">
        <v>0</v>
      </c>
      <c r="L162" s="13">
        <v>0</v>
      </c>
      <c r="M162" s="13">
        <v>0</v>
      </c>
      <c r="N162" s="13">
        <v>3</v>
      </c>
      <c r="O162" s="13">
        <v>1</v>
      </c>
      <c r="P162" s="13">
        <v>2</v>
      </c>
      <c r="Q162" s="13">
        <v>15</v>
      </c>
      <c r="R162" s="13">
        <v>1937</v>
      </c>
      <c r="S162" s="13">
        <v>120</v>
      </c>
      <c r="T162" s="15">
        <v>19.5</v>
      </c>
      <c r="U162" s="15">
        <v>2.4375</v>
      </c>
      <c r="V162" s="15">
        <v>1.535625</v>
      </c>
      <c r="W162" s="13">
        <v>175</v>
      </c>
      <c r="X162" s="13">
        <v>327</v>
      </c>
      <c r="Y162" s="13">
        <v>39</v>
      </c>
      <c r="Z162" s="13">
        <v>502</v>
      </c>
      <c r="AA162" s="13">
        <v>72</v>
      </c>
      <c r="AB162" s="13">
        <v>4</v>
      </c>
    </row>
    <row r="163" spans="1:28">
      <c r="A163" s="1">
        <v>100001029</v>
      </c>
      <c r="B163" s="1" t="s">
        <v>6</v>
      </c>
      <c r="C163" s="1" t="s">
        <v>405</v>
      </c>
      <c r="D163" s="1" t="s">
        <v>176</v>
      </c>
      <c r="E163" s="1">
        <v>1</v>
      </c>
      <c r="F163" s="13">
        <v>44</v>
      </c>
      <c r="G163" s="13">
        <f t="shared" si="3"/>
        <v>12</v>
      </c>
      <c r="H163" s="13">
        <v>12</v>
      </c>
      <c r="I163" s="13">
        <v>0</v>
      </c>
      <c r="J163" s="13">
        <v>6</v>
      </c>
      <c r="K163" s="13">
        <v>0</v>
      </c>
      <c r="L163" s="13">
        <v>0</v>
      </c>
      <c r="M163" s="13">
        <v>0</v>
      </c>
      <c r="N163" s="13">
        <v>4</v>
      </c>
      <c r="O163" s="13">
        <v>1</v>
      </c>
      <c r="P163" s="13">
        <v>3</v>
      </c>
      <c r="Q163" s="13">
        <v>16</v>
      </c>
      <c r="R163" s="13">
        <v>2170</v>
      </c>
      <c r="S163" s="13">
        <v>142</v>
      </c>
      <c r="T163" s="15">
        <v>22</v>
      </c>
      <c r="U163" s="15">
        <v>2.75</v>
      </c>
      <c r="V163" s="15">
        <v>1.7324999999999999</v>
      </c>
      <c r="W163" s="13">
        <v>196</v>
      </c>
      <c r="X163" s="13">
        <v>369</v>
      </c>
      <c r="Y163" s="13">
        <v>44</v>
      </c>
      <c r="Z163" s="13">
        <v>565</v>
      </c>
      <c r="AA163" s="13">
        <v>96</v>
      </c>
      <c r="AB163" s="13">
        <v>6</v>
      </c>
    </row>
    <row r="164" spans="1:28">
      <c r="A164" s="1">
        <v>100001034</v>
      </c>
      <c r="B164" s="1" t="s">
        <v>6</v>
      </c>
      <c r="C164" s="1" t="s">
        <v>405</v>
      </c>
      <c r="D164" s="1" t="s">
        <v>12</v>
      </c>
      <c r="E164" s="1">
        <v>1</v>
      </c>
      <c r="F164" s="13">
        <v>44</v>
      </c>
      <c r="G164" s="13">
        <f t="shared" si="3"/>
        <v>12</v>
      </c>
      <c r="H164" s="13">
        <v>12</v>
      </c>
      <c r="I164" s="13">
        <v>0</v>
      </c>
      <c r="J164" s="13">
        <v>6</v>
      </c>
      <c r="K164" s="13">
        <v>0</v>
      </c>
      <c r="L164" s="13">
        <v>0</v>
      </c>
      <c r="M164" s="13">
        <v>0</v>
      </c>
      <c r="N164" s="13">
        <v>4</v>
      </c>
      <c r="O164" s="13">
        <v>1</v>
      </c>
      <c r="P164" s="13">
        <v>3</v>
      </c>
      <c r="Q164" s="13">
        <v>16</v>
      </c>
      <c r="R164" s="13">
        <v>2170</v>
      </c>
      <c r="S164" s="13">
        <v>142</v>
      </c>
      <c r="T164" s="15">
        <v>22</v>
      </c>
      <c r="U164" s="15">
        <v>2.75</v>
      </c>
      <c r="V164" s="15">
        <v>1.7324999999999999</v>
      </c>
      <c r="W164" s="13">
        <v>196</v>
      </c>
      <c r="X164" s="13">
        <v>369</v>
      </c>
      <c r="Y164" s="13">
        <v>44</v>
      </c>
      <c r="Z164" s="13">
        <v>565</v>
      </c>
      <c r="AA164" s="13">
        <v>96</v>
      </c>
      <c r="AB164" s="13">
        <v>6</v>
      </c>
    </row>
    <row r="165" spans="1:28">
      <c r="A165" s="1">
        <v>100001040</v>
      </c>
      <c r="B165" s="1" t="s">
        <v>6</v>
      </c>
      <c r="C165" s="1" t="s">
        <v>405</v>
      </c>
      <c r="D165" s="1" t="s">
        <v>12</v>
      </c>
      <c r="E165" s="1">
        <v>1</v>
      </c>
      <c r="F165" s="13">
        <v>49</v>
      </c>
      <c r="G165" s="13">
        <f t="shared" si="3"/>
        <v>13</v>
      </c>
      <c r="H165" s="13">
        <v>13</v>
      </c>
      <c r="I165" s="13">
        <v>0</v>
      </c>
      <c r="J165" s="13">
        <v>8</v>
      </c>
      <c r="K165" s="13">
        <v>0</v>
      </c>
      <c r="L165" s="13">
        <v>0</v>
      </c>
      <c r="M165" s="13">
        <v>0</v>
      </c>
      <c r="N165" s="13">
        <v>5</v>
      </c>
      <c r="O165" s="13">
        <v>1</v>
      </c>
      <c r="P165" s="13">
        <v>4</v>
      </c>
      <c r="Q165" s="13">
        <v>18</v>
      </c>
      <c r="R165" s="13">
        <v>2523</v>
      </c>
      <c r="S165" s="13">
        <v>192</v>
      </c>
      <c r="T165" s="15">
        <v>24.5</v>
      </c>
      <c r="U165" s="15">
        <v>3.0625</v>
      </c>
      <c r="V165" s="15">
        <v>1.9293750000000001</v>
      </c>
      <c r="W165" s="13">
        <v>228</v>
      </c>
      <c r="X165" s="13">
        <v>437</v>
      </c>
      <c r="Y165" s="13">
        <v>49</v>
      </c>
      <c r="Z165" s="13">
        <v>665</v>
      </c>
      <c r="AA165" s="13">
        <v>120</v>
      </c>
      <c r="AB165" s="13">
        <v>8</v>
      </c>
    </row>
    <row r="166" spans="1:28">
      <c r="A166" s="1">
        <v>100001042</v>
      </c>
      <c r="B166" s="1" t="s">
        <v>6</v>
      </c>
      <c r="C166" s="1" t="s">
        <v>405</v>
      </c>
      <c r="D166" s="1" t="s">
        <v>18</v>
      </c>
      <c r="E166" s="1">
        <v>1</v>
      </c>
      <c r="F166" s="13">
        <v>82</v>
      </c>
      <c r="G166" s="13">
        <f t="shared" si="3"/>
        <v>22</v>
      </c>
      <c r="H166" s="13">
        <v>21</v>
      </c>
      <c r="I166" s="13">
        <v>1</v>
      </c>
      <c r="J166" s="13">
        <v>12</v>
      </c>
      <c r="K166" s="13">
        <v>0</v>
      </c>
      <c r="L166" s="13">
        <v>0</v>
      </c>
      <c r="M166" s="13">
        <v>0</v>
      </c>
      <c r="N166" s="13">
        <v>7</v>
      </c>
      <c r="O166" s="13">
        <v>1</v>
      </c>
      <c r="P166" s="13">
        <v>6</v>
      </c>
      <c r="Q166" s="13">
        <v>31</v>
      </c>
      <c r="R166" s="13">
        <v>4060</v>
      </c>
      <c r="S166" s="13">
        <v>682</v>
      </c>
      <c r="T166" s="15">
        <v>41</v>
      </c>
      <c r="U166" s="15">
        <v>5.125</v>
      </c>
      <c r="V166" s="15">
        <v>3.2287499999999998</v>
      </c>
      <c r="W166" s="13">
        <v>366</v>
      </c>
      <c r="X166" s="13">
        <v>814</v>
      </c>
      <c r="Y166" s="13">
        <v>82</v>
      </c>
      <c r="Z166" s="13">
        <v>1180</v>
      </c>
      <c r="AA166" s="13">
        <v>168</v>
      </c>
      <c r="AB166" s="13">
        <v>12</v>
      </c>
    </row>
    <row r="167" spans="1:28">
      <c r="A167" s="1">
        <v>100001045</v>
      </c>
      <c r="B167" s="1" t="s">
        <v>6</v>
      </c>
      <c r="C167" s="1" t="s">
        <v>405</v>
      </c>
      <c r="D167" s="1" t="s">
        <v>419</v>
      </c>
      <c r="E167" s="1">
        <v>1</v>
      </c>
      <c r="F167" s="13">
        <v>97</v>
      </c>
      <c r="G167" s="13">
        <f t="shared" si="3"/>
        <v>25</v>
      </c>
      <c r="H167" s="13">
        <v>25</v>
      </c>
      <c r="I167" s="13">
        <v>0</v>
      </c>
      <c r="J167" s="13">
        <v>14</v>
      </c>
      <c r="K167" s="13">
        <v>0</v>
      </c>
      <c r="L167" s="13">
        <v>0</v>
      </c>
      <c r="M167" s="13">
        <v>0</v>
      </c>
      <c r="N167" s="13">
        <v>8</v>
      </c>
      <c r="O167" s="13">
        <v>1</v>
      </c>
      <c r="P167" s="13">
        <v>7</v>
      </c>
      <c r="Q167" s="13">
        <v>36</v>
      </c>
      <c r="R167" s="13">
        <v>4878</v>
      </c>
      <c r="S167" s="13">
        <v>949</v>
      </c>
      <c r="T167" s="15">
        <v>48.5</v>
      </c>
      <c r="U167" s="15">
        <v>6.0625</v>
      </c>
      <c r="V167" s="15">
        <v>3.819375</v>
      </c>
      <c r="W167" s="13">
        <v>440</v>
      </c>
      <c r="X167" s="13">
        <v>1017</v>
      </c>
      <c r="Y167" s="13">
        <v>97</v>
      </c>
      <c r="Z167" s="13">
        <v>1457</v>
      </c>
      <c r="AA167" s="13">
        <v>192</v>
      </c>
      <c r="AB167" s="13">
        <v>14</v>
      </c>
    </row>
    <row r="168" spans="1:28">
      <c r="A168" s="1">
        <v>100001067</v>
      </c>
      <c r="B168" s="1" t="s">
        <v>6</v>
      </c>
      <c r="C168" s="1" t="s">
        <v>405</v>
      </c>
      <c r="D168" s="1" t="s">
        <v>12</v>
      </c>
      <c r="E168" s="1">
        <v>1</v>
      </c>
      <c r="F168" s="13">
        <v>62</v>
      </c>
      <c r="G168" s="13">
        <f t="shared" si="3"/>
        <v>16</v>
      </c>
      <c r="H168" s="13">
        <v>16</v>
      </c>
      <c r="I168" s="13">
        <v>0</v>
      </c>
      <c r="J168" s="13">
        <v>10</v>
      </c>
      <c r="K168" s="13">
        <v>0</v>
      </c>
      <c r="L168" s="13">
        <v>0</v>
      </c>
      <c r="M168" s="13">
        <v>0</v>
      </c>
      <c r="N168" s="13">
        <v>6</v>
      </c>
      <c r="O168" s="13">
        <v>1</v>
      </c>
      <c r="P168" s="13">
        <v>5</v>
      </c>
      <c r="Q168" s="13">
        <v>23</v>
      </c>
      <c r="R168" s="13">
        <v>3128</v>
      </c>
      <c r="S168" s="13">
        <v>345</v>
      </c>
      <c r="T168" s="15">
        <v>31</v>
      </c>
      <c r="U168" s="15">
        <v>3.875</v>
      </c>
      <c r="V168" s="15">
        <v>2.4412500000000001</v>
      </c>
      <c r="W168" s="13">
        <v>282</v>
      </c>
      <c r="X168" s="13">
        <v>573</v>
      </c>
      <c r="Y168" s="13">
        <v>62</v>
      </c>
      <c r="Z168" s="13">
        <v>855</v>
      </c>
      <c r="AA168" s="13">
        <v>144</v>
      </c>
      <c r="AB168" s="13">
        <v>10</v>
      </c>
    </row>
    <row r="169" spans="1:28">
      <c r="A169" s="1">
        <v>100001073</v>
      </c>
      <c r="B169" s="1" t="s">
        <v>6</v>
      </c>
      <c r="C169" s="1" t="s">
        <v>405</v>
      </c>
      <c r="D169" s="1" t="s">
        <v>12</v>
      </c>
      <c r="E169" s="1">
        <v>1</v>
      </c>
      <c r="F169" s="13">
        <v>121</v>
      </c>
      <c r="G169" s="13">
        <f t="shared" si="3"/>
        <v>31</v>
      </c>
      <c r="H169" s="13">
        <v>31</v>
      </c>
      <c r="I169" s="13">
        <v>0</v>
      </c>
      <c r="J169" s="13">
        <v>20</v>
      </c>
      <c r="K169" s="13">
        <v>0</v>
      </c>
      <c r="L169" s="13">
        <v>1</v>
      </c>
      <c r="M169" s="13">
        <v>0</v>
      </c>
      <c r="N169" s="13">
        <v>10</v>
      </c>
      <c r="O169" s="13">
        <v>1</v>
      </c>
      <c r="P169" s="13">
        <v>10</v>
      </c>
      <c r="Q169" s="13">
        <v>45</v>
      </c>
      <c r="R169" s="13">
        <v>5996</v>
      </c>
      <c r="S169" s="13">
        <v>1540</v>
      </c>
      <c r="T169" s="15">
        <v>60.5</v>
      </c>
      <c r="U169" s="15">
        <v>7.5625</v>
      </c>
      <c r="V169" s="15">
        <v>4.7643750000000002</v>
      </c>
      <c r="W169" s="13">
        <v>540</v>
      </c>
      <c r="X169" s="13">
        <v>1362</v>
      </c>
      <c r="Y169" s="13">
        <v>121</v>
      </c>
      <c r="Z169" s="13">
        <v>1902</v>
      </c>
      <c r="AA169" s="13">
        <v>240</v>
      </c>
      <c r="AB169" s="13">
        <v>20</v>
      </c>
    </row>
    <row r="170" spans="1:28">
      <c r="A170" s="1">
        <v>100001076</v>
      </c>
      <c r="B170" s="1" t="s">
        <v>6</v>
      </c>
      <c r="C170" s="1" t="s">
        <v>405</v>
      </c>
      <c r="D170" s="1" t="s">
        <v>12</v>
      </c>
      <c r="E170" s="1">
        <v>1</v>
      </c>
      <c r="F170" s="13">
        <v>14</v>
      </c>
      <c r="G170" s="13">
        <f t="shared" si="3"/>
        <v>4</v>
      </c>
      <c r="H170" s="13">
        <v>4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1</v>
      </c>
      <c r="P170" s="13">
        <v>1</v>
      </c>
      <c r="Q170" s="13">
        <v>5</v>
      </c>
      <c r="R170" s="13">
        <v>767</v>
      </c>
      <c r="S170" s="13">
        <v>0</v>
      </c>
      <c r="T170" s="15">
        <v>7</v>
      </c>
      <c r="U170" s="15">
        <v>0.875</v>
      </c>
      <c r="V170" s="15">
        <v>0.55125000000000002</v>
      </c>
      <c r="W170" s="13">
        <v>70</v>
      </c>
      <c r="X170" s="13">
        <v>116</v>
      </c>
      <c r="Y170" s="13">
        <v>14</v>
      </c>
      <c r="Z170" s="13">
        <v>186</v>
      </c>
      <c r="AA170" s="13">
        <v>48</v>
      </c>
      <c r="AB170" s="13">
        <v>0</v>
      </c>
    </row>
    <row r="171" spans="1:28">
      <c r="A171" s="1">
        <v>100001082</v>
      </c>
      <c r="B171" s="1" t="s">
        <v>6</v>
      </c>
      <c r="C171" s="1" t="s">
        <v>405</v>
      </c>
      <c r="D171" s="1" t="s">
        <v>12</v>
      </c>
      <c r="E171" s="1">
        <v>1</v>
      </c>
      <c r="F171" s="13">
        <v>14</v>
      </c>
      <c r="G171" s="13">
        <f t="shared" si="3"/>
        <v>4</v>
      </c>
      <c r="H171" s="13">
        <v>4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1</v>
      </c>
      <c r="P171" s="13">
        <v>1</v>
      </c>
      <c r="Q171" s="13">
        <v>5</v>
      </c>
      <c r="R171" s="13">
        <v>767</v>
      </c>
      <c r="S171" s="13">
        <v>0</v>
      </c>
      <c r="T171" s="15">
        <v>7</v>
      </c>
      <c r="U171" s="15">
        <v>0.875</v>
      </c>
      <c r="V171" s="15">
        <v>0.55125000000000002</v>
      </c>
      <c r="W171" s="13">
        <v>70</v>
      </c>
      <c r="X171" s="13">
        <v>116</v>
      </c>
      <c r="Y171" s="13">
        <v>14</v>
      </c>
      <c r="Z171" s="13">
        <v>186</v>
      </c>
      <c r="AA171" s="13">
        <v>48</v>
      </c>
      <c r="AB171" s="13">
        <v>0</v>
      </c>
    </row>
    <row r="172" spans="1:28">
      <c r="A172" s="1">
        <v>100001087</v>
      </c>
      <c r="B172" s="1" t="s">
        <v>6</v>
      </c>
      <c r="C172" s="1" t="s">
        <v>405</v>
      </c>
      <c r="D172" s="1" t="s">
        <v>176</v>
      </c>
      <c r="E172" s="1">
        <v>1</v>
      </c>
      <c r="F172" s="13">
        <v>9</v>
      </c>
      <c r="G172" s="13">
        <f t="shared" si="3"/>
        <v>3</v>
      </c>
      <c r="H172" s="13">
        <v>3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1</v>
      </c>
      <c r="P172" s="13">
        <v>1</v>
      </c>
      <c r="Q172" s="13">
        <v>3</v>
      </c>
      <c r="R172" s="13">
        <v>410</v>
      </c>
      <c r="S172" s="13">
        <v>0</v>
      </c>
      <c r="T172" s="15">
        <v>4.5</v>
      </c>
      <c r="U172" s="15">
        <v>0.5625</v>
      </c>
      <c r="V172" s="15">
        <v>0.354375</v>
      </c>
      <c r="W172" s="13">
        <v>37</v>
      </c>
      <c r="X172" s="13">
        <v>62</v>
      </c>
      <c r="Y172" s="13">
        <v>9</v>
      </c>
      <c r="Z172" s="13">
        <v>99</v>
      </c>
      <c r="AA172" s="13">
        <v>48</v>
      </c>
      <c r="AB172" s="13">
        <v>0</v>
      </c>
    </row>
    <row r="173" spans="1:28">
      <c r="A173" s="1">
        <v>100001093</v>
      </c>
      <c r="B173" s="1" t="s">
        <v>6</v>
      </c>
      <c r="C173" s="1" t="s">
        <v>405</v>
      </c>
      <c r="D173" s="1" t="s">
        <v>12</v>
      </c>
      <c r="E173" s="1">
        <v>1</v>
      </c>
      <c r="F173" s="13">
        <v>11</v>
      </c>
      <c r="G173" s="13">
        <f t="shared" si="3"/>
        <v>3</v>
      </c>
      <c r="H173" s="13">
        <v>3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4</v>
      </c>
      <c r="R173" s="13">
        <v>552</v>
      </c>
      <c r="S173" s="13">
        <v>0</v>
      </c>
      <c r="T173" s="15">
        <v>5.5</v>
      </c>
      <c r="U173" s="15">
        <v>0.6875</v>
      </c>
      <c r="V173" s="15">
        <v>0.43312499999999998</v>
      </c>
      <c r="W173" s="13">
        <v>50</v>
      </c>
      <c r="X173" s="13">
        <v>83</v>
      </c>
      <c r="Y173" s="13">
        <v>11</v>
      </c>
      <c r="Z173" s="13">
        <v>133</v>
      </c>
      <c r="AA173" s="13">
        <v>48</v>
      </c>
      <c r="AB173" s="13">
        <v>0</v>
      </c>
    </row>
    <row r="174" spans="1:28">
      <c r="A174" s="1">
        <v>100001102</v>
      </c>
      <c r="B174" s="1" t="s">
        <v>6</v>
      </c>
      <c r="C174" s="1" t="s">
        <v>405</v>
      </c>
      <c r="D174" s="1" t="s">
        <v>12</v>
      </c>
      <c r="E174" s="1">
        <v>1</v>
      </c>
      <c r="F174" s="13">
        <v>33</v>
      </c>
      <c r="G174" s="13">
        <f t="shared" si="3"/>
        <v>9</v>
      </c>
      <c r="H174" s="13">
        <v>9</v>
      </c>
      <c r="I174" s="13">
        <v>0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12</v>
      </c>
      <c r="R174" s="13">
        <v>1657</v>
      </c>
      <c r="S174" s="13">
        <v>65</v>
      </c>
      <c r="T174" s="15">
        <v>16.5</v>
      </c>
      <c r="U174" s="15">
        <v>2.0625</v>
      </c>
      <c r="V174" s="15">
        <v>1.2993749999999999</v>
      </c>
      <c r="W174" s="13">
        <v>150</v>
      </c>
      <c r="X174" s="13">
        <v>269</v>
      </c>
      <c r="Y174" s="13">
        <v>33</v>
      </c>
      <c r="Z174" s="13">
        <v>419</v>
      </c>
      <c r="AA174" s="13">
        <v>72</v>
      </c>
      <c r="AB174" s="13">
        <v>4</v>
      </c>
    </row>
    <row r="175" spans="1:28">
      <c r="A175" s="1">
        <v>100001108</v>
      </c>
      <c r="B175" s="1" t="s">
        <v>6</v>
      </c>
      <c r="C175" s="1" t="s">
        <v>405</v>
      </c>
      <c r="D175" s="1" t="s">
        <v>12</v>
      </c>
      <c r="E175" s="1">
        <v>1</v>
      </c>
      <c r="F175" s="13">
        <v>65</v>
      </c>
      <c r="G175" s="13">
        <f t="shared" si="3"/>
        <v>17</v>
      </c>
      <c r="H175" s="13">
        <v>17</v>
      </c>
      <c r="I175" s="13">
        <v>0</v>
      </c>
      <c r="J175" s="13">
        <v>10</v>
      </c>
      <c r="K175" s="13">
        <v>0</v>
      </c>
      <c r="L175" s="13">
        <v>0</v>
      </c>
      <c r="M175" s="13">
        <v>0</v>
      </c>
      <c r="N175" s="13">
        <v>6</v>
      </c>
      <c r="O175" s="13">
        <v>1</v>
      </c>
      <c r="P175" s="13">
        <v>5</v>
      </c>
      <c r="Q175" s="13">
        <v>24</v>
      </c>
      <c r="R175" s="13">
        <v>3268</v>
      </c>
      <c r="S175" s="13">
        <v>381</v>
      </c>
      <c r="T175" s="15">
        <v>32.5</v>
      </c>
      <c r="U175" s="15">
        <v>4.0625</v>
      </c>
      <c r="V175" s="15">
        <v>2.5593750000000002</v>
      </c>
      <c r="W175" s="13">
        <v>295</v>
      </c>
      <c r="X175" s="13">
        <v>605</v>
      </c>
      <c r="Y175" s="13">
        <v>65</v>
      </c>
      <c r="Z175" s="13">
        <v>900</v>
      </c>
      <c r="AA175" s="13">
        <v>144</v>
      </c>
      <c r="AB175" s="13">
        <v>10</v>
      </c>
    </row>
    <row r="176" spans="1:28">
      <c r="A176" s="1">
        <v>100001113</v>
      </c>
      <c r="B176" s="1" t="s">
        <v>6</v>
      </c>
      <c r="C176" s="1" t="s">
        <v>405</v>
      </c>
      <c r="D176" s="1" t="s">
        <v>446</v>
      </c>
      <c r="E176" s="1">
        <v>4</v>
      </c>
      <c r="F176" s="13">
        <v>46</v>
      </c>
      <c r="G176" s="13">
        <f t="shared" si="3"/>
        <v>12</v>
      </c>
      <c r="H176" s="13">
        <v>12</v>
      </c>
      <c r="I176" s="13">
        <v>0</v>
      </c>
      <c r="J176" s="13">
        <v>6</v>
      </c>
      <c r="K176" s="13">
        <v>0</v>
      </c>
      <c r="L176" s="13">
        <v>0</v>
      </c>
      <c r="M176" s="13">
        <v>1</v>
      </c>
      <c r="N176" s="13">
        <v>4</v>
      </c>
      <c r="O176" s="13">
        <v>2</v>
      </c>
      <c r="P176" s="13">
        <v>3</v>
      </c>
      <c r="Q176" s="13">
        <v>17</v>
      </c>
      <c r="R176" s="13">
        <v>2263</v>
      </c>
      <c r="S176" s="13">
        <v>166</v>
      </c>
      <c r="T176" s="15">
        <v>23</v>
      </c>
      <c r="U176" s="15">
        <v>2.875</v>
      </c>
      <c r="V176" s="15">
        <v>1.81125</v>
      </c>
      <c r="W176" s="13">
        <v>204</v>
      </c>
      <c r="X176" s="13">
        <v>390</v>
      </c>
      <c r="Y176" s="13">
        <v>46</v>
      </c>
      <c r="Z176" s="13">
        <v>594</v>
      </c>
      <c r="AA176" s="13">
        <v>120</v>
      </c>
      <c r="AB176" s="13">
        <v>6</v>
      </c>
    </row>
    <row r="177" spans="1:28">
      <c r="A177" s="1">
        <v>100001118</v>
      </c>
      <c r="B177" s="1" t="s">
        <v>6</v>
      </c>
      <c r="C177" s="1" t="s">
        <v>405</v>
      </c>
      <c r="D177" s="1" t="s">
        <v>12</v>
      </c>
      <c r="E177" s="1">
        <v>1</v>
      </c>
      <c r="F177" s="13">
        <v>45</v>
      </c>
      <c r="G177" s="13">
        <f t="shared" si="3"/>
        <v>13</v>
      </c>
      <c r="H177" s="13">
        <v>12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17</v>
      </c>
      <c r="R177" s="13">
        <v>2216</v>
      </c>
      <c r="S177" s="13">
        <v>166</v>
      </c>
      <c r="T177" s="15">
        <v>22.5</v>
      </c>
      <c r="U177" s="15">
        <v>2.8125</v>
      </c>
      <c r="V177" s="15">
        <v>1.7718750000000001</v>
      </c>
      <c r="W177" s="13">
        <v>200</v>
      </c>
      <c r="X177" s="13">
        <v>383</v>
      </c>
      <c r="Y177" s="13">
        <v>45</v>
      </c>
      <c r="Z177" s="13">
        <v>583</v>
      </c>
      <c r="AA177" s="13">
        <v>96</v>
      </c>
      <c r="AB177" s="13">
        <v>6</v>
      </c>
    </row>
    <row r="178" spans="1:28">
      <c r="A178" s="1">
        <v>100001120</v>
      </c>
      <c r="B178" s="1" t="s">
        <v>6</v>
      </c>
      <c r="C178" s="1" t="s">
        <v>405</v>
      </c>
      <c r="D178" s="1" t="s">
        <v>176</v>
      </c>
      <c r="E178" s="1">
        <v>1</v>
      </c>
      <c r="F178" s="13">
        <v>39</v>
      </c>
      <c r="G178" s="13">
        <f t="shared" si="3"/>
        <v>11</v>
      </c>
      <c r="H178" s="13">
        <v>10</v>
      </c>
      <c r="I178" s="13">
        <v>1</v>
      </c>
      <c r="J178" s="13">
        <v>4</v>
      </c>
      <c r="K178" s="13">
        <v>0</v>
      </c>
      <c r="L178" s="13">
        <v>0</v>
      </c>
      <c r="M178" s="13">
        <v>0</v>
      </c>
      <c r="N178" s="13">
        <v>3</v>
      </c>
      <c r="O178" s="13">
        <v>1</v>
      </c>
      <c r="P178" s="13">
        <v>2</v>
      </c>
      <c r="Q178" s="13">
        <v>15</v>
      </c>
      <c r="R178" s="13">
        <v>1937</v>
      </c>
      <c r="S178" s="13">
        <v>120</v>
      </c>
      <c r="T178" s="15">
        <v>19.5</v>
      </c>
      <c r="U178" s="15">
        <v>2.4375</v>
      </c>
      <c r="V178" s="15">
        <v>1.535625</v>
      </c>
      <c r="W178" s="13">
        <v>175</v>
      </c>
      <c r="X178" s="13">
        <v>327</v>
      </c>
      <c r="Y178" s="13">
        <v>39</v>
      </c>
      <c r="Z178" s="13">
        <v>502</v>
      </c>
      <c r="AA178" s="13">
        <v>72</v>
      </c>
      <c r="AB178" s="13">
        <v>4</v>
      </c>
    </row>
    <row r="179" spans="1:28">
      <c r="A179" s="1">
        <v>100001133</v>
      </c>
      <c r="B179" s="1" t="s">
        <v>6</v>
      </c>
      <c r="C179" s="1" t="s">
        <v>405</v>
      </c>
      <c r="D179" s="1" t="s">
        <v>452</v>
      </c>
      <c r="E179" s="1">
        <v>1</v>
      </c>
      <c r="F179" s="13">
        <v>201</v>
      </c>
      <c r="G179" s="13">
        <f t="shared" si="3"/>
        <v>53</v>
      </c>
      <c r="H179" s="13">
        <v>51</v>
      </c>
      <c r="I179" s="13">
        <v>2</v>
      </c>
      <c r="J179" s="13">
        <v>32</v>
      </c>
      <c r="K179" s="13">
        <v>0</v>
      </c>
      <c r="L179" s="13">
        <v>1</v>
      </c>
      <c r="M179" s="13">
        <v>0</v>
      </c>
      <c r="N179" s="13">
        <v>16</v>
      </c>
      <c r="O179" s="13">
        <v>1</v>
      </c>
      <c r="P179" s="13">
        <v>16</v>
      </c>
      <c r="Q179" s="13">
        <v>76</v>
      </c>
      <c r="R179" s="13">
        <v>9962</v>
      </c>
      <c r="S179" s="13">
        <v>4661</v>
      </c>
      <c r="T179" s="15">
        <v>100.5</v>
      </c>
      <c r="U179" s="15">
        <v>12.5625</v>
      </c>
      <c r="V179" s="15">
        <v>7.9143749999999997</v>
      </c>
      <c r="W179" s="13">
        <v>897</v>
      </c>
      <c r="X179" s="13">
        <v>2893</v>
      </c>
      <c r="Y179" s="13">
        <v>201</v>
      </c>
      <c r="Z179" s="13">
        <v>3790</v>
      </c>
      <c r="AA179" s="13">
        <v>384</v>
      </c>
      <c r="AB179" s="13">
        <v>32</v>
      </c>
    </row>
    <row r="180" spans="1:28">
      <c r="A180" s="1">
        <v>100001138</v>
      </c>
      <c r="B180" s="1" t="s">
        <v>6</v>
      </c>
      <c r="C180" s="1" t="s">
        <v>405</v>
      </c>
      <c r="D180" s="1" t="s">
        <v>176</v>
      </c>
      <c r="E180" s="1">
        <v>1</v>
      </c>
      <c r="F180" s="13">
        <v>68</v>
      </c>
      <c r="G180" s="13">
        <f t="shared" si="3"/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25</v>
      </c>
      <c r="R180" s="13">
        <v>3408</v>
      </c>
      <c r="S180" s="13">
        <v>419</v>
      </c>
      <c r="T180" s="15">
        <v>34</v>
      </c>
      <c r="U180" s="15">
        <v>4.25</v>
      </c>
      <c r="V180" s="15">
        <v>2.6775000000000002</v>
      </c>
      <c r="W180" s="13">
        <v>307</v>
      </c>
      <c r="X180" s="13">
        <v>637</v>
      </c>
      <c r="Y180" s="13">
        <v>68</v>
      </c>
      <c r="Z180" s="13">
        <v>944</v>
      </c>
      <c r="AA180" s="13">
        <v>144</v>
      </c>
      <c r="AB180" s="13">
        <v>10</v>
      </c>
    </row>
    <row r="181" spans="1:28">
      <c r="A181" s="1">
        <v>100001142</v>
      </c>
      <c r="B181" s="1" t="s">
        <v>6</v>
      </c>
      <c r="C181" s="1" t="s">
        <v>405</v>
      </c>
      <c r="D181" s="1" t="s">
        <v>446</v>
      </c>
      <c r="E181" s="1">
        <v>2</v>
      </c>
      <c r="F181" s="13">
        <v>11</v>
      </c>
      <c r="G181" s="13">
        <f t="shared" si="3"/>
        <v>3</v>
      </c>
      <c r="H181" s="13">
        <v>3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4</v>
      </c>
      <c r="R181" s="13">
        <v>552</v>
      </c>
      <c r="S181" s="13">
        <v>0</v>
      </c>
      <c r="T181" s="15">
        <v>5.5</v>
      </c>
      <c r="U181" s="15">
        <v>0.6875</v>
      </c>
      <c r="V181" s="15">
        <v>0.43312499999999998</v>
      </c>
      <c r="W181" s="13">
        <v>50</v>
      </c>
      <c r="X181" s="13">
        <v>83</v>
      </c>
      <c r="Y181" s="13">
        <v>11</v>
      </c>
      <c r="Z181" s="13">
        <v>133</v>
      </c>
      <c r="AA181" s="13">
        <v>48</v>
      </c>
      <c r="AB181" s="13">
        <v>0</v>
      </c>
    </row>
    <row r="182" spans="1:28">
      <c r="A182" s="1">
        <v>100001145</v>
      </c>
      <c r="B182" s="1" t="s">
        <v>6</v>
      </c>
      <c r="C182" s="1" t="s">
        <v>405</v>
      </c>
      <c r="D182" s="1" t="s">
        <v>176</v>
      </c>
      <c r="E182" s="1">
        <v>1</v>
      </c>
      <c r="F182" s="13">
        <v>38</v>
      </c>
      <c r="G182" s="13">
        <f t="shared" si="3"/>
        <v>10</v>
      </c>
      <c r="H182" s="13">
        <v>10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14</v>
      </c>
      <c r="R182" s="13">
        <v>1890</v>
      </c>
      <c r="S182" s="13">
        <v>100</v>
      </c>
      <c r="T182" s="15">
        <v>19</v>
      </c>
      <c r="U182" s="15">
        <v>2.375</v>
      </c>
      <c r="V182" s="15">
        <v>1.4962500000000001</v>
      </c>
      <c r="W182" s="13">
        <v>171</v>
      </c>
      <c r="X182" s="13">
        <v>314</v>
      </c>
      <c r="Y182" s="13">
        <v>38</v>
      </c>
      <c r="Z182" s="13">
        <v>485</v>
      </c>
      <c r="AA182" s="13">
        <v>72</v>
      </c>
      <c r="AB182" s="13">
        <v>4</v>
      </c>
    </row>
    <row r="183" spans="1:28">
      <c r="A183" s="1">
        <v>100001150</v>
      </c>
      <c r="B183" s="1" t="s">
        <v>6</v>
      </c>
      <c r="C183" s="1" t="s">
        <v>405</v>
      </c>
      <c r="D183" s="1" t="s">
        <v>12</v>
      </c>
      <c r="E183" s="1">
        <v>1</v>
      </c>
      <c r="F183" s="13">
        <v>36</v>
      </c>
      <c r="G183" s="13">
        <f t="shared" si="3"/>
        <v>14</v>
      </c>
      <c r="H183" s="13">
        <v>12</v>
      </c>
      <c r="I183" s="13">
        <v>2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13</v>
      </c>
      <c r="R183" s="13">
        <v>1797</v>
      </c>
      <c r="S183" s="13">
        <v>82</v>
      </c>
      <c r="T183" s="15">
        <v>18</v>
      </c>
      <c r="U183" s="15">
        <v>2.25</v>
      </c>
      <c r="V183" s="15">
        <v>1.4175</v>
      </c>
      <c r="W183" s="13">
        <v>162</v>
      </c>
      <c r="X183" s="13">
        <v>295</v>
      </c>
      <c r="Y183" s="13">
        <v>36</v>
      </c>
      <c r="Z183" s="13">
        <v>457</v>
      </c>
      <c r="AA183" s="13">
        <v>72</v>
      </c>
      <c r="AB183" s="13">
        <v>4</v>
      </c>
    </row>
    <row r="184" spans="1:28">
      <c r="A184" s="1">
        <v>100001156</v>
      </c>
      <c r="B184" s="1" t="s">
        <v>6</v>
      </c>
      <c r="C184" s="1" t="s">
        <v>405</v>
      </c>
      <c r="D184" s="1" t="s">
        <v>176</v>
      </c>
      <c r="E184" s="1">
        <v>1</v>
      </c>
      <c r="F184" s="13">
        <v>61</v>
      </c>
      <c r="G184" s="13">
        <f t="shared" si="3"/>
        <v>21</v>
      </c>
      <c r="H184" s="13">
        <v>21</v>
      </c>
      <c r="I184" s="13">
        <v>0</v>
      </c>
      <c r="J184" s="13">
        <v>8</v>
      </c>
      <c r="K184" s="13">
        <v>0</v>
      </c>
      <c r="L184" s="13">
        <v>0</v>
      </c>
      <c r="M184" s="13">
        <v>0</v>
      </c>
      <c r="N184" s="13">
        <v>5</v>
      </c>
      <c r="O184" s="13">
        <v>1</v>
      </c>
      <c r="P184" s="13">
        <v>4</v>
      </c>
      <c r="Q184" s="13">
        <v>20</v>
      </c>
      <c r="R184" s="13">
        <v>2962</v>
      </c>
      <c r="S184" s="13">
        <v>248</v>
      </c>
      <c r="T184" s="15">
        <v>30.5</v>
      </c>
      <c r="U184" s="15">
        <v>3.8125</v>
      </c>
      <c r="V184" s="15">
        <v>2.401875</v>
      </c>
      <c r="W184" s="13">
        <v>267</v>
      </c>
      <c r="X184" s="13">
        <v>519</v>
      </c>
      <c r="Y184" s="13">
        <v>61</v>
      </c>
      <c r="Z184" s="13">
        <v>786</v>
      </c>
      <c r="AA184" s="13">
        <v>120</v>
      </c>
      <c r="AB184" s="13">
        <v>8</v>
      </c>
    </row>
    <row r="185" spans="1:28">
      <c r="A185" s="1">
        <v>100001159</v>
      </c>
      <c r="B185" s="1" t="s">
        <v>6</v>
      </c>
      <c r="C185" s="1" t="s">
        <v>405</v>
      </c>
      <c r="D185" s="1" t="s">
        <v>465</v>
      </c>
      <c r="E185" s="1">
        <v>1</v>
      </c>
      <c r="F185" s="13">
        <v>60</v>
      </c>
      <c r="G185" s="13">
        <f t="shared" si="3"/>
        <v>16</v>
      </c>
      <c r="H185" s="13">
        <v>16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22</v>
      </c>
      <c r="R185" s="13">
        <v>3035</v>
      </c>
      <c r="S185" s="13">
        <v>311</v>
      </c>
      <c r="T185" s="15">
        <v>30</v>
      </c>
      <c r="U185" s="15">
        <v>3.75</v>
      </c>
      <c r="V185" s="15">
        <v>2.3624999999999998</v>
      </c>
      <c r="W185" s="13">
        <v>274</v>
      </c>
      <c r="X185" s="13">
        <v>549</v>
      </c>
      <c r="Y185" s="13">
        <v>60</v>
      </c>
      <c r="Z185" s="13">
        <v>823</v>
      </c>
      <c r="AA185" s="13">
        <v>120</v>
      </c>
      <c r="AB185" s="13">
        <v>8</v>
      </c>
    </row>
    <row r="186" spans="1:28">
      <c r="A186" s="1">
        <v>100001166</v>
      </c>
      <c r="B186" s="1" t="s">
        <v>6</v>
      </c>
      <c r="C186" s="1" t="s">
        <v>469</v>
      </c>
      <c r="D186" s="1" t="s">
        <v>176</v>
      </c>
      <c r="E186" s="1">
        <v>1</v>
      </c>
      <c r="F186" s="13">
        <v>78</v>
      </c>
      <c r="G186" s="13">
        <f t="shared" si="3"/>
        <v>20</v>
      </c>
      <c r="H186" s="13">
        <v>20</v>
      </c>
      <c r="I186" s="13">
        <v>0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29</v>
      </c>
      <c r="R186" s="13">
        <v>3873</v>
      </c>
      <c r="S186" s="13">
        <v>587</v>
      </c>
      <c r="T186" s="15">
        <v>39</v>
      </c>
      <c r="U186" s="15">
        <v>4.875</v>
      </c>
      <c r="V186" s="15">
        <v>3.07125</v>
      </c>
      <c r="W186" s="13">
        <v>349</v>
      </c>
      <c r="X186" s="13">
        <v>758</v>
      </c>
      <c r="Y186" s="13">
        <v>78</v>
      </c>
      <c r="Z186" s="13">
        <v>1107</v>
      </c>
      <c r="AA186" s="13">
        <v>144</v>
      </c>
      <c r="AB186" s="13">
        <v>10</v>
      </c>
    </row>
    <row r="187" spans="1:28">
      <c r="A187" s="1">
        <v>100001169</v>
      </c>
      <c r="B187" s="1" t="s">
        <v>6</v>
      </c>
      <c r="C187" s="1" t="s">
        <v>469</v>
      </c>
      <c r="D187" s="1" t="s">
        <v>176</v>
      </c>
      <c r="E187" s="1">
        <v>2</v>
      </c>
      <c r="F187" s="13">
        <v>66</v>
      </c>
      <c r="G187" s="13">
        <f t="shared" si="3"/>
        <v>18</v>
      </c>
      <c r="H187" s="13">
        <v>18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7</v>
      </c>
      <c r="O187" s="13">
        <v>2</v>
      </c>
      <c r="P187" s="13">
        <v>5</v>
      </c>
      <c r="Q187" s="13">
        <v>24</v>
      </c>
      <c r="R187" s="13">
        <v>3315</v>
      </c>
      <c r="S187" s="13">
        <v>145</v>
      </c>
      <c r="T187" s="15">
        <v>33</v>
      </c>
      <c r="U187" s="15">
        <v>4.125</v>
      </c>
      <c r="V187" s="15">
        <v>2.5987499999999999</v>
      </c>
      <c r="W187" s="13">
        <v>299</v>
      </c>
      <c r="X187" s="13">
        <v>542</v>
      </c>
      <c r="Y187" s="13">
        <v>66</v>
      </c>
      <c r="Z187" s="13">
        <v>841</v>
      </c>
      <c r="AA187" s="13">
        <v>168</v>
      </c>
      <c r="AB187" s="13">
        <v>10</v>
      </c>
    </row>
    <row r="188" spans="1:28">
      <c r="A188" s="1">
        <v>100001177</v>
      </c>
      <c r="B188" s="1" t="s">
        <v>6</v>
      </c>
      <c r="C188" s="1" t="s">
        <v>469</v>
      </c>
      <c r="D188" s="1" t="s">
        <v>176</v>
      </c>
      <c r="E188" s="1">
        <v>1</v>
      </c>
      <c r="F188" s="13">
        <v>63</v>
      </c>
      <c r="G188" s="13">
        <f t="shared" si="3"/>
        <v>17</v>
      </c>
      <c r="H188" s="13">
        <v>16</v>
      </c>
      <c r="I188" s="13">
        <v>1</v>
      </c>
      <c r="J188" s="13">
        <v>10</v>
      </c>
      <c r="K188" s="13">
        <v>0</v>
      </c>
      <c r="L188" s="13">
        <v>0</v>
      </c>
      <c r="M188" s="13">
        <v>0</v>
      </c>
      <c r="N188" s="13">
        <v>6</v>
      </c>
      <c r="O188" s="13">
        <v>1</v>
      </c>
      <c r="P188" s="13">
        <v>5</v>
      </c>
      <c r="Q188" s="13">
        <v>24</v>
      </c>
      <c r="R188" s="13">
        <v>3175</v>
      </c>
      <c r="S188" s="13">
        <v>381</v>
      </c>
      <c r="T188" s="15">
        <v>31.5</v>
      </c>
      <c r="U188" s="15">
        <v>3.9375</v>
      </c>
      <c r="V188" s="15">
        <v>2.4806249999999999</v>
      </c>
      <c r="W188" s="13">
        <v>286</v>
      </c>
      <c r="X188" s="13">
        <v>591</v>
      </c>
      <c r="Y188" s="13">
        <v>63</v>
      </c>
      <c r="Z188" s="13">
        <v>877</v>
      </c>
      <c r="AA188" s="13">
        <v>144</v>
      </c>
      <c r="AB188" s="13">
        <v>10</v>
      </c>
    </row>
    <row r="189" spans="1:28">
      <c r="A189" s="1">
        <v>100001179</v>
      </c>
      <c r="B189" s="1" t="s">
        <v>6</v>
      </c>
      <c r="C189" s="1" t="s">
        <v>469</v>
      </c>
      <c r="D189" s="1" t="s">
        <v>12</v>
      </c>
      <c r="E189" s="1">
        <v>1</v>
      </c>
      <c r="F189" s="13">
        <v>10</v>
      </c>
      <c r="G189" s="13">
        <f t="shared" si="3"/>
        <v>4</v>
      </c>
      <c r="H189" s="13">
        <v>4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1</v>
      </c>
      <c r="P189" s="13">
        <v>1</v>
      </c>
      <c r="Q189" s="13">
        <v>3</v>
      </c>
      <c r="R189" s="13">
        <v>443</v>
      </c>
      <c r="S189" s="13">
        <v>0</v>
      </c>
      <c r="T189" s="15">
        <v>5</v>
      </c>
      <c r="U189" s="15">
        <v>0.625</v>
      </c>
      <c r="V189" s="15">
        <v>0.39374999999999999</v>
      </c>
      <c r="W189" s="13">
        <v>40</v>
      </c>
      <c r="X189" s="13">
        <v>67</v>
      </c>
      <c r="Y189" s="13">
        <v>10</v>
      </c>
      <c r="Z189" s="13">
        <v>107</v>
      </c>
      <c r="AA189" s="13">
        <v>48</v>
      </c>
      <c r="AB189" s="13">
        <v>0</v>
      </c>
    </row>
    <row r="190" spans="1:28">
      <c r="A190" s="1">
        <v>100001186</v>
      </c>
      <c r="B190" s="1" t="s">
        <v>6</v>
      </c>
      <c r="C190" s="1" t="s">
        <v>469</v>
      </c>
      <c r="D190" s="1" t="s">
        <v>12</v>
      </c>
      <c r="E190" s="1">
        <v>1</v>
      </c>
      <c r="F190" s="13">
        <v>16</v>
      </c>
      <c r="G190" s="13">
        <f t="shared" si="3"/>
        <v>6</v>
      </c>
      <c r="H190" s="13">
        <v>6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5</v>
      </c>
      <c r="R190" s="13">
        <v>859</v>
      </c>
      <c r="S190" s="13">
        <v>0</v>
      </c>
      <c r="T190" s="15">
        <v>8</v>
      </c>
      <c r="U190" s="15">
        <v>1</v>
      </c>
      <c r="V190" s="15">
        <v>0.63</v>
      </c>
      <c r="W190" s="13">
        <v>78</v>
      </c>
      <c r="X190" s="13">
        <v>129</v>
      </c>
      <c r="Y190" s="13">
        <v>16</v>
      </c>
      <c r="Z190" s="13">
        <v>207</v>
      </c>
      <c r="AA190" s="13">
        <v>48</v>
      </c>
      <c r="AB190" s="13">
        <v>0</v>
      </c>
    </row>
    <row r="191" spans="1:28">
      <c r="A191" s="1">
        <v>100001189</v>
      </c>
      <c r="B191" s="1" t="s">
        <v>6</v>
      </c>
      <c r="C191" s="1" t="s">
        <v>469</v>
      </c>
      <c r="D191" s="1" t="s">
        <v>12</v>
      </c>
      <c r="E191" s="1">
        <v>1</v>
      </c>
      <c r="F191" s="13">
        <v>9</v>
      </c>
      <c r="G191" s="13">
        <f t="shared" si="3"/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5">
        <v>4.5</v>
      </c>
      <c r="U191" s="15">
        <v>0.5625</v>
      </c>
      <c r="V191" s="15">
        <v>0.354375</v>
      </c>
      <c r="W191" s="13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100001192</v>
      </c>
      <c r="B192" s="1" t="s">
        <v>6</v>
      </c>
      <c r="C192" s="1" t="s">
        <v>469</v>
      </c>
      <c r="D192" s="1" t="s">
        <v>12</v>
      </c>
      <c r="E192" s="1">
        <v>1</v>
      </c>
      <c r="F192" s="13">
        <v>35</v>
      </c>
      <c r="G192" s="13">
        <f t="shared" si="3"/>
        <v>9</v>
      </c>
      <c r="H192" s="13">
        <v>9</v>
      </c>
      <c r="I192" s="13">
        <v>0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1751</v>
      </c>
      <c r="S192" s="13">
        <v>82</v>
      </c>
      <c r="T192" s="15">
        <v>17.5</v>
      </c>
      <c r="U192" s="15">
        <v>2.1875</v>
      </c>
      <c r="V192" s="15">
        <v>1.378125</v>
      </c>
      <c r="W192" s="13">
        <v>158</v>
      </c>
      <c r="X192" s="13">
        <v>288</v>
      </c>
      <c r="Y192" s="13">
        <v>35</v>
      </c>
      <c r="Z192" s="13">
        <v>446</v>
      </c>
      <c r="AA192" s="13">
        <v>72</v>
      </c>
      <c r="AB192" s="13">
        <v>4</v>
      </c>
    </row>
    <row r="193" spans="1:28">
      <c r="A193" s="1">
        <v>100001197</v>
      </c>
      <c r="B193" s="1" t="s">
        <v>6</v>
      </c>
      <c r="C193" s="1" t="s">
        <v>469</v>
      </c>
      <c r="D193" s="1" t="s">
        <v>485</v>
      </c>
      <c r="E193" s="1">
        <v>1</v>
      </c>
      <c r="F193" s="13">
        <v>73</v>
      </c>
      <c r="G193" s="13">
        <f t="shared" si="3"/>
        <v>19</v>
      </c>
      <c r="H193" s="13">
        <v>19</v>
      </c>
      <c r="I193" s="13">
        <v>0</v>
      </c>
      <c r="J193" s="13">
        <v>10</v>
      </c>
      <c r="K193" s="13">
        <v>0</v>
      </c>
      <c r="L193" s="13">
        <v>0</v>
      </c>
      <c r="M193" s="13">
        <v>0</v>
      </c>
      <c r="N193" s="13">
        <v>6</v>
      </c>
      <c r="O193" s="13">
        <v>1</v>
      </c>
      <c r="P193" s="13">
        <v>5</v>
      </c>
      <c r="Q193" s="13">
        <v>27</v>
      </c>
      <c r="R193" s="13">
        <v>3640</v>
      </c>
      <c r="S193" s="13">
        <v>500</v>
      </c>
      <c r="T193" s="15">
        <v>36.5</v>
      </c>
      <c r="U193" s="15">
        <v>4.5625</v>
      </c>
      <c r="V193" s="15">
        <v>2.8743750000000001</v>
      </c>
      <c r="W193" s="13">
        <v>328</v>
      </c>
      <c r="X193" s="13">
        <v>696</v>
      </c>
      <c r="Y193" s="13">
        <v>73</v>
      </c>
      <c r="Z193" s="13">
        <v>1024</v>
      </c>
      <c r="AA193" s="13">
        <v>144</v>
      </c>
      <c r="AB193" s="13">
        <v>10</v>
      </c>
    </row>
    <row r="194" spans="1:28">
      <c r="A194" s="1">
        <v>100001204</v>
      </c>
      <c r="B194" s="1" t="s">
        <v>6</v>
      </c>
      <c r="C194" s="1" t="s">
        <v>469</v>
      </c>
      <c r="D194" s="1" t="s">
        <v>488</v>
      </c>
      <c r="E194" s="1">
        <v>1</v>
      </c>
      <c r="F194" s="13">
        <v>105</v>
      </c>
      <c r="G194" s="13">
        <f t="shared" si="3"/>
        <v>27</v>
      </c>
      <c r="H194" s="13">
        <v>27</v>
      </c>
      <c r="I194" s="13">
        <v>0</v>
      </c>
      <c r="J194" s="13">
        <v>14</v>
      </c>
      <c r="K194" s="13">
        <v>0</v>
      </c>
      <c r="L194" s="13">
        <v>1</v>
      </c>
      <c r="M194" s="13">
        <v>0</v>
      </c>
      <c r="N194" s="13">
        <v>7</v>
      </c>
      <c r="O194" s="13">
        <v>1</v>
      </c>
      <c r="P194" s="13">
        <v>7</v>
      </c>
      <c r="Q194" s="13">
        <v>39</v>
      </c>
      <c r="R194" s="13">
        <v>5011</v>
      </c>
      <c r="S194" s="13">
        <v>1131</v>
      </c>
      <c r="T194" s="15">
        <v>52.5</v>
      </c>
      <c r="U194" s="15">
        <v>6.5625</v>
      </c>
      <c r="V194" s="15">
        <v>4.1343750000000004</v>
      </c>
      <c r="W194" s="13">
        <v>451</v>
      </c>
      <c r="X194" s="13">
        <v>1091</v>
      </c>
      <c r="Y194" s="13">
        <v>105</v>
      </c>
      <c r="Z194" s="13">
        <v>1542</v>
      </c>
      <c r="AA194" s="13">
        <v>168</v>
      </c>
      <c r="AB194" s="13">
        <v>14</v>
      </c>
    </row>
    <row r="195" spans="1:28">
      <c r="A195" s="1">
        <v>100001205</v>
      </c>
      <c r="B195" s="1" t="s">
        <v>6</v>
      </c>
      <c r="C195" s="1" t="s">
        <v>469</v>
      </c>
      <c r="D195" s="1" t="s">
        <v>490</v>
      </c>
      <c r="E195" s="1">
        <v>1</v>
      </c>
      <c r="F195" s="13">
        <v>87</v>
      </c>
      <c r="G195" s="13">
        <f t="shared" si="3"/>
        <v>23</v>
      </c>
      <c r="H195" s="13">
        <v>23</v>
      </c>
      <c r="I195" s="13">
        <v>0</v>
      </c>
      <c r="J195" s="13">
        <v>12</v>
      </c>
      <c r="K195" s="13">
        <v>0</v>
      </c>
      <c r="L195" s="13">
        <v>0</v>
      </c>
      <c r="M195" s="13">
        <v>0</v>
      </c>
      <c r="N195" s="13">
        <v>7</v>
      </c>
      <c r="O195" s="13">
        <v>1</v>
      </c>
      <c r="P195" s="13">
        <v>6</v>
      </c>
      <c r="Q195" s="13">
        <v>32</v>
      </c>
      <c r="R195" s="13">
        <v>4293</v>
      </c>
      <c r="S195" s="13">
        <v>732</v>
      </c>
      <c r="T195" s="15">
        <v>43.5</v>
      </c>
      <c r="U195" s="15">
        <v>5.4375</v>
      </c>
      <c r="V195" s="15">
        <v>3.4256250000000001</v>
      </c>
      <c r="W195" s="13">
        <v>387</v>
      </c>
      <c r="X195" s="13">
        <v>864</v>
      </c>
      <c r="Y195" s="13">
        <v>87</v>
      </c>
      <c r="Z195" s="13">
        <v>1251</v>
      </c>
      <c r="AA195" s="13">
        <v>168</v>
      </c>
      <c r="AB195" s="13">
        <v>12</v>
      </c>
    </row>
    <row r="196" spans="1:28">
      <c r="A196" s="1">
        <v>100001212</v>
      </c>
      <c r="B196" s="1" t="s">
        <v>6</v>
      </c>
      <c r="C196" s="1" t="s">
        <v>469</v>
      </c>
      <c r="D196" s="1" t="s">
        <v>271</v>
      </c>
      <c r="E196" s="1">
        <v>1</v>
      </c>
      <c r="F196" s="13">
        <v>64</v>
      </c>
      <c r="G196" s="13">
        <f t="shared" si="3"/>
        <v>22</v>
      </c>
      <c r="H196" s="13">
        <v>22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3">
        <v>6</v>
      </c>
      <c r="O196" s="13">
        <v>1</v>
      </c>
      <c r="P196" s="13">
        <v>5</v>
      </c>
      <c r="Q196" s="13">
        <v>21</v>
      </c>
      <c r="R196" s="13">
        <v>3221</v>
      </c>
      <c r="S196" s="13">
        <v>279</v>
      </c>
      <c r="T196" s="15">
        <v>32</v>
      </c>
      <c r="U196" s="15">
        <v>4</v>
      </c>
      <c r="V196" s="15">
        <v>2.52</v>
      </c>
      <c r="W196" s="13">
        <v>290</v>
      </c>
      <c r="X196" s="13">
        <v>567</v>
      </c>
      <c r="Y196" s="13">
        <v>64</v>
      </c>
      <c r="Z196" s="13">
        <v>857</v>
      </c>
      <c r="AA196" s="13">
        <v>144</v>
      </c>
      <c r="AB196" s="13">
        <v>10</v>
      </c>
    </row>
    <row r="197" spans="1:28">
      <c r="A197" s="1">
        <v>100001217</v>
      </c>
      <c r="B197" s="1" t="s">
        <v>6</v>
      </c>
      <c r="C197" s="1" t="s">
        <v>469</v>
      </c>
      <c r="D197" s="1" t="s">
        <v>12</v>
      </c>
      <c r="E197" s="1">
        <v>1</v>
      </c>
      <c r="F197" s="13">
        <v>84</v>
      </c>
      <c r="G197" s="13">
        <f t="shared" si="3"/>
        <v>22</v>
      </c>
      <c r="H197" s="13">
        <v>22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31</v>
      </c>
      <c r="R197" s="13">
        <v>4153</v>
      </c>
      <c r="S197" s="13">
        <v>682</v>
      </c>
      <c r="T197" s="15">
        <v>42</v>
      </c>
      <c r="U197" s="15">
        <v>5.25</v>
      </c>
      <c r="V197" s="15">
        <v>3.3075000000000001</v>
      </c>
      <c r="W197" s="13">
        <v>374</v>
      </c>
      <c r="X197" s="13">
        <v>828</v>
      </c>
      <c r="Y197" s="13">
        <v>84</v>
      </c>
      <c r="Z197" s="13">
        <v>1202</v>
      </c>
      <c r="AA197" s="13">
        <v>168</v>
      </c>
      <c r="AB197" s="13">
        <v>12</v>
      </c>
    </row>
    <row r="198" spans="1:28">
      <c r="A198" s="1">
        <v>100001225</v>
      </c>
      <c r="B198" s="1" t="s">
        <v>6</v>
      </c>
      <c r="C198" s="1" t="s">
        <v>469</v>
      </c>
      <c r="D198" s="1" t="s">
        <v>12</v>
      </c>
      <c r="E198" s="1">
        <v>1</v>
      </c>
      <c r="F198" s="13">
        <v>125</v>
      </c>
      <c r="G198" s="13">
        <f t="shared" ref="G198:G261" si="4">H198+I198</f>
        <v>33</v>
      </c>
      <c r="H198" s="13">
        <v>32</v>
      </c>
      <c r="I198" s="13">
        <v>1</v>
      </c>
      <c r="J198" s="13">
        <v>20</v>
      </c>
      <c r="K198" s="13">
        <v>0</v>
      </c>
      <c r="L198" s="13">
        <v>1</v>
      </c>
      <c r="M198" s="13">
        <v>0</v>
      </c>
      <c r="N198" s="13">
        <v>10</v>
      </c>
      <c r="O198" s="13">
        <v>1</v>
      </c>
      <c r="P198" s="13">
        <v>10</v>
      </c>
      <c r="Q198" s="13">
        <v>47</v>
      </c>
      <c r="R198" s="13">
        <v>6182</v>
      </c>
      <c r="S198" s="13">
        <v>1691</v>
      </c>
      <c r="T198" s="15">
        <v>62.5</v>
      </c>
      <c r="U198" s="15">
        <v>7.8125</v>
      </c>
      <c r="V198" s="15">
        <v>4.921875</v>
      </c>
      <c r="W198" s="13">
        <v>557</v>
      </c>
      <c r="X198" s="13">
        <v>1435</v>
      </c>
      <c r="Y198" s="13">
        <v>125</v>
      </c>
      <c r="Z198" s="13">
        <v>1992</v>
      </c>
      <c r="AA198" s="13">
        <v>240</v>
      </c>
      <c r="AB198" s="13">
        <v>20</v>
      </c>
    </row>
    <row r="199" spans="1:28">
      <c r="A199" s="1">
        <v>100001241</v>
      </c>
      <c r="B199" s="1" t="s">
        <v>6</v>
      </c>
      <c r="C199" s="1" t="s">
        <v>469</v>
      </c>
      <c r="D199" s="1" t="s">
        <v>500</v>
      </c>
      <c r="E199" s="1">
        <v>1</v>
      </c>
      <c r="F199" s="13">
        <v>19</v>
      </c>
      <c r="G199" s="13">
        <f t="shared" si="4"/>
        <v>5</v>
      </c>
      <c r="H199" s="13">
        <v>5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7</v>
      </c>
      <c r="R199" s="13">
        <v>1263</v>
      </c>
      <c r="S199" s="13">
        <v>0</v>
      </c>
      <c r="T199" s="15">
        <v>9.5</v>
      </c>
      <c r="U199" s="15">
        <v>1.1875</v>
      </c>
      <c r="V199" s="15">
        <v>0.74812500000000004</v>
      </c>
      <c r="W199" s="13">
        <v>114</v>
      </c>
      <c r="X199" s="13">
        <v>190</v>
      </c>
      <c r="Y199" s="13">
        <v>19</v>
      </c>
      <c r="Z199" s="13">
        <v>304</v>
      </c>
      <c r="AA199" s="13">
        <v>48</v>
      </c>
      <c r="AB199" s="13">
        <v>0</v>
      </c>
    </row>
    <row r="200" spans="1:28">
      <c r="A200" s="1">
        <v>100001247</v>
      </c>
      <c r="B200" s="1" t="s">
        <v>6</v>
      </c>
      <c r="C200" s="1" t="s">
        <v>469</v>
      </c>
      <c r="D200" s="1" t="s">
        <v>502</v>
      </c>
      <c r="E200" s="1">
        <v>2</v>
      </c>
      <c r="F200" s="13">
        <v>125</v>
      </c>
      <c r="G200" s="13">
        <f t="shared" si="4"/>
        <v>33</v>
      </c>
      <c r="H200" s="13">
        <v>33</v>
      </c>
      <c r="I200" s="13">
        <v>0</v>
      </c>
      <c r="J200" s="13">
        <v>18</v>
      </c>
      <c r="K200" s="13">
        <v>1</v>
      </c>
      <c r="L200" s="13">
        <v>1</v>
      </c>
      <c r="M200" s="13">
        <v>1</v>
      </c>
      <c r="N200" s="13">
        <v>9</v>
      </c>
      <c r="O200" s="13">
        <v>2</v>
      </c>
      <c r="P200" s="13">
        <v>10</v>
      </c>
      <c r="Q200" s="13">
        <v>46</v>
      </c>
      <c r="R200" s="13">
        <v>6297</v>
      </c>
      <c r="S200" s="13">
        <v>1260</v>
      </c>
      <c r="T200" s="15">
        <v>62.5</v>
      </c>
      <c r="U200" s="15">
        <v>7.8125</v>
      </c>
      <c r="V200" s="15">
        <v>4.921875</v>
      </c>
      <c r="W200" s="13">
        <v>568</v>
      </c>
      <c r="X200" s="13">
        <v>1324</v>
      </c>
      <c r="Y200" s="13">
        <v>125</v>
      </c>
      <c r="Z200" s="13">
        <v>1892</v>
      </c>
      <c r="AA200" s="13">
        <v>264</v>
      </c>
      <c r="AB200" s="13">
        <v>18</v>
      </c>
    </row>
    <row r="201" spans="1:28">
      <c r="A201" s="1">
        <v>100001251</v>
      </c>
      <c r="B201" s="1" t="s">
        <v>6</v>
      </c>
      <c r="C201" s="1" t="s">
        <v>469</v>
      </c>
      <c r="D201" s="1" t="s">
        <v>100</v>
      </c>
      <c r="E201" s="1">
        <v>1</v>
      </c>
      <c r="F201" s="13">
        <v>54</v>
      </c>
      <c r="G201" s="13">
        <f t="shared" si="4"/>
        <v>14</v>
      </c>
      <c r="H201" s="13">
        <v>14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20</v>
      </c>
      <c r="R201" s="13">
        <v>2636</v>
      </c>
      <c r="S201" s="13">
        <v>248</v>
      </c>
      <c r="T201" s="15">
        <v>27</v>
      </c>
      <c r="U201" s="15">
        <v>3.375</v>
      </c>
      <c r="V201" s="15">
        <v>2.1262500000000002</v>
      </c>
      <c r="W201" s="13">
        <v>238</v>
      </c>
      <c r="X201" s="13">
        <v>470</v>
      </c>
      <c r="Y201" s="13">
        <v>54</v>
      </c>
      <c r="Z201" s="13">
        <v>708</v>
      </c>
      <c r="AA201" s="13">
        <v>96</v>
      </c>
      <c r="AB201" s="13">
        <v>6</v>
      </c>
    </row>
    <row r="202" spans="1:28">
      <c r="A202" s="1">
        <v>100001253</v>
      </c>
      <c r="B202" s="1" t="s">
        <v>6</v>
      </c>
      <c r="C202" s="1" t="s">
        <v>469</v>
      </c>
      <c r="D202" s="1" t="s">
        <v>12</v>
      </c>
      <c r="E202" s="1">
        <v>1</v>
      </c>
      <c r="F202" s="13">
        <v>88</v>
      </c>
      <c r="G202" s="13">
        <f t="shared" si="4"/>
        <v>24</v>
      </c>
      <c r="H202" s="13">
        <v>23</v>
      </c>
      <c r="I202" s="13">
        <v>1</v>
      </c>
      <c r="J202" s="13">
        <v>14</v>
      </c>
      <c r="K202" s="13">
        <v>0</v>
      </c>
      <c r="L202" s="13">
        <v>0</v>
      </c>
      <c r="M202" s="13">
        <v>0</v>
      </c>
      <c r="N202" s="13">
        <v>8</v>
      </c>
      <c r="O202" s="13">
        <v>1</v>
      </c>
      <c r="P202" s="13">
        <v>7</v>
      </c>
      <c r="Q202" s="13">
        <v>33</v>
      </c>
      <c r="R202" s="13">
        <v>4459</v>
      </c>
      <c r="S202" s="13">
        <v>784</v>
      </c>
      <c r="T202" s="15">
        <v>44</v>
      </c>
      <c r="U202" s="15">
        <v>5.5</v>
      </c>
      <c r="V202" s="15">
        <v>3.4649999999999999</v>
      </c>
      <c r="W202" s="13">
        <v>402</v>
      </c>
      <c r="X202" s="13">
        <v>905</v>
      </c>
      <c r="Y202" s="13">
        <v>88</v>
      </c>
      <c r="Z202" s="13">
        <v>1307</v>
      </c>
      <c r="AA202" s="13">
        <v>192</v>
      </c>
      <c r="AB202" s="13">
        <v>14</v>
      </c>
    </row>
    <row r="203" spans="1:28">
      <c r="A203" s="1">
        <v>100001259</v>
      </c>
      <c r="B203" s="1" t="s">
        <v>6</v>
      </c>
      <c r="C203" s="1" t="s">
        <v>469</v>
      </c>
      <c r="D203" s="1" t="s">
        <v>176</v>
      </c>
      <c r="E203" s="1">
        <v>1</v>
      </c>
      <c r="F203" s="13">
        <v>54</v>
      </c>
      <c r="G203" s="13">
        <f t="shared" si="4"/>
        <v>14</v>
      </c>
      <c r="H203" s="13">
        <v>14</v>
      </c>
      <c r="I203" s="13">
        <v>0</v>
      </c>
      <c r="J203" s="13">
        <v>6</v>
      </c>
      <c r="K203" s="13">
        <v>0</v>
      </c>
      <c r="L203" s="13">
        <v>0</v>
      </c>
      <c r="M203" s="13">
        <v>0</v>
      </c>
      <c r="N203" s="13">
        <v>4</v>
      </c>
      <c r="O203" s="13">
        <v>1</v>
      </c>
      <c r="P203" s="13">
        <v>3</v>
      </c>
      <c r="Q203" s="13">
        <v>20</v>
      </c>
      <c r="R203" s="13">
        <v>2636</v>
      </c>
      <c r="S203" s="13">
        <v>248</v>
      </c>
      <c r="T203" s="15">
        <v>27</v>
      </c>
      <c r="U203" s="15">
        <v>3.375</v>
      </c>
      <c r="V203" s="15">
        <v>2.1262500000000002</v>
      </c>
      <c r="W203" s="13">
        <v>238</v>
      </c>
      <c r="X203" s="13">
        <v>470</v>
      </c>
      <c r="Y203" s="13">
        <v>54</v>
      </c>
      <c r="Z203" s="13">
        <v>708</v>
      </c>
      <c r="AA203" s="13">
        <v>96</v>
      </c>
      <c r="AB203" s="13">
        <v>6</v>
      </c>
    </row>
    <row r="204" spans="1:28">
      <c r="A204" s="1">
        <v>100001261</v>
      </c>
      <c r="B204" s="1" t="s">
        <v>6</v>
      </c>
      <c r="C204" s="1" t="s">
        <v>469</v>
      </c>
      <c r="D204" s="1" t="s">
        <v>18</v>
      </c>
      <c r="E204" s="1">
        <v>1</v>
      </c>
      <c r="F204" s="13">
        <v>76</v>
      </c>
      <c r="G204" s="13">
        <f t="shared" si="4"/>
        <v>20</v>
      </c>
      <c r="H204" s="13">
        <v>20</v>
      </c>
      <c r="I204" s="13">
        <v>0</v>
      </c>
      <c r="J204" s="13">
        <v>10</v>
      </c>
      <c r="K204" s="13">
        <v>0</v>
      </c>
      <c r="L204" s="13">
        <v>0</v>
      </c>
      <c r="M204" s="13">
        <v>0</v>
      </c>
      <c r="N204" s="13">
        <v>6</v>
      </c>
      <c r="O204" s="13">
        <v>1</v>
      </c>
      <c r="P204" s="13">
        <v>5</v>
      </c>
      <c r="Q204" s="13">
        <v>28</v>
      </c>
      <c r="R204" s="13">
        <v>3780</v>
      </c>
      <c r="S204" s="13">
        <v>543</v>
      </c>
      <c r="T204" s="15">
        <v>38</v>
      </c>
      <c r="U204" s="15">
        <v>4.75</v>
      </c>
      <c r="V204" s="15">
        <v>2.9925000000000002</v>
      </c>
      <c r="W204" s="13">
        <v>341</v>
      </c>
      <c r="X204" s="13">
        <v>730</v>
      </c>
      <c r="Y204" s="13">
        <v>76</v>
      </c>
      <c r="Z204" s="13">
        <v>1071</v>
      </c>
      <c r="AA204" s="13">
        <v>144</v>
      </c>
      <c r="AB204" s="13">
        <v>10</v>
      </c>
    </row>
    <row r="205" spans="1:28">
      <c r="A205" s="1">
        <v>100001278</v>
      </c>
      <c r="B205" s="1" t="s">
        <v>6</v>
      </c>
      <c r="C205" s="1" t="s">
        <v>469</v>
      </c>
      <c r="D205" s="1" t="s">
        <v>176</v>
      </c>
      <c r="E205" s="1">
        <v>2</v>
      </c>
      <c r="F205" s="13">
        <v>96</v>
      </c>
      <c r="G205" s="13">
        <f t="shared" si="4"/>
        <v>26</v>
      </c>
      <c r="H205" s="13">
        <v>25</v>
      </c>
      <c r="I205" s="13">
        <v>1</v>
      </c>
      <c r="J205" s="13">
        <v>14</v>
      </c>
      <c r="K205" s="13">
        <v>0</v>
      </c>
      <c r="L205" s="13">
        <v>0</v>
      </c>
      <c r="M205" s="13">
        <v>0</v>
      </c>
      <c r="N205" s="13">
        <v>9</v>
      </c>
      <c r="O205" s="13">
        <v>2</v>
      </c>
      <c r="P205" s="13">
        <v>7</v>
      </c>
      <c r="Q205" s="13">
        <v>36</v>
      </c>
      <c r="R205" s="13">
        <v>4832</v>
      </c>
      <c r="S205" s="13">
        <v>446</v>
      </c>
      <c r="T205" s="15">
        <v>48</v>
      </c>
      <c r="U205" s="15">
        <v>6</v>
      </c>
      <c r="V205" s="15">
        <v>3.78</v>
      </c>
      <c r="W205" s="13">
        <v>436</v>
      </c>
      <c r="X205" s="13">
        <v>860</v>
      </c>
      <c r="Y205" s="13">
        <v>96</v>
      </c>
      <c r="Z205" s="13">
        <v>1296</v>
      </c>
      <c r="AA205" s="13">
        <v>216</v>
      </c>
      <c r="AB205" s="13">
        <v>14</v>
      </c>
    </row>
    <row r="206" spans="1:28">
      <c r="A206" s="1">
        <v>100001286</v>
      </c>
      <c r="B206" s="1" t="s">
        <v>6</v>
      </c>
      <c r="C206" s="1" t="s">
        <v>469</v>
      </c>
      <c r="D206" s="1" t="s">
        <v>12</v>
      </c>
      <c r="E206" s="1">
        <v>1</v>
      </c>
      <c r="F206" s="13">
        <v>87</v>
      </c>
      <c r="G206" s="13">
        <f t="shared" si="4"/>
        <v>23</v>
      </c>
      <c r="H206" s="13">
        <v>23</v>
      </c>
      <c r="I206" s="13">
        <v>0</v>
      </c>
      <c r="J206" s="13">
        <v>12</v>
      </c>
      <c r="K206" s="13">
        <v>0</v>
      </c>
      <c r="L206" s="13">
        <v>0</v>
      </c>
      <c r="M206" s="13">
        <v>0</v>
      </c>
      <c r="N206" s="13">
        <v>7</v>
      </c>
      <c r="O206" s="13">
        <v>1</v>
      </c>
      <c r="P206" s="13">
        <v>6</v>
      </c>
      <c r="Q206" s="13">
        <v>32</v>
      </c>
      <c r="R206" s="13">
        <v>4293</v>
      </c>
      <c r="S206" s="13">
        <v>732</v>
      </c>
      <c r="T206" s="15">
        <v>43.5</v>
      </c>
      <c r="U206" s="15">
        <v>5.4375</v>
      </c>
      <c r="V206" s="15">
        <v>3.4256250000000001</v>
      </c>
      <c r="W206" s="13">
        <v>387</v>
      </c>
      <c r="X206" s="13">
        <v>864</v>
      </c>
      <c r="Y206" s="13">
        <v>87</v>
      </c>
      <c r="Z206" s="13">
        <v>1251</v>
      </c>
      <c r="AA206" s="13">
        <v>168</v>
      </c>
      <c r="AB206" s="13">
        <v>12</v>
      </c>
    </row>
    <row r="207" spans="1:28">
      <c r="A207" s="1">
        <v>100001298</v>
      </c>
      <c r="B207" s="1" t="s">
        <v>6</v>
      </c>
      <c r="C207" s="1" t="s">
        <v>469</v>
      </c>
      <c r="D207" s="1" t="s">
        <v>12</v>
      </c>
      <c r="E207" s="1">
        <v>1</v>
      </c>
      <c r="F207" s="13">
        <v>84</v>
      </c>
      <c r="G207" s="13">
        <f t="shared" si="4"/>
        <v>22</v>
      </c>
      <c r="H207" s="13">
        <v>22</v>
      </c>
      <c r="I207" s="13">
        <v>0</v>
      </c>
      <c r="J207" s="13">
        <v>12</v>
      </c>
      <c r="K207" s="13">
        <v>0</v>
      </c>
      <c r="L207" s="13">
        <v>0</v>
      </c>
      <c r="M207" s="13">
        <v>0</v>
      </c>
      <c r="N207" s="13">
        <v>7</v>
      </c>
      <c r="O207" s="13">
        <v>1</v>
      </c>
      <c r="P207" s="13">
        <v>6</v>
      </c>
      <c r="Q207" s="13">
        <v>31</v>
      </c>
      <c r="R207" s="13">
        <v>4153</v>
      </c>
      <c r="S207" s="13">
        <v>682</v>
      </c>
      <c r="T207" s="15">
        <v>42</v>
      </c>
      <c r="U207" s="15">
        <v>5.25</v>
      </c>
      <c r="V207" s="15">
        <v>3.3075000000000001</v>
      </c>
      <c r="W207" s="13">
        <v>374</v>
      </c>
      <c r="X207" s="13">
        <v>828</v>
      </c>
      <c r="Y207" s="13">
        <v>84</v>
      </c>
      <c r="Z207" s="13">
        <v>1202</v>
      </c>
      <c r="AA207" s="13">
        <v>168</v>
      </c>
      <c r="AB207" s="13">
        <v>12</v>
      </c>
    </row>
    <row r="208" spans="1:28">
      <c r="A208" s="1">
        <v>100001304</v>
      </c>
      <c r="B208" s="1" t="s">
        <v>6</v>
      </c>
      <c r="C208" s="1" t="s">
        <v>469</v>
      </c>
      <c r="D208" s="1" t="s">
        <v>176</v>
      </c>
      <c r="E208" s="1">
        <v>1</v>
      </c>
      <c r="F208" s="13">
        <v>48</v>
      </c>
      <c r="G208" s="13">
        <f t="shared" si="4"/>
        <v>14</v>
      </c>
      <c r="H208" s="13">
        <v>12</v>
      </c>
      <c r="I208" s="13">
        <v>2</v>
      </c>
      <c r="J208" s="13">
        <v>8</v>
      </c>
      <c r="K208" s="13">
        <v>0</v>
      </c>
      <c r="L208" s="13">
        <v>0</v>
      </c>
      <c r="M208" s="13">
        <v>0</v>
      </c>
      <c r="N208" s="13">
        <v>5</v>
      </c>
      <c r="O208" s="13">
        <v>1</v>
      </c>
      <c r="P208" s="13">
        <v>4</v>
      </c>
      <c r="Q208" s="13">
        <v>19</v>
      </c>
      <c r="R208" s="13">
        <v>2476</v>
      </c>
      <c r="S208" s="13">
        <v>219</v>
      </c>
      <c r="T208" s="15">
        <v>24</v>
      </c>
      <c r="U208" s="15">
        <v>3</v>
      </c>
      <c r="V208" s="15">
        <v>1.89</v>
      </c>
      <c r="W208" s="13">
        <v>223</v>
      </c>
      <c r="X208" s="13">
        <v>438</v>
      </c>
      <c r="Y208" s="13">
        <v>48</v>
      </c>
      <c r="Z208" s="13">
        <v>661</v>
      </c>
      <c r="AA208" s="13">
        <v>120</v>
      </c>
      <c r="AB208" s="13">
        <v>8</v>
      </c>
    </row>
    <row r="209" spans="1:28">
      <c r="A209" s="1">
        <v>100001307</v>
      </c>
      <c r="B209" s="1" t="s">
        <v>6</v>
      </c>
      <c r="C209" s="1" t="s">
        <v>469</v>
      </c>
      <c r="D209" s="1" t="s">
        <v>12</v>
      </c>
      <c r="E209" s="1">
        <v>1</v>
      </c>
      <c r="F209" s="13">
        <v>22</v>
      </c>
      <c r="G209" s="13">
        <f t="shared" si="4"/>
        <v>6</v>
      </c>
      <c r="H209" s="13">
        <v>6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8</v>
      </c>
      <c r="R209" s="13">
        <v>1145</v>
      </c>
      <c r="S209" s="13">
        <v>16</v>
      </c>
      <c r="T209" s="15">
        <v>11</v>
      </c>
      <c r="U209" s="15">
        <v>1.375</v>
      </c>
      <c r="V209" s="15">
        <v>0.86624999999999996</v>
      </c>
      <c r="W209" s="13">
        <v>104</v>
      </c>
      <c r="X209" s="13">
        <v>177</v>
      </c>
      <c r="Y209" s="13">
        <v>22</v>
      </c>
      <c r="Z209" s="13">
        <v>281</v>
      </c>
      <c r="AA209" s="13">
        <v>72</v>
      </c>
      <c r="AB209" s="13">
        <v>4</v>
      </c>
    </row>
    <row r="210" spans="1:28">
      <c r="A210" s="1">
        <v>100001312</v>
      </c>
      <c r="B210" s="1" t="s">
        <v>6</v>
      </c>
      <c r="C210" s="1" t="s">
        <v>469</v>
      </c>
      <c r="D210" s="1" t="s">
        <v>176</v>
      </c>
      <c r="E210" s="1">
        <v>1</v>
      </c>
      <c r="F210" s="13">
        <v>30</v>
      </c>
      <c r="G210" s="13">
        <f t="shared" si="4"/>
        <v>8</v>
      </c>
      <c r="H210" s="13">
        <v>8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11</v>
      </c>
      <c r="R210" s="13">
        <v>1518</v>
      </c>
      <c r="S210" s="13">
        <v>50</v>
      </c>
      <c r="T210" s="15">
        <v>15</v>
      </c>
      <c r="U210" s="15">
        <v>1.875</v>
      </c>
      <c r="V210" s="15">
        <v>1.1812499999999999</v>
      </c>
      <c r="W210" s="13">
        <v>137</v>
      </c>
      <c r="X210" s="13">
        <v>243</v>
      </c>
      <c r="Y210" s="13">
        <v>30</v>
      </c>
      <c r="Z210" s="13">
        <v>380</v>
      </c>
      <c r="AA210" s="13">
        <v>72</v>
      </c>
      <c r="AB210" s="13">
        <v>4</v>
      </c>
    </row>
    <row r="211" spans="1:28">
      <c r="A211" s="1">
        <v>100001318</v>
      </c>
      <c r="B211" s="1" t="s">
        <v>6</v>
      </c>
      <c r="C211" s="1" t="s">
        <v>520</v>
      </c>
      <c r="D211" s="1" t="s">
        <v>12</v>
      </c>
      <c r="E211" s="1">
        <v>3</v>
      </c>
      <c r="F211" s="13">
        <v>300</v>
      </c>
      <c r="G211" s="13">
        <f t="shared" si="4"/>
        <v>90</v>
      </c>
      <c r="H211" s="13">
        <v>90</v>
      </c>
      <c r="I211" s="13">
        <v>0</v>
      </c>
      <c r="J211" s="13">
        <v>40</v>
      </c>
      <c r="K211" s="13">
        <v>1</v>
      </c>
      <c r="L211" s="13">
        <v>2</v>
      </c>
      <c r="M211" s="13">
        <v>1</v>
      </c>
      <c r="N211" s="13">
        <v>20</v>
      </c>
      <c r="O211" s="13">
        <v>3</v>
      </c>
      <c r="P211" s="13">
        <v>21</v>
      </c>
      <c r="Q211" s="13">
        <v>105</v>
      </c>
      <c r="R211" s="13">
        <v>14573</v>
      </c>
      <c r="S211" s="13">
        <v>4286</v>
      </c>
      <c r="T211" s="15">
        <v>150</v>
      </c>
      <c r="U211" s="15">
        <v>18.75</v>
      </c>
      <c r="V211" s="15">
        <v>11.8125</v>
      </c>
      <c r="W211" s="13">
        <v>1313</v>
      </c>
      <c r="X211" s="13">
        <v>3472</v>
      </c>
      <c r="Y211" s="13">
        <v>300</v>
      </c>
      <c r="Z211" s="13">
        <v>4785</v>
      </c>
      <c r="AA211" s="13">
        <v>528</v>
      </c>
      <c r="AB211" s="13">
        <v>40</v>
      </c>
    </row>
    <row r="212" spans="1:28">
      <c r="A212" s="1">
        <v>100001331</v>
      </c>
      <c r="B212" s="1" t="s">
        <v>6</v>
      </c>
      <c r="C212" s="1" t="s">
        <v>520</v>
      </c>
      <c r="D212" s="1" t="s">
        <v>12</v>
      </c>
      <c r="E212" s="1">
        <v>1</v>
      </c>
      <c r="F212" s="13">
        <v>38</v>
      </c>
      <c r="G212" s="13">
        <f t="shared" si="4"/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5">
        <v>19</v>
      </c>
      <c r="U212" s="15">
        <v>2.375</v>
      </c>
      <c r="V212" s="15">
        <v>1.4962500000000001</v>
      </c>
      <c r="W212" s="13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100001336</v>
      </c>
      <c r="B213" s="1" t="s">
        <v>6</v>
      </c>
      <c r="C213" s="1" t="s">
        <v>520</v>
      </c>
      <c r="D213" s="1" t="s">
        <v>176</v>
      </c>
      <c r="E213" s="1">
        <v>1</v>
      </c>
      <c r="F213" s="13">
        <v>18</v>
      </c>
      <c r="G213" s="13">
        <f t="shared" si="4"/>
        <v>6</v>
      </c>
      <c r="H213" s="13">
        <v>5</v>
      </c>
      <c r="I213" s="13">
        <v>1</v>
      </c>
      <c r="J213" s="13">
        <v>0</v>
      </c>
      <c r="K213" s="13">
        <v>1</v>
      </c>
      <c r="L213" s="13">
        <v>0</v>
      </c>
      <c r="M213" s="13">
        <v>1</v>
      </c>
      <c r="N213" s="13">
        <v>0</v>
      </c>
      <c r="O213" s="13">
        <v>1</v>
      </c>
      <c r="P213" s="13">
        <v>1</v>
      </c>
      <c r="Q213" s="13">
        <v>7</v>
      </c>
      <c r="R213" s="13">
        <v>1203</v>
      </c>
      <c r="S213" s="13">
        <v>0</v>
      </c>
      <c r="T213" s="15">
        <v>9</v>
      </c>
      <c r="U213" s="15">
        <v>1.125</v>
      </c>
      <c r="V213" s="15">
        <v>0.70874999999999999</v>
      </c>
      <c r="W213" s="13">
        <v>109</v>
      </c>
      <c r="X213" s="13">
        <v>181</v>
      </c>
      <c r="Y213" s="13">
        <v>18</v>
      </c>
      <c r="Z213" s="13">
        <v>290</v>
      </c>
      <c r="AA213" s="13">
        <v>48</v>
      </c>
      <c r="AB213" s="13">
        <v>0</v>
      </c>
    </row>
    <row r="214" spans="1:28">
      <c r="A214" s="1">
        <v>100001351</v>
      </c>
      <c r="B214" s="1" t="s">
        <v>6</v>
      </c>
      <c r="C214" s="1" t="s">
        <v>520</v>
      </c>
      <c r="D214" s="1" t="s">
        <v>12</v>
      </c>
      <c r="E214" s="1">
        <v>2</v>
      </c>
      <c r="F214" s="13">
        <v>143</v>
      </c>
      <c r="G214" s="13">
        <f t="shared" si="4"/>
        <v>37</v>
      </c>
      <c r="H214" s="13">
        <v>37</v>
      </c>
      <c r="I214" s="13">
        <v>0</v>
      </c>
      <c r="J214" s="13">
        <v>22</v>
      </c>
      <c r="K214" s="13">
        <v>1</v>
      </c>
      <c r="L214" s="13">
        <v>1</v>
      </c>
      <c r="M214" s="13">
        <v>1</v>
      </c>
      <c r="N214" s="13">
        <v>11</v>
      </c>
      <c r="O214" s="13">
        <v>2</v>
      </c>
      <c r="P214" s="13">
        <v>12</v>
      </c>
      <c r="Q214" s="13">
        <v>53</v>
      </c>
      <c r="R214" s="13">
        <v>7141</v>
      </c>
      <c r="S214" s="13">
        <v>2185</v>
      </c>
      <c r="T214" s="15">
        <v>71.5</v>
      </c>
      <c r="U214" s="15">
        <v>8.9375</v>
      </c>
      <c r="V214" s="15">
        <v>5.6306250000000002</v>
      </c>
      <c r="W214" s="13">
        <v>643</v>
      </c>
      <c r="X214" s="13">
        <v>1727</v>
      </c>
      <c r="Y214" s="13">
        <v>143</v>
      </c>
      <c r="Z214" s="13">
        <v>2370</v>
      </c>
      <c r="AA214" s="13">
        <v>312</v>
      </c>
      <c r="AB214" s="13">
        <v>22</v>
      </c>
    </row>
    <row r="215" spans="1:28">
      <c r="A215" s="1">
        <v>100001355</v>
      </c>
      <c r="B215" s="1" t="s">
        <v>6</v>
      </c>
      <c r="C215" s="1" t="s">
        <v>520</v>
      </c>
      <c r="D215" s="1" t="s">
        <v>12</v>
      </c>
      <c r="E215" s="1">
        <v>1</v>
      </c>
      <c r="F215" s="13">
        <v>52</v>
      </c>
      <c r="G215" s="13">
        <f t="shared" si="4"/>
        <v>14</v>
      </c>
      <c r="H215" s="13">
        <v>14</v>
      </c>
      <c r="I215" s="13">
        <v>0</v>
      </c>
      <c r="J215" s="13">
        <v>8</v>
      </c>
      <c r="K215" s="13">
        <v>0</v>
      </c>
      <c r="L215" s="13">
        <v>0</v>
      </c>
      <c r="M215" s="13">
        <v>0</v>
      </c>
      <c r="N215" s="13">
        <v>5</v>
      </c>
      <c r="O215" s="13">
        <v>1</v>
      </c>
      <c r="P215" s="13">
        <v>4</v>
      </c>
      <c r="Q215" s="13">
        <v>19</v>
      </c>
      <c r="R215" s="13">
        <v>2662</v>
      </c>
      <c r="S215" s="13">
        <v>219</v>
      </c>
      <c r="T215" s="15">
        <v>26</v>
      </c>
      <c r="U215" s="15">
        <v>3.25</v>
      </c>
      <c r="V215" s="15">
        <v>2.0474999999999999</v>
      </c>
      <c r="W215" s="13">
        <v>240</v>
      </c>
      <c r="X215" s="13">
        <v>465</v>
      </c>
      <c r="Y215" s="13">
        <v>52</v>
      </c>
      <c r="Z215" s="13">
        <v>705</v>
      </c>
      <c r="AA215" s="13">
        <v>120</v>
      </c>
      <c r="AB215" s="13">
        <v>8</v>
      </c>
    </row>
    <row r="216" spans="1:28">
      <c r="A216" s="1">
        <v>100001363</v>
      </c>
      <c r="B216" s="1" t="s">
        <v>6</v>
      </c>
      <c r="C216" s="1" t="s">
        <v>520</v>
      </c>
      <c r="D216" s="1" t="s">
        <v>533</v>
      </c>
      <c r="E216" s="1">
        <v>1</v>
      </c>
      <c r="F216" s="13">
        <v>3</v>
      </c>
      <c r="G216" s="13">
        <f t="shared" si="4"/>
        <v>1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1</v>
      </c>
      <c r="R216" s="13">
        <v>175</v>
      </c>
      <c r="S216" s="13">
        <v>0</v>
      </c>
      <c r="T216" s="15">
        <v>1.5</v>
      </c>
      <c r="U216" s="15">
        <v>0.1875</v>
      </c>
      <c r="V216" s="15">
        <v>0.11812499999999999</v>
      </c>
      <c r="W216" s="13">
        <v>16</v>
      </c>
      <c r="X216" s="13">
        <v>27</v>
      </c>
      <c r="Y216" s="13">
        <v>3</v>
      </c>
      <c r="Z216" s="13">
        <v>43</v>
      </c>
      <c r="AA216" s="13">
        <v>48</v>
      </c>
      <c r="AB216" s="13">
        <v>0</v>
      </c>
    </row>
    <row r="217" spans="1:28">
      <c r="A217" s="1">
        <v>100001364</v>
      </c>
      <c r="B217" s="1" t="s">
        <v>6</v>
      </c>
      <c r="C217" s="1" t="s">
        <v>520</v>
      </c>
      <c r="D217" s="1" t="s">
        <v>12</v>
      </c>
      <c r="E217" s="1">
        <v>1</v>
      </c>
      <c r="F217" s="13">
        <v>6</v>
      </c>
      <c r="G217" s="13">
        <f t="shared" si="4"/>
        <v>2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2</v>
      </c>
      <c r="R217" s="13">
        <v>272</v>
      </c>
      <c r="S217" s="13">
        <v>0</v>
      </c>
      <c r="T217" s="15">
        <v>3</v>
      </c>
      <c r="U217" s="15">
        <v>0.375</v>
      </c>
      <c r="V217" s="15">
        <v>0.23624999999999999</v>
      </c>
      <c r="W217" s="13">
        <v>25</v>
      </c>
      <c r="X217" s="13">
        <v>41</v>
      </c>
      <c r="Y217" s="13">
        <v>6</v>
      </c>
      <c r="Z217" s="13">
        <v>66</v>
      </c>
      <c r="AA217" s="13">
        <v>48</v>
      </c>
      <c r="AB217" s="13">
        <v>0</v>
      </c>
    </row>
    <row r="218" spans="1:28">
      <c r="A218" s="1">
        <v>100001378</v>
      </c>
      <c r="B218" s="1" t="s">
        <v>6</v>
      </c>
      <c r="C218" s="1" t="s">
        <v>520</v>
      </c>
      <c r="D218" s="1" t="s">
        <v>176</v>
      </c>
      <c r="E218" s="1">
        <v>1</v>
      </c>
      <c r="F218" s="13">
        <v>35</v>
      </c>
      <c r="G218" s="13">
        <f t="shared" si="4"/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13</v>
      </c>
      <c r="R218" s="13">
        <v>1751</v>
      </c>
      <c r="S218" s="13">
        <v>82</v>
      </c>
      <c r="T218" s="15">
        <v>17.5</v>
      </c>
      <c r="U218" s="15">
        <v>2.1875</v>
      </c>
      <c r="V218" s="15">
        <v>1.378125</v>
      </c>
      <c r="W218" s="13">
        <v>158</v>
      </c>
      <c r="X218" s="13">
        <v>288</v>
      </c>
      <c r="Y218" s="13">
        <v>35</v>
      </c>
      <c r="Z218" s="13">
        <v>446</v>
      </c>
      <c r="AA218" s="13">
        <v>72</v>
      </c>
      <c r="AB218" s="13">
        <v>4</v>
      </c>
    </row>
    <row r="219" spans="1:28">
      <c r="A219" s="1">
        <v>100001384</v>
      </c>
      <c r="B219" s="1" t="s">
        <v>6</v>
      </c>
      <c r="C219" s="1" t="s">
        <v>520</v>
      </c>
      <c r="D219" s="1" t="s">
        <v>12</v>
      </c>
      <c r="E219" s="1">
        <v>1</v>
      </c>
      <c r="F219" s="13">
        <v>11</v>
      </c>
      <c r="G219" s="13">
        <f t="shared" si="4"/>
        <v>3</v>
      </c>
      <c r="H219" s="13">
        <v>3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4</v>
      </c>
      <c r="R219" s="13">
        <v>552</v>
      </c>
      <c r="S219" s="13">
        <v>0</v>
      </c>
      <c r="T219" s="15">
        <v>5.5</v>
      </c>
      <c r="U219" s="15">
        <v>0.6875</v>
      </c>
      <c r="V219" s="15">
        <v>0.43312499999999998</v>
      </c>
      <c r="W219" s="13">
        <v>50</v>
      </c>
      <c r="X219" s="13">
        <v>83</v>
      </c>
      <c r="Y219" s="13">
        <v>11</v>
      </c>
      <c r="Z219" s="13">
        <v>133</v>
      </c>
      <c r="AA219" s="13">
        <v>48</v>
      </c>
      <c r="AB219" s="13">
        <v>0</v>
      </c>
    </row>
    <row r="220" spans="1:28">
      <c r="A220" s="1">
        <v>100001403</v>
      </c>
      <c r="B220" s="1" t="s">
        <v>6</v>
      </c>
      <c r="C220" s="1" t="s">
        <v>520</v>
      </c>
      <c r="D220" s="1" t="s">
        <v>540</v>
      </c>
      <c r="E220" s="1">
        <v>1</v>
      </c>
      <c r="F220" s="13">
        <v>127</v>
      </c>
      <c r="G220" s="13">
        <f t="shared" si="4"/>
        <v>33</v>
      </c>
      <c r="H220" s="13">
        <v>33</v>
      </c>
      <c r="I220" s="13">
        <v>0</v>
      </c>
      <c r="J220" s="13">
        <v>22</v>
      </c>
      <c r="K220" s="13">
        <v>0</v>
      </c>
      <c r="L220" s="13">
        <v>1</v>
      </c>
      <c r="M220" s="13">
        <v>0</v>
      </c>
      <c r="N220" s="13">
        <v>11</v>
      </c>
      <c r="O220" s="13">
        <v>1</v>
      </c>
      <c r="P220" s="13">
        <v>11</v>
      </c>
      <c r="Q220" s="13">
        <v>47</v>
      </c>
      <c r="R220" s="13">
        <v>6396</v>
      </c>
      <c r="S220" s="13">
        <v>1691</v>
      </c>
      <c r="T220" s="15">
        <v>63.5</v>
      </c>
      <c r="U220" s="15">
        <v>7.9375</v>
      </c>
      <c r="V220" s="15">
        <v>5.0006250000000003</v>
      </c>
      <c r="W220" s="13">
        <v>576</v>
      </c>
      <c r="X220" s="13">
        <v>1467</v>
      </c>
      <c r="Y220" s="13">
        <v>127</v>
      </c>
      <c r="Z220" s="13">
        <v>2043</v>
      </c>
      <c r="AA220" s="13">
        <v>264</v>
      </c>
      <c r="AB220" s="13">
        <v>22</v>
      </c>
    </row>
    <row r="221" spans="1:28">
      <c r="A221" s="1">
        <v>100001410</v>
      </c>
      <c r="B221" s="1" t="s">
        <v>6</v>
      </c>
      <c r="C221" s="1" t="s">
        <v>520</v>
      </c>
      <c r="D221" s="1" t="s">
        <v>12</v>
      </c>
      <c r="E221" s="1">
        <v>1</v>
      </c>
      <c r="F221" s="13">
        <v>33</v>
      </c>
      <c r="G221" s="13">
        <f t="shared" si="4"/>
        <v>9</v>
      </c>
      <c r="H221" s="13">
        <v>9</v>
      </c>
      <c r="I221" s="13">
        <v>0</v>
      </c>
      <c r="J221" s="13">
        <v>4</v>
      </c>
      <c r="K221" s="13">
        <v>0</v>
      </c>
      <c r="L221" s="13">
        <v>0</v>
      </c>
      <c r="M221" s="13">
        <v>0</v>
      </c>
      <c r="N221" s="13">
        <v>3</v>
      </c>
      <c r="O221" s="13">
        <v>1</v>
      </c>
      <c r="P221" s="13">
        <v>2</v>
      </c>
      <c r="Q221" s="13">
        <v>12</v>
      </c>
      <c r="R221" s="13">
        <v>1657</v>
      </c>
      <c r="S221" s="13">
        <v>65</v>
      </c>
      <c r="T221" s="15">
        <v>16.5</v>
      </c>
      <c r="U221" s="15">
        <v>2.0625</v>
      </c>
      <c r="V221" s="15">
        <v>1.2993749999999999</v>
      </c>
      <c r="W221" s="13">
        <v>150</v>
      </c>
      <c r="X221" s="13">
        <v>269</v>
      </c>
      <c r="Y221" s="13">
        <v>33</v>
      </c>
      <c r="Z221" s="13">
        <v>419</v>
      </c>
      <c r="AA221" s="13">
        <v>72</v>
      </c>
      <c r="AB221" s="13">
        <v>4</v>
      </c>
    </row>
    <row r="222" spans="1:28">
      <c r="A222" s="1">
        <v>100001420</v>
      </c>
      <c r="B222" s="1" t="s">
        <v>6</v>
      </c>
      <c r="C222" s="1" t="s">
        <v>520</v>
      </c>
      <c r="D222" s="1" t="s">
        <v>12</v>
      </c>
      <c r="E222" s="1">
        <v>1</v>
      </c>
      <c r="F222" s="13">
        <v>73</v>
      </c>
      <c r="G222" s="13">
        <f t="shared" si="4"/>
        <v>19</v>
      </c>
      <c r="H222" s="13">
        <v>19</v>
      </c>
      <c r="I222" s="13">
        <v>0</v>
      </c>
      <c r="J222" s="13">
        <v>10</v>
      </c>
      <c r="K222" s="13">
        <v>0</v>
      </c>
      <c r="L222" s="13">
        <v>0</v>
      </c>
      <c r="M222" s="13">
        <v>0</v>
      </c>
      <c r="N222" s="13">
        <v>6</v>
      </c>
      <c r="O222" s="13">
        <v>1</v>
      </c>
      <c r="P222" s="13">
        <v>5</v>
      </c>
      <c r="Q222" s="13">
        <v>27</v>
      </c>
      <c r="R222" s="13">
        <v>3640</v>
      </c>
      <c r="S222" s="13">
        <v>500</v>
      </c>
      <c r="T222" s="15">
        <v>36.5</v>
      </c>
      <c r="U222" s="15">
        <v>4.5625</v>
      </c>
      <c r="V222" s="15">
        <v>2.8743750000000001</v>
      </c>
      <c r="W222" s="13">
        <v>328</v>
      </c>
      <c r="X222" s="13">
        <v>696</v>
      </c>
      <c r="Y222" s="13">
        <v>73</v>
      </c>
      <c r="Z222" s="13">
        <v>1024</v>
      </c>
      <c r="AA222" s="13">
        <v>144</v>
      </c>
      <c r="AB222" s="13">
        <v>10</v>
      </c>
    </row>
    <row r="223" spans="1:28">
      <c r="A223" s="1">
        <v>100001432</v>
      </c>
      <c r="B223" s="1" t="s">
        <v>6</v>
      </c>
      <c r="C223" s="1" t="s">
        <v>520</v>
      </c>
      <c r="D223" s="1" t="s">
        <v>12</v>
      </c>
      <c r="E223" s="1">
        <v>1</v>
      </c>
      <c r="F223" s="13">
        <v>76</v>
      </c>
      <c r="G223" s="13">
        <f t="shared" si="4"/>
        <v>20</v>
      </c>
      <c r="H223" s="13">
        <v>20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28</v>
      </c>
      <c r="R223" s="13">
        <v>3780</v>
      </c>
      <c r="S223" s="13">
        <v>543</v>
      </c>
      <c r="T223" s="15">
        <v>38</v>
      </c>
      <c r="U223" s="15">
        <v>4.75</v>
      </c>
      <c r="V223" s="15">
        <v>2.9925000000000002</v>
      </c>
      <c r="W223" s="13">
        <v>341</v>
      </c>
      <c r="X223" s="13">
        <v>730</v>
      </c>
      <c r="Y223" s="13">
        <v>76</v>
      </c>
      <c r="Z223" s="13">
        <v>1071</v>
      </c>
      <c r="AA223" s="13">
        <v>144</v>
      </c>
      <c r="AB223" s="13">
        <v>10</v>
      </c>
    </row>
    <row r="224" spans="1:28">
      <c r="A224" s="1">
        <v>100001437</v>
      </c>
      <c r="B224" s="1" t="s">
        <v>6</v>
      </c>
      <c r="C224" s="1" t="s">
        <v>520</v>
      </c>
      <c r="D224" s="1" t="s">
        <v>540</v>
      </c>
      <c r="E224" s="1">
        <v>1</v>
      </c>
      <c r="F224" s="13">
        <v>70</v>
      </c>
      <c r="G224" s="13">
        <f t="shared" si="4"/>
        <v>18</v>
      </c>
      <c r="H224" s="13">
        <v>18</v>
      </c>
      <c r="I224" s="13">
        <v>0</v>
      </c>
      <c r="J224" s="13">
        <v>10</v>
      </c>
      <c r="K224" s="13">
        <v>0</v>
      </c>
      <c r="L224" s="13">
        <v>0</v>
      </c>
      <c r="M224" s="13">
        <v>0</v>
      </c>
      <c r="N224" s="13">
        <v>6</v>
      </c>
      <c r="O224" s="13">
        <v>1</v>
      </c>
      <c r="P224" s="13">
        <v>5</v>
      </c>
      <c r="Q224" s="13">
        <v>26</v>
      </c>
      <c r="R224" s="13">
        <v>3501</v>
      </c>
      <c r="S224" s="13">
        <v>458</v>
      </c>
      <c r="T224" s="15">
        <v>35</v>
      </c>
      <c r="U224" s="15">
        <v>4.375</v>
      </c>
      <c r="V224" s="15">
        <v>2.7562500000000001</v>
      </c>
      <c r="W224" s="13">
        <v>316</v>
      </c>
      <c r="X224" s="13">
        <v>663</v>
      </c>
      <c r="Y224" s="13">
        <v>70</v>
      </c>
      <c r="Z224" s="13">
        <v>979</v>
      </c>
      <c r="AA224" s="13">
        <v>144</v>
      </c>
      <c r="AB224" s="13">
        <v>10</v>
      </c>
    </row>
    <row r="225" spans="1:28">
      <c r="A225" s="1">
        <v>100001443</v>
      </c>
      <c r="B225" s="1" t="s">
        <v>6</v>
      </c>
      <c r="C225" s="1" t="s">
        <v>520</v>
      </c>
      <c r="D225" s="1" t="s">
        <v>12</v>
      </c>
      <c r="E225" s="1">
        <v>1</v>
      </c>
      <c r="F225" s="13">
        <v>55</v>
      </c>
      <c r="G225" s="13">
        <f t="shared" si="4"/>
        <v>15</v>
      </c>
      <c r="H225" s="13">
        <v>14</v>
      </c>
      <c r="I225" s="13">
        <v>1</v>
      </c>
      <c r="J225" s="13">
        <v>8</v>
      </c>
      <c r="K225" s="13">
        <v>0</v>
      </c>
      <c r="L225" s="13">
        <v>0</v>
      </c>
      <c r="M225" s="13">
        <v>0</v>
      </c>
      <c r="N225" s="13">
        <v>5</v>
      </c>
      <c r="O225" s="13">
        <v>1</v>
      </c>
      <c r="P225" s="13">
        <v>4</v>
      </c>
      <c r="Q225" s="13">
        <v>21</v>
      </c>
      <c r="R225" s="13">
        <v>2802</v>
      </c>
      <c r="S225" s="13">
        <v>279</v>
      </c>
      <c r="T225" s="15">
        <v>27.5</v>
      </c>
      <c r="U225" s="15">
        <v>3.4375</v>
      </c>
      <c r="V225" s="15">
        <v>2.1656249999999999</v>
      </c>
      <c r="W225" s="13">
        <v>253</v>
      </c>
      <c r="X225" s="13">
        <v>504</v>
      </c>
      <c r="Y225" s="13">
        <v>55</v>
      </c>
      <c r="Z225" s="13">
        <v>757</v>
      </c>
      <c r="AA225" s="13">
        <v>120</v>
      </c>
      <c r="AB225" s="13">
        <v>8</v>
      </c>
    </row>
    <row r="226" spans="1:28">
      <c r="A226" s="1">
        <v>100001450</v>
      </c>
      <c r="B226" s="1" t="s">
        <v>6</v>
      </c>
      <c r="C226" s="1" t="s">
        <v>520</v>
      </c>
      <c r="D226" s="1" t="s">
        <v>12</v>
      </c>
      <c r="E226" s="1">
        <v>1</v>
      </c>
      <c r="F226" s="13">
        <v>11</v>
      </c>
      <c r="G226" s="13">
        <f t="shared" si="4"/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5">
        <v>5.5</v>
      </c>
      <c r="U226" s="15">
        <v>0.6875</v>
      </c>
      <c r="V226" s="15">
        <v>0.43312499999999998</v>
      </c>
      <c r="W226" s="13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100001455</v>
      </c>
      <c r="B227" s="1" t="s">
        <v>6</v>
      </c>
      <c r="C227" s="1" t="s">
        <v>520</v>
      </c>
      <c r="D227" s="1" t="s">
        <v>12</v>
      </c>
      <c r="E227" s="1">
        <v>1</v>
      </c>
      <c r="F227" s="13">
        <v>87</v>
      </c>
      <c r="G227" s="13">
        <f t="shared" si="4"/>
        <v>23</v>
      </c>
      <c r="H227" s="13">
        <v>23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32</v>
      </c>
      <c r="R227" s="13">
        <v>4413</v>
      </c>
      <c r="S227" s="13">
        <v>732</v>
      </c>
      <c r="T227" s="15">
        <v>43.5</v>
      </c>
      <c r="U227" s="15">
        <v>5.4375</v>
      </c>
      <c r="V227" s="15">
        <v>3.4256250000000001</v>
      </c>
      <c r="W227" s="13">
        <v>398</v>
      </c>
      <c r="X227" s="13">
        <v>882</v>
      </c>
      <c r="Y227" s="13">
        <v>87</v>
      </c>
      <c r="Z227" s="13">
        <v>1280</v>
      </c>
      <c r="AA227" s="13">
        <v>192</v>
      </c>
      <c r="AB227" s="13">
        <v>14</v>
      </c>
    </row>
    <row r="228" spans="1:28">
      <c r="A228" s="1">
        <v>100001458</v>
      </c>
      <c r="B228" s="1" t="s">
        <v>6</v>
      </c>
      <c r="C228" s="1" t="s">
        <v>520</v>
      </c>
      <c r="D228" s="1" t="s">
        <v>562</v>
      </c>
      <c r="E228" s="1">
        <v>2</v>
      </c>
      <c r="F228" s="13">
        <v>19</v>
      </c>
      <c r="G228" s="13">
        <f t="shared" si="4"/>
        <v>5</v>
      </c>
      <c r="H228" s="13">
        <v>5</v>
      </c>
      <c r="I228" s="13">
        <v>0</v>
      </c>
      <c r="J228" s="13">
        <v>0</v>
      </c>
      <c r="K228" s="13">
        <v>1</v>
      </c>
      <c r="L228" s="13">
        <v>0</v>
      </c>
      <c r="M228" s="13">
        <v>2</v>
      </c>
      <c r="N228" s="13">
        <v>0</v>
      </c>
      <c r="O228" s="13">
        <v>2</v>
      </c>
      <c r="P228" s="13">
        <v>1</v>
      </c>
      <c r="Q228" s="13">
        <v>7</v>
      </c>
      <c r="R228" s="13">
        <v>1263</v>
      </c>
      <c r="S228" s="13">
        <v>0</v>
      </c>
      <c r="T228" s="15">
        <v>9.5</v>
      </c>
      <c r="U228" s="15">
        <v>1.1875</v>
      </c>
      <c r="V228" s="15">
        <v>0.74812500000000004</v>
      </c>
      <c r="W228" s="13">
        <v>114</v>
      </c>
      <c r="X228" s="13">
        <v>190</v>
      </c>
      <c r="Y228" s="13">
        <v>19</v>
      </c>
      <c r="Z228" s="13">
        <v>304</v>
      </c>
      <c r="AA228" s="13">
        <v>72</v>
      </c>
      <c r="AB228" s="13">
        <v>0</v>
      </c>
    </row>
    <row r="229" spans="1:28">
      <c r="A229" s="1">
        <v>100001473</v>
      </c>
      <c r="B229" s="1" t="s">
        <v>6</v>
      </c>
      <c r="C229" s="1" t="s">
        <v>520</v>
      </c>
      <c r="D229" s="1" t="s">
        <v>564</v>
      </c>
      <c r="E229" s="1">
        <v>1</v>
      </c>
      <c r="F229" s="13">
        <v>44</v>
      </c>
      <c r="G229" s="13">
        <f t="shared" si="4"/>
        <v>12</v>
      </c>
      <c r="H229" s="13">
        <v>12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16</v>
      </c>
      <c r="R229" s="13">
        <v>2170</v>
      </c>
      <c r="S229" s="13">
        <v>142</v>
      </c>
      <c r="T229" s="15">
        <v>22</v>
      </c>
      <c r="U229" s="15">
        <v>2.75</v>
      </c>
      <c r="V229" s="15">
        <v>1.7324999999999999</v>
      </c>
      <c r="W229" s="13">
        <v>196</v>
      </c>
      <c r="X229" s="13">
        <v>369</v>
      </c>
      <c r="Y229" s="13">
        <v>44</v>
      </c>
      <c r="Z229" s="13">
        <v>565</v>
      </c>
      <c r="AA229" s="13">
        <v>96</v>
      </c>
      <c r="AB229" s="13">
        <v>6</v>
      </c>
    </row>
    <row r="230" spans="1:28">
      <c r="A230" s="1">
        <v>100001480</v>
      </c>
      <c r="B230" s="1" t="s">
        <v>6</v>
      </c>
      <c r="C230" s="1" t="s">
        <v>520</v>
      </c>
      <c r="D230" s="1" t="s">
        <v>566</v>
      </c>
      <c r="E230" s="1">
        <v>1</v>
      </c>
      <c r="F230" s="13">
        <v>55</v>
      </c>
      <c r="G230" s="13">
        <f t="shared" si="4"/>
        <v>15</v>
      </c>
      <c r="H230" s="13">
        <v>14</v>
      </c>
      <c r="I230" s="13">
        <v>1</v>
      </c>
      <c r="J230" s="13">
        <v>8</v>
      </c>
      <c r="K230" s="13">
        <v>0</v>
      </c>
      <c r="L230" s="13">
        <v>0</v>
      </c>
      <c r="M230" s="13">
        <v>0</v>
      </c>
      <c r="N230" s="13">
        <v>5</v>
      </c>
      <c r="O230" s="13">
        <v>1</v>
      </c>
      <c r="P230" s="13">
        <v>4</v>
      </c>
      <c r="Q230" s="13">
        <v>21</v>
      </c>
      <c r="R230" s="13">
        <v>2802</v>
      </c>
      <c r="S230" s="13">
        <v>279</v>
      </c>
      <c r="T230" s="15">
        <v>27.5</v>
      </c>
      <c r="U230" s="15">
        <v>3.4375</v>
      </c>
      <c r="V230" s="15">
        <v>2.1656249999999999</v>
      </c>
      <c r="W230" s="13">
        <v>253</v>
      </c>
      <c r="X230" s="13">
        <v>504</v>
      </c>
      <c r="Y230" s="13">
        <v>55</v>
      </c>
      <c r="Z230" s="13">
        <v>757</v>
      </c>
      <c r="AA230" s="13">
        <v>120</v>
      </c>
      <c r="AB230" s="13">
        <v>8</v>
      </c>
    </row>
    <row r="231" spans="1:28">
      <c r="A231" s="1">
        <v>100001484</v>
      </c>
      <c r="B231" s="1" t="s">
        <v>6</v>
      </c>
      <c r="C231" s="1" t="s">
        <v>520</v>
      </c>
      <c r="D231" s="1" t="s">
        <v>12</v>
      </c>
      <c r="E231" s="1">
        <v>1</v>
      </c>
      <c r="F231" s="13">
        <v>124</v>
      </c>
      <c r="G231" s="13">
        <f t="shared" si="4"/>
        <v>32</v>
      </c>
      <c r="H231" s="13">
        <v>32</v>
      </c>
      <c r="I231" s="13">
        <v>0</v>
      </c>
      <c r="J231" s="13">
        <v>22</v>
      </c>
      <c r="K231" s="13">
        <v>0</v>
      </c>
      <c r="L231" s="13">
        <v>1</v>
      </c>
      <c r="M231" s="13">
        <v>0</v>
      </c>
      <c r="N231" s="13">
        <v>11</v>
      </c>
      <c r="O231" s="13">
        <v>1</v>
      </c>
      <c r="P231" s="13">
        <v>11</v>
      </c>
      <c r="Q231" s="13">
        <v>46</v>
      </c>
      <c r="R231" s="13">
        <v>6256</v>
      </c>
      <c r="S231" s="13">
        <v>1615</v>
      </c>
      <c r="T231" s="15">
        <v>62</v>
      </c>
      <c r="U231" s="15">
        <v>7.75</v>
      </c>
      <c r="V231" s="15">
        <v>4.8825000000000003</v>
      </c>
      <c r="W231" s="13">
        <v>564</v>
      </c>
      <c r="X231" s="13">
        <v>1423</v>
      </c>
      <c r="Y231" s="13">
        <v>124</v>
      </c>
      <c r="Z231" s="13">
        <v>1987</v>
      </c>
      <c r="AA231" s="13">
        <v>264</v>
      </c>
      <c r="AB231" s="13">
        <v>22</v>
      </c>
    </row>
    <row r="232" spans="1:28">
      <c r="A232" s="1">
        <v>100001490</v>
      </c>
      <c r="B232" s="1" t="s">
        <v>6</v>
      </c>
      <c r="C232" s="1" t="s">
        <v>520</v>
      </c>
      <c r="D232" s="1" t="s">
        <v>572</v>
      </c>
      <c r="E232" s="1">
        <v>1</v>
      </c>
      <c r="F232" s="13">
        <v>55</v>
      </c>
      <c r="G232" s="13">
        <f t="shared" si="4"/>
        <v>15</v>
      </c>
      <c r="H232" s="13">
        <v>14</v>
      </c>
      <c r="I232" s="13">
        <v>1</v>
      </c>
      <c r="J232" s="13">
        <v>6</v>
      </c>
      <c r="K232" s="13">
        <v>0</v>
      </c>
      <c r="L232" s="13">
        <v>0</v>
      </c>
      <c r="M232" s="13">
        <v>0</v>
      </c>
      <c r="N232" s="13">
        <v>4</v>
      </c>
      <c r="O232" s="13">
        <v>1</v>
      </c>
      <c r="P232" s="13">
        <v>3</v>
      </c>
      <c r="Q232" s="13">
        <v>21</v>
      </c>
      <c r="R232" s="13">
        <v>2682</v>
      </c>
      <c r="S232" s="13">
        <v>279</v>
      </c>
      <c r="T232" s="15">
        <v>27.5</v>
      </c>
      <c r="U232" s="15">
        <v>3.4375</v>
      </c>
      <c r="V232" s="15">
        <v>2.1656249999999999</v>
      </c>
      <c r="W232" s="13">
        <v>242</v>
      </c>
      <c r="X232" s="13">
        <v>486</v>
      </c>
      <c r="Y232" s="13">
        <v>55</v>
      </c>
      <c r="Z232" s="13">
        <v>728</v>
      </c>
      <c r="AA232" s="13">
        <v>96</v>
      </c>
      <c r="AB232" s="13">
        <v>6</v>
      </c>
    </row>
    <row r="233" spans="1:28">
      <c r="A233" s="1">
        <v>100001499</v>
      </c>
      <c r="B233" s="1" t="s">
        <v>6</v>
      </c>
      <c r="C233" s="1" t="s">
        <v>520</v>
      </c>
      <c r="D233" s="1" t="s">
        <v>576</v>
      </c>
      <c r="E233" s="1">
        <v>3</v>
      </c>
      <c r="F233" s="13">
        <v>179</v>
      </c>
      <c r="G233" s="13">
        <f t="shared" si="4"/>
        <v>47</v>
      </c>
      <c r="H233" s="13">
        <v>47</v>
      </c>
      <c r="I233" s="13">
        <v>0</v>
      </c>
      <c r="J233" s="13">
        <v>22</v>
      </c>
      <c r="K233" s="13">
        <v>2</v>
      </c>
      <c r="L233" s="13">
        <v>1</v>
      </c>
      <c r="M233" s="13">
        <v>2</v>
      </c>
      <c r="N233" s="13">
        <v>11</v>
      </c>
      <c r="O233" s="13">
        <v>3</v>
      </c>
      <c r="P233" s="13">
        <v>13</v>
      </c>
      <c r="Q233" s="13">
        <v>66</v>
      </c>
      <c r="R233" s="13">
        <v>9045</v>
      </c>
      <c r="S233" s="13">
        <v>2363</v>
      </c>
      <c r="T233" s="15">
        <v>89.5</v>
      </c>
      <c r="U233" s="15">
        <v>11.1875</v>
      </c>
      <c r="V233" s="15">
        <v>7.0481249999999998</v>
      </c>
      <c r="W233" s="13">
        <v>816</v>
      </c>
      <c r="X233" s="13">
        <v>2067</v>
      </c>
      <c r="Y233" s="13">
        <v>179</v>
      </c>
      <c r="Z233" s="13">
        <v>2883</v>
      </c>
      <c r="AA233" s="13">
        <v>360</v>
      </c>
      <c r="AB233" s="13">
        <v>22</v>
      </c>
    </row>
    <row r="234" spans="1:28">
      <c r="A234" s="1">
        <v>100001510</v>
      </c>
      <c r="B234" s="1" t="s">
        <v>6</v>
      </c>
      <c r="C234" s="1" t="s">
        <v>520</v>
      </c>
      <c r="D234" s="1" t="s">
        <v>12</v>
      </c>
      <c r="E234" s="1">
        <v>1</v>
      </c>
      <c r="F234" s="13">
        <v>57</v>
      </c>
      <c r="G234" s="13">
        <f t="shared" si="4"/>
        <v>15</v>
      </c>
      <c r="H234" s="13">
        <v>15</v>
      </c>
      <c r="I234" s="13">
        <v>0</v>
      </c>
      <c r="J234" s="13">
        <v>8</v>
      </c>
      <c r="K234" s="13">
        <v>0</v>
      </c>
      <c r="L234" s="13">
        <v>0</v>
      </c>
      <c r="M234" s="13">
        <v>0</v>
      </c>
      <c r="N234" s="13">
        <v>5</v>
      </c>
      <c r="O234" s="13">
        <v>1</v>
      </c>
      <c r="P234" s="13">
        <v>4</v>
      </c>
      <c r="Q234" s="13">
        <v>21</v>
      </c>
      <c r="R234" s="13">
        <v>2895</v>
      </c>
      <c r="S234" s="13">
        <v>279</v>
      </c>
      <c r="T234" s="15">
        <v>28.5</v>
      </c>
      <c r="U234" s="15">
        <v>3.5625</v>
      </c>
      <c r="V234" s="15">
        <v>2.2443749999999998</v>
      </c>
      <c r="W234" s="13">
        <v>261</v>
      </c>
      <c r="X234" s="13">
        <v>518</v>
      </c>
      <c r="Y234" s="13">
        <v>57</v>
      </c>
      <c r="Z234" s="13">
        <v>779</v>
      </c>
      <c r="AA234" s="13">
        <v>120</v>
      </c>
      <c r="AB234" s="13">
        <v>8</v>
      </c>
    </row>
    <row r="235" spans="1:28">
      <c r="A235" s="1">
        <v>100001512</v>
      </c>
      <c r="B235" s="1" t="s">
        <v>6</v>
      </c>
      <c r="C235" s="1" t="s">
        <v>520</v>
      </c>
      <c r="D235" s="1" t="s">
        <v>533</v>
      </c>
      <c r="E235" s="1">
        <v>1</v>
      </c>
      <c r="F235" s="13">
        <v>33</v>
      </c>
      <c r="G235" s="13">
        <f t="shared" si="4"/>
        <v>9</v>
      </c>
      <c r="H235" s="13">
        <v>9</v>
      </c>
      <c r="I235" s="13">
        <v>0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1657</v>
      </c>
      <c r="S235" s="13">
        <v>65</v>
      </c>
      <c r="T235" s="15">
        <v>16.5</v>
      </c>
      <c r="U235" s="15">
        <v>2.0625</v>
      </c>
      <c r="V235" s="15">
        <v>1.2993749999999999</v>
      </c>
      <c r="W235" s="13">
        <v>150</v>
      </c>
      <c r="X235" s="13">
        <v>269</v>
      </c>
      <c r="Y235" s="13">
        <v>33</v>
      </c>
      <c r="Z235" s="13">
        <v>419</v>
      </c>
      <c r="AA235" s="13">
        <v>72</v>
      </c>
      <c r="AB235" s="13">
        <v>4</v>
      </c>
    </row>
    <row r="236" spans="1:28">
      <c r="A236" s="1">
        <v>100001514</v>
      </c>
      <c r="B236" s="1" t="s">
        <v>6</v>
      </c>
      <c r="C236" s="1" t="s">
        <v>520</v>
      </c>
      <c r="D236" s="1" t="s">
        <v>12</v>
      </c>
      <c r="E236" s="1">
        <v>1</v>
      </c>
      <c r="F236" s="13">
        <v>11</v>
      </c>
      <c r="G236" s="13">
        <f t="shared" si="4"/>
        <v>3</v>
      </c>
      <c r="H236" s="13">
        <v>3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4</v>
      </c>
      <c r="R236" s="13">
        <v>552</v>
      </c>
      <c r="S236" s="13">
        <v>0</v>
      </c>
      <c r="T236" s="15">
        <v>5.5</v>
      </c>
      <c r="U236" s="15">
        <v>0.6875</v>
      </c>
      <c r="V236" s="15">
        <v>0.43312499999999998</v>
      </c>
      <c r="W236" s="13">
        <v>50</v>
      </c>
      <c r="X236" s="13">
        <v>83</v>
      </c>
      <c r="Y236" s="13">
        <v>11</v>
      </c>
      <c r="Z236" s="13">
        <v>133</v>
      </c>
      <c r="AA236" s="13">
        <v>48</v>
      </c>
      <c r="AB236" s="13">
        <v>0</v>
      </c>
    </row>
    <row r="237" spans="1:28">
      <c r="A237" s="1">
        <v>100001520</v>
      </c>
      <c r="B237" s="1" t="s">
        <v>6</v>
      </c>
      <c r="C237" s="1" t="s">
        <v>520</v>
      </c>
      <c r="D237" s="1" t="s">
        <v>12</v>
      </c>
      <c r="E237" s="1">
        <v>1</v>
      </c>
      <c r="F237" s="13">
        <v>49</v>
      </c>
      <c r="G237" s="13">
        <f t="shared" si="4"/>
        <v>13</v>
      </c>
      <c r="H237" s="13">
        <v>13</v>
      </c>
      <c r="I237" s="13">
        <v>0</v>
      </c>
      <c r="J237" s="13">
        <v>8</v>
      </c>
      <c r="K237" s="13">
        <v>0</v>
      </c>
      <c r="L237" s="13">
        <v>0</v>
      </c>
      <c r="M237" s="13">
        <v>0</v>
      </c>
      <c r="N237" s="13">
        <v>5</v>
      </c>
      <c r="O237" s="13">
        <v>1</v>
      </c>
      <c r="P237" s="13">
        <v>4</v>
      </c>
      <c r="Q237" s="13">
        <v>18</v>
      </c>
      <c r="R237" s="13">
        <v>2523</v>
      </c>
      <c r="S237" s="13">
        <v>192</v>
      </c>
      <c r="T237" s="15">
        <v>24.5</v>
      </c>
      <c r="U237" s="15">
        <v>3.0625</v>
      </c>
      <c r="V237" s="15">
        <v>1.9293750000000001</v>
      </c>
      <c r="W237" s="13">
        <v>228</v>
      </c>
      <c r="X237" s="13">
        <v>437</v>
      </c>
      <c r="Y237" s="13">
        <v>49</v>
      </c>
      <c r="Z237" s="13">
        <v>665</v>
      </c>
      <c r="AA237" s="13">
        <v>120</v>
      </c>
      <c r="AB237" s="13">
        <v>8</v>
      </c>
    </row>
    <row r="238" spans="1:28">
      <c r="A238" s="1">
        <v>100001548</v>
      </c>
      <c r="B238" s="1" t="s">
        <v>587</v>
      </c>
      <c r="C238" s="1" t="s">
        <v>586</v>
      </c>
      <c r="D238" s="1" t="s">
        <v>221</v>
      </c>
      <c r="E238" s="1">
        <v>1</v>
      </c>
      <c r="F238" s="13">
        <v>22</v>
      </c>
      <c r="G238" s="13">
        <f t="shared" si="4"/>
        <v>6</v>
      </c>
      <c r="H238" s="13">
        <v>6</v>
      </c>
      <c r="I238" s="13">
        <v>0</v>
      </c>
      <c r="J238" s="13">
        <v>4</v>
      </c>
      <c r="K238" s="13">
        <v>0</v>
      </c>
      <c r="L238" s="13">
        <v>0</v>
      </c>
      <c r="M238" s="13">
        <v>0</v>
      </c>
      <c r="N238" s="13">
        <v>3</v>
      </c>
      <c r="O238" s="13">
        <v>1</v>
      </c>
      <c r="P238" s="13">
        <v>2</v>
      </c>
      <c r="Q238" s="13">
        <v>8</v>
      </c>
      <c r="R238" s="13">
        <v>1145</v>
      </c>
      <c r="S238" s="13">
        <v>16</v>
      </c>
      <c r="T238" s="15">
        <v>11</v>
      </c>
      <c r="U238" s="15">
        <v>1.375</v>
      </c>
      <c r="V238" s="15">
        <v>0.86624999999999996</v>
      </c>
      <c r="W238" s="13">
        <v>104</v>
      </c>
      <c r="X238" s="13">
        <v>177</v>
      </c>
      <c r="Y238" s="13">
        <v>22</v>
      </c>
      <c r="Z238" s="13">
        <v>281</v>
      </c>
      <c r="AA238" s="13">
        <v>72</v>
      </c>
      <c r="AB238" s="13">
        <v>4</v>
      </c>
    </row>
    <row r="239" spans="1:28">
      <c r="A239" s="1">
        <v>100001560</v>
      </c>
      <c r="B239" s="1" t="s">
        <v>591</v>
      </c>
      <c r="C239" s="1" t="s">
        <v>590</v>
      </c>
      <c r="D239" s="1" t="s">
        <v>533</v>
      </c>
      <c r="E239" s="1">
        <v>1</v>
      </c>
      <c r="F239" s="13">
        <v>6</v>
      </c>
      <c r="G239" s="13">
        <f t="shared" si="4"/>
        <v>2</v>
      </c>
      <c r="H239" s="13">
        <v>2</v>
      </c>
      <c r="I239" s="13">
        <v>0</v>
      </c>
      <c r="J239" s="13">
        <v>0</v>
      </c>
      <c r="K239" s="13">
        <v>1</v>
      </c>
      <c r="L239" s="13">
        <v>0</v>
      </c>
      <c r="M239" s="13">
        <v>1</v>
      </c>
      <c r="N239" s="13">
        <v>0</v>
      </c>
      <c r="O239" s="13">
        <v>1</v>
      </c>
      <c r="P239" s="13">
        <v>1</v>
      </c>
      <c r="Q239" s="13">
        <v>2</v>
      </c>
      <c r="R239" s="13">
        <v>272</v>
      </c>
      <c r="S239" s="13">
        <v>0</v>
      </c>
      <c r="T239" s="15">
        <v>3</v>
      </c>
      <c r="U239" s="15">
        <v>0.375</v>
      </c>
      <c r="V239" s="15">
        <v>0.23624999999999999</v>
      </c>
      <c r="W239" s="13">
        <v>25</v>
      </c>
      <c r="X239" s="13">
        <v>41</v>
      </c>
      <c r="Y239" s="13">
        <v>6</v>
      </c>
      <c r="Z239" s="13">
        <v>66</v>
      </c>
      <c r="AA239" s="13">
        <v>48</v>
      </c>
      <c r="AB239" s="13">
        <v>0</v>
      </c>
    </row>
    <row r="240" spans="1:28">
      <c r="A240" s="1">
        <v>100001570</v>
      </c>
      <c r="B240" s="1" t="s">
        <v>591</v>
      </c>
      <c r="C240" s="1" t="s">
        <v>590</v>
      </c>
      <c r="D240" s="1" t="s">
        <v>596</v>
      </c>
      <c r="E240" s="1">
        <v>2</v>
      </c>
      <c r="F240" s="13">
        <v>16</v>
      </c>
      <c r="G240" s="13">
        <f t="shared" si="4"/>
        <v>6</v>
      </c>
      <c r="H240" s="13">
        <v>6</v>
      </c>
      <c r="I240" s="13">
        <v>0</v>
      </c>
      <c r="J240" s="13">
        <v>0</v>
      </c>
      <c r="K240" s="13">
        <v>1</v>
      </c>
      <c r="L240" s="13">
        <v>0</v>
      </c>
      <c r="M240" s="13">
        <v>1</v>
      </c>
      <c r="N240" s="13">
        <v>0</v>
      </c>
      <c r="O240" s="13">
        <v>1</v>
      </c>
      <c r="P240" s="13">
        <v>1</v>
      </c>
      <c r="Q240" s="13">
        <v>5</v>
      </c>
      <c r="R240" s="13">
        <v>859</v>
      </c>
      <c r="S240" s="13">
        <v>0</v>
      </c>
      <c r="T240" s="15">
        <v>8</v>
      </c>
      <c r="U240" s="15">
        <v>1</v>
      </c>
      <c r="V240" s="15">
        <v>0.63</v>
      </c>
      <c r="W240" s="13">
        <v>78</v>
      </c>
      <c r="X240" s="13">
        <v>129</v>
      </c>
      <c r="Y240" s="13">
        <v>16</v>
      </c>
      <c r="Z240" s="13">
        <v>207</v>
      </c>
      <c r="AA240" s="13">
        <v>48</v>
      </c>
      <c r="AB240" s="13">
        <v>0</v>
      </c>
    </row>
    <row r="241" spans="1:28">
      <c r="A241" s="1">
        <v>100001574</v>
      </c>
      <c r="B241" s="1" t="s">
        <v>591</v>
      </c>
      <c r="C241" s="1" t="s">
        <v>590</v>
      </c>
      <c r="D241" s="1" t="s">
        <v>597</v>
      </c>
      <c r="E241" s="1">
        <v>1</v>
      </c>
      <c r="F241" s="13">
        <v>9</v>
      </c>
      <c r="G241" s="13">
        <f t="shared" si="4"/>
        <v>3</v>
      </c>
      <c r="H241" s="13">
        <v>3</v>
      </c>
      <c r="I241" s="13">
        <v>0</v>
      </c>
      <c r="J241" s="13">
        <v>0</v>
      </c>
      <c r="K241" s="13">
        <v>1</v>
      </c>
      <c r="L241" s="13">
        <v>0</v>
      </c>
      <c r="M241" s="13">
        <v>1</v>
      </c>
      <c r="N241" s="13">
        <v>0</v>
      </c>
      <c r="O241" s="13">
        <v>1</v>
      </c>
      <c r="P241" s="13">
        <v>1</v>
      </c>
      <c r="Q241" s="13">
        <v>3</v>
      </c>
      <c r="R241" s="13">
        <v>410</v>
      </c>
      <c r="S241" s="13">
        <v>0</v>
      </c>
      <c r="T241" s="15">
        <v>4.5</v>
      </c>
      <c r="U241" s="15">
        <v>0.5625</v>
      </c>
      <c r="V241" s="15">
        <v>0.354375</v>
      </c>
      <c r="W241" s="13">
        <v>37</v>
      </c>
      <c r="X241" s="13">
        <v>62</v>
      </c>
      <c r="Y241" s="13">
        <v>9</v>
      </c>
      <c r="Z241" s="13">
        <v>99</v>
      </c>
      <c r="AA241" s="13">
        <v>48</v>
      </c>
      <c r="AB241" s="13">
        <v>0</v>
      </c>
    </row>
    <row r="242" spans="1:28">
      <c r="A242" s="1">
        <v>100001578</v>
      </c>
      <c r="B242" s="1" t="s">
        <v>591</v>
      </c>
      <c r="C242" s="1" t="s">
        <v>590</v>
      </c>
      <c r="D242" s="1" t="s">
        <v>600</v>
      </c>
      <c r="E242" s="1">
        <v>1</v>
      </c>
      <c r="F242" s="13">
        <v>62</v>
      </c>
      <c r="G242" s="13">
        <f t="shared" si="4"/>
        <v>16</v>
      </c>
      <c r="H242" s="13">
        <v>16</v>
      </c>
      <c r="I242" s="13">
        <v>0</v>
      </c>
      <c r="J242" s="13">
        <v>8</v>
      </c>
      <c r="K242" s="13">
        <v>0</v>
      </c>
      <c r="L242" s="13">
        <v>0</v>
      </c>
      <c r="M242" s="13">
        <v>0</v>
      </c>
      <c r="N242" s="13">
        <v>5</v>
      </c>
      <c r="O242" s="13">
        <v>1</v>
      </c>
      <c r="P242" s="13">
        <v>4</v>
      </c>
      <c r="Q242" s="13">
        <v>23</v>
      </c>
      <c r="R242" s="13">
        <v>3008</v>
      </c>
      <c r="S242" s="13">
        <v>345</v>
      </c>
      <c r="T242" s="15">
        <v>31</v>
      </c>
      <c r="U242" s="15">
        <v>3.875</v>
      </c>
      <c r="V242" s="15">
        <v>2.4412500000000001</v>
      </c>
      <c r="W242" s="13">
        <v>271</v>
      </c>
      <c r="X242" s="13">
        <v>555</v>
      </c>
      <c r="Y242" s="13">
        <v>62</v>
      </c>
      <c r="Z242" s="13">
        <v>826</v>
      </c>
      <c r="AA242" s="13">
        <v>120</v>
      </c>
      <c r="AB242" s="13">
        <v>8</v>
      </c>
    </row>
    <row r="243" spans="1:28">
      <c r="A243" s="1">
        <v>100001590</v>
      </c>
      <c r="B243" s="1" t="s">
        <v>591</v>
      </c>
      <c r="C243" s="1" t="s">
        <v>590</v>
      </c>
      <c r="D243" s="1" t="s">
        <v>603</v>
      </c>
      <c r="E243" s="1">
        <v>1</v>
      </c>
      <c r="F243" s="13">
        <v>38</v>
      </c>
      <c r="G243" s="13">
        <f t="shared" si="4"/>
        <v>10</v>
      </c>
      <c r="H243" s="13">
        <v>10</v>
      </c>
      <c r="I243" s="13">
        <v>0</v>
      </c>
      <c r="J243" s="13">
        <v>4</v>
      </c>
      <c r="K243" s="13">
        <v>0</v>
      </c>
      <c r="L243" s="13">
        <v>0</v>
      </c>
      <c r="M243" s="13">
        <v>0</v>
      </c>
      <c r="N243" s="13">
        <v>3</v>
      </c>
      <c r="O243" s="13">
        <v>1</v>
      </c>
      <c r="P243" s="13">
        <v>2</v>
      </c>
      <c r="Q243" s="13">
        <v>14</v>
      </c>
      <c r="R243" s="13">
        <v>1890</v>
      </c>
      <c r="S243" s="13">
        <v>100</v>
      </c>
      <c r="T243" s="15">
        <v>19</v>
      </c>
      <c r="U243" s="15">
        <v>2.375</v>
      </c>
      <c r="V243" s="15">
        <v>1.4962500000000001</v>
      </c>
      <c r="W243" s="13">
        <v>171</v>
      </c>
      <c r="X243" s="13">
        <v>314</v>
      </c>
      <c r="Y243" s="13">
        <v>38</v>
      </c>
      <c r="Z243" s="13">
        <v>485</v>
      </c>
      <c r="AA243" s="13">
        <v>72</v>
      </c>
      <c r="AB243" s="13">
        <v>4</v>
      </c>
    </row>
    <row r="244" spans="1:28">
      <c r="A244" s="1">
        <v>100001594</v>
      </c>
      <c r="B244" s="1" t="s">
        <v>591</v>
      </c>
      <c r="C244" s="1" t="s">
        <v>590</v>
      </c>
      <c r="D244" s="1" t="s">
        <v>606</v>
      </c>
      <c r="E244" s="1">
        <v>1</v>
      </c>
      <c r="F244" s="13">
        <v>30</v>
      </c>
      <c r="G244" s="13">
        <f t="shared" si="4"/>
        <v>8</v>
      </c>
      <c r="H244" s="13">
        <v>8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11</v>
      </c>
      <c r="R244" s="13">
        <v>1518</v>
      </c>
      <c r="S244" s="13">
        <v>50</v>
      </c>
      <c r="T244" s="15">
        <v>15</v>
      </c>
      <c r="U244" s="15">
        <v>1.875</v>
      </c>
      <c r="V244" s="15">
        <v>1.1812499999999999</v>
      </c>
      <c r="W244" s="13">
        <v>137</v>
      </c>
      <c r="X244" s="13">
        <v>243</v>
      </c>
      <c r="Y244" s="13">
        <v>30</v>
      </c>
      <c r="Z244" s="13">
        <v>380</v>
      </c>
      <c r="AA244" s="13">
        <v>72</v>
      </c>
      <c r="AB244" s="13">
        <v>4</v>
      </c>
    </row>
    <row r="245" spans="1:28">
      <c r="A245" s="1">
        <v>100001598</v>
      </c>
      <c r="B245" s="1" t="s">
        <v>591</v>
      </c>
      <c r="C245" s="1" t="s">
        <v>590</v>
      </c>
      <c r="D245" s="1" t="s">
        <v>46</v>
      </c>
      <c r="E245" s="1">
        <v>1</v>
      </c>
      <c r="F245" s="13">
        <v>0</v>
      </c>
      <c r="G245" s="13">
        <f t="shared" si="4"/>
        <v>0</v>
      </c>
      <c r="H245" s="13">
        <v>0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0</v>
      </c>
      <c r="R245" s="13">
        <v>120</v>
      </c>
      <c r="S245" s="13">
        <v>0</v>
      </c>
      <c r="T245" s="15">
        <v>0</v>
      </c>
      <c r="U245" s="15">
        <v>0</v>
      </c>
      <c r="V245" s="15">
        <v>0</v>
      </c>
      <c r="W245" s="13">
        <v>11</v>
      </c>
      <c r="X245" s="13">
        <v>18</v>
      </c>
      <c r="Y245" s="13">
        <v>0</v>
      </c>
      <c r="Z245" s="13">
        <v>29</v>
      </c>
      <c r="AA245" s="13">
        <v>48</v>
      </c>
      <c r="AB245" s="13">
        <v>0</v>
      </c>
    </row>
    <row r="246" spans="1:28">
      <c r="A246" s="1">
        <v>100001611</v>
      </c>
      <c r="B246" s="1" t="s">
        <v>591</v>
      </c>
      <c r="C246" s="1" t="s">
        <v>590</v>
      </c>
      <c r="D246" s="1" t="s">
        <v>613</v>
      </c>
      <c r="E246" s="1">
        <v>1</v>
      </c>
      <c r="F246" s="13">
        <v>38</v>
      </c>
      <c r="G246" s="13">
        <f t="shared" si="4"/>
        <v>10</v>
      </c>
      <c r="H246" s="13">
        <v>10</v>
      </c>
      <c r="I246" s="13">
        <v>0</v>
      </c>
      <c r="J246" s="13">
        <v>4</v>
      </c>
      <c r="K246" s="13">
        <v>0</v>
      </c>
      <c r="L246" s="13">
        <v>0</v>
      </c>
      <c r="M246" s="13">
        <v>0</v>
      </c>
      <c r="N246" s="13">
        <v>3</v>
      </c>
      <c r="O246" s="13">
        <v>1</v>
      </c>
      <c r="P246" s="13">
        <v>2</v>
      </c>
      <c r="Q246" s="13">
        <v>14</v>
      </c>
      <c r="R246" s="13">
        <v>1890</v>
      </c>
      <c r="S246" s="13">
        <v>100</v>
      </c>
      <c r="T246" s="15">
        <v>19</v>
      </c>
      <c r="U246" s="15">
        <v>2.375</v>
      </c>
      <c r="V246" s="15">
        <v>1.4962500000000001</v>
      </c>
      <c r="W246" s="13">
        <v>171</v>
      </c>
      <c r="X246" s="13">
        <v>314</v>
      </c>
      <c r="Y246" s="13">
        <v>38</v>
      </c>
      <c r="Z246" s="13">
        <v>485</v>
      </c>
      <c r="AA246" s="13">
        <v>72</v>
      </c>
      <c r="AB246" s="13">
        <v>4</v>
      </c>
    </row>
    <row r="247" spans="1:28">
      <c r="A247" s="1">
        <v>100001614</v>
      </c>
      <c r="B247" s="1" t="s">
        <v>591</v>
      </c>
      <c r="C247" s="1" t="s">
        <v>590</v>
      </c>
      <c r="D247" s="1" t="s">
        <v>616</v>
      </c>
      <c r="E247" s="1">
        <v>1</v>
      </c>
      <c r="F247" s="13">
        <v>103</v>
      </c>
      <c r="G247" s="13">
        <f t="shared" si="4"/>
        <v>27</v>
      </c>
      <c r="H247" s="13">
        <v>27</v>
      </c>
      <c r="I247" s="13">
        <v>0</v>
      </c>
      <c r="J247" s="13">
        <v>16</v>
      </c>
      <c r="K247" s="13">
        <v>0</v>
      </c>
      <c r="L247" s="13">
        <v>0</v>
      </c>
      <c r="M247" s="13">
        <v>0</v>
      </c>
      <c r="N247" s="13">
        <v>9</v>
      </c>
      <c r="O247" s="13">
        <v>1</v>
      </c>
      <c r="P247" s="13">
        <v>8</v>
      </c>
      <c r="Q247" s="13">
        <v>38</v>
      </c>
      <c r="R247" s="13">
        <v>5158</v>
      </c>
      <c r="S247" s="13">
        <v>1068</v>
      </c>
      <c r="T247" s="15">
        <v>51.5</v>
      </c>
      <c r="U247" s="15">
        <v>6.4375</v>
      </c>
      <c r="V247" s="15">
        <v>4.055625</v>
      </c>
      <c r="W247" s="13">
        <v>465</v>
      </c>
      <c r="X247" s="13">
        <v>1095</v>
      </c>
      <c r="Y247" s="13">
        <v>103</v>
      </c>
      <c r="Z247" s="13">
        <v>1560</v>
      </c>
      <c r="AA247" s="13">
        <v>216</v>
      </c>
      <c r="AB247" s="13">
        <v>16</v>
      </c>
    </row>
    <row r="248" spans="1:28">
      <c r="A248" s="1">
        <v>100001619</v>
      </c>
      <c r="B248" s="1" t="s">
        <v>591</v>
      </c>
      <c r="C248" s="1" t="s">
        <v>590</v>
      </c>
      <c r="D248" s="1" t="s">
        <v>12</v>
      </c>
      <c r="E248" s="1">
        <v>1</v>
      </c>
      <c r="F248" s="13">
        <v>103</v>
      </c>
      <c r="G248" s="13">
        <f t="shared" si="4"/>
        <v>27</v>
      </c>
      <c r="H248" s="13">
        <v>27</v>
      </c>
      <c r="I248" s="13">
        <v>0</v>
      </c>
      <c r="J248" s="13">
        <v>16</v>
      </c>
      <c r="K248" s="13">
        <v>0</v>
      </c>
      <c r="L248" s="13">
        <v>0</v>
      </c>
      <c r="M248" s="13">
        <v>0</v>
      </c>
      <c r="N248" s="13">
        <v>9</v>
      </c>
      <c r="O248" s="13">
        <v>1</v>
      </c>
      <c r="P248" s="13">
        <v>8</v>
      </c>
      <c r="Q248" s="13">
        <v>38</v>
      </c>
      <c r="R248" s="13">
        <v>5158</v>
      </c>
      <c r="S248" s="13">
        <v>1068</v>
      </c>
      <c r="T248" s="15">
        <v>51.5</v>
      </c>
      <c r="U248" s="15">
        <v>6.4375</v>
      </c>
      <c r="V248" s="15">
        <v>4.055625</v>
      </c>
      <c r="W248" s="13">
        <v>465</v>
      </c>
      <c r="X248" s="13">
        <v>1095</v>
      </c>
      <c r="Y248" s="13">
        <v>103</v>
      </c>
      <c r="Z248" s="13">
        <v>1560</v>
      </c>
      <c r="AA248" s="13">
        <v>216</v>
      </c>
      <c r="AB248" s="13">
        <v>16</v>
      </c>
    </row>
    <row r="249" spans="1:28">
      <c r="A249" s="1">
        <v>100001622</v>
      </c>
      <c r="B249" s="1" t="s">
        <v>591</v>
      </c>
      <c r="C249" s="1" t="s">
        <v>590</v>
      </c>
      <c r="D249" s="1" t="s">
        <v>620</v>
      </c>
      <c r="E249" s="1">
        <v>1</v>
      </c>
      <c r="F249" s="13">
        <v>31</v>
      </c>
      <c r="G249" s="13">
        <f t="shared" si="4"/>
        <v>27</v>
      </c>
      <c r="H249" s="13">
        <v>2</v>
      </c>
      <c r="I249" s="13">
        <v>25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27</v>
      </c>
      <c r="R249" s="13">
        <v>1684</v>
      </c>
      <c r="S249" s="13">
        <v>500</v>
      </c>
      <c r="T249" s="15">
        <v>15.5</v>
      </c>
      <c r="U249" s="15">
        <v>1.9375</v>
      </c>
      <c r="V249" s="15">
        <v>1.2206250000000001</v>
      </c>
      <c r="W249" s="13">
        <v>152</v>
      </c>
      <c r="X249" s="13">
        <v>403</v>
      </c>
      <c r="Y249" s="13">
        <v>31</v>
      </c>
      <c r="Z249" s="13">
        <v>555</v>
      </c>
      <c r="AA249" s="13">
        <v>96</v>
      </c>
      <c r="AB249" s="13">
        <v>6</v>
      </c>
    </row>
    <row r="250" spans="1:28">
      <c r="A250" s="1">
        <v>100001623</v>
      </c>
      <c r="B250" s="1" t="s">
        <v>591</v>
      </c>
      <c r="C250" s="1" t="s">
        <v>590</v>
      </c>
      <c r="D250" s="1" t="s">
        <v>622</v>
      </c>
      <c r="E250" s="1">
        <v>1</v>
      </c>
      <c r="F250" s="13">
        <v>25</v>
      </c>
      <c r="G250" s="13">
        <f t="shared" si="4"/>
        <v>7</v>
      </c>
      <c r="H250" s="13">
        <v>7</v>
      </c>
      <c r="I250" s="13">
        <v>0</v>
      </c>
      <c r="J250" s="13">
        <v>4</v>
      </c>
      <c r="K250" s="13">
        <v>0</v>
      </c>
      <c r="L250" s="13">
        <v>0</v>
      </c>
      <c r="M250" s="13">
        <v>0</v>
      </c>
      <c r="N250" s="13">
        <v>3</v>
      </c>
      <c r="O250" s="13">
        <v>1</v>
      </c>
      <c r="P250" s="13">
        <v>2</v>
      </c>
      <c r="Q250" s="13">
        <v>9</v>
      </c>
      <c r="R250" s="13">
        <v>1285</v>
      </c>
      <c r="S250" s="13">
        <v>25</v>
      </c>
      <c r="T250" s="15">
        <v>12.5</v>
      </c>
      <c r="U250" s="15">
        <v>1.5625</v>
      </c>
      <c r="V250" s="15">
        <v>0.984375</v>
      </c>
      <c r="W250" s="13">
        <v>116</v>
      </c>
      <c r="X250" s="13">
        <v>201</v>
      </c>
      <c r="Y250" s="13">
        <v>25</v>
      </c>
      <c r="Z250" s="13">
        <v>317</v>
      </c>
      <c r="AA250" s="13">
        <v>72</v>
      </c>
      <c r="AB250" s="13">
        <v>4</v>
      </c>
    </row>
    <row r="251" spans="1:28">
      <c r="A251" s="1">
        <v>100001627</v>
      </c>
      <c r="B251" s="1" t="s">
        <v>591</v>
      </c>
      <c r="C251" s="1" t="s">
        <v>590</v>
      </c>
      <c r="D251" s="1" t="s">
        <v>624</v>
      </c>
      <c r="E251" s="1">
        <v>1</v>
      </c>
      <c r="F251" s="13">
        <v>44</v>
      </c>
      <c r="G251" s="13">
        <f t="shared" si="4"/>
        <v>12</v>
      </c>
      <c r="H251" s="13">
        <v>12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16</v>
      </c>
      <c r="R251" s="13">
        <v>2170</v>
      </c>
      <c r="S251" s="13">
        <v>142</v>
      </c>
      <c r="T251" s="15">
        <v>22</v>
      </c>
      <c r="U251" s="15">
        <v>2.75</v>
      </c>
      <c r="V251" s="15">
        <v>1.7324999999999999</v>
      </c>
      <c r="W251" s="13">
        <v>196</v>
      </c>
      <c r="X251" s="13">
        <v>369</v>
      </c>
      <c r="Y251" s="13">
        <v>44</v>
      </c>
      <c r="Z251" s="13">
        <v>565</v>
      </c>
      <c r="AA251" s="13">
        <v>96</v>
      </c>
      <c r="AB251" s="13">
        <v>6</v>
      </c>
    </row>
    <row r="252" spans="1:28">
      <c r="A252" s="1">
        <v>100001630</v>
      </c>
      <c r="B252" s="1" t="s">
        <v>591</v>
      </c>
      <c r="C252" s="1" t="s">
        <v>590</v>
      </c>
      <c r="D252" s="1" t="s">
        <v>627</v>
      </c>
      <c r="E252" s="1">
        <v>1</v>
      </c>
      <c r="F252" s="13">
        <v>65</v>
      </c>
      <c r="G252" s="13">
        <f t="shared" si="4"/>
        <v>17</v>
      </c>
      <c r="H252" s="13">
        <v>17</v>
      </c>
      <c r="I252" s="13">
        <v>0</v>
      </c>
      <c r="J252" s="13">
        <v>8</v>
      </c>
      <c r="K252" s="13">
        <v>0</v>
      </c>
      <c r="L252" s="13">
        <v>0</v>
      </c>
      <c r="M252" s="13">
        <v>0</v>
      </c>
      <c r="N252" s="13">
        <v>5</v>
      </c>
      <c r="O252" s="13">
        <v>1</v>
      </c>
      <c r="P252" s="13">
        <v>4</v>
      </c>
      <c r="Q252" s="13">
        <v>24</v>
      </c>
      <c r="R252" s="13">
        <v>3148</v>
      </c>
      <c r="S252" s="13">
        <v>381</v>
      </c>
      <c r="T252" s="15">
        <v>32.5</v>
      </c>
      <c r="U252" s="15">
        <v>4.0625</v>
      </c>
      <c r="V252" s="15">
        <v>2.5593750000000002</v>
      </c>
      <c r="W252" s="13">
        <v>284</v>
      </c>
      <c r="X252" s="13">
        <v>587</v>
      </c>
      <c r="Y252" s="13">
        <v>65</v>
      </c>
      <c r="Z252" s="13">
        <v>871</v>
      </c>
      <c r="AA252" s="13">
        <v>120</v>
      </c>
      <c r="AB252" s="13">
        <v>8</v>
      </c>
    </row>
    <row r="253" spans="1:28">
      <c r="A253" s="1">
        <v>100001641</v>
      </c>
      <c r="B253" s="1" t="s">
        <v>591</v>
      </c>
      <c r="C253" s="1" t="s">
        <v>590</v>
      </c>
      <c r="D253" s="1" t="s">
        <v>629</v>
      </c>
      <c r="E253" s="1">
        <v>1</v>
      </c>
      <c r="F253" s="13">
        <v>103</v>
      </c>
      <c r="G253" s="13">
        <f t="shared" si="4"/>
        <v>27</v>
      </c>
      <c r="H253" s="13">
        <v>27</v>
      </c>
      <c r="I253" s="13">
        <v>0</v>
      </c>
      <c r="J253" s="13">
        <v>14</v>
      </c>
      <c r="K253" s="13">
        <v>0</v>
      </c>
      <c r="L253" s="13">
        <v>0</v>
      </c>
      <c r="M253" s="13">
        <v>0</v>
      </c>
      <c r="N253" s="13">
        <v>8</v>
      </c>
      <c r="O253" s="13">
        <v>1</v>
      </c>
      <c r="P253" s="13">
        <v>7</v>
      </c>
      <c r="Q253" s="13">
        <v>38</v>
      </c>
      <c r="R253" s="13">
        <v>5038</v>
      </c>
      <c r="S253" s="13">
        <v>1068</v>
      </c>
      <c r="T253" s="15">
        <v>51.5</v>
      </c>
      <c r="U253" s="15">
        <v>6.4375</v>
      </c>
      <c r="V253" s="15">
        <v>4.055625</v>
      </c>
      <c r="W253" s="13">
        <v>454</v>
      </c>
      <c r="X253" s="13">
        <v>1077</v>
      </c>
      <c r="Y253" s="13">
        <v>103</v>
      </c>
      <c r="Z253" s="13">
        <v>1531</v>
      </c>
      <c r="AA253" s="13">
        <v>192</v>
      </c>
      <c r="AB253" s="13">
        <v>14</v>
      </c>
    </row>
    <row r="254" spans="1:28">
      <c r="A254" s="1">
        <v>100001650</v>
      </c>
      <c r="B254" s="1" t="s">
        <v>591</v>
      </c>
      <c r="C254" s="1" t="s">
        <v>590</v>
      </c>
      <c r="D254" s="1" t="s">
        <v>632</v>
      </c>
      <c r="E254" s="1">
        <v>1</v>
      </c>
      <c r="F254" s="13">
        <v>49</v>
      </c>
      <c r="G254" s="13">
        <f t="shared" si="4"/>
        <v>13</v>
      </c>
      <c r="H254" s="13">
        <v>13</v>
      </c>
      <c r="I254" s="13">
        <v>0</v>
      </c>
      <c r="J254" s="13">
        <v>6</v>
      </c>
      <c r="K254" s="13">
        <v>0</v>
      </c>
      <c r="L254" s="13">
        <v>0</v>
      </c>
      <c r="M254" s="13">
        <v>0</v>
      </c>
      <c r="N254" s="13">
        <v>4</v>
      </c>
      <c r="O254" s="13">
        <v>1</v>
      </c>
      <c r="P254" s="13">
        <v>3</v>
      </c>
      <c r="Q254" s="13">
        <v>18</v>
      </c>
      <c r="R254" s="13">
        <v>2403</v>
      </c>
      <c r="S254" s="13">
        <v>192</v>
      </c>
      <c r="T254" s="15">
        <v>24.5</v>
      </c>
      <c r="U254" s="15">
        <v>3.0625</v>
      </c>
      <c r="V254" s="15">
        <v>1.9293750000000001</v>
      </c>
      <c r="W254" s="13">
        <v>217</v>
      </c>
      <c r="X254" s="13">
        <v>419</v>
      </c>
      <c r="Y254" s="13">
        <v>49</v>
      </c>
      <c r="Z254" s="13">
        <v>636</v>
      </c>
      <c r="AA254" s="13">
        <v>96</v>
      </c>
      <c r="AB254" s="13">
        <v>6</v>
      </c>
    </row>
    <row r="255" spans="1:28">
      <c r="A255" s="1">
        <v>100001651</v>
      </c>
      <c r="B255" s="1" t="s">
        <v>591</v>
      </c>
      <c r="C255" s="1" t="s">
        <v>590</v>
      </c>
      <c r="D255" s="1" t="s">
        <v>12</v>
      </c>
      <c r="E255" s="1">
        <v>1</v>
      </c>
      <c r="F255" s="13">
        <v>92</v>
      </c>
      <c r="G255" s="13">
        <f t="shared" si="4"/>
        <v>24</v>
      </c>
      <c r="H255" s="13">
        <v>24</v>
      </c>
      <c r="I255" s="13">
        <v>0</v>
      </c>
      <c r="J255" s="13">
        <v>12</v>
      </c>
      <c r="K255" s="13">
        <v>0</v>
      </c>
      <c r="L255" s="13">
        <v>0</v>
      </c>
      <c r="M255" s="13">
        <v>0</v>
      </c>
      <c r="N255" s="13">
        <v>7</v>
      </c>
      <c r="O255" s="13">
        <v>1</v>
      </c>
      <c r="P255" s="13">
        <v>6</v>
      </c>
      <c r="Q255" s="13">
        <v>34</v>
      </c>
      <c r="R255" s="13">
        <v>4525</v>
      </c>
      <c r="S255" s="13">
        <v>837</v>
      </c>
      <c r="T255" s="15">
        <v>46</v>
      </c>
      <c r="U255" s="15">
        <v>5.75</v>
      </c>
      <c r="V255" s="15">
        <v>3.6225000000000001</v>
      </c>
      <c r="W255" s="13">
        <v>408</v>
      </c>
      <c r="X255" s="13">
        <v>930</v>
      </c>
      <c r="Y255" s="13">
        <v>92</v>
      </c>
      <c r="Z255" s="13">
        <v>1338</v>
      </c>
      <c r="AA255" s="13">
        <v>168</v>
      </c>
      <c r="AB255" s="13">
        <v>12</v>
      </c>
    </row>
    <row r="256" spans="1:28">
      <c r="A256" s="1">
        <v>100001659</v>
      </c>
      <c r="B256" s="1" t="s">
        <v>591</v>
      </c>
      <c r="C256" s="1" t="s">
        <v>590</v>
      </c>
      <c r="D256" s="1" t="s">
        <v>635</v>
      </c>
      <c r="E256" s="1">
        <v>2</v>
      </c>
      <c r="F256" s="13">
        <v>100</v>
      </c>
      <c r="G256" s="13">
        <f t="shared" si="4"/>
        <v>26</v>
      </c>
      <c r="H256" s="13">
        <v>26</v>
      </c>
      <c r="I256" s="13">
        <v>0</v>
      </c>
      <c r="J256" s="13">
        <v>14</v>
      </c>
      <c r="K256" s="13">
        <v>1</v>
      </c>
      <c r="L256" s="13">
        <v>0</v>
      </c>
      <c r="M256" s="13">
        <v>1</v>
      </c>
      <c r="N256" s="13">
        <v>8</v>
      </c>
      <c r="O256" s="13">
        <v>2</v>
      </c>
      <c r="P256" s="13">
        <v>8</v>
      </c>
      <c r="Q256" s="13">
        <v>37</v>
      </c>
      <c r="R256" s="13">
        <v>5138</v>
      </c>
      <c r="S256" s="13">
        <v>1008</v>
      </c>
      <c r="T256" s="15">
        <v>50</v>
      </c>
      <c r="U256" s="15">
        <v>6.25</v>
      </c>
      <c r="V256" s="15">
        <v>3.9375</v>
      </c>
      <c r="W256" s="13">
        <v>463</v>
      </c>
      <c r="X256" s="13">
        <v>1074</v>
      </c>
      <c r="Y256" s="13">
        <v>100</v>
      </c>
      <c r="Z256" s="13">
        <v>1537</v>
      </c>
      <c r="AA256" s="13">
        <v>240</v>
      </c>
      <c r="AB256" s="13">
        <v>14</v>
      </c>
    </row>
    <row r="257" spans="1:28">
      <c r="A257" s="1">
        <v>100001661</v>
      </c>
      <c r="B257" s="1" t="s">
        <v>591</v>
      </c>
      <c r="C257" s="1" t="s">
        <v>590</v>
      </c>
      <c r="D257" s="1" t="s">
        <v>637</v>
      </c>
      <c r="E257" s="1">
        <v>1</v>
      </c>
      <c r="F257" s="13">
        <v>68</v>
      </c>
      <c r="G257" s="13">
        <f t="shared" si="4"/>
        <v>18</v>
      </c>
      <c r="H257" s="13">
        <v>18</v>
      </c>
      <c r="I257" s="13">
        <v>0</v>
      </c>
      <c r="J257" s="13">
        <v>8</v>
      </c>
      <c r="K257" s="13">
        <v>0</v>
      </c>
      <c r="L257" s="13">
        <v>0</v>
      </c>
      <c r="M257" s="13">
        <v>0</v>
      </c>
      <c r="N257" s="13">
        <v>5</v>
      </c>
      <c r="O257" s="13">
        <v>1</v>
      </c>
      <c r="P257" s="13">
        <v>4</v>
      </c>
      <c r="Q257" s="13">
        <v>25</v>
      </c>
      <c r="R257" s="13">
        <v>3288</v>
      </c>
      <c r="S257" s="13">
        <v>419</v>
      </c>
      <c r="T257" s="15">
        <v>34</v>
      </c>
      <c r="U257" s="15">
        <v>4.25</v>
      </c>
      <c r="V257" s="15">
        <v>2.6775000000000002</v>
      </c>
      <c r="W257" s="13">
        <v>296</v>
      </c>
      <c r="X257" s="13">
        <v>619</v>
      </c>
      <c r="Y257" s="13">
        <v>68</v>
      </c>
      <c r="Z257" s="13">
        <v>915</v>
      </c>
      <c r="AA257" s="13">
        <v>120</v>
      </c>
      <c r="AB257" s="13">
        <v>8</v>
      </c>
    </row>
    <row r="258" spans="1:28">
      <c r="A258" s="1">
        <v>100001674</v>
      </c>
      <c r="B258" s="1" t="s">
        <v>591</v>
      </c>
      <c r="C258" s="1" t="s">
        <v>590</v>
      </c>
      <c r="D258" s="1" t="s">
        <v>639</v>
      </c>
      <c r="E258" s="1">
        <v>1</v>
      </c>
      <c r="F258" s="13">
        <v>73</v>
      </c>
      <c r="G258" s="13">
        <f t="shared" si="4"/>
        <v>19</v>
      </c>
      <c r="H258" s="13">
        <v>19</v>
      </c>
      <c r="I258" s="13">
        <v>0</v>
      </c>
      <c r="J258" s="13">
        <v>10</v>
      </c>
      <c r="K258" s="13">
        <v>0</v>
      </c>
      <c r="L258" s="13">
        <v>0</v>
      </c>
      <c r="M258" s="13">
        <v>0</v>
      </c>
      <c r="N258" s="13">
        <v>6</v>
      </c>
      <c r="O258" s="13">
        <v>1</v>
      </c>
      <c r="P258" s="13">
        <v>5</v>
      </c>
      <c r="Q258" s="13">
        <v>27</v>
      </c>
      <c r="R258" s="13">
        <v>3640</v>
      </c>
      <c r="S258" s="13">
        <v>500</v>
      </c>
      <c r="T258" s="15">
        <v>36.5</v>
      </c>
      <c r="U258" s="15">
        <v>4.5625</v>
      </c>
      <c r="V258" s="15">
        <v>2.8743750000000001</v>
      </c>
      <c r="W258" s="13">
        <v>328</v>
      </c>
      <c r="X258" s="13">
        <v>696</v>
      </c>
      <c r="Y258" s="13">
        <v>73</v>
      </c>
      <c r="Z258" s="13">
        <v>1024</v>
      </c>
      <c r="AA258" s="13">
        <v>144</v>
      </c>
      <c r="AB258" s="13">
        <v>10</v>
      </c>
    </row>
    <row r="259" spans="1:28">
      <c r="A259" s="1">
        <v>100001676</v>
      </c>
      <c r="B259" s="1" t="s">
        <v>591</v>
      </c>
      <c r="C259" s="1" t="s">
        <v>590</v>
      </c>
      <c r="D259" s="1" t="s">
        <v>12</v>
      </c>
      <c r="E259" s="1">
        <v>1</v>
      </c>
      <c r="F259" s="13">
        <v>52</v>
      </c>
      <c r="G259" s="13">
        <f t="shared" si="4"/>
        <v>14</v>
      </c>
      <c r="H259" s="13">
        <v>14</v>
      </c>
      <c r="I259" s="13">
        <v>0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19</v>
      </c>
      <c r="R259" s="13">
        <v>2542</v>
      </c>
      <c r="S259" s="13">
        <v>219</v>
      </c>
      <c r="T259" s="15">
        <v>26</v>
      </c>
      <c r="U259" s="15">
        <v>3.25</v>
      </c>
      <c r="V259" s="15">
        <v>2.0474999999999999</v>
      </c>
      <c r="W259" s="13">
        <v>229</v>
      </c>
      <c r="X259" s="13">
        <v>447</v>
      </c>
      <c r="Y259" s="13">
        <v>52</v>
      </c>
      <c r="Z259" s="13">
        <v>676</v>
      </c>
      <c r="AA259" s="13">
        <v>96</v>
      </c>
      <c r="AB259" s="13">
        <v>6</v>
      </c>
    </row>
    <row r="260" spans="1:28">
      <c r="A260" s="1">
        <v>100001685</v>
      </c>
      <c r="B260" s="1" t="s">
        <v>591</v>
      </c>
      <c r="C260" s="1" t="s">
        <v>590</v>
      </c>
      <c r="D260" s="1" t="s">
        <v>533</v>
      </c>
      <c r="E260" s="1">
        <v>1</v>
      </c>
      <c r="F260" s="13">
        <v>38</v>
      </c>
      <c r="G260" s="13">
        <f t="shared" si="4"/>
        <v>10</v>
      </c>
      <c r="H260" s="13">
        <v>10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14</v>
      </c>
      <c r="R260" s="13">
        <v>1890</v>
      </c>
      <c r="S260" s="13">
        <v>100</v>
      </c>
      <c r="T260" s="15">
        <v>19</v>
      </c>
      <c r="U260" s="15">
        <v>2.375</v>
      </c>
      <c r="V260" s="15">
        <v>1.4962500000000001</v>
      </c>
      <c r="W260" s="13">
        <v>171</v>
      </c>
      <c r="X260" s="13">
        <v>314</v>
      </c>
      <c r="Y260" s="13">
        <v>38</v>
      </c>
      <c r="Z260" s="13">
        <v>485</v>
      </c>
      <c r="AA260" s="13">
        <v>72</v>
      </c>
      <c r="AB260" s="13">
        <v>4</v>
      </c>
    </row>
    <row r="261" spans="1:28">
      <c r="A261" s="1">
        <v>100001689</v>
      </c>
      <c r="B261" s="1" t="s">
        <v>591</v>
      </c>
      <c r="C261" s="1" t="s">
        <v>590</v>
      </c>
      <c r="D261" s="1" t="s">
        <v>533</v>
      </c>
      <c r="E261" s="1">
        <v>1</v>
      </c>
      <c r="F261" s="13">
        <v>27</v>
      </c>
      <c r="G261" s="13">
        <f t="shared" si="4"/>
        <v>7</v>
      </c>
      <c r="H261" s="13">
        <v>7</v>
      </c>
      <c r="I261" s="13">
        <v>0</v>
      </c>
      <c r="J261" s="13">
        <v>4</v>
      </c>
      <c r="K261" s="13">
        <v>0</v>
      </c>
      <c r="L261" s="13">
        <v>0</v>
      </c>
      <c r="M261" s="13">
        <v>0</v>
      </c>
      <c r="N261" s="13">
        <v>3</v>
      </c>
      <c r="O261" s="13">
        <v>1</v>
      </c>
      <c r="P261" s="13">
        <v>2</v>
      </c>
      <c r="Q261" s="13">
        <v>10</v>
      </c>
      <c r="R261" s="13">
        <v>1378</v>
      </c>
      <c r="S261" s="13">
        <v>37</v>
      </c>
      <c r="T261" s="15">
        <v>13.5</v>
      </c>
      <c r="U261" s="15">
        <v>1.6875</v>
      </c>
      <c r="V261" s="15">
        <v>1.0631250000000001</v>
      </c>
      <c r="W261" s="13">
        <v>125</v>
      </c>
      <c r="X261" s="13">
        <v>218</v>
      </c>
      <c r="Y261" s="13">
        <v>27</v>
      </c>
      <c r="Z261" s="13">
        <v>343</v>
      </c>
      <c r="AA261" s="13">
        <v>72</v>
      </c>
      <c r="AB261" s="13">
        <v>4</v>
      </c>
    </row>
    <row r="262" spans="1:28">
      <c r="A262" s="1">
        <v>100001697</v>
      </c>
      <c r="B262" s="1" t="s">
        <v>591</v>
      </c>
      <c r="C262" s="1" t="s">
        <v>590</v>
      </c>
      <c r="D262" s="1" t="s">
        <v>647</v>
      </c>
      <c r="E262" s="1">
        <v>1</v>
      </c>
      <c r="F262" s="13">
        <v>40</v>
      </c>
      <c r="G262" s="13">
        <f t="shared" ref="G262:G325" si="5">H262+I262</f>
        <v>14</v>
      </c>
      <c r="H262" s="13">
        <v>14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13</v>
      </c>
      <c r="R262" s="13">
        <v>1983</v>
      </c>
      <c r="S262" s="13">
        <v>82</v>
      </c>
      <c r="T262" s="15">
        <v>20</v>
      </c>
      <c r="U262" s="15">
        <v>2.5</v>
      </c>
      <c r="V262" s="15">
        <v>1.575</v>
      </c>
      <c r="W262" s="13">
        <v>179</v>
      </c>
      <c r="X262" s="13">
        <v>323</v>
      </c>
      <c r="Y262" s="13">
        <v>40</v>
      </c>
      <c r="Z262" s="13">
        <v>502</v>
      </c>
      <c r="AA262" s="13">
        <v>72</v>
      </c>
      <c r="AB262" s="13">
        <v>4</v>
      </c>
    </row>
    <row r="263" spans="1:28">
      <c r="A263" s="1">
        <v>100001711</v>
      </c>
      <c r="B263" s="1" t="s">
        <v>591</v>
      </c>
      <c r="C263" s="1" t="s">
        <v>590</v>
      </c>
      <c r="D263" s="1" t="s">
        <v>105</v>
      </c>
      <c r="E263" s="1">
        <v>1</v>
      </c>
      <c r="F263" s="13">
        <v>34</v>
      </c>
      <c r="G263" s="13">
        <f t="shared" si="5"/>
        <v>10</v>
      </c>
      <c r="H263" s="13">
        <v>9</v>
      </c>
      <c r="I263" s="13">
        <v>1</v>
      </c>
      <c r="J263" s="13">
        <v>4</v>
      </c>
      <c r="K263" s="13">
        <v>0</v>
      </c>
      <c r="L263" s="13">
        <v>0</v>
      </c>
      <c r="M263" s="13">
        <v>0</v>
      </c>
      <c r="N263" s="13">
        <v>3</v>
      </c>
      <c r="O263" s="13">
        <v>1</v>
      </c>
      <c r="P263" s="13">
        <v>2</v>
      </c>
      <c r="Q263" s="13">
        <v>13</v>
      </c>
      <c r="R263" s="13">
        <v>1704</v>
      </c>
      <c r="S263" s="13">
        <v>82</v>
      </c>
      <c r="T263" s="15">
        <v>17</v>
      </c>
      <c r="U263" s="15">
        <v>2.125</v>
      </c>
      <c r="V263" s="15">
        <v>1.3387500000000001</v>
      </c>
      <c r="W263" s="13">
        <v>154</v>
      </c>
      <c r="X263" s="13">
        <v>281</v>
      </c>
      <c r="Y263" s="13">
        <v>34</v>
      </c>
      <c r="Z263" s="13">
        <v>435</v>
      </c>
      <c r="AA263" s="13">
        <v>72</v>
      </c>
      <c r="AB263" s="13">
        <v>4</v>
      </c>
    </row>
    <row r="264" spans="1:28">
      <c r="A264" s="1">
        <v>100001722</v>
      </c>
      <c r="B264" s="1" t="s">
        <v>591</v>
      </c>
      <c r="C264" s="1" t="s">
        <v>590</v>
      </c>
      <c r="D264" s="1" t="s">
        <v>533</v>
      </c>
      <c r="E264" s="1">
        <v>1</v>
      </c>
      <c r="F264" s="13">
        <v>14</v>
      </c>
      <c r="G264" s="13">
        <f t="shared" si="5"/>
        <v>4</v>
      </c>
      <c r="H264" s="13">
        <v>4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5</v>
      </c>
      <c r="R264" s="13">
        <v>767</v>
      </c>
      <c r="S264" s="13">
        <v>0</v>
      </c>
      <c r="T264" s="15">
        <v>7</v>
      </c>
      <c r="U264" s="15">
        <v>0.875</v>
      </c>
      <c r="V264" s="15">
        <v>0.55125000000000002</v>
      </c>
      <c r="W264" s="13">
        <v>70</v>
      </c>
      <c r="X264" s="13">
        <v>116</v>
      </c>
      <c r="Y264" s="13">
        <v>14</v>
      </c>
      <c r="Z264" s="13">
        <v>186</v>
      </c>
      <c r="AA264" s="13">
        <v>48</v>
      </c>
      <c r="AB264" s="13">
        <v>0</v>
      </c>
    </row>
    <row r="265" spans="1:28">
      <c r="A265" s="1">
        <v>100001726</v>
      </c>
      <c r="B265" s="1" t="s">
        <v>591</v>
      </c>
      <c r="C265" s="1" t="s">
        <v>590</v>
      </c>
      <c r="D265" s="1" t="s">
        <v>654</v>
      </c>
      <c r="E265" s="1">
        <v>1</v>
      </c>
      <c r="F265" s="13">
        <v>14</v>
      </c>
      <c r="G265" s="13">
        <f t="shared" si="5"/>
        <v>4</v>
      </c>
      <c r="H265" s="13">
        <v>4</v>
      </c>
      <c r="I265" s="13">
        <v>0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  <c r="O265" s="13">
        <v>1</v>
      </c>
      <c r="P265" s="13">
        <v>1</v>
      </c>
      <c r="Q265" s="13">
        <v>5</v>
      </c>
      <c r="R265" s="13">
        <v>767</v>
      </c>
      <c r="S265" s="13">
        <v>0</v>
      </c>
      <c r="T265" s="15">
        <v>7</v>
      </c>
      <c r="U265" s="15">
        <v>0.875</v>
      </c>
      <c r="V265" s="15">
        <v>0.55125000000000002</v>
      </c>
      <c r="W265" s="13">
        <v>70</v>
      </c>
      <c r="X265" s="13">
        <v>116</v>
      </c>
      <c r="Y265" s="13">
        <v>14</v>
      </c>
      <c r="Z265" s="13">
        <v>186</v>
      </c>
      <c r="AA265" s="13">
        <v>48</v>
      </c>
      <c r="AB265" s="13">
        <v>0</v>
      </c>
    </row>
    <row r="266" spans="1:28">
      <c r="A266" s="1">
        <v>100001731</v>
      </c>
      <c r="B266" s="1" t="s">
        <v>591</v>
      </c>
      <c r="C266" s="1" t="s">
        <v>590</v>
      </c>
      <c r="D266" s="1" t="s">
        <v>12</v>
      </c>
      <c r="E266" s="1">
        <v>2</v>
      </c>
      <c r="F266" s="13">
        <v>79</v>
      </c>
      <c r="G266" s="13">
        <f t="shared" si="5"/>
        <v>21</v>
      </c>
      <c r="H266" s="13">
        <v>21</v>
      </c>
      <c r="I266" s="13">
        <v>0</v>
      </c>
      <c r="J266" s="13">
        <v>10</v>
      </c>
      <c r="K266" s="13">
        <v>0</v>
      </c>
      <c r="L266" s="13">
        <v>0</v>
      </c>
      <c r="M266" s="13">
        <v>0</v>
      </c>
      <c r="N266" s="13">
        <v>7</v>
      </c>
      <c r="O266" s="13">
        <v>2</v>
      </c>
      <c r="P266" s="13">
        <v>5</v>
      </c>
      <c r="Q266" s="13">
        <v>29</v>
      </c>
      <c r="R266" s="13">
        <v>3920</v>
      </c>
      <c r="S266" s="13">
        <v>220</v>
      </c>
      <c r="T266" s="15">
        <v>39.5</v>
      </c>
      <c r="U266" s="15">
        <v>4.9375</v>
      </c>
      <c r="V266" s="15">
        <v>3.1106250000000002</v>
      </c>
      <c r="W266" s="13">
        <v>354</v>
      </c>
      <c r="X266" s="13">
        <v>655</v>
      </c>
      <c r="Y266" s="13">
        <v>79</v>
      </c>
      <c r="Z266" s="13">
        <v>1009</v>
      </c>
      <c r="AA266" s="13">
        <v>168</v>
      </c>
      <c r="AB266" s="13">
        <v>10</v>
      </c>
    </row>
    <row r="267" spans="1:28">
      <c r="A267" s="1">
        <v>100001735</v>
      </c>
      <c r="B267" s="1" t="s">
        <v>591</v>
      </c>
      <c r="C267" s="1" t="s">
        <v>590</v>
      </c>
      <c r="D267" s="1" t="s">
        <v>659</v>
      </c>
      <c r="E267" s="1">
        <v>1</v>
      </c>
      <c r="F267" s="13">
        <v>27</v>
      </c>
      <c r="G267" s="13">
        <f t="shared" si="5"/>
        <v>7</v>
      </c>
      <c r="H267" s="13">
        <v>7</v>
      </c>
      <c r="I267" s="13">
        <v>0</v>
      </c>
      <c r="J267" s="13">
        <v>4</v>
      </c>
      <c r="K267" s="13">
        <v>0</v>
      </c>
      <c r="L267" s="13">
        <v>0</v>
      </c>
      <c r="M267" s="13">
        <v>0</v>
      </c>
      <c r="N267" s="13">
        <v>3</v>
      </c>
      <c r="O267" s="13">
        <v>1</v>
      </c>
      <c r="P267" s="13">
        <v>2</v>
      </c>
      <c r="Q267" s="13">
        <v>10</v>
      </c>
      <c r="R267" s="13">
        <v>1378</v>
      </c>
      <c r="S267" s="13">
        <v>37</v>
      </c>
      <c r="T267" s="15">
        <v>13.5</v>
      </c>
      <c r="U267" s="15">
        <v>1.6875</v>
      </c>
      <c r="V267" s="15">
        <v>1.0631250000000001</v>
      </c>
      <c r="W267" s="13">
        <v>125</v>
      </c>
      <c r="X267" s="13">
        <v>218</v>
      </c>
      <c r="Y267" s="13">
        <v>27</v>
      </c>
      <c r="Z267" s="13">
        <v>343</v>
      </c>
      <c r="AA267" s="13">
        <v>72</v>
      </c>
      <c r="AB267" s="13">
        <v>4</v>
      </c>
    </row>
    <row r="268" spans="1:28">
      <c r="A268" s="1">
        <v>100001739</v>
      </c>
      <c r="B268" s="1" t="s">
        <v>591</v>
      </c>
      <c r="C268" s="1" t="s">
        <v>590</v>
      </c>
      <c r="D268" s="1" t="s">
        <v>12</v>
      </c>
      <c r="E268" s="1">
        <v>1</v>
      </c>
      <c r="F268" s="13">
        <v>73</v>
      </c>
      <c r="G268" s="13">
        <f t="shared" si="5"/>
        <v>19</v>
      </c>
      <c r="H268" s="13">
        <v>19</v>
      </c>
      <c r="I268" s="13">
        <v>0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27</v>
      </c>
      <c r="R268" s="13">
        <v>3640</v>
      </c>
      <c r="S268" s="13">
        <v>500</v>
      </c>
      <c r="T268" s="15">
        <v>36.5</v>
      </c>
      <c r="U268" s="15">
        <v>4.5625</v>
      </c>
      <c r="V268" s="15">
        <v>2.8743750000000001</v>
      </c>
      <c r="W268" s="13">
        <v>328</v>
      </c>
      <c r="X268" s="13">
        <v>696</v>
      </c>
      <c r="Y268" s="13">
        <v>73</v>
      </c>
      <c r="Z268" s="13">
        <v>1024</v>
      </c>
      <c r="AA268" s="13">
        <v>144</v>
      </c>
      <c r="AB268" s="13">
        <v>10</v>
      </c>
    </row>
    <row r="269" spans="1:28">
      <c r="A269" s="1">
        <v>100001749</v>
      </c>
      <c r="B269" s="1" t="s">
        <v>591</v>
      </c>
      <c r="C269" s="1" t="s">
        <v>590</v>
      </c>
      <c r="D269" s="1" t="s">
        <v>533</v>
      </c>
      <c r="E269" s="1">
        <v>1</v>
      </c>
      <c r="F269" s="13">
        <v>17</v>
      </c>
      <c r="G269" s="13">
        <f t="shared" si="5"/>
        <v>5</v>
      </c>
      <c r="H269" s="13">
        <v>5</v>
      </c>
      <c r="I269" s="13">
        <v>0</v>
      </c>
      <c r="J269" s="13">
        <v>0</v>
      </c>
      <c r="K269" s="13">
        <v>1</v>
      </c>
      <c r="L269" s="13">
        <v>0</v>
      </c>
      <c r="M269" s="13">
        <v>1</v>
      </c>
      <c r="N269" s="13">
        <v>0</v>
      </c>
      <c r="O269" s="13">
        <v>1</v>
      </c>
      <c r="P269" s="13">
        <v>1</v>
      </c>
      <c r="Q269" s="13">
        <v>6</v>
      </c>
      <c r="R269" s="13">
        <v>1024</v>
      </c>
      <c r="S269" s="13">
        <v>0</v>
      </c>
      <c r="T269" s="15">
        <v>8.5</v>
      </c>
      <c r="U269" s="15">
        <v>1.0625</v>
      </c>
      <c r="V269" s="15">
        <v>0.66937500000000005</v>
      </c>
      <c r="W269" s="13">
        <v>93</v>
      </c>
      <c r="X269" s="13">
        <v>154</v>
      </c>
      <c r="Y269" s="13">
        <v>17</v>
      </c>
      <c r="Z269" s="13">
        <v>247</v>
      </c>
      <c r="AA269" s="13">
        <v>48</v>
      </c>
      <c r="AB269" s="13">
        <v>0</v>
      </c>
    </row>
    <row r="270" spans="1:28">
      <c r="A270" s="1">
        <v>100001755</v>
      </c>
      <c r="B270" s="1" t="s">
        <v>591</v>
      </c>
      <c r="C270" s="1" t="s">
        <v>590</v>
      </c>
      <c r="D270" s="1" t="s">
        <v>533</v>
      </c>
      <c r="E270" s="1">
        <v>1</v>
      </c>
      <c r="F270" s="13">
        <v>6</v>
      </c>
      <c r="G270" s="13">
        <f t="shared" si="5"/>
        <v>2</v>
      </c>
      <c r="H270" s="13">
        <v>2</v>
      </c>
      <c r="I270" s="13">
        <v>0</v>
      </c>
      <c r="J270" s="13">
        <v>0</v>
      </c>
      <c r="K270" s="13">
        <v>1</v>
      </c>
      <c r="L270" s="13">
        <v>0</v>
      </c>
      <c r="M270" s="13">
        <v>1</v>
      </c>
      <c r="N270" s="13">
        <v>0</v>
      </c>
      <c r="O270" s="13">
        <v>1</v>
      </c>
      <c r="P270" s="13">
        <v>1</v>
      </c>
      <c r="Q270" s="13">
        <v>2</v>
      </c>
      <c r="R270" s="13">
        <v>272</v>
      </c>
      <c r="S270" s="13">
        <v>0</v>
      </c>
      <c r="T270" s="15">
        <v>3</v>
      </c>
      <c r="U270" s="15">
        <v>0.375</v>
      </c>
      <c r="V270" s="15">
        <v>0.23624999999999999</v>
      </c>
      <c r="W270" s="13">
        <v>25</v>
      </c>
      <c r="X270" s="13">
        <v>41</v>
      </c>
      <c r="Y270" s="13">
        <v>6</v>
      </c>
      <c r="Z270" s="13">
        <v>66</v>
      </c>
      <c r="AA270" s="13">
        <v>48</v>
      </c>
      <c r="AB270" s="13">
        <v>0</v>
      </c>
    </row>
    <row r="271" spans="1:28">
      <c r="A271" s="1">
        <v>100001774</v>
      </c>
      <c r="B271" s="1" t="s">
        <v>591</v>
      </c>
      <c r="C271" s="1" t="s">
        <v>590</v>
      </c>
      <c r="D271" s="1" t="s">
        <v>533</v>
      </c>
      <c r="E271" s="1">
        <v>1</v>
      </c>
      <c r="F271" s="13">
        <v>11</v>
      </c>
      <c r="G271" s="13">
        <f t="shared" si="5"/>
        <v>3</v>
      </c>
      <c r="H271" s="13">
        <v>3</v>
      </c>
      <c r="I271" s="13">
        <v>0</v>
      </c>
      <c r="J271" s="13">
        <v>0</v>
      </c>
      <c r="K271" s="13">
        <v>1</v>
      </c>
      <c r="L271" s="13">
        <v>0</v>
      </c>
      <c r="M271" s="13">
        <v>1</v>
      </c>
      <c r="N271" s="13">
        <v>0</v>
      </c>
      <c r="O271" s="13">
        <v>1</v>
      </c>
      <c r="P271" s="13">
        <v>1</v>
      </c>
      <c r="Q271" s="13">
        <v>4</v>
      </c>
      <c r="R271" s="13">
        <v>552</v>
      </c>
      <c r="S271" s="13">
        <v>0</v>
      </c>
      <c r="T271" s="15">
        <v>5.5</v>
      </c>
      <c r="U271" s="15">
        <v>0.6875</v>
      </c>
      <c r="V271" s="15">
        <v>0.43312499999999998</v>
      </c>
      <c r="W271" s="13">
        <v>50</v>
      </c>
      <c r="X271" s="13">
        <v>83</v>
      </c>
      <c r="Y271" s="13">
        <v>11</v>
      </c>
      <c r="Z271" s="13">
        <v>133</v>
      </c>
      <c r="AA271" s="13">
        <v>48</v>
      </c>
      <c r="AB271" s="13">
        <v>0</v>
      </c>
    </row>
    <row r="272" spans="1:28">
      <c r="A272" s="1">
        <v>100001780</v>
      </c>
      <c r="B272" s="1" t="s">
        <v>591</v>
      </c>
      <c r="C272" s="1" t="s">
        <v>590</v>
      </c>
      <c r="D272" s="1" t="s">
        <v>674</v>
      </c>
      <c r="E272" s="1">
        <v>1</v>
      </c>
      <c r="F272" s="13">
        <v>68</v>
      </c>
      <c r="G272" s="13">
        <f t="shared" si="5"/>
        <v>18</v>
      </c>
      <c r="H272" s="13">
        <v>18</v>
      </c>
      <c r="I272" s="13">
        <v>0</v>
      </c>
      <c r="J272" s="13">
        <v>8</v>
      </c>
      <c r="K272" s="13">
        <v>0</v>
      </c>
      <c r="L272" s="13">
        <v>0</v>
      </c>
      <c r="M272" s="13">
        <v>0</v>
      </c>
      <c r="N272" s="13">
        <v>5</v>
      </c>
      <c r="O272" s="13">
        <v>1</v>
      </c>
      <c r="P272" s="13">
        <v>4</v>
      </c>
      <c r="Q272" s="13">
        <v>25</v>
      </c>
      <c r="R272" s="13">
        <v>3288</v>
      </c>
      <c r="S272" s="13">
        <v>419</v>
      </c>
      <c r="T272" s="15">
        <v>34</v>
      </c>
      <c r="U272" s="15">
        <v>4.25</v>
      </c>
      <c r="V272" s="15">
        <v>2.6775000000000002</v>
      </c>
      <c r="W272" s="13">
        <v>296</v>
      </c>
      <c r="X272" s="13">
        <v>619</v>
      </c>
      <c r="Y272" s="13">
        <v>68</v>
      </c>
      <c r="Z272" s="13">
        <v>915</v>
      </c>
      <c r="AA272" s="13">
        <v>120</v>
      </c>
      <c r="AB272" s="13">
        <v>8</v>
      </c>
    </row>
    <row r="273" spans="1:28">
      <c r="A273" s="1">
        <v>100001789</v>
      </c>
      <c r="B273" s="1" t="s">
        <v>591</v>
      </c>
      <c r="C273" s="1" t="s">
        <v>590</v>
      </c>
      <c r="D273" s="1" t="s">
        <v>677</v>
      </c>
      <c r="E273" s="1">
        <v>1</v>
      </c>
      <c r="F273" s="13">
        <v>53</v>
      </c>
      <c r="G273" s="13">
        <f t="shared" si="5"/>
        <v>15</v>
      </c>
      <c r="H273" s="13">
        <v>14</v>
      </c>
      <c r="I273" s="13">
        <v>1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20</v>
      </c>
      <c r="R273" s="13">
        <v>2589</v>
      </c>
      <c r="S273" s="13">
        <v>248</v>
      </c>
      <c r="T273" s="15">
        <v>26.5</v>
      </c>
      <c r="U273" s="15">
        <v>3.3125</v>
      </c>
      <c r="V273" s="15">
        <v>2.086875</v>
      </c>
      <c r="W273" s="13">
        <v>234</v>
      </c>
      <c r="X273" s="13">
        <v>463</v>
      </c>
      <c r="Y273" s="13">
        <v>53</v>
      </c>
      <c r="Z273" s="13">
        <v>697</v>
      </c>
      <c r="AA273" s="13">
        <v>96</v>
      </c>
      <c r="AB273" s="13">
        <v>6</v>
      </c>
    </row>
    <row r="274" spans="1:28">
      <c r="A274" s="1">
        <v>100001803</v>
      </c>
      <c r="B274" s="1" t="s">
        <v>591</v>
      </c>
      <c r="C274" s="1" t="s">
        <v>590</v>
      </c>
      <c r="D274" s="1" t="s">
        <v>533</v>
      </c>
      <c r="E274" s="1">
        <v>1</v>
      </c>
      <c r="F274" s="13">
        <v>35</v>
      </c>
      <c r="G274" s="13">
        <f t="shared" si="5"/>
        <v>9</v>
      </c>
      <c r="H274" s="13">
        <v>9</v>
      </c>
      <c r="I274" s="13">
        <v>0</v>
      </c>
      <c r="J274" s="13">
        <v>4</v>
      </c>
      <c r="K274" s="13">
        <v>0</v>
      </c>
      <c r="L274" s="13">
        <v>0</v>
      </c>
      <c r="M274" s="13">
        <v>0</v>
      </c>
      <c r="N274" s="13">
        <v>3</v>
      </c>
      <c r="O274" s="13">
        <v>1</v>
      </c>
      <c r="P274" s="13">
        <v>2</v>
      </c>
      <c r="Q274" s="13">
        <v>13</v>
      </c>
      <c r="R274" s="13">
        <v>1751</v>
      </c>
      <c r="S274" s="13">
        <v>82</v>
      </c>
      <c r="T274" s="15">
        <v>17.5</v>
      </c>
      <c r="U274" s="15">
        <v>2.1875</v>
      </c>
      <c r="V274" s="15">
        <v>1.378125</v>
      </c>
      <c r="W274" s="13">
        <v>158</v>
      </c>
      <c r="X274" s="13">
        <v>288</v>
      </c>
      <c r="Y274" s="13">
        <v>35</v>
      </c>
      <c r="Z274" s="13">
        <v>446</v>
      </c>
      <c r="AA274" s="13">
        <v>72</v>
      </c>
      <c r="AB274" s="13">
        <v>4</v>
      </c>
    </row>
    <row r="275" spans="1:28">
      <c r="A275" s="1">
        <v>100001812</v>
      </c>
      <c r="B275" s="1" t="s">
        <v>591</v>
      </c>
      <c r="C275" s="1" t="s">
        <v>590</v>
      </c>
      <c r="D275" s="1" t="s">
        <v>682</v>
      </c>
      <c r="E275" s="1">
        <v>1</v>
      </c>
      <c r="F275" s="13">
        <v>156</v>
      </c>
      <c r="G275" s="13">
        <f t="shared" si="5"/>
        <v>40</v>
      </c>
      <c r="H275" s="13">
        <v>40</v>
      </c>
      <c r="I275" s="13">
        <v>0</v>
      </c>
      <c r="J275" s="13">
        <v>24</v>
      </c>
      <c r="K275" s="13">
        <v>0</v>
      </c>
      <c r="L275" s="13">
        <v>1</v>
      </c>
      <c r="M275" s="13">
        <v>0</v>
      </c>
      <c r="N275" s="13">
        <v>12</v>
      </c>
      <c r="O275" s="13">
        <v>1</v>
      </c>
      <c r="P275" s="13">
        <v>12</v>
      </c>
      <c r="Q275" s="13">
        <v>58</v>
      </c>
      <c r="R275" s="13">
        <v>7746</v>
      </c>
      <c r="S275" s="13">
        <v>2644</v>
      </c>
      <c r="T275" s="15">
        <v>78</v>
      </c>
      <c r="U275" s="15">
        <v>9.75</v>
      </c>
      <c r="V275" s="15">
        <v>6.1425000000000001</v>
      </c>
      <c r="W275" s="13">
        <v>698</v>
      </c>
      <c r="X275" s="13">
        <v>1956</v>
      </c>
      <c r="Y275" s="13">
        <v>156</v>
      </c>
      <c r="Z275" s="13">
        <v>2654</v>
      </c>
      <c r="AA275" s="13">
        <v>288</v>
      </c>
      <c r="AB275" s="13">
        <v>24</v>
      </c>
    </row>
    <row r="276" spans="1:28">
      <c r="A276" s="1">
        <v>100001817</v>
      </c>
      <c r="B276" s="1" t="s">
        <v>591</v>
      </c>
      <c r="C276" s="1" t="s">
        <v>590</v>
      </c>
      <c r="D276" s="1" t="s">
        <v>533</v>
      </c>
      <c r="E276" s="1">
        <v>1</v>
      </c>
      <c r="F276" s="13">
        <v>17</v>
      </c>
      <c r="G276" s="13">
        <f t="shared" si="5"/>
        <v>5</v>
      </c>
      <c r="H276" s="13">
        <v>5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6</v>
      </c>
      <c r="R276" s="13">
        <v>1024</v>
      </c>
      <c r="S276" s="13">
        <v>0</v>
      </c>
      <c r="T276" s="15">
        <v>8.5</v>
      </c>
      <c r="U276" s="15">
        <v>1.0625</v>
      </c>
      <c r="V276" s="15">
        <v>0.66937500000000005</v>
      </c>
      <c r="W276" s="13">
        <v>93</v>
      </c>
      <c r="X276" s="13">
        <v>154</v>
      </c>
      <c r="Y276" s="13">
        <v>17</v>
      </c>
      <c r="Z276" s="13">
        <v>247</v>
      </c>
      <c r="AA276" s="13">
        <v>48</v>
      </c>
      <c r="AB276" s="13">
        <v>0</v>
      </c>
    </row>
    <row r="277" spans="1:28">
      <c r="A277" s="1">
        <v>100001822</v>
      </c>
      <c r="B277" s="1" t="s">
        <v>591</v>
      </c>
      <c r="C277" s="1" t="s">
        <v>590</v>
      </c>
      <c r="D277" s="1" t="s">
        <v>686</v>
      </c>
      <c r="E277" s="1">
        <v>1</v>
      </c>
      <c r="F277" s="13">
        <v>30</v>
      </c>
      <c r="G277" s="13">
        <f t="shared" si="5"/>
        <v>8</v>
      </c>
      <c r="H277" s="13">
        <v>8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11</v>
      </c>
      <c r="R277" s="13">
        <v>1518</v>
      </c>
      <c r="S277" s="13">
        <v>50</v>
      </c>
      <c r="T277" s="15">
        <v>15</v>
      </c>
      <c r="U277" s="15">
        <v>1.875</v>
      </c>
      <c r="V277" s="15">
        <v>1.1812499999999999</v>
      </c>
      <c r="W277" s="13">
        <v>137</v>
      </c>
      <c r="X277" s="13">
        <v>243</v>
      </c>
      <c r="Y277" s="13">
        <v>30</v>
      </c>
      <c r="Z277" s="13">
        <v>380</v>
      </c>
      <c r="AA277" s="13">
        <v>72</v>
      </c>
      <c r="AB277" s="13">
        <v>4</v>
      </c>
    </row>
    <row r="278" spans="1:28">
      <c r="A278" s="1">
        <v>100001824</v>
      </c>
      <c r="B278" s="1" t="s">
        <v>591</v>
      </c>
      <c r="C278" s="1" t="s">
        <v>590</v>
      </c>
      <c r="D278" s="1" t="s">
        <v>688</v>
      </c>
      <c r="E278" s="1">
        <v>1</v>
      </c>
      <c r="F278" s="13">
        <v>112</v>
      </c>
      <c r="G278" s="13">
        <f t="shared" si="5"/>
        <v>30</v>
      </c>
      <c r="H278" s="13">
        <v>29</v>
      </c>
      <c r="I278" s="13">
        <v>1</v>
      </c>
      <c r="J278" s="13">
        <v>16</v>
      </c>
      <c r="K278" s="13">
        <v>0</v>
      </c>
      <c r="L278" s="13">
        <v>1</v>
      </c>
      <c r="M278" s="13">
        <v>0</v>
      </c>
      <c r="N278" s="13">
        <v>8</v>
      </c>
      <c r="O278" s="13">
        <v>1</v>
      </c>
      <c r="P278" s="13">
        <v>8</v>
      </c>
      <c r="Q278" s="13">
        <v>42</v>
      </c>
      <c r="R278" s="13">
        <v>5457</v>
      </c>
      <c r="S278" s="13">
        <v>1328</v>
      </c>
      <c r="T278" s="15">
        <v>56</v>
      </c>
      <c r="U278" s="15">
        <v>7</v>
      </c>
      <c r="V278" s="15">
        <v>4.41</v>
      </c>
      <c r="W278" s="13">
        <v>492</v>
      </c>
      <c r="X278" s="13">
        <v>1217</v>
      </c>
      <c r="Y278" s="13">
        <v>112</v>
      </c>
      <c r="Z278" s="13">
        <v>1709</v>
      </c>
      <c r="AA278" s="13">
        <v>192</v>
      </c>
      <c r="AB278" s="13">
        <v>16</v>
      </c>
    </row>
    <row r="279" spans="1:28">
      <c r="A279" s="1">
        <v>100001827</v>
      </c>
      <c r="B279" s="1" t="s">
        <v>591</v>
      </c>
      <c r="C279" s="1" t="s">
        <v>590</v>
      </c>
      <c r="D279" s="1" t="s">
        <v>690</v>
      </c>
      <c r="E279" s="1">
        <v>1</v>
      </c>
      <c r="F279" s="13">
        <v>49</v>
      </c>
      <c r="G279" s="13">
        <f t="shared" si="5"/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5">
        <v>24.5</v>
      </c>
      <c r="U279" s="15">
        <v>3.0625</v>
      </c>
      <c r="V279" s="15">
        <v>1.9293750000000001</v>
      </c>
      <c r="W279" s="13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100001828</v>
      </c>
      <c r="B280" s="1" t="s">
        <v>591</v>
      </c>
      <c r="C280" s="1" t="s">
        <v>590</v>
      </c>
      <c r="D280" s="1" t="s">
        <v>692</v>
      </c>
      <c r="E280" s="1">
        <v>1</v>
      </c>
      <c r="F280" s="13">
        <v>52</v>
      </c>
      <c r="G280" s="13">
        <f t="shared" si="5"/>
        <v>14</v>
      </c>
      <c r="H280" s="13">
        <v>14</v>
      </c>
      <c r="I280" s="13">
        <v>0</v>
      </c>
      <c r="J280" s="13">
        <v>6</v>
      </c>
      <c r="K280" s="13">
        <v>0</v>
      </c>
      <c r="L280" s="13">
        <v>0</v>
      </c>
      <c r="M280" s="13">
        <v>0</v>
      </c>
      <c r="N280" s="13">
        <v>4</v>
      </c>
      <c r="O280" s="13">
        <v>1</v>
      </c>
      <c r="P280" s="13">
        <v>3</v>
      </c>
      <c r="Q280" s="13">
        <v>19</v>
      </c>
      <c r="R280" s="13">
        <v>2542</v>
      </c>
      <c r="S280" s="13">
        <v>219</v>
      </c>
      <c r="T280" s="15">
        <v>26</v>
      </c>
      <c r="U280" s="15">
        <v>3.25</v>
      </c>
      <c r="V280" s="15">
        <v>2.0474999999999999</v>
      </c>
      <c r="W280" s="13">
        <v>229</v>
      </c>
      <c r="X280" s="13">
        <v>447</v>
      </c>
      <c r="Y280" s="13">
        <v>52</v>
      </c>
      <c r="Z280" s="13">
        <v>676</v>
      </c>
      <c r="AA280" s="13">
        <v>96</v>
      </c>
      <c r="AB280" s="13">
        <v>6</v>
      </c>
    </row>
    <row r="281" spans="1:28">
      <c r="A281" s="1">
        <v>100001841</v>
      </c>
      <c r="B281" s="1" t="s">
        <v>591</v>
      </c>
      <c r="C281" s="1" t="s">
        <v>590</v>
      </c>
      <c r="D281" s="1" t="s">
        <v>693</v>
      </c>
      <c r="E281" s="1">
        <v>1</v>
      </c>
      <c r="F281" s="13">
        <v>44</v>
      </c>
      <c r="G281" s="13">
        <f t="shared" si="5"/>
        <v>12</v>
      </c>
      <c r="H281" s="13">
        <v>12</v>
      </c>
      <c r="I281" s="13">
        <v>0</v>
      </c>
      <c r="J281" s="13">
        <v>6</v>
      </c>
      <c r="K281" s="13">
        <v>0</v>
      </c>
      <c r="L281" s="13">
        <v>0</v>
      </c>
      <c r="M281" s="13">
        <v>0</v>
      </c>
      <c r="N281" s="13">
        <v>4</v>
      </c>
      <c r="O281" s="13">
        <v>1</v>
      </c>
      <c r="P281" s="13">
        <v>3</v>
      </c>
      <c r="Q281" s="13">
        <v>16</v>
      </c>
      <c r="R281" s="13">
        <v>2170</v>
      </c>
      <c r="S281" s="13">
        <v>142</v>
      </c>
      <c r="T281" s="15">
        <v>22</v>
      </c>
      <c r="U281" s="15">
        <v>2.75</v>
      </c>
      <c r="V281" s="15">
        <v>1.7324999999999999</v>
      </c>
      <c r="W281" s="13">
        <v>196</v>
      </c>
      <c r="X281" s="13">
        <v>369</v>
      </c>
      <c r="Y281" s="13">
        <v>44</v>
      </c>
      <c r="Z281" s="13">
        <v>565</v>
      </c>
      <c r="AA281" s="13">
        <v>96</v>
      </c>
      <c r="AB281" s="13">
        <v>6</v>
      </c>
    </row>
    <row r="282" spans="1:28">
      <c r="A282" s="1">
        <v>100001842</v>
      </c>
      <c r="B282" s="1" t="s">
        <v>591</v>
      </c>
      <c r="C282" s="1" t="s">
        <v>590</v>
      </c>
      <c r="D282" s="1" t="s">
        <v>696</v>
      </c>
      <c r="E282" s="1">
        <v>1</v>
      </c>
      <c r="F282" s="13">
        <v>14</v>
      </c>
      <c r="G282" s="13">
        <f t="shared" si="5"/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5">
        <v>7</v>
      </c>
      <c r="U282" s="15">
        <v>0.875</v>
      </c>
      <c r="V282" s="15">
        <v>0.55125000000000002</v>
      </c>
      <c r="W282" s="13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100001852</v>
      </c>
      <c r="B283" s="1" t="s">
        <v>591</v>
      </c>
      <c r="C283" s="1" t="s">
        <v>590</v>
      </c>
      <c r="D283" s="1" t="s">
        <v>533</v>
      </c>
      <c r="E283" s="1">
        <v>1</v>
      </c>
      <c r="F283" s="13">
        <v>57</v>
      </c>
      <c r="G283" s="13">
        <f t="shared" si="5"/>
        <v>15</v>
      </c>
      <c r="H283" s="13">
        <v>15</v>
      </c>
      <c r="I283" s="13">
        <v>0</v>
      </c>
      <c r="J283" s="13">
        <v>6</v>
      </c>
      <c r="K283" s="13">
        <v>0</v>
      </c>
      <c r="L283" s="13">
        <v>0</v>
      </c>
      <c r="M283" s="13">
        <v>0</v>
      </c>
      <c r="N283" s="13">
        <v>4</v>
      </c>
      <c r="O283" s="13">
        <v>1</v>
      </c>
      <c r="P283" s="13">
        <v>3</v>
      </c>
      <c r="Q283" s="13">
        <v>21</v>
      </c>
      <c r="R283" s="13">
        <v>2775</v>
      </c>
      <c r="S283" s="13">
        <v>279</v>
      </c>
      <c r="T283" s="15">
        <v>28.5</v>
      </c>
      <c r="U283" s="15">
        <v>3.5625</v>
      </c>
      <c r="V283" s="15">
        <v>2.2443749999999998</v>
      </c>
      <c r="W283" s="13">
        <v>250</v>
      </c>
      <c r="X283" s="13">
        <v>500</v>
      </c>
      <c r="Y283" s="13">
        <v>57</v>
      </c>
      <c r="Z283" s="13">
        <v>750</v>
      </c>
      <c r="AA283" s="13">
        <v>96</v>
      </c>
      <c r="AB283" s="13">
        <v>6</v>
      </c>
    </row>
    <row r="284" spans="1:28">
      <c r="A284" s="1">
        <v>100001859</v>
      </c>
      <c r="B284" s="1" t="s">
        <v>591</v>
      </c>
      <c r="C284" s="1" t="s">
        <v>590</v>
      </c>
      <c r="D284" s="1" t="s">
        <v>699</v>
      </c>
      <c r="E284" s="1">
        <v>1</v>
      </c>
      <c r="F284" s="13">
        <v>53</v>
      </c>
      <c r="G284" s="13">
        <f t="shared" si="5"/>
        <v>15</v>
      </c>
      <c r="H284" s="13">
        <v>14</v>
      </c>
      <c r="I284" s="13">
        <v>1</v>
      </c>
      <c r="J284" s="13">
        <v>6</v>
      </c>
      <c r="K284" s="13">
        <v>0</v>
      </c>
      <c r="L284" s="13">
        <v>0</v>
      </c>
      <c r="M284" s="13">
        <v>0</v>
      </c>
      <c r="N284" s="13">
        <v>4</v>
      </c>
      <c r="O284" s="13">
        <v>1</v>
      </c>
      <c r="P284" s="13">
        <v>3</v>
      </c>
      <c r="Q284" s="13">
        <v>20</v>
      </c>
      <c r="R284" s="13">
        <v>2589</v>
      </c>
      <c r="S284" s="13">
        <v>248</v>
      </c>
      <c r="T284" s="15">
        <v>26.5</v>
      </c>
      <c r="U284" s="15">
        <v>3.3125</v>
      </c>
      <c r="V284" s="15">
        <v>2.086875</v>
      </c>
      <c r="W284" s="13">
        <v>234</v>
      </c>
      <c r="X284" s="13">
        <v>463</v>
      </c>
      <c r="Y284" s="13">
        <v>53</v>
      </c>
      <c r="Z284" s="13">
        <v>697</v>
      </c>
      <c r="AA284" s="13">
        <v>96</v>
      </c>
      <c r="AB284" s="13">
        <v>6</v>
      </c>
    </row>
    <row r="285" spans="1:28">
      <c r="A285" s="1">
        <v>100001867</v>
      </c>
      <c r="B285" s="1" t="s">
        <v>591</v>
      </c>
      <c r="C285" s="1" t="s">
        <v>590</v>
      </c>
      <c r="D285" s="1" t="s">
        <v>12</v>
      </c>
      <c r="E285" s="1">
        <v>1</v>
      </c>
      <c r="F285" s="13">
        <v>11</v>
      </c>
      <c r="G285" s="13">
        <f t="shared" si="5"/>
        <v>3</v>
      </c>
      <c r="H285" s="13">
        <v>3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552</v>
      </c>
      <c r="S285" s="13">
        <v>0</v>
      </c>
      <c r="T285" s="15">
        <v>5.5</v>
      </c>
      <c r="U285" s="15">
        <v>0.6875</v>
      </c>
      <c r="V285" s="15">
        <v>0.43312499999999998</v>
      </c>
      <c r="W285" s="13">
        <v>50</v>
      </c>
      <c r="X285" s="13">
        <v>83</v>
      </c>
      <c r="Y285" s="13">
        <v>11</v>
      </c>
      <c r="Z285" s="13">
        <v>133</v>
      </c>
      <c r="AA285" s="13">
        <v>48</v>
      </c>
      <c r="AB285" s="13">
        <v>0</v>
      </c>
    </row>
    <row r="286" spans="1:28">
      <c r="A286" s="1">
        <v>100001870</v>
      </c>
      <c r="B286" s="1" t="s">
        <v>591</v>
      </c>
      <c r="C286" s="1" t="s">
        <v>590</v>
      </c>
      <c r="D286" s="1" t="s">
        <v>533</v>
      </c>
      <c r="E286" s="1">
        <v>1</v>
      </c>
      <c r="F286" s="13">
        <v>9</v>
      </c>
      <c r="G286" s="13">
        <f t="shared" si="5"/>
        <v>3</v>
      </c>
      <c r="H286" s="13">
        <v>3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3</v>
      </c>
      <c r="R286" s="13">
        <v>410</v>
      </c>
      <c r="S286" s="13">
        <v>0</v>
      </c>
      <c r="T286" s="15">
        <v>4.5</v>
      </c>
      <c r="U286" s="15">
        <v>0.5625</v>
      </c>
      <c r="V286" s="15">
        <v>0.354375</v>
      </c>
      <c r="W286" s="13">
        <v>37</v>
      </c>
      <c r="X286" s="13">
        <v>62</v>
      </c>
      <c r="Y286" s="13">
        <v>9</v>
      </c>
      <c r="Z286" s="13">
        <v>99</v>
      </c>
      <c r="AA286" s="13">
        <v>48</v>
      </c>
      <c r="AB286" s="13">
        <v>0</v>
      </c>
    </row>
    <row r="287" spans="1:28">
      <c r="A287" s="1">
        <v>100001877</v>
      </c>
      <c r="B287" s="1" t="s">
        <v>591</v>
      </c>
      <c r="C287" s="1" t="s">
        <v>590</v>
      </c>
      <c r="D287" s="1" t="s">
        <v>706</v>
      </c>
      <c r="E287" s="1">
        <v>1</v>
      </c>
      <c r="F287" s="13">
        <v>79</v>
      </c>
      <c r="G287" s="13">
        <f t="shared" si="5"/>
        <v>27</v>
      </c>
      <c r="H287" s="13">
        <v>27</v>
      </c>
      <c r="I287" s="13">
        <v>0</v>
      </c>
      <c r="J287" s="13">
        <v>8</v>
      </c>
      <c r="K287" s="13">
        <v>0</v>
      </c>
      <c r="L287" s="13">
        <v>0</v>
      </c>
      <c r="M287" s="13">
        <v>0</v>
      </c>
      <c r="N287" s="13">
        <v>5</v>
      </c>
      <c r="O287" s="13">
        <v>1</v>
      </c>
      <c r="P287" s="13">
        <v>4</v>
      </c>
      <c r="Q287" s="13">
        <v>26</v>
      </c>
      <c r="R287" s="13">
        <v>3800</v>
      </c>
      <c r="S287" s="13">
        <v>458</v>
      </c>
      <c r="T287" s="15">
        <v>39.5</v>
      </c>
      <c r="U287" s="15">
        <v>4.9375</v>
      </c>
      <c r="V287" s="15">
        <v>3.1106250000000002</v>
      </c>
      <c r="W287" s="13">
        <v>342</v>
      </c>
      <c r="X287" s="13">
        <v>708</v>
      </c>
      <c r="Y287" s="13">
        <v>79</v>
      </c>
      <c r="Z287" s="13">
        <v>1050</v>
      </c>
      <c r="AA287" s="13">
        <v>120</v>
      </c>
      <c r="AB287" s="13">
        <v>8</v>
      </c>
    </row>
    <row r="288" spans="1:28">
      <c r="A288" s="1">
        <v>100001880</v>
      </c>
      <c r="B288" s="1" t="s">
        <v>591</v>
      </c>
      <c r="C288" s="1" t="s">
        <v>590</v>
      </c>
      <c r="D288" s="1" t="s">
        <v>708</v>
      </c>
      <c r="E288" s="1">
        <v>1</v>
      </c>
      <c r="F288" s="13">
        <v>133</v>
      </c>
      <c r="G288" s="13">
        <f t="shared" si="5"/>
        <v>45</v>
      </c>
      <c r="H288" s="13">
        <v>45</v>
      </c>
      <c r="I288" s="13">
        <v>0</v>
      </c>
      <c r="J288" s="13">
        <v>18</v>
      </c>
      <c r="K288" s="13">
        <v>0</v>
      </c>
      <c r="L288" s="13">
        <v>1</v>
      </c>
      <c r="M288" s="13">
        <v>0</v>
      </c>
      <c r="N288" s="13">
        <v>9</v>
      </c>
      <c r="O288" s="13">
        <v>1</v>
      </c>
      <c r="P288" s="13">
        <v>9</v>
      </c>
      <c r="Q288" s="13">
        <v>44</v>
      </c>
      <c r="R288" s="13">
        <v>6435</v>
      </c>
      <c r="S288" s="13">
        <v>1468</v>
      </c>
      <c r="T288" s="15">
        <v>66.5</v>
      </c>
      <c r="U288" s="15">
        <v>8.3125</v>
      </c>
      <c r="V288" s="15">
        <v>5.2368750000000004</v>
      </c>
      <c r="W288" s="13">
        <v>580</v>
      </c>
      <c r="X288" s="13">
        <v>1406</v>
      </c>
      <c r="Y288" s="13">
        <v>133</v>
      </c>
      <c r="Z288" s="13">
        <v>1986</v>
      </c>
      <c r="AA288" s="13">
        <v>216</v>
      </c>
      <c r="AB288" s="13">
        <v>18</v>
      </c>
    </row>
    <row r="289" spans="1:28">
      <c r="A289" s="1">
        <v>100001885</v>
      </c>
      <c r="B289" s="1" t="s">
        <v>591</v>
      </c>
      <c r="C289" s="1" t="s">
        <v>590</v>
      </c>
      <c r="D289" s="1" t="s">
        <v>710</v>
      </c>
      <c r="E289" s="1">
        <v>1</v>
      </c>
      <c r="F289" s="13">
        <v>70</v>
      </c>
      <c r="G289" s="13">
        <f t="shared" si="5"/>
        <v>24</v>
      </c>
      <c r="H289" s="13">
        <v>24</v>
      </c>
      <c r="I289" s="13">
        <v>0</v>
      </c>
      <c r="J289" s="13">
        <v>8</v>
      </c>
      <c r="K289" s="13">
        <v>0</v>
      </c>
      <c r="L289" s="13">
        <v>0</v>
      </c>
      <c r="M289" s="13">
        <v>0</v>
      </c>
      <c r="N289" s="13">
        <v>5</v>
      </c>
      <c r="O289" s="13">
        <v>1</v>
      </c>
      <c r="P289" s="13">
        <v>4</v>
      </c>
      <c r="Q289" s="13">
        <v>23</v>
      </c>
      <c r="R289" s="13">
        <v>3381</v>
      </c>
      <c r="S289" s="13">
        <v>345</v>
      </c>
      <c r="T289" s="15">
        <v>35</v>
      </c>
      <c r="U289" s="15">
        <v>4.375</v>
      </c>
      <c r="V289" s="15">
        <v>2.7562500000000001</v>
      </c>
      <c r="W289" s="13">
        <v>305</v>
      </c>
      <c r="X289" s="13">
        <v>611</v>
      </c>
      <c r="Y289" s="13">
        <v>70</v>
      </c>
      <c r="Z289" s="13">
        <v>916</v>
      </c>
      <c r="AA289" s="13">
        <v>120</v>
      </c>
      <c r="AB289" s="13">
        <v>8</v>
      </c>
    </row>
    <row r="290" spans="1:28">
      <c r="A290" s="1">
        <v>100001895</v>
      </c>
      <c r="B290" s="1" t="s">
        <v>591</v>
      </c>
      <c r="C290" s="1" t="s">
        <v>590</v>
      </c>
      <c r="D290" s="1" t="s">
        <v>712</v>
      </c>
      <c r="E290" s="1">
        <v>1</v>
      </c>
      <c r="F290" s="13">
        <v>41</v>
      </c>
      <c r="G290" s="13">
        <f t="shared" si="5"/>
        <v>11</v>
      </c>
      <c r="H290" s="13">
        <v>11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2030</v>
      </c>
      <c r="S290" s="13">
        <v>120</v>
      </c>
      <c r="T290" s="15">
        <v>20.5</v>
      </c>
      <c r="U290" s="15">
        <v>2.5625</v>
      </c>
      <c r="V290" s="15">
        <v>1.6143749999999999</v>
      </c>
      <c r="W290" s="13">
        <v>183</v>
      </c>
      <c r="X290" s="13">
        <v>341</v>
      </c>
      <c r="Y290" s="13">
        <v>41</v>
      </c>
      <c r="Z290" s="13">
        <v>524</v>
      </c>
      <c r="AA290" s="13">
        <v>96</v>
      </c>
      <c r="AB290" s="13">
        <v>6</v>
      </c>
    </row>
    <row r="291" spans="1:28">
      <c r="A291" s="1">
        <v>100001901</v>
      </c>
      <c r="B291" s="1" t="s">
        <v>591</v>
      </c>
      <c r="C291" s="1" t="s">
        <v>590</v>
      </c>
      <c r="D291" s="1" t="s">
        <v>533</v>
      </c>
      <c r="E291" s="1">
        <v>1</v>
      </c>
      <c r="F291" s="13">
        <v>6</v>
      </c>
      <c r="G291" s="13">
        <f t="shared" si="5"/>
        <v>2</v>
      </c>
      <c r="H291" s="13">
        <v>2</v>
      </c>
      <c r="I291" s="13">
        <v>0</v>
      </c>
      <c r="J291" s="13">
        <v>0</v>
      </c>
      <c r="K291" s="13">
        <v>1</v>
      </c>
      <c r="L291" s="13">
        <v>0</v>
      </c>
      <c r="M291" s="13">
        <v>1</v>
      </c>
      <c r="N291" s="13">
        <v>0</v>
      </c>
      <c r="O291" s="13">
        <v>1</v>
      </c>
      <c r="P291" s="13">
        <v>1</v>
      </c>
      <c r="Q291" s="13">
        <v>2</v>
      </c>
      <c r="R291" s="13">
        <v>272</v>
      </c>
      <c r="S291" s="13">
        <v>0</v>
      </c>
      <c r="T291" s="15">
        <v>3</v>
      </c>
      <c r="U291" s="15">
        <v>0.375</v>
      </c>
      <c r="V291" s="15">
        <v>0.23624999999999999</v>
      </c>
      <c r="W291" s="13">
        <v>25</v>
      </c>
      <c r="X291" s="13">
        <v>41</v>
      </c>
      <c r="Y291" s="13">
        <v>6</v>
      </c>
      <c r="Z291" s="13">
        <v>66</v>
      </c>
      <c r="AA291" s="13">
        <v>48</v>
      </c>
      <c r="AB291" s="13">
        <v>0</v>
      </c>
    </row>
    <row r="292" spans="1:28">
      <c r="A292" s="1">
        <v>100001906</v>
      </c>
      <c r="B292" s="1" t="s">
        <v>591</v>
      </c>
      <c r="C292" s="1" t="s">
        <v>590</v>
      </c>
      <c r="D292" s="1" t="s">
        <v>46</v>
      </c>
      <c r="E292" s="1">
        <v>1</v>
      </c>
      <c r="F292" s="13">
        <v>28</v>
      </c>
      <c r="G292" s="13">
        <f t="shared" si="5"/>
        <v>10</v>
      </c>
      <c r="H292" s="13">
        <v>10</v>
      </c>
      <c r="I292" s="13">
        <v>0</v>
      </c>
      <c r="J292" s="13">
        <v>4</v>
      </c>
      <c r="K292" s="13">
        <v>0</v>
      </c>
      <c r="L292" s="13">
        <v>0</v>
      </c>
      <c r="M292" s="13">
        <v>0</v>
      </c>
      <c r="N292" s="13">
        <v>3</v>
      </c>
      <c r="O292" s="13">
        <v>1</v>
      </c>
      <c r="P292" s="13">
        <v>2</v>
      </c>
      <c r="Q292" s="13">
        <v>9</v>
      </c>
      <c r="R292" s="13">
        <v>1425</v>
      </c>
      <c r="S292" s="13">
        <v>25</v>
      </c>
      <c r="T292" s="15">
        <v>14</v>
      </c>
      <c r="U292" s="15">
        <v>1.75</v>
      </c>
      <c r="V292" s="15">
        <v>1.1025</v>
      </c>
      <c r="W292" s="13">
        <v>129</v>
      </c>
      <c r="X292" s="13">
        <v>222</v>
      </c>
      <c r="Y292" s="13">
        <v>28</v>
      </c>
      <c r="Z292" s="13">
        <v>351</v>
      </c>
      <c r="AA292" s="13">
        <v>72</v>
      </c>
      <c r="AB292" s="13">
        <v>4</v>
      </c>
    </row>
    <row r="293" spans="1:28">
      <c r="A293" s="1">
        <v>100001907</v>
      </c>
      <c r="B293" s="1" t="s">
        <v>591</v>
      </c>
      <c r="C293" s="1" t="s">
        <v>590</v>
      </c>
      <c r="D293" s="1" t="s">
        <v>12</v>
      </c>
      <c r="E293" s="1">
        <v>1</v>
      </c>
      <c r="F293" s="13">
        <v>62</v>
      </c>
      <c r="G293" s="13">
        <f t="shared" si="5"/>
        <v>16</v>
      </c>
      <c r="H293" s="13">
        <v>16</v>
      </c>
      <c r="I293" s="13">
        <v>0</v>
      </c>
      <c r="J293" s="13">
        <v>10</v>
      </c>
      <c r="K293" s="13">
        <v>0</v>
      </c>
      <c r="L293" s="13">
        <v>0</v>
      </c>
      <c r="M293" s="13">
        <v>0</v>
      </c>
      <c r="N293" s="13">
        <v>6</v>
      </c>
      <c r="O293" s="13">
        <v>1</v>
      </c>
      <c r="P293" s="13">
        <v>5</v>
      </c>
      <c r="Q293" s="13">
        <v>23</v>
      </c>
      <c r="R293" s="13">
        <v>3128</v>
      </c>
      <c r="S293" s="13">
        <v>345</v>
      </c>
      <c r="T293" s="15">
        <v>31</v>
      </c>
      <c r="U293" s="15">
        <v>3.875</v>
      </c>
      <c r="V293" s="15">
        <v>2.4412500000000001</v>
      </c>
      <c r="W293" s="13">
        <v>282</v>
      </c>
      <c r="X293" s="13">
        <v>573</v>
      </c>
      <c r="Y293" s="13">
        <v>62</v>
      </c>
      <c r="Z293" s="13">
        <v>855</v>
      </c>
      <c r="AA293" s="13">
        <v>144</v>
      </c>
      <c r="AB293" s="13">
        <v>10</v>
      </c>
    </row>
    <row r="294" spans="1:28">
      <c r="A294" s="1">
        <v>100001912</v>
      </c>
      <c r="B294" s="1" t="s">
        <v>591</v>
      </c>
      <c r="C294" s="1" t="s">
        <v>590</v>
      </c>
      <c r="D294" s="1" t="s">
        <v>533</v>
      </c>
      <c r="E294" s="1">
        <v>1</v>
      </c>
      <c r="F294" s="13">
        <v>41</v>
      </c>
      <c r="G294" s="13">
        <f t="shared" si="5"/>
        <v>11</v>
      </c>
      <c r="H294" s="13">
        <v>11</v>
      </c>
      <c r="I294" s="13">
        <v>0</v>
      </c>
      <c r="J294" s="13">
        <v>6</v>
      </c>
      <c r="K294" s="13">
        <v>0</v>
      </c>
      <c r="L294" s="13">
        <v>0</v>
      </c>
      <c r="M294" s="13">
        <v>0</v>
      </c>
      <c r="N294" s="13">
        <v>4</v>
      </c>
      <c r="O294" s="13">
        <v>1</v>
      </c>
      <c r="P294" s="13">
        <v>3</v>
      </c>
      <c r="Q294" s="13">
        <v>15</v>
      </c>
      <c r="R294" s="13">
        <v>2030</v>
      </c>
      <c r="S294" s="13">
        <v>120</v>
      </c>
      <c r="T294" s="15">
        <v>20.5</v>
      </c>
      <c r="U294" s="15">
        <v>2.5625</v>
      </c>
      <c r="V294" s="15">
        <v>1.6143749999999999</v>
      </c>
      <c r="W294" s="13">
        <v>183</v>
      </c>
      <c r="X294" s="13">
        <v>341</v>
      </c>
      <c r="Y294" s="13">
        <v>41</v>
      </c>
      <c r="Z294" s="13">
        <v>524</v>
      </c>
      <c r="AA294" s="13">
        <v>96</v>
      </c>
      <c r="AB294" s="13">
        <v>6</v>
      </c>
    </row>
    <row r="295" spans="1:28">
      <c r="A295" s="1">
        <v>100001914</v>
      </c>
      <c r="B295" s="1" t="s">
        <v>591</v>
      </c>
      <c r="C295" s="1" t="s">
        <v>590</v>
      </c>
      <c r="D295" s="1" t="s">
        <v>721</v>
      </c>
      <c r="E295" s="1">
        <v>1</v>
      </c>
      <c r="F295" s="13">
        <v>0</v>
      </c>
      <c r="G295" s="13">
        <f t="shared" si="5"/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1</v>
      </c>
      <c r="N295" s="13">
        <v>0</v>
      </c>
      <c r="O295" s="13">
        <v>1</v>
      </c>
      <c r="P295" s="13">
        <v>0</v>
      </c>
      <c r="Q295" s="13">
        <v>0</v>
      </c>
      <c r="R295" s="13">
        <v>0</v>
      </c>
      <c r="S295" s="13">
        <v>0</v>
      </c>
      <c r="T295" s="15">
        <v>0</v>
      </c>
      <c r="U295" s="15">
        <v>0</v>
      </c>
      <c r="V295" s="15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24</v>
      </c>
      <c r="AB295" s="13">
        <v>0</v>
      </c>
    </row>
    <row r="296" spans="1:28">
      <c r="A296" s="1">
        <v>100001920</v>
      </c>
      <c r="B296" s="1" t="s">
        <v>591</v>
      </c>
      <c r="C296" s="1" t="s">
        <v>726</v>
      </c>
      <c r="D296" s="1" t="s">
        <v>724</v>
      </c>
      <c r="E296" s="1">
        <v>1</v>
      </c>
      <c r="F296" s="13">
        <v>35</v>
      </c>
      <c r="G296" s="13">
        <f t="shared" si="5"/>
        <v>9</v>
      </c>
      <c r="H296" s="13">
        <v>9</v>
      </c>
      <c r="I296" s="13">
        <v>0</v>
      </c>
      <c r="J296" s="13">
        <v>4</v>
      </c>
      <c r="K296" s="13">
        <v>0</v>
      </c>
      <c r="L296" s="13">
        <v>0</v>
      </c>
      <c r="M296" s="13">
        <v>0</v>
      </c>
      <c r="N296" s="13">
        <v>3</v>
      </c>
      <c r="O296" s="13">
        <v>1</v>
      </c>
      <c r="P296" s="13">
        <v>2</v>
      </c>
      <c r="Q296" s="13">
        <v>13</v>
      </c>
      <c r="R296" s="13">
        <v>1751</v>
      </c>
      <c r="S296" s="13">
        <v>82</v>
      </c>
      <c r="T296" s="15">
        <v>17.5</v>
      </c>
      <c r="U296" s="15">
        <v>2.1875</v>
      </c>
      <c r="V296" s="15">
        <v>1.378125</v>
      </c>
      <c r="W296" s="13">
        <v>158</v>
      </c>
      <c r="X296" s="13">
        <v>288</v>
      </c>
      <c r="Y296" s="13">
        <v>35</v>
      </c>
      <c r="Z296" s="13">
        <v>446</v>
      </c>
      <c r="AA296" s="13">
        <v>72</v>
      </c>
      <c r="AB296" s="13">
        <v>4</v>
      </c>
    </row>
    <row r="297" spans="1:28">
      <c r="A297" s="1">
        <v>100001925</v>
      </c>
      <c r="B297" s="1" t="s">
        <v>591</v>
      </c>
      <c r="C297" s="1" t="s">
        <v>726</v>
      </c>
      <c r="D297" s="1" t="s">
        <v>728</v>
      </c>
      <c r="E297" s="1">
        <v>1</v>
      </c>
      <c r="F297" s="13">
        <v>17</v>
      </c>
      <c r="G297" s="13">
        <f t="shared" si="5"/>
        <v>5</v>
      </c>
      <c r="H297" s="13">
        <v>5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6</v>
      </c>
      <c r="R297" s="13">
        <v>1024</v>
      </c>
      <c r="S297" s="13">
        <v>0</v>
      </c>
      <c r="T297" s="15">
        <v>8.5</v>
      </c>
      <c r="U297" s="15">
        <v>1.0625</v>
      </c>
      <c r="V297" s="15">
        <v>0.66937500000000005</v>
      </c>
      <c r="W297" s="13">
        <v>93</v>
      </c>
      <c r="X297" s="13">
        <v>154</v>
      </c>
      <c r="Y297" s="13">
        <v>17</v>
      </c>
      <c r="Z297" s="13">
        <v>247</v>
      </c>
      <c r="AA297" s="13">
        <v>48</v>
      </c>
      <c r="AB297" s="13">
        <v>0</v>
      </c>
    </row>
    <row r="298" spans="1:28">
      <c r="A298" s="1">
        <v>100001931</v>
      </c>
      <c r="B298" s="1" t="s">
        <v>591</v>
      </c>
      <c r="C298" s="1" t="s">
        <v>726</v>
      </c>
      <c r="D298" s="1" t="s">
        <v>12</v>
      </c>
      <c r="E298" s="1">
        <v>1</v>
      </c>
      <c r="F298" s="13">
        <v>31</v>
      </c>
      <c r="G298" s="13">
        <f t="shared" si="5"/>
        <v>9</v>
      </c>
      <c r="H298" s="13">
        <v>8</v>
      </c>
      <c r="I298" s="13">
        <v>1</v>
      </c>
      <c r="J298" s="13">
        <v>4</v>
      </c>
      <c r="K298" s="13">
        <v>0</v>
      </c>
      <c r="L298" s="13">
        <v>0</v>
      </c>
      <c r="M298" s="13">
        <v>0</v>
      </c>
      <c r="N298" s="13">
        <v>3</v>
      </c>
      <c r="O298" s="13">
        <v>1</v>
      </c>
      <c r="P298" s="13">
        <v>2</v>
      </c>
      <c r="Q298" s="13">
        <v>12</v>
      </c>
      <c r="R298" s="13">
        <v>1564</v>
      </c>
      <c r="S298" s="13">
        <v>65</v>
      </c>
      <c r="T298" s="15">
        <v>15.5</v>
      </c>
      <c r="U298" s="15">
        <v>1.9375</v>
      </c>
      <c r="V298" s="15">
        <v>1.2206250000000001</v>
      </c>
      <c r="W298" s="13">
        <v>141</v>
      </c>
      <c r="X298" s="13">
        <v>255</v>
      </c>
      <c r="Y298" s="13">
        <v>31</v>
      </c>
      <c r="Z298" s="13">
        <v>396</v>
      </c>
      <c r="AA298" s="13">
        <v>72</v>
      </c>
      <c r="AB298" s="13">
        <v>4</v>
      </c>
    </row>
    <row r="299" spans="1:28">
      <c r="A299" s="1">
        <v>100001932</v>
      </c>
      <c r="B299" s="1" t="s">
        <v>591</v>
      </c>
      <c r="C299" s="1" t="s">
        <v>726</v>
      </c>
      <c r="D299" s="1" t="s">
        <v>728</v>
      </c>
      <c r="E299" s="1">
        <v>1</v>
      </c>
      <c r="F299" s="13">
        <v>9</v>
      </c>
      <c r="G299" s="13">
        <f t="shared" si="5"/>
        <v>3</v>
      </c>
      <c r="H299" s="13">
        <v>3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3</v>
      </c>
      <c r="R299" s="13">
        <v>410</v>
      </c>
      <c r="S299" s="13">
        <v>0</v>
      </c>
      <c r="T299" s="15">
        <v>4.5</v>
      </c>
      <c r="U299" s="15">
        <v>0.5625</v>
      </c>
      <c r="V299" s="15">
        <v>0.354375</v>
      </c>
      <c r="W299" s="13">
        <v>37</v>
      </c>
      <c r="X299" s="13">
        <v>62</v>
      </c>
      <c r="Y299" s="13">
        <v>9</v>
      </c>
      <c r="Z299" s="13">
        <v>99</v>
      </c>
      <c r="AA299" s="13">
        <v>48</v>
      </c>
      <c r="AB299" s="13">
        <v>0</v>
      </c>
    </row>
    <row r="300" spans="1:28">
      <c r="A300" s="1">
        <v>100001936</v>
      </c>
      <c r="B300" s="1" t="s">
        <v>591</v>
      </c>
      <c r="C300" s="1" t="s">
        <v>726</v>
      </c>
      <c r="D300" s="1" t="s">
        <v>733</v>
      </c>
      <c r="E300" s="1">
        <v>1</v>
      </c>
      <c r="F300" s="13">
        <v>13</v>
      </c>
      <c r="G300" s="13">
        <f t="shared" si="5"/>
        <v>5</v>
      </c>
      <c r="H300" s="13">
        <v>5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4</v>
      </c>
      <c r="R300" s="13">
        <v>630</v>
      </c>
      <c r="S300" s="13">
        <v>0</v>
      </c>
      <c r="T300" s="15">
        <v>6.5</v>
      </c>
      <c r="U300" s="15">
        <v>0.8125</v>
      </c>
      <c r="V300" s="15">
        <v>0.51187499999999997</v>
      </c>
      <c r="W300" s="13">
        <v>57</v>
      </c>
      <c r="X300" s="13">
        <v>95</v>
      </c>
      <c r="Y300" s="13">
        <v>13</v>
      </c>
      <c r="Z300" s="13">
        <v>152</v>
      </c>
      <c r="AA300" s="13">
        <v>48</v>
      </c>
      <c r="AB300" s="13">
        <v>0</v>
      </c>
    </row>
    <row r="301" spans="1:28">
      <c r="A301" s="1">
        <v>100001957</v>
      </c>
      <c r="B301" s="1" t="s">
        <v>591</v>
      </c>
      <c r="C301" s="1" t="s">
        <v>726</v>
      </c>
      <c r="D301" s="1" t="s">
        <v>624</v>
      </c>
      <c r="E301" s="1">
        <v>1</v>
      </c>
      <c r="F301" s="13">
        <v>41</v>
      </c>
      <c r="G301" s="13">
        <f t="shared" si="5"/>
        <v>11</v>
      </c>
      <c r="H301" s="13">
        <v>11</v>
      </c>
      <c r="I301" s="13">
        <v>0</v>
      </c>
      <c r="J301" s="13">
        <v>8</v>
      </c>
      <c r="K301" s="13">
        <v>0</v>
      </c>
      <c r="L301" s="13">
        <v>0</v>
      </c>
      <c r="M301" s="13">
        <v>0</v>
      </c>
      <c r="N301" s="13">
        <v>5</v>
      </c>
      <c r="O301" s="13">
        <v>1</v>
      </c>
      <c r="P301" s="13">
        <v>4</v>
      </c>
      <c r="Q301" s="13">
        <v>15</v>
      </c>
      <c r="R301" s="13">
        <v>2150</v>
      </c>
      <c r="S301" s="13">
        <v>120</v>
      </c>
      <c r="T301" s="15">
        <v>20.5</v>
      </c>
      <c r="U301" s="15">
        <v>2.5625</v>
      </c>
      <c r="V301" s="15">
        <v>1.6143749999999999</v>
      </c>
      <c r="W301" s="13">
        <v>194</v>
      </c>
      <c r="X301" s="13">
        <v>359</v>
      </c>
      <c r="Y301" s="13">
        <v>41</v>
      </c>
      <c r="Z301" s="13">
        <v>553</v>
      </c>
      <c r="AA301" s="13">
        <v>120</v>
      </c>
      <c r="AB301" s="13">
        <v>8</v>
      </c>
    </row>
    <row r="302" spans="1:28">
      <c r="A302" s="1">
        <v>100001962</v>
      </c>
      <c r="B302" s="1" t="s">
        <v>591</v>
      </c>
      <c r="C302" s="1" t="s">
        <v>726</v>
      </c>
      <c r="D302" s="1" t="s">
        <v>737</v>
      </c>
      <c r="E302" s="1">
        <v>1</v>
      </c>
      <c r="F302" s="13">
        <v>25</v>
      </c>
      <c r="G302" s="13">
        <f t="shared" si="5"/>
        <v>7</v>
      </c>
      <c r="H302" s="13">
        <v>7</v>
      </c>
      <c r="I302" s="13">
        <v>0</v>
      </c>
      <c r="J302" s="13">
        <v>4</v>
      </c>
      <c r="K302" s="13">
        <v>0</v>
      </c>
      <c r="L302" s="13">
        <v>0</v>
      </c>
      <c r="M302" s="13">
        <v>0</v>
      </c>
      <c r="N302" s="13">
        <v>3</v>
      </c>
      <c r="O302" s="13">
        <v>1</v>
      </c>
      <c r="P302" s="13">
        <v>2</v>
      </c>
      <c r="Q302" s="13">
        <v>9</v>
      </c>
      <c r="R302" s="13">
        <v>1285</v>
      </c>
      <c r="S302" s="13">
        <v>25</v>
      </c>
      <c r="T302" s="15">
        <v>12.5</v>
      </c>
      <c r="U302" s="15">
        <v>1.5625</v>
      </c>
      <c r="V302" s="15">
        <v>0.984375</v>
      </c>
      <c r="W302" s="13">
        <v>116</v>
      </c>
      <c r="X302" s="13">
        <v>201</v>
      </c>
      <c r="Y302" s="13">
        <v>25</v>
      </c>
      <c r="Z302" s="13">
        <v>317</v>
      </c>
      <c r="AA302" s="13">
        <v>72</v>
      </c>
      <c r="AB302" s="13">
        <v>4</v>
      </c>
    </row>
    <row r="303" spans="1:28">
      <c r="A303" s="1">
        <v>100001965</v>
      </c>
      <c r="B303" s="1" t="s">
        <v>591</v>
      </c>
      <c r="C303" s="1" t="s">
        <v>726</v>
      </c>
      <c r="D303" s="1" t="s">
        <v>740</v>
      </c>
      <c r="E303" s="1">
        <v>1</v>
      </c>
      <c r="F303" s="13">
        <v>84</v>
      </c>
      <c r="G303" s="13">
        <f t="shared" si="5"/>
        <v>22</v>
      </c>
      <c r="H303" s="13">
        <v>22</v>
      </c>
      <c r="I303" s="13">
        <v>0</v>
      </c>
      <c r="J303" s="13">
        <v>14</v>
      </c>
      <c r="K303" s="13">
        <v>0</v>
      </c>
      <c r="L303" s="13">
        <v>0</v>
      </c>
      <c r="M303" s="13">
        <v>0</v>
      </c>
      <c r="N303" s="13">
        <v>8</v>
      </c>
      <c r="O303" s="13">
        <v>1</v>
      </c>
      <c r="P303" s="13">
        <v>7</v>
      </c>
      <c r="Q303" s="13">
        <v>31</v>
      </c>
      <c r="R303" s="13">
        <v>4273</v>
      </c>
      <c r="S303" s="13">
        <v>682</v>
      </c>
      <c r="T303" s="15">
        <v>42</v>
      </c>
      <c r="U303" s="15">
        <v>5.25</v>
      </c>
      <c r="V303" s="15">
        <v>3.3075000000000001</v>
      </c>
      <c r="W303" s="13">
        <v>385</v>
      </c>
      <c r="X303" s="13">
        <v>846</v>
      </c>
      <c r="Y303" s="13">
        <v>84</v>
      </c>
      <c r="Z303" s="13">
        <v>1231</v>
      </c>
      <c r="AA303" s="13">
        <v>192</v>
      </c>
      <c r="AB303" s="13">
        <v>14</v>
      </c>
    </row>
    <row r="304" spans="1:28">
      <c r="A304" s="1">
        <v>100001971</v>
      </c>
      <c r="B304" s="1" t="s">
        <v>591</v>
      </c>
      <c r="C304" s="1" t="s">
        <v>726</v>
      </c>
      <c r="D304" s="1" t="s">
        <v>686</v>
      </c>
      <c r="E304" s="1">
        <v>1</v>
      </c>
      <c r="F304" s="13">
        <v>27</v>
      </c>
      <c r="G304" s="13">
        <f t="shared" si="5"/>
        <v>7</v>
      </c>
      <c r="H304" s="13">
        <v>7</v>
      </c>
      <c r="I304" s="13">
        <v>0</v>
      </c>
      <c r="J304" s="13">
        <v>4</v>
      </c>
      <c r="K304" s="13">
        <v>0</v>
      </c>
      <c r="L304" s="13">
        <v>0</v>
      </c>
      <c r="M304" s="13">
        <v>0</v>
      </c>
      <c r="N304" s="13">
        <v>3</v>
      </c>
      <c r="O304" s="13">
        <v>1</v>
      </c>
      <c r="P304" s="13">
        <v>2</v>
      </c>
      <c r="Q304" s="13">
        <v>10</v>
      </c>
      <c r="R304" s="13">
        <v>1378</v>
      </c>
      <c r="S304" s="13">
        <v>37</v>
      </c>
      <c r="T304" s="15">
        <v>13.5</v>
      </c>
      <c r="U304" s="15">
        <v>1.6875</v>
      </c>
      <c r="V304" s="15">
        <v>1.0631250000000001</v>
      </c>
      <c r="W304" s="13">
        <v>125</v>
      </c>
      <c r="X304" s="13">
        <v>218</v>
      </c>
      <c r="Y304" s="13">
        <v>27</v>
      </c>
      <c r="Z304" s="13">
        <v>343</v>
      </c>
      <c r="AA304" s="13">
        <v>72</v>
      </c>
      <c r="AB304" s="13">
        <v>4</v>
      </c>
    </row>
    <row r="305" spans="1:28">
      <c r="A305" s="1">
        <v>100001975</v>
      </c>
      <c r="B305" s="1" t="s">
        <v>591</v>
      </c>
      <c r="C305" s="1" t="s">
        <v>726</v>
      </c>
      <c r="D305" s="1" t="s">
        <v>12</v>
      </c>
      <c r="E305" s="1">
        <v>1</v>
      </c>
      <c r="F305" s="13">
        <v>54</v>
      </c>
      <c r="G305" s="13">
        <f t="shared" si="5"/>
        <v>14</v>
      </c>
      <c r="H305" s="13">
        <v>14</v>
      </c>
      <c r="I305" s="13">
        <v>0</v>
      </c>
      <c r="J305" s="13">
        <v>8</v>
      </c>
      <c r="K305" s="13">
        <v>0</v>
      </c>
      <c r="L305" s="13">
        <v>0</v>
      </c>
      <c r="M305" s="13">
        <v>0</v>
      </c>
      <c r="N305" s="13">
        <v>5</v>
      </c>
      <c r="O305" s="13">
        <v>1</v>
      </c>
      <c r="P305" s="13">
        <v>4</v>
      </c>
      <c r="Q305" s="13">
        <v>20</v>
      </c>
      <c r="R305" s="13">
        <v>2756</v>
      </c>
      <c r="S305" s="13">
        <v>248</v>
      </c>
      <c r="T305" s="15">
        <v>27</v>
      </c>
      <c r="U305" s="15">
        <v>3.375</v>
      </c>
      <c r="V305" s="15">
        <v>2.1262500000000002</v>
      </c>
      <c r="W305" s="13">
        <v>249</v>
      </c>
      <c r="X305" s="13">
        <v>488</v>
      </c>
      <c r="Y305" s="13">
        <v>54</v>
      </c>
      <c r="Z305" s="13">
        <v>737</v>
      </c>
      <c r="AA305" s="13">
        <v>120</v>
      </c>
      <c r="AB305" s="13">
        <v>8</v>
      </c>
    </row>
    <row r="306" spans="1:28">
      <c r="A306" s="1">
        <v>100001978</v>
      </c>
      <c r="B306" s="1" t="s">
        <v>591</v>
      </c>
      <c r="C306" s="1" t="s">
        <v>726</v>
      </c>
      <c r="D306" s="1" t="s">
        <v>745</v>
      </c>
      <c r="E306" s="1">
        <v>1</v>
      </c>
      <c r="F306" s="13">
        <v>68</v>
      </c>
      <c r="G306" s="13">
        <f t="shared" si="5"/>
        <v>18</v>
      </c>
      <c r="H306" s="13">
        <v>18</v>
      </c>
      <c r="I306" s="13">
        <v>0</v>
      </c>
      <c r="J306" s="13">
        <v>10</v>
      </c>
      <c r="K306" s="13">
        <v>0</v>
      </c>
      <c r="L306" s="13">
        <v>0</v>
      </c>
      <c r="M306" s="13">
        <v>0</v>
      </c>
      <c r="N306" s="13">
        <v>6</v>
      </c>
      <c r="O306" s="13">
        <v>1</v>
      </c>
      <c r="P306" s="13">
        <v>5</v>
      </c>
      <c r="Q306" s="13">
        <v>25</v>
      </c>
      <c r="R306" s="13">
        <v>3408</v>
      </c>
      <c r="S306" s="13">
        <v>419</v>
      </c>
      <c r="T306" s="15">
        <v>34</v>
      </c>
      <c r="U306" s="15">
        <v>4.25</v>
      </c>
      <c r="V306" s="15">
        <v>2.6775000000000002</v>
      </c>
      <c r="W306" s="13">
        <v>307</v>
      </c>
      <c r="X306" s="13">
        <v>637</v>
      </c>
      <c r="Y306" s="13">
        <v>68</v>
      </c>
      <c r="Z306" s="13">
        <v>944</v>
      </c>
      <c r="AA306" s="13">
        <v>144</v>
      </c>
      <c r="AB306" s="13">
        <v>10</v>
      </c>
    </row>
    <row r="307" spans="1:28">
      <c r="A307" s="1">
        <v>100001979</v>
      </c>
      <c r="B307" s="1" t="s">
        <v>591</v>
      </c>
      <c r="C307" s="1" t="s">
        <v>726</v>
      </c>
      <c r="D307" s="1" t="s">
        <v>747</v>
      </c>
      <c r="E307" s="1">
        <v>1</v>
      </c>
      <c r="F307" s="13">
        <v>78</v>
      </c>
      <c r="G307" s="13">
        <f t="shared" si="5"/>
        <v>20</v>
      </c>
      <c r="H307" s="13">
        <v>20</v>
      </c>
      <c r="I307" s="13">
        <v>0</v>
      </c>
      <c r="J307" s="13">
        <v>10</v>
      </c>
      <c r="K307" s="13">
        <v>0</v>
      </c>
      <c r="L307" s="13">
        <v>0</v>
      </c>
      <c r="M307" s="13">
        <v>0</v>
      </c>
      <c r="N307" s="13">
        <v>6</v>
      </c>
      <c r="O307" s="13">
        <v>1</v>
      </c>
      <c r="P307" s="13">
        <v>5</v>
      </c>
      <c r="Q307" s="13">
        <v>29</v>
      </c>
      <c r="R307" s="13">
        <v>3873</v>
      </c>
      <c r="S307" s="13">
        <v>587</v>
      </c>
      <c r="T307" s="15">
        <v>39</v>
      </c>
      <c r="U307" s="15">
        <v>4.875</v>
      </c>
      <c r="V307" s="15">
        <v>3.07125</v>
      </c>
      <c r="W307" s="13">
        <v>349</v>
      </c>
      <c r="X307" s="13">
        <v>758</v>
      </c>
      <c r="Y307" s="13">
        <v>78</v>
      </c>
      <c r="Z307" s="13">
        <v>1107</v>
      </c>
      <c r="AA307" s="13">
        <v>144</v>
      </c>
      <c r="AB307" s="13">
        <v>10</v>
      </c>
    </row>
    <row r="308" spans="1:28">
      <c r="A308" s="1">
        <v>100001981</v>
      </c>
      <c r="B308" s="1" t="s">
        <v>591</v>
      </c>
      <c r="C308" s="1" t="s">
        <v>726</v>
      </c>
      <c r="D308" s="1" t="s">
        <v>12</v>
      </c>
      <c r="E308" s="1">
        <v>1</v>
      </c>
      <c r="F308" s="13">
        <v>103</v>
      </c>
      <c r="G308" s="13">
        <f t="shared" si="5"/>
        <v>27</v>
      </c>
      <c r="H308" s="13">
        <v>27</v>
      </c>
      <c r="I308" s="13">
        <v>0</v>
      </c>
      <c r="J308" s="13">
        <v>16</v>
      </c>
      <c r="K308" s="13">
        <v>0</v>
      </c>
      <c r="L308" s="13">
        <v>0</v>
      </c>
      <c r="M308" s="13">
        <v>0</v>
      </c>
      <c r="N308" s="13">
        <v>9</v>
      </c>
      <c r="O308" s="13">
        <v>1</v>
      </c>
      <c r="P308" s="13">
        <v>8</v>
      </c>
      <c r="Q308" s="13">
        <v>38</v>
      </c>
      <c r="R308" s="13">
        <v>5158</v>
      </c>
      <c r="S308" s="13">
        <v>1068</v>
      </c>
      <c r="T308" s="15">
        <v>51.5</v>
      </c>
      <c r="U308" s="15">
        <v>6.4375</v>
      </c>
      <c r="V308" s="15">
        <v>4.055625</v>
      </c>
      <c r="W308" s="13">
        <v>465</v>
      </c>
      <c r="X308" s="13">
        <v>1095</v>
      </c>
      <c r="Y308" s="13">
        <v>103</v>
      </c>
      <c r="Z308" s="13">
        <v>1560</v>
      </c>
      <c r="AA308" s="13">
        <v>216</v>
      </c>
      <c r="AB308" s="13">
        <v>16</v>
      </c>
    </row>
    <row r="309" spans="1:28">
      <c r="A309" s="1">
        <v>100001986</v>
      </c>
      <c r="B309" s="1" t="s">
        <v>591</v>
      </c>
      <c r="C309" s="1" t="s">
        <v>726</v>
      </c>
      <c r="D309" s="1" t="s">
        <v>620</v>
      </c>
      <c r="E309" s="1">
        <v>1</v>
      </c>
      <c r="F309" s="13">
        <v>81</v>
      </c>
      <c r="G309" s="13">
        <f t="shared" si="5"/>
        <v>21</v>
      </c>
      <c r="H309" s="13">
        <v>21</v>
      </c>
      <c r="I309" s="13">
        <v>0</v>
      </c>
      <c r="J309" s="13">
        <v>12</v>
      </c>
      <c r="K309" s="13">
        <v>0</v>
      </c>
      <c r="L309" s="13">
        <v>0</v>
      </c>
      <c r="M309" s="13">
        <v>0</v>
      </c>
      <c r="N309" s="13">
        <v>7</v>
      </c>
      <c r="O309" s="13">
        <v>1</v>
      </c>
      <c r="P309" s="13">
        <v>6</v>
      </c>
      <c r="Q309" s="13">
        <v>30</v>
      </c>
      <c r="R309" s="13">
        <v>4013</v>
      </c>
      <c r="S309" s="13">
        <v>634</v>
      </c>
      <c r="T309" s="15">
        <v>40.5</v>
      </c>
      <c r="U309" s="15">
        <v>5.0625</v>
      </c>
      <c r="V309" s="15">
        <v>3.1893750000000001</v>
      </c>
      <c r="W309" s="13">
        <v>362</v>
      </c>
      <c r="X309" s="13">
        <v>793</v>
      </c>
      <c r="Y309" s="13">
        <v>81</v>
      </c>
      <c r="Z309" s="13">
        <v>1155</v>
      </c>
      <c r="AA309" s="13">
        <v>168</v>
      </c>
      <c r="AB309" s="13">
        <v>12</v>
      </c>
    </row>
    <row r="310" spans="1:28">
      <c r="A310" s="1">
        <v>100001990</v>
      </c>
      <c r="B310" s="1" t="s">
        <v>591</v>
      </c>
      <c r="C310" s="1" t="s">
        <v>726</v>
      </c>
      <c r="D310" s="1" t="s">
        <v>750</v>
      </c>
      <c r="E310" s="1">
        <v>1</v>
      </c>
      <c r="F310" s="13">
        <v>65</v>
      </c>
      <c r="G310" s="13">
        <f t="shared" si="5"/>
        <v>17</v>
      </c>
      <c r="H310" s="13">
        <v>17</v>
      </c>
      <c r="I310" s="13">
        <v>0</v>
      </c>
      <c r="J310" s="13">
        <v>8</v>
      </c>
      <c r="K310" s="13">
        <v>0</v>
      </c>
      <c r="L310" s="13">
        <v>0</v>
      </c>
      <c r="M310" s="13">
        <v>0</v>
      </c>
      <c r="N310" s="13">
        <v>5</v>
      </c>
      <c r="O310" s="13">
        <v>1</v>
      </c>
      <c r="P310" s="13">
        <v>4</v>
      </c>
      <c r="Q310" s="13">
        <v>24</v>
      </c>
      <c r="R310" s="13">
        <v>3148</v>
      </c>
      <c r="S310" s="13">
        <v>381</v>
      </c>
      <c r="T310" s="15">
        <v>32.5</v>
      </c>
      <c r="U310" s="15">
        <v>4.0625</v>
      </c>
      <c r="V310" s="15">
        <v>2.5593750000000002</v>
      </c>
      <c r="W310" s="13">
        <v>284</v>
      </c>
      <c r="X310" s="13">
        <v>587</v>
      </c>
      <c r="Y310" s="13">
        <v>65</v>
      </c>
      <c r="Z310" s="13">
        <v>871</v>
      </c>
      <c r="AA310" s="13">
        <v>120</v>
      </c>
      <c r="AB310" s="13">
        <v>8</v>
      </c>
    </row>
    <row r="311" spans="1:28">
      <c r="A311" s="1">
        <v>100001996</v>
      </c>
      <c r="B311" s="1" t="s">
        <v>591</v>
      </c>
      <c r="C311" s="1" t="s">
        <v>726</v>
      </c>
      <c r="D311" s="1" t="s">
        <v>176</v>
      </c>
      <c r="E311" s="1">
        <v>2</v>
      </c>
      <c r="F311" s="13">
        <v>38</v>
      </c>
      <c r="G311" s="13">
        <f t="shared" si="5"/>
        <v>10</v>
      </c>
      <c r="H311" s="13">
        <v>10</v>
      </c>
      <c r="I311" s="13">
        <v>0</v>
      </c>
      <c r="J311" s="13">
        <v>4</v>
      </c>
      <c r="K311" s="13">
        <v>1</v>
      </c>
      <c r="L311" s="13">
        <v>0</v>
      </c>
      <c r="M311" s="13">
        <v>1</v>
      </c>
      <c r="N311" s="13">
        <v>3</v>
      </c>
      <c r="O311" s="13">
        <v>2</v>
      </c>
      <c r="P311" s="13">
        <v>3</v>
      </c>
      <c r="Q311" s="13">
        <v>14</v>
      </c>
      <c r="R311" s="13">
        <v>2010</v>
      </c>
      <c r="S311" s="13">
        <v>100</v>
      </c>
      <c r="T311" s="15">
        <v>19</v>
      </c>
      <c r="U311" s="15">
        <v>2.375</v>
      </c>
      <c r="V311" s="15">
        <v>1.4962500000000001</v>
      </c>
      <c r="W311" s="13">
        <v>182</v>
      </c>
      <c r="X311" s="13">
        <v>332</v>
      </c>
      <c r="Y311" s="13">
        <v>38</v>
      </c>
      <c r="Z311" s="13">
        <v>514</v>
      </c>
      <c r="AA311" s="13">
        <v>120</v>
      </c>
      <c r="AB311" s="13">
        <v>4</v>
      </c>
    </row>
    <row r="312" spans="1:28">
      <c r="A312" s="1">
        <v>100001997</v>
      </c>
      <c r="B312" s="1" t="s">
        <v>591</v>
      </c>
      <c r="C312" s="1" t="s">
        <v>726</v>
      </c>
      <c r="D312" s="1" t="s">
        <v>754</v>
      </c>
      <c r="E312" s="1">
        <v>1</v>
      </c>
      <c r="F312" s="13">
        <v>42</v>
      </c>
      <c r="G312" s="13">
        <f t="shared" si="5"/>
        <v>12</v>
      </c>
      <c r="H312" s="13">
        <v>11</v>
      </c>
      <c r="I312" s="13">
        <v>1</v>
      </c>
      <c r="J312" s="13">
        <v>6</v>
      </c>
      <c r="K312" s="13">
        <v>0</v>
      </c>
      <c r="L312" s="13">
        <v>0</v>
      </c>
      <c r="M312" s="13">
        <v>0</v>
      </c>
      <c r="N312" s="13">
        <v>4</v>
      </c>
      <c r="O312" s="13">
        <v>1</v>
      </c>
      <c r="P312" s="13">
        <v>3</v>
      </c>
      <c r="Q312" s="13">
        <v>16</v>
      </c>
      <c r="R312" s="13">
        <v>2077</v>
      </c>
      <c r="S312" s="13">
        <v>142</v>
      </c>
      <c r="T312" s="15">
        <v>21</v>
      </c>
      <c r="U312" s="15">
        <v>2.625</v>
      </c>
      <c r="V312" s="15">
        <v>1.6537500000000001</v>
      </c>
      <c r="W312" s="13">
        <v>187</v>
      </c>
      <c r="X312" s="13">
        <v>355</v>
      </c>
      <c r="Y312" s="13">
        <v>42</v>
      </c>
      <c r="Z312" s="13">
        <v>542</v>
      </c>
      <c r="AA312" s="13">
        <v>96</v>
      </c>
      <c r="AB312" s="13">
        <v>6</v>
      </c>
    </row>
    <row r="313" spans="1:28">
      <c r="A313" s="1">
        <v>100002015</v>
      </c>
      <c r="B313" s="1" t="s">
        <v>591</v>
      </c>
      <c r="C313" s="1" t="s">
        <v>726</v>
      </c>
      <c r="D313" s="1" t="s">
        <v>12</v>
      </c>
      <c r="E313" s="1">
        <v>1</v>
      </c>
      <c r="F313" s="13">
        <v>68</v>
      </c>
      <c r="G313" s="13">
        <f t="shared" si="5"/>
        <v>18</v>
      </c>
      <c r="H313" s="13">
        <v>18</v>
      </c>
      <c r="I313" s="13">
        <v>0</v>
      </c>
      <c r="J313" s="13">
        <v>8</v>
      </c>
      <c r="K313" s="13">
        <v>0</v>
      </c>
      <c r="L313" s="13">
        <v>0</v>
      </c>
      <c r="M313" s="13">
        <v>0</v>
      </c>
      <c r="N313" s="13">
        <v>5</v>
      </c>
      <c r="O313" s="13">
        <v>1</v>
      </c>
      <c r="P313" s="13">
        <v>4</v>
      </c>
      <c r="Q313" s="13">
        <v>25</v>
      </c>
      <c r="R313" s="13">
        <v>3288</v>
      </c>
      <c r="S313" s="13">
        <v>419</v>
      </c>
      <c r="T313" s="15">
        <v>34</v>
      </c>
      <c r="U313" s="15">
        <v>4.25</v>
      </c>
      <c r="V313" s="15">
        <v>2.6775000000000002</v>
      </c>
      <c r="W313" s="13">
        <v>296</v>
      </c>
      <c r="X313" s="13">
        <v>619</v>
      </c>
      <c r="Y313" s="13">
        <v>68</v>
      </c>
      <c r="Z313" s="13">
        <v>915</v>
      </c>
      <c r="AA313" s="13">
        <v>120</v>
      </c>
      <c r="AB313" s="13">
        <v>8</v>
      </c>
    </row>
    <row r="314" spans="1:28">
      <c r="A314" s="1">
        <v>100002019</v>
      </c>
      <c r="B314" s="1" t="s">
        <v>591</v>
      </c>
      <c r="C314" s="1" t="s">
        <v>726</v>
      </c>
      <c r="D314" s="1" t="s">
        <v>757</v>
      </c>
      <c r="E314" s="1">
        <v>1</v>
      </c>
      <c r="F314" s="13">
        <v>41</v>
      </c>
      <c r="G314" s="13">
        <f t="shared" si="5"/>
        <v>11</v>
      </c>
      <c r="H314" s="13">
        <v>11</v>
      </c>
      <c r="I314" s="13">
        <v>0</v>
      </c>
      <c r="J314" s="13">
        <v>6</v>
      </c>
      <c r="K314" s="13">
        <v>0</v>
      </c>
      <c r="L314" s="13">
        <v>0</v>
      </c>
      <c r="M314" s="13">
        <v>0</v>
      </c>
      <c r="N314" s="13">
        <v>4</v>
      </c>
      <c r="O314" s="13">
        <v>1</v>
      </c>
      <c r="P314" s="13">
        <v>3</v>
      </c>
      <c r="Q314" s="13">
        <v>15</v>
      </c>
      <c r="R314" s="13">
        <v>2030</v>
      </c>
      <c r="S314" s="13">
        <v>120</v>
      </c>
      <c r="T314" s="15">
        <v>20.5</v>
      </c>
      <c r="U314" s="15">
        <v>2.5625</v>
      </c>
      <c r="V314" s="15">
        <v>1.6143749999999999</v>
      </c>
      <c r="W314" s="13">
        <v>183</v>
      </c>
      <c r="X314" s="13">
        <v>341</v>
      </c>
      <c r="Y314" s="13">
        <v>41</v>
      </c>
      <c r="Z314" s="13">
        <v>524</v>
      </c>
      <c r="AA314" s="13">
        <v>96</v>
      </c>
      <c r="AB314" s="13">
        <v>6</v>
      </c>
    </row>
    <row r="315" spans="1:28">
      <c r="A315" s="1">
        <v>100002031</v>
      </c>
      <c r="B315" s="1" t="s">
        <v>591</v>
      </c>
      <c r="C315" s="1" t="s">
        <v>726</v>
      </c>
      <c r="D315" s="1" t="s">
        <v>758</v>
      </c>
      <c r="E315" s="1">
        <v>1</v>
      </c>
      <c r="F315" s="13">
        <v>26</v>
      </c>
      <c r="G315" s="13">
        <f t="shared" si="5"/>
        <v>10</v>
      </c>
      <c r="H315" s="13">
        <v>9</v>
      </c>
      <c r="I315" s="13">
        <v>1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9</v>
      </c>
      <c r="R315" s="13">
        <v>1331</v>
      </c>
      <c r="S315" s="13">
        <v>25</v>
      </c>
      <c r="T315" s="15">
        <v>13</v>
      </c>
      <c r="U315" s="15">
        <v>1.625</v>
      </c>
      <c r="V315" s="15">
        <v>1.0237499999999999</v>
      </c>
      <c r="W315" s="13">
        <v>120</v>
      </c>
      <c r="X315" s="13">
        <v>208</v>
      </c>
      <c r="Y315" s="13">
        <v>26</v>
      </c>
      <c r="Z315" s="13">
        <v>328</v>
      </c>
      <c r="AA315" s="13">
        <v>72</v>
      </c>
      <c r="AB315" s="13">
        <v>4</v>
      </c>
    </row>
    <row r="316" spans="1:28">
      <c r="A316" s="1">
        <v>100002036</v>
      </c>
      <c r="B316" s="1" t="s">
        <v>591</v>
      </c>
      <c r="C316" s="1" t="s">
        <v>726</v>
      </c>
      <c r="D316" s="1" t="s">
        <v>105</v>
      </c>
      <c r="E316" s="1">
        <v>1</v>
      </c>
      <c r="F316" s="13">
        <v>11</v>
      </c>
      <c r="G316" s="13">
        <f t="shared" si="5"/>
        <v>3</v>
      </c>
      <c r="H316" s="13">
        <v>3</v>
      </c>
      <c r="I316" s="13">
        <v>0</v>
      </c>
      <c r="J316" s="13">
        <v>0</v>
      </c>
      <c r="K316" s="13">
        <v>1</v>
      </c>
      <c r="L316" s="13">
        <v>0</v>
      </c>
      <c r="M316" s="13">
        <v>1</v>
      </c>
      <c r="N316" s="13">
        <v>0</v>
      </c>
      <c r="O316" s="13">
        <v>1</v>
      </c>
      <c r="P316" s="13">
        <v>1</v>
      </c>
      <c r="Q316" s="13">
        <v>4</v>
      </c>
      <c r="R316" s="13">
        <v>552</v>
      </c>
      <c r="S316" s="13">
        <v>0</v>
      </c>
      <c r="T316" s="15">
        <v>5.5</v>
      </c>
      <c r="U316" s="15">
        <v>0.6875</v>
      </c>
      <c r="V316" s="15">
        <v>0.43312499999999998</v>
      </c>
      <c r="W316" s="13">
        <v>50</v>
      </c>
      <c r="X316" s="13">
        <v>83</v>
      </c>
      <c r="Y316" s="13">
        <v>11</v>
      </c>
      <c r="Z316" s="13">
        <v>133</v>
      </c>
      <c r="AA316" s="13">
        <v>48</v>
      </c>
      <c r="AB316" s="13">
        <v>0</v>
      </c>
    </row>
    <row r="317" spans="1:28">
      <c r="A317" s="1">
        <v>100002044</v>
      </c>
      <c r="B317" s="1" t="s">
        <v>591</v>
      </c>
      <c r="C317" s="1" t="s">
        <v>726</v>
      </c>
      <c r="D317" s="1" t="s">
        <v>763</v>
      </c>
      <c r="E317" s="1">
        <v>1</v>
      </c>
      <c r="F317" s="13">
        <v>10</v>
      </c>
      <c r="G317" s="13">
        <f t="shared" si="5"/>
        <v>4</v>
      </c>
      <c r="H317" s="13">
        <v>4</v>
      </c>
      <c r="I317" s="13">
        <v>0</v>
      </c>
      <c r="J317" s="13">
        <v>0</v>
      </c>
      <c r="K317" s="13">
        <v>1</v>
      </c>
      <c r="L317" s="13">
        <v>0</v>
      </c>
      <c r="M317" s="13">
        <v>1</v>
      </c>
      <c r="N317" s="13">
        <v>0</v>
      </c>
      <c r="O317" s="13">
        <v>1</v>
      </c>
      <c r="P317" s="13">
        <v>1</v>
      </c>
      <c r="Q317" s="13">
        <v>3</v>
      </c>
      <c r="R317" s="13">
        <v>443</v>
      </c>
      <c r="S317" s="13">
        <v>0</v>
      </c>
      <c r="T317" s="15">
        <v>5</v>
      </c>
      <c r="U317" s="15">
        <v>0.625</v>
      </c>
      <c r="V317" s="15">
        <v>0.39374999999999999</v>
      </c>
      <c r="W317" s="13">
        <v>40</v>
      </c>
      <c r="X317" s="13">
        <v>67</v>
      </c>
      <c r="Y317" s="13">
        <v>10</v>
      </c>
      <c r="Z317" s="13">
        <v>107</v>
      </c>
      <c r="AA317" s="13">
        <v>48</v>
      </c>
      <c r="AB317" s="13">
        <v>0</v>
      </c>
    </row>
    <row r="318" spans="1:28">
      <c r="A318" s="1">
        <v>100002047</v>
      </c>
      <c r="B318" s="1" t="s">
        <v>591</v>
      </c>
      <c r="C318" s="1" t="s">
        <v>726</v>
      </c>
      <c r="D318" s="1" t="s">
        <v>105</v>
      </c>
      <c r="E318" s="1">
        <v>1</v>
      </c>
      <c r="F318" s="13">
        <v>44</v>
      </c>
      <c r="G318" s="13">
        <f t="shared" si="5"/>
        <v>12</v>
      </c>
      <c r="H318" s="13">
        <v>12</v>
      </c>
      <c r="I318" s="13">
        <v>0</v>
      </c>
      <c r="J318" s="13">
        <v>6</v>
      </c>
      <c r="K318" s="13">
        <v>0</v>
      </c>
      <c r="L318" s="13">
        <v>0</v>
      </c>
      <c r="M318" s="13">
        <v>0</v>
      </c>
      <c r="N318" s="13">
        <v>4</v>
      </c>
      <c r="O318" s="13">
        <v>1</v>
      </c>
      <c r="P318" s="13">
        <v>3</v>
      </c>
      <c r="Q318" s="13">
        <v>16</v>
      </c>
      <c r="R318" s="13">
        <v>2170</v>
      </c>
      <c r="S318" s="13">
        <v>142</v>
      </c>
      <c r="T318" s="15">
        <v>22</v>
      </c>
      <c r="U318" s="15">
        <v>2.75</v>
      </c>
      <c r="V318" s="15">
        <v>1.7324999999999999</v>
      </c>
      <c r="W318" s="13">
        <v>196</v>
      </c>
      <c r="X318" s="13">
        <v>369</v>
      </c>
      <c r="Y318" s="13">
        <v>44</v>
      </c>
      <c r="Z318" s="13">
        <v>565</v>
      </c>
      <c r="AA318" s="13">
        <v>96</v>
      </c>
      <c r="AB318" s="13">
        <v>6</v>
      </c>
    </row>
    <row r="319" spans="1:28">
      <c r="A319" s="1">
        <v>100002051</v>
      </c>
      <c r="B319" s="1" t="s">
        <v>591</v>
      </c>
      <c r="C319" s="1" t="s">
        <v>726</v>
      </c>
      <c r="D319" s="1" t="s">
        <v>768</v>
      </c>
      <c r="E319" s="1">
        <v>2</v>
      </c>
      <c r="F319" s="13">
        <v>71</v>
      </c>
      <c r="G319" s="13">
        <f t="shared" si="5"/>
        <v>19</v>
      </c>
      <c r="H319" s="13">
        <v>19</v>
      </c>
      <c r="I319" s="13">
        <v>0</v>
      </c>
      <c r="J319" s="13">
        <v>10</v>
      </c>
      <c r="K319" s="13">
        <v>0</v>
      </c>
      <c r="L319" s="13">
        <v>0</v>
      </c>
      <c r="M319" s="13">
        <v>0</v>
      </c>
      <c r="N319" s="13">
        <v>7</v>
      </c>
      <c r="O319" s="13">
        <v>2</v>
      </c>
      <c r="P319" s="13">
        <v>5</v>
      </c>
      <c r="Q319" s="13">
        <v>26</v>
      </c>
      <c r="R319" s="13">
        <v>3548</v>
      </c>
      <c r="S319" s="13">
        <v>170</v>
      </c>
      <c r="T319" s="15">
        <v>35.5</v>
      </c>
      <c r="U319" s="15">
        <v>4.4375</v>
      </c>
      <c r="V319" s="15">
        <v>2.7956249999999998</v>
      </c>
      <c r="W319" s="13">
        <v>320</v>
      </c>
      <c r="X319" s="13">
        <v>584</v>
      </c>
      <c r="Y319" s="13">
        <v>71</v>
      </c>
      <c r="Z319" s="13">
        <v>904</v>
      </c>
      <c r="AA319" s="13">
        <v>168</v>
      </c>
      <c r="AB319" s="13">
        <v>10</v>
      </c>
    </row>
    <row r="320" spans="1:28">
      <c r="A320" s="1">
        <v>100002058</v>
      </c>
      <c r="B320" s="1" t="s">
        <v>591</v>
      </c>
      <c r="C320" s="1" t="s">
        <v>726</v>
      </c>
      <c r="D320" s="1" t="s">
        <v>12</v>
      </c>
      <c r="E320" s="1">
        <v>1</v>
      </c>
      <c r="F320" s="13">
        <v>57</v>
      </c>
      <c r="G320" s="13">
        <f t="shared" si="5"/>
        <v>15</v>
      </c>
      <c r="H320" s="13">
        <v>15</v>
      </c>
      <c r="I320" s="13">
        <v>0</v>
      </c>
      <c r="J320" s="13">
        <v>6</v>
      </c>
      <c r="K320" s="13">
        <v>0</v>
      </c>
      <c r="L320" s="13">
        <v>0</v>
      </c>
      <c r="M320" s="13">
        <v>0</v>
      </c>
      <c r="N320" s="13">
        <v>4</v>
      </c>
      <c r="O320" s="13">
        <v>1</v>
      </c>
      <c r="P320" s="13">
        <v>3</v>
      </c>
      <c r="Q320" s="13">
        <v>21</v>
      </c>
      <c r="R320" s="13">
        <v>2775</v>
      </c>
      <c r="S320" s="13">
        <v>279</v>
      </c>
      <c r="T320" s="15">
        <v>28.5</v>
      </c>
      <c r="U320" s="15">
        <v>3.5625</v>
      </c>
      <c r="V320" s="15">
        <v>2.2443749999999998</v>
      </c>
      <c r="W320" s="13">
        <v>250</v>
      </c>
      <c r="X320" s="13">
        <v>500</v>
      </c>
      <c r="Y320" s="13">
        <v>57</v>
      </c>
      <c r="Z320" s="13">
        <v>750</v>
      </c>
      <c r="AA320" s="13">
        <v>96</v>
      </c>
      <c r="AB320" s="13">
        <v>6</v>
      </c>
    </row>
    <row r="321" spans="1:28">
      <c r="A321" s="1">
        <v>100002062</v>
      </c>
      <c r="B321" s="1" t="s">
        <v>591</v>
      </c>
      <c r="C321" s="1" t="s">
        <v>726</v>
      </c>
      <c r="D321" s="1" t="s">
        <v>12</v>
      </c>
      <c r="E321" s="1">
        <v>1</v>
      </c>
      <c r="F321" s="13">
        <v>10</v>
      </c>
      <c r="G321" s="13">
        <f t="shared" si="5"/>
        <v>4</v>
      </c>
      <c r="H321" s="13">
        <v>4</v>
      </c>
      <c r="I321" s="13">
        <v>0</v>
      </c>
      <c r="J321" s="13">
        <v>0</v>
      </c>
      <c r="K321" s="13">
        <v>1</v>
      </c>
      <c r="L321" s="13">
        <v>0</v>
      </c>
      <c r="M321" s="13">
        <v>1</v>
      </c>
      <c r="N321" s="13">
        <v>0</v>
      </c>
      <c r="O321" s="13">
        <v>1</v>
      </c>
      <c r="P321" s="13">
        <v>1</v>
      </c>
      <c r="Q321" s="13">
        <v>3</v>
      </c>
      <c r="R321" s="13">
        <v>443</v>
      </c>
      <c r="S321" s="13">
        <v>0</v>
      </c>
      <c r="T321" s="15">
        <v>5</v>
      </c>
      <c r="U321" s="15">
        <v>0.625</v>
      </c>
      <c r="V321" s="15">
        <v>0.39374999999999999</v>
      </c>
      <c r="W321" s="13">
        <v>40</v>
      </c>
      <c r="X321" s="13">
        <v>67</v>
      </c>
      <c r="Y321" s="13">
        <v>10</v>
      </c>
      <c r="Z321" s="13">
        <v>107</v>
      </c>
      <c r="AA321" s="13">
        <v>48</v>
      </c>
      <c r="AB321" s="13">
        <v>0</v>
      </c>
    </row>
    <row r="322" spans="1:28">
      <c r="A322" s="1">
        <v>100002066</v>
      </c>
      <c r="B322" s="1" t="s">
        <v>591</v>
      </c>
      <c r="C322" s="1" t="s">
        <v>726</v>
      </c>
      <c r="D322" s="1" t="s">
        <v>12</v>
      </c>
      <c r="E322" s="1">
        <v>1</v>
      </c>
      <c r="F322" s="13">
        <v>68</v>
      </c>
      <c r="G322" s="13">
        <f t="shared" si="5"/>
        <v>18</v>
      </c>
      <c r="H322" s="13">
        <v>18</v>
      </c>
      <c r="I322" s="13">
        <v>0</v>
      </c>
      <c r="J322" s="13">
        <v>10</v>
      </c>
      <c r="K322" s="13">
        <v>0</v>
      </c>
      <c r="L322" s="13">
        <v>0</v>
      </c>
      <c r="M322" s="13">
        <v>0</v>
      </c>
      <c r="N322" s="13">
        <v>6</v>
      </c>
      <c r="O322" s="13">
        <v>1</v>
      </c>
      <c r="P322" s="13">
        <v>5</v>
      </c>
      <c r="Q322" s="13">
        <v>25</v>
      </c>
      <c r="R322" s="13">
        <v>3408</v>
      </c>
      <c r="S322" s="13">
        <v>419</v>
      </c>
      <c r="T322" s="15">
        <v>34</v>
      </c>
      <c r="U322" s="15">
        <v>4.25</v>
      </c>
      <c r="V322" s="15">
        <v>2.6775000000000002</v>
      </c>
      <c r="W322" s="13">
        <v>307</v>
      </c>
      <c r="X322" s="13">
        <v>637</v>
      </c>
      <c r="Y322" s="13">
        <v>68</v>
      </c>
      <c r="Z322" s="13">
        <v>944</v>
      </c>
      <c r="AA322" s="13">
        <v>144</v>
      </c>
      <c r="AB322" s="13">
        <v>10</v>
      </c>
    </row>
    <row r="323" spans="1:28">
      <c r="A323" s="1">
        <v>100002070</v>
      </c>
      <c r="B323" s="1" t="s">
        <v>591</v>
      </c>
      <c r="C323" s="1" t="s">
        <v>726</v>
      </c>
      <c r="D323" s="1" t="s">
        <v>46</v>
      </c>
      <c r="E323" s="1">
        <v>2</v>
      </c>
      <c r="F323" s="13">
        <v>22</v>
      </c>
      <c r="G323" s="13">
        <f t="shared" si="5"/>
        <v>6</v>
      </c>
      <c r="H323" s="13">
        <v>6</v>
      </c>
      <c r="I323" s="13">
        <v>0</v>
      </c>
      <c r="J323" s="13">
        <v>4</v>
      </c>
      <c r="K323" s="13">
        <v>1</v>
      </c>
      <c r="L323" s="13">
        <v>0</v>
      </c>
      <c r="M323" s="13">
        <v>1</v>
      </c>
      <c r="N323" s="13">
        <v>3</v>
      </c>
      <c r="O323" s="13">
        <v>2</v>
      </c>
      <c r="P323" s="13">
        <v>3</v>
      </c>
      <c r="Q323" s="13">
        <v>8</v>
      </c>
      <c r="R323" s="13">
        <v>1265</v>
      </c>
      <c r="S323" s="13">
        <v>16</v>
      </c>
      <c r="T323" s="15">
        <v>11</v>
      </c>
      <c r="U323" s="15">
        <v>1.375</v>
      </c>
      <c r="V323" s="15">
        <v>0.86624999999999996</v>
      </c>
      <c r="W323" s="13">
        <v>115</v>
      </c>
      <c r="X323" s="13">
        <v>195</v>
      </c>
      <c r="Y323" s="13">
        <v>22</v>
      </c>
      <c r="Z323" s="13">
        <v>310</v>
      </c>
      <c r="AA323" s="13">
        <v>120</v>
      </c>
      <c r="AB323" s="13">
        <v>4</v>
      </c>
    </row>
    <row r="324" spans="1:28">
      <c r="A324" s="1">
        <v>100002072</v>
      </c>
      <c r="B324" s="1" t="s">
        <v>591</v>
      </c>
      <c r="C324" s="1" t="s">
        <v>726</v>
      </c>
      <c r="D324" s="1" t="s">
        <v>778</v>
      </c>
      <c r="E324" s="1">
        <v>1</v>
      </c>
      <c r="F324" s="13">
        <v>46</v>
      </c>
      <c r="G324" s="13">
        <f t="shared" si="5"/>
        <v>12</v>
      </c>
      <c r="H324" s="13">
        <v>12</v>
      </c>
      <c r="I324" s="13">
        <v>0</v>
      </c>
      <c r="J324" s="13">
        <v>6</v>
      </c>
      <c r="K324" s="13">
        <v>0</v>
      </c>
      <c r="L324" s="13">
        <v>0</v>
      </c>
      <c r="M324" s="13">
        <v>0</v>
      </c>
      <c r="N324" s="13">
        <v>4</v>
      </c>
      <c r="O324" s="13">
        <v>1</v>
      </c>
      <c r="P324" s="13">
        <v>3</v>
      </c>
      <c r="Q324" s="13">
        <v>17</v>
      </c>
      <c r="R324" s="13">
        <v>2263</v>
      </c>
      <c r="S324" s="13">
        <v>166</v>
      </c>
      <c r="T324" s="15">
        <v>23</v>
      </c>
      <c r="U324" s="15">
        <v>2.875</v>
      </c>
      <c r="V324" s="15">
        <v>1.81125</v>
      </c>
      <c r="W324" s="13">
        <v>204</v>
      </c>
      <c r="X324" s="13">
        <v>390</v>
      </c>
      <c r="Y324" s="13">
        <v>46</v>
      </c>
      <c r="Z324" s="13">
        <v>594</v>
      </c>
      <c r="AA324" s="13">
        <v>96</v>
      </c>
      <c r="AB324" s="13">
        <v>6</v>
      </c>
    </row>
    <row r="325" spans="1:28">
      <c r="A325" s="1">
        <v>100002074</v>
      </c>
      <c r="B325" s="1" t="s">
        <v>591</v>
      </c>
      <c r="C325" s="1" t="s">
        <v>726</v>
      </c>
      <c r="D325" s="1" t="s">
        <v>781</v>
      </c>
      <c r="E325" s="1">
        <v>1</v>
      </c>
      <c r="F325" s="13">
        <v>55</v>
      </c>
      <c r="G325" s="13">
        <f t="shared" si="5"/>
        <v>19</v>
      </c>
      <c r="H325" s="13">
        <v>19</v>
      </c>
      <c r="I325" s="13">
        <v>0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18</v>
      </c>
      <c r="R325" s="13">
        <v>2682</v>
      </c>
      <c r="S325" s="13">
        <v>192</v>
      </c>
      <c r="T325" s="15">
        <v>27.5</v>
      </c>
      <c r="U325" s="15">
        <v>3.4375</v>
      </c>
      <c r="V325" s="15">
        <v>2.1656249999999999</v>
      </c>
      <c r="W325" s="13">
        <v>242</v>
      </c>
      <c r="X325" s="13">
        <v>460</v>
      </c>
      <c r="Y325" s="13">
        <v>55</v>
      </c>
      <c r="Z325" s="13">
        <v>702</v>
      </c>
      <c r="AA325" s="13">
        <v>96</v>
      </c>
      <c r="AB325" s="13">
        <v>6</v>
      </c>
    </row>
    <row r="326" spans="1:28">
      <c r="A326" s="1">
        <v>100002075</v>
      </c>
      <c r="B326" s="1" t="s">
        <v>591</v>
      </c>
      <c r="C326" s="1" t="s">
        <v>726</v>
      </c>
      <c r="D326" s="1" t="s">
        <v>100</v>
      </c>
      <c r="E326" s="1">
        <v>1</v>
      </c>
      <c r="F326" s="13">
        <v>49</v>
      </c>
      <c r="G326" s="13">
        <f t="shared" ref="G326:G389" si="6">H326+I326</f>
        <v>13</v>
      </c>
      <c r="H326" s="13">
        <v>13</v>
      </c>
      <c r="I326" s="13">
        <v>0</v>
      </c>
      <c r="J326" s="13">
        <v>6</v>
      </c>
      <c r="K326" s="13">
        <v>0</v>
      </c>
      <c r="L326" s="13">
        <v>0</v>
      </c>
      <c r="M326" s="13">
        <v>0</v>
      </c>
      <c r="N326" s="13">
        <v>4</v>
      </c>
      <c r="O326" s="13">
        <v>1</v>
      </c>
      <c r="P326" s="13">
        <v>3</v>
      </c>
      <c r="Q326" s="13">
        <v>18</v>
      </c>
      <c r="R326" s="13">
        <v>2403</v>
      </c>
      <c r="S326" s="13">
        <v>192</v>
      </c>
      <c r="T326" s="15">
        <v>24.5</v>
      </c>
      <c r="U326" s="15">
        <v>3.0625</v>
      </c>
      <c r="V326" s="15">
        <v>1.9293750000000001</v>
      </c>
      <c r="W326" s="13">
        <v>217</v>
      </c>
      <c r="X326" s="13">
        <v>419</v>
      </c>
      <c r="Y326" s="13">
        <v>49</v>
      </c>
      <c r="Z326" s="13">
        <v>636</v>
      </c>
      <c r="AA326" s="13">
        <v>96</v>
      </c>
      <c r="AB326" s="13">
        <v>6</v>
      </c>
    </row>
    <row r="327" spans="1:28">
      <c r="A327" s="1">
        <v>100002081</v>
      </c>
      <c r="B327" s="1" t="s">
        <v>591</v>
      </c>
      <c r="C327" s="1" t="s">
        <v>726</v>
      </c>
      <c r="D327" s="1" t="s">
        <v>784</v>
      </c>
      <c r="E327" s="1">
        <v>1</v>
      </c>
      <c r="F327" s="13">
        <v>103</v>
      </c>
      <c r="G327" s="13">
        <f t="shared" si="6"/>
        <v>27</v>
      </c>
      <c r="H327" s="13">
        <v>27</v>
      </c>
      <c r="I327" s="13">
        <v>0</v>
      </c>
      <c r="J327" s="13">
        <v>16</v>
      </c>
      <c r="K327" s="13">
        <v>0</v>
      </c>
      <c r="L327" s="13">
        <v>0</v>
      </c>
      <c r="M327" s="13">
        <v>0</v>
      </c>
      <c r="N327" s="13">
        <v>9</v>
      </c>
      <c r="O327" s="13">
        <v>1</v>
      </c>
      <c r="P327" s="13">
        <v>8</v>
      </c>
      <c r="Q327" s="13">
        <v>38</v>
      </c>
      <c r="R327" s="13">
        <v>5158</v>
      </c>
      <c r="S327" s="13">
        <v>1068</v>
      </c>
      <c r="T327" s="15">
        <v>51.5</v>
      </c>
      <c r="U327" s="15">
        <v>6.4375</v>
      </c>
      <c r="V327" s="15">
        <v>4.055625</v>
      </c>
      <c r="W327" s="13">
        <v>465</v>
      </c>
      <c r="X327" s="13">
        <v>1095</v>
      </c>
      <c r="Y327" s="13">
        <v>103</v>
      </c>
      <c r="Z327" s="13">
        <v>1560</v>
      </c>
      <c r="AA327" s="13">
        <v>216</v>
      </c>
      <c r="AB327" s="13">
        <v>16</v>
      </c>
    </row>
    <row r="328" spans="1:28">
      <c r="A328" s="1">
        <v>100002085</v>
      </c>
      <c r="B328" s="1" t="s">
        <v>591</v>
      </c>
      <c r="C328" s="1" t="s">
        <v>726</v>
      </c>
      <c r="D328" s="1" t="s">
        <v>787</v>
      </c>
      <c r="E328" s="1">
        <v>1</v>
      </c>
      <c r="F328" s="13">
        <v>159</v>
      </c>
      <c r="G328" s="13">
        <f t="shared" si="6"/>
        <v>41</v>
      </c>
      <c r="H328" s="13">
        <v>41</v>
      </c>
      <c r="I328" s="13">
        <v>0</v>
      </c>
      <c r="J328" s="13">
        <v>20</v>
      </c>
      <c r="K328" s="13">
        <v>0</v>
      </c>
      <c r="L328" s="13">
        <v>1</v>
      </c>
      <c r="M328" s="13">
        <v>0</v>
      </c>
      <c r="N328" s="13">
        <v>10</v>
      </c>
      <c r="O328" s="13">
        <v>1</v>
      </c>
      <c r="P328" s="13">
        <v>10</v>
      </c>
      <c r="Q328" s="13">
        <v>59</v>
      </c>
      <c r="R328" s="13">
        <v>7646</v>
      </c>
      <c r="S328" s="13">
        <v>2742</v>
      </c>
      <c r="T328" s="15">
        <v>79.5</v>
      </c>
      <c r="U328" s="15">
        <v>9.9375</v>
      </c>
      <c r="V328" s="15">
        <v>6.2606250000000001</v>
      </c>
      <c r="W328" s="13">
        <v>689</v>
      </c>
      <c r="X328" s="13">
        <v>1970</v>
      </c>
      <c r="Y328" s="13">
        <v>159</v>
      </c>
      <c r="Z328" s="13">
        <v>2659</v>
      </c>
      <c r="AA328" s="13">
        <v>240</v>
      </c>
      <c r="AB328" s="13">
        <v>20</v>
      </c>
    </row>
    <row r="329" spans="1:28">
      <c r="A329" s="1">
        <v>100002099</v>
      </c>
      <c r="B329" s="1" t="s">
        <v>591</v>
      </c>
      <c r="C329" s="1" t="s">
        <v>726</v>
      </c>
      <c r="D329" s="1" t="s">
        <v>789</v>
      </c>
      <c r="E329" s="1">
        <v>1</v>
      </c>
      <c r="F329" s="13">
        <v>27</v>
      </c>
      <c r="G329" s="13">
        <f t="shared" si="6"/>
        <v>7</v>
      </c>
      <c r="H329" s="13">
        <v>7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10</v>
      </c>
      <c r="R329" s="13">
        <v>1378</v>
      </c>
      <c r="S329" s="13">
        <v>37</v>
      </c>
      <c r="T329" s="15">
        <v>13.5</v>
      </c>
      <c r="U329" s="15">
        <v>1.6875</v>
      </c>
      <c r="V329" s="15">
        <v>1.0631250000000001</v>
      </c>
      <c r="W329" s="13">
        <v>125</v>
      </c>
      <c r="X329" s="13">
        <v>218</v>
      </c>
      <c r="Y329" s="13">
        <v>27</v>
      </c>
      <c r="Z329" s="13">
        <v>343</v>
      </c>
      <c r="AA329" s="13">
        <v>72</v>
      </c>
      <c r="AB329" s="13">
        <v>4</v>
      </c>
    </row>
    <row r="330" spans="1:28">
      <c r="A330" s="1">
        <v>100002101</v>
      </c>
      <c r="B330" s="1" t="s">
        <v>591</v>
      </c>
      <c r="C330" s="1" t="s">
        <v>726</v>
      </c>
      <c r="D330" s="1" t="s">
        <v>721</v>
      </c>
      <c r="E330" s="1">
        <v>1</v>
      </c>
      <c r="F330" s="13">
        <v>43</v>
      </c>
      <c r="G330" s="13">
        <f t="shared" si="6"/>
        <v>15</v>
      </c>
      <c r="H330" s="13">
        <v>15</v>
      </c>
      <c r="I330" s="13">
        <v>0</v>
      </c>
      <c r="J330" s="13">
        <v>6</v>
      </c>
      <c r="K330" s="13">
        <v>0</v>
      </c>
      <c r="L330" s="13">
        <v>0</v>
      </c>
      <c r="M330" s="13">
        <v>0</v>
      </c>
      <c r="N330" s="13">
        <v>4</v>
      </c>
      <c r="O330" s="13">
        <v>1</v>
      </c>
      <c r="P330" s="13">
        <v>3</v>
      </c>
      <c r="Q330" s="13">
        <v>14</v>
      </c>
      <c r="R330" s="13">
        <v>2123</v>
      </c>
      <c r="S330" s="13">
        <v>100</v>
      </c>
      <c r="T330" s="15">
        <v>21.5</v>
      </c>
      <c r="U330" s="15">
        <v>2.6875</v>
      </c>
      <c r="V330" s="15">
        <v>1.693125</v>
      </c>
      <c r="W330" s="13">
        <v>192</v>
      </c>
      <c r="X330" s="13">
        <v>349</v>
      </c>
      <c r="Y330" s="13">
        <v>43</v>
      </c>
      <c r="Z330" s="13">
        <v>541</v>
      </c>
      <c r="AA330" s="13">
        <v>96</v>
      </c>
      <c r="AB330" s="13">
        <v>6</v>
      </c>
    </row>
    <row r="331" spans="1:28">
      <c r="A331" s="1">
        <v>100002113</v>
      </c>
      <c r="B331" s="1" t="s">
        <v>591</v>
      </c>
      <c r="C331" s="1" t="s">
        <v>726</v>
      </c>
      <c r="D331" s="1" t="s">
        <v>799</v>
      </c>
      <c r="E331" s="1">
        <v>1</v>
      </c>
      <c r="F331" s="13">
        <v>46</v>
      </c>
      <c r="G331" s="13">
        <f t="shared" si="6"/>
        <v>12</v>
      </c>
      <c r="H331" s="13">
        <v>12</v>
      </c>
      <c r="I331" s="13">
        <v>0</v>
      </c>
      <c r="J331" s="13">
        <v>6</v>
      </c>
      <c r="K331" s="13">
        <v>0</v>
      </c>
      <c r="L331" s="13">
        <v>0</v>
      </c>
      <c r="M331" s="13">
        <v>0</v>
      </c>
      <c r="N331" s="13">
        <v>4</v>
      </c>
      <c r="O331" s="13">
        <v>1</v>
      </c>
      <c r="P331" s="13">
        <v>3</v>
      </c>
      <c r="Q331" s="13">
        <v>17</v>
      </c>
      <c r="R331" s="13">
        <v>2263</v>
      </c>
      <c r="S331" s="13">
        <v>166</v>
      </c>
      <c r="T331" s="15">
        <v>23</v>
      </c>
      <c r="U331" s="15">
        <v>2.875</v>
      </c>
      <c r="V331" s="15">
        <v>1.81125</v>
      </c>
      <c r="W331" s="13">
        <v>204</v>
      </c>
      <c r="X331" s="13">
        <v>390</v>
      </c>
      <c r="Y331" s="13">
        <v>46</v>
      </c>
      <c r="Z331" s="13">
        <v>594</v>
      </c>
      <c r="AA331" s="13">
        <v>96</v>
      </c>
      <c r="AB331" s="13">
        <v>6</v>
      </c>
    </row>
    <row r="332" spans="1:28">
      <c r="A332" s="1">
        <v>100002117</v>
      </c>
      <c r="B332" s="1" t="s">
        <v>591</v>
      </c>
      <c r="C332" s="1" t="s">
        <v>726</v>
      </c>
      <c r="D332" s="1" t="s">
        <v>176</v>
      </c>
      <c r="E332" s="1">
        <v>1</v>
      </c>
      <c r="F332" s="13">
        <v>57</v>
      </c>
      <c r="G332" s="13">
        <f t="shared" si="6"/>
        <v>15</v>
      </c>
      <c r="H332" s="13">
        <v>15</v>
      </c>
      <c r="I332" s="13">
        <v>0</v>
      </c>
      <c r="J332" s="13">
        <v>8</v>
      </c>
      <c r="K332" s="13">
        <v>0</v>
      </c>
      <c r="L332" s="13">
        <v>0</v>
      </c>
      <c r="M332" s="13">
        <v>0</v>
      </c>
      <c r="N332" s="13">
        <v>5</v>
      </c>
      <c r="O332" s="13">
        <v>1</v>
      </c>
      <c r="P332" s="13">
        <v>4</v>
      </c>
      <c r="Q332" s="13">
        <v>21</v>
      </c>
      <c r="R332" s="13">
        <v>2895</v>
      </c>
      <c r="S332" s="13">
        <v>279</v>
      </c>
      <c r="T332" s="15">
        <v>28.5</v>
      </c>
      <c r="U332" s="15">
        <v>3.5625</v>
      </c>
      <c r="V332" s="15">
        <v>2.2443749999999998</v>
      </c>
      <c r="W332" s="13">
        <v>261</v>
      </c>
      <c r="X332" s="13">
        <v>518</v>
      </c>
      <c r="Y332" s="13">
        <v>57</v>
      </c>
      <c r="Z332" s="13">
        <v>779</v>
      </c>
      <c r="AA332" s="13">
        <v>120</v>
      </c>
      <c r="AB332" s="13">
        <v>8</v>
      </c>
    </row>
    <row r="333" spans="1:28">
      <c r="A333" s="1">
        <v>100002122</v>
      </c>
      <c r="B333" s="1" t="s">
        <v>591</v>
      </c>
      <c r="C333" s="1" t="s">
        <v>726</v>
      </c>
      <c r="D333" s="1" t="s">
        <v>105</v>
      </c>
      <c r="E333" s="1">
        <v>1</v>
      </c>
      <c r="F333" s="13">
        <v>46</v>
      </c>
      <c r="G333" s="13">
        <f t="shared" si="6"/>
        <v>12</v>
      </c>
      <c r="H333" s="13">
        <v>12</v>
      </c>
      <c r="I333" s="13">
        <v>0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17</v>
      </c>
      <c r="R333" s="13">
        <v>2263</v>
      </c>
      <c r="S333" s="13">
        <v>166</v>
      </c>
      <c r="T333" s="15">
        <v>23</v>
      </c>
      <c r="U333" s="15">
        <v>2.875</v>
      </c>
      <c r="V333" s="15">
        <v>1.81125</v>
      </c>
      <c r="W333" s="13">
        <v>204</v>
      </c>
      <c r="X333" s="13">
        <v>390</v>
      </c>
      <c r="Y333" s="13">
        <v>46</v>
      </c>
      <c r="Z333" s="13">
        <v>594</v>
      </c>
      <c r="AA333" s="13">
        <v>96</v>
      </c>
      <c r="AB333" s="13">
        <v>6</v>
      </c>
    </row>
    <row r="334" spans="1:28">
      <c r="A334" s="1">
        <v>100002127</v>
      </c>
      <c r="B334" s="1" t="s">
        <v>591</v>
      </c>
      <c r="C334" s="1" t="s">
        <v>726</v>
      </c>
      <c r="D334" s="1" t="s">
        <v>12</v>
      </c>
      <c r="E334" s="1">
        <v>1</v>
      </c>
      <c r="F334" s="13">
        <v>6</v>
      </c>
      <c r="G334" s="13">
        <f t="shared" si="6"/>
        <v>2</v>
      </c>
      <c r="H334" s="13">
        <v>2</v>
      </c>
      <c r="I334" s="13">
        <v>0</v>
      </c>
      <c r="J334" s="13">
        <v>0</v>
      </c>
      <c r="K334" s="13">
        <v>1</v>
      </c>
      <c r="L334" s="13">
        <v>0</v>
      </c>
      <c r="M334" s="13">
        <v>1</v>
      </c>
      <c r="N334" s="13">
        <v>0</v>
      </c>
      <c r="O334" s="13">
        <v>1</v>
      </c>
      <c r="P334" s="13">
        <v>1</v>
      </c>
      <c r="Q334" s="13">
        <v>2</v>
      </c>
      <c r="R334" s="13">
        <v>272</v>
      </c>
      <c r="S334" s="13">
        <v>0</v>
      </c>
      <c r="T334" s="15">
        <v>3</v>
      </c>
      <c r="U334" s="15">
        <v>0.375</v>
      </c>
      <c r="V334" s="15">
        <v>0.23624999999999999</v>
      </c>
      <c r="W334" s="13">
        <v>25</v>
      </c>
      <c r="X334" s="13">
        <v>41</v>
      </c>
      <c r="Y334" s="13">
        <v>6</v>
      </c>
      <c r="Z334" s="13">
        <v>66</v>
      </c>
      <c r="AA334" s="13">
        <v>48</v>
      </c>
      <c r="AB334" s="13">
        <v>0</v>
      </c>
    </row>
    <row r="335" spans="1:28">
      <c r="A335" s="1">
        <v>100002136</v>
      </c>
      <c r="B335" s="1" t="s">
        <v>591</v>
      </c>
      <c r="C335" s="1" t="s">
        <v>726</v>
      </c>
      <c r="D335" s="1" t="s">
        <v>808</v>
      </c>
      <c r="E335" s="1">
        <v>1</v>
      </c>
      <c r="F335" s="13">
        <v>44</v>
      </c>
      <c r="G335" s="13">
        <f t="shared" si="6"/>
        <v>12</v>
      </c>
      <c r="H335" s="13">
        <v>12</v>
      </c>
      <c r="I335" s="13">
        <v>0</v>
      </c>
      <c r="J335" s="13">
        <v>6</v>
      </c>
      <c r="K335" s="13">
        <v>0</v>
      </c>
      <c r="L335" s="13">
        <v>0</v>
      </c>
      <c r="M335" s="13">
        <v>0</v>
      </c>
      <c r="N335" s="13">
        <v>4</v>
      </c>
      <c r="O335" s="13">
        <v>1</v>
      </c>
      <c r="P335" s="13">
        <v>3</v>
      </c>
      <c r="Q335" s="13">
        <v>16</v>
      </c>
      <c r="R335" s="13">
        <v>2170</v>
      </c>
      <c r="S335" s="13">
        <v>142</v>
      </c>
      <c r="T335" s="15">
        <v>22</v>
      </c>
      <c r="U335" s="15">
        <v>2.75</v>
      </c>
      <c r="V335" s="15">
        <v>1.7324999999999999</v>
      </c>
      <c r="W335" s="13">
        <v>196</v>
      </c>
      <c r="X335" s="13">
        <v>369</v>
      </c>
      <c r="Y335" s="13">
        <v>44</v>
      </c>
      <c r="Z335" s="13">
        <v>565</v>
      </c>
      <c r="AA335" s="13">
        <v>96</v>
      </c>
      <c r="AB335" s="13">
        <v>6</v>
      </c>
    </row>
    <row r="336" spans="1:28">
      <c r="A336" s="1">
        <v>100002137</v>
      </c>
      <c r="B336" s="1" t="s">
        <v>591</v>
      </c>
      <c r="C336" s="1" t="s">
        <v>726</v>
      </c>
      <c r="D336" s="1" t="s">
        <v>176</v>
      </c>
      <c r="E336" s="1">
        <v>1</v>
      </c>
      <c r="F336" s="13">
        <v>27</v>
      </c>
      <c r="G336" s="13">
        <f t="shared" si="6"/>
        <v>7</v>
      </c>
      <c r="H336" s="13">
        <v>7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10</v>
      </c>
      <c r="R336" s="13">
        <v>1378</v>
      </c>
      <c r="S336" s="13">
        <v>37</v>
      </c>
      <c r="T336" s="15">
        <v>13.5</v>
      </c>
      <c r="U336" s="15">
        <v>1.6875</v>
      </c>
      <c r="V336" s="15">
        <v>1.0631250000000001</v>
      </c>
      <c r="W336" s="13">
        <v>125</v>
      </c>
      <c r="X336" s="13">
        <v>218</v>
      </c>
      <c r="Y336" s="13">
        <v>27</v>
      </c>
      <c r="Z336" s="13">
        <v>343</v>
      </c>
      <c r="AA336" s="13">
        <v>72</v>
      </c>
      <c r="AB336" s="13">
        <v>4</v>
      </c>
    </row>
    <row r="337" spans="1:28">
      <c r="A337" s="1">
        <v>100002148</v>
      </c>
      <c r="B337" s="1" t="s">
        <v>591</v>
      </c>
      <c r="C337" s="1" t="s">
        <v>726</v>
      </c>
      <c r="D337" s="1" t="s">
        <v>12</v>
      </c>
      <c r="E337" s="1">
        <v>1</v>
      </c>
      <c r="F337" s="13">
        <v>9</v>
      </c>
      <c r="G337" s="13">
        <f t="shared" si="6"/>
        <v>3</v>
      </c>
      <c r="H337" s="13">
        <v>3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3</v>
      </c>
      <c r="R337" s="13">
        <v>410</v>
      </c>
      <c r="S337" s="13">
        <v>0</v>
      </c>
      <c r="T337" s="15">
        <v>4.5</v>
      </c>
      <c r="U337" s="15">
        <v>0.5625</v>
      </c>
      <c r="V337" s="15">
        <v>0.354375</v>
      </c>
      <c r="W337" s="13">
        <v>37</v>
      </c>
      <c r="X337" s="13">
        <v>62</v>
      </c>
      <c r="Y337" s="13">
        <v>9</v>
      </c>
      <c r="Z337" s="13">
        <v>99</v>
      </c>
      <c r="AA337" s="13">
        <v>48</v>
      </c>
      <c r="AB337" s="13">
        <v>0</v>
      </c>
    </row>
    <row r="338" spans="1:28">
      <c r="A338" s="1">
        <v>100002151</v>
      </c>
      <c r="B338" s="1" t="s">
        <v>591</v>
      </c>
      <c r="C338" s="1" t="s">
        <v>726</v>
      </c>
      <c r="D338" s="1" t="s">
        <v>813</v>
      </c>
      <c r="E338" s="1">
        <v>1</v>
      </c>
      <c r="F338" s="13">
        <v>27</v>
      </c>
      <c r="G338" s="13">
        <f t="shared" si="6"/>
        <v>7</v>
      </c>
      <c r="H338" s="13">
        <v>7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10</v>
      </c>
      <c r="R338" s="13">
        <v>1378</v>
      </c>
      <c r="S338" s="13">
        <v>37</v>
      </c>
      <c r="T338" s="15">
        <v>13.5</v>
      </c>
      <c r="U338" s="15">
        <v>1.6875</v>
      </c>
      <c r="V338" s="15">
        <v>1.0631250000000001</v>
      </c>
      <c r="W338" s="13">
        <v>125</v>
      </c>
      <c r="X338" s="13">
        <v>218</v>
      </c>
      <c r="Y338" s="13">
        <v>27</v>
      </c>
      <c r="Z338" s="13">
        <v>343</v>
      </c>
      <c r="AA338" s="13">
        <v>72</v>
      </c>
      <c r="AB338" s="13">
        <v>4</v>
      </c>
    </row>
    <row r="339" spans="1:28">
      <c r="A339" s="1">
        <v>100002156</v>
      </c>
      <c r="B339" s="1" t="s">
        <v>591</v>
      </c>
      <c r="C339" s="1" t="s">
        <v>726</v>
      </c>
      <c r="D339" s="1" t="s">
        <v>12</v>
      </c>
      <c r="E339" s="1">
        <v>1</v>
      </c>
      <c r="F339" s="13">
        <v>73</v>
      </c>
      <c r="G339" s="13">
        <f t="shared" si="6"/>
        <v>19</v>
      </c>
      <c r="H339" s="13">
        <v>19</v>
      </c>
      <c r="I339" s="13">
        <v>0</v>
      </c>
      <c r="J339" s="13">
        <v>10</v>
      </c>
      <c r="K339" s="13">
        <v>0</v>
      </c>
      <c r="L339" s="13">
        <v>0</v>
      </c>
      <c r="M339" s="13">
        <v>0</v>
      </c>
      <c r="N339" s="13">
        <v>6</v>
      </c>
      <c r="O339" s="13">
        <v>1</v>
      </c>
      <c r="P339" s="13">
        <v>5</v>
      </c>
      <c r="Q339" s="13">
        <v>27</v>
      </c>
      <c r="R339" s="13">
        <v>3640</v>
      </c>
      <c r="S339" s="13">
        <v>500</v>
      </c>
      <c r="T339" s="15">
        <v>36.5</v>
      </c>
      <c r="U339" s="15">
        <v>4.5625</v>
      </c>
      <c r="V339" s="15">
        <v>2.8743750000000001</v>
      </c>
      <c r="W339" s="13">
        <v>328</v>
      </c>
      <c r="X339" s="13">
        <v>696</v>
      </c>
      <c r="Y339" s="13">
        <v>73</v>
      </c>
      <c r="Z339" s="13">
        <v>1024</v>
      </c>
      <c r="AA339" s="13">
        <v>144</v>
      </c>
      <c r="AB339" s="13">
        <v>10</v>
      </c>
    </row>
    <row r="340" spans="1:28">
      <c r="A340" s="1">
        <v>100002160</v>
      </c>
      <c r="B340" s="1" t="s">
        <v>591</v>
      </c>
      <c r="C340" s="1" t="s">
        <v>726</v>
      </c>
      <c r="D340" s="1" t="s">
        <v>817</v>
      </c>
      <c r="E340" s="1">
        <v>1</v>
      </c>
      <c r="F340" s="13">
        <v>44</v>
      </c>
      <c r="G340" s="13">
        <f t="shared" si="6"/>
        <v>12</v>
      </c>
      <c r="H340" s="13">
        <v>12</v>
      </c>
      <c r="I340" s="13">
        <v>0</v>
      </c>
      <c r="J340" s="13">
        <v>6</v>
      </c>
      <c r="K340" s="13">
        <v>0</v>
      </c>
      <c r="L340" s="13">
        <v>0</v>
      </c>
      <c r="M340" s="13">
        <v>0</v>
      </c>
      <c r="N340" s="13">
        <v>4</v>
      </c>
      <c r="O340" s="13">
        <v>1</v>
      </c>
      <c r="P340" s="13">
        <v>3</v>
      </c>
      <c r="Q340" s="13">
        <v>16</v>
      </c>
      <c r="R340" s="13">
        <v>2170</v>
      </c>
      <c r="S340" s="13">
        <v>142</v>
      </c>
      <c r="T340" s="15">
        <v>22</v>
      </c>
      <c r="U340" s="15">
        <v>2.75</v>
      </c>
      <c r="V340" s="15">
        <v>1.7324999999999999</v>
      </c>
      <c r="W340" s="13">
        <v>196</v>
      </c>
      <c r="X340" s="13">
        <v>369</v>
      </c>
      <c r="Y340" s="13">
        <v>44</v>
      </c>
      <c r="Z340" s="13">
        <v>565</v>
      </c>
      <c r="AA340" s="13">
        <v>96</v>
      </c>
      <c r="AB340" s="13">
        <v>6</v>
      </c>
    </row>
    <row r="341" spans="1:28">
      <c r="A341" s="1">
        <v>100002162</v>
      </c>
      <c r="B341" s="1" t="s">
        <v>591</v>
      </c>
      <c r="C341" s="1" t="s">
        <v>726</v>
      </c>
      <c r="D341" s="1" t="s">
        <v>176</v>
      </c>
      <c r="E341" s="1">
        <v>1</v>
      </c>
      <c r="F341" s="13">
        <v>17</v>
      </c>
      <c r="G341" s="13">
        <f t="shared" si="6"/>
        <v>5</v>
      </c>
      <c r="H341" s="13">
        <v>5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6</v>
      </c>
      <c r="R341" s="13">
        <v>1024</v>
      </c>
      <c r="S341" s="13">
        <v>0</v>
      </c>
      <c r="T341" s="15">
        <v>8.5</v>
      </c>
      <c r="U341" s="15">
        <v>1.0625</v>
      </c>
      <c r="V341" s="15">
        <v>0.66937500000000005</v>
      </c>
      <c r="W341" s="13">
        <v>93</v>
      </c>
      <c r="X341" s="13">
        <v>154</v>
      </c>
      <c r="Y341" s="13">
        <v>17</v>
      </c>
      <c r="Z341" s="13">
        <v>247</v>
      </c>
      <c r="AA341" s="13">
        <v>48</v>
      </c>
      <c r="AB341" s="13">
        <v>0</v>
      </c>
    </row>
    <row r="342" spans="1:28">
      <c r="A342" s="1">
        <v>100002169</v>
      </c>
      <c r="B342" s="1" t="s">
        <v>591</v>
      </c>
      <c r="C342" s="1" t="s">
        <v>726</v>
      </c>
      <c r="D342" s="1" t="s">
        <v>12</v>
      </c>
      <c r="E342" s="1">
        <v>1</v>
      </c>
      <c r="F342" s="13">
        <v>41</v>
      </c>
      <c r="G342" s="13">
        <f t="shared" si="6"/>
        <v>11</v>
      </c>
      <c r="H342" s="13">
        <v>11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15</v>
      </c>
      <c r="R342" s="13">
        <v>2030</v>
      </c>
      <c r="S342" s="13">
        <v>120</v>
      </c>
      <c r="T342" s="15">
        <v>20.5</v>
      </c>
      <c r="U342" s="15">
        <v>2.5625</v>
      </c>
      <c r="V342" s="15">
        <v>1.6143749999999999</v>
      </c>
      <c r="W342" s="13">
        <v>183</v>
      </c>
      <c r="X342" s="13">
        <v>341</v>
      </c>
      <c r="Y342" s="13">
        <v>41</v>
      </c>
      <c r="Z342" s="13">
        <v>524</v>
      </c>
      <c r="AA342" s="13">
        <v>96</v>
      </c>
      <c r="AB342" s="13">
        <v>6</v>
      </c>
    </row>
    <row r="343" spans="1:28">
      <c r="A343" s="1">
        <v>100002172</v>
      </c>
      <c r="B343" s="1" t="s">
        <v>591</v>
      </c>
      <c r="C343" s="1" t="s">
        <v>726</v>
      </c>
      <c r="D343" s="1" t="s">
        <v>728</v>
      </c>
      <c r="E343" s="1">
        <v>1</v>
      </c>
      <c r="F343" s="13">
        <v>9</v>
      </c>
      <c r="G343" s="13">
        <f t="shared" si="6"/>
        <v>3</v>
      </c>
      <c r="H343" s="13">
        <v>3</v>
      </c>
      <c r="I343" s="13">
        <v>0</v>
      </c>
      <c r="J343" s="13">
        <v>0</v>
      </c>
      <c r="K343" s="13">
        <v>1</v>
      </c>
      <c r="L343" s="13">
        <v>0</v>
      </c>
      <c r="M343" s="13">
        <v>1</v>
      </c>
      <c r="N343" s="13">
        <v>0</v>
      </c>
      <c r="O343" s="13">
        <v>1</v>
      </c>
      <c r="P343" s="13">
        <v>1</v>
      </c>
      <c r="Q343" s="13">
        <v>3</v>
      </c>
      <c r="R343" s="13">
        <v>410</v>
      </c>
      <c r="S343" s="13">
        <v>0</v>
      </c>
      <c r="T343" s="15">
        <v>4.5</v>
      </c>
      <c r="U343" s="15">
        <v>0.5625</v>
      </c>
      <c r="V343" s="15">
        <v>0.354375</v>
      </c>
      <c r="W343" s="13">
        <v>37</v>
      </c>
      <c r="X343" s="13">
        <v>62</v>
      </c>
      <c r="Y343" s="13">
        <v>9</v>
      </c>
      <c r="Z343" s="13">
        <v>99</v>
      </c>
      <c r="AA343" s="13">
        <v>48</v>
      </c>
      <c r="AB343" s="13">
        <v>0</v>
      </c>
    </row>
    <row r="344" spans="1:28">
      <c r="A344" s="1">
        <v>100002177</v>
      </c>
      <c r="B344" s="1" t="s">
        <v>591</v>
      </c>
      <c r="C344" s="1" t="s">
        <v>726</v>
      </c>
      <c r="D344" s="1" t="s">
        <v>176</v>
      </c>
      <c r="E344" s="1">
        <v>1</v>
      </c>
      <c r="F344" s="13">
        <v>26</v>
      </c>
      <c r="G344" s="13">
        <f t="shared" si="6"/>
        <v>8</v>
      </c>
      <c r="H344" s="13">
        <v>7</v>
      </c>
      <c r="I344" s="13">
        <v>1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10</v>
      </c>
      <c r="R344" s="13">
        <v>1331</v>
      </c>
      <c r="S344" s="13">
        <v>37</v>
      </c>
      <c r="T344" s="15">
        <v>13</v>
      </c>
      <c r="U344" s="15">
        <v>1.625</v>
      </c>
      <c r="V344" s="15">
        <v>1.0237499999999999</v>
      </c>
      <c r="W344" s="13">
        <v>120</v>
      </c>
      <c r="X344" s="13">
        <v>211</v>
      </c>
      <c r="Y344" s="13">
        <v>26</v>
      </c>
      <c r="Z344" s="13">
        <v>331</v>
      </c>
      <c r="AA344" s="13">
        <v>72</v>
      </c>
      <c r="AB344" s="13">
        <v>4</v>
      </c>
    </row>
    <row r="345" spans="1:28">
      <c r="A345" s="1">
        <v>100002183</v>
      </c>
      <c r="B345" s="1" t="s">
        <v>591</v>
      </c>
      <c r="C345" s="1" t="s">
        <v>828</v>
      </c>
      <c r="D345" s="1" t="s">
        <v>176</v>
      </c>
      <c r="E345" s="1">
        <v>1</v>
      </c>
      <c r="F345" s="13">
        <v>30</v>
      </c>
      <c r="G345" s="13">
        <f t="shared" si="6"/>
        <v>8</v>
      </c>
      <c r="H345" s="13">
        <v>8</v>
      </c>
      <c r="I345" s="13">
        <v>0</v>
      </c>
      <c r="J345" s="13">
        <v>4</v>
      </c>
      <c r="K345" s="13">
        <v>0</v>
      </c>
      <c r="L345" s="13">
        <v>0</v>
      </c>
      <c r="M345" s="13">
        <v>0</v>
      </c>
      <c r="N345" s="13">
        <v>3</v>
      </c>
      <c r="O345" s="13">
        <v>1</v>
      </c>
      <c r="P345" s="13">
        <v>2</v>
      </c>
      <c r="Q345" s="13">
        <v>11</v>
      </c>
      <c r="R345" s="13">
        <v>1518</v>
      </c>
      <c r="S345" s="13">
        <v>50</v>
      </c>
      <c r="T345" s="15">
        <v>15</v>
      </c>
      <c r="U345" s="15">
        <v>1.875</v>
      </c>
      <c r="V345" s="15">
        <v>1.1812499999999999</v>
      </c>
      <c r="W345" s="13">
        <v>137</v>
      </c>
      <c r="X345" s="13">
        <v>243</v>
      </c>
      <c r="Y345" s="13">
        <v>30</v>
      </c>
      <c r="Z345" s="13">
        <v>380</v>
      </c>
      <c r="AA345" s="13">
        <v>72</v>
      </c>
      <c r="AB345" s="13">
        <v>4</v>
      </c>
    </row>
    <row r="346" spans="1:28">
      <c r="A346" s="1">
        <v>100002188</v>
      </c>
      <c r="B346" s="1" t="s">
        <v>591</v>
      </c>
      <c r="C346" s="1" t="s">
        <v>828</v>
      </c>
      <c r="D346" s="1" t="s">
        <v>176</v>
      </c>
      <c r="E346" s="1">
        <v>1</v>
      </c>
      <c r="F346" s="13">
        <v>35</v>
      </c>
      <c r="G346" s="13">
        <f t="shared" si="6"/>
        <v>9</v>
      </c>
      <c r="H346" s="13">
        <v>9</v>
      </c>
      <c r="I346" s="13">
        <v>0</v>
      </c>
      <c r="J346" s="13">
        <v>4</v>
      </c>
      <c r="K346" s="13">
        <v>0</v>
      </c>
      <c r="L346" s="13">
        <v>0</v>
      </c>
      <c r="M346" s="13">
        <v>0</v>
      </c>
      <c r="N346" s="13">
        <v>3</v>
      </c>
      <c r="O346" s="13">
        <v>1</v>
      </c>
      <c r="P346" s="13">
        <v>2</v>
      </c>
      <c r="Q346" s="13">
        <v>13</v>
      </c>
      <c r="R346" s="13">
        <v>1751</v>
      </c>
      <c r="S346" s="13">
        <v>82</v>
      </c>
      <c r="T346" s="15">
        <v>17.5</v>
      </c>
      <c r="U346" s="15">
        <v>2.1875</v>
      </c>
      <c r="V346" s="15">
        <v>1.378125</v>
      </c>
      <c r="W346" s="13">
        <v>158</v>
      </c>
      <c r="X346" s="13">
        <v>288</v>
      </c>
      <c r="Y346" s="13">
        <v>35</v>
      </c>
      <c r="Z346" s="13">
        <v>446</v>
      </c>
      <c r="AA346" s="13">
        <v>72</v>
      </c>
      <c r="AB346" s="13">
        <v>4</v>
      </c>
    </row>
    <row r="347" spans="1:28">
      <c r="A347" s="1">
        <v>100002200</v>
      </c>
      <c r="B347" s="1" t="s">
        <v>591</v>
      </c>
      <c r="C347" s="1" t="s">
        <v>828</v>
      </c>
      <c r="D347" s="1" t="s">
        <v>176</v>
      </c>
      <c r="E347" s="1">
        <v>1</v>
      </c>
      <c r="F347" s="13">
        <v>30</v>
      </c>
      <c r="G347" s="13">
        <f t="shared" si="6"/>
        <v>8</v>
      </c>
      <c r="H347" s="13">
        <v>8</v>
      </c>
      <c r="I347" s="13">
        <v>0</v>
      </c>
      <c r="J347" s="13">
        <v>4</v>
      </c>
      <c r="K347" s="13">
        <v>0</v>
      </c>
      <c r="L347" s="13">
        <v>0</v>
      </c>
      <c r="M347" s="13">
        <v>0</v>
      </c>
      <c r="N347" s="13">
        <v>3</v>
      </c>
      <c r="O347" s="13">
        <v>1</v>
      </c>
      <c r="P347" s="13">
        <v>2</v>
      </c>
      <c r="Q347" s="13">
        <v>11</v>
      </c>
      <c r="R347" s="13">
        <v>1518</v>
      </c>
      <c r="S347" s="13">
        <v>50</v>
      </c>
      <c r="T347" s="15">
        <v>15</v>
      </c>
      <c r="U347" s="15">
        <v>1.875</v>
      </c>
      <c r="V347" s="15">
        <v>1.1812499999999999</v>
      </c>
      <c r="W347" s="13">
        <v>137</v>
      </c>
      <c r="X347" s="13">
        <v>243</v>
      </c>
      <c r="Y347" s="13">
        <v>30</v>
      </c>
      <c r="Z347" s="13">
        <v>380</v>
      </c>
      <c r="AA347" s="13">
        <v>72</v>
      </c>
      <c r="AB347" s="13">
        <v>4</v>
      </c>
    </row>
    <row r="348" spans="1:28">
      <c r="A348" s="1">
        <v>100002204</v>
      </c>
      <c r="B348" s="1" t="s">
        <v>591</v>
      </c>
      <c r="C348" s="1" t="s">
        <v>828</v>
      </c>
      <c r="D348" s="1" t="s">
        <v>176</v>
      </c>
      <c r="E348" s="1">
        <v>1</v>
      </c>
      <c r="F348" s="13">
        <v>33</v>
      </c>
      <c r="G348" s="13">
        <f t="shared" si="6"/>
        <v>9</v>
      </c>
      <c r="H348" s="13">
        <v>9</v>
      </c>
      <c r="I348" s="13">
        <v>0</v>
      </c>
      <c r="J348" s="13">
        <v>4</v>
      </c>
      <c r="K348" s="13">
        <v>0</v>
      </c>
      <c r="L348" s="13">
        <v>0</v>
      </c>
      <c r="M348" s="13">
        <v>0</v>
      </c>
      <c r="N348" s="13">
        <v>3</v>
      </c>
      <c r="O348" s="13">
        <v>1</v>
      </c>
      <c r="P348" s="13">
        <v>2</v>
      </c>
      <c r="Q348" s="13">
        <v>12</v>
      </c>
      <c r="R348" s="13">
        <v>1657</v>
      </c>
      <c r="S348" s="13">
        <v>65</v>
      </c>
      <c r="T348" s="15">
        <v>16.5</v>
      </c>
      <c r="U348" s="15">
        <v>2.0625</v>
      </c>
      <c r="V348" s="15">
        <v>1.2993749999999999</v>
      </c>
      <c r="W348" s="13">
        <v>150</v>
      </c>
      <c r="X348" s="13">
        <v>269</v>
      </c>
      <c r="Y348" s="13">
        <v>33</v>
      </c>
      <c r="Z348" s="13">
        <v>419</v>
      </c>
      <c r="AA348" s="13">
        <v>72</v>
      </c>
      <c r="AB348" s="13">
        <v>4</v>
      </c>
    </row>
    <row r="349" spans="1:28">
      <c r="A349" s="1">
        <v>100002213</v>
      </c>
      <c r="B349" s="1" t="s">
        <v>591</v>
      </c>
      <c r="C349" s="1" t="s">
        <v>828</v>
      </c>
      <c r="D349" s="1" t="s">
        <v>390</v>
      </c>
      <c r="E349" s="1">
        <v>2</v>
      </c>
      <c r="F349" s="13">
        <v>41</v>
      </c>
      <c r="G349" s="13">
        <f t="shared" si="6"/>
        <v>11</v>
      </c>
      <c r="H349" s="13">
        <v>11</v>
      </c>
      <c r="I349" s="13">
        <v>0</v>
      </c>
      <c r="J349" s="13">
        <v>6</v>
      </c>
      <c r="K349" s="13">
        <v>1</v>
      </c>
      <c r="L349" s="13">
        <v>0</v>
      </c>
      <c r="M349" s="13">
        <v>1</v>
      </c>
      <c r="N349" s="13">
        <v>4</v>
      </c>
      <c r="O349" s="13">
        <v>2</v>
      </c>
      <c r="P349" s="13">
        <v>4</v>
      </c>
      <c r="Q349" s="13">
        <v>15</v>
      </c>
      <c r="R349" s="13">
        <v>2150</v>
      </c>
      <c r="S349" s="13">
        <v>120</v>
      </c>
      <c r="T349" s="15">
        <v>20.5</v>
      </c>
      <c r="U349" s="15">
        <v>2.5625</v>
      </c>
      <c r="V349" s="15">
        <v>1.6143749999999999</v>
      </c>
      <c r="W349" s="13">
        <v>194</v>
      </c>
      <c r="X349" s="13">
        <v>359</v>
      </c>
      <c r="Y349" s="13">
        <v>41</v>
      </c>
      <c r="Z349" s="13">
        <v>553</v>
      </c>
      <c r="AA349" s="13">
        <v>144</v>
      </c>
      <c r="AB349" s="13">
        <v>6</v>
      </c>
    </row>
    <row r="350" spans="1:28">
      <c r="A350" s="1">
        <v>100002223</v>
      </c>
      <c r="B350" s="1" t="s">
        <v>591</v>
      </c>
      <c r="C350" s="1" t="s">
        <v>828</v>
      </c>
      <c r="D350" s="1" t="s">
        <v>837</v>
      </c>
      <c r="E350" s="1">
        <v>1</v>
      </c>
      <c r="F350" s="13">
        <v>62</v>
      </c>
      <c r="G350" s="13">
        <f t="shared" si="6"/>
        <v>16</v>
      </c>
      <c r="H350" s="13">
        <v>16</v>
      </c>
      <c r="I350" s="13">
        <v>0</v>
      </c>
      <c r="J350" s="13">
        <v>10</v>
      </c>
      <c r="K350" s="13">
        <v>0</v>
      </c>
      <c r="L350" s="13">
        <v>0</v>
      </c>
      <c r="M350" s="13">
        <v>0</v>
      </c>
      <c r="N350" s="13">
        <v>6</v>
      </c>
      <c r="O350" s="13">
        <v>1</v>
      </c>
      <c r="P350" s="13">
        <v>5</v>
      </c>
      <c r="Q350" s="13">
        <v>23</v>
      </c>
      <c r="R350" s="13">
        <v>3128</v>
      </c>
      <c r="S350" s="13">
        <v>345</v>
      </c>
      <c r="T350" s="15">
        <v>31</v>
      </c>
      <c r="U350" s="15">
        <v>3.875</v>
      </c>
      <c r="V350" s="15">
        <v>2.4412500000000001</v>
      </c>
      <c r="W350" s="13">
        <v>282</v>
      </c>
      <c r="X350" s="13">
        <v>573</v>
      </c>
      <c r="Y350" s="13">
        <v>62</v>
      </c>
      <c r="Z350" s="13">
        <v>855</v>
      </c>
      <c r="AA350" s="13">
        <v>144</v>
      </c>
      <c r="AB350" s="13">
        <v>10</v>
      </c>
    </row>
    <row r="351" spans="1:28">
      <c r="A351" s="1">
        <v>100002229</v>
      </c>
      <c r="B351" s="1" t="s">
        <v>591</v>
      </c>
      <c r="C351" s="1" t="s">
        <v>828</v>
      </c>
      <c r="D351" s="1" t="s">
        <v>12</v>
      </c>
      <c r="E351" s="1">
        <v>1</v>
      </c>
      <c r="F351" s="13">
        <v>73</v>
      </c>
      <c r="G351" s="13">
        <f t="shared" si="6"/>
        <v>25</v>
      </c>
      <c r="H351" s="13">
        <v>25</v>
      </c>
      <c r="I351" s="13">
        <v>0</v>
      </c>
      <c r="J351" s="13">
        <v>10</v>
      </c>
      <c r="K351" s="13">
        <v>0</v>
      </c>
      <c r="L351" s="13">
        <v>0</v>
      </c>
      <c r="M351" s="13">
        <v>0</v>
      </c>
      <c r="N351" s="13">
        <v>6</v>
      </c>
      <c r="O351" s="13">
        <v>1</v>
      </c>
      <c r="P351" s="13">
        <v>5</v>
      </c>
      <c r="Q351" s="13">
        <v>24</v>
      </c>
      <c r="R351" s="13">
        <v>3640</v>
      </c>
      <c r="S351" s="13">
        <v>381</v>
      </c>
      <c r="T351" s="15">
        <v>36.5</v>
      </c>
      <c r="U351" s="15">
        <v>4.5625</v>
      </c>
      <c r="V351" s="15">
        <v>2.8743750000000001</v>
      </c>
      <c r="W351" s="13">
        <v>328</v>
      </c>
      <c r="X351" s="13">
        <v>661</v>
      </c>
      <c r="Y351" s="13">
        <v>73</v>
      </c>
      <c r="Z351" s="13">
        <v>989</v>
      </c>
      <c r="AA351" s="13">
        <v>144</v>
      </c>
      <c r="AB351" s="13">
        <v>10</v>
      </c>
    </row>
    <row r="352" spans="1:28">
      <c r="A352" s="1">
        <v>100002247</v>
      </c>
      <c r="B352" s="1" t="s">
        <v>591</v>
      </c>
      <c r="C352" s="1" t="s">
        <v>828</v>
      </c>
      <c r="D352" s="1" t="s">
        <v>12</v>
      </c>
      <c r="E352" s="1">
        <v>1</v>
      </c>
      <c r="F352" s="13">
        <v>106</v>
      </c>
      <c r="G352" s="13">
        <f t="shared" si="6"/>
        <v>28</v>
      </c>
      <c r="H352" s="13">
        <v>27</v>
      </c>
      <c r="I352" s="13">
        <v>1</v>
      </c>
      <c r="J352" s="13">
        <v>16</v>
      </c>
      <c r="K352" s="13">
        <v>0</v>
      </c>
      <c r="L352" s="13">
        <v>1</v>
      </c>
      <c r="M352" s="13">
        <v>0</v>
      </c>
      <c r="N352" s="13">
        <v>8</v>
      </c>
      <c r="O352" s="13">
        <v>1</v>
      </c>
      <c r="P352" s="13">
        <v>8</v>
      </c>
      <c r="Q352" s="13">
        <v>40</v>
      </c>
      <c r="R352" s="13">
        <v>5177</v>
      </c>
      <c r="S352" s="13">
        <v>1195</v>
      </c>
      <c r="T352" s="15">
        <v>53</v>
      </c>
      <c r="U352" s="15">
        <v>6.625</v>
      </c>
      <c r="V352" s="15">
        <v>4.1737500000000001</v>
      </c>
      <c r="W352" s="13">
        <v>466</v>
      </c>
      <c r="X352" s="13">
        <v>1136</v>
      </c>
      <c r="Y352" s="13">
        <v>106</v>
      </c>
      <c r="Z352" s="13">
        <v>1602</v>
      </c>
      <c r="AA352" s="13">
        <v>192</v>
      </c>
      <c r="AB352" s="13">
        <v>16</v>
      </c>
    </row>
    <row r="353" spans="1:28">
      <c r="A353" s="1">
        <v>100002250</v>
      </c>
      <c r="B353" s="1" t="s">
        <v>591</v>
      </c>
      <c r="C353" s="1" t="s">
        <v>828</v>
      </c>
      <c r="D353" s="1" t="s">
        <v>846</v>
      </c>
      <c r="E353" s="1">
        <v>1</v>
      </c>
      <c r="F353" s="13">
        <v>41</v>
      </c>
      <c r="G353" s="13">
        <f t="shared" si="6"/>
        <v>11</v>
      </c>
      <c r="H353" s="13">
        <v>11</v>
      </c>
      <c r="I353" s="13">
        <v>0</v>
      </c>
      <c r="J353" s="13">
        <v>6</v>
      </c>
      <c r="K353" s="13">
        <v>0</v>
      </c>
      <c r="L353" s="13">
        <v>0</v>
      </c>
      <c r="M353" s="13">
        <v>0</v>
      </c>
      <c r="N353" s="13">
        <v>4</v>
      </c>
      <c r="O353" s="13">
        <v>1</v>
      </c>
      <c r="P353" s="13">
        <v>3</v>
      </c>
      <c r="Q353" s="13">
        <v>15</v>
      </c>
      <c r="R353" s="13">
        <v>2030</v>
      </c>
      <c r="S353" s="13">
        <v>120</v>
      </c>
      <c r="T353" s="15">
        <v>20.5</v>
      </c>
      <c r="U353" s="15">
        <v>2.5625</v>
      </c>
      <c r="V353" s="15">
        <v>1.6143749999999999</v>
      </c>
      <c r="W353" s="13">
        <v>183</v>
      </c>
      <c r="X353" s="13">
        <v>341</v>
      </c>
      <c r="Y353" s="13">
        <v>41</v>
      </c>
      <c r="Z353" s="13">
        <v>524</v>
      </c>
      <c r="AA353" s="13">
        <v>96</v>
      </c>
      <c r="AB353" s="13">
        <v>6</v>
      </c>
    </row>
    <row r="354" spans="1:28">
      <c r="A354" s="1">
        <v>100002262</v>
      </c>
      <c r="B354" s="1" t="s">
        <v>591</v>
      </c>
      <c r="C354" s="1" t="s">
        <v>828</v>
      </c>
      <c r="D354" s="1" t="s">
        <v>446</v>
      </c>
      <c r="E354" s="1">
        <v>3</v>
      </c>
      <c r="F354" s="13">
        <v>19</v>
      </c>
      <c r="G354" s="13">
        <f t="shared" si="6"/>
        <v>7</v>
      </c>
      <c r="H354" s="13">
        <v>7</v>
      </c>
      <c r="I354" s="13">
        <v>0</v>
      </c>
      <c r="J354" s="13">
        <v>0</v>
      </c>
      <c r="K354" s="13">
        <v>1</v>
      </c>
      <c r="L354" s="13">
        <v>0</v>
      </c>
      <c r="M354" s="13">
        <v>2</v>
      </c>
      <c r="N354" s="13">
        <v>0</v>
      </c>
      <c r="O354" s="13">
        <v>2</v>
      </c>
      <c r="P354" s="13">
        <v>1</v>
      </c>
      <c r="Q354" s="13">
        <v>6</v>
      </c>
      <c r="R354" s="13">
        <v>1130</v>
      </c>
      <c r="S354" s="13">
        <v>0</v>
      </c>
      <c r="T354" s="15">
        <v>9.5</v>
      </c>
      <c r="U354" s="15">
        <v>1.1875</v>
      </c>
      <c r="V354" s="15">
        <v>0.74812500000000004</v>
      </c>
      <c r="W354" s="13">
        <v>102</v>
      </c>
      <c r="X354" s="13">
        <v>170</v>
      </c>
      <c r="Y354" s="13">
        <v>19</v>
      </c>
      <c r="Z354" s="13">
        <v>272</v>
      </c>
      <c r="AA354" s="13">
        <v>72</v>
      </c>
      <c r="AB354" s="13">
        <v>0</v>
      </c>
    </row>
    <row r="355" spans="1:28">
      <c r="A355" s="1">
        <v>100002266</v>
      </c>
      <c r="B355" s="1" t="s">
        <v>591</v>
      </c>
      <c r="C355" s="1" t="s">
        <v>828</v>
      </c>
      <c r="D355" s="1" t="s">
        <v>851</v>
      </c>
      <c r="E355" s="1">
        <v>1</v>
      </c>
      <c r="F355" s="13">
        <v>41</v>
      </c>
      <c r="G355" s="13">
        <f t="shared" si="6"/>
        <v>11</v>
      </c>
      <c r="H355" s="13">
        <v>11</v>
      </c>
      <c r="I355" s="13">
        <v>0</v>
      </c>
      <c r="J355" s="13">
        <v>6</v>
      </c>
      <c r="K355" s="13">
        <v>0</v>
      </c>
      <c r="L355" s="13">
        <v>0</v>
      </c>
      <c r="M355" s="13">
        <v>0</v>
      </c>
      <c r="N355" s="13">
        <v>4</v>
      </c>
      <c r="O355" s="13">
        <v>1</v>
      </c>
      <c r="P355" s="13">
        <v>3</v>
      </c>
      <c r="Q355" s="13">
        <v>15</v>
      </c>
      <c r="R355" s="13">
        <v>2030</v>
      </c>
      <c r="S355" s="13">
        <v>120</v>
      </c>
      <c r="T355" s="15">
        <v>20.5</v>
      </c>
      <c r="U355" s="15">
        <v>2.5625</v>
      </c>
      <c r="V355" s="15">
        <v>1.6143749999999999</v>
      </c>
      <c r="W355" s="13">
        <v>183</v>
      </c>
      <c r="X355" s="13">
        <v>341</v>
      </c>
      <c r="Y355" s="13">
        <v>41</v>
      </c>
      <c r="Z355" s="13">
        <v>524</v>
      </c>
      <c r="AA355" s="13">
        <v>96</v>
      </c>
      <c r="AB355" s="13">
        <v>6</v>
      </c>
    </row>
    <row r="356" spans="1:28">
      <c r="A356" s="1">
        <v>100002270</v>
      </c>
      <c r="B356" s="1" t="s">
        <v>591</v>
      </c>
      <c r="C356" s="1" t="s">
        <v>828</v>
      </c>
      <c r="D356" s="1" t="s">
        <v>176</v>
      </c>
      <c r="E356" s="1">
        <v>1</v>
      </c>
      <c r="F356" s="13">
        <v>39</v>
      </c>
      <c r="G356" s="13">
        <f t="shared" si="6"/>
        <v>11</v>
      </c>
      <c r="H356" s="13">
        <v>10</v>
      </c>
      <c r="I356" s="13">
        <v>1</v>
      </c>
      <c r="J356" s="13">
        <v>4</v>
      </c>
      <c r="K356" s="13">
        <v>0</v>
      </c>
      <c r="L356" s="13">
        <v>0</v>
      </c>
      <c r="M356" s="13">
        <v>0</v>
      </c>
      <c r="N356" s="13">
        <v>3</v>
      </c>
      <c r="O356" s="13">
        <v>1</v>
      </c>
      <c r="P356" s="13">
        <v>2</v>
      </c>
      <c r="Q356" s="13">
        <v>15</v>
      </c>
      <c r="R356" s="13">
        <v>1937</v>
      </c>
      <c r="S356" s="13">
        <v>120</v>
      </c>
      <c r="T356" s="15">
        <v>19.5</v>
      </c>
      <c r="U356" s="15">
        <v>2.4375</v>
      </c>
      <c r="V356" s="15">
        <v>1.535625</v>
      </c>
      <c r="W356" s="13">
        <v>175</v>
      </c>
      <c r="X356" s="13">
        <v>327</v>
      </c>
      <c r="Y356" s="13">
        <v>39</v>
      </c>
      <c r="Z356" s="13">
        <v>502</v>
      </c>
      <c r="AA356" s="13">
        <v>72</v>
      </c>
      <c r="AB356" s="13">
        <v>4</v>
      </c>
    </row>
    <row r="357" spans="1:28">
      <c r="A357" s="1">
        <v>100002280</v>
      </c>
      <c r="B357" s="1" t="s">
        <v>591</v>
      </c>
      <c r="C357" s="1" t="s">
        <v>828</v>
      </c>
      <c r="D357" s="1" t="s">
        <v>176</v>
      </c>
      <c r="E357" s="1">
        <v>1</v>
      </c>
      <c r="F357" s="13">
        <v>33</v>
      </c>
      <c r="G357" s="13">
        <f t="shared" si="6"/>
        <v>9</v>
      </c>
      <c r="H357" s="13">
        <v>9</v>
      </c>
      <c r="I357" s="13">
        <v>0</v>
      </c>
      <c r="J357" s="13">
        <v>4</v>
      </c>
      <c r="K357" s="13">
        <v>0</v>
      </c>
      <c r="L357" s="13">
        <v>0</v>
      </c>
      <c r="M357" s="13">
        <v>0</v>
      </c>
      <c r="N357" s="13">
        <v>3</v>
      </c>
      <c r="O357" s="13">
        <v>1</v>
      </c>
      <c r="P357" s="13">
        <v>2</v>
      </c>
      <c r="Q357" s="13">
        <v>12</v>
      </c>
      <c r="R357" s="13">
        <v>1657</v>
      </c>
      <c r="S357" s="13">
        <v>65</v>
      </c>
      <c r="T357" s="15">
        <v>16.5</v>
      </c>
      <c r="U357" s="15">
        <v>2.0625</v>
      </c>
      <c r="V357" s="15">
        <v>1.2993749999999999</v>
      </c>
      <c r="W357" s="13">
        <v>150</v>
      </c>
      <c r="X357" s="13">
        <v>269</v>
      </c>
      <c r="Y357" s="13">
        <v>33</v>
      </c>
      <c r="Z357" s="13">
        <v>419</v>
      </c>
      <c r="AA357" s="13">
        <v>72</v>
      </c>
      <c r="AB357" s="13">
        <v>4</v>
      </c>
    </row>
    <row r="358" spans="1:28">
      <c r="A358" s="1">
        <v>100002285</v>
      </c>
      <c r="B358" s="1" t="s">
        <v>591</v>
      </c>
      <c r="C358" s="1" t="s">
        <v>828</v>
      </c>
      <c r="D358" s="1" t="s">
        <v>12</v>
      </c>
      <c r="E358" s="1">
        <v>1</v>
      </c>
      <c r="F358" s="13">
        <v>55</v>
      </c>
      <c r="G358" s="13">
        <f t="shared" si="6"/>
        <v>15</v>
      </c>
      <c r="H358" s="13">
        <v>14</v>
      </c>
      <c r="I358" s="13">
        <v>1</v>
      </c>
      <c r="J358" s="13">
        <v>8</v>
      </c>
      <c r="K358" s="13">
        <v>0</v>
      </c>
      <c r="L358" s="13">
        <v>0</v>
      </c>
      <c r="M358" s="13">
        <v>0</v>
      </c>
      <c r="N358" s="13">
        <v>5</v>
      </c>
      <c r="O358" s="13">
        <v>1</v>
      </c>
      <c r="P358" s="13">
        <v>4</v>
      </c>
      <c r="Q358" s="13">
        <v>21</v>
      </c>
      <c r="R358" s="13">
        <v>2802</v>
      </c>
      <c r="S358" s="13">
        <v>279</v>
      </c>
      <c r="T358" s="15">
        <v>27.5</v>
      </c>
      <c r="U358" s="15">
        <v>3.4375</v>
      </c>
      <c r="V358" s="15">
        <v>2.1656249999999999</v>
      </c>
      <c r="W358" s="13">
        <v>253</v>
      </c>
      <c r="X358" s="13">
        <v>504</v>
      </c>
      <c r="Y358" s="13">
        <v>55</v>
      </c>
      <c r="Z358" s="13">
        <v>757</v>
      </c>
      <c r="AA358" s="13">
        <v>120</v>
      </c>
      <c r="AB358" s="13">
        <v>8</v>
      </c>
    </row>
    <row r="359" spans="1:28">
      <c r="A359" s="1">
        <v>100002292</v>
      </c>
      <c r="B359" s="1" t="s">
        <v>591</v>
      </c>
      <c r="C359" s="1" t="s">
        <v>828</v>
      </c>
      <c r="D359" s="1" t="s">
        <v>859</v>
      </c>
      <c r="E359" s="1">
        <v>1</v>
      </c>
      <c r="F359" s="13">
        <v>38</v>
      </c>
      <c r="G359" s="13">
        <f t="shared" si="6"/>
        <v>10</v>
      </c>
      <c r="H359" s="13">
        <v>10</v>
      </c>
      <c r="I359" s="13">
        <v>0</v>
      </c>
      <c r="J359" s="13">
        <v>4</v>
      </c>
      <c r="K359" s="13">
        <v>0</v>
      </c>
      <c r="L359" s="13">
        <v>0</v>
      </c>
      <c r="M359" s="13">
        <v>0</v>
      </c>
      <c r="N359" s="13">
        <v>3</v>
      </c>
      <c r="O359" s="13">
        <v>1</v>
      </c>
      <c r="P359" s="13">
        <v>2</v>
      </c>
      <c r="Q359" s="13">
        <v>14</v>
      </c>
      <c r="R359" s="13">
        <v>1890</v>
      </c>
      <c r="S359" s="13">
        <v>100</v>
      </c>
      <c r="T359" s="15">
        <v>19</v>
      </c>
      <c r="U359" s="15">
        <v>2.375</v>
      </c>
      <c r="V359" s="15">
        <v>1.4962500000000001</v>
      </c>
      <c r="W359" s="13">
        <v>171</v>
      </c>
      <c r="X359" s="13">
        <v>314</v>
      </c>
      <c r="Y359" s="13">
        <v>38</v>
      </c>
      <c r="Z359" s="13">
        <v>485</v>
      </c>
      <c r="AA359" s="13">
        <v>72</v>
      </c>
      <c r="AB359" s="13">
        <v>4</v>
      </c>
    </row>
    <row r="360" spans="1:28">
      <c r="A360" s="1">
        <v>100002296</v>
      </c>
      <c r="B360" s="1" t="s">
        <v>591</v>
      </c>
      <c r="C360" s="1" t="s">
        <v>828</v>
      </c>
      <c r="D360" s="1" t="s">
        <v>176</v>
      </c>
      <c r="E360" s="1">
        <v>1</v>
      </c>
      <c r="F360" s="13">
        <v>38</v>
      </c>
      <c r="G360" s="13">
        <f t="shared" si="6"/>
        <v>10</v>
      </c>
      <c r="H360" s="13">
        <v>10</v>
      </c>
      <c r="I360" s="13">
        <v>0</v>
      </c>
      <c r="J360" s="13">
        <v>4</v>
      </c>
      <c r="K360" s="13">
        <v>0</v>
      </c>
      <c r="L360" s="13">
        <v>0</v>
      </c>
      <c r="M360" s="13">
        <v>0</v>
      </c>
      <c r="N360" s="13">
        <v>3</v>
      </c>
      <c r="O360" s="13">
        <v>1</v>
      </c>
      <c r="P360" s="13">
        <v>2</v>
      </c>
      <c r="Q360" s="13">
        <v>14</v>
      </c>
      <c r="R360" s="13">
        <v>1890</v>
      </c>
      <c r="S360" s="13">
        <v>100</v>
      </c>
      <c r="T360" s="15">
        <v>19</v>
      </c>
      <c r="U360" s="15">
        <v>2.375</v>
      </c>
      <c r="V360" s="15">
        <v>1.4962500000000001</v>
      </c>
      <c r="W360" s="13">
        <v>171</v>
      </c>
      <c r="X360" s="13">
        <v>314</v>
      </c>
      <c r="Y360" s="13">
        <v>38</v>
      </c>
      <c r="Z360" s="13">
        <v>485</v>
      </c>
      <c r="AA360" s="13">
        <v>72</v>
      </c>
      <c r="AB360" s="13">
        <v>4</v>
      </c>
    </row>
    <row r="361" spans="1:28">
      <c r="A361" s="1">
        <v>100002305</v>
      </c>
      <c r="B361" s="1" t="s">
        <v>591</v>
      </c>
      <c r="C361" s="1" t="s">
        <v>828</v>
      </c>
      <c r="D361" s="1" t="s">
        <v>176</v>
      </c>
      <c r="E361" s="1">
        <v>1</v>
      </c>
      <c r="F361" s="13">
        <v>46</v>
      </c>
      <c r="G361" s="13">
        <f t="shared" si="6"/>
        <v>12</v>
      </c>
      <c r="H361" s="13">
        <v>12</v>
      </c>
      <c r="I361" s="13">
        <v>0</v>
      </c>
      <c r="J361" s="13">
        <v>6</v>
      </c>
      <c r="K361" s="13">
        <v>0</v>
      </c>
      <c r="L361" s="13">
        <v>0</v>
      </c>
      <c r="M361" s="13">
        <v>0</v>
      </c>
      <c r="N361" s="13">
        <v>4</v>
      </c>
      <c r="O361" s="13">
        <v>1</v>
      </c>
      <c r="P361" s="13">
        <v>3</v>
      </c>
      <c r="Q361" s="13">
        <v>17</v>
      </c>
      <c r="R361" s="13">
        <v>2263</v>
      </c>
      <c r="S361" s="13">
        <v>166</v>
      </c>
      <c r="T361" s="15">
        <v>23</v>
      </c>
      <c r="U361" s="15">
        <v>2.875</v>
      </c>
      <c r="V361" s="15">
        <v>1.81125</v>
      </c>
      <c r="W361" s="13">
        <v>204</v>
      </c>
      <c r="X361" s="13">
        <v>390</v>
      </c>
      <c r="Y361" s="13">
        <v>46</v>
      </c>
      <c r="Z361" s="13">
        <v>594</v>
      </c>
      <c r="AA361" s="13">
        <v>96</v>
      </c>
      <c r="AB361" s="13">
        <v>6</v>
      </c>
    </row>
    <row r="362" spans="1:28">
      <c r="A362" s="1">
        <v>100002312</v>
      </c>
      <c r="B362" s="1" t="s">
        <v>591</v>
      </c>
      <c r="C362" s="1" t="s">
        <v>828</v>
      </c>
      <c r="D362" s="1" t="s">
        <v>12</v>
      </c>
      <c r="E362" s="1">
        <v>1</v>
      </c>
      <c r="F362" s="13">
        <v>11</v>
      </c>
      <c r="G362" s="13">
        <f t="shared" si="6"/>
        <v>3</v>
      </c>
      <c r="H362" s="13">
        <v>3</v>
      </c>
      <c r="I362" s="13">
        <v>0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4</v>
      </c>
      <c r="R362" s="13">
        <v>552</v>
      </c>
      <c r="S362" s="13">
        <v>0</v>
      </c>
      <c r="T362" s="15">
        <v>5.5</v>
      </c>
      <c r="U362" s="15">
        <v>0.6875</v>
      </c>
      <c r="V362" s="15">
        <v>0.43312499999999998</v>
      </c>
      <c r="W362" s="13">
        <v>50</v>
      </c>
      <c r="X362" s="13">
        <v>83</v>
      </c>
      <c r="Y362" s="13">
        <v>11</v>
      </c>
      <c r="Z362" s="13">
        <v>133</v>
      </c>
      <c r="AA362" s="13">
        <v>48</v>
      </c>
      <c r="AB362" s="13">
        <v>0</v>
      </c>
    </row>
    <row r="363" spans="1:28">
      <c r="A363" s="1">
        <v>100002315</v>
      </c>
      <c r="B363" s="1" t="s">
        <v>591</v>
      </c>
      <c r="C363" s="1" t="s">
        <v>869</v>
      </c>
      <c r="D363" s="1" t="s">
        <v>176</v>
      </c>
      <c r="E363" s="1">
        <v>1</v>
      </c>
      <c r="F363" s="13">
        <v>35</v>
      </c>
      <c r="G363" s="13">
        <f t="shared" si="6"/>
        <v>9</v>
      </c>
      <c r="H363" s="13">
        <v>9</v>
      </c>
      <c r="I363" s="13">
        <v>0</v>
      </c>
      <c r="J363" s="13">
        <v>4</v>
      </c>
      <c r="K363" s="13">
        <v>0</v>
      </c>
      <c r="L363" s="13">
        <v>0</v>
      </c>
      <c r="M363" s="13">
        <v>0</v>
      </c>
      <c r="N363" s="13">
        <v>3</v>
      </c>
      <c r="O363" s="13">
        <v>1</v>
      </c>
      <c r="P363" s="13">
        <v>2</v>
      </c>
      <c r="Q363" s="13">
        <v>13</v>
      </c>
      <c r="R363" s="13">
        <v>1751</v>
      </c>
      <c r="S363" s="13">
        <v>82</v>
      </c>
      <c r="T363" s="15">
        <v>17.5</v>
      </c>
      <c r="U363" s="15">
        <v>2.1875</v>
      </c>
      <c r="V363" s="15">
        <v>1.378125</v>
      </c>
      <c r="W363" s="13">
        <v>158</v>
      </c>
      <c r="X363" s="13">
        <v>288</v>
      </c>
      <c r="Y363" s="13">
        <v>35</v>
      </c>
      <c r="Z363" s="13">
        <v>446</v>
      </c>
      <c r="AA363" s="13">
        <v>72</v>
      </c>
      <c r="AB363" s="13">
        <v>4</v>
      </c>
    </row>
    <row r="364" spans="1:28">
      <c r="A364" s="1">
        <v>100002327</v>
      </c>
      <c r="B364" s="1" t="s">
        <v>591</v>
      </c>
      <c r="C364" s="1" t="s">
        <v>869</v>
      </c>
      <c r="D364" s="1" t="s">
        <v>12</v>
      </c>
      <c r="E364" s="1">
        <v>1</v>
      </c>
      <c r="F364" s="13">
        <v>9</v>
      </c>
      <c r="G364" s="13">
        <f t="shared" si="6"/>
        <v>3</v>
      </c>
      <c r="H364" s="13">
        <v>3</v>
      </c>
      <c r="I364" s="13">
        <v>0</v>
      </c>
      <c r="J364" s="13">
        <v>0</v>
      </c>
      <c r="K364" s="13">
        <v>1</v>
      </c>
      <c r="L364" s="13">
        <v>0</v>
      </c>
      <c r="M364" s="13">
        <v>1</v>
      </c>
      <c r="N364" s="13">
        <v>0</v>
      </c>
      <c r="O364" s="13">
        <v>1</v>
      </c>
      <c r="P364" s="13">
        <v>1</v>
      </c>
      <c r="Q364" s="13">
        <v>3</v>
      </c>
      <c r="R364" s="13">
        <v>410</v>
      </c>
      <c r="S364" s="13">
        <v>0</v>
      </c>
      <c r="T364" s="15">
        <v>4.5</v>
      </c>
      <c r="U364" s="15">
        <v>0.5625</v>
      </c>
      <c r="V364" s="15">
        <v>0.354375</v>
      </c>
      <c r="W364" s="13">
        <v>37</v>
      </c>
      <c r="X364" s="13">
        <v>62</v>
      </c>
      <c r="Y364" s="13">
        <v>9</v>
      </c>
      <c r="Z364" s="13">
        <v>99</v>
      </c>
      <c r="AA364" s="13">
        <v>48</v>
      </c>
      <c r="AB364" s="13">
        <v>0</v>
      </c>
    </row>
    <row r="365" spans="1:28">
      <c r="A365" s="1">
        <v>100002334</v>
      </c>
      <c r="B365" s="1" t="s">
        <v>591</v>
      </c>
      <c r="C365" s="1" t="s">
        <v>869</v>
      </c>
      <c r="D365" s="1" t="s">
        <v>176</v>
      </c>
      <c r="E365" s="1">
        <v>1</v>
      </c>
      <c r="F365" s="13">
        <v>41</v>
      </c>
      <c r="G365" s="13">
        <f t="shared" si="6"/>
        <v>11</v>
      </c>
      <c r="H365" s="13">
        <v>11</v>
      </c>
      <c r="I365" s="13">
        <v>0</v>
      </c>
      <c r="J365" s="13">
        <v>6</v>
      </c>
      <c r="K365" s="13">
        <v>0</v>
      </c>
      <c r="L365" s="13">
        <v>0</v>
      </c>
      <c r="M365" s="13">
        <v>0</v>
      </c>
      <c r="N365" s="13">
        <v>4</v>
      </c>
      <c r="O365" s="13">
        <v>1</v>
      </c>
      <c r="P365" s="13">
        <v>3</v>
      </c>
      <c r="Q365" s="13">
        <v>15</v>
      </c>
      <c r="R365" s="13">
        <v>2030</v>
      </c>
      <c r="S365" s="13">
        <v>120</v>
      </c>
      <c r="T365" s="15">
        <v>20.5</v>
      </c>
      <c r="U365" s="15">
        <v>2.5625</v>
      </c>
      <c r="V365" s="15">
        <v>1.6143749999999999</v>
      </c>
      <c r="W365" s="13">
        <v>183</v>
      </c>
      <c r="X365" s="13">
        <v>341</v>
      </c>
      <c r="Y365" s="13">
        <v>41</v>
      </c>
      <c r="Z365" s="13">
        <v>524</v>
      </c>
      <c r="AA365" s="13">
        <v>96</v>
      </c>
      <c r="AB365" s="13">
        <v>6</v>
      </c>
    </row>
    <row r="366" spans="1:28">
      <c r="A366" s="1">
        <v>100002338</v>
      </c>
      <c r="B366" s="1" t="s">
        <v>591</v>
      </c>
      <c r="C366" s="1" t="s">
        <v>869</v>
      </c>
      <c r="D366" s="1" t="s">
        <v>176</v>
      </c>
      <c r="E366" s="1">
        <v>1</v>
      </c>
      <c r="F366" s="13">
        <v>9</v>
      </c>
      <c r="G366" s="13">
        <f t="shared" si="6"/>
        <v>3</v>
      </c>
      <c r="H366" s="13">
        <v>3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3</v>
      </c>
      <c r="R366" s="13">
        <v>410</v>
      </c>
      <c r="S366" s="13">
        <v>0</v>
      </c>
      <c r="T366" s="15">
        <v>4.5</v>
      </c>
      <c r="U366" s="15">
        <v>0.5625</v>
      </c>
      <c r="V366" s="15">
        <v>0.354375</v>
      </c>
      <c r="W366" s="13">
        <v>37</v>
      </c>
      <c r="X366" s="13">
        <v>62</v>
      </c>
      <c r="Y366" s="13">
        <v>9</v>
      </c>
      <c r="Z366" s="13">
        <v>99</v>
      </c>
      <c r="AA366" s="13">
        <v>48</v>
      </c>
      <c r="AB366" s="13">
        <v>0</v>
      </c>
    </row>
    <row r="367" spans="1:28">
      <c r="A367" s="1">
        <v>100002354</v>
      </c>
      <c r="B367" s="1" t="s">
        <v>591</v>
      </c>
      <c r="C367" s="1" t="s">
        <v>869</v>
      </c>
      <c r="D367" s="1" t="s">
        <v>12</v>
      </c>
      <c r="E367" s="1">
        <v>1</v>
      </c>
      <c r="F367" s="13">
        <v>14</v>
      </c>
      <c r="G367" s="13">
        <f t="shared" si="6"/>
        <v>4</v>
      </c>
      <c r="H367" s="13">
        <v>4</v>
      </c>
      <c r="I367" s="13">
        <v>0</v>
      </c>
      <c r="J367" s="13">
        <v>0</v>
      </c>
      <c r="K367" s="13">
        <v>1</v>
      </c>
      <c r="L367" s="13">
        <v>0</v>
      </c>
      <c r="M367" s="13">
        <v>1</v>
      </c>
      <c r="N367" s="13">
        <v>0</v>
      </c>
      <c r="O367" s="13">
        <v>1</v>
      </c>
      <c r="P367" s="13">
        <v>1</v>
      </c>
      <c r="Q367" s="13">
        <v>5</v>
      </c>
      <c r="R367" s="13">
        <v>767</v>
      </c>
      <c r="S367" s="13">
        <v>0</v>
      </c>
      <c r="T367" s="15">
        <v>7</v>
      </c>
      <c r="U367" s="15">
        <v>0.875</v>
      </c>
      <c r="V367" s="15">
        <v>0.55125000000000002</v>
      </c>
      <c r="W367" s="13">
        <v>70</v>
      </c>
      <c r="X367" s="13">
        <v>116</v>
      </c>
      <c r="Y367" s="13">
        <v>14</v>
      </c>
      <c r="Z367" s="13">
        <v>186</v>
      </c>
      <c r="AA367" s="13">
        <v>48</v>
      </c>
      <c r="AB367" s="13">
        <v>0</v>
      </c>
    </row>
    <row r="368" spans="1:28">
      <c r="A368" s="1">
        <v>100002360</v>
      </c>
      <c r="B368" s="1" t="s">
        <v>591</v>
      </c>
      <c r="C368" s="1" t="s">
        <v>869</v>
      </c>
      <c r="D368" s="1" t="s">
        <v>176</v>
      </c>
      <c r="E368" s="1">
        <v>1</v>
      </c>
      <c r="F368" s="13">
        <v>46</v>
      </c>
      <c r="G368" s="13">
        <f t="shared" si="6"/>
        <v>12</v>
      </c>
      <c r="H368" s="13">
        <v>12</v>
      </c>
      <c r="I368" s="13">
        <v>0</v>
      </c>
      <c r="J368" s="13">
        <v>8</v>
      </c>
      <c r="K368" s="13">
        <v>0</v>
      </c>
      <c r="L368" s="13">
        <v>0</v>
      </c>
      <c r="M368" s="13">
        <v>0</v>
      </c>
      <c r="N368" s="13">
        <v>5</v>
      </c>
      <c r="O368" s="13">
        <v>1</v>
      </c>
      <c r="P368" s="13">
        <v>4</v>
      </c>
      <c r="Q368" s="13">
        <v>17</v>
      </c>
      <c r="R368" s="13">
        <v>2383</v>
      </c>
      <c r="S368" s="13">
        <v>166</v>
      </c>
      <c r="T368" s="15">
        <v>23</v>
      </c>
      <c r="U368" s="15">
        <v>2.875</v>
      </c>
      <c r="V368" s="15">
        <v>1.81125</v>
      </c>
      <c r="W368" s="13">
        <v>215</v>
      </c>
      <c r="X368" s="13">
        <v>408</v>
      </c>
      <c r="Y368" s="13">
        <v>46</v>
      </c>
      <c r="Z368" s="13">
        <v>623</v>
      </c>
      <c r="AA368" s="13">
        <v>120</v>
      </c>
      <c r="AB368" s="13">
        <v>8</v>
      </c>
    </row>
    <row r="369" spans="1:28">
      <c r="A369" s="1">
        <v>100002364</v>
      </c>
      <c r="B369" s="1" t="s">
        <v>591</v>
      </c>
      <c r="C369" s="1" t="s">
        <v>869</v>
      </c>
      <c r="D369" s="1" t="s">
        <v>12</v>
      </c>
      <c r="E369" s="1">
        <v>1</v>
      </c>
      <c r="F369" s="13">
        <v>11</v>
      </c>
      <c r="G369" s="13">
        <f t="shared" si="6"/>
        <v>3</v>
      </c>
      <c r="H369" s="13">
        <v>3</v>
      </c>
      <c r="I369" s="13">
        <v>0</v>
      </c>
      <c r="J369" s="13">
        <v>0</v>
      </c>
      <c r="K369" s="13">
        <v>1</v>
      </c>
      <c r="L369" s="13">
        <v>0</v>
      </c>
      <c r="M369" s="13">
        <v>1</v>
      </c>
      <c r="N369" s="13">
        <v>0</v>
      </c>
      <c r="O369" s="13">
        <v>1</v>
      </c>
      <c r="P369" s="13">
        <v>1</v>
      </c>
      <c r="Q369" s="13">
        <v>4</v>
      </c>
      <c r="R369" s="13">
        <v>552</v>
      </c>
      <c r="S369" s="13">
        <v>0</v>
      </c>
      <c r="T369" s="15">
        <v>5.5</v>
      </c>
      <c r="U369" s="15">
        <v>0.6875</v>
      </c>
      <c r="V369" s="15">
        <v>0.43312499999999998</v>
      </c>
      <c r="W369" s="13">
        <v>50</v>
      </c>
      <c r="X369" s="13">
        <v>83</v>
      </c>
      <c r="Y369" s="13">
        <v>11</v>
      </c>
      <c r="Z369" s="13">
        <v>133</v>
      </c>
      <c r="AA369" s="13">
        <v>48</v>
      </c>
      <c r="AB369" s="13">
        <v>0</v>
      </c>
    </row>
    <row r="370" spans="1:28">
      <c r="A370" s="1">
        <v>100002373</v>
      </c>
      <c r="B370" s="1" t="s">
        <v>591</v>
      </c>
      <c r="C370" s="1" t="s">
        <v>869</v>
      </c>
      <c r="D370" s="1" t="s">
        <v>12</v>
      </c>
      <c r="E370" s="1">
        <v>1</v>
      </c>
      <c r="F370" s="13">
        <v>108</v>
      </c>
      <c r="G370" s="13">
        <f t="shared" si="6"/>
        <v>28</v>
      </c>
      <c r="H370" s="13">
        <v>28</v>
      </c>
      <c r="I370" s="13">
        <v>0</v>
      </c>
      <c r="J370" s="13">
        <v>18</v>
      </c>
      <c r="K370" s="13">
        <v>0</v>
      </c>
      <c r="L370" s="13">
        <v>1</v>
      </c>
      <c r="M370" s="13">
        <v>0</v>
      </c>
      <c r="N370" s="13">
        <v>9</v>
      </c>
      <c r="O370" s="13">
        <v>1</v>
      </c>
      <c r="P370" s="13">
        <v>9</v>
      </c>
      <c r="Q370" s="13">
        <v>40</v>
      </c>
      <c r="R370" s="13">
        <v>5391</v>
      </c>
      <c r="S370" s="13">
        <v>1195</v>
      </c>
      <c r="T370" s="15">
        <v>54</v>
      </c>
      <c r="U370" s="15">
        <v>6.75</v>
      </c>
      <c r="V370" s="15">
        <v>4.2525000000000004</v>
      </c>
      <c r="W370" s="13">
        <v>486</v>
      </c>
      <c r="X370" s="13">
        <v>1168</v>
      </c>
      <c r="Y370" s="13">
        <v>108</v>
      </c>
      <c r="Z370" s="13">
        <v>1654</v>
      </c>
      <c r="AA370" s="13">
        <v>216</v>
      </c>
      <c r="AB370" s="13">
        <v>18</v>
      </c>
    </row>
    <row r="371" spans="1:28">
      <c r="A371" s="1">
        <v>100002381</v>
      </c>
      <c r="B371" s="1" t="s">
        <v>591</v>
      </c>
      <c r="C371" s="1" t="s">
        <v>869</v>
      </c>
      <c r="D371" s="1" t="s">
        <v>885</v>
      </c>
      <c r="E371" s="1">
        <v>1</v>
      </c>
      <c r="F371" s="13">
        <v>53</v>
      </c>
      <c r="G371" s="13">
        <f t="shared" si="6"/>
        <v>15</v>
      </c>
      <c r="H371" s="13">
        <v>14</v>
      </c>
      <c r="I371" s="13">
        <v>1</v>
      </c>
      <c r="J371" s="13">
        <v>6</v>
      </c>
      <c r="K371" s="13">
        <v>0</v>
      </c>
      <c r="L371" s="13">
        <v>0</v>
      </c>
      <c r="M371" s="13">
        <v>0</v>
      </c>
      <c r="N371" s="13">
        <v>4</v>
      </c>
      <c r="O371" s="13">
        <v>1</v>
      </c>
      <c r="P371" s="13">
        <v>3</v>
      </c>
      <c r="Q371" s="13">
        <v>20</v>
      </c>
      <c r="R371" s="13">
        <v>2589</v>
      </c>
      <c r="S371" s="13">
        <v>248</v>
      </c>
      <c r="T371" s="15">
        <v>26.5</v>
      </c>
      <c r="U371" s="15">
        <v>3.3125</v>
      </c>
      <c r="V371" s="15">
        <v>2.086875</v>
      </c>
      <c r="W371" s="13">
        <v>234</v>
      </c>
      <c r="X371" s="13">
        <v>463</v>
      </c>
      <c r="Y371" s="13">
        <v>53</v>
      </c>
      <c r="Z371" s="13">
        <v>697</v>
      </c>
      <c r="AA371" s="13">
        <v>96</v>
      </c>
      <c r="AB371" s="13">
        <v>6</v>
      </c>
    </row>
    <row r="372" spans="1:28">
      <c r="A372" s="1">
        <v>100002386</v>
      </c>
      <c r="B372" s="1" t="s">
        <v>591</v>
      </c>
      <c r="C372" s="1" t="s">
        <v>869</v>
      </c>
      <c r="D372" s="1" t="s">
        <v>12</v>
      </c>
      <c r="E372" s="1">
        <v>1</v>
      </c>
      <c r="F372" s="13">
        <v>84</v>
      </c>
      <c r="G372" s="13">
        <f t="shared" si="6"/>
        <v>22</v>
      </c>
      <c r="H372" s="13">
        <v>22</v>
      </c>
      <c r="I372" s="13">
        <v>0</v>
      </c>
      <c r="J372" s="13">
        <v>12</v>
      </c>
      <c r="K372" s="13">
        <v>0</v>
      </c>
      <c r="L372" s="13">
        <v>0</v>
      </c>
      <c r="M372" s="13">
        <v>0</v>
      </c>
      <c r="N372" s="13">
        <v>7</v>
      </c>
      <c r="O372" s="13">
        <v>1</v>
      </c>
      <c r="P372" s="13">
        <v>6</v>
      </c>
      <c r="Q372" s="13">
        <v>31</v>
      </c>
      <c r="R372" s="13">
        <v>4153</v>
      </c>
      <c r="S372" s="13">
        <v>682</v>
      </c>
      <c r="T372" s="15">
        <v>42</v>
      </c>
      <c r="U372" s="15">
        <v>5.25</v>
      </c>
      <c r="V372" s="15">
        <v>3.3075000000000001</v>
      </c>
      <c r="W372" s="13">
        <v>374</v>
      </c>
      <c r="X372" s="13">
        <v>828</v>
      </c>
      <c r="Y372" s="13">
        <v>84</v>
      </c>
      <c r="Z372" s="13">
        <v>1202</v>
      </c>
      <c r="AA372" s="13">
        <v>168</v>
      </c>
      <c r="AB372" s="13">
        <v>12</v>
      </c>
    </row>
    <row r="373" spans="1:28">
      <c r="A373" s="1">
        <v>100002389</v>
      </c>
      <c r="B373" s="1" t="s">
        <v>591</v>
      </c>
      <c r="C373" s="1" t="s">
        <v>869</v>
      </c>
      <c r="D373" s="1" t="s">
        <v>12</v>
      </c>
      <c r="E373" s="1">
        <v>1</v>
      </c>
      <c r="F373" s="13">
        <v>76</v>
      </c>
      <c r="G373" s="13">
        <f t="shared" si="6"/>
        <v>20</v>
      </c>
      <c r="H373" s="13">
        <v>20</v>
      </c>
      <c r="I373" s="13">
        <v>0</v>
      </c>
      <c r="J373" s="13">
        <v>10</v>
      </c>
      <c r="K373" s="13">
        <v>0</v>
      </c>
      <c r="L373" s="13">
        <v>0</v>
      </c>
      <c r="M373" s="13">
        <v>0</v>
      </c>
      <c r="N373" s="13">
        <v>6</v>
      </c>
      <c r="O373" s="13">
        <v>1</v>
      </c>
      <c r="P373" s="13">
        <v>5</v>
      </c>
      <c r="Q373" s="13">
        <v>28</v>
      </c>
      <c r="R373" s="13">
        <v>3780</v>
      </c>
      <c r="S373" s="13">
        <v>543</v>
      </c>
      <c r="T373" s="15">
        <v>38</v>
      </c>
      <c r="U373" s="15">
        <v>4.75</v>
      </c>
      <c r="V373" s="15">
        <v>2.9925000000000002</v>
      </c>
      <c r="W373" s="13">
        <v>341</v>
      </c>
      <c r="X373" s="13">
        <v>730</v>
      </c>
      <c r="Y373" s="13">
        <v>76</v>
      </c>
      <c r="Z373" s="13">
        <v>1071</v>
      </c>
      <c r="AA373" s="13">
        <v>144</v>
      </c>
      <c r="AB373" s="13">
        <v>10</v>
      </c>
    </row>
    <row r="374" spans="1:28">
      <c r="A374" s="1">
        <v>100002392</v>
      </c>
      <c r="B374" s="1" t="s">
        <v>591</v>
      </c>
      <c r="C374" s="1" t="s">
        <v>869</v>
      </c>
      <c r="D374" s="1" t="s">
        <v>750</v>
      </c>
      <c r="E374" s="1">
        <v>1</v>
      </c>
      <c r="F374" s="13">
        <v>68</v>
      </c>
      <c r="G374" s="13">
        <f t="shared" si="6"/>
        <v>18</v>
      </c>
      <c r="H374" s="13">
        <v>18</v>
      </c>
      <c r="I374" s="13">
        <v>0</v>
      </c>
      <c r="J374" s="13">
        <v>8</v>
      </c>
      <c r="K374" s="13">
        <v>0</v>
      </c>
      <c r="L374" s="13">
        <v>0</v>
      </c>
      <c r="M374" s="13">
        <v>0</v>
      </c>
      <c r="N374" s="13">
        <v>5</v>
      </c>
      <c r="O374" s="13">
        <v>1</v>
      </c>
      <c r="P374" s="13">
        <v>4</v>
      </c>
      <c r="Q374" s="13">
        <v>25</v>
      </c>
      <c r="R374" s="13">
        <v>3288</v>
      </c>
      <c r="S374" s="13">
        <v>419</v>
      </c>
      <c r="T374" s="15">
        <v>34</v>
      </c>
      <c r="U374" s="15">
        <v>4.25</v>
      </c>
      <c r="V374" s="15">
        <v>2.6775000000000002</v>
      </c>
      <c r="W374" s="13">
        <v>296</v>
      </c>
      <c r="X374" s="13">
        <v>619</v>
      </c>
      <c r="Y374" s="13">
        <v>68</v>
      </c>
      <c r="Z374" s="13">
        <v>915</v>
      </c>
      <c r="AA374" s="13">
        <v>120</v>
      </c>
      <c r="AB374" s="13">
        <v>8</v>
      </c>
    </row>
    <row r="375" spans="1:28">
      <c r="A375" s="1">
        <v>100002394</v>
      </c>
      <c r="B375" s="1" t="s">
        <v>591</v>
      </c>
      <c r="C375" s="1" t="s">
        <v>869</v>
      </c>
      <c r="D375" s="1" t="s">
        <v>78</v>
      </c>
      <c r="E375" s="1">
        <v>1</v>
      </c>
      <c r="F375" s="13">
        <v>103</v>
      </c>
      <c r="G375" s="13">
        <f t="shared" si="6"/>
        <v>27</v>
      </c>
      <c r="H375" s="13">
        <v>27</v>
      </c>
      <c r="I375" s="13">
        <v>0</v>
      </c>
      <c r="J375" s="13">
        <v>14</v>
      </c>
      <c r="K375" s="13">
        <v>0</v>
      </c>
      <c r="L375" s="13">
        <v>0</v>
      </c>
      <c r="M375" s="13">
        <v>0</v>
      </c>
      <c r="N375" s="13">
        <v>8</v>
      </c>
      <c r="O375" s="13">
        <v>1</v>
      </c>
      <c r="P375" s="13">
        <v>7</v>
      </c>
      <c r="Q375" s="13">
        <v>38</v>
      </c>
      <c r="R375" s="13">
        <v>5038</v>
      </c>
      <c r="S375" s="13">
        <v>1068</v>
      </c>
      <c r="T375" s="15">
        <v>51.5</v>
      </c>
      <c r="U375" s="15">
        <v>6.4375</v>
      </c>
      <c r="V375" s="15">
        <v>4.055625</v>
      </c>
      <c r="W375" s="13">
        <v>454</v>
      </c>
      <c r="X375" s="13">
        <v>1077</v>
      </c>
      <c r="Y375" s="13">
        <v>103</v>
      </c>
      <c r="Z375" s="13">
        <v>1531</v>
      </c>
      <c r="AA375" s="13">
        <v>192</v>
      </c>
      <c r="AB375" s="13">
        <v>14</v>
      </c>
    </row>
    <row r="376" spans="1:28">
      <c r="A376" s="1">
        <v>100002395</v>
      </c>
      <c r="B376" s="1" t="s">
        <v>591</v>
      </c>
      <c r="C376" s="1" t="s">
        <v>869</v>
      </c>
      <c r="D376" s="1" t="s">
        <v>891</v>
      </c>
      <c r="E376" s="1">
        <v>1</v>
      </c>
      <c r="F376" s="13">
        <v>92</v>
      </c>
      <c r="G376" s="13">
        <f t="shared" si="6"/>
        <v>24</v>
      </c>
      <c r="H376" s="13">
        <v>24</v>
      </c>
      <c r="I376" s="13">
        <v>0</v>
      </c>
      <c r="J376" s="13">
        <v>12</v>
      </c>
      <c r="K376" s="13">
        <v>0</v>
      </c>
      <c r="L376" s="13">
        <v>0</v>
      </c>
      <c r="M376" s="13">
        <v>0</v>
      </c>
      <c r="N376" s="13">
        <v>7</v>
      </c>
      <c r="O376" s="13">
        <v>1</v>
      </c>
      <c r="P376" s="13">
        <v>6</v>
      </c>
      <c r="Q376" s="13">
        <v>34</v>
      </c>
      <c r="R376" s="13">
        <v>4525</v>
      </c>
      <c r="S376" s="13">
        <v>837</v>
      </c>
      <c r="T376" s="15">
        <v>46</v>
      </c>
      <c r="U376" s="15">
        <v>5.75</v>
      </c>
      <c r="V376" s="15">
        <v>3.6225000000000001</v>
      </c>
      <c r="W376" s="13">
        <v>408</v>
      </c>
      <c r="X376" s="13">
        <v>930</v>
      </c>
      <c r="Y376" s="13">
        <v>92</v>
      </c>
      <c r="Z376" s="13">
        <v>1338</v>
      </c>
      <c r="AA376" s="13">
        <v>168</v>
      </c>
      <c r="AB376" s="13">
        <v>12</v>
      </c>
    </row>
    <row r="377" spans="1:28">
      <c r="A377" s="1">
        <v>100002397</v>
      </c>
      <c r="B377" s="1" t="s">
        <v>591</v>
      </c>
      <c r="C377" s="1" t="s">
        <v>869</v>
      </c>
      <c r="D377" s="1" t="s">
        <v>390</v>
      </c>
      <c r="E377" s="1">
        <v>1</v>
      </c>
      <c r="F377" s="13">
        <v>65</v>
      </c>
      <c r="G377" s="13">
        <f t="shared" si="6"/>
        <v>17</v>
      </c>
      <c r="H377" s="13">
        <v>17</v>
      </c>
      <c r="I377" s="13">
        <v>0</v>
      </c>
      <c r="J377" s="13">
        <v>8</v>
      </c>
      <c r="K377" s="13">
        <v>0</v>
      </c>
      <c r="L377" s="13">
        <v>0</v>
      </c>
      <c r="M377" s="13">
        <v>0</v>
      </c>
      <c r="N377" s="13">
        <v>5</v>
      </c>
      <c r="O377" s="13">
        <v>1</v>
      </c>
      <c r="P377" s="13">
        <v>4</v>
      </c>
      <c r="Q377" s="13">
        <v>24</v>
      </c>
      <c r="R377" s="13">
        <v>3148</v>
      </c>
      <c r="S377" s="13">
        <v>381</v>
      </c>
      <c r="T377" s="15">
        <v>32.5</v>
      </c>
      <c r="U377" s="15">
        <v>4.0625</v>
      </c>
      <c r="V377" s="15">
        <v>2.5593750000000002</v>
      </c>
      <c r="W377" s="13">
        <v>284</v>
      </c>
      <c r="X377" s="13">
        <v>587</v>
      </c>
      <c r="Y377" s="13">
        <v>65</v>
      </c>
      <c r="Z377" s="13">
        <v>871</v>
      </c>
      <c r="AA377" s="13">
        <v>120</v>
      </c>
      <c r="AB377" s="13">
        <v>8</v>
      </c>
    </row>
    <row r="378" spans="1:28">
      <c r="A378" s="1">
        <v>100002404</v>
      </c>
      <c r="B378" s="1" t="s">
        <v>591</v>
      </c>
      <c r="C378" s="1" t="s">
        <v>869</v>
      </c>
      <c r="D378" s="1" t="s">
        <v>894</v>
      </c>
      <c r="E378" s="1">
        <v>1</v>
      </c>
      <c r="F378" s="13">
        <v>116</v>
      </c>
      <c r="G378" s="13">
        <f t="shared" si="6"/>
        <v>30</v>
      </c>
      <c r="H378" s="13">
        <v>30</v>
      </c>
      <c r="I378" s="13">
        <v>0</v>
      </c>
      <c r="J378" s="13">
        <v>18</v>
      </c>
      <c r="K378" s="13">
        <v>0</v>
      </c>
      <c r="L378" s="13">
        <v>1</v>
      </c>
      <c r="M378" s="13">
        <v>0</v>
      </c>
      <c r="N378" s="13">
        <v>9</v>
      </c>
      <c r="O378" s="13">
        <v>1</v>
      </c>
      <c r="P378" s="13">
        <v>9</v>
      </c>
      <c r="Q378" s="13">
        <v>43</v>
      </c>
      <c r="R378" s="13">
        <v>5763</v>
      </c>
      <c r="S378" s="13">
        <v>1397</v>
      </c>
      <c r="T378" s="15">
        <v>58</v>
      </c>
      <c r="U378" s="15">
        <v>7.25</v>
      </c>
      <c r="V378" s="15">
        <v>4.5674999999999999</v>
      </c>
      <c r="W378" s="13">
        <v>519</v>
      </c>
      <c r="X378" s="13">
        <v>1284</v>
      </c>
      <c r="Y378" s="13">
        <v>116</v>
      </c>
      <c r="Z378" s="13">
        <v>1803</v>
      </c>
      <c r="AA378" s="13">
        <v>216</v>
      </c>
      <c r="AB378" s="13">
        <v>18</v>
      </c>
    </row>
    <row r="379" spans="1:28">
      <c r="A379" s="1">
        <v>100002413</v>
      </c>
      <c r="B379" s="1" t="s">
        <v>591</v>
      </c>
      <c r="C379" s="1" t="s">
        <v>869</v>
      </c>
      <c r="D379" s="1" t="s">
        <v>540</v>
      </c>
      <c r="E379" s="1">
        <v>1</v>
      </c>
      <c r="F379" s="13">
        <v>46</v>
      </c>
      <c r="G379" s="13">
        <f t="shared" si="6"/>
        <v>12</v>
      </c>
      <c r="H379" s="13">
        <v>12</v>
      </c>
      <c r="I379" s="13">
        <v>0</v>
      </c>
      <c r="J379" s="13">
        <v>6</v>
      </c>
      <c r="K379" s="13">
        <v>0</v>
      </c>
      <c r="L379" s="13">
        <v>0</v>
      </c>
      <c r="M379" s="13">
        <v>0</v>
      </c>
      <c r="N379" s="13">
        <v>4</v>
      </c>
      <c r="O379" s="13">
        <v>1</v>
      </c>
      <c r="P379" s="13">
        <v>3</v>
      </c>
      <c r="Q379" s="13">
        <v>17</v>
      </c>
      <c r="R379" s="13">
        <v>2263</v>
      </c>
      <c r="S379" s="13">
        <v>166</v>
      </c>
      <c r="T379" s="15">
        <v>23</v>
      </c>
      <c r="U379" s="15">
        <v>2.875</v>
      </c>
      <c r="V379" s="15">
        <v>1.81125</v>
      </c>
      <c r="W379" s="13">
        <v>204</v>
      </c>
      <c r="X379" s="13">
        <v>390</v>
      </c>
      <c r="Y379" s="13">
        <v>46</v>
      </c>
      <c r="Z379" s="13">
        <v>594</v>
      </c>
      <c r="AA379" s="13">
        <v>96</v>
      </c>
      <c r="AB379" s="13">
        <v>6</v>
      </c>
    </row>
    <row r="380" spans="1:28">
      <c r="A380" s="1">
        <v>100002431</v>
      </c>
      <c r="B380" s="1" t="s">
        <v>591</v>
      </c>
      <c r="C380" s="1" t="s">
        <v>869</v>
      </c>
      <c r="D380" s="1" t="s">
        <v>176</v>
      </c>
      <c r="E380" s="1">
        <v>1</v>
      </c>
      <c r="F380" s="13">
        <v>33</v>
      </c>
      <c r="G380" s="13">
        <f t="shared" si="6"/>
        <v>9</v>
      </c>
      <c r="H380" s="13">
        <v>9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3">
        <v>3</v>
      </c>
      <c r="O380" s="13">
        <v>1</v>
      </c>
      <c r="P380" s="13">
        <v>2</v>
      </c>
      <c r="Q380" s="13">
        <v>12</v>
      </c>
      <c r="R380" s="13">
        <v>1657</v>
      </c>
      <c r="S380" s="13">
        <v>65</v>
      </c>
      <c r="T380" s="15">
        <v>16.5</v>
      </c>
      <c r="U380" s="15">
        <v>2.0625</v>
      </c>
      <c r="V380" s="15">
        <v>1.2993749999999999</v>
      </c>
      <c r="W380" s="13">
        <v>150</v>
      </c>
      <c r="X380" s="13">
        <v>269</v>
      </c>
      <c r="Y380" s="13">
        <v>33</v>
      </c>
      <c r="Z380" s="13">
        <v>419</v>
      </c>
      <c r="AA380" s="13">
        <v>72</v>
      </c>
      <c r="AB380" s="13">
        <v>4</v>
      </c>
    </row>
    <row r="381" spans="1:28">
      <c r="A381" s="1">
        <v>100002442</v>
      </c>
      <c r="B381" s="1" t="s">
        <v>591</v>
      </c>
      <c r="C381" s="1" t="s">
        <v>869</v>
      </c>
      <c r="D381" s="1" t="s">
        <v>176</v>
      </c>
      <c r="E381" s="1">
        <v>1</v>
      </c>
      <c r="F381" s="13">
        <v>30</v>
      </c>
      <c r="G381" s="13">
        <f t="shared" si="6"/>
        <v>8</v>
      </c>
      <c r="H381" s="13">
        <v>8</v>
      </c>
      <c r="I381" s="13">
        <v>0</v>
      </c>
      <c r="J381" s="13">
        <v>4</v>
      </c>
      <c r="K381" s="13">
        <v>0</v>
      </c>
      <c r="L381" s="13">
        <v>0</v>
      </c>
      <c r="M381" s="13">
        <v>0</v>
      </c>
      <c r="N381" s="13">
        <v>3</v>
      </c>
      <c r="O381" s="13">
        <v>1</v>
      </c>
      <c r="P381" s="13">
        <v>2</v>
      </c>
      <c r="Q381" s="13">
        <v>11</v>
      </c>
      <c r="R381" s="13">
        <v>1518</v>
      </c>
      <c r="S381" s="13">
        <v>50</v>
      </c>
      <c r="T381" s="15">
        <v>15</v>
      </c>
      <c r="U381" s="15">
        <v>1.875</v>
      </c>
      <c r="V381" s="15">
        <v>1.1812499999999999</v>
      </c>
      <c r="W381" s="13">
        <v>137</v>
      </c>
      <c r="X381" s="13">
        <v>243</v>
      </c>
      <c r="Y381" s="13">
        <v>30</v>
      </c>
      <c r="Z381" s="13">
        <v>380</v>
      </c>
      <c r="AA381" s="13">
        <v>72</v>
      </c>
      <c r="AB381" s="13">
        <v>4</v>
      </c>
    </row>
    <row r="382" spans="1:28">
      <c r="A382" s="1">
        <v>100002451</v>
      </c>
      <c r="B382" s="1" t="s">
        <v>591</v>
      </c>
      <c r="C382" s="1" t="s">
        <v>869</v>
      </c>
      <c r="D382" s="1" t="s">
        <v>12</v>
      </c>
      <c r="E382" s="1">
        <v>1</v>
      </c>
      <c r="F382" s="13">
        <v>14</v>
      </c>
      <c r="G382" s="13">
        <f t="shared" si="6"/>
        <v>4</v>
      </c>
      <c r="H382" s="13">
        <v>4</v>
      </c>
      <c r="I382" s="13">
        <v>0</v>
      </c>
      <c r="J382" s="13">
        <v>0</v>
      </c>
      <c r="K382" s="13">
        <v>1</v>
      </c>
      <c r="L382" s="13">
        <v>0</v>
      </c>
      <c r="M382" s="13">
        <v>1</v>
      </c>
      <c r="N382" s="13">
        <v>0</v>
      </c>
      <c r="O382" s="13">
        <v>1</v>
      </c>
      <c r="P382" s="13">
        <v>1</v>
      </c>
      <c r="Q382" s="13">
        <v>5</v>
      </c>
      <c r="R382" s="13">
        <v>767</v>
      </c>
      <c r="S382" s="13">
        <v>0</v>
      </c>
      <c r="T382" s="15">
        <v>7</v>
      </c>
      <c r="U382" s="15">
        <v>0.875</v>
      </c>
      <c r="V382" s="15">
        <v>0.55125000000000002</v>
      </c>
      <c r="W382" s="13">
        <v>70</v>
      </c>
      <c r="X382" s="13">
        <v>116</v>
      </c>
      <c r="Y382" s="13">
        <v>14</v>
      </c>
      <c r="Z382" s="13">
        <v>186</v>
      </c>
      <c r="AA382" s="13">
        <v>48</v>
      </c>
      <c r="AB382" s="13">
        <v>0</v>
      </c>
    </row>
    <row r="383" spans="1:28">
      <c r="A383" s="1">
        <v>100002456</v>
      </c>
      <c r="B383" s="1" t="s">
        <v>591</v>
      </c>
      <c r="C383" s="1" t="s">
        <v>869</v>
      </c>
      <c r="D383" s="1" t="s">
        <v>12</v>
      </c>
      <c r="E383" s="1">
        <v>1</v>
      </c>
      <c r="F383" s="13">
        <v>66</v>
      </c>
      <c r="G383" s="13">
        <f t="shared" si="6"/>
        <v>18</v>
      </c>
      <c r="H383" s="13">
        <v>17</v>
      </c>
      <c r="I383" s="13">
        <v>1</v>
      </c>
      <c r="J383" s="13">
        <v>10</v>
      </c>
      <c r="K383" s="13">
        <v>0</v>
      </c>
      <c r="L383" s="13">
        <v>0</v>
      </c>
      <c r="M383" s="13">
        <v>0</v>
      </c>
      <c r="N383" s="13">
        <v>6</v>
      </c>
      <c r="O383" s="13">
        <v>1</v>
      </c>
      <c r="P383" s="13">
        <v>5</v>
      </c>
      <c r="Q383" s="13">
        <v>25</v>
      </c>
      <c r="R383" s="13">
        <v>3314</v>
      </c>
      <c r="S383" s="13">
        <v>419</v>
      </c>
      <c r="T383" s="15">
        <v>33</v>
      </c>
      <c r="U383" s="15">
        <v>4.125</v>
      </c>
      <c r="V383" s="15">
        <v>2.5987499999999999</v>
      </c>
      <c r="W383" s="13">
        <v>299</v>
      </c>
      <c r="X383" s="13">
        <v>623</v>
      </c>
      <c r="Y383" s="13">
        <v>66</v>
      </c>
      <c r="Z383" s="13">
        <v>922</v>
      </c>
      <c r="AA383" s="13">
        <v>144</v>
      </c>
      <c r="AB383" s="13">
        <v>10</v>
      </c>
    </row>
    <row r="384" spans="1:28">
      <c r="A384" s="1">
        <v>100002460</v>
      </c>
      <c r="B384" s="1" t="s">
        <v>591</v>
      </c>
      <c r="C384" s="1" t="s">
        <v>869</v>
      </c>
      <c r="D384" s="1" t="s">
        <v>12</v>
      </c>
      <c r="E384" s="1">
        <v>1</v>
      </c>
      <c r="F384" s="13">
        <v>6</v>
      </c>
      <c r="G384" s="13">
        <f t="shared" si="6"/>
        <v>2</v>
      </c>
      <c r="H384" s="13">
        <v>2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2</v>
      </c>
      <c r="R384" s="13">
        <v>272</v>
      </c>
      <c r="S384" s="13">
        <v>0</v>
      </c>
      <c r="T384" s="15">
        <v>3</v>
      </c>
      <c r="U384" s="15">
        <v>0.375</v>
      </c>
      <c r="V384" s="15">
        <v>0.23624999999999999</v>
      </c>
      <c r="W384" s="13">
        <v>25</v>
      </c>
      <c r="X384" s="13">
        <v>41</v>
      </c>
      <c r="Y384" s="13">
        <v>6</v>
      </c>
      <c r="Z384" s="13">
        <v>66</v>
      </c>
      <c r="AA384" s="13">
        <v>48</v>
      </c>
      <c r="AB384" s="13">
        <v>0</v>
      </c>
    </row>
    <row r="385" spans="1:28">
      <c r="A385" s="1">
        <v>100002465</v>
      </c>
      <c r="B385" s="1" t="s">
        <v>591</v>
      </c>
      <c r="C385" s="1" t="s">
        <v>869</v>
      </c>
      <c r="D385" s="1" t="s">
        <v>911</v>
      </c>
      <c r="E385" s="1">
        <v>1</v>
      </c>
      <c r="F385" s="13">
        <v>9</v>
      </c>
      <c r="G385" s="13">
        <f t="shared" si="6"/>
        <v>3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3</v>
      </c>
      <c r="R385" s="13">
        <v>410</v>
      </c>
      <c r="S385" s="13">
        <v>0</v>
      </c>
      <c r="T385" s="15">
        <v>4.5</v>
      </c>
      <c r="U385" s="15">
        <v>0.5625</v>
      </c>
      <c r="V385" s="15">
        <v>0.354375</v>
      </c>
      <c r="W385" s="13">
        <v>37</v>
      </c>
      <c r="X385" s="13">
        <v>62</v>
      </c>
      <c r="Y385" s="13">
        <v>9</v>
      </c>
      <c r="Z385" s="13">
        <v>99</v>
      </c>
      <c r="AA385" s="13">
        <v>48</v>
      </c>
      <c r="AB385" s="13">
        <v>0</v>
      </c>
    </row>
    <row r="386" spans="1:28">
      <c r="A386" s="1">
        <v>100002467</v>
      </c>
      <c r="B386" s="1" t="s">
        <v>591</v>
      </c>
      <c r="C386" s="1" t="s">
        <v>869</v>
      </c>
      <c r="D386" s="1" t="s">
        <v>914</v>
      </c>
      <c r="E386" s="1">
        <v>1</v>
      </c>
      <c r="F386" s="13">
        <v>38</v>
      </c>
      <c r="G386" s="13">
        <f t="shared" si="6"/>
        <v>10</v>
      </c>
      <c r="H386" s="13">
        <v>10</v>
      </c>
      <c r="I386" s="13">
        <v>0</v>
      </c>
      <c r="J386" s="13">
        <v>4</v>
      </c>
      <c r="K386" s="13">
        <v>0</v>
      </c>
      <c r="L386" s="13">
        <v>0</v>
      </c>
      <c r="M386" s="13">
        <v>0</v>
      </c>
      <c r="N386" s="13">
        <v>3</v>
      </c>
      <c r="O386" s="13">
        <v>1</v>
      </c>
      <c r="P386" s="13">
        <v>2</v>
      </c>
      <c r="Q386" s="13">
        <v>14</v>
      </c>
      <c r="R386" s="13">
        <v>1890</v>
      </c>
      <c r="S386" s="13">
        <v>100</v>
      </c>
      <c r="T386" s="15">
        <v>19</v>
      </c>
      <c r="U386" s="15">
        <v>2.375</v>
      </c>
      <c r="V386" s="15">
        <v>1.4962500000000001</v>
      </c>
      <c r="W386" s="13">
        <v>171</v>
      </c>
      <c r="X386" s="13">
        <v>314</v>
      </c>
      <c r="Y386" s="13">
        <v>38</v>
      </c>
      <c r="Z386" s="13">
        <v>485</v>
      </c>
      <c r="AA386" s="13">
        <v>72</v>
      </c>
      <c r="AB386" s="13">
        <v>4</v>
      </c>
    </row>
    <row r="387" spans="1:28">
      <c r="A387" s="1">
        <v>100002470</v>
      </c>
      <c r="B387" s="1" t="s">
        <v>591</v>
      </c>
      <c r="C387" s="1" t="s">
        <v>869</v>
      </c>
      <c r="D387" s="1" t="s">
        <v>12</v>
      </c>
      <c r="E387" s="1">
        <v>1</v>
      </c>
      <c r="F387" s="13">
        <v>81</v>
      </c>
      <c r="G387" s="13">
        <f t="shared" si="6"/>
        <v>21</v>
      </c>
      <c r="H387" s="13">
        <v>21</v>
      </c>
      <c r="I387" s="13">
        <v>0</v>
      </c>
      <c r="J387" s="13">
        <v>12</v>
      </c>
      <c r="K387" s="13">
        <v>0</v>
      </c>
      <c r="L387" s="13">
        <v>0</v>
      </c>
      <c r="M387" s="13">
        <v>0</v>
      </c>
      <c r="N387" s="13">
        <v>7</v>
      </c>
      <c r="O387" s="13">
        <v>1</v>
      </c>
      <c r="P387" s="13">
        <v>6</v>
      </c>
      <c r="Q387" s="13">
        <v>30</v>
      </c>
      <c r="R387" s="13">
        <v>4013</v>
      </c>
      <c r="S387" s="13">
        <v>634</v>
      </c>
      <c r="T387" s="15">
        <v>40.5</v>
      </c>
      <c r="U387" s="15">
        <v>5.0625</v>
      </c>
      <c r="V387" s="15">
        <v>3.1893750000000001</v>
      </c>
      <c r="W387" s="13">
        <v>362</v>
      </c>
      <c r="X387" s="13">
        <v>793</v>
      </c>
      <c r="Y387" s="13">
        <v>81</v>
      </c>
      <c r="Z387" s="13">
        <v>1155</v>
      </c>
      <c r="AA387" s="13">
        <v>168</v>
      </c>
      <c r="AB387" s="13">
        <v>12</v>
      </c>
    </row>
    <row r="388" spans="1:28">
      <c r="A388" s="1">
        <v>100002478</v>
      </c>
      <c r="B388" s="1" t="s">
        <v>591</v>
      </c>
      <c r="C388" s="1" t="s">
        <v>869</v>
      </c>
      <c r="D388" s="1" t="s">
        <v>12</v>
      </c>
      <c r="E388" s="1">
        <v>1</v>
      </c>
      <c r="F388" s="13">
        <v>63</v>
      </c>
      <c r="G388" s="13">
        <f t="shared" si="6"/>
        <v>17</v>
      </c>
      <c r="H388" s="13">
        <v>16</v>
      </c>
      <c r="I388" s="13">
        <v>1</v>
      </c>
      <c r="J388" s="13">
        <v>10</v>
      </c>
      <c r="K388" s="13">
        <v>0</v>
      </c>
      <c r="L388" s="13">
        <v>0</v>
      </c>
      <c r="M388" s="13">
        <v>0</v>
      </c>
      <c r="N388" s="13">
        <v>6</v>
      </c>
      <c r="O388" s="13">
        <v>1</v>
      </c>
      <c r="P388" s="13">
        <v>5</v>
      </c>
      <c r="Q388" s="13">
        <v>24</v>
      </c>
      <c r="R388" s="13">
        <v>3175</v>
      </c>
      <c r="S388" s="13">
        <v>381</v>
      </c>
      <c r="T388" s="15">
        <v>31.5</v>
      </c>
      <c r="U388" s="15">
        <v>3.9375</v>
      </c>
      <c r="V388" s="15">
        <v>2.4806249999999999</v>
      </c>
      <c r="W388" s="13">
        <v>286</v>
      </c>
      <c r="X388" s="13">
        <v>591</v>
      </c>
      <c r="Y388" s="13">
        <v>63</v>
      </c>
      <c r="Z388" s="13">
        <v>877</v>
      </c>
      <c r="AA388" s="13">
        <v>144</v>
      </c>
      <c r="AB388" s="13">
        <v>10</v>
      </c>
    </row>
    <row r="389" spans="1:28">
      <c r="A389" s="1">
        <v>100002487</v>
      </c>
      <c r="B389" s="1" t="s">
        <v>591</v>
      </c>
      <c r="C389" s="1" t="s">
        <v>921</v>
      </c>
      <c r="D389" s="1" t="s">
        <v>919</v>
      </c>
      <c r="E389" s="1">
        <v>1</v>
      </c>
      <c r="F389" s="13">
        <v>60</v>
      </c>
      <c r="G389" s="13">
        <f t="shared" si="6"/>
        <v>16</v>
      </c>
      <c r="H389" s="13">
        <v>16</v>
      </c>
      <c r="I389" s="13">
        <v>0</v>
      </c>
      <c r="J389" s="13">
        <v>8</v>
      </c>
      <c r="K389" s="13">
        <v>0</v>
      </c>
      <c r="L389" s="13">
        <v>0</v>
      </c>
      <c r="M389" s="13">
        <v>0</v>
      </c>
      <c r="N389" s="13">
        <v>5</v>
      </c>
      <c r="O389" s="13">
        <v>1</v>
      </c>
      <c r="P389" s="13">
        <v>4</v>
      </c>
      <c r="Q389" s="13">
        <v>22</v>
      </c>
      <c r="R389" s="13">
        <v>3035</v>
      </c>
      <c r="S389" s="13">
        <v>311</v>
      </c>
      <c r="T389" s="15">
        <v>30</v>
      </c>
      <c r="U389" s="15">
        <v>3.75</v>
      </c>
      <c r="V389" s="15">
        <v>2.3624999999999998</v>
      </c>
      <c r="W389" s="13">
        <v>274</v>
      </c>
      <c r="X389" s="13">
        <v>549</v>
      </c>
      <c r="Y389" s="13">
        <v>60</v>
      </c>
      <c r="Z389" s="13">
        <v>823</v>
      </c>
      <c r="AA389" s="13">
        <v>120</v>
      </c>
      <c r="AB389" s="13">
        <v>8</v>
      </c>
    </row>
    <row r="390" spans="1:28">
      <c r="A390" s="1">
        <v>100002491</v>
      </c>
      <c r="B390" s="1" t="s">
        <v>591</v>
      </c>
      <c r="C390" s="1" t="s">
        <v>921</v>
      </c>
      <c r="D390" s="1" t="s">
        <v>176</v>
      </c>
      <c r="E390" s="1">
        <v>1</v>
      </c>
      <c r="F390" s="13">
        <v>44</v>
      </c>
      <c r="G390" s="13">
        <f t="shared" ref="G390:G453" si="7">H390+I390</f>
        <v>12</v>
      </c>
      <c r="H390" s="13">
        <v>12</v>
      </c>
      <c r="I390" s="13">
        <v>0</v>
      </c>
      <c r="J390" s="13">
        <v>6</v>
      </c>
      <c r="K390" s="13">
        <v>0</v>
      </c>
      <c r="L390" s="13">
        <v>0</v>
      </c>
      <c r="M390" s="13">
        <v>0</v>
      </c>
      <c r="N390" s="13">
        <v>4</v>
      </c>
      <c r="O390" s="13">
        <v>1</v>
      </c>
      <c r="P390" s="13">
        <v>3</v>
      </c>
      <c r="Q390" s="13">
        <v>16</v>
      </c>
      <c r="R390" s="13">
        <v>2170</v>
      </c>
      <c r="S390" s="13">
        <v>142</v>
      </c>
      <c r="T390" s="15">
        <v>22</v>
      </c>
      <c r="U390" s="15">
        <v>2.75</v>
      </c>
      <c r="V390" s="15">
        <v>1.7324999999999999</v>
      </c>
      <c r="W390" s="13">
        <v>196</v>
      </c>
      <c r="X390" s="13">
        <v>369</v>
      </c>
      <c r="Y390" s="13">
        <v>44</v>
      </c>
      <c r="Z390" s="13">
        <v>565</v>
      </c>
      <c r="AA390" s="13">
        <v>96</v>
      </c>
      <c r="AB390" s="13">
        <v>6</v>
      </c>
    </row>
    <row r="391" spans="1:28">
      <c r="A391" s="1">
        <v>100002495</v>
      </c>
      <c r="B391" s="1" t="s">
        <v>591</v>
      </c>
      <c r="C391" s="1" t="s">
        <v>921</v>
      </c>
      <c r="D391" s="1" t="s">
        <v>176</v>
      </c>
      <c r="E391" s="1">
        <v>1</v>
      </c>
      <c r="F391" s="13">
        <v>31</v>
      </c>
      <c r="G391" s="13">
        <f t="shared" si="7"/>
        <v>9</v>
      </c>
      <c r="H391" s="13">
        <v>8</v>
      </c>
      <c r="I391" s="13">
        <v>1</v>
      </c>
      <c r="J391" s="13">
        <v>4</v>
      </c>
      <c r="K391" s="13">
        <v>0</v>
      </c>
      <c r="L391" s="13">
        <v>0</v>
      </c>
      <c r="M391" s="13">
        <v>0</v>
      </c>
      <c r="N391" s="13">
        <v>3</v>
      </c>
      <c r="O391" s="13">
        <v>1</v>
      </c>
      <c r="P391" s="13">
        <v>2</v>
      </c>
      <c r="Q391" s="13">
        <v>12</v>
      </c>
      <c r="R391" s="13">
        <v>1564</v>
      </c>
      <c r="S391" s="13">
        <v>65</v>
      </c>
      <c r="T391" s="15">
        <v>15.5</v>
      </c>
      <c r="U391" s="15">
        <v>1.9375</v>
      </c>
      <c r="V391" s="15">
        <v>1.2206250000000001</v>
      </c>
      <c r="W391" s="13">
        <v>141</v>
      </c>
      <c r="X391" s="13">
        <v>255</v>
      </c>
      <c r="Y391" s="13">
        <v>31</v>
      </c>
      <c r="Z391" s="13">
        <v>396</v>
      </c>
      <c r="AA391" s="13">
        <v>72</v>
      </c>
      <c r="AB391" s="13">
        <v>4</v>
      </c>
    </row>
    <row r="392" spans="1:28">
      <c r="A392" s="1">
        <v>100002498</v>
      </c>
      <c r="B392" s="1" t="s">
        <v>591</v>
      </c>
      <c r="C392" s="1" t="s">
        <v>921</v>
      </c>
      <c r="D392" s="1" t="s">
        <v>12</v>
      </c>
      <c r="E392" s="1">
        <v>1</v>
      </c>
      <c r="F392" s="13">
        <v>35</v>
      </c>
      <c r="G392" s="13">
        <f t="shared" si="7"/>
        <v>9</v>
      </c>
      <c r="H392" s="13">
        <v>9</v>
      </c>
      <c r="I392" s="13">
        <v>0</v>
      </c>
      <c r="J392" s="13">
        <v>4</v>
      </c>
      <c r="K392" s="13">
        <v>0</v>
      </c>
      <c r="L392" s="13">
        <v>0</v>
      </c>
      <c r="M392" s="13">
        <v>0</v>
      </c>
      <c r="N392" s="13">
        <v>3</v>
      </c>
      <c r="O392" s="13">
        <v>1</v>
      </c>
      <c r="P392" s="13">
        <v>2</v>
      </c>
      <c r="Q392" s="13">
        <v>13</v>
      </c>
      <c r="R392" s="13">
        <v>1751</v>
      </c>
      <c r="S392" s="13">
        <v>82</v>
      </c>
      <c r="T392" s="15">
        <v>17.5</v>
      </c>
      <c r="U392" s="15">
        <v>2.1875</v>
      </c>
      <c r="V392" s="15">
        <v>1.378125</v>
      </c>
      <c r="W392" s="13">
        <v>158</v>
      </c>
      <c r="X392" s="13">
        <v>288</v>
      </c>
      <c r="Y392" s="13">
        <v>35</v>
      </c>
      <c r="Z392" s="13">
        <v>446</v>
      </c>
      <c r="AA392" s="13">
        <v>72</v>
      </c>
      <c r="AB392" s="13">
        <v>4</v>
      </c>
    </row>
    <row r="393" spans="1:28">
      <c r="A393" s="1">
        <v>100002502</v>
      </c>
      <c r="B393" s="1" t="s">
        <v>591</v>
      </c>
      <c r="C393" s="1" t="s">
        <v>921</v>
      </c>
      <c r="D393" s="1" t="s">
        <v>12</v>
      </c>
      <c r="E393" s="1">
        <v>1</v>
      </c>
      <c r="F393" s="13">
        <v>10</v>
      </c>
      <c r="G393" s="13">
        <f t="shared" si="7"/>
        <v>4</v>
      </c>
      <c r="H393" s="13">
        <v>4</v>
      </c>
      <c r="I393" s="13">
        <v>0</v>
      </c>
      <c r="J393" s="13">
        <v>0</v>
      </c>
      <c r="K393" s="13">
        <v>1</v>
      </c>
      <c r="L393" s="13">
        <v>0</v>
      </c>
      <c r="M393" s="13">
        <v>1</v>
      </c>
      <c r="N393" s="13">
        <v>0</v>
      </c>
      <c r="O393" s="13">
        <v>1</v>
      </c>
      <c r="P393" s="13">
        <v>1</v>
      </c>
      <c r="Q393" s="13">
        <v>3</v>
      </c>
      <c r="R393" s="13">
        <v>443</v>
      </c>
      <c r="S393" s="13">
        <v>0</v>
      </c>
      <c r="T393" s="15">
        <v>5</v>
      </c>
      <c r="U393" s="15">
        <v>0.625</v>
      </c>
      <c r="V393" s="15">
        <v>0.39374999999999999</v>
      </c>
      <c r="W393" s="13">
        <v>40</v>
      </c>
      <c r="X393" s="13">
        <v>67</v>
      </c>
      <c r="Y393" s="13">
        <v>10</v>
      </c>
      <c r="Z393" s="13">
        <v>107</v>
      </c>
      <c r="AA393" s="13">
        <v>48</v>
      </c>
      <c r="AB393" s="13">
        <v>0</v>
      </c>
    </row>
    <row r="394" spans="1:28">
      <c r="A394" s="1">
        <v>100002510</v>
      </c>
      <c r="B394" s="1" t="s">
        <v>591</v>
      </c>
      <c r="C394" s="1" t="s">
        <v>921</v>
      </c>
      <c r="D394" s="1" t="s">
        <v>12</v>
      </c>
      <c r="E394" s="1">
        <v>1</v>
      </c>
      <c r="F394" s="13">
        <v>9</v>
      </c>
      <c r="G394" s="13">
        <f t="shared" si="7"/>
        <v>3</v>
      </c>
      <c r="H394" s="13">
        <v>3</v>
      </c>
      <c r="I394" s="13">
        <v>0</v>
      </c>
      <c r="J394" s="13">
        <v>0</v>
      </c>
      <c r="K394" s="13">
        <v>1</v>
      </c>
      <c r="L394" s="13">
        <v>0</v>
      </c>
      <c r="M394" s="13">
        <v>1</v>
      </c>
      <c r="N394" s="13">
        <v>0</v>
      </c>
      <c r="O394" s="13">
        <v>1</v>
      </c>
      <c r="P394" s="13">
        <v>1</v>
      </c>
      <c r="Q394" s="13">
        <v>3</v>
      </c>
      <c r="R394" s="13">
        <v>410</v>
      </c>
      <c r="S394" s="13">
        <v>0</v>
      </c>
      <c r="T394" s="15">
        <v>4.5</v>
      </c>
      <c r="U394" s="15">
        <v>0.5625</v>
      </c>
      <c r="V394" s="15">
        <v>0.354375</v>
      </c>
      <c r="W394" s="13">
        <v>37</v>
      </c>
      <c r="X394" s="13">
        <v>62</v>
      </c>
      <c r="Y394" s="13">
        <v>9</v>
      </c>
      <c r="Z394" s="13">
        <v>99</v>
      </c>
      <c r="AA394" s="13">
        <v>48</v>
      </c>
      <c r="AB394" s="13">
        <v>0</v>
      </c>
    </row>
    <row r="395" spans="1:28">
      <c r="A395" s="1">
        <v>100002516</v>
      </c>
      <c r="B395" s="1" t="s">
        <v>591</v>
      </c>
      <c r="C395" s="1" t="s">
        <v>921</v>
      </c>
      <c r="D395" s="1" t="s">
        <v>176</v>
      </c>
      <c r="E395" s="1">
        <v>1</v>
      </c>
      <c r="F395" s="13">
        <v>14</v>
      </c>
      <c r="G395" s="13">
        <f t="shared" si="7"/>
        <v>4</v>
      </c>
      <c r="H395" s="13">
        <v>4</v>
      </c>
      <c r="I395" s="13">
        <v>0</v>
      </c>
      <c r="J395" s="13">
        <v>0</v>
      </c>
      <c r="K395" s="13">
        <v>1</v>
      </c>
      <c r="L395" s="13">
        <v>0</v>
      </c>
      <c r="M395" s="13">
        <v>1</v>
      </c>
      <c r="N395" s="13">
        <v>0</v>
      </c>
      <c r="O395" s="13">
        <v>1</v>
      </c>
      <c r="P395" s="13">
        <v>1</v>
      </c>
      <c r="Q395" s="13">
        <v>5</v>
      </c>
      <c r="R395" s="13">
        <v>767</v>
      </c>
      <c r="S395" s="13">
        <v>0</v>
      </c>
      <c r="T395" s="15">
        <v>7</v>
      </c>
      <c r="U395" s="15">
        <v>0.875</v>
      </c>
      <c r="V395" s="15">
        <v>0.55125000000000002</v>
      </c>
      <c r="W395" s="13">
        <v>70</v>
      </c>
      <c r="X395" s="13">
        <v>116</v>
      </c>
      <c r="Y395" s="13">
        <v>14</v>
      </c>
      <c r="Z395" s="13">
        <v>186</v>
      </c>
      <c r="AA395" s="13">
        <v>48</v>
      </c>
      <c r="AB395" s="13">
        <v>0</v>
      </c>
    </row>
    <row r="396" spans="1:28">
      <c r="A396" s="1">
        <v>100002520</v>
      </c>
      <c r="B396" s="1" t="s">
        <v>591</v>
      </c>
      <c r="C396" s="1" t="s">
        <v>921</v>
      </c>
      <c r="D396" s="1" t="s">
        <v>12</v>
      </c>
      <c r="E396" s="1">
        <v>1</v>
      </c>
      <c r="F396" s="13">
        <v>62</v>
      </c>
      <c r="G396" s="13">
        <f t="shared" si="7"/>
        <v>16</v>
      </c>
      <c r="H396" s="13">
        <v>16</v>
      </c>
      <c r="I396" s="13">
        <v>0</v>
      </c>
      <c r="J396" s="13">
        <v>8</v>
      </c>
      <c r="K396" s="13">
        <v>0</v>
      </c>
      <c r="L396" s="13">
        <v>0</v>
      </c>
      <c r="M396" s="13">
        <v>0</v>
      </c>
      <c r="N396" s="13">
        <v>5</v>
      </c>
      <c r="O396" s="13">
        <v>1</v>
      </c>
      <c r="P396" s="13">
        <v>4</v>
      </c>
      <c r="Q396" s="13">
        <v>23</v>
      </c>
      <c r="R396" s="13">
        <v>3008</v>
      </c>
      <c r="S396" s="13">
        <v>345</v>
      </c>
      <c r="T396" s="15">
        <v>31</v>
      </c>
      <c r="U396" s="15">
        <v>3.875</v>
      </c>
      <c r="V396" s="15">
        <v>2.4412500000000001</v>
      </c>
      <c r="W396" s="13">
        <v>271</v>
      </c>
      <c r="X396" s="13">
        <v>555</v>
      </c>
      <c r="Y396" s="13">
        <v>62</v>
      </c>
      <c r="Z396" s="13">
        <v>826</v>
      </c>
      <c r="AA396" s="13">
        <v>120</v>
      </c>
      <c r="AB396" s="13">
        <v>8</v>
      </c>
    </row>
    <row r="397" spans="1:28">
      <c r="A397" s="1">
        <v>100002524</v>
      </c>
      <c r="B397" s="1" t="s">
        <v>591</v>
      </c>
      <c r="C397" s="1" t="s">
        <v>921</v>
      </c>
      <c r="D397" s="1" t="s">
        <v>12</v>
      </c>
      <c r="E397" s="1">
        <v>1</v>
      </c>
      <c r="F397" s="13">
        <v>9</v>
      </c>
      <c r="G397" s="13">
        <f t="shared" si="7"/>
        <v>3</v>
      </c>
      <c r="H397" s="13">
        <v>3</v>
      </c>
      <c r="I397" s="13">
        <v>0</v>
      </c>
      <c r="J397" s="13">
        <v>0</v>
      </c>
      <c r="K397" s="13">
        <v>1</v>
      </c>
      <c r="L397" s="13">
        <v>0</v>
      </c>
      <c r="M397" s="13">
        <v>1</v>
      </c>
      <c r="N397" s="13">
        <v>0</v>
      </c>
      <c r="O397" s="13">
        <v>1</v>
      </c>
      <c r="P397" s="13">
        <v>1</v>
      </c>
      <c r="Q397" s="13">
        <v>3</v>
      </c>
      <c r="R397" s="13">
        <v>410</v>
      </c>
      <c r="S397" s="13">
        <v>0</v>
      </c>
      <c r="T397" s="15">
        <v>4.5</v>
      </c>
      <c r="U397" s="15">
        <v>0.5625</v>
      </c>
      <c r="V397" s="15">
        <v>0.354375</v>
      </c>
      <c r="W397" s="13">
        <v>37</v>
      </c>
      <c r="X397" s="13">
        <v>62</v>
      </c>
      <c r="Y397" s="13">
        <v>9</v>
      </c>
      <c r="Z397" s="13">
        <v>99</v>
      </c>
      <c r="AA397" s="13">
        <v>48</v>
      </c>
      <c r="AB397" s="13">
        <v>0</v>
      </c>
    </row>
    <row r="398" spans="1:28">
      <c r="A398" s="1">
        <v>100002528</v>
      </c>
      <c r="B398" s="1" t="s">
        <v>591</v>
      </c>
      <c r="C398" s="1" t="s">
        <v>921</v>
      </c>
      <c r="D398" s="1" t="s">
        <v>176</v>
      </c>
      <c r="E398" s="1">
        <v>1</v>
      </c>
      <c r="F398" s="13">
        <v>6</v>
      </c>
      <c r="G398" s="13">
        <f t="shared" si="7"/>
        <v>2</v>
      </c>
      <c r="H398" s="13">
        <v>2</v>
      </c>
      <c r="I398" s="13">
        <v>0</v>
      </c>
      <c r="J398" s="13">
        <v>0</v>
      </c>
      <c r="K398" s="13">
        <v>1</v>
      </c>
      <c r="L398" s="13">
        <v>0</v>
      </c>
      <c r="M398" s="13">
        <v>1</v>
      </c>
      <c r="N398" s="13">
        <v>0</v>
      </c>
      <c r="O398" s="13">
        <v>1</v>
      </c>
      <c r="P398" s="13">
        <v>1</v>
      </c>
      <c r="Q398" s="13">
        <v>2</v>
      </c>
      <c r="R398" s="13">
        <v>272</v>
      </c>
      <c r="S398" s="13">
        <v>0</v>
      </c>
      <c r="T398" s="15">
        <v>3</v>
      </c>
      <c r="U398" s="15">
        <v>0.375</v>
      </c>
      <c r="V398" s="15">
        <v>0.23624999999999999</v>
      </c>
      <c r="W398" s="13">
        <v>25</v>
      </c>
      <c r="X398" s="13">
        <v>41</v>
      </c>
      <c r="Y398" s="13">
        <v>6</v>
      </c>
      <c r="Z398" s="13">
        <v>66</v>
      </c>
      <c r="AA398" s="13">
        <v>48</v>
      </c>
      <c r="AB398" s="13">
        <v>0</v>
      </c>
    </row>
    <row r="399" spans="1:28">
      <c r="A399" s="1">
        <v>100002534</v>
      </c>
      <c r="B399" s="1" t="s">
        <v>591</v>
      </c>
      <c r="C399" s="1" t="s">
        <v>921</v>
      </c>
      <c r="D399" s="1" t="s">
        <v>941</v>
      </c>
      <c r="E399" s="1">
        <v>1</v>
      </c>
      <c r="F399" s="13">
        <v>73</v>
      </c>
      <c r="G399" s="13">
        <f t="shared" si="7"/>
        <v>19</v>
      </c>
      <c r="H399" s="13">
        <v>19</v>
      </c>
      <c r="I399" s="13">
        <v>0</v>
      </c>
      <c r="J399" s="13">
        <v>10</v>
      </c>
      <c r="K399" s="13">
        <v>0</v>
      </c>
      <c r="L399" s="13">
        <v>0</v>
      </c>
      <c r="M399" s="13">
        <v>0</v>
      </c>
      <c r="N399" s="13">
        <v>6</v>
      </c>
      <c r="O399" s="13">
        <v>1</v>
      </c>
      <c r="P399" s="13">
        <v>5</v>
      </c>
      <c r="Q399" s="13">
        <v>27</v>
      </c>
      <c r="R399" s="13">
        <v>3640</v>
      </c>
      <c r="S399" s="13">
        <v>500</v>
      </c>
      <c r="T399" s="15">
        <v>36.5</v>
      </c>
      <c r="U399" s="15">
        <v>4.5625</v>
      </c>
      <c r="V399" s="15">
        <v>2.8743750000000001</v>
      </c>
      <c r="W399" s="13">
        <v>328</v>
      </c>
      <c r="X399" s="13">
        <v>696</v>
      </c>
      <c r="Y399" s="13">
        <v>73</v>
      </c>
      <c r="Z399" s="13">
        <v>1024</v>
      </c>
      <c r="AA399" s="13">
        <v>144</v>
      </c>
      <c r="AB399" s="13">
        <v>10</v>
      </c>
    </row>
    <row r="400" spans="1:28">
      <c r="A400" s="1">
        <v>100002539</v>
      </c>
      <c r="B400" s="1" t="s">
        <v>591</v>
      </c>
      <c r="C400" s="1" t="s">
        <v>921</v>
      </c>
      <c r="D400" s="1" t="s">
        <v>176</v>
      </c>
      <c r="E400" s="1">
        <v>1</v>
      </c>
      <c r="F400" s="13">
        <v>33</v>
      </c>
      <c r="G400" s="13">
        <f t="shared" si="7"/>
        <v>9</v>
      </c>
      <c r="H400" s="13">
        <v>9</v>
      </c>
      <c r="I400" s="13">
        <v>0</v>
      </c>
      <c r="J400" s="13">
        <v>4</v>
      </c>
      <c r="K400" s="13">
        <v>0</v>
      </c>
      <c r="L400" s="13">
        <v>0</v>
      </c>
      <c r="M400" s="13">
        <v>0</v>
      </c>
      <c r="N400" s="13">
        <v>3</v>
      </c>
      <c r="O400" s="13">
        <v>1</v>
      </c>
      <c r="P400" s="13">
        <v>2</v>
      </c>
      <c r="Q400" s="13">
        <v>12</v>
      </c>
      <c r="R400" s="13">
        <v>1657</v>
      </c>
      <c r="S400" s="13">
        <v>65</v>
      </c>
      <c r="T400" s="15">
        <v>16.5</v>
      </c>
      <c r="U400" s="15">
        <v>2.0625</v>
      </c>
      <c r="V400" s="15">
        <v>1.2993749999999999</v>
      </c>
      <c r="W400" s="13">
        <v>150</v>
      </c>
      <c r="X400" s="13">
        <v>269</v>
      </c>
      <c r="Y400" s="13">
        <v>33</v>
      </c>
      <c r="Z400" s="13">
        <v>419</v>
      </c>
      <c r="AA400" s="13">
        <v>72</v>
      </c>
      <c r="AB400" s="13">
        <v>4</v>
      </c>
    </row>
    <row r="401" spans="1:28">
      <c r="A401" s="1">
        <v>100002545</v>
      </c>
      <c r="B401" s="1" t="s">
        <v>591</v>
      </c>
      <c r="C401" s="1" t="s">
        <v>921</v>
      </c>
      <c r="D401" s="1" t="s">
        <v>176</v>
      </c>
      <c r="E401" s="1">
        <v>1</v>
      </c>
      <c r="F401" s="13">
        <v>9</v>
      </c>
      <c r="G401" s="13">
        <f t="shared" si="7"/>
        <v>3</v>
      </c>
      <c r="H401" s="13">
        <v>3</v>
      </c>
      <c r="I401" s="13">
        <v>0</v>
      </c>
      <c r="J401" s="13">
        <v>0</v>
      </c>
      <c r="K401" s="13">
        <v>1</v>
      </c>
      <c r="L401" s="13">
        <v>0</v>
      </c>
      <c r="M401" s="13">
        <v>1</v>
      </c>
      <c r="N401" s="13">
        <v>0</v>
      </c>
      <c r="O401" s="13">
        <v>1</v>
      </c>
      <c r="P401" s="13">
        <v>1</v>
      </c>
      <c r="Q401" s="13">
        <v>3</v>
      </c>
      <c r="R401" s="13">
        <v>410</v>
      </c>
      <c r="S401" s="13">
        <v>0</v>
      </c>
      <c r="T401" s="15">
        <v>4.5</v>
      </c>
      <c r="U401" s="15">
        <v>0.5625</v>
      </c>
      <c r="V401" s="15">
        <v>0.354375</v>
      </c>
      <c r="W401" s="13">
        <v>37</v>
      </c>
      <c r="X401" s="13">
        <v>62</v>
      </c>
      <c r="Y401" s="13">
        <v>9</v>
      </c>
      <c r="Z401" s="13">
        <v>99</v>
      </c>
      <c r="AA401" s="13">
        <v>48</v>
      </c>
      <c r="AB401" s="13">
        <v>0</v>
      </c>
    </row>
    <row r="402" spans="1:28">
      <c r="A402" s="1">
        <v>100002551</v>
      </c>
      <c r="B402" s="1" t="s">
        <v>591</v>
      </c>
      <c r="C402" s="1" t="s">
        <v>921</v>
      </c>
      <c r="D402" s="1" t="s">
        <v>176</v>
      </c>
      <c r="E402" s="1">
        <v>1</v>
      </c>
      <c r="F402" s="13">
        <v>9</v>
      </c>
      <c r="G402" s="13">
        <f t="shared" si="7"/>
        <v>3</v>
      </c>
      <c r="H402" s="13">
        <v>3</v>
      </c>
      <c r="I402" s="13">
        <v>0</v>
      </c>
      <c r="J402" s="13">
        <v>0</v>
      </c>
      <c r="K402" s="13">
        <v>1</v>
      </c>
      <c r="L402" s="13">
        <v>0</v>
      </c>
      <c r="M402" s="13">
        <v>1</v>
      </c>
      <c r="N402" s="13">
        <v>0</v>
      </c>
      <c r="O402" s="13">
        <v>1</v>
      </c>
      <c r="P402" s="13">
        <v>1</v>
      </c>
      <c r="Q402" s="13">
        <v>3</v>
      </c>
      <c r="R402" s="13">
        <v>410</v>
      </c>
      <c r="S402" s="13">
        <v>0</v>
      </c>
      <c r="T402" s="15">
        <v>4.5</v>
      </c>
      <c r="U402" s="15">
        <v>0.5625</v>
      </c>
      <c r="V402" s="15">
        <v>0.354375</v>
      </c>
      <c r="W402" s="13">
        <v>37</v>
      </c>
      <c r="X402" s="13">
        <v>62</v>
      </c>
      <c r="Y402" s="13">
        <v>9</v>
      </c>
      <c r="Z402" s="13">
        <v>99</v>
      </c>
      <c r="AA402" s="13">
        <v>48</v>
      </c>
      <c r="AB402" s="13">
        <v>0</v>
      </c>
    </row>
    <row r="403" spans="1:28">
      <c r="A403" s="1">
        <v>100002563</v>
      </c>
      <c r="B403" s="1" t="s">
        <v>591</v>
      </c>
      <c r="C403" s="1" t="s">
        <v>921</v>
      </c>
      <c r="D403" s="1" t="s">
        <v>12</v>
      </c>
      <c r="E403" s="1">
        <v>1</v>
      </c>
      <c r="F403" s="13">
        <v>76</v>
      </c>
      <c r="G403" s="13">
        <f t="shared" si="7"/>
        <v>20</v>
      </c>
      <c r="H403" s="13">
        <v>20</v>
      </c>
      <c r="I403" s="13">
        <v>0</v>
      </c>
      <c r="J403" s="13">
        <v>10</v>
      </c>
      <c r="K403" s="13">
        <v>0</v>
      </c>
      <c r="L403" s="13">
        <v>0</v>
      </c>
      <c r="M403" s="13">
        <v>0</v>
      </c>
      <c r="N403" s="13">
        <v>6</v>
      </c>
      <c r="O403" s="13">
        <v>1</v>
      </c>
      <c r="P403" s="13">
        <v>5</v>
      </c>
      <c r="Q403" s="13">
        <v>28</v>
      </c>
      <c r="R403" s="13">
        <v>3780</v>
      </c>
      <c r="S403" s="13">
        <v>543</v>
      </c>
      <c r="T403" s="15">
        <v>38</v>
      </c>
      <c r="U403" s="15">
        <v>4.75</v>
      </c>
      <c r="V403" s="15">
        <v>2.9925000000000002</v>
      </c>
      <c r="W403" s="13">
        <v>341</v>
      </c>
      <c r="X403" s="13">
        <v>730</v>
      </c>
      <c r="Y403" s="13">
        <v>76</v>
      </c>
      <c r="Z403" s="13">
        <v>1071</v>
      </c>
      <c r="AA403" s="13">
        <v>144</v>
      </c>
      <c r="AB403" s="13">
        <v>10</v>
      </c>
    </row>
    <row r="404" spans="1:28">
      <c r="A404" s="1">
        <v>100002575</v>
      </c>
      <c r="B404" s="1" t="s">
        <v>591</v>
      </c>
      <c r="C404" s="1" t="s">
        <v>921</v>
      </c>
      <c r="D404" s="1" t="s">
        <v>162</v>
      </c>
      <c r="E404" s="1">
        <v>1</v>
      </c>
      <c r="F404" s="13">
        <v>70</v>
      </c>
      <c r="G404" s="13">
        <f t="shared" si="7"/>
        <v>18</v>
      </c>
      <c r="H404" s="13">
        <v>18</v>
      </c>
      <c r="I404" s="13">
        <v>0</v>
      </c>
      <c r="J404" s="13">
        <v>10</v>
      </c>
      <c r="K404" s="13">
        <v>0</v>
      </c>
      <c r="L404" s="13">
        <v>0</v>
      </c>
      <c r="M404" s="13">
        <v>0</v>
      </c>
      <c r="N404" s="13">
        <v>6</v>
      </c>
      <c r="O404" s="13">
        <v>1</v>
      </c>
      <c r="P404" s="13">
        <v>5</v>
      </c>
      <c r="Q404" s="13">
        <v>26</v>
      </c>
      <c r="R404" s="13">
        <v>3501</v>
      </c>
      <c r="S404" s="13">
        <v>458</v>
      </c>
      <c r="T404" s="15">
        <v>35</v>
      </c>
      <c r="U404" s="15">
        <v>4.375</v>
      </c>
      <c r="V404" s="15">
        <v>2.7562500000000001</v>
      </c>
      <c r="W404" s="13">
        <v>316</v>
      </c>
      <c r="X404" s="13">
        <v>663</v>
      </c>
      <c r="Y404" s="13">
        <v>70</v>
      </c>
      <c r="Z404" s="13">
        <v>979</v>
      </c>
      <c r="AA404" s="13">
        <v>144</v>
      </c>
      <c r="AB404" s="13">
        <v>10</v>
      </c>
    </row>
    <row r="405" spans="1:28">
      <c r="A405" s="1">
        <v>100002577</v>
      </c>
      <c r="B405" s="1" t="s">
        <v>591</v>
      </c>
      <c r="C405" s="1" t="s">
        <v>921</v>
      </c>
      <c r="D405" s="1" t="s">
        <v>100</v>
      </c>
      <c r="E405" s="1">
        <v>1</v>
      </c>
      <c r="F405" s="13">
        <v>81</v>
      </c>
      <c r="G405" s="13">
        <f t="shared" si="7"/>
        <v>21</v>
      </c>
      <c r="H405" s="13">
        <v>21</v>
      </c>
      <c r="I405" s="13">
        <v>0</v>
      </c>
      <c r="J405" s="13">
        <v>12</v>
      </c>
      <c r="K405" s="13">
        <v>0</v>
      </c>
      <c r="L405" s="13">
        <v>0</v>
      </c>
      <c r="M405" s="13">
        <v>0</v>
      </c>
      <c r="N405" s="13">
        <v>7</v>
      </c>
      <c r="O405" s="13">
        <v>1</v>
      </c>
      <c r="P405" s="13">
        <v>6</v>
      </c>
      <c r="Q405" s="13">
        <v>30</v>
      </c>
      <c r="R405" s="13">
        <v>4013</v>
      </c>
      <c r="S405" s="13">
        <v>634</v>
      </c>
      <c r="T405" s="15">
        <v>40.5</v>
      </c>
      <c r="U405" s="15">
        <v>5.0625</v>
      </c>
      <c r="V405" s="15">
        <v>3.1893750000000001</v>
      </c>
      <c r="W405" s="13">
        <v>362</v>
      </c>
      <c r="X405" s="13">
        <v>793</v>
      </c>
      <c r="Y405" s="13">
        <v>81</v>
      </c>
      <c r="Z405" s="13">
        <v>1155</v>
      </c>
      <c r="AA405" s="13">
        <v>168</v>
      </c>
      <c r="AB405" s="13">
        <v>12</v>
      </c>
    </row>
    <row r="406" spans="1:28">
      <c r="A406" s="1">
        <v>100002578</v>
      </c>
      <c r="B406" s="1" t="s">
        <v>591</v>
      </c>
      <c r="C406" s="1" t="s">
        <v>921</v>
      </c>
      <c r="D406" s="1" t="s">
        <v>957</v>
      </c>
      <c r="E406" s="1">
        <v>1</v>
      </c>
      <c r="F406" s="13">
        <v>59</v>
      </c>
      <c r="G406" s="13">
        <f t="shared" si="7"/>
        <v>17</v>
      </c>
      <c r="H406" s="13">
        <v>15</v>
      </c>
      <c r="I406" s="13">
        <v>2</v>
      </c>
      <c r="J406" s="13">
        <v>6</v>
      </c>
      <c r="K406" s="13">
        <v>0</v>
      </c>
      <c r="L406" s="13">
        <v>0</v>
      </c>
      <c r="M406" s="13">
        <v>0</v>
      </c>
      <c r="N406" s="13">
        <v>4</v>
      </c>
      <c r="O406" s="13">
        <v>1</v>
      </c>
      <c r="P406" s="13">
        <v>3</v>
      </c>
      <c r="Q406" s="13">
        <v>23</v>
      </c>
      <c r="R406" s="13">
        <v>2868</v>
      </c>
      <c r="S406" s="13">
        <v>345</v>
      </c>
      <c r="T406" s="15">
        <v>29.5</v>
      </c>
      <c r="U406" s="15">
        <v>3.6875</v>
      </c>
      <c r="V406" s="15">
        <v>2.3231250000000001</v>
      </c>
      <c r="W406" s="13">
        <v>259</v>
      </c>
      <c r="X406" s="13">
        <v>534</v>
      </c>
      <c r="Y406" s="13">
        <v>59</v>
      </c>
      <c r="Z406" s="13">
        <v>793</v>
      </c>
      <c r="AA406" s="13">
        <v>96</v>
      </c>
      <c r="AB406" s="13">
        <v>6</v>
      </c>
    </row>
    <row r="407" spans="1:28">
      <c r="A407" s="1">
        <v>100002584</v>
      </c>
      <c r="B407" s="1" t="s">
        <v>591</v>
      </c>
      <c r="C407" s="1" t="s">
        <v>921</v>
      </c>
      <c r="D407" s="1" t="s">
        <v>12</v>
      </c>
      <c r="E407" s="1">
        <v>1</v>
      </c>
      <c r="F407" s="13">
        <v>92</v>
      </c>
      <c r="G407" s="13">
        <f t="shared" si="7"/>
        <v>24</v>
      </c>
      <c r="H407" s="13">
        <v>24</v>
      </c>
      <c r="I407" s="13">
        <v>0</v>
      </c>
      <c r="J407" s="13">
        <v>14</v>
      </c>
      <c r="K407" s="13">
        <v>0</v>
      </c>
      <c r="L407" s="13">
        <v>0</v>
      </c>
      <c r="M407" s="13">
        <v>0</v>
      </c>
      <c r="N407" s="13">
        <v>8</v>
      </c>
      <c r="O407" s="13">
        <v>1</v>
      </c>
      <c r="P407" s="13">
        <v>7</v>
      </c>
      <c r="Q407" s="13">
        <v>34</v>
      </c>
      <c r="R407" s="13">
        <v>4645</v>
      </c>
      <c r="S407" s="13">
        <v>837</v>
      </c>
      <c r="T407" s="15">
        <v>46</v>
      </c>
      <c r="U407" s="15">
        <v>5.75</v>
      </c>
      <c r="V407" s="15">
        <v>3.6225000000000001</v>
      </c>
      <c r="W407" s="13">
        <v>419</v>
      </c>
      <c r="X407" s="13">
        <v>948</v>
      </c>
      <c r="Y407" s="13">
        <v>92</v>
      </c>
      <c r="Z407" s="13">
        <v>1367</v>
      </c>
      <c r="AA407" s="13">
        <v>192</v>
      </c>
      <c r="AB407" s="13">
        <v>14</v>
      </c>
    </row>
    <row r="408" spans="1:28">
      <c r="A408" s="1">
        <v>100002591</v>
      </c>
      <c r="B408" s="1" t="s">
        <v>591</v>
      </c>
      <c r="C408" s="1" t="s">
        <v>921</v>
      </c>
      <c r="D408" s="1" t="s">
        <v>12</v>
      </c>
      <c r="E408" s="1">
        <v>1</v>
      </c>
      <c r="F408" s="13">
        <v>106</v>
      </c>
      <c r="G408" s="13">
        <f t="shared" si="7"/>
        <v>28</v>
      </c>
      <c r="H408" s="13">
        <v>27</v>
      </c>
      <c r="I408" s="13">
        <v>1</v>
      </c>
      <c r="J408" s="13">
        <v>16</v>
      </c>
      <c r="K408" s="13">
        <v>0</v>
      </c>
      <c r="L408" s="13">
        <v>1</v>
      </c>
      <c r="M408" s="13">
        <v>0</v>
      </c>
      <c r="N408" s="13">
        <v>8</v>
      </c>
      <c r="O408" s="13">
        <v>1</v>
      </c>
      <c r="P408" s="13">
        <v>8</v>
      </c>
      <c r="Q408" s="13">
        <v>40</v>
      </c>
      <c r="R408" s="13">
        <v>5177</v>
      </c>
      <c r="S408" s="13">
        <v>1195</v>
      </c>
      <c r="T408" s="15">
        <v>53</v>
      </c>
      <c r="U408" s="15">
        <v>6.625</v>
      </c>
      <c r="V408" s="15">
        <v>4.1737500000000001</v>
      </c>
      <c r="W408" s="13">
        <v>466</v>
      </c>
      <c r="X408" s="13">
        <v>1136</v>
      </c>
      <c r="Y408" s="13">
        <v>106</v>
      </c>
      <c r="Z408" s="13">
        <v>1602</v>
      </c>
      <c r="AA408" s="13">
        <v>192</v>
      </c>
      <c r="AB408" s="13">
        <v>16</v>
      </c>
    </row>
    <row r="409" spans="1:28">
      <c r="A409" s="1">
        <v>100002595</v>
      </c>
      <c r="B409" s="1" t="s">
        <v>591</v>
      </c>
      <c r="C409" s="1" t="s">
        <v>921</v>
      </c>
      <c r="D409" s="1" t="s">
        <v>963</v>
      </c>
      <c r="E409" s="1">
        <v>1</v>
      </c>
      <c r="F409" s="13">
        <v>140</v>
      </c>
      <c r="G409" s="13">
        <f t="shared" si="7"/>
        <v>36</v>
      </c>
      <c r="H409" s="13">
        <v>36</v>
      </c>
      <c r="I409" s="13">
        <v>0</v>
      </c>
      <c r="J409" s="13">
        <v>18</v>
      </c>
      <c r="K409" s="13">
        <v>0</v>
      </c>
      <c r="L409" s="13">
        <v>1</v>
      </c>
      <c r="M409" s="13">
        <v>0</v>
      </c>
      <c r="N409" s="13">
        <v>9</v>
      </c>
      <c r="O409" s="13">
        <v>1</v>
      </c>
      <c r="P409" s="13">
        <v>9</v>
      </c>
      <c r="Q409" s="13">
        <v>52</v>
      </c>
      <c r="R409" s="13">
        <v>6761</v>
      </c>
      <c r="S409" s="13">
        <v>2098</v>
      </c>
      <c r="T409" s="15">
        <v>70</v>
      </c>
      <c r="U409" s="15">
        <v>8.75</v>
      </c>
      <c r="V409" s="15">
        <v>5.5125000000000002</v>
      </c>
      <c r="W409" s="13">
        <v>609</v>
      </c>
      <c r="X409" s="13">
        <v>1644</v>
      </c>
      <c r="Y409" s="13">
        <v>140</v>
      </c>
      <c r="Z409" s="13">
        <v>2253</v>
      </c>
      <c r="AA409" s="13">
        <v>216</v>
      </c>
      <c r="AB409" s="13">
        <v>18</v>
      </c>
    </row>
    <row r="410" spans="1:28">
      <c r="A410" s="1">
        <v>100002597</v>
      </c>
      <c r="B410" s="1" t="s">
        <v>591</v>
      </c>
      <c r="C410" s="1" t="s">
        <v>921</v>
      </c>
      <c r="D410" s="1" t="s">
        <v>12</v>
      </c>
      <c r="E410" s="1">
        <v>1</v>
      </c>
      <c r="F410" s="13">
        <v>98</v>
      </c>
      <c r="G410" s="13">
        <f t="shared" si="7"/>
        <v>26</v>
      </c>
      <c r="H410" s="13">
        <v>25</v>
      </c>
      <c r="I410" s="13">
        <v>1</v>
      </c>
      <c r="J410" s="13">
        <v>12</v>
      </c>
      <c r="K410" s="13">
        <v>0</v>
      </c>
      <c r="L410" s="13">
        <v>0</v>
      </c>
      <c r="M410" s="13">
        <v>0</v>
      </c>
      <c r="N410" s="13">
        <v>7</v>
      </c>
      <c r="O410" s="13">
        <v>1</v>
      </c>
      <c r="P410" s="13">
        <v>6</v>
      </c>
      <c r="Q410" s="13">
        <v>37</v>
      </c>
      <c r="R410" s="13">
        <v>4805</v>
      </c>
      <c r="S410" s="13">
        <v>1008</v>
      </c>
      <c r="T410" s="15">
        <v>49</v>
      </c>
      <c r="U410" s="15">
        <v>6.125</v>
      </c>
      <c r="V410" s="15">
        <v>3.8587500000000001</v>
      </c>
      <c r="W410" s="13">
        <v>433</v>
      </c>
      <c r="X410" s="13">
        <v>1024</v>
      </c>
      <c r="Y410" s="13">
        <v>98</v>
      </c>
      <c r="Z410" s="13">
        <v>1457</v>
      </c>
      <c r="AA410" s="13">
        <v>168</v>
      </c>
      <c r="AB410" s="13">
        <v>12</v>
      </c>
    </row>
    <row r="411" spans="1:28">
      <c r="A411" s="1">
        <v>100002602</v>
      </c>
      <c r="B411" s="1" t="s">
        <v>591</v>
      </c>
      <c r="C411" s="1" t="s">
        <v>921</v>
      </c>
      <c r="D411" s="1" t="s">
        <v>176</v>
      </c>
      <c r="E411" s="1">
        <v>1</v>
      </c>
      <c r="F411" s="13">
        <v>11</v>
      </c>
      <c r="G411" s="13">
        <f t="shared" si="7"/>
        <v>3</v>
      </c>
      <c r="H411" s="13">
        <v>3</v>
      </c>
      <c r="I411" s="13">
        <v>0</v>
      </c>
      <c r="J411" s="13">
        <v>0</v>
      </c>
      <c r="K411" s="13">
        <v>1</v>
      </c>
      <c r="L411" s="13">
        <v>0</v>
      </c>
      <c r="M411" s="13">
        <v>1</v>
      </c>
      <c r="N411" s="13">
        <v>0</v>
      </c>
      <c r="O411" s="13">
        <v>1</v>
      </c>
      <c r="P411" s="13">
        <v>1</v>
      </c>
      <c r="Q411" s="13">
        <v>4</v>
      </c>
      <c r="R411" s="13">
        <v>552</v>
      </c>
      <c r="S411" s="13">
        <v>0</v>
      </c>
      <c r="T411" s="15">
        <v>5.5</v>
      </c>
      <c r="U411" s="15">
        <v>0.6875</v>
      </c>
      <c r="V411" s="15">
        <v>0.43312499999999998</v>
      </c>
      <c r="W411" s="13">
        <v>50</v>
      </c>
      <c r="X411" s="13">
        <v>83</v>
      </c>
      <c r="Y411" s="13">
        <v>11</v>
      </c>
      <c r="Z411" s="13">
        <v>133</v>
      </c>
      <c r="AA411" s="13">
        <v>48</v>
      </c>
      <c r="AB411" s="13">
        <v>0</v>
      </c>
    </row>
    <row r="412" spans="1:28">
      <c r="A412" s="1">
        <v>100002607</v>
      </c>
      <c r="B412" s="1" t="s">
        <v>591</v>
      </c>
      <c r="C412" s="1" t="s">
        <v>921</v>
      </c>
      <c r="D412" s="1" t="s">
        <v>12</v>
      </c>
      <c r="E412" s="1">
        <v>1</v>
      </c>
      <c r="F412" s="13">
        <v>7</v>
      </c>
      <c r="G412" s="13">
        <f t="shared" si="7"/>
        <v>3</v>
      </c>
      <c r="H412" s="13">
        <v>3</v>
      </c>
      <c r="I412" s="13">
        <v>0</v>
      </c>
      <c r="J412" s="13">
        <v>0</v>
      </c>
      <c r="K412" s="13">
        <v>1</v>
      </c>
      <c r="L412" s="13">
        <v>0</v>
      </c>
      <c r="M412" s="13">
        <v>1</v>
      </c>
      <c r="N412" s="13">
        <v>0</v>
      </c>
      <c r="O412" s="13">
        <v>1</v>
      </c>
      <c r="P412" s="13">
        <v>1</v>
      </c>
      <c r="Q412" s="13">
        <v>2</v>
      </c>
      <c r="R412" s="13">
        <v>297</v>
      </c>
      <c r="S412" s="13">
        <v>0</v>
      </c>
      <c r="T412" s="15">
        <v>3.5</v>
      </c>
      <c r="U412" s="15">
        <v>0.4375</v>
      </c>
      <c r="V412" s="15">
        <v>0.27562500000000001</v>
      </c>
      <c r="W412" s="13">
        <v>27</v>
      </c>
      <c r="X412" s="13">
        <v>45</v>
      </c>
      <c r="Y412" s="13">
        <v>7</v>
      </c>
      <c r="Z412" s="13">
        <v>72</v>
      </c>
      <c r="AA412" s="13">
        <v>48</v>
      </c>
      <c r="AB412" s="13">
        <v>0</v>
      </c>
    </row>
    <row r="413" spans="1:28">
      <c r="A413" s="1">
        <v>100002613</v>
      </c>
      <c r="B413" s="1" t="s">
        <v>591</v>
      </c>
      <c r="C413" s="1" t="s">
        <v>921</v>
      </c>
      <c r="D413" s="1" t="s">
        <v>12</v>
      </c>
      <c r="E413" s="1">
        <v>1</v>
      </c>
      <c r="F413" s="13">
        <v>33</v>
      </c>
      <c r="G413" s="13">
        <f t="shared" si="7"/>
        <v>9</v>
      </c>
      <c r="H413" s="13">
        <v>9</v>
      </c>
      <c r="I413" s="13">
        <v>0</v>
      </c>
      <c r="J413" s="13">
        <v>4</v>
      </c>
      <c r="K413" s="13">
        <v>0</v>
      </c>
      <c r="L413" s="13">
        <v>0</v>
      </c>
      <c r="M413" s="13">
        <v>0</v>
      </c>
      <c r="N413" s="13">
        <v>3</v>
      </c>
      <c r="O413" s="13">
        <v>1</v>
      </c>
      <c r="P413" s="13">
        <v>2</v>
      </c>
      <c r="Q413" s="13">
        <v>12</v>
      </c>
      <c r="R413" s="13">
        <v>1657</v>
      </c>
      <c r="S413" s="13">
        <v>65</v>
      </c>
      <c r="T413" s="15">
        <v>16.5</v>
      </c>
      <c r="U413" s="15">
        <v>2.0625</v>
      </c>
      <c r="V413" s="15">
        <v>1.2993749999999999</v>
      </c>
      <c r="W413" s="13">
        <v>150</v>
      </c>
      <c r="X413" s="13">
        <v>269</v>
      </c>
      <c r="Y413" s="13">
        <v>33</v>
      </c>
      <c r="Z413" s="13">
        <v>419</v>
      </c>
      <c r="AA413" s="13">
        <v>72</v>
      </c>
      <c r="AB413" s="13">
        <v>4</v>
      </c>
    </row>
    <row r="414" spans="1:28">
      <c r="A414" s="1">
        <v>100002616</v>
      </c>
      <c r="B414" s="1" t="s">
        <v>591</v>
      </c>
      <c r="C414" s="1" t="s">
        <v>921</v>
      </c>
      <c r="D414" s="1" t="s">
        <v>12</v>
      </c>
      <c r="E414" s="1">
        <v>1</v>
      </c>
      <c r="F414" s="13">
        <v>14</v>
      </c>
      <c r="G414" s="13">
        <f t="shared" si="7"/>
        <v>4</v>
      </c>
      <c r="H414" s="13">
        <v>4</v>
      </c>
      <c r="I414" s="13">
        <v>0</v>
      </c>
      <c r="J414" s="13">
        <v>0</v>
      </c>
      <c r="K414" s="13">
        <v>1</v>
      </c>
      <c r="L414" s="13">
        <v>0</v>
      </c>
      <c r="M414" s="13">
        <v>1</v>
      </c>
      <c r="N414" s="13">
        <v>0</v>
      </c>
      <c r="O414" s="13">
        <v>1</v>
      </c>
      <c r="P414" s="13">
        <v>1</v>
      </c>
      <c r="Q414" s="13">
        <v>5</v>
      </c>
      <c r="R414" s="13">
        <v>767</v>
      </c>
      <c r="S414" s="13">
        <v>0</v>
      </c>
      <c r="T414" s="15">
        <v>7</v>
      </c>
      <c r="U414" s="15">
        <v>0.875</v>
      </c>
      <c r="V414" s="15">
        <v>0.55125000000000002</v>
      </c>
      <c r="W414" s="13">
        <v>70</v>
      </c>
      <c r="X414" s="13">
        <v>116</v>
      </c>
      <c r="Y414" s="13">
        <v>14</v>
      </c>
      <c r="Z414" s="13">
        <v>186</v>
      </c>
      <c r="AA414" s="13">
        <v>48</v>
      </c>
      <c r="AB414" s="13">
        <v>0</v>
      </c>
    </row>
    <row r="415" spans="1:28">
      <c r="A415" s="1">
        <v>100002630</v>
      </c>
      <c r="B415" s="1" t="s">
        <v>591</v>
      </c>
      <c r="C415" s="1" t="s">
        <v>921</v>
      </c>
      <c r="D415" s="1" t="s">
        <v>12</v>
      </c>
      <c r="E415" s="1">
        <v>2</v>
      </c>
      <c r="F415" s="13">
        <v>84</v>
      </c>
      <c r="G415" s="13">
        <f t="shared" si="7"/>
        <v>22</v>
      </c>
      <c r="H415" s="13">
        <v>22</v>
      </c>
      <c r="I415" s="13">
        <v>0</v>
      </c>
      <c r="J415" s="13">
        <v>12</v>
      </c>
      <c r="K415" s="13">
        <v>1</v>
      </c>
      <c r="L415" s="13">
        <v>0</v>
      </c>
      <c r="M415" s="13">
        <v>1</v>
      </c>
      <c r="N415" s="13">
        <v>7</v>
      </c>
      <c r="O415" s="13">
        <v>2</v>
      </c>
      <c r="P415" s="13">
        <v>7</v>
      </c>
      <c r="Q415" s="13">
        <v>31</v>
      </c>
      <c r="R415" s="13">
        <v>4273</v>
      </c>
      <c r="S415" s="13">
        <v>682</v>
      </c>
      <c r="T415" s="15">
        <v>42</v>
      </c>
      <c r="U415" s="15">
        <v>5.25</v>
      </c>
      <c r="V415" s="15">
        <v>3.3075000000000001</v>
      </c>
      <c r="W415" s="13">
        <v>385</v>
      </c>
      <c r="X415" s="13">
        <v>846</v>
      </c>
      <c r="Y415" s="13">
        <v>84</v>
      </c>
      <c r="Z415" s="13">
        <v>1231</v>
      </c>
      <c r="AA415" s="13">
        <v>216</v>
      </c>
      <c r="AB415" s="13">
        <v>12</v>
      </c>
    </row>
    <row r="416" spans="1:28">
      <c r="A416" s="1">
        <v>100002634</v>
      </c>
      <c r="B416" s="1" t="s">
        <v>591</v>
      </c>
      <c r="C416" s="1" t="s">
        <v>921</v>
      </c>
      <c r="D416" s="1" t="s">
        <v>46</v>
      </c>
      <c r="E416" s="1">
        <v>1</v>
      </c>
      <c r="F416" s="13">
        <v>40</v>
      </c>
      <c r="G416" s="13">
        <f t="shared" si="7"/>
        <v>14</v>
      </c>
      <c r="H416" s="13">
        <v>14</v>
      </c>
      <c r="I416" s="13">
        <v>0</v>
      </c>
      <c r="J416" s="13">
        <v>4</v>
      </c>
      <c r="K416" s="13">
        <v>0</v>
      </c>
      <c r="L416" s="13">
        <v>0</v>
      </c>
      <c r="M416" s="13">
        <v>0</v>
      </c>
      <c r="N416" s="13">
        <v>3</v>
      </c>
      <c r="O416" s="13">
        <v>1</v>
      </c>
      <c r="P416" s="13">
        <v>2</v>
      </c>
      <c r="Q416" s="13">
        <v>13</v>
      </c>
      <c r="R416" s="13">
        <v>1983</v>
      </c>
      <c r="S416" s="13">
        <v>82</v>
      </c>
      <c r="T416" s="15">
        <v>20</v>
      </c>
      <c r="U416" s="15">
        <v>2.5</v>
      </c>
      <c r="V416" s="15">
        <v>1.575</v>
      </c>
      <c r="W416" s="13">
        <v>179</v>
      </c>
      <c r="X416" s="13">
        <v>323</v>
      </c>
      <c r="Y416" s="13">
        <v>40</v>
      </c>
      <c r="Z416" s="13">
        <v>502</v>
      </c>
      <c r="AA416" s="13">
        <v>72</v>
      </c>
      <c r="AB416" s="13">
        <v>4</v>
      </c>
    </row>
    <row r="417" spans="1:28">
      <c r="A417" s="1">
        <v>100002636</v>
      </c>
      <c r="B417" s="1" t="s">
        <v>591</v>
      </c>
      <c r="C417" s="1" t="s">
        <v>921</v>
      </c>
      <c r="D417" s="1" t="s">
        <v>176</v>
      </c>
      <c r="E417" s="1">
        <v>1</v>
      </c>
      <c r="F417" s="13">
        <v>41</v>
      </c>
      <c r="G417" s="13">
        <f t="shared" si="7"/>
        <v>11</v>
      </c>
      <c r="H417" s="13">
        <v>11</v>
      </c>
      <c r="I417" s="13">
        <v>0</v>
      </c>
      <c r="J417" s="13">
        <v>6</v>
      </c>
      <c r="K417" s="13">
        <v>0</v>
      </c>
      <c r="L417" s="13">
        <v>0</v>
      </c>
      <c r="M417" s="13">
        <v>0</v>
      </c>
      <c r="N417" s="13">
        <v>4</v>
      </c>
      <c r="O417" s="13">
        <v>1</v>
      </c>
      <c r="P417" s="13">
        <v>3</v>
      </c>
      <c r="Q417" s="13">
        <v>15</v>
      </c>
      <c r="R417" s="13">
        <v>2030</v>
      </c>
      <c r="S417" s="13">
        <v>120</v>
      </c>
      <c r="T417" s="15">
        <v>20.5</v>
      </c>
      <c r="U417" s="15">
        <v>2.5625</v>
      </c>
      <c r="V417" s="15">
        <v>1.6143749999999999</v>
      </c>
      <c r="W417" s="13">
        <v>183</v>
      </c>
      <c r="X417" s="13">
        <v>341</v>
      </c>
      <c r="Y417" s="13">
        <v>41</v>
      </c>
      <c r="Z417" s="13">
        <v>524</v>
      </c>
      <c r="AA417" s="13">
        <v>96</v>
      </c>
      <c r="AB417" s="13">
        <v>6</v>
      </c>
    </row>
    <row r="418" spans="1:28">
      <c r="A418" s="1">
        <v>100002640</v>
      </c>
      <c r="B418" s="1" t="s">
        <v>591</v>
      </c>
      <c r="C418" s="1" t="s">
        <v>980</v>
      </c>
      <c r="D418" s="1" t="s">
        <v>12</v>
      </c>
      <c r="E418" s="1">
        <v>1</v>
      </c>
      <c r="F418" s="13">
        <v>35</v>
      </c>
      <c r="G418" s="13">
        <f t="shared" si="7"/>
        <v>9</v>
      </c>
      <c r="H418" s="13">
        <v>9</v>
      </c>
      <c r="I418" s="13">
        <v>0</v>
      </c>
      <c r="J418" s="13">
        <v>4</v>
      </c>
      <c r="K418" s="13">
        <v>0</v>
      </c>
      <c r="L418" s="13">
        <v>0</v>
      </c>
      <c r="M418" s="13">
        <v>0</v>
      </c>
      <c r="N418" s="13">
        <v>3</v>
      </c>
      <c r="O418" s="13">
        <v>1</v>
      </c>
      <c r="P418" s="13">
        <v>2</v>
      </c>
      <c r="Q418" s="13">
        <v>13</v>
      </c>
      <c r="R418" s="13">
        <v>1751</v>
      </c>
      <c r="S418" s="13">
        <v>82</v>
      </c>
      <c r="T418" s="15">
        <v>17.5</v>
      </c>
      <c r="U418" s="15">
        <v>2.1875</v>
      </c>
      <c r="V418" s="15">
        <v>1.378125</v>
      </c>
      <c r="W418" s="13">
        <v>158</v>
      </c>
      <c r="X418" s="13">
        <v>288</v>
      </c>
      <c r="Y418" s="13">
        <v>35</v>
      </c>
      <c r="Z418" s="13">
        <v>446</v>
      </c>
      <c r="AA418" s="13">
        <v>72</v>
      </c>
      <c r="AB418" s="13">
        <v>4</v>
      </c>
    </row>
    <row r="419" spans="1:28">
      <c r="A419" s="1">
        <v>100002652</v>
      </c>
      <c r="B419" s="1" t="s">
        <v>591</v>
      </c>
      <c r="C419" s="1" t="s">
        <v>980</v>
      </c>
      <c r="D419" s="1" t="s">
        <v>176</v>
      </c>
      <c r="E419" s="1">
        <v>1</v>
      </c>
      <c r="F419" s="13">
        <v>92</v>
      </c>
      <c r="G419" s="13">
        <f t="shared" si="7"/>
        <v>24</v>
      </c>
      <c r="H419" s="13">
        <v>24</v>
      </c>
      <c r="I419" s="13">
        <v>0</v>
      </c>
      <c r="J419" s="13">
        <v>12</v>
      </c>
      <c r="K419" s="13">
        <v>0</v>
      </c>
      <c r="L419" s="13">
        <v>0</v>
      </c>
      <c r="M419" s="13">
        <v>0</v>
      </c>
      <c r="N419" s="13">
        <v>7</v>
      </c>
      <c r="O419" s="13">
        <v>1</v>
      </c>
      <c r="P419" s="13">
        <v>6</v>
      </c>
      <c r="Q419" s="13">
        <v>34</v>
      </c>
      <c r="R419" s="13">
        <v>4525</v>
      </c>
      <c r="S419" s="13">
        <v>837</v>
      </c>
      <c r="T419" s="15">
        <v>46</v>
      </c>
      <c r="U419" s="15">
        <v>5.75</v>
      </c>
      <c r="V419" s="15">
        <v>3.6225000000000001</v>
      </c>
      <c r="W419" s="13">
        <v>408</v>
      </c>
      <c r="X419" s="13">
        <v>930</v>
      </c>
      <c r="Y419" s="13">
        <v>92</v>
      </c>
      <c r="Z419" s="13">
        <v>1338</v>
      </c>
      <c r="AA419" s="13">
        <v>168</v>
      </c>
      <c r="AB419" s="13">
        <v>12</v>
      </c>
    </row>
    <row r="420" spans="1:28">
      <c r="A420" s="1">
        <v>100002655</v>
      </c>
      <c r="B420" s="1" t="s">
        <v>591</v>
      </c>
      <c r="C420" s="1" t="s">
        <v>980</v>
      </c>
      <c r="D420" s="1" t="s">
        <v>250</v>
      </c>
      <c r="E420" s="1">
        <v>1</v>
      </c>
      <c r="F420" s="13">
        <v>27</v>
      </c>
      <c r="G420" s="13">
        <f t="shared" si="7"/>
        <v>7</v>
      </c>
      <c r="H420" s="13">
        <v>7</v>
      </c>
      <c r="I420" s="13">
        <v>0</v>
      </c>
      <c r="J420" s="13">
        <v>4</v>
      </c>
      <c r="K420" s="13">
        <v>0</v>
      </c>
      <c r="L420" s="13">
        <v>0</v>
      </c>
      <c r="M420" s="13">
        <v>0</v>
      </c>
      <c r="N420" s="13">
        <v>3</v>
      </c>
      <c r="O420" s="13">
        <v>1</v>
      </c>
      <c r="P420" s="13">
        <v>2</v>
      </c>
      <c r="Q420" s="13">
        <v>10</v>
      </c>
      <c r="R420" s="13">
        <v>1378</v>
      </c>
      <c r="S420" s="13">
        <v>37</v>
      </c>
      <c r="T420" s="15">
        <v>13.5</v>
      </c>
      <c r="U420" s="15">
        <v>1.6875</v>
      </c>
      <c r="V420" s="15">
        <v>1.0631250000000001</v>
      </c>
      <c r="W420" s="13">
        <v>125</v>
      </c>
      <c r="X420" s="13">
        <v>218</v>
      </c>
      <c r="Y420" s="13">
        <v>27</v>
      </c>
      <c r="Z420" s="13">
        <v>343</v>
      </c>
      <c r="AA420" s="13">
        <v>72</v>
      </c>
      <c r="AB420" s="13">
        <v>4</v>
      </c>
    </row>
    <row r="421" spans="1:28">
      <c r="A421" s="1">
        <v>100002661</v>
      </c>
      <c r="B421" s="1" t="s">
        <v>591</v>
      </c>
      <c r="C421" s="1" t="s">
        <v>980</v>
      </c>
      <c r="D421" s="1" t="s">
        <v>12</v>
      </c>
      <c r="E421" s="1">
        <v>1</v>
      </c>
      <c r="F421" s="13">
        <v>87</v>
      </c>
      <c r="G421" s="13">
        <f t="shared" si="7"/>
        <v>23</v>
      </c>
      <c r="H421" s="13">
        <v>23</v>
      </c>
      <c r="I421" s="13">
        <v>0</v>
      </c>
      <c r="J421" s="13">
        <v>12</v>
      </c>
      <c r="K421" s="13">
        <v>0</v>
      </c>
      <c r="L421" s="13">
        <v>0</v>
      </c>
      <c r="M421" s="13">
        <v>0</v>
      </c>
      <c r="N421" s="13">
        <v>7</v>
      </c>
      <c r="O421" s="13">
        <v>1</v>
      </c>
      <c r="P421" s="13">
        <v>6</v>
      </c>
      <c r="Q421" s="13">
        <v>32</v>
      </c>
      <c r="R421" s="13">
        <v>4293</v>
      </c>
      <c r="S421" s="13">
        <v>732</v>
      </c>
      <c r="T421" s="15">
        <v>43.5</v>
      </c>
      <c r="U421" s="15">
        <v>5.4375</v>
      </c>
      <c r="V421" s="15">
        <v>3.4256250000000001</v>
      </c>
      <c r="W421" s="13">
        <v>387</v>
      </c>
      <c r="X421" s="13">
        <v>864</v>
      </c>
      <c r="Y421" s="13">
        <v>87</v>
      </c>
      <c r="Z421" s="13">
        <v>1251</v>
      </c>
      <c r="AA421" s="13">
        <v>168</v>
      </c>
      <c r="AB421" s="13">
        <v>12</v>
      </c>
    </row>
    <row r="422" spans="1:28">
      <c r="A422" s="1">
        <v>100002664</v>
      </c>
      <c r="B422" s="1" t="s">
        <v>591</v>
      </c>
      <c r="C422" s="1" t="s">
        <v>980</v>
      </c>
      <c r="D422" s="1" t="s">
        <v>46</v>
      </c>
      <c r="E422" s="1">
        <v>2</v>
      </c>
      <c r="F422" s="13">
        <v>45</v>
      </c>
      <c r="G422" s="13">
        <f t="shared" si="7"/>
        <v>13</v>
      </c>
      <c r="H422" s="13">
        <v>13</v>
      </c>
      <c r="I422" s="13">
        <v>0</v>
      </c>
      <c r="J422" s="13">
        <v>4</v>
      </c>
      <c r="K422" s="13">
        <v>1</v>
      </c>
      <c r="L422" s="13">
        <v>0</v>
      </c>
      <c r="M422" s="13">
        <v>1</v>
      </c>
      <c r="N422" s="13">
        <v>3</v>
      </c>
      <c r="O422" s="13">
        <v>2</v>
      </c>
      <c r="P422" s="13">
        <v>3</v>
      </c>
      <c r="Q422" s="13">
        <v>16</v>
      </c>
      <c r="R422" s="13">
        <v>2194</v>
      </c>
      <c r="S422" s="13">
        <v>82</v>
      </c>
      <c r="T422" s="15">
        <v>22.5</v>
      </c>
      <c r="U422" s="15">
        <v>2.8125</v>
      </c>
      <c r="V422" s="15">
        <v>1.7718750000000001</v>
      </c>
      <c r="W422" s="13">
        <v>198</v>
      </c>
      <c r="X422" s="13">
        <v>355</v>
      </c>
      <c r="Y422" s="13">
        <v>45</v>
      </c>
      <c r="Z422" s="13">
        <v>553</v>
      </c>
      <c r="AA422" s="13">
        <v>120</v>
      </c>
      <c r="AB422" s="13">
        <v>4</v>
      </c>
    </row>
    <row r="423" spans="1:28">
      <c r="A423" s="1">
        <v>100002672</v>
      </c>
      <c r="B423" s="1" t="s">
        <v>591</v>
      </c>
      <c r="C423" s="1" t="s">
        <v>980</v>
      </c>
      <c r="D423" s="1" t="s">
        <v>12</v>
      </c>
      <c r="E423" s="1">
        <v>1</v>
      </c>
      <c r="F423" s="13">
        <v>58</v>
      </c>
      <c r="G423" s="13">
        <f t="shared" si="7"/>
        <v>16</v>
      </c>
      <c r="H423" s="13">
        <v>15</v>
      </c>
      <c r="I423" s="13">
        <v>1</v>
      </c>
      <c r="J423" s="13">
        <v>8</v>
      </c>
      <c r="K423" s="13">
        <v>0</v>
      </c>
      <c r="L423" s="13">
        <v>0</v>
      </c>
      <c r="M423" s="13">
        <v>0</v>
      </c>
      <c r="N423" s="13">
        <v>5</v>
      </c>
      <c r="O423" s="13">
        <v>1</v>
      </c>
      <c r="P423" s="13">
        <v>4</v>
      </c>
      <c r="Q423" s="13">
        <v>22</v>
      </c>
      <c r="R423" s="13">
        <v>2942</v>
      </c>
      <c r="S423" s="13">
        <v>311</v>
      </c>
      <c r="T423" s="15">
        <v>29</v>
      </c>
      <c r="U423" s="15">
        <v>3.625</v>
      </c>
      <c r="V423" s="15">
        <v>2.2837499999999999</v>
      </c>
      <c r="W423" s="13">
        <v>265</v>
      </c>
      <c r="X423" s="13">
        <v>535</v>
      </c>
      <c r="Y423" s="13">
        <v>58</v>
      </c>
      <c r="Z423" s="13">
        <v>800</v>
      </c>
      <c r="AA423" s="13">
        <v>120</v>
      </c>
      <c r="AB423" s="13">
        <v>8</v>
      </c>
    </row>
    <row r="424" spans="1:28">
      <c r="A424" s="1">
        <v>100002677</v>
      </c>
      <c r="B424" s="1" t="s">
        <v>591</v>
      </c>
      <c r="C424" s="1" t="s">
        <v>980</v>
      </c>
      <c r="D424" s="1" t="s">
        <v>12</v>
      </c>
      <c r="E424" s="1">
        <v>1</v>
      </c>
      <c r="F424" s="13">
        <v>55</v>
      </c>
      <c r="G424" s="13">
        <f t="shared" si="7"/>
        <v>15</v>
      </c>
      <c r="H424" s="13">
        <v>14</v>
      </c>
      <c r="I424" s="13">
        <v>1</v>
      </c>
      <c r="J424" s="13">
        <v>6</v>
      </c>
      <c r="K424" s="13">
        <v>0</v>
      </c>
      <c r="L424" s="13">
        <v>0</v>
      </c>
      <c r="M424" s="13">
        <v>0</v>
      </c>
      <c r="N424" s="13">
        <v>4</v>
      </c>
      <c r="O424" s="13">
        <v>1</v>
      </c>
      <c r="P424" s="13">
        <v>3</v>
      </c>
      <c r="Q424" s="13">
        <v>21</v>
      </c>
      <c r="R424" s="13">
        <v>2682</v>
      </c>
      <c r="S424" s="13">
        <v>279</v>
      </c>
      <c r="T424" s="15">
        <v>27.5</v>
      </c>
      <c r="U424" s="15">
        <v>3.4375</v>
      </c>
      <c r="V424" s="15">
        <v>2.1656249999999999</v>
      </c>
      <c r="W424" s="13">
        <v>242</v>
      </c>
      <c r="X424" s="13">
        <v>486</v>
      </c>
      <c r="Y424" s="13">
        <v>55</v>
      </c>
      <c r="Z424" s="13">
        <v>728</v>
      </c>
      <c r="AA424" s="13">
        <v>96</v>
      </c>
      <c r="AB424" s="13">
        <v>6</v>
      </c>
    </row>
    <row r="425" spans="1:28">
      <c r="A425" s="1">
        <v>100002694</v>
      </c>
      <c r="B425" s="1" t="s">
        <v>591</v>
      </c>
      <c r="C425" s="1" t="s">
        <v>980</v>
      </c>
      <c r="D425" s="1" t="s">
        <v>12</v>
      </c>
      <c r="E425" s="1">
        <v>1</v>
      </c>
      <c r="F425" s="13">
        <v>14</v>
      </c>
      <c r="G425" s="13">
        <f t="shared" si="7"/>
        <v>4</v>
      </c>
      <c r="H425" s="13">
        <v>4</v>
      </c>
      <c r="I425" s="13">
        <v>0</v>
      </c>
      <c r="J425" s="13">
        <v>0</v>
      </c>
      <c r="K425" s="13">
        <v>1</v>
      </c>
      <c r="L425" s="13">
        <v>0</v>
      </c>
      <c r="M425" s="13">
        <v>1</v>
      </c>
      <c r="N425" s="13">
        <v>0</v>
      </c>
      <c r="O425" s="13">
        <v>1</v>
      </c>
      <c r="P425" s="13">
        <v>1</v>
      </c>
      <c r="Q425" s="13">
        <v>5</v>
      </c>
      <c r="R425" s="13">
        <v>767</v>
      </c>
      <c r="S425" s="13">
        <v>0</v>
      </c>
      <c r="T425" s="15">
        <v>7</v>
      </c>
      <c r="U425" s="15">
        <v>0.875</v>
      </c>
      <c r="V425" s="15">
        <v>0.55125000000000002</v>
      </c>
      <c r="W425" s="13">
        <v>70</v>
      </c>
      <c r="X425" s="13">
        <v>116</v>
      </c>
      <c r="Y425" s="13">
        <v>14</v>
      </c>
      <c r="Z425" s="13">
        <v>186</v>
      </c>
      <c r="AA425" s="13">
        <v>48</v>
      </c>
      <c r="AB425" s="13">
        <v>0</v>
      </c>
    </row>
    <row r="426" spans="1:28">
      <c r="A426" s="1">
        <v>100002696</v>
      </c>
      <c r="B426" s="1" t="s">
        <v>591</v>
      </c>
      <c r="C426" s="1" t="s">
        <v>980</v>
      </c>
      <c r="D426" s="1" t="s">
        <v>12</v>
      </c>
      <c r="E426" s="1">
        <v>1</v>
      </c>
      <c r="F426" s="13">
        <v>10</v>
      </c>
      <c r="G426" s="13">
        <f t="shared" si="7"/>
        <v>4</v>
      </c>
      <c r="H426" s="13">
        <v>4</v>
      </c>
      <c r="I426" s="13">
        <v>0</v>
      </c>
      <c r="J426" s="13">
        <v>0</v>
      </c>
      <c r="K426" s="13">
        <v>1</v>
      </c>
      <c r="L426" s="13">
        <v>0</v>
      </c>
      <c r="M426" s="13">
        <v>1</v>
      </c>
      <c r="N426" s="13">
        <v>0</v>
      </c>
      <c r="O426" s="13">
        <v>1</v>
      </c>
      <c r="P426" s="13">
        <v>1</v>
      </c>
      <c r="Q426" s="13">
        <v>3</v>
      </c>
      <c r="R426" s="13">
        <v>443</v>
      </c>
      <c r="S426" s="13">
        <v>0</v>
      </c>
      <c r="T426" s="15">
        <v>5</v>
      </c>
      <c r="U426" s="15">
        <v>0.625</v>
      </c>
      <c r="V426" s="15">
        <v>0.39374999999999999</v>
      </c>
      <c r="W426" s="13">
        <v>40</v>
      </c>
      <c r="X426" s="13">
        <v>67</v>
      </c>
      <c r="Y426" s="13">
        <v>10</v>
      </c>
      <c r="Z426" s="13">
        <v>107</v>
      </c>
      <c r="AA426" s="13">
        <v>48</v>
      </c>
      <c r="AB426" s="13">
        <v>0</v>
      </c>
    </row>
    <row r="427" spans="1:28">
      <c r="A427" s="1">
        <v>100002701</v>
      </c>
      <c r="B427" s="1" t="s">
        <v>591</v>
      </c>
      <c r="C427" s="1" t="s">
        <v>980</v>
      </c>
      <c r="D427" s="1" t="s">
        <v>176</v>
      </c>
      <c r="E427" s="1">
        <v>1</v>
      </c>
      <c r="F427" s="13">
        <v>6</v>
      </c>
      <c r="G427" s="13">
        <f t="shared" si="7"/>
        <v>2</v>
      </c>
      <c r="H427" s="13">
        <v>2</v>
      </c>
      <c r="I427" s="13">
        <v>0</v>
      </c>
      <c r="J427" s="13">
        <v>0</v>
      </c>
      <c r="K427" s="13">
        <v>1</v>
      </c>
      <c r="L427" s="13">
        <v>0</v>
      </c>
      <c r="M427" s="13">
        <v>1</v>
      </c>
      <c r="N427" s="13">
        <v>0</v>
      </c>
      <c r="O427" s="13">
        <v>1</v>
      </c>
      <c r="P427" s="13">
        <v>1</v>
      </c>
      <c r="Q427" s="13">
        <v>2</v>
      </c>
      <c r="R427" s="13">
        <v>272</v>
      </c>
      <c r="S427" s="13">
        <v>0</v>
      </c>
      <c r="T427" s="15">
        <v>3</v>
      </c>
      <c r="U427" s="15">
        <v>0.375</v>
      </c>
      <c r="V427" s="15">
        <v>0.23624999999999999</v>
      </c>
      <c r="W427" s="13">
        <v>25</v>
      </c>
      <c r="X427" s="13">
        <v>41</v>
      </c>
      <c r="Y427" s="13">
        <v>6</v>
      </c>
      <c r="Z427" s="13">
        <v>66</v>
      </c>
      <c r="AA427" s="13">
        <v>48</v>
      </c>
      <c r="AB427" s="13">
        <v>0</v>
      </c>
    </row>
    <row r="428" spans="1:28">
      <c r="A428" s="1">
        <v>100002711</v>
      </c>
      <c r="B428" s="1" t="s">
        <v>591</v>
      </c>
      <c r="C428" s="1" t="s">
        <v>980</v>
      </c>
      <c r="D428" s="1" t="s">
        <v>12</v>
      </c>
      <c r="E428" s="1">
        <v>1</v>
      </c>
      <c r="F428" s="13">
        <v>54</v>
      </c>
      <c r="G428" s="13">
        <f t="shared" si="7"/>
        <v>14</v>
      </c>
      <c r="H428" s="13">
        <v>14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20</v>
      </c>
      <c r="R428" s="13">
        <v>2636</v>
      </c>
      <c r="S428" s="13">
        <v>248</v>
      </c>
      <c r="T428" s="15">
        <v>27</v>
      </c>
      <c r="U428" s="15">
        <v>3.375</v>
      </c>
      <c r="V428" s="15">
        <v>2.1262500000000002</v>
      </c>
      <c r="W428" s="13">
        <v>238</v>
      </c>
      <c r="X428" s="13">
        <v>470</v>
      </c>
      <c r="Y428" s="13">
        <v>54</v>
      </c>
      <c r="Z428" s="13">
        <v>708</v>
      </c>
      <c r="AA428" s="13">
        <v>96</v>
      </c>
      <c r="AB428" s="13">
        <v>6</v>
      </c>
    </row>
    <row r="429" spans="1:28">
      <c r="A429" s="1">
        <v>100002714</v>
      </c>
      <c r="B429" s="1" t="s">
        <v>591</v>
      </c>
      <c r="C429" s="1" t="s">
        <v>980</v>
      </c>
      <c r="D429" s="1" t="s">
        <v>150</v>
      </c>
      <c r="E429" s="1">
        <v>1</v>
      </c>
      <c r="F429" s="13">
        <v>31</v>
      </c>
      <c r="G429" s="13">
        <f t="shared" si="7"/>
        <v>9</v>
      </c>
      <c r="H429" s="13">
        <v>8</v>
      </c>
      <c r="I429" s="13">
        <v>1</v>
      </c>
      <c r="J429" s="13">
        <v>4</v>
      </c>
      <c r="K429" s="13">
        <v>0</v>
      </c>
      <c r="L429" s="13">
        <v>0</v>
      </c>
      <c r="M429" s="13">
        <v>0</v>
      </c>
      <c r="N429" s="13">
        <v>3</v>
      </c>
      <c r="O429" s="13">
        <v>1</v>
      </c>
      <c r="P429" s="13">
        <v>2</v>
      </c>
      <c r="Q429" s="13">
        <v>12</v>
      </c>
      <c r="R429" s="13">
        <v>1564</v>
      </c>
      <c r="S429" s="13">
        <v>65</v>
      </c>
      <c r="T429" s="15">
        <v>15.5</v>
      </c>
      <c r="U429" s="15">
        <v>1.9375</v>
      </c>
      <c r="V429" s="15">
        <v>1.2206250000000001</v>
      </c>
      <c r="W429" s="13">
        <v>141</v>
      </c>
      <c r="X429" s="13">
        <v>255</v>
      </c>
      <c r="Y429" s="13">
        <v>31</v>
      </c>
      <c r="Z429" s="13">
        <v>396</v>
      </c>
      <c r="AA429" s="13">
        <v>72</v>
      </c>
      <c r="AB429" s="13">
        <v>4</v>
      </c>
    </row>
    <row r="430" spans="1:28">
      <c r="A430" s="1">
        <v>100002728</v>
      </c>
      <c r="B430" s="1" t="s">
        <v>591</v>
      </c>
      <c r="C430" s="1" t="s">
        <v>980</v>
      </c>
      <c r="D430" s="1" t="s">
        <v>167</v>
      </c>
      <c r="E430" s="1">
        <v>1</v>
      </c>
      <c r="F430" s="13">
        <v>55</v>
      </c>
      <c r="G430" s="13">
        <f t="shared" si="7"/>
        <v>19</v>
      </c>
      <c r="H430" s="13">
        <v>19</v>
      </c>
      <c r="I430" s="13">
        <v>0</v>
      </c>
      <c r="J430" s="13">
        <v>6</v>
      </c>
      <c r="K430" s="13">
        <v>0</v>
      </c>
      <c r="L430" s="13">
        <v>0</v>
      </c>
      <c r="M430" s="13">
        <v>0</v>
      </c>
      <c r="N430" s="13">
        <v>4</v>
      </c>
      <c r="O430" s="13">
        <v>1</v>
      </c>
      <c r="P430" s="13">
        <v>3</v>
      </c>
      <c r="Q430" s="13">
        <v>18</v>
      </c>
      <c r="R430" s="13">
        <v>2682</v>
      </c>
      <c r="S430" s="13">
        <v>192</v>
      </c>
      <c r="T430" s="15">
        <v>27.5</v>
      </c>
      <c r="U430" s="15">
        <v>3.4375</v>
      </c>
      <c r="V430" s="15">
        <v>2.1656249999999999</v>
      </c>
      <c r="W430" s="13">
        <v>242</v>
      </c>
      <c r="X430" s="13">
        <v>460</v>
      </c>
      <c r="Y430" s="13">
        <v>55</v>
      </c>
      <c r="Z430" s="13">
        <v>702</v>
      </c>
      <c r="AA430" s="13">
        <v>96</v>
      </c>
      <c r="AB430" s="13">
        <v>6</v>
      </c>
    </row>
    <row r="431" spans="1:28">
      <c r="A431" s="1">
        <v>100002731</v>
      </c>
      <c r="B431" s="1" t="s">
        <v>591</v>
      </c>
      <c r="C431" s="1" t="s">
        <v>980</v>
      </c>
      <c r="D431" s="1" t="s">
        <v>12</v>
      </c>
      <c r="E431" s="1">
        <v>1</v>
      </c>
      <c r="F431" s="13">
        <v>46</v>
      </c>
      <c r="G431" s="13">
        <f t="shared" si="7"/>
        <v>16</v>
      </c>
      <c r="H431" s="13">
        <v>16</v>
      </c>
      <c r="I431" s="13">
        <v>0</v>
      </c>
      <c r="J431" s="13">
        <v>6</v>
      </c>
      <c r="K431" s="13">
        <v>0</v>
      </c>
      <c r="L431" s="13">
        <v>0</v>
      </c>
      <c r="M431" s="13">
        <v>0</v>
      </c>
      <c r="N431" s="13">
        <v>4</v>
      </c>
      <c r="O431" s="13">
        <v>1</v>
      </c>
      <c r="P431" s="13">
        <v>3</v>
      </c>
      <c r="Q431" s="13">
        <v>15</v>
      </c>
      <c r="R431" s="13">
        <v>2263</v>
      </c>
      <c r="S431" s="13">
        <v>120</v>
      </c>
      <c r="T431" s="15">
        <v>23</v>
      </c>
      <c r="U431" s="15">
        <v>2.875</v>
      </c>
      <c r="V431" s="15">
        <v>1.81125</v>
      </c>
      <c r="W431" s="13">
        <v>204</v>
      </c>
      <c r="X431" s="13">
        <v>376</v>
      </c>
      <c r="Y431" s="13">
        <v>46</v>
      </c>
      <c r="Z431" s="13">
        <v>580</v>
      </c>
      <c r="AA431" s="13">
        <v>96</v>
      </c>
      <c r="AB431" s="13">
        <v>6</v>
      </c>
    </row>
    <row r="432" spans="1:28">
      <c r="A432" s="1">
        <v>100002732</v>
      </c>
      <c r="B432" s="1" t="s">
        <v>591</v>
      </c>
      <c r="C432" s="1" t="s">
        <v>980</v>
      </c>
      <c r="D432" s="1" t="s">
        <v>1006</v>
      </c>
      <c r="E432" s="1">
        <v>1</v>
      </c>
      <c r="F432" s="13">
        <v>43</v>
      </c>
      <c r="G432" s="13">
        <f t="shared" si="7"/>
        <v>15</v>
      </c>
      <c r="H432" s="13">
        <v>15</v>
      </c>
      <c r="I432" s="13">
        <v>0</v>
      </c>
      <c r="J432" s="13">
        <v>6</v>
      </c>
      <c r="K432" s="13">
        <v>0</v>
      </c>
      <c r="L432" s="13">
        <v>0</v>
      </c>
      <c r="M432" s="13">
        <v>0</v>
      </c>
      <c r="N432" s="13">
        <v>4</v>
      </c>
      <c r="O432" s="13">
        <v>1</v>
      </c>
      <c r="P432" s="13">
        <v>3</v>
      </c>
      <c r="Q432" s="13">
        <v>14</v>
      </c>
      <c r="R432" s="13">
        <v>2123</v>
      </c>
      <c r="S432" s="13">
        <v>100</v>
      </c>
      <c r="T432" s="15">
        <v>21.5</v>
      </c>
      <c r="U432" s="15">
        <v>2.6875</v>
      </c>
      <c r="V432" s="15">
        <v>1.693125</v>
      </c>
      <c r="W432" s="13">
        <v>192</v>
      </c>
      <c r="X432" s="13">
        <v>349</v>
      </c>
      <c r="Y432" s="13">
        <v>43</v>
      </c>
      <c r="Z432" s="13">
        <v>541</v>
      </c>
      <c r="AA432" s="13">
        <v>96</v>
      </c>
      <c r="AB432" s="13">
        <v>6</v>
      </c>
    </row>
    <row r="433" spans="1:28">
      <c r="A433" s="1">
        <v>100002740</v>
      </c>
      <c r="B433" s="1" t="s">
        <v>591</v>
      </c>
      <c r="C433" s="1" t="s">
        <v>980</v>
      </c>
      <c r="D433" s="1" t="s">
        <v>1008</v>
      </c>
      <c r="E433" s="1">
        <v>1</v>
      </c>
      <c r="F433" s="13">
        <v>79</v>
      </c>
      <c r="G433" s="13">
        <f t="shared" si="7"/>
        <v>27</v>
      </c>
      <c r="H433" s="13">
        <v>27</v>
      </c>
      <c r="I433" s="13">
        <v>0</v>
      </c>
      <c r="J433" s="13">
        <v>10</v>
      </c>
      <c r="K433" s="13">
        <v>0</v>
      </c>
      <c r="L433" s="13">
        <v>0</v>
      </c>
      <c r="M433" s="13">
        <v>0</v>
      </c>
      <c r="N433" s="13">
        <v>6</v>
      </c>
      <c r="O433" s="13">
        <v>1</v>
      </c>
      <c r="P433" s="13">
        <v>5</v>
      </c>
      <c r="Q433" s="13">
        <v>26</v>
      </c>
      <c r="R433" s="13">
        <v>3920</v>
      </c>
      <c r="S433" s="13">
        <v>458</v>
      </c>
      <c r="T433" s="15">
        <v>39.5</v>
      </c>
      <c r="U433" s="15">
        <v>4.9375</v>
      </c>
      <c r="V433" s="15">
        <v>3.1106250000000002</v>
      </c>
      <c r="W433" s="13">
        <v>353</v>
      </c>
      <c r="X433" s="13">
        <v>726</v>
      </c>
      <c r="Y433" s="13">
        <v>79</v>
      </c>
      <c r="Z433" s="13">
        <v>1079</v>
      </c>
      <c r="AA433" s="13">
        <v>144</v>
      </c>
      <c r="AB433" s="13">
        <v>10</v>
      </c>
    </row>
    <row r="434" spans="1:28">
      <c r="A434" s="1">
        <v>100002744</v>
      </c>
      <c r="B434" s="1" t="s">
        <v>591</v>
      </c>
      <c r="C434" s="1" t="s">
        <v>980</v>
      </c>
      <c r="D434" s="1" t="s">
        <v>1010</v>
      </c>
      <c r="E434" s="1">
        <v>1</v>
      </c>
      <c r="F434" s="13">
        <v>46</v>
      </c>
      <c r="G434" s="13">
        <f t="shared" si="7"/>
        <v>12</v>
      </c>
      <c r="H434" s="13">
        <v>12</v>
      </c>
      <c r="I434" s="13">
        <v>0</v>
      </c>
      <c r="J434" s="13">
        <v>6</v>
      </c>
      <c r="K434" s="13">
        <v>0</v>
      </c>
      <c r="L434" s="13">
        <v>0</v>
      </c>
      <c r="M434" s="13">
        <v>0</v>
      </c>
      <c r="N434" s="13">
        <v>4</v>
      </c>
      <c r="O434" s="13">
        <v>1</v>
      </c>
      <c r="P434" s="13">
        <v>3</v>
      </c>
      <c r="Q434" s="13">
        <v>17</v>
      </c>
      <c r="R434" s="13">
        <v>2263</v>
      </c>
      <c r="S434" s="13">
        <v>166</v>
      </c>
      <c r="T434" s="15">
        <v>23</v>
      </c>
      <c r="U434" s="15">
        <v>2.875</v>
      </c>
      <c r="V434" s="15">
        <v>1.81125</v>
      </c>
      <c r="W434" s="13">
        <v>204</v>
      </c>
      <c r="X434" s="13">
        <v>390</v>
      </c>
      <c r="Y434" s="13">
        <v>46</v>
      </c>
      <c r="Z434" s="13">
        <v>594</v>
      </c>
      <c r="AA434" s="13">
        <v>96</v>
      </c>
      <c r="AB434" s="13">
        <v>6</v>
      </c>
    </row>
    <row r="435" spans="1:28">
      <c r="A435" s="1">
        <v>100002751</v>
      </c>
      <c r="B435" s="1" t="s">
        <v>591</v>
      </c>
      <c r="C435" s="1" t="s">
        <v>980</v>
      </c>
      <c r="D435" s="1" t="s">
        <v>12</v>
      </c>
      <c r="E435" s="1">
        <v>1</v>
      </c>
      <c r="F435" s="13">
        <v>108</v>
      </c>
      <c r="G435" s="13">
        <f t="shared" si="7"/>
        <v>28</v>
      </c>
      <c r="H435" s="13">
        <v>28</v>
      </c>
      <c r="I435" s="13">
        <v>0</v>
      </c>
      <c r="J435" s="13">
        <v>18</v>
      </c>
      <c r="K435" s="13">
        <v>0</v>
      </c>
      <c r="L435" s="13">
        <v>1</v>
      </c>
      <c r="M435" s="13">
        <v>0</v>
      </c>
      <c r="N435" s="13">
        <v>9</v>
      </c>
      <c r="O435" s="13">
        <v>1</v>
      </c>
      <c r="P435" s="13">
        <v>9</v>
      </c>
      <c r="Q435" s="13">
        <v>40</v>
      </c>
      <c r="R435" s="13">
        <v>5391</v>
      </c>
      <c r="S435" s="13">
        <v>1195</v>
      </c>
      <c r="T435" s="15">
        <v>54</v>
      </c>
      <c r="U435" s="15">
        <v>6.75</v>
      </c>
      <c r="V435" s="15">
        <v>4.2525000000000004</v>
      </c>
      <c r="W435" s="13">
        <v>486</v>
      </c>
      <c r="X435" s="13">
        <v>1168</v>
      </c>
      <c r="Y435" s="13">
        <v>108</v>
      </c>
      <c r="Z435" s="13">
        <v>1654</v>
      </c>
      <c r="AA435" s="13">
        <v>216</v>
      </c>
      <c r="AB435" s="13">
        <v>18</v>
      </c>
    </row>
    <row r="436" spans="1:28">
      <c r="A436" s="1">
        <v>100002755</v>
      </c>
      <c r="B436" s="1" t="s">
        <v>591</v>
      </c>
      <c r="C436" s="1" t="s">
        <v>980</v>
      </c>
      <c r="D436" s="1" t="s">
        <v>12</v>
      </c>
      <c r="E436" s="1">
        <v>1</v>
      </c>
      <c r="F436" s="13">
        <v>108</v>
      </c>
      <c r="G436" s="13">
        <f t="shared" si="7"/>
        <v>28</v>
      </c>
      <c r="H436" s="13">
        <v>28</v>
      </c>
      <c r="I436" s="13">
        <v>0</v>
      </c>
      <c r="J436" s="13">
        <v>18</v>
      </c>
      <c r="K436" s="13">
        <v>0</v>
      </c>
      <c r="L436" s="13">
        <v>1</v>
      </c>
      <c r="M436" s="13">
        <v>0</v>
      </c>
      <c r="N436" s="13">
        <v>9</v>
      </c>
      <c r="O436" s="13">
        <v>1</v>
      </c>
      <c r="P436" s="13">
        <v>9</v>
      </c>
      <c r="Q436" s="13">
        <v>40</v>
      </c>
      <c r="R436" s="13">
        <v>5391</v>
      </c>
      <c r="S436" s="13">
        <v>1195</v>
      </c>
      <c r="T436" s="15">
        <v>54</v>
      </c>
      <c r="U436" s="15">
        <v>6.75</v>
      </c>
      <c r="V436" s="15">
        <v>4.2525000000000004</v>
      </c>
      <c r="W436" s="13">
        <v>486</v>
      </c>
      <c r="X436" s="13">
        <v>1168</v>
      </c>
      <c r="Y436" s="13">
        <v>108</v>
      </c>
      <c r="Z436" s="13">
        <v>1654</v>
      </c>
      <c r="AA436" s="13">
        <v>216</v>
      </c>
      <c r="AB436" s="13">
        <v>18</v>
      </c>
    </row>
    <row r="437" spans="1:28">
      <c r="A437" s="1">
        <v>100002759</v>
      </c>
      <c r="B437" s="1" t="s">
        <v>591</v>
      </c>
      <c r="C437" s="1" t="s">
        <v>980</v>
      </c>
      <c r="D437" s="1" t="s">
        <v>176</v>
      </c>
      <c r="E437" s="1">
        <v>1</v>
      </c>
      <c r="F437" s="13">
        <v>30</v>
      </c>
      <c r="G437" s="13">
        <f t="shared" si="7"/>
        <v>8</v>
      </c>
      <c r="H437" s="13">
        <v>8</v>
      </c>
      <c r="I437" s="13">
        <v>0</v>
      </c>
      <c r="J437" s="13">
        <v>4</v>
      </c>
      <c r="K437" s="13">
        <v>0</v>
      </c>
      <c r="L437" s="13">
        <v>0</v>
      </c>
      <c r="M437" s="13">
        <v>0</v>
      </c>
      <c r="N437" s="13">
        <v>3</v>
      </c>
      <c r="O437" s="13">
        <v>1</v>
      </c>
      <c r="P437" s="13">
        <v>2</v>
      </c>
      <c r="Q437" s="13">
        <v>11</v>
      </c>
      <c r="R437" s="13">
        <v>1518</v>
      </c>
      <c r="S437" s="13">
        <v>50</v>
      </c>
      <c r="T437" s="15">
        <v>15</v>
      </c>
      <c r="U437" s="15">
        <v>1.875</v>
      </c>
      <c r="V437" s="15">
        <v>1.1812499999999999</v>
      </c>
      <c r="W437" s="13">
        <v>137</v>
      </c>
      <c r="X437" s="13">
        <v>243</v>
      </c>
      <c r="Y437" s="13">
        <v>30</v>
      </c>
      <c r="Z437" s="13">
        <v>380</v>
      </c>
      <c r="AA437" s="13">
        <v>72</v>
      </c>
      <c r="AB437" s="13">
        <v>4</v>
      </c>
    </row>
    <row r="438" spans="1:28">
      <c r="A438" s="1">
        <v>100002763</v>
      </c>
      <c r="B438" s="1" t="s">
        <v>591</v>
      </c>
      <c r="C438" s="1" t="s">
        <v>980</v>
      </c>
      <c r="D438" s="1" t="s">
        <v>176</v>
      </c>
      <c r="E438" s="1">
        <v>1</v>
      </c>
      <c r="F438" s="13">
        <v>11</v>
      </c>
      <c r="G438" s="13">
        <f t="shared" si="7"/>
        <v>3</v>
      </c>
      <c r="H438" s="13">
        <v>3</v>
      </c>
      <c r="I438" s="13">
        <v>0</v>
      </c>
      <c r="J438" s="13">
        <v>0</v>
      </c>
      <c r="K438" s="13">
        <v>1</v>
      </c>
      <c r="L438" s="13">
        <v>0</v>
      </c>
      <c r="M438" s="13">
        <v>1</v>
      </c>
      <c r="N438" s="13">
        <v>0</v>
      </c>
      <c r="O438" s="13">
        <v>1</v>
      </c>
      <c r="P438" s="13">
        <v>1</v>
      </c>
      <c r="Q438" s="13">
        <v>4</v>
      </c>
      <c r="R438" s="13">
        <v>552</v>
      </c>
      <c r="S438" s="13">
        <v>0</v>
      </c>
      <c r="T438" s="15">
        <v>5.5</v>
      </c>
      <c r="U438" s="15">
        <v>0.6875</v>
      </c>
      <c r="V438" s="15">
        <v>0.43312499999999998</v>
      </c>
      <c r="W438" s="13">
        <v>50</v>
      </c>
      <c r="X438" s="13">
        <v>83</v>
      </c>
      <c r="Y438" s="13">
        <v>11</v>
      </c>
      <c r="Z438" s="13">
        <v>133</v>
      </c>
      <c r="AA438" s="13">
        <v>48</v>
      </c>
      <c r="AB438" s="13">
        <v>0</v>
      </c>
    </row>
    <row r="439" spans="1:28">
      <c r="A439" s="1">
        <v>100002770</v>
      </c>
      <c r="B439" s="1" t="s">
        <v>591</v>
      </c>
      <c r="C439" s="1" t="s">
        <v>1019</v>
      </c>
      <c r="D439" s="1" t="s">
        <v>176</v>
      </c>
      <c r="E439" s="1">
        <v>1</v>
      </c>
      <c r="F439" s="13">
        <v>17</v>
      </c>
      <c r="G439" s="13">
        <f t="shared" si="7"/>
        <v>5</v>
      </c>
      <c r="H439" s="13">
        <v>5</v>
      </c>
      <c r="I439" s="13">
        <v>0</v>
      </c>
      <c r="J439" s="13">
        <v>0</v>
      </c>
      <c r="K439" s="13">
        <v>1</v>
      </c>
      <c r="L439" s="13">
        <v>0</v>
      </c>
      <c r="M439" s="13">
        <v>1</v>
      </c>
      <c r="N439" s="13">
        <v>0</v>
      </c>
      <c r="O439" s="13">
        <v>1</v>
      </c>
      <c r="P439" s="13">
        <v>1</v>
      </c>
      <c r="Q439" s="13">
        <v>6</v>
      </c>
      <c r="R439" s="13">
        <v>1024</v>
      </c>
      <c r="S439" s="13">
        <v>0</v>
      </c>
      <c r="T439" s="15">
        <v>8.5</v>
      </c>
      <c r="U439" s="15">
        <v>1.0625</v>
      </c>
      <c r="V439" s="15">
        <v>0.66937500000000005</v>
      </c>
      <c r="W439" s="13">
        <v>93</v>
      </c>
      <c r="X439" s="13">
        <v>154</v>
      </c>
      <c r="Y439" s="13">
        <v>17</v>
      </c>
      <c r="Z439" s="13">
        <v>247</v>
      </c>
      <c r="AA439" s="13">
        <v>48</v>
      </c>
      <c r="AB439" s="13">
        <v>0</v>
      </c>
    </row>
    <row r="440" spans="1:28">
      <c r="A440" s="1">
        <v>100002775</v>
      </c>
      <c r="B440" s="1" t="s">
        <v>591</v>
      </c>
      <c r="C440" s="1" t="s">
        <v>1019</v>
      </c>
      <c r="D440" s="1" t="s">
        <v>176</v>
      </c>
      <c r="E440" s="1">
        <v>2</v>
      </c>
      <c r="F440" s="13">
        <v>41</v>
      </c>
      <c r="G440" s="13">
        <f t="shared" si="7"/>
        <v>11</v>
      </c>
      <c r="H440" s="13">
        <v>11</v>
      </c>
      <c r="I440" s="13">
        <v>0</v>
      </c>
      <c r="J440" s="13">
        <v>4</v>
      </c>
      <c r="K440" s="13">
        <v>1</v>
      </c>
      <c r="L440" s="13">
        <v>0</v>
      </c>
      <c r="M440" s="13">
        <v>1</v>
      </c>
      <c r="N440" s="13">
        <v>3</v>
      </c>
      <c r="O440" s="13">
        <v>2</v>
      </c>
      <c r="P440" s="13">
        <v>3</v>
      </c>
      <c r="Q440" s="13">
        <v>15</v>
      </c>
      <c r="R440" s="13">
        <v>2023</v>
      </c>
      <c r="S440" s="13">
        <v>82</v>
      </c>
      <c r="T440" s="15">
        <v>20.5</v>
      </c>
      <c r="U440" s="15">
        <v>2.5625</v>
      </c>
      <c r="V440" s="15">
        <v>1.6143749999999999</v>
      </c>
      <c r="W440" s="13">
        <v>183</v>
      </c>
      <c r="X440" s="13">
        <v>329</v>
      </c>
      <c r="Y440" s="13">
        <v>41</v>
      </c>
      <c r="Z440" s="13">
        <v>512</v>
      </c>
      <c r="AA440" s="13">
        <v>120</v>
      </c>
      <c r="AB440" s="13">
        <v>4</v>
      </c>
    </row>
    <row r="441" spans="1:28">
      <c r="A441" s="1">
        <v>100002783</v>
      </c>
      <c r="B441" s="1" t="s">
        <v>591</v>
      </c>
      <c r="C441" s="1" t="s">
        <v>1019</v>
      </c>
      <c r="D441" s="1" t="s">
        <v>176</v>
      </c>
      <c r="E441" s="1">
        <v>1</v>
      </c>
      <c r="F441" s="13">
        <v>67</v>
      </c>
      <c r="G441" s="13">
        <f t="shared" si="7"/>
        <v>23</v>
      </c>
      <c r="H441" s="13">
        <v>23</v>
      </c>
      <c r="I441" s="13">
        <v>0</v>
      </c>
      <c r="J441" s="13">
        <v>8</v>
      </c>
      <c r="K441" s="13">
        <v>0</v>
      </c>
      <c r="L441" s="13">
        <v>0</v>
      </c>
      <c r="M441" s="13">
        <v>0</v>
      </c>
      <c r="N441" s="13">
        <v>5</v>
      </c>
      <c r="O441" s="13">
        <v>1</v>
      </c>
      <c r="P441" s="13">
        <v>4</v>
      </c>
      <c r="Q441" s="13">
        <v>22</v>
      </c>
      <c r="R441" s="13">
        <v>3241</v>
      </c>
      <c r="S441" s="13">
        <v>311</v>
      </c>
      <c r="T441" s="15">
        <v>33.5</v>
      </c>
      <c r="U441" s="15">
        <v>4.1875</v>
      </c>
      <c r="V441" s="15">
        <v>2.6381250000000001</v>
      </c>
      <c r="W441" s="13">
        <v>292</v>
      </c>
      <c r="X441" s="13">
        <v>580</v>
      </c>
      <c r="Y441" s="13">
        <v>67</v>
      </c>
      <c r="Z441" s="13">
        <v>872</v>
      </c>
      <c r="AA441" s="13">
        <v>120</v>
      </c>
      <c r="AB441" s="13">
        <v>8</v>
      </c>
    </row>
    <row r="442" spans="1:28">
      <c r="A442" s="1">
        <v>100002788</v>
      </c>
      <c r="B442" s="1" t="s">
        <v>591</v>
      </c>
      <c r="C442" s="1" t="s">
        <v>1019</v>
      </c>
      <c r="D442" s="1" t="s">
        <v>176</v>
      </c>
      <c r="E442" s="1">
        <v>1</v>
      </c>
      <c r="F442" s="13">
        <v>30</v>
      </c>
      <c r="G442" s="13">
        <f t="shared" si="7"/>
        <v>8</v>
      </c>
      <c r="H442" s="13">
        <v>8</v>
      </c>
      <c r="I442" s="13">
        <v>0</v>
      </c>
      <c r="J442" s="13">
        <v>4</v>
      </c>
      <c r="K442" s="13">
        <v>0</v>
      </c>
      <c r="L442" s="13">
        <v>0</v>
      </c>
      <c r="M442" s="13">
        <v>0</v>
      </c>
      <c r="N442" s="13">
        <v>3</v>
      </c>
      <c r="O442" s="13">
        <v>1</v>
      </c>
      <c r="P442" s="13">
        <v>2</v>
      </c>
      <c r="Q442" s="13">
        <v>11</v>
      </c>
      <c r="R442" s="13">
        <v>1518</v>
      </c>
      <c r="S442" s="13">
        <v>50</v>
      </c>
      <c r="T442" s="15">
        <v>15</v>
      </c>
      <c r="U442" s="15">
        <v>1.875</v>
      </c>
      <c r="V442" s="15">
        <v>1.1812499999999999</v>
      </c>
      <c r="W442" s="13">
        <v>137</v>
      </c>
      <c r="X442" s="13">
        <v>243</v>
      </c>
      <c r="Y442" s="13">
        <v>30</v>
      </c>
      <c r="Z442" s="13">
        <v>380</v>
      </c>
      <c r="AA442" s="13">
        <v>72</v>
      </c>
      <c r="AB442" s="13">
        <v>4</v>
      </c>
    </row>
    <row r="443" spans="1:28">
      <c r="A443" s="1">
        <v>100002795</v>
      </c>
      <c r="B443" s="1" t="s">
        <v>591</v>
      </c>
      <c r="C443" s="1" t="s">
        <v>1019</v>
      </c>
      <c r="D443" s="1" t="s">
        <v>12</v>
      </c>
      <c r="E443" s="1">
        <v>1</v>
      </c>
      <c r="F443" s="13">
        <v>70</v>
      </c>
      <c r="G443" s="13">
        <f t="shared" si="7"/>
        <v>18</v>
      </c>
      <c r="H443" s="13">
        <v>18</v>
      </c>
      <c r="I443" s="13">
        <v>0</v>
      </c>
      <c r="J443" s="13">
        <v>10</v>
      </c>
      <c r="K443" s="13">
        <v>0</v>
      </c>
      <c r="L443" s="13">
        <v>0</v>
      </c>
      <c r="M443" s="13">
        <v>0</v>
      </c>
      <c r="N443" s="13">
        <v>6</v>
      </c>
      <c r="O443" s="13">
        <v>1</v>
      </c>
      <c r="P443" s="13">
        <v>5</v>
      </c>
      <c r="Q443" s="13">
        <v>26</v>
      </c>
      <c r="R443" s="13">
        <v>3501</v>
      </c>
      <c r="S443" s="13">
        <v>458</v>
      </c>
      <c r="T443" s="15">
        <v>35</v>
      </c>
      <c r="U443" s="15">
        <v>4.375</v>
      </c>
      <c r="V443" s="15">
        <v>2.7562500000000001</v>
      </c>
      <c r="W443" s="13">
        <v>316</v>
      </c>
      <c r="X443" s="13">
        <v>663</v>
      </c>
      <c r="Y443" s="13">
        <v>70</v>
      </c>
      <c r="Z443" s="13">
        <v>979</v>
      </c>
      <c r="AA443" s="13">
        <v>144</v>
      </c>
      <c r="AB443" s="13">
        <v>10</v>
      </c>
    </row>
    <row r="444" spans="1:28">
      <c r="A444" s="1">
        <v>100002806</v>
      </c>
      <c r="B444" s="1" t="s">
        <v>591</v>
      </c>
      <c r="C444" s="1" t="s">
        <v>1019</v>
      </c>
      <c r="D444" s="1" t="s">
        <v>176</v>
      </c>
      <c r="E444" s="1">
        <v>1</v>
      </c>
      <c r="F444" s="13">
        <v>27</v>
      </c>
      <c r="G444" s="13">
        <f t="shared" si="7"/>
        <v>7</v>
      </c>
      <c r="H444" s="13">
        <v>7</v>
      </c>
      <c r="I444" s="13">
        <v>0</v>
      </c>
      <c r="J444" s="13">
        <v>4</v>
      </c>
      <c r="K444" s="13">
        <v>0</v>
      </c>
      <c r="L444" s="13">
        <v>0</v>
      </c>
      <c r="M444" s="13">
        <v>0</v>
      </c>
      <c r="N444" s="13">
        <v>3</v>
      </c>
      <c r="O444" s="13">
        <v>1</v>
      </c>
      <c r="P444" s="13">
        <v>2</v>
      </c>
      <c r="Q444" s="13">
        <v>10</v>
      </c>
      <c r="R444" s="13">
        <v>1378</v>
      </c>
      <c r="S444" s="13">
        <v>37</v>
      </c>
      <c r="T444" s="15">
        <v>13.5</v>
      </c>
      <c r="U444" s="15">
        <v>1.6875</v>
      </c>
      <c r="V444" s="15">
        <v>1.0631250000000001</v>
      </c>
      <c r="W444" s="13">
        <v>125</v>
      </c>
      <c r="X444" s="13">
        <v>218</v>
      </c>
      <c r="Y444" s="13">
        <v>27</v>
      </c>
      <c r="Z444" s="13">
        <v>343</v>
      </c>
      <c r="AA444" s="13">
        <v>72</v>
      </c>
      <c r="AB444" s="13">
        <v>4</v>
      </c>
    </row>
    <row r="445" spans="1:28">
      <c r="A445" s="1">
        <v>100002811</v>
      </c>
      <c r="B445" s="1" t="s">
        <v>591</v>
      </c>
      <c r="C445" s="1" t="s">
        <v>1019</v>
      </c>
      <c r="D445" s="1" t="s">
        <v>176</v>
      </c>
      <c r="E445" s="1">
        <v>1</v>
      </c>
      <c r="F445" s="13">
        <v>41</v>
      </c>
      <c r="G445" s="13">
        <f t="shared" si="7"/>
        <v>11</v>
      </c>
      <c r="H445" s="13">
        <v>11</v>
      </c>
      <c r="I445" s="13">
        <v>0</v>
      </c>
      <c r="J445" s="13">
        <v>6</v>
      </c>
      <c r="K445" s="13">
        <v>0</v>
      </c>
      <c r="L445" s="13">
        <v>0</v>
      </c>
      <c r="M445" s="13">
        <v>0</v>
      </c>
      <c r="N445" s="13">
        <v>4</v>
      </c>
      <c r="O445" s="13">
        <v>1</v>
      </c>
      <c r="P445" s="13">
        <v>3</v>
      </c>
      <c r="Q445" s="13">
        <v>15</v>
      </c>
      <c r="R445" s="13">
        <v>2030</v>
      </c>
      <c r="S445" s="13">
        <v>120</v>
      </c>
      <c r="T445" s="15">
        <v>20.5</v>
      </c>
      <c r="U445" s="15">
        <v>2.5625</v>
      </c>
      <c r="V445" s="15">
        <v>1.6143749999999999</v>
      </c>
      <c r="W445" s="13">
        <v>183</v>
      </c>
      <c r="X445" s="13">
        <v>341</v>
      </c>
      <c r="Y445" s="13">
        <v>41</v>
      </c>
      <c r="Z445" s="13">
        <v>524</v>
      </c>
      <c r="AA445" s="13">
        <v>96</v>
      </c>
      <c r="AB445" s="13">
        <v>6</v>
      </c>
    </row>
    <row r="446" spans="1:28">
      <c r="A446" s="1">
        <v>100002816</v>
      </c>
      <c r="B446" s="1" t="s">
        <v>591</v>
      </c>
      <c r="C446" s="1" t="s">
        <v>1019</v>
      </c>
      <c r="D446" s="1" t="s">
        <v>176</v>
      </c>
      <c r="E446" s="1">
        <v>1</v>
      </c>
      <c r="F446" s="13">
        <v>6</v>
      </c>
      <c r="G446" s="13">
        <f t="shared" si="7"/>
        <v>2</v>
      </c>
      <c r="H446" s="13">
        <v>2</v>
      </c>
      <c r="I446" s="13">
        <v>0</v>
      </c>
      <c r="J446" s="13">
        <v>0</v>
      </c>
      <c r="K446" s="13">
        <v>1</v>
      </c>
      <c r="L446" s="13">
        <v>0</v>
      </c>
      <c r="M446" s="13">
        <v>1</v>
      </c>
      <c r="N446" s="13">
        <v>0</v>
      </c>
      <c r="O446" s="13">
        <v>1</v>
      </c>
      <c r="P446" s="13">
        <v>1</v>
      </c>
      <c r="Q446" s="13">
        <v>2</v>
      </c>
      <c r="R446" s="13">
        <v>272</v>
      </c>
      <c r="S446" s="13">
        <v>0</v>
      </c>
      <c r="T446" s="15">
        <v>3</v>
      </c>
      <c r="U446" s="15">
        <v>0.375</v>
      </c>
      <c r="V446" s="15">
        <v>0.23624999999999999</v>
      </c>
      <c r="W446" s="13">
        <v>25</v>
      </c>
      <c r="X446" s="13">
        <v>41</v>
      </c>
      <c r="Y446" s="13">
        <v>6</v>
      </c>
      <c r="Z446" s="13">
        <v>66</v>
      </c>
      <c r="AA446" s="13">
        <v>48</v>
      </c>
      <c r="AB446" s="13">
        <v>0</v>
      </c>
    </row>
    <row r="447" spans="1:28">
      <c r="A447" s="1">
        <v>100002821</v>
      </c>
      <c r="B447" s="1" t="s">
        <v>591</v>
      </c>
      <c r="C447" s="1" t="s">
        <v>1019</v>
      </c>
      <c r="D447" s="1" t="s">
        <v>176</v>
      </c>
      <c r="E447" s="1">
        <v>1</v>
      </c>
      <c r="F447" s="13">
        <v>33</v>
      </c>
      <c r="G447" s="13">
        <f t="shared" si="7"/>
        <v>9</v>
      </c>
      <c r="H447" s="13">
        <v>9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3</v>
      </c>
      <c r="O447" s="13">
        <v>1</v>
      </c>
      <c r="P447" s="13">
        <v>2</v>
      </c>
      <c r="Q447" s="13">
        <v>12</v>
      </c>
      <c r="R447" s="13">
        <v>1657</v>
      </c>
      <c r="S447" s="13">
        <v>65</v>
      </c>
      <c r="T447" s="15">
        <v>16.5</v>
      </c>
      <c r="U447" s="15">
        <v>2.0625</v>
      </c>
      <c r="V447" s="15">
        <v>1.2993749999999999</v>
      </c>
      <c r="W447" s="13">
        <v>150</v>
      </c>
      <c r="X447" s="13">
        <v>269</v>
      </c>
      <c r="Y447" s="13">
        <v>33</v>
      </c>
      <c r="Z447" s="13">
        <v>419</v>
      </c>
      <c r="AA447" s="13">
        <v>72</v>
      </c>
      <c r="AB447" s="13">
        <v>4</v>
      </c>
    </row>
    <row r="448" spans="1:28">
      <c r="A448" s="1">
        <v>100002826</v>
      </c>
      <c r="B448" s="1" t="s">
        <v>591</v>
      </c>
      <c r="C448" s="1" t="s">
        <v>1019</v>
      </c>
      <c r="D448" s="1" t="s">
        <v>176</v>
      </c>
      <c r="E448" s="1">
        <v>1</v>
      </c>
      <c r="F448" s="13">
        <v>33</v>
      </c>
      <c r="G448" s="13">
        <f t="shared" si="7"/>
        <v>9</v>
      </c>
      <c r="H448" s="13">
        <v>9</v>
      </c>
      <c r="I448" s="13">
        <v>0</v>
      </c>
      <c r="J448" s="13">
        <v>4</v>
      </c>
      <c r="K448" s="13">
        <v>0</v>
      </c>
      <c r="L448" s="13">
        <v>0</v>
      </c>
      <c r="M448" s="13">
        <v>0</v>
      </c>
      <c r="N448" s="13">
        <v>3</v>
      </c>
      <c r="O448" s="13">
        <v>1</v>
      </c>
      <c r="P448" s="13">
        <v>2</v>
      </c>
      <c r="Q448" s="13">
        <v>12</v>
      </c>
      <c r="R448" s="13">
        <v>1657</v>
      </c>
      <c r="S448" s="13">
        <v>65</v>
      </c>
      <c r="T448" s="15">
        <v>16.5</v>
      </c>
      <c r="U448" s="15">
        <v>2.0625</v>
      </c>
      <c r="V448" s="15">
        <v>1.2993749999999999</v>
      </c>
      <c r="W448" s="13">
        <v>150</v>
      </c>
      <c r="X448" s="13">
        <v>269</v>
      </c>
      <c r="Y448" s="13">
        <v>33</v>
      </c>
      <c r="Z448" s="13">
        <v>419</v>
      </c>
      <c r="AA448" s="13">
        <v>72</v>
      </c>
      <c r="AB448" s="13">
        <v>4</v>
      </c>
    </row>
    <row r="449" spans="1:28">
      <c r="A449" s="1">
        <v>100002830</v>
      </c>
      <c r="B449" s="1" t="s">
        <v>591</v>
      </c>
      <c r="C449" s="1" t="s">
        <v>1019</v>
      </c>
      <c r="D449" s="1" t="s">
        <v>176</v>
      </c>
      <c r="E449" s="1">
        <v>1</v>
      </c>
      <c r="F449" s="13">
        <v>38</v>
      </c>
      <c r="G449" s="13">
        <f t="shared" si="7"/>
        <v>10</v>
      </c>
      <c r="H449" s="13">
        <v>10</v>
      </c>
      <c r="I449" s="13">
        <v>0</v>
      </c>
      <c r="J449" s="13">
        <v>4</v>
      </c>
      <c r="K449" s="13">
        <v>0</v>
      </c>
      <c r="L449" s="13">
        <v>0</v>
      </c>
      <c r="M449" s="13">
        <v>0</v>
      </c>
      <c r="N449" s="13">
        <v>3</v>
      </c>
      <c r="O449" s="13">
        <v>1</v>
      </c>
      <c r="P449" s="13">
        <v>2</v>
      </c>
      <c r="Q449" s="13">
        <v>14</v>
      </c>
      <c r="R449" s="13">
        <v>1890</v>
      </c>
      <c r="S449" s="13">
        <v>100</v>
      </c>
      <c r="T449" s="15">
        <v>19</v>
      </c>
      <c r="U449" s="15">
        <v>2.375</v>
      </c>
      <c r="V449" s="15">
        <v>1.4962500000000001</v>
      </c>
      <c r="W449" s="13">
        <v>171</v>
      </c>
      <c r="X449" s="13">
        <v>314</v>
      </c>
      <c r="Y449" s="13">
        <v>38</v>
      </c>
      <c r="Z449" s="13">
        <v>485</v>
      </c>
      <c r="AA449" s="13">
        <v>72</v>
      </c>
      <c r="AB449" s="13">
        <v>4</v>
      </c>
    </row>
    <row r="450" spans="1:28">
      <c r="A450" s="1">
        <v>100002836</v>
      </c>
      <c r="B450" s="1" t="s">
        <v>591</v>
      </c>
      <c r="C450" s="1" t="s">
        <v>1019</v>
      </c>
      <c r="D450" s="1" t="s">
        <v>176</v>
      </c>
      <c r="E450" s="1">
        <v>1</v>
      </c>
      <c r="F450" s="13">
        <v>66</v>
      </c>
      <c r="G450" s="13">
        <f t="shared" si="7"/>
        <v>18</v>
      </c>
      <c r="H450" s="13">
        <v>17</v>
      </c>
      <c r="I450" s="13">
        <v>1</v>
      </c>
      <c r="J450" s="13">
        <v>10</v>
      </c>
      <c r="K450" s="13">
        <v>0</v>
      </c>
      <c r="L450" s="13">
        <v>0</v>
      </c>
      <c r="M450" s="13">
        <v>0</v>
      </c>
      <c r="N450" s="13">
        <v>6</v>
      </c>
      <c r="O450" s="13">
        <v>1</v>
      </c>
      <c r="P450" s="13">
        <v>5</v>
      </c>
      <c r="Q450" s="13">
        <v>25</v>
      </c>
      <c r="R450" s="13">
        <v>3314</v>
      </c>
      <c r="S450" s="13">
        <v>419</v>
      </c>
      <c r="T450" s="15">
        <v>33</v>
      </c>
      <c r="U450" s="15">
        <v>4.125</v>
      </c>
      <c r="V450" s="15">
        <v>2.5987499999999999</v>
      </c>
      <c r="W450" s="13">
        <v>299</v>
      </c>
      <c r="X450" s="13">
        <v>623</v>
      </c>
      <c r="Y450" s="13">
        <v>66</v>
      </c>
      <c r="Z450" s="13">
        <v>922</v>
      </c>
      <c r="AA450" s="13">
        <v>144</v>
      </c>
      <c r="AB450" s="13">
        <v>10</v>
      </c>
    </row>
    <row r="451" spans="1:28">
      <c r="A451" s="1">
        <v>100002842</v>
      </c>
      <c r="B451" s="1" t="s">
        <v>591</v>
      </c>
      <c r="C451" s="1" t="s">
        <v>1019</v>
      </c>
      <c r="D451" s="1" t="s">
        <v>1043</v>
      </c>
      <c r="E451" s="1">
        <v>1</v>
      </c>
      <c r="F451" s="13">
        <v>35</v>
      </c>
      <c r="G451" s="13">
        <f t="shared" si="7"/>
        <v>9</v>
      </c>
      <c r="H451" s="13">
        <v>9</v>
      </c>
      <c r="I451" s="13">
        <v>0</v>
      </c>
      <c r="J451" s="13">
        <v>4</v>
      </c>
      <c r="K451" s="13">
        <v>0</v>
      </c>
      <c r="L451" s="13">
        <v>0</v>
      </c>
      <c r="M451" s="13">
        <v>0</v>
      </c>
      <c r="N451" s="13">
        <v>3</v>
      </c>
      <c r="O451" s="13">
        <v>1</v>
      </c>
      <c r="P451" s="13">
        <v>2</v>
      </c>
      <c r="Q451" s="13">
        <v>13</v>
      </c>
      <c r="R451" s="13">
        <v>1751</v>
      </c>
      <c r="S451" s="13">
        <v>82</v>
      </c>
      <c r="T451" s="15">
        <v>17.5</v>
      </c>
      <c r="U451" s="15">
        <v>2.1875</v>
      </c>
      <c r="V451" s="15">
        <v>1.378125</v>
      </c>
      <c r="W451" s="13">
        <v>158</v>
      </c>
      <c r="X451" s="13">
        <v>288</v>
      </c>
      <c r="Y451" s="13">
        <v>35</v>
      </c>
      <c r="Z451" s="13">
        <v>446</v>
      </c>
      <c r="AA451" s="13">
        <v>72</v>
      </c>
      <c r="AB451" s="13">
        <v>4</v>
      </c>
    </row>
    <row r="452" spans="1:28">
      <c r="A452" s="1">
        <v>100002846</v>
      </c>
      <c r="B452" s="1" t="s">
        <v>591</v>
      </c>
      <c r="C452" s="1" t="s">
        <v>1019</v>
      </c>
      <c r="D452" s="1" t="s">
        <v>176</v>
      </c>
      <c r="E452" s="1">
        <v>1</v>
      </c>
      <c r="F452" s="13">
        <v>45</v>
      </c>
      <c r="G452" s="13">
        <f t="shared" si="7"/>
        <v>13</v>
      </c>
      <c r="H452" s="13">
        <v>12</v>
      </c>
      <c r="I452" s="13">
        <v>1</v>
      </c>
      <c r="J452" s="13">
        <v>6</v>
      </c>
      <c r="K452" s="13">
        <v>0</v>
      </c>
      <c r="L452" s="13">
        <v>0</v>
      </c>
      <c r="M452" s="13">
        <v>0</v>
      </c>
      <c r="N452" s="13">
        <v>4</v>
      </c>
      <c r="O452" s="13">
        <v>1</v>
      </c>
      <c r="P452" s="13">
        <v>3</v>
      </c>
      <c r="Q452" s="13">
        <v>17</v>
      </c>
      <c r="R452" s="13">
        <v>2216</v>
      </c>
      <c r="S452" s="13">
        <v>166</v>
      </c>
      <c r="T452" s="15">
        <v>22.5</v>
      </c>
      <c r="U452" s="15">
        <v>2.8125</v>
      </c>
      <c r="V452" s="15">
        <v>1.7718750000000001</v>
      </c>
      <c r="W452" s="13">
        <v>200</v>
      </c>
      <c r="X452" s="13">
        <v>383</v>
      </c>
      <c r="Y452" s="13">
        <v>45</v>
      </c>
      <c r="Z452" s="13">
        <v>583</v>
      </c>
      <c r="AA452" s="13">
        <v>96</v>
      </c>
      <c r="AB452" s="13">
        <v>6</v>
      </c>
    </row>
    <row r="453" spans="1:28">
      <c r="A453" s="1">
        <v>100002856</v>
      </c>
      <c r="B453" s="1" t="s">
        <v>591</v>
      </c>
      <c r="C453" s="1" t="s">
        <v>1019</v>
      </c>
      <c r="D453" s="1" t="s">
        <v>1048</v>
      </c>
      <c r="E453" s="1">
        <v>1</v>
      </c>
      <c r="F453" s="13">
        <v>44</v>
      </c>
      <c r="G453" s="13">
        <f t="shared" si="7"/>
        <v>12</v>
      </c>
      <c r="H453" s="13">
        <v>12</v>
      </c>
      <c r="I453" s="13">
        <v>0</v>
      </c>
      <c r="J453" s="13">
        <v>6</v>
      </c>
      <c r="K453" s="13">
        <v>0</v>
      </c>
      <c r="L453" s="13">
        <v>0</v>
      </c>
      <c r="M453" s="13">
        <v>0</v>
      </c>
      <c r="N453" s="13">
        <v>4</v>
      </c>
      <c r="O453" s="13">
        <v>1</v>
      </c>
      <c r="P453" s="13">
        <v>3</v>
      </c>
      <c r="Q453" s="13">
        <v>16</v>
      </c>
      <c r="R453" s="13">
        <v>2170</v>
      </c>
      <c r="S453" s="13">
        <v>142</v>
      </c>
      <c r="T453" s="15">
        <v>22</v>
      </c>
      <c r="U453" s="15">
        <v>2.75</v>
      </c>
      <c r="V453" s="15">
        <v>1.7324999999999999</v>
      </c>
      <c r="W453" s="13">
        <v>196</v>
      </c>
      <c r="X453" s="13">
        <v>369</v>
      </c>
      <c r="Y453" s="13">
        <v>44</v>
      </c>
      <c r="Z453" s="13">
        <v>565</v>
      </c>
      <c r="AA453" s="13">
        <v>96</v>
      </c>
      <c r="AB453" s="13">
        <v>6</v>
      </c>
    </row>
    <row r="454" spans="1:28">
      <c r="A454" s="1">
        <v>100002861</v>
      </c>
      <c r="B454" s="1" t="s">
        <v>591</v>
      </c>
      <c r="C454" s="1" t="s">
        <v>1019</v>
      </c>
      <c r="D454" s="1" t="s">
        <v>176</v>
      </c>
      <c r="E454" s="1">
        <v>1</v>
      </c>
      <c r="F454" s="13">
        <v>14</v>
      </c>
      <c r="G454" s="13">
        <f t="shared" ref="G454:G517" si="8">H454+I454</f>
        <v>4</v>
      </c>
      <c r="H454" s="13">
        <v>4</v>
      </c>
      <c r="I454" s="13">
        <v>0</v>
      </c>
      <c r="J454" s="13">
        <v>0</v>
      </c>
      <c r="K454" s="13">
        <v>1</v>
      </c>
      <c r="L454" s="13">
        <v>0</v>
      </c>
      <c r="M454" s="13">
        <v>1</v>
      </c>
      <c r="N454" s="13">
        <v>0</v>
      </c>
      <c r="O454" s="13">
        <v>1</v>
      </c>
      <c r="P454" s="13">
        <v>1</v>
      </c>
      <c r="Q454" s="13">
        <v>5</v>
      </c>
      <c r="R454" s="13">
        <v>767</v>
      </c>
      <c r="S454" s="13">
        <v>0</v>
      </c>
      <c r="T454" s="15">
        <v>7</v>
      </c>
      <c r="U454" s="15">
        <v>0.875</v>
      </c>
      <c r="V454" s="15">
        <v>0.55125000000000002</v>
      </c>
      <c r="W454" s="13">
        <v>70</v>
      </c>
      <c r="X454" s="13">
        <v>116</v>
      </c>
      <c r="Y454" s="13">
        <v>14</v>
      </c>
      <c r="Z454" s="13">
        <v>186</v>
      </c>
      <c r="AA454" s="13">
        <v>48</v>
      </c>
      <c r="AB454" s="13">
        <v>0</v>
      </c>
    </row>
    <row r="455" spans="1:28">
      <c r="A455" s="1">
        <v>100002875</v>
      </c>
      <c r="B455" s="1" t="s">
        <v>591</v>
      </c>
      <c r="C455" s="1" t="s">
        <v>1019</v>
      </c>
      <c r="D455" s="1" t="s">
        <v>176</v>
      </c>
      <c r="E455" s="1">
        <v>1</v>
      </c>
      <c r="F455" s="13">
        <v>57</v>
      </c>
      <c r="G455" s="13">
        <f t="shared" si="8"/>
        <v>15</v>
      </c>
      <c r="H455" s="13">
        <v>15</v>
      </c>
      <c r="I455" s="13">
        <v>0</v>
      </c>
      <c r="J455" s="13">
        <v>8</v>
      </c>
      <c r="K455" s="13">
        <v>0</v>
      </c>
      <c r="L455" s="13">
        <v>0</v>
      </c>
      <c r="M455" s="13">
        <v>0</v>
      </c>
      <c r="N455" s="13">
        <v>5</v>
      </c>
      <c r="O455" s="13">
        <v>1</v>
      </c>
      <c r="P455" s="13">
        <v>4</v>
      </c>
      <c r="Q455" s="13">
        <v>21</v>
      </c>
      <c r="R455" s="13">
        <v>2895</v>
      </c>
      <c r="S455" s="13">
        <v>279</v>
      </c>
      <c r="T455" s="15">
        <v>28.5</v>
      </c>
      <c r="U455" s="15">
        <v>3.5625</v>
      </c>
      <c r="V455" s="15">
        <v>2.2443749999999998</v>
      </c>
      <c r="W455" s="13">
        <v>261</v>
      </c>
      <c r="X455" s="13">
        <v>518</v>
      </c>
      <c r="Y455" s="13">
        <v>57</v>
      </c>
      <c r="Z455" s="13">
        <v>779</v>
      </c>
      <c r="AA455" s="13">
        <v>120</v>
      </c>
      <c r="AB455" s="13">
        <v>8</v>
      </c>
    </row>
    <row r="456" spans="1:28">
      <c r="A456" s="1">
        <v>100002881</v>
      </c>
      <c r="B456" s="1" t="s">
        <v>591</v>
      </c>
      <c r="C456" s="1" t="s">
        <v>1019</v>
      </c>
      <c r="D456" s="1" t="s">
        <v>176</v>
      </c>
      <c r="E456" s="1">
        <v>1</v>
      </c>
      <c r="F456" s="13">
        <v>54</v>
      </c>
      <c r="G456" s="13">
        <f t="shared" si="8"/>
        <v>14</v>
      </c>
      <c r="H456" s="13">
        <v>14</v>
      </c>
      <c r="I456" s="13">
        <v>0</v>
      </c>
      <c r="J456" s="13">
        <v>8</v>
      </c>
      <c r="K456" s="13">
        <v>0</v>
      </c>
      <c r="L456" s="13">
        <v>0</v>
      </c>
      <c r="M456" s="13">
        <v>0</v>
      </c>
      <c r="N456" s="13">
        <v>5</v>
      </c>
      <c r="O456" s="13">
        <v>1</v>
      </c>
      <c r="P456" s="13">
        <v>4</v>
      </c>
      <c r="Q456" s="13">
        <v>20</v>
      </c>
      <c r="R456" s="13">
        <v>2756</v>
      </c>
      <c r="S456" s="13">
        <v>248</v>
      </c>
      <c r="T456" s="15">
        <v>27</v>
      </c>
      <c r="U456" s="15">
        <v>3.375</v>
      </c>
      <c r="V456" s="15">
        <v>2.1262500000000002</v>
      </c>
      <c r="W456" s="13">
        <v>249</v>
      </c>
      <c r="X456" s="13">
        <v>488</v>
      </c>
      <c r="Y456" s="13">
        <v>54</v>
      </c>
      <c r="Z456" s="13">
        <v>737</v>
      </c>
      <c r="AA456" s="13">
        <v>120</v>
      </c>
      <c r="AB456" s="13">
        <v>8</v>
      </c>
    </row>
    <row r="457" spans="1:28">
      <c r="A457" s="1">
        <v>100002886</v>
      </c>
      <c r="B457" s="1" t="s">
        <v>591</v>
      </c>
      <c r="C457" s="1" t="s">
        <v>1019</v>
      </c>
      <c r="D457" s="1" t="s">
        <v>176</v>
      </c>
      <c r="E457" s="1">
        <v>1</v>
      </c>
      <c r="F457" s="13">
        <v>49</v>
      </c>
      <c r="G457" s="13">
        <f t="shared" si="8"/>
        <v>13</v>
      </c>
      <c r="H457" s="13">
        <v>13</v>
      </c>
      <c r="I457" s="13">
        <v>0</v>
      </c>
      <c r="J457" s="13">
        <v>8</v>
      </c>
      <c r="K457" s="13">
        <v>0</v>
      </c>
      <c r="L457" s="13">
        <v>0</v>
      </c>
      <c r="M457" s="13">
        <v>0</v>
      </c>
      <c r="N457" s="13">
        <v>5</v>
      </c>
      <c r="O457" s="13">
        <v>1</v>
      </c>
      <c r="P457" s="13">
        <v>4</v>
      </c>
      <c r="Q457" s="13">
        <v>18</v>
      </c>
      <c r="R457" s="13">
        <v>2523</v>
      </c>
      <c r="S457" s="13">
        <v>192</v>
      </c>
      <c r="T457" s="15">
        <v>24.5</v>
      </c>
      <c r="U457" s="15">
        <v>3.0625</v>
      </c>
      <c r="V457" s="15">
        <v>1.9293750000000001</v>
      </c>
      <c r="W457" s="13">
        <v>228</v>
      </c>
      <c r="X457" s="13">
        <v>437</v>
      </c>
      <c r="Y457" s="13">
        <v>49</v>
      </c>
      <c r="Z457" s="13">
        <v>665</v>
      </c>
      <c r="AA457" s="13">
        <v>120</v>
      </c>
      <c r="AB457" s="13">
        <v>8</v>
      </c>
    </row>
    <row r="458" spans="1:28">
      <c r="A458" s="1">
        <v>100002890</v>
      </c>
      <c r="B458" s="1" t="s">
        <v>591</v>
      </c>
      <c r="C458" s="1" t="s">
        <v>1019</v>
      </c>
      <c r="D458" s="1" t="s">
        <v>176</v>
      </c>
      <c r="E458" s="1">
        <v>1</v>
      </c>
      <c r="F458" s="13">
        <v>100</v>
      </c>
      <c r="G458" s="13">
        <f t="shared" si="8"/>
        <v>26</v>
      </c>
      <c r="H458" s="13">
        <v>26</v>
      </c>
      <c r="I458" s="13">
        <v>0</v>
      </c>
      <c r="J458" s="13">
        <v>12</v>
      </c>
      <c r="K458" s="13">
        <v>0</v>
      </c>
      <c r="L458" s="13">
        <v>0</v>
      </c>
      <c r="M458" s="13">
        <v>0</v>
      </c>
      <c r="N458" s="13">
        <v>7</v>
      </c>
      <c r="O458" s="13">
        <v>1</v>
      </c>
      <c r="P458" s="13">
        <v>6</v>
      </c>
      <c r="Q458" s="13">
        <v>37</v>
      </c>
      <c r="R458" s="13">
        <v>4898</v>
      </c>
      <c r="S458" s="13">
        <v>1008</v>
      </c>
      <c r="T458" s="15">
        <v>50</v>
      </c>
      <c r="U458" s="15">
        <v>6.25</v>
      </c>
      <c r="V458" s="15">
        <v>3.9375</v>
      </c>
      <c r="W458" s="13">
        <v>441</v>
      </c>
      <c r="X458" s="13">
        <v>1038</v>
      </c>
      <c r="Y458" s="13">
        <v>100</v>
      </c>
      <c r="Z458" s="13">
        <v>1479</v>
      </c>
      <c r="AA458" s="13">
        <v>168</v>
      </c>
      <c r="AB458" s="13">
        <v>12</v>
      </c>
    </row>
    <row r="459" spans="1:28">
      <c r="A459" s="1">
        <v>100002897</v>
      </c>
      <c r="B459" s="1" t="s">
        <v>591</v>
      </c>
      <c r="C459" s="1" t="s">
        <v>1019</v>
      </c>
      <c r="D459" s="1" t="s">
        <v>176</v>
      </c>
      <c r="E459" s="1">
        <v>1</v>
      </c>
      <c r="F459" s="13">
        <v>49</v>
      </c>
      <c r="G459" s="13">
        <f t="shared" si="8"/>
        <v>13</v>
      </c>
      <c r="H459" s="13">
        <v>13</v>
      </c>
      <c r="I459" s="13">
        <v>0</v>
      </c>
      <c r="J459" s="13">
        <v>6</v>
      </c>
      <c r="K459" s="13">
        <v>0</v>
      </c>
      <c r="L459" s="13">
        <v>0</v>
      </c>
      <c r="M459" s="13">
        <v>0</v>
      </c>
      <c r="N459" s="13">
        <v>4</v>
      </c>
      <c r="O459" s="13">
        <v>1</v>
      </c>
      <c r="P459" s="13">
        <v>3</v>
      </c>
      <c r="Q459" s="13">
        <v>18</v>
      </c>
      <c r="R459" s="13">
        <v>2403</v>
      </c>
      <c r="S459" s="13">
        <v>192</v>
      </c>
      <c r="T459" s="15">
        <v>24.5</v>
      </c>
      <c r="U459" s="15">
        <v>3.0625</v>
      </c>
      <c r="V459" s="15">
        <v>1.9293750000000001</v>
      </c>
      <c r="W459" s="13">
        <v>217</v>
      </c>
      <c r="X459" s="13">
        <v>419</v>
      </c>
      <c r="Y459" s="13">
        <v>49</v>
      </c>
      <c r="Z459" s="13">
        <v>636</v>
      </c>
      <c r="AA459" s="13">
        <v>96</v>
      </c>
      <c r="AB459" s="13">
        <v>6</v>
      </c>
    </row>
    <row r="460" spans="1:28">
      <c r="A460" s="1">
        <v>100002904</v>
      </c>
      <c r="B460" s="1" t="s">
        <v>591</v>
      </c>
      <c r="C460" s="1" t="s">
        <v>1019</v>
      </c>
      <c r="D460" s="1" t="s">
        <v>176</v>
      </c>
      <c r="E460" s="1">
        <v>1</v>
      </c>
      <c r="F460" s="13">
        <v>92</v>
      </c>
      <c r="G460" s="13">
        <f t="shared" si="8"/>
        <v>24</v>
      </c>
      <c r="H460" s="13">
        <v>24</v>
      </c>
      <c r="I460" s="13">
        <v>0</v>
      </c>
      <c r="J460" s="13">
        <v>12</v>
      </c>
      <c r="K460" s="13">
        <v>0</v>
      </c>
      <c r="L460" s="13">
        <v>0</v>
      </c>
      <c r="M460" s="13">
        <v>0</v>
      </c>
      <c r="N460" s="13">
        <v>7</v>
      </c>
      <c r="O460" s="13">
        <v>1</v>
      </c>
      <c r="P460" s="13">
        <v>6</v>
      </c>
      <c r="Q460" s="13">
        <v>34</v>
      </c>
      <c r="R460" s="13">
        <v>4525</v>
      </c>
      <c r="S460" s="13">
        <v>837</v>
      </c>
      <c r="T460" s="15">
        <v>46</v>
      </c>
      <c r="U460" s="15">
        <v>5.75</v>
      </c>
      <c r="V460" s="15">
        <v>3.6225000000000001</v>
      </c>
      <c r="W460" s="13">
        <v>408</v>
      </c>
      <c r="X460" s="13">
        <v>930</v>
      </c>
      <c r="Y460" s="13">
        <v>92</v>
      </c>
      <c r="Z460" s="13">
        <v>1338</v>
      </c>
      <c r="AA460" s="13">
        <v>168</v>
      </c>
      <c r="AB460" s="13">
        <v>12</v>
      </c>
    </row>
    <row r="461" spans="1:28">
      <c r="A461" s="1">
        <v>100002912</v>
      </c>
      <c r="B461" s="1" t="s">
        <v>591</v>
      </c>
      <c r="C461" s="1" t="s">
        <v>1019</v>
      </c>
      <c r="D461" s="1" t="s">
        <v>176</v>
      </c>
      <c r="E461" s="1">
        <v>1</v>
      </c>
      <c r="F461" s="13">
        <v>78</v>
      </c>
      <c r="G461" s="13">
        <f t="shared" si="8"/>
        <v>20</v>
      </c>
      <c r="H461" s="13">
        <v>20</v>
      </c>
      <c r="I461" s="13">
        <v>0</v>
      </c>
      <c r="J461" s="13">
        <v>10</v>
      </c>
      <c r="K461" s="13">
        <v>0</v>
      </c>
      <c r="L461" s="13">
        <v>0</v>
      </c>
      <c r="M461" s="13">
        <v>0</v>
      </c>
      <c r="N461" s="13">
        <v>6</v>
      </c>
      <c r="O461" s="13">
        <v>1</v>
      </c>
      <c r="P461" s="13">
        <v>5</v>
      </c>
      <c r="Q461" s="13">
        <v>29</v>
      </c>
      <c r="R461" s="13">
        <v>3873</v>
      </c>
      <c r="S461" s="13">
        <v>587</v>
      </c>
      <c r="T461" s="15">
        <v>39</v>
      </c>
      <c r="U461" s="15">
        <v>4.875</v>
      </c>
      <c r="V461" s="15">
        <v>3.07125</v>
      </c>
      <c r="W461" s="13">
        <v>349</v>
      </c>
      <c r="X461" s="13">
        <v>758</v>
      </c>
      <c r="Y461" s="13">
        <v>78</v>
      </c>
      <c r="Z461" s="13">
        <v>1107</v>
      </c>
      <c r="AA461" s="13">
        <v>144</v>
      </c>
      <c r="AB461" s="13">
        <v>10</v>
      </c>
    </row>
    <row r="462" spans="1:28">
      <c r="A462" s="1">
        <v>100002924</v>
      </c>
      <c r="B462" s="1" t="s">
        <v>591</v>
      </c>
      <c r="C462" s="1" t="s">
        <v>1019</v>
      </c>
      <c r="D462" s="1" t="s">
        <v>1069</v>
      </c>
      <c r="E462" s="1">
        <v>1</v>
      </c>
      <c r="F462" s="13">
        <v>87</v>
      </c>
      <c r="G462" s="13">
        <f t="shared" si="8"/>
        <v>23</v>
      </c>
      <c r="H462" s="13">
        <v>23</v>
      </c>
      <c r="I462" s="13">
        <v>0</v>
      </c>
      <c r="J462" s="13">
        <v>12</v>
      </c>
      <c r="K462" s="13">
        <v>0</v>
      </c>
      <c r="L462" s="13">
        <v>0</v>
      </c>
      <c r="M462" s="13">
        <v>0</v>
      </c>
      <c r="N462" s="13">
        <v>7</v>
      </c>
      <c r="O462" s="13">
        <v>1</v>
      </c>
      <c r="P462" s="13">
        <v>6</v>
      </c>
      <c r="Q462" s="13">
        <v>32</v>
      </c>
      <c r="R462" s="13">
        <v>4293</v>
      </c>
      <c r="S462" s="13">
        <v>732</v>
      </c>
      <c r="T462" s="15">
        <v>43.5</v>
      </c>
      <c r="U462" s="15">
        <v>5.4375</v>
      </c>
      <c r="V462" s="15">
        <v>3.4256250000000001</v>
      </c>
      <c r="W462" s="13">
        <v>387</v>
      </c>
      <c r="X462" s="13">
        <v>864</v>
      </c>
      <c r="Y462" s="13">
        <v>87</v>
      </c>
      <c r="Z462" s="13">
        <v>1251</v>
      </c>
      <c r="AA462" s="13">
        <v>168</v>
      </c>
      <c r="AB462" s="13">
        <v>12</v>
      </c>
    </row>
    <row r="463" spans="1:28">
      <c r="A463" s="1">
        <v>100002935</v>
      </c>
      <c r="B463" s="1" t="s">
        <v>591</v>
      </c>
      <c r="C463" s="1" t="s">
        <v>1019</v>
      </c>
      <c r="D463" s="1" t="s">
        <v>167</v>
      </c>
      <c r="E463" s="1">
        <v>1</v>
      </c>
      <c r="F463" s="13">
        <v>111</v>
      </c>
      <c r="G463" s="13">
        <f t="shared" si="8"/>
        <v>29</v>
      </c>
      <c r="H463" s="13">
        <v>29</v>
      </c>
      <c r="I463" s="13">
        <v>0</v>
      </c>
      <c r="J463" s="13">
        <v>18</v>
      </c>
      <c r="K463" s="13">
        <v>0</v>
      </c>
      <c r="L463" s="13">
        <v>1</v>
      </c>
      <c r="M463" s="13">
        <v>0</v>
      </c>
      <c r="N463" s="13">
        <v>9</v>
      </c>
      <c r="O463" s="13">
        <v>1</v>
      </c>
      <c r="P463" s="13">
        <v>9</v>
      </c>
      <c r="Q463" s="13">
        <v>41</v>
      </c>
      <c r="R463" s="13">
        <v>5530</v>
      </c>
      <c r="S463" s="13">
        <v>1260</v>
      </c>
      <c r="T463" s="15">
        <v>55.5</v>
      </c>
      <c r="U463" s="15">
        <v>6.9375</v>
      </c>
      <c r="V463" s="15">
        <v>4.3706250000000004</v>
      </c>
      <c r="W463" s="13">
        <v>498</v>
      </c>
      <c r="X463" s="13">
        <v>1208</v>
      </c>
      <c r="Y463" s="13">
        <v>111</v>
      </c>
      <c r="Z463" s="13">
        <v>1706</v>
      </c>
      <c r="AA463" s="13">
        <v>216</v>
      </c>
      <c r="AB463" s="13">
        <v>18</v>
      </c>
    </row>
    <row r="464" spans="1:28">
      <c r="A464" s="1">
        <v>100002938</v>
      </c>
      <c r="B464" s="1" t="s">
        <v>591</v>
      </c>
      <c r="C464" s="1" t="s">
        <v>1019</v>
      </c>
      <c r="D464" s="1" t="s">
        <v>1074</v>
      </c>
      <c r="E464" s="1">
        <v>1</v>
      </c>
      <c r="F464" s="13">
        <v>73</v>
      </c>
      <c r="G464" s="13">
        <f t="shared" si="8"/>
        <v>19</v>
      </c>
      <c r="H464" s="13">
        <v>19</v>
      </c>
      <c r="I464" s="13">
        <v>0</v>
      </c>
      <c r="J464" s="13">
        <v>10</v>
      </c>
      <c r="K464" s="13">
        <v>0</v>
      </c>
      <c r="L464" s="13">
        <v>0</v>
      </c>
      <c r="M464" s="13">
        <v>0</v>
      </c>
      <c r="N464" s="13">
        <v>6</v>
      </c>
      <c r="O464" s="13">
        <v>1</v>
      </c>
      <c r="P464" s="13">
        <v>5</v>
      </c>
      <c r="Q464" s="13">
        <v>27</v>
      </c>
      <c r="R464" s="13">
        <v>3640</v>
      </c>
      <c r="S464" s="13">
        <v>500</v>
      </c>
      <c r="T464" s="15">
        <v>36.5</v>
      </c>
      <c r="U464" s="15">
        <v>4.5625</v>
      </c>
      <c r="V464" s="15">
        <v>2.8743750000000001</v>
      </c>
      <c r="W464" s="13">
        <v>328</v>
      </c>
      <c r="X464" s="13">
        <v>696</v>
      </c>
      <c r="Y464" s="13">
        <v>73</v>
      </c>
      <c r="Z464" s="13">
        <v>1024</v>
      </c>
      <c r="AA464" s="13">
        <v>144</v>
      </c>
      <c r="AB464" s="13">
        <v>10</v>
      </c>
    </row>
    <row r="465" spans="1:28">
      <c r="A465" s="1">
        <v>100002939</v>
      </c>
      <c r="B465" s="1" t="s">
        <v>591</v>
      </c>
      <c r="C465" s="1" t="s">
        <v>1019</v>
      </c>
      <c r="D465" s="1" t="s">
        <v>1077</v>
      </c>
      <c r="E465" s="1">
        <v>1</v>
      </c>
      <c r="F465" s="13">
        <v>94</v>
      </c>
      <c r="G465" s="13">
        <f t="shared" si="8"/>
        <v>32</v>
      </c>
      <c r="H465" s="13">
        <v>32</v>
      </c>
      <c r="I465" s="13">
        <v>0</v>
      </c>
      <c r="J465" s="13">
        <v>12</v>
      </c>
      <c r="K465" s="13">
        <v>0</v>
      </c>
      <c r="L465" s="13">
        <v>0</v>
      </c>
      <c r="M465" s="13">
        <v>0</v>
      </c>
      <c r="N465" s="13">
        <v>7</v>
      </c>
      <c r="O465" s="13">
        <v>1</v>
      </c>
      <c r="P465" s="13">
        <v>6</v>
      </c>
      <c r="Q465" s="13">
        <v>31</v>
      </c>
      <c r="R465" s="13">
        <v>4619</v>
      </c>
      <c r="S465" s="13">
        <v>682</v>
      </c>
      <c r="T465" s="15">
        <v>47</v>
      </c>
      <c r="U465" s="15">
        <v>5.875</v>
      </c>
      <c r="V465" s="15">
        <v>3.7012499999999999</v>
      </c>
      <c r="W465" s="13">
        <v>416</v>
      </c>
      <c r="X465" s="13">
        <v>898</v>
      </c>
      <c r="Y465" s="13">
        <v>94</v>
      </c>
      <c r="Z465" s="13">
        <v>1314</v>
      </c>
      <c r="AA465" s="13">
        <v>168</v>
      </c>
      <c r="AB465" s="13">
        <v>12</v>
      </c>
    </row>
    <row r="466" spans="1:28">
      <c r="A466" s="1">
        <v>100002946</v>
      </c>
      <c r="B466" s="1" t="s">
        <v>591</v>
      </c>
      <c r="C466" s="1" t="s">
        <v>1019</v>
      </c>
      <c r="D466" s="1" t="s">
        <v>1080</v>
      </c>
      <c r="E466" s="1">
        <v>1</v>
      </c>
      <c r="F466" s="13">
        <v>30</v>
      </c>
      <c r="G466" s="13">
        <f t="shared" si="8"/>
        <v>8</v>
      </c>
      <c r="H466" s="13">
        <v>8</v>
      </c>
      <c r="I466" s="13">
        <v>0</v>
      </c>
      <c r="J466" s="13">
        <v>4</v>
      </c>
      <c r="K466" s="13">
        <v>0</v>
      </c>
      <c r="L466" s="13">
        <v>0</v>
      </c>
      <c r="M466" s="13">
        <v>0</v>
      </c>
      <c r="N466" s="13">
        <v>3</v>
      </c>
      <c r="O466" s="13">
        <v>1</v>
      </c>
      <c r="P466" s="13">
        <v>2</v>
      </c>
      <c r="Q466" s="13">
        <v>11</v>
      </c>
      <c r="R466" s="13">
        <v>1518</v>
      </c>
      <c r="S466" s="13">
        <v>50</v>
      </c>
      <c r="T466" s="15">
        <v>15</v>
      </c>
      <c r="U466" s="15">
        <v>1.875</v>
      </c>
      <c r="V466" s="15">
        <v>1.1812499999999999</v>
      </c>
      <c r="W466" s="13">
        <v>137</v>
      </c>
      <c r="X466" s="13">
        <v>243</v>
      </c>
      <c r="Y466" s="13">
        <v>30</v>
      </c>
      <c r="Z466" s="13">
        <v>380</v>
      </c>
      <c r="AA466" s="13">
        <v>72</v>
      </c>
      <c r="AB466" s="13">
        <v>4</v>
      </c>
    </row>
    <row r="467" spans="1:28">
      <c r="A467" s="1">
        <v>100002947</v>
      </c>
      <c r="B467" s="1" t="s">
        <v>591</v>
      </c>
      <c r="C467" s="1" t="s">
        <v>1019</v>
      </c>
      <c r="D467" s="1" t="s">
        <v>1083</v>
      </c>
      <c r="E467" s="1">
        <v>1</v>
      </c>
      <c r="F467" s="13">
        <v>94</v>
      </c>
      <c r="G467" s="13">
        <f t="shared" si="8"/>
        <v>32</v>
      </c>
      <c r="H467" s="13">
        <v>32</v>
      </c>
      <c r="I467" s="13">
        <v>0</v>
      </c>
      <c r="J467" s="13">
        <v>12</v>
      </c>
      <c r="K467" s="13">
        <v>0</v>
      </c>
      <c r="L467" s="13">
        <v>0</v>
      </c>
      <c r="M467" s="13">
        <v>0</v>
      </c>
      <c r="N467" s="13">
        <v>7</v>
      </c>
      <c r="O467" s="13">
        <v>1</v>
      </c>
      <c r="P467" s="13">
        <v>6</v>
      </c>
      <c r="Q467" s="13">
        <v>31</v>
      </c>
      <c r="R467" s="13">
        <v>4619</v>
      </c>
      <c r="S467" s="13">
        <v>682</v>
      </c>
      <c r="T467" s="15">
        <v>47</v>
      </c>
      <c r="U467" s="15">
        <v>5.875</v>
      </c>
      <c r="V467" s="15">
        <v>3.7012499999999999</v>
      </c>
      <c r="W467" s="13">
        <v>416</v>
      </c>
      <c r="X467" s="13">
        <v>898</v>
      </c>
      <c r="Y467" s="13">
        <v>94</v>
      </c>
      <c r="Z467" s="13">
        <v>1314</v>
      </c>
      <c r="AA467" s="13">
        <v>168</v>
      </c>
      <c r="AB467" s="13">
        <v>12</v>
      </c>
    </row>
    <row r="468" spans="1:28">
      <c r="A468" s="1">
        <v>100002958</v>
      </c>
      <c r="B468" s="1" t="s">
        <v>591</v>
      </c>
      <c r="C468" s="1" t="s">
        <v>1019</v>
      </c>
      <c r="D468" s="1" t="s">
        <v>1085</v>
      </c>
      <c r="E468" s="1">
        <v>2</v>
      </c>
      <c r="F468" s="13">
        <v>51</v>
      </c>
      <c r="G468" s="13">
        <f t="shared" si="8"/>
        <v>17</v>
      </c>
      <c r="H468" s="13">
        <v>17</v>
      </c>
      <c r="I468" s="13">
        <v>0</v>
      </c>
      <c r="J468" s="13">
        <v>4</v>
      </c>
      <c r="K468" s="13">
        <v>1</v>
      </c>
      <c r="L468" s="13">
        <v>0</v>
      </c>
      <c r="M468" s="13">
        <v>1</v>
      </c>
      <c r="N468" s="13">
        <v>3</v>
      </c>
      <c r="O468" s="13">
        <v>2</v>
      </c>
      <c r="P468" s="13">
        <v>3</v>
      </c>
      <c r="Q468" s="13">
        <v>17</v>
      </c>
      <c r="R468" s="13">
        <v>2611</v>
      </c>
      <c r="S468" s="13">
        <v>65</v>
      </c>
      <c r="T468" s="15">
        <v>25.5</v>
      </c>
      <c r="U468" s="15">
        <v>3.1875</v>
      </c>
      <c r="V468" s="15">
        <v>2.0081250000000002</v>
      </c>
      <c r="W468" s="13">
        <v>236</v>
      </c>
      <c r="X468" s="13">
        <v>413</v>
      </c>
      <c r="Y468" s="13">
        <v>51</v>
      </c>
      <c r="Z468" s="13">
        <v>649</v>
      </c>
      <c r="AA468" s="13">
        <v>120</v>
      </c>
      <c r="AB468" s="13">
        <v>4</v>
      </c>
    </row>
    <row r="469" spans="1:28">
      <c r="A469" s="1">
        <v>100002959</v>
      </c>
      <c r="B469" s="1" t="s">
        <v>591</v>
      </c>
      <c r="C469" s="1" t="s">
        <v>1019</v>
      </c>
      <c r="D469" s="1" t="s">
        <v>1087</v>
      </c>
      <c r="E469" s="1">
        <v>1</v>
      </c>
      <c r="F469" s="13">
        <v>64</v>
      </c>
      <c r="G469" s="13">
        <f t="shared" si="8"/>
        <v>22</v>
      </c>
      <c r="H469" s="13">
        <v>22</v>
      </c>
      <c r="I469" s="13">
        <v>0</v>
      </c>
      <c r="J469" s="13">
        <v>10</v>
      </c>
      <c r="K469" s="13">
        <v>0</v>
      </c>
      <c r="L469" s="13">
        <v>0</v>
      </c>
      <c r="M469" s="13">
        <v>0</v>
      </c>
      <c r="N469" s="13">
        <v>6</v>
      </c>
      <c r="O469" s="13">
        <v>1</v>
      </c>
      <c r="P469" s="13">
        <v>5</v>
      </c>
      <c r="Q469" s="13">
        <v>21</v>
      </c>
      <c r="R469" s="13">
        <v>3221</v>
      </c>
      <c r="S469" s="13">
        <v>279</v>
      </c>
      <c r="T469" s="15">
        <v>32</v>
      </c>
      <c r="U469" s="15">
        <v>4</v>
      </c>
      <c r="V469" s="15">
        <v>2.52</v>
      </c>
      <c r="W469" s="13">
        <v>290</v>
      </c>
      <c r="X469" s="13">
        <v>567</v>
      </c>
      <c r="Y469" s="13">
        <v>64</v>
      </c>
      <c r="Z469" s="13">
        <v>857</v>
      </c>
      <c r="AA469" s="13">
        <v>144</v>
      </c>
      <c r="AB469" s="13">
        <v>10</v>
      </c>
    </row>
    <row r="470" spans="1:28">
      <c r="A470" s="1">
        <v>100002964</v>
      </c>
      <c r="B470" s="1" t="s">
        <v>591</v>
      </c>
      <c r="C470" s="1" t="s">
        <v>1019</v>
      </c>
      <c r="D470" s="1" t="s">
        <v>1088</v>
      </c>
      <c r="E470" s="1">
        <v>1</v>
      </c>
      <c r="F470" s="13">
        <v>156</v>
      </c>
      <c r="G470" s="13">
        <f t="shared" si="8"/>
        <v>40</v>
      </c>
      <c r="H470" s="13">
        <v>40</v>
      </c>
      <c r="I470" s="13">
        <v>0</v>
      </c>
      <c r="J470" s="13">
        <v>20</v>
      </c>
      <c r="K470" s="13">
        <v>0</v>
      </c>
      <c r="L470" s="13">
        <v>1</v>
      </c>
      <c r="M470" s="13">
        <v>0</v>
      </c>
      <c r="N470" s="13">
        <v>10</v>
      </c>
      <c r="O470" s="13">
        <v>1</v>
      </c>
      <c r="P470" s="13">
        <v>10</v>
      </c>
      <c r="Q470" s="13">
        <v>58</v>
      </c>
      <c r="R470" s="13">
        <v>7506</v>
      </c>
      <c r="S470" s="13">
        <v>2644</v>
      </c>
      <c r="T470" s="15">
        <v>78</v>
      </c>
      <c r="U470" s="15">
        <v>9.75</v>
      </c>
      <c r="V470" s="15">
        <v>6.1425000000000001</v>
      </c>
      <c r="W470" s="13">
        <v>676</v>
      </c>
      <c r="X470" s="13">
        <v>1920</v>
      </c>
      <c r="Y470" s="13">
        <v>156</v>
      </c>
      <c r="Z470" s="13">
        <v>2596</v>
      </c>
      <c r="AA470" s="13">
        <v>240</v>
      </c>
      <c r="AB470" s="13">
        <v>20</v>
      </c>
    </row>
    <row r="471" spans="1:28">
      <c r="A471" s="1">
        <v>100002966</v>
      </c>
      <c r="B471" s="1" t="s">
        <v>591</v>
      </c>
      <c r="C471" s="1" t="s">
        <v>1019</v>
      </c>
      <c r="D471" s="1" t="s">
        <v>1090</v>
      </c>
      <c r="E471" s="1">
        <v>1</v>
      </c>
      <c r="F471" s="13">
        <v>54</v>
      </c>
      <c r="G471" s="13">
        <f t="shared" si="8"/>
        <v>14</v>
      </c>
      <c r="H471" s="13">
        <v>14</v>
      </c>
      <c r="I471" s="13">
        <v>0</v>
      </c>
      <c r="J471" s="13">
        <v>6</v>
      </c>
      <c r="K471" s="13">
        <v>0</v>
      </c>
      <c r="L471" s="13">
        <v>0</v>
      </c>
      <c r="M471" s="13">
        <v>0</v>
      </c>
      <c r="N471" s="13">
        <v>4</v>
      </c>
      <c r="O471" s="13">
        <v>1</v>
      </c>
      <c r="P471" s="13">
        <v>3</v>
      </c>
      <c r="Q471" s="13">
        <v>20</v>
      </c>
      <c r="R471" s="13">
        <v>2636</v>
      </c>
      <c r="S471" s="13">
        <v>248</v>
      </c>
      <c r="T471" s="15">
        <v>27</v>
      </c>
      <c r="U471" s="15">
        <v>3.375</v>
      </c>
      <c r="V471" s="15">
        <v>2.1262500000000002</v>
      </c>
      <c r="W471" s="13">
        <v>238</v>
      </c>
      <c r="X471" s="13">
        <v>470</v>
      </c>
      <c r="Y471" s="13">
        <v>54</v>
      </c>
      <c r="Z471" s="13">
        <v>708</v>
      </c>
      <c r="AA471" s="13">
        <v>96</v>
      </c>
      <c r="AB471" s="13">
        <v>6</v>
      </c>
    </row>
    <row r="472" spans="1:28">
      <c r="A472" s="1">
        <v>100002968</v>
      </c>
      <c r="B472" s="1" t="s">
        <v>591</v>
      </c>
      <c r="C472" s="1" t="s">
        <v>1019</v>
      </c>
      <c r="D472" s="1" t="s">
        <v>176</v>
      </c>
      <c r="E472" s="1">
        <v>1</v>
      </c>
      <c r="F472" s="13">
        <v>100</v>
      </c>
      <c r="G472" s="13">
        <f t="shared" si="8"/>
        <v>26</v>
      </c>
      <c r="H472" s="13">
        <v>26</v>
      </c>
      <c r="I472" s="13">
        <v>0</v>
      </c>
      <c r="J472" s="13">
        <v>12</v>
      </c>
      <c r="K472" s="13">
        <v>0</v>
      </c>
      <c r="L472" s="13">
        <v>0</v>
      </c>
      <c r="M472" s="13">
        <v>0</v>
      </c>
      <c r="N472" s="13">
        <v>7</v>
      </c>
      <c r="O472" s="13">
        <v>1</v>
      </c>
      <c r="P472" s="13">
        <v>6</v>
      </c>
      <c r="Q472" s="13">
        <v>37</v>
      </c>
      <c r="R472" s="13">
        <v>4898</v>
      </c>
      <c r="S472" s="13">
        <v>1008</v>
      </c>
      <c r="T472" s="15">
        <v>50</v>
      </c>
      <c r="U472" s="15">
        <v>6.25</v>
      </c>
      <c r="V472" s="15">
        <v>3.9375</v>
      </c>
      <c r="W472" s="13">
        <v>441</v>
      </c>
      <c r="X472" s="13">
        <v>1038</v>
      </c>
      <c r="Y472" s="13">
        <v>100</v>
      </c>
      <c r="Z472" s="13">
        <v>1479</v>
      </c>
      <c r="AA472" s="13">
        <v>168</v>
      </c>
      <c r="AB472" s="13">
        <v>12</v>
      </c>
    </row>
    <row r="473" spans="1:28">
      <c r="A473" s="1">
        <v>100002977</v>
      </c>
      <c r="B473" s="1" t="s">
        <v>591</v>
      </c>
      <c r="C473" s="1" t="s">
        <v>1019</v>
      </c>
      <c r="D473" s="1" t="s">
        <v>100</v>
      </c>
      <c r="E473" s="1">
        <v>1</v>
      </c>
      <c r="F473" s="13">
        <v>84</v>
      </c>
      <c r="G473" s="13">
        <f t="shared" si="8"/>
        <v>22</v>
      </c>
      <c r="H473" s="13">
        <v>22</v>
      </c>
      <c r="I473" s="13">
        <v>0</v>
      </c>
      <c r="J473" s="13">
        <v>12</v>
      </c>
      <c r="K473" s="13">
        <v>0</v>
      </c>
      <c r="L473" s="13">
        <v>0</v>
      </c>
      <c r="M473" s="13">
        <v>0</v>
      </c>
      <c r="N473" s="13">
        <v>7</v>
      </c>
      <c r="O473" s="13">
        <v>1</v>
      </c>
      <c r="P473" s="13">
        <v>6</v>
      </c>
      <c r="Q473" s="13">
        <v>31</v>
      </c>
      <c r="R473" s="13">
        <v>4153</v>
      </c>
      <c r="S473" s="13">
        <v>682</v>
      </c>
      <c r="T473" s="15">
        <v>42</v>
      </c>
      <c r="U473" s="15">
        <v>5.25</v>
      </c>
      <c r="V473" s="15">
        <v>3.3075000000000001</v>
      </c>
      <c r="W473" s="13">
        <v>374</v>
      </c>
      <c r="X473" s="13">
        <v>828</v>
      </c>
      <c r="Y473" s="13">
        <v>84</v>
      </c>
      <c r="Z473" s="13">
        <v>1202</v>
      </c>
      <c r="AA473" s="13">
        <v>168</v>
      </c>
      <c r="AB473" s="13">
        <v>12</v>
      </c>
    </row>
    <row r="474" spans="1:28">
      <c r="A474" s="1">
        <v>100002982</v>
      </c>
      <c r="B474" s="1" t="s">
        <v>591</v>
      </c>
      <c r="C474" s="1" t="s">
        <v>1019</v>
      </c>
      <c r="D474" s="1" t="s">
        <v>1095</v>
      </c>
      <c r="E474" s="1">
        <v>1</v>
      </c>
      <c r="F474" s="13">
        <v>70</v>
      </c>
      <c r="G474" s="13">
        <f t="shared" si="8"/>
        <v>18</v>
      </c>
      <c r="H474" s="13">
        <v>18</v>
      </c>
      <c r="I474" s="13">
        <v>0</v>
      </c>
      <c r="J474" s="13">
        <v>10</v>
      </c>
      <c r="K474" s="13">
        <v>0</v>
      </c>
      <c r="L474" s="13">
        <v>0</v>
      </c>
      <c r="M474" s="13">
        <v>0</v>
      </c>
      <c r="N474" s="13">
        <v>6</v>
      </c>
      <c r="O474" s="13">
        <v>1</v>
      </c>
      <c r="P474" s="13">
        <v>5</v>
      </c>
      <c r="Q474" s="13">
        <v>26</v>
      </c>
      <c r="R474" s="13">
        <v>3501</v>
      </c>
      <c r="S474" s="13">
        <v>458</v>
      </c>
      <c r="T474" s="15">
        <v>35</v>
      </c>
      <c r="U474" s="15">
        <v>4.375</v>
      </c>
      <c r="V474" s="15">
        <v>2.7562500000000001</v>
      </c>
      <c r="W474" s="13">
        <v>316</v>
      </c>
      <c r="X474" s="13">
        <v>663</v>
      </c>
      <c r="Y474" s="13">
        <v>70</v>
      </c>
      <c r="Z474" s="13">
        <v>979</v>
      </c>
      <c r="AA474" s="13">
        <v>144</v>
      </c>
      <c r="AB474" s="13">
        <v>10</v>
      </c>
    </row>
    <row r="475" spans="1:28">
      <c r="A475" s="1">
        <v>100002987</v>
      </c>
      <c r="B475" s="1" t="s">
        <v>591</v>
      </c>
      <c r="C475" s="1" t="s">
        <v>1019</v>
      </c>
      <c r="D475" s="1" t="s">
        <v>750</v>
      </c>
      <c r="E475" s="1">
        <v>2</v>
      </c>
      <c r="F475" s="13">
        <v>106</v>
      </c>
      <c r="G475" s="13">
        <f t="shared" si="8"/>
        <v>28</v>
      </c>
      <c r="H475" s="13">
        <v>28</v>
      </c>
      <c r="I475" s="13">
        <v>0</v>
      </c>
      <c r="J475" s="13">
        <v>14</v>
      </c>
      <c r="K475" s="13">
        <v>1</v>
      </c>
      <c r="L475" s="13">
        <v>0</v>
      </c>
      <c r="M475" s="13">
        <v>1</v>
      </c>
      <c r="N475" s="13">
        <v>8</v>
      </c>
      <c r="O475" s="13">
        <v>2</v>
      </c>
      <c r="P475" s="13">
        <v>8</v>
      </c>
      <c r="Q475" s="13">
        <v>39</v>
      </c>
      <c r="R475" s="13">
        <v>5337</v>
      </c>
      <c r="S475" s="13">
        <v>892</v>
      </c>
      <c r="T475" s="15">
        <v>53</v>
      </c>
      <c r="U475" s="15">
        <v>6.625</v>
      </c>
      <c r="V475" s="15">
        <v>4.1737500000000001</v>
      </c>
      <c r="W475" s="13">
        <v>481</v>
      </c>
      <c r="X475" s="13">
        <v>1069</v>
      </c>
      <c r="Y475" s="13">
        <v>106</v>
      </c>
      <c r="Z475" s="13">
        <v>1550</v>
      </c>
      <c r="AA475" s="13">
        <v>240</v>
      </c>
      <c r="AB475" s="13">
        <v>14</v>
      </c>
    </row>
    <row r="476" spans="1:28">
      <c r="A476" s="1">
        <v>100002989</v>
      </c>
      <c r="B476" s="1" t="s">
        <v>591</v>
      </c>
      <c r="C476" s="1" t="s">
        <v>1019</v>
      </c>
      <c r="D476" s="1" t="s">
        <v>1099</v>
      </c>
      <c r="E476" s="1">
        <v>1</v>
      </c>
      <c r="F476" s="13">
        <v>76</v>
      </c>
      <c r="G476" s="13">
        <f t="shared" si="8"/>
        <v>20</v>
      </c>
      <c r="H476" s="13">
        <v>20</v>
      </c>
      <c r="I476" s="13">
        <v>0</v>
      </c>
      <c r="J476" s="13">
        <v>10</v>
      </c>
      <c r="K476" s="13">
        <v>0</v>
      </c>
      <c r="L476" s="13">
        <v>0</v>
      </c>
      <c r="M476" s="13">
        <v>0</v>
      </c>
      <c r="N476" s="13">
        <v>6</v>
      </c>
      <c r="O476" s="13">
        <v>1</v>
      </c>
      <c r="P476" s="13">
        <v>5</v>
      </c>
      <c r="Q476" s="13">
        <v>28</v>
      </c>
      <c r="R476" s="13">
        <v>3780</v>
      </c>
      <c r="S476" s="13">
        <v>543</v>
      </c>
      <c r="T476" s="15">
        <v>38</v>
      </c>
      <c r="U476" s="15">
        <v>4.75</v>
      </c>
      <c r="V476" s="15">
        <v>2.9925000000000002</v>
      </c>
      <c r="W476" s="13">
        <v>341</v>
      </c>
      <c r="X476" s="13">
        <v>730</v>
      </c>
      <c r="Y476" s="13">
        <v>76</v>
      </c>
      <c r="Z476" s="13">
        <v>1071</v>
      </c>
      <c r="AA476" s="13">
        <v>144</v>
      </c>
      <c r="AB476" s="13">
        <v>10</v>
      </c>
    </row>
    <row r="477" spans="1:28">
      <c r="A477" s="1">
        <v>100003007</v>
      </c>
      <c r="B477" s="1" t="s">
        <v>591</v>
      </c>
      <c r="C477" s="1" t="s">
        <v>1019</v>
      </c>
      <c r="D477" s="1" t="s">
        <v>1101</v>
      </c>
      <c r="E477" s="1">
        <v>1</v>
      </c>
      <c r="F477" s="13">
        <v>124</v>
      </c>
      <c r="G477" s="13">
        <f t="shared" si="8"/>
        <v>32</v>
      </c>
      <c r="H477" s="13">
        <v>32</v>
      </c>
      <c r="I477" s="13">
        <v>0</v>
      </c>
      <c r="J477" s="13">
        <v>20</v>
      </c>
      <c r="K477" s="13">
        <v>0</v>
      </c>
      <c r="L477" s="13">
        <v>1</v>
      </c>
      <c r="M477" s="13">
        <v>0</v>
      </c>
      <c r="N477" s="13">
        <v>10</v>
      </c>
      <c r="O477" s="13">
        <v>1</v>
      </c>
      <c r="P477" s="13">
        <v>10</v>
      </c>
      <c r="Q477" s="13">
        <v>46</v>
      </c>
      <c r="R477" s="13">
        <v>6136</v>
      </c>
      <c r="S477" s="13">
        <v>1615</v>
      </c>
      <c r="T477" s="15">
        <v>62</v>
      </c>
      <c r="U477" s="15">
        <v>7.75</v>
      </c>
      <c r="V477" s="15">
        <v>4.8825000000000003</v>
      </c>
      <c r="W477" s="13">
        <v>553</v>
      </c>
      <c r="X477" s="13">
        <v>1405</v>
      </c>
      <c r="Y477" s="13">
        <v>124</v>
      </c>
      <c r="Z477" s="13">
        <v>1958</v>
      </c>
      <c r="AA477" s="13">
        <v>240</v>
      </c>
      <c r="AB477" s="13">
        <v>20</v>
      </c>
    </row>
    <row r="478" spans="1:28">
      <c r="A478" s="1">
        <v>100003017</v>
      </c>
      <c r="B478" s="1" t="s">
        <v>591</v>
      </c>
      <c r="C478" s="1" t="s">
        <v>1019</v>
      </c>
      <c r="D478" s="1" t="s">
        <v>176</v>
      </c>
      <c r="E478" s="1">
        <v>1</v>
      </c>
      <c r="F478" s="13">
        <v>146</v>
      </c>
      <c r="G478" s="13">
        <f t="shared" si="8"/>
        <v>38</v>
      </c>
      <c r="H478" s="13">
        <v>38</v>
      </c>
      <c r="I478" s="13">
        <v>0</v>
      </c>
      <c r="J478" s="13">
        <v>22</v>
      </c>
      <c r="K478" s="13">
        <v>0</v>
      </c>
      <c r="L478" s="13">
        <v>1</v>
      </c>
      <c r="M478" s="13">
        <v>0</v>
      </c>
      <c r="N478" s="13">
        <v>11</v>
      </c>
      <c r="O478" s="13">
        <v>1</v>
      </c>
      <c r="P478" s="13">
        <v>11</v>
      </c>
      <c r="Q478" s="13">
        <v>54</v>
      </c>
      <c r="R478" s="13">
        <v>7160</v>
      </c>
      <c r="S478" s="13">
        <v>2273</v>
      </c>
      <c r="T478" s="15">
        <v>73</v>
      </c>
      <c r="U478" s="15">
        <v>9.125</v>
      </c>
      <c r="V478" s="15">
        <v>5.7487500000000002</v>
      </c>
      <c r="W478" s="13">
        <v>645</v>
      </c>
      <c r="X478" s="13">
        <v>1756</v>
      </c>
      <c r="Y478" s="13">
        <v>146</v>
      </c>
      <c r="Z478" s="13">
        <v>2401</v>
      </c>
      <c r="AA478" s="13">
        <v>264</v>
      </c>
      <c r="AB478" s="13">
        <v>22</v>
      </c>
    </row>
    <row r="479" spans="1:28">
      <c r="A479" s="1">
        <v>100003028</v>
      </c>
      <c r="B479" s="1" t="s">
        <v>591</v>
      </c>
      <c r="C479" s="1" t="s">
        <v>1019</v>
      </c>
      <c r="D479" s="1" t="s">
        <v>250</v>
      </c>
      <c r="E479" s="1">
        <v>1</v>
      </c>
      <c r="F479" s="13">
        <v>199</v>
      </c>
      <c r="G479" s="13">
        <f t="shared" si="8"/>
        <v>51</v>
      </c>
      <c r="H479" s="13">
        <v>51</v>
      </c>
      <c r="I479" s="13">
        <v>0</v>
      </c>
      <c r="J479" s="13">
        <v>24</v>
      </c>
      <c r="K479" s="13">
        <v>0</v>
      </c>
      <c r="L479" s="13">
        <v>1</v>
      </c>
      <c r="M479" s="13">
        <v>0</v>
      </c>
      <c r="N479" s="13">
        <v>12</v>
      </c>
      <c r="O479" s="13">
        <v>1</v>
      </c>
      <c r="P479" s="13">
        <v>12</v>
      </c>
      <c r="Q479" s="13">
        <v>74</v>
      </c>
      <c r="R479" s="13">
        <v>9509</v>
      </c>
      <c r="S479" s="13">
        <v>4409</v>
      </c>
      <c r="T479" s="15">
        <v>99.5</v>
      </c>
      <c r="U479" s="15">
        <v>12.4375</v>
      </c>
      <c r="V479" s="15">
        <v>7.8356250000000003</v>
      </c>
      <c r="W479" s="13">
        <v>856</v>
      </c>
      <c r="X479" s="13">
        <v>2750</v>
      </c>
      <c r="Y479" s="13">
        <v>199</v>
      </c>
      <c r="Z479" s="13">
        <v>3606</v>
      </c>
      <c r="AA479" s="13">
        <v>288</v>
      </c>
      <c r="AB479" s="13">
        <v>24</v>
      </c>
    </row>
    <row r="480" spans="1:28">
      <c r="A480" s="1">
        <v>100003033</v>
      </c>
      <c r="B480" s="1" t="s">
        <v>591</v>
      </c>
      <c r="C480" s="1" t="s">
        <v>1019</v>
      </c>
      <c r="D480" s="1" t="s">
        <v>176</v>
      </c>
      <c r="E480" s="1">
        <v>1</v>
      </c>
      <c r="F480" s="13">
        <v>108</v>
      </c>
      <c r="G480" s="13">
        <f t="shared" si="8"/>
        <v>28</v>
      </c>
      <c r="H480" s="13">
        <v>28</v>
      </c>
      <c r="I480" s="13">
        <v>0</v>
      </c>
      <c r="J480" s="13">
        <v>18</v>
      </c>
      <c r="K480" s="13">
        <v>0</v>
      </c>
      <c r="L480" s="13">
        <v>1</v>
      </c>
      <c r="M480" s="13">
        <v>0</v>
      </c>
      <c r="N480" s="13">
        <v>9</v>
      </c>
      <c r="O480" s="13">
        <v>1</v>
      </c>
      <c r="P480" s="13">
        <v>9</v>
      </c>
      <c r="Q480" s="13">
        <v>40</v>
      </c>
      <c r="R480" s="13">
        <v>5391</v>
      </c>
      <c r="S480" s="13">
        <v>1195</v>
      </c>
      <c r="T480" s="15">
        <v>54</v>
      </c>
      <c r="U480" s="15">
        <v>6.75</v>
      </c>
      <c r="V480" s="15">
        <v>4.2525000000000004</v>
      </c>
      <c r="W480" s="13">
        <v>486</v>
      </c>
      <c r="X480" s="13">
        <v>1168</v>
      </c>
      <c r="Y480" s="13">
        <v>108</v>
      </c>
      <c r="Z480" s="13">
        <v>1654</v>
      </c>
      <c r="AA480" s="13">
        <v>216</v>
      </c>
      <c r="AB480" s="13">
        <v>18</v>
      </c>
    </row>
    <row r="481" spans="1:28">
      <c r="A481" s="1">
        <v>100003049</v>
      </c>
      <c r="B481" s="1" t="s">
        <v>591</v>
      </c>
      <c r="C481" s="1" t="s">
        <v>1019</v>
      </c>
      <c r="D481" s="1" t="s">
        <v>134</v>
      </c>
      <c r="E481" s="1">
        <v>1</v>
      </c>
      <c r="F481" s="13">
        <v>119</v>
      </c>
      <c r="G481" s="13">
        <f t="shared" si="8"/>
        <v>31</v>
      </c>
      <c r="H481" s="13">
        <v>31</v>
      </c>
      <c r="I481" s="13">
        <v>0</v>
      </c>
      <c r="J481" s="13">
        <v>18</v>
      </c>
      <c r="K481" s="13">
        <v>0</v>
      </c>
      <c r="L481" s="13">
        <v>1</v>
      </c>
      <c r="M481" s="13">
        <v>0</v>
      </c>
      <c r="N481" s="13">
        <v>9</v>
      </c>
      <c r="O481" s="13">
        <v>1</v>
      </c>
      <c r="P481" s="13">
        <v>9</v>
      </c>
      <c r="Q481" s="13">
        <v>44</v>
      </c>
      <c r="R481" s="13">
        <v>5903</v>
      </c>
      <c r="S481" s="13">
        <v>1468</v>
      </c>
      <c r="T481" s="15">
        <v>59.5</v>
      </c>
      <c r="U481" s="15">
        <v>7.4375</v>
      </c>
      <c r="V481" s="15">
        <v>4.6856249999999999</v>
      </c>
      <c r="W481" s="13">
        <v>532</v>
      </c>
      <c r="X481" s="13">
        <v>1326</v>
      </c>
      <c r="Y481" s="13">
        <v>119</v>
      </c>
      <c r="Z481" s="13">
        <v>1858</v>
      </c>
      <c r="AA481" s="13">
        <v>216</v>
      </c>
      <c r="AB481" s="13">
        <v>18</v>
      </c>
    </row>
    <row r="482" spans="1:28">
      <c r="A482" s="1">
        <v>100003062</v>
      </c>
      <c r="B482" s="1" t="s">
        <v>591</v>
      </c>
      <c r="C482" s="1" t="s">
        <v>1019</v>
      </c>
      <c r="D482" s="1" t="s">
        <v>176</v>
      </c>
      <c r="E482" s="1">
        <v>1</v>
      </c>
      <c r="F482" s="13">
        <v>92</v>
      </c>
      <c r="G482" s="13">
        <f t="shared" si="8"/>
        <v>24</v>
      </c>
      <c r="H482" s="13">
        <v>24</v>
      </c>
      <c r="I482" s="13">
        <v>0</v>
      </c>
      <c r="J482" s="13">
        <v>12</v>
      </c>
      <c r="K482" s="13">
        <v>0</v>
      </c>
      <c r="L482" s="13">
        <v>0</v>
      </c>
      <c r="M482" s="13">
        <v>0</v>
      </c>
      <c r="N482" s="13">
        <v>7</v>
      </c>
      <c r="O482" s="13">
        <v>1</v>
      </c>
      <c r="P482" s="13">
        <v>6</v>
      </c>
      <c r="Q482" s="13">
        <v>34</v>
      </c>
      <c r="R482" s="13">
        <v>4525</v>
      </c>
      <c r="S482" s="13">
        <v>837</v>
      </c>
      <c r="T482" s="15">
        <v>46</v>
      </c>
      <c r="U482" s="15">
        <v>5.75</v>
      </c>
      <c r="V482" s="15">
        <v>3.6225000000000001</v>
      </c>
      <c r="W482" s="13">
        <v>408</v>
      </c>
      <c r="X482" s="13">
        <v>930</v>
      </c>
      <c r="Y482" s="13">
        <v>92</v>
      </c>
      <c r="Z482" s="13">
        <v>1338</v>
      </c>
      <c r="AA482" s="13">
        <v>168</v>
      </c>
      <c r="AB482" s="13">
        <v>12</v>
      </c>
    </row>
    <row r="483" spans="1:28">
      <c r="A483" s="1">
        <v>100003067</v>
      </c>
      <c r="B483" s="1" t="s">
        <v>591</v>
      </c>
      <c r="C483" s="1" t="s">
        <v>1019</v>
      </c>
      <c r="D483" s="1" t="s">
        <v>1108</v>
      </c>
      <c r="E483" s="1">
        <v>1</v>
      </c>
      <c r="F483" s="13">
        <v>49</v>
      </c>
      <c r="G483" s="13">
        <f t="shared" si="8"/>
        <v>13</v>
      </c>
      <c r="H483" s="13">
        <v>13</v>
      </c>
      <c r="I483" s="13">
        <v>0</v>
      </c>
      <c r="J483" s="13">
        <v>6</v>
      </c>
      <c r="K483" s="13">
        <v>0</v>
      </c>
      <c r="L483" s="13">
        <v>0</v>
      </c>
      <c r="M483" s="13">
        <v>0</v>
      </c>
      <c r="N483" s="13">
        <v>4</v>
      </c>
      <c r="O483" s="13">
        <v>1</v>
      </c>
      <c r="P483" s="13">
        <v>3</v>
      </c>
      <c r="Q483" s="13">
        <v>18</v>
      </c>
      <c r="R483" s="13">
        <v>2403</v>
      </c>
      <c r="S483" s="13">
        <v>192</v>
      </c>
      <c r="T483" s="15">
        <v>24.5</v>
      </c>
      <c r="U483" s="15">
        <v>3.0625</v>
      </c>
      <c r="V483" s="15">
        <v>1.9293750000000001</v>
      </c>
      <c r="W483" s="13">
        <v>217</v>
      </c>
      <c r="X483" s="13">
        <v>419</v>
      </c>
      <c r="Y483" s="13">
        <v>49</v>
      </c>
      <c r="Z483" s="13">
        <v>636</v>
      </c>
      <c r="AA483" s="13">
        <v>96</v>
      </c>
      <c r="AB483" s="13">
        <v>6</v>
      </c>
    </row>
    <row r="484" spans="1:28">
      <c r="A484" s="1">
        <v>100003071</v>
      </c>
      <c r="B484" s="1" t="s">
        <v>591</v>
      </c>
      <c r="C484" s="1" t="s">
        <v>1019</v>
      </c>
      <c r="D484" s="1" t="s">
        <v>176</v>
      </c>
      <c r="E484" s="1">
        <v>1</v>
      </c>
      <c r="F484" s="13">
        <v>36</v>
      </c>
      <c r="G484" s="13">
        <f t="shared" si="8"/>
        <v>10</v>
      </c>
      <c r="H484" s="13">
        <v>9</v>
      </c>
      <c r="I484" s="13">
        <v>1</v>
      </c>
      <c r="J484" s="13">
        <v>4</v>
      </c>
      <c r="K484" s="13">
        <v>0</v>
      </c>
      <c r="L484" s="13">
        <v>0</v>
      </c>
      <c r="M484" s="13">
        <v>0</v>
      </c>
      <c r="N484" s="13">
        <v>3</v>
      </c>
      <c r="O484" s="13">
        <v>1</v>
      </c>
      <c r="P484" s="13">
        <v>2</v>
      </c>
      <c r="Q484" s="13">
        <v>14</v>
      </c>
      <c r="R484" s="13">
        <v>1797</v>
      </c>
      <c r="S484" s="13">
        <v>100</v>
      </c>
      <c r="T484" s="15">
        <v>18</v>
      </c>
      <c r="U484" s="15">
        <v>2.25</v>
      </c>
      <c r="V484" s="15">
        <v>1.4175</v>
      </c>
      <c r="W484" s="13">
        <v>162</v>
      </c>
      <c r="X484" s="13">
        <v>300</v>
      </c>
      <c r="Y484" s="13">
        <v>36</v>
      </c>
      <c r="Z484" s="13">
        <v>462</v>
      </c>
      <c r="AA484" s="13">
        <v>72</v>
      </c>
      <c r="AB484" s="13">
        <v>4</v>
      </c>
    </row>
    <row r="485" spans="1:28">
      <c r="A485" s="1">
        <v>100003075</v>
      </c>
      <c r="B485" s="1" t="s">
        <v>591</v>
      </c>
      <c r="C485" s="1" t="s">
        <v>1019</v>
      </c>
      <c r="D485" s="1" t="s">
        <v>446</v>
      </c>
      <c r="E485" s="1">
        <v>3</v>
      </c>
      <c r="F485" s="13">
        <v>15</v>
      </c>
      <c r="G485" s="13">
        <f t="shared" si="8"/>
        <v>5</v>
      </c>
      <c r="H485" s="13">
        <v>5</v>
      </c>
      <c r="I485" s="13">
        <v>0</v>
      </c>
      <c r="J485" s="13">
        <v>0</v>
      </c>
      <c r="K485" s="13">
        <v>2</v>
      </c>
      <c r="L485" s="13">
        <v>0</v>
      </c>
      <c r="M485" s="13">
        <v>2</v>
      </c>
      <c r="N485" s="13">
        <v>0</v>
      </c>
      <c r="O485" s="13">
        <v>2</v>
      </c>
      <c r="P485" s="13">
        <v>2</v>
      </c>
      <c r="Q485" s="13">
        <v>5</v>
      </c>
      <c r="R485" s="13">
        <v>682</v>
      </c>
      <c r="S485" s="13">
        <v>0</v>
      </c>
      <c r="T485" s="15">
        <v>7.5</v>
      </c>
      <c r="U485" s="15">
        <v>0.9375</v>
      </c>
      <c r="V485" s="15">
        <v>0.59062499999999996</v>
      </c>
      <c r="W485" s="13">
        <v>62</v>
      </c>
      <c r="X485" s="13">
        <v>103</v>
      </c>
      <c r="Y485" s="13">
        <v>15</v>
      </c>
      <c r="Z485" s="13">
        <v>165</v>
      </c>
      <c r="AA485" s="13">
        <v>96</v>
      </c>
      <c r="AB485" s="13">
        <v>0</v>
      </c>
    </row>
    <row r="486" spans="1:28">
      <c r="A486" s="1">
        <v>100003080</v>
      </c>
      <c r="B486" s="1" t="s">
        <v>591</v>
      </c>
      <c r="C486" s="1" t="s">
        <v>1019</v>
      </c>
      <c r="D486" s="1" t="s">
        <v>176</v>
      </c>
      <c r="E486" s="1">
        <v>1</v>
      </c>
      <c r="F486" s="13">
        <v>57</v>
      </c>
      <c r="G486" s="13">
        <f t="shared" si="8"/>
        <v>15</v>
      </c>
      <c r="H486" s="13">
        <v>15</v>
      </c>
      <c r="I486" s="13">
        <v>0</v>
      </c>
      <c r="J486" s="13">
        <v>6</v>
      </c>
      <c r="K486" s="13">
        <v>0</v>
      </c>
      <c r="L486" s="13">
        <v>0</v>
      </c>
      <c r="M486" s="13">
        <v>0</v>
      </c>
      <c r="N486" s="13">
        <v>4</v>
      </c>
      <c r="O486" s="13">
        <v>1</v>
      </c>
      <c r="P486" s="13">
        <v>3</v>
      </c>
      <c r="Q486" s="13">
        <v>21</v>
      </c>
      <c r="R486" s="13">
        <v>2775</v>
      </c>
      <c r="S486" s="13">
        <v>279</v>
      </c>
      <c r="T486" s="15">
        <v>28.5</v>
      </c>
      <c r="U486" s="15">
        <v>3.5625</v>
      </c>
      <c r="V486" s="15">
        <v>2.2443749999999998</v>
      </c>
      <c r="W486" s="13">
        <v>250</v>
      </c>
      <c r="X486" s="13">
        <v>500</v>
      </c>
      <c r="Y486" s="13">
        <v>57</v>
      </c>
      <c r="Z486" s="13">
        <v>750</v>
      </c>
      <c r="AA486" s="13">
        <v>96</v>
      </c>
      <c r="AB486" s="13">
        <v>6</v>
      </c>
    </row>
    <row r="487" spans="1:28">
      <c r="A487" s="1">
        <v>100003083</v>
      </c>
      <c r="B487" s="1" t="s">
        <v>591</v>
      </c>
      <c r="C487" s="1" t="s">
        <v>1019</v>
      </c>
      <c r="D487" s="1" t="s">
        <v>176</v>
      </c>
      <c r="E487" s="1">
        <v>1</v>
      </c>
      <c r="F487" s="13">
        <v>19</v>
      </c>
      <c r="G487" s="13">
        <f t="shared" si="8"/>
        <v>5</v>
      </c>
      <c r="H487" s="13">
        <v>5</v>
      </c>
      <c r="I487" s="13">
        <v>0</v>
      </c>
      <c r="J487" s="13">
        <v>0</v>
      </c>
      <c r="K487" s="13">
        <v>1</v>
      </c>
      <c r="L487" s="13">
        <v>0</v>
      </c>
      <c r="M487" s="13">
        <v>1</v>
      </c>
      <c r="N487" s="13">
        <v>0</v>
      </c>
      <c r="O487" s="13">
        <v>1</v>
      </c>
      <c r="P487" s="13">
        <v>1</v>
      </c>
      <c r="Q487" s="13">
        <v>7</v>
      </c>
      <c r="R487" s="13">
        <v>1263</v>
      </c>
      <c r="S487" s="13">
        <v>0</v>
      </c>
      <c r="T487" s="15">
        <v>9.5</v>
      </c>
      <c r="U487" s="15">
        <v>1.1875</v>
      </c>
      <c r="V487" s="15">
        <v>0.74812500000000004</v>
      </c>
      <c r="W487" s="13">
        <v>114</v>
      </c>
      <c r="X487" s="13">
        <v>190</v>
      </c>
      <c r="Y487" s="13">
        <v>19</v>
      </c>
      <c r="Z487" s="13">
        <v>304</v>
      </c>
      <c r="AA487" s="13">
        <v>48</v>
      </c>
      <c r="AB487" s="13">
        <v>0</v>
      </c>
    </row>
    <row r="488" spans="1:28">
      <c r="A488" s="1">
        <v>100003087</v>
      </c>
      <c r="B488" s="1" t="s">
        <v>591</v>
      </c>
      <c r="C488" s="1" t="s">
        <v>1019</v>
      </c>
      <c r="D488" s="1" t="s">
        <v>176</v>
      </c>
      <c r="E488" s="1">
        <v>1</v>
      </c>
      <c r="F488" s="13">
        <v>54</v>
      </c>
      <c r="G488" s="13">
        <f t="shared" si="8"/>
        <v>14</v>
      </c>
      <c r="H488" s="13">
        <v>14</v>
      </c>
      <c r="I488" s="13">
        <v>0</v>
      </c>
      <c r="J488" s="13">
        <v>8</v>
      </c>
      <c r="K488" s="13">
        <v>0</v>
      </c>
      <c r="L488" s="13">
        <v>0</v>
      </c>
      <c r="M488" s="13">
        <v>0</v>
      </c>
      <c r="N488" s="13">
        <v>5</v>
      </c>
      <c r="O488" s="13">
        <v>1</v>
      </c>
      <c r="P488" s="13">
        <v>4</v>
      </c>
      <c r="Q488" s="13">
        <v>20</v>
      </c>
      <c r="R488" s="13">
        <v>2756</v>
      </c>
      <c r="S488" s="13">
        <v>248</v>
      </c>
      <c r="T488" s="15">
        <v>27</v>
      </c>
      <c r="U488" s="15">
        <v>3.375</v>
      </c>
      <c r="V488" s="15">
        <v>2.1262500000000002</v>
      </c>
      <c r="W488" s="13">
        <v>249</v>
      </c>
      <c r="X488" s="13">
        <v>488</v>
      </c>
      <c r="Y488" s="13">
        <v>54</v>
      </c>
      <c r="Z488" s="13">
        <v>737</v>
      </c>
      <c r="AA488" s="13">
        <v>120</v>
      </c>
      <c r="AB488" s="13">
        <v>8</v>
      </c>
    </row>
    <row r="489" spans="1:28">
      <c r="A489" s="1">
        <v>100003094</v>
      </c>
      <c r="B489" s="1" t="s">
        <v>591</v>
      </c>
      <c r="C489" s="1" t="s">
        <v>1019</v>
      </c>
      <c r="D489" s="1" t="s">
        <v>176</v>
      </c>
      <c r="E489" s="1">
        <v>1</v>
      </c>
      <c r="F489" s="13">
        <v>46</v>
      </c>
      <c r="G489" s="13">
        <f t="shared" si="8"/>
        <v>12</v>
      </c>
      <c r="H489" s="13">
        <v>12</v>
      </c>
      <c r="I489" s="13">
        <v>0</v>
      </c>
      <c r="J489" s="13">
        <v>6</v>
      </c>
      <c r="K489" s="13">
        <v>0</v>
      </c>
      <c r="L489" s="13">
        <v>0</v>
      </c>
      <c r="M489" s="13">
        <v>0</v>
      </c>
      <c r="N489" s="13">
        <v>4</v>
      </c>
      <c r="O489" s="13">
        <v>1</v>
      </c>
      <c r="P489" s="13">
        <v>3</v>
      </c>
      <c r="Q489" s="13">
        <v>17</v>
      </c>
      <c r="R489" s="13">
        <v>2263</v>
      </c>
      <c r="S489" s="13">
        <v>166</v>
      </c>
      <c r="T489" s="15">
        <v>23</v>
      </c>
      <c r="U489" s="15">
        <v>2.875</v>
      </c>
      <c r="V489" s="15">
        <v>1.81125</v>
      </c>
      <c r="W489" s="13">
        <v>204</v>
      </c>
      <c r="X489" s="13">
        <v>390</v>
      </c>
      <c r="Y489" s="13">
        <v>46</v>
      </c>
      <c r="Z489" s="13">
        <v>594</v>
      </c>
      <c r="AA489" s="13">
        <v>96</v>
      </c>
      <c r="AB489" s="13">
        <v>6</v>
      </c>
    </row>
    <row r="490" spans="1:28">
      <c r="A490" s="1">
        <v>100003113</v>
      </c>
      <c r="B490" s="1" t="s">
        <v>1126</v>
      </c>
      <c r="C490" s="1" t="s">
        <v>1125</v>
      </c>
      <c r="D490" s="1" t="s">
        <v>1123</v>
      </c>
      <c r="E490" s="1">
        <v>1</v>
      </c>
      <c r="F490" s="13">
        <v>35</v>
      </c>
      <c r="G490" s="13">
        <f t="shared" si="8"/>
        <v>9</v>
      </c>
      <c r="H490" s="13">
        <v>9</v>
      </c>
      <c r="I490" s="13">
        <v>0</v>
      </c>
      <c r="J490" s="13">
        <v>4</v>
      </c>
      <c r="K490" s="13">
        <v>0</v>
      </c>
      <c r="L490" s="13">
        <v>0</v>
      </c>
      <c r="M490" s="13">
        <v>0</v>
      </c>
      <c r="N490" s="13">
        <v>3</v>
      </c>
      <c r="O490" s="13">
        <v>1</v>
      </c>
      <c r="P490" s="13">
        <v>2</v>
      </c>
      <c r="Q490" s="13">
        <v>13</v>
      </c>
      <c r="R490" s="13">
        <v>1751</v>
      </c>
      <c r="S490" s="13">
        <v>82</v>
      </c>
      <c r="T490" s="15">
        <v>17.5</v>
      </c>
      <c r="U490" s="15">
        <v>2.1875</v>
      </c>
      <c r="V490" s="15">
        <v>1.378125</v>
      </c>
      <c r="W490" s="13">
        <v>158</v>
      </c>
      <c r="X490" s="13">
        <v>288</v>
      </c>
      <c r="Y490" s="13">
        <v>35</v>
      </c>
      <c r="Z490" s="13">
        <v>446</v>
      </c>
      <c r="AA490" s="13">
        <v>72</v>
      </c>
      <c r="AB490" s="13">
        <v>4</v>
      </c>
    </row>
    <row r="491" spans="1:28">
      <c r="A491" s="1">
        <v>100003191</v>
      </c>
      <c r="B491" s="1" t="s">
        <v>1138</v>
      </c>
      <c r="C491" s="1" t="s">
        <v>1137</v>
      </c>
      <c r="D491" s="1" t="s">
        <v>1135</v>
      </c>
      <c r="E491" s="1">
        <v>1</v>
      </c>
      <c r="F491" s="13">
        <v>38</v>
      </c>
      <c r="G491" s="13">
        <f t="shared" si="8"/>
        <v>10</v>
      </c>
      <c r="H491" s="13">
        <v>10</v>
      </c>
      <c r="I491" s="13">
        <v>0</v>
      </c>
      <c r="J491" s="13">
        <v>4</v>
      </c>
      <c r="K491" s="13">
        <v>0</v>
      </c>
      <c r="L491" s="13">
        <v>0</v>
      </c>
      <c r="M491" s="13">
        <v>0</v>
      </c>
      <c r="N491" s="13">
        <v>3</v>
      </c>
      <c r="O491" s="13">
        <v>1</v>
      </c>
      <c r="P491" s="13">
        <v>2</v>
      </c>
      <c r="Q491" s="13">
        <v>14</v>
      </c>
      <c r="R491" s="13">
        <v>1890</v>
      </c>
      <c r="S491" s="13">
        <v>100</v>
      </c>
      <c r="T491" s="15">
        <v>19</v>
      </c>
      <c r="U491" s="15">
        <v>2.375</v>
      </c>
      <c r="V491" s="15">
        <v>1.4962500000000001</v>
      </c>
      <c r="W491" s="13">
        <v>171</v>
      </c>
      <c r="X491" s="13">
        <v>314</v>
      </c>
      <c r="Y491" s="13">
        <v>38</v>
      </c>
      <c r="Z491" s="13">
        <v>485</v>
      </c>
      <c r="AA491" s="13">
        <v>72</v>
      </c>
      <c r="AB491" s="13">
        <v>4</v>
      </c>
    </row>
    <row r="492" spans="1:28">
      <c r="A492" s="1">
        <v>100003244</v>
      </c>
      <c r="B492" s="1" t="s">
        <v>591</v>
      </c>
      <c r="C492" s="1" t="s">
        <v>1019</v>
      </c>
      <c r="D492" s="1" t="s">
        <v>176</v>
      </c>
      <c r="E492" s="1">
        <v>1</v>
      </c>
      <c r="F492" s="13">
        <v>49</v>
      </c>
      <c r="G492" s="13">
        <f t="shared" si="8"/>
        <v>13</v>
      </c>
      <c r="H492" s="13">
        <v>13</v>
      </c>
      <c r="I492" s="13">
        <v>0</v>
      </c>
      <c r="J492" s="13">
        <v>6</v>
      </c>
      <c r="K492" s="13">
        <v>0</v>
      </c>
      <c r="L492" s="13">
        <v>0</v>
      </c>
      <c r="M492" s="13">
        <v>0</v>
      </c>
      <c r="N492" s="13">
        <v>4</v>
      </c>
      <c r="O492" s="13">
        <v>1</v>
      </c>
      <c r="P492" s="13">
        <v>3</v>
      </c>
      <c r="Q492" s="13">
        <v>18</v>
      </c>
      <c r="R492" s="13">
        <v>2403</v>
      </c>
      <c r="S492" s="13">
        <v>192</v>
      </c>
      <c r="T492" s="15">
        <v>24.5</v>
      </c>
      <c r="U492" s="15">
        <v>3.0625</v>
      </c>
      <c r="V492" s="15">
        <v>1.9293750000000001</v>
      </c>
      <c r="W492" s="13">
        <v>217</v>
      </c>
      <c r="X492" s="13">
        <v>419</v>
      </c>
      <c r="Y492" s="13">
        <v>49</v>
      </c>
      <c r="Z492" s="13">
        <v>636</v>
      </c>
      <c r="AA492" s="13">
        <v>96</v>
      </c>
      <c r="AB492" s="13">
        <v>6</v>
      </c>
    </row>
    <row r="493" spans="1:28">
      <c r="A493" s="1">
        <v>100003249</v>
      </c>
      <c r="B493" s="1" t="s">
        <v>591</v>
      </c>
      <c r="C493" s="1" t="s">
        <v>1019</v>
      </c>
      <c r="D493" s="1" t="s">
        <v>176</v>
      </c>
      <c r="E493" s="1">
        <v>1</v>
      </c>
      <c r="F493" s="13">
        <v>33</v>
      </c>
      <c r="G493" s="13">
        <f t="shared" si="8"/>
        <v>9</v>
      </c>
      <c r="H493" s="13">
        <v>9</v>
      </c>
      <c r="I493" s="13">
        <v>0</v>
      </c>
      <c r="J493" s="13">
        <v>4</v>
      </c>
      <c r="K493" s="13">
        <v>0</v>
      </c>
      <c r="L493" s="13">
        <v>0</v>
      </c>
      <c r="M493" s="13">
        <v>0</v>
      </c>
      <c r="N493" s="13">
        <v>3</v>
      </c>
      <c r="O493" s="13">
        <v>1</v>
      </c>
      <c r="P493" s="13">
        <v>2</v>
      </c>
      <c r="Q493" s="13">
        <v>12</v>
      </c>
      <c r="R493" s="13">
        <v>1657</v>
      </c>
      <c r="S493" s="13">
        <v>65</v>
      </c>
      <c r="T493" s="15">
        <v>16.5</v>
      </c>
      <c r="U493" s="15">
        <v>2.0625</v>
      </c>
      <c r="V493" s="15">
        <v>1.2993749999999999</v>
      </c>
      <c r="W493" s="13">
        <v>150</v>
      </c>
      <c r="X493" s="13">
        <v>269</v>
      </c>
      <c r="Y493" s="13">
        <v>33</v>
      </c>
      <c r="Z493" s="13">
        <v>419</v>
      </c>
      <c r="AA493" s="13">
        <v>72</v>
      </c>
      <c r="AB493" s="13">
        <v>4</v>
      </c>
    </row>
    <row r="494" spans="1:28">
      <c r="A494" s="1">
        <v>100003255</v>
      </c>
      <c r="B494" s="1" t="s">
        <v>591</v>
      </c>
      <c r="C494" s="1" t="s">
        <v>1019</v>
      </c>
      <c r="D494" s="1" t="s">
        <v>1148</v>
      </c>
      <c r="E494" s="1">
        <v>1</v>
      </c>
      <c r="F494" s="13">
        <v>33</v>
      </c>
      <c r="G494" s="13">
        <f t="shared" si="8"/>
        <v>9</v>
      </c>
      <c r="H494" s="13">
        <v>9</v>
      </c>
      <c r="I494" s="13">
        <v>0</v>
      </c>
      <c r="J494" s="13">
        <v>4</v>
      </c>
      <c r="K494" s="13">
        <v>0</v>
      </c>
      <c r="L494" s="13">
        <v>0</v>
      </c>
      <c r="M494" s="13">
        <v>0</v>
      </c>
      <c r="N494" s="13">
        <v>3</v>
      </c>
      <c r="O494" s="13">
        <v>1</v>
      </c>
      <c r="P494" s="13">
        <v>2</v>
      </c>
      <c r="Q494" s="13">
        <v>12</v>
      </c>
      <c r="R494" s="13">
        <v>1657</v>
      </c>
      <c r="S494" s="13">
        <v>65</v>
      </c>
      <c r="T494" s="15">
        <v>16.5</v>
      </c>
      <c r="U494" s="15">
        <v>2.0625</v>
      </c>
      <c r="V494" s="15">
        <v>1.2993749999999999</v>
      </c>
      <c r="W494" s="13">
        <v>150</v>
      </c>
      <c r="X494" s="13">
        <v>269</v>
      </c>
      <c r="Y494" s="13">
        <v>33</v>
      </c>
      <c r="Z494" s="13">
        <v>419</v>
      </c>
      <c r="AA494" s="13">
        <v>72</v>
      </c>
      <c r="AB494" s="13">
        <v>4</v>
      </c>
    </row>
    <row r="495" spans="1:28">
      <c r="A495" s="1">
        <v>100003281</v>
      </c>
      <c r="B495" s="1" t="s">
        <v>591</v>
      </c>
      <c r="C495" s="1" t="s">
        <v>921</v>
      </c>
      <c r="D495" s="1" t="s">
        <v>176</v>
      </c>
      <c r="E495" s="1">
        <v>1</v>
      </c>
      <c r="F495" s="13">
        <v>65</v>
      </c>
      <c r="G495" s="13">
        <f t="shared" si="8"/>
        <v>17</v>
      </c>
      <c r="H495" s="13">
        <v>17</v>
      </c>
      <c r="I495" s="13">
        <v>0</v>
      </c>
      <c r="J495" s="13">
        <v>10</v>
      </c>
      <c r="K495" s="13">
        <v>0</v>
      </c>
      <c r="L495" s="13">
        <v>0</v>
      </c>
      <c r="M495" s="13">
        <v>0</v>
      </c>
      <c r="N495" s="13">
        <v>6</v>
      </c>
      <c r="O495" s="13">
        <v>1</v>
      </c>
      <c r="P495" s="13">
        <v>5</v>
      </c>
      <c r="Q495" s="13">
        <v>24</v>
      </c>
      <c r="R495" s="13">
        <v>3268</v>
      </c>
      <c r="S495" s="13">
        <v>381</v>
      </c>
      <c r="T495" s="15">
        <v>32.5</v>
      </c>
      <c r="U495" s="15">
        <v>4.0625</v>
      </c>
      <c r="V495" s="15">
        <v>2.5593750000000002</v>
      </c>
      <c r="W495" s="13">
        <v>295</v>
      </c>
      <c r="X495" s="13">
        <v>605</v>
      </c>
      <c r="Y495" s="13">
        <v>65</v>
      </c>
      <c r="Z495" s="13">
        <v>900</v>
      </c>
      <c r="AA495" s="13">
        <v>144</v>
      </c>
      <c r="AB495" s="13">
        <v>10</v>
      </c>
    </row>
    <row r="496" spans="1:28">
      <c r="A496" s="1">
        <v>100003309</v>
      </c>
      <c r="B496" s="1" t="s">
        <v>1158</v>
      </c>
      <c r="C496" s="1" t="s">
        <v>1157</v>
      </c>
      <c r="D496" s="1" t="s">
        <v>12</v>
      </c>
      <c r="E496" s="1">
        <v>1</v>
      </c>
      <c r="F496" s="13">
        <v>74</v>
      </c>
      <c r="G496" s="13">
        <f t="shared" si="8"/>
        <v>20</v>
      </c>
      <c r="H496" s="13">
        <v>19</v>
      </c>
      <c r="I496" s="13">
        <v>1</v>
      </c>
      <c r="J496" s="13">
        <v>10</v>
      </c>
      <c r="K496" s="13">
        <v>0</v>
      </c>
      <c r="L496" s="13">
        <v>0</v>
      </c>
      <c r="M496" s="13">
        <v>0</v>
      </c>
      <c r="N496" s="13">
        <v>6</v>
      </c>
      <c r="O496" s="13">
        <v>1</v>
      </c>
      <c r="P496" s="13">
        <v>5</v>
      </c>
      <c r="Q496" s="13">
        <v>28</v>
      </c>
      <c r="R496" s="13">
        <v>3687</v>
      </c>
      <c r="S496" s="13">
        <v>543</v>
      </c>
      <c r="T496" s="15">
        <v>37</v>
      </c>
      <c r="U496" s="15">
        <v>4.625</v>
      </c>
      <c r="V496" s="15">
        <v>2.9137499999999998</v>
      </c>
      <c r="W496" s="13">
        <v>332</v>
      </c>
      <c r="X496" s="13">
        <v>716</v>
      </c>
      <c r="Y496" s="13">
        <v>74</v>
      </c>
      <c r="Z496" s="13">
        <v>1048</v>
      </c>
      <c r="AA496" s="13">
        <v>144</v>
      </c>
      <c r="AB496" s="13">
        <v>10</v>
      </c>
    </row>
    <row r="497" spans="1:28">
      <c r="A497" s="1">
        <v>100003312</v>
      </c>
      <c r="B497" s="1" t="s">
        <v>1158</v>
      </c>
      <c r="C497" s="1" t="s">
        <v>1157</v>
      </c>
      <c r="D497" s="1" t="s">
        <v>1010</v>
      </c>
      <c r="E497" s="1">
        <v>1</v>
      </c>
      <c r="F497" s="13">
        <v>121</v>
      </c>
      <c r="G497" s="13">
        <f t="shared" si="8"/>
        <v>31</v>
      </c>
      <c r="H497" s="13">
        <v>31</v>
      </c>
      <c r="I497" s="13">
        <v>0</v>
      </c>
      <c r="J497" s="13">
        <v>18</v>
      </c>
      <c r="K497" s="13">
        <v>0</v>
      </c>
      <c r="L497" s="13">
        <v>1</v>
      </c>
      <c r="M497" s="13">
        <v>0</v>
      </c>
      <c r="N497" s="13">
        <v>9</v>
      </c>
      <c r="O497" s="13">
        <v>1</v>
      </c>
      <c r="P497" s="13">
        <v>9</v>
      </c>
      <c r="Q497" s="13">
        <v>45</v>
      </c>
      <c r="R497" s="13">
        <v>5876</v>
      </c>
      <c r="S497" s="13">
        <v>1540</v>
      </c>
      <c r="T497" s="15">
        <v>60.5</v>
      </c>
      <c r="U497" s="15">
        <v>7.5625</v>
      </c>
      <c r="V497" s="15">
        <v>4.7643750000000002</v>
      </c>
      <c r="W497" s="13">
        <v>529</v>
      </c>
      <c r="X497" s="13">
        <v>1344</v>
      </c>
      <c r="Y497" s="13">
        <v>121</v>
      </c>
      <c r="Z497" s="13">
        <v>1873</v>
      </c>
      <c r="AA497" s="13">
        <v>216</v>
      </c>
      <c r="AB497" s="13">
        <v>18</v>
      </c>
    </row>
    <row r="498" spans="1:28">
      <c r="A498" s="1">
        <v>100003314</v>
      </c>
      <c r="B498" s="1" t="s">
        <v>1158</v>
      </c>
      <c r="C498" s="1" t="s">
        <v>1157</v>
      </c>
      <c r="D498" s="1" t="s">
        <v>12</v>
      </c>
      <c r="E498" s="1">
        <v>1</v>
      </c>
      <c r="F498" s="13">
        <v>74</v>
      </c>
      <c r="G498" s="13">
        <f t="shared" si="8"/>
        <v>20</v>
      </c>
      <c r="H498" s="13">
        <v>19</v>
      </c>
      <c r="I498" s="13">
        <v>1</v>
      </c>
      <c r="J498" s="13">
        <v>10</v>
      </c>
      <c r="K498" s="13">
        <v>0</v>
      </c>
      <c r="L498" s="13">
        <v>0</v>
      </c>
      <c r="M498" s="13">
        <v>0</v>
      </c>
      <c r="N498" s="13">
        <v>6</v>
      </c>
      <c r="O498" s="13">
        <v>1</v>
      </c>
      <c r="P498" s="13">
        <v>5</v>
      </c>
      <c r="Q498" s="13">
        <v>28</v>
      </c>
      <c r="R498" s="13">
        <v>3687</v>
      </c>
      <c r="S498" s="13">
        <v>543</v>
      </c>
      <c r="T498" s="15">
        <v>37</v>
      </c>
      <c r="U498" s="15">
        <v>4.625</v>
      </c>
      <c r="V498" s="15">
        <v>2.9137499999999998</v>
      </c>
      <c r="W498" s="13">
        <v>332</v>
      </c>
      <c r="X498" s="13">
        <v>716</v>
      </c>
      <c r="Y498" s="13">
        <v>74</v>
      </c>
      <c r="Z498" s="13">
        <v>1048</v>
      </c>
      <c r="AA498" s="13">
        <v>144</v>
      </c>
      <c r="AB498" s="13">
        <v>10</v>
      </c>
    </row>
    <row r="499" spans="1:28">
      <c r="A499" s="1">
        <v>100003319</v>
      </c>
      <c r="B499" s="1" t="s">
        <v>1158</v>
      </c>
      <c r="C499" s="1" t="s">
        <v>1157</v>
      </c>
      <c r="D499" s="1" t="s">
        <v>12</v>
      </c>
      <c r="E499" s="1">
        <v>1</v>
      </c>
      <c r="F499" s="13">
        <v>69</v>
      </c>
      <c r="G499" s="13">
        <f t="shared" si="8"/>
        <v>19</v>
      </c>
      <c r="H499" s="13">
        <v>18</v>
      </c>
      <c r="I499" s="13">
        <v>1</v>
      </c>
      <c r="J499" s="13">
        <v>8</v>
      </c>
      <c r="K499" s="13">
        <v>0</v>
      </c>
      <c r="L499" s="13">
        <v>0</v>
      </c>
      <c r="M499" s="13">
        <v>0</v>
      </c>
      <c r="N499" s="13">
        <v>5</v>
      </c>
      <c r="O499" s="13">
        <v>1</v>
      </c>
      <c r="P499" s="13">
        <v>4</v>
      </c>
      <c r="Q499" s="13">
        <v>26</v>
      </c>
      <c r="R499" s="13">
        <v>3334</v>
      </c>
      <c r="S499" s="13">
        <v>458</v>
      </c>
      <c r="T499" s="15">
        <v>34.5</v>
      </c>
      <c r="U499" s="15">
        <v>4.3125</v>
      </c>
      <c r="V499" s="15">
        <v>2.7168749999999999</v>
      </c>
      <c r="W499" s="13">
        <v>301</v>
      </c>
      <c r="X499" s="13">
        <v>638</v>
      </c>
      <c r="Y499" s="13">
        <v>69</v>
      </c>
      <c r="Z499" s="13">
        <v>939</v>
      </c>
      <c r="AA499" s="13">
        <v>120</v>
      </c>
      <c r="AB499" s="13">
        <v>8</v>
      </c>
    </row>
    <row r="500" spans="1:28">
      <c r="A500" s="1">
        <v>100003329</v>
      </c>
      <c r="B500" s="1" t="s">
        <v>1158</v>
      </c>
      <c r="C500" s="1" t="s">
        <v>1157</v>
      </c>
      <c r="D500" s="1" t="s">
        <v>12</v>
      </c>
      <c r="E500" s="1">
        <v>1</v>
      </c>
      <c r="F500" s="13">
        <v>97</v>
      </c>
      <c r="G500" s="13">
        <f t="shared" si="8"/>
        <v>25</v>
      </c>
      <c r="H500" s="13">
        <v>25</v>
      </c>
      <c r="I500" s="13">
        <v>0</v>
      </c>
      <c r="J500" s="13">
        <v>14</v>
      </c>
      <c r="K500" s="13">
        <v>0</v>
      </c>
      <c r="L500" s="13">
        <v>0</v>
      </c>
      <c r="M500" s="13">
        <v>0</v>
      </c>
      <c r="N500" s="13">
        <v>8</v>
      </c>
      <c r="O500" s="13">
        <v>1</v>
      </c>
      <c r="P500" s="13">
        <v>7</v>
      </c>
      <c r="Q500" s="13">
        <v>36</v>
      </c>
      <c r="R500" s="13">
        <v>4878</v>
      </c>
      <c r="S500" s="13">
        <v>949</v>
      </c>
      <c r="T500" s="15">
        <v>48.5</v>
      </c>
      <c r="U500" s="15">
        <v>6.0625</v>
      </c>
      <c r="V500" s="15">
        <v>3.819375</v>
      </c>
      <c r="W500" s="13">
        <v>440</v>
      </c>
      <c r="X500" s="13">
        <v>1017</v>
      </c>
      <c r="Y500" s="13">
        <v>97</v>
      </c>
      <c r="Z500" s="13">
        <v>1457</v>
      </c>
      <c r="AA500" s="13">
        <v>192</v>
      </c>
      <c r="AB500" s="13">
        <v>14</v>
      </c>
    </row>
    <row r="501" spans="1:28">
      <c r="A501" s="1">
        <v>100003334</v>
      </c>
      <c r="B501" s="1" t="s">
        <v>1158</v>
      </c>
      <c r="C501" s="1" t="s">
        <v>1157</v>
      </c>
      <c r="D501" s="1" t="s">
        <v>46</v>
      </c>
      <c r="E501" s="1">
        <v>1</v>
      </c>
      <c r="F501" s="13">
        <v>52</v>
      </c>
      <c r="G501" s="13">
        <f t="shared" si="8"/>
        <v>14</v>
      </c>
      <c r="H501" s="13">
        <v>14</v>
      </c>
      <c r="I501" s="13">
        <v>0</v>
      </c>
      <c r="J501" s="13">
        <v>6</v>
      </c>
      <c r="K501" s="13">
        <v>0</v>
      </c>
      <c r="L501" s="13">
        <v>0</v>
      </c>
      <c r="M501" s="13">
        <v>0</v>
      </c>
      <c r="N501" s="13">
        <v>4</v>
      </c>
      <c r="O501" s="13">
        <v>1</v>
      </c>
      <c r="P501" s="13">
        <v>3</v>
      </c>
      <c r="Q501" s="13">
        <v>19</v>
      </c>
      <c r="R501" s="13">
        <v>2542</v>
      </c>
      <c r="S501" s="13">
        <v>219</v>
      </c>
      <c r="T501" s="15">
        <v>26</v>
      </c>
      <c r="U501" s="15">
        <v>3.25</v>
      </c>
      <c r="V501" s="15">
        <v>2.0474999999999999</v>
      </c>
      <c r="W501" s="13">
        <v>229</v>
      </c>
      <c r="X501" s="13">
        <v>447</v>
      </c>
      <c r="Y501" s="13">
        <v>52</v>
      </c>
      <c r="Z501" s="13">
        <v>676</v>
      </c>
      <c r="AA501" s="13">
        <v>96</v>
      </c>
      <c r="AB501" s="13">
        <v>6</v>
      </c>
    </row>
    <row r="502" spans="1:28">
      <c r="A502" s="1">
        <v>100003338</v>
      </c>
      <c r="B502" s="1" t="s">
        <v>1158</v>
      </c>
      <c r="C502" s="1" t="s">
        <v>1157</v>
      </c>
      <c r="D502" s="1" t="s">
        <v>1167</v>
      </c>
      <c r="E502" s="1">
        <v>1</v>
      </c>
      <c r="F502" s="13">
        <v>68</v>
      </c>
      <c r="G502" s="13">
        <f t="shared" si="8"/>
        <v>18</v>
      </c>
      <c r="H502" s="13">
        <v>18</v>
      </c>
      <c r="I502" s="13">
        <v>0</v>
      </c>
      <c r="J502" s="13">
        <v>10</v>
      </c>
      <c r="K502" s="13">
        <v>0</v>
      </c>
      <c r="L502" s="13">
        <v>0</v>
      </c>
      <c r="M502" s="13">
        <v>0</v>
      </c>
      <c r="N502" s="13">
        <v>6</v>
      </c>
      <c r="O502" s="13">
        <v>1</v>
      </c>
      <c r="P502" s="13">
        <v>5</v>
      </c>
      <c r="Q502" s="13">
        <v>25</v>
      </c>
      <c r="R502" s="13">
        <v>3408</v>
      </c>
      <c r="S502" s="13">
        <v>419</v>
      </c>
      <c r="T502" s="15">
        <v>34</v>
      </c>
      <c r="U502" s="15">
        <v>4.25</v>
      </c>
      <c r="V502" s="15">
        <v>2.6775000000000002</v>
      </c>
      <c r="W502" s="13">
        <v>307</v>
      </c>
      <c r="X502" s="13">
        <v>637</v>
      </c>
      <c r="Y502" s="13">
        <v>68</v>
      </c>
      <c r="Z502" s="13">
        <v>944</v>
      </c>
      <c r="AA502" s="13">
        <v>144</v>
      </c>
      <c r="AB502" s="13">
        <v>10</v>
      </c>
    </row>
    <row r="503" spans="1:28">
      <c r="A503" s="1">
        <v>100003339</v>
      </c>
      <c r="B503" s="1" t="s">
        <v>1158</v>
      </c>
      <c r="C503" s="1" t="s">
        <v>1157</v>
      </c>
      <c r="D503" s="1" t="s">
        <v>12</v>
      </c>
      <c r="E503" s="1">
        <v>1</v>
      </c>
      <c r="F503" s="13">
        <v>57</v>
      </c>
      <c r="G503" s="13">
        <f t="shared" si="8"/>
        <v>15</v>
      </c>
      <c r="H503" s="13">
        <v>15</v>
      </c>
      <c r="I503" s="13">
        <v>0</v>
      </c>
      <c r="J503" s="13">
        <v>6</v>
      </c>
      <c r="K503" s="13">
        <v>0</v>
      </c>
      <c r="L503" s="13">
        <v>0</v>
      </c>
      <c r="M503" s="13">
        <v>0</v>
      </c>
      <c r="N503" s="13">
        <v>4</v>
      </c>
      <c r="O503" s="13">
        <v>1</v>
      </c>
      <c r="P503" s="13">
        <v>3</v>
      </c>
      <c r="Q503" s="13">
        <v>21</v>
      </c>
      <c r="R503" s="13">
        <v>2775</v>
      </c>
      <c r="S503" s="13">
        <v>279</v>
      </c>
      <c r="T503" s="15">
        <v>28.5</v>
      </c>
      <c r="U503" s="15">
        <v>3.5625</v>
      </c>
      <c r="V503" s="15">
        <v>2.2443749999999998</v>
      </c>
      <c r="W503" s="13">
        <v>250</v>
      </c>
      <c r="X503" s="13">
        <v>500</v>
      </c>
      <c r="Y503" s="13">
        <v>57</v>
      </c>
      <c r="Z503" s="13">
        <v>750</v>
      </c>
      <c r="AA503" s="13">
        <v>96</v>
      </c>
      <c r="AB503" s="13">
        <v>6</v>
      </c>
    </row>
    <row r="504" spans="1:28">
      <c r="A504" s="1">
        <v>100003353</v>
      </c>
      <c r="B504" s="1" t="s">
        <v>1158</v>
      </c>
      <c r="C504" s="1" t="s">
        <v>1157</v>
      </c>
      <c r="D504" s="1" t="s">
        <v>176</v>
      </c>
      <c r="E504" s="1">
        <v>1</v>
      </c>
      <c r="F504" s="13">
        <v>17</v>
      </c>
      <c r="G504" s="13">
        <f t="shared" si="8"/>
        <v>5</v>
      </c>
      <c r="H504" s="13">
        <v>5</v>
      </c>
      <c r="I504" s="13">
        <v>0</v>
      </c>
      <c r="J504" s="13">
        <v>0</v>
      </c>
      <c r="K504" s="13">
        <v>1</v>
      </c>
      <c r="L504" s="13">
        <v>0</v>
      </c>
      <c r="M504" s="13">
        <v>1</v>
      </c>
      <c r="N504" s="13">
        <v>0</v>
      </c>
      <c r="O504" s="13">
        <v>1</v>
      </c>
      <c r="P504" s="13">
        <v>1</v>
      </c>
      <c r="Q504" s="13">
        <v>6</v>
      </c>
      <c r="R504" s="13">
        <v>1024</v>
      </c>
      <c r="S504" s="13">
        <v>0</v>
      </c>
      <c r="T504" s="15">
        <v>8.5</v>
      </c>
      <c r="U504" s="15">
        <v>1.0625</v>
      </c>
      <c r="V504" s="15">
        <v>0.66937500000000005</v>
      </c>
      <c r="W504" s="13">
        <v>93</v>
      </c>
      <c r="X504" s="13">
        <v>154</v>
      </c>
      <c r="Y504" s="13">
        <v>17</v>
      </c>
      <c r="Z504" s="13">
        <v>247</v>
      </c>
      <c r="AA504" s="13">
        <v>48</v>
      </c>
      <c r="AB504" s="13">
        <v>0</v>
      </c>
    </row>
    <row r="505" spans="1:28">
      <c r="A505" s="1">
        <v>100003375</v>
      </c>
      <c r="B505" s="1" t="s">
        <v>1158</v>
      </c>
      <c r="C505" s="1" t="s">
        <v>1157</v>
      </c>
      <c r="D505" s="1" t="s">
        <v>12</v>
      </c>
      <c r="E505" s="1">
        <v>1</v>
      </c>
      <c r="F505" s="13">
        <v>33</v>
      </c>
      <c r="G505" s="13">
        <f t="shared" si="8"/>
        <v>9</v>
      </c>
      <c r="H505" s="13">
        <v>9</v>
      </c>
      <c r="I505" s="13">
        <v>0</v>
      </c>
      <c r="J505" s="13">
        <v>4</v>
      </c>
      <c r="K505" s="13">
        <v>0</v>
      </c>
      <c r="L505" s="13">
        <v>0</v>
      </c>
      <c r="M505" s="13">
        <v>0</v>
      </c>
      <c r="N505" s="13">
        <v>3</v>
      </c>
      <c r="O505" s="13">
        <v>1</v>
      </c>
      <c r="P505" s="13">
        <v>2</v>
      </c>
      <c r="Q505" s="13">
        <v>12</v>
      </c>
      <c r="R505" s="13">
        <v>1657</v>
      </c>
      <c r="S505" s="13">
        <v>65</v>
      </c>
      <c r="T505" s="15">
        <v>16.5</v>
      </c>
      <c r="U505" s="15">
        <v>2.0625</v>
      </c>
      <c r="V505" s="15">
        <v>1.2993749999999999</v>
      </c>
      <c r="W505" s="13">
        <v>150</v>
      </c>
      <c r="X505" s="13">
        <v>269</v>
      </c>
      <c r="Y505" s="13">
        <v>33</v>
      </c>
      <c r="Z505" s="13">
        <v>419</v>
      </c>
      <c r="AA505" s="13">
        <v>72</v>
      </c>
      <c r="AB505" s="13">
        <v>4</v>
      </c>
    </row>
    <row r="506" spans="1:28">
      <c r="A506" s="1">
        <v>100003380</v>
      </c>
      <c r="B506" s="1" t="s">
        <v>1158</v>
      </c>
      <c r="C506" s="1" t="s">
        <v>1157</v>
      </c>
      <c r="D506" s="1" t="s">
        <v>176</v>
      </c>
      <c r="E506" s="1">
        <v>1</v>
      </c>
      <c r="F506" s="13">
        <v>34</v>
      </c>
      <c r="G506" s="13">
        <f t="shared" si="8"/>
        <v>10</v>
      </c>
      <c r="H506" s="13">
        <v>9</v>
      </c>
      <c r="I506" s="13">
        <v>1</v>
      </c>
      <c r="J506" s="13">
        <v>4</v>
      </c>
      <c r="K506" s="13">
        <v>0</v>
      </c>
      <c r="L506" s="13">
        <v>0</v>
      </c>
      <c r="M506" s="13">
        <v>0</v>
      </c>
      <c r="N506" s="13">
        <v>3</v>
      </c>
      <c r="O506" s="13">
        <v>1</v>
      </c>
      <c r="P506" s="13">
        <v>2</v>
      </c>
      <c r="Q506" s="13">
        <v>13</v>
      </c>
      <c r="R506" s="13">
        <v>1704</v>
      </c>
      <c r="S506" s="13">
        <v>82</v>
      </c>
      <c r="T506" s="15">
        <v>17</v>
      </c>
      <c r="U506" s="15">
        <v>2.125</v>
      </c>
      <c r="V506" s="15">
        <v>1.3387500000000001</v>
      </c>
      <c r="W506" s="13">
        <v>154</v>
      </c>
      <c r="X506" s="13">
        <v>281</v>
      </c>
      <c r="Y506" s="13">
        <v>34</v>
      </c>
      <c r="Z506" s="13">
        <v>435</v>
      </c>
      <c r="AA506" s="13">
        <v>72</v>
      </c>
      <c r="AB506" s="13">
        <v>4</v>
      </c>
    </row>
    <row r="507" spans="1:28">
      <c r="A507" s="1">
        <v>100003386</v>
      </c>
      <c r="B507" s="1" t="s">
        <v>1158</v>
      </c>
      <c r="C507" s="1" t="s">
        <v>1157</v>
      </c>
      <c r="D507" s="1" t="s">
        <v>12</v>
      </c>
      <c r="E507" s="1">
        <v>1</v>
      </c>
      <c r="F507" s="13">
        <v>35</v>
      </c>
      <c r="G507" s="13">
        <f t="shared" si="8"/>
        <v>9</v>
      </c>
      <c r="H507" s="13">
        <v>9</v>
      </c>
      <c r="I507" s="13">
        <v>0</v>
      </c>
      <c r="J507" s="13">
        <v>4</v>
      </c>
      <c r="K507" s="13">
        <v>0</v>
      </c>
      <c r="L507" s="13">
        <v>0</v>
      </c>
      <c r="M507" s="13">
        <v>0</v>
      </c>
      <c r="N507" s="13">
        <v>3</v>
      </c>
      <c r="O507" s="13">
        <v>1</v>
      </c>
      <c r="P507" s="13">
        <v>2</v>
      </c>
      <c r="Q507" s="13">
        <v>13</v>
      </c>
      <c r="R507" s="13">
        <v>1751</v>
      </c>
      <c r="S507" s="13">
        <v>82</v>
      </c>
      <c r="T507" s="15">
        <v>17.5</v>
      </c>
      <c r="U507" s="15">
        <v>2.1875</v>
      </c>
      <c r="V507" s="15">
        <v>1.378125</v>
      </c>
      <c r="W507" s="13">
        <v>158</v>
      </c>
      <c r="X507" s="13">
        <v>288</v>
      </c>
      <c r="Y507" s="13">
        <v>35</v>
      </c>
      <c r="Z507" s="13">
        <v>446</v>
      </c>
      <c r="AA507" s="13">
        <v>72</v>
      </c>
      <c r="AB507" s="13">
        <v>4</v>
      </c>
    </row>
    <row r="508" spans="1:28">
      <c r="A508" s="1">
        <v>100003391</v>
      </c>
      <c r="B508" s="1" t="s">
        <v>1158</v>
      </c>
      <c r="C508" s="1" t="s">
        <v>1157</v>
      </c>
      <c r="D508" s="1" t="s">
        <v>176</v>
      </c>
      <c r="E508" s="1">
        <v>1</v>
      </c>
      <c r="F508" s="13">
        <v>39</v>
      </c>
      <c r="G508" s="13">
        <f t="shared" si="8"/>
        <v>11</v>
      </c>
      <c r="H508" s="13">
        <v>10</v>
      </c>
      <c r="I508" s="13">
        <v>1</v>
      </c>
      <c r="J508" s="13">
        <v>4</v>
      </c>
      <c r="K508" s="13">
        <v>0</v>
      </c>
      <c r="L508" s="13">
        <v>0</v>
      </c>
      <c r="M508" s="13">
        <v>0</v>
      </c>
      <c r="N508" s="13">
        <v>3</v>
      </c>
      <c r="O508" s="13">
        <v>1</v>
      </c>
      <c r="P508" s="13">
        <v>2</v>
      </c>
      <c r="Q508" s="13">
        <v>15</v>
      </c>
      <c r="R508" s="13">
        <v>1937</v>
      </c>
      <c r="S508" s="13">
        <v>120</v>
      </c>
      <c r="T508" s="15">
        <v>19.5</v>
      </c>
      <c r="U508" s="15">
        <v>2.4375</v>
      </c>
      <c r="V508" s="15">
        <v>1.535625</v>
      </c>
      <c r="W508" s="13">
        <v>175</v>
      </c>
      <c r="X508" s="13">
        <v>327</v>
      </c>
      <c r="Y508" s="13">
        <v>39</v>
      </c>
      <c r="Z508" s="13">
        <v>502</v>
      </c>
      <c r="AA508" s="13">
        <v>72</v>
      </c>
      <c r="AB508" s="13">
        <v>4</v>
      </c>
    </row>
    <row r="509" spans="1:28">
      <c r="A509" s="1">
        <v>100003400</v>
      </c>
      <c r="B509" s="1" t="s">
        <v>1158</v>
      </c>
      <c r="C509" s="1" t="s">
        <v>1157</v>
      </c>
      <c r="D509" s="1" t="s">
        <v>12</v>
      </c>
      <c r="E509" s="1">
        <v>1</v>
      </c>
      <c r="F509" s="13">
        <v>41</v>
      </c>
      <c r="G509" s="13">
        <f t="shared" si="8"/>
        <v>11</v>
      </c>
      <c r="H509" s="13">
        <v>11</v>
      </c>
      <c r="I509" s="13">
        <v>0</v>
      </c>
      <c r="J509" s="13">
        <v>6</v>
      </c>
      <c r="K509" s="13">
        <v>0</v>
      </c>
      <c r="L509" s="13">
        <v>0</v>
      </c>
      <c r="M509" s="13">
        <v>0</v>
      </c>
      <c r="N509" s="13">
        <v>4</v>
      </c>
      <c r="O509" s="13">
        <v>1</v>
      </c>
      <c r="P509" s="13">
        <v>3</v>
      </c>
      <c r="Q509" s="13">
        <v>15</v>
      </c>
      <c r="R509" s="13">
        <v>2030</v>
      </c>
      <c r="S509" s="13">
        <v>120</v>
      </c>
      <c r="T509" s="15">
        <v>20.5</v>
      </c>
      <c r="U509" s="15">
        <v>2.5625</v>
      </c>
      <c r="V509" s="15">
        <v>1.6143749999999999</v>
      </c>
      <c r="W509" s="13">
        <v>183</v>
      </c>
      <c r="X509" s="13">
        <v>341</v>
      </c>
      <c r="Y509" s="13">
        <v>41</v>
      </c>
      <c r="Z509" s="13">
        <v>524</v>
      </c>
      <c r="AA509" s="13">
        <v>96</v>
      </c>
      <c r="AB509" s="13">
        <v>6</v>
      </c>
    </row>
    <row r="510" spans="1:28">
      <c r="A510" s="1">
        <v>100003408</v>
      </c>
      <c r="B510" s="1" t="s">
        <v>1158</v>
      </c>
      <c r="C510" s="1" t="s">
        <v>1183</v>
      </c>
      <c r="D510" s="1" t="s">
        <v>176</v>
      </c>
      <c r="E510" s="1">
        <v>1</v>
      </c>
      <c r="F510" s="13">
        <v>47</v>
      </c>
      <c r="G510" s="13">
        <f t="shared" si="8"/>
        <v>13</v>
      </c>
      <c r="H510" s="13">
        <v>12</v>
      </c>
      <c r="I510" s="13">
        <v>1</v>
      </c>
      <c r="J510" s="13">
        <v>8</v>
      </c>
      <c r="K510" s="13">
        <v>0</v>
      </c>
      <c r="L510" s="13">
        <v>0</v>
      </c>
      <c r="M510" s="13">
        <v>0</v>
      </c>
      <c r="N510" s="13">
        <v>5</v>
      </c>
      <c r="O510" s="13">
        <v>1</v>
      </c>
      <c r="P510" s="13">
        <v>4</v>
      </c>
      <c r="Q510" s="13">
        <v>18</v>
      </c>
      <c r="R510" s="13">
        <v>2430</v>
      </c>
      <c r="S510" s="13">
        <v>192</v>
      </c>
      <c r="T510" s="15">
        <v>23.5</v>
      </c>
      <c r="U510" s="15">
        <v>2.9375</v>
      </c>
      <c r="V510" s="15">
        <v>1.850625</v>
      </c>
      <c r="W510" s="13">
        <v>219</v>
      </c>
      <c r="X510" s="13">
        <v>423</v>
      </c>
      <c r="Y510" s="13">
        <v>47</v>
      </c>
      <c r="Z510" s="13">
        <v>642</v>
      </c>
      <c r="AA510" s="13">
        <v>120</v>
      </c>
      <c r="AB510" s="13">
        <v>8</v>
      </c>
    </row>
    <row r="511" spans="1:28">
      <c r="A511" s="1">
        <v>100003411</v>
      </c>
      <c r="B511" s="1" t="s">
        <v>1158</v>
      </c>
      <c r="C511" s="1" t="s">
        <v>1183</v>
      </c>
      <c r="D511" s="1" t="s">
        <v>12</v>
      </c>
      <c r="E511" s="1">
        <v>1</v>
      </c>
      <c r="F511" s="13">
        <v>11</v>
      </c>
      <c r="G511" s="13">
        <f t="shared" si="8"/>
        <v>3</v>
      </c>
      <c r="H511" s="13">
        <v>3</v>
      </c>
      <c r="I511" s="13">
        <v>0</v>
      </c>
      <c r="J511" s="13">
        <v>0</v>
      </c>
      <c r="K511" s="13">
        <v>1</v>
      </c>
      <c r="L511" s="13">
        <v>0</v>
      </c>
      <c r="M511" s="13">
        <v>1</v>
      </c>
      <c r="N511" s="13">
        <v>0</v>
      </c>
      <c r="O511" s="13">
        <v>1</v>
      </c>
      <c r="P511" s="13">
        <v>1</v>
      </c>
      <c r="Q511" s="13">
        <v>4</v>
      </c>
      <c r="R511" s="13">
        <v>552</v>
      </c>
      <c r="S511" s="13">
        <v>0</v>
      </c>
      <c r="T511" s="15">
        <v>5.5</v>
      </c>
      <c r="U511" s="15">
        <v>0.6875</v>
      </c>
      <c r="V511" s="15">
        <v>0.43312499999999998</v>
      </c>
      <c r="W511" s="13">
        <v>50</v>
      </c>
      <c r="X511" s="13">
        <v>83</v>
      </c>
      <c r="Y511" s="13">
        <v>11</v>
      </c>
      <c r="Z511" s="13">
        <v>133</v>
      </c>
      <c r="AA511" s="13">
        <v>48</v>
      </c>
      <c r="AB511" s="13">
        <v>0</v>
      </c>
    </row>
    <row r="512" spans="1:28">
      <c r="A512" s="1">
        <v>100003415</v>
      </c>
      <c r="B512" s="1" t="s">
        <v>1158</v>
      </c>
      <c r="C512" s="1" t="s">
        <v>1183</v>
      </c>
      <c r="D512" s="1" t="s">
        <v>176</v>
      </c>
      <c r="E512" s="1">
        <v>1</v>
      </c>
      <c r="F512" s="13">
        <v>114</v>
      </c>
      <c r="G512" s="13">
        <f t="shared" si="8"/>
        <v>30</v>
      </c>
      <c r="H512" s="13">
        <v>29</v>
      </c>
      <c r="I512" s="13">
        <v>1</v>
      </c>
      <c r="J512" s="13">
        <v>18</v>
      </c>
      <c r="K512" s="13">
        <v>0</v>
      </c>
      <c r="L512" s="13">
        <v>1</v>
      </c>
      <c r="M512" s="13">
        <v>0</v>
      </c>
      <c r="N512" s="13">
        <v>9</v>
      </c>
      <c r="O512" s="13">
        <v>1</v>
      </c>
      <c r="P512" s="13">
        <v>9</v>
      </c>
      <c r="Q512" s="13">
        <v>43</v>
      </c>
      <c r="R512" s="13">
        <v>5670</v>
      </c>
      <c r="S512" s="13">
        <v>1397</v>
      </c>
      <c r="T512" s="15">
        <v>57</v>
      </c>
      <c r="U512" s="15">
        <v>7.125</v>
      </c>
      <c r="V512" s="15">
        <v>4.4887499999999996</v>
      </c>
      <c r="W512" s="13">
        <v>511</v>
      </c>
      <c r="X512" s="13">
        <v>1270</v>
      </c>
      <c r="Y512" s="13">
        <v>114</v>
      </c>
      <c r="Z512" s="13">
        <v>1781</v>
      </c>
      <c r="AA512" s="13">
        <v>216</v>
      </c>
      <c r="AB512" s="13">
        <v>18</v>
      </c>
    </row>
    <row r="513" spans="1:28">
      <c r="A513" s="1">
        <v>100003422</v>
      </c>
      <c r="B513" s="1" t="s">
        <v>1158</v>
      </c>
      <c r="C513" s="1" t="s">
        <v>1183</v>
      </c>
      <c r="D513" s="1" t="s">
        <v>1189</v>
      </c>
      <c r="E513" s="1">
        <v>1</v>
      </c>
      <c r="F513" s="13">
        <v>79</v>
      </c>
      <c r="G513" s="13">
        <f t="shared" si="8"/>
        <v>21</v>
      </c>
      <c r="H513" s="13">
        <v>20</v>
      </c>
      <c r="I513" s="13">
        <v>1</v>
      </c>
      <c r="J513" s="13">
        <v>10</v>
      </c>
      <c r="K513" s="13">
        <v>0</v>
      </c>
      <c r="L513" s="13">
        <v>0</v>
      </c>
      <c r="M513" s="13">
        <v>0</v>
      </c>
      <c r="N513" s="13">
        <v>6</v>
      </c>
      <c r="O513" s="13">
        <v>1</v>
      </c>
      <c r="P513" s="13">
        <v>5</v>
      </c>
      <c r="Q513" s="13">
        <v>30</v>
      </c>
      <c r="R513" s="13">
        <v>3920</v>
      </c>
      <c r="S513" s="13">
        <v>634</v>
      </c>
      <c r="T513" s="15">
        <v>39.5</v>
      </c>
      <c r="U513" s="15">
        <v>4.9375</v>
      </c>
      <c r="V513" s="15">
        <v>3.1106250000000002</v>
      </c>
      <c r="W513" s="13">
        <v>353</v>
      </c>
      <c r="X513" s="13">
        <v>779</v>
      </c>
      <c r="Y513" s="13">
        <v>79</v>
      </c>
      <c r="Z513" s="13">
        <v>1132</v>
      </c>
      <c r="AA513" s="13">
        <v>144</v>
      </c>
      <c r="AB513" s="13">
        <v>10</v>
      </c>
    </row>
    <row r="514" spans="1:28">
      <c r="A514" s="1">
        <v>100003425</v>
      </c>
      <c r="B514" s="1" t="s">
        <v>1158</v>
      </c>
      <c r="C514" s="1" t="s">
        <v>1183</v>
      </c>
      <c r="D514" s="1" t="s">
        <v>21</v>
      </c>
      <c r="E514" s="1">
        <v>1</v>
      </c>
      <c r="F514" s="13">
        <v>151</v>
      </c>
      <c r="G514" s="13">
        <f t="shared" si="8"/>
        <v>39</v>
      </c>
      <c r="H514" s="13">
        <v>39</v>
      </c>
      <c r="I514" s="13">
        <v>0</v>
      </c>
      <c r="J514" s="13">
        <v>20</v>
      </c>
      <c r="K514" s="13">
        <v>0</v>
      </c>
      <c r="L514" s="13">
        <v>1</v>
      </c>
      <c r="M514" s="13">
        <v>0</v>
      </c>
      <c r="N514" s="13">
        <v>10</v>
      </c>
      <c r="O514" s="13">
        <v>1</v>
      </c>
      <c r="P514" s="13">
        <v>10</v>
      </c>
      <c r="Q514" s="13">
        <v>56</v>
      </c>
      <c r="R514" s="13">
        <v>7273</v>
      </c>
      <c r="S514" s="13">
        <v>2455</v>
      </c>
      <c r="T514" s="15">
        <v>75.5</v>
      </c>
      <c r="U514" s="15">
        <v>9.4375</v>
      </c>
      <c r="V514" s="15">
        <v>5.9456249999999997</v>
      </c>
      <c r="W514" s="13">
        <v>655</v>
      </c>
      <c r="X514" s="13">
        <v>1828</v>
      </c>
      <c r="Y514" s="13">
        <v>151</v>
      </c>
      <c r="Z514" s="13">
        <v>2483</v>
      </c>
      <c r="AA514" s="13">
        <v>240</v>
      </c>
      <c r="AB514" s="13">
        <v>20</v>
      </c>
    </row>
    <row r="515" spans="1:28">
      <c r="A515" s="1">
        <v>100003432</v>
      </c>
      <c r="B515" s="1" t="s">
        <v>1158</v>
      </c>
      <c r="C515" s="1" t="s">
        <v>1183</v>
      </c>
      <c r="D515" s="1" t="s">
        <v>176</v>
      </c>
      <c r="E515" s="1">
        <v>1</v>
      </c>
      <c r="F515" s="13">
        <v>119</v>
      </c>
      <c r="G515" s="13">
        <f t="shared" si="8"/>
        <v>31</v>
      </c>
      <c r="H515" s="13">
        <v>31</v>
      </c>
      <c r="I515" s="13">
        <v>0</v>
      </c>
      <c r="J515" s="13">
        <v>16</v>
      </c>
      <c r="K515" s="13">
        <v>0</v>
      </c>
      <c r="L515" s="13">
        <v>1</v>
      </c>
      <c r="M515" s="13">
        <v>0</v>
      </c>
      <c r="N515" s="13">
        <v>8</v>
      </c>
      <c r="O515" s="13">
        <v>1</v>
      </c>
      <c r="P515" s="13">
        <v>8</v>
      </c>
      <c r="Q515" s="13">
        <v>44</v>
      </c>
      <c r="R515" s="13">
        <v>5783</v>
      </c>
      <c r="S515" s="13">
        <v>1468</v>
      </c>
      <c r="T515" s="15">
        <v>59.5</v>
      </c>
      <c r="U515" s="15">
        <v>7.4375</v>
      </c>
      <c r="V515" s="15">
        <v>4.6856249999999999</v>
      </c>
      <c r="W515" s="13">
        <v>521</v>
      </c>
      <c r="X515" s="13">
        <v>1308</v>
      </c>
      <c r="Y515" s="13">
        <v>119</v>
      </c>
      <c r="Z515" s="13">
        <v>1829</v>
      </c>
      <c r="AA515" s="13">
        <v>192</v>
      </c>
      <c r="AB515" s="13">
        <v>16</v>
      </c>
    </row>
    <row r="516" spans="1:28">
      <c r="A516" s="1">
        <v>100003436</v>
      </c>
      <c r="B516" s="1" t="s">
        <v>1158</v>
      </c>
      <c r="C516" s="1" t="s">
        <v>1183</v>
      </c>
      <c r="D516" s="1" t="s">
        <v>18</v>
      </c>
      <c r="E516" s="1">
        <v>1</v>
      </c>
      <c r="F516" s="13">
        <v>68</v>
      </c>
      <c r="G516" s="13">
        <f t="shared" si="8"/>
        <v>18</v>
      </c>
      <c r="H516" s="13">
        <v>18</v>
      </c>
      <c r="I516" s="13">
        <v>0</v>
      </c>
      <c r="J516" s="13">
        <v>10</v>
      </c>
      <c r="K516" s="13">
        <v>0</v>
      </c>
      <c r="L516" s="13">
        <v>0</v>
      </c>
      <c r="M516" s="13">
        <v>0</v>
      </c>
      <c r="N516" s="13">
        <v>6</v>
      </c>
      <c r="O516" s="13">
        <v>1</v>
      </c>
      <c r="P516" s="13">
        <v>5</v>
      </c>
      <c r="Q516" s="13">
        <v>25</v>
      </c>
      <c r="R516" s="13">
        <v>3408</v>
      </c>
      <c r="S516" s="13">
        <v>419</v>
      </c>
      <c r="T516" s="15">
        <v>34</v>
      </c>
      <c r="U516" s="15">
        <v>4.25</v>
      </c>
      <c r="V516" s="15">
        <v>2.6775000000000002</v>
      </c>
      <c r="W516" s="13">
        <v>307</v>
      </c>
      <c r="X516" s="13">
        <v>637</v>
      </c>
      <c r="Y516" s="13">
        <v>68</v>
      </c>
      <c r="Z516" s="13">
        <v>944</v>
      </c>
      <c r="AA516" s="13">
        <v>144</v>
      </c>
      <c r="AB516" s="13">
        <v>10</v>
      </c>
    </row>
    <row r="517" spans="1:28">
      <c r="A517" s="1">
        <v>100003442</v>
      </c>
      <c r="B517" s="1" t="s">
        <v>1158</v>
      </c>
      <c r="C517" s="1" t="s">
        <v>1183</v>
      </c>
      <c r="D517" s="1" t="s">
        <v>390</v>
      </c>
      <c r="E517" s="1">
        <v>3</v>
      </c>
      <c r="F517" s="13">
        <v>159</v>
      </c>
      <c r="G517" s="13">
        <f t="shared" si="8"/>
        <v>41</v>
      </c>
      <c r="H517" s="13">
        <v>41</v>
      </c>
      <c r="I517" s="13">
        <v>0</v>
      </c>
      <c r="J517" s="13">
        <v>20</v>
      </c>
      <c r="K517" s="13">
        <v>2</v>
      </c>
      <c r="L517" s="13">
        <v>1</v>
      </c>
      <c r="M517" s="13">
        <v>2</v>
      </c>
      <c r="N517" s="13">
        <v>10</v>
      </c>
      <c r="O517" s="13">
        <v>3</v>
      </c>
      <c r="P517" s="13">
        <v>12</v>
      </c>
      <c r="Q517" s="13">
        <v>59</v>
      </c>
      <c r="R517" s="13">
        <v>7886</v>
      </c>
      <c r="S517" s="13">
        <v>2742</v>
      </c>
      <c r="T517" s="15">
        <v>79.5</v>
      </c>
      <c r="U517" s="15">
        <v>9.9375</v>
      </c>
      <c r="V517" s="15">
        <v>6.2606250000000001</v>
      </c>
      <c r="W517" s="13">
        <v>711</v>
      </c>
      <c r="X517" s="13">
        <v>2006</v>
      </c>
      <c r="Y517" s="13">
        <v>159</v>
      </c>
      <c r="Z517" s="13">
        <v>2717</v>
      </c>
      <c r="AA517" s="13">
        <v>336</v>
      </c>
      <c r="AB517" s="13">
        <v>20</v>
      </c>
    </row>
    <row r="518" spans="1:28">
      <c r="A518" s="1">
        <v>100003445</v>
      </c>
      <c r="B518" s="1" t="s">
        <v>1158</v>
      </c>
      <c r="C518" s="1" t="s">
        <v>1183</v>
      </c>
      <c r="D518" s="1" t="s">
        <v>12</v>
      </c>
      <c r="E518" s="1">
        <v>1</v>
      </c>
      <c r="F518" s="13">
        <v>13</v>
      </c>
      <c r="G518" s="13">
        <f t="shared" ref="G518:G581" si="9">H518+I518</f>
        <v>5</v>
      </c>
      <c r="H518" s="13">
        <v>5</v>
      </c>
      <c r="I518" s="13">
        <v>0</v>
      </c>
      <c r="J518" s="13">
        <v>0</v>
      </c>
      <c r="K518" s="13">
        <v>1</v>
      </c>
      <c r="L518" s="13">
        <v>0</v>
      </c>
      <c r="M518" s="13">
        <v>1</v>
      </c>
      <c r="N518" s="13">
        <v>0</v>
      </c>
      <c r="O518" s="13">
        <v>1</v>
      </c>
      <c r="P518" s="13">
        <v>1</v>
      </c>
      <c r="Q518" s="13">
        <v>4</v>
      </c>
      <c r="R518" s="13">
        <v>630</v>
      </c>
      <c r="S518" s="13">
        <v>0</v>
      </c>
      <c r="T518" s="15">
        <v>6.5</v>
      </c>
      <c r="U518" s="15">
        <v>0.8125</v>
      </c>
      <c r="V518" s="15">
        <v>0.51187499999999997</v>
      </c>
      <c r="W518" s="13">
        <v>57</v>
      </c>
      <c r="X518" s="13">
        <v>95</v>
      </c>
      <c r="Y518" s="13">
        <v>13</v>
      </c>
      <c r="Z518" s="13">
        <v>152</v>
      </c>
      <c r="AA518" s="13">
        <v>48</v>
      </c>
      <c r="AB518" s="13">
        <v>0</v>
      </c>
    </row>
    <row r="519" spans="1:28">
      <c r="A519" s="1">
        <v>100003448</v>
      </c>
      <c r="B519" s="1" t="s">
        <v>1158</v>
      </c>
      <c r="C519" s="1" t="s">
        <v>1183</v>
      </c>
      <c r="D519" s="1" t="s">
        <v>176</v>
      </c>
      <c r="E519" s="1">
        <v>1</v>
      </c>
      <c r="F519" s="13">
        <v>11</v>
      </c>
      <c r="G519" s="13">
        <f t="shared" si="9"/>
        <v>3</v>
      </c>
      <c r="H519" s="13">
        <v>3</v>
      </c>
      <c r="I519" s="13">
        <v>0</v>
      </c>
      <c r="J519" s="13">
        <v>0</v>
      </c>
      <c r="K519" s="13">
        <v>1</v>
      </c>
      <c r="L519" s="13">
        <v>0</v>
      </c>
      <c r="M519" s="13">
        <v>1</v>
      </c>
      <c r="N519" s="13">
        <v>0</v>
      </c>
      <c r="O519" s="13">
        <v>1</v>
      </c>
      <c r="P519" s="13">
        <v>1</v>
      </c>
      <c r="Q519" s="13">
        <v>4</v>
      </c>
      <c r="R519" s="13">
        <v>552</v>
      </c>
      <c r="S519" s="13">
        <v>0</v>
      </c>
      <c r="T519" s="15">
        <v>5.5</v>
      </c>
      <c r="U519" s="15">
        <v>0.6875</v>
      </c>
      <c r="V519" s="15">
        <v>0.43312499999999998</v>
      </c>
      <c r="W519" s="13">
        <v>50</v>
      </c>
      <c r="X519" s="13">
        <v>83</v>
      </c>
      <c r="Y519" s="13">
        <v>11</v>
      </c>
      <c r="Z519" s="13">
        <v>133</v>
      </c>
      <c r="AA519" s="13">
        <v>48</v>
      </c>
      <c r="AB519" s="13">
        <v>0</v>
      </c>
    </row>
    <row r="520" spans="1:28">
      <c r="A520" s="1">
        <v>100003455</v>
      </c>
      <c r="B520" s="1" t="s">
        <v>1158</v>
      </c>
      <c r="C520" s="1" t="s">
        <v>1183</v>
      </c>
      <c r="D520" s="1" t="s">
        <v>12</v>
      </c>
      <c r="E520" s="1">
        <v>1</v>
      </c>
      <c r="F520" s="13">
        <v>84</v>
      </c>
      <c r="G520" s="13">
        <f t="shared" si="9"/>
        <v>22</v>
      </c>
      <c r="H520" s="13">
        <v>22</v>
      </c>
      <c r="I520" s="13">
        <v>0</v>
      </c>
      <c r="J520" s="13">
        <v>12</v>
      </c>
      <c r="K520" s="13">
        <v>0</v>
      </c>
      <c r="L520" s="13">
        <v>0</v>
      </c>
      <c r="M520" s="13">
        <v>0</v>
      </c>
      <c r="N520" s="13">
        <v>7</v>
      </c>
      <c r="O520" s="13">
        <v>1</v>
      </c>
      <c r="P520" s="13">
        <v>6</v>
      </c>
      <c r="Q520" s="13">
        <v>31</v>
      </c>
      <c r="R520" s="13">
        <v>4153</v>
      </c>
      <c r="S520" s="13">
        <v>682</v>
      </c>
      <c r="T520" s="15">
        <v>42</v>
      </c>
      <c r="U520" s="15">
        <v>5.25</v>
      </c>
      <c r="V520" s="15">
        <v>3.3075000000000001</v>
      </c>
      <c r="W520" s="13">
        <v>374</v>
      </c>
      <c r="X520" s="13">
        <v>828</v>
      </c>
      <c r="Y520" s="13">
        <v>84</v>
      </c>
      <c r="Z520" s="13">
        <v>1202</v>
      </c>
      <c r="AA520" s="13">
        <v>168</v>
      </c>
      <c r="AB520" s="13">
        <v>12</v>
      </c>
    </row>
    <row r="521" spans="1:28">
      <c r="A521" s="1">
        <v>100003457</v>
      </c>
      <c r="B521" s="1" t="s">
        <v>1158</v>
      </c>
      <c r="C521" s="1" t="s">
        <v>1183</v>
      </c>
      <c r="D521" s="1" t="s">
        <v>46</v>
      </c>
      <c r="E521" s="1">
        <v>1</v>
      </c>
      <c r="F521" s="13">
        <v>22</v>
      </c>
      <c r="G521" s="13">
        <f t="shared" si="9"/>
        <v>6</v>
      </c>
      <c r="H521" s="13">
        <v>6</v>
      </c>
      <c r="I521" s="13">
        <v>0</v>
      </c>
      <c r="J521" s="13">
        <v>4</v>
      </c>
      <c r="K521" s="13">
        <v>0</v>
      </c>
      <c r="L521" s="13">
        <v>0</v>
      </c>
      <c r="M521" s="13">
        <v>0</v>
      </c>
      <c r="N521" s="13">
        <v>3</v>
      </c>
      <c r="O521" s="13">
        <v>1</v>
      </c>
      <c r="P521" s="13">
        <v>2</v>
      </c>
      <c r="Q521" s="13">
        <v>8</v>
      </c>
      <c r="R521" s="13">
        <v>1145</v>
      </c>
      <c r="S521" s="13">
        <v>16</v>
      </c>
      <c r="T521" s="15">
        <v>11</v>
      </c>
      <c r="U521" s="15">
        <v>1.375</v>
      </c>
      <c r="V521" s="15">
        <v>0.86624999999999996</v>
      </c>
      <c r="W521" s="13">
        <v>104</v>
      </c>
      <c r="X521" s="13">
        <v>177</v>
      </c>
      <c r="Y521" s="13">
        <v>22</v>
      </c>
      <c r="Z521" s="13">
        <v>281</v>
      </c>
      <c r="AA521" s="13">
        <v>72</v>
      </c>
      <c r="AB521" s="13">
        <v>4</v>
      </c>
    </row>
    <row r="522" spans="1:28">
      <c r="A522" s="1">
        <v>100003463</v>
      </c>
      <c r="B522" s="1" t="s">
        <v>1158</v>
      </c>
      <c r="C522" s="1" t="s">
        <v>1183</v>
      </c>
      <c r="D522" s="1" t="s">
        <v>176</v>
      </c>
      <c r="E522" s="1">
        <v>1</v>
      </c>
      <c r="F522" s="13">
        <v>57</v>
      </c>
      <c r="G522" s="13">
        <f t="shared" si="9"/>
        <v>15</v>
      </c>
      <c r="H522" s="13">
        <v>15</v>
      </c>
      <c r="I522" s="13">
        <v>0</v>
      </c>
      <c r="J522" s="13">
        <v>8</v>
      </c>
      <c r="K522" s="13">
        <v>0</v>
      </c>
      <c r="L522" s="13">
        <v>0</v>
      </c>
      <c r="M522" s="13">
        <v>0</v>
      </c>
      <c r="N522" s="13">
        <v>5</v>
      </c>
      <c r="O522" s="13">
        <v>1</v>
      </c>
      <c r="P522" s="13">
        <v>4</v>
      </c>
      <c r="Q522" s="13">
        <v>21</v>
      </c>
      <c r="R522" s="13">
        <v>2895</v>
      </c>
      <c r="S522" s="13">
        <v>279</v>
      </c>
      <c r="T522" s="15">
        <v>28.5</v>
      </c>
      <c r="U522" s="15">
        <v>3.5625</v>
      </c>
      <c r="V522" s="15">
        <v>2.2443749999999998</v>
      </c>
      <c r="W522" s="13">
        <v>261</v>
      </c>
      <c r="X522" s="13">
        <v>518</v>
      </c>
      <c r="Y522" s="13">
        <v>57</v>
      </c>
      <c r="Z522" s="13">
        <v>779</v>
      </c>
      <c r="AA522" s="13">
        <v>120</v>
      </c>
      <c r="AB522" s="13">
        <v>8</v>
      </c>
    </row>
    <row r="523" spans="1:28">
      <c r="A523" s="1">
        <v>100003467</v>
      </c>
      <c r="B523" s="1" t="s">
        <v>1158</v>
      </c>
      <c r="C523" s="1" t="s">
        <v>1183</v>
      </c>
      <c r="D523" s="1" t="s">
        <v>176</v>
      </c>
      <c r="E523" s="1">
        <v>1</v>
      </c>
      <c r="F523" s="13">
        <v>9</v>
      </c>
      <c r="G523" s="13">
        <f t="shared" si="9"/>
        <v>3</v>
      </c>
      <c r="H523" s="13">
        <v>3</v>
      </c>
      <c r="I523" s="13">
        <v>0</v>
      </c>
      <c r="J523" s="13">
        <v>0</v>
      </c>
      <c r="K523" s="13">
        <v>1</v>
      </c>
      <c r="L523" s="13">
        <v>0</v>
      </c>
      <c r="M523" s="13">
        <v>1</v>
      </c>
      <c r="N523" s="13">
        <v>0</v>
      </c>
      <c r="O523" s="13">
        <v>1</v>
      </c>
      <c r="P523" s="13">
        <v>1</v>
      </c>
      <c r="Q523" s="13">
        <v>3</v>
      </c>
      <c r="R523" s="13">
        <v>410</v>
      </c>
      <c r="S523" s="13">
        <v>0</v>
      </c>
      <c r="T523" s="15">
        <v>4.5</v>
      </c>
      <c r="U523" s="15">
        <v>0.5625</v>
      </c>
      <c r="V523" s="15">
        <v>0.354375</v>
      </c>
      <c r="W523" s="13">
        <v>37</v>
      </c>
      <c r="X523" s="13">
        <v>62</v>
      </c>
      <c r="Y523" s="13">
        <v>9</v>
      </c>
      <c r="Z523" s="13">
        <v>99</v>
      </c>
      <c r="AA523" s="13">
        <v>48</v>
      </c>
      <c r="AB523" s="13">
        <v>0</v>
      </c>
    </row>
    <row r="524" spans="1:28">
      <c r="A524" s="1">
        <v>100003472</v>
      </c>
      <c r="B524" s="1" t="s">
        <v>1158</v>
      </c>
      <c r="C524" s="1" t="s">
        <v>1183</v>
      </c>
      <c r="D524" s="1" t="s">
        <v>673</v>
      </c>
      <c r="E524" s="1">
        <v>1</v>
      </c>
      <c r="F524" s="13">
        <v>22</v>
      </c>
      <c r="G524" s="13">
        <f t="shared" si="9"/>
        <v>6</v>
      </c>
      <c r="H524" s="13">
        <v>6</v>
      </c>
      <c r="I524" s="13">
        <v>0</v>
      </c>
      <c r="J524" s="13">
        <v>4</v>
      </c>
      <c r="K524" s="13">
        <v>0</v>
      </c>
      <c r="L524" s="13">
        <v>0</v>
      </c>
      <c r="M524" s="13">
        <v>0</v>
      </c>
      <c r="N524" s="13">
        <v>3</v>
      </c>
      <c r="O524" s="13">
        <v>1</v>
      </c>
      <c r="P524" s="13">
        <v>2</v>
      </c>
      <c r="Q524" s="13">
        <v>8</v>
      </c>
      <c r="R524" s="13">
        <v>1145</v>
      </c>
      <c r="S524" s="13">
        <v>16</v>
      </c>
      <c r="T524" s="15">
        <v>11</v>
      </c>
      <c r="U524" s="15">
        <v>1.375</v>
      </c>
      <c r="V524" s="15">
        <v>0.86624999999999996</v>
      </c>
      <c r="W524" s="13">
        <v>104</v>
      </c>
      <c r="X524" s="13">
        <v>177</v>
      </c>
      <c r="Y524" s="13">
        <v>22</v>
      </c>
      <c r="Z524" s="13">
        <v>281</v>
      </c>
      <c r="AA524" s="13">
        <v>72</v>
      </c>
      <c r="AB524" s="13">
        <v>4</v>
      </c>
    </row>
    <row r="525" spans="1:28">
      <c r="A525" s="1">
        <v>100003475</v>
      </c>
      <c r="B525" s="1" t="s">
        <v>1158</v>
      </c>
      <c r="C525" s="1" t="s">
        <v>1183</v>
      </c>
      <c r="D525" s="1" t="s">
        <v>12</v>
      </c>
      <c r="E525" s="1">
        <v>1</v>
      </c>
      <c r="F525" s="13">
        <v>57</v>
      </c>
      <c r="G525" s="13">
        <f t="shared" si="9"/>
        <v>15</v>
      </c>
      <c r="H525" s="13">
        <v>15</v>
      </c>
      <c r="I525" s="13">
        <v>0</v>
      </c>
      <c r="J525" s="13">
        <v>6</v>
      </c>
      <c r="K525" s="13">
        <v>0</v>
      </c>
      <c r="L525" s="13">
        <v>0</v>
      </c>
      <c r="M525" s="13">
        <v>0</v>
      </c>
      <c r="N525" s="13">
        <v>4</v>
      </c>
      <c r="O525" s="13">
        <v>1</v>
      </c>
      <c r="P525" s="13">
        <v>3</v>
      </c>
      <c r="Q525" s="13">
        <v>21</v>
      </c>
      <c r="R525" s="13">
        <v>2775</v>
      </c>
      <c r="S525" s="13">
        <v>279</v>
      </c>
      <c r="T525" s="15">
        <v>28.5</v>
      </c>
      <c r="U525" s="15">
        <v>3.5625</v>
      </c>
      <c r="V525" s="15">
        <v>2.2443749999999998</v>
      </c>
      <c r="W525" s="13">
        <v>250</v>
      </c>
      <c r="X525" s="13">
        <v>500</v>
      </c>
      <c r="Y525" s="13">
        <v>57</v>
      </c>
      <c r="Z525" s="13">
        <v>750</v>
      </c>
      <c r="AA525" s="13">
        <v>96</v>
      </c>
      <c r="AB525" s="13">
        <v>6</v>
      </c>
    </row>
    <row r="526" spans="1:28">
      <c r="A526" s="1">
        <v>100003479</v>
      </c>
      <c r="B526" s="1" t="s">
        <v>1158</v>
      </c>
      <c r="C526" s="1" t="s">
        <v>1183</v>
      </c>
      <c r="D526" s="1" t="s">
        <v>176</v>
      </c>
      <c r="E526" s="1">
        <v>1</v>
      </c>
      <c r="F526" s="13">
        <v>45</v>
      </c>
      <c r="G526" s="13">
        <f t="shared" si="9"/>
        <v>13</v>
      </c>
      <c r="H526" s="13">
        <v>12</v>
      </c>
      <c r="I526" s="13">
        <v>1</v>
      </c>
      <c r="J526" s="13">
        <v>6</v>
      </c>
      <c r="K526" s="13">
        <v>0</v>
      </c>
      <c r="L526" s="13">
        <v>0</v>
      </c>
      <c r="M526" s="13">
        <v>0</v>
      </c>
      <c r="N526" s="13">
        <v>4</v>
      </c>
      <c r="O526" s="13">
        <v>1</v>
      </c>
      <c r="P526" s="13">
        <v>3</v>
      </c>
      <c r="Q526" s="13">
        <v>17</v>
      </c>
      <c r="R526" s="13">
        <v>2216</v>
      </c>
      <c r="S526" s="13">
        <v>166</v>
      </c>
      <c r="T526" s="15">
        <v>22.5</v>
      </c>
      <c r="U526" s="15">
        <v>2.8125</v>
      </c>
      <c r="V526" s="15">
        <v>1.7718750000000001</v>
      </c>
      <c r="W526" s="13">
        <v>200</v>
      </c>
      <c r="X526" s="13">
        <v>383</v>
      </c>
      <c r="Y526" s="13">
        <v>45</v>
      </c>
      <c r="Z526" s="13">
        <v>583</v>
      </c>
      <c r="AA526" s="13">
        <v>96</v>
      </c>
      <c r="AB526" s="13">
        <v>6</v>
      </c>
    </row>
    <row r="527" spans="1:28">
      <c r="A527" s="1">
        <v>100003483</v>
      </c>
      <c r="B527" s="1" t="s">
        <v>1158</v>
      </c>
      <c r="C527" s="1" t="s">
        <v>1183</v>
      </c>
      <c r="D527" s="1" t="s">
        <v>12</v>
      </c>
      <c r="E527" s="1">
        <v>1</v>
      </c>
      <c r="F527" s="13">
        <v>81</v>
      </c>
      <c r="G527" s="13">
        <f t="shared" si="9"/>
        <v>21</v>
      </c>
      <c r="H527" s="13">
        <v>21</v>
      </c>
      <c r="I527" s="13">
        <v>0</v>
      </c>
      <c r="J527" s="13">
        <v>12</v>
      </c>
      <c r="K527" s="13">
        <v>0</v>
      </c>
      <c r="L527" s="13">
        <v>0</v>
      </c>
      <c r="M527" s="13">
        <v>0</v>
      </c>
      <c r="N527" s="13">
        <v>7</v>
      </c>
      <c r="O527" s="13">
        <v>1</v>
      </c>
      <c r="P527" s="13">
        <v>6</v>
      </c>
      <c r="Q527" s="13">
        <v>30</v>
      </c>
      <c r="R527" s="13">
        <v>4013</v>
      </c>
      <c r="S527" s="13">
        <v>634</v>
      </c>
      <c r="T527" s="15">
        <v>40.5</v>
      </c>
      <c r="U527" s="15">
        <v>5.0625</v>
      </c>
      <c r="V527" s="15">
        <v>3.1893750000000001</v>
      </c>
      <c r="W527" s="13">
        <v>362</v>
      </c>
      <c r="X527" s="13">
        <v>793</v>
      </c>
      <c r="Y527" s="13">
        <v>81</v>
      </c>
      <c r="Z527" s="13">
        <v>1155</v>
      </c>
      <c r="AA527" s="13">
        <v>168</v>
      </c>
      <c r="AB527" s="13">
        <v>12</v>
      </c>
    </row>
    <row r="528" spans="1:28">
      <c r="A528" s="1">
        <v>100003502</v>
      </c>
      <c r="B528" s="1" t="s">
        <v>1158</v>
      </c>
      <c r="C528" s="1" t="s">
        <v>1183</v>
      </c>
      <c r="D528" s="1" t="s">
        <v>72</v>
      </c>
      <c r="E528" s="1">
        <v>3</v>
      </c>
      <c r="F528" s="13">
        <v>98</v>
      </c>
      <c r="G528" s="13">
        <f t="shared" si="9"/>
        <v>34</v>
      </c>
      <c r="H528" s="13">
        <v>33</v>
      </c>
      <c r="I528" s="13">
        <v>1</v>
      </c>
      <c r="J528" s="13">
        <v>10</v>
      </c>
      <c r="K528" s="13">
        <v>2</v>
      </c>
      <c r="L528" s="13">
        <v>0</v>
      </c>
      <c r="M528" s="13">
        <v>2</v>
      </c>
      <c r="N528" s="13">
        <v>6</v>
      </c>
      <c r="O528" s="13">
        <v>3</v>
      </c>
      <c r="P528" s="13">
        <v>7</v>
      </c>
      <c r="Q528" s="13">
        <v>33</v>
      </c>
      <c r="R528" s="13">
        <v>4925</v>
      </c>
      <c r="S528" s="13">
        <v>784</v>
      </c>
      <c r="T528" s="15">
        <v>49</v>
      </c>
      <c r="U528" s="15">
        <v>6.125</v>
      </c>
      <c r="V528" s="15">
        <v>3.8587500000000001</v>
      </c>
      <c r="W528" s="13">
        <v>444</v>
      </c>
      <c r="X528" s="13">
        <v>974</v>
      </c>
      <c r="Y528" s="13">
        <v>98</v>
      </c>
      <c r="Z528" s="13">
        <v>1418</v>
      </c>
      <c r="AA528" s="13">
        <v>240</v>
      </c>
      <c r="AB528" s="13">
        <v>10</v>
      </c>
    </row>
    <row r="529" spans="1:28">
      <c r="A529" s="1">
        <v>100003504</v>
      </c>
      <c r="B529" s="1" t="s">
        <v>1158</v>
      </c>
      <c r="C529" s="1" t="s">
        <v>1183</v>
      </c>
      <c r="D529" s="1" t="s">
        <v>1218</v>
      </c>
      <c r="E529" s="1">
        <v>1</v>
      </c>
      <c r="F529" s="13">
        <v>76</v>
      </c>
      <c r="G529" s="13">
        <f t="shared" si="9"/>
        <v>20</v>
      </c>
      <c r="H529" s="13">
        <v>20</v>
      </c>
      <c r="I529" s="13">
        <v>0</v>
      </c>
      <c r="J529" s="13">
        <v>10</v>
      </c>
      <c r="K529" s="13">
        <v>0</v>
      </c>
      <c r="L529" s="13">
        <v>0</v>
      </c>
      <c r="M529" s="13">
        <v>0</v>
      </c>
      <c r="N529" s="13">
        <v>6</v>
      </c>
      <c r="O529" s="13">
        <v>1</v>
      </c>
      <c r="P529" s="13">
        <v>5</v>
      </c>
      <c r="Q529" s="13">
        <v>28</v>
      </c>
      <c r="R529" s="13">
        <v>3780</v>
      </c>
      <c r="S529" s="13">
        <v>543</v>
      </c>
      <c r="T529" s="15">
        <v>38</v>
      </c>
      <c r="U529" s="15">
        <v>4.75</v>
      </c>
      <c r="V529" s="15">
        <v>2.9925000000000002</v>
      </c>
      <c r="W529" s="13">
        <v>341</v>
      </c>
      <c r="X529" s="13">
        <v>730</v>
      </c>
      <c r="Y529" s="13">
        <v>76</v>
      </c>
      <c r="Z529" s="13">
        <v>1071</v>
      </c>
      <c r="AA529" s="13">
        <v>144</v>
      </c>
      <c r="AB529" s="13">
        <v>10</v>
      </c>
    </row>
    <row r="530" spans="1:28">
      <c r="A530" s="1">
        <v>100003513</v>
      </c>
      <c r="B530" s="1" t="s">
        <v>1158</v>
      </c>
      <c r="C530" s="1" t="s">
        <v>1183</v>
      </c>
      <c r="D530" s="1" t="s">
        <v>12</v>
      </c>
      <c r="E530" s="1">
        <v>1</v>
      </c>
      <c r="F530" s="13">
        <v>9</v>
      </c>
      <c r="G530" s="13">
        <f t="shared" si="9"/>
        <v>3</v>
      </c>
      <c r="H530" s="13">
        <v>3</v>
      </c>
      <c r="I530" s="13">
        <v>0</v>
      </c>
      <c r="J530" s="13">
        <v>0</v>
      </c>
      <c r="K530" s="13">
        <v>1</v>
      </c>
      <c r="L530" s="13">
        <v>0</v>
      </c>
      <c r="M530" s="13">
        <v>1</v>
      </c>
      <c r="N530" s="13">
        <v>0</v>
      </c>
      <c r="O530" s="13">
        <v>1</v>
      </c>
      <c r="P530" s="13">
        <v>1</v>
      </c>
      <c r="Q530" s="13">
        <v>3</v>
      </c>
      <c r="R530" s="13">
        <v>410</v>
      </c>
      <c r="S530" s="13">
        <v>0</v>
      </c>
      <c r="T530" s="15">
        <v>4.5</v>
      </c>
      <c r="U530" s="15">
        <v>0.5625</v>
      </c>
      <c r="V530" s="15">
        <v>0.354375</v>
      </c>
      <c r="W530" s="13">
        <v>37</v>
      </c>
      <c r="X530" s="13">
        <v>62</v>
      </c>
      <c r="Y530" s="13">
        <v>9</v>
      </c>
      <c r="Z530" s="13">
        <v>99</v>
      </c>
      <c r="AA530" s="13">
        <v>48</v>
      </c>
      <c r="AB530" s="13">
        <v>0</v>
      </c>
    </row>
    <row r="531" spans="1:28">
      <c r="A531" s="1">
        <v>100003516</v>
      </c>
      <c r="B531" s="1" t="s">
        <v>1158</v>
      </c>
      <c r="C531" s="1" t="s">
        <v>1183</v>
      </c>
      <c r="D531" s="1" t="s">
        <v>12</v>
      </c>
      <c r="E531" s="1">
        <v>1</v>
      </c>
      <c r="F531" s="13">
        <v>9</v>
      </c>
      <c r="G531" s="13">
        <f t="shared" si="9"/>
        <v>3</v>
      </c>
      <c r="H531" s="13">
        <v>3</v>
      </c>
      <c r="I531" s="13">
        <v>0</v>
      </c>
      <c r="J531" s="13">
        <v>0</v>
      </c>
      <c r="K531" s="13">
        <v>1</v>
      </c>
      <c r="L531" s="13">
        <v>0</v>
      </c>
      <c r="M531" s="13">
        <v>1</v>
      </c>
      <c r="N531" s="13">
        <v>0</v>
      </c>
      <c r="O531" s="13">
        <v>1</v>
      </c>
      <c r="P531" s="13">
        <v>1</v>
      </c>
      <c r="Q531" s="13">
        <v>3</v>
      </c>
      <c r="R531" s="13">
        <v>410</v>
      </c>
      <c r="S531" s="13">
        <v>0</v>
      </c>
      <c r="T531" s="15">
        <v>4.5</v>
      </c>
      <c r="U531" s="15">
        <v>0.5625</v>
      </c>
      <c r="V531" s="15">
        <v>0.354375</v>
      </c>
      <c r="W531" s="13">
        <v>37</v>
      </c>
      <c r="X531" s="13">
        <v>62</v>
      </c>
      <c r="Y531" s="13">
        <v>9</v>
      </c>
      <c r="Z531" s="13">
        <v>99</v>
      </c>
      <c r="AA531" s="13">
        <v>48</v>
      </c>
      <c r="AB531" s="13">
        <v>0</v>
      </c>
    </row>
    <row r="532" spans="1:28">
      <c r="A532" s="1">
        <v>100003519</v>
      </c>
      <c r="B532" s="1" t="s">
        <v>1158</v>
      </c>
      <c r="C532" s="1" t="s">
        <v>1226</v>
      </c>
      <c r="D532" s="1" t="s">
        <v>12</v>
      </c>
      <c r="E532" s="1">
        <v>1</v>
      </c>
      <c r="F532" s="13">
        <v>14</v>
      </c>
      <c r="G532" s="13">
        <f t="shared" si="9"/>
        <v>4</v>
      </c>
      <c r="H532" s="13">
        <v>4</v>
      </c>
      <c r="I532" s="13">
        <v>0</v>
      </c>
      <c r="J532" s="13">
        <v>0</v>
      </c>
      <c r="K532" s="13">
        <v>1</v>
      </c>
      <c r="L532" s="13">
        <v>0</v>
      </c>
      <c r="M532" s="13">
        <v>1</v>
      </c>
      <c r="N532" s="13">
        <v>0</v>
      </c>
      <c r="O532" s="13">
        <v>1</v>
      </c>
      <c r="P532" s="13">
        <v>1</v>
      </c>
      <c r="Q532" s="13">
        <v>5</v>
      </c>
      <c r="R532" s="13">
        <v>767</v>
      </c>
      <c r="S532" s="13">
        <v>0</v>
      </c>
      <c r="T532" s="15">
        <v>7</v>
      </c>
      <c r="U532" s="15">
        <v>0.875</v>
      </c>
      <c r="V532" s="15">
        <v>0.55125000000000002</v>
      </c>
      <c r="W532" s="13">
        <v>70</v>
      </c>
      <c r="X532" s="13">
        <v>116</v>
      </c>
      <c r="Y532" s="13">
        <v>14</v>
      </c>
      <c r="Z532" s="13">
        <v>186</v>
      </c>
      <c r="AA532" s="13">
        <v>48</v>
      </c>
      <c r="AB532" s="13">
        <v>0</v>
      </c>
    </row>
    <row r="533" spans="1:28">
      <c r="A533" s="1">
        <v>100003533</v>
      </c>
      <c r="B533" s="1" t="s">
        <v>1158</v>
      </c>
      <c r="C533" s="1" t="s">
        <v>1226</v>
      </c>
      <c r="D533" s="1" t="s">
        <v>12</v>
      </c>
      <c r="E533" s="1">
        <v>1</v>
      </c>
      <c r="F533" s="13">
        <v>70</v>
      </c>
      <c r="G533" s="13">
        <f t="shared" si="9"/>
        <v>18</v>
      </c>
      <c r="H533" s="13">
        <v>18</v>
      </c>
      <c r="I533" s="13">
        <v>0</v>
      </c>
      <c r="J533" s="13">
        <v>10</v>
      </c>
      <c r="K533" s="13">
        <v>0</v>
      </c>
      <c r="L533" s="13">
        <v>0</v>
      </c>
      <c r="M533" s="13">
        <v>0</v>
      </c>
      <c r="N533" s="13">
        <v>6</v>
      </c>
      <c r="O533" s="13">
        <v>1</v>
      </c>
      <c r="P533" s="13">
        <v>5</v>
      </c>
      <c r="Q533" s="13">
        <v>26</v>
      </c>
      <c r="R533" s="13">
        <v>3501</v>
      </c>
      <c r="S533" s="13">
        <v>458</v>
      </c>
      <c r="T533" s="15">
        <v>35</v>
      </c>
      <c r="U533" s="15">
        <v>4.375</v>
      </c>
      <c r="V533" s="15">
        <v>2.7562500000000001</v>
      </c>
      <c r="W533" s="13">
        <v>316</v>
      </c>
      <c r="X533" s="13">
        <v>663</v>
      </c>
      <c r="Y533" s="13">
        <v>70</v>
      </c>
      <c r="Z533" s="13">
        <v>979</v>
      </c>
      <c r="AA533" s="13">
        <v>144</v>
      </c>
      <c r="AB533" s="13">
        <v>10</v>
      </c>
    </row>
    <row r="534" spans="1:28">
      <c r="A534" s="1">
        <v>100003545</v>
      </c>
      <c r="B534" s="1" t="s">
        <v>1158</v>
      </c>
      <c r="C534" s="1" t="s">
        <v>1226</v>
      </c>
      <c r="D534" s="1" t="s">
        <v>12</v>
      </c>
      <c r="E534" s="1">
        <v>1</v>
      </c>
      <c r="F534" s="13">
        <v>15</v>
      </c>
      <c r="G534" s="13">
        <f t="shared" si="9"/>
        <v>5</v>
      </c>
      <c r="H534" s="13">
        <v>4</v>
      </c>
      <c r="I534" s="13">
        <v>1</v>
      </c>
      <c r="J534" s="13">
        <v>0</v>
      </c>
      <c r="K534" s="13">
        <v>1</v>
      </c>
      <c r="L534" s="13">
        <v>0</v>
      </c>
      <c r="M534" s="13">
        <v>1</v>
      </c>
      <c r="N534" s="13">
        <v>0</v>
      </c>
      <c r="O534" s="13">
        <v>1</v>
      </c>
      <c r="P534" s="13">
        <v>1</v>
      </c>
      <c r="Q534" s="13">
        <v>6</v>
      </c>
      <c r="R534" s="13">
        <v>918</v>
      </c>
      <c r="S534" s="13">
        <v>0</v>
      </c>
      <c r="T534" s="15">
        <v>7.5</v>
      </c>
      <c r="U534" s="15">
        <v>0.9375</v>
      </c>
      <c r="V534" s="15">
        <v>0.59062499999999996</v>
      </c>
      <c r="W534" s="13">
        <v>83</v>
      </c>
      <c r="X534" s="13">
        <v>138</v>
      </c>
      <c r="Y534" s="13">
        <v>15</v>
      </c>
      <c r="Z534" s="13">
        <v>221</v>
      </c>
      <c r="AA534" s="13">
        <v>48</v>
      </c>
      <c r="AB534" s="13">
        <v>0</v>
      </c>
    </row>
    <row r="535" spans="1:28">
      <c r="A535" s="1">
        <v>100003548</v>
      </c>
      <c r="B535" s="1" t="s">
        <v>1158</v>
      </c>
      <c r="C535" s="1" t="s">
        <v>1226</v>
      </c>
      <c r="D535" s="1" t="s">
        <v>1232</v>
      </c>
      <c r="E535" s="1">
        <v>1</v>
      </c>
      <c r="F535" s="13">
        <v>9</v>
      </c>
      <c r="G535" s="13">
        <f t="shared" si="9"/>
        <v>3</v>
      </c>
      <c r="H535" s="13">
        <v>3</v>
      </c>
      <c r="I535" s="13">
        <v>0</v>
      </c>
      <c r="J535" s="13">
        <v>0</v>
      </c>
      <c r="K535" s="13">
        <v>1</v>
      </c>
      <c r="L535" s="13">
        <v>0</v>
      </c>
      <c r="M535" s="13">
        <v>1</v>
      </c>
      <c r="N535" s="13">
        <v>0</v>
      </c>
      <c r="O535" s="13">
        <v>1</v>
      </c>
      <c r="P535" s="13">
        <v>1</v>
      </c>
      <c r="Q535" s="13">
        <v>3</v>
      </c>
      <c r="R535" s="13">
        <v>410</v>
      </c>
      <c r="S535" s="13">
        <v>0</v>
      </c>
      <c r="T535" s="15">
        <v>4.5</v>
      </c>
      <c r="U535" s="15">
        <v>0.5625</v>
      </c>
      <c r="V535" s="15">
        <v>0.354375</v>
      </c>
      <c r="W535" s="13">
        <v>37</v>
      </c>
      <c r="X535" s="13">
        <v>62</v>
      </c>
      <c r="Y535" s="13">
        <v>9</v>
      </c>
      <c r="Z535" s="13">
        <v>99</v>
      </c>
      <c r="AA535" s="13">
        <v>48</v>
      </c>
      <c r="AB535" s="13">
        <v>0</v>
      </c>
    </row>
    <row r="536" spans="1:28">
      <c r="A536" s="1">
        <v>100003552</v>
      </c>
      <c r="B536" s="1" t="s">
        <v>1158</v>
      </c>
      <c r="C536" s="1" t="s">
        <v>1226</v>
      </c>
      <c r="D536" s="1" t="s">
        <v>176</v>
      </c>
      <c r="E536" s="1">
        <v>1</v>
      </c>
      <c r="F536" s="13">
        <v>41</v>
      </c>
      <c r="G536" s="13">
        <f t="shared" si="9"/>
        <v>11</v>
      </c>
      <c r="H536" s="13">
        <v>11</v>
      </c>
      <c r="I536" s="13">
        <v>0</v>
      </c>
      <c r="J536" s="13">
        <v>6</v>
      </c>
      <c r="K536" s="13">
        <v>0</v>
      </c>
      <c r="L536" s="13">
        <v>0</v>
      </c>
      <c r="M536" s="13">
        <v>0</v>
      </c>
      <c r="N536" s="13">
        <v>4</v>
      </c>
      <c r="O536" s="13">
        <v>1</v>
      </c>
      <c r="P536" s="13">
        <v>3</v>
      </c>
      <c r="Q536" s="13">
        <v>15</v>
      </c>
      <c r="R536" s="13">
        <v>2030</v>
      </c>
      <c r="S536" s="13">
        <v>120</v>
      </c>
      <c r="T536" s="15">
        <v>20.5</v>
      </c>
      <c r="U536" s="15">
        <v>2.5625</v>
      </c>
      <c r="V536" s="15">
        <v>1.6143749999999999</v>
      </c>
      <c r="W536" s="13">
        <v>183</v>
      </c>
      <c r="X536" s="13">
        <v>341</v>
      </c>
      <c r="Y536" s="13">
        <v>41</v>
      </c>
      <c r="Z536" s="13">
        <v>524</v>
      </c>
      <c r="AA536" s="13">
        <v>96</v>
      </c>
      <c r="AB536" s="13">
        <v>6</v>
      </c>
    </row>
    <row r="537" spans="1:28">
      <c r="A537" s="1">
        <v>100003563</v>
      </c>
      <c r="B537" s="1" t="s">
        <v>1158</v>
      </c>
      <c r="C537" s="1" t="s">
        <v>1226</v>
      </c>
      <c r="D537" s="1" t="s">
        <v>18</v>
      </c>
      <c r="E537" s="1">
        <v>1</v>
      </c>
      <c r="F537" s="13">
        <v>70</v>
      </c>
      <c r="G537" s="13">
        <f t="shared" si="9"/>
        <v>18</v>
      </c>
      <c r="H537" s="13">
        <v>18</v>
      </c>
      <c r="I537" s="13">
        <v>0</v>
      </c>
      <c r="J537" s="13">
        <v>10</v>
      </c>
      <c r="K537" s="13">
        <v>0</v>
      </c>
      <c r="L537" s="13">
        <v>0</v>
      </c>
      <c r="M537" s="13">
        <v>0</v>
      </c>
      <c r="N537" s="13">
        <v>6</v>
      </c>
      <c r="O537" s="13">
        <v>1</v>
      </c>
      <c r="P537" s="13">
        <v>5</v>
      </c>
      <c r="Q537" s="13">
        <v>26</v>
      </c>
      <c r="R537" s="13">
        <v>3501</v>
      </c>
      <c r="S537" s="13">
        <v>458</v>
      </c>
      <c r="T537" s="15">
        <v>35</v>
      </c>
      <c r="U537" s="15">
        <v>4.375</v>
      </c>
      <c r="V537" s="15">
        <v>2.7562500000000001</v>
      </c>
      <c r="W537" s="13">
        <v>316</v>
      </c>
      <c r="X537" s="13">
        <v>663</v>
      </c>
      <c r="Y537" s="13">
        <v>70</v>
      </c>
      <c r="Z537" s="13">
        <v>979</v>
      </c>
      <c r="AA537" s="13">
        <v>144</v>
      </c>
      <c r="AB537" s="13">
        <v>10</v>
      </c>
    </row>
    <row r="538" spans="1:28">
      <c r="A538" s="1">
        <v>100003567</v>
      </c>
      <c r="B538" s="1" t="s">
        <v>1158</v>
      </c>
      <c r="C538" s="1" t="s">
        <v>1226</v>
      </c>
      <c r="D538" s="1" t="s">
        <v>176</v>
      </c>
      <c r="E538" s="1">
        <v>1</v>
      </c>
      <c r="F538" s="13">
        <v>14</v>
      </c>
      <c r="G538" s="13">
        <f t="shared" si="9"/>
        <v>4</v>
      </c>
      <c r="H538" s="13">
        <v>4</v>
      </c>
      <c r="I538" s="13">
        <v>0</v>
      </c>
      <c r="J538" s="13">
        <v>0</v>
      </c>
      <c r="K538" s="13">
        <v>1</v>
      </c>
      <c r="L538" s="13">
        <v>0</v>
      </c>
      <c r="M538" s="13">
        <v>1</v>
      </c>
      <c r="N538" s="13">
        <v>0</v>
      </c>
      <c r="O538" s="13">
        <v>1</v>
      </c>
      <c r="P538" s="13">
        <v>1</v>
      </c>
      <c r="Q538" s="13">
        <v>5</v>
      </c>
      <c r="R538" s="13">
        <v>767</v>
      </c>
      <c r="S538" s="13">
        <v>0</v>
      </c>
      <c r="T538" s="15">
        <v>7</v>
      </c>
      <c r="U538" s="15">
        <v>0.875</v>
      </c>
      <c r="V538" s="15">
        <v>0.55125000000000002</v>
      </c>
      <c r="W538" s="13">
        <v>70</v>
      </c>
      <c r="X538" s="13">
        <v>116</v>
      </c>
      <c r="Y538" s="13">
        <v>14</v>
      </c>
      <c r="Z538" s="13">
        <v>186</v>
      </c>
      <c r="AA538" s="13">
        <v>48</v>
      </c>
      <c r="AB538" s="13">
        <v>0</v>
      </c>
    </row>
    <row r="539" spans="1:28">
      <c r="A539" s="1">
        <v>100003575</v>
      </c>
      <c r="B539" s="1" t="s">
        <v>1158</v>
      </c>
      <c r="C539" s="1" t="s">
        <v>1226</v>
      </c>
      <c r="D539" s="1" t="s">
        <v>21</v>
      </c>
      <c r="E539" s="1">
        <v>1</v>
      </c>
      <c r="F539" s="13">
        <v>68</v>
      </c>
      <c r="G539" s="13">
        <f t="shared" si="9"/>
        <v>18</v>
      </c>
      <c r="H539" s="13">
        <v>18</v>
      </c>
      <c r="I539" s="13">
        <v>0</v>
      </c>
      <c r="J539" s="13">
        <v>8</v>
      </c>
      <c r="K539" s="13">
        <v>0</v>
      </c>
      <c r="L539" s="13">
        <v>0</v>
      </c>
      <c r="M539" s="13">
        <v>0</v>
      </c>
      <c r="N539" s="13">
        <v>5</v>
      </c>
      <c r="O539" s="13">
        <v>1</v>
      </c>
      <c r="P539" s="13">
        <v>4</v>
      </c>
      <c r="Q539" s="13">
        <v>25</v>
      </c>
      <c r="R539" s="13">
        <v>3288</v>
      </c>
      <c r="S539" s="13">
        <v>419</v>
      </c>
      <c r="T539" s="15">
        <v>34</v>
      </c>
      <c r="U539" s="15">
        <v>4.25</v>
      </c>
      <c r="V539" s="15">
        <v>2.6775000000000002</v>
      </c>
      <c r="W539" s="13">
        <v>296</v>
      </c>
      <c r="X539" s="13">
        <v>619</v>
      </c>
      <c r="Y539" s="13">
        <v>68</v>
      </c>
      <c r="Z539" s="13">
        <v>915</v>
      </c>
      <c r="AA539" s="13">
        <v>120</v>
      </c>
      <c r="AB539" s="13">
        <v>8</v>
      </c>
    </row>
    <row r="540" spans="1:28">
      <c r="A540" s="1">
        <v>100003576</v>
      </c>
      <c r="B540" s="1" t="s">
        <v>1158</v>
      </c>
      <c r="C540" s="1" t="s">
        <v>1226</v>
      </c>
      <c r="D540" s="1" t="s">
        <v>12</v>
      </c>
      <c r="E540" s="1">
        <v>1</v>
      </c>
      <c r="F540" s="13">
        <v>78</v>
      </c>
      <c r="G540" s="13">
        <f t="shared" si="9"/>
        <v>20</v>
      </c>
      <c r="H540" s="13">
        <v>20</v>
      </c>
      <c r="I540" s="13">
        <v>0</v>
      </c>
      <c r="J540" s="13">
        <v>10</v>
      </c>
      <c r="K540" s="13">
        <v>0</v>
      </c>
      <c r="L540" s="13">
        <v>0</v>
      </c>
      <c r="M540" s="13">
        <v>0</v>
      </c>
      <c r="N540" s="13">
        <v>6</v>
      </c>
      <c r="O540" s="13">
        <v>1</v>
      </c>
      <c r="P540" s="13">
        <v>5</v>
      </c>
      <c r="Q540" s="13">
        <v>29</v>
      </c>
      <c r="R540" s="13">
        <v>3873</v>
      </c>
      <c r="S540" s="13">
        <v>587</v>
      </c>
      <c r="T540" s="15">
        <v>39</v>
      </c>
      <c r="U540" s="15">
        <v>4.875</v>
      </c>
      <c r="V540" s="15">
        <v>3.07125</v>
      </c>
      <c r="W540" s="13">
        <v>349</v>
      </c>
      <c r="X540" s="13">
        <v>758</v>
      </c>
      <c r="Y540" s="13">
        <v>78</v>
      </c>
      <c r="Z540" s="13">
        <v>1107</v>
      </c>
      <c r="AA540" s="13">
        <v>144</v>
      </c>
      <c r="AB540" s="13">
        <v>10</v>
      </c>
    </row>
    <row r="541" spans="1:28">
      <c r="A541" s="1">
        <v>100003586</v>
      </c>
      <c r="B541" s="1" t="s">
        <v>1158</v>
      </c>
      <c r="C541" s="1" t="s">
        <v>1226</v>
      </c>
      <c r="D541" s="1" t="s">
        <v>12</v>
      </c>
      <c r="E541" s="1">
        <v>1</v>
      </c>
      <c r="F541" s="13">
        <v>90</v>
      </c>
      <c r="G541" s="13">
        <f t="shared" si="9"/>
        <v>24</v>
      </c>
      <c r="H541" s="13">
        <v>23</v>
      </c>
      <c r="I541" s="13">
        <v>1</v>
      </c>
      <c r="J541" s="13">
        <v>12</v>
      </c>
      <c r="K541" s="13">
        <v>0</v>
      </c>
      <c r="L541" s="13">
        <v>0</v>
      </c>
      <c r="M541" s="13">
        <v>0</v>
      </c>
      <c r="N541" s="13">
        <v>7</v>
      </c>
      <c r="O541" s="13">
        <v>1</v>
      </c>
      <c r="P541" s="13">
        <v>6</v>
      </c>
      <c r="Q541" s="13">
        <v>34</v>
      </c>
      <c r="R541" s="13">
        <v>4432</v>
      </c>
      <c r="S541" s="13">
        <v>837</v>
      </c>
      <c r="T541" s="15">
        <v>45</v>
      </c>
      <c r="U541" s="15">
        <v>5.625</v>
      </c>
      <c r="V541" s="15">
        <v>3.5437500000000002</v>
      </c>
      <c r="W541" s="13">
        <v>399</v>
      </c>
      <c r="X541" s="13">
        <v>916</v>
      </c>
      <c r="Y541" s="13">
        <v>90</v>
      </c>
      <c r="Z541" s="13">
        <v>1315</v>
      </c>
      <c r="AA541" s="13">
        <v>168</v>
      </c>
      <c r="AB541" s="13">
        <v>12</v>
      </c>
    </row>
    <row r="542" spans="1:28">
      <c r="A542" s="1">
        <v>100003596</v>
      </c>
      <c r="B542" s="1" t="s">
        <v>1158</v>
      </c>
      <c r="C542" s="1" t="s">
        <v>1226</v>
      </c>
      <c r="D542" s="1" t="s">
        <v>12</v>
      </c>
      <c r="E542" s="1">
        <v>1</v>
      </c>
      <c r="F542" s="13">
        <v>9</v>
      </c>
      <c r="G542" s="13">
        <f t="shared" si="9"/>
        <v>3</v>
      </c>
      <c r="H542" s="13">
        <v>3</v>
      </c>
      <c r="I542" s="13">
        <v>0</v>
      </c>
      <c r="J542" s="13">
        <v>0</v>
      </c>
      <c r="K542" s="13">
        <v>1</v>
      </c>
      <c r="L542" s="13">
        <v>0</v>
      </c>
      <c r="M542" s="13">
        <v>1</v>
      </c>
      <c r="N542" s="13">
        <v>0</v>
      </c>
      <c r="O542" s="13">
        <v>1</v>
      </c>
      <c r="P542" s="13">
        <v>1</v>
      </c>
      <c r="Q542" s="13">
        <v>3</v>
      </c>
      <c r="R542" s="13">
        <v>410</v>
      </c>
      <c r="S542" s="13">
        <v>0</v>
      </c>
      <c r="T542" s="15">
        <v>4.5</v>
      </c>
      <c r="U542" s="15">
        <v>0.5625</v>
      </c>
      <c r="V542" s="15">
        <v>0.354375</v>
      </c>
      <c r="W542" s="13">
        <v>37</v>
      </c>
      <c r="X542" s="13">
        <v>62</v>
      </c>
      <c r="Y542" s="13">
        <v>9</v>
      </c>
      <c r="Z542" s="13">
        <v>99</v>
      </c>
      <c r="AA542" s="13">
        <v>48</v>
      </c>
      <c r="AB542" s="13">
        <v>0</v>
      </c>
    </row>
    <row r="543" spans="1:28">
      <c r="A543" s="1">
        <v>100003599</v>
      </c>
      <c r="B543" s="1" t="s">
        <v>1158</v>
      </c>
      <c r="C543" s="1" t="s">
        <v>1226</v>
      </c>
      <c r="D543" s="1" t="s">
        <v>176</v>
      </c>
      <c r="E543" s="1">
        <v>1</v>
      </c>
      <c r="F543" s="13">
        <v>3</v>
      </c>
      <c r="G543" s="13">
        <f t="shared" si="9"/>
        <v>1</v>
      </c>
      <c r="H543" s="13">
        <v>1</v>
      </c>
      <c r="I543" s="13">
        <v>0</v>
      </c>
      <c r="J543" s="13">
        <v>0</v>
      </c>
      <c r="K543" s="13">
        <v>1</v>
      </c>
      <c r="L543" s="13">
        <v>0</v>
      </c>
      <c r="M543" s="13">
        <v>1</v>
      </c>
      <c r="N543" s="13">
        <v>0</v>
      </c>
      <c r="O543" s="13">
        <v>1</v>
      </c>
      <c r="P543" s="13">
        <v>1</v>
      </c>
      <c r="Q543" s="13">
        <v>1</v>
      </c>
      <c r="R543" s="13">
        <v>175</v>
      </c>
      <c r="S543" s="13">
        <v>0</v>
      </c>
      <c r="T543" s="15">
        <v>1.5</v>
      </c>
      <c r="U543" s="15">
        <v>0.1875</v>
      </c>
      <c r="V543" s="15">
        <v>0.11812499999999999</v>
      </c>
      <c r="W543" s="13">
        <v>16</v>
      </c>
      <c r="X543" s="13">
        <v>27</v>
      </c>
      <c r="Y543" s="13">
        <v>3</v>
      </c>
      <c r="Z543" s="13">
        <v>43</v>
      </c>
      <c r="AA543" s="13">
        <v>48</v>
      </c>
      <c r="AB543" s="13">
        <v>0</v>
      </c>
    </row>
    <row r="544" spans="1:28">
      <c r="A544" s="1">
        <v>100003602</v>
      </c>
      <c r="B544" s="1" t="s">
        <v>1158</v>
      </c>
      <c r="C544" s="1" t="s">
        <v>1226</v>
      </c>
      <c r="D544" s="1" t="s">
        <v>176</v>
      </c>
      <c r="E544" s="1">
        <v>1</v>
      </c>
      <c r="F544" s="13">
        <v>38</v>
      </c>
      <c r="G544" s="13">
        <f t="shared" si="9"/>
        <v>10</v>
      </c>
      <c r="H544" s="13">
        <v>10</v>
      </c>
      <c r="I544" s="13">
        <v>0</v>
      </c>
      <c r="J544" s="13">
        <v>4</v>
      </c>
      <c r="K544" s="13">
        <v>0</v>
      </c>
      <c r="L544" s="13">
        <v>0</v>
      </c>
      <c r="M544" s="13">
        <v>0</v>
      </c>
      <c r="N544" s="13">
        <v>3</v>
      </c>
      <c r="O544" s="13">
        <v>1</v>
      </c>
      <c r="P544" s="13">
        <v>2</v>
      </c>
      <c r="Q544" s="13">
        <v>14</v>
      </c>
      <c r="R544" s="13">
        <v>1890</v>
      </c>
      <c r="S544" s="13">
        <v>100</v>
      </c>
      <c r="T544" s="15">
        <v>19</v>
      </c>
      <c r="U544" s="15">
        <v>2.375</v>
      </c>
      <c r="V544" s="15">
        <v>1.4962500000000001</v>
      </c>
      <c r="W544" s="13">
        <v>171</v>
      </c>
      <c r="X544" s="13">
        <v>314</v>
      </c>
      <c r="Y544" s="13">
        <v>38</v>
      </c>
      <c r="Z544" s="13">
        <v>485</v>
      </c>
      <c r="AA544" s="13">
        <v>72</v>
      </c>
      <c r="AB544" s="13">
        <v>4</v>
      </c>
    </row>
    <row r="545" spans="1:28">
      <c r="A545" s="1">
        <v>100003610</v>
      </c>
      <c r="B545" s="1" t="s">
        <v>1158</v>
      </c>
      <c r="C545" s="1" t="s">
        <v>1251</v>
      </c>
      <c r="D545" s="1" t="s">
        <v>1249</v>
      </c>
      <c r="E545" s="1">
        <v>1</v>
      </c>
      <c r="F545" s="13">
        <v>38</v>
      </c>
      <c r="G545" s="13">
        <f t="shared" si="9"/>
        <v>10</v>
      </c>
      <c r="H545" s="13">
        <v>10</v>
      </c>
      <c r="I545" s="13">
        <v>0</v>
      </c>
      <c r="J545" s="13">
        <v>4</v>
      </c>
      <c r="K545" s="13">
        <v>0</v>
      </c>
      <c r="L545" s="13">
        <v>0</v>
      </c>
      <c r="M545" s="13">
        <v>0</v>
      </c>
      <c r="N545" s="13">
        <v>3</v>
      </c>
      <c r="O545" s="13">
        <v>1</v>
      </c>
      <c r="P545" s="13">
        <v>2</v>
      </c>
      <c r="Q545" s="13">
        <v>14</v>
      </c>
      <c r="R545" s="13">
        <v>1890</v>
      </c>
      <c r="S545" s="13">
        <v>100</v>
      </c>
      <c r="T545" s="15">
        <v>19</v>
      </c>
      <c r="U545" s="15">
        <v>2.375</v>
      </c>
      <c r="V545" s="15">
        <v>1.4962500000000001</v>
      </c>
      <c r="W545" s="13">
        <v>171</v>
      </c>
      <c r="X545" s="13">
        <v>314</v>
      </c>
      <c r="Y545" s="13">
        <v>38</v>
      </c>
      <c r="Z545" s="13">
        <v>485</v>
      </c>
      <c r="AA545" s="13">
        <v>72</v>
      </c>
      <c r="AB545" s="13">
        <v>4</v>
      </c>
    </row>
    <row r="546" spans="1:28">
      <c r="A546" s="1">
        <v>100003622</v>
      </c>
      <c r="B546" s="1" t="s">
        <v>1158</v>
      </c>
      <c r="C546" s="1" t="s">
        <v>1251</v>
      </c>
      <c r="D546" s="1" t="s">
        <v>1253</v>
      </c>
      <c r="E546" s="1">
        <v>1</v>
      </c>
      <c r="F546" s="13">
        <v>35</v>
      </c>
      <c r="G546" s="13">
        <f t="shared" si="9"/>
        <v>9</v>
      </c>
      <c r="H546" s="13">
        <v>9</v>
      </c>
      <c r="I546" s="13">
        <v>0</v>
      </c>
      <c r="J546" s="13">
        <v>4</v>
      </c>
      <c r="K546" s="13">
        <v>0</v>
      </c>
      <c r="L546" s="13">
        <v>0</v>
      </c>
      <c r="M546" s="13">
        <v>0</v>
      </c>
      <c r="N546" s="13">
        <v>3</v>
      </c>
      <c r="O546" s="13">
        <v>1</v>
      </c>
      <c r="P546" s="13">
        <v>2</v>
      </c>
      <c r="Q546" s="13">
        <v>13</v>
      </c>
      <c r="R546" s="13">
        <v>1751</v>
      </c>
      <c r="S546" s="13">
        <v>82</v>
      </c>
      <c r="T546" s="15">
        <v>17.5</v>
      </c>
      <c r="U546" s="15">
        <v>2.1875</v>
      </c>
      <c r="V546" s="15">
        <v>1.378125</v>
      </c>
      <c r="W546" s="13">
        <v>158</v>
      </c>
      <c r="X546" s="13">
        <v>288</v>
      </c>
      <c r="Y546" s="13">
        <v>35</v>
      </c>
      <c r="Z546" s="13">
        <v>446</v>
      </c>
      <c r="AA546" s="13">
        <v>72</v>
      </c>
      <c r="AB546" s="13">
        <v>4</v>
      </c>
    </row>
    <row r="547" spans="1:28">
      <c r="A547" s="1">
        <v>100003631</v>
      </c>
      <c r="B547" s="1" t="s">
        <v>1158</v>
      </c>
      <c r="C547" s="1" t="s">
        <v>1251</v>
      </c>
      <c r="D547" s="1" t="s">
        <v>1256</v>
      </c>
      <c r="E547" s="1">
        <v>1</v>
      </c>
      <c r="F547" s="13">
        <v>95</v>
      </c>
      <c r="G547" s="13">
        <f t="shared" si="9"/>
        <v>25</v>
      </c>
      <c r="H547" s="13">
        <v>25</v>
      </c>
      <c r="I547" s="13">
        <v>0</v>
      </c>
      <c r="J547" s="13">
        <v>12</v>
      </c>
      <c r="K547" s="13">
        <v>0</v>
      </c>
      <c r="L547" s="13">
        <v>0</v>
      </c>
      <c r="M547" s="13">
        <v>0</v>
      </c>
      <c r="N547" s="13">
        <v>7</v>
      </c>
      <c r="O547" s="13">
        <v>1</v>
      </c>
      <c r="P547" s="13">
        <v>6</v>
      </c>
      <c r="Q547" s="13">
        <v>35</v>
      </c>
      <c r="R547" s="13">
        <v>4665</v>
      </c>
      <c r="S547" s="13">
        <v>892</v>
      </c>
      <c r="T547" s="15">
        <v>47.5</v>
      </c>
      <c r="U547" s="15">
        <v>5.9375</v>
      </c>
      <c r="V547" s="15">
        <v>3.7406250000000001</v>
      </c>
      <c r="W547" s="13">
        <v>420</v>
      </c>
      <c r="X547" s="13">
        <v>968</v>
      </c>
      <c r="Y547" s="13">
        <v>95</v>
      </c>
      <c r="Z547" s="13">
        <v>1388</v>
      </c>
      <c r="AA547" s="13">
        <v>168</v>
      </c>
      <c r="AB547" s="13">
        <v>12</v>
      </c>
    </row>
    <row r="548" spans="1:28">
      <c r="A548" s="1">
        <v>100003635</v>
      </c>
      <c r="B548" s="1" t="s">
        <v>1158</v>
      </c>
      <c r="C548" s="1" t="s">
        <v>1251</v>
      </c>
      <c r="D548" s="1" t="s">
        <v>176</v>
      </c>
      <c r="E548" s="1">
        <v>1</v>
      </c>
      <c r="F548" s="13">
        <v>6</v>
      </c>
      <c r="G548" s="13">
        <f t="shared" si="9"/>
        <v>2</v>
      </c>
      <c r="H548" s="13">
        <v>2</v>
      </c>
      <c r="I548" s="13">
        <v>0</v>
      </c>
      <c r="J548" s="13">
        <v>0</v>
      </c>
      <c r="K548" s="13">
        <v>1</v>
      </c>
      <c r="L548" s="13">
        <v>0</v>
      </c>
      <c r="M548" s="13">
        <v>1</v>
      </c>
      <c r="N548" s="13">
        <v>0</v>
      </c>
      <c r="O548" s="13">
        <v>1</v>
      </c>
      <c r="P548" s="13">
        <v>1</v>
      </c>
      <c r="Q548" s="13">
        <v>2</v>
      </c>
      <c r="R548" s="13">
        <v>272</v>
      </c>
      <c r="S548" s="13">
        <v>0</v>
      </c>
      <c r="T548" s="15">
        <v>3</v>
      </c>
      <c r="U548" s="15">
        <v>0.375</v>
      </c>
      <c r="V548" s="15">
        <v>0.23624999999999999</v>
      </c>
      <c r="W548" s="13">
        <v>25</v>
      </c>
      <c r="X548" s="13">
        <v>41</v>
      </c>
      <c r="Y548" s="13">
        <v>6</v>
      </c>
      <c r="Z548" s="13">
        <v>66</v>
      </c>
      <c r="AA548" s="13">
        <v>48</v>
      </c>
      <c r="AB548" s="13">
        <v>0</v>
      </c>
    </row>
    <row r="549" spans="1:28">
      <c r="A549" s="1">
        <v>100003642</v>
      </c>
      <c r="B549" s="1" t="s">
        <v>1158</v>
      </c>
      <c r="C549" s="1" t="s">
        <v>1251</v>
      </c>
      <c r="D549" s="1" t="s">
        <v>176</v>
      </c>
      <c r="E549" s="1">
        <v>1</v>
      </c>
      <c r="F549" s="13">
        <v>46</v>
      </c>
      <c r="G549" s="13">
        <f t="shared" si="9"/>
        <v>12</v>
      </c>
      <c r="H549" s="13">
        <v>12</v>
      </c>
      <c r="I549" s="13">
        <v>0</v>
      </c>
      <c r="J549" s="13">
        <v>6</v>
      </c>
      <c r="K549" s="13">
        <v>0</v>
      </c>
      <c r="L549" s="13">
        <v>0</v>
      </c>
      <c r="M549" s="13">
        <v>0</v>
      </c>
      <c r="N549" s="13">
        <v>4</v>
      </c>
      <c r="O549" s="13">
        <v>1</v>
      </c>
      <c r="P549" s="13">
        <v>3</v>
      </c>
      <c r="Q549" s="13">
        <v>17</v>
      </c>
      <c r="R549" s="13">
        <v>2263</v>
      </c>
      <c r="S549" s="13">
        <v>166</v>
      </c>
      <c r="T549" s="15">
        <v>23</v>
      </c>
      <c r="U549" s="15">
        <v>2.875</v>
      </c>
      <c r="V549" s="15">
        <v>1.81125</v>
      </c>
      <c r="W549" s="13">
        <v>204</v>
      </c>
      <c r="X549" s="13">
        <v>390</v>
      </c>
      <c r="Y549" s="13">
        <v>46</v>
      </c>
      <c r="Z549" s="13">
        <v>594</v>
      </c>
      <c r="AA549" s="13">
        <v>96</v>
      </c>
      <c r="AB549" s="13">
        <v>6</v>
      </c>
    </row>
    <row r="550" spans="1:28">
      <c r="A550" s="1">
        <v>100003652</v>
      </c>
      <c r="B550" s="1" t="s">
        <v>1158</v>
      </c>
      <c r="C550" s="1" t="s">
        <v>1251</v>
      </c>
      <c r="D550" s="1" t="s">
        <v>176</v>
      </c>
      <c r="E550" s="1">
        <v>1</v>
      </c>
      <c r="F550" s="13">
        <v>17</v>
      </c>
      <c r="G550" s="13">
        <f t="shared" si="9"/>
        <v>5</v>
      </c>
      <c r="H550" s="13">
        <v>5</v>
      </c>
      <c r="I550" s="13">
        <v>0</v>
      </c>
      <c r="J550" s="13">
        <v>0</v>
      </c>
      <c r="K550" s="13">
        <v>1</v>
      </c>
      <c r="L550" s="13">
        <v>0</v>
      </c>
      <c r="M550" s="13">
        <v>1</v>
      </c>
      <c r="N550" s="13">
        <v>0</v>
      </c>
      <c r="O550" s="13">
        <v>1</v>
      </c>
      <c r="P550" s="13">
        <v>1</v>
      </c>
      <c r="Q550" s="13">
        <v>6</v>
      </c>
      <c r="R550" s="13">
        <v>1024</v>
      </c>
      <c r="S550" s="13">
        <v>0</v>
      </c>
      <c r="T550" s="15">
        <v>8.5</v>
      </c>
      <c r="U550" s="15">
        <v>1.0625</v>
      </c>
      <c r="V550" s="15">
        <v>0.66937500000000005</v>
      </c>
      <c r="W550" s="13">
        <v>93</v>
      </c>
      <c r="X550" s="13">
        <v>154</v>
      </c>
      <c r="Y550" s="13">
        <v>17</v>
      </c>
      <c r="Z550" s="13">
        <v>247</v>
      </c>
      <c r="AA550" s="13">
        <v>48</v>
      </c>
      <c r="AB550" s="13">
        <v>0</v>
      </c>
    </row>
    <row r="551" spans="1:28">
      <c r="A551" s="1">
        <v>100003656</v>
      </c>
      <c r="B551" s="1" t="s">
        <v>1158</v>
      </c>
      <c r="C551" s="1" t="s">
        <v>1251</v>
      </c>
      <c r="D551" s="1" t="s">
        <v>176</v>
      </c>
      <c r="E551" s="1">
        <v>1</v>
      </c>
      <c r="F551" s="13">
        <v>35</v>
      </c>
      <c r="G551" s="13">
        <f t="shared" si="9"/>
        <v>9</v>
      </c>
      <c r="H551" s="13">
        <v>9</v>
      </c>
      <c r="I551" s="13">
        <v>0</v>
      </c>
      <c r="J551" s="13">
        <v>4</v>
      </c>
      <c r="K551" s="13">
        <v>0</v>
      </c>
      <c r="L551" s="13">
        <v>0</v>
      </c>
      <c r="M551" s="13">
        <v>0</v>
      </c>
      <c r="N551" s="13">
        <v>3</v>
      </c>
      <c r="O551" s="13">
        <v>1</v>
      </c>
      <c r="P551" s="13">
        <v>2</v>
      </c>
      <c r="Q551" s="13">
        <v>13</v>
      </c>
      <c r="R551" s="13">
        <v>1751</v>
      </c>
      <c r="S551" s="13">
        <v>82</v>
      </c>
      <c r="T551" s="15">
        <v>17.5</v>
      </c>
      <c r="U551" s="15">
        <v>2.1875</v>
      </c>
      <c r="V551" s="15">
        <v>1.378125</v>
      </c>
      <c r="W551" s="13">
        <v>158</v>
      </c>
      <c r="X551" s="13">
        <v>288</v>
      </c>
      <c r="Y551" s="13">
        <v>35</v>
      </c>
      <c r="Z551" s="13">
        <v>446</v>
      </c>
      <c r="AA551" s="13">
        <v>72</v>
      </c>
      <c r="AB551" s="13">
        <v>4</v>
      </c>
    </row>
    <row r="552" spans="1:28">
      <c r="A552" s="1">
        <v>100003663</v>
      </c>
      <c r="B552" s="1" t="s">
        <v>1158</v>
      </c>
      <c r="C552" s="1" t="s">
        <v>1251</v>
      </c>
      <c r="D552" s="1" t="s">
        <v>1267</v>
      </c>
      <c r="E552" s="1">
        <v>1</v>
      </c>
      <c r="F552" s="13">
        <v>27</v>
      </c>
      <c r="G552" s="13">
        <f t="shared" si="9"/>
        <v>7</v>
      </c>
      <c r="H552" s="13">
        <v>7</v>
      </c>
      <c r="I552" s="13">
        <v>0</v>
      </c>
      <c r="J552" s="13">
        <v>4</v>
      </c>
      <c r="K552" s="13">
        <v>0</v>
      </c>
      <c r="L552" s="13">
        <v>0</v>
      </c>
      <c r="M552" s="13">
        <v>0</v>
      </c>
      <c r="N552" s="13">
        <v>3</v>
      </c>
      <c r="O552" s="13">
        <v>1</v>
      </c>
      <c r="P552" s="13">
        <v>2</v>
      </c>
      <c r="Q552" s="13">
        <v>10</v>
      </c>
      <c r="R552" s="13">
        <v>1378</v>
      </c>
      <c r="S552" s="13">
        <v>37</v>
      </c>
      <c r="T552" s="15">
        <v>13.5</v>
      </c>
      <c r="U552" s="15">
        <v>1.6875</v>
      </c>
      <c r="V552" s="15">
        <v>1.0631250000000001</v>
      </c>
      <c r="W552" s="13">
        <v>125</v>
      </c>
      <c r="X552" s="13">
        <v>218</v>
      </c>
      <c r="Y552" s="13">
        <v>27</v>
      </c>
      <c r="Z552" s="13">
        <v>343</v>
      </c>
      <c r="AA552" s="13">
        <v>72</v>
      </c>
      <c r="AB552" s="13">
        <v>4</v>
      </c>
    </row>
    <row r="553" spans="1:28">
      <c r="A553" s="1">
        <v>100003667</v>
      </c>
      <c r="B553" s="1" t="s">
        <v>1158</v>
      </c>
      <c r="C553" s="1" t="s">
        <v>1251</v>
      </c>
      <c r="D553" s="1" t="s">
        <v>176</v>
      </c>
      <c r="E553" s="1">
        <v>1</v>
      </c>
      <c r="F553" s="13">
        <v>35</v>
      </c>
      <c r="G553" s="13">
        <f t="shared" si="9"/>
        <v>9</v>
      </c>
      <c r="H553" s="13">
        <v>9</v>
      </c>
      <c r="I553" s="13">
        <v>0</v>
      </c>
      <c r="J553" s="13">
        <v>4</v>
      </c>
      <c r="K553" s="13">
        <v>0</v>
      </c>
      <c r="L553" s="13">
        <v>0</v>
      </c>
      <c r="M553" s="13">
        <v>0</v>
      </c>
      <c r="N553" s="13">
        <v>3</v>
      </c>
      <c r="O553" s="13">
        <v>1</v>
      </c>
      <c r="P553" s="13">
        <v>2</v>
      </c>
      <c r="Q553" s="13">
        <v>13</v>
      </c>
      <c r="R553" s="13">
        <v>1751</v>
      </c>
      <c r="S553" s="13">
        <v>82</v>
      </c>
      <c r="T553" s="15">
        <v>17.5</v>
      </c>
      <c r="U553" s="15">
        <v>2.1875</v>
      </c>
      <c r="V553" s="15">
        <v>1.378125</v>
      </c>
      <c r="W553" s="13">
        <v>158</v>
      </c>
      <c r="X553" s="13">
        <v>288</v>
      </c>
      <c r="Y553" s="13">
        <v>35</v>
      </c>
      <c r="Z553" s="13">
        <v>446</v>
      </c>
      <c r="AA553" s="13">
        <v>72</v>
      </c>
      <c r="AB553" s="13">
        <v>4</v>
      </c>
    </row>
    <row r="554" spans="1:28">
      <c r="A554" s="1">
        <v>100003685</v>
      </c>
      <c r="B554" s="1" t="s">
        <v>1158</v>
      </c>
      <c r="C554" s="1" t="s">
        <v>1251</v>
      </c>
      <c r="D554" s="1" t="s">
        <v>21</v>
      </c>
      <c r="E554" s="1">
        <v>1</v>
      </c>
      <c r="F554" s="13">
        <v>156</v>
      </c>
      <c r="G554" s="13">
        <f t="shared" si="9"/>
        <v>40</v>
      </c>
      <c r="H554" s="13">
        <v>40</v>
      </c>
      <c r="I554" s="13">
        <v>0</v>
      </c>
      <c r="J554" s="13">
        <v>20</v>
      </c>
      <c r="K554" s="13">
        <v>0</v>
      </c>
      <c r="L554" s="13">
        <v>1</v>
      </c>
      <c r="M554" s="13">
        <v>0</v>
      </c>
      <c r="N554" s="13">
        <v>10</v>
      </c>
      <c r="O554" s="13">
        <v>1</v>
      </c>
      <c r="P554" s="13">
        <v>10</v>
      </c>
      <c r="Q554" s="13">
        <v>58</v>
      </c>
      <c r="R554" s="13">
        <v>7506</v>
      </c>
      <c r="S554" s="13">
        <v>2644</v>
      </c>
      <c r="T554" s="15">
        <v>78</v>
      </c>
      <c r="U554" s="15">
        <v>9.75</v>
      </c>
      <c r="V554" s="15">
        <v>6.1425000000000001</v>
      </c>
      <c r="W554" s="13">
        <v>676</v>
      </c>
      <c r="X554" s="13">
        <v>1920</v>
      </c>
      <c r="Y554" s="13">
        <v>156</v>
      </c>
      <c r="Z554" s="13">
        <v>2596</v>
      </c>
      <c r="AA554" s="13">
        <v>240</v>
      </c>
      <c r="AB554" s="13">
        <v>20</v>
      </c>
    </row>
    <row r="555" spans="1:28">
      <c r="A555" s="1">
        <v>100003703</v>
      </c>
      <c r="B555" s="1" t="s">
        <v>1158</v>
      </c>
      <c r="C555" s="1" t="s">
        <v>1251</v>
      </c>
      <c r="D555" s="1" t="s">
        <v>12</v>
      </c>
      <c r="E555" s="1">
        <v>1</v>
      </c>
      <c r="F555" s="13">
        <v>87</v>
      </c>
      <c r="G555" s="13">
        <f t="shared" si="9"/>
        <v>23</v>
      </c>
      <c r="H555" s="13">
        <v>23</v>
      </c>
      <c r="I555" s="13">
        <v>0</v>
      </c>
      <c r="J555" s="13">
        <v>14</v>
      </c>
      <c r="K555" s="13">
        <v>0</v>
      </c>
      <c r="L555" s="13">
        <v>0</v>
      </c>
      <c r="M555" s="13">
        <v>0</v>
      </c>
      <c r="N555" s="13">
        <v>8</v>
      </c>
      <c r="O555" s="13">
        <v>1</v>
      </c>
      <c r="P555" s="13">
        <v>7</v>
      </c>
      <c r="Q555" s="13">
        <v>32</v>
      </c>
      <c r="R555" s="13">
        <v>4413</v>
      </c>
      <c r="S555" s="13">
        <v>732</v>
      </c>
      <c r="T555" s="15">
        <v>43.5</v>
      </c>
      <c r="U555" s="15">
        <v>5.4375</v>
      </c>
      <c r="V555" s="15">
        <v>3.4256250000000001</v>
      </c>
      <c r="W555" s="13">
        <v>398</v>
      </c>
      <c r="X555" s="13">
        <v>882</v>
      </c>
      <c r="Y555" s="13">
        <v>87</v>
      </c>
      <c r="Z555" s="13">
        <v>1280</v>
      </c>
      <c r="AA555" s="13">
        <v>192</v>
      </c>
      <c r="AB555" s="13">
        <v>14</v>
      </c>
    </row>
    <row r="556" spans="1:28">
      <c r="A556" s="1">
        <v>100003706</v>
      </c>
      <c r="B556" s="1" t="s">
        <v>1158</v>
      </c>
      <c r="C556" s="1" t="s">
        <v>1251</v>
      </c>
      <c r="D556" s="1" t="s">
        <v>12</v>
      </c>
      <c r="E556" s="1">
        <v>1</v>
      </c>
      <c r="F556" s="13">
        <v>84</v>
      </c>
      <c r="G556" s="13">
        <f t="shared" si="9"/>
        <v>22</v>
      </c>
      <c r="H556" s="13">
        <v>22</v>
      </c>
      <c r="I556" s="13">
        <v>0</v>
      </c>
      <c r="J556" s="13">
        <v>12</v>
      </c>
      <c r="K556" s="13">
        <v>0</v>
      </c>
      <c r="L556" s="13">
        <v>0</v>
      </c>
      <c r="M556" s="13">
        <v>0</v>
      </c>
      <c r="N556" s="13">
        <v>7</v>
      </c>
      <c r="O556" s="13">
        <v>1</v>
      </c>
      <c r="P556" s="13">
        <v>6</v>
      </c>
      <c r="Q556" s="13">
        <v>31</v>
      </c>
      <c r="R556" s="13">
        <v>4153</v>
      </c>
      <c r="S556" s="13">
        <v>682</v>
      </c>
      <c r="T556" s="15">
        <v>42</v>
      </c>
      <c r="U556" s="15">
        <v>5.25</v>
      </c>
      <c r="V556" s="15">
        <v>3.3075000000000001</v>
      </c>
      <c r="W556" s="13">
        <v>374</v>
      </c>
      <c r="X556" s="13">
        <v>828</v>
      </c>
      <c r="Y556" s="13">
        <v>84</v>
      </c>
      <c r="Z556" s="13">
        <v>1202</v>
      </c>
      <c r="AA556" s="13">
        <v>168</v>
      </c>
      <c r="AB556" s="13">
        <v>12</v>
      </c>
    </row>
    <row r="557" spans="1:28">
      <c r="A557" s="1">
        <v>100003711</v>
      </c>
      <c r="B557" s="1" t="s">
        <v>1158</v>
      </c>
      <c r="C557" s="1" t="s">
        <v>1251</v>
      </c>
      <c r="D557" s="1" t="s">
        <v>750</v>
      </c>
      <c r="E557" s="1">
        <v>1</v>
      </c>
      <c r="F557" s="13">
        <v>134</v>
      </c>
      <c r="G557" s="13">
        <f t="shared" si="9"/>
        <v>36</v>
      </c>
      <c r="H557" s="13">
        <v>34</v>
      </c>
      <c r="I557" s="13">
        <v>2</v>
      </c>
      <c r="J557" s="13">
        <v>18</v>
      </c>
      <c r="K557" s="13">
        <v>0</v>
      </c>
      <c r="L557" s="13">
        <v>1</v>
      </c>
      <c r="M557" s="13">
        <v>0</v>
      </c>
      <c r="N557" s="13">
        <v>9</v>
      </c>
      <c r="O557" s="13">
        <v>1</v>
      </c>
      <c r="P557" s="13">
        <v>9</v>
      </c>
      <c r="Q557" s="13">
        <v>51</v>
      </c>
      <c r="R557" s="13">
        <v>6482</v>
      </c>
      <c r="S557" s="13">
        <v>2013</v>
      </c>
      <c r="T557" s="15">
        <v>67</v>
      </c>
      <c r="U557" s="15">
        <v>8.375</v>
      </c>
      <c r="V557" s="15">
        <v>5.2762500000000001</v>
      </c>
      <c r="W557" s="13">
        <v>584</v>
      </c>
      <c r="X557" s="13">
        <v>1577</v>
      </c>
      <c r="Y557" s="13">
        <v>134</v>
      </c>
      <c r="Z557" s="13">
        <v>2161</v>
      </c>
      <c r="AA557" s="13">
        <v>216</v>
      </c>
      <c r="AB557" s="13">
        <v>18</v>
      </c>
    </row>
    <row r="558" spans="1:28">
      <c r="A558" s="1">
        <v>100003715</v>
      </c>
      <c r="B558" s="1" t="s">
        <v>1158</v>
      </c>
      <c r="C558" s="1" t="s">
        <v>1251</v>
      </c>
      <c r="D558" s="1" t="s">
        <v>1284</v>
      </c>
      <c r="E558" s="1">
        <v>1</v>
      </c>
      <c r="F558" s="13">
        <v>27</v>
      </c>
      <c r="G558" s="13">
        <f t="shared" si="9"/>
        <v>7</v>
      </c>
      <c r="H558" s="13">
        <v>7</v>
      </c>
      <c r="I558" s="13">
        <v>0</v>
      </c>
      <c r="J558" s="13">
        <v>4</v>
      </c>
      <c r="K558" s="13">
        <v>0</v>
      </c>
      <c r="L558" s="13">
        <v>0</v>
      </c>
      <c r="M558" s="13">
        <v>0</v>
      </c>
      <c r="N558" s="13">
        <v>3</v>
      </c>
      <c r="O558" s="13">
        <v>1</v>
      </c>
      <c r="P558" s="13">
        <v>2</v>
      </c>
      <c r="Q558" s="13">
        <v>10</v>
      </c>
      <c r="R558" s="13">
        <v>1378</v>
      </c>
      <c r="S558" s="13">
        <v>37</v>
      </c>
      <c r="T558" s="15">
        <v>13.5</v>
      </c>
      <c r="U558" s="15">
        <v>1.6875</v>
      </c>
      <c r="V558" s="15">
        <v>1.0631250000000001</v>
      </c>
      <c r="W558" s="13">
        <v>125</v>
      </c>
      <c r="X558" s="13">
        <v>218</v>
      </c>
      <c r="Y558" s="13">
        <v>27</v>
      </c>
      <c r="Z558" s="13">
        <v>343</v>
      </c>
      <c r="AA558" s="13">
        <v>72</v>
      </c>
      <c r="AB558" s="13">
        <v>4</v>
      </c>
    </row>
    <row r="559" spans="1:28">
      <c r="A559" s="1">
        <v>100003716</v>
      </c>
      <c r="B559" s="1" t="s">
        <v>1158</v>
      </c>
      <c r="C559" s="1" t="s">
        <v>1251</v>
      </c>
      <c r="D559" s="1" t="s">
        <v>692</v>
      </c>
      <c r="E559" s="1">
        <v>1</v>
      </c>
      <c r="F559" s="13">
        <v>85</v>
      </c>
      <c r="G559" s="13">
        <f t="shared" si="9"/>
        <v>29</v>
      </c>
      <c r="H559" s="13">
        <v>29</v>
      </c>
      <c r="I559" s="13">
        <v>0</v>
      </c>
      <c r="J559" s="13">
        <v>12</v>
      </c>
      <c r="K559" s="13">
        <v>0</v>
      </c>
      <c r="L559" s="13">
        <v>0</v>
      </c>
      <c r="M559" s="13">
        <v>0</v>
      </c>
      <c r="N559" s="13">
        <v>7</v>
      </c>
      <c r="O559" s="13">
        <v>1</v>
      </c>
      <c r="P559" s="13">
        <v>6</v>
      </c>
      <c r="Q559" s="13">
        <v>28</v>
      </c>
      <c r="R559" s="13">
        <v>4199</v>
      </c>
      <c r="S559" s="13">
        <v>543</v>
      </c>
      <c r="T559" s="15">
        <v>42.5</v>
      </c>
      <c r="U559" s="15">
        <v>5.3125</v>
      </c>
      <c r="V559" s="15">
        <v>3.3468749999999998</v>
      </c>
      <c r="W559" s="13">
        <v>378</v>
      </c>
      <c r="X559" s="13">
        <v>793</v>
      </c>
      <c r="Y559" s="13">
        <v>85</v>
      </c>
      <c r="Z559" s="13">
        <v>1171</v>
      </c>
      <c r="AA559" s="13">
        <v>168</v>
      </c>
      <c r="AB559" s="13">
        <v>12</v>
      </c>
    </row>
    <row r="560" spans="1:28">
      <c r="A560" s="1">
        <v>100003719</v>
      </c>
      <c r="B560" s="1" t="s">
        <v>1158</v>
      </c>
      <c r="C560" s="1" t="s">
        <v>1251</v>
      </c>
      <c r="D560" s="1" t="s">
        <v>12</v>
      </c>
      <c r="E560" s="1">
        <v>1</v>
      </c>
      <c r="F560" s="13">
        <v>106</v>
      </c>
      <c r="G560" s="13">
        <f t="shared" si="9"/>
        <v>28</v>
      </c>
      <c r="H560" s="13">
        <v>27</v>
      </c>
      <c r="I560" s="13">
        <v>1</v>
      </c>
      <c r="J560" s="13">
        <v>18</v>
      </c>
      <c r="K560" s="13">
        <v>0</v>
      </c>
      <c r="L560" s="13">
        <v>1</v>
      </c>
      <c r="M560" s="13">
        <v>0</v>
      </c>
      <c r="N560" s="13">
        <v>9</v>
      </c>
      <c r="O560" s="13">
        <v>1</v>
      </c>
      <c r="P560" s="13">
        <v>9</v>
      </c>
      <c r="Q560" s="13">
        <v>40</v>
      </c>
      <c r="R560" s="13">
        <v>5297</v>
      </c>
      <c r="S560" s="13">
        <v>1195</v>
      </c>
      <c r="T560" s="15">
        <v>53</v>
      </c>
      <c r="U560" s="15">
        <v>6.625</v>
      </c>
      <c r="V560" s="15">
        <v>4.1737500000000001</v>
      </c>
      <c r="W560" s="13">
        <v>477</v>
      </c>
      <c r="X560" s="13">
        <v>1154</v>
      </c>
      <c r="Y560" s="13">
        <v>106</v>
      </c>
      <c r="Z560" s="13">
        <v>1631</v>
      </c>
      <c r="AA560" s="13">
        <v>216</v>
      </c>
      <c r="AB560" s="13">
        <v>18</v>
      </c>
    </row>
    <row r="561" spans="1:28">
      <c r="A561" s="1">
        <v>100003726</v>
      </c>
      <c r="B561" s="1" t="s">
        <v>1158</v>
      </c>
      <c r="C561" s="1" t="s">
        <v>1251</v>
      </c>
      <c r="D561" s="1" t="s">
        <v>1288</v>
      </c>
      <c r="E561" s="1">
        <v>1</v>
      </c>
      <c r="F561" s="13">
        <v>27</v>
      </c>
      <c r="G561" s="13">
        <f t="shared" si="9"/>
        <v>7</v>
      </c>
      <c r="H561" s="13">
        <v>7</v>
      </c>
      <c r="I561" s="13">
        <v>0</v>
      </c>
      <c r="J561" s="13">
        <v>4</v>
      </c>
      <c r="K561" s="13">
        <v>0</v>
      </c>
      <c r="L561" s="13">
        <v>0</v>
      </c>
      <c r="M561" s="13">
        <v>0</v>
      </c>
      <c r="N561" s="13">
        <v>3</v>
      </c>
      <c r="O561" s="13">
        <v>1</v>
      </c>
      <c r="P561" s="13">
        <v>2</v>
      </c>
      <c r="Q561" s="13">
        <v>10</v>
      </c>
      <c r="R561" s="13">
        <v>1378</v>
      </c>
      <c r="S561" s="13">
        <v>37</v>
      </c>
      <c r="T561" s="15">
        <v>13.5</v>
      </c>
      <c r="U561" s="15">
        <v>1.6875</v>
      </c>
      <c r="V561" s="15">
        <v>1.0631250000000001</v>
      </c>
      <c r="W561" s="13">
        <v>125</v>
      </c>
      <c r="X561" s="13">
        <v>218</v>
      </c>
      <c r="Y561" s="13">
        <v>27</v>
      </c>
      <c r="Z561" s="13">
        <v>343</v>
      </c>
      <c r="AA561" s="13">
        <v>72</v>
      </c>
      <c r="AB561" s="13">
        <v>4</v>
      </c>
    </row>
    <row r="562" spans="1:28">
      <c r="A562" s="1">
        <v>100003731</v>
      </c>
      <c r="B562" s="1" t="s">
        <v>1158</v>
      </c>
      <c r="C562" s="1" t="s">
        <v>1251</v>
      </c>
      <c r="D562" s="1" t="s">
        <v>176</v>
      </c>
      <c r="E562" s="1">
        <v>1</v>
      </c>
      <c r="F562" s="13">
        <v>44</v>
      </c>
      <c r="G562" s="13">
        <f t="shared" si="9"/>
        <v>12</v>
      </c>
      <c r="H562" s="13">
        <v>12</v>
      </c>
      <c r="I562" s="13">
        <v>0</v>
      </c>
      <c r="J562" s="13">
        <v>6</v>
      </c>
      <c r="K562" s="13">
        <v>0</v>
      </c>
      <c r="L562" s="13">
        <v>0</v>
      </c>
      <c r="M562" s="13">
        <v>0</v>
      </c>
      <c r="N562" s="13">
        <v>4</v>
      </c>
      <c r="O562" s="13">
        <v>1</v>
      </c>
      <c r="P562" s="13">
        <v>3</v>
      </c>
      <c r="Q562" s="13">
        <v>16</v>
      </c>
      <c r="R562" s="13">
        <v>2170</v>
      </c>
      <c r="S562" s="13">
        <v>142</v>
      </c>
      <c r="T562" s="15">
        <v>22</v>
      </c>
      <c r="U562" s="15">
        <v>2.75</v>
      </c>
      <c r="V562" s="15">
        <v>1.7324999999999999</v>
      </c>
      <c r="W562" s="13">
        <v>196</v>
      </c>
      <c r="X562" s="13">
        <v>369</v>
      </c>
      <c r="Y562" s="13">
        <v>44</v>
      </c>
      <c r="Z562" s="13">
        <v>565</v>
      </c>
      <c r="AA562" s="13">
        <v>96</v>
      </c>
      <c r="AB562" s="13">
        <v>6</v>
      </c>
    </row>
    <row r="563" spans="1:28">
      <c r="A563" s="1">
        <v>100003744</v>
      </c>
      <c r="B563" s="1" t="s">
        <v>1158</v>
      </c>
      <c r="C563" s="1" t="s">
        <v>1251</v>
      </c>
      <c r="D563" s="1" t="s">
        <v>12</v>
      </c>
      <c r="E563" s="1">
        <v>2</v>
      </c>
      <c r="F563" s="13">
        <v>152</v>
      </c>
      <c r="G563" s="13">
        <f t="shared" si="9"/>
        <v>40</v>
      </c>
      <c r="H563" s="13">
        <v>39</v>
      </c>
      <c r="I563" s="13">
        <v>1</v>
      </c>
      <c r="J563" s="13">
        <v>20</v>
      </c>
      <c r="K563" s="13">
        <v>0</v>
      </c>
      <c r="L563" s="13">
        <v>0</v>
      </c>
      <c r="M563" s="13">
        <v>0</v>
      </c>
      <c r="N563" s="13">
        <v>12</v>
      </c>
      <c r="O563" s="13">
        <v>2</v>
      </c>
      <c r="P563" s="13">
        <v>10</v>
      </c>
      <c r="Q563" s="13">
        <v>57</v>
      </c>
      <c r="R563" s="13">
        <v>7560</v>
      </c>
      <c r="S563" s="13">
        <v>1134</v>
      </c>
      <c r="T563" s="15">
        <v>76</v>
      </c>
      <c r="U563" s="15">
        <v>9.5</v>
      </c>
      <c r="V563" s="15">
        <v>5.9850000000000003</v>
      </c>
      <c r="W563" s="13">
        <v>681</v>
      </c>
      <c r="X563" s="13">
        <v>1475</v>
      </c>
      <c r="Y563" s="13">
        <v>152</v>
      </c>
      <c r="Z563" s="13">
        <v>2156</v>
      </c>
      <c r="AA563" s="13">
        <v>288</v>
      </c>
      <c r="AB563" s="13">
        <v>20</v>
      </c>
    </row>
    <row r="564" spans="1:28">
      <c r="A564" s="1">
        <v>100003752</v>
      </c>
      <c r="B564" s="1" t="s">
        <v>1158</v>
      </c>
      <c r="C564" s="1" t="s">
        <v>1251</v>
      </c>
      <c r="D564" s="1" t="s">
        <v>21</v>
      </c>
      <c r="E564" s="1">
        <v>1</v>
      </c>
      <c r="F564" s="13">
        <v>108</v>
      </c>
      <c r="G564" s="13">
        <f t="shared" si="9"/>
        <v>28</v>
      </c>
      <c r="H564" s="13">
        <v>28</v>
      </c>
      <c r="I564" s="13">
        <v>0</v>
      </c>
      <c r="J564" s="13">
        <v>14</v>
      </c>
      <c r="K564" s="13">
        <v>0</v>
      </c>
      <c r="L564" s="13">
        <v>1</v>
      </c>
      <c r="M564" s="13">
        <v>0</v>
      </c>
      <c r="N564" s="13">
        <v>7</v>
      </c>
      <c r="O564" s="13">
        <v>1</v>
      </c>
      <c r="P564" s="13">
        <v>7</v>
      </c>
      <c r="Q564" s="13">
        <v>40</v>
      </c>
      <c r="R564" s="13">
        <v>5151</v>
      </c>
      <c r="S564" s="13">
        <v>1195</v>
      </c>
      <c r="T564" s="15">
        <v>54</v>
      </c>
      <c r="U564" s="15">
        <v>6.75</v>
      </c>
      <c r="V564" s="15">
        <v>4.2525000000000004</v>
      </c>
      <c r="W564" s="13">
        <v>464</v>
      </c>
      <c r="X564" s="13">
        <v>1132</v>
      </c>
      <c r="Y564" s="13">
        <v>108</v>
      </c>
      <c r="Z564" s="13">
        <v>1596</v>
      </c>
      <c r="AA564" s="13">
        <v>168</v>
      </c>
      <c r="AB564" s="13">
        <v>14</v>
      </c>
    </row>
    <row r="565" spans="1:28">
      <c r="A565" s="1">
        <v>100003761</v>
      </c>
      <c r="B565" s="1" t="s">
        <v>1158</v>
      </c>
      <c r="C565" s="1" t="s">
        <v>1251</v>
      </c>
      <c r="D565" s="1" t="s">
        <v>12</v>
      </c>
      <c r="E565" s="1">
        <v>1</v>
      </c>
      <c r="F565" s="13">
        <v>14</v>
      </c>
      <c r="G565" s="13">
        <f t="shared" si="9"/>
        <v>4</v>
      </c>
      <c r="H565" s="13">
        <v>4</v>
      </c>
      <c r="I565" s="13">
        <v>0</v>
      </c>
      <c r="J565" s="13">
        <v>0</v>
      </c>
      <c r="K565" s="13">
        <v>1</v>
      </c>
      <c r="L565" s="13">
        <v>0</v>
      </c>
      <c r="M565" s="13">
        <v>1</v>
      </c>
      <c r="N565" s="13">
        <v>0</v>
      </c>
      <c r="O565" s="13">
        <v>1</v>
      </c>
      <c r="P565" s="13">
        <v>1</v>
      </c>
      <c r="Q565" s="13">
        <v>5</v>
      </c>
      <c r="R565" s="13">
        <v>767</v>
      </c>
      <c r="S565" s="13">
        <v>0</v>
      </c>
      <c r="T565" s="15">
        <v>7</v>
      </c>
      <c r="U565" s="15">
        <v>0.875</v>
      </c>
      <c r="V565" s="15">
        <v>0.55125000000000002</v>
      </c>
      <c r="W565" s="13">
        <v>70</v>
      </c>
      <c r="X565" s="13">
        <v>116</v>
      </c>
      <c r="Y565" s="13">
        <v>14</v>
      </c>
      <c r="Z565" s="13">
        <v>186</v>
      </c>
      <c r="AA565" s="13">
        <v>48</v>
      </c>
      <c r="AB565" s="13">
        <v>0</v>
      </c>
    </row>
    <row r="566" spans="1:28">
      <c r="A566" s="1">
        <v>100003769</v>
      </c>
      <c r="B566" s="1" t="s">
        <v>1158</v>
      </c>
      <c r="C566" s="1" t="s">
        <v>1299</v>
      </c>
      <c r="D566" s="1" t="s">
        <v>12</v>
      </c>
      <c r="E566" s="1">
        <v>1</v>
      </c>
      <c r="F566" s="13">
        <v>76</v>
      </c>
      <c r="G566" s="13">
        <f t="shared" si="9"/>
        <v>20</v>
      </c>
      <c r="H566" s="13">
        <v>20</v>
      </c>
      <c r="I566" s="13">
        <v>0</v>
      </c>
      <c r="J566" s="13">
        <v>10</v>
      </c>
      <c r="K566" s="13">
        <v>0</v>
      </c>
      <c r="L566" s="13">
        <v>0</v>
      </c>
      <c r="M566" s="13">
        <v>0</v>
      </c>
      <c r="N566" s="13">
        <v>6</v>
      </c>
      <c r="O566" s="13">
        <v>1</v>
      </c>
      <c r="P566" s="13">
        <v>5</v>
      </c>
      <c r="Q566" s="13">
        <v>28</v>
      </c>
      <c r="R566" s="13">
        <v>3780</v>
      </c>
      <c r="S566" s="13">
        <v>543</v>
      </c>
      <c r="T566" s="15">
        <v>38</v>
      </c>
      <c r="U566" s="15">
        <v>4.75</v>
      </c>
      <c r="V566" s="15">
        <v>2.9925000000000002</v>
      </c>
      <c r="W566" s="13">
        <v>341</v>
      </c>
      <c r="X566" s="13">
        <v>730</v>
      </c>
      <c r="Y566" s="13">
        <v>76</v>
      </c>
      <c r="Z566" s="13">
        <v>1071</v>
      </c>
      <c r="AA566" s="13">
        <v>144</v>
      </c>
      <c r="AB566" s="13">
        <v>10</v>
      </c>
    </row>
    <row r="567" spans="1:28">
      <c r="A567" s="1">
        <v>100003778</v>
      </c>
      <c r="B567" s="1" t="s">
        <v>1158</v>
      </c>
      <c r="C567" s="1" t="s">
        <v>1299</v>
      </c>
      <c r="D567" s="1" t="s">
        <v>12</v>
      </c>
      <c r="E567" s="1">
        <v>1</v>
      </c>
      <c r="F567" s="13">
        <v>11</v>
      </c>
      <c r="G567" s="13">
        <f t="shared" si="9"/>
        <v>3</v>
      </c>
      <c r="H567" s="13">
        <v>3</v>
      </c>
      <c r="I567" s="13">
        <v>0</v>
      </c>
      <c r="J567" s="13">
        <v>0</v>
      </c>
      <c r="K567" s="13">
        <v>1</v>
      </c>
      <c r="L567" s="13">
        <v>0</v>
      </c>
      <c r="M567" s="13">
        <v>1</v>
      </c>
      <c r="N567" s="13">
        <v>0</v>
      </c>
      <c r="O567" s="13">
        <v>1</v>
      </c>
      <c r="P567" s="13">
        <v>1</v>
      </c>
      <c r="Q567" s="13">
        <v>4</v>
      </c>
      <c r="R567" s="13">
        <v>552</v>
      </c>
      <c r="S567" s="13">
        <v>0</v>
      </c>
      <c r="T567" s="15">
        <v>5.5</v>
      </c>
      <c r="U567" s="15">
        <v>0.6875</v>
      </c>
      <c r="V567" s="15">
        <v>0.43312499999999998</v>
      </c>
      <c r="W567" s="13">
        <v>50</v>
      </c>
      <c r="X567" s="13">
        <v>83</v>
      </c>
      <c r="Y567" s="13">
        <v>11</v>
      </c>
      <c r="Z567" s="13">
        <v>133</v>
      </c>
      <c r="AA567" s="13">
        <v>48</v>
      </c>
      <c r="AB567" s="13">
        <v>0</v>
      </c>
    </row>
    <row r="568" spans="1:28">
      <c r="A568" s="1">
        <v>100003781</v>
      </c>
      <c r="B568" s="1" t="s">
        <v>1158</v>
      </c>
      <c r="C568" s="1" t="s">
        <v>1299</v>
      </c>
      <c r="D568" s="1" t="s">
        <v>1303</v>
      </c>
      <c r="E568" s="1">
        <v>1</v>
      </c>
      <c r="F568" s="13">
        <v>65</v>
      </c>
      <c r="G568" s="13">
        <f t="shared" si="9"/>
        <v>17</v>
      </c>
      <c r="H568" s="13">
        <v>17</v>
      </c>
      <c r="I568" s="13">
        <v>0</v>
      </c>
      <c r="J568" s="13">
        <v>10</v>
      </c>
      <c r="K568" s="13">
        <v>0</v>
      </c>
      <c r="L568" s="13">
        <v>0</v>
      </c>
      <c r="M568" s="13">
        <v>0</v>
      </c>
      <c r="N568" s="13">
        <v>6</v>
      </c>
      <c r="O568" s="13">
        <v>1</v>
      </c>
      <c r="P568" s="13">
        <v>5</v>
      </c>
      <c r="Q568" s="13">
        <v>24</v>
      </c>
      <c r="R568" s="13">
        <v>3268</v>
      </c>
      <c r="S568" s="13">
        <v>381</v>
      </c>
      <c r="T568" s="15">
        <v>32.5</v>
      </c>
      <c r="U568" s="15">
        <v>4.0625</v>
      </c>
      <c r="V568" s="15">
        <v>2.5593750000000002</v>
      </c>
      <c r="W568" s="13">
        <v>295</v>
      </c>
      <c r="X568" s="13">
        <v>605</v>
      </c>
      <c r="Y568" s="13">
        <v>65</v>
      </c>
      <c r="Z568" s="13">
        <v>900</v>
      </c>
      <c r="AA568" s="13">
        <v>144</v>
      </c>
      <c r="AB568" s="13">
        <v>10</v>
      </c>
    </row>
    <row r="569" spans="1:28">
      <c r="A569" s="1">
        <v>100003788</v>
      </c>
      <c r="B569" s="1" t="s">
        <v>1158</v>
      </c>
      <c r="C569" s="1" t="s">
        <v>1299</v>
      </c>
      <c r="D569" s="1" t="s">
        <v>12</v>
      </c>
      <c r="E569" s="1">
        <v>1</v>
      </c>
      <c r="F569" s="13">
        <v>41</v>
      </c>
      <c r="G569" s="13">
        <f t="shared" si="9"/>
        <v>11</v>
      </c>
      <c r="H569" s="13">
        <v>11</v>
      </c>
      <c r="I569" s="13">
        <v>0</v>
      </c>
      <c r="J569" s="13">
        <v>6</v>
      </c>
      <c r="K569" s="13">
        <v>0</v>
      </c>
      <c r="L569" s="13">
        <v>0</v>
      </c>
      <c r="M569" s="13">
        <v>0</v>
      </c>
      <c r="N569" s="13">
        <v>4</v>
      </c>
      <c r="O569" s="13">
        <v>1</v>
      </c>
      <c r="P569" s="13">
        <v>3</v>
      </c>
      <c r="Q569" s="13">
        <v>15</v>
      </c>
      <c r="R569" s="13">
        <v>2030</v>
      </c>
      <c r="S569" s="13">
        <v>120</v>
      </c>
      <c r="T569" s="15">
        <v>20.5</v>
      </c>
      <c r="U569" s="15">
        <v>2.5625</v>
      </c>
      <c r="V569" s="15">
        <v>1.6143749999999999</v>
      </c>
      <c r="W569" s="13">
        <v>183</v>
      </c>
      <c r="X569" s="13">
        <v>341</v>
      </c>
      <c r="Y569" s="13">
        <v>41</v>
      </c>
      <c r="Z569" s="13">
        <v>524</v>
      </c>
      <c r="AA569" s="13">
        <v>96</v>
      </c>
      <c r="AB569" s="13">
        <v>6</v>
      </c>
    </row>
    <row r="570" spans="1:28">
      <c r="A570" s="1">
        <v>100003806</v>
      </c>
      <c r="B570" s="1" t="s">
        <v>1158</v>
      </c>
      <c r="C570" s="1" t="s">
        <v>1299</v>
      </c>
      <c r="D570" s="1" t="s">
        <v>12</v>
      </c>
      <c r="E570" s="1">
        <v>1</v>
      </c>
      <c r="F570" s="13">
        <v>11</v>
      </c>
      <c r="G570" s="13">
        <f t="shared" si="9"/>
        <v>3</v>
      </c>
      <c r="H570" s="13">
        <v>3</v>
      </c>
      <c r="I570" s="13">
        <v>0</v>
      </c>
      <c r="J570" s="13">
        <v>0</v>
      </c>
      <c r="K570" s="13">
        <v>1</v>
      </c>
      <c r="L570" s="13">
        <v>0</v>
      </c>
      <c r="M570" s="13">
        <v>1</v>
      </c>
      <c r="N570" s="13">
        <v>0</v>
      </c>
      <c r="O570" s="13">
        <v>1</v>
      </c>
      <c r="P570" s="13">
        <v>1</v>
      </c>
      <c r="Q570" s="13">
        <v>4</v>
      </c>
      <c r="R570" s="13">
        <v>552</v>
      </c>
      <c r="S570" s="13">
        <v>0</v>
      </c>
      <c r="T570" s="15">
        <v>5.5</v>
      </c>
      <c r="U570" s="15">
        <v>0.6875</v>
      </c>
      <c r="V570" s="15">
        <v>0.43312499999999998</v>
      </c>
      <c r="W570" s="13">
        <v>50</v>
      </c>
      <c r="X570" s="13">
        <v>83</v>
      </c>
      <c r="Y570" s="13">
        <v>11</v>
      </c>
      <c r="Z570" s="13">
        <v>133</v>
      </c>
      <c r="AA570" s="13">
        <v>48</v>
      </c>
      <c r="AB570" s="13">
        <v>0</v>
      </c>
    </row>
    <row r="571" spans="1:28">
      <c r="A571" s="1">
        <v>100003809</v>
      </c>
      <c r="B571" s="1" t="s">
        <v>1158</v>
      </c>
      <c r="C571" s="1" t="s">
        <v>1299</v>
      </c>
      <c r="D571" s="1" t="s">
        <v>46</v>
      </c>
      <c r="E571" s="1">
        <v>1</v>
      </c>
      <c r="F571" s="13">
        <v>44</v>
      </c>
      <c r="G571" s="13">
        <f t="shared" si="9"/>
        <v>12</v>
      </c>
      <c r="H571" s="13">
        <v>12</v>
      </c>
      <c r="I571" s="13">
        <v>0</v>
      </c>
      <c r="J571" s="13">
        <v>6</v>
      </c>
      <c r="K571" s="13">
        <v>0</v>
      </c>
      <c r="L571" s="13">
        <v>0</v>
      </c>
      <c r="M571" s="13">
        <v>0</v>
      </c>
      <c r="N571" s="13">
        <v>4</v>
      </c>
      <c r="O571" s="13">
        <v>1</v>
      </c>
      <c r="P571" s="13">
        <v>3</v>
      </c>
      <c r="Q571" s="13">
        <v>16</v>
      </c>
      <c r="R571" s="13">
        <v>2170</v>
      </c>
      <c r="S571" s="13">
        <v>142</v>
      </c>
      <c r="T571" s="15">
        <v>22</v>
      </c>
      <c r="U571" s="15">
        <v>2.75</v>
      </c>
      <c r="V571" s="15">
        <v>1.7324999999999999</v>
      </c>
      <c r="W571" s="13">
        <v>196</v>
      </c>
      <c r="X571" s="13">
        <v>369</v>
      </c>
      <c r="Y571" s="13">
        <v>44</v>
      </c>
      <c r="Z571" s="13">
        <v>565</v>
      </c>
      <c r="AA571" s="13">
        <v>96</v>
      </c>
      <c r="AB571" s="13">
        <v>6</v>
      </c>
    </row>
    <row r="572" spans="1:28">
      <c r="A572" s="1">
        <v>100003813</v>
      </c>
      <c r="B572" s="1" t="s">
        <v>1158</v>
      </c>
      <c r="C572" s="1" t="s">
        <v>1299</v>
      </c>
      <c r="D572" s="1" t="s">
        <v>18</v>
      </c>
      <c r="E572" s="1">
        <v>1</v>
      </c>
      <c r="F572" s="13">
        <v>93</v>
      </c>
      <c r="G572" s="13">
        <f t="shared" si="9"/>
        <v>25</v>
      </c>
      <c r="H572" s="13">
        <v>24</v>
      </c>
      <c r="I572" s="13">
        <v>1</v>
      </c>
      <c r="J572" s="13">
        <v>12</v>
      </c>
      <c r="K572" s="13">
        <v>0</v>
      </c>
      <c r="L572" s="13">
        <v>0</v>
      </c>
      <c r="M572" s="13">
        <v>0</v>
      </c>
      <c r="N572" s="13">
        <v>7</v>
      </c>
      <c r="O572" s="13">
        <v>1</v>
      </c>
      <c r="P572" s="13">
        <v>6</v>
      </c>
      <c r="Q572" s="13">
        <v>35</v>
      </c>
      <c r="R572" s="13">
        <v>4572</v>
      </c>
      <c r="S572" s="13">
        <v>892</v>
      </c>
      <c r="T572" s="15">
        <v>46.5</v>
      </c>
      <c r="U572" s="15">
        <v>5.8125</v>
      </c>
      <c r="V572" s="15">
        <v>3.6618750000000002</v>
      </c>
      <c r="W572" s="13">
        <v>412</v>
      </c>
      <c r="X572" s="13">
        <v>954</v>
      </c>
      <c r="Y572" s="13">
        <v>93</v>
      </c>
      <c r="Z572" s="13">
        <v>1366</v>
      </c>
      <c r="AA572" s="13">
        <v>168</v>
      </c>
      <c r="AB572" s="13">
        <v>12</v>
      </c>
    </row>
    <row r="573" spans="1:28">
      <c r="A573" s="1">
        <v>100003821</v>
      </c>
      <c r="B573" s="1" t="s">
        <v>1158</v>
      </c>
      <c r="C573" s="1" t="s">
        <v>1299</v>
      </c>
      <c r="D573" s="1" t="s">
        <v>12</v>
      </c>
      <c r="E573" s="1">
        <v>1</v>
      </c>
      <c r="F573" s="13">
        <v>76</v>
      </c>
      <c r="G573" s="13">
        <f t="shared" si="9"/>
        <v>20</v>
      </c>
      <c r="H573" s="13">
        <v>20</v>
      </c>
      <c r="I573" s="13">
        <v>0</v>
      </c>
      <c r="J573" s="13">
        <v>10</v>
      </c>
      <c r="K573" s="13">
        <v>0</v>
      </c>
      <c r="L573" s="13">
        <v>0</v>
      </c>
      <c r="M573" s="13">
        <v>0</v>
      </c>
      <c r="N573" s="13">
        <v>6</v>
      </c>
      <c r="O573" s="13">
        <v>1</v>
      </c>
      <c r="P573" s="13">
        <v>5</v>
      </c>
      <c r="Q573" s="13">
        <v>28</v>
      </c>
      <c r="R573" s="13">
        <v>3780</v>
      </c>
      <c r="S573" s="13">
        <v>543</v>
      </c>
      <c r="T573" s="15">
        <v>38</v>
      </c>
      <c r="U573" s="15">
        <v>4.75</v>
      </c>
      <c r="V573" s="15">
        <v>2.9925000000000002</v>
      </c>
      <c r="W573" s="13">
        <v>341</v>
      </c>
      <c r="X573" s="13">
        <v>730</v>
      </c>
      <c r="Y573" s="13">
        <v>76</v>
      </c>
      <c r="Z573" s="13">
        <v>1071</v>
      </c>
      <c r="AA573" s="13">
        <v>144</v>
      </c>
      <c r="AB573" s="13">
        <v>10</v>
      </c>
    </row>
    <row r="574" spans="1:28">
      <c r="A574" s="1">
        <v>100003823</v>
      </c>
      <c r="B574" s="1" t="s">
        <v>1158</v>
      </c>
      <c r="C574" s="1" t="s">
        <v>1299</v>
      </c>
      <c r="D574" s="1" t="s">
        <v>1314</v>
      </c>
      <c r="E574" s="1">
        <v>1</v>
      </c>
      <c r="F574" s="13">
        <v>108</v>
      </c>
      <c r="G574" s="13">
        <f t="shared" si="9"/>
        <v>28</v>
      </c>
      <c r="H574" s="13">
        <v>28</v>
      </c>
      <c r="I574" s="13">
        <v>0</v>
      </c>
      <c r="J574" s="13">
        <v>16</v>
      </c>
      <c r="K574" s="13">
        <v>0</v>
      </c>
      <c r="L574" s="13">
        <v>1</v>
      </c>
      <c r="M574" s="13">
        <v>0</v>
      </c>
      <c r="N574" s="13">
        <v>8</v>
      </c>
      <c r="O574" s="13">
        <v>1</v>
      </c>
      <c r="P574" s="13">
        <v>8</v>
      </c>
      <c r="Q574" s="13">
        <v>40</v>
      </c>
      <c r="R574" s="13">
        <v>5271</v>
      </c>
      <c r="S574" s="13">
        <v>1195</v>
      </c>
      <c r="T574" s="15">
        <v>54</v>
      </c>
      <c r="U574" s="15">
        <v>6.75</v>
      </c>
      <c r="V574" s="15">
        <v>4.2525000000000004</v>
      </c>
      <c r="W574" s="13">
        <v>475</v>
      </c>
      <c r="X574" s="13">
        <v>1150</v>
      </c>
      <c r="Y574" s="13">
        <v>108</v>
      </c>
      <c r="Z574" s="13">
        <v>1625</v>
      </c>
      <c r="AA574" s="13">
        <v>192</v>
      </c>
      <c r="AB574" s="13">
        <v>16</v>
      </c>
    </row>
    <row r="575" spans="1:28">
      <c r="A575" s="1">
        <v>100003832</v>
      </c>
      <c r="B575" s="1" t="s">
        <v>1158</v>
      </c>
      <c r="C575" s="1" t="s">
        <v>1299</v>
      </c>
      <c r="D575" s="1" t="s">
        <v>1316</v>
      </c>
      <c r="E575" s="1">
        <v>1</v>
      </c>
      <c r="F575" s="13">
        <v>84</v>
      </c>
      <c r="G575" s="13">
        <f t="shared" si="9"/>
        <v>22</v>
      </c>
      <c r="H575" s="13">
        <v>22</v>
      </c>
      <c r="I575" s="13">
        <v>0</v>
      </c>
      <c r="J575" s="13">
        <v>12</v>
      </c>
      <c r="K575" s="13">
        <v>0</v>
      </c>
      <c r="L575" s="13">
        <v>0</v>
      </c>
      <c r="M575" s="13">
        <v>0</v>
      </c>
      <c r="N575" s="13">
        <v>7</v>
      </c>
      <c r="O575" s="13">
        <v>1</v>
      </c>
      <c r="P575" s="13">
        <v>6</v>
      </c>
      <c r="Q575" s="13">
        <v>31</v>
      </c>
      <c r="R575" s="13">
        <v>4153</v>
      </c>
      <c r="S575" s="13">
        <v>682</v>
      </c>
      <c r="T575" s="15">
        <v>42</v>
      </c>
      <c r="U575" s="15">
        <v>5.25</v>
      </c>
      <c r="V575" s="15">
        <v>3.3075000000000001</v>
      </c>
      <c r="W575" s="13">
        <v>374</v>
      </c>
      <c r="X575" s="13">
        <v>828</v>
      </c>
      <c r="Y575" s="13">
        <v>84</v>
      </c>
      <c r="Z575" s="13">
        <v>1202</v>
      </c>
      <c r="AA575" s="13">
        <v>168</v>
      </c>
      <c r="AB575" s="13">
        <v>12</v>
      </c>
    </row>
    <row r="576" spans="1:28">
      <c r="A576" s="1">
        <v>100003836</v>
      </c>
      <c r="B576" s="1" t="s">
        <v>1158</v>
      </c>
      <c r="C576" s="1" t="s">
        <v>1299</v>
      </c>
      <c r="D576" s="1" t="s">
        <v>12</v>
      </c>
      <c r="E576" s="1">
        <v>1</v>
      </c>
      <c r="F576" s="13">
        <v>54</v>
      </c>
      <c r="G576" s="13">
        <f t="shared" si="9"/>
        <v>14</v>
      </c>
      <c r="H576" s="13">
        <v>14</v>
      </c>
      <c r="I576" s="13">
        <v>0</v>
      </c>
      <c r="J576" s="13">
        <v>6</v>
      </c>
      <c r="K576" s="13">
        <v>0</v>
      </c>
      <c r="L576" s="13">
        <v>0</v>
      </c>
      <c r="M576" s="13">
        <v>0</v>
      </c>
      <c r="N576" s="13">
        <v>4</v>
      </c>
      <c r="O576" s="13">
        <v>1</v>
      </c>
      <c r="P576" s="13">
        <v>3</v>
      </c>
      <c r="Q576" s="13">
        <v>20</v>
      </c>
      <c r="R576" s="13">
        <v>2636</v>
      </c>
      <c r="S576" s="13">
        <v>248</v>
      </c>
      <c r="T576" s="15">
        <v>27</v>
      </c>
      <c r="U576" s="15">
        <v>3.375</v>
      </c>
      <c r="V576" s="15">
        <v>2.1262500000000002</v>
      </c>
      <c r="W576" s="13">
        <v>238</v>
      </c>
      <c r="X576" s="13">
        <v>470</v>
      </c>
      <c r="Y576" s="13">
        <v>54</v>
      </c>
      <c r="Z576" s="13">
        <v>708</v>
      </c>
      <c r="AA576" s="13">
        <v>96</v>
      </c>
      <c r="AB576" s="13">
        <v>6</v>
      </c>
    </row>
    <row r="577" spans="1:28">
      <c r="A577" s="1">
        <v>100003842</v>
      </c>
      <c r="B577" s="1" t="s">
        <v>1158</v>
      </c>
      <c r="C577" s="1" t="s">
        <v>1299</v>
      </c>
      <c r="D577" s="1" t="s">
        <v>176</v>
      </c>
      <c r="E577" s="1">
        <v>1</v>
      </c>
      <c r="F577" s="13">
        <v>58</v>
      </c>
      <c r="G577" s="13">
        <f t="shared" si="9"/>
        <v>16</v>
      </c>
      <c r="H577" s="13">
        <v>15</v>
      </c>
      <c r="I577" s="13">
        <v>1</v>
      </c>
      <c r="J577" s="13">
        <v>8</v>
      </c>
      <c r="K577" s="13">
        <v>0</v>
      </c>
      <c r="L577" s="13">
        <v>0</v>
      </c>
      <c r="M577" s="13">
        <v>0</v>
      </c>
      <c r="N577" s="13">
        <v>5</v>
      </c>
      <c r="O577" s="13">
        <v>1</v>
      </c>
      <c r="P577" s="13">
        <v>4</v>
      </c>
      <c r="Q577" s="13">
        <v>22</v>
      </c>
      <c r="R577" s="13">
        <v>2942</v>
      </c>
      <c r="S577" s="13">
        <v>311</v>
      </c>
      <c r="T577" s="15">
        <v>29</v>
      </c>
      <c r="U577" s="15">
        <v>3.625</v>
      </c>
      <c r="V577" s="15">
        <v>2.2837499999999999</v>
      </c>
      <c r="W577" s="13">
        <v>265</v>
      </c>
      <c r="X577" s="13">
        <v>535</v>
      </c>
      <c r="Y577" s="13">
        <v>58</v>
      </c>
      <c r="Z577" s="13">
        <v>800</v>
      </c>
      <c r="AA577" s="13">
        <v>120</v>
      </c>
      <c r="AB577" s="13">
        <v>8</v>
      </c>
    </row>
    <row r="578" spans="1:28">
      <c r="A578" s="1">
        <v>100003848</v>
      </c>
      <c r="B578" s="1" t="s">
        <v>1158</v>
      </c>
      <c r="C578" s="1" t="s">
        <v>1299</v>
      </c>
      <c r="D578" s="1" t="s">
        <v>176</v>
      </c>
      <c r="E578" s="1">
        <v>1</v>
      </c>
      <c r="F578" s="13">
        <v>52</v>
      </c>
      <c r="G578" s="13">
        <f t="shared" si="9"/>
        <v>14</v>
      </c>
      <c r="H578" s="13">
        <v>14</v>
      </c>
      <c r="I578" s="13">
        <v>0</v>
      </c>
      <c r="J578" s="13">
        <v>6</v>
      </c>
      <c r="K578" s="13">
        <v>0</v>
      </c>
      <c r="L578" s="13">
        <v>0</v>
      </c>
      <c r="M578" s="13">
        <v>0</v>
      </c>
      <c r="N578" s="13">
        <v>4</v>
      </c>
      <c r="O578" s="13">
        <v>1</v>
      </c>
      <c r="P578" s="13">
        <v>3</v>
      </c>
      <c r="Q578" s="13">
        <v>19</v>
      </c>
      <c r="R578" s="13">
        <v>2542</v>
      </c>
      <c r="S578" s="13">
        <v>219</v>
      </c>
      <c r="T578" s="15">
        <v>26</v>
      </c>
      <c r="U578" s="15">
        <v>3.25</v>
      </c>
      <c r="V578" s="15">
        <v>2.0474999999999999</v>
      </c>
      <c r="W578" s="13">
        <v>229</v>
      </c>
      <c r="X578" s="13">
        <v>447</v>
      </c>
      <c r="Y578" s="13">
        <v>52</v>
      </c>
      <c r="Z578" s="13">
        <v>676</v>
      </c>
      <c r="AA578" s="13">
        <v>96</v>
      </c>
      <c r="AB578" s="13">
        <v>6</v>
      </c>
    </row>
    <row r="579" spans="1:28">
      <c r="A579" s="1">
        <v>100003857</v>
      </c>
      <c r="B579" s="1" t="s">
        <v>1158</v>
      </c>
      <c r="C579" s="1" t="s">
        <v>1299</v>
      </c>
      <c r="D579" s="1" t="s">
        <v>12</v>
      </c>
      <c r="E579" s="1">
        <v>1</v>
      </c>
      <c r="F579" s="13">
        <v>58</v>
      </c>
      <c r="G579" s="13">
        <f t="shared" si="9"/>
        <v>16</v>
      </c>
      <c r="H579" s="13">
        <v>15</v>
      </c>
      <c r="I579" s="13">
        <v>1</v>
      </c>
      <c r="J579" s="13">
        <v>6</v>
      </c>
      <c r="K579" s="13">
        <v>0</v>
      </c>
      <c r="L579" s="13">
        <v>0</v>
      </c>
      <c r="M579" s="13">
        <v>0</v>
      </c>
      <c r="N579" s="13">
        <v>4</v>
      </c>
      <c r="O579" s="13">
        <v>1</v>
      </c>
      <c r="P579" s="13">
        <v>3</v>
      </c>
      <c r="Q579" s="13">
        <v>22</v>
      </c>
      <c r="R579" s="13">
        <v>2822</v>
      </c>
      <c r="S579" s="13">
        <v>311</v>
      </c>
      <c r="T579" s="15">
        <v>29</v>
      </c>
      <c r="U579" s="15">
        <v>3.625</v>
      </c>
      <c r="V579" s="15">
        <v>2.2837499999999999</v>
      </c>
      <c r="W579" s="13">
        <v>254</v>
      </c>
      <c r="X579" s="13">
        <v>517</v>
      </c>
      <c r="Y579" s="13">
        <v>58</v>
      </c>
      <c r="Z579" s="13">
        <v>771</v>
      </c>
      <c r="AA579" s="13">
        <v>96</v>
      </c>
      <c r="AB579" s="13">
        <v>6</v>
      </c>
    </row>
    <row r="580" spans="1:28">
      <c r="A580" s="1">
        <v>100003860</v>
      </c>
      <c r="B580" s="1" t="s">
        <v>1158</v>
      </c>
      <c r="C580" s="1" t="s">
        <v>1299</v>
      </c>
      <c r="D580" s="1" t="s">
        <v>12</v>
      </c>
      <c r="E580" s="1">
        <v>1</v>
      </c>
      <c r="F580" s="13">
        <v>11</v>
      </c>
      <c r="G580" s="13">
        <f t="shared" si="9"/>
        <v>3</v>
      </c>
      <c r="H580" s="13">
        <v>3</v>
      </c>
      <c r="I580" s="13">
        <v>0</v>
      </c>
      <c r="J580" s="13">
        <v>0</v>
      </c>
      <c r="K580" s="13">
        <v>1</v>
      </c>
      <c r="L580" s="13">
        <v>0</v>
      </c>
      <c r="M580" s="13">
        <v>1</v>
      </c>
      <c r="N580" s="13">
        <v>0</v>
      </c>
      <c r="O580" s="13">
        <v>1</v>
      </c>
      <c r="P580" s="13">
        <v>1</v>
      </c>
      <c r="Q580" s="13">
        <v>4</v>
      </c>
      <c r="R580" s="13">
        <v>552</v>
      </c>
      <c r="S580" s="13">
        <v>0</v>
      </c>
      <c r="T580" s="15">
        <v>5.5</v>
      </c>
      <c r="U580" s="15">
        <v>0.6875</v>
      </c>
      <c r="V580" s="15">
        <v>0.43312499999999998</v>
      </c>
      <c r="W580" s="13">
        <v>50</v>
      </c>
      <c r="X580" s="13">
        <v>83</v>
      </c>
      <c r="Y580" s="13">
        <v>11</v>
      </c>
      <c r="Z580" s="13">
        <v>133</v>
      </c>
      <c r="AA580" s="13">
        <v>48</v>
      </c>
      <c r="AB580" s="13">
        <v>0</v>
      </c>
    </row>
    <row r="581" spans="1:28">
      <c r="A581" s="1">
        <v>100003866</v>
      </c>
      <c r="B581" s="1" t="s">
        <v>1158</v>
      </c>
      <c r="C581" s="1" t="s">
        <v>1299</v>
      </c>
      <c r="D581" s="1" t="s">
        <v>176</v>
      </c>
      <c r="E581" s="1">
        <v>1</v>
      </c>
      <c r="F581" s="13">
        <v>41</v>
      </c>
      <c r="G581" s="13">
        <f t="shared" si="9"/>
        <v>11</v>
      </c>
      <c r="H581" s="13">
        <v>11</v>
      </c>
      <c r="I581" s="13">
        <v>0</v>
      </c>
      <c r="J581" s="13">
        <v>6</v>
      </c>
      <c r="K581" s="13">
        <v>0</v>
      </c>
      <c r="L581" s="13">
        <v>0</v>
      </c>
      <c r="M581" s="13">
        <v>0</v>
      </c>
      <c r="N581" s="13">
        <v>4</v>
      </c>
      <c r="O581" s="13">
        <v>1</v>
      </c>
      <c r="P581" s="13">
        <v>3</v>
      </c>
      <c r="Q581" s="13">
        <v>15</v>
      </c>
      <c r="R581" s="13">
        <v>2030</v>
      </c>
      <c r="S581" s="13">
        <v>120</v>
      </c>
      <c r="T581" s="15">
        <v>20.5</v>
      </c>
      <c r="U581" s="15">
        <v>2.5625</v>
      </c>
      <c r="V581" s="15">
        <v>1.6143749999999999</v>
      </c>
      <c r="W581" s="13">
        <v>183</v>
      </c>
      <c r="X581" s="13">
        <v>341</v>
      </c>
      <c r="Y581" s="13">
        <v>41</v>
      </c>
      <c r="Z581" s="13">
        <v>524</v>
      </c>
      <c r="AA581" s="13">
        <v>96</v>
      </c>
      <c r="AB581" s="13">
        <v>6</v>
      </c>
    </row>
    <row r="582" spans="1:28">
      <c r="A582" s="1">
        <v>100003870</v>
      </c>
      <c r="B582" s="1" t="s">
        <v>1158</v>
      </c>
      <c r="C582" s="1" t="s">
        <v>1329</v>
      </c>
      <c r="D582" s="1" t="s">
        <v>176</v>
      </c>
      <c r="E582" s="1">
        <v>1</v>
      </c>
      <c r="F582" s="13">
        <v>38</v>
      </c>
      <c r="G582" s="13">
        <f t="shared" ref="G582:G645" si="10">H582+I582</f>
        <v>10</v>
      </c>
      <c r="H582" s="13">
        <v>10</v>
      </c>
      <c r="I582" s="13">
        <v>0</v>
      </c>
      <c r="J582" s="13">
        <v>4</v>
      </c>
      <c r="K582" s="13">
        <v>0</v>
      </c>
      <c r="L582" s="13">
        <v>0</v>
      </c>
      <c r="M582" s="13">
        <v>0</v>
      </c>
      <c r="N582" s="13">
        <v>3</v>
      </c>
      <c r="O582" s="13">
        <v>1</v>
      </c>
      <c r="P582" s="13">
        <v>2</v>
      </c>
      <c r="Q582" s="13">
        <v>14</v>
      </c>
      <c r="R582" s="13">
        <v>1890</v>
      </c>
      <c r="S582" s="13">
        <v>100</v>
      </c>
      <c r="T582" s="15">
        <v>19</v>
      </c>
      <c r="U582" s="15">
        <v>2.375</v>
      </c>
      <c r="V582" s="15">
        <v>1.4962500000000001</v>
      </c>
      <c r="W582" s="13">
        <v>171</v>
      </c>
      <c r="X582" s="13">
        <v>314</v>
      </c>
      <c r="Y582" s="13">
        <v>38</v>
      </c>
      <c r="Z582" s="13">
        <v>485</v>
      </c>
      <c r="AA582" s="13">
        <v>72</v>
      </c>
      <c r="AB582" s="13">
        <v>4</v>
      </c>
    </row>
    <row r="583" spans="1:28">
      <c r="A583" s="1">
        <v>100003876</v>
      </c>
      <c r="B583" s="1" t="s">
        <v>1158</v>
      </c>
      <c r="C583" s="1" t="s">
        <v>1329</v>
      </c>
      <c r="D583" s="1" t="s">
        <v>12</v>
      </c>
      <c r="E583" s="1">
        <v>1</v>
      </c>
      <c r="F583" s="13">
        <v>35</v>
      </c>
      <c r="G583" s="13">
        <f t="shared" si="10"/>
        <v>9</v>
      </c>
      <c r="H583" s="13">
        <v>9</v>
      </c>
      <c r="I583" s="13">
        <v>0</v>
      </c>
      <c r="J583" s="13">
        <v>4</v>
      </c>
      <c r="K583" s="13">
        <v>0</v>
      </c>
      <c r="L583" s="13">
        <v>0</v>
      </c>
      <c r="M583" s="13">
        <v>0</v>
      </c>
      <c r="N583" s="13">
        <v>3</v>
      </c>
      <c r="O583" s="13">
        <v>1</v>
      </c>
      <c r="P583" s="13">
        <v>2</v>
      </c>
      <c r="Q583" s="13">
        <v>13</v>
      </c>
      <c r="R583" s="13">
        <v>1751</v>
      </c>
      <c r="S583" s="13">
        <v>82</v>
      </c>
      <c r="T583" s="15">
        <v>17.5</v>
      </c>
      <c r="U583" s="15">
        <v>2.1875</v>
      </c>
      <c r="V583" s="15">
        <v>1.378125</v>
      </c>
      <c r="W583" s="13">
        <v>158</v>
      </c>
      <c r="X583" s="13">
        <v>288</v>
      </c>
      <c r="Y583" s="13">
        <v>35</v>
      </c>
      <c r="Z583" s="13">
        <v>446</v>
      </c>
      <c r="AA583" s="13">
        <v>72</v>
      </c>
      <c r="AB583" s="13">
        <v>4</v>
      </c>
    </row>
    <row r="584" spans="1:28">
      <c r="A584" s="1">
        <v>100003881</v>
      </c>
      <c r="B584" s="1" t="s">
        <v>1158</v>
      </c>
      <c r="C584" s="1" t="s">
        <v>1329</v>
      </c>
      <c r="D584" s="1" t="s">
        <v>12</v>
      </c>
      <c r="E584" s="1">
        <v>1</v>
      </c>
      <c r="F584" s="13">
        <v>46</v>
      </c>
      <c r="G584" s="13">
        <f t="shared" si="10"/>
        <v>14</v>
      </c>
      <c r="H584" s="13">
        <v>12</v>
      </c>
      <c r="I584" s="13">
        <v>2</v>
      </c>
      <c r="J584" s="13">
        <v>6</v>
      </c>
      <c r="K584" s="13">
        <v>0</v>
      </c>
      <c r="L584" s="13">
        <v>0</v>
      </c>
      <c r="M584" s="13">
        <v>0</v>
      </c>
      <c r="N584" s="13">
        <v>4</v>
      </c>
      <c r="O584" s="13">
        <v>1</v>
      </c>
      <c r="P584" s="13">
        <v>3</v>
      </c>
      <c r="Q584" s="13">
        <v>18</v>
      </c>
      <c r="R584" s="13">
        <v>2263</v>
      </c>
      <c r="S584" s="13">
        <v>192</v>
      </c>
      <c r="T584" s="15">
        <v>23</v>
      </c>
      <c r="U584" s="15">
        <v>2.875</v>
      </c>
      <c r="V584" s="15">
        <v>1.81125</v>
      </c>
      <c r="W584" s="13">
        <v>204</v>
      </c>
      <c r="X584" s="13">
        <v>398</v>
      </c>
      <c r="Y584" s="13">
        <v>46</v>
      </c>
      <c r="Z584" s="13">
        <v>602</v>
      </c>
      <c r="AA584" s="13">
        <v>96</v>
      </c>
      <c r="AB584" s="13">
        <v>6</v>
      </c>
    </row>
    <row r="585" spans="1:28">
      <c r="A585" s="1">
        <v>100003894</v>
      </c>
      <c r="B585" s="1" t="s">
        <v>1158</v>
      </c>
      <c r="C585" s="1" t="s">
        <v>1329</v>
      </c>
      <c r="D585" s="1" t="s">
        <v>12</v>
      </c>
      <c r="E585" s="1">
        <v>1</v>
      </c>
      <c r="F585" s="13">
        <v>9</v>
      </c>
      <c r="G585" s="13">
        <f t="shared" si="10"/>
        <v>3</v>
      </c>
      <c r="H585" s="13">
        <v>3</v>
      </c>
      <c r="I585" s="13">
        <v>0</v>
      </c>
      <c r="J585" s="13">
        <v>0</v>
      </c>
      <c r="K585" s="13">
        <v>1</v>
      </c>
      <c r="L585" s="13">
        <v>0</v>
      </c>
      <c r="M585" s="13">
        <v>1</v>
      </c>
      <c r="N585" s="13">
        <v>0</v>
      </c>
      <c r="O585" s="13">
        <v>1</v>
      </c>
      <c r="P585" s="13">
        <v>1</v>
      </c>
      <c r="Q585" s="13">
        <v>3</v>
      </c>
      <c r="R585" s="13">
        <v>410</v>
      </c>
      <c r="S585" s="13">
        <v>0</v>
      </c>
      <c r="T585" s="15">
        <v>4.5</v>
      </c>
      <c r="U585" s="15">
        <v>0.5625</v>
      </c>
      <c r="V585" s="15">
        <v>0.354375</v>
      </c>
      <c r="W585" s="13">
        <v>37</v>
      </c>
      <c r="X585" s="13">
        <v>62</v>
      </c>
      <c r="Y585" s="13">
        <v>9</v>
      </c>
      <c r="Z585" s="13">
        <v>99</v>
      </c>
      <c r="AA585" s="13">
        <v>48</v>
      </c>
      <c r="AB585" s="13">
        <v>0</v>
      </c>
    </row>
    <row r="586" spans="1:28">
      <c r="A586" s="1">
        <v>100003904</v>
      </c>
      <c r="B586" s="1" t="s">
        <v>1158</v>
      </c>
      <c r="C586" s="1" t="s">
        <v>1329</v>
      </c>
      <c r="D586" s="1" t="s">
        <v>1337</v>
      </c>
      <c r="E586" s="1">
        <v>1</v>
      </c>
      <c r="F586" s="13">
        <v>33</v>
      </c>
      <c r="G586" s="13">
        <f t="shared" si="10"/>
        <v>9</v>
      </c>
      <c r="H586" s="13">
        <v>9</v>
      </c>
      <c r="I586" s="13">
        <v>0</v>
      </c>
      <c r="J586" s="13">
        <v>4</v>
      </c>
      <c r="K586" s="13">
        <v>0</v>
      </c>
      <c r="L586" s="13">
        <v>0</v>
      </c>
      <c r="M586" s="13">
        <v>0</v>
      </c>
      <c r="N586" s="13">
        <v>3</v>
      </c>
      <c r="O586" s="13">
        <v>1</v>
      </c>
      <c r="P586" s="13">
        <v>2</v>
      </c>
      <c r="Q586" s="13">
        <v>12</v>
      </c>
      <c r="R586" s="13">
        <v>1657</v>
      </c>
      <c r="S586" s="13">
        <v>65</v>
      </c>
      <c r="T586" s="15">
        <v>16.5</v>
      </c>
      <c r="U586" s="15">
        <v>2.0625</v>
      </c>
      <c r="V586" s="15">
        <v>1.2993749999999999</v>
      </c>
      <c r="W586" s="13">
        <v>150</v>
      </c>
      <c r="X586" s="13">
        <v>269</v>
      </c>
      <c r="Y586" s="13">
        <v>33</v>
      </c>
      <c r="Z586" s="13">
        <v>419</v>
      </c>
      <c r="AA586" s="13">
        <v>72</v>
      </c>
      <c r="AB586" s="13">
        <v>4</v>
      </c>
    </row>
    <row r="587" spans="1:28">
      <c r="A587" s="1">
        <v>100003917</v>
      </c>
      <c r="B587" s="1" t="s">
        <v>1158</v>
      </c>
      <c r="C587" s="1" t="s">
        <v>1329</v>
      </c>
      <c r="D587" s="1" t="s">
        <v>100</v>
      </c>
      <c r="E587" s="1">
        <v>1</v>
      </c>
      <c r="F587" s="13">
        <v>62</v>
      </c>
      <c r="G587" s="13">
        <f t="shared" si="10"/>
        <v>16</v>
      </c>
      <c r="H587" s="13">
        <v>16</v>
      </c>
      <c r="I587" s="13">
        <v>0</v>
      </c>
      <c r="J587" s="13">
        <v>10</v>
      </c>
      <c r="K587" s="13">
        <v>0</v>
      </c>
      <c r="L587" s="13">
        <v>0</v>
      </c>
      <c r="M587" s="13">
        <v>0</v>
      </c>
      <c r="N587" s="13">
        <v>6</v>
      </c>
      <c r="O587" s="13">
        <v>1</v>
      </c>
      <c r="P587" s="13">
        <v>5</v>
      </c>
      <c r="Q587" s="13">
        <v>23</v>
      </c>
      <c r="R587" s="13">
        <v>3128</v>
      </c>
      <c r="S587" s="13">
        <v>345</v>
      </c>
      <c r="T587" s="15">
        <v>31</v>
      </c>
      <c r="U587" s="15">
        <v>3.875</v>
      </c>
      <c r="V587" s="15">
        <v>2.4412500000000001</v>
      </c>
      <c r="W587" s="13">
        <v>282</v>
      </c>
      <c r="X587" s="13">
        <v>573</v>
      </c>
      <c r="Y587" s="13">
        <v>62</v>
      </c>
      <c r="Z587" s="13">
        <v>855</v>
      </c>
      <c r="AA587" s="13">
        <v>144</v>
      </c>
      <c r="AB587" s="13">
        <v>10</v>
      </c>
    </row>
    <row r="588" spans="1:28">
      <c r="A588" s="1">
        <v>100003930</v>
      </c>
      <c r="B588" s="1" t="s">
        <v>1158</v>
      </c>
      <c r="C588" s="1" t="s">
        <v>1329</v>
      </c>
      <c r="D588" s="1" t="s">
        <v>176</v>
      </c>
      <c r="E588" s="1">
        <v>1</v>
      </c>
      <c r="F588" s="13">
        <v>27</v>
      </c>
      <c r="G588" s="13">
        <f t="shared" si="10"/>
        <v>7</v>
      </c>
      <c r="H588" s="13">
        <v>7</v>
      </c>
      <c r="I588" s="13">
        <v>0</v>
      </c>
      <c r="J588" s="13">
        <v>4</v>
      </c>
      <c r="K588" s="13">
        <v>0</v>
      </c>
      <c r="L588" s="13">
        <v>0</v>
      </c>
      <c r="M588" s="13">
        <v>0</v>
      </c>
      <c r="N588" s="13">
        <v>3</v>
      </c>
      <c r="O588" s="13">
        <v>1</v>
      </c>
      <c r="P588" s="13">
        <v>2</v>
      </c>
      <c r="Q588" s="13">
        <v>10</v>
      </c>
      <c r="R588" s="13">
        <v>1378</v>
      </c>
      <c r="S588" s="13">
        <v>37</v>
      </c>
      <c r="T588" s="15">
        <v>13.5</v>
      </c>
      <c r="U588" s="15">
        <v>1.6875</v>
      </c>
      <c r="V588" s="15">
        <v>1.0631250000000001</v>
      </c>
      <c r="W588" s="13">
        <v>125</v>
      </c>
      <c r="X588" s="13">
        <v>218</v>
      </c>
      <c r="Y588" s="13">
        <v>27</v>
      </c>
      <c r="Z588" s="13">
        <v>343</v>
      </c>
      <c r="AA588" s="13">
        <v>72</v>
      </c>
      <c r="AB588" s="13">
        <v>4</v>
      </c>
    </row>
    <row r="589" spans="1:28">
      <c r="A589" s="1">
        <v>100003938</v>
      </c>
      <c r="B589" s="1" t="s">
        <v>1158</v>
      </c>
      <c r="C589" s="1" t="s">
        <v>1329</v>
      </c>
      <c r="D589" s="1" t="s">
        <v>365</v>
      </c>
      <c r="E589" s="1">
        <v>1</v>
      </c>
      <c r="F589" s="13">
        <v>6</v>
      </c>
      <c r="G589" s="13">
        <f t="shared" si="10"/>
        <v>2</v>
      </c>
      <c r="H589" s="13">
        <v>2</v>
      </c>
      <c r="I589" s="13">
        <v>0</v>
      </c>
      <c r="J589" s="13">
        <v>0</v>
      </c>
      <c r="K589" s="13">
        <v>1</v>
      </c>
      <c r="L589" s="13">
        <v>0</v>
      </c>
      <c r="M589" s="13">
        <v>1</v>
      </c>
      <c r="N589" s="13">
        <v>0</v>
      </c>
      <c r="O589" s="13">
        <v>1</v>
      </c>
      <c r="P589" s="13">
        <v>1</v>
      </c>
      <c r="Q589" s="13">
        <v>2</v>
      </c>
      <c r="R589" s="13">
        <v>272</v>
      </c>
      <c r="S589" s="13">
        <v>0</v>
      </c>
      <c r="T589" s="15">
        <v>3</v>
      </c>
      <c r="U589" s="15">
        <v>0.375</v>
      </c>
      <c r="V589" s="15">
        <v>0.23624999999999999</v>
      </c>
      <c r="W589" s="13">
        <v>25</v>
      </c>
      <c r="X589" s="13">
        <v>41</v>
      </c>
      <c r="Y589" s="13">
        <v>6</v>
      </c>
      <c r="Z589" s="13">
        <v>66</v>
      </c>
      <c r="AA589" s="13">
        <v>48</v>
      </c>
      <c r="AB589" s="13">
        <v>0</v>
      </c>
    </row>
    <row r="590" spans="1:28">
      <c r="A590" s="1">
        <v>100003939</v>
      </c>
      <c r="B590" s="1" t="s">
        <v>1158</v>
      </c>
      <c r="C590" s="1" t="s">
        <v>1329</v>
      </c>
      <c r="D590" s="1" t="s">
        <v>1345</v>
      </c>
      <c r="E590" s="1">
        <v>1</v>
      </c>
      <c r="F590" s="13">
        <v>33</v>
      </c>
      <c r="G590" s="13">
        <f t="shared" si="10"/>
        <v>9</v>
      </c>
      <c r="H590" s="13">
        <v>9</v>
      </c>
      <c r="I590" s="13">
        <v>0</v>
      </c>
      <c r="J590" s="13">
        <v>4</v>
      </c>
      <c r="K590" s="13">
        <v>0</v>
      </c>
      <c r="L590" s="13">
        <v>0</v>
      </c>
      <c r="M590" s="13">
        <v>0</v>
      </c>
      <c r="N590" s="13">
        <v>3</v>
      </c>
      <c r="O590" s="13">
        <v>1</v>
      </c>
      <c r="P590" s="13">
        <v>2</v>
      </c>
      <c r="Q590" s="13">
        <v>12</v>
      </c>
      <c r="R590" s="13">
        <v>1657</v>
      </c>
      <c r="S590" s="13">
        <v>65</v>
      </c>
      <c r="T590" s="15">
        <v>16.5</v>
      </c>
      <c r="U590" s="15">
        <v>2.0625</v>
      </c>
      <c r="V590" s="15">
        <v>1.2993749999999999</v>
      </c>
      <c r="W590" s="13">
        <v>150</v>
      </c>
      <c r="X590" s="13">
        <v>269</v>
      </c>
      <c r="Y590" s="13">
        <v>33</v>
      </c>
      <c r="Z590" s="13">
        <v>419</v>
      </c>
      <c r="AA590" s="13">
        <v>72</v>
      </c>
      <c r="AB590" s="13">
        <v>4</v>
      </c>
    </row>
    <row r="591" spans="1:28">
      <c r="A591" s="1">
        <v>100003944</v>
      </c>
      <c r="B591" s="1" t="s">
        <v>1158</v>
      </c>
      <c r="C591" s="1" t="s">
        <v>1329</v>
      </c>
      <c r="D591" s="1" t="s">
        <v>1346</v>
      </c>
      <c r="E591" s="1">
        <v>1</v>
      </c>
      <c r="F591" s="13">
        <v>41</v>
      </c>
      <c r="G591" s="13">
        <f t="shared" si="10"/>
        <v>11</v>
      </c>
      <c r="H591" s="13">
        <v>11</v>
      </c>
      <c r="I591" s="13">
        <v>0</v>
      </c>
      <c r="J591" s="13">
        <v>6</v>
      </c>
      <c r="K591" s="13">
        <v>0</v>
      </c>
      <c r="L591" s="13">
        <v>0</v>
      </c>
      <c r="M591" s="13">
        <v>0</v>
      </c>
      <c r="N591" s="13">
        <v>4</v>
      </c>
      <c r="O591" s="13">
        <v>1</v>
      </c>
      <c r="P591" s="13">
        <v>3</v>
      </c>
      <c r="Q591" s="13">
        <v>15</v>
      </c>
      <c r="R591" s="13">
        <v>2030</v>
      </c>
      <c r="S591" s="13">
        <v>120</v>
      </c>
      <c r="T591" s="15">
        <v>20.5</v>
      </c>
      <c r="U591" s="15">
        <v>2.5625</v>
      </c>
      <c r="V591" s="15">
        <v>1.6143749999999999</v>
      </c>
      <c r="W591" s="13">
        <v>183</v>
      </c>
      <c r="X591" s="13">
        <v>341</v>
      </c>
      <c r="Y591" s="13">
        <v>41</v>
      </c>
      <c r="Z591" s="13">
        <v>524</v>
      </c>
      <c r="AA591" s="13">
        <v>96</v>
      </c>
      <c r="AB591" s="13">
        <v>6</v>
      </c>
    </row>
    <row r="592" spans="1:28">
      <c r="A592" s="1">
        <v>100003948</v>
      </c>
      <c r="B592" s="1" t="s">
        <v>1158</v>
      </c>
      <c r="C592" s="1" t="s">
        <v>1329</v>
      </c>
      <c r="D592" s="1" t="s">
        <v>12</v>
      </c>
      <c r="E592" s="1">
        <v>1</v>
      </c>
      <c r="F592" s="13">
        <v>92</v>
      </c>
      <c r="G592" s="13">
        <f t="shared" si="10"/>
        <v>24</v>
      </c>
      <c r="H592" s="13">
        <v>24</v>
      </c>
      <c r="I592" s="13">
        <v>0</v>
      </c>
      <c r="J592" s="13">
        <v>12</v>
      </c>
      <c r="K592" s="13">
        <v>0</v>
      </c>
      <c r="L592" s="13">
        <v>0</v>
      </c>
      <c r="M592" s="13">
        <v>0</v>
      </c>
      <c r="N592" s="13">
        <v>7</v>
      </c>
      <c r="O592" s="13">
        <v>1</v>
      </c>
      <c r="P592" s="13">
        <v>6</v>
      </c>
      <c r="Q592" s="13">
        <v>34</v>
      </c>
      <c r="R592" s="13">
        <v>4525</v>
      </c>
      <c r="S592" s="13">
        <v>837</v>
      </c>
      <c r="T592" s="15">
        <v>46</v>
      </c>
      <c r="U592" s="15">
        <v>5.75</v>
      </c>
      <c r="V592" s="15">
        <v>3.6225000000000001</v>
      </c>
      <c r="W592" s="13">
        <v>408</v>
      </c>
      <c r="X592" s="13">
        <v>930</v>
      </c>
      <c r="Y592" s="13">
        <v>92</v>
      </c>
      <c r="Z592" s="13">
        <v>1338</v>
      </c>
      <c r="AA592" s="13">
        <v>168</v>
      </c>
      <c r="AB592" s="13">
        <v>12</v>
      </c>
    </row>
    <row r="593" spans="1:28">
      <c r="A593" s="1">
        <v>100003951</v>
      </c>
      <c r="B593" s="1" t="s">
        <v>1158</v>
      </c>
      <c r="C593" s="1" t="s">
        <v>1329</v>
      </c>
      <c r="D593" s="1" t="s">
        <v>167</v>
      </c>
      <c r="E593" s="1">
        <v>1</v>
      </c>
      <c r="F593" s="13">
        <v>49</v>
      </c>
      <c r="G593" s="13">
        <f t="shared" si="10"/>
        <v>13</v>
      </c>
      <c r="H593" s="13">
        <v>13</v>
      </c>
      <c r="I593" s="13">
        <v>0</v>
      </c>
      <c r="J593" s="13">
        <v>8</v>
      </c>
      <c r="K593" s="13">
        <v>0</v>
      </c>
      <c r="L593" s="13">
        <v>0</v>
      </c>
      <c r="M593" s="13">
        <v>0</v>
      </c>
      <c r="N593" s="13">
        <v>5</v>
      </c>
      <c r="O593" s="13">
        <v>1</v>
      </c>
      <c r="P593" s="13">
        <v>4</v>
      </c>
      <c r="Q593" s="13">
        <v>18</v>
      </c>
      <c r="R593" s="13">
        <v>2523</v>
      </c>
      <c r="S593" s="13">
        <v>192</v>
      </c>
      <c r="T593" s="15">
        <v>24.5</v>
      </c>
      <c r="U593" s="15">
        <v>3.0625</v>
      </c>
      <c r="V593" s="15">
        <v>1.9293750000000001</v>
      </c>
      <c r="W593" s="13">
        <v>228</v>
      </c>
      <c r="X593" s="13">
        <v>437</v>
      </c>
      <c r="Y593" s="13">
        <v>49</v>
      </c>
      <c r="Z593" s="13">
        <v>665</v>
      </c>
      <c r="AA593" s="13">
        <v>120</v>
      </c>
      <c r="AB593" s="13">
        <v>8</v>
      </c>
    </row>
    <row r="594" spans="1:28">
      <c r="A594" s="1">
        <v>100003955</v>
      </c>
      <c r="B594" s="1" t="s">
        <v>1158</v>
      </c>
      <c r="C594" s="1" t="s">
        <v>1329</v>
      </c>
      <c r="D594" s="1" t="s">
        <v>176</v>
      </c>
      <c r="E594" s="1">
        <v>1</v>
      </c>
      <c r="F594" s="13">
        <v>14</v>
      </c>
      <c r="G594" s="13">
        <f t="shared" si="10"/>
        <v>4</v>
      </c>
      <c r="H594" s="13">
        <v>4</v>
      </c>
      <c r="I594" s="13">
        <v>0</v>
      </c>
      <c r="J594" s="13">
        <v>0</v>
      </c>
      <c r="K594" s="13">
        <v>1</v>
      </c>
      <c r="L594" s="13">
        <v>0</v>
      </c>
      <c r="M594" s="13">
        <v>1</v>
      </c>
      <c r="N594" s="13">
        <v>0</v>
      </c>
      <c r="O594" s="13">
        <v>1</v>
      </c>
      <c r="P594" s="13">
        <v>1</v>
      </c>
      <c r="Q594" s="13">
        <v>5</v>
      </c>
      <c r="R594" s="13">
        <v>767</v>
      </c>
      <c r="S594" s="13">
        <v>0</v>
      </c>
      <c r="T594" s="15">
        <v>7</v>
      </c>
      <c r="U594" s="15">
        <v>0.875</v>
      </c>
      <c r="V594" s="15">
        <v>0.55125000000000002</v>
      </c>
      <c r="W594" s="13">
        <v>70</v>
      </c>
      <c r="X594" s="13">
        <v>116</v>
      </c>
      <c r="Y594" s="13">
        <v>14</v>
      </c>
      <c r="Z594" s="13">
        <v>186</v>
      </c>
      <c r="AA594" s="13">
        <v>48</v>
      </c>
      <c r="AB594" s="13">
        <v>0</v>
      </c>
    </row>
    <row r="595" spans="1:28">
      <c r="A595" s="1">
        <v>100003960</v>
      </c>
      <c r="B595" s="1" t="s">
        <v>1158</v>
      </c>
      <c r="C595" s="1" t="s">
        <v>1329</v>
      </c>
      <c r="D595" s="1" t="s">
        <v>1351</v>
      </c>
      <c r="E595" s="1">
        <v>1</v>
      </c>
      <c r="F595" s="13">
        <v>60</v>
      </c>
      <c r="G595" s="13">
        <f t="shared" si="10"/>
        <v>16</v>
      </c>
      <c r="H595" s="13">
        <v>16</v>
      </c>
      <c r="I595" s="13">
        <v>0</v>
      </c>
      <c r="J595" s="13">
        <v>6</v>
      </c>
      <c r="K595" s="13">
        <v>0</v>
      </c>
      <c r="L595" s="13">
        <v>0</v>
      </c>
      <c r="M595" s="13">
        <v>0</v>
      </c>
      <c r="N595" s="13">
        <v>4</v>
      </c>
      <c r="O595" s="13">
        <v>1</v>
      </c>
      <c r="P595" s="13">
        <v>3</v>
      </c>
      <c r="Q595" s="13">
        <v>22</v>
      </c>
      <c r="R595" s="13">
        <v>2915</v>
      </c>
      <c r="S595" s="13">
        <v>311</v>
      </c>
      <c r="T595" s="15">
        <v>30</v>
      </c>
      <c r="U595" s="15">
        <v>3.75</v>
      </c>
      <c r="V595" s="15">
        <v>2.3624999999999998</v>
      </c>
      <c r="W595" s="13">
        <v>263</v>
      </c>
      <c r="X595" s="13">
        <v>531</v>
      </c>
      <c r="Y595" s="13">
        <v>60</v>
      </c>
      <c r="Z595" s="13">
        <v>794</v>
      </c>
      <c r="AA595" s="13">
        <v>96</v>
      </c>
      <c r="AB595" s="13">
        <v>6</v>
      </c>
    </row>
    <row r="596" spans="1:28">
      <c r="A596" s="1">
        <v>100003964</v>
      </c>
      <c r="B596" s="1" t="s">
        <v>1158</v>
      </c>
      <c r="C596" s="1" t="s">
        <v>1329</v>
      </c>
      <c r="D596" s="1" t="s">
        <v>12</v>
      </c>
      <c r="E596" s="1">
        <v>1</v>
      </c>
      <c r="F596" s="13">
        <v>81</v>
      </c>
      <c r="G596" s="13">
        <f t="shared" si="10"/>
        <v>21</v>
      </c>
      <c r="H596" s="13">
        <v>21</v>
      </c>
      <c r="I596" s="13">
        <v>0</v>
      </c>
      <c r="J596" s="13">
        <v>12</v>
      </c>
      <c r="K596" s="13">
        <v>0</v>
      </c>
      <c r="L596" s="13">
        <v>0</v>
      </c>
      <c r="M596" s="13">
        <v>0</v>
      </c>
      <c r="N596" s="13">
        <v>7</v>
      </c>
      <c r="O596" s="13">
        <v>1</v>
      </c>
      <c r="P596" s="13">
        <v>6</v>
      </c>
      <c r="Q596" s="13">
        <v>30</v>
      </c>
      <c r="R596" s="13">
        <v>4013</v>
      </c>
      <c r="S596" s="13">
        <v>634</v>
      </c>
      <c r="T596" s="15">
        <v>40.5</v>
      </c>
      <c r="U596" s="15">
        <v>5.0625</v>
      </c>
      <c r="V596" s="15">
        <v>3.1893750000000001</v>
      </c>
      <c r="W596" s="13">
        <v>362</v>
      </c>
      <c r="X596" s="13">
        <v>793</v>
      </c>
      <c r="Y596" s="13">
        <v>81</v>
      </c>
      <c r="Z596" s="13">
        <v>1155</v>
      </c>
      <c r="AA596" s="13">
        <v>168</v>
      </c>
      <c r="AB596" s="13">
        <v>12</v>
      </c>
    </row>
    <row r="597" spans="1:28">
      <c r="A597" s="1">
        <v>100003974</v>
      </c>
      <c r="B597" s="1" t="s">
        <v>1158</v>
      </c>
      <c r="C597" s="1" t="s">
        <v>1329</v>
      </c>
      <c r="D597" s="1" t="s">
        <v>12</v>
      </c>
      <c r="E597" s="1">
        <v>1</v>
      </c>
      <c r="F597" s="13">
        <v>65</v>
      </c>
      <c r="G597" s="13">
        <f t="shared" si="10"/>
        <v>17</v>
      </c>
      <c r="H597" s="13">
        <v>17</v>
      </c>
      <c r="I597" s="13">
        <v>0</v>
      </c>
      <c r="J597" s="13">
        <v>10</v>
      </c>
      <c r="K597" s="13">
        <v>0</v>
      </c>
      <c r="L597" s="13">
        <v>0</v>
      </c>
      <c r="M597" s="13">
        <v>0</v>
      </c>
      <c r="N597" s="13">
        <v>6</v>
      </c>
      <c r="O597" s="13">
        <v>1</v>
      </c>
      <c r="P597" s="13">
        <v>5</v>
      </c>
      <c r="Q597" s="13">
        <v>24</v>
      </c>
      <c r="R597" s="13">
        <v>3268</v>
      </c>
      <c r="S597" s="13">
        <v>381</v>
      </c>
      <c r="T597" s="15">
        <v>32.5</v>
      </c>
      <c r="U597" s="15">
        <v>4.0625</v>
      </c>
      <c r="V597" s="15">
        <v>2.5593750000000002</v>
      </c>
      <c r="W597" s="13">
        <v>295</v>
      </c>
      <c r="X597" s="13">
        <v>605</v>
      </c>
      <c r="Y597" s="13">
        <v>65</v>
      </c>
      <c r="Z597" s="13">
        <v>900</v>
      </c>
      <c r="AA597" s="13">
        <v>144</v>
      </c>
      <c r="AB597" s="13">
        <v>10</v>
      </c>
    </row>
    <row r="598" spans="1:28">
      <c r="A598" s="1">
        <v>100003977</v>
      </c>
      <c r="B598" s="1" t="s">
        <v>1158</v>
      </c>
      <c r="C598" s="1" t="s">
        <v>1329</v>
      </c>
      <c r="D598" s="1" t="s">
        <v>72</v>
      </c>
      <c r="E598" s="1">
        <v>1</v>
      </c>
      <c r="F598" s="13">
        <v>116</v>
      </c>
      <c r="G598" s="13">
        <f t="shared" si="10"/>
        <v>30</v>
      </c>
      <c r="H598" s="13">
        <v>30</v>
      </c>
      <c r="I598" s="13">
        <v>0</v>
      </c>
      <c r="J598" s="13">
        <v>14</v>
      </c>
      <c r="K598" s="13">
        <v>0</v>
      </c>
      <c r="L598" s="13">
        <v>1</v>
      </c>
      <c r="M598" s="13">
        <v>0</v>
      </c>
      <c r="N598" s="13">
        <v>7</v>
      </c>
      <c r="O598" s="13">
        <v>1</v>
      </c>
      <c r="P598" s="13">
        <v>7</v>
      </c>
      <c r="Q598" s="13">
        <v>43</v>
      </c>
      <c r="R598" s="13">
        <v>5523</v>
      </c>
      <c r="S598" s="13">
        <v>1397</v>
      </c>
      <c r="T598" s="15">
        <v>58</v>
      </c>
      <c r="U598" s="15">
        <v>7.25</v>
      </c>
      <c r="V598" s="15">
        <v>4.5674999999999999</v>
      </c>
      <c r="W598" s="13">
        <v>498</v>
      </c>
      <c r="X598" s="13">
        <v>1248</v>
      </c>
      <c r="Y598" s="13">
        <v>116</v>
      </c>
      <c r="Z598" s="13">
        <v>1746</v>
      </c>
      <c r="AA598" s="13">
        <v>168</v>
      </c>
      <c r="AB598" s="13">
        <v>14</v>
      </c>
    </row>
    <row r="599" spans="1:28">
      <c r="A599" s="1">
        <v>100003980</v>
      </c>
      <c r="B599" s="1" t="s">
        <v>1158</v>
      </c>
      <c r="C599" s="1" t="s">
        <v>1329</v>
      </c>
      <c r="D599" s="1" t="s">
        <v>21</v>
      </c>
      <c r="E599" s="1">
        <v>1</v>
      </c>
      <c r="F599" s="13">
        <v>73</v>
      </c>
      <c r="G599" s="13">
        <f t="shared" si="10"/>
        <v>19</v>
      </c>
      <c r="H599" s="13">
        <v>19</v>
      </c>
      <c r="I599" s="13">
        <v>0</v>
      </c>
      <c r="J599" s="13">
        <v>10</v>
      </c>
      <c r="K599" s="13">
        <v>0</v>
      </c>
      <c r="L599" s="13">
        <v>0</v>
      </c>
      <c r="M599" s="13">
        <v>0</v>
      </c>
      <c r="N599" s="13">
        <v>6</v>
      </c>
      <c r="O599" s="13">
        <v>1</v>
      </c>
      <c r="P599" s="13">
        <v>5</v>
      </c>
      <c r="Q599" s="13">
        <v>27</v>
      </c>
      <c r="R599" s="13">
        <v>3640</v>
      </c>
      <c r="S599" s="13">
        <v>500</v>
      </c>
      <c r="T599" s="15">
        <v>36.5</v>
      </c>
      <c r="U599" s="15">
        <v>4.5625</v>
      </c>
      <c r="V599" s="15">
        <v>2.8743750000000001</v>
      </c>
      <c r="W599" s="13">
        <v>328</v>
      </c>
      <c r="X599" s="13">
        <v>696</v>
      </c>
      <c r="Y599" s="13">
        <v>73</v>
      </c>
      <c r="Z599" s="13">
        <v>1024</v>
      </c>
      <c r="AA599" s="13">
        <v>144</v>
      </c>
      <c r="AB599" s="13">
        <v>10</v>
      </c>
    </row>
    <row r="600" spans="1:28">
      <c r="A600" s="1">
        <v>100003981</v>
      </c>
      <c r="B600" s="1" t="s">
        <v>1158</v>
      </c>
      <c r="C600" s="1" t="s">
        <v>1329</v>
      </c>
      <c r="D600" s="1" t="s">
        <v>12</v>
      </c>
      <c r="E600" s="1">
        <v>1</v>
      </c>
      <c r="F600" s="13">
        <v>113</v>
      </c>
      <c r="G600" s="13">
        <f t="shared" si="10"/>
        <v>29</v>
      </c>
      <c r="H600" s="13">
        <v>29</v>
      </c>
      <c r="I600" s="13">
        <v>0</v>
      </c>
      <c r="J600" s="13">
        <v>18</v>
      </c>
      <c r="K600" s="13">
        <v>0</v>
      </c>
      <c r="L600" s="13">
        <v>1</v>
      </c>
      <c r="M600" s="13">
        <v>0</v>
      </c>
      <c r="N600" s="13">
        <v>9</v>
      </c>
      <c r="O600" s="13">
        <v>1</v>
      </c>
      <c r="P600" s="13">
        <v>9</v>
      </c>
      <c r="Q600" s="13">
        <v>42</v>
      </c>
      <c r="R600" s="13">
        <v>5623</v>
      </c>
      <c r="S600" s="13">
        <v>1328</v>
      </c>
      <c r="T600" s="15">
        <v>56.5</v>
      </c>
      <c r="U600" s="15">
        <v>7.0625</v>
      </c>
      <c r="V600" s="15">
        <v>4.4493749999999999</v>
      </c>
      <c r="W600" s="13">
        <v>507</v>
      </c>
      <c r="X600" s="13">
        <v>1242</v>
      </c>
      <c r="Y600" s="13">
        <v>113</v>
      </c>
      <c r="Z600" s="13">
        <v>1749</v>
      </c>
      <c r="AA600" s="13">
        <v>216</v>
      </c>
      <c r="AB600" s="13">
        <v>18</v>
      </c>
    </row>
    <row r="601" spans="1:28">
      <c r="A601" s="1">
        <v>100003984</v>
      </c>
      <c r="B601" s="1" t="s">
        <v>1158</v>
      </c>
      <c r="C601" s="1" t="s">
        <v>1329</v>
      </c>
      <c r="D601" s="1" t="s">
        <v>12</v>
      </c>
      <c r="E601" s="1">
        <v>1</v>
      </c>
      <c r="F601" s="13">
        <v>78</v>
      </c>
      <c r="G601" s="13">
        <f t="shared" si="10"/>
        <v>20</v>
      </c>
      <c r="H601" s="13">
        <v>20</v>
      </c>
      <c r="I601" s="13">
        <v>0</v>
      </c>
      <c r="J601" s="13">
        <v>10</v>
      </c>
      <c r="K601" s="13">
        <v>0</v>
      </c>
      <c r="L601" s="13">
        <v>0</v>
      </c>
      <c r="M601" s="13">
        <v>0</v>
      </c>
      <c r="N601" s="13">
        <v>6</v>
      </c>
      <c r="O601" s="13">
        <v>1</v>
      </c>
      <c r="P601" s="13">
        <v>5</v>
      </c>
      <c r="Q601" s="13">
        <v>29</v>
      </c>
      <c r="R601" s="13">
        <v>3873</v>
      </c>
      <c r="S601" s="13">
        <v>587</v>
      </c>
      <c r="T601" s="15">
        <v>39</v>
      </c>
      <c r="U601" s="15">
        <v>4.875</v>
      </c>
      <c r="V601" s="15">
        <v>3.07125</v>
      </c>
      <c r="W601" s="13">
        <v>349</v>
      </c>
      <c r="X601" s="13">
        <v>758</v>
      </c>
      <c r="Y601" s="13">
        <v>78</v>
      </c>
      <c r="Z601" s="13">
        <v>1107</v>
      </c>
      <c r="AA601" s="13">
        <v>144</v>
      </c>
      <c r="AB601" s="13">
        <v>10</v>
      </c>
    </row>
    <row r="602" spans="1:28">
      <c r="A602" s="1">
        <v>100003989</v>
      </c>
      <c r="B602" s="1" t="s">
        <v>1158</v>
      </c>
      <c r="C602" s="1" t="s">
        <v>1329</v>
      </c>
      <c r="D602" s="1" t="s">
        <v>18</v>
      </c>
      <c r="E602" s="1">
        <v>1</v>
      </c>
      <c r="F602" s="13">
        <v>103</v>
      </c>
      <c r="G602" s="13">
        <f t="shared" si="10"/>
        <v>27</v>
      </c>
      <c r="H602" s="13">
        <v>27</v>
      </c>
      <c r="I602" s="13">
        <v>0</v>
      </c>
      <c r="J602" s="13">
        <v>14</v>
      </c>
      <c r="K602" s="13">
        <v>0</v>
      </c>
      <c r="L602" s="13">
        <v>0</v>
      </c>
      <c r="M602" s="13">
        <v>0</v>
      </c>
      <c r="N602" s="13">
        <v>8</v>
      </c>
      <c r="O602" s="13">
        <v>1</v>
      </c>
      <c r="P602" s="13">
        <v>7</v>
      </c>
      <c r="Q602" s="13">
        <v>38</v>
      </c>
      <c r="R602" s="13">
        <v>5038</v>
      </c>
      <c r="S602" s="13">
        <v>1068</v>
      </c>
      <c r="T602" s="15">
        <v>51.5</v>
      </c>
      <c r="U602" s="15">
        <v>6.4375</v>
      </c>
      <c r="V602" s="15">
        <v>4.055625</v>
      </c>
      <c r="W602" s="13">
        <v>454</v>
      </c>
      <c r="X602" s="13">
        <v>1077</v>
      </c>
      <c r="Y602" s="13">
        <v>103</v>
      </c>
      <c r="Z602" s="13">
        <v>1531</v>
      </c>
      <c r="AA602" s="13">
        <v>192</v>
      </c>
      <c r="AB602" s="13">
        <v>14</v>
      </c>
    </row>
    <row r="603" spans="1:28">
      <c r="A603" s="1">
        <v>100003990</v>
      </c>
      <c r="B603" s="1" t="s">
        <v>1158</v>
      </c>
      <c r="C603" s="1" t="s">
        <v>1329</v>
      </c>
      <c r="D603" s="1" t="s">
        <v>12</v>
      </c>
      <c r="E603" s="1">
        <v>1</v>
      </c>
      <c r="F603" s="13">
        <v>90</v>
      </c>
      <c r="G603" s="13">
        <f t="shared" si="10"/>
        <v>24</v>
      </c>
      <c r="H603" s="13">
        <v>23</v>
      </c>
      <c r="I603" s="13">
        <v>1</v>
      </c>
      <c r="J603" s="13">
        <v>12</v>
      </c>
      <c r="K603" s="13">
        <v>0</v>
      </c>
      <c r="L603" s="13">
        <v>0</v>
      </c>
      <c r="M603" s="13">
        <v>0</v>
      </c>
      <c r="N603" s="13">
        <v>7</v>
      </c>
      <c r="O603" s="13">
        <v>1</v>
      </c>
      <c r="P603" s="13">
        <v>6</v>
      </c>
      <c r="Q603" s="13">
        <v>34</v>
      </c>
      <c r="R603" s="13">
        <v>4432</v>
      </c>
      <c r="S603" s="13">
        <v>837</v>
      </c>
      <c r="T603" s="15">
        <v>45</v>
      </c>
      <c r="U603" s="15">
        <v>5.625</v>
      </c>
      <c r="V603" s="15">
        <v>3.5437500000000002</v>
      </c>
      <c r="W603" s="13">
        <v>399</v>
      </c>
      <c r="X603" s="13">
        <v>916</v>
      </c>
      <c r="Y603" s="13">
        <v>90</v>
      </c>
      <c r="Z603" s="13">
        <v>1315</v>
      </c>
      <c r="AA603" s="13">
        <v>168</v>
      </c>
      <c r="AB603" s="13">
        <v>12</v>
      </c>
    </row>
    <row r="604" spans="1:28">
      <c r="A604" s="1">
        <v>100003993</v>
      </c>
      <c r="B604" s="1" t="s">
        <v>1158</v>
      </c>
      <c r="C604" s="1" t="s">
        <v>1329</v>
      </c>
      <c r="D604" s="1" t="s">
        <v>1010</v>
      </c>
      <c r="E604" s="1">
        <v>1</v>
      </c>
      <c r="F604" s="13">
        <v>202</v>
      </c>
      <c r="G604" s="13">
        <f t="shared" si="10"/>
        <v>52</v>
      </c>
      <c r="H604" s="13">
        <v>52</v>
      </c>
      <c r="I604" s="13">
        <v>0</v>
      </c>
      <c r="J604" s="13">
        <v>26</v>
      </c>
      <c r="K604" s="13">
        <v>0</v>
      </c>
      <c r="L604" s="13">
        <v>1</v>
      </c>
      <c r="M604" s="13">
        <v>0</v>
      </c>
      <c r="N604" s="13">
        <v>13</v>
      </c>
      <c r="O604" s="13">
        <v>1</v>
      </c>
      <c r="P604" s="13">
        <v>13</v>
      </c>
      <c r="Q604" s="13">
        <v>75</v>
      </c>
      <c r="R604" s="13">
        <v>9649</v>
      </c>
      <c r="S604" s="13">
        <v>4534</v>
      </c>
      <c r="T604" s="15">
        <v>101</v>
      </c>
      <c r="U604" s="15">
        <v>12.625</v>
      </c>
      <c r="V604" s="15">
        <v>7.9537500000000003</v>
      </c>
      <c r="W604" s="13">
        <v>869</v>
      </c>
      <c r="X604" s="13">
        <v>2808</v>
      </c>
      <c r="Y604" s="13">
        <v>202</v>
      </c>
      <c r="Z604" s="13">
        <v>3677</v>
      </c>
      <c r="AA604" s="13">
        <v>312</v>
      </c>
      <c r="AB604" s="13">
        <v>26</v>
      </c>
    </row>
    <row r="605" spans="1:28">
      <c r="A605" s="1">
        <v>100003998</v>
      </c>
      <c r="B605" s="1" t="s">
        <v>1158</v>
      </c>
      <c r="C605" s="1" t="s">
        <v>1329</v>
      </c>
      <c r="D605" s="1" t="s">
        <v>12</v>
      </c>
      <c r="E605" s="1">
        <v>1</v>
      </c>
      <c r="F605" s="13">
        <v>14</v>
      </c>
      <c r="G605" s="13">
        <f t="shared" si="10"/>
        <v>4</v>
      </c>
      <c r="H605" s="13">
        <v>4</v>
      </c>
      <c r="I605" s="13">
        <v>0</v>
      </c>
      <c r="J605" s="13">
        <v>0</v>
      </c>
      <c r="K605" s="13">
        <v>1</v>
      </c>
      <c r="L605" s="13">
        <v>0</v>
      </c>
      <c r="M605" s="13">
        <v>1</v>
      </c>
      <c r="N605" s="13">
        <v>0</v>
      </c>
      <c r="O605" s="13">
        <v>1</v>
      </c>
      <c r="P605" s="13">
        <v>1</v>
      </c>
      <c r="Q605" s="13">
        <v>5</v>
      </c>
      <c r="R605" s="13">
        <v>767</v>
      </c>
      <c r="S605" s="13">
        <v>0</v>
      </c>
      <c r="T605" s="15">
        <v>7</v>
      </c>
      <c r="U605" s="15">
        <v>0.875</v>
      </c>
      <c r="V605" s="15">
        <v>0.55125000000000002</v>
      </c>
      <c r="W605" s="13">
        <v>70</v>
      </c>
      <c r="X605" s="13">
        <v>116</v>
      </c>
      <c r="Y605" s="13">
        <v>14</v>
      </c>
      <c r="Z605" s="13">
        <v>186</v>
      </c>
      <c r="AA605" s="13">
        <v>48</v>
      </c>
      <c r="AB605" s="13">
        <v>0</v>
      </c>
    </row>
    <row r="606" spans="1:28">
      <c r="A606" s="1">
        <v>100004004</v>
      </c>
      <c r="B606" s="1" t="s">
        <v>1158</v>
      </c>
      <c r="C606" s="1" t="s">
        <v>1329</v>
      </c>
      <c r="D606" s="1" t="s">
        <v>1367</v>
      </c>
      <c r="E606" s="1">
        <v>1</v>
      </c>
      <c r="F606" s="13">
        <v>62</v>
      </c>
      <c r="G606" s="13">
        <f t="shared" si="10"/>
        <v>16</v>
      </c>
      <c r="H606" s="13">
        <v>16</v>
      </c>
      <c r="I606" s="13">
        <v>0</v>
      </c>
      <c r="J606" s="13">
        <v>8</v>
      </c>
      <c r="K606" s="13">
        <v>0</v>
      </c>
      <c r="L606" s="13">
        <v>0</v>
      </c>
      <c r="M606" s="13">
        <v>0</v>
      </c>
      <c r="N606" s="13">
        <v>5</v>
      </c>
      <c r="O606" s="13">
        <v>1</v>
      </c>
      <c r="P606" s="13">
        <v>4</v>
      </c>
      <c r="Q606" s="13">
        <v>23</v>
      </c>
      <c r="R606" s="13">
        <v>3008</v>
      </c>
      <c r="S606" s="13">
        <v>345</v>
      </c>
      <c r="T606" s="15">
        <v>31</v>
      </c>
      <c r="U606" s="15">
        <v>3.875</v>
      </c>
      <c r="V606" s="15">
        <v>2.4412500000000001</v>
      </c>
      <c r="W606" s="13">
        <v>271</v>
      </c>
      <c r="X606" s="13">
        <v>555</v>
      </c>
      <c r="Y606" s="13">
        <v>62</v>
      </c>
      <c r="Z606" s="13">
        <v>826</v>
      </c>
      <c r="AA606" s="13">
        <v>120</v>
      </c>
      <c r="AB606" s="13">
        <v>8</v>
      </c>
    </row>
    <row r="607" spans="1:28">
      <c r="A607" s="1">
        <v>100004007</v>
      </c>
      <c r="B607" s="1" t="s">
        <v>1158</v>
      </c>
      <c r="C607" s="1" t="s">
        <v>1329</v>
      </c>
      <c r="D607" s="1" t="s">
        <v>12</v>
      </c>
      <c r="E607" s="1">
        <v>1</v>
      </c>
      <c r="F607" s="13">
        <v>9</v>
      </c>
      <c r="G607" s="13">
        <f t="shared" si="10"/>
        <v>3</v>
      </c>
      <c r="H607" s="13">
        <v>3</v>
      </c>
      <c r="I607" s="13">
        <v>0</v>
      </c>
      <c r="J607" s="13">
        <v>0</v>
      </c>
      <c r="K607" s="13">
        <v>1</v>
      </c>
      <c r="L607" s="13">
        <v>0</v>
      </c>
      <c r="M607" s="13">
        <v>1</v>
      </c>
      <c r="N607" s="13">
        <v>0</v>
      </c>
      <c r="O607" s="13">
        <v>1</v>
      </c>
      <c r="P607" s="13">
        <v>1</v>
      </c>
      <c r="Q607" s="13">
        <v>3</v>
      </c>
      <c r="R607" s="13">
        <v>410</v>
      </c>
      <c r="S607" s="13">
        <v>0</v>
      </c>
      <c r="T607" s="15">
        <v>4.5</v>
      </c>
      <c r="U607" s="15">
        <v>0.5625</v>
      </c>
      <c r="V607" s="15">
        <v>0.354375</v>
      </c>
      <c r="W607" s="13">
        <v>37</v>
      </c>
      <c r="X607" s="13">
        <v>62</v>
      </c>
      <c r="Y607" s="13">
        <v>9</v>
      </c>
      <c r="Z607" s="13">
        <v>99</v>
      </c>
      <c r="AA607" s="13">
        <v>48</v>
      </c>
      <c r="AB607" s="13">
        <v>0</v>
      </c>
    </row>
    <row r="608" spans="1:28">
      <c r="A608" s="1">
        <v>100004013</v>
      </c>
      <c r="B608" s="1" t="s">
        <v>1158</v>
      </c>
      <c r="C608" s="1" t="s">
        <v>1329</v>
      </c>
      <c r="D608" s="1" t="s">
        <v>176</v>
      </c>
      <c r="E608" s="1">
        <v>1</v>
      </c>
      <c r="F608" s="13">
        <v>12</v>
      </c>
      <c r="G608" s="13">
        <f t="shared" si="10"/>
        <v>4</v>
      </c>
      <c r="H608" s="13">
        <v>3</v>
      </c>
      <c r="I608" s="13">
        <v>1</v>
      </c>
      <c r="J608" s="13">
        <v>0</v>
      </c>
      <c r="K608" s="13">
        <v>1</v>
      </c>
      <c r="L608" s="13">
        <v>0</v>
      </c>
      <c r="M608" s="13">
        <v>1</v>
      </c>
      <c r="N608" s="13">
        <v>0</v>
      </c>
      <c r="O608" s="13">
        <v>1</v>
      </c>
      <c r="P608" s="13">
        <v>1</v>
      </c>
      <c r="Q608" s="13">
        <v>5</v>
      </c>
      <c r="R608" s="13">
        <v>675</v>
      </c>
      <c r="S608" s="13">
        <v>0</v>
      </c>
      <c r="T608" s="15">
        <v>6</v>
      </c>
      <c r="U608" s="15">
        <v>0.75</v>
      </c>
      <c r="V608" s="15">
        <v>0.47249999999999998</v>
      </c>
      <c r="W608" s="13">
        <v>61</v>
      </c>
      <c r="X608" s="13">
        <v>102</v>
      </c>
      <c r="Y608" s="13">
        <v>12</v>
      </c>
      <c r="Z608" s="13">
        <v>163</v>
      </c>
      <c r="AA608" s="13">
        <v>48</v>
      </c>
      <c r="AB608" s="13">
        <v>0</v>
      </c>
    </row>
    <row r="609" spans="1:28">
      <c r="A609" s="1">
        <v>100004017</v>
      </c>
      <c r="B609" s="1" t="s">
        <v>1158</v>
      </c>
      <c r="C609" s="1" t="s">
        <v>1329</v>
      </c>
      <c r="D609" s="1" t="s">
        <v>176</v>
      </c>
      <c r="E609" s="1">
        <v>1</v>
      </c>
      <c r="F609" s="13">
        <v>41</v>
      </c>
      <c r="G609" s="13">
        <f t="shared" si="10"/>
        <v>11</v>
      </c>
      <c r="H609" s="13">
        <v>11</v>
      </c>
      <c r="I609" s="13">
        <v>0</v>
      </c>
      <c r="J609" s="13">
        <v>6</v>
      </c>
      <c r="K609" s="13">
        <v>0</v>
      </c>
      <c r="L609" s="13">
        <v>0</v>
      </c>
      <c r="M609" s="13">
        <v>0</v>
      </c>
      <c r="N609" s="13">
        <v>4</v>
      </c>
      <c r="O609" s="13">
        <v>1</v>
      </c>
      <c r="P609" s="13">
        <v>3</v>
      </c>
      <c r="Q609" s="13">
        <v>15</v>
      </c>
      <c r="R609" s="13">
        <v>2030</v>
      </c>
      <c r="S609" s="13">
        <v>120</v>
      </c>
      <c r="T609" s="15">
        <v>20.5</v>
      </c>
      <c r="U609" s="15">
        <v>2.5625</v>
      </c>
      <c r="V609" s="15">
        <v>1.6143749999999999</v>
      </c>
      <c r="W609" s="13">
        <v>183</v>
      </c>
      <c r="X609" s="13">
        <v>341</v>
      </c>
      <c r="Y609" s="13">
        <v>41</v>
      </c>
      <c r="Z609" s="13">
        <v>524</v>
      </c>
      <c r="AA609" s="13">
        <v>96</v>
      </c>
      <c r="AB609" s="13">
        <v>6</v>
      </c>
    </row>
    <row r="610" spans="1:28">
      <c r="A610" s="1">
        <v>100004024</v>
      </c>
      <c r="B610" s="1" t="s">
        <v>1158</v>
      </c>
      <c r="C610" s="1" t="s">
        <v>1377</v>
      </c>
      <c r="D610" s="1" t="s">
        <v>176</v>
      </c>
      <c r="E610" s="1">
        <v>1</v>
      </c>
      <c r="F610" s="13">
        <v>81</v>
      </c>
      <c r="G610" s="13">
        <f t="shared" si="10"/>
        <v>21</v>
      </c>
      <c r="H610" s="13">
        <v>21</v>
      </c>
      <c r="I610" s="13">
        <v>0</v>
      </c>
      <c r="J610" s="13">
        <v>12</v>
      </c>
      <c r="K610" s="13">
        <v>0</v>
      </c>
      <c r="L610" s="13">
        <v>0</v>
      </c>
      <c r="M610" s="13">
        <v>0</v>
      </c>
      <c r="N610" s="13">
        <v>7</v>
      </c>
      <c r="O610" s="13">
        <v>1</v>
      </c>
      <c r="P610" s="13">
        <v>6</v>
      </c>
      <c r="Q610" s="13">
        <v>30</v>
      </c>
      <c r="R610" s="13">
        <v>4013</v>
      </c>
      <c r="S610" s="13">
        <v>634</v>
      </c>
      <c r="T610" s="15">
        <v>40.5</v>
      </c>
      <c r="U610" s="15">
        <v>5.0625</v>
      </c>
      <c r="V610" s="15">
        <v>3.1893750000000001</v>
      </c>
      <c r="W610" s="13">
        <v>362</v>
      </c>
      <c r="X610" s="13">
        <v>793</v>
      </c>
      <c r="Y610" s="13">
        <v>81</v>
      </c>
      <c r="Z610" s="13">
        <v>1155</v>
      </c>
      <c r="AA610" s="13">
        <v>168</v>
      </c>
      <c r="AB610" s="13">
        <v>12</v>
      </c>
    </row>
    <row r="611" spans="1:28">
      <c r="A611" s="1">
        <v>100004031</v>
      </c>
      <c r="B611" s="1" t="s">
        <v>1158</v>
      </c>
      <c r="C611" s="1" t="s">
        <v>1377</v>
      </c>
      <c r="D611" s="1" t="s">
        <v>446</v>
      </c>
      <c r="E611" s="1">
        <v>2</v>
      </c>
      <c r="F611" s="13">
        <v>0</v>
      </c>
      <c r="G611" s="13">
        <f t="shared" si="10"/>
        <v>0</v>
      </c>
      <c r="H611" s="13">
        <v>0</v>
      </c>
      <c r="I611" s="13">
        <v>0</v>
      </c>
      <c r="J611" s="13">
        <v>0</v>
      </c>
      <c r="K611" s="13">
        <v>1</v>
      </c>
      <c r="L611" s="13">
        <v>0</v>
      </c>
      <c r="M611" s="13">
        <v>1</v>
      </c>
      <c r="N611" s="13">
        <v>0</v>
      </c>
      <c r="O611" s="13">
        <v>1</v>
      </c>
      <c r="P611" s="13">
        <v>1</v>
      </c>
      <c r="Q611" s="13">
        <v>0</v>
      </c>
      <c r="R611" s="13">
        <v>120</v>
      </c>
      <c r="S611" s="13">
        <v>0</v>
      </c>
      <c r="T611" s="15">
        <v>0</v>
      </c>
      <c r="U611" s="15">
        <v>0</v>
      </c>
      <c r="V611" s="15">
        <v>0</v>
      </c>
      <c r="W611" s="13">
        <v>11</v>
      </c>
      <c r="X611" s="13">
        <v>18</v>
      </c>
      <c r="Y611" s="13">
        <v>0</v>
      </c>
      <c r="Z611" s="13">
        <v>29</v>
      </c>
      <c r="AA611" s="13">
        <v>48</v>
      </c>
      <c r="AB611" s="13">
        <v>0</v>
      </c>
    </row>
    <row r="612" spans="1:28">
      <c r="A612" s="1">
        <v>100004034</v>
      </c>
      <c r="B612" s="1" t="s">
        <v>1158</v>
      </c>
      <c r="C612" s="1" t="s">
        <v>1377</v>
      </c>
      <c r="D612" s="1" t="s">
        <v>176</v>
      </c>
      <c r="E612" s="1">
        <v>1</v>
      </c>
      <c r="F612" s="13">
        <v>31</v>
      </c>
      <c r="G612" s="13">
        <f t="shared" si="10"/>
        <v>9</v>
      </c>
      <c r="H612" s="13">
        <v>8</v>
      </c>
      <c r="I612" s="13">
        <v>1</v>
      </c>
      <c r="J612" s="13">
        <v>4</v>
      </c>
      <c r="K612" s="13">
        <v>0</v>
      </c>
      <c r="L612" s="13">
        <v>0</v>
      </c>
      <c r="M612" s="13">
        <v>0</v>
      </c>
      <c r="N612" s="13">
        <v>3</v>
      </c>
      <c r="O612" s="13">
        <v>1</v>
      </c>
      <c r="P612" s="13">
        <v>2</v>
      </c>
      <c r="Q612" s="13">
        <v>12</v>
      </c>
      <c r="R612" s="13">
        <v>1564</v>
      </c>
      <c r="S612" s="13">
        <v>65</v>
      </c>
      <c r="T612" s="15">
        <v>15.5</v>
      </c>
      <c r="U612" s="15">
        <v>1.9375</v>
      </c>
      <c r="V612" s="15">
        <v>1.2206250000000001</v>
      </c>
      <c r="W612" s="13">
        <v>141</v>
      </c>
      <c r="X612" s="13">
        <v>255</v>
      </c>
      <c r="Y612" s="13">
        <v>31</v>
      </c>
      <c r="Z612" s="13">
        <v>396</v>
      </c>
      <c r="AA612" s="13">
        <v>72</v>
      </c>
      <c r="AB612" s="13">
        <v>4</v>
      </c>
    </row>
    <row r="613" spans="1:28">
      <c r="A613" s="1">
        <v>100004037</v>
      </c>
      <c r="B613" s="1" t="s">
        <v>1158</v>
      </c>
      <c r="C613" s="1" t="s">
        <v>1377</v>
      </c>
      <c r="D613" s="1" t="s">
        <v>176</v>
      </c>
      <c r="E613" s="1">
        <v>1</v>
      </c>
      <c r="F613" s="13">
        <v>9</v>
      </c>
      <c r="G613" s="13">
        <f t="shared" si="10"/>
        <v>3</v>
      </c>
      <c r="H613" s="13">
        <v>3</v>
      </c>
      <c r="I613" s="13">
        <v>0</v>
      </c>
      <c r="J613" s="13">
        <v>0</v>
      </c>
      <c r="K613" s="13">
        <v>1</v>
      </c>
      <c r="L613" s="13">
        <v>0</v>
      </c>
      <c r="M613" s="13">
        <v>1</v>
      </c>
      <c r="N613" s="13">
        <v>0</v>
      </c>
      <c r="O613" s="13">
        <v>1</v>
      </c>
      <c r="P613" s="13">
        <v>1</v>
      </c>
      <c r="Q613" s="13">
        <v>3</v>
      </c>
      <c r="R613" s="13">
        <v>410</v>
      </c>
      <c r="S613" s="13">
        <v>0</v>
      </c>
      <c r="T613" s="15">
        <v>4.5</v>
      </c>
      <c r="U613" s="15">
        <v>0.5625</v>
      </c>
      <c r="V613" s="15">
        <v>0.354375</v>
      </c>
      <c r="W613" s="13">
        <v>37</v>
      </c>
      <c r="X613" s="13">
        <v>62</v>
      </c>
      <c r="Y613" s="13">
        <v>9</v>
      </c>
      <c r="Z613" s="13">
        <v>99</v>
      </c>
      <c r="AA613" s="13">
        <v>48</v>
      </c>
      <c r="AB613" s="13">
        <v>0</v>
      </c>
    </row>
    <row r="614" spans="1:28">
      <c r="A614" s="1">
        <v>100004041</v>
      </c>
      <c r="B614" s="1" t="s">
        <v>1158</v>
      </c>
      <c r="C614" s="1" t="s">
        <v>1377</v>
      </c>
      <c r="D614" s="1" t="s">
        <v>176</v>
      </c>
      <c r="E614" s="1">
        <v>1</v>
      </c>
      <c r="F614" s="13">
        <v>19</v>
      </c>
      <c r="G614" s="13">
        <f t="shared" si="10"/>
        <v>5</v>
      </c>
      <c r="H614" s="13">
        <v>5</v>
      </c>
      <c r="I614" s="13">
        <v>0</v>
      </c>
      <c r="J614" s="13">
        <v>0</v>
      </c>
      <c r="K614" s="13">
        <v>1</v>
      </c>
      <c r="L614" s="13">
        <v>0</v>
      </c>
      <c r="M614" s="13">
        <v>1</v>
      </c>
      <c r="N614" s="13">
        <v>0</v>
      </c>
      <c r="O614" s="13">
        <v>1</v>
      </c>
      <c r="P614" s="13">
        <v>1</v>
      </c>
      <c r="Q614" s="13">
        <v>7</v>
      </c>
      <c r="R614" s="13">
        <v>1263</v>
      </c>
      <c r="S614" s="13">
        <v>0</v>
      </c>
      <c r="T614" s="15">
        <v>9.5</v>
      </c>
      <c r="U614" s="15">
        <v>1.1875</v>
      </c>
      <c r="V614" s="15">
        <v>0.74812500000000004</v>
      </c>
      <c r="W614" s="13">
        <v>114</v>
      </c>
      <c r="X614" s="13">
        <v>190</v>
      </c>
      <c r="Y614" s="13">
        <v>19</v>
      </c>
      <c r="Z614" s="13">
        <v>304</v>
      </c>
      <c r="AA614" s="13">
        <v>48</v>
      </c>
      <c r="AB614" s="13">
        <v>0</v>
      </c>
    </row>
    <row r="615" spans="1:28">
      <c r="A615" s="1">
        <v>100004044</v>
      </c>
      <c r="B615" s="1" t="s">
        <v>1158</v>
      </c>
      <c r="C615" s="1" t="s">
        <v>1377</v>
      </c>
      <c r="D615" s="1" t="s">
        <v>176</v>
      </c>
      <c r="E615" s="1">
        <v>1</v>
      </c>
      <c r="F615" s="13">
        <v>14</v>
      </c>
      <c r="G615" s="13">
        <f t="shared" si="10"/>
        <v>4</v>
      </c>
      <c r="H615" s="13">
        <v>4</v>
      </c>
      <c r="I615" s="13">
        <v>0</v>
      </c>
      <c r="J615" s="13">
        <v>0</v>
      </c>
      <c r="K615" s="13">
        <v>1</v>
      </c>
      <c r="L615" s="13">
        <v>0</v>
      </c>
      <c r="M615" s="13">
        <v>1</v>
      </c>
      <c r="N615" s="13">
        <v>0</v>
      </c>
      <c r="O615" s="13">
        <v>1</v>
      </c>
      <c r="P615" s="13">
        <v>1</v>
      </c>
      <c r="Q615" s="13">
        <v>5</v>
      </c>
      <c r="R615" s="13">
        <v>767</v>
      </c>
      <c r="S615" s="13">
        <v>0</v>
      </c>
      <c r="T615" s="15">
        <v>7</v>
      </c>
      <c r="U615" s="15">
        <v>0.875</v>
      </c>
      <c r="V615" s="15">
        <v>0.55125000000000002</v>
      </c>
      <c r="W615" s="13">
        <v>70</v>
      </c>
      <c r="X615" s="13">
        <v>116</v>
      </c>
      <c r="Y615" s="13">
        <v>14</v>
      </c>
      <c r="Z615" s="13">
        <v>186</v>
      </c>
      <c r="AA615" s="13">
        <v>48</v>
      </c>
      <c r="AB615" s="13">
        <v>0</v>
      </c>
    </row>
    <row r="616" spans="1:28">
      <c r="A616" s="1">
        <v>100004050</v>
      </c>
      <c r="B616" s="1" t="s">
        <v>1158</v>
      </c>
      <c r="C616" s="1" t="s">
        <v>1377</v>
      </c>
      <c r="D616" s="1" t="s">
        <v>176</v>
      </c>
      <c r="E616" s="1">
        <v>1</v>
      </c>
      <c r="F616" s="13">
        <v>17</v>
      </c>
      <c r="G616" s="13">
        <f t="shared" si="10"/>
        <v>5</v>
      </c>
      <c r="H616" s="13">
        <v>5</v>
      </c>
      <c r="I616" s="13">
        <v>0</v>
      </c>
      <c r="J616" s="13">
        <v>0</v>
      </c>
      <c r="K616" s="13">
        <v>1</v>
      </c>
      <c r="L616" s="13">
        <v>0</v>
      </c>
      <c r="M616" s="13">
        <v>1</v>
      </c>
      <c r="N616" s="13">
        <v>0</v>
      </c>
      <c r="O616" s="13">
        <v>1</v>
      </c>
      <c r="P616" s="13">
        <v>1</v>
      </c>
      <c r="Q616" s="13">
        <v>6</v>
      </c>
      <c r="R616" s="13">
        <v>1024</v>
      </c>
      <c r="S616" s="13">
        <v>0</v>
      </c>
      <c r="T616" s="15">
        <v>8.5</v>
      </c>
      <c r="U616" s="15">
        <v>1.0625</v>
      </c>
      <c r="V616" s="15">
        <v>0.66937500000000005</v>
      </c>
      <c r="W616" s="13">
        <v>93</v>
      </c>
      <c r="X616" s="13">
        <v>154</v>
      </c>
      <c r="Y616" s="13">
        <v>17</v>
      </c>
      <c r="Z616" s="13">
        <v>247</v>
      </c>
      <c r="AA616" s="13">
        <v>48</v>
      </c>
      <c r="AB616" s="13">
        <v>0</v>
      </c>
    </row>
    <row r="617" spans="1:28">
      <c r="A617" s="1">
        <v>100004056</v>
      </c>
      <c r="B617" s="1" t="s">
        <v>1158</v>
      </c>
      <c r="C617" s="1" t="s">
        <v>1377</v>
      </c>
      <c r="D617" s="1" t="s">
        <v>176</v>
      </c>
      <c r="E617" s="1">
        <v>1</v>
      </c>
      <c r="F617" s="13">
        <v>34</v>
      </c>
      <c r="G617" s="13">
        <f t="shared" si="10"/>
        <v>10</v>
      </c>
      <c r="H617" s="13">
        <v>9</v>
      </c>
      <c r="I617" s="13">
        <v>1</v>
      </c>
      <c r="J617" s="13">
        <v>4</v>
      </c>
      <c r="K617" s="13">
        <v>0</v>
      </c>
      <c r="L617" s="13">
        <v>0</v>
      </c>
      <c r="M617" s="13">
        <v>0</v>
      </c>
      <c r="N617" s="13">
        <v>3</v>
      </c>
      <c r="O617" s="13">
        <v>1</v>
      </c>
      <c r="P617" s="13">
        <v>2</v>
      </c>
      <c r="Q617" s="13">
        <v>13</v>
      </c>
      <c r="R617" s="13">
        <v>1704</v>
      </c>
      <c r="S617" s="13">
        <v>82</v>
      </c>
      <c r="T617" s="15">
        <v>17</v>
      </c>
      <c r="U617" s="15">
        <v>2.125</v>
      </c>
      <c r="V617" s="15">
        <v>1.3387500000000001</v>
      </c>
      <c r="W617" s="13">
        <v>154</v>
      </c>
      <c r="X617" s="13">
        <v>281</v>
      </c>
      <c r="Y617" s="13">
        <v>34</v>
      </c>
      <c r="Z617" s="13">
        <v>435</v>
      </c>
      <c r="AA617" s="13">
        <v>72</v>
      </c>
      <c r="AB617" s="13">
        <v>4</v>
      </c>
    </row>
    <row r="618" spans="1:28">
      <c r="A618" s="1">
        <v>100004061</v>
      </c>
      <c r="B618" s="1" t="s">
        <v>1158</v>
      </c>
      <c r="C618" s="1" t="s">
        <v>1377</v>
      </c>
      <c r="D618" s="1" t="s">
        <v>176</v>
      </c>
      <c r="E618" s="1">
        <v>1</v>
      </c>
      <c r="F618" s="13">
        <v>60</v>
      </c>
      <c r="G618" s="13">
        <f t="shared" si="10"/>
        <v>16</v>
      </c>
      <c r="H618" s="13">
        <v>16</v>
      </c>
      <c r="I618" s="13">
        <v>0</v>
      </c>
      <c r="J618" s="13">
        <v>6</v>
      </c>
      <c r="K618" s="13">
        <v>0</v>
      </c>
      <c r="L618" s="13">
        <v>0</v>
      </c>
      <c r="M618" s="13">
        <v>0</v>
      </c>
      <c r="N618" s="13">
        <v>4</v>
      </c>
      <c r="O618" s="13">
        <v>1</v>
      </c>
      <c r="P618" s="13">
        <v>3</v>
      </c>
      <c r="Q618" s="13">
        <v>22</v>
      </c>
      <c r="R618" s="13">
        <v>2915</v>
      </c>
      <c r="S618" s="13">
        <v>311</v>
      </c>
      <c r="T618" s="15">
        <v>30</v>
      </c>
      <c r="U618" s="15">
        <v>3.75</v>
      </c>
      <c r="V618" s="15">
        <v>2.3624999999999998</v>
      </c>
      <c r="W618" s="13">
        <v>263</v>
      </c>
      <c r="X618" s="13">
        <v>531</v>
      </c>
      <c r="Y618" s="13">
        <v>60</v>
      </c>
      <c r="Z618" s="13">
        <v>794</v>
      </c>
      <c r="AA618" s="13">
        <v>96</v>
      </c>
      <c r="AB618" s="13">
        <v>6</v>
      </c>
    </row>
    <row r="619" spans="1:28">
      <c r="A619" s="1">
        <v>100004073</v>
      </c>
      <c r="B619" s="1" t="s">
        <v>1158</v>
      </c>
      <c r="C619" s="1" t="s">
        <v>1377</v>
      </c>
      <c r="D619" s="1" t="s">
        <v>72</v>
      </c>
      <c r="E619" s="1">
        <v>1</v>
      </c>
      <c r="F619" s="13">
        <v>119</v>
      </c>
      <c r="G619" s="13">
        <f t="shared" si="10"/>
        <v>31</v>
      </c>
      <c r="H619" s="13">
        <v>31</v>
      </c>
      <c r="I619" s="13">
        <v>0</v>
      </c>
      <c r="J619" s="13">
        <v>16</v>
      </c>
      <c r="K619" s="13">
        <v>0</v>
      </c>
      <c r="L619" s="13">
        <v>1</v>
      </c>
      <c r="M619" s="13">
        <v>0</v>
      </c>
      <c r="N619" s="13">
        <v>8</v>
      </c>
      <c r="O619" s="13">
        <v>1</v>
      </c>
      <c r="P619" s="13">
        <v>8</v>
      </c>
      <c r="Q619" s="13">
        <v>44</v>
      </c>
      <c r="R619" s="13">
        <v>5783</v>
      </c>
      <c r="S619" s="13">
        <v>1468</v>
      </c>
      <c r="T619" s="15">
        <v>59.5</v>
      </c>
      <c r="U619" s="15">
        <v>7.4375</v>
      </c>
      <c r="V619" s="15">
        <v>4.6856249999999999</v>
      </c>
      <c r="W619" s="13">
        <v>521</v>
      </c>
      <c r="X619" s="13">
        <v>1308</v>
      </c>
      <c r="Y619" s="13">
        <v>119</v>
      </c>
      <c r="Z619" s="13">
        <v>1829</v>
      </c>
      <c r="AA619" s="13">
        <v>192</v>
      </c>
      <c r="AB619" s="13">
        <v>16</v>
      </c>
    </row>
    <row r="620" spans="1:28">
      <c r="A620" s="1">
        <v>100004076</v>
      </c>
      <c r="B620" s="1" t="s">
        <v>1158</v>
      </c>
      <c r="C620" s="1" t="s">
        <v>1377</v>
      </c>
      <c r="D620" s="1" t="s">
        <v>12</v>
      </c>
      <c r="E620" s="1">
        <v>1</v>
      </c>
      <c r="F620" s="13">
        <v>18</v>
      </c>
      <c r="G620" s="13">
        <f t="shared" si="10"/>
        <v>6</v>
      </c>
      <c r="H620" s="13">
        <v>5</v>
      </c>
      <c r="I620" s="13">
        <v>1</v>
      </c>
      <c r="J620" s="13">
        <v>0</v>
      </c>
      <c r="K620" s="13">
        <v>2</v>
      </c>
      <c r="L620" s="13">
        <v>0</v>
      </c>
      <c r="M620" s="13">
        <v>1</v>
      </c>
      <c r="N620" s="13">
        <v>0</v>
      </c>
      <c r="O620" s="13">
        <v>1</v>
      </c>
      <c r="P620" s="13">
        <v>2</v>
      </c>
      <c r="Q620" s="13">
        <v>7</v>
      </c>
      <c r="R620" s="13">
        <v>1323</v>
      </c>
      <c r="S620" s="13">
        <v>0</v>
      </c>
      <c r="T620" s="15">
        <v>9</v>
      </c>
      <c r="U620" s="15">
        <v>1.125</v>
      </c>
      <c r="V620" s="15">
        <v>0.70874999999999999</v>
      </c>
      <c r="W620" s="13">
        <v>120</v>
      </c>
      <c r="X620" s="13">
        <v>199</v>
      </c>
      <c r="Y620" s="13">
        <v>18</v>
      </c>
      <c r="Z620" s="13">
        <v>319</v>
      </c>
      <c r="AA620" s="13">
        <v>72</v>
      </c>
      <c r="AB620" s="13">
        <v>0</v>
      </c>
    </row>
    <row r="621" spans="1:28">
      <c r="A621" s="1">
        <v>100004080</v>
      </c>
      <c r="B621" s="1" t="s">
        <v>1158</v>
      </c>
      <c r="C621" s="1" t="s">
        <v>1377</v>
      </c>
      <c r="D621" s="1" t="s">
        <v>12</v>
      </c>
      <c r="E621" s="1">
        <v>1</v>
      </c>
      <c r="F621" s="13">
        <v>84</v>
      </c>
      <c r="G621" s="13">
        <f t="shared" si="10"/>
        <v>22</v>
      </c>
      <c r="H621" s="13">
        <v>22</v>
      </c>
      <c r="I621" s="13">
        <v>0</v>
      </c>
      <c r="J621" s="13">
        <v>12</v>
      </c>
      <c r="K621" s="13">
        <v>0</v>
      </c>
      <c r="L621" s="13">
        <v>0</v>
      </c>
      <c r="M621" s="13">
        <v>0</v>
      </c>
      <c r="N621" s="13">
        <v>7</v>
      </c>
      <c r="O621" s="13">
        <v>1</v>
      </c>
      <c r="P621" s="13">
        <v>6</v>
      </c>
      <c r="Q621" s="13">
        <v>31</v>
      </c>
      <c r="R621" s="13">
        <v>4153</v>
      </c>
      <c r="S621" s="13">
        <v>682</v>
      </c>
      <c r="T621" s="15">
        <v>42</v>
      </c>
      <c r="U621" s="15">
        <v>5.25</v>
      </c>
      <c r="V621" s="15">
        <v>3.3075000000000001</v>
      </c>
      <c r="W621" s="13">
        <v>374</v>
      </c>
      <c r="X621" s="13">
        <v>828</v>
      </c>
      <c r="Y621" s="13">
        <v>84</v>
      </c>
      <c r="Z621" s="13">
        <v>1202</v>
      </c>
      <c r="AA621" s="13">
        <v>168</v>
      </c>
      <c r="AB621" s="13">
        <v>12</v>
      </c>
    </row>
    <row r="622" spans="1:28">
      <c r="A622" s="1">
        <v>100004083</v>
      </c>
      <c r="B622" s="1" t="s">
        <v>1158</v>
      </c>
      <c r="C622" s="1" t="s">
        <v>1377</v>
      </c>
      <c r="D622" s="1" t="s">
        <v>46</v>
      </c>
      <c r="E622" s="1">
        <v>1</v>
      </c>
      <c r="F622" s="13">
        <v>57</v>
      </c>
      <c r="G622" s="13">
        <f t="shared" si="10"/>
        <v>15</v>
      </c>
      <c r="H622" s="13">
        <v>15</v>
      </c>
      <c r="I622" s="13">
        <v>0</v>
      </c>
      <c r="J622" s="13">
        <v>6</v>
      </c>
      <c r="K622" s="13">
        <v>0</v>
      </c>
      <c r="L622" s="13">
        <v>0</v>
      </c>
      <c r="M622" s="13">
        <v>0</v>
      </c>
      <c r="N622" s="13">
        <v>4</v>
      </c>
      <c r="O622" s="13">
        <v>1</v>
      </c>
      <c r="P622" s="13">
        <v>3</v>
      </c>
      <c r="Q622" s="13">
        <v>21</v>
      </c>
      <c r="R622" s="13">
        <v>2775</v>
      </c>
      <c r="S622" s="13">
        <v>279</v>
      </c>
      <c r="T622" s="15">
        <v>28.5</v>
      </c>
      <c r="U622" s="15">
        <v>3.5625</v>
      </c>
      <c r="V622" s="15">
        <v>2.2443749999999998</v>
      </c>
      <c r="W622" s="13">
        <v>250</v>
      </c>
      <c r="X622" s="13">
        <v>500</v>
      </c>
      <c r="Y622" s="13">
        <v>57</v>
      </c>
      <c r="Z622" s="13">
        <v>750</v>
      </c>
      <c r="AA622" s="13">
        <v>96</v>
      </c>
      <c r="AB622" s="13">
        <v>6</v>
      </c>
    </row>
    <row r="623" spans="1:28">
      <c r="A623" s="1">
        <v>100004088</v>
      </c>
      <c r="B623" s="1" t="s">
        <v>1158</v>
      </c>
      <c r="C623" s="1" t="s">
        <v>1377</v>
      </c>
      <c r="D623" s="1" t="s">
        <v>12</v>
      </c>
      <c r="E623" s="1">
        <v>1</v>
      </c>
      <c r="F623" s="13">
        <v>84</v>
      </c>
      <c r="G623" s="13">
        <f t="shared" si="10"/>
        <v>22</v>
      </c>
      <c r="H623" s="13">
        <v>22</v>
      </c>
      <c r="I623" s="13">
        <v>0</v>
      </c>
      <c r="J623" s="13">
        <v>12</v>
      </c>
      <c r="K623" s="13">
        <v>0</v>
      </c>
      <c r="L623" s="13">
        <v>0</v>
      </c>
      <c r="M623" s="13">
        <v>0</v>
      </c>
      <c r="N623" s="13">
        <v>7</v>
      </c>
      <c r="O623" s="13">
        <v>1</v>
      </c>
      <c r="P623" s="13">
        <v>6</v>
      </c>
      <c r="Q623" s="13">
        <v>31</v>
      </c>
      <c r="R623" s="13">
        <v>4153</v>
      </c>
      <c r="S623" s="13">
        <v>682</v>
      </c>
      <c r="T623" s="15">
        <v>42</v>
      </c>
      <c r="U623" s="15">
        <v>5.25</v>
      </c>
      <c r="V623" s="15">
        <v>3.3075000000000001</v>
      </c>
      <c r="W623" s="13">
        <v>374</v>
      </c>
      <c r="X623" s="13">
        <v>828</v>
      </c>
      <c r="Y623" s="13">
        <v>84</v>
      </c>
      <c r="Z623" s="13">
        <v>1202</v>
      </c>
      <c r="AA623" s="13">
        <v>168</v>
      </c>
      <c r="AB623" s="13">
        <v>12</v>
      </c>
    </row>
    <row r="624" spans="1:28">
      <c r="A624" s="1">
        <v>100004095</v>
      </c>
      <c r="B624" s="1" t="s">
        <v>1158</v>
      </c>
      <c r="C624" s="1" t="s">
        <v>1377</v>
      </c>
      <c r="D624" s="1" t="s">
        <v>176</v>
      </c>
      <c r="E624" s="1">
        <v>1</v>
      </c>
      <c r="F624" s="13">
        <v>35</v>
      </c>
      <c r="G624" s="13">
        <f t="shared" si="10"/>
        <v>9</v>
      </c>
      <c r="H624" s="13">
        <v>9</v>
      </c>
      <c r="I624" s="13">
        <v>0</v>
      </c>
      <c r="J624" s="13">
        <v>4</v>
      </c>
      <c r="K624" s="13">
        <v>0</v>
      </c>
      <c r="L624" s="13">
        <v>0</v>
      </c>
      <c r="M624" s="13">
        <v>0</v>
      </c>
      <c r="N624" s="13">
        <v>3</v>
      </c>
      <c r="O624" s="13">
        <v>1</v>
      </c>
      <c r="P624" s="13">
        <v>2</v>
      </c>
      <c r="Q624" s="13">
        <v>13</v>
      </c>
      <c r="R624" s="13">
        <v>1751</v>
      </c>
      <c r="S624" s="13">
        <v>82</v>
      </c>
      <c r="T624" s="15">
        <v>17.5</v>
      </c>
      <c r="U624" s="15">
        <v>2.1875</v>
      </c>
      <c r="V624" s="15">
        <v>1.378125</v>
      </c>
      <c r="W624" s="13">
        <v>158</v>
      </c>
      <c r="X624" s="13">
        <v>288</v>
      </c>
      <c r="Y624" s="13">
        <v>35</v>
      </c>
      <c r="Z624" s="13">
        <v>446</v>
      </c>
      <c r="AA624" s="13">
        <v>72</v>
      </c>
      <c r="AB624" s="13">
        <v>4</v>
      </c>
    </row>
    <row r="625" spans="1:28">
      <c r="A625" s="1">
        <v>100004101</v>
      </c>
      <c r="B625" s="1" t="s">
        <v>1158</v>
      </c>
      <c r="C625" s="1" t="s">
        <v>1377</v>
      </c>
      <c r="D625" s="1" t="s">
        <v>1403</v>
      </c>
      <c r="E625" s="1">
        <v>1</v>
      </c>
      <c r="F625" s="13">
        <v>52</v>
      </c>
      <c r="G625" s="13">
        <f t="shared" si="10"/>
        <v>14</v>
      </c>
      <c r="H625" s="13">
        <v>14</v>
      </c>
      <c r="I625" s="13">
        <v>0</v>
      </c>
      <c r="J625" s="13">
        <v>6</v>
      </c>
      <c r="K625" s="13">
        <v>0</v>
      </c>
      <c r="L625" s="13">
        <v>0</v>
      </c>
      <c r="M625" s="13">
        <v>0</v>
      </c>
      <c r="N625" s="13">
        <v>4</v>
      </c>
      <c r="O625" s="13">
        <v>1</v>
      </c>
      <c r="P625" s="13">
        <v>3</v>
      </c>
      <c r="Q625" s="13">
        <v>19</v>
      </c>
      <c r="R625" s="13">
        <v>2542</v>
      </c>
      <c r="S625" s="13">
        <v>219</v>
      </c>
      <c r="T625" s="15">
        <v>26</v>
      </c>
      <c r="U625" s="15">
        <v>3.25</v>
      </c>
      <c r="V625" s="15">
        <v>2.0474999999999999</v>
      </c>
      <c r="W625" s="13">
        <v>229</v>
      </c>
      <c r="X625" s="13">
        <v>447</v>
      </c>
      <c r="Y625" s="13">
        <v>52</v>
      </c>
      <c r="Z625" s="13">
        <v>676</v>
      </c>
      <c r="AA625" s="13">
        <v>96</v>
      </c>
      <c r="AB625" s="13">
        <v>6</v>
      </c>
    </row>
    <row r="626" spans="1:28">
      <c r="A626" s="1">
        <v>100004109</v>
      </c>
      <c r="B626" s="1" t="s">
        <v>1158</v>
      </c>
      <c r="C626" s="1" t="s">
        <v>1377</v>
      </c>
      <c r="D626" s="1" t="s">
        <v>12</v>
      </c>
      <c r="E626" s="1">
        <v>1</v>
      </c>
      <c r="F626" s="13">
        <v>38</v>
      </c>
      <c r="G626" s="13">
        <f t="shared" si="10"/>
        <v>10</v>
      </c>
      <c r="H626" s="13">
        <v>10</v>
      </c>
      <c r="I626" s="13">
        <v>0</v>
      </c>
      <c r="J626" s="13">
        <v>4</v>
      </c>
      <c r="K626" s="13">
        <v>0</v>
      </c>
      <c r="L626" s="13">
        <v>0</v>
      </c>
      <c r="M626" s="13">
        <v>0</v>
      </c>
      <c r="N626" s="13">
        <v>3</v>
      </c>
      <c r="O626" s="13">
        <v>1</v>
      </c>
      <c r="P626" s="13">
        <v>2</v>
      </c>
      <c r="Q626" s="13">
        <v>14</v>
      </c>
      <c r="R626" s="13">
        <v>1890</v>
      </c>
      <c r="S626" s="13">
        <v>100</v>
      </c>
      <c r="T626" s="15">
        <v>19</v>
      </c>
      <c r="U626" s="15">
        <v>2.375</v>
      </c>
      <c r="V626" s="15">
        <v>1.4962500000000001</v>
      </c>
      <c r="W626" s="13">
        <v>171</v>
      </c>
      <c r="X626" s="13">
        <v>314</v>
      </c>
      <c r="Y626" s="13">
        <v>38</v>
      </c>
      <c r="Z626" s="13">
        <v>485</v>
      </c>
      <c r="AA626" s="13">
        <v>72</v>
      </c>
      <c r="AB626" s="13">
        <v>4</v>
      </c>
    </row>
    <row r="627" spans="1:28">
      <c r="A627" s="1">
        <v>100004113</v>
      </c>
      <c r="B627" s="1" t="s">
        <v>1158</v>
      </c>
      <c r="C627" s="1" t="s">
        <v>1377</v>
      </c>
      <c r="D627" s="1" t="s">
        <v>12</v>
      </c>
      <c r="E627" s="1">
        <v>1</v>
      </c>
      <c r="F627" s="13">
        <v>74</v>
      </c>
      <c r="G627" s="13">
        <f t="shared" si="10"/>
        <v>20</v>
      </c>
      <c r="H627" s="13">
        <v>19</v>
      </c>
      <c r="I627" s="13">
        <v>1</v>
      </c>
      <c r="J627" s="13">
        <v>8</v>
      </c>
      <c r="K627" s="13">
        <v>0</v>
      </c>
      <c r="L627" s="13">
        <v>0</v>
      </c>
      <c r="M627" s="13">
        <v>0</v>
      </c>
      <c r="N627" s="13">
        <v>5</v>
      </c>
      <c r="O627" s="13">
        <v>1</v>
      </c>
      <c r="P627" s="13">
        <v>4</v>
      </c>
      <c r="Q627" s="13">
        <v>28</v>
      </c>
      <c r="R627" s="13">
        <v>3567</v>
      </c>
      <c r="S627" s="13">
        <v>543</v>
      </c>
      <c r="T627" s="15">
        <v>37</v>
      </c>
      <c r="U627" s="15">
        <v>4.625</v>
      </c>
      <c r="V627" s="15">
        <v>2.9137499999999998</v>
      </c>
      <c r="W627" s="13">
        <v>322</v>
      </c>
      <c r="X627" s="13">
        <v>698</v>
      </c>
      <c r="Y627" s="13">
        <v>74</v>
      </c>
      <c r="Z627" s="13">
        <v>1020</v>
      </c>
      <c r="AA627" s="13">
        <v>120</v>
      </c>
      <c r="AB627" s="13">
        <v>8</v>
      </c>
    </row>
    <row r="628" spans="1:28">
      <c r="A628" s="1">
        <v>100004123</v>
      </c>
      <c r="B628" s="1" t="s">
        <v>1158</v>
      </c>
      <c r="C628" s="1" t="s">
        <v>1377</v>
      </c>
      <c r="D628" s="1" t="s">
        <v>176</v>
      </c>
      <c r="E628" s="1">
        <v>1</v>
      </c>
      <c r="F628" s="13">
        <v>41</v>
      </c>
      <c r="G628" s="13">
        <f t="shared" si="10"/>
        <v>11</v>
      </c>
      <c r="H628" s="13">
        <v>11</v>
      </c>
      <c r="I628" s="13">
        <v>0</v>
      </c>
      <c r="J628" s="13">
        <v>6</v>
      </c>
      <c r="K628" s="13">
        <v>0</v>
      </c>
      <c r="L628" s="13">
        <v>0</v>
      </c>
      <c r="M628" s="13">
        <v>0</v>
      </c>
      <c r="N628" s="13">
        <v>4</v>
      </c>
      <c r="O628" s="13">
        <v>1</v>
      </c>
      <c r="P628" s="13">
        <v>3</v>
      </c>
      <c r="Q628" s="13">
        <v>15</v>
      </c>
      <c r="R628" s="13">
        <v>2030</v>
      </c>
      <c r="S628" s="13">
        <v>120</v>
      </c>
      <c r="T628" s="15">
        <v>20.5</v>
      </c>
      <c r="U628" s="15">
        <v>2.5625</v>
      </c>
      <c r="V628" s="15">
        <v>1.6143749999999999</v>
      </c>
      <c r="W628" s="13">
        <v>183</v>
      </c>
      <c r="X628" s="13">
        <v>341</v>
      </c>
      <c r="Y628" s="13">
        <v>41</v>
      </c>
      <c r="Z628" s="13">
        <v>524</v>
      </c>
      <c r="AA628" s="13">
        <v>96</v>
      </c>
      <c r="AB628" s="13">
        <v>6</v>
      </c>
    </row>
    <row r="629" spans="1:28">
      <c r="A629" s="1">
        <v>100004126</v>
      </c>
      <c r="B629" s="1" t="s">
        <v>1158</v>
      </c>
      <c r="C629" s="1" t="s">
        <v>1377</v>
      </c>
      <c r="D629" s="1" t="s">
        <v>176</v>
      </c>
      <c r="E629" s="1">
        <v>1</v>
      </c>
      <c r="F629" s="13">
        <v>38</v>
      </c>
      <c r="G629" s="13">
        <f t="shared" si="10"/>
        <v>10</v>
      </c>
      <c r="H629" s="13">
        <v>10</v>
      </c>
      <c r="I629" s="13">
        <v>0</v>
      </c>
      <c r="J629" s="13">
        <v>4</v>
      </c>
      <c r="K629" s="13">
        <v>0</v>
      </c>
      <c r="L629" s="13">
        <v>0</v>
      </c>
      <c r="M629" s="13">
        <v>0</v>
      </c>
      <c r="N629" s="13">
        <v>3</v>
      </c>
      <c r="O629" s="13">
        <v>1</v>
      </c>
      <c r="P629" s="13">
        <v>2</v>
      </c>
      <c r="Q629" s="13">
        <v>14</v>
      </c>
      <c r="R629" s="13">
        <v>1890</v>
      </c>
      <c r="S629" s="13">
        <v>100</v>
      </c>
      <c r="T629" s="15">
        <v>19</v>
      </c>
      <c r="U629" s="15">
        <v>2.375</v>
      </c>
      <c r="V629" s="15">
        <v>1.4962500000000001</v>
      </c>
      <c r="W629" s="13">
        <v>171</v>
      </c>
      <c r="X629" s="13">
        <v>314</v>
      </c>
      <c r="Y629" s="13">
        <v>38</v>
      </c>
      <c r="Z629" s="13">
        <v>485</v>
      </c>
      <c r="AA629" s="13">
        <v>72</v>
      </c>
      <c r="AB629" s="13">
        <v>4</v>
      </c>
    </row>
    <row r="630" spans="1:28">
      <c r="A630" s="1">
        <v>100004134</v>
      </c>
      <c r="B630" s="1" t="s">
        <v>1158</v>
      </c>
      <c r="C630" s="1" t="s">
        <v>1377</v>
      </c>
      <c r="D630" s="1" t="s">
        <v>12</v>
      </c>
      <c r="E630" s="1">
        <v>1</v>
      </c>
      <c r="F630" s="13">
        <v>60</v>
      </c>
      <c r="G630" s="13">
        <f t="shared" si="10"/>
        <v>16</v>
      </c>
      <c r="H630" s="13">
        <v>16</v>
      </c>
      <c r="I630" s="13">
        <v>0</v>
      </c>
      <c r="J630" s="13">
        <v>8</v>
      </c>
      <c r="K630" s="13">
        <v>0</v>
      </c>
      <c r="L630" s="13">
        <v>0</v>
      </c>
      <c r="M630" s="13">
        <v>0</v>
      </c>
      <c r="N630" s="13">
        <v>5</v>
      </c>
      <c r="O630" s="13">
        <v>1</v>
      </c>
      <c r="P630" s="13">
        <v>4</v>
      </c>
      <c r="Q630" s="13">
        <v>22</v>
      </c>
      <c r="R630" s="13">
        <v>3035</v>
      </c>
      <c r="S630" s="13">
        <v>311</v>
      </c>
      <c r="T630" s="15">
        <v>30</v>
      </c>
      <c r="U630" s="15">
        <v>3.75</v>
      </c>
      <c r="V630" s="15">
        <v>2.3624999999999998</v>
      </c>
      <c r="W630" s="13">
        <v>274</v>
      </c>
      <c r="X630" s="13">
        <v>549</v>
      </c>
      <c r="Y630" s="13">
        <v>60</v>
      </c>
      <c r="Z630" s="13">
        <v>823</v>
      </c>
      <c r="AA630" s="13">
        <v>120</v>
      </c>
      <c r="AB630" s="13">
        <v>8</v>
      </c>
    </row>
    <row r="631" spans="1:28">
      <c r="A631" s="1">
        <v>100004139</v>
      </c>
      <c r="B631" s="1" t="s">
        <v>1158</v>
      </c>
      <c r="C631" s="1" t="s">
        <v>1377</v>
      </c>
      <c r="D631" s="1" t="s">
        <v>176</v>
      </c>
      <c r="E631" s="1">
        <v>1</v>
      </c>
      <c r="F631" s="13">
        <v>22</v>
      </c>
      <c r="G631" s="13">
        <f t="shared" si="10"/>
        <v>6</v>
      </c>
      <c r="H631" s="13">
        <v>6</v>
      </c>
      <c r="I631" s="13">
        <v>0</v>
      </c>
      <c r="J631" s="13">
        <v>4</v>
      </c>
      <c r="K631" s="13">
        <v>0</v>
      </c>
      <c r="L631" s="13">
        <v>0</v>
      </c>
      <c r="M631" s="13">
        <v>0</v>
      </c>
      <c r="N631" s="13">
        <v>3</v>
      </c>
      <c r="O631" s="13">
        <v>1</v>
      </c>
      <c r="P631" s="13">
        <v>2</v>
      </c>
      <c r="Q631" s="13">
        <v>8</v>
      </c>
      <c r="R631" s="13">
        <v>1145</v>
      </c>
      <c r="S631" s="13">
        <v>16</v>
      </c>
      <c r="T631" s="15">
        <v>11</v>
      </c>
      <c r="U631" s="15">
        <v>1.375</v>
      </c>
      <c r="V631" s="15">
        <v>0.86624999999999996</v>
      </c>
      <c r="W631" s="13">
        <v>104</v>
      </c>
      <c r="X631" s="13">
        <v>177</v>
      </c>
      <c r="Y631" s="13">
        <v>22</v>
      </c>
      <c r="Z631" s="13">
        <v>281</v>
      </c>
      <c r="AA631" s="13">
        <v>72</v>
      </c>
      <c r="AB631" s="13">
        <v>4</v>
      </c>
    </row>
    <row r="632" spans="1:28">
      <c r="A632" s="1">
        <v>100004148</v>
      </c>
      <c r="B632" s="1" t="s">
        <v>1158</v>
      </c>
      <c r="C632" s="1" t="s">
        <v>1377</v>
      </c>
      <c r="D632" s="1" t="s">
        <v>1418</v>
      </c>
      <c r="E632" s="1">
        <v>1</v>
      </c>
      <c r="F632" s="13">
        <v>46</v>
      </c>
      <c r="G632" s="13">
        <f t="shared" si="10"/>
        <v>12</v>
      </c>
      <c r="H632" s="13">
        <v>12</v>
      </c>
      <c r="I632" s="13">
        <v>0</v>
      </c>
      <c r="J632" s="13">
        <v>6</v>
      </c>
      <c r="K632" s="13">
        <v>0</v>
      </c>
      <c r="L632" s="13">
        <v>0</v>
      </c>
      <c r="M632" s="13">
        <v>0</v>
      </c>
      <c r="N632" s="13">
        <v>4</v>
      </c>
      <c r="O632" s="13">
        <v>1</v>
      </c>
      <c r="P632" s="13">
        <v>3</v>
      </c>
      <c r="Q632" s="13">
        <v>17</v>
      </c>
      <c r="R632" s="13">
        <v>2263</v>
      </c>
      <c r="S632" s="13">
        <v>166</v>
      </c>
      <c r="T632" s="15">
        <v>23</v>
      </c>
      <c r="U632" s="15">
        <v>2.875</v>
      </c>
      <c r="V632" s="15">
        <v>1.81125</v>
      </c>
      <c r="W632" s="13">
        <v>204</v>
      </c>
      <c r="X632" s="13">
        <v>390</v>
      </c>
      <c r="Y632" s="13">
        <v>46</v>
      </c>
      <c r="Z632" s="13">
        <v>594</v>
      </c>
      <c r="AA632" s="13">
        <v>96</v>
      </c>
      <c r="AB632" s="13">
        <v>6</v>
      </c>
    </row>
    <row r="633" spans="1:28">
      <c r="A633" s="1">
        <v>100004161</v>
      </c>
      <c r="B633" s="1" t="s">
        <v>1158</v>
      </c>
      <c r="C633" s="1" t="s">
        <v>1377</v>
      </c>
      <c r="D633" s="1" t="s">
        <v>12</v>
      </c>
      <c r="E633" s="1">
        <v>1</v>
      </c>
      <c r="F633" s="13">
        <v>71</v>
      </c>
      <c r="G633" s="13">
        <f t="shared" si="10"/>
        <v>19</v>
      </c>
      <c r="H633" s="13">
        <v>18</v>
      </c>
      <c r="I633" s="13">
        <v>1</v>
      </c>
      <c r="J633" s="13">
        <v>10</v>
      </c>
      <c r="K633" s="13">
        <v>0</v>
      </c>
      <c r="L633" s="13">
        <v>0</v>
      </c>
      <c r="M633" s="13">
        <v>0</v>
      </c>
      <c r="N633" s="13">
        <v>6</v>
      </c>
      <c r="O633" s="13">
        <v>1</v>
      </c>
      <c r="P633" s="13">
        <v>5</v>
      </c>
      <c r="Q633" s="13">
        <v>27</v>
      </c>
      <c r="R633" s="13">
        <v>3547</v>
      </c>
      <c r="S633" s="13">
        <v>500</v>
      </c>
      <c r="T633" s="15">
        <v>35.5</v>
      </c>
      <c r="U633" s="15">
        <v>4.4375</v>
      </c>
      <c r="V633" s="15">
        <v>2.7956249999999998</v>
      </c>
      <c r="W633" s="13">
        <v>320</v>
      </c>
      <c r="X633" s="13">
        <v>683</v>
      </c>
      <c r="Y633" s="13">
        <v>71</v>
      </c>
      <c r="Z633" s="13">
        <v>1003</v>
      </c>
      <c r="AA633" s="13">
        <v>144</v>
      </c>
      <c r="AB633" s="13">
        <v>10</v>
      </c>
    </row>
    <row r="634" spans="1:28">
      <c r="A634" s="1">
        <v>100004164</v>
      </c>
      <c r="B634" s="1" t="s">
        <v>1158</v>
      </c>
      <c r="C634" s="1" t="s">
        <v>1377</v>
      </c>
      <c r="D634" s="1" t="s">
        <v>1426</v>
      </c>
      <c r="E634" s="1">
        <v>1</v>
      </c>
      <c r="F634" s="13">
        <v>11</v>
      </c>
      <c r="G634" s="13">
        <f t="shared" si="10"/>
        <v>3</v>
      </c>
      <c r="H634" s="13">
        <v>3</v>
      </c>
      <c r="I634" s="13">
        <v>0</v>
      </c>
      <c r="J634" s="13">
        <v>0</v>
      </c>
      <c r="K634" s="13">
        <v>1</v>
      </c>
      <c r="L634" s="13">
        <v>0</v>
      </c>
      <c r="M634" s="13">
        <v>1</v>
      </c>
      <c r="N634" s="13">
        <v>0</v>
      </c>
      <c r="O634" s="13">
        <v>1</v>
      </c>
      <c r="P634" s="13">
        <v>1</v>
      </c>
      <c r="Q634" s="13">
        <v>4</v>
      </c>
      <c r="R634" s="13">
        <v>552</v>
      </c>
      <c r="S634" s="13">
        <v>0</v>
      </c>
      <c r="T634" s="15">
        <v>5.5</v>
      </c>
      <c r="U634" s="15">
        <v>0.6875</v>
      </c>
      <c r="V634" s="15">
        <v>0.43312499999999998</v>
      </c>
      <c r="W634" s="13">
        <v>50</v>
      </c>
      <c r="X634" s="13">
        <v>83</v>
      </c>
      <c r="Y634" s="13">
        <v>11</v>
      </c>
      <c r="Z634" s="13">
        <v>133</v>
      </c>
      <c r="AA634" s="13">
        <v>48</v>
      </c>
      <c r="AB634" s="13">
        <v>0</v>
      </c>
    </row>
    <row r="635" spans="1:28">
      <c r="A635" s="1">
        <v>100004169</v>
      </c>
      <c r="B635" s="1" t="s">
        <v>1158</v>
      </c>
      <c r="C635" s="1" t="s">
        <v>1377</v>
      </c>
      <c r="D635" s="1" t="s">
        <v>176</v>
      </c>
      <c r="E635" s="1">
        <v>1</v>
      </c>
      <c r="F635" s="13">
        <v>38</v>
      </c>
      <c r="G635" s="13">
        <f t="shared" si="10"/>
        <v>10</v>
      </c>
      <c r="H635" s="13">
        <v>10</v>
      </c>
      <c r="I635" s="13">
        <v>0</v>
      </c>
      <c r="J635" s="13">
        <v>4</v>
      </c>
      <c r="K635" s="13">
        <v>0</v>
      </c>
      <c r="L635" s="13">
        <v>0</v>
      </c>
      <c r="M635" s="13">
        <v>0</v>
      </c>
      <c r="N635" s="13">
        <v>3</v>
      </c>
      <c r="O635" s="13">
        <v>1</v>
      </c>
      <c r="P635" s="13">
        <v>2</v>
      </c>
      <c r="Q635" s="13">
        <v>14</v>
      </c>
      <c r="R635" s="13">
        <v>1890</v>
      </c>
      <c r="S635" s="13">
        <v>100</v>
      </c>
      <c r="T635" s="15">
        <v>19</v>
      </c>
      <c r="U635" s="15">
        <v>2.375</v>
      </c>
      <c r="V635" s="15">
        <v>1.4962500000000001</v>
      </c>
      <c r="W635" s="13">
        <v>171</v>
      </c>
      <c r="X635" s="13">
        <v>314</v>
      </c>
      <c r="Y635" s="13">
        <v>38</v>
      </c>
      <c r="Z635" s="13">
        <v>485</v>
      </c>
      <c r="AA635" s="13">
        <v>72</v>
      </c>
      <c r="AB635" s="13">
        <v>4</v>
      </c>
    </row>
    <row r="636" spans="1:28">
      <c r="A636" s="1">
        <v>100004181</v>
      </c>
      <c r="B636" s="1" t="s">
        <v>1158</v>
      </c>
      <c r="C636" s="1" t="s">
        <v>1377</v>
      </c>
      <c r="D636" s="1" t="s">
        <v>12</v>
      </c>
      <c r="E636" s="1">
        <v>2</v>
      </c>
      <c r="F636" s="13">
        <v>88</v>
      </c>
      <c r="G636" s="13">
        <f t="shared" si="10"/>
        <v>28</v>
      </c>
      <c r="H636" s="13">
        <v>26</v>
      </c>
      <c r="I636" s="13">
        <v>2</v>
      </c>
      <c r="J636" s="13">
        <v>12</v>
      </c>
      <c r="K636" s="13">
        <v>0</v>
      </c>
      <c r="L636" s="13">
        <v>0</v>
      </c>
      <c r="M636" s="13">
        <v>0</v>
      </c>
      <c r="N636" s="13">
        <v>8</v>
      </c>
      <c r="O636" s="13">
        <v>2</v>
      </c>
      <c r="P636" s="13">
        <v>6</v>
      </c>
      <c r="Q636" s="13">
        <v>32</v>
      </c>
      <c r="R636" s="13">
        <v>4340</v>
      </c>
      <c r="S636" s="13">
        <v>292</v>
      </c>
      <c r="T636" s="15">
        <v>44</v>
      </c>
      <c r="U636" s="15">
        <v>5.5</v>
      </c>
      <c r="V636" s="15">
        <v>3.4649999999999999</v>
      </c>
      <c r="W636" s="13">
        <v>391</v>
      </c>
      <c r="X636" s="13">
        <v>740</v>
      </c>
      <c r="Y636" s="13">
        <v>88</v>
      </c>
      <c r="Z636" s="13">
        <v>1131</v>
      </c>
      <c r="AA636" s="13">
        <v>192</v>
      </c>
      <c r="AB636" s="13">
        <v>12</v>
      </c>
    </row>
    <row r="637" spans="1:28">
      <c r="A637" s="1">
        <v>100004189</v>
      </c>
      <c r="B637" s="1" t="s">
        <v>1158</v>
      </c>
      <c r="C637" s="1" t="s">
        <v>1377</v>
      </c>
      <c r="D637" s="1" t="s">
        <v>12</v>
      </c>
      <c r="E637" s="1">
        <v>1</v>
      </c>
      <c r="F637" s="13">
        <v>14</v>
      </c>
      <c r="G637" s="13">
        <f t="shared" si="10"/>
        <v>4</v>
      </c>
      <c r="H637" s="13">
        <v>4</v>
      </c>
      <c r="I637" s="13">
        <v>0</v>
      </c>
      <c r="J637" s="13">
        <v>0</v>
      </c>
      <c r="K637" s="13">
        <v>1</v>
      </c>
      <c r="L637" s="13">
        <v>0</v>
      </c>
      <c r="M637" s="13">
        <v>1</v>
      </c>
      <c r="N637" s="13">
        <v>0</v>
      </c>
      <c r="O637" s="13">
        <v>1</v>
      </c>
      <c r="P637" s="13">
        <v>1</v>
      </c>
      <c r="Q637" s="13">
        <v>5</v>
      </c>
      <c r="R637" s="13">
        <v>767</v>
      </c>
      <c r="S637" s="13">
        <v>0</v>
      </c>
      <c r="T637" s="15">
        <v>7</v>
      </c>
      <c r="U637" s="15">
        <v>0.875</v>
      </c>
      <c r="V637" s="15">
        <v>0.55125000000000002</v>
      </c>
      <c r="W637" s="13">
        <v>70</v>
      </c>
      <c r="X637" s="13">
        <v>116</v>
      </c>
      <c r="Y637" s="13">
        <v>14</v>
      </c>
      <c r="Z637" s="13">
        <v>186</v>
      </c>
      <c r="AA637" s="13">
        <v>48</v>
      </c>
      <c r="AB637" s="13">
        <v>0</v>
      </c>
    </row>
    <row r="638" spans="1:28">
      <c r="A638" s="1">
        <v>100004193</v>
      </c>
      <c r="B638" s="1" t="s">
        <v>1158</v>
      </c>
      <c r="C638" s="1" t="s">
        <v>1377</v>
      </c>
      <c r="D638" s="1" t="s">
        <v>12</v>
      </c>
      <c r="E638" s="1">
        <v>2</v>
      </c>
      <c r="F638" s="13">
        <v>59</v>
      </c>
      <c r="G638" s="13">
        <f t="shared" si="10"/>
        <v>17</v>
      </c>
      <c r="H638" s="13">
        <v>16</v>
      </c>
      <c r="I638" s="13">
        <v>1</v>
      </c>
      <c r="J638" s="13">
        <v>6</v>
      </c>
      <c r="K638" s="13">
        <v>1</v>
      </c>
      <c r="L638" s="13">
        <v>0</v>
      </c>
      <c r="M638" s="13">
        <v>1</v>
      </c>
      <c r="N638" s="13">
        <v>4</v>
      </c>
      <c r="O638" s="13">
        <v>2</v>
      </c>
      <c r="P638" s="13">
        <v>4</v>
      </c>
      <c r="Q638" s="13">
        <v>22</v>
      </c>
      <c r="R638" s="13">
        <v>2859</v>
      </c>
      <c r="S638" s="13">
        <v>219</v>
      </c>
      <c r="T638" s="15">
        <v>29.5</v>
      </c>
      <c r="U638" s="15">
        <v>3.6875</v>
      </c>
      <c r="V638" s="15">
        <v>2.3231250000000001</v>
      </c>
      <c r="W638" s="13">
        <v>258</v>
      </c>
      <c r="X638" s="13">
        <v>496</v>
      </c>
      <c r="Y638" s="13">
        <v>59</v>
      </c>
      <c r="Z638" s="13">
        <v>754</v>
      </c>
      <c r="AA638" s="13">
        <v>144</v>
      </c>
      <c r="AB638" s="13">
        <v>6</v>
      </c>
    </row>
    <row r="639" spans="1:28">
      <c r="A639" s="1">
        <v>100004218</v>
      </c>
      <c r="B639" s="1" t="s">
        <v>1158</v>
      </c>
      <c r="C639" s="1" t="s">
        <v>1377</v>
      </c>
      <c r="D639" s="1" t="s">
        <v>12</v>
      </c>
      <c r="E639" s="1">
        <v>1</v>
      </c>
      <c r="F639" s="13">
        <v>108</v>
      </c>
      <c r="G639" s="13">
        <f t="shared" si="10"/>
        <v>28</v>
      </c>
      <c r="H639" s="13">
        <v>28</v>
      </c>
      <c r="I639" s="13">
        <v>0</v>
      </c>
      <c r="J639" s="13">
        <v>16</v>
      </c>
      <c r="K639" s="13">
        <v>0</v>
      </c>
      <c r="L639" s="13">
        <v>1</v>
      </c>
      <c r="M639" s="13">
        <v>0</v>
      </c>
      <c r="N639" s="13">
        <v>8</v>
      </c>
      <c r="O639" s="13">
        <v>1</v>
      </c>
      <c r="P639" s="13">
        <v>8</v>
      </c>
      <c r="Q639" s="13">
        <v>40</v>
      </c>
      <c r="R639" s="13">
        <v>5271</v>
      </c>
      <c r="S639" s="13">
        <v>1195</v>
      </c>
      <c r="T639" s="15">
        <v>54</v>
      </c>
      <c r="U639" s="15">
        <v>6.75</v>
      </c>
      <c r="V639" s="15">
        <v>4.2525000000000004</v>
      </c>
      <c r="W639" s="13">
        <v>475</v>
      </c>
      <c r="X639" s="13">
        <v>1150</v>
      </c>
      <c r="Y639" s="13">
        <v>108</v>
      </c>
      <c r="Z639" s="13">
        <v>1625</v>
      </c>
      <c r="AA639" s="13">
        <v>192</v>
      </c>
      <c r="AB639" s="13">
        <v>16</v>
      </c>
    </row>
    <row r="640" spans="1:28">
      <c r="A640" s="1">
        <v>100004222</v>
      </c>
      <c r="B640" s="1" t="s">
        <v>1158</v>
      </c>
      <c r="C640" s="1" t="s">
        <v>1377</v>
      </c>
      <c r="D640" s="1" t="s">
        <v>100</v>
      </c>
      <c r="E640" s="1">
        <v>1</v>
      </c>
      <c r="F640" s="13">
        <v>92</v>
      </c>
      <c r="G640" s="13">
        <f t="shared" si="10"/>
        <v>24</v>
      </c>
      <c r="H640" s="13">
        <v>24</v>
      </c>
      <c r="I640" s="13">
        <v>0</v>
      </c>
      <c r="J640" s="13">
        <v>10</v>
      </c>
      <c r="K640" s="13">
        <v>0</v>
      </c>
      <c r="L640" s="13">
        <v>0</v>
      </c>
      <c r="M640" s="13">
        <v>0</v>
      </c>
      <c r="N640" s="13">
        <v>6</v>
      </c>
      <c r="O640" s="13">
        <v>1</v>
      </c>
      <c r="P640" s="13">
        <v>5</v>
      </c>
      <c r="Q640" s="13">
        <v>34</v>
      </c>
      <c r="R640" s="13">
        <v>4405</v>
      </c>
      <c r="S640" s="13">
        <v>837</v>
      </c>
      <c r="T640" s="15">
        <v>46</v>
      </c>
      <c r="U640" s="15">
        <v>5.75</v>
      </c>
      <c r="V640" s="15">
        <v>3.6225000000000001</v>
      </c>
      <c r="W640" s="13">
        <v>397</v>
      </c>
      <c r="X640" s="13">
        <v>912</v>
      </c>
      <c r="Y640" s="13">
        <v>92</v>
      </c>
      <c r="Z640" s="13">
        <v>1309</v>
      </c>
      <c r="AA640" s="13">
        <v>144</v>
      </c>
      <c r="AB640" s="13">
        <v>10</v>
      </c>
    </row>
    <row r="641" spans="1:28">
      <c r="A641" s="1">
        <v>100004241</v>
      </c>
      <c r="B641" s="1" t="s">
        <v>1158</v>
      </c>
      <c r="C641" s="1" t="s">
        <v>1377</v>
      </c>
      <c r="D641" s="1" t="s">
        <v>176</v>
      </c>
      <c r="E641" s="1">
        <v>1</v>
      </c>
      <c r="F641" s="13">
        <v>46</v>
      </c>
      <c r="G641" s="13">
        <f t="shared" si="10"/>
        <v>12</v>
      </c>
      <c r="H641" s="13">
        <v>12</v>
      </c>
      <c r="I641" s="13">
        <v>0</v>
      </c>
      <c r="J641" s="13">
        <v>6</v>
      </c>
      <c r="K641" s="13">
        <v>0</v>
      </c>
      <c r="L641" s="13">
        <v>0</v>
      </c>
      <c r="M641" s="13">
        <v>0</v>
      </c>
      <c r="N641" s="13">
        <v>4</v>
      </c>
      <c r="O641" s="13">
        <v>1</v>
      </c>
      <c r="P641" s="13">
        <v>3</v>
      </c>
      <c r="Q641" s="13">
        <v>17</v>
      </c>
      <c r="R641" s="13">
        <v>2263</v>
      </c>
      <c r="S641" s="13">
        <v>166</v>
      </c>
      <c r="T641" s="15">
        <v>23</v>
      </c>
      <c r="U641" s="15">
        <v>2.875</v>
      </c>
      <c r="V641" s="15">
        <v>1.81125</v>
      </c>
      <c r="W641" s="13">
        <v>204</v>
      </c>
      <c r="X641" s="13">
        <v>390</v>
      </c>
      <c r="Y641" s="13">
        <v>46</v>
      </c>
      <c r="Z641" s="13">
        <v>594</v>
      </c>
      <c r="AA641" s="13">
        <v>96</v>
      </c>
      <c r="AB641" s="13">
        <v>6</v>
      </c>
    </row>
    <row r="642" spans="1:28">
      <c r="A642" s="1">
        <v>100004245</v>
      </c>
      <c r="B642" s="1" t="s">
        <v>1158</v>
      </c>
      <c r="C642" s="1" t="s">
        <v>1377</v>
      </c>
      <c r="D642" s="1" t="s">
        <v>12</v>
      </c>
      <c r="E642" s="1">
        <v>1</v>
      </c>
      <c r="F642" s="13">
        <v>70</v>
      </c>
      <c r="G642" s="13">
        <f t="shared" si="10"/>
        <v>18</v>
      </c>
      <c r="H642" s="13">
        <v>18</v>
      </c>
      <c r="I642" s="13">
        <v>0</v>
      </c>
      <c r="J642" s="13">
        <v>10</v>
      </c>
      <c r="K642" s="13">
        <v>0</v>
      </c>
      <c r="L642" s="13">
        <v>0</v>
      </c>
      <c r="M642" s="13">
        <v>0</v>
      </c>
      <c r="N642" s="13">
        <v>6</v>
      </c>
      <c r="O642" s="13">
        <v>1</v>
      </c>
      <c r="P642" s="13">
        <v>5</v>
      </c>
      <c r="Q642" s="13">
        <v>26</v>
      </c>
      <c r="R642" s="13">
        <v>3501</v>
      </c>
      <c r="S642" s="13">
        <v>458</v>
      </c>
      <c r="T642" s="15">
        <v>35</v>
      </c>
      <c r="U642" s="15">
        <v>4.375</v>
      </c>
      <c r="V642" s="15">
        <v>2.7562500000000001</v>
      </c>
      <c r="W642" s="13">
        <v>316</v>
      </c>
      <c r="X642" s="13">
        <v>663</v>
      </c>
      <c r="Y642" s="13">
        <v>70</v>
      </c>
      <c r="Z642" s="13">
        <v>979</v>
      </c>
      <c r="AA642" s="13">
        <v>144</v>
      </c>
      <c r="AB642" s="13">
        <v>10</v>
      </c>
    </row>
    <row r="643" spans="1:28">
      <c r="A643" s="1">
        <v>100004249</v>
      </c>
      <c r="B643" s="1" t="s">
        <v>1158</v>
      </c>
      <c r="C643" s="1" t="s">
        <v>1377</v>
      </c>
      <c r="D643" s="1" t="s">
        <v>1447</v>
      </c>
      <c r="E643" s="1">
        <v>1</v>
      </c>
      <c r="F643" s="13">
        <v>170</v>
      </c>
      <c r="G643" s="13">
        <f t="shared" si="10"/>
        <v>44</v>
      </c>
      <c r="H643" s="13">
        <v>44</v>
      </c>
      <c r="I643" s="13">
        <v>0</v>
      </c>
      <c r="J643" s="13">
        <v>24</v>
      </c>
      <c r="K643" s="13">
        <v>0</v>
      </c>
      <c r="L643" s="13">
        <v>1</v>
      </c>
      <c r="M643" s="13">
        <v>0</v>
      </c>
      <c r="N643" s="13">
        <v>12</v>
      </c>
      <c r="O643" s="13">
        <v>1</v>
      </c>
      <c r="P643" s="13">
        <v>12</v>
      </c>
      <c r="Q643" s="13">
        <v>63</v>
      </c>
      <c r="R643" s="13">
        <v>8278</v>
      </c>
      <c r="S643" s="13">
        <v>3148</v>
      </c>
      <c r="T643" s="15">
        <v>85</v>
      </c>
      <c r="U643" s="15">
        <v>10.625</v>
      </c>
      <c r="V643" s="15">
        <v>6.6937499999999996</v>
      </c>
      <c r="W643" s="13">
        <v>746</v>
      </c>
      <c r="X643" s="13">
        <v>2187</v>
      </c>
      <c r="Y643" s="13">
        <v>170</v>
      </c>
      <c r="Z643" s="13">
        <v>2933</v>
      </c>
      <c r="AA643" s="13">
        <v>288</v>
      </c>
      <c r="AB643" s="13">
        <v>24</v>
      </c>
    </row>
    <row r="644" spans="1:28">
      <c r="A644" s="1">
        <v>100004251</v>
      </c>
      <c r="B644" s="1" t="s">
        <v>1158</v>
      </c>
      <c r="C644" s="1" t="s">
        <v>1377</v>
      </c>
      <c r="D644" s="1" t="s">
        <v>750</v>
      </c>
      <c r="E644" s="1">
        <v>1</v>
      </c>
      <c r="F644" s="13">
        <v>111</v>
      </c>
      <c r="G644" s="13">
        <f t="shared" si="10"/>
        <v>29</v>
      </c>
      <c r="H644" s="13">
        <v>29</v>
      </c>
      <c r="I644" s="13">
        <v>0</v>
      </c>
      <c r="J644" s="13">
        <v>16</v>
      </c>
      <c r="K644" s="13">
        <v>0</v>
      </c>
      <c r="L644" s="13">
        <v>1</v>
      </c>
      <c r="M644" s="13">
        <v>0</v>
      </c>
      <c r="N644" s="13">
        <v>8</v>
      </c>
      <c r="O644" s="13">
        <v>1</v>
      </c>
      <c r="P644" s="13">
        <v>8</v>
      </c>
      <c r="Q644" s="13">
        <v>41</v>
      </c>
      <c r="R644" s="13">
        <v>5410</v>
      </c>
      <c r="S644" s="13">
        <v>1260</v>
      </c>
      <c r="T644" s="15">
        <v>55.5</v>
      </c>
      <c r="U644" s="15">
        <v>6.9375</v>
      </c>
      <c r="V644" s="15">
        <v>4.3706250000000004</v>
      </c>
      <c r="W644" s="13">
        <v>487</v>
      </c>
      <c r="X644" s="13">
        <v>1190</v>
      </c>
      <c r="Y644" s="13">
        <v>111</v>
      </c>
      <c r="Z644" s="13">
        <v>1677</v>
      </c>
      <c r="AA644" s="13">
        <v>192</v>
      </c>
      <c r="AB644" s="13">
        <v>16</v>
      </c>
    </row>
    <row r="645" spans="1:28">
      <c r="A645" s="1">
        <v>100004260</v>
      </c>
      <c r="B645" s="1" t="s">
        <v>1158</v>
      </c>
      <c r="C645" s="1" t="s">
        <v>1377</v>
      </c>
      <c r="D645" s="1" t="s">
        <v>176</v>
      </c>
      <c r="E645" s="1">
        <v>1</v>
      </c>
      <c r="F645" s="13">
        <v>105</v>
      </c>
      <c r="G645" s="13">
        <f t="shared" si="10"/>
        <v>27</v>
      </c>
      <c r="H645" s="13">
        <v>27</v>
      </c>
      <c r="I645" s="13">
        <v>0</v>
      </c>
      <c r="J645" s="13">
        <v>18</v>
      </c>
      <c r="K645" s="13">
        <v>0</v>
      </c>
      <c r="L645" s="13">
        <v>1</v>
      </c>
      <c r="M645" s="13">
        <v>0</v>
      </c>
      <c r="N645" s="13">
        <v>9</v>
      </c>
      <c r="O645" s="13">
        <v>1</v>
      </c>
      <c r="P645" s="13">
        <v>9</v>
      </c>
      <c r="Q645" s="13">
        <v>39</v>
      </c>
      <c r="R645" s="13">
        <v>5251</v>
      </c>
      <c r="S645" s="13">
        <v>1131</v>
      </c>
      <c r="T645" s="15">
        <v>52.5</v>
      </c>
      <c r="U645" s="15">
        <v>6.5625</v>
      </c>
      <c r="V645" s="15">
        <v>4.1343750000000004</v>
      </c>
      <c r="W645" s="13">
        <v>473</v>
      </c>
      <c r="X645" s="13">
        <v>1127</v>
      </c>
      <c r="Y645" s="13">
        <v>105</v>
      </c>
      <c r="Z645" s="13">
        <v>1600</v>
      </c>
      <c r="AA645" s="13">
        <v>216</v>
      </c>
      <c r="AB645" s="13">
        <v>18</v>
      </c>
    </row>
    <row r="646" spans="1:28">
      <c r="A646" s="1">
        <v>100004266</v>
      </c>
      <c r="B646" s="1" t="s">
        <v>1158</v>
      </c>
      <c r="C646" s="1" t="s">
        <v>1377</v>
      </c>
      <c r="D646" s="1" t="s">
        <v>12</v>
      </c>
      <c r="E646" s="1">
        <v>1</v>
      </c>
      <c r="F646" s="13">
        <v>110</v>
      </c>
      <c r="G646" s="13">
        <f t="shared" ref="G646:G709" si="11">H646+I646</f>
        <v>30</v>
      </c>
      <c r="H646" s="13">
        <v>28</v>
      </c>
      <c r="I646" s="13">
        <v>2</v>
      </c>
      <c r="J646" s="13">
        <v>16</v>
      </c>
      <c r="K646" s="13">
        <v>0</v>
      </c>
      <c r="L646" s="13">
        <v>1</v>
      </c>
      <c r="M646" s="13">
        <v>0</v>
      </c>
      <c r="N646" s="13">
        <v>8</v>
      </c>
      <c r="O646" s="13">
        <v>1</v>
      </c>
      <c r="P646" s="13">
        <v>8</v>
      </c>
      <c r="Q646" s="13">
        <v>42</v>
      </c>
      <c r="R646" s="13">
        <v>5364</v>
      </c>
      <c r="S646" s="13">
        <v>1328</v>
      </c>
      <c r="T646" s="15">
        <v>55</v>
      </c>
      <c r="U646" s="15">
        <v>6.875</v>
      </c>
      <c r="V646" s="15">
        <v>4.3312499999999998</v>
      </c>
      <c r="W646" s="13">
        <v>483</v>
      </c>
      <c r="X646" s="13">
        <v>1203</v>
      </c>
      <c r="Y646" s="13">
        <v>110</v>
      </c>
      <c r="Z646" s="13">
        <v>1686</v>
      </c>
      <c r="AA646" s="13">
        <v>192</v>
      </c>
      <c r="AB646" s="13">
        <v>16</v>
      </c>
    </row>
    <row r="647" spans="1:28">
      <c r="A647" s="1">
        <v>100004274</v>
      </c>
      <c r="B647" s="1" t="s">
        <v>1158</v>
      </c>
      <c r="C647" s="1" t="s">
        <v>1377</v>
      </c>
      <c r="D647" s="1" t="s">
        <v>12</v>
      </c>
      <c r="E647" s="1">
        <v>2</v>
      </c>
      <c r="F647" s="13">
        <v>127</v>
      </c>
      <c r="G647" s="13">
        <f t="shared" si="11"/>
        <v>33</v>
      </c>
      <c r="H647" s="13">
        <v>33</v>
      </c>
      <c r="I647" s="13">
        <v>0</v>
      </c>
      <c r="J647" s="13">
        <v>18</v>
      </c>
      <c r="K647" s="13">
        <v>1</v>
      </c>
      <c r="L647" s="13">
        <v>1</v>
      </c>
      <c r="M647" s="13">
        <v>1</v>
      </c>
      <c r="N647" s="13">
        <v>9</v>
      </c>
      <c r="O647" s="13">
        <v>2</v>
      </c>
      <c r="P647" s="13">
        <v>10</v>
      </c>
      <c r="Q647" s="13">
        <v>47</v>
      </c>
      <c r="R647" s="13">
        <v>6276</v>
      </c>
      <c r="S647" s="13">
        <v>1691</v>
      </c>
      <c r="T647" s="15">
        <v>63.5</v>
      </c>
      <c r="U647" s="15">
        <v>7.9375</v>
      </c>
      <c r="V647" s="15">
        <v>5.0006250000000003</v>
      </c>
      <c r="W647" s="13">
        <v>566</v>
      </c>
      <c r="X647" s="13">
        <v>1449</v>
      </c>
      <c r="Y647" s="13">
        <v>127</v>
      </c>
      <c r="Z647" s="13">
        <v>2015</v>
      </c>
      <c r="AA647" s="13">
        <v>264</v>
      </c>
      <c r="AB647" s="13">
        <v>18</v>
      </c>
    </row>
    <row r="648" spans="1:28">
      <c r="A648" s="1">
        <v>100004281</v>
      </c>
      <c r="B648" s="1" t="s">
        <v>1158</v>
      </c>
      <c r="C648" s="1" t="s">
        <v>1377</v>
      </c>
      <c r="D648" s="1" t="s">
        <v>1456</v>
      </c>
      <c r="E648" s="1">
        <v>1</v>
      </c>
      <c r="F648" s="13">
        <v>151</v>
      </c>
      <c r="G648" s="13">
        <f t="shared" si="11"/>
        <v>39</v>
      </c>
      <c r="H648" s="13">
        <v>39</v>
      </c>
      <c r="I648" s="13">
        <v>0</v>
      </c>
      <c r="J648" s="13">
        <v>20</v>
      </c>
      <c r="K648" s="13">
        <v>0</v>
      </c>
      <c r="L648" s="13">
        <v>1</v>
      </c>
      <c r="M648" s="13">
        <v>0</v>
      </c>
      <c r="N648" s="13">
        <v>10</v>
      </c>
      <c r="O648" s="13">
        <v>1</v>
      </c>
      <c r="P648" s="13">
        <v>10</v>
      </c>
      <c r="Q648" s="13">
        <v>56</v>
      </c>
      <c r="R648" s="13">
        <v>7273</v>
      </c>
      <c r="S648" s="13">
        <v>2455</v>
      </c>
      <c r="T648" s="15">
        <v>75.5</v>
      </c>
      <c r="U648" s="15">
        <v>9.4375</v>
      </c>
      <c r="V648" s="15">
        <v>5.9456249999999997</v>
      </c>
      <c r="W648" s="13">
        <v>655</v>
      </c>
      <c r="X648" s="13">
        <v>1828</v>
      </c>
      <c r="Y648" s="13">
        <v>151</v>
      </c>
      <c r="Z648" s="13">
        <v>2483</v>
      </c>
      <c r="AA648" s="13">
        <v>240</v>
      </c>
      <c r="AB648" s="13">
        <v>20</v>
      </c>
    </row>
    <row r="649" spans="1:28">
      <c r="A649" s="1">
        <v>100004302</v>
      </c>
      <c r="B649" s="1" t="s">
        <v>1158</v>
      </c>
      <c r="C649" s="1" t="s">
        <v>1377</v>
      </c>
      <c r="D649" s="1" t="s">
        <v>176</v>
      </c>
      <c r="E649" s="1">
        <v>1</v>
      </c>
      <c r="F649" s="13">
        <v>35</v>
      </c>
      <c r="G649" s="13">
        <f t="shared" si="11"/>
        <v>9</v>
      </c>
      <c r="H649" s="13">
        <v>9</v>
      </c>
      <c r="I649" s="13">
        <v>0</v>
      </c>
      <c r="J649" s="13">
        <v>4</v>
      </c>
      <c r="K649" s="13">
        <v>0</v>
      </c>
      <c r="L649" s="13">
        <v>0</v>
      </c>
      <c r="M649" s="13">
        <v>0</v>
      </c>
      <c r="N649" s="13">
        <v>3</v>
      </c>
      <c r="O649" s="13">
        <v>1</v>
      </c>
      <c r="P649" s="13">
        <v>2</v>
      </c>
      <c r="Q649" s="13">
        <v>13</v>
      </c>
      <c r="R649" s="13">
        <v>1751</v>
      </c>
      <c r="S649" s="13">
        <v>82</v>
      </c>
      <c r="T649" s="15">
        <v>17.5</v>
      </c>
      <c r="U649" s="15">
        <v>2.1875</v>
      </c>
      <c r="V649" s="15">
        <v>1.378125</v>
      </c>
      <c r="W649" s="13">
        <v>158</v>
      </c>
      <c r="X649" s="13">
        <v>288</v>
      </c>
      <c r="Y649" s="13">
        <v>35</v>
      </c>
      <c r="Z649" s="13">
        <v>446</v>
      </c>
      <c r="AA649" s="13">
        <v>72</v>
      </c>
      <c r="AB649" s="13">
        <v>4</v>
      </c>
    </row>
    <row r="650" spans="1:28">
      <c r="A650" s="1">
        <v>100004309</v>
      </c>
      <c r="B650" s="1" t="s">
        <v>1158</v>
      </c>
      <c r="C650" s="1" t="s">
        <v>1377</v>
      </c>
      <c r="D650" s="1" t="s">
        <v>12</v>
      </c>
      <c r="E650" s="1">
        <v>1</v>
      </c>
      <c r="F650" s="13">
        <v>11</v>
      </c>
      <c r="G650" s="13">
        <f t="shared" si="11"/>
        <v>3</v>
      </c>
      <c r="H650" s="13">
        <v>3</v>
      </c>
      <c r="I650" s="13">
        <v>0</v>
      </c>
      <c r="J650" s="13">
        <v>0</v>
      </c>
      <c r="K650" s="13">
        <v>1</v>
      </c>
      <c r="L650" s="13">
        <v>0</v>
      </c>
      <c r="M650" s="13">
        <v>1</v>
      </c>
      <c r="N650" s="13">
        <v>0</v>
      </c>
      <c r="O650" s="13">
        <v>1</v>
      </c>
      <c r="P650" s="13">
        <v>1</v>
      </c>
      <c r="Q650" s="13">
        <v>4</v>
      </c>
      <c r="R650" s="13">
        <v>552</v>
      </c>
      <c r="S650" s="13">
        <v>0</v>
      </c>
      <c r="T650" s="15">
        <v>5.5</v>
      </c>
      <c r="U650" s="15">
        <v>0.6875</v>
      </c>
      <c r="V650" s="15">
        <v>0.43312499999999998</v>
      </c>
      <c r="W650" s="13">
        <v>50</v>
      </c>
      <c r="X650" s="13">
        <v>83</v>
      </c>
      <c r="Y650" s="13">
        <v>11</v>
      </c>
      <c r="Z650" s="13">
        <v>133</v>
      </c>
      <c r="AA650" s="13">
        <v>48</v>
      </c>
      <c r="AB650" s="13">
        <v>0</v>
      </c>
    </row>
    <row r="651" spans="1:28">
      <c r="A651" s="1">
        <v>100004320</v>
      </c>
      <c r="B651" s="1" t="s">
        <v>1158</v>
      </c>
      <c r="C651" s="1" t="s">
        <v>1377</v>
      </c>
      <c r="D651" s="1" t="s">
        <v>176</v>
      </c>
      <c r="E651" s="1">
        <v>1</v>
      </c>
      <c r="F651" s="13">
        <v>41</v>
      </c>
      <c r="G651" s="13">
        <f t="shared" si="11"/>
        <v>11</v>
      </c>
      <c r="H651" s="13">
        <v>11</v>
      </c>
      <c r="I651" s="13">
        <v>0</v>
      </c>
      <c r="J651" s="13">
        <v>6</v>
      </c>
      <c r="K651" s="13">
        <v>0</v>
      </c>
      <c r="L651" s="13">
        <v>0</v>
      </c>
      <c r="M651" s="13">
        <v>0</v>
      </c>
      <c r="N651" s="13">
        <v>4</v>
      </c>
      <c r="O651" s="13">
        <v>1</v>
      </c>
      <c r="P651" s="13">
        <v>3</v>
      </c>
      <c r="Q651" s="13">
        <v>15</v>
      </c>
      <c r="R651" s="13">
        <v>2030</v>
      </c>
      <c r="S651" s="13">
        <v>120</v>
      </c>
      <c r="T651" s="15">
        <v>20.5</v>
      </c>
      <c r="U651" s="15">
        <v>2.5625</v>
      </c>
      <c r="V651" s="15">
        <v>1.6143749999999999</v>
      </c>
      <c r="W651" s="13">
        <v>183</v>
      </c>
      <c r="X651" s="13">
        <v>341</v>
      </c>
      <c r="Y651" s="13">
        <v>41</v>
      </c>
      <c r="Z651" s="13">
        <v>524</v>
      </c>
      <c r="AA651" s="13">
        <v>96</v>
      </c>
      <c r="AB651" s="13">
        <v>6</v>
      </c>
    </row>
    <row r="652" spans="1:28">
      <c r="A652" s="1">
        <v>100004327</v>
      </c>
      <c r="B652" s="1" t="s">
        <v>1158</v>
      </c>
      <c r="C652" s="1" t="s">
        <v>1377</v>
      </c>
      <c r="D652" s="1" t="s">
        <v>12</v>
      </c>
      <c r="E652" s="1">
        <v>1</v>
      </c>
      <c r="F652" s="13">
        <v>35</v>
      </c>
      <c r="G652" s="13">
        <f t="shared" si="11"/>
        <v>9</v>
      </c>
      <c r="H652" s="13">
        <v>9</v>
      </c>
      <c r="I652" s="13">
        <v>0</v>
      </c>
      <c r="J652" s="13">
        <v>4</v>
      </c>
      <c r="K652" s="13">
        <v>0</v>
      </c>
      <c r="L652" s="13">
        <v>0</v>
      </c>
      <c r="M652" s="13">
        <v>0</v>
      </c>
      <c r="N652" s="13">
        <v>3</v>
      </c>
      <c r="O652" s="13">
        <v>1</v>
      </c>
      <c r="P652" s="13">
        <v>2</v>
      </c>
      <c r="Q652" s="13">
        <v>13</v>
      </c>
      <c r="R652" s="13">
        <v>1751</v>
      </c>
      <c r="S652" s="13">
        <v>82</v>
      </c>
      <c r="T652" s="15">
        <v>17.5</v>
      </c>
      <c r="U652" s="15">
        <v>2.1875</v>
      </c>
      <c r="V652" s="15">
        <v>1.378125</v>
      </c>
      <c r="W652" s="13">
        <v>158</v>
      </c>
      <c r="X652" s="13">
        <v>288</v>
      </c>
      <c r="Y652" s="13">
        <v>35</v>
      </c>
      <c r="Z652" s="13">
        <v>446</v>
      </c>
      <c r="AA652" s="13">
        <v>72</v>
      </c>
      <c r="AB652" s="13">
        <v>4</v>
      </c>
    </row>
    <row r="653" spans="1:28">
      <c r="A653" s="1">
        <v>100004334</v>
      </c>
      <c r="B653" s="1" t="s">
        <v>1158</v>
      </c>
      <c r="C653" s="1" t="s">
        <v>1470</v>
      </c>
      <c r="D653" s="1" t="s">
        <v>12</v>
      </c>
      <c r="E653" s="1">
        <v>1</v>
      </c>
      <c r="F653" s="13">
        <v>92</v>
      </c>
      <c r="G653" s="13">
        <f t="shared" si="11"/>
        <v>24</v>
      </c>
      <c r="H653" s="13">
        <v>24</v>
      </c>
      <c r="I653" s="13">
        <v>0</v>
      </c>
      <c r="J653" s="13">
        <v>12</v>
      </c>
      <c r="K653" s="13">
        <v>0</v>
      </c>
      <c r="L653" s="13">
        <v>0</v>
      </c>
      <c r="M653" s="13">
        <v>0</v>
      </c>
      <c r="N653" s="13">
        <v>7</v>
      </c>
      <c r="O653" s="13">
        <v>1</v>
      </c>
      <c r="P653" s="13">
        <v>6</v>
      </c>
      <c r="Q653" s="13">
        <v>34</v>
      </c>
      <c r="R653" s="13">
        <v>4525</v>
      </c>
      <c r="S653" s="13">
        <v>837</v>
      </c>
      <c r="T653" s="15">
        <v>46</v>
      </c>
      <c r="U653" s="15">
        <v>5.75</v>
      </c>
      <c r="V653" s="15">
        <v>3.6225000000000001</v>
      </c>
      <c r="W653" s="13">
        <v>408</v>
      </c>
      <c r="X653" s="13">
        <v>930</v>
      </c>
      <c r="Y653" s="13">
        <v>92</v>
      </c>
      <c r="Z653" s="13">
        <v>1338</v>
      </c>
      <c r="AA653" s="13">
        <v>168</v>
      </c>
      <c r="AB653" s="13">
        <v>12</v>
      </c>
    </row>
    <row r="654" spans="1:28">
      <c r="A654" s="1">
        <v>100004340</v>
      </c>
      <c r="B654" s="1" t="s">
        <v>1158</v>
      </c>
      <c r="C654" s="1" t="s">
        <v>1470</v>
      </c>
      <c r="D654" s="1" t="s">
        <v>176</v>
      </c>
      <c r="E654" s="1">
        <v>1</v>
      </c>
      <c r="F654" s="13">
        <v>19</v>
      </c>
      <c r="G654" s="13">
        <f t="shared" si="11"/>
        <v>5</v>
      </c>
      <c r="H654" s="13">
        <v>5</v>
      </c>
      <c r="I654" s="13">
        <v>0</v>
      </c>
      <c r="J654" s="13">
        <v>0</v>
      </c>
      <c r="K654" s="13">
        <v>1</v>
      </c>
      <c r="L654" s="13">
        <v>0</v>
      </c>
      <c r="M654" s="13">
        <v>1</v>
      </c>
      <c r="N654" s="13">
        <v>0</v>
      </c>
      <c r="O654" s="13">
        <v>1</v>
      </c>
      <c r="P654" s="13">
        <v>1</v>
      </c>
      <c r="Q654" s="13">
        <v>7</v>
      </c>
      <c r="R654" s="13">
        <v>1263</v>
      </c>
      <c r="S654" s="13">
        <v>0</v>
      </c>
      <c r="T654" s="15">
        <v>9.5</v>
      </c>
      <c r="U654" s="15">
        <v>1.1875</v>
      </c>
      <c r="V654" s="15">
        <v>0.74812500000000004</v>
      </c>
      <c r="W654" s="13">
        <v>114</v>
      </c>
      <c r="X654" s="13">
        <v>190</v>
      </c>
      <c r="Y654" s="13">
        <v>19</v>
      </c>
      <c r="Z654" s="13">
        <v>304</v>
      </c>
      <c r="AA654" s="13">
        <v>48</v>
      </c>
      <c r="AB654" s="13">
        <v>0</v>
      </c>
    </row>
    <row r="655" spans="1:28">
      <c r="A655" s="1">
        <v>100004347</v>
      </c>
      <c r="B655" s="1" t="s">
        <v>1158</v>
      </c>
      <c r="C655" s="1" t="s">
        <v>1470</v>
      </c>
      <c r="D655" s="1" t="s">
        <v>12</v>
      </c>
      <c r="E655" s="1">
        <v>1</v>
      </c>
      <c r="F655" s="13">
        <v>14</v>
      </c>
      <c r="G655" s="13">
        <f t="shared" si="11"/>
        <v>4</v>
      </c>
      <c r="H655" s="13">
        <v>4</v>
      </c>
      <c r="I655" s="13">
        <v>0</v>
      </c>
      <c r="J655" s="13">
        <v>0</v>
      </c>
      <c r="K655" s="13">
        <v>1</v>
      </c>
      <c r="L655" s="13">
        <v>0</v>
      </c>
      <c r="M655" s="13">
        <v>1</v>
      </c>
      <c r="N655" s="13">
        <v>0</v>
      </c>
      <c r="O655" s="13">
        <v>1</v>
      </c>
      <c r="P655" s="13">
        <v>1</v>
      </c>
      <c r="Q655" s="13">
        <v>5</v>
      </c>
      <c r="R655" s="13">
        <v>767</v>
      </c>
      <c r="S655" s="13">
        <v>0</v>
      </c>
      <c r="T655" s="15">
        <v>7</v>
      </c>
      <c r="U655" s="15">
        <v>0.875</v>
      </c>
      <c r="V655" s="15">
        <v>0.55125000000000002</v>
      </c>
      <c r="W655" s="13">
        <v>70</v>
      </c>
      <c r="X655" s="13">
        <v>116</v>
      </c>
      <c r="Y655" s="13">
        <v>14</v>
      </c>
      <c r="Z655" s="13">
        <v>186</v>
      </c>
      <c r="AA655" s="13">
        <v>48</v>
      </c>
      <c r="AB655" s="13">
        <v>0</v>
      </c>
    </row>
    <row r="656" spans="1:28">
      <c r="A656" s="1">
        <v>100004356</v>
      </c>
      <c r="B656" s="1" t="s">
        <v>1158</v>
      </c>
      <c r="C656" s="1" t="s">
        <v>1470</v>
      </c>
      <c r="D656" s="1" t="s">
        <v>176</v>
      </c>
      <c r="E656" s="1">
        <v>1</v>
      </c>
      <c r="F656" s="13">
        <v>35</v>
      </c>
      <c r="G656" s="13">
        <f t="shared" si="11"/>
        <v>9</v>
      </c>
      <c r="H656" s="13">
        <v>9</v>
      </c>
      <c r="I656" s="13">
        <v>0</v>
      </c>
      <c r="J656" s="13">
        <v>4</v>
      </c>
      <c r="K656" s="13">
        <v>0</v>
      </c>
      <c r="L656" s="13">
        <v>0</v>
      </c>
      <c r="M656" s="13">
        <v>0</v>
      </c>
      <c r="N656" s="13">
        <v>3</v>
      </c>
      <c r="O656" s="13">
        <v>1</v>
      </c>
      <c r="P656" s="13">
        <v>2</v>
      </c>
      <c r="Q656" s="13">
        <v>13</v>
      </c>
      <c r="R656" s="13">
        <v>1751</v>
      </c>
      <c r="S656" s="13">
        <v>82</v>
      </c>
      <c r="T656" s="15">
        <v>17.5</v>
      </c>
      <c r="U656" s="15">
        <v>2.1875</v>
      </c>
      <c r="V656" s="15">
        <v>1.378125</v>
      </c>
      <c r="W656" s="13">
        <v>158</v>
      </c>
      <c r="X656" s="13">
        <v>288</v>
      </c>
      <c r="Y656" s="13">
        <v>35</v>
      </c>
      <c r="Z656" s="13">
        <v>446</v>
      </c>
      <c r="AA656" s="13">
        <v>72</v>
      </c>
      <c r="AB656" s="13">
        <v>4</v>
      </c>
    </row>
    <row r="657" spans="1:28">
      <c r="A657" s="1">
        <v>100004360</v>
      </c>
      <c r="B657" s="1" t="s">
        <v>1158</v>
      </c>
      <c r="C657" s="1" t="s">
        <v>1470</v>
      </c>
      <c r="D657" s="1" t="s">
        <v>233</v>
      </c>
      <c r="E657" s="1">
        <v>1</v>
      </c>
      <c r="F657" s="13">
        <v>34</v>
      </c>
      <c r="G657" s="13">
        <f t="shared" si="11"/>
        <v>10</v>
      </c>
      <c r="H657" s="13">
        <v>9</v>
      </c>
      <c r="I657" s="13">
        <v>1</v>
      </c>
      <c r="J657" s="13">
        <v>4</v>
      </c>
      <c r="K657" s="13">
        <v>0</v>
      </c>
      <c r="L657" s="13">
        <v>0</v>
      </c>
      <c r="M657" s="13">
        <v>0</v>
      </c>
      <c r="N657" s="13">
        <v>3</v>
      </c>
      <c r="O657" s="13">
        <v>1</v>
      </c>
      <c r="P657" s="13">
        <v>2</v>
      </c>
      <c r="Q657" s="13">
        <v>13</v>
      </c>
      <c r="R657" s="13">
        <v>1704</v>
      </c>
      <c r="S657" s="13">
        <v>82</v>
      </c>
      <c r="T657" s="15">
        <v>17</v>
      </c>
      <c r="U657" s="15">
        <v>2.125</v>
      </c>
      <c r="V657" s="15">
        <v>1.3387500000000001</v>
      </c>
      <c r="W657" s="13">
        <v>154</v>
      </c>
      <c r="X657" s="13">
        <v>281</v>
      </c>
      <c r="Y657" s="13">
        <v>34</v>
      </c>
      <c r="Z657" s="13">
        <v>435</v>
      </c>
      <c r="AA657" s="13">
        <v>72</v>
      </c>
      <c r="AB657" s="13">
        <v>4</v>
      </c>
    </row>
    <row r="658" spans="1:28">
      <c r="A658" s="1">
        <v>100004363</v>
      </c>
      <c r="B658" s="1" t="s">
        <v>1158</v>
      </c>
      <c r="C658" s="1" t="s">
        <v>1470</v>
      </c>
      <c r="D658" s="1" t="s">
        <v>1480</v>
      </c>
      <c r="E658" s="1">
        <v>1</v>
      </c>
      <c r="F658" s="13">
        <v>89</v>
      </c>
      <c r="G658" s="13">
        <f t="shared" si="11"/>
        <v>23</v>
      </c>
      <c r="H658" s="13">
        <v>23</v>
      </c>
      <c r="I658" s="13">
        <v>0</v>
      </c>
      <c r="J658" s="13">
        <v>12</v>
      </c>
      <c r="K658" s="13">
        <v>0</v>
      </c>
      <c r="L658" s="13">
        <v>0</v>
      </c>
      <c r="M658" s="13">
        <v>0</v>
      </c>
      <c r="N658" s="13">
        <v>7</v>
      </c>
      <c r="O658" s="13">
        <v>1</v>
      </c>
      <c r="P658" s="13">
        <v>6</v>
      </c>
      <c r="Q658" s="13">
        <v>33</v>
      </c>
      <c r="R658" s="13">
        <v>4386</v>
      </c>
      <c r="S658" s="13">
        <v>784</v>
      </c>
      <c r="T658" s="15">
        <v>44.5</v>
      </c>
      <c r="U658" s="15">
        <v>5.5625</v>
      </c>
      <c r="V658" s="15">
        <v>3.504375</v>
      </c>
      <c r="W658" s="13">
        <v>395</v>
      </c>
      <c r="X658" s="13">
        <v>894</v>
      </c>
      <c r="Y658" s="13">
        <v>89</v>
      </c>
      <c r="Z658" s="13">
        <v>1289</v>
      </c>
      <c r="AA658" s="13">
        <v>168</v>
      </c>
      <c r="AB658" s="13">
        <v>12</v>
      </c>
    </row>
    <row r="659" spans="1:28">
      <c r="A659" s="1">
        <v>100004377</v>
      </c>
      <c r="B659" s="1" t="s">
        <v>1158</v>
      </c>
      <c r="C659" s="1" t="s">
        <v>1470</v>
      </c>
      <c r="D659" s="1" t="s">
        <v>176</v>
      </c>
      <c r="E659" s="1">
        <v>1</v>
      </c>
      <c r="F659" s="13">
        <v>35</v>
      </c>
      <c r="G659" s="13">
        <f t="shared" si="11"/>
        <v>9</v>
      </c>
      <c r="H659" s="13">
        <v>9</v>
      </c>
      <c r="I659" s="13">
        <v>0</v>
      </c>
      <c r="J659" s="13">
        <v>4</v>
      </c>
      <c r="K659" s="13">
        <v>0</v>
      </c>
      <c r="L659" s="13">
        <v>0</v>
      </c>
      <c r="M659" s="13">
        <v>0</v>
      </c>
      <c r="N659" s="13">
        <v>3</v>
      </c>
      <c r="O659" s="13">
        <v>1</v>
      </c>
      <c r="P659" s="13">
        <v>2</v>
      </c>
      <c r="Q659" s="13">
        <v>13</v>
      </c>
      <c r="R659" s="13">
        <v>1751</v>
      </c>
      <c r="S659" s="13">
        <v>82</v>
      </c>
      <c r="T659" s="15">
        <v>17.5</v>
      </c>
      <c r="U659" s="15">
        <v>2.1875</v>
      </c>
      <c r="V659" s="15">
        <v>1.378125</v>
      </c>
      <c r="W659" s="13">
        <v>158</v>
      </c>
      <c r="X659" s="13">
        <v>288</v>
      </c>
      <c r="Y659" s="13">
        <v>35</v>
      </c>
      <c r="Z659" s="13">
        <v>446</v>
      </c>
      <c r="AA659" s="13">
        <v>72</v>
      </c>
      <c r="AB659" s="13">
        <v>4</v>
      </c>
    </row>
    <row r="660" spans="1:28">
      <c r="A660" s="1">
        <v>100004386</v>
      </c>
      <c r="B660" s="1" t="s">
        <v>1158</v>
      </c>
      <c r="C660" s="1" t="s">
        <v>1470</v>
      </c>
      <c r="D660" s="1" t="s">
        <v>12</v>
      </c>
      <c r="E660" s="1">
        <v>1</v>
      </c>
      <c r="F660" s="13">
        <v>106</v>
      </c>
      <c r="G660" s="13">
        <f t="shared" si="11"/>
        <v>28</v>
      </c>
      <c r="H660" s="13">
        <v>27</v>
      </c>
      <c r="I660" s="13">
        <v>1</v>
      </c>
      <c r="J660" s="13">
        <v>16</v>
      </c>
      <c r="K660" s="13">
        <v>0</v>
      </c>
      <c r="L660" s="13">
        <v>1</v>
      </c>
      <c r="M660" s="13">
        <v>0</v>
      </c>
      <c r="N660" s="13">
        <v>8</v>
      </c>
      <c r="O660" s="13">
        <v>1</v>
      </c>
      <c r="P660" s="13">
        <v>8</v>
      </c>
      <c r="Q660" s="13">
        <v>40</v>
      </c>
      <c r="R660" s="13">
        <v>5177</v>
      </c>
      <c r="S660" s="13">
        <v>1195</v>
      </c>
      <c r="T660" s="15">
        <v>53</v>
      </c>
      <c r="U660" s="15">
        <v>6.625</v>
      </c>
      <c r="V660" s="15">
        <v>4.1737500000000001</v>
      </c>
      <c r="W660" s="13">
        <v>466</v>
      </c>
      <c r="X660" s="13">
        <v>1136</v>
      </c>
      <c r="Y660" s="13">
        <v>106</v>
      </c>
      <c r="Z660" s="13">
        <v>1602</v>
      </c>
      <c r="AA660" s="13">
        <v>192</v>
      </c>
      <c r="AB660" s="13">
        <v>16</v>
      </c>
    </row>
    <row r="661" spans="1:28">
      <c r="A661" s="1">
        <v>100004392</v>
      </c>
      <c r="B661" s="1" t="s">
        <v>1158</v>
      </c>
      <c r="C661" s="1" t="s">
        <v>1470</v>
      </c>
      <c r="D661" s="1" t="s">
        <v>787</v>
      </c>
      <c r="E661" s="1">
        <v>1</v>
      </c>
      <c r="F661" s="13">
        <v>71</v>
      </c>
      <c r="G661" s="13">
        <f t="shared" si="11"/>
        <v>19</v>
      </c>
      <c r="H661" s="13">
        <v>18</v>
      </c>
      <c r="I661" s="13">
        <v>1</v>
      </c>
      <c r="J661" s="13">
        <v>10</v>
      </c>
      <c r="K661" s="13">
        <v>0</v>
      </c>
      <c r="L661" s="13">
        <v>0</v>
      </c>
      <c r="M661" s="13">
        <v>0</v>
      </c>
      <c r="N661" s="13">
        <v>6</v>
      </c>
      <c r="O661" s="13">
        <v>1</v>
      </c>
      <c r="P661" s="13">
        <v>5</v>
      </c>
      <c r="Q661" s="13">
        <v>27</v>
      </c>
      <c r="R661" s="13">
        <v>3547</v>
      </c>
      <c r="S661" s="13">
        <v>500</v>
      </c>
      <c r="T661" s="15">
        <v>35.5</v>
      </c>
      <c r="U661" s="15">
        <v>4.4375</v>
      </c>
      <c r="V661" s="15">
        <v>2.7956249999999998</v>
      </c>
      <c r="W661" s="13">
        <v>320</v>
      </c>
      <c r="X661" s="13">
        <v>683</v>
      </c>
      <c r="Y661" s="13">
        <v>71</v>
      </c>
      <c r="Z661" s="13">
        <v>1003</v>
      </c>
      <c r="AA661" s="13">
        <v>144</v>
      </c>
      <c r="AB661" s="13">
        <v>10</v>
      </c>
    </row>
    <row r="662" spans="1:28">
      <c r="A662" s="1">
        <v>100004400</v>
      </c>
      <c r="B662" s="1" t="s">
        <v>1158</v>
      </c>
      <c r="C662" s="1" t="s">
        <v>1470</v>
      </c>
      <c r="D662" s="1" t="s">
        <v>12</v>
      </c>
      <c r="E662" s="1">
        <v>1</v>
      </c>
      <c r="F662" s="13">
        <v>95</v>
      </c>
      <c r="G662" s="13">
        <f t="shared" si="11"/>
        <v>25</v>
      </c>
      <c r="H662" s="13">
        <v>25</v>
      </c>
      <c r="I662" s="13">
        <v>0</v>
      </c>
      <c r="J662" s="13">
        <v>14</v>
      </c>
      <c r="K662" s="13">
        <v>0</v>
      </c>
      <c r="L662" s="13">
        <v>0</v>
      </c>
      <c r="M662" s="13">
        <v>0</v>
      </c>
      <c r="N662" s="13">
        <v>8</v>
      </c>
      <c r="O662" s="13">
        <v>1</v>
      </c>
      <c r="P662" s="13">
        <v>7</v>
      </c>
      <c r="Q662" s="13">
        <v>35</v>
      </c>
      <c r="R662" s="13">
        <v>4785</v>
      </c>
      <c r="S662" s="13">
        <v>892</v>
      </c>
      <c r="T662" s="15">
        <v>47.5</v>
      </c>
      <c r="U662" s="15">
        <v>5.9375</v>
      </c>
      <c r="V662" s="15">
        <v>3.7406250000000001</v>
      </c>
      <c r="W662" s="13">
        <v>431</v>
      </c>
      <c r="X662" s="13">
        <v>986</v>
      </c>
      <c r="Y662" s="13">
        <v>95</v>
      </c>
      <c r="Z662" s="13">
        <v>1417</v>
      </c>
      <c r="AA662" s="13">
        <v>192</v>
      </c>
      <c r="AB662" s="13">
        <v>14</v>
      </c>
    </row>
    <row r="663" spans="1:28">
      <c r="A663" s="1">
        <v>100004413</v>
      </c>
      <c r="B663" s="1" t="s">
        <v>1158</v>
      </c>
      <c r="C663" s="1" t="s">
        <v>1470</v>
      </c>
      <c r="D663" s="1" t="s">
        <v>176</v>
      </c>
      <c r="E663" s="1">
        <v>1</v>
      </c>
      <c r="F663" s="13">
        <v>46</v>
      </c>
      <c r="G663" s="13">
        <f t="shared" si="11"/>
        <v>12</v>
      </c>
      <c r="H663" s="13">
        <v>12</v>
      </c>
      <c r="I663" s="13">
        <v>0</v>
      </c>
      <c r="J663" s="13">
        <v>6</v>
      </c>
      <c r="K663" s="13">
        <v>0</v>
      </c>
      <c r="L663" s="13">
        <v>0</v>
      </c>
      <c r="M663" s="13">
        <v>0</v>
      </c>
      <c r="N663" s="13">
        <v>4</v>
      </c>
      <c r="O663" s="13">
        <v>1</v>
      </c>
      <c r="P663" s="13">
        <v>3</v>
      </c>
      <c r="Q663" s="13">
        <v>17</v>
      </c>
      <c r="R663" s="13">
        <v>2263</v>
      </c>
      <c r="S663" s="13">
        <v>166</v>
      </c>
      <c r="T663" s="15">
        <v>23</v>
      </c>
      <c r="U663" s="15">
        <v>2.875</v>
      </c>
      <c r="V663" s="15">
        <v>1.81125</v>
      </c>
      <c r="W663" s="13">
        <v>204</v>
      </c>
      <c r="X663" s="13">
        <v>390</v>
      </c>
      <c r="Y663" s="13">
        <v>46</v>
      </c>
      <c r="Z663" s="13">
        <v>594</v>
      </c>
      <c r="AA663" s="13">
        <v>96</v>
      </c>
      <c r="AB663" s="13">
        <v>6</v>
      </c>
    </row>
    <row r="664" spans="1:28">
      <c r="A664" s="1">
        <v>100004424</v>
      </c>
      <c r="B664" s="1" t="s">
        <v>1158</v>
      </c>
      <c r="C664" s="1" t="s">
        <v>1470</v>
      </c>
      <c r="D664" s="1" t="s">
        <v>750</v>
      </c>
      <c r="E664" s="1">
        <v>1</v>
      </c>
      <c r="F664" s="13">
        <v>92</v>
      </c>
      <c r="G664" s="13">
        <f t="shared" si="11"/>
        <v>24</v>
      </c>
      <c r="H664" s="13">
        <v>24</v>
      </c>
      <c r="I664" s="13">
        <v>0</v>
      </c>
      <c r="J664" s="13">
        <v>12</v>
      </c>
      <c r="K664" s="13">
        <v>0</v>
      </c>
      <c r="L664" s="13">
        <v>0</v>
      </c>
      <c r="M664" s="13">
        <v>0</v>
      </c>
      <c r="N664" s="13">
        <v>7</v>
      </c>
      <c r="O664" s="13">
        <v>1</v>
      </c>
      <c r="P664" s="13">
        <v>6</v>
      </c>
      <c r="Q664" s="13">
        <v>34</v>
      </c>
      <c r="R664" s="13">
        <v>4525</v>
      </c>
      <c r="S664" s="13">
        <v>837</v>
      </c>
      <c r="T664" s="15">
        <v>46</v>
      </c>
      <c r="U664" s="15">
        <v>5.75</v>
      </c>
      <c r="V664" s="15">
        <v>3.6225000000000001</v>
      </c>
      <c r="W664" s="13">
        <v>408</v>
      </c>
      <c r="X664" s="13">
        <v>930</v>
      </c>
      <c r="Y664" s="13">
        <v>92</v>
      </c>
      <c r="Z664" s="13">
        <v>1338</v>
      </c>
      <c r="AA664" s="13">
        <v>168</v>
      </c>
      <c r="AB664" s="13">
        <v>12</v>
      </c>
    </row>
    <row r="665" spans="1:28">
      <c r="A665" s="1">
        <v>100004429</v>
      </c>
      <c r="B665" s="1" t="s">
        <v>1158</v>
      </c>
      <c r="C665" s="1" t="s">
        <v>1470</v>
      </c>
      <c r="D665" s="1" t="s">
        <v>18</v>
      </c>
      <c r="E665" s="1">
        <v>1</v>
      </c>
      <c r="F665" s="13">
        <v>93</v>
      </c>
      <c r="G665" s="13">
        <f t="shared" si="11"/>
        <v>25</v>
      </c>
      <c r="H665" s="13">
        <v>24</v>
      </c>
      <c r="I665" s="13">
        <v>1</v>
      </c>
      <c r="J665" s="13">
        <v>12</v>
      </c>
      <c r="K665" s="13">
        <v>0</v>
      </c>
      <c r="L665" s="13">
        <v>0</v>
      </c>
      <c r="M665" s="13">
        <v>0</v>
      </c>
      <c r="N665" s="13">
        <v>7</v>
      </c>
      <c r="O665" s="13">
        <v>1</v>
      </c>
      <c r="P665" s="13">
        <v>6</v>
      </c>
      <c r="Q665" s="13">
        <v>35</v>
      </c>
      <c r="R665" s="13">
        <v>4572</v>
      </c>
      <c r="S665" s="13">
        <v>892</v>
      </c>
      <c r="T665" s="15">
        <v>46.5</v>
      </c>
      <c r="U665" s="15">
        <v>5.8125</v>
      </c>
      <c r="V665" s="15">
        <v>3.6618750000000002</v>
      </c>
      <c r="W665" s="13">
        <v>412</v>
      </c>
      <c r="X665" s="13">
        <v>954</v>
      </c>
      <c r="Y665" s="13">
        <v>93</v>
      </c>
      <c r="Z665" s="13">
        <v>1366</v>
      </c>
      <c r="AA665" s="13">
        <v>168</v>
      </c>
      <c r="AB665" s="13">
        <v>12</v>
      </c>
    </row>
    <row r="666" spans="1:28">
      <c r="A666" s="1">
        <v>100004437</v>
      </c>
      <c r="B666" s="1" t="s">
        <v>1158</v>
      </c>
      <c r="C666" s="1" t="s">
        <v>1470</v>
      </c>
      <c r="D666" s="1" t="s">
        <v>176</v>
      </c>
      <c r="E666" s="1">
        <v>1</v>
      </c>
      <c r="F666" s="13">
        <v>9</v>
      </c>
      <c r="G666" s="13">
        <f t="shared" si="11"/>
        <v>3</v>
      </c>
      <c r="H666" s="13">
        <v>3</v>
      </c>
      <c r="I666" s="13">
        <v>0</v>
      </c>
      <c r="J666" s="13">
        <v>0</v>
      </c>
      <c r="K666" s="13">
        <v>1</v>
      </c>
      <c r="L666" s="13">
        <v>0</v>
      </c>
      <c r="M666" s="13">
        <v>1</v>
      </c>
      <c r="N666" s="13">
        <v>0</v>
      </c>
      <c r="O666" s="13">
        <v>1</v>
      </c>
      <c r="P666" s="13">
        <v>1</v>
      </c>
      <c r="Q666" s="13">
        <v>3</v>
      </c>
      <c r="R666" s="13">
        <v>410</v>
      </c>
      <c r="S666" s="13">
        <v>0</v>
      </c>
      <c r="T666" s="15">
        <v>4.5</v>
      </c>
      <c r="U666" s="15">
        <v>0.5625</v>
      </c>
      <c r="V666" s="15">
        <v>0.354375</v>
      </c>
      <c r="W666" s="13">
        <v>37</v>
      </c>
      <c r="X666" s="13">
        <v>62</v>
      </c>
      <c r="Y666" s="13">
        <v>9</v>
      </c>
      <c r="Z666" s="13">
        <v>99</v>
      </c>
      <c r="AA666" s="13">
        <v>48</v>
      </c>
      <c r="AB666" s="13">
        <v>0</v>
      </c>
    </row>
    <row r="667" spans="1:28">
      <c r="A667" s="1">
        <v>100004440</v>
      </c>
      <c r="B667" s="1" t="s">
        <v>1158</v>
      </c>
      <c r="C667" s="1" t="s">
        <v>1470</v>
      </c>
      <c r="D667" s="1" t="s">
        <v>176</v>
      </c>
      <c r="E667" s="1">
        <v>1</v>
      </c>
      <c r="F667" s="13">
        <v>52</v>
      </c>
      <c r="G667" s="13">
        <f t="shared" si="11"/>
        <v>14</v>
      </c>
      <c r="H667" s="13">
        <v>14</v>
      </c>
      <c r="I667" s="13">
        <v>0</v>
      </c>
      <c r="J667" s="13">
        <v>6</v>
      </c>
      <c r="K667" s="13">
        <v>0</v>
      </c>
      <c r="L667" s="13">
        <v>0</v>
      </c>
      <c r="M667" s="13">
        <v>0</v>
      </c>
      <c r="N667" s="13">
        <v>4</v>
      </c>
      <c r="O667" s="13">
        <v>1</v>
      </c>
      <c r="P667" s="13">
        <v>3</v>
      </c>
      <c r="Q667" s="13">
        <v>19</v>
      </c>
      <c r="R667" s="13">
        <v>2542</v>
      </c>
      <c r="S667" s="13">
        <v>219</v>
      </c>
      <c r="T667" s="15">
        <v>26</v>
      </c>
      <c r="U667" s="15">
        <v>3.25</v>
      </c>
      <c r="V667" s="15">
        <v>2.0474999999999999</v>
      </c>
      <c r="W667" s="13">
        <v>229</v>
      </c>
      <c r="X667" s="13">
        <v>447</v>
      </c>
      <c r="Y667" s="13">
        <v>52</v>
      </c>
      <c r="Z667" s="13">
        <v>676</v>
      </c>
      <c r="AA667" s="13">
        <v>96</v>
      </c>
      <c r="AB667" s="13">
        <v>6</v>
      </c>
    </row>
    <row r="668" spans="1:28">
      <c r="A668" s="1">
        <v>100004446</v>
      </c>
      <c r="B668" s="1" t="s">
        <v>1158</v>
      </c>
      <c r="C668" s="1" t="s">
        <v>1470</v>
      </c>
      <c r="D668" s="1" t="s">
        <v>176</v>
      </c>
      <c r="E668" s="1">
        <v>1</v>
      </c>
      <c r="F668" s="13">
        <v>28</v>
      </c>
      <c r="G668" s="13">
        <f t="shared" si="11"/>
        <v>8</v>
      </c>
      <c r="H668" s="13">
        <v>7</v>
      </c>
      <c r="I668" s="13">
        <v>1</v>
      </c>
      <c r="J668" s="13">
        <v>4</v>
      </c>
      <c r="K668" s="13">
        <v>0</v>
      </c>
      <c r="L668" s="13">
        <v>0</v>
      </c>
      <c r="M668" s="13">
        <v>0</v>
      </c>
      <c r="N668" s="13">
        <v>3</v>
      </c>
      <c r="O668" s="13">
        <v>1</v>
      </c>
      <c r="P668" s="13">
        <v>2</v>
      </c>
      <c r="Q668" s="13">
        <v>11</v>
      </c>
      <c r="R668" s="13">
        <v>1425</v>
      </c>
      <c r="S668" s="13">
        <v>50</v>
      </c>
      <c r="T668" s="15">
        <v>14</v>
      </c>
      <c r="U668" s="15">
        <v>1.75</v>
      </c>
      <c r="V668" s="15">
        <v>1.1025</v>
      </c>
      <c r="W668" s="13">
        <v>129</v>
      </c>
      <c r="X668" s="13">
        <v>229</v>
      </c>
      <c r="Y668" s="13">
        <v>28</v>
      </c>
      <c r="Z668" s="13">
        <v>358</v>
      </c>
      <c r="AA668" s="13">
        <v>72</v>
      </c>
      <c r="AB668" s="13">
        <v>4</v>
      </c>
    </row>
    <row r="669" spans="1:28">
      <c r="A669" s="1">
        <v>100004451</v>
      </c>
      <c r="B669" s="1" t="s">
        <v>1158</v>
      </c>
      <c r="C669" s="1" t="s">
        <v>1500</v>
      </c>
      <c r="D669" s="1" t="s">
        <v>12</v>
      </c>
      <c r="E669" s="1">
        <v>1</v>
      </c>
      <c r="F669" s="13">
        <v>6</v>
      </c>
      <c r="G669" s="13">
        <f t="shared" si="11"/>
        <v>2</v>
      </c>
      <c r="H669" s="13">
        <v>2</v>
      </c>
      <c r="I669" s="13">
        <v>0</v>
      </c>
      <c r="J669" s="13">
        <v>0</v>
      </c>
      <c r="K669" s="13">
        <v>1</v>
      </c>
      <c r="L669" s="13">
        <v>0</v>
      </c>
      <c r="M669" s="13">
        <v>1</v>
      </c>
      <c r="N669" s="13">
        <v>0</v>
      </c>
      <c r="O669" s="13">
        <v>1</v>
      </c>
      <c r="P669" s="13">
        <v>1</v>
      </c>
      <c r="Q669" s="13">
        <v>2</v>
      </c>
      <c r="R669" s="13">
        <v>272</v>
      </c>
      <c r="S669" s="13">
        <v>0</v>
      </c>
      <c r="T669" s="15">
        <v>3</v>
      </c>
      <c r="U669" s="15">
        <v>0.375</v>
      </c>
      <c r="V669" s="15">
        <v>0.23624999999999999</v>
      </c>
      <c r="W669" s="13">
        <v>25</v>
      </c>
      <c r="X669" s="13">
        <v>41</v>
      </c>
      <c r="Y669" s="13">
        <v>6</v>
      </c>
      <c r="Z669" s="13">
        <v>66</v>
      </c>
      <c r="AA669" s="13">
        <v>48</v>
      </c>
      <c r="AB669" s="13">
        <v>0</v>
      </c>
    </row>
    <row r="670" spans="1:28">
      <c r="A670" s="1">
        <v>100004457</v>
      </c>
      <c r="B670" s="1" t="s">
        <v>1158</v>
      </c>
      <c r="C670" s="1" t="s">
        <v>1500</v>
      </c>
      <c r="D670" s="1" t="s">
        <v>176</v>
      </c>
      <c r="E670" s="1">
        <v>1</v>
      </c>
      <c r="F670" s="13">
        <v>27</v>
      </c>
      <c r="G670" s="13">
        <f t="shared" si="11"/>
        <v>7</v>
      </c>
      <c r="H670" s="13">
        <v>7</v>
      </c>
      <c r="I670" s="13">
        <v>0</v>
      </c>
      <c r="J670" s="13">
        <v>4</v>
      </c>
      <c r="K670" s="13">
        <v>0</v>
      </c>
      <c r="L670" s="13">
        <v>0</v>
      </c>
      <c r="M670" s="13">
        <v>0</v>
      </c>
      <c r="N670" s="13">
        <v>3</v>
      </c>
      <c r="O670" s="13">
        <v>1</v>
      </c>
      <c r="P670" s="13">
        <v>2</v>
      </c>
      <c r="Q670" s="13">
        <v>10</v>
      </c>
      <c r="R670" s="13">
        <v>1378</v>
      </c>
      <c r="S670" s="13">
        <v>37</v>
      </c>
      <c r="T670" s="15">
        <v>13.5</v>
      </c>
      <c r="U670" s="15">
        <v>1.6875</v>
      </c>
      <c r="V670" s="15">
        <v>1.0631250000000001</v>
      </c>
      <c r="W670" s="13">
        <v>125</v>
      </c>
      <c r="X670" s="13">
        <v>218</v>
      </c>
      <c r="Y670" s="13">
        <v>27</v>
      </c>
      <c r="Z670" s="13">
        <v>343</v>
      </c>
      <c r="AA670" s="13">
        <v>72</v>
      </c>
      <c r="AB670" s="13">
        <v>4</v>
      </c>
    </row>
    <row r="671" spans="1:28">
      <c r="A671" s="1">
        <v>100004461</v>
      </c>
      <c r="B671" s="1" t="s">
        <v>1158</v>
      </c>
      <c r="C671" s="1" t="s">
        <v>1500</v>
      </c>
      <c r="D671" s="1" t="s">
        <v>1504</v>
      </c>
      <c r="E671" s="1">
        <v>1</v>
      </c>
      <c r="F671" s="13">
        <v>57</v>
      </c>
      <c r="G671" s="13">
        <f t="shared" si="11"/>
        <v>15</v>
      </c>
      <c r="H671" s="13">
        <v>15</v>
      </c>
      <c r="I671" s="13">
        <v>0</v>
      </c>
      <c r="J671" s="13">
        <v>8</v>
      </c>
      <c r="K671" s="13">
        <v>0</v>
      </c>
      <c r="L671" s="13">
        <v>0</v>
      </c>
      <c r="M671" s="13">
        <v>0</v>
      </c>
      <c r="N671" s="13">
        <v>5</v>
      </c>
      <c r="O671" s="13">
        <v>1</v>
      </c>
      <c r="P671" s="13">
        <v>4</v>
      </c>
      <c r="Q671" s="13">
        <v>21</v>
      </c>
      <c r="R671" s="13">
        <v>2895</v>
      </c>
      <c r="S671" s="13">
        <v>279</v>
      </c>
      <c r="T671" s="15">
        <v>28.5</v>
      </c>
      <c r="U671" s="15">
        <v>3.5625</v>
      </c>
      <c r="V671" s="15">
        <v>2.2443749999999998</v>
      </c>
      <c r="W671" s="13">
        <v>261</v>
      </c>
      <c r="X671" s="13">
        <v>518</v>
      </c>
      <c r="Y671" s="13">
        <v>57</v>
      </c>
      <c r="Z671" s="13">
        <v>779</v>
      </c>
      <c r="AA671" s="13">
        <v>120</v>
      </c>
      <c r="AB671" s="13">
        <v>8</v>
      </c>
    </row>
    <row r="672" spans="1:28">
      <c r="A672" s="1">
        <v>100004465</v>
      </c>
      <c r="B672" s="1" t="s">
        <v>1158</v>
      </c>
      <c r="C672" s="1" t="s">
        <v>1500</v>
      </c>
      <c r="D672" s="1" t="s">
        <v>176</v>
      </c>
      <c r="E672" s="1">
        <v>1</v>
      </c>
      <c r="F672" s="13">
        <v>73</v>
      </c>
      <c r="G672" s="13">
        <f t="shared" si="11"/>
        <v>19</v>
      </c>
      <c r="H672" s="13">
        <v>19</v>
      </c>
      <c r="I672" s="13">
        <v>0</v>
      </c>
      <c r="J672" s="13">
        <v>8</v>
      </c>
      <c r="K672" s="13">
        <v>0</v>
      </c>
      <c r="L672" s="13">
        <v>0</v>
      </c>
      <c r="M672" s="13">
        <v>0</v>
      </c>
      <c r="N672" s="13">
        <v>5</v>
      </c>
      <c r="O672" s="13">
        <v>1</v>
      </c>
      <c r="P672" s="13">
        <v>4</v>
      </c>
      <c r="Q672" s="13">
        <v>27</v>
      </c>
      <c r="R672" s="13">
        <v>3520</v>
      </c>
      <c r="S672" s="13">
        <v>500</v>
      </c>
      <c r="T672" s="15">
        <v>36.5</v>
      </c>
      <c r="U672" s="15">
        <v>4.5625</v>
      </c>
      <c r="V672" s="15">
        <v>2.8743750000000001</v>
      </c>
      <c r="W672" s="13">
        <v>317</v>
      </c>
      <c r="X672" s="13">
        <v>678</v>
      </c>
      <c r="Y672" s="13">
        <v>73</v>
      </c>
      <c r="Z672" s="13">
        <v>995</v>
      </c>
      <c r="AA672" s="13">
        <v>120</v>
      </c>
      <c r="AB672" s="13">
        <v>8</v>
      </c>
    </row>
    <row r="673" spans="1:28">
      <c r="A673" s="1">
        <v>100004469</v>
      </c>
      <c r="B673" s="1" t="s">
        <v>1158</v>
      </c>
      <c r="C673" s="1" t="s">
        <v>1500</v>
      </c>
      <c r="D673" s="1" t="s">
        <v>176</v>
      </c>
      <c r="E673" s="1">
        <v>1</v>
      </c>
      <c r="F673" s="13">
        <v>11</v>
      </c>
      <c r="G673" s="13">
        <f t="shared" si="11"/>
        <v>3</v>
      </c>
      <c r="H673" s="13">
        <v>3</v>
      </c>
      <c r="I673" s="13">
        <v>0</v>
      </c>
      <c r="J673" s="13">
        <v>0</v>
      </c>
      <c r="K673" s="13">
        <v>1</v>
      </c>
      <c r="L673" s="13">
        <v>0</v>
      </c>
      <c r="M673" s="13">
        <v>1</v>
      </c>
      <c r="N673" s="13">
        <v>0</v>
      </c>
      <c r="O673" s="13">
        <v>1</v>
      </c>
      <c r="P673" s="13">
        <v>1</v>
      </c>
      <c r="Q673" s="13">
        <v>4</v>
      </c>
      <c r="R673" s="13">
        <v>552</v>
      </c>
      <c r="S673" s="13">
        <v>0</v>
      </c>
      <c r="T673" s="15">
        <v>5.5</v>
      </c>
      <c r="U673" s="15">
        <v>0.6875</v>
      </c>
      <c r="V673" s="15">
        <v>0.43312499999999998</v>
      </c>
      <c r="W673" s="13">
        <v>50</v>
      </c>
      <c r="X673" s="13">
        <v>83</v>
      </c>
      <c r="Y673" s="13">
        <v>11</v>
      </c>
      <c r="Z673" s="13">
        <v>133</v>
      </c>
      <c r="AA673" s="13">
        <v>48</v>
      </c>
      <c r="AB673" s="13">
        <v>0</v>
      </c>
    </row>
    <row r="674" spans="1:28">
      <c r="A674" s="1">
        <v>100004474</v>
      </c>
      <c r="B674" s="1" t="s">
        <v>1158</v>
      </c>
      <c r="C674" s="1" t="s">
        <v>1500</v>
      </c>
      <c r="D674" s="1" t="s">
        <v>1511</v>
      </c>
      <c r="E674" s="1">
        <v>1</v>
      </c>
      <c r="F674" s="13">
        <v>25</v>
      </c>
      <c r="G674" s="13">
        <f t="shared" si="11"/>
        <v>7</v>
      </c>
      <c r="H674" s="13">
        <v>7</v>
      </c>
      <c r="I674" s="13">
        <v>0</v>
      </c>
      <c r="J674" s="13">
        <v>6</v>
      </c>
      <c r="K674" s="13">
        <v>0</v>
      </c>
      <c r="L674" s="13">
        <v>0</v>
      </c>
      <c r="M674" s="13">
        <v>0</v>
      </c>
      <c r="N674" s="13">
        <v>4</v>
      </c>
      <c r="O674" s="13">
        <v>1</v>
      </c>
      <c r="P674" s="13">
        <v>3</v>
      </c>
      <c r="Q674" s="13">
        <v>9</v>
      </c>
      <c r="R674" s="13">
        <v>1405</v>
      </c>
      <c r="S674" s="13">
        <v>25</v>
      </c>
      <c r="T674" s="15">
        <v>12.5</v>
      </c>
      <c r="U674" s="15">
        <v>1.5625</v>
      </c>
      <c r="V674" s="15">
        <v>0.984375</v>
      </c>
      <c r="W674" s="13">
        <v>127</v>
      </c>
      <c r="X674" s="13">
        <v>219</v>
      </c>
      <c r="Y674" s="13">
        <v>25</v>
      </c>
      <c r="Z674" s="13">
        <v>346</v>
      </c>
      <c r="AA674" s="13">
        <v>96</v>
      </c>
      <c r="AB674" s="13">
        <v>6</v>
      </c>
    </row>
    <row r="675" spans="1:28">
      <c r="A675" s="1">
        <v>100004477</v>
      </c>
      <c r="B675" s="1" t="s">
        <v>1158</v>
      </c>
      <c r="C675" s="1" t="s">
        <v>1500</v>
      </c>
      <c r="D675" s="1" t="s">
        <v>1514</v>
      </c>
      <c r="E675" s="1">
        <v>1</v>
      </c>
      <c r="F675" s="13">
        <v>49</v>
      </c>
      <c r="G675" s="13">
        <f t="shared" si="11"/>
        <v>13</v>
      </c>
      <c r="H675" s="13">
        <v>13</v>
      </c>
      <c r="I675" s="13">
        <v>0</v>
      </c>
      <c r="J675" s="13">
        <v>6</v>
      </c>
      <c r="K675" s="13">
        <v>0</v>
      </c>
      <c r="L675" s="13">
        <v>0</v>
      </c>
      <c r="M675" s="13">
        <v>0</v>
      </c>
      <c r="N675" s="13">
        <v>4</v>
      </c>
      <c r="O675" s="13">
        <v>1</v>
      </c>
      <c r="P675" s="13">
        <v>3</v>
      </c>
      <c r="Q675" s="13">
        <v>18</v>
      </c>
      <c r="R675" s="13">
        <v>2403</v>
      </c>
      <c r="S675" s="13">
        <v>192</v>
      </c>
      <c r="T675" s="15">
        <v>24.5</v>
      </c>
      <c r="U675" s="15">
        <v>3.0625</v>
      </c>
      <c r="V675" s="15">
        <v>1.9293750000000001</v>
      </c>
      <c r="W675" s="13">
        <v>217</v>
      </c>
      <c r="X675" s="13">
        <v>419</v>
      </c>
      <c r="Y675" s="13">
        <v>49</v>
      </c>
      <c r="Z675" s="13">
        <v>636</v>
      </c>
      <c r="AA675" s="13">
        <v>96</v>
      </c>
      <c r="AB675" s="13">
        <v>6</v>
      </c>
    </row>
    <row r="676" spans="1:28">
      <c r="A676" s="1">
        <v>100004484</v>
      </c>
      <c r="B676" s="1" t="s">
        <v>1158</v>
      </c>
      <c r="C676" s="1" t="s">
        <v>1500</v>
      </c>
      <c r="D676" s="1" t="s">
        <v>176</v>
      </c>
      <c r="E676" s="1">
        <v>1</v>
      </c>
      <c r="F676" s="13">
        <v>14</v>
      </c>
      <c r="G676" s="13">
        <f t="shared" si="11"/>
        <v>4</v>
      </c>
      <c r="H676" s="13">
        <v>4</v>
      </c>
      <c r="I676" s="13">
        <v>0</v>
      </c>
      <c r="J676" s="13">
        <v>0</v>
      </c>
      <c r="K676" s="13">
        <v>1</v>
      </c>
      <c r="L676" s="13">
        <v>0</v>
      </c>
      <c r="M676" s="13">
        <v>1</v>
      </c>
      <c r="N676" s="13">
        <v>0</v>
      </c>
      <c r="O676" s="13">
        <v>1</v>
      </c>
      <c r="P676" s="13">
        <v>1</v>
      </c>
      <c r="Q676" s="13">
        <v>5</v>
      </c>
      <c r="R676" s="13">
        <v>767</v>
      </c>
      <c r="S676" s="13">
        <v>0</v>
      </c>
      <c r="T676" s="15">
        <v>7</v>
      </c>
      <c r="U676" s="15">
        <v>0.875</v>
      </c>
      <c r="V676" s="15">
        <v>0.55125000000000002</v>
      </c>
      <c r="W676" s="13">
        <v>70</v>
      </c>
      <c r="X676" s="13">
        <v>116</v>
      </c>
      <c r="Y676" s="13">
        <v>14</v>
      </c>
      <c r="Z676" s="13">
        <v>186</v>
      </c>
      <c r="AA676" s="13">
        <v>48</v>
      </c>
      <c r="AB676" s="13">
        <v>0</v>
      </c>
    </row>
    <row r="677" spans="1:28">
      <c r="A677" s="1">
        <v>100004489</v>
      </c>
      <c r="B677" s="1" t="s">
        <v>1158</v>
      </c>
      <c r="C677" s="1" t="s">
        <v>1500</v>
      </c>
      <c r="D677" s="1" t="s">
        <v>176</v>
      </c>
      <c r="E677" s="1">
        <v>1</v>
      </c>
      <c r="F677" s="13">
        <v>11</v>
      </c>
      <c r="G677" s="13">
        <f t="shared" si="11"/>
        <v>3</v>
      </c>
      <c r="H677" s="13">
        <v>3</v>
      </c>
      <c r="I677" s="13">
        <v>0</v>
      </c>
      <c r="J677" s="13">
        <v>0</v>
      </c>
      <c r="K677" s="13">
        <v>1</v>
      </c>
      <c r="L677" s="13">
        <v>0</v>
      </c>
      <c r="M677" s="13">
        <v>1</v>
      </c>
      <c r="N677" s="13">
        <v>0</v>
      </c>
      <c r="O677" s="13">
        <v>1</v>
      </c>
      <c r="P677" s="13">
        <v>1</v>
      </c>
      <c r="Q677" s="13">
        <v>4</v>
      </c>
      <c r="R677" s="13">
        <v>552</v>
      </c>
      <c r="S677" s="13">
        <v>0</v>
      </c>
      <c r="T677" s="15">
        <v>5.5</v>
      </c>
      <c r="U677" s="15">
        <v>0.6875</v>
      </c>
      <c r="V677" s="15">
        <v>0.43312499999999998</v>
      </c>
      <c r="W677" s="13">
        <v>50</v>
      </c>
      <c r="X677" s="13">
        <v>83</v>
      </c>
      <c r="Y677" s="13">
        <v>11</v>
      </c>
      <c r="Z677" s="13">
        <v>133</v>
      </c>
      <c r="AA677" s="13">
        <v>48</v>
      </c>
      <c r="AB677" s="13">
        <v>0</v>
      </c>
    </row>
    <row r="678" spans="1:28">
      <c r="A678" s="1">
        <v>100004497</v>
      </c>
      <c r="B678" s="1" t="s">
        <v>1158</v>
      </c>
      <c r="C678" s="1" t="s">
        <v>1500</v>
      </c>
      <c r="D678" s="1" t="s">
        <v>1521</v>
      </c>
      <c r="E678" s="1">
        <v>1</v>
      </c>
      <c r="F678" s="13">
        <v>64</v>
      </c>
      <c r="G678" s="13">
        <f t="shared" si="11"/>
        <v>22</v>
      </c>
      <c r="H678" s="13">
        <v>22</v>
      </c>
      <c r="I678" s="13">
        <v>0</v>
      </c>
      <c r="J678" s="13">
        <v>10</v>
      </c>
      <c r="K678" s="13">
        <v>0</v>
      </c>
      <c r="L678" s="13">
        <v>0</v>
      </c>
      <c r="M678" s="13">
        <v>0</v>
      </c>
      <c r="N678" s="13">
        <v>6</v>
      </c>
      <c r="O678" s="13">
        <v>1</v>
      </c>
      <c r="P678" s="13">
        <v>5</v>
      </c>
      <c r="Q678" s="13">
        <v>21</v>
      </c>
      <c r="R678" s="13">
        <v>3221</v>
      </c>
      <c r="S678" s="13">
        <v>279</v>
      </c>
      <c r="T678" s="15">
        <v>32</v>
      </c>
      <c r="U678" s="15">
        <v>4</v>
      </c>
      <c r="V678" s="15">
        <v>2.52</v>
      </c>
      <c r="W678" s="13">
        <v>290</v>
      </c>
      <c r="X678" s="13">
        <v>567</v>
      </c>
      <c r="Y678" s="13">
        <v>64</v>
      </c>
      <c r="Z678" s="13">
        <v>857</v>
      </c>
      <c r="AA678" s="13">
        <v>144</v>
      </c>
      <c r="AB678" s="13">
        <v>10</v>
      </c>
    </row>
    <row r="679" spans="1:28">
      <c r="A679" s="1">
        <v>100004502</v>
      </c>
      <c r="B679" s="1" t="s">
        <v>1158</v>
      </c>
      <c r="C679" s="1" t="s">
        <v>1500</v>
      </c>
      <c r="D679" s="1" t="s">
        <v>12</v>
      </c>
      <c r="E679" s="1">
        <v>1</v>
      </c>
      <c r="F679" s="13">
        <v>17</v>
      </c>
      <c r="G679" s="13">
        <f t="shared" si="11"/>
        <v>5</v>
      </c>
      <c r="H679" s="13">
        <v>5</v>
      </c>
      <c r="I679" s="13">
        <v>0</v>
      </c>
      <c r="J679" s="13">
        <v>0</v>
      </c>
      <c r="K679" s="13">
        <v>1</v>
      </c>
      <c r="L679" s="13">
        <v>0</v>
      </c>
      <c r="M679" s="13">
        <v>1</v>
      </c>
      <c r="N679" s="13">
        <v>0</v>
      </c>
      <c r="O679" s="13">
        <v>1</v>
      </c>
      <c r="P679" s="13">
        <v>1</v>
      </c>
      <c r="Q679" s="13">
        <v>6</v>
      </c>
      <c r="R679" s="13">
        <v>1024</v>
      </c>
      <c r="S679" s="13">
        <v>0</v>
      </c>
      <c r="T679" s="15">
        <v>8.5</v>
      </c>
      <c r="U679" s="15">
        <v>1.0625</v>
      </c>
      <c r="V679" s="15">
        <v>0.66937500000000005</v>
      </c>
      <c r="W679" s="13">
        <v>93</v>
      </c>
      <c r="X679" s="13">
        <v>154</v>
      </c>
      <c r="Y679" s="13">
        <v>17</v>
      </c>
      <c r="Z679" s="13">
        <v>247</v>
      </c>
      <c r="AA679" s="13">
        <v>48</v>
      </c>
      <c r="AB679" s="13">
        <v>0</v>
      </c>
    </row>
    <row r="680" spans="1:28">
      <c r="A680" s="1">
        <v>100004505</v>
      </c>
      <c r="B680" s="1" t="s">
        <v>1158</v>
      </c>
      <c r="C680" s="1" t="s">
        <v>1500</v>
      </c>
      <c r="D680" s="1" t="s">
        <v>176</v>
      </c>
      <c r="E680" s="1">
        <v>1</v>
      </c>
      <c r="F680" s="13">
        <v>38</v>
      </c>
      <c r="G680" s="13">
        <f t="shared" si="11"/>
        <v>10</v>
      </c>
      <c r="H680" s="13">
        <v>10</v>
      </c>
      <c r="I680" s="13">
        <v>0</v>
      </c>
      <c r="J680" s="13">
        <v>4</v>
      </c>
      <c r="K680" s="13">
        <v>0</v>
      </c>
      <c r="L680" s="13">
        <v>0</v>
      </c>
      <c r="M680" s="13">
        <v>0</v>
      </c>
      <c r="N680" s="13">
        <v>3</v>
      </c>
      <c r="O680" s="13">
        <v>1</v>
      </c>
      <c r="P680" s="13">
        <v>2</v>
      </c>
      <c r="Q680" s="13">
        <v>14</v>
      </c>
      <c r="R680" s="13">
        <v>1890</v>
      </c>
      <c r="S680" s="13">
        <v>100</v>
      </c>
      <c r="T680" s="15">
        <v>19</v>
      </c>
      <c r="U680" s="15">
        <v>2.375</v>
      </c>
      <c r="V680" s="15">
        <v>1.4962500000000001</v>
      </c>
      <c r="W680" s="13">
        <v>171</v>
      </c>
      <c r="X680" s="13">
        <v>314</v>
      </c>
      <c r="Y680" s="13">
        <v>38</v>
      </c>
      <c r="Z680" s="13">
        <v>485</v>
      </c>
      <c r="AA680" s="13">
        <v>72</v>
      </c>
      <c r="AB680" s="13">
        <v>4</v>
      </c>
    </row>
    <row r="681" spans="1:28">
      <c r="A681" s="1">
        <v>100004509</v>
      </c>
      <c r="B681" s="1" t="s">
        <v>1158</v>
      </c>
      <c r="C681" s="1" t="s">
        <v>1500</v>
      </c>
      <c r="D681" s="1" t="s">
        <v>12</v>
      </c>
      <c r="E681" s="1">
        <v>1</v>
      </c>
      <c r="F681" s="13">
        <v>65</v>
      </c>
      <c r="G681" s="13">
        <f t="shared" si="11"/>
        <v>17</v>
      </c>
      <c r="H681" s="13">
        <v>17</v>
      </c>
      <c r="I681" s="13">
        <v>0</v>
      </c>
      <c r="J681" s="13">
        <v>10</v>
      </c>
      <c r="K681" s="13">
        <v>0</v>
      </c>
      <c r="L681" s="13">
        <v>0</v>
      </c>
      <c r="M681" s="13">
        <v>0</v>
      </c>
      <c r="N681" s="13">
        <v>6</v>
      </c>
      <c r="O681" s="13">
        <v>1</v>
      </c>
      <c r="P681" s="13">
        <v>5</v>
      </c>
      <c r="Q681" s="13">
        <v>24</v>
      </c>
      <c r="R681" s="13">
        <v>3268</v>
      </c>
      <c r="S681" s="13">
        <v>381</v>
      </c>
      <c r="T681" s="15">
        <v>32.5</v>
      </c>
      <c r="U681" s="15">
        <v>4.0625</v>
      </c>
      <c r="V681" s="15">
        <v>2.5593750000000002</v>
      </c>
      <c r="W681" s="13">
        <v>295</v>
      </c>
      <c r="X681" s="13">
        <v>605</v>
      </c>
      <c r="Y681" s="13">
        <v>65</v>
      </c>
      <c r="Z681" s="13">
        <v>900</v>
      </c>
      <c r="AA681" s="13">
        <v>144</v>
      </c>
      <c r="AB681" s="13">
        <v>10</v>
      </c>
    </row>
    <row r="682" spans="1:28">
      <c r="A682" s="1">
        <v>100004526</v>
      </c>
      <c r="B682" s="1" t="s">
        <v>1158</v>
      </c>
      <c r="C682" s="1" t="s">
        <v>1500</v>
      </c>
      <c r="D682" s="1" t="s">
        <v>12</v>
      </c>
      <c r="E682" s="1">
        <v>1</v>
      </c>
      <c r="F682" s="13">
        <v>6</v>
      </c>
      <c r="G682" s="13">
        <f t="shared" si="11"/>
        <v>2</v>
      </c>
      <c r="H682" s="13">
        <v>2</v>
      </c>
      <c r="I682" s="13">
        <v>0</v>
      </c>
      <c r="J682" s="13">
        <v>0</v>
      </c>
      <c r="K682" s="13">
        <v>1</v>
      </c>
      <c r="L682" s="13">
        <v>0</v>
      </c>
      <c r="M682" s="13">
        <v>1</v>
      </c>
      <c r="N682" s="13">
        <v>0</v>
      </c>
      <c r="O682" s="13">
        <v>1</v>
      </c>
      <c r="P682" s="13">
        <v>1</v>
      </c>
      <c r="Q682" s="13">
        <v>2</v>
      </c>
      <c r="R682" s="13">
        <v>272</v>
      </c>
      <c r="S682" s="13">
        <v>0</v>
      </c>
      <c r="T682" s="15">
        <v>3</v>
      </c>
      <c r="U682" s="15">
        <v>0.375</v>
      </c>
      <c r="V682" s="15">
        <v>0.23624999999999999</v>
      </c>
      <c r="W682" s="13">
        <v>25</v>
      </c>
      <c r="X682" s="13">
        <v>41</v>
      </c>
      <c r="Y682" s="13">
        <v>6</v>
      </c>
      <c r="Z682" s="13">
        <v>66</v>
      </c>
      <c r="AA682" s="13">
        <v>48</v>
      </c>
      <c r="AB682" s="13">
        <v>0</v>
      </c>
    </row>
    <row r="683" spans="1:28">
      <c r="A683" s="1">
        <v>100004532</v>
      </c>
      <c r="B683" s="1" t="s">
        <v>1158</v>
      </c>
      <c r="C683" s="1" t="s">
        <v>1500</v>
      </c>
      <c r="D683" s="1" t="s">
        <v>176</v>
      </c>
      <c r="E683" s="1">
        <v>1</v>
      </c>
      <c r="F683" s="13">
        <v>34</v>
      </c>
      <c r="G683" s="13">
        <f t="shared" si="11"/>
        <v>10</v>
      </c>
      <c r="H683" s="13">
        <v>9</v>
      </c>
      <c r="I683" s="13">
        <v>1</v>
      </c>
      <c r="J683" s="13">
        <v>4</v>
      </c>
      <c r="K683" s="13">
        <v>0</v>
      </c>
      <c r="L683" s="13">
        <v>0</v>
      </c>
      <c r="M683" s="13">
        <v>0</v>
      </c>
      <c r="N683" s="13">
        <v>3</v>
      </c>
      <c r="O683" s="13">
        <v>1</v>
      </c>
      <c r="P683" s="13">
        <v>2</v>
      </c>
      <c r="Q683" s="13">
        <v>13</v>
      </c>
      <c r="R683" s="13">
        <v>1704</v>
      </c>
      <c r="S683" s="13">
        <v>82</v>
      </c>
      <c r="T683" s="15">
        <v>17</v>
      </c>
      <c r="U683" s="15">
        <v>2.125</v>
      </c>
      <c r="V683" s="15">
        <v>1.3387500000000001</v>
      </c>
      <c r="W683" s="13">
        <v>154</v>
      </c>
      <c r="X683" s="13">
        <v>281</v>
      </c>
      <c r="Y683" s="13">
        <v>34</v>
      </c>
      <c r="Z683" s="13">
        <v>435</v>
      </c>
      <c r="AA683" s="13">
        <v>72</v>
      </c>
      <c r="AB683" s="13">
        <v>4</v>
      </c>
    </row>
    <row r="684" spans="1:28">
      <c r="A684" s="1">
        <v>100004535</v>
      </c>
      <c r="B684" s="1" t="s">
        <v>1158</v>
      </c>
      <c r="C684" s="1" t="s">
        <v>1500</v>
      </c>
      <c r="D684" s="1" t="s">
        <v>176</v>
      </c>
      <c r="E684" s="1">
        <v>1</v>
      </c>
      <c r="F684" s="13">
        <v>9</v>
      </c>
      <c r="G684" s="13">
        <f t="shared" si="11"/>
        <v>3</v>
      </c>
      <c r="H684" s="13">
        <v>3</v>
      </c>
      <c r="I684" s="13">
        <v>0</v>
      </c>
      <c r="J684" s="13">
        <v>0</v>
      </c>
      <c r="K684" s="13">
        <v>1</v>
      </c>
      <c r="L684" s="13">
        <v>0</v>
      </c>
      <c r="M684" s="13">
        <v>1</v>
      </c>
      <c r="N684" s="13">
        <v>0</v>
      </c>
      <c r="O684" s="13">
        <v>1</v>
      </c>
      <c r="P684" s="13">
        <v>1</v>
      </c>
      <c r="Q684" s="13">
        <v>3</v>
      </c>
      <c r="R684" s="13">
        <v>410</v>
      </c>
      <c r="S684" s="13">
        <v>0</v>
      </c>
      <c r="T684" s="15">
        <v>4.5</v>
      </c>
      <c r="U684" s="15">
        <v>0.5625</v>
      </c>
      <c r="V684" s="15">
        <v>0.354375</v>
      </c>
      <c r="W684" s="13">
        <v>37</v>
      </c>
      <c r="X684" s="13">
        <v>62</v>
      </c>
      <c r="Y684" s="13">
        <v>9</v>
      </c>
      <c r="Z684" s="13">
        <v>99</v>
      </c>
      <c r="AA684" s="13">
        <v>48</v>
      </c>
      <c r="AB684" s="13">
        <v>0</v>
      </c>
    </row>
    <row r="685" spans="1:28">
      <c r="A685" s="1">
        <v>100004542</v>
      </c>
      <c r="B685" s="1" t="s">
        <v>1158</v>
      </c>
      <c r="C685" s="1" t="s">
        <v>1500</v>
      </c>
      <c r="D685" s="1" t="s">
        <v>1539</v>
      </c>
      <c r="E685" s="1">
        <v>1</v>
      </c>
      <c r="F685" s="13">
        <v>9</v>
      </c>
      <c r="G685" s="13">
        <f t="shared" si="11"/>
        <v>3</v>
      </c>
      <c r="H685" s="13">
        <v>3</v>
      </c>
      <c r="I685" s="13">
        <v>0</v>
      </c>
      <c r="J685" s="13">
        <v>0</v>
      </c>
      <c r="K685" s="13">
        <v>1</v>
      </c>
      <c r="L685" s="13">
        <v>0</v>
      </c>
      <c r="M685" s="13">
        <v>1</v>
      </c>
      <c r="N685" s="13">
        <v>0</v>
      </c>
      <c r="O685" s="13">
        <v>1</v>
      </c>
      <c r="P685" s="13">
        <v>1</v>
      </c>
      <c r="Q685" s="13">
        <v>3</v>
      </c>
      <c r="R685" s="13">
        <v>410</v>
      </c>
      <c r="S685" s="13">
        <v>0</v>
      </c>
      <c r="T685" s="15">
        <v>4.5</v>
      </c>
      <c r="U685" s="15">
        <v>0.5625</v>
      </c>
      <c r="V685" s="15">
        <v>0.354375</v>
      </c>
      <c r="W685" s="13">
        <v>37</v>
      </c>
      <c r="X685" s="13">
        <v>62</v>
      </c>
      <c r="Y685" s="13">
        <v>9</v>
      </c>
      <c r="Z685" s="13">
        <v>99</v>
      </c>
      <c r="AA685" s="13">
        <v>48</v>
      </c>
      <c r="AB685" s="13">
        <v>0</v>
      </c>
    </row>
    <row r="686" spans="1:28">
      <c r="A686" s="1">
        <v>100004547</v>
      </c>
      <c r="B686" s="1" t="s">
        <v>1158</v>
      </c>
      <c r="C686" s="1" t="s">
        <v>1500</v>
      </c>
      <c r="D686" s="1" t="s">
        <v>176</v>
      </c>
      <c r="E686" s="1">
        <v>1</v>
      </c>
      <c r="F686" s="13">
        <v>35</v>
      </c>
      <c r="G686" s="13">
        <f t="shared" si="11"/>
        <v>9</v>
      </c>
      <c r="H686" s="13">
        <v>9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3">
        <v>3</v>
      </c>
      <c r="O686" s="13">
        <v>1</v>
      </c>
      <c r="P686" s="13">
        <v>2</v>
      </c>
      <c r="Q686" s="13">
        <v>13</v>
      </c>
      <c r="R686" s="13">
        <v>1751</v>
      </c>
      <c r="S686" s="13">
        <v>82</v>
      </c>
      <c r="T686" s="15">
        <v>17.5</v>
      </c>
      <c r="U686" s="15">
        <v>2.1875</v>
      </c>
      <c r="V686" s="15">
        <v>1.378125</v>
      </c>
      <c r="W686" s="13">
        <v>158</v>
      </c>
      <c r="X686" s="13">
        <v>288</v>
      </c>
      <c r="Y686" s="13">
        <v>35</v>
      </c>
      <c r="Z686" s="13">
        <v>446</v>
      </c>
      <c r="AA686" s="13">
        <v>72</v>
      </c>
      <c r="AB686" s="13">
        <v>4</v>
      </c>
    </row>
    <row r="687" spans="1:28">
      <c r="A687" s="1">
        <v>100004551</v>
      </c>
      <c r="B687" s="1" t="s">
        <v>1158</v>
      </c>
      <c r="C687" s="1" t="s">
        <v>1500</v>
      </c>
      <c r="D687" s="1" t="s">
        <v>176</v>
      </c>
      <c r="E687" s="1">
        <v>1</v>
      </c>
      <c r="F687" s="13">
        <v>43</v>
      </c>
      <c r="G687" s="13">
        <f t="shared" si="11"/>
        <v>13</v>
      </c>
      <c r="H687" s="13">
        <v>11</v>
      </c>
      <c r="I687" s="13">
        <v>2</v>
      </c>
      <c r="J687" s="13">
        <v>6</v>
      </c>
      <c r="K687" s="13">
        <v>0</v>
      </c>
      <c r="L687" s="13">
        <v>0</v>
      </c>
      <c r="M687" s="13">
        <v>0</v>
      </c>
      <c r="N687" s="13">
        <v>4</v>
      </c>
      <c r="O687" s="13">
        <v>1</v>
      </c>
      <c r="P687" s="13">
        <v>3</v>
      </c>
      <c r="Q687" s="13">
        <v>17</v>
      </c>
      <c r="R687" s="13">
        <v>2123</v>
      </c>
      <c r="S687" s="13">
        <v>166</v>
      </c>
      <c r="T687" s="15">
        <v>21.5</v>
      </c>
      <c r="U687" s="15">
        <v>2.6875</v>
      </c>
      <c r="V687" s="15">
        <v>1.693125</v>
      </c>
      <c r="W687" s="13">
        <v>192</v>
      </c>
      <c r="X687" s="13">
        <v>369</v>
      </c>
      <c r="Y687" s="13">
        <v>43</v>
      </c>
      <c r="Z687" s="13">
        <v>561</v>
      </c>
      <c r="AA687" s="13">
        <v>96</v>
      </c>
      <c r="AB687" s="13">
        <v>6</v>
      </c>
    </row>
    <row r="688" spans="1:28">
      <c r="A688" s="1">
        <v>100004560</v>
      </c>
      <c r="B688" s="1" t="s">
        <v>1158</v>
      </c>
      <c r="C688" s="1" t="s">
        <v>1500</v>
      </c>
      <c r="D688" s="1" t="s">
        <v>12</v>
      </c>
      <c r="E688" s="1">
        <v>1</v>
      </c>
      <c r="F688" s="13">
        <v>87</v>
      </c>
      <c r="G688" s="13">
        <f t="shared" si="11"/>
        <v>23</v>
      </c>
      <c r="H688" s="13">
        <v>23</v>
      </c>
      <c r="I688" s="13">
        <v>0</v>
      </c>
      <c r="J688" s="13">
        <v>12</v>
      </c>
      <c r="K688" s="13">
        <v>0</v>
      </c>
      <c r="L688" s="13">
        <v>0</v>
      </c>
      <c r="M688" s="13">
        <v>0</v>
      </c>
      <c r="N688" s="13">
        <v>7</v>
      </c>
      <c r="O688" s="13">
        <v>1</v>
      </c>
      <c r="P688" s="13">
        <v>6</v>
      </c>
      <c r="Q688" s="13">
        <v>32</v>
      </c>
      <c r="R688" s="13">
        <v>4293</v>
      </c>
      <c r="S688" s="13">
        <v>732</v>
      </c>
      <c r="T688" s="15">
        <v>43.5</v>
      </c>
      <c r="U688" s="15">
        <v>5.4375</v>
      </c>
      <c r="V688" s="15">
        <v>3.4256250000000001</v>
      </c>
      <c r="W688" s="13">
        <v>387</v>
      </c>
      <c r="X688" s="13">
        <v>864</v>
      </c>
      <c r="Y688" s="13">
        <v>87</v>
      </c>
      <c r="Z688" s="13">
        <v>1251</v>
      </c>
      <c r="AA688" s="13">
        <v>168</v>
      </c>
      <c r="AB688" s="13">
        <v>12</v>
      </c>
    </row>
    <row r="689" spans="1:28">
      <c r="A689" s="1">
        <v>100004569</v>
      </c>
      <c r="B689" s="1" t="s">
        <v>1158</v>
      </c>
      <c r="C689" s="1" t="s">
        <v>1500</v>
      </c>
      <c r="D689" s="1" t="s">
        <v>1549</v>
      </c>
      <c r="E689" s="1">
        <v>1</v>
      </c>
      <c r="F689" s="13">
        <v>57</v>
      </c>
      <c r="G689" s="13">
        <f t="shared" si="11"/>
        <v>15</v>
      </c>
      <c r="H689" s="13">
        <v>15</v>
      </c>
      <c r="I689" s="13">
        <v>0</v>
      </c>
      <c r="J689" s="13">
        <v>8</v>
      </c>
      <c r="K689" s="13">
        <v>0</v>
      </c>
      <c r="L689" s="13">
        <v>0</v>
      </c>
      <c r="M689" s="13">
        <v>0</v>
      </c>
      <c r="N689" s="13">
        <v>5</v>
      </c>
      <c r="O689" s="13">
        <v>1</v>
      </c>
      <c r="P689" s="13">
        <v>4</v>
      </c>
      <c r="Q689" s="13">
        <v>21</v>
      </c>
      <c r="R689" s="13">
        <v>2895</v>
      </c>
      <c r="S689" s="13">
        <v>279</v>
      </c>
      <c r="T689" s="15">
        <v>28.5</v>
      </c>
      <c r="U689" s="15">
        <v>3.5625</v>
      </c>
      <c r="V689" s="15">
        <v>2.2443749999999998</v>
      </c>
      <c r="W689" s="13">
        <v>261</v>
      </c>
      <c r="X689" s="13">
        <v>518</v>
      </c>
      <c r="Y689" s="13">
        <v>57</v>
      </c>
      <c r="Z689" s="13">
        <v>779</v>
      </c>
      <c r="AA689" s="13">
        <v>120</v>
      </c>
      <c r="AB689" s="13">
        <v>8</v>
      </c>
    </row>
    <row r="690" spans="1:28">
      <c r="A690" s="1">
        <v>100004575</v>
      </c>
      <c r="B690" s="1" t="s">
        <v>1158</v>
      </c>
      <c r="C690" s="1" t="s">
        <v>1500</v>
      </c>
      <c r="D690" s="1" t="s">
        <v>12</v>
      </c>
      <c r="E690" s="1">
        <v>1</v>
      </c>
      <c r="F690" s="13">
        <v>46</v>
      </c>
      <c r="G690" s="13">
        <f t="shared" si="11"/>
        <v>12</v>
      </c>
      <c r="H690" s="13">
        <v>12</v>
      </c>
      <c r="I690" s="13">
        <v>0</v>
      </c>
      <c r="J690" s="13">
        <v>6</v>
      </c>
      <c r="K690" s="13">
        <v>0</v>
      </c>
      <c r="L690" s="13">
        <v>0</v>
      </c>
      <c r="M690" s="13">
        <v>0</v>
      </c>
      <c r="N690" s="13">
        <v>4</v>
      </c>
      <c r="O690" s="13">
        <v>1</v>
      </c>
      <c r="P690" s="13">
        <v>3</v>
      </c>
      <c r="Q690" s="13">
        <v>17</v>
      </c>
      <c r="R690" s="13">
        <v>2263</v>
      </c>
      <c r="S690" s="13">
        <v>166</v>
      </c>
      <c r="T690" s="15">
        <v>23</v>
      </c>
      <c r="U690" s="15">
        <v>2.875</v>
      </c>
      <c r="V690" s="15">
        <v>1.81125</v>
      </c>
      <c r="W690" s="13">
        <v>204</v>
      </c>
      <c r="X690" s="13">
        <v>390</v>
      </c>
      <c r="Y690" s="13">
        <v>46</v>
      </c>
      <c r="Z690" s="13">
        <v>594</v>
      </c>
      <c r="AA690" s="13">
        <v>96</v>
      </c>
      <c r="AB690" s="13">
        <v>6</v>
      </c>
    </row>
    <row r="691" spans="1:28">
      <c r="A691" s="1">
        <v>100004584</v>
      </c>
      <c r="B691" s="1" t="s">
        <v>1158</v>
      </c>
      <c r="C691" s="1" t="s">
        <v>1500</v>
      </c>
      <c r="D691" s="1" t="s">
        <v>1554</v>
      </c>
      <c r="E691" s="1">
        <v>1</v>
      </c>
      <c r="F691" s="13">
        <v>70</v>
      </c>
      <c r="G691" s="13">
        <f t="shared" si="11"/>
        <v>18</v>
      </c>
      <c r="H691" s="13">
        <v>18</v>
      </c>
      <c r="I691" s="13">
        <v>0</v>
      </c>
      <c r="J691" s="13">
        <v>10</v>
      </c>
      <c r="K691" s="13">
        <v>0</v>
      </c>
      <c r="L691" s="13">
        <v>0</v>
      </c>
      <c r="M691" s="13">
        <v>0</v>
      </c>
      <c r="N691" s="13">
        <v>6</v>
      </c>
      <c r="O691" s="13">
        <v>1</v>
      </c>
      <c r="P691" s="13">
        <v>5</v>
      </c>
      <c r="Q691" s="13">
        <v>26</v>
      </c>
      <c r="R691" s="13">
        <v>3501</v>
      </c>
      <c r="S691" s="13">
        <v>458</v>
      </c>
      <c r="T691" s="15">
        <v>35</v>
      </c>
      <c r="U691" s="15">
        <v>4.375</v>
      </c>
      <c r="V691" s="15">
        <v>2.7562500000000001</v>
      </c>
      <c r="W691" s="13">
        <v>316</v>
      </c>
      <c r="X691" s="13">
        <v>663</v>
      </c>
      <c r="Y691" s="13">
        <v>70</v>
      </c>
      <c r="Z691" s="13">
        <v>979</v>
      </c>
      <c r="AA691" s="13">
        <v>144</v>
      </c>
      <c r="AB691" s="13">
        <v>10</v>
      </c>
    </row>
    <row r="692" spans="1:28">
      <c r="A692" s="1">
        <v>100004589</v>
      </c>
      <c r="B692" s="1" t="s">
        <v>1158</v>
      </c>
      <c r="C692" s="1" t="s">
        <v>1500</v>
      </c>
      <c r="D692" s="1" t="s">
        <v>372</v>
      </c>
      <c r="E692" s="1">
        <v>1</v>
      </c>
      <c r="F692" s="13">
        <v>30</v>
      </c>
      <c r="G692" s="13">
        <f t="shared" si="11"/>
        <v>8</v>
      </c>
      <c r="H692" s="13">
        <v>8</v>
      </c>
      <c r="I692" s="13">
        <v>0</v>
      </c>
      <c r="J692" s="13">
        <v>4</v>
      </c>
      <c r="K692" s="13">
        <v>0</v>
      </c>
      <c r="L692" s="13">
        <v>0</v>
      </c>
      <c r="M692" s="13">
        <v>0</v>
      </c>
      <c r="N692" s="13">
        <v>3</v>
      </c>
      <c r="O692" s="13">
        <v>1</v>
      </c>
      <c r="P692" s="13">
        <v>2</v>
      </c>
      <c r="Q692" s="13">
        <v>11</v>
      </c>
      <c r="R692" s="13">
        <v>1518</v>
      </c>
      <c r="S692" s="13">
        <v>50</v>
      </c>
      <c r="T692" s="15">
        <v>15</v>
      </c>
      <c r="U692" s="15">
        <v>1.875</v>
      </c>
      <c r="V692" s="15">
        <v>1.1812499999999999</v>
      </c>
      <c r="W692" s="13">
        <v>137</v>
      </c>
      <c r="X692" s="13">
        <v>243</v>
      </c>
      <c r="Y692" s="13">
        <v>30</v>
      </c>
      <c r="Z692" s="13">
        <v>380</v>
      </c>
      <c r="AA692" s="13">
        <v>72</v>
      </c>
      <c r="AB692" s="13">
        <v>4</v>
      </c>
    </row>
    <row r="693" spans="1:28">
      <c r="A693" s="1">
        <v>100004592</v>
      </c>
      <c r="B693" s="1" t="s">
        <v>1158</v>
      </c>
      <c r="C693" s="1" t="s">
        <v>1500</v>
      </c>
      <c r="D693" s="1" t="s">
        <v>1559</v>
      </c>
      <c r="E693" s="1">
        <v>1</v>
      </c>
      <c r="F693" s="13">
        <v>76</v>
      </c>
      <c r="G693" s="13">
        <f t="shared" si="11"/>
        <v>20</v>
      </c>
      <c r="H693" s="13">
        <v>20</v>
      </c>
      <c r="I693" s="13">
        <v>0</v>
      </c>
      <c r="J693" s="13">
        <v>8</v>
      </c>
      <c r="K693" s="13">
        <v>0</v>
      </c>
      <c r="L693" s="13">
        <v>0</v>
      </c>
      <c r="M693" s="13">
        <v>0</v>
      </c>
      <c r="N693" s="13">
        <v>5</v>
      </c>
      <c r="O693" s="13">
        <v>1</v>
      </c>
      <c r="P693" s="13">
        <v>4</v>
      </c>
      <c r="Q693" s="13">
        <v>28</v>
      </c>
      <c r="R693" s="13">
        <v>3660</v>
      </c>
      <c r="S693" s="13">
        <v>543</v>
      </c>
      <c r="T693" s="15">
        <v>38</v>
      </c>
      <c r="U693" s="15">
        <v>4.75</v>
      </c>
      <c r="V693" s="15">
        <v>2.9925000000000002</v>
      </c>
      <c r="W693" s="13">
        <v>330</v>
      </c>
      <c r="X693" s="13">
        <v>712</v>
      </c>
      <c r="Y693" s="13">
        <v>76</v>
      </c>
      <c r="Z693" s="13">
        <v>1042</v>
      </c>
      <c r="AA693" s="13">
        <v>120</v>
      </c>
      <c r="AB693" s="13">
        <v>8</v>
      </c>
    </row>
    <row r="694" spans="1:28">
      <c r="A694" s="1">
        <v>100004596</v>
      </c>
      <c r="B694" s="1" t="s">
        <v>1158</v>
      </c>
      <c r="C694" s="1" t="s">
        <v>1500</v>
      </c>
      <c r="D694" s="1" t="s">
        <v>1562</v>
      </c>
      <c r="E694" s="1">
        <v>1</v>
      </c>
      <c r="F694" s="13">
        <v>97</v>
      </c>
      <c r="G694" s="13">
        <f t="shared" si="11"/>
        <v>25</v>
      </c>
      <c r="H694" s="13">
        <v>25</v>
      </c>
      <c r="I694" s="13">
        <v>0</v>
      </c>
      <c r="J694" s="13">
        <v>14</v>
      </c>
      <c r="K694" s="13">
        <v>0</v>
      </c>
      <c r="L694" s="13">
        <v>0</v>
      </c>
      <c r="M694" s="13">
        <v>0</v>
      </c>
      <c r="N694" s="13">
        <v>8</v>
      </c>
      <c r="O694" s="13">
        <v>1</v>
      </c>
      <c r="P694" s="13">
        <v>7</v>
      </c>
      <c r="Q694" s="13">
        <v>36</v>
      </c>
      <c r="R694" s="13">
        <v>4878</v>
      </c>
      <c r="S694" s="13">
        <v>949</v>
      </c>
      <c r="T694" s="15">
        <v>48.5</v>
      </c>
      <c r="U694" s="15">
        <v>6.0625</v>
      </c>
      <c r="V694" s="15">
        <v>3.819375</v>
      </c>
      <c r="W694" s="13">
        <v>440</v>
      </c>
      <c r="X694" s="13">
        <v>1017</v>
      </c>
      <c r="Y694" s="13">
        <v>97</v>
      </c>
      <c r="Z694" s="13">
        <v>1457</v>
      </c>
      <c r="AA694" s="13">
        <v>192</v>
      </c>
      <c r="AB694" s="13">
        <v>14</v>
      </c>
    </row>
    <row r="695" spans="1:28">
      <c r="A695" s="1">
        <v>100004600</v>
      </c>
      <c r="B695" s="1" t="s">
        <v>1158</v>
      </c>
      <c r="C695" s="1" t="s">
        <v>1500</v>
      </c>
      <c r="D695" s="1" t="s">
        <v>1564</v>
      </c>
      <c r="E695" s="1">
        <v>1</v>
      </c>
      <c r="F695" s="13">
        <v>44</v>
      </c>
      <c r="G695" s="13">
        <f t="shared" si="11"/>
        <v>16</v>
      </c>
      <c r="H695" s="13">
        <v>15</v>
      </c>
      <c r="I695" s="13">
        <v>1</v>
      </c>
      <c r="J695" s="13">
        <v>8</v>
      </c>
      <c r="K695" s="13">
        <v>0</v>
      </c>
      <c r="L695" s="13">
        <v>0</v>
      </c>
      <c r="M695" s="13">
        <v>0</v>
      </c>
      <c r="N695" s="13">
        <v>5</v>
      </c>
      <c r="O695" s="13">
        <v>1</v>
      </c>
      <c r="P695" s="13">
        <v>4</v>
      </c>
      <c r="Q695" s="13">
        <v>15</v>
      </c>
      <c r="R695" s="13">
        <v>2290</v>
      </c>
      <c r="S695" s="13">
        <v>120</v>
      </c>
      <c r="T695" s="15">
        <v>22</v>
      </c>
      <c r="U695" s="15">
        <v>2.75</v>
      </c>
      <c r="V695" s="15">
        <v>1.7324999999999999</v>
      </c>
      <c r="W695" s="13">
        <v>207</v>
      </c>
      <c r="X695" s="13">
        <v>380</v>
      </c>
      <c r="Y695" s="13">
        <v>44</v>
      </c>
      <c r="Z695" s="13">
        <v>587</v>
      </c>
      <c r="AA695" s="13">
        <v>120</v>
      </c>
      <c r="AB695" s="13">
        <v>8</v>
      </c>
    </row>
    <row r="696" spans="1:28">
      <c r="A696" s="1">
        <v>100004605</v>
      </c>
      <c r="B696" s="1" t="s">
        <v>1158</v>
      </c>
      <c r="C696" s="1" t="s">
        <v>1500</v>
      </c>
      <c r="D696" s="1" t="s">
        <v>12</v>
      </c>
      <c r="E696" s="1">
        <v>1</v>
      </c>
      <c r="F696" s="13">
        <v>81</v>
      </c>
      <c r="G696" s="13">
        <f t="shared" si="11"/>
        <v>21</v>
      </c>
      <c r="H696" s="13">
        <v>21</v>
      </c>
      <c r="I696" s="13">
        <v>0</v>
      </c>
      <c r="J696" s="13">
        <v>12</v>
      </c>
      <c r="K696" s="13">
        <v>0</v>
      </c>
      <c r="L696" s="13">
        <v>0</v>
      </c>
      <c r="M696" s="13">
        <v>0</v>
      </c>
      <c r="N696" s="13">
        <v>7</v>
      </c>
      <c r="O696" s="13">
        <v>1</v>
      </c>
      <c r="P696" s="13">
        <v>6</v>
      </c>
      <c r="Q696" s="13">
        <v>30</v>
      </c>
      <c r="R696" s="13">
        <v>4013</v>
      </c>
      <c r="S696" s="13">
        <v>634</v>
      </c>
      <c r="T696" s="15">
        <v>40.5</v>
      </c>
      <c r="U696" s="15">
        <v>5.0625</v>
      </c>
      <c r="V696" s="15">
        <v>3.1893750000000001</v>
      </c>
      <c r="W696" s="13">
        <v>362</v>
      </c>
      <c r="X696" s="13">
        <v>793</v>
      </c>
      <c r="Y696" s="13">
        <v>81</v>
      </c>
      <c r="Z696" s="13">
        <v>1155</v>
      </c>
      <c r="AA696" s="13">
        <v>168</v>
      </c>
      <c r="AB696" s="13">
        <v>12</v>
      </c>
    </row>
    <row r="697" spans="1:28">
      <c r="A697" s="1">
        <v>100004609</v>
      </c>
      <c r="B697" s="1" t="s">
        <v>1158</v>
      </c>
      <c r="C697" s="1" t="s">
        <v>1500</v>
      </c>
      <c r="D697" s="1" t="s">
        <v>12</v>
      </c>
      <c r="E697" s="1">
        <v>1</v>
      </c>
      <c r="F697" s="13">
        <v>92</v>
      </c>
      <c r="G697" s="13">
        <f t="shared" si="11"/>
        <v>24</v>
      </c>
      <c r="H697" s="13">
        <v>24</v>
      </c>
      <c r="I697" s="13">
        <v>0</v>
      </c>
      <c r="J697" s="13">
        <v>14</v>
      </c>
      <c r="K697" s="13">
        <v>0</v>
      </c>
      <c r="L697" s="13">
        <v>0</v>
      </c>
      <c r="M697" s="13">
        <v>0</v>
      </c>
      <c r="N697" s="13">
        <v>8</v>
      </c>
      <c r="O697" s="13">
        <v>1</v>
      </c>
      <c r="P697" s="13">
        <v>7</v>
      </c>
      <c r="Q697" s="13">
        <v>34</v>
      </c>
      <c r="R697" s="13">
        <v>4645</v>
      </c>
      <c r="S697" s="13">
        <v>837</v>
      </c>
      <c r="T697" s="15">
        <v>46</v>
      </c>
      <c r="U697" s="15">
        <v>5.75</v>
      </c>
      <c r="V697" s="15">
        <v>3.6225000000000001</v>
      </c>
      <c r="W697" s="13">
        <v>419</v>
      </c>
      <c r="X697" s="13">
        <v>948</v>
      </c>
      <c r="Y697" s="13">
        <v>92</v>
      </c>
      <c r="Z697" s="13">
        <v>1367</v>
      </c>
      <c r="AA697" s="13">
        <v>192</v>
      </c>
      <c r="AB697" s="13">
        <v>14</v>
      </c>
    </row>
    <row r="698" spans="1:28">
      <c r="A698" s="1">
        <v>100004614</v>
      </c>
      <c r="B698" s="1" t="s">
        <v>1158</v>
      </c>
      <c r="C698" s="1" t="s">
        <v>1500</v>
      </c>
      <c r="D698" s="1" t="s">
        <v>12</v>
      </c>
      <c r="E698" s="1">
        <v>2</v>
      </c>
      <c r="F698" s="13">
        <v>264</v>
      </c>
      <c r="G698" s="13">
        <f t="shared" si="11"/>
        <v>68</v>
      </c>
      <c r="H698" s="13">
        <v>68</v>
      </c>
      <c r="I698" s="13">
        <v>0</v>
      </c>
      <c r="J698" s="13">
        <v>36</v>
      </c>
      <c r="K698" s="13">
        <v>0</v>
      </c>
      <c r="L698" s="13">
        <v>2</v>
      </c>
      <c r="M698" s="13">
        <v>0</v>
      </c>
      <c r="N698" s="13">
        <v>18</v>
      </c>
      <c r="O698" s="13">
        <v>2</v>
      </c>
      <c r="P698" s="13">
        <v>18</v>
      </c>
      <c r="Q698" s="13">
        <v>98</v>
      </c>
      <c r="R698" s="13">
        <v>12776</v>
      </c>
      <c r="S698" s="13">
        <v>3698</v>
      </c>
      <c r="T698" s="15">
        <v>132</v>
      </c>
      <c r="U698" s="15">
        <v>16.5</v>
      </c>
      <c r="V698" s="15">
        <v>10.395</v>
      </c>
      <c r="W698" s="13">
        <v>1151</v>
      </c>
      <c r="X698" s="13">
        <v>3026</v>
      </c>
      <c r="Y698" s="13">
        <v>264</v>
      </c>
      <c r="Z698" s="13">
        <v>4177</v>
      </c>
      <c r="AA698" s="13">
        <v>432</v>
      </c>
      <c r="AB698" s="13">
        <v>36</v>
      </c>
    </row>
    <row r="699" spans="1:28">
      <c r="A699" s="1">
        <v>100004616</v>
      </c>
      <c r="B699" s="1" t="s">
        <v>1158</v>
      </c>
      <c r="C699" s="1" t="s">
        <v>1500</v>
      </c>
      <c r="D699" s="1" t="s">
        <v>1570</v>
      </c>
      <c r="E699" s="1">
        <v>1</v>
      </c>
      <c r="F699" s="13">
        <v>108</v>
      </c>
      <c r="G699" s="13">
        <f t="shared" si="11"/>
        <v>28</v>
      </c>
      <c r="H699" s="13">
        <v>28</v>
      </c>
      <c r="I699" s="13">
        <v>0</v>
      </c>
      <c r="J699" s="13">
        <v>16</v>
      </c>
      <c r="K699" s="13">
        <v>0</v>
      </c>
      <c r="L699" s="13">
        <v>1</v>
      </c>
      <c r="M699" s="13">
        <v>0</v>
      </c>
      <c r="N699" s="13">
        <v>8</v>
      </c>
      <c r="O699" s="13">
        <v>1</v>
      </c>
      <c r="P699" s="13">
        <v>8</v>
      </c>
      <c r="Q699" s="13">
        <v>40</v>
      </c>
      <c r="R699" s="13">
        <v>5271</v>
      </c>
      <c r="S699" s="13">
        <v>1195</v>
      </c>
      <c r="T699" s="15">
        <v>54</v>
      </c>
      <c r="U699" s="15">
        <v>6.75</v>
      </c>
      <c r="V699" s="15">
        <v>4.2525000000000004</v>
      </c>
      <c r="W699" s="13">
        <v>475</v>
      </c>
      <c r="X699" s="13">
        <v>1150</v>
      </c>
      <c r="Y699" s="13">
        <v>108</v>
      </c>
      <c r="Z699" s="13">
        <v>1625</v>
      </c>
      <c r="AA699" s="13">
        <v>192</v>
      </c>
      <c r="AB699" s="13">
        <v>16</v>
      </c>
    </row>
    <row r="700" spans="1:28">
      <c r="A700" s="1">
        <v>100004621</v>
      </c>
      <c r="B700" s="1" t="s">
        <v>1158</v>
      </c>
      <c r="C700" s="1" t="s">
        <v>1500</v>
      </c>
      <c r="D700" s="1" t="s">
        <v>750</v>
      </c>
      <c r="E700" s="1">
        <v>1</v>
      </c>
      <c r="F700" s="13">
        <v>116</v>
      </c>
      <c r="G700" s="13">
        <f t="shared" si="11"/>
        <v>30</v>
      </c>
      <c r="H700" s="13">
        <v>30</v>
      </c>
      <c r="I700" s="13">
        <v>0</v>
      </c>
      <c r="J700" s="13">
        <v>18</v>
      </c>
      <c r="K700" s="13">
        <v>0</v>
      </c>
      <c r="L700" s="13">
        <v>1</v>
      </c>
      <c r="M700" s="13">
        <v>0</v>
      </c>
      <c r="N700" s="13">
        <v>9</v>
      </c>
      <c r="O700" s="13">
        <v>1</v>
      </c>
      <c r="P700" s="13">
        <v>9</v>
      </c>
      <c r="Q700" s="13">
        <v>43</v>
      </c>
      <c r="R700" s="13">
        <v>5763</v>
      </c>
      <c r="S700" s="13">
        <v>1397</v>
      </c>
      <c r="T700" s="15">
        <v>58</v>
      </c>
      <c r="U700" s="15">
        <v>7.25</v>
      </c>
      <c r="V700" s="15">
        <v>4.5674999999999999</v>
      </c>
      <c r="W700" s="13">
        <v>519</v>
      </c>
      <c r="X700" s="13">
        <v>1284</v>
      </c>
      <c r="Y700" s="13">
        <v>116</v>
      </c>
      <c r="Z700" s="13">
        <v>1803</v>
      </c>
      <c r="AA700" s="13">
        <v>216</v>
      </c>
      <c r="AB700" s="13">
        <v>18</v>
      </c>
    </row>
    <row r="701" spans="1:28">
      <c r="A701" s="1">
        <v>100004625</v>
      </c>
      <c r="B701" s="1" t="s">
        <v>1158</v>
      </c>
      <c r="C701" s="1" t="s">
        <v>1500</v>
      </c>
      <c r="D701" s="1" t="s">
        <v>12</v>
      </c>
      <c r="E701" s="1">
        <v>2</v>
      </c>
      <c r="F701" s="13">
        <v>185</v>
      </c>
      <c r="G701" s="13">
        <f t="shared" si="11"/>
        <v>49</v>
      </c>
      <c r="H701" s="13">
        <v>48</v>
      </c>
      <c r="I701" s="13">
        <v>1</v>
      </c>
      <c r="J701" s="13">
        <v>22</v>
      </c>
      <c r="K701" s="13">
        <v>0</v>
      </c>
      <c r="L701" s="13">
        <v>0</v>
      </c>
      <c r="M701" s="13">
        <v>0</v>
      </c>
      <c r="N701" s="13">
        <v>13</v>
      </c>
      <c r="O701" s="13">
        <v>2</v>
      </c>
      <c r="P701" s="13">
        <v>11</v>
      </c>
      <c r="Q701" s="13">
        <v>69</v>
      </c>
      <c r="R701" s="13">
        <v>8978</v>
      </c>
      <c r="S701" s="13">
        <v>1733</v>
      </c>
      <c r="T701" s="15">
        <v>92.5</v>
      </c>
      <c r="U701" s="15">
        <v>11.5625</v>
      </c>
      <c r="V701" s="15">
        <v>7.2843749999999998</v>
      </c>
      <c r="W701" s="13">
        <v>809</v>
      </c>
      <c r="X701" s="13">
        <v>1868</v>
      </c>
      <c r="Y701" s="13">
        <v>185</v>
      </c>
      <c r="Z701" s="13">
        <v>2677</v>
      </c>
      <c r="AA701" s="13">
        <v>312</v>
      </c>
      <c r="AB701" s="13">
        <v>22</v>
      </c>
    </row>
    <row r="702" spans="1:28">
      <c r="A702" s="1">
        <v>100004629</v>
      </c>
      <c r="B702" s="1" t="s">
        <v>1158</v>
      </c>
      <c r="C702" s="1" t="s">
        <v>1500</v>
      </c>
      <c r="D702" s="1" t="s">
        <v>1574</v>
      </c>
      <c r="E702" s="1">
        <v>1</v>
      </c>
      <c r="F702" s="13">
        <v>44</v>
      </c>
      <c r="G702" s="13">
        <f t="shared" si="11"/>
        <v>12</v>
      </c>
      <c r="H702" s="13">
        <v>12</v>
      </c>
      <c r="I702" s="13">
        <v>0</v>
      </c>
      <c r="J702" s="13">
        <v>8</v>
      </c>
      <c r="K702" s="13">
        <v>0</v>
      </c>
      <c r="L702" s="13">
        <v>0</v>
      </c>
      <c r="M702" s="13">
        <v>0</v>
      </c>
      <c r="N702" s="13">
        <v>5</v>
      </c>
      <c r="O702" s="13">
        <v>1</v>
      </c>
      <c r="P702" s="13">
        <v>4</v>
      </c>
      <c r="Q702" s="13">
        <v>16</v>
      </c>
      <c r="R702" s="13">
        <v>2290</v>
      </c>
      <c r="S702" s="13">
        <v>142</v>
      </c>
      <c r="T702" s="15">
        <v>22</v>
      </c>
      <c r="U702" s="15">
        <v>2.75</v>
      </c>
      <c r="V702" s="15">
        <v>1.7324999999999999</v>
      </c>
      <c r="W702" s="13">
        <v>207</v>
      </c>
      <c r="X702" s="13">
        <v>387</v>
      </c>
      <c r="Y702" s="13">
        <v>44</v>
      </c>
      <c r="Z702" s="13">
        <v>594</v>
      </c>
      <c r="AA702" s="13">
        <v>120</v>
      </c>
      <c r="AB702" s="13">
        <v>8</v>
      </c>
    </row>
    <row r="703" spans="1:28">
      <c r="A703" s="1">
        <v>100004641</v>
      </c>
      <c r="B703" s="1" t="s">
        <v>1158</v>
      </c>
      <c r="C703" s="1" t="s">
        <v>1500</v>
      </c>
      <c r="D703" s="1" t="s">
        <v>1579</v>
      </c>
      <c r="E703" s="1">
        <v>1</v>
      </c>
      <c r="F703" s="13">
        <v>84</v>
      </c>
      <c r="G703" s="13">
        <f t="shared" si="11"/>
        <v>22</v>
      </c>
      <c r="H703" s="13">
        <v>22</v>
      </c>
      <c r="I703" s="13">
        <v>0</v>
      </c>
      <c r="J703" s="13">
        <v>12</v>
      </c>
      <c r="K703" s="13">
        <v>0</v>
      </c>
      <c r="L703" s="13">
        <v>0</v>
      </c>
      <c r="M703" s="13">
        <v>0</v>
      </c>
      <c r="N703" s="13">
        <v>7</v>
      </c>
      <c r="O703" s="13">
        <v>1</v>
      </c>
      <c r="P703" s="13">
        <v>6</v>
      </c>
      <c r="Q703" s="13">
        <v>31</v>
      </c>
      <c r="R703" s="13">
        <v>4153</v>
      </c>
      <c r="S703" s="13">
        <v>682</v>
      </c>
      <c r="T703" s="15">
        <v>42</v>
      </c>
      <c r="U703" s="15">
        <v>5.25</v>
      </c>
      <c r="V703" s="15">
        <v>3.3075000000000001</v>
      </c>
      <c r="W703" s="13">
        <v>374</v>
      </c>
      <c r="X703" s="13">
        <v>828</v>
      </c>
      <c r="Y703" s="13">
        <v>84</v>
      </c>
      <c r="Z703" s="13">
        <v>1202</v>
      </c>
      <c r="AA703" s="13">
        <v>168</v>
      </c>
      <c r="AB703" s="13">
        <v>12</v>
      </c>
    </row>
    <row r="704" spans="1:28">
      <c r="A704" s="1">
        <v>100004647</v>
      </c>
      <c r="B704" s="1" t="s">
        <v>1158</v>
      </c>
      <c r="C704" s="1" t="s">
        <v>1500</v>
      </c>
      <c r="D704" s="1" t="s">
        <v>12</v>
      </c>
      <c r="E704" s="1">
        <v>1</v>
      </c>
      <c r="F704" s="13">
        <v>84</v>
      </c>
      <c r="G704" s="13">
        <f t="shared" si="11"/>
        <v>22</v>
      </c>
      <c r="H704" s="13">
        <v>22</v>
      </c>
      <c r="I704" s="13">
        <v>0</v>
      </c>
      <c r="J704" s="13">
        <v>12</v>
      </c>
      <c r="K704" s="13">
        <v>0</v>
      </c>
      <c r="L704" s="13">
        <v>0</v>
      </c>
      <c r="M704" s="13">
        <v>0</v>
      </c>
      <c r="N704" s="13">
        <v>7</v>
      </c>
      <c r="O704" s="13">
        <v>1</v>
      </c>
      <c r="P704" s="13">
        <v>6</v>
      </c>
      <c r="Q704" s="13">
        <v>31</v>
      </c>
      <c r="R704" s="13">
        <v>4153</v>
      </c>
      <c r="S704" s="13">
        <v>682</v>
      </c>
      <c r="T704" s="15">
        <v>42</v>
      </c>
      <c r="U704" s="15">
        <v>5.25</v>
      </c>
      <c r="V704" s="15">
        <v>3.3075000000000001</v>
      </c>
      <c r="W704" s="13">
        <v>374</v>
      </c>
      <c r="X704" s="13">
        <v>828</v>
      </c>
      <c r="Y704" s="13">
        <v>84</v>
      </c>
      <c r="Z704" s="13">
        <v>1202</v>
      </c>
      <c r="AA704" s="13">
        <v>168</v>
      </c>
      <c r="AB704" s="13">
        <v>12</v>
      </c>
    </row>
    <row r="705" spans="1:28">
      <c r="A705" s="1">
        <v>100004648</v>
      </c>
      <c r="B705" s="1" t="s">
        <v>1158</v>
      </c>
      <c r="C705" s="1" t="s">
        <v>1500</v>
      </c>
      <c r="D705" s="1" t="s">
        <v>1582</v>
      </c>
      <c r="E705" s="1">
        <v>1</v>
      </c>
      <c r="F705" s="13">
        <v>46</v>
      </c>
      <c r="G705" s="13">
        <f t="shared" si="11"/>
        <v>16</v>
      </c>
      <c r="H705" s="13">
        <v>16</v>
      </c>
      <c r="I705" s="13">
        <v>0</v>
      </c>
      <c r="J705" s="13">
        <v>6</v>
      </c>
      <c r="K705" s="13">
        <v>0</v>
      </c>
      <c r="L705" s="13">
        <v>0</v>
      </c>
      <c r="M705" s="13">
        <v>0</v>
      </c>
      <c r="N705" s="13">
        <v>4</v>
      </c>
      <c r="O705" s="13">
        <v>1</v>
      </c>
      <c r="P705" s="13">
        <v>3</v>
      </c>
      <c r="Q705" s="13">
        <v>15</v>
      </c>
      <c r="R705" s="13">
        <v>2263</v>
      </c>
      <c r="S705" s="13">
        <v>120</v>
      </c>
      <c r="T705" s="15">
        <v>23</v>
      </c>
      <c r="U705" s="15">
        <v>2.875</v>
      </c>
      <c r="V705" s="15">
        <v>1.81125</v>
      </c>
      <c r="W705" s="13">
        <v>204</v>
      </c>
      <c r="X705" s="13">
        <v>376</v>
      </c>
      <c r="Y705" s="13">
        <v>46</v>
      </c>
      <c r="Z705" s="13">
        <v>580</v>
      </c>
      <c r="AA705" s="13">
        <v>96</v>
      </c>
      <c r="AB705" s="13">
        <v>6</v>
      </c>
    </row>
    <row r="706" spans="1:28">
      <c r="A706" s="1">
        <v>100004649</v>
      </c>
      <c r="B706" s="1" t="s">
        <v>1158</v>
      </c>
      <c r="C706" s="1" t="s">
        <v>1500</v>
      </c>
      <c r="D706" s="1" t="s">
        <v>1585</v>
      </c>
      <c r="E706" s="1">
        <v>1</v>
      </c>
      <c r="F706" s="13">
        <v>44</v>
      </c>
      <c r="G706" s="13">
        <f t="shared" si="11"/>
        <v>12</v>
      </c>
      <c r="H706" s="13">
        <v>12</v>
      </c>
      <c r="I706" s="13">
        <v>0</v>
      </c>
      <c r="J706" s="13">
        <v>6</v>
      </c>
      <c r="K706" s="13">
        <v>0</v>
      </c>
      <c r="L706" s="13">
        <v>0</v>
      </c>
      <c r="M706" s="13">
        <v>0</v>
      </c>
      <c r="N706" s="13">
        <v>4</v>
      </c>
      <c r="O706" s="13">
        <v>1</v>
      </c>
      <c r="P706" s="13">
        <v>3</v>
      </c>
      <c r="Q706" s="13">
        <v>16</v>
      </c>
      <c r="R706" s="13">
        <v>2170</v>
      </c>
      <c r="S706" s="13">
        <v>142</v>
      </c>
      <c r="T706" s="15">
        <v>22</v>
      </c>
      <c r="U706" s="15">
        <v>2.75</v>
      </c>
      <c r="V706" s="15">
        <v>1.7324999999999999</v>
      </c>
      <c r="W706" s="13">
        <v>196</v>
      </c>
      <c r="X706" s="13">
        <v>369</v>
      </c>
      <c r="Y706" s="13">
        <v>44</v>
      </c>
      <c r="Z706" s="13">
        <v>565</v>
      </c>
      <c r="AA706" s="13">
        <v>96</v>
      </c>
      <c r="AB706" s="13">
        <v>6</v>
      </c>
    </row>
    <row r="707" spans="1:28">
      <c r="A707" s="1">
        <v>100004656</v>
      </c>
      <c r="B707" s="1" t="s">
        <v>1158</v>
      </c>
      <c r="C707" s="1" t="s">
        <v>1500</v>
      </c>
      <c r="D707" s="1" t="s">
        <v>12</v>
      </c>
      <c r="E707" s="1">
        <v>1</v>
      </c>
      <c r="F707" s="13">
        <v>140</v>
      </c>
      <c r="G707" s="13">
        <f t="shared" si="11"/>
        <v>36</v>
      </c>
      <c r="H707" s="13">
        <v>36</v>
      </c>
      <c r="I707" s="13">
        <v>0</v>
      </c>
      <c r="J707" s="13">
        <v>20</v>
      </c>
      <c r="K707" s="13">
        <v>0</v>
      </c>
      <c r="L707" s="13">
        <v>1</v>
      </c>
      <c r="M707" s="13">
        <v>0</v>
      </c>
      <c r="N707" s="13">
        <v>10</v>
      </c>
      <c r="O707" s="13">
        <v>1</v>
      </c>
      <c r="P707" s="13">
        <v>10</v>
      </c>
      <c r="Q707" s="13">
        <v>52</v>
      </c>
      <c r="R707" s="13">
        <v>6881</v>
      </c>
      <c r="S707" s="13">
        <v>2098</v>
      </c>
      <c r="T707" s="15">
        <v>70</v>
      </c>
      <c r="U707" s="15">
        <v>8.75</v>
      </c>
      <c r="V707" s="15">
        <v>5.5125000000000002</v>
      </c>
      <c r="W707" s="13">
        <v>620</v>
      </c>
      <c r="X707" s="13">
        <v>1662</v>
      </c>
      <c r="Y707" s="13">
        <v>140</v>
      </c>
      <c r="Z707" s="13">
        <v>2282</v>
      </c>
      <c r="AA707" s="13">
        <v>240</v>
      </c>
      <c r="AB707" s="13">
        <v>20</v>
      </c>
    </row>
    <row r="708" spans="1:28">
      <c r="A708" s="1">
        <v>100004664</v>
      </c>
      <c r="B708" s="1" t="s">
        <v>1158</v>
      </c>
      <c r="C708" s="1" t="s">
        <v>1500</v>
      </c>
      <c r="D708" s="1" t="s">
        <v>1589</v>
      </c>
      <c r="E708" s="1">
        <v>1</v>
      </c>
      <c r="F708" s="13">
        <v>85</v>
      </c>
      <c r="G708" s="13">
        <f t="shared" si="11"/>
        <v>29</v>
      </c>
      <c r="H708" s="13">
        <v>29</v>
      </c>
      <c r="I708" s="13">
        <v>0</v>
      </c>
      <c r="J708" s="13">
        <v>12</v>
      </c>
      <c r="K708" s="13">
        <v>0</v>
      </c>
      <c r="L708" s="13">
        <v>0</v>
      </c>
      <c r="M708" s="13">
        <v>0</v>
      </c>
      <c r="N708" s="13">
        <v>7</v>
      </c>
      <c r="O708" s="13">
        <v>1</v>
      </c>
      <c r="P708" s="13">
        <v>6</v>
      </c>
      <c r="Q708" s="13">
        <v>28</v>
      </c>
      <c r="R708" s="13">
        <v>4199</v>
      </c>
      <c r="S708" s="13">
        <v>543</v>
      </c>
      <c r="T708" s="15">
        <v>42.5</v>
      </c>
      <c r="U708" s="15">
        <v>5.3125</v>
      </c>
      <c r="V708" s="15">
        <v>3.3468749999999998</v>
      </c>
      <c r="W708" s="13">
        <v>378</v>
      </c>
      <c r="X708" s="13">
        <v>793</v>
      </c>
      <c r="Y708" s="13">
        <v>85</v>
      </c>
      <c r="Z708" s="13">
        <v>1171</v>
      </c>
      <c r="AA708" s="13">
        <v>168</v>
      </c>
      <c r="AB708" s="13">
        <v>12</v>
      </c>
    </row>
    <row r="709" spans="1:28">
      <c r="A709" s="1">
        <v>100004670</v>
      </c>
      <c r="B709" s="1" t="s">
        <v>1158</v>
      </c>
      <c r="C709" s="1" t="s">
        <v>1500</v>
      </c>
      <c r="D709" s="1" t="s">
        <v>72</v>
      </c>
      <c r="E709" s="1">
        <v>1</v>
      </c>
      <c r="F709" s="13">
        <v>81</v>
      </c>
      <c r="G709" s="13">
        <f t="shared" si="11"/>
        <v>21</v>
      </c>
      <c r="H709" s="13">
        <v>21</v>
      </c>
      <c r="I709" s="13">
        <v>0</v>
      </c>
      <c r="J709" s="13">
        <v>12</v>
      </c>
      <c r="K709" s="13">
        <v>0</v>
      </c>
      <c r="L709" s="13">
        <v>0</v>
      </c>
      <c r="M709" s="13">
        <v>0</v>
      </c>
      <c r="N709" s="13">
        <v>7</v>
      </c>
      <c r="O709" s="13">
        <v>1</v>
      </c>
      <c r="P709" s="13">
        <v>6</v>
      </c>
      <c r="Q709" s="13">
        <v>30</v>
      </c>
      <c r="R709" s="13">
        <v>4013</v>
      </c>
      <c r="S709" s="13">
        <v>634</v>
      </c>
      <c r="T709" s="15">
        <v>40.5</v>
      </c>
      <c r="U709" s="15">
        <v>5.0625</v>
      </c>
      <c r="V709" s="15">
        <v>3.1893750000000001</v>
      </c>
      <c r="W709" s="13">
        <v>362</v>
      </c>
      <c r="X709" s="13">
        <v>793</v>
      </c>
      <c r="Y709" s="13">
        <v>81</v>
      </c>
      <c r="Z709" s="13">
        <v>1155</v>
      </c>
      <c r="AA709" s="13">
        <v>168</v>
      </c>
      <c r="AB709" s="13">
        <v>12</v>
      </c>
    </row>
    <row r="710" spans="1:28">
      <c r="A710" s="1">
        <v>100004672</v>
      </c>
      <c r="B710" s="1" t="s">
        <v>1158</v>
      </c>
      <c r="C710" s="1" t="s">
        <v>1500</v>
      </c>
      <c r="D710" s="1" t="s">
        <v>12</v>
      </c>
      <c r="E710" s="1">
        <v>1</v>
      </c>
      <c r="F710" s="13">
        <v>14</v>
      </c>
      <c r="G710" s="13">
        <f t="shared" ref="G710:G773" si="12">H710+I710</f>
        <v>4</v>
      </c>
      <c r="H710" s="13">
        <v>4</v>
      </c>
      <c r="I710" s="13">
        <v>0</v>
      </c>
      <c r="J710" s="13">
        <v>0</v>
      </c>
      <c r="K710" s="13">
        <v>1</v>
      </c>
      <c r="L710" s="13">
        <v>0</v>
      </c>
      <c r="M710" s="13">
        <v>1</v>
      </c>
      <c r="N710" s="13">
        <v>0</v>
      </c>
      <c r="O710" s="13">
        <v>1</v>
      </c>
      <c r="P710" s="13">
        <v>1</v>
      </c>
      <c r="Q710" s="13">
        <v>5</v>
      </c>
      <c r="R710" s="13">
        <v>767</v>
      </c>
      <c r="S710" s="13">
        <v>0</v>
      </c>
      <c r="T710" s="15">
        <v>7</v>
      </c>
      <c r="U710" s="15">
        <v>0.875</v>
      </c>
      <c r="V710" s="15">
        <v>0.55125000000000002</v>
      </c>
      <c r="W710" s="13">
        <v>70</v>
      </c>
      <c r="X710" s="13">
        <v>116</v>
      </c>
      <c r="Y710" s="13">
        <v>14</v>
      </c>
      <c r="Z710" s="13">
        <v>186</v>
      </c>
      <c r="AA710" s="13">
        <v>48</v>
      </c>
      <c r="AB710" s="13">
        <v>0</v>
      </c>
    </row>
    <row r="711" spans="1:28">
      <c r="A711" s="1">
        <v>100004681</v>
      </c>
      <c r="B711" s="1" t="s">
        <v>1158</v>
      </c>
      <c r="C711" s="1" t="s">
        <v>1500</v>
      </c>
      <c r="D711" s="1" t="s">
        <v>1593</v>
      </c>
      <c r="E711" s="1">
        <v>1</v>
      </c>
      <c r="F711" s="13">
        <v>81</v>
      </c>
      <c r="G711" s="13">
        <f t="shared" si="12"/>
        <v>21</v>
      </c>
      <c r="H711" s="13">
        <v>21</v>
      </c>
      <c r="I711" s="13">
        <v>0</v>
      </c>
      <c r="J711" s="13">
        <v>12</v>
      </c>
      <c r="K711" s="13">
        <v>0</v>
      </c>
      <c r="L711" s="13">
        <v>0</v>
      </c>
      <c r="M711" s="13">
        <v>0</v>
      </c>
      <c r="N711" s="13">
        <v>7</v>
      </c>
      <c r="O711" s="13">
        <v>1</v>
      </c>
      <c r="P711" s="13">
        <v>6</v>
      </c>
      <c r="Q711" s="13">
        <v>30</v>
      </c>
      <c r="R711" s="13">
        <v>4013</v>
      </c>
      <c r="S711" s="13">
        <v>634</v>
      </c>
      <c r="T711" s="15">
        <v>40.5</v>
      </c>
      <c r="U711" s="15">
        <v>5.0625</v>
      </c>
      <c r="V711" s="15">
        <v>3.1893750000000001</v>
      </c>
      <c r="W711" s="13">
        <v>362</v>
      </c>
      <c r="X711" s="13">
        <v>793</v>
      </c>
      <c r="Y711" s="13">
        <v>81</v>
      </c>
      <c r="Z711" s="13">
        <v>1155</v>
      </c>
      <c r="AA711" s="13">
        <v>168</v>
      </c>
      <c r="AB711" s="13">
        <v>12</v>
      </c>
    </row>
    <row r="712" spans="1:28">
      <c r="A712" s="1">
        <v>100004682</v>
      </c>
      <c r="B712" s="1" t="s">
        <v>1158</v>
      </c>
      <c r="C712" s="1" t="s">
        <v>1500</v>
      </c>
      <c r="D712" s="1" t="s">
        <v>97</v>
      </c>
      <c r="E712" s="1">
        <v>1</v>
      </c>
      <c r="F712" s="13">
        <v>103</v>
      </c>
      <c r="G712" s="13">
        <f t="shared" si="12"/>
        <v>27</v>
      </c>
      <c r="H712" s="13">
        <v>27</v>
      </c>
      <c r="I712" s="13">
        <v>0</v>
      </c>
      <c r="J712" s="13">
        <v>12</v>
      </c>
      <c r="K712" s="13">
        <v>0</v>
      </c>
      <c r="L712" s="13">
        <v>0</v>
      </c>
      <c r="M712" s="13">
        <v>0</v>
      </c>
      <c r="N712" s="13">
        <v>7</v>
      </c>
      <c r="O712" s="13">
        <v>1</v>
      </c>
      <c r="P712" s="13">
        <v>6</v>
      </c>
      <c r="Q712" s="13">
        <v>38</v>
      </c>
      <c r="R712" s="13">
        <v>4918</v>
      </c>
      <c r="S712" s="13">
        <v>1068</v>
      </c>
      <c r="T712" s="15">
        <v>51.5</v>
      </c>
      <c r="U712" s="15">
        <v>6.4375</v>
      </c>
      <c r="V712" s="15">
        <v>4.055625</v>
      </c>
      <c r="W712" s="13">
        <v>443</v>
      </c>
      <c r="X712" s="13">
        <v>1059</v>
      </c>
      <c r="Y712" s="13">
        <v>103</v>
      </c>
      <c r="Z712" s="13">
        <v>1502</v>
      </c>
      <c r="AA712" s="13">
        <v>168</v>
      </c>
      <c r="AB712" s="13">
        <v>12</v>
      </c>
    </row>
    <row r="713" spans="1:28">
      <c r="A713" s="1">
        <v>100004685</v>
      </c>
      <c r="B713" s="1" t="s">
        <v>1158</v>
      </c>
      <c r="C713" s="1" t="s">
        <v>1500</v>
      </c>
      <c r="D713" s="1" t="s">
        <v>127</v>
      </c>
      <c r="E713" s="1">
        <v>1</v>
      </c>
      <c r="F713" s="13">
        <v>119</v>
      </c>
      <c r="G713" s="13">
        <f t="shared" si="12"/>
        <v>31</v>
      </c>
      <c r="H713" s="13">
        <v>31</v>
      </c>
      <c r="I713" s="13">
        <v>0</v>
      </c>
      <c r="J713" s="13">
        <v>16</v>
      </c>
      <c r="K713" s="13">
        <v>0</v>
      </c>
      <c r="L713" s="13">
        <v>1</v>
      </c>
      <c r="M713" s="13">
        <v>0</v>
      </c>
      <c r="N713" s="13">
        <v>8</v>
      </c>
      <c r="O713" s="13">
        <v>1</v>
      </c>
      <c r="P713" s="13">
        <v>8</v>
      </c>
      <c r="Q713" s="13">
        <v>44</v>
      </c>
      <c r="R713" s="13">
        <v>5783</v>
      </c>
      <c r="S713" s="13">
        <v>1468</v>
      </c>
      <c r="T713" s="15">
        <v>59.5</v>
      </c>
      <c r="U713" s="15">
        <v>7.4375</v>
      </c>
      <c r="V713" s="15">
        <v>4.6856249999999999</v>
      </c>
      <c r="W713" s="13">
        <v>521</v>
      </c>
      <c r="X713" s="13">
        <v>1308</v>
      </c>
      <c r="Y713" s="13">
        <v>119</v>
      </c>
      <c r="Z713" s="13">
        <v>1829</v>
      </c>
      <c r="AA713" s="13">
        <v>192</v>
      </c>
      <c r="AB713" s="13">
        <v>16</v>
      </c>
    </row>
    <row r="714" spans="1:28">
      <c r="A714" s="1">
        <v>100004690</v>
      </c>
      <c r="B714" s="1" t="s">
        <v>1158</v>
      </c>
      <c r="C714" s="1" t="s">
        <v>1500</v>
      </c>
      <c r="D714" s="1" t="s">
        <v>156</v>
      </c>
      <c r="E714" s="1">
        <v>1</v>
      </c>
      <c r="F714" s="13">
        <v>89</v>
      </c>
      <c r="G714" s="13">
        <f t="shared" si="12"/>
        <v>23</v>
      </c>
      <c r="H714" s="13">
        <v>23</v>
      </c>
      <c r="I714" s="13">
        <v>0</v>
      </c>
      <c r="J714" s="13">
        <v>10</v>
      </c>
      <c r="K714" s="13">
        <v>0</v>
      </c>
      <c r="L714" s="13">
        <v>0</v>
      </c>
      <c r="M714" s="13">
        <v>0</v>
      </c>
      <c r="N714" s="13">
        <v>6</v>
      </c>
      <c r="O714" s="13">
        <v>1</v>
      </c>
      <c r="P714" s="13">
        <v>5</v>
      </c>
      <c r="Q714" s="13">
        <v>33</v>
      </c>
      <c r="R714" s="13">
        <v>4266</v>
      </c>
      <c r="S714" s="13">
        <v>784</v>
      </c>
      <c r="T714" s="15">
        <v>44.5</v>
      </c>
      <c r="U714" s="15">
        <v>5.5625</v>
      </c>
      <c r="V714" s="15">
        <v>3.504375</v>
      </c>
      <c r="W714" s="13">
        <v>384</v>
      </c>
      <c r="X714" s="13">
        <v>876</v>
      </c>
      <c r="Y714" s="13">
        <v>89</v>
      </c>
      <c r="Z714" s="13">
        <v>1260</v>
      </c>
      <c r="AA714" s="13">
        <v>144</v>
      </c>
      <c r="AB714" s="13">
        <v>10</v>
      </c>
    </row>
    <row r="715" spans="1:28">
      <c r="A715" s="1">
        <v>100004697</v>
      </c>
      <c r="B715" s="1" t="s">
        <v>1158</v>
      </c>
      <c r="C715" s="1" t="s">
        <v>1500</v>
      </c>
      <c r="D715" s="1" t="s">
        <v>120</v>
      </c>
      <c r="E715" s="1">
        <v>1</v>
      </c>
      <c r="F715" s="13">
        <v>41</v>
      </c>
      <c r="G715" s="13">
        <f t="shared" si="12"/>
        <v>11</v>
      </c>
      <c r="H715" s="13">
        <v>11</v>
      </c>
      <c r="I715" s="13">
        <v>0</v>
      </c>
      <c r="J715" s="13">
        <v>6</v>
      </c>
      <c r="K715" s="13">
        <v>0</v>
      </c>
      <c r="L715" s="13">
        <v>0</v>
      </c>
      <c r="M715" s="13">
        <v>0</v>
      </c>
      <c r="N715" s="13">
        <v>4</v>
      </c>
      <c r="O715" s="13">
        <v>1</v>
      </c>
      <c r="P715" s="13">
        <v>3</v>
      </c>
      <c r="Q715" s="13">
        <v>15</v>
      </c>
      <c r="R715" s="13">
        <v>2030</v>
      </c>
      <c r="S715" s="13">
        <v>120</v>
      </c>
      <c r="T715" s="15">
        <v>20.5</v>
      </c>
      <c r="U715" s="15">
        <v>2.5625</v>
      </c>
      <c r="V715" s="15">
        <v>1.6143749999999999</v>
      </c>
      <c r="W715" s="13">
        <v>183</v>
      </c>
      <c r="X715" s="13">
        <v>341</v>
      </c>
      <c r="Y715" s="13">
        <v>41</v>
      </c>
      <c r="Z715" s="13">
        <v>524</v>
      </c>
      <c r="AA715" s="13">
        <v>96</v>
      </c>
      <c r="AB715" s="13">
        <v>6</v>
      </c>
    </row>
    <row r="716" spans="1:28">
      <c r="A716" s="1">
        <v>100004698</v>
      </c>
      <c r="B716" s="1" t="s">
        <v>1158</v>
      </c>
      <c r="C716" s="1" t="s">
        <v>1500</v>
      </c>
      <c r="D716" s="1" t="s">
        <v>12</v>
      </c>
      <c r="E716" s="1">
        <v>1</v>
      </c>
      <c r="F716" s="13">
        <v>94</v>
      </c>
      <c r="G716" s="13">
        <f t="shared" si="12"/>
        <v>26</v>
      </c>
      <c r="H716" s="13">
        <v>24</v>
      </c>
      <c r="I716" s="13">
        <v>2</v>
      </c>
      <c r="J716" s="13">
        <v>14</v>
      </c>
      <c r="K716" s="13">
        <v>0</v>
      </c>
      <c r="L716" s="13">
        <v>0</v>
      </c>
      <c r="M716" s="13">
        <v>0</v>
      </c>
      <c r="N716" s="13">
        <v>8</v>
      </c>
      <c r="O716" s="13">
        <v>1</v>
      </c>
      <c r="P716" s="13">
        <v>7</v>
      </c>
      <c r="Q716" s="13">
        <v>36</v>
      </c>
      <c r="R716" s="13">
        <v>4739</v>
      </c>
      <c r="S716" s="13">
        <v>949</v>
      </c>
      <c r="T716" s="15">
        <v>47</v>
      </c>
      <c r="U716" s="15">
        <v>5.875</v>
      </c>
      <c r="V716" s="15">
        <v>3.7012499999999999</v>
      </c>
      <c r="W716" s="13">
        <v>427</v>
      </c>
      <c r="X716" s="13">
        <v>996</v>
      </c>
      <c r="Y716" s="13">
        <v>94</v>
      </c>
      <c r="Z716" s="13">
        <v>1423</v>
      </c>
      <c r="AA716" s="13">
        <v>192</v>
      </c>
      <c r="AB716" s="13">
        <v>14</v>
      </c>
    </row>
    <row r="717" spans="1:28">
      <c r="A717" s="1">
        <v>100004703</v>
      </c>
      <c r="B717" s="1" t="s">
        <v>1158</v>
      </c>
      <c r="C717" s="1" t="s">
        <v>1500</v>
      </c>
      <c r="D717" s="1" t="s">
        <v>12</v>
      </c>
      <c r="E717" s="1">
        <v>1</v>
      </c>
      <c r="F717" s="13">
        <v>57</v>
      </c>
      <c r="G717" s="13">
        <f t="shared" si="12"/>
        <v>15</v>
      </c>
      <c r="H717" s="13">
        <v>15</v>
      </c>
      <c r="I717" s="13">
        <v>0</v>
      </c>
      <c r="J717" s="13">
        <v>6</v>
      </c>
      <c r="K717" s="13">
        <v>0</v>
      </c>
      <c r="L717" s="13">
        <v>0</v>
      </c>
      <c r="M717" s="13">
        <v>0</v>
      </c>
      <c r="N717" s="13">
        <v>4</v>
      </c>
      <c r="O717" s="13">
        <v>1</v>
      </c>
      <c r="P717" s="13">
        <v>3</v>
      </c>
      <c r="Q717" s="13">
        <v>21</v>
      </c>
      <c r="R717" s="13">
        <v>2775</v>
      </c>
      <c r="S717" s="13">
        <v>279</v>
      </c>
      <c r="T717" s="15">
        <v>28.5</v>
      </c>
      <c r="U717" s="15">
        <v>3.5625</v>
      </c>
      <c r="V717" s="15">
        <v>2.2443749999999998</v>
      </c>
      <c r="W717" s="13">
        <v>250</v>
      </c>
      <c r="X717" s="13">
        <v>500</v>
      </c>
      <c r="Y717" s="13">
        <v>57</v>
      </c>
      <c r="Z717" s="13">
        <v>750</v>
      </c>
      <c r="AA717" s="13">
        <v>96</v>
      </c>
      <c r="AB717" s="13">
        <v>6</v>
      </c>
    </row>
    <row r="718" spans="1:28">
      <c r="A718" s="1">
        <v>100004709</v>
      </c>
      <c r="B718" s="1" t="s">
        <v>1158</v>
      </c>
      <c r="C718" s="1" t="s">
        <v>1500</v>
      </c>
      <c r="D718" s="1" t="s">
        <v>176</v>
      </c>
      <c r="E718" s="1">
        <v>1</v>
      </c>
      <c r="F718" s="13">
        <v>11</v>
      </c>
      <c r="G718" s="13">
        <f t="shared" si="12"/>
        <v>3</v>
      </c>
      <c r="H718" s="13">
        <v>3</v>
      </c>
      <c r="I718" s="13">
        <v>0</v>
      </c>
      <c r="J718" s="13">
        <v>0</v>
      </c>
      <c r="K718" s="13">
        <v>1</v>
      </c>
      <c r="L718" s="13">
        <v>0</v>
      </c>
      <c r="M718" s="13">
        <v>1</v>
      </c>
      <c r="N718" s="13">
        <v>0</v>
      </c>
      <c r="O718" s="13">
        <v>1</v>
      </c>
      <c r="P718" s="13">
        <v>1</v>
      </c>
      <c r="Q718" s="13">
        <v>4</v>
      </c>
      <c r="R718" s="13">
        <v>552</v>
      </c>
      <c r="S718" s="13">
        <v>0</v>
      </c>
      <c r="T718" s="15">
        <v>5.5</v>
      </c>
      <c r="U718" s="15">
        <v>0.6875</v>
      </c>
      <c r="V718" s="15">
        <v>0.43312499999999998</v>
      </c>
      <c r="W718" s="13">
        <v>50</v>
      </c>
      <c r="X718" s="13">
        <v>83</v>
      </c>
      <c r="Y718" s="13">
        <v>11</v>
      </c>
      <c r="Z718" s="13">
        <v>133</v>
      </c>
      <c r="AA718" s="13">
        <v>48</v>
      </c>
      <c r="AB718" s="13">
        <v>0</v>
      </c>
    </row>
    <row r="719" spans="1:28">
      <c r="A719" s="1">
        <v>100004802</v>
      </c>
      <c r="B719" s="1" t="s">
        <v>587</v>
      </c>
      <c r="C719" s="1" t="s">
        <v>1612</v>
      </c>
      <c r="D719" s="1" t="s">
        <v>1585</v>
      </c>
      <c r="E719" s="1">
        <v>1</v>
      </c>
      <c r="F719" s="13">
        <v>41</v>
      </c>
      <c r="G719" s="13">
        <f t="shared" si="12"/>
        <v>11</v>
      </c>
      <c r="H719" s="13">
        <v>11</v>
      </c>
      <c r="I719" s="13">
        <v>0</v>
      </c>
      <c r="J719" s="13">
        <v>6</v>
      </c>
      <c r="K719" s="13">
        <v>0</v>
      </c>
      <c r="L719" s="13">
        <v>0</v>
      </c>
      <c r="M719" s="13">
        <v>0</v>
      </c>
      <c r="N719" s="13">
        <v>4</v>
      </c>
      <c r="O719" s="13">
        <v>1</v>
      </c>
      <c r="P719" s="13">
        <v>3</v>
      </c>
      <c r="Q719" s="13">
        <v>15</v>
      </c>
      <c r="R719" s="13">
        <v>2030</v>
      </c>
      <c r="S719" s="13">
        <v>120</v>
      </c>
      <c r="T719" s="15">
        <v>20.5</v>
      </c>
      <c r="U719" s="15">
        <v>2.5625</v>
      </c>
      <c r="V719" s="15">
        <v>1.6143749999999999</v>
      </c>
      <c r="W719" s="13">
        <v>183</v>
      </c>
      <c r="X719" s="13">
        <v>341</v>
      </c>
      <c r="Y719" s="13">
        <v>41</v>
      </c>
      <c r="Z719" s="13">
        <v>524</v>
      </c>
      <c r="AA719" s="13">
        <v>96</v>
      </c>
      <c r="AB719" s="13">
        <v>6</v>
      </c>
    </row>
    <row r="720" spans="1:28">
      <c r="A720" s="1">
        <v>100004920</v>
      </c>
      <c r="B720" s="1" t="s">
        <v>1126</v>
      </c>
      <c r="C720" s="1" t="s">
        <v>1623</v>
      </c>
      <c r="D720" s="1" t="s">
        <v>176</v>
      </c>
      <c r="E720" s="1">
        <v>1</v>
      </c>
      <c r="F720" s="13">
        <v>68</v>
      </c>
      <c r="G720" s="13">
        <f t="shared" si="12"/>
        <v>18</v>
      </c>
      <c r="H720" s="13">
        <v>18</v>
      </c>
      <c r="I720" s="13">
        <v>0</v>
      </c>
      <c r="J720" s="13">
        <v>8</v>
      </c>
      <c r="K720" s="13">
        <v>0</v>
      </c>
      <c r="L720" s="13">
        <v>0</v>
      </c>
      <c r="M720" s="13">
        <v>0</v>
      </c>
      <c r="N720" s="13">
        <v>5</v>
      </c>
      <c r="O720" s="13">
        <v>1</v>
      </c>
      <c r="P720" s="13">
        <v>4</v>
      </c>
      <c r="Q720" s="13">
        <v>25</v>
      </c>
      <c r="R720" s="13">
        <v>3288</v>
      </c>
      <c r="S720" s="13">
        <v>419</v>
      </c>
      <c r="T720" s="15">
        <v>34</v>
      </c>
      <c r="U720" s="15">
        <v>4.25</v>
      </c>
      <c r="V720" s="15">
        <v>2.6775000000000002</v>
      </c>
      <c r="W720" s="13">
        <v>296</v>
      </c>
      <c r="X720" s="13">
        <v>619</v>
      </c>
      <c r="Y720" s="13">
        <v>68</v>
      </c>
      <c r="Z720" s="13">
        <v>915</v>
      </c>
      <c r="AA720" s="13">
        <v>120</v>
      </c>
      <c r="AB720" s="13">
        <v>8</v>
      </c>
    </row>
    <row r="721" spans="1:28">
      <c r="A721" s="1">
        <v>100004931</v>
      </c>
      <c r="B721" s="1" t="s">
        <v>1126</v>
      </c>
      <c r="C721" s="1" t="s">
        <v>1125</v>
      </c>
      <c r="D721" s="1" t="s">
        <v>12</v>
      </c>
      <c r="E721" s="1">
        <v>1</v>
      </c>
      <c r="F721" s="13">
        <v>6</v>
      </c>
      <c r="G721" s="13">
        <f t="shared" si="12"/>
        <v>2</v>
      </c>
      <c r="H721" s="13">
        <v>2</v>
      </c>
      <c r="I721" s="13">
        <v>0</v>
      </c>
      <c r="J721" s="13">
        <v>0</v>
      </c>
      <c r="K721" s="13">
        <v>1</v>
      </c>
      <c r="L721" s="13">
        <v>0</v>
      </c>
      <c r="M721" s="13">
        <v>1</v>
      </c>
      <c r="N721" s="13">
        <v>0</v>
      </c>
      <c r="O721" s="13">
        <v>1</v>
      </c>
      <c r="P721" s="13">
        <v>1</v>
      </c>
      <c r="Q721" s="13">
        <v>2</v>
      </c>
      <c r="R721" s="13">
        <v>272</v>
      </c>
      <c r="S721" s="13">
        <v>0</v>
      </c>
      <c r="T721" s="15">
        <v>3</v>
      </c>
      <c r="U721" s="15">
        <v>0.375</v>
      </c>
      <c r="V721" s="15">
        <v>0.23624999999999999</v>
      </c>
      <c r="W721" s="13">
        <v>25</v>
      </c>
      <c r="X721" s="13">
        <v>41</v>
      </c>
      <c r="Y721" s="13">
        <v>6</v>
      </c>
      <c r="Z721" s="13">
        <v>66</v>
      </c>
      <c r="AA721" s="13">
        <v>48</v>
      </c>
      <c r="AB721" s="13">
        <v>0</v>
      </c>
    </row>
    <row r="722" spans="1:28">
      <c r="A722" s="1">
        <v>100004948</v>
      </c>
      <c r="B722" s="1" t="s">
        <v>1126</v>
      </c>
      <c r="C722" s="1" t="s">
        <v>1628</v>
      </c>
      <c r="D722" s="1" t="s">
        <v>12</v>
      </c>
      <c r="E722" s="1">
        <v>1</v>
      </c>
      <c r="F722" s="13">
        <v>9</v>
      </c>
      <c r="G722" s="13">
        <f t="shared" si="12"/>
        <v>3</v>
      </c>
      <c r="H722" s="13">
        <v>3</v>
      </c>
      <c r="I722" s="13">
        <v>0</v>
      </c>
      <c r="J722" s="13">
        <v>0</v>
      </c>
      <c r="K722" s="13">
        <v>1</v>
      </c>
      <c r="L722" s="13">
        <v>0</v>
      </c>
      <c r="M722" s="13">
        <v>1</v>
      </c>
      <c r="N722" s="13">
        <v>0</v>
      </c>
      <c r="O722" s="13">
        <v>1</v>
      </c>
      <c r="P722" s="13">
        <v>1</v>
      </c>
      <c r="Q722" s="13">
        <v>3</v>
      </c>
      <c r="R722" s="13">
        <v>410</v>
      </c>
      <c r="S722" s="13">
        <v>0</v>
      </c>
      <c r="T722" s="15">
        <v>4.5</v>
      </c>
      <c r="U722" s="15">
        <v>0.5625</v>
      </c>
      <c r="V722" s="15">
        <v>0.354375</v>
      </c>
      <c r="W722" s="13">
        <v>37</v>
      </c>
      <c r="X722" s="13">
        <v>62</v>
      </c>
      <c r="Y722" s="13">
        <v>9</v>
      </c>
      <c r="Z722" s="13">
        <v>99</v>
      </c>
      <c r="AA722" s="13">
        <v>48</v>
      </c>
      <c r="AB722" s="13">
        <v>0</v>
      </c>
    </row>
    <row r="723" spans="1:28">
      <c r="A723" s="1">
        <v>100004951</v>
      </c>
      <c r="B723" s="1" t="s">
        <v>1126</v>
      </c>
      <c r="C723" s="1" t="s">
        <v>1628</v>
      </c>
      <c r="D723" s="1" t="s">
        <v>533</v>
      </c>
      <c r="E723" s="1">
        <v>1</v>
      </c>
      <c r="F723" s="13">
        <v>9</v>
      </c>
      <c r="G723" s="13">
        <f t="shared" si="12"/>
        <v>3</v>
      </c>
      <c r="H723" s="13">
        <v>3</v>
      </c>
      <c r="I723" s="13">
        <v>0</v>
      </c>
      <c r="J723" s="13">
        <v>0</v>
      </c>
      <c r="K723" s="13">
        <v>1</v>
      </c>
      <c r="L723" s="13">
        <v>0</v>
      </c>
      <c r="M723" s="13">
        <v>1</v>
      </c>
      <c r="N723" s="13">
        <v>0</v>
      </c>
      <c r="O723" s="13">
        <v>1</v>
      </c>
      <c r="P723" s="13">
        <v>1</v>
      </c>
      <c r="Q723" s="13">
        <v>3</v>
      </c>
      <c r="R723" s="13">
        <v>410</v>
      </c>
      <c r="S723" s="13">
        <v>0</v>
      </c>
      <c r="T723" s="15">
        <v>4.5</v>
      </c>
      <c r="U723" s="15">
        <v>0.5625</v>
      </c>
      <c r="V723" s="15">
        <v>0.354375</v>
      </c>
      <c r="W723" s="13">
        <v>37</v>
      </c>
      <c r="X723" s="13">
        <v>62</v>
      </c>
      <c r="Y723" s="13">
        <v>9</v>
      </c>
      <c r="Z723" s="13">
        <v>99</v>
      </c>
      <c r="AA723" s="13">
        <v>48</v>
      </c>
      <c r="AB723" s="13">
        <v>0</v>
      </c>
    </row>
    <row r="724" spans="1:28">
      <c r="A724" s="1">
        <v>100004956</v>
      </c>
      <c r="B724" s="1" t="s">
        <v>1126</v>
      </c>
      <c r="C724" s="1" t="s">
        <v>1631</v>
      </c>
      <c r="D724" s="1" t="s">
        <v>12</v>
      </c>
      <c r="E724" s="1">
        <v>1</v>
      </c>
      <c r="F724" s="13">
        <v>81</v>
      </c>
      <c r="G724" s="13">
        <f t="shared" si="12"/>
        <v>21</v>
      </c>
      <c r="H724" s="13">
        <v>21</v>
      </c>
      <c r="I724" s="13">
        <v>0</v>
      </c>
      <c r="J724" s="13">
        <v>10</v>
      </c>
      <c r="K724" s="13">
        <v>0</v>
      </c>
      <c r="L724" s="13">
        <v>0</v>
      </c>
      <c r="M724" s="13">
        <v>0</v>
      </c>
      <c r="N724" s="13">
        <v>6</v>
      </c>
      <c r="O724" s="13">
        <v>1</v>
      </c>
      <c r="P724" s="13">
        <v>5</v>
      </c>
      <c r="Q724" s="13">
        <v>30</v>
      </c>
      <c r="R724" s="13">
        <v>3893</v>
      </c>
      <c r="S724" s="13">
        <v>634</v>
      </c>
      <c r="T724" s="15">
        <v>40.5</v>
      </c>
      <c r="U724" s="15">
        <v>5.0625</v>
      </c>
      <c r="V724" s="15">
        <v>3.1893750000000001</v>
      </c>
      <c r="W724" s="13">
        <v>351</v>
      </c>
      <c r="X724" s="13">
        <v>775</v>
      </c>
      <c r="Y724" s="13">
        <v>81</v>
      </c>
      <c r="Z724" s="13">
        <v>1126</v>
      </c>
      <c r="AA724" s="13">
        <v>144</v>
      </c>
      <c r="AB724" s="13">
        <v>10</v>
      </c>
    </row>
    <row r="725" spans="1:28">
      <c r="A725" s="1">
        <v>100004963</v>
      </c>
      <c r="B725" s="1" t="s">
        <v>1126</v>
      </c>
      <c r="C725" s="1" t="s">
        <v>1623</v>
      </c>
      <c r="D725" s="1" t="s">
        <v>12</v>
      </c>
      <c r="E725" s="1">
        <v>1</v>
      </c>
      <c r="F725" s="13">
        <v>38</v>
      </c>
      <c r="G725" s="13">
        <f t="shared" si="12"/>
        <v>10</v>
      </c>
      <c r="H725" s="13">
        <v>10</v>
      </c>
      <c r="I725" s="13">
        <v>0</v>
      </c>
      <c r="J725" s="13">
        <v>4</v>
      </c>
      <c r="K725" s="13">
        <v>0</v>
      </c>
      <c r="L725" s="13">
        <v>0</v>
      </c>
      <c r="M725" s="13">
        <v>0</v>
      </c>
      <c r="N725" s="13">
        <v>3</v>
      </c>
      <c r="O725" s="13">
        <v>1</v>
      </c>
      <c r="P725" s="13">
        <v>2</v>
      </c>
      <c r="Q725" s="13">
        <v>14</v>
      </c>
      <c r="R725" s="13">
        <v>1890</v>
      </c>
      <c r="S725" s="13">
        <v>100</v>
      </c>
      <c r="T725" s="15">
        <v>19</v>
      </c>
      <c r="U725" s="15">
        <v>2.375</v>
      </c>
      <c r="V725" s="15">
        <v>1.4962500000000001</v>
      </c>
      <c r="W725" s="13">
        <v>171</v>
      </c>
      <c r="X725" s="13">
        <v>314</v>
      </c>
      <c r="Y725" s="13">
        <v>38</v>
      </c>
      <c r="Z725" s="13">
        <v>485</v>
      </c>
      <c r="AA725" s="13">
        <v>72</v>
      </c>
      <c r="AB725" s="13">
        <v>4</v>
      </c>
    </row>
    <row r="726" spans="1:28">
      <c r="A726" s="1">
        <v>100004974</v>
      </c>
      <c r="B726" s="1" t="s">
        <v>1126</v>
      </c>
      <c r="C726" s="1" t="s">
        <v>1623</v>
      </c>
      <c r="D726" s="1" t="s">
        <v>12</v>
      </c>
      <c r="E726" s="1">
        <v>1</v>
      </c>
      <c r="F726" s="13">
        <v>41</v>
      </c>
      <c r="G726" s="13">
        <f t="shared" si="12"/>
        <v>11</v>
      </c>
      <c r="H726" s="13">
        <v>11</v>
      </c>
      <c r="I726" s="13">
        <v>0</v>
      </c>
      <c r="J726" s="13">
        <v>6</v>
      </c>
      <c r="K726" s="13">
        <v>0</v>
      </c>
      <c r="L726" s="13">
        <v>0</v>
      </c>
      <c r="M726" s="13">
        <v>0</v>
      </c>
      <c r="N726" s="13">
        <v>4</v>
      </c>
      <c r="O726" s="13">
        <v>1</v>
      </c>
      <c r="P726" s="13">
        <v>3</v>
      </c>
      <c r="Q726" s="13">
        <v>15</v>
      </c>
      <c r="R726" s="13">
        <v>2030</v>
      </c>
      <c r="S726" s="13">
        <v>120</v>
      </c>
      <c r="T726" s="15">
        <v>20.5</v>
      </c>
      <c r="U726" s="15">
        <v>2.5625</v>
      </c>
      <c r="V726" s="15">
        <v>1.6143749999999999</v>
      </c>
      <c r="W726" s="13">
        <v>183</v>
      </c>
      <c r="X726" s="13">
        <v>341</v>
      </c>
      <c r="Y726" s="13">
        <v>41</v>
      </c>
      <c r="Z726" s="13">
        <v>524</v>
      </c>
      <c r="AA726" s="13">
        <v>96</v>
      </c>
      <c r="AB726" s="13">
        <v>6</v>
      </c>
    </row>
    <row r="727" spans="1:28">
      <c r="A727" s="1">
        <v>100004978</v>
      </c>
      <c r="B727" s="1" t="s">
        <v>1126</v>
      </c>
      <c r="C727" s="1" t="s">
        <v>1628</v>
      </c>
      <c r="D727" s="1" t="s">
        <v>176</v>
      </c>
      <c r="E727" s="1">
        <v>1</v>
      </c>
      <c r="F727" s="13">
        <v>49</v>
      </c>
      <c r="G727" s="13">
        <f t="shared" si="12"/>
        <v>13</v>
      </c>
      <c r="H727" s="13">
        <v>13</v>
      </c>
      <c r="I727" s="13">
        <v>0</v>
      </c>
      <c r="J727" s="13">
        <v>6</v>
      </c>
      <c r="K727" s="13">
        <v>0</v>
      </c>
      <c r="L727" s="13">
        <v>0</v>
      </c>
      <c r="M727" s="13">
        <v>0</v>
      </c>
      <c r="N727" s="13">
        <v>4</v>
      </c>
      <c r="O727" s="13">
        <v>1</v>
      </c>
      <c r="P727" s="13">
        <v>3</v>
      </c>
      <c r="Q727" s="13">
        <v>18</v>
      </c>
      <c r="R727" s="13">
        <v>2403</v>
      </c>
      <c r="S727" s="13">
        <v>192</v>
      </c>
      <c r="T727" s="15">
        <v>24.5</v>
      </c>
      <c r="U727" s="15">
        <v>3.0625</v>
      </c>
      <c r="V727" s="15">
        <v>1.9293750000000001</v>
      </c>
      <c r="W727" s="13">
        <v>217</v>
      </c>
      <c r="X727" s="13">
        <v>419</v>
      </c>
      <c r="Y727" s="13">
        <v>49</v>
      </c>
      <c r="Z727" s="13">
        <v>636</v>
      </c>
      <c r="AA727" s="13">
        <v>96</v>
      </c>
      <c r="AB727" s="13">
        <v>6</v>
      </c>
    </row>
    <row r="728" spans="1:28">
      <c r="A728" s="1">
        <v>100004983</v>
      </c>
      <c r="B728" s="1" t="s">
        <v>1126</v>
      </c>
      <c r="C728" s="1" t="s">
        <v>1125</v>
      </c>
      <c r="D728" s="1" t="s">
        <v>12</v>
      </c>
      <c r="E728" s="1">
        <v>1</v>
      </c>
      <c r="F728" s="13">
        <v>34</v>
      </c>
      <c r="G728" s="13">
        <f t="shared" si="12"/>
        <v>10</v>
      </c>
      <c r="H728" s="13">
        <v>9</v>
      </c>
      <c r="I728" s="13">
        <v>1</v>
      </c>
      <c r="J728" s="13">
        <v>4</v>
      </c>
      <c r="K728" s="13">
        <v>0</v>
      </c>
      <c r="L728" s="13">
        <v>0</v>
      </c>
      <c r="M728" s="13">
        <v>0</v>
      </c>
      <c r="N728" s="13">
        <v>3</v>
      </c>
      <c r="O728" s="13">
        <v>1</v>
      </c>
      <c r="P728" s="13">
        <v>2</v>
      </c>
      <c r="Q728" s="13">
        <v>13</v>
      </c>
      <c r="R728" s="13">
        <v>1704</v>
      </c>
      <c r="S728" s="13">
        <v>82</v>
      </c>
      <c r="T728" s="15">
        <v>17</v>
      </c>
      <c r="U728" s="15">
        <v>2.125</v>
      </c>
      <c r="V728" s="15">
        <v>1.3387500000000001</v>
      </c>
      <c r="W728" s="13">
        <v>154</v>
      </c>
      <c r="X728" s="13">
        <v>281</v>
      </c>
      <c r="Y728" s="13">
        <v>34</v>
      </c>
      <c r="Z728" s="13">
        <v>435</v>
      </c>
      <c r="AA728" s="13">
        <v>72</v>
      </c>
      <c r="AB728" s="13">
        <v>4</v>
      </c>
    </row>
    <row r="729" spans="1:28">
      <c r="A729" s="1">
        <v>100004984</v>
      </c>
      <c r="B729" s="1" t="s">
        <v>1126</v>
      </c>
      <c r="C729" s="1" t="s">
        <v>1125</v>
      </c>
      <c r="D729" s="1" t="s">
        <v>1641</v>
      </c>
      <c r="E729" s="1">
        <v>1</v>
      </c>
      <c r="F729" s="13">
        <v>43</v>
      </c>
      <c r="G729" s="13">
        <f t="shared" si="12"/>
        <v>15</v>
      </c>
      <c r="H729" s="13">
        <v>15</v>
      </c>
      <c r="I729" s="13">
        <v>0</v>
      </c>
      <c r="J729" s="13">
        <v>6</v>
      </c>
      <c r="K729" s="13">
        <v>0</v>
      </c>
      <c r="L729" s="13">
        <v>0</v>
      </c>
      <c r="M729" s="13">
        <v>0</v>
      </c>
      <c r="N729" s="13">
        <v>4</v>
      </c>
      <c r="O729" s="13">
        <v>1</v>
      </c>
      <c r="P729" s="13">
        <v>3</v>
      </c>
      <c r="Q729" s="13">
        <v>14</v>
      </c>
      <c r="R729" s="13">
        <v>2123</v>
      </c>
      <c r="S729" s="13">
        <v>100</v>
      </c>
      <c r="T729" s="15">
        <v>21.5</v>
      </c>
      <c r="U729" s="15">
        <v>2.6875</v>
      </c>
      <c r="V729" s="15">
        <v>1.693125</v>
      </c>
      <c r="W729" s="13">
        <v>192</v>
      </c>
      <c r="X729" s="13">
        <v>349</v>
      </c>
      <c r="Y729" s="13">
        <v>43</v>
      </c>
      <c r="Z729" s="13">
        <v>541</v>
      </c>
      <c r="AA729" s="13">
        <v>96</v>
      </c>
      <c r="AB729" s="13">
        <v>6</v>
      </c>
    </row>
    <row r="730" spans="1:28">
      <c r="A730" s="1">
        <v>100004992</v>
      </c>
      <c r="B730" s="1" t="s">
        <v>1126</v>
      </c>
      <c r="C730" s="1" t="s">
        <v>1644</v>
      </c>
      <c r="D730" s="1" t="s">
        <v>12</v>
      </c>
      <c r="E730" s="1">
        <v>1</v>
      </c>
      <c r="F730" s="13">
        <v>52</v>
      </c>
      <c r="G730" s="13">
        <f t="shared" si="12"/>
        <v>14</v>
      </c>
      <c r="H730" s="13">
        <v>14</v>
      </c>
      <c r="I730" s="13">
        <v>0</v>
      </c>
      <c r="J730" s="13">
        <v>6</v>
      </c>
      <c r="K730" s="13">
        <v>0</v>
      </c>
      <c r="L730" s="13">
        <v>0</v>
      </c>
      <c r="M730" s="13">
        <v>0</v>
      </c>
      <c r="N730" s="13">
        <v>4</v>
      </c>
      <c r="O730" s="13">
        <v>1</v>
      </c>
      <c r="P730" s="13">
        <v>3</v>
      </c>
      <c r="Q730" s="13">
        <v>19</v>
      </c>
      <c r="R730" s="13">
        <v>2542</v>
      </c>
      <c r="S730" s="13">
        <v>219</v>
      </c>
      <c r="T730" s="15">
        <v>26</v>
      </c>
      <c r="U730" s="15">
        <v>3.25</v>
      </c>
      <c r="V730" s="15">
        <v>2.0474999999999999</v>
      </c>
      <c r="W730" s="13">
        <v>229</v>
      </c>
      <c r="X730" s="13">
        <v>447</v>
      </c>
      <c r="Y730" s="13">
        <v>52</v>
      </c>
      <c r="Z730" s="13">
        <v>676</v>
      </c>
      <c r="AA730" s="13">
        <v>96</v>
      </c>
      <c r="AB730" s="13">
        <v>6</v>
      </c>
    </row>
    <row r="731" spans="1:28">
      <c r="A731" s="1">
        <v>100005005</v>
      </c>
      <c r="B731" s="1" t="s">
        <v>1126</v>
      </c>
      <c r="C731" s="1" t="s">
        <v>1125</v>
      </c>
      <c r="D731" s="1" t="s">
        <v>1646</v>
      </c>
      <c r="E731" s="1">
        <v>1</v>
      </c>
      <c r="F731" s="13">
        <v>34</v>
      </c>
      <c r="G731" s="13">
        <f t="shared" si="12"/>
        <v>10</v>
      </c>
      <c r="H731" s="13">
        <v>9</v>
      </c>
      <c r="I731" s="13">
        <v>1</v>
      </c>
      <c r="J731" s="13">
        <v>4</v>
      </c>
      <c r="K731" s="13">
        <v>0</v>
      </c>
      <c r="L731" s="13">
        <v>0</v>
      </c>
      <c r="M731" s="13">
        <v>0</v>
      </c>
      <c r="N731" s="13">
        <v>3</v>
      </c>
      <c r="O731" s="13">
        <v>1</v>
      </c>
      <c r="P731" s="13">
        <v>2</v>
      </c>
      <c r="Q731" s="13">
        <v>13</v>
      </c>
      <c r="R731" s="13">
        <v>1704</v>
      </c>
      <c r="S731" s="13">
        <v>82</v>
      </c>
      <c r="T731" s="15">
        <v>17</v>
      </c>
      <c r="U731" s="15">
        <v>2.125</v>
      </c>
      <c r="V731" s="15">
        <v>1.3387500000000001</v>
      </c>
      <c r="W731" s="13">
        <v>154</v>
      </c>
      <c r="X731" s="13">
        <v>281</v>
      </c>
      <c r="Y731" s="13">
        <v>34</v>
      </c>
      <c r="Z731" s="13">
        <v>435</v>
      </c>
      <c r="AA731" s="13">
        <v>72</v>
      </c>
      <c r="AB731" s="13">
        <v>4</v>
      </c>
    </row>
    <row r="732" spans="1:28">
      <c r="A732" s="1">
        <v>100005009</v>
      </c>
      <c r="B732" s="1" t="s">
        <v>1126</v>
      </c>
      <c r="C732" s="1" t="s">
        <v>1623</v>
      </c>
      <c r="D732" s="1" t="s">
        <v>12</v>
      </c>
      <c r="E732" s="1">
        <v>1</v>
      </c>
      <c r="F732" s="13">
        <v>38</v>
      </c>
      <c r="G732" s="13">
        <f t="shared" si="12"/>
        <v>10</v>
      </c>
      <c r="H732" s="13">
        <v>10</v>
      </c>
      <c r="I732" s="13">
        <v>0</v>
      </c>
      <c r="J732" s="13">
        <v>4</v>
      </c>
      <c r="K732" s="13">
        <v>0</v>
      </c>
      <c r="L732" s="13">
        <v>0</v>
      </c>
      <c r="M732" s="13">
        <v>0</v>
      </c>
      <c r="N732" s="13">
        <v>3</v>
      </c>
      <c r="O732" s="13">
        <v>1</v>
      </c>
      <c r="P732" s="13">
        <v>2</v>
      </c>
      <c r="Q732" s="13">
        <v>14</v>
      </c>
      <c r="R732" s="13">
        <v>1890</v>
      </c>
      <c r="S732" s="13">
        <v>100</v>
      </c>
      <c r="T732" s="15">
        <v>19</v>
      </c>
      <c r="U732" s="15">
        <v>2.375</v>
      </c>
      <c r="V732" s="15">
        <v>1.4962500000000001</v>
      </c>
      <c r="W732" s="13">
        <v>171</v>
      </c>
      <c r="X732" s="13">
        <v>314</v>
      </c>
      <c r="Y732" s="13">
        <v>38</v>
      </c>
      <c r="Z732" s="13">
        <v>485</v>
      </c>
      <c r="AA732" s="13">
        <v>72</v>
      </c>
      <c r="AB732" s="13">
        <v>4</v>
      </c>
    </row>
    <row r="733" spans="1:28">
      <c r="A733" s="1">
        <v>100005013</v>
      </c>
      <c r="B733" s="1" t="s">
        <v>1126</v>
      </c>
      <c r="C733" s="1" t="s">
        <v>1623</v>
      </c>
      <c r="D733" s="1" t="s">
        <v>1651</v>
      </c>
      <c r="E733" s="1">
        <v>1</v>
      </c>
      <c r="F733" s="13">
        <v>35</v>
      </c>
      <c r="G733" s="13">
        <f t="shared" si="12"/>
        <v>9</v>
      </c>
      <c r="H733" s="13">
        <v>9</v>
      </c>
      <c r="I733" s="13">
        <v>0</v>
      </c>
      <c r="J733" s="13">
        <v>4</v>
      </c>
      <c r="K733" s="13">
        <v>0</v>
      </c>
      <c r="L733" s="13">
        <v>0</v>
      </c>
      <c r="M733" s="13">
        <v>0</v>
      </c>
      <c r="N733" s="13">
        <v>3</v>
      </c>
      <c r="O733" s="13">
        <v>1</v>
      </c>
      <c r="P733" s="13">
        <v>2</v>
      </c>
      <c r="Q733" s="13">
        <v>13</v>
      </c>
      <c r="R733" s="13">
        <v>1751</v>
      </c>
      <c r="S733" s="13">
        <v>82</v>
      </c>
      <c r="T733" s="15">
        <v>17.5</v>
      </c>
      <c r="U733" s="15">
        <v>2.1875</v>
      </c>
      <c r="V733" s="15">
        <v>1.378125</v>
      </c>
      <c r="W733" s="13">
        <v>158</v>
      </c>
      <c r="X733" s="13">
        <v>288</v>
      </c>
      <c r="Y733" s="13">
        <v>35</v>
      </c>
      <c r="Z733" s="13">
        <v>446</v>
      </c>
      <c r="AA733" s="13">
        <v>72</v>
      </c>
      <c r="AB733" s="13">
        <v>4</v>
      </c>
    </row>
    <row r="734" spans="1:28">
      <c r="A734" s="1">
        <v>100005019</v>
      </c>
      <c r="B734" s="1" t="s">
        <v>1126</v>
      </c>
      <c r="C734" s="1" t="s">
        <v>1125</v>
      </c>
      <c r="D734" s="1" t="s">
        <v>1653</v>
      </c>
      <c r="E734" s="1">
        <v>1</v>
      </c>
      <c r="F734" s="13">
        <v>31</v>
      </c>
      <c r="G734" s="13">
        <f t="shared" si="12"/>
        <v>9</v>
      </c>
      <c r="H734" s="13">
        <v>8</v>
      </c>
      <c r="I734" s="13">
        <v>1</v>
      </c>
      <c r="J734" s="13">
        <v>4</v>
      </c>
      <c r="K734" s="13">
        <v>0</v>
      </c>
      <c r="L734" s="13">
        <v>0</v>
      </c>
      <c r="M734" s="13">
        <v>0</v>
      </c>
      <c r="N734" s="13">
        <v>3</v>
      </c>
      <c r="O734" s="13">
        <v>1</v>
      </c>
      <c r="P734" s="13">
        <v>2</v>
      </c>
      <c r="Q734" s="13">
        <v>12</v>
      </c>
      <c r="R734" s="13">
        <v>1564</v>
      </c>
      <c r="S734" s="13">
        <v>65</v>
      </c>
      <c r="T734" s="15">
        <v>15.5</v>
      </c>
      <c r="U734" s="15">
        <v>1.9375</v>
      </c>
      <c r="V734" s="15">
        <v>1.2206250000000001</v>
      </c>
      <c r="W734" s="13">
        <v>141</v>
      </c>
      <c r="X734" s="13">
        <v>255</v>
      </c>
      <c r="Y734" s="13">
        <v>31</v>
      </c>
      <c r="Z734" s="13">
        <v>396</v>
      </c>
      <c r="AA734" s="13">
        <v>72</v>
      </c>
      <c r="AB734" s="13">
        <v>4</v>
      </c>
    </row>
    <row r="735" spans="1:28">
      <c r="A735" s="1">
        <v>100005030</v>
      </c>
      <c r="B735" s="1" t="s">
        <v>1126</v>
      </c>
      <c r="C735" s="1" t="s">
        <v>1628</v>
      </c>
      <c r="D735" s="1" t="s">
        <v>176</v>
      </c>
      <c r="E735" s="1">
        <v>1</v>
      </c>
      <c r="F735" s="13">
        <v>18</v>
      </c>
      <c r="G735" s="13">
        <f t="shared" si="12"/>
        <v>6</v>
      </c>
      <c r="H735" s="13">
        <v>5</v>
      </c>
      <c r="I735" s="13">
        <v>1</v>
      </c>
      <c r="J735" s="13">
        <v>0</v>
      </c>
      <c r="K735" s="13">
        <v>1</v>
      </c>
      <c r="L735" s="13">
        <v>0</v>
      </c>
      <c r="M735" s="13">
        <v>1</v>
      </c>
      <c r="N735" s="13">
        <v>0</v>
      </c>
      <c r="O735" s="13">
        <v>1</v>
      </c>
      <c r="P735" s="13">
        <v>1</v>
      </c>
      <c r="Q735" s="13">
        <v>7</v>
      </c>
      <c r="R735" s="13">
        <v>1203</v>
      </c>
      <c r="S735" s="13">
        <v>0</v>
      </c>
      <c r="T735" s="15">
        <v>9</v>
      </c>
      <c r="U735" s="15">
        <v>1.125</v>
      </c>
      <c r="V735" s="15">
        <v>0.70874999999999999</v>
      </c>
      <c r="W735" s="13">
        <v>109</v>
      </c>
      <c r="X735" s="13">
        <v>181</v>
      </c>
      <c r="Y735" s="13">
        <v>18</v>
      </c>
      <c r="Z735" s="13">
        <v>290</v>
      </c>
      <c r="AA735" s="13">
        <v>48</v>
      </c>
      <c r="AB735" s="13">
        <v>0</v>
      </c>
    </row>
    <row r="736" spans="1:28">
      <c r="A736" s="1">
        <v>100005033</v>
      </c>
      <c r="B736" s="1" t="s">
        <v>1126</v>
      </c>
      <c r="C736" s="1" t="s">
        <v>1644</v>
      </c>
      <c r="D736" s="1" t="s">
        <v>176</v>
      </c>
      <c r="E736" s="1">
        <v>1</v>
      </c>
      <c r="F736" s="13">
        <v>44</v>
      </c>
      <c r="G736" s="13">
        <f t="shared" si="12"/>
        <v>12</v>
      </c>
      <c r="H736" s="13">
        <v>12</v>
      </c>
      <c r="I736" s="13">
        <v>0</v>
      </c>
      <c r="J736" s="13">
        <v>6</v>
      </c>
      <c r="K736" s="13">
        <v>0</v>
      </c>
      <c r="L736" s="13">
        <v>0</v>
      </c>
      <c r="M736" s="13">
        <v>0</v>
      </c>
      <c r="N736" s="13">
        <v>4</v>
      </c>
      <c r="O736" s="13">
        <v>1</v>
      </c>
      <c r="P736" s="13">
        <v>3</v>
      </c>
      <c r="Q736" s="13">
        <v>16</v>
      </c>
      <c r="R736" s="13">
        <v>2170</v>
      </c>
      <c r="S736" s="13">
        <v>142</v>
      </c>
      <c r="T736" s="15">
        <v>22</v>
      </c>
      <c r="U736" s="15">
        <v>2.75</v>
      </c>
      <c r="V736" s="15">
        <v>1.7324999999999999</v>
      </c>
      <c r="W736" s="13">
        <v>196</v>
      </c>
      <c r="X736" s="13">
        <v>369</v>
      </c>
      <c r="Y736" s="13">
        <v>44</v>
      </c>
      <c r="Z736" s="13">
        <v>565</v>
      </c>
      <c r="AA736" s="13">
        <v>96</v>
      </c>
      <c r="AB736" s="13">
        <v>6</v>
      </c>
    </row>
    <row r="737" spans="1:28">
      <c r="A737" s="1">
        <v>100005039</v>
      </c>
      <c r="B737" s="1" t="s">
        <v>1126</v>
      </c>
      <c r="C737" s="1" t="s">
        <v>1662</v>
      </c>
      <c r="D737" s="1" t="s">
        <v>1660</v>
      </c>
      <c r="E737" s="1">
        <v>1</v>
      </c>
      <c r="F737" s="13">
        <v>33</v>
      </c>
      <c r="G737" s="13">
        <f t="shared" si="12"/>
        <v>9</v>
      </c>
      <c r="H737" s="13">
        <v>9</v>
      </c>
      <c r="I737" s="13">
        <v>0</v>
      </c>
      <c r="J737" s="13">
        <v>4</v>
      </c>
      <c r="K737" s="13">
        <v>0</v>
      </c>
      <c r="L737" s="13">
        <v>0</v>
      </c>
      <c r="M737" s="13">
        <v>0</v>
      </c>
      <c r="N737" s="13">
        <v>3</v>
      </c>
      <c r="O737" s="13">
        <v>1</v>
      </c>
      <c r="P737" s="13">
        <v>2</v>
      </c>
      <c r="Q737" s="13">
        <v>12</v>
      </c>
      <c r="R737" s="13">
        <v>1657</v>
      </c>
      <c r="S737" s="13">
        <v>65</v>
      </c>
      <c r="T737" s="15">
        <v>16.5</v>
      </c>
      <c r="U737" s="15">
        <v>2.0625</v>
      </c>
      <c r="V737" s="15">
        <v>1.2993749999999999</v>
      </c>
      <c r="W737" s="13">
        <v>150</v>
      </c>
      <c r="X737" s="13">
        <v>269</v>
      </c>
      <c r="Y737" s="13">
        <v>33</v>
      </c>
      <c r="Z737" s="13">
        <v>419</v>
      </c>
      <c r="AA737" s="13">
        <v>72</v>
      </c>
      <c r="AB737" s="13">
        <v>4</v>
      </c>
    </row>
    <row r="738" spans="1:28">
      <c r="A738" s="1">
        <v>100005047</v>
      </c>
      <c r="B738" s="1" t="s">
        <v>1126</v>
      </c>
      <c r="C738" s="1" t="s">
        <v>1623</v>
      </c>
      <c r="D738" s="1" t="s">
        <v>1664</v>
      </c>
      <c r="E738" s="1">
        <v>1</v>
      </c>
      <c r="F738" s="13">
        <v>14</v>
      </c>
      <c r="G738" s="13">
        <f t="shared" si="12"/>
        <v>4</v>
      </c>
      <c r="H738" s="13">
        <v>4</v>
      </c>
      <c r="I738" s="13">
        <v>0</v>
      </c>
      <c r="J738" s="13">
        <v>0</v>
      </c>
      <c r="K738" s="13">
        <v>1</v>
      </c>
      <c r="L738" s="13">
        <v>0</v>
      </c>
      <c r="M738" s="13">
        <v>1</v>
      </c>
      <c r="N738" s="13">
        <v>0</v>
      </c>
      <c r="O738" s="13">
        <v>1</v>
      </c>
      <c r="P738" s="13">
        <v>1</v>
      </c>
      <c r="Q738" s="13">
        <v>5</v>
      </c>
      <c r="R738" s="13">
        <v>767</v>
      </c>
      <c r="S738" s="13">
        <v>0</v>
      </c>
      <c r="T738" s="15">
        <v>7</v>
      </c>
      <c r="U738" s="15">
        <v>0.875</v>
      </c>
      <c r="V738" s="15">
        <v>0.55125000000000002</v>
      </c>
      <c r="W738" s="13">
        <v>70</v>
      </c>
      <c r="X738" s="13">
        <v>116</v>
      </c>
      <c r="Y738" s="13">
        <v>14</v>
      </c>
      <c r="Z738" s="13">
        <v>186</v>
      </c>
      <c r="AA738" s="13">
        <v>48</v>
      </c>
      <c r="AB738" s="13">
        <v>0</v>
      </c>
    </row>
    <row r="739" spans="1:28">
      <c r="A739" s="1">
        <v>100005050</v>
      </c>
      <c r="B739" s="1" t="s">
        <v>1126</v>
      </c>
      <c r="C739" s="1" t="s">
        <v>1623</v>
      </c>
      <c r="D739" s="1" t="s">
        <v>1667</v>
      </c>
      <c r="E739" s="1">
        <v>1</v>
      </c>
      <c r="F739" s="13">
        <v>25</v>
      </c>
      <c r="G739" s="13">
        <f t="shared" si="12"/>
        <v>9</v>
      </c>
      <c r="H739" s="13">
        <v>9</v>
      </c>
      <c r="I739" s="13">
        <v>0</v>
      </c>
      <c r="J739" s="13">
        <v>4</v>
      </c>
      <c r="K739" s="13">
        <v>0</v>
      </c>
      <c r="L739" s="13">
        <v>0</v>
      </c>
      <c r="M739" s="13">
        <v>0</v>
      </c>
      <c r="N739" s="13">
        <v>3</v>
      </c>
      <c r="O739" s="13">
        <v>1</v>
      </c>
      <c r="P739" s="13">
        <v>2</v>
      </c>
      <c r="Q739" s="13">
        <v>8</v>
      </c>
      <c r="R739" s="13">
        <v>1285</v>
      </c>
      <c r="S739" s="13">
        <v>16</v>
      </c>
      <c r="T739" s="15">
        <v>12.5</v>
      </c>
      <c r="U739" s="15">
        <v>1.5625</v>
      </c>
      <c r="V739" s="15">
        <v>0.984375</v>
      </c>
      <c r="W739" s="13">
        <v>116</v>
      </c>
      <c r="X739" s="13">
        <v>198</v>
      </c>
      <c r="Y739" s="13">
        <v>25</v>
      </c>
      <c r="Z739" s="13">
        <v>314</v>
      </c>
      <c r="AA739" s="13">
        <v>72</v>
      </c>
      <c r="AB739" s="13">
        <v>4</v>
      </c>
    </row>
    <row r="740" spans="1:28">
      <c r="A740" s="1">
        <v>100005053</v>
      </c>
      <c r="B740" s="1" t="s">
        <v>1126</v>
      </c>
      <c r="C740" s="1" t="s">
        <v>1644</v>
      </c>
      <c r="D740" s="1" t="s">
        <v>533</v>
      </c>
      <c r="E740" s="1">
        <v>1</v>
      </c>
      <c r="F740" s="13">
        <v>6</v>
      </c>
      <c r="G740" s="13">
        <f t="shared" si="12"/>
        <v>2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1</v>
      </c>
      <c r="N740" s="13">
        <v>0</v>
      </c>
      <c r="O740" s="13">
        <v>1</v>
      </c>
      <c r="P740" s="13">
        <v>1</v>
      </c>
      <c r="Q740" s="13">
        <v>2</v>
      </c>
      <c r="R740" s="13">
        <v>272</v>
      </c>
      <c r="S740" s="13">
        <v>0</v>
      </c>
      <c r="T740" s="15">
        <v>3</v>
      </c>
      <c r="U740" s="15">
        <v>0.375</v>
      </c>
      <c r="V740" s="15">
        <v>0.23624999999999999</v>
      </c>
      <c r="W740" s="13">
        <v>25</v>
      </c>
      <c r="X740" s="13">
        <v>41</v>
      </c>
      <c r="Y740" s="13">
        <v>6</v>
      </c>
      <c r="Z740" s="13">
        <v>66</v>
      </c>
      <c r="AA740" s="13">
        <v>48</v>
      </c>
      <c r="AB740" s="13">
        <v>0</v>
      </c>
    </row>
    <row r="741" spans="1:28">
      <c r="A741" s="1">
        <v>100005058</v>
      </c>
      <c r="B741" s="1" t="s">
        <v>1126</v>
      </c>
      <c r="C741" s="1" t="s">
        <v>1628</v>
      </c>
      <c r="D741" s="1" t="s">
        <v>1672</v>
      </c>
      <c r="E741" s="1">
        <v>1</v>
      </c>
      <c r="F741" s="13">
        <v>28</v>
      </c>
      <c r="G741" s="13">
        <f t="shared" si="12"/>
        <v>8</v>
      </c>
      <c r="H741" s="13">
        <v>7</v>
      </c>
      <c r="I741" s="13">
        <v>1</v>
      </c>
      <c r="J741" s="13">
        <v>4</v>
      </c>
      <c r="K741" s="13">
        <v>0</v>
      </c>
      <c r="L741" s="13">
        <v>0</v>
      </c>
      <c r="M741" s="13">
        <v>0</v>
      </c>
      <c r="N741" s="13">
        <v>3</v>
      </c>
      <c r="O741" s="13">
        <v>1</v>
      </c>
      <c r="P741" s="13">
        <v>2</v>
      </c>
      <c r="Q741" s="13">
        <v>11</v>
      </c>
      <c r="R741" s="13">
        <v>1425</v>
      </c>
      <c r="S741" s="13">
        <v>50</v>
      </c>
      <c r="T741" s="15">
        <v>14</v>
      </c>
      <c r="U741" s="15">
        <v>1.75</v>
      </c>
      <c r="V741" s="15">
        <v>1.1025</v>
      </c>
      <c r="W741" s="13">
        <v>129</v>
      </c>
      <c r="X741" s="13">
        <v>229</v>
      </c>
      <c r="Y741" s="13">
        <v>28</v>
      </c>
      <c r="Z741" s="13">
        <v>358</v>
      </c>
      <c r="AA741" s="13">
        <v>72</v>
      </c>
      <c r="AB741" s="13">
        <v>4</v>
      </c>
    </row>
    <row r="742" spans="1:28">
      <c r="A742" s="1">
        <v>100005062</v>
      </c>
      <c r="B742" s="1" t="s">
        <v>1126</v>
      </c>
      <c r="C742" s="1" t="s">
        <v>1644</v>
      </c>
      <c r="D742" s="1" t="s">
        <v>12</v>
      </c>
      <c r="E742" s="1">
        <v>1</v>
      </c>
      <c r="F742" s="13">
        <v>46</v>
      </c>
      <c r="G742" s="13">
        <f t="shared" si="12"/>
        <v>12</v>
      </c>
      <c r="H742" s="13">
        <v>12</v>
      </c>
      <c r="I742" s="13">
        <v>0</v>
      </c>
      <c r="J742" s="13">
        <v>6</v>
      </c>
      <c r="K742" s="13">
        <v>0</v>
      </c>
      <c r="L742" s="13">
        <v>0</v>
      </c>
      <c r="M742" s="13">
        <v>0</v>
      </c>
      <c r="N742" s="13">
        <v>4</v>
      </c>
      <c r="O742" s="13">
        <v>1</v>
      </c>
      <c r="P742" s="13">
        <v>3</v>
      </c>
      <c r="Q742" s="13">
        <v>17</v>
      </c>
      <c r="R742" s="13">
        <v>2263</v>
      </c>
      <c r="S742" s="13">
        <v>166</v>
      </c>
      <c r="T742" s="15">
        <v>23</v>
      </c>
      <c r="U742" s="15">
        <v>2.875</v>
      </c>
      <c r="V742" s="15">
        <v>1.81125</v>
      </c>
      <c r="W742" s="13">
        <v>204</v>
      </c>
      <c r="X742" s="13">
        <v>390</v>
      </c>
      <c r="Y742" s="13">
        <v>46</v>
      </c>
      <c r="Z742" s="13">
        <v>594</v>
      </c>
      <c r="AA742" s="13">
        <v>96</v>
      </c>
      <c r="AB742" s="13">
        <v>6</v>
      </c>
    </row>
    <row r="743" spans="1:28">
      <c r="A743" s="1">
        <v>100005065</v>
      </c>
      <c r="B743" s="1" t="s">
        <v>1126</v>
      </c>
      <c r="C743" s="1" t="s">
        <v>1628</v>
      </c>
      <c r="D743" s="1" t="s">
        <v>176</v>
      </c>
      <c r="E743" s="1">
        <v>1</v>
      </c>
      <c r="F743" s="13">
        <v>49</v>
      </c>
      <c r="G743" s="13">
        <f t="shared" si="12"/>
        <v>13</v>
      </c>
      <c r="H743" s="13">
        <v>13</v>
      </c>
      <c r="I743" s="13">
        <v>0</v>
      </c>
      <c r="J743" s="13">
        <v>6</v>
      </c>
      <c r="K743" s="13">
        <v>0</v>
      </c>
      <c r="L743" s="13">
        <v>0</v>
      </c>
      <c r="M743" s="13">
        <v>0</v>
      </c>
      <c r="N743" s="13">
        <v>4</v>
      </c>
      <c r="O743" s="13">
        <v>1</v>
      </c>
      <c r="P743" s="13">
        <v>3</v>
      </c>
      <c r="Q743" s="13">
        <v>18</v>
      </c>
      <c r="R743" s="13">
        <v>2403</v>
      </c>
      <c r="S743" s="13">
        <v>192</v>
      </c>
      <c r="T743" s="15">
        <v>24.5</v>
      </c>
      <c r="U743" s="15">
        <v>3.0625</v>
      </c>
      <c r="V743" s="15">
        <v>1.9293750000000001</v>
      </c>
      <c r="W743" s="13">
        <v>217</v>
      </c>
      <c r="X743" s="13">
        <v>419</v>
      </c>
      <c r="Y743" s="13">
        <v>49</v>
      </c>
      <c r="Z743" s="13">
        <v>636</v>
      </c>
      <c r="AA743" s="13">
        <v>96</v>
      </c>
      <c r="AB743" s="13">
        <v>6</v>
      </c>
    </row>
    <row r="744" spans="1:28">
      <c r="A744" s="1">
        <v>100005072</v>
      </c>
      <c r="B744" s="1" t="s">
        <v>1126</v>
      </c>
      <c r="C744" s="1" t="s">
        <v>1125</v>
      </c>
      <c r="D744" s="1" t="s">
        <v>12</v>
      </c>
      <c r="E744" s="1">
        <v>1</v>
      </c>
      <c r="F744" s="13">
        <v>35</v>
      </c>
      <c r="G744" s="13">
        <f t="shared" si="12"/>
        <v>9</v>
      </c>
      <c r="H744" s="13">
        <v>9</v>
      </c>
      <c r="I744" s="13">
        <v>0</v>
      </c>
      <c r="J744" s="13">
        <v>4</v>
      </c>
      <c r="K744" s="13">
        <v>0</v>
      </c>
      <c r="L744" s="13">
        <v>0</v>
      </c>
      <c r="M744" s="13">
        <v>0</v>
      </c>
      <c r="N744" s="13">
        <v>3</v>
      </c>
      <c r="O744" s="13">
        <v>1</v>
      </c>
      <c r="P744" s="13">
        <v>2</v>
      </c>
      <c r="Q744" s="13">
        <v>13</v>
      </c>
      <c r="R744" s="13">
        <v>1751</v>
      </c>
      <c r="S744" s="13">
        <v>82</v>
      </c>
      <c r="T744" s="15">
        <v>17.5</v>
      </c>
      <c r="U744" s="15">
        <v>2.1875</v>
      </c>
      <c r="V744" s="15">
        <v>1.378125</v>
      </c>
      <c r="W744" s="13">
        <v>158</v>
      </c>
      <c r="X744" s="13">
        <v>288</v>
      </c>
      <c r="Y744" s="13">
        <v>35</v>
      </c>
      <c r="Z744" s="13">
        <v>446</v>
      </c>
      <c r="AA744" s="13">
        <v>72</v>
      </c>
      <c r="AB744" s="13">
        <v>4</v>
      </c>
    </row>
    <row r="745" spans="1:28">
      <c r="A745" s="1">
        <v>100005078</v>
      </c>
      <c r="B745" s="1" t="s">
        <v>1126</v>
      </c>
      <c r="C745" s="1" t="s">
        <v>1628</v>
      </c>
      <c r="D745" s="1" t="s">
        <v>12</v>
      </c>
      <c r="E745" s="1">
        <v>1</v>
      </c>
      <c r="F745" s="13">
        <v>14</v>
      </c>
      <c r="G745" s="13">
        <f t="shared" si="12"/>
        <v>4</v>
      </c>
      <c r="H745" s="13">
        <v>4</v>
      </c>
      <c r="I745" s="13">
        <v>0</v>
      </c>
      <c r="J745" s="13">
        <v>0</v>
      </c>
      <c r="K745" s="13">
        <v>1</v>
      </c>
      <c r="L745" s="13">
        <v>0</v>
      </c>
      <c r="M745" s="13">
        <v>1</v>
      </c>
      <c r="N745" s="13">
        <v>0</v>
      </c>
      <c r="O745" s="13">
        <v>1</v>
      </c>
      <c r="P745" s="13">
        <v>1</v>
      </c>
      <c r="Q745" s="13">
        <v>5</v>
      </c>
      <c r="R745" s="13">
        <v>767</v>
      </c>
      <c r="S745" s="13">
        <v>0</v>
      </c>
      <c r="T745" s="15">
        <v>7</v>
      </c>
      <c r="U745" s="15">
        <v>0.875</v>
      </c>
      <c r="V745" s="15">
        <v>0.55125000000000002</v>
      </c>
      <c r="W745" s="13">
        <v>70</v>
      </c>
      <c r="X745" s="13">
        <v>116</v>
      </c>
      <c r="Y745" s="13">
        <v>14</v>
      </c>
      <c r="Z745" s="13">
        <v>186</v>
      </c>
      <c r="AA745" s="13">
        <v>48</v>
      </c>
      <c r="AB745" s="13">
        <v>0</v>
      </c>
    </row>
    <row r="746" spans="1:28">
      <c r="A746" s="1">
        <v>100005086</v>
      </c>
      <c r="B746" s="1" t="s">
        <v>1126</v>
      </c>
      <c r="C746" s="1" t="s">
        <v>1628</v>
      </c>
      <c r="D746" s="1" t="s">
        <v>1683</v>
      </c>
      <c r="E746" s="1">
        <v>1</v>
      </c>
      <c r="F746" s="13">
        <v>49</v>
      </c>
      <c r="G746" s="13">
        <f t="shared" si="12"/>
        <v>13</v>
      </c>
      <c r="H746" s="13">
        <v>13</v>
      </c>
      <c r="I746" s="13">
        <v>0</v>
      </c>
      <c r="J746" s="13">
        <v>6</v>
      </c>
      <c r="K746" s="13">
        <v>0</v>
      </c>
      <c r="L746" s="13">
        <v>0</v>
      </c>
      <c r="M746" s="13">
        <v>0</v>
      </c>
      <c r="N746" s="13">
        <v>4</v>
      </c>
      <c r="O746" s="13">
        <v>1</v>
      </c>
      <c r="P746" s="13">
        <v>3</v>
      </c>
      <c r="Q746" s="13">
        <v>18</v>
      </c>
      <c r="R746" s="13">
        <v>2403</v>
      </c>
      <c r="S746" s="13">
        <v>192</v>
      </c>
      <c r="T746" s="15">
        <v>24.5</v>
      </c>
      <c r="U746" s="15">
        <v>3.0625</v>
      </c>
      <c r="V746" s="15">
        <v>1.9293750000000001</v>
      </c>
      <c r="W746" s="13">
        <v>217</v>
      </c>
      <c r="X746" s="13">
        <v>419</v>
      </c>
      <c r="Y746" s="13">
        <v>49</v>
      </c>
      <c r="Z746" s="13">
        <v>636</v>
      </c>
      <c r="AA746" s="13">
        <v>96</v>
      </c>
      <c r="AB746" s="13">
        <v>6</v>
      </c>
    </row>
    <row r="747" spans="1:28">
      <c r="A747" s="1">
        <v>100005089</v>
      </c>
      <c r="B747" s="1" t="s">
        <v>1126</v>
      </c>
      <c r="C747" s="1" t="s">
        <v>1644</v>
      </c>
      <c r="D747" s="1" t="s">
        <v>533</v>
      </c>
      <c r="E747" s="1">
        <v>1</v>
      </c>
      <c r="F747" s="13">
        <v>22</v>
      </c>
      <c r="G747" s="13">
        <f t="shared" si="12"/>
        <v>6</v>
      </c>
      <c r="H747" s="13">
        <v>6</v>
      </c>
      <c r="I747" s="13">
        <v>0</v>
      </c>
      <c r="J747" s="13">
        <v>4</v>
      </c>
      <c r="K747" s="13">
        <v>0</v>
      </c>
      <c r="L747" s="13">
        <v>0</v>
      </c>
      <c r="M747" s="13">
        <v>0</v>
      </c>
      <c r="N747" s="13">
        <v>3</v>
      </c>
      <c r="O747" s="13">
        <v>1</v>
      </c>
      <c r="P747" s="13">
        <v>2</v>
      </c>
      <c r="Q747" s="13">
        <v>8</v>
      </c>
      <c r="R747" s="13">
        <v>1145</v>
      </c>
      <c r="S747" s="13">
        <v>16</v>
      </c>
      <c r="T747" s="15">
        <v>11</v>
      </c>
      <c r="U747" s="15">
        <v>1.375</v>
      </c>
      <c r="V747" s="15">
        <v>0.86624999999999996</v>
      </c>
      <c r="W747" s="13">
        <v>104</v>
      </c>
      <c r="X747" s="13">
        <v>177</v>
      </c>
      <c r="Y747" s="13">
        <v>22</v>
      </c>
      <c r="Z747" s="13">
        <v>281</v>
      </c>
      <c r="AA747" s="13">
        <v>72</v>
      </c>
      <c r="AB747" s="13">
        <v>4</v>
      </c>
    </row>
    <row r="748" spans="1:28">
      <c r="A748" s="1">
        <v>100005090</v>
      </c>
      <c r="B748" s="1" t="s">
        <v>1126</v>
      </c>
      <c r="C748" s="1" t="s">
        <v>1644</v>
      </c>
      <c r="D748" s="1" t="s">
        <v>12</v>
      </c>
      <c r="E748" s="1">
        <v>1</v>
      </c>
      <c r="F748" s="13">
        <v>25</v>
      </c>
      <c r="G748" s="13">
        <f t="shared" si="12"/>
        <v>7</v>
      </c>
      <c r="H748" s="13">
        <v>7</v>
      </c>
      <c r="I748" s="13">
        <v>0</v>
      </c>
      <c r="J748" s="13">
        <v>4</v>
      </c>
      <c r="K748" s="13">
        <v>0</v>
      </c>
      <c r="L748" s="13">
        <v>0</v>
      </c>
      <c r="M748" s="13">
        <v>0</v>
      </c>
      <c r="N748" s="13">
        <v>3</v>
      </c>
      <c r="O748" s="13">
        <v>1</v>
      </c>
      <c r="P748" s="13">
        <v>2</v>
      </c>
      <c r="Q748" s="13">
        <v>9</v>
      </c>
      <c r="R748" s="13">
        <v>1285</v>
      </c>
      <c r="S748" s="13">
        <v>25</v>
      </c>
      <c r="T748" s="15">
        <v>12.5</v>
      </c>
      <c r="U748" s="15">
        <v>1.5625</v>
      </c>
      <c r="V748" s="15">
        <v>0.984375</v>
      </c>
      <c r="W748" s="13">
        <v>116</v>
      </c>
      <c r="X748" s="13">
        <v>201</v>
      </c>
      <c r="Y748" s="13">
        <v>25</v>
      </c>
      <c r="Z748" s="13">
        <v>317</v>
      </c>
      <c r="AA748" s="13">
        <v>72</v>
      </c>
      <c r="AB748" s="13">
        <v>4</v>
      </c>
    </row>
    <row r="749" spans="1:28">
      <c r="A749" s="1">
        <v>100005095</v>
      </c>
      <c r="B749" s="1" t="s">
        <v>1126</v>
      </c>
      <c r="C749" s="1" t="s">
        <v>1628</v>
      </c>
      <c r="D749" s="1" t="s">
        <v>12</v>
      </c>
      <c r="E749" s="1">
        <v>1</v>
      </c>
      <c r="F749" s="13">
        <v>30</v>
      </c>
      <c r="G749" s="13">
        <f t="shared" si="12"/>
        <v>8</v>
      </c>
      <c r="H749" s="13">
        <v>8</v>
      </c>
      <c r="I749" s="13">
        <v>0</v>
      </c>
      <c r="J749" s="13">
        <v>4</v>
      </c>
      <c r="K749" s="13">
        <v>0</v>
      </c>
      <c r="L749" s="13">
        <v>0</v>
      </c>
      <c r="M749" s="13">
        <v>0</v>
      </c>
      <c r="N749" s="13">
        <v>3</v>
      </c>
      <c r="O749" s="13">
        <v>1</v>
      </c>
      <c r="P749" s="13">
        <v>2</v>
      </c>
      <c r="Q749" s="13">
        <v>11</v>
      </c>
      <c r="R749" s="13">
        <v>1518</v>
      </c>
      <c r="S749" s="13">
        <v>50</v>
      </c>
      <c r="T749" s="15">
        <v>15</v>
      </c>
      <c r="U749" s="15">
        <v>1.875</v>
      </c>
      <c r="V749" s="15">
        <v>1.1812499999999999</v>
      </c>
      <c r="W749" s="13">
        <v>137</v>
      </c>
      <c r="X749" s="13">
        <v>243</v>
      </c>
      <c r="Y749" s="13">
        <v>30</v>
      </c>
      <c r="Z749" s="13">
        <v>380</v>
      </c>
      <c r="AA749" s="13">
        <v>72</v>
      </c>
      <c r="AB749" s="13">
        <v>4</v>
      </c>
    </row>
    <row r="750" spans="1:28">
      <c r="A750" s="1">
        <v>100005100</v>
      </c>
      <c r="B750" s="1" t="s">
        <v>1126</v>
      </c>
      <c r="C750" s="1" t="s">
        <v>1628</v>
      </c>
      <c r="D750" s="1" t="s">
        <v>1689</v>
      </c>
      <c r="E750" s="1">
        <v>1</v>
      </c>
      <c r="F750" s="13">
        <v>30</v>
      </c>
      <c r="G750" s="13">
        <f t="shared" si="12"/>
        <v>8</v>
      </c>
      <c r="H750" s="13">
        <v>8</v>
      </c>
      <c r="I750" s="13">
        <v>0</v>
      </c>
      <c r="J750" s="13">
        <v>4</v>
      </c>
      <c r="K750" s="13">
        <v>0</v>
      </c>
      <c r="L750" s="13">
        <v>0</v>
      </c>
      <c r="M750" s="13">
        <v>0</v>
      </c>
      <c r="N750" s="13">
        <v>3</v>
      </c>
      <c r="O750" s="13">
        <v>1</v>
      </c>
      <c r="P750" s="13">
        <v>2</v>
      </c>
      <c r="Q750" s="13">
        <v>11</v>
      </c>
      <c r="R750" s="13">
        <v>1518</v>
      </c>
      <c r="S750" s="13">
        <v>50</v>
      </c>
      <c r="T750" s="15">
        <v>15</v>
      </c>
      <c r="U750" s="15">
        <v>1.875</v>
      </c>
      <c r="V750" s="15">
        <v>1.1812499999999999</v>
      </c>
      <c r="W750" s="13">
        <v>137</v>
      </c>
      <c r="X750" s="13">
        <v>243</v>
      </c>
      <c r="Y750" s="13">
        <v>30</v>
      </c>
      <c r="Z750" s="13">
        <v>380</v>
      </c>
      <c r="AA750" s="13">
        <v>72</v>
      </c>
      <c r="AB750" s="13">
        <v>4</v>
      </c>
    </row>
    <row r="751" spans="1:28">
      <c r="A751" s="1">
        <v>100005103</v>
      </c>
      <c r="B751" s="1" t="s">
        <v>1126</v>
      </c>
      <c r="C751" s="1" t="s">
        <v>1623</v>
      </c>
      <c r="D751" s="1" t="s">
        <v>176</v>
      </c>
      <c r="E751" s="1">
        <v>1</v>
      </c>
      <c r="F751" s="13">
        <v>30</v>
      </c>
      <c r="G751" s="13">
        <f t="shared" si="12"/>
        <v>8</v>
      </c>
      <c r="H751" s="13">
        <v>8</v>
      </c>
      <c r="I751" s="13">
        <v>0</v>
      </c>
      <c r="J751" s="13">
        <v>4</v>
      </c>
      <c r="K751" s="13">
        <v>0</v>
      </c>
      <c r="L751" s="13">
        <v>0</v>
      </c>
      <c r="M751" s="13">
        <v>0</v>
      </c>
      <c r="N751" s="13">
        <v>3</v>
      </c>
      <c r="O751" s="13">
        <v>1</v>
      </c>
      <c r="P751" s="13">
        <v>2</v>
      </c>
      <c r="Q751" s="13">
        <v>11</v>
      </c>
      <c r="R751" s="13">
        <v>1518</v>
      </c>
      <c r="S751" s="13">
        <v>50</v>
      </c>
      <c r="T751" s="15">
        <v>15</v>
      </c>
      <c r="U751" s="15">
        <v>1.875</v>
      </c>
      <c r="V751" s="15">
        <v>1.1812499999999999</v>
      </c>
      <c r="W751" s="13">
        <v>137</v>
      </c>
      <c r="X751" s="13">
        <v>243</v>
      </c>
      <c r="Y751" s="13">
        <v>30</v>
      </c>
      <c r="Z751" s="13">
        <v>380</v>
      </c>
      <c r="AA751" s="13">
        <v>72</v>
      </c>
      <c r="AB751" s="13">
        <v>4</v>
      </c>
    </row>
    <row r="752" spans="1:28">
      <c r="A752" s="1">
        <v>100005112</v>
      </c>
      <c r="B752" s="1" t="s">
        <v>1126</v>
      </c>
      <c r="C752" s="1" t="s">
        <v>1644</v>
      </c>
      <c r="D752" s="1" t="s">
        <v>12</v>
      </c>
      <c r="E752" s="1">
        <v>1</v>
      </c>
      <c r="F752" s="13">
        <v>6</v>
      </c>
      <c r="G752" s="13">
        <f t="shared" si="12"/>
        <v>2</v>
      </c>
      <c r="H752" s="13">
        <v>2</v>
      </c>
      <c r="I752" s="13">
        <v>0</v>
      </c>
      <c r="J752" s="13">
        <v>0</v>
      </c>
      <c r="K752" s="13">
        <v>1</v>
      </c>
      <c r="L752" s="13">
        <v>0</v>
      </c>
      <c r="M752" s="13">
        <v>1</v>
      </c>
      <c r="N752" s="13">
        <v>0</v>
      </c>
      <c r="O752" s="13">
        <v>1</v>
      </c>
      <c r="P752" s="13">
        <v>1</v>
      </c>
      <c r="Q752" s="13">
        <v>2</v>
      </c>
      <c r="R752" s="13">
        <v>272</v>
      </c>
      <c r="S752" s="13">
        <v>0</v>
      </c>
      <c r="T752" s="15">
        <v>3</v>
      </c>
      <c r="U752" s="15">
        <v>0.375</v>
      </c>
      <c r="V752" s="15">
        <v>0.23624999999999999</v>
      </c>
      <c r="W752" s="13">
        <v>25</v>
      </c>
      <c r="X752" s="13">
        <v>41</v>
      </c>
      <c r="Y752" s="13">
        <v>6</v>
      </c>
      <c r="Z752" s="13">
        <v>66</v>
      </c>
      <c r="AA752" s="13">
        <v>48</v>
      </c>
      <c r="AB752" s="13">
        <v>0</v>
      </c>
    </row>
    <row r="753" spans="1:28">
      <c r="A753" s="1">
        <v>100005116</v>
      </c>
      <c r="B753" s="1" t="s">
        <v>1126</v>
      </c>
      <c r="C753" s="1" t="s">
        <v>1623</v>
      </c>
      <c r="D753" s="1" t="s">
        <v>12</v>
      </c>
      <c r="E753" s="1">
        <v>1</v>
      </c>
      <c r="F753" s="13">
        <v>14</v>
      </c>
      <c r="G753" s="13">
        <f t="shared" si="12"/>
        <v>4</v>
      </c>
      <c r="H753" s="13">
        <v>4</v>
      </c>
      <c r="I753" s="13">
        <v>0</v>
      </c>
      <c r="J753" s="13">
        <v>0</v>
      </c>
      <c r="K753" s="13">
        <v>1</v>
      </c>
      <c r="L753" s="13">
        <v>0</v>
      </c>
      <c r="M753" s="13">
        <v>1</v>
      </c>
      <c r="N753" s="13">
        <v>0</v>
      </c>
      <c r="O753" s="13">
        <v>1</v>
      </c>
      <c r="P753" s="13">
        <v>1</v>
      </c>
      <c r="Q753" s="13">
        <v>5</v>
      </c>
      <c r="R753" s="13">
        <v>767</v>
      </c>
      <c r="S753" s="13">
        <v>0</v>
      </c>
      <c r="T753" s="15">
        <v>7</v>
      </c>
      <c r="U753" s="15">
        <v>0.875</v>
      </c>
      <c r="V753" s="15">
        <v>0.55125000000000002</v>
      </c>
      <c r="W753" s="13">
        <v>70</v>
      </c>
      <c r="X753" s="13">
        <v>116</v>
      </c>
      <c r="Y753" s="13">
        <v>14</v>
      </c>
      <c r="Z753" s="13">
        <v>186</v>
      </c>
      <c r="AA753" s="13">
        <v>48</v>
      </c>
      <c r="AB753" s="13">
        <v>0</v>
      </c>
    </row>
    <row r="754" spans="1:28">
      <c r="A754" s="1">
        <v>100005121</v>
      </c>
      <c r="B754" s="1" t="s">
        <v>1126</v>
      </c>
      <c r="C754" s="1" t="s">
        <v>1631</v>
      </c>
      <c r="D754" s="1" t="s">
        <v>176</v>
      </c>
      <c r="E754" s="1">
        <v>1</v>
      </c>
      <c r="F754" s="13">
        <v>44</v>
      </c>
      <c r="G754" s="13">
        <f t="shared" si="12"/>
        <v>12</v>
      </c>
      <c r="H754" s="13">
        <v>12</v>
      </c>
      <c r="I754" s="13">
        <v>0</v>
      </c>
      <c r="J754" s="13">
        <v>6</v>
      </c>
      <c r="K754" s="13">
        <v>0</v>
      </c>
      <c r="L754" s="13">
        <v>0</v>
      </c>
      <c r="M754" s="13">
        <v>0</v>
      </c>
      <c r="N754" s="13">
        <v>4</v>
      </c>
      <c r="O754" s="13">
        <v>1</v>
      </c>
      <c r="P754" s="13">
        <v>3</v>
      </c>
      <c r="Q754" s="13">
        <v>16</v>
      </c>
      <c r="R754" s="13">
        <v>2170</v>
      </c>
      <c r="S754" s="13">
        <v>142</v>
      </c>
      <c r="T754" s="15">
        <v>22</v>
      </c>
      <c r="U754" s="15">
        <v>2.75</v>
      </c>
      <c r="V754" s="15">
        <v>1.7324999999999999</v>
      </c>
      <c r="W754" s="13">
        <v>196</v>
      </c>
      <c r="X754" s="13">
        <v>369</v>
      </c>
      <c r="Y754" s="13">
        <v>44</v>
      </c>
      <c r="Z754" s="13">
        <v>565</v>
      </c>
      <c r="AA754" s="13">
        <v>96</v>
      </c>
      <c r="AB754" s="13">
        <v>6</v>
      </c>
    </row>
    <row r="755" spans="1:28">
      <c r="A755" s="1">
        <v>100005134</v>
      </c>
      <c r="B755" s="1" t="s">
        <v>1126</v>
      </c>
      <c r="C755" s="1" t="s">
        <v>1662</v>
      </c>
      <c r="D755" s="1" t="s">
        <v>176</v>
      </c>
      <c r="E755" s="1">
        <v>1</v>
      </c>
      <c r="F755" s="13">
        <v>38</v>
      </c>
      <c r="G755" s="13">
        <f t="shared" si="12"/>
        <v>10</v>
      </c>
      <c r="H755" s="13">
        <v>10</v>
      </c>
      <c r="I755" s="13">
        <v>0</v>
      </c>
      <c r="J755" s="13">
        <v>4</v>
      </c>
      <c r="K755" s="13">
        <v>0</v>
      </c>
      <c r="L755" s="13">
        <v>0</v>
      </c>
      <c r="M755" s="13">
        <v>0</v>
      </c>
      <c r="N755" s="13">
        <v>3</v>
      </c>
      <c r="O755" s="13">
        <v>1</v>
      </c>
      <c r="P755" s="13">
        <v>2</v>
      </c>
      <c r="Q755" s="13">
        <v>14</v>
      </c>
      <c r="R755" s="13">
        <v>1890</v>
      </c>
      <c r="S755" s="13">
        <v>100</v>
      </c>
      <c r="T755" s="15">
        <v>19</v>
      </c>
      <c r="U755" s="15">
        <v>2.375</v>
      </c>
      <c r="V755" s="15">
        <v>1.4962500000000001</v>
      </c>
      <c r="W755" s="13">
        <v>171</v>
      </c>
      <c r="X755" s="13">
        <v>314</v>
      </c>
      <c r="Y755" s="13">
        <v>38</v>
      </c>
      <c r="Z755" s="13">
        <v>485</v>
      </c>
      <c r="AA755" s="13">
        <v>72</v>
      </c>
      <c r="AB755" s="13">
        <v>4</v>
      </c>
    </row>
    <row r="756" spans="1:28">
      <c r="A756" s="1">
        <v>100005142</v>
      </c>
      <c r="B756" s="1" t="s">
        <v>1126</v>
      </c>
      <c r="C756" s="1" t="s">
        <v>1702</v>
      </c>
      <c r="D756" s="1" t="s">
        <v>12</v>
      </c>
      <c r="E756" s="1">
        <v>1</v>
      </c>
      <c r="F756" s="13">
        <v>16</v>
      </c>
      <c r="G756" s="13">
        <f t="shared" si="12"/>
        <v>6</v>
      </c>
      <c r="H756" s="13">
        <v>6</v>
      </c>
      <c r="I756" s="13">
        <v>0</v>
      </c>
      <c r="J756" s="13">
        <v>0</v>
      </c>
      <c r="K756" s="13">
        <v>1</v>
      </c>
      <c r="L756" s="13">
        <v>0</v>
      </c>
      <c r="M756" s="13">
        <v>1</v>
      </c>
      <c r="N756" s="13">
        <v>0</v>
      </c>
      <c r="O756" s="13">
        <v>1</v>
      </c>
      <c r="P756" s="13">
        <v>1</v>
      </c>
      <c r="Q756" s="13">
        <v>5</v>
      </c>
      <c r="R756" s="13">
        <v>859</v>
      </c>
      <c r="S756" s="13">
        <v>0</v>
      </c>
      <c r="T756" s="15">
        <v>8</v>
      </c>
      <c r="U756" s="15">
        <v>1</v>
      </c>
      <c r="V756" s="15">
        <v>0.63</v>
      </c>
      <c r="W756" s="13">
        <v>78</v>
      </c>
      <c r="X756" s="13">
        <v>129</v>
      </c>
      <c r="Y756" s="13">
        <v>16</v>
      </c>
      <c r="Z756" s="13">
        <v>207</v>
      </c>
      <c r="AA756" s="13">
        <v>48</v>
      </c>
      <c r="AB756" s="13">
        <v>0</v>
      </c>
    </row>
    <row r="757" spans="1:28">
      <c r="A757" s="1">
        <v>100005169</v>
      </c>
      <c r="B757" s="1" t="s">
        <v>1126</v>
      </c>
      <c r="C757" s="1" t="s">
        <v>1628</v>
      </c>
      <c r="D757" s="1" t="s">
        <v>176</v>
      </c>
      <c r="E757" s="1">
        <v>1</v>
      </c>
      <c r="F757" s="13">
        <v>30</v>
      </c>
      <c r="G757" s="13">
        <f t="shared" si="12"/>
        <v>8</v>
      </c>
      <c r="H757" s="13">
        <v>8</v>
      </c>
      <c r="I757" s="13">
        <v>0</v>
      </c>
      <c r="J757" s="13">
        <v>4</v>
      </c>
      <c r="K757" s="13">
        <v>0</v>
      </c>
      <c r="L757" s="13">
        <v>0</v>
      </c>
      <c r="M757" s="13">
        <v>0</v>
      </c>
      <c r="N757" s="13">
        <v>3</v>
      </c>
      <c r="O757" s="13">
        <v>1</v>
      </c>
      <c r="P757" s="13">
        <v>2</v>
      </c>
      <c r="Q757" s="13">
        <v>11</v>
      </c>
      <c r="R757" s="13">
        <v>1518</v>
      </c>
      <c r="S757" s="13">
        <v>50</v>
      </c>
      <c r="T757" s="15">
        <v>15</v>
      </c>
      <c r="U757" s="15">
        <v>1.875</v>
      </c>
      <c r="V757" s="15">
        <v>1.1812499999999999</v>
      </c>
      <c r="W757" s="13">
        <v>137</v>
      </c>
      <c r="X757" s="13">
        <v>243</v>
      </c>
      <c r="Y757" s="13">
        <v>30</v>
      </c>
      <c r="Z757" s="13">
        <v>380</v>
      </c>
      <c r="AA757" s="13">
        <v>72</v>
      </c>
      <c r="AB757" s="13">
        <v>4</v>
      </c>
    </row>
    <row r="758" spans="1:28">
      <c r="A758" s="1">
        <v>100005174</v>
      </c>
      <c r="B758" s="1" t="s">
        <v>1126</v>
      </c>
      <c r="C758" s="1" t="s">
        <v>1125</v>
      </c>
      <c r="D758" s="1" t="s">
        <v>1706</v>
      </c>
      <c r="E758" s="1">
        <v>1</v>
      </c>
      <c r="F758" s="13">
        <v>30</v>
      </c>
      <c r="G758" s="13">
        <f t="shared" si="12"/>
        <v>8</v>
      </c>
      <c r="H758" s="13">
        <v>8</v>
      </c>
      <c r="I758" s="13">
        <v>0</v>
      </c>
      <c r="J758" s="13">
        <v>4</v>
      </c>
      <c r="K758" s="13">
        <v>0</v>
      </c>
      <c r="L758" s="13">
        <v>0</v>
      </c>
      <c r="M758" s="13">
        <v>0</v>
      </c>
      <c r="N758" s="13">
        <v>3</v>
      </c>
      <c r="O758" s="13">
        <v>1</v>
      </c>
      <c r="P758" s="13">
        <v>2</v>
      </c>
      <c r="Q758" s="13">
        <v>11</v>
      </c>
      <c r="R758" s="13">
        <v>1518</v>
      </c>
      <c r="S758" s="13">
        <v>50</v>
      </c>
      <c r="T758" s="15">
        <v>15</v>
      </c>
      <c r="U758" s="15">
        <v>1.875</v>
      </c>
      <c r="V758" s="15">
        <v>1.1812499999999999</v>
      </c>
      <c r="W758" s="13">
        <v>137</v>
      </c>
      <c r="X758" s="13">
        <v>243</v>
      </c>
      <c r="Y758" s="13">
        <v>30</v>
      </c>
      <c r="Z758" s="13">
        <v>380</v>
      </c>
      <c r="AA758" s="13">
        <v>72</v>
      </c>
      <c r="AB758" s="13">
        <v>4</v>
      </c>
    </row>
    <row r="759" spans="1:28">
      <c r="A759" s="1">
        <v>100005180</v>
      </c>
      <c r="B759" s="1" t="s">
        <v>1126</v>
      </c>
      <c r="C759" s="1" t="s">
        <v>1125</v>
      </c>
      <c r="D759" s="1" t="s">
        <v>686</v>
      </c>
      <c r="E759" s="1">
        <v>3</v>
      </c>
      <c r="F759" s="13">
        <v>74</v>
      </c>
      <c r="G759" s="13">
        <f t="shared" si="12"/>
        <v>20</v>
      </c>
      <c r="H759" s="13">
        <v>20</v>
      </c>
      <c r="I759" s="13">
        <v>0</v>
      </c>
      <c r="J759" s="13">
        <v>6</v>
      </c>
      <c r="K759" s="13">
        <v>2</v>
      </c>
      <c r="L759" s="13">
        <v>0</v>
      </c>
      <c r="M759" s="13">
        <v>2</v>
      </c>
      <c r="N759" s="13">
        <v>4</v>
      </c>
      <c r="O759" s="13">
        <v>3</v>
      </c>
      <c r="P759" s="13">
        <v>5</v>
      </c>
      <c r="Q759" s="13">
        <v>27</v>
      </c>
      <c r="R759" s="13">
        <v>3938</v>
      </c>
      <c r="S759" s="13">
        <v>192</v>
      </c>
      <c r="T759" s="15">
        <v>37</v>
      </c>
      <c r="U759" s="15">
        <v>4.625</v>
      </c>
      <c r="V759" s="15">
        <v>2.9137499999999998</v>
      </c>
      <c r="W759" s="13">
        <v>356</v>
      </c>
      <c r="X759" s="13">
        <v>650</v>
      </c>
      <c r="Y759" s="13">
        <v>74</v>
      </c>
      <c r="Z759" s="13">
        <v>1006</v>
      </c>
      <c r="AA759" s="13">
        <v>192</v>
      </c>
      <c r="AB759" s="13">
        <v>6</v>
      </c>
    </row>
    <row r="760" spans="1:28">
      <c r="A760" s="1">
        <v>100005181</v>
      </c>
      <c r="B760" s="1" t="s">
        <v>1126</v>
      </c>
      <c r="C760" s="1" t="s">
        <v>1125</v>
      </c>
      <c r="D760" s="1" t="s">
        <v>1711</v>
      </c>
      <c r="E760" s="1">
        <v>1</v>
      </c>
      <c r="F760" s="13">
        <v>60</v>
      </c>
      <c r="G760" s="13">
        <f t="shared" si="12"/>
        <v>16</v>
      </c>
      <c r="H760" s="13">
        <v>16</v>
      </c>
      <c r="I760" s="13">
        <v>0</v>
      </c>
      <c r="J760" s="13">
        <v>6</v>
      </c>
      <c r="K760" s="13">
        <v>0</v>
      </c>
      <c r="L760" s="13">
        <v>0</v>
      </c>
      <c r="M760" s="13">
        <v>0</v>
      </c>
      <c r="N760" s="13">
        <v>4</v>
      </c>
      <c r="O760" s="13">
        <v>1</v>
      </c>
      <c r="P760" s="13">
        <v>3</v>
      </c>
      <c r="Q760" s="13">
        <v>22</v>
      </c>
      <c r="R760" s="13">
        <v>2915</v>
      </c>
      <c r="S760" s="13">
        <v>311</v>
      </c>
      <c r="T760" s="15">
        <v>30</v>
      </c>
      <c r="U760" s="15">
        <v>3.75</v>
      </c>
      <c r="V760" s="15">
        <v>2.3624999999999998</v>
      </c>
      <c r="W760" s="13">
        <v>263</v>
      </c>
      <c r="X760" s="13">
        <v>531</v>
      </c>
      <c r="Y760" s="13">
        <v>60</v>
      </c>
      <c r="Z760" s="13">
        <v>794</v>
      </c>
      <c r="AA760" s="13">
        <v>96</v>
      </c>
      <c r="AB760" s="13">
        <v>6</v>
      </c>
    </row>
    <row r="761" spans="1:28">
      <c r="A761" s="1">
        <v>100005185</v>
      </c>
      <c r="B761" s="1" t="s">
        <v>1126</v>
      </c>
      <c r="C761" s="1" t="s">
        <v>1125</v>
      </c>
      <c r="D761" s="1" t="s">
        <v>12</v>
      </c>
      <c r="E761" s="1">
        <v>1</v>
      </c>
      <c r="F761" s="13">
        <v>91</v>
      </c>
      <c r="G761" s="13">
        <f t="shared" si="12"/>
        <v>25</v>
      </c>
      <c r="H761" s="13">
        <v>23</v>
      </c>
      <c r="I761" s="13">
        <v>2</v>
      </c>
      <c r="J761" s="13">
        <v>12</v>
      </c>
      <c r="K761" s="13">
        <v>0</v>
      </c>
      <c r="L761" s="13">
        <v>0</v>
      </c>
      <c r="M761" s="13">
        <v>0</v>
      </c>
      <c r="N761" s="13">
        <v>7</v>
      </c>
      <c r="O761" s="13">
        <v>1</v>
      </c>
      <c r="P761" s="13">
        <v>6</v>
      </c>
      <c r="Q761" s="13">
        <v>35</v>
      </c>
      <c r="R761" s="13">
        <v>4479</v>
      </c>
      <c r="S761" s="13">
        <v>892</v>
      </c>
      <c r="T761" s="15">
        <v>45.5</v>
      </c>
      <c r="U761" s="15">
        <v>5.6875</v>
      </c>
      <c r="V761" s="15">
        <v>3.5831249999999999</v>
      </c>
      <c r="W761" s="13">
        <v>404</v>
      </c>
      <c r="X761" s="13">
        <v>940</v>
      </c>
      <c r="Y761" s="13">
        <v>91</v>
      </c>
      <c r="Z761" s="13">
        <v>1344</v>
      </c>
      <c r="AA761" s="13">
        <v>168</v>
      </c>
      <c r="AB761" s="13">
        <v>12</v>
      </c>
    </row>
    <row r="762" spans="1:28">
      <c r="A762" s="1">
        <v>100005188</v>
      </c>
      <c r="B762" s="1" t="s">
        <v>1126</v>
      </c>
      <c r="C762" s="1" t="s">
        <v>1125</v>
      </c>
      <c r="D762" s="1" t="s">
        <v>46</v>
      </c>
      <c r="E762" s="1">
        <v>2</v>
      </c>
      <c r="F762" s="13">
        <v>11</v>
      </c>
      <c r="G762" s="13">
        <f t="shared" si="12"/>
        <v>3</v>
      </c>
      <c r="H762" s="13">
        <v>3</v>
      </c>
      <c r="I762" s="13">
        <v>0</v>
      </c>
      <c r="J762" s="13">
        <v>0</v>
      </c>
      <c r="K762" s="13">
        <v>2</v>
      </c>
      <c r="L762" s="13">
        <v>0</v>
      </c>
      <c r="M762" s="13">
        <v>2</v>
      </c>
      <c r="N762" s="13">
        <v>0</v>
      </c>
      <c r="O762" s="13">
        <v>2</v>
      </c>
      <c r="P762" s="13">
        <v>2</v>
      </c>
      <c r="Q762" s="13">
        <v>4</v>
      </c>
      <c r="R762" s="13">
        <v>672</v>
      </c>
      <c r="S762" s="13">
        <v>0</v>
      </c>
      <c r="T762" s="15">
        <v>5.5</v>
      </c>
      <c r="U762" s="15">
        <v>0.6875</v>
      </c>
      <c r="V762" s="15">
        <v>0.43312499999999998</v>
      </c>
      <c r="W762" s="13">
        <v>61</v>
      </c>
      <c r="X762" s="13">
        <v>101</v>
      </c>
      <c r="Y762" s="13">
        <v>11</v>
      </c>
      <c r="Z762" s="13">
        <v>162</v>
      </c>
      <c r="AA762" s="13">
        <v>96</v>
      </c>
      <c r="AB762" s="13">
        <v>0</v>
      </c>
    </row>
    <row r="763" spans="1:28">
      <c r="A763" s="1">
        <v>100005191</v>
      </c>
      <c r="B763" s="1" t="s">
        <v>1126</v>
      </c>
      <c r="C763" s="1" t="s">
        <v>1125</v>
      </c>
      <c r="D763" s="1" t="s">
        <v>1716</v>
      </c>
      <c r="E763" s="1">
        <v>2</v>
      </c>
      <c r="F763" s="13">
        <v>64</v>
      </c>
      <c r="G763" s="13">
        <f t="shared" si="12"/>
        <v>18</v>
      </c>
      <c r="H763" s="13">
        <v>17</v>
      </c>
      <c r="I763" s="13">
        <v>1</v>
      </c>
      <c r="J763" s="13">
        <v>6</v>
      </c>
      <c r="K763" s="13">
        <v>1</v>
      </c>
      <c r="L763" s="13">
        <v>0</v>
      </c>
      <c r="M763" s="13">
        <v>1</v>
      </c>
      <c r="N763" s="13">
        <v>4</v>
      </c>
      <c r="O763" s="13">
        <v>2</v>
      </c>
      <c r="P763" s="13">
        <v>4</v>
      </c>
      <c r="Q763" s="13">
        <v>24</v>
      </c>
      <c r="R763" s="13">
        <v>3092</v>
      </c>
      <c r="S763" s="13">
        <v>279</v>
      </c>
      <c r="T763" s="15">
        <v>32</v>
      </c>
      <c r="U763" s="15">
        <v>4</v>
      </c>
      <c r="V763" s="15">
        <v>2.52</v>
      </c>
      <c r="W763" s="13">
        <v>279</v>
      </c>
      <c r="X763" s="13">
        <v>548</v>
      </c>
      <c r="Y763" s="13">
        <v>64</v>
      </c>
      <c r="Z763" s="13">
        <v>827</v>
      </c>
      <c r="AA763" s="13">
        <v>144</v>
      </c>
      <c r="AB763" s="13">
        <v>6</v>
      </c>
    </row>
    <row r="764" spans="1:28">
      <c r="A764" s="1">
        <v>100005196</v>
      </c>
      <c r="B764" s="1" t="s">
        <v>1126</v>
      </c>
      <c r="C764" s="1" t="s">
        <v>1662</v>
      </c>
      <c r="D764" s="1" t="s">
        <v>176</v>
      </c>
      <c r="E764" s="1">
        <v>1</v>
      </c>
      <c r="F764" s="13">
        <v>33</v>
      </c>
      <c r="G764" s="13">
        <f t="shared" si="12"/>
        <v>9</v>
      </c>
      <c r="H764" s="13">
        <v>9</v>
      </c>
      <c r="I764" s="13">
        <v>0</v>
      </c>
      <c r="J764" s="13">
        <v>4</v>
      </c>
      <c r="K764" s="13">
        <v>0</v>
      </c>
      <c r="L764" s="13">
        <v>0</v>
      </c>
      <c r="M764" s="13">
        <v>0</v>
      </c>
      <c r="N764" s="13">
        <v>3</v>
      </c>
      <c r="O764" s="13">
        <v>1</v>
      </c>
      <c r="P764" s="13">
        <v>2</v>
      </c>
      <c r="Q764" s="13">
        <v>12</v>
      </c>
      <c r="R764" s="13">
        <v>1657</v>
      </c>
      <c r="S764" s="13">
        <v>65</v>
      </c>
      <c r="T764" s="15">
        <v>16.5</v>
      </c>
      <c r="U764" s="15">
        <v>2.0625</v>
      </c>
      <c r="V764" s="15">
        <v>1.2993749999999999</v>
      </c>
      <c r="W764" s="13">
        <v>150</v>
      </c>
      <c r="X764" s="13">
        <v>269</v>
      </c>
      <c r="Y764" s="13">
        <v>33</v>
      </c>
      <c r="Z764" s="13">
        <v>419</v>
      </c>
      <c r="AA764" s="13">
        <v>72</v>
      </c>
      <c r="AB764" s="13">
        <v>4</v>
      </c>
    </row>
    <row r="765" spans="1:28">
      <c r="A765" s="1">
        <v>100005200</v>
      </c>
      <c r="B765" s="1" t="s">
        <v>1126</v>
      </c>
      <c r="C765" s="1" t="s">
        <v>1125</v>
      </c>
      <c r="D765" s="1" t="s">
        <v>176</v>
      </c>
      <c r="E765" s="1">
        <v>1</v>
      </c>
      <c r="F765" s="13">
        <v>41</v>
      </c>
      <c r="G765" s="13">
        <f t="shared" si="12"/>
        <v>11</v>
      </c>
      <c r="H765" s="13">
        <v>11</v>
      </c>
      <c r="I765" s="13">
        <v>0</v>
      </c>
      <c r="J765" s="13">
        <v>6</v>
      </c>
      <c r="K765" s="13">
        <v>0</v>
      </c>
      <c r="L765" s="13">
        <v>0</v>
      </c>
      <c r="M765" s="13">
        <v>0</v>
      </c>
      <c r="N765" s="13">
        <v>4</v>
      </c>
      <c r="O765" s="13">
        <v>1</v>
      </c>
      <c r="P765" s="13">
        <v>3</v>
      </c>
      <c r="Q765" s="13">
        <v>15</v>
      </c>
      <c r="R765" s="13">
        <v>2030</v>
      </c>
      <c r="S765" s="13">
        <v>120</v>
      </c>
      <c r="T765" s="15">
        <v>20.5</v>
      </c>
      <c r="U765" s="15">
        <v>2.5625</v>
      </c>
      <c r="V765" s="15">
        <v>1.6143749999999999</v>
      </c>
      <c r="W765" s="13">
        <v>183</v>
      </c>
      <c r="X765" s="13">
        <v>341</v>
      </c>
      <c r="Y765" s="13">
        <v>41</v>
      </c>
      <c r="Z765" s="13">
        <v>524</v>
      </c>
      <c r="AA765" s="13">
        <v>96</v>
      </c>
      <c r="AB765" s="13">
        <v>6</v>
      </c>
    </row>
    <row r="766" spans="1:28">
      <c r="A766" s="1">
        <v>100005204</v>
      </c>
      <c r="B766" s="1" t="s">
        <v>1126</v>
      </c>
      <c r="C766" s="1" t="s">
        <v>1644</v>
      </c>
      <c r="D766" s="1" t="s">
        <v>105</v>
      </c>
      <c r="E766" s="1">
        <v>1</v>
      </c>
      <c r="F766" s="13">
        <v>27</v>
      </c>
      <c r="G766" s="13">
        <f t="shared" si="12"/>
        <v>7</v>
      </c>
      <c r="H766" s="13">
        <v>7</v>
      </c>
      <c r="I766" s="13">
        <v>0</v>
      </c>
      <c r="J766" s="13">
        <v>4</v>
      </c>
      <c r="K766" s="13">
        <v>0</v>
      </c>
      <c r="L766" s="13">
        <v>0</v>
      </c>
      <c r="M766" s="13">
        <v>0</v>
      </c>
      <c r="N766" s="13">
        <v>3</v>
      </c>
      <c r="O766" s="13">
        <v>1</v>
      </c>
      <c r="P766" s="13">
        <v>2</v>
      </c>
      <c r="Q766" s="13">
        <v>10</v>
      </c>
      <c r="R766" s="13">
        <v>1378</v>
      </c>
      <c r="S766" s="13">
        <v>37</v>
      </c>
      <c r="T766" s="15">
        <v>13.5</v>
      </c>
      <c r="U766" s="15">
        <v>1.6875</v>
      </c>
      <c r="V766" s="15">
        <v>1.0631250000000001</v>
      </c>
      <c r="W766" s="13">
        <v>125</v>
      </c>
      <c r="X766" s="13">
        <v>218</v>
      </c>
      <c r="Y766" s="13">
        <v>27</v>
      </c>
      <c r="Z766" s="13">
        <v>343</v>
      </c>
      <c r="AA766" s="13">
        <v>72</v>
      </c>
      <c r="AB766" s="13">
        <v>4</v>
      </c>
    </row>
    <row r="767" spans="1:28">
      <c r="A767" s="1">
        <v>100005205</v>
      </c>
      <c r="B767" s="1" t="s">
        <v>1126</v>
      </c>
      <c r="C767" s="1" t="s">
        <v>1644</v>
      </c>
      <c r="D767" s="1" t="s">
        <v>12</v>
      </c>
      <c r="E767" s="1">
        <v>1</v>
      </c>
      <c r="F767" s="13">
        <v>12</v>
      </c>
      <c r="G767" s="13">
        <f t="shared" si="12"/>
        <v>4</v>
      </c>
      <c r="H767" s="13">
        <v>3</v>
      </c>
      <c r="I767" s="13">
        <v>1</v>
      </c>
      <c r="J767" s="13">
        <v>0</v>
      </c>
      <c r="K767" s="13">
        <v>1</v>
      </c>
      <c r="L767" s="13">
        <v>0</v>
      </c>
      <c r="M767" s="13">
        <v>1</v>
      </c>
      <c r="N767" s="13">
        <v>0</v>
      </c>
      <c r="O767" s="13">
        <v>1</v>
      </c>
      <c r="P767" s="13">
        <v>1</v>
      </c>
      <c r="Q767" s="13">
        <v>5</v>
      </c>
      <c r="R767" s="13">
        <v>675</v>
      </c>
      <c r="S767" s="13">
        <v>0</v>
      </c>
      <c r="T767" s="15">
        <v>6</v>
      </c>
      <c r="U767" s="15">
        <v>0.75</v>
      </c>
      <c r="V767" s="15">
        <v>0.47249999999999998</v>
      </c>
      <c r="W767" s="13">
        <v>61</v>
      </c>
      <c r="X767" s="13">
        <v>102</v>
      </c>
      <c r="Y767" s="13">
        <v>12</v>
      </c>
      <c r="Z767" s="13">
        <v>163</v>
      </c>
      <c r="AA767" s="13">
        <v>48</v>
      </c>
      <c r="AB767" s="13">
        <v>0</v>
      </c>
    </row>
    <row r="768" spans="1:28">
      <c r="A768" s="1">
        <v>100005210</v>
      </c>
      <c r="B768" s="1" t="s">
        <v>1126</v>
      </c>
      <c r="C768" s="1" t="s">
        <v>1623</v>
      </c>
      <c r="D768" s="1" t="s">
        <v>12</v>
      </c>
      <c r="E768" s="1">
        <v>1</v>
      </c>
      <c r="F768" s="13">
        <v>49</v>
      </c>
      <c r="G768" s="13">
        <f t="shared" si="12"/>
        <v>13</v>
      </c>
      <c r="H768" s="13">
        <v>13</v>
      </c>
      <c r="I768" s="13">
        <v>0</v>
      </c>
      <c r="J768" s="13">
        <v>6</v>
      </c>
      <c r="K768" s="13">
        <v>0</v>
      </c>
      <c r="L768" s="13">
        <v>0</v>
      </c>
      <c r="M768" s="13">
        <v>0</v>
      </c>
      <c r="N768" s="13">
        <v>4</v>
      </c>
      <c r="O768" s="13">
        <v>1</v>
      </c>
      <c r="P768" s="13">
        <v>3</v>
      </c>
      <c r="Q768" s="13">
        <v>18</v>
      </c>
      <c r="R768" s="13">
        <v>2403</v>
      </c>
      <c r="S768" s="13">
        <v>192</v>
      </c>
      <c r="T768" s="15">
        <v>24.5</v>
      </c>
      <c r="U768" s="15">
        <v>3.0625</v>
      </c>
      <c r="V768" s="15">
        <v>1.9293750000000001</v>
      </c>
      <c r="W768" s="13">
        <v>217</v>
      </c>
      <c r="X768" s="13">
        <v>419</v>
      </c>
      <c r="Y768" s="13">
        <v>49</v>
      </c>
      <c r="Z768" s="13">
        <v>636</v>
      </c>
      <c r="AA768" s="13">
        <v>96</v>
      </c>
      <c r="AB768" s="13">
        <v>6</v>
      </c>
    </row>
    <row r="769" spans="1:28">
      <c r="A769" s="1">
        <v>100005214</v>
      </c>
      <c r="B769" s="1" t="s">
        <v>1126</v>
      </c>
      <c r="C769" s="1" t="s">
        <v>1125</v>
      </c>
      <c r="D769" s="1" t="s">
        <v>1726</v>
      </c>
      <c r="E769" s="1">
        <v>1</v>
      </c>
      <c r="F769" s="13">
        <v>34</v>
      </c>
      <c r="G769" s="13">
        <f t="shared" si="12"/>
        <v>10</v>
      </c>
      <c r="H769" s="13">
        <v>9</v>
      </c>
      <c r="I769" s="13">
        <v>1</v>
      </c>
      <c r="J769" s="13">
        <v>4</v>
      </c>
      <c r="K769" s="13">
        <v>0</v>
      </c>
      <c r="L769" s="13">
        <v>0</v>
      </c>
      <c r="M769" s="13">
        <v>0</v>
      </c>
      <c r="N769" s="13">
        <v>3</v>
      </c>
      <c r="O769" s="13">
        <v>1</v>
      </c>
      <c r="P769" s="13">
        <v>2</v>
      </c>
      <c r="Q769" s="13">
        <v>13</v>
      </c>
      <c r="R769" s="13">
        <v>1704</v>
      </c>
      <c r="S769" s="13">
        <v>82</v>
      </c>
      <c r="T769" s="15">
        <v>17</v>
      </c>
      <c r="U769" s="15">
        <v>2.125</v>
      </c>
      <c r="V769" s="15">
        <v>1.3387500000000001</v>
      </c>
      <c r="W769" s="13">
        <v>154</v>
      </c>
      <c r="X769" s="13">
        <v>281</v>
      </c>
      <c r="Y769" s="13">
        <v>34</v>
      </c>
      <c r="Z769" s="13">
        <v>435</v>
      </c>
      <c r="AA769" s="13">
        <v>72</v>
      </c>
      <c r="AB769" s="13">
        <v>4</v>
      </c>
    </row>
    <row r="770" spans="1:28">
      <c r="A770" s="1">
        <v>100005220</v>
      </c>
      <c r="B770" s="1" t="s">
        <v>1126</v>
      </c>
      <c r="C770" s="1" t="s">
        <v>1631</v>
      </c>
      <c r="D770" s="1" t="s">
        <v>176</v>
      </c>
      <c r="E770" s="1">
        <v>1</v>
      </c>
      <c r="F770" s="13">
        <v>46</v>
      </c>
      <c r="G770" s="13">
        <f t="shared" si="12"/>
        <v>12</v>
      </c>
      <c r="H770" s="13">
        <v>12</v>
      </c>
      <c r="I770" s="13">
        <v>0</v>
      </c>
      <c r="J770" s="13">
        <v>6</v>
      </c>
      <c r="K770" s="13">
        <v>0</v>
      </c>
      <c r="L770" s="13">
        <v>0</v>
      </c>
      <c r="M770" s="13">
        <v>0</v>
      </c>
      <c r="N770" s="13">
        <v>4</v>
      </c>
      <c r="O770" s="13">
        <v>1</v>
      </c>
      <c r="P770" s="13">
        <v>3</v>
      </c>
      <c r="Q770" s="13">
        <v>17</v>
      </c>
      <c r="R770" s="13">
        <v>2263</v>
      </c>
      <c r="S770" s="13">
        <v>166</v>
      </c>
      <c r="T770" s="15">
        <v>23</v>
      </c>
      <c r="U770" s="15">
        <v>2.875</v>
      </c>
      <c r="V770" s="15">
        <v>1.81125</v>
      </c>
      <c r="W770" s="13">
        <v>204</v>
      </c>
      <c r="X770" s="13">
        <v>390</v>
      </c>
      <c r="Y770" s="13">
        <v>46</v>
      </c>
      <c r="Z770" s="13">
        <v>594</v>
      </c>
      <c r="AA770" s="13">
        <v>96</v>
      </c>
      <c r="AB770" s="13">
        <v>6</v>
      </c>
    </row>
    <row r="771" spans="1:28">
      <c r="A771" s="1">
        <v>100005224</v>
      </c>
      <c r="B771" s="1" t="s">
        <v>1126</v>
      </c>
      <c r="C771" s="1" t="s">
        <v>1623</v>
      </c>
      <c r="D771" s="1" t="s">
        <v>176</v>
      </c>
      <c r="E771" s="1">
        <v>1</v>
      </c>
      <c r="F771" s="13">
        <v>33</v>
      </c>
      <c r="G771" s="13">
        <f t="shared" si="12"/>
        <v>9</v>
      </c>
      <c r="H771" s="13">
        <v>9</v>
      </c>
      <c r="I771" s="13">
        <v>0</v>
      </c>
      <c r="J771" s="13">
        <v>4</v>
      </c>
      <c r="K771" s="13">
        <v>0</v>
      </c>
      <c r="L771" s="13">
        <v>0</v>
      </c>
      <c r="M771" s="13">
        <v>0</v>
      </c>
      <c r="N771" s="13">
        <v>3</v>
      </c>
      <c r="O771" s="13">
        <v>1</v>
      </c>
      <c r="P771" s="13">
        <v>2</v>
      </c>
      <c r="Q771" s="13">
        <v>12</v>
      </c>
      <c r="R771" s="13">
        <v>1657</v>
      </c>
      <c r="S771" s="13">
        <v>65</v>
      </c>
      <c r="T771" s="15">
        <v>16.5</v>
      </c>
      <c r="U771" s="15">
        <v>2.0625</v>
      </c>
      <c r="V771" s="15">
        <v>1.2993749999999999</v>
      </c>
      <c r="W771" s="13">
        <v>150</v>
      </c>
      <c r="X771" s="13">
        <v>269</v>
      </c>
      <c r="Y771" s="13">
        <v>33</v>
      </c>
      <c r="Z771" s="13">
        <v>419</v>
      </c>
      <c r="AA771" s="13">
        <v>72</v>
      </c>
      <c r="AB771" s="13">
        <v>4</v>
      </c>
    </row>
    <row r="772" spans="1:28">
      <c r="A772" s="1">
        <v>100005229</v>
      </c>
      <c r="B772" s="1" t="s">
        <v>1126</v>
      </c>
      <c r="C772" s="1" t="s">
        <v>1628</v>
      </c>
      <c r="D772" s="1" t="s">
        <v>176</v>
      </c>
      <c r="E772" s="1">
        <v>1</v>
      </c>
      <c r="F772" s="13">
        <v>38</v>
      </c>
      <c r="G772" s="13">
        <f t="shared" si="12"/>
        <v>10</v>
      </c>
      <c r="H772" s="13">
        <v>10</v>
      </c>
      <c r="I772" s="13">
        <v>0</v>
      </c>
      <c r="J772" s="13">
        <v>4</v>
      </c>
      <c r="K772" s="13">
        <v>0</v>
      </c>
      <c r="L772" s="13">
        <v>0</v>
      </c>
      <c r="M772" s="13">
        <v>0</v>
      </c>
      <c r="N772" s="13">
        <v>3</v>
      </c>
      <c r="O772" s="13">
        <v>1</v>
      </c>
      <c r="P772" s="13">
        <v>2</v>
      </c>
      <c r="Q772" s="13">
        <v>14</v>
      </c>
      <c r="R772" s="13">
        <v>1890</v>
      </c>
      <c r="S772" s="13">
        <v>100</v>
      </c>
      <c r="T772" s="15">
        <v>19</v>
      </c>
      <c r="U772" s="15">
        <v>2.375</v>
      </c>
      <c r="V772" s="15">
        <v>1.4962500000000001</v>
      </c>
      <c r="W772" s="13">
        <v>171</v>
      </c>
      <c r="X772" s="13">
        <v>314</v>
      </c>
      <c r="Y772" s="13">
        <v>38</v>
      </c>
      <c r="Z772" s="13">
        <v>485</v>
      </c>
      <c r="AA772" s="13">
        <v>72</v>
      </c>
      <c r="AB772" s="13">
        <v>4</v>
      </c>
    </row>
    <row r="773" spans="1:28">
      <c r="A773" s="1">
        <v>100005232</v>
      </c>
      <c r="B773" s="1" t="s">
        <v>1126</v>
      </c>
      <c r="C773" s="1" t="s">
        <v>1628</v>
      </c>
      <c r="D773" s="1" t="s">
        <v>176</v>
      </c>
      <c r="E773" s="1">
        <v>1</v>
      </c>
      <c r="F773" s="13">
        <v>6</v>
      </c>
      <c r="G773" s="13">
        <f t="shared" si="12"/>
        <v>2</v>
      </c>
      <c r="H773" s="13">
        <v>2</v>
      </c>
      <c r="I773" s="13">
        <v>0</v>
      </c>
      <c r="J773" s="13">
        <v>0</v>
      </c>
      <c r="K773" s="13">
        <v>1</v>
      </c>
      <c r="L773" s="13">
        <v>0</v>
      </c>
      <c r="M773" s="13">
        <v>1</v>
      </c>
      <c r="N773" s="13">
        <v>0</v>
      </c>
      <c r="O773" s="13">
        <v>1</v>
      </c>
      <c r="P773" s="13">
        <v>1</v>
      </c>
      <c r="Q773" s="13">
        <v>2</v>
      </c>
      <c r="R773" s="13">
        <v>272</v>
      </c>
      <c r="S773" s="13">
        <v>0</v>
      </c>
      <c r="T773" s="15">
        <v>3</v>
      </c>
      <c r="U773" s="15">
        <v>0.375</v>
      </c>
      <c r="V773" s="15">
        <v>0.23624999999999999</v>
      </c>
      <c r="W773" s="13">
        <v>25</v>
      </c>
      <c r="X773" s="13">
        <v>41</v>
      </c>
      <c r="Y773" s="13">
        <v>6</v>
      </c>
      <c r="Z773" s="13">
        <v>66</v>
      </c>
      <c r="AA773" s="13">
        <v>48</v>
      </c>
      <c r="AB773" s="13">
        <v>0</v>
      </c>
    </row>
    <row r="774" spans="1:28">
      <c r="A774" s="1">
        <v>100005237</v>
      </c>
      <c r="B774" s="1" t="s">
        <v>1126</v>
      </c>
      <c r="C774" s="1" t="s">
        <v>1702</v>
      </c>
      <c r="D774" s="1" t="s">
        <v>12</v>
      </c>
      <c r="E774" s="1">
        <v>1</v>
      </c>
      <c r="F774" s="13">
        <v>22</v>
      </c>
      <c r="G774" s="13">
        <f t="shared" ref="G774:G837" si="13">H774+I774</f>
        <v>6</v>
      </c>
      <c r="H774" s="13">
        <v>6</v>
      </c>
      <c r="I774" s="13">
        <v>0</v>
      </c>
      <c r="J774" s="13">
        <v>4</v>
      </c>
      <c r="K774" s="13">
        <v>0</v>
      </c>
      <c r="L774" s="13">
        <v>0</v>
      </c>
      <c r="M774" s="13">
        <v>0</v>
      </c>
      <c r="N774" s="13">
        <v>3</v>
      </c>
      <c r="O774" s="13">
        <v>1</v>
      </c>
      <c r="P774" s="13">
        <v>2</v>
      </c>
      <c r="Q774" s="13">
        <v>8</v>
      </c>
      <c r="R774" s="13">
        <v>1145</v>
      </c>
      <c r="S774" s="13">
        <v>16</v>
      </c>
      <c r="T774" s="15">
        <v>11</v>
      </c>
      <c r="U774" s="15">
        <v>1.375</v>
      </c>
      <c r="V774" s="15">
        <v>0.86624999999999996</v>
      </c>
      <c r="W774" s="13">
        <v>104</v>
      </c>
      <c r="X774" s="13">
        <v>177</v>
      </c>
      <c r="Y774" s="13">
        <v>22</v>
      </c>
      <c r="Z774" s="13">
        <v>281</v>
      </c>
      <c r="AA774" s="13">
        <v>72</v>
      </c>
      <c r="AB774" s="13">
        <v>4</v>
      </c>
    </row>
    <row r="775" spans="1:28">
      <c r="A775" s="1">
        <v>100005241</v>
      </c>
      <c r="B775" s="1" t="s">
        <v>1126</v>
      </c>
      <c r="C775" s="1" t="s">
        <v>1623</v>
      </c>
      <c r="D775" s="1" t="s">
        <v>1664</v>
      </c>
      <c r="E775" s="1">
        <v>1</v>
      </c>
      <c r="F775" s="13">
        <v>81</v>
      </c>
      <c r="G775" s="13">
        <f t="shared" si="13"/>
        <v>21</v>
      </c>
      <c r="H775" s="13">
        <v>21</v>
      </c>
      <c r="I775" s="13">
        <v>0</v>
      </c>
      <c r="J775" s="13">
        <v>12</v>
      </c>
      <c r="K775" s="13">
        <v>0</v>
      </c>
      <c r="L775" s="13">
        <v>0</v>
      </c>
      <c r="M775" s="13">
        <v>0</v>
      </c>
      <c r="N775" s="13">
        <v>7</v>
      </c>
      <c r="O775" s="13">
        <v>1</v>
      </c>
      <c r="P775" s="13">
        <v>6</v>
      </c>
      <c r="Q775" s="13">
        <v>30</v>
      </c>
      <c r="R775" s="13">
        <v>4013</v>
      </c>
      <c r="S775" s="13">
        <v>634</v>
      </c>
      <c r="T775" s="15">
        <v>40.5</v>
      </c>
      <c r="U775" s="15">
        <v>5.0625</v>
      </c>
      <c r="V775" s="15">
        <v>3.1893750000000001</v>
      </c>
      <c r="W775" s="13">
        <v>362</v>
      </c>
      <c r="X775" s="13">
        <v>793</v>
      </c>
      <c r="Y775" s="13">
        <v>81</v>
      </c>
      <c r="Z775" s="13">
        <v>1155</v>
      </c>
      <c r="AA775" s="13">
        <v>168</v>
      </c>
      <c r="AB775" s="13">
        <v>12</v>
      </c>
    </row>
    <row r="776" spans="1:28">
      <c r="A776" s="1">
        <v>100005244</v>
      </c>
      <c r="B776" s="1" t="s">
        <v>1126</v>
      </c>
      <c r="C776" s="1" t="s">
        <v>1623</v>
      </c>
      <c r="D776" s="1" t="s">
        <v>12</v>
      </c>
      <c r="E776" s="1">
        <v>1</v>
      </c>
      <c r="F776" s="13">
        <v>9</v>
      </c>
      <c r="G776" s="13">
        <f t="shared" si="13"/>
        <v>3</v>
      </c>
      <c r="H776" s="13">
        <v>3</v>
      </c>
      <c r="I776" s="13">
        <v>0</v>
      </c>
      <c r="J776" s="13">
        <v>0</v>
      </c>
      <c r="K776" s="13">
        <v>1</v>
      </c>
      <c r="L776" s="13">
        <v>0</v>
      </c>
      <c r="M776" s="13">
        <v>1</v>
      </c>
      <c r="N776" s="13">
        <v>0</v>
      </c>
      <c r="O776" s="13">
        <v>1</v>
      </c>
      <c r="P776" s="13">
        <v>1</v>
      </c>
      <c r="Q776" s="13">
        <v>3</v>
      </c>
      <c r="R776" s="13">
        <v>410</v>
      </c>
      <c r="S776" s="13">
        <v>0</v>
      </c>
      <c r="T776" s="15">
        <v>4.5</v>
      </c>
      <c r="U776" s="15">
        <v>0.5625</v>
      </c>
      <c r="V776" s="15">
        <v>0.354375</v>
      </c>
      <c r="W776" s="13">
        <v>37</v>
      </c>
      <c r="X776" s="13">
        <v>62</v>
      </c>
      <c r="Y776" s="13">
        <v>9</v>
      </c>
      <c r="Z776" s="13">
        <v>99</v>
      </c>
      <c r="AA776" s="13">
        <v>48</v>
      </c>
      <c r="AB776" s="13">
        <v>0</v>
      </c>
    </row>
    <row r="777" spans="1:28">
      <c r="A777" s="1">
        <v>100005249</v>
      </c>
      <c r="B777" s="1" t="s">
        <v>1126</v>
      </c>
      <c r="C777" s="1" t="s">
        <v>1644</v>
      </c>
      <c r="D777" s="1" t="s">
        <v>176</v>
      </c>
      <c r="E777" s="1">
        <v>1</v>
      </c>
      <c r="F777" s="13">
        <v>38</v>
      </c>
      <c r="G777" s="13">
        <f t="shared" si="13"/>
        <v>10</v>
      </c>
      <c r="H777" s="13">
        <v>10</v>
      </c>
      <c r="I777" s="13">
        <v>0</v>
      </c>
      <c r="J777" s="13">
        <v>4</v>
      </c>
      <c r="K777" s="13">
        <v>0</v>
      </c>
      <c r="L777" s="13">
        <v>0</v>
      </c>
      <c r="M777" s="13">
        <v>0</v>
      </c>
      <c r="N777" s="13">
        <v>3</v>
      </c>
      <c r="O777" s="13">
        <v>1</v>
      </c>
      <c r="P777" s="13">
        <v>2</v>
      </c>
      <c r="Q777" s="13">
        <v>14</v>
      </c>
      <c r="R777" s="13">
        <v>1890</v>
      </c>
      <c r="S777" s="13">
        <v>100</v>
      </c>
      <c r="T777" s="15">
        <v>19</v>
      </c>
      <c r="U777" s="15">
        <v>2.375</v>
      </c>
      <c r="V777" s="15">
        <v>1.4962500000000001</v>
      </c>
      <c r="W777" s="13">
        <v>171</v>
      </c>
      <c r="X777" s="13">
        <v>314</v>
      </c>
      <c r="Y777" s="13">
        <v>38</v>
      </c>
      <c r="Z777" s="13">
        <v>485</v>
      </c>
      <c r="AA777" s="13">
        <v>72</v>
      </c>
      <c r="AB777" s="13">
        <v>4</v>
      </c>
    </row>
    <row r="778" spans="1:28">
      <c r="A778" s="1">
        <v>100005258</v>
      </c>
      <c r="B778" s="1" t="s">
        <v>1126</v>
      </c>
      <c r="C778" s="1" t="s">
        <v>1644</v>
      </c>
      <c r="D778" s="1" t="s">
        <v>12</v>
      </c>
      <c r="E778" s="1">
        <v>1</v>
      </c>
      <c r="F778" s="13">
        <v>52</v>
      </c>
      <c r="G778" s="13">
        <f t="shared" si="13"/>
        <v>14</v>
      </c>
      <c r="H778" s="13">
        <v>14</v>
      </c>
      <c r="I778" s="13">
        <v>0</v>
      </c>
      <c r="J778" s="13">
        <v>6</v>
      </c>
      <c r="K778" s="13">
        <v>0</v>
      </c>
      <c r="L778" s="13">
        <v>0</v>
      </c>
      <c r="M778" s="13">
        <v>0</v>
      </c>
      <c r="N778" s="13">
        <v>4</v>
      </c>
      <c r="O778" s="13">
        <v>1</v>
      </c>
      <c r="P778" s="13">
        <v>3</v>
      </c>
      <c r="Q778" s="13">
        <v>19</v>
      </c>
      <c r="R778" s="13">
        <v>2542</v>
      </c>
      <c r="S778" s="13">
        <v>219</v>
      </c>
      <c r="T778" s="15">
        <v>26</v>
      </c>
      <c r="U778" s="15">
        <v>3.25</v>
      </c>
      <c r="V778" s="15">
        <v>2.0474999999999999</v>
      </c>
      <c r="W778" s="13">
        <v>229</v>
      </c>
      <c r="X778" s="13">
        <v>447</v>
      </c>
      <c r="Y778" s="13">
        <v>52</v>
      </c>
      <c r="Z778" s="13">
        <v>676</v>
      </c>
      <c r="AA778" s="13">
        <v>96</v>
      </c>
      <c r="AB778" s="13">
        <v>6</v>
      </c>
    </row>
    <row r="779" spans="1:28">
      <c r="A779" s="1">
        <v>100005266</v>
      </c>
      <c r="B779" s="1" t="s">
        <v>1126</v>
      </c>
      <c r="C779" s="1" t="s">
        <v>1125</v>
      </c>
      <c r="D779" s="1" t="s">
        <v>1747</v>
      </c>
      <c r="E779" s="1">
        <v>1</v>
      </c>
      <c r="F779" s="13">
        <v>19</v>
      </c>
      <c r="G779" s="13">
        <f t="shared" si="13"/>
        <v>7</v>
      </c>
      <c r="H779" s="13">
        <v>7</v>
      </c>
      <c r="I779" s="13">
        <v>0</v>
      </c>
      <c r="J779" s="13">
        <v>0</v>
      </c>
      <c r="K779" s="13">
        <v>1</v>
      </c>
      <c r="L779" s="13">
        <v>0</v>
      </c>
      <c r="M779" s="13">
        <v>1</v>
      </c>
      <c r="N779" s="13">
        <v>0</v>
      </c>
      <c r="O779" s="13">
        <v>1</v>
      </c>
      <c r="P779" s="13">
        <v>1</v>
      </c>
      <c r="Q779" s="13">
        <v>6</v>
      </c>
      <c r="R779" s="13">
        <v>1130</v>
      </c>
      <c r="S779" s="13">
        <v>0</v>
      </c>
      <c r="T779" s="15">
        <v>9.5</v>
      </c>
      <c r="U779" s="15">
        <v>1.1875</v>
      </c>
      <c r="V779" s="15">
        <v>0.74812500000000004</v>
      </c>
      <c r="W779" s="13">
        <v>102</v>
      </c>
      <c r="X779" s="13">
        <v>170</v>
      </c>
      <c r="Y779" s="13">
        <v>19</v>
      </c>
      <c r="Z779" s="13">
        <v>272</v>
      </c>
      <c r="AA779" s="13">
        <v>48</v>
      </c>
      <c r="AB779" s="13">
        <v>0</v>
      </c>
    </row>
    <row r="780" spans="1:28">
      <c r="A780" s="1">
        <v>100005277</v>
      </c>
      <c r="B780" s="1" t="s">
        <v>1126</v>
      </c>
      <c r="C780" s="1" t="s">
        <v>1628</v>
      </c>
      <c r="D780" s="1" t="s">
        <v>1750</v>
      </c>
      <c r="E780" s="1">
        <v>1</v>
      </c>
      <c r="F780" s="13">
        <v>55</v>
      </c>
      <c r="G780" s="13">
        <f t="shared" si="13"/>
        <v>19</v>
      </c>
      <c r="H780" s="13">
        <v>19</v>
      </c>
      <c r="I780" s="13">
        <v>0</v>
      </c>
      <c r="J780" s="13">
        <v>6</v>
      </c>
      <c r="K780" s="13">
        <v>0</v>
      </c>
      <c r="L780" s="13">
        <v>0</v>
      </c>
      <c r="M780" s="13">
        <v>0</v>
      </c>
      <c r="N780" s="13">
        <v>4</v>
      </c>
      <c r="O780" s="13">
        <v>1</v>
      </c>
      <c r="P780" s="13">
        <v>3</v>
      </c>
      <c r="Q780" s="13">
        <v>18</v>
      </c>
      <c r="R780" s="13">
        <v>2682</v>
      </c>
      <c r="S780" s="13">
        <v>192</v>
      </c>
      <c r="T780" s="15">
        <v>27.5</v>
      </c>
      <c r="U780" s="15">
        <v>3.4375</v>
      </c>
      <c r="V780" s="15">
        <v>2.1656249999999999</v>
      </c>
      <c r="W780" s="13">
        <v>242</v>
      </c>
      <c r="X780" s="13">
        <v>460</v>
      </c>
      <c r="Y780" s="13">
        <v>55</v>
      </c>
      <c r="Z780" s="13">
        <v>702</v>
      </c>
      <c r="AA780" s="13">
        <v>96</v>
      </c>
      <c r="AB780" s="13">
        <v>6</v>
      </c>
    </row>
    <row r="781" spans="1:28">
      <c r="A781" s="1">
        <v>100005280</v>
      </c>
      <c r="B781" s="1" t="s">
        <v>1126</v>
      </c>
      <c r="C781" s="1" t="s">
        <v>1644</v>
      </c>
      <c r="D781" s="1" t="s">
        <v>1753</v>
      </c>
      <c r="E781" s="1">
        <v>1</v>
      </c>
      <c r="F781" s="13">
        <v>31</v>
      </c>
      <c r="G781" s="13">
        <f t="shared" si="13"/>
        <v>11</v>
      </c>
      <c r="H781" s="13">
        <v>11</v>
      </c>
      <c r="I781" s="13">
        <v>0</v>
      </c>
      <c r="J781" s="13">
        <v>4</v>
      </c>
      <c r="K781" s="13">
        <v>0</v>
      </c>
      <c r="L781" s="13">
        <v>0</v>
      </c>
      <c r="M781" s="13">
        <v>0</v>
      </c>
      <c r="N781" s="13">
        <v>3</v>
      </c>
      <c r="O781" s="13">
        <v>1</v>
      </c>
      <c r="P781" s="13">
        <v>2</v>
      </c>
      <c r="Q781" s="13">
        <v>10</v>
      </c>
      <c r="R781" s="13">
        <v>1564</v>
      </c>
      <c r="S781" s="13">
        <v>37</v>
      </c>
      <c r="T781" s="15">
        <v>15.5</v>
      </c>
      <c r="U781" s="15">
        <v>1.9375</v>
      </c>
      <c r="V781" s="15">
        <v>1.2206250000000001</v>
      </c>
      <c r="W781" s="13">
        <v>141</v>
      </c>
      <c r="X781" s="13">
        <v>246</v>
      </c>
      <c r="Y781" s="13">
        <v>31</v>
      </c>
      <c r="Z781" s="13">
        <v>387</v>
      </c>
      <c r="AA781" s="13">
        <v>72</v>
      </c>
      <c r="AB781" s="13">
        <v>4</v>
      </c>
    </row>
    <row r="782" spans="1:28">
      <c r="A782" s="1">
        <v>100005284</v>
      </c>
      <c r="B782" s="1" t="s">
        <v>1126</v>
      </c>
      <c r="C782" s="1" t="s">
        <v>1623</v>
      </c>
      <c r="D782" s="1" t="s">
        <v>12</v>
      </c>
      <c r="E782" s="1">
        <v>1</v>
      </c>
      <c r="F782" s="13">
        <v>35</v>
      </c>
      <c r="G782" s="13">
        <f t="shared" si="13"/>
        <v>9</v>
      </c>
      <c r="H782" s="13">
        <v>9</v>
      </c>
      <c r="I782" s="13">
        <v>0</v>
      </c>
      <c r="J782" s="13">
        <v>4</v>
      </c>
      <c r="K782" s="13">
        <v>0</v>
      </c>
      <c r="L782" s="13">
        <v>0</v>
      </c>
      <c r="M782" s="13">
        <v>0</v>
      </c>
      <c r="N782" s="13">
        <v>3</v>
      </c>
      <c r="O782" s="13">
        <v>1</v>
      </c>
      <c r="P782" s="13">
        <v>2</v>
      </c>
      <c r="Q782" s="13">
        <v>13</v>
      </c>
      <c r="R782" s="13">
        <v>1751</v>
      </c>
      <c r="S782" s="13">
        <v>82</v>
      </c>
      <c r="T782" s="15">
        <v>17.5</v>
      </c>
      <c r="U782" s="15">
        <v>2.1875</v>
      </c>
      <c r="V782" s="15">
        <v>1.378125</v>
      </c>
      <c r="W782" s="13">
        <v>158</v>
      </c>
      <c r="X782" s="13">
        <v>288</v>
      </c>
      <c r="Y782" s="13">
        <v>35</v>
      </c>
      <c r="Z782" s="13">
        <v>446</v>
      </c>
      <c r="AA782" s="13">
        <v>72</v>
      </c>
      <c r="AB782" s="13">
        <v>4</v>
      </c>
    </row>
    <row r="783" spans="1:28">
      <c r="A783" s="1">
        <v>100005296</v>
      </c>
      <c r="B783" s="1" t="s">
        <v>1126</v>
      </c>
      <c r="C783" s="1" t="s">
        <v>1628</v>
      </c>
      <c r="D783" s="1" t="s">
        <v>176</v>
      </c>
      <c r="E783" s="1">
        <v>1</v>
      </c>
      <c r="F783" s="13">
        <v>39</v>
      </c>
      <c r="G783" s="13">
        <f t="shared" si="13"/>
        <v>11</v>
      </c>
      <c r="H783" s="13">
        <v>10</v>
      </c>
      <c r="I783" s="13">
        <v>1</v>
      </c>
      <c r="J783" s="13">
        <v>4</v>
      </c>
      <c r="K783" s="13">
        <v>0</v>
      </c>
      <c r="L783" s="13">
        <v>0</v>
      </c>
      <c r="M783" s="13">
        <v>0</v>
      </c>
      <c r="N783" s="13">
        <v>3</v>
      </c>
      <c r="O783" s="13">
        <v>1</v>
      </c>
      <c r="P783" s="13">
        <v>2</v>
      </c>
      <c r="Q783" s="13">
        <v>15</v>
      </c>
      <c r="R783" s="13">
        <v>1937</v>
      </c>
      <c r="S783" s="13">
        <v>120</v>
      </c>
      <c r="T783" s="15">
        <v>19.5</v>
      </c>
      <c r="U783" s="15">
        <v>2.4375</v>
      </c>
      <c r="V783" s="15">
        <v>1.535625</v>
      </c>
      <c r="W783" s="13">
        <v>175</v>
      </c>
      <c r="X783" s="13">
        <v>327</v>
      </c>
      <c r="Y783" s="13">
        <v>39</v>
      </c>
      <c r="Z783" s="13">
        <v>502</v>
      </c>
      <c r="AA783" s="13">
        <v>72</v>
      </c>
      <c r="AB783" s="13">
        <v>4</v>
      </c>
    </row>
    <row r="784" spans="1:28">
      <c r="A784" s="1">
        <v>100005310</v>
      </c>
      <c r="B784" s="1" t="s">
        <v>1126</v>
      </c>
      <c r="C784" s="1" t="s">
        <v>1125</v>
      </c>
      <c r="D784" s="1" t="s">
        <v>686</v>
      </c>
      <c r="E784" s="1">
        <v>3</v>
      </c>
      <c r="F784" s="13">
        <v>8</v>
      </c>
      <c r="G784" s="13">
        <f t="shared" si="13"/>
        <v>4</v>
      </c>
      <c r="H784" s="13">
        <v>2</v>
      </c>
      <c r="I784" s="13">
        <v>2</v>
      </c>
      <c r="J784" s="13">
        <v>0</v>
      </c>
      <c r="K784" s="13">
        <v>3</v>
      </c>
      <c r="L784" s="13">
        <v>0</v>
      </c>
      <c r="M784" s="13">
        <v>3</v>
      </c>
      <c r="N784" s="13">
        <v>0</v>
      </c>
      <c r="O784" s="13">
        <v>3</v>
      </c>
      <c r="P784" s="13">
        <v>3</v>
      </c>
      <c r="Q784" s="13">
        <v>4</v>
      </c>
      <c r="R784" s="13">
        <v>562</v>
      </c>
      <c r="S784" s="13">
        <v>0</v>
      </c>
      <c r="T784" s="15">
        <v>4</v>
      </c>
      <c r="U784" s="15">
        <v>0.5</v>
      </c>
      <c r="V784" s="15">
        <v>0.315</v>
      </c>
      <c r="W784" s="13">
        <v>51</v>
      </c>
      <c r="X784" s="13">
        <v>86</v>
      </c>
      <c r="Y784" s="13">
        <v>8</v>
      </c>
      <c r="Z784" s="13">
        <v>137</v>
      </c>
      <c r="AA784" s="13">
        <v>144</v>
      </c>
      <c r="AB784" s="13">
        <v>0</v>
      </c>
    </row>
    <row r="785" spans="1:28">
      <c r="A785" s="1">
        <v>100005315</v>
      </c>
      <c r="B785" s="1" t="s">
        <v>1126</v>
      </c>
      <c r="C785" s="1" t="s">
        <v>1125</v>
      </c>
      <c r="D785" s="1" t="s">
        <v>710</v>
      </c>
      <c r="E785" s="1">
        <v>1</v>
      </c>
      <c r="F785" s="13">
        <v>60</v>
      </c>
      <c r="G785" s="13">
        <f t="shared" si="13"/>
        <v>16</v>
      </c>
      <c r="H785" s="13">
        <v>16</v>
      </c>
      <c r="I785" s="13">
        <v>0</v>
      </c>
      <c r="J785" s="13">
        <v>6</v>
      </c>
      <c r="K785" s="13">
        <v>0</v>
      </c>
      <c r="L785" s="13">
        <v>0</v>
      </c>
      <c r="M785" s="13">
        <v>0</v>
      </c>
      <c r="N785" s="13">
        <v>4</v>
      </c>
      <c r="O785" s="13">
        <v>1</v>
      </c>
      <c r="P785" s="13">
        <v>3</v>
      </c>
      <c r="Q785" s="13">
        <v>22</v>
      </c>
      <c r="R785" s="13">
        <v>2915</v>
      </c>
      <c r="S785" s="13">
        <v>311</v>
      </c>
      <c r="T785" s="15">
        <v>30</v>
      </c>
      <c r="U785" s="15">
        <v>3.75</v>
      </c>
      <c r="V785" s="15">
        <v>2.3624999999999998</v>
      </c>
      <c r="W785" s="13">
        <v>263</v>
      </c>
      <c r="X785" s="13">
        <v>531</v>
      </c>
      <c r="Y785" s="13">
        <v>60</v>
      </c>
      <c r="Z785" s="13">
        <v>794</v>
      </c>
      <c r="AA785" s="13">
        <v>96</v>
      </c>
      <c r="AB785" s="13">
        <v>6</v>
      </c>
    </row>
    <row r="786" spans="1:28">
      <c r="A786" s="1">
        <v>100005320</v>
      </c>
      <c r="B786" s="1" t="s">
        <v>1126</v>
      </c>
      <c r="C786" s="1" t="s">
        <v>1125</v>
      </c>
      <c r="D786" s="1" t="s">
        <v>1765</v>
      </c>
      <c r="E786" s="1">
        <v>1</v>
      </c>
      <c r="F786" s="13">
        <v>55</v>
      </c>
      <c r="G786" s="13">
        <f t="shared" si="13"/>
        <v>19</v>
      </c>
      <c r="H786" s="13">
        <v>19</v>
      </c>
      <c r="I786" s="13">
        <v>0</v>
      </c>
      <c r="J786" s="13">
        <v>6</v>
      </c>
      <c r="K786" s="13">
        <v>0</v>
      </c>
      <c r="L786" s="13">
        <v>0</v>
      </c>
      <c r="M786" s="13">
        <v>0</v>
      </c>
      <c r="N786" s="13">
        <v>4</v>
      </c>
      <c r="O786" s="13">
        <v>1</v>
      </c>
      <c r="P786" s="13">
        <v>3</v>
      </c>
      <c r="Q786" s="13">
        <v>18</v>
      </c>
      <c r="R786" s="13">
        <v>2682</v>
      </c>
      <c r="S786" s="13">
        <v>192</v>
      </c>
      <c r="T786" s="15">
        <v>27.5</v>
      </c>
      <c r="U786" s="15">
        <v>3.4375</v>
      </c>
      <c r="V786" s="15">
        <v>2.1656249999999999</v>
      </c>
      <c r="W786" s="13">
        <v>242</v>
      </c>
      <c r="X786" s="13">
        <v>460</v>
      </c>
      <c r="Y786" s="13">
        <v>55</v>
      </c>
      <c r="Z786" s="13">
        <v>702</v>
      </c>
      <c r="AA786" s="13">
        <v>96</v>
      </c>
      <c r="AB786" s="13">
        <v>6</v>
      </c>
    </row>
    <row r="787" spans="1:28">
      <c r="A787" s="1">
        <v>100005322</v>
      </c>
      <c r="B787" s="1" t="s">
        <v>1126</v>
      </c>
      <c r="C787" s="1" t="s">
        <v>1125</v>
      </c>
      <c r="D787" s="1" t="s">
        <v>603</v>
      </c>
      <c r="E787" s="1">
        <v>1</v>
      </c>
      <c r="F787" s="13">
        <v>81</v>
      </c>
      <c r="G787" s="13">
        <f t="shared" si="13"/>
        <v>21</v>
      </c>
      <c r="H787" s="13">
        <v>21</v>
      </c>
      <c r="I787" s="13">
        <v>0</v>
      </c>
      <c r="J787" s="13">
        <v>10</v>
      </c>
      <c r="K787" s="13">
        <v>0</v>
      </c>
      <c r="L787" s="13">
        <v>0</v>
      </c>
      <c r="M787" s="13">
        <v>0</v>
      </c>
      <c r="N787" s="13">
        <v>6</v>
      </c>
      <c r="O787" s="13">
        <v>1</v>
      </c>
      <c r="P787" s="13">
        <v>5</v>
      </c>
      <c r="Q787" s="13">
        <v>30</v>
      </c>
      <c r="R787" s="13">
        <v>3893</v>
      </c>
      <c r="S787" s="13">
        <v>634</v>
      </c>
      <c r="T787" s="15">
        <v>40.5</v>
      </c>
      <c r="U787" s="15">
        <v>5.0625</v>
      </c>
      <c r="V787" s="15">
        <v>3.1893750000000001</v>
      </c>
      <c r="W787" s="13">
        <v>351</v>
      </c>
      <c r="X787" s="13">
        <v>775</v>
      </c>
      <c r="Y787" s="13">
        <v>81</v>
      </c>
      <c r="Z787" s="13">
        <v>1126</v>
      </c>
      <c r="AA787" s="13">
        <v>144</v>
      </c>
      <c r="AB787" s="13">
        <v>10</v>
      </c>
    </row>
    <row r="788" spans="1:28">
      <c r="A788" s="1">
        <v>100005326</v>
      </c>
      <c r="B788" s="1" t="s">
        <v>1126</v>
      </c>
      <c r="C788" s="1" t="s">
        <v>1623</v>
      </c>
      <c r="D788" s="1" t="s">
        <v>1768</v>
      </c>
      <c r="E788" s="1">
        <v>1</v>
      </c>
      <c r="F788" s="13">
        <v>25</v>
      </c>
      <c r="G788" s="13">
        <f t="shared" si="13"/>
        <v>7</v>
      </c>
      <c r="H788" s="13">
        <v>7</v>
      </c>
      <c r="I788" s="13">
        <v>0</v>
      </c>
      <c r="J788" s="13">
        <v>4</v>
      </c>
      <c r="K788" s="13">
        <v>0</v>
      </c>
      <c r="L788" s="13">
        <v>0</v>
      </c>
      <c r="M788" s="13">
        <v>0</v>
      </c>
      <c r="N788" s="13">
        <v>3</v>
      </c>
      <c r="O788" s="13">
        <v>1</v>
      </c>
      <c r="P788" s="13">
        <v>2</v>
      </c>
      <c r="Q788" s="13">
        <v>9</v>
      </c>
      <c r="R788" s="13">
        <v>1285</v>
      </c>
      <c r="S788" s="13">
        <v>25</v>
      </c>
      <c r="T788" s="15">
        <v>12.5</v>
      </c>
      <c r="U788" s="15">
        <v>1.5625</v>
      </c>
      <c r="V788" s="15">
        <v>0.984375</v>
      </c>
      <c r="W788" s="13">
        <v>116</v>
      </c>
      <c r="X788" s="13">
        <v>201</v>
      </c>
      <c r="Y788" s="13">
        <v>25</v>
      </c>
      <c r="Z788" s="13">
        <v>317</v>
      </c>
      <c r="AA788" s="13">
        <v>72</v>
      </c>
      <c r="AB788" s="13">
        <v>4</v>
      </c>
    </row>
    <row r="789" spans="1:28">
      <c r="A789" s="1">
        <v>100005330</v>
      </c>
      <c r="B789" s="1" t="s">
        <v>1126</v>
      </c>
      <c r="C789" s="1" t="s">
        <v>1628</v>
      </c>
      <c r="D789" s="1" t="s">
        <v>46</v>
      </c>
      <c r="E789" s="1">
        <v>2</v>
      </c>
      <c r="F789" s="13">
        <v>22</v>
      </c>
      <c r="G789" s="13">
        <f t="shared" si="13"/>
        <v>8</v>
      </c>
      <c r="H789" s="13">
        <v>8</v>
      </c>
      <c r="I789" s="13">
        <v>0</v>
      </c>
      <c r="J789" s="13">
        <v>0</v>
      </c>
      <c r="K789" s="13">
        <v>2</v>
      </c>
      <c r="L789" s="13">
        <v>0</v>
      </c>
      <c r="M789" s="13">
        <v>2</v>
      </c>
      <c r="N789" s="13">
        <v>0</v>
      </c>
      <c r="O789" s="13">
        <v>2</v>
      </c>
      <c r="P789" s="13">
        <v>2</v>
      </c>
      <c r="Q789" s="13">
        <v>7</v>
      </c>
      <c r="R789" s="13">
        <v>1305</v>
      </c>
      <c r="S789" s="13">
        <v>0</v>
      </c>
      <c r="T789" s="15">
        <v>11</v>
      </c>
      <c r="U789" s="15">
        <v>1.375</v>
      </c>
      <c r="V789" s="15">
        <v>0.86624999999999996</v>
      </c>
      <c r="W789" s="13">
        <v>118</v>
      </c>
      <c r="X789" s="13">
        <v>197</v>
      </c>
      <c r="Y789" s="13">
        <v>22</v>
      </c>
      <c r="Z789" s="13">
        <v>315</v>
      </c>
      <c r="AA789" s="13">
        <v>96</v>
      </c>
      <c r="AB789" s="13">
        <v>0</v>
      </c>
    </row>
    <row r="790" spans="1:28">
      <c r="A790" s="1">
        <v>100005333</v>
      </c>
      <c r="B790" s="1" t="s">
        <v>1126</v>
      </c>
      <c r="C790" s="1" t="s">
        <v>1628</v>
      </c>
      <c r="D790" s="1" t="s">
        <v>1772</v>
      </c>
      <c r="E790" s="1">
        <v>1</v>
      </c>
      <c r="F790" s="13">
        <v>81</v>
      </c>
      <c r="G790" s="13">
        <f t="shared" si="13"/>
        <v>21</v>
      </c>
      <c r="H790" s="13">
        <v>21</v>
      </c>
      <c r="I790" s="13">
        <v>0</v>
      </c>
      <c r="J790" s="13">
        <v>12</v>
      </c>
      <c r="K790" s="13">
        <v>0</v>
      </c>
      <c r="L790" s="13">
        <v>0</v>
      </c>
      <c r="M790" s="13">
        <v>0</v>
      </c>
      <c r="N790" s="13">
        <v>7</v>
      </c>
      <c r="O790" s="13">
        <v>1</v>
      </c>
      <c r="P790" s="13">
        <v>6</v>
      </c>
      <c r="Q790" s="13">
        <v>30</v>
      </c>
      <c r="R790" s="13">
        <v>4013</v>
      </c>
      <c r="S790" s="13">
        <v>634</v>
      </c>
      <c r="T790" s="15">
        <v>40.5</v>
      </c>
      <c r="U790" s="15">
        <v>5.0625</v>
      </c>
      <c r="V790" s="15">
        <v>3.1893750000000001</v>
      </c>
      <c r="W790" s="13">
        <v>362</v>
      </c>
      <c r="X790" s="13">
        <v>793</v>
      </c>
      <c r="Y790" s="13">
        <v>81</v>
      </c>
      <c r="Z790" s="13">
        <v>1155</v>
      </c>
      <c r="AA790" s="13">
        <v>168</v>
      </c>
      <c r="AB790" s="13">
        <v>12</v>
      </c>
    </row>
    <row r="791" spans="1:28">
      <c r="A791" s="1">
        <v>100005340</v>
      </c>
      <c r="B791" s="1" t="s">
        <v>1126</v>
      </c>
      <c r="C791" s="1" t="s">
        <v>1125</v>
      </c>
      <c r="D791" s="1" t="s">
        <v>1775</v>
      </c>
      <c r="E791" s="1">
        <v>1</v>
      </c>
      <c r="F791" s="13">
        <v>84</v>
      </c>
      <c r="G791" s="13">
        <f t="shared" si="13"/>
        <v>22</v>
      </c>
      <c r="H791" s="13">
        <v>22</v>
      </c>
      <c r="I791" s="13">
        <v>0</v>
      </c>
      <c r="J791" s="13">
        <v>12</v>
      </c>
      <c r="K791" s="13">
        <v>0</v>
      </c>
      <c r="L791" s="13">
        <v>0</v>
      </c>
      <c r="M791" s="13">
        <v>0</v>
      </c>
      <c r="N791" s="13">
        <v>7</v>
      </c>
      <c r="O791" s="13">
        <v>1</v>
      </c>
      <c r="P791" s="13">
        <v>6</v>
      </c>
      <c r="Q791" s="13">
        <v>31</v>
      </c>
      <c r="R791" s="13">
        <v>4153</v>
      </c>
      <c r="S791" s="13">
        <v>682</v>
      </c>
      <c r="T791" s="15">
        <v>42</v>
      </c>
      <c r="U791" s="15">
        <v>5.25</v>
      </c>
      <c r="V791" s="15">
        <v>3.3075000000000001</v>
      </c>
      <c r="W791" s="13">
        <v>374</v>
      </c>
      <c r="X791" s="13">
        <v>828</v>
      </c>
      <c r="Y791" s="13">
        <v>84</v>
      </c>
      <c r="Z791" s="13">
        <v>1202</v>
      </c>
      <c r="AA791" s="13">
        <v>168</v>
      </c>
      <c r="AB791" s="13">
        <v>12</v>
      </c>
    </row>
    <row r="792" spans="1:28">
      <c r="A792" s="1">
        <v>100005343</v>
      </c>
      <c r="B792" s="1" t="s">
        <v>1126</v>
      </c>
      <c r="C792" s="1" t="s">
        <v>1125</v>
      </c>
      <c r="D792" s="1" t="s">
        <v>1777</v>
      </c>
      <c r="E792" s="1">
        <v>1</v>
      </c>
      <c r="F792" s="13">
        <v>97</v>
      </c>
      <c r="G792" s="13">
        <f t="shared" si="13"/>
        <v>25</v>
      </c>
      <c r="H792" s="13">
        <v>25</v>
      </c>
      <c r="I792" s="13">
        <v>0</v>
      </c>
      <c r="J792" s="13">
        <v>12</v>
      </c>
      <c r="K792" s="13">
        <v>0</v>
      </c>
      <c r="L792" s="13">
        <v>0</v>
      </c>
      <c r="M792" s="13">
        <v>0</v>
      </c>
      <c r="N792" s="13">
        <v>7</v>
      </c>
      <c r="O792" s="13">
        <v>1</v>
      </c>
      <c r="P792" s="13">
        <v>6</v>
      </c>
      <c r="Q792" s="13">
        <v>36</v>
      </c>
      <c r="R792" s="13">
        <v>4758</v>
      </c>
      <c r="S792" s="13">
        <v>949</v>
      </c>
      <c r="T792" s="15">
        <v>48.5</v>
      </c>
      <c r="U792" s="15">
        <v>6.0625</v>
      </c>
      <c r="V792" s="15">
        <v>3.819375</v>
      </c>
      <c r="W792" s="13">
        <v>429</v>
      </c>
      <c r="X792" s="13">
        <v>999</v>
      </c>
      <c r="Y792" s="13">
        <v>97</v>
      </c>
      <c r="Z792" s="13">
        <v>1428</v>
      </c>
      <c r="AA792" s="13">
        <v>168</v>
      </c>
      <c r="AB792" s="13">
        <v>12</v>
      </c>
    </row>
    <row r="793" spans="1:28">
      <c r="A793" s="1">
        <v>100005346</v>
      </c>
      <c r="B793" s="1" t="s">
        <v>1126</v>
      </c>
      <c r="C793" s="1" t="s">
        <v>1125</v>
      </c>
      <c r="D793" s="1" t="s">
        <v>533</v>
      </c>
      <c r="E793" s="1">
        <v>1</v>
      </c>
      <c r="F793" s="13">
        <v>96</v>
      </c>
      <c r="G793" s="13">
        <f t="shared" si="13"/>
        <v>26</v>
      </c>
      <c r="H793" s="13">
        <v>25</v>
      </c>
      <c r="I793" s="13">
        <v>1</v>
      </c>
      <c r="J793" s="13">
        <v>12</v>
      </c>
      <c r="K793" s="13">
        <v>0</v>
      </c>
      <c r="L793" s="13">
        <v>0</v>
      </c>
      <c r="M793" s="13">
        <v>0</v>
      </c>
      <c r="N793" s="13">
        <v>7</v>
      </c>
      <c r="O793" s="13">
        <v>1</v>
      </c>
      <c r="P793" s="13">
        <v>6</v>
      </c>
      <c r="Q793" s="13">
        <v>36</v>
      </c>
      <c r="R793" s="13">
        <v>4712</v>
      </c>
      <c r="S793" s="13">
        <v>949</v>
      </c>
      <c r="T793" s="15">
        <v>48</v>
      </c>
      <c r="U793" s="15">
        <v>6</v>
      </c>
      <c r="V793" s="15">
        <v>3.78</v>
      </c>
      <c r="W793" s="13">
        <v>425</v>
      </c>
      <c r="X793" s="13">
        <v>992</v>
      </c>
      <c r="Y793" s="13">
        <v>96</v>
      </c>
      <c r="Z793" s="13">
        <v>1417</v>
      </c>
      <c r="AA793" s="13">
        <v>168</v>
      </c>
      <c r="AB793" s="13">
        <v>12</v>
      </c>
    </row>
    <row r="794" spans="1:28">
      <c r="A794" s="1">
        <v>100005371</v>
      </c>
      <c r="B794" s="1" t="s">
        <v>1126</v>
      </c>
      <c r="C794" s="1" t="s">
        <v>1125</v>
      </c>
      <c r="D794" s="1" t="s">
        <v>710</v>
      </c>
      <c r="E794" s="1">
        <v>1</v>
      </c>
      <c r="F794" s="13">
        <v>92</v>
      </c>
      <c r="G794" s="13">
        <f t="shared" si="13"/>
        <v>24</v>
      </c>
      <c r="H794" s="13">
        <v>24</v>
      </c>
      <c r="I794" s="13">
        <v>0</v>
      </c>
      <c r="J794" s="13">
        <v>12</v>
      </c>
      <c r="K794" s="13">
        <v>0</v>
      </c>
      <c r="L794" s="13">
        <v>0</v>
      </c>
      <c r="M794" s="13">
        <v>0</v>
      </c>
      <c r="N794" s="13">
        <v>7</v>
      </c>
      <c r="O794" s="13">
        <v>1</v>
      </c>
      <c r="P794" s="13">
        <v>6</v>
      </c>
      <c r="Q794" s="13">
        <v>34</v>
      </c>
      <c r="R794" s="13">
        <v>4525</v>
      </c>
      <c r="S794" s="13">
        <v>837</v>
      </c>
      <c r="T794" s="15">
        <v>46</v>
      </c>
      <c r="U794" s="15">
        <v>5.75</v>
      </c>
      <c r="V794" s="15">
        <v>3.6225000000000001</v>
      </c>
      <c r="W794" s="13">
        <v>408</v>
      </c>
      <c r="X794" s="13">
        <v>930</v>
      </c>
      <c r="Y794" s="13">
        <v>92</v>
      </c>
      <c r="Z794" s="13">
        <v>1338</v>
      </c>
      <c r="AA794" s="13">
        <v>168</v>
      </c>
      <c r="AB794" s="13">
        <v>12</v>
      </c>
    </row>
    <row r="795" spans="1:28">
      <c r="A795" s="1">
        <v>100005383</v>
      </c>
      <c r="B795" s="1" t="s">
        <v>1126</v>
      </c>
      <c r="C795" s="1" t="s">
        <v>1125</v>
      </c>
      <c r="D795" s="1" t="s">
        <v>1783</v>
      </c>
      <c r="E795" s="1">
        <v>1</v>
      </c>
      <c r="F795" s="13">
        <v>85</v>
      </c>
      <c r="G795" s="13">
        <f t="shared" si="13"/>
        <v>23</v>
      </c>
      <c r="H795" s="13">
        <v>22</v>
      </c>
      <c r="I795" s="13">
        <v>1</v>
      </c>
      <c r="J795" s="13">
        <v>12</v>
      </c>
      <c r="K795" s="13">
        <v>0</v>
      </c>
      <c r="L795" s="13">
        <v>0</v>
      </c>
      <c r="M795" s="13">
        <v>0</v>
      </c>
      <c r="N795" s="13">
        <v>7</v>
      </c>
      <c r="O795" s="13">
        <v>1</v>
      </c>
      <c r="P795" s="13">
        <v>6</v>
      </c>
      <c r="Q795" s="13">
        <v>32</v>
      </c>
      <c r="R795" s="13">
        <v>4199</v>
      </c>
      <c r="S795" s="13">
        <v>732</v>
      </c>
      <c r="T795" s="15">
        <v>42.5</v>
      </c>
      <c r="U795" s="15">
        <v>5.3125</v>
      </c>
      <c r="V795" s="15">
        <v>3.3468749999999998</v>
      </c>
      <c r="W795" s="13">
        <v>378</v>
      </c>
      <c r="X795" s="13">
        <v>850</v>
      </c>
      <c r="Y795" s="13">
        <v>85</v>
      </c>
      <c r="Z795" s="13">
        <v>1228</v>
      </c>
      <c r="AA795" s="13">
        <v>168</v>
      </c>
      <c r="AB795" s="13">
        <v>12</v>
      </c>
    </row>
    <row r="796" spans="1:28">
      <c r="A796" s="1">
        <v>100005393</v>
      </c>
      <c r="B796" s="1" t="s">
        <v>1126</v>
      </c>
      <c r="C796" s="1" t="s">
        <v>1125</v>
      </c>
      <c r="D796" s="1" t="s">
        <v>1785</v>
      </c>
      <c r="E796" s="1">
        <v>1</v>
      </c>
      <c r="F796" s="13">
        <v>127</v>
      </c>
      <c r="G796" s="13">
        <f t="shared" si="13"/>
        <v>33</v>
      </c>
      <c r="H796" s="13">
        <v>33</v>
      </c>
      <c r="I796" s="13">
        <v>0</v>
      </c>
      <c r="J796" s="13">
        <v>18</v>
      </c>
      <c r="K796" s="13">
        <v>0</v>
      </c>
      <c r="L796" s="13">
        <v>1</v>
      </c>
      <c r="M796" s="13">
        <v>0</v>
      </c>
      <c r="N796" s="13">
        <v>9</v>
      </c>
      <c r="O796" s="13">
        <v>1</v>
      </c>
      <c r="P796" s="13">
        <v>9</v>
      </c>
      <c r="Q796" s="13">
        <v>47</v>
      </c>
      <c r="R796" s="13">
        <v>6156</v>
      </c>
      <c r="S796" s="13">
        <v>1691</v>
      </c>
      <c r="T796" s="15">
        <v>63.5</v>
      </c>
      <c r="U796" s="15">
        <v>7.9375</v>
      </c>
      <c r="V796" s="15">
        <v>5.0006250000000003</v>
      </c>
      <c r="W796" s="13">
        <v>555</v>
      </c>
      <c r="X796" s="13">
        <v>1431</v>
      </c>
      <c r="Y796" s="13">
        <v>127</v>
      </c>
      <c r="Z796" s="13">
        <v>1986</v>
      </c>
      <c r="AA796" s="13">
        <v>216</v>
      </c>
      <c r="AB796" s="13">
        <v>18</v>
      </c>
    </row>
    <row r="797" spans="1:28">
      <c r="A797" s="1">
        <v>100005397</v>
      </c>
      <c r="B797" s="1" t="s">
        <v>1126</v>
      </c>
      <c r="C797" s="1" t="s">
        <v>1125</v>
      </c>
      <c r="D797" s="1" t="s">
        <v>1787</v>
      </c>
      <c r="E797" s="1">
        <v>1</v>
      </c>
      <c r="F797" s="13">
        <v>82</v>
      </c>
      <c r="G797" s="13">
        <f t="shared" si="13"/>
        <v>28</v>
      </c>
      <c r="H797" s="13">
        <v>28</v>
      </c>
      <c r="I797" s="13">
        <v>0</v>
      </c>
      <c r="J797" s="13">
        <v>12</v>
      </c>
      <c r="K797" s="13">
        <v>0</v>
      </c>
      <c r="L797" s="13">
        <v>0</v>
      </c>
      <c r="M797" s="13">
        <v>0</v>
      </c>
      <c r="N797" s="13">
        <v>7</v>
      </c>
      <c r="O797" s="13">
        <v>1</v>
      </c>
      <c r="P797" s="13">
        <v>6</v>
      </c>
      <c r="Q797" s="13">
        <v>27</v>
      </c>
      <c r="R797" s="13">
        <v>4060</v>
      </c>
      <c r="S797" s="13">
        <v>500</v>
      </c>
      <c r="T797" s="15">
        <v>41</v>
      </c>
      <c r="U797" s="15">
        <v>5.125</v>
      </c>
      <c r="V797" s="15">
        <v>3.2287499999999998</v>
      </c>
      <c r="W797" s="13">
        <v>366</v>
      </c>
      <c r="X797" s="13">
        <v>759</v>
      </c>
      <c r="Y797" s="13">
        <v>82</v>
      </c>
      <c r="Z797" s="13">
        <v>1125</v>
      </c>
      <c r="AA797" s="13">
        <v>168</v>
      </c>
      <c r="AB797" s="13">
        <v>12</v>
      </c>
    </row>
    <row r="798" spans="1:28">
      <c r="A798" s="1">
        <v>100005399</v>
      </c>
      <c r="B798" s="1" t="s">
        <v>1126</v>
      </c>
      <c r="C798" s="1" t="s">
        <v>1125</v>
      </c>
      <c r="D798" s="1" t="s">
        <v>12</v>
      </c>
      <c r="E798" s="1">
        <v>1</v>
      </c>
      <c r="F798" s="13">
        <v>83</v>
      </c>
      <c r="G798" s="13">
        <f t="shared" si="13"/>
        <v>29</v>
      </c>
      <c r="H798" s="13">
        <v>28</v>
      </c>
      <c r="I798" s="13">
        <v>1</v>
      </c>
      <c r="J798" s="13">
        <v>12</v>
      </c>
      <c r="K798" s="13">
        <v>0</v>
      </c>
      <c r="L798" s="13">
        <v>0</v>
      </c>
      <c r="M798" s="13">
        <v>0</v>
      </c>
      <c r="N798" s="13">
        <v>7</v>
      </c>
      <c r="O798" s="13">
        <v>1</v>
      </c>
      <c r="P798" s="13">
        <v>6</v>
      </c>
      <c r="Q798" s="13">
        <v>28</v>
      </c>
      <c r="R798" s="13">
        <v>4106</v>
      </c>
      <c r="S798" s="13">
        <v>543</v>
      </c>
      <c r="T798" s="15">
        <v>41.5</v>
      </c>
      <c r="U798" s="15">
        <v>5.1875</v>
      </c>
      <c r="V798" s="15">
        <v>3.2681249999999999</v>
      </c>
      <c r="W798" s="13">
        <v>370</v>
      </c>
      <c r="X798" s="13">
        <v>779</v>
      </c>
      <c r="Y798" s="13">
        <v>83</v>
      </c>
      <c r="Z798" s="13">
        <v>1149</v>
      </c>
      <c r="AA798" s="13">
        <v>168</v>
      </c>
      <c r="AB798" s="13">
        <v>12</v>
      </c>
    </row>
    <row r="799" spans="1:28">
      <c r="A799" s="1">
        <v>100005402</v>
      </c>
      <c r="B799" s="1" t="s">
        <v>1126</v>
      </c>
      <c r="C799" s="1" t="s">
        <v>1125</v>
      </c>
      <c r="D799" s="1" t="s">
        <v>533</v>
      </c>
      <c r="E799" s="1">
        <v>1</v>
      </c>
      <c r="F799" s="13">
        <v>90</v>
      </c>
      <c r="G799" s="13">
        <f t="shared" si="13"/>
        <v>24</v>
      </c>
      <c r="H799" s="13">
        <v>23</v>
      </c>
      <c r="I799" s="13">
        <v>1</v>
      </c>
      <c r="J799" s="13">
        <v>12</v>
      </c>
      <c r="K799" s="13">
        <v>0</v>
      </c>
      <c r="L799" s="13">
        <v>0</v>
      </c>
      <c r="M799" s="13">
        <v>0</v>
      </c>
      <c r="N799" s="13">
        <v>7</v>
      </c>
      <c r="O799" s="13">
        <v>1</v>
      </c>
      <c r="P799" s="13">
        <v>6</v>
      </c>
      <c r="Q799" s="13">
        <v>34</v>
      </c>
      <c r="R799" s="13">
        <v>4432</v>
      </c>
      <c r="S799" s="13">
        <v>837</v>
      </c>
      <c r="T799" s="15">
        <v>45</v>
      </c>
      <c r="U799" s="15">
        <v>5.625</v>
      </c>
      <c r="V799" s="15">
        <v>3.5437500000000002</v>
      </c>
      <c r="W799" s="13">
        <v>399</v>
      </c>
      <c r="X799" s="13">
        <v>916</v>
      </c>
      <c r="Y799" s="13">
        <v>90</v>
      </c>
      <c r="Z799" s="13">
        <v>1315</v>
      </c>
      <c r="AA799" s="13">
        <v>168</v>
      </c>
      <c r="AB799" s="13">
        <v>12</v>
      </c>
    </row>
    <row r="800" spans="1:28">
      <c r="A800" s="1">
        <v>100005405</v>
      </c>
      <c r="B800" s="1" t="s">
        <v>1126</v>
      </c>
      <c r="C800" s="1" t="s">
        <v>1125</v>
      </c>
      <c r="D800" s="1" t="s">
        <v>12</v>
      </c>
      <c r="E800" s="1">
        <v>1</v>
      </c>
      <c r="F800" s="13">
        <v>81</v>
      </c>
      <c r="G800" s="13">
        <f t="shared" si="13"/>
        <v>21</v>
      </c>
      <c r="H800" s="13">
        <v>21</v>
      </c>
      <c r="I800" s="13">
        <v>0</v>
      </c>
      <c r="J800" s="13">
        <v>12</v>
      </c>
      <c r="K800" s="13">
        <v>0</v>
      </c>
      <c r="L800" s="13">
        <v>0</v>
      </c>
      <c r="M800" s="13">
        <v>0</v>
      </c>
      <c r="N800" s="13">
        <v>7</v>
      </c>
      <c r="O800" s="13">
        <v>1</v>
      </c>
      <c r="P800" s="13">
        <v>6</v>
      </c>
      <c r="Q800" s="13">
        <v>30</v>
      </c>
      <c r="R800" s="13">
        <v>4013</v>
      </c>
      <c r="S800" s="13">
        <v>634</v>
      </c>
      <c r="T800" s="15">
        <v>40.5</v>
      </c>
      <c r="U800" s="15">
        <v>5.0625</v>
      </c>
      <c r="V800" s="15">
        <v>3.1893750000000001</v>
      </c>
      <c r="W800" s="13">
        <v>362</v>
      </c>
      <c r="X800" s="13">
        <v>793</v>
      </c>
      <c r="Y800" s="13">
        <v>81</v>
      </c>
      <c r="Z800" s="13">
        <v>1155</v>
      </c>
      <c r="AA800" s="13">
        <v>168</v>
      </c>
      <c r="AB800" s="13">
        <v>12</v>
      </c>
    </row>
    <row r="801" spans="1:28">
      <c r="A801" s="1">
        <v>100005419</v>
      </c>
      <c r="B801" s="1" t="s">
        <v>1126</v>
      </c>
      <c r="C801" s="1" t="s">
        <v>1125</v>
      </c>
      <c r="D801" s="1" t="s">
        <v>1795</v>
      </c>
      <c r="E801" s="1">
        <v>1</v>
      </c>
      <c r="F801" s="13">
        <v>97</v>
      </c>
      <c r="G801" s="13">
        <f t="shared" si="13"/>
        <v>33</v>
      </c>
      <c r="H801" s="13">
        <v>33</v>
      </c>
      <c r="I801" s="13">
        <v>0</v>
      </c>
      <c r="J801" s="13">
        <v>12</v>
      </c>
      <c r="K801" s="13">
        <v>0</v>
      </c>
      <c r="L801" s="13">
        <v>0</v>
      </c>
      <c r="M801" s="13">
        <v>0</v>
      </c>
      <c r="N801" s="13">
        <v>7</v>
      </c>
      <c r="O801" s="13">
        <v>1</v>
      </c>
      <c r="P801" s="13">
        <v>6</v>
      </c>
      <c r="Q801" s="13">
        <v>32</v>
      </c>
      <c r="R801" s="13">
        <v>4758</v>
      </c>
      <c r="S801" s="13">
        <v>732</v>
      </c>
      <c r="T801" s="15">
        <v>48.5</v>
      </c>
      <c r="U801" s="15">
        <v>6.0625</v>
      </c>
      <c r="V801" s="15">
        <v>3.819375</v>
      </c>
      <c r="W801" s="13">
        <v>429</v>
      </c>
      <c r="X801" s="13">
        <v>934</v>
      </c>
      <c r="Y801" s="13">
        <v>97</v>
      </c>
      <c r="Z801" s="13">
        <v>1363</v>
      </c>
      <c r="AA801" s="13">
        <v>168</v>
      </c>
      <c r="AB801" s="13">
        <v>12</v>
      </c>
    </row>
    <row r="802" spans="1:28">
      <c r="A802" s="1">
        <v>100005420</v>
      </c>
      <c r="B802" s="1" t="s">
        <v>1126</v>
      </c>
      <c r="C802" s="1" t="s">
        <v>1125</v>
      </c>
      <c r="D802" s="1" t="s">
        <v>622</v>
      </c>
      <c r="E802" s="1">
        <v>1</v>
      </c>
      <c r="F802" s="13">
        <v>38</v>
      </c>
      <c r="G802" s="13">
        <f t="shared" si="13"/>
        <v>10</v>
      </c>
      <c r="H802" s="13">
        <v>10</v>
      </c>
      <c r="I802" s="13">
        <v>0</v>
      </c>
      <c r="J802" s="13">
        <v>4</v>
      </c>
      <c r="K802" s="13">
        <v>0</v>
      </c>
      <c r="L802" s="13">
        <v>0</v>
      </c>
      <c r="M802" s="13">
        <v>0</v>
      </c>
      <c r="N802" s="13">
        <v>3</v>
      </c>
      <c r="O802" s="13">
        <v>1</v>
      </c>
      <c r="P802" s="13">
        <v>2</v>
      </c>
      <c r="Q802" s="13">
        <v>14</v>
      </c>
      <c r="R802" s="13">
        <v>1890</v>
      </c>
      <c r="S802" s="13">
        <v>100</v>
      </c>
      <c r="T802" s="15">
        <v>19</v>
      </c>
      <c r="U802" s="15">
        <v>2.375</v>
      </c>
      <c r="V802" s="15">
        <v>1.4962500000000001</v>
      </c>
      <c r="W802" s="13">
        <v>171</v>
      </c>
      <c r="X802" s="13">
        <v>314</v>
      </c>
      <c r="Y802" s="13">
        <v>38</v>
      </c>
      <c r="Z802" s="13">
        <v>485</v>
      </c>
      <c r="AA802" s="13">
        <v>72</v>
      </c>
      <c r="AB802" s="13">
        <v>4</v>
      </c>
    </row>
    <row r="803" spans="1:28">
      <c r="A803" s="1">
        <v>100005427</v>
      </c>
      <c r="B803" s="1" t="s">
        <v>1126</v>
      </c>
      <c r="C803" s="1" t="s">
        <v>1631</v>
      </c>
      <c r="D803" s="1" t="s">
        <v>12</v>
      </c>
      <c r="E803" s="1">
        <v>1</v>
      </c>
      <c r="F803" s="13">
        <v>62</v>
      </c>
      <c r="G803" s="13">
        <f t="shared" si="13"/>
        <v>16</v>
      </c>
      <c r="H803" s="13">
        <v>16</v>
      </c>
      <c r="I803" s="13">
        <v>0</v>
      </c>
      <c r="J803" s="13">
        <v>8</v>
      </c>
      <c r="K803" s="13">
        <v>0</v>
      </c>
      <c r="L803" s="13">
        <v>0</v>
      </c>
      <c r="M803" s="13">
        <v>0</v>
      </c>
      <c r="N803" s="13">
        <v>5</v>
      </c>
      <c r="O803" s="13">
        <v>1</v>
      </c>
      <c r="P803" s="13">
        <v>4</v>
      </c>
      <c r="Q803" s="13">
        <v>23</v>
      </c>
      <c r="R803" s="13">
        <v>3008</v>
      </c>
      <c r="S803" s="13">
        <v>345</v>
      </c>
      <c r="T803" s="15">
        <v>31</v>
      </c>
      <c r="U803" s="15">
        <v>3.875</v>
      </c>
      <c r="V803" s="15">
        <v>2.4412500000000001</v>
      </c>
      <c r="W803" s="13">
        <v>271</v>
      </c>
      <c r="X803" s="13">
        <v>555</v>
      </c>
      <c r="Y803" s="13">
        <v>62</v>
      </c>
      <c r="Z803" s="13">
        <v>826</v>
      </c>
      <c r="AA803" s="13">
        <v>120</v>
      </c>
      <c r="AB803" s="13">
        <v>8</v>
      </c>
    </row>
    <row r="804" spans="1:28">
      <c r="A804" s="1">
        <v>100005433</v>
      </c>
      <c r="B804" s="1" t="s">
        <v>1126</v>
      </c>
      <c r="C804" s="1" t="s">
        <v>1644</v>
      </c>
      <c r="D804" s="1" t="s">
        <v>176</v>
      </c>
      <c r="E804" s="1">
        <v>1</v>
      </c>
      <c r="F804" s="13">
        <v>62</v>
      </c>
      <c r="G804" s="13">
        <f t="shared" si="13"/>
        <v>16</v>
      </c>
      <c r="H804" s="13">
        <v>16</v>
      </c>
      <c r="I804" s="13">
        <v>0</v>
      </c>
      <c r="J804" s="13">
        <v>8</v>
      </c>
      <c r="K804" s="13">
        <v>0</v>
      </c>
      <c r="L804" s="13">
        <v>0</v>
      </c>
      <c r="M804" s="13">
        <v>0</v>
      </c>
      <c r="N804" s="13">
        <v>5</v>
      </c>
      <c r="O804" s="13">
        <v>1</v>
      </c>
      <c r="P804" s="13">
        <v>4</v>
      </c>
      <c r="Q804" s="13">
        <v>23</v>
      </c>
      <c r="R804" s="13">
        <v>3008</v>
      </c>
      <c r="S804" s="13">
        <v>345</v>
      </c>
      <c r="T804" s="15">
        <v>31</v>
      </c>
      <c r="U804" s="15">
        <v>3.875</v>
      </c>
      <c r="V804" s="15">
        <v>2.4412500000000001</v>
      </c>
      <c r="W804" s="13">
        <v>271</v>
      </c>
      <c r="X804" s="13">
        <v>555</v>
      </c>
      <c r="Y804" s="13">
        <v>62</v>
      </c>
      <c r="Z804" s="13">
        <v>826</v>
      </c>
      <c r="AA804" s="13">
        <v>120</v>
      </c>
      <c r="AB804" s="13">
        <v>8</v>
      </c>
    </row>
    <row r="805" spans="1:28">
      <c r="A805" s="1">
        <v>100005436</v>
      </c>
      <c r="B805" s="1" t="s">
        <v>1126</v>
      </c>
      <c r="C805" s="1" t="s">
        <v>1125</v>
      </c>
      <c r="D805" s="1" t="s">
        <v>1802</v>
      </c>
      <c r="E805" s="1">
        <v>1</v>
      </c>
      <c r="F805" s="13">
        <v>61</v>
      </c>
      <c r="G805" s="13">
        <f t="shared" si="13"/>
        <v>21</v>
      </c>
      <c r="H805" s="13">
        <v>21</v>
      </c>
      <c r="I805" s="13">
        <v>0</v>
      </c>
      <c r="J805" s="13">
        <v>8</v>
      </c>
      <c r="K805" s="13">
        <v>0</v>
      </c>
      <c r="L805" s="13">
        <v>0</v>
      </c>
      <c r="M805" s="13">
        <v>0</v>
      </c>
      <c r="N805" s="13">
        <v>5</v>
      </c>
      <c r="O805" s="13">
        <v>1</v>
      </c>
      <c r="P805" s="13">
        <v>4</v>
      </c>
      <c r="Q805" s="13">
        <v>20</v>
      </c>
      <c r="R805" s="13">
        <v>2962</v>
      </c>
      <c r="S805" s="13">
        <v>248</v>
      </c>
      <c r="T805" s="15">
        <v>30.5</v>
      </c>
      <c r="U805" s="15">
        <v>3.8125</v>
      </c>
      <c r="V805" s="15">
        <v>2.401875</v>
      </c>
      <c r="W805" s="13">
        <v>267</v>
      </c>
      <c r="X805" s="13">
        <v>519</v>
      </c>
      <c r="Y805" s="13">
        <v>61</v>
      </c>
      <c r="Z805" s="13">
        <v>786</v>
      </c>
      <c r="AA805" s="13">
        <v>120</v>
      </c>
      <c r="AB805" s="13">
        <v>8</v>
      </c>
    </row>
    <row r="806" spans="1:28">
      <c r="A806" s="1">
        <v>100005440</v>
      </c>
      <c r="B806" s="1" t="s">
        <v>1126</v>
      </c>
      <c r="C806" s="1" t="s">
        <v>1125</v>
      </c>
      <c r="D806" s="1" t="s">
        <v>1768</v>
      </c>
      <c r="E806" s="1">
        <v>1</v>
      </c>
      <c r="F806" s="13">
        <v>9</v>
      </c>
      <c r="G806" s="13">
        <f t="shared" si="13"/>
        <v>3</v>
      </c>
      <c r="H806" s="13">
        <v>3</v>
      </c>
      <c r="I806" s="13">
        <v>0</v>
      </c>
      <c r="J806" s="13">
        <v>0</v>
      </c>
      <c r="K806" s="13">
        <v>1</v>
      </c>
      <c r="L806" s="13">
        <v>0</v>
      </c>
      <c r="M806" s="13">
        <v>1</v>
      </c>
      <c r="N806" s="13">
        <v>0</v>
      </c>
      <c r="O806" s="13">
        <v>1</v>
      </c>
      <c r="P806" s="13">
        <v>1</v>
      </c>
      <c r="Q806" s="13">
        <v>3</v>
      </c>
      <c r="R806" s="13">
        <v>410</v>
      </c>
      <c r="S806" s="13">
        <v>0</v>
      </c>
      <c r="T806" s="15">
        <v>4.5</v>
      </c>
      <c r="U806" s="15">
        <v>0.5625</v>
      </c>
      <c r="V806" s="15">
        <v>0.354375</v>
      </c>
      <c r="W806" s="13">
        <v>37</v>
      </c>
      <c r="X806" s="13">
        <v>62</v>
      </c>
      <c r="Y806" s="13">
        <v>9</v>
      </c>
      <c r="Z806" s="13">
        <v>99</v>
      </c>
      <c r="AA806" s="13">
        <v>48</v>
      </c>
      <c r="AB806" s="13">
        <v>0</v>
      </c>
    </row>
    <row r="807" spans="1:28">
      <c r="A807" s="1">
        <v>100005445</v>
      </c>
      <c r="B807" s="1" t="s">
        <v>1126</v>
      </c>
      <c r="C807" s="1" t="s">
        <v>1631</v>
      </c>
      <c r="D807" s="1" t="s">
        <v>12</v>
      </c>
      <c r="E807" s="1">
        <v>1</v>
      </c>
      <c r="F807" s="13">
        <v>11</v>
      </c>
      <c r="G807" s="13">
        <f t="shared" si="13"/>
        <v>3</v>
      </c>
      <c r="H807" s="13">
        <v>3</v>
      </c>
      <c r="I807" s="13">
        <v>0</v>
      </c>
      <c r="J807" s="13">
        <v>0</v>
      </c>
      <c r="K807" s="13">
        <v>1</v>
      </c>
      <c r="L807" s="13">
        <v>0</v>
      </c>
      <c r="M807" s="13">
        <v>1</v>
      </c>
      <c r="N807" s="13">
        <v>0</v>
      </c>
      <c r="O807" s="13">
        <v>1</v>
      </c>
      <c r="P807" s="13">
        <v>1</v>
      </c>
      <c r="Q807" s="13">
        <v>4</v>
      </c>
      <c r="R807" s="13">
        <v>552</v>
      </c>
      <c r="S807" s="13">
        <v>0</v>
      </c>
      <c r="T807" s="15">
        <v>5.5</v>
      </c>
      <c r="U807" s="15">
        <v>0.6875</v>
      </c>
      <c r="V807" s="15">
        <v>0.43312499999999998</v>
      </c>
      <c r="W807" s="13">
        <v>50</v>
      </c>
      <c r="X807" s="13">
        <v>83</v>
      </c>
      <c r="Y807" s="13">
        <v>11</v>
      </c>
      <c r="Z807" s="13">
        <v>133</v>
      </c>
      <c r="AA807" s="13">
        <v>48</v>
      </c>
      <c r="AB807" s="13">
        <v>0</v>
      </c>
    </row>
    <row r="808" spans="1:28">
      <c r="A808" s="1">
        <v>100005447</v>
      </c>
      <c r="B808" s="1" t="s">
        <v>1126</v>
      </c>
      <c r="C808" s="1" t="s">
        <v>1631</v>
      </c>
      <c r="D808" s="1" t="s">
        <v>176</v>
      </c>
      <c r="E808" s="1">
        <v>1</v>
      </c>
      <c r="F808" s="13">
        <v>28</v>
      </c>
      <c r="G808" s="13">
        <f t="shared" si="13"/>
        <v>10</v>
      </c>
      <c r="H808" s="13">
        <v>10</v>
      </c>
      <c r="I808" s="13">
        <v>0</v>
      </c>
      <c r="J808" s="13">
        <v>4</v>
      </c>
      <c r="K808" s="13">
        <v>0</v>
      </c>
      <c r="L808" s="13">
        <v>0</v>
      </c>
      <c r="M808" s="13">
        <v>0</v>
      </c>
      <c r="N808" s="13">
        <v>3</v>
      </c>
      <c r="O808" s="13">
        <v>1</v>
      </c>
      <c r="P808" s="13">
        <v>2</v>
      </c>
      <c r="Q808" s="13">
        <v>9</v>
      </c>
      <c r="R808" s="13">
        <v>1425</v>
      </c>
      <c r="S808" s="13">
        <v>25</v>
      </c>
      <c r="T808" s="15">
        <v>14</v>
      </c>
      <c r="U808" s="15">
        <v>1.75</v>
      </c>
      <c r="V808" s="15">
        <v>1.1025</v>
      </c>
      <c r="W808" s="13">
        <v>129</v>
      </c>
      <c r="X808" s="13">
        <v>222</v>
      </c>
      <c r="Y808" s="13">
        <v>28</v>
      </c>
      <c r="Z808" s="13">
        <v>351</v>
      </c>
      <c r="AA808" s="13">
        <v>72</v>
      </c>
      <c r="AB808" s="13">
        <v>4</v>
      </c>
    </row>
    <row r="809" spans="1:28">
      <c r="A809" s="1">
        <v>100005453</v>
      </c>
      <c r="B809" s="1" t="s">
        <v>1126</v>
      </c>
      <c r="C809" s="1" t="s">
        <v>1662</v>
      </c>
      <c r="D809" s="1" t="s">
        <v>533</v>
      </c>
      <c r="E809" s="1">
        <v>1</v>
      </c>
      <c r="F809" s="13">
        <v>7</v>
      </c>
      <c r="G809" s="13">
        <f t="shared" si="13"/>
        <v>3</v>
      </c>
      <c r="H809" s="13">
        <v>3</v>
      </c>
      <c r="I809" s="13">
        <v>0</v>
      </c>
      <c r="J809" s="13">
        <v>0</v>
      </c>
      <c r="K809" s="13">
        <v>1</v>
      </c>
      <c r="L809" s="13">
        <v>0</v>
      </c>
      <c r="M809" s="13">
        <v>1</v>
      </c>
      <c r="N809" s="13">
        <v>0</v>
      </c>
      <c r="O809" s="13">
        <v>1</v>
      </c>
      <c r="P809" s="13">
        <v>1</v>
      </c>
      <c r="Q809" s="13">
        <v>2</v>
      </c>
      <c r="R809" s="13">
        <v>297</v>
      </c>
      <c r="S809" s="13">
        <v>0</v>
      </c>
      <c r="T809" s="15">
        <v>3.5</v>
      </c>
      <c r="U809" s="15">
        <v>0.4375</v>
      </c>
      <c r="V809" s="15">
        <v>0.27562500000000001</v>
      </c>
      <c r="W809" s="13">
        <v>27</v>
      </c>
      <c r="X809" s="13">
        <v>45</v>
      </c>
      <c r="Y809" s="13">
        <v>7</v>
      </c>
      <c r="Z809" s="13">
        <v>72</v>
      </c>
      <c r="AA809" s="13">
        <v>48</v>
      </c>
      <c r="AB809" s="13">
        <v>0</v>
      </c>
    </row>
    <row r="810" spans="1:28">
      <c r="A810" s="1">
        <v>100005454</v>
      </c>
      <c r="B810" s="1" t="s">
        <v>1126</v>
      </c>
      <c r="C810" s="1" t="s">
        <v>1662</v>
      </c>
      <c r="D810" s="1" t="s">
        <v>12</v>
      </c>
      <c r="E810" s="1">
        <v>1</v>
      </c>
      <c r="F810" s="13">
        <v>7</v>
      </c>
      <c r="G810" s="13">
        <f t="shared" si="13"/>
        <v>3</v>
      </c>
      <c r="H810" s="13">
        <v>3</v>
      </c>
      <c r="I810" s="13">
        <v>0</v>
      </c>
      <c r="J810" s="13">
        <v>0</v>
      </c>
      <c r="K810" s="13">
        <v>1</v>
      </c>
      <c r="L810" s="13">
        <v>0</v>
      </c>
      <c r="M810" s="13">
        <v>1</v>
      </c>
      <c r="N810" s="13">
        <v>0</v>
      </c>
      <c r="O810" s="13">
        <v>1</v>
      </c>
      <c r="P810" s="13">
        <v>1</v>
      </c>
      <c r="Q810" s="13">
        <v>2</v>
      </c>
      <c r="R810" s="13">
        <v>297</v>
      </c>
      <c r="S810" s="13">
        <v>0</v>
      </c>
      <c r="T810" s="15">
        <v>3.5</v>
      </c>
      <c r="U810" s="15">
        <v>0.4375</v>
      </c>
      <c r="V810" s="15">
        <v>0.27562500000000001</v>
      </c>
      <c r="W810" s="13">
        <v>27</v>
      </c>
      <c r="X810" s="13">
        <v>45</v>
      </c>
      <c r="Y810" s="13">
        <v>7</v>
      </c>
      <c r="Z810" s="13">
        <v>72</v>
      </c>
      <c r="AA810" s="13">
        <v>48</v>
      </c>
      <c r="AB810" s="13">
        <v>0</v>
      </c>
    </row>
    <row r="811" spans="1:28">
      <c r="A811" s="1">
        <v>100005472</v>
      </c>
      <c r="B811" s="1" t="s">
        <v>1126</v>
      </c>
      <c r="C811" s="1" t="s">
        <v>1623</v>
      </c>
      <c r="D811" s="1" t="s">
        <v>1812</v>
      </c>
      <c r="E811" s="1">
        <v>1</v>
      </c>
      <c r="F811" s="13">
        <v>6</v>
      </c>
      <c r="G811" s="13">
        <f t="shared" si="13"/>
        <v>2</v>
      </c>
      <c r="H811" s="13">
        <v>2</v>
      </c>
      <c r="I811" s="13">
        <v>0</v>
      </c>
      <c r="J811" s="13">
        <v>0</v>
      </c>
      <c r="K811" s="13">
        <v>1</v>
      </c>
      <c r="L811" s="13">
        <v>0</v>
      </c>
      <c r="M811" s="13">
        <v>1</v>
      </c>
      <c r="N811" s="13">
        <v>0</v>
      </c>
      <c r="O811" s="13">
        <v>1</v>
      </c>
      <c r="P811" s="13">
        <v>1</v>
      </c>
      <c r="Q811" s="13">
        <v>2</v>
      </c>
      <c r="R811" s="13">
        <v>272</v>
      </c>
      <c r="S811" s="13">
        <v>0</v>
      </c>
      <c r="T811" s="15">
        <v>3</v>
      </c>
      <c r="U811" s="15">
        <v>0.375</v>
      </c>
      <c r="V811" s="15">
        <v>0.23624999999999999</v>
      </c>
      <c r="W811" s="13">
        <v>25</v>
      </c>
      <c r="X811" s="13">
        <v>41</v>
      </c>
      <c r="Y811" s="13">
        <v>6</v>
      </c>
      <c r="Z811" s="13">
        <v>66</v>
      </c>
      <c r="AA811" s="13">
        <v>48</v>
      </c>
      <c r="AB811" s="13">
        <v>0</v>
      </c>
    </row>
    <row r="812" spans="1:28">
      <c r="A812" s="1">
        <v>100005475</v>
      </c>
      <c r="B812" s="1" t="s">
        <v>1126</v>
      </c>
      <c r="C812" s="1" t="s">
        <v>1623</v>
      </c>
      <c r="D812" s="1" t="s">
        <v>12</v>
      </c>
      <c r="E812" s="1">
        <v>1</v>
      </c>
      <c r="F812" s="13">
        <v>41</v>
      </c>
      <c r="G812" s="13">
        <f t="shared" si="13"/>
        <v>15</v>
      </c>
      <c r="H812" s="13">
        <v>14</v>
      </c>
      <c r="I812" s="13">
        <v>1</v>
      </c>
      <c r="J812" s="13">
        <v>6</v>
      </c>
      <c r="K812" s="13">
        <v>0</v>
      </c>
      <c r="L812" s="13">
        <v>0</v>
      </c>
      <c r="M812" s="13">
        <v>0</v>
      </c>
      <c r="N812" s="13">
        <v>4</v>
      </c>
      <c r="O812" s="13">
        <v>1</v>
      </c>
      <c r="P812" s="13">
        <v>3</v>
      </c>
      <c r="Q812" s="13">
        <v>14</v>
      </c>
      <c r="R812" s="13">
        <v>2030</v>
      </c>
      <c r="S812" s="13">
        <v>100</v>
      </c>
      <c r="T812" s="15">
        <v>20.5</v>
      </c>
      <c r="U812" s="15">
        <v>2.5625</v>
      </c>
      <c r="V812" s="15">
        <v>1.6143749999999999</v>
      </c>
      <c r="W812" s="13">
        <v>183</v>
      </c>
      <c r="X812" s="13">
        <v>335</v>
      </c>
      <c r="Y812" s="13">
        <v>41</v>
      </c>
      <c r="Z812" s="13">
        <v>518</v>
      </c>
      <c r="AA812" s="13">
        <v>96</v>
      </c>
      <c r="AB812" s="13">
        <v>6</v>
      </c>
    </row>
    <row r="813" spans="1:28">
      <c r="A813" s="1">
        <v>100005486</v>
      </c>
      <c r="B813" s="1" t="s">
        <v>1126</v>
      </c>
      <c r="C813" s="1" t="s">
        <v>1644</v>
      </c>
      <c r="D813" s="1" t="s">
        <v>271</v>
      </c>
      <c r="E813" s="1">
        <v>1</v>
      </c>
      <c r="F813" s="13">
        <v>73</v>
      </c>
      <c r="G813" s="13">
        <f t="shared" si="13"/>
        <v>25</v>
      </c>
      <c r="H813" s="13">
        <v>25</v>
      </c>
      <c r="I813" s="13">
        <v>0</v>
      </c>
      <c r="J813" s="13">
        <v>10</v>
      </c>
      <c r="K813" s="13">
        <v>0</v>
      </c>
      <c r="L813" s="13">
        <v>0</v>
      </c>
      <c r="M813" s="13">
        <v>0</v>
      </c>
      <c r="N813" s="13">
        <v>6</v>
      </c>
      <c r="O813" s="13">
        <v>1</v>
      </c>
      <c r="P813" s="13">
        <v>5</v>
      </c>
      <c r="Q813" s="13">
        <v>24</v>
      </c>
      <c r="R813" s="13">
        <v>3640</v>
      </c>
      <c r="S813" s="13">
        <v>381</v>
      </c>
      <c r="T813" s="15">
        <v>36.5</v>
      </c>
      <c r="U813" s="15">
        <v>4.5625</v>
      </c>
      <c r="V813" s="15">
        <v>2.8743750000000001</v>
      </c>
      <c r="W813" s="13">
        <v>328</v>
      </c>
      <c r="X813" s="13">
        <v>661</v>
      </c>
      <c r="Y813" s="13">
        <v>73</v>
      </c>
      <c r="Z813" s="13">
        <v>989</v>
      </c>
      <c r="AA813" s="13">
        <v>144</v>
      </c>
      <c r="AB813" s="13">
        <v>10</v>
      </c>
    </row>
    <row r="814" spans="1:28">
      <c r="A814" s="1">
        <v>100005489</v>
      </c>
      <c r="B814" s="1" t="s">
        <v>1126</v>
      </c>
      <c r="C814" s="1" t="s">
        <v>1644</v>
      </c>
      <c r="D814" s="1" t="s">
        <v>1820</v>
      </c>
      <c r="E814" s="1">
        <v>1</v>
      </c>
      <c r="F814" s="13">
        <v>73</v>
      </c>
      <c r="G814" s="13">
        <f t="shared" si="13"/>
        <v>19</v>
      </c>
      <c r="H814" s="13">
        <v>19</v>
      </c>
      <c r="I814" s="13">
        <v>0</v>
      </c>
      <c r="J814" s="13">
        <v>8</v>
      </c>
      <c r="K814" s="13">
        <v>0</v>
      </c>
      <c r="L814" s="13">
        <v>0</v>
      </c>
      <c r="M814" s="13">
        <v>0</v>
      </c>
      <c r="N814" s="13">
        <v>5</v>
      </c>
      <c r="O814" s="13">
        <v>1</v>
      </c>
      <c r="P814" s="13">
        <v>4</v>
      </c>
      <c r="Q814" s="13">
        <v>27</v>
      </c>
      <c r="R814" s="13">
        <v>3520</v>
      </c>
      <c r="S814" s="13">
        <v>500</v>
      </c>
      <c r="T814" s="15">
        <v>36.5</v>
      </c>
      <c r="U814" s="15">
        <v>4.5625</v>
      </c>
      <c r="V814" s="15">
        <v>2.8743750000000001</v>
      </c>
      <c r="W814" s="13">
        <v>317</v>
      </c>
      <c r="X814" s="13">
        <v>678</v>
      </c>
      <c r="Y814" s="13">
        <v>73</v>
      </c>
      <c r="Z814" s="13">
        <v>995</v>
      </c>
      <c r="AA814" s="13">
        <v>120</v>
      </c>
      <c r="AB814" s="13">
        <v>8</v>
      </c>
    </row>
    <row r="815" spans="1:28">
      <c r="A815" s="1">
        <v>100005498</v>
      </c>
      <c r="B815" s="1" t="s">
        <v>1126</v>
      </c>
      <c r="C815" s="1" t="s">
        <v>1644</v>
      </c>
      <c r="D815" s="1" t="s">
        <v>1822</v>
      </c>
      <c r="E815" s="1">
        <v>1</v>
      </c>
      <c r="F815" s="13">
        <v>52</v>
      </c>
      <c r="G815" s="13">
        <f t="shared" si="13"/>
        <v>18</v>
      </c>
      <c r="H815" s="13">
        <v>18</v>
      </c>
      <c r="I815" s="13">
        <v>0</v>
      </c>
      <c r="J815" s="13">
        <v>6</v>
      </c>
      <c r="K815" s="13">
        <v>0</v>
      </c>
      <c r="L815" s="13">
        <v>0</v>
      </c>
      <c r="M815" s="13">
        <v>0</v>
      </c>
      <c r="N815" s="13">
        <v>4</v>
      </c>
      <c r="O815" s="13">
        <v>1</v>
      </c>
      <c r="P815" s="13">
        <v>3</v>
      </c>
      <c r="Q815" s="13">
        <v>17</v>
      </c>
      <c r="R815" s="13">
        <v>2542</v>
      </c>
      <c r="S815" s="13">
        <v>166</v>
      </c>
      <c r="T815" s="15">
        <v>26</v>
      </c>
      <c r="U815" s="15">
        <v>3.25</v>
      </c>
      <c r="V815" s="15">
        <v>2.0474999999999999</v>
      </c>
      <c r="W815" s="13">
        <v>229</v>
      </c>
      <c r="X815" s="13">
        <v>432</v>
      </c>
      <c r="Y815" s="13">
        <v>52</v>
      </c>
      <c r="Z815" s="13">
        <v>661</v>
      </c>
      <c r="AA815" s="13">
        <v>96</v>
      </c>
      <c r="AB815" s="13">
        <v>6</v>
      </c>
    </row>
    <row r="816" spans="1:28">
      <c r="A816" s="1">
        <v>100005499</v>
      </c>
      <c r="B816" s="1" t="s">
        <v>1126</v>
      </c>
      <c r="C816" s="1" t="s">
        <v>1644</v>
      </c>
      <c r="D816" s="1" t="s">
        <v>1824</v>
      </c>
      <c r="E816" s="1">
        <v>1</v>
      </c>
      <c r="F816" s="13">
        <v>121</v>
      </c>
      <c r="G816" s="13">
        <f t="shared" si="13"/>
        <v>31</v>
      </c>
      <c r="H816" s="13">
        <v>31</v>
      </c>
      <c r="I816" s="13">
        <v>0</v>
      </c>
      <c r="J816" s="13">
        <v>18</v>
      </c>
      <c r="K816" s="13">
        <v>0</v>
      </c>
      <c r="L816" s="13">
        <v>1</v>
      </c>
      <c r="M816" s="13">
        <v>0</v>
      </c>
      <c r="N816" s="13">
        <v>9</v>
      </c>
      <c r="O816" s="13">
        <v>1</v>
      </c>
      <c r="P816" s="13">
        <v>9</v>
      </c>
      <c r="Q816" s="13">
        <v>45</v>
      </c>
      <c r="R816" s="13">
        <v>5876</v>
      </c>
      <c r="S816" s="13">
        <v>1540</v>
      </c>
      <c r="T816" s="15">
        <v>60.5</v>
      </c>
      <c r="U816" s="15">
        <v>7.5625</v>
      </c>
      <c r="V816" s="15">
        <v>4.7643750000000002</v>
      </c>
      <c r="W816" s="13">
        <v>529</v>
      </c>
      <c r="X816" s="13">
        <v>1344</v>
      </c>
      <c r="Y816" s="13">
        <v>121</v>
      </c>
      <c r="Z816" s="13">
        <v>1873</v>
      </c>
      <c r="AA816" s="13">
        <v>216</v>
      </c>
      <c r="AB816" s="13">
        <v>18</v>
      </c>
    </row>
    <row r="817" spans="1:28">
      <c r="A817" s="1">
        <v>100005503</v>
      </c>
      <c r="B817" s="1" t="s">
        <v>1126</v>
      </c>
      <c r="C817" s="1" t="s">
        <v>1644</v>
      </c>
      <c r="D817" s="1" t="s">
        <v>1827</v>
      </c>
      <c r="E817" s="1">
        <v>2</v>
      </c>
      <c r="F817" s="13">
        <v>142</v>
      </c>
      <c r="G817" s="13">
        <f t="shared" si="13"/>
        <v>48</v>
      </c>
      <c r="H817" s="13">
        <v>48</v>
      </c>
      <c r="I817" s="13">
        <v>0</v>
      </c>
      <c r="J817" s="13">
        <v>20</v>
      </c>
      <c r="K817" s="13">
        <v>1</v>
      </c>
      <c r="L817" s="13">
        <v>1</v>
      </c>
      <c r="M817" s="13">
        <v>1</v>
      </c>
      <c r="N817" s="13">
        <v>10</v>
      </c>
      <c r="O817" s="13">
        <v>2</v>
      </c>
      <c r="P817" s="13">
        <v>11</v>
      </c>
      <c r="Q817" s="13">
        <v>47</v>
      </c>
      <c r="R817" s="13">
        <v>6974</v>
      </c>
      <c r="S817" s="13">
        <v>1691</v>
      </c>
      <c r="T817" s="15">
        <v>71</v>
      </c>
      <c r="U817" s="15">
        <v>8.875</v>
      </c>
      <c r="V817" s="15">
        <v>5.5912499999999996</v>
      </c>
      <c r="W817" s="13">
        <v>628</v>
      </c>
      <c r="X817" s="13">
        <v>1554</v>
      </c>
      <c r="Y817" s="13">
        <v>142</v>
      </c>
      <c r="Z817" s="13">
        <v>2182</v>
      </c>
      <c r="AA817" s="13">
        <v>288</v>
      </c>
      <c r="AB817" s="13">
        <v>20</v>
      </c>
    </row>
    <row r="818" spans="1:28">
      <c r="A818" s="1">
        <v>100005506</v>
      </c>
      <c r="B818" s="1" t="s">
        <v>1126</v>
      </c>
      <c r="C818" s="1" t="s">
        <v>1644</v>
      </c>
      <c r="D818" s="1" t="s">
        <v>1108</v>
      </c>
      <c r="E818" s="1">
        <v>1</v>
      </c>
      <c r="F818" s="13">
        <v>62</v>
      </c>
      <c r="G818" s="13">
        <f t="shared" si="13"/>
        <v>16</v>
      </c>
      <c r="H818" s="13">
        <v>16</v>
      </c>
      <c r="I818" s="13">
        <v>0</v>
      </c>
      <c r="J818" s="13">
        <v>8</v>
      </c>
      <c r="K818" s="13">
        <v>0</v>
      </c>
      <c r="L818" s="13">
        <v>0</v>
      </c>
      <c r="M818" s="13">
        <v>0</v>
      </c>
      <c r="N818" s="13">
        <v>5</v>
      </c>
      <c r="O818" s="13">
        <v>1</v>
      </c>
      <c r="P818" s="13">
        <v>4</v>
      </c>
      <c r="Q818" s="13">
        <v>23</v>
      </c>
      <c r="R818" s="13">
        <v>3008</v>
      </c>
      <c r="S818" s="13">
        <v>345</v>
      </c>
      <c r="T818" s="15">
        <v>31</v>
      </c>
      <c r="U818" s="15">
        <v>3.875</v>
      </c>
      <c r="V818" s="15">
        <v>2.4412500000000001</v>
      </c>
      <c r="W818" s="13">
        <v>271</v>
      </c>
      <c r="X818" s="13">
        <v>555</v>
      </c>
      <c r="Y818" s="13">
        <v>62</v>
      </c>
      <c r="Z818" s="13">
        <v>826</v>
      </c>
      <c r="AA818" s="13">
        <v>120</v>
      </c>
      <c r="AB818" s="13">
        <v>8</v>
      </c>
    </row>
    <row r="819" spans="1:28">
      <c r="A819" s="1">
        <v>100005514</v>
      </c>
      <c r="B819" s="1" t="s">
        <v>1126</v>
      </c>
      <c r="C819" s="1" t="s">
        <v>1644</v>
      </c>
      <c r="D819" s="1" t="s">
        <v>1830</v>
      </c>
      <c r="E819" s="1">
        <v>1</v>
      </c>
      <c r="F819" s="13">
        <v>87</v>
      </c>
      <c r="G819" s="13">
        <f t="shared" si="13"/>
        <v>23</v>
      </c>
      <c r="H819" s="13">
        <v>23</v>
      </c>
      <c r="I819" s="13">
        <v>0</v>
      </c>
      <c r="J819" s="13">
        <v>10</v>
      </c>
      <c r="K819" s="13">
        <v>0</v>
      </c>
      <c r="L819" s="13">
        <v>0</v>
      </c>
      <c r="M819" s="13">
        <v>0</v>
      </c>
      <c r="N819" s="13">
        <v>6</v>
      </c>
      <c r="O819" s="13">
        <v>1</v>
      </c>
      <c r="P819" s="13">
        <v>5</v>
      </c>
      <c r="Q819" s="13">
        <v>32</v>
      </c>
      <c r="R819" s="13">
        <v>4173</v>
      </c>
      <c r="S819" s="13">
        <v>732</v>
      </c>
      <c r="T819" s="15">
        <v>43.5</v>
      </c>
      <c r="U819" s="15">
        <v>5.4375</v>
      </c>
      <c r="V819" s="15">
        <v>3.4256250000000001</v>
      </c>
      <c r="W819" s="13">
        <v>376</v>
      </c>
      <c r="X819" s="13">
        <v>846</v>
      </c>
      <c r="Y819" s="13">
        <v>87</v>
      </c>
      <c r="Z819" s="13">
        <v>1222</v>
      </c>
      <c r="AA819" s="13">
        <v>144</v>
      </c>
      <c r="AB819" s="13">
        <v>10</v>
      </c>
    </row>
    <row r="820" spans="1:28">
      <c r="A820" s="1">
        <v>100005517</v>
      </c>
      <c r="B820" s="1" t="s">
        <v>1126</v>
      </c>
      <c r="C820" s="1" t="s">
        <v>1644</v>
      </c>
      <c r="D820" s="1" t="s">
        <v>12</v>
      </c>
      <c r="E820" s="1">
        <v>1</v>
      </c>
      <c r="F820" s="13">
        <v>96</v>
      </c>
      <c r="G820" s="13">
        <f t="shared" si="13"/>
        <v>26</v>
      </c>
      <c r="H820" s="13">
        <v>25</v>
      </c>
      <c r="I820" s="13">
        <v>1</v>
      </c>
      <c r="J820" s="13">
        <v>12</v>
      </c>
      <c r="K820" s="13">
        <v>0</v>
      </c>
      <c r="L820" s="13">
        <v>0</v>
      </c>
      <c r="M820" s="13">
        <v>0</v>
      </c>
      <c r="N820" s="13">
        <v>7</v>
      </c>
      <c r="O820" s="13">
        <v>1</v>
      </c>
      <c r="P820" s="13">
        <v>6</v>
      </c>
      <c r="Q820" s="13">
        <v>36</v>
      </c>
      <c r="R820" s="13">
        <v>4712</v>
      </c>
      <c r="S820" s="13">
        <v>949</v>
      </c>
      <c r="T820" s="15">
        <v>48</v>
      </c>
      <c r="U820" s="15">
        <v>6</v>
      </c>
      <c r="V820" s="15">
        <v>3.78</v>
      </c>
      <c r="W820" s="13">
        <v>425</v>
      </c>
      <c r="X820" s="13">
        <v>992</v>
      </c>
      <c r="Y820" s="13">
        <v>96</v>
      </c>
      <c r="Z820" s="13">
        <v>1417</v>
      </c>
      <c r="AA820" s="13">
        <v>168</v>
      </c>
      <c r="AB820" s="13">
        <v>12</v>
      </c>
    </row>
    <row r="821" spans="1:28">
      <c r="A821" s="1">
        <v>100005522</v>
      </c>
      <c r="B821" s="1" t="s">
        <v>1126</v>
      </c>
      <c r="C821" s="1" t="s">
        <v>1644</v>
      </c>
      <c r="D821" s="1" t="s">
        <v>12</v>
      </c>
      <c r="E821" s="1">
        <v>1</v>
      </c>
      <c r="F821" s="13">
        <v>54</v>
      </c>
      <c r="G821" s="13">
        <f t="shared" si="13"/>
        <v>14</v>
      </c>
      <c r="H821" s="13">
        <v>14</v>
      </c>
      <c r="I821" s="13">
        <v>0</v>
      </c>
      <c r="J821" s="13">
        <v>6</v>
      </c>
      <c r="K821" s="13">
        <v>0</v>
      </c>
      <c r="L821" s="13">
        <v>0</v>
      </c>
      <c r="M821" s="13">
        <v>0</v>
      </c>
      <c r="N821" s="13">
        <v>4</v>
      </c>
      <c r="O821" s="13">
        <v>1</v>
      </c>
      <c r="P821" s="13">
        <v>3</v>
      </c>
      <c r="Q821" s="13">
        <v>20</v>
      </c>
      <c r="R821" s="13">
        <v>2636</v>
      </c>
      <c r="S821" s="13">
        <v>248</v>
      </c>
      <c r="T821" s="15">
        <v>27</v>
      </c>
      <c r="U821" s="15">
        <v>3.375</v>
      </c>
      <c r="V821" s="15">
        <v>2.1262500000000002</v>
      </c>
      <c r="W821" s="13">
        <v>238</v>
      </c>
      <c r="X821" s="13">
        <v>470</v>
      </c>
      <c r="Y821" s="13">
        <v>54</v>
      </c>
      <c r="Z821" s="13">
        <v>708</v>
      </c>
      <c r="AA821" s="13">
        <v>96</v>
      </c>
      <c r="AB821" s="13">
        <v>6</v>
      </c>
    </row>
    <row r="822" spans="1:28">
      <c r="A822" s="1">
        <v>100005525</v>
      </c>
      <c r="B822" s="1" t="s">
        <v>1126</v>
      </c>
      <c r="C822" s="1" t="s">
        <v>1644</v>
      </c>
      <c r="D822" s="1" t="s">
        <v>12</v>
      </c>
      <c r="E822" s="1">
        <v>1</v>
      </c>
      <c r="F822" s="13">
        <v>108</v>
      </c>
      <c r="G822" s="13">
        <f t="shared" si="13"/>
        <v>28</v>
      </c>
      <c r="H822" s="13">
        <v>28</v>
      </c>
      <c r="I822" s="13">
        <v>0</v>
      </c>
      <c r="J822" s="13">
        <v>16</v>
      </c>
      <c r="K822" s="13">
        <v>0</v>
      </c>
      <c r="L822" s="13">
        <v>1</v>
      </c>
      <c r="M822" s="13">
        <v>0</v>
      </c>
      <c r="N822" s="13">
        <v>8</v>
      </c>
      <c r="O822" s="13">
        <v>1</v>
      </c>
      <c r="P822" s="13">
        <v>8</v>
      </c>
      <c r="Q822" s="13">
        <v>40</v>
      </c>
      <c r="R822" s="13">
        <v>5271</v>
      </c>
      <c r="S822" s="13">
        <v>1195</v>
      </c>
      <c r="T822" s="15">
        <v>54</v>
      </c>
      <c r="U822" s="15">
        <v>6.75</v>
      </c>
      <c r="V822" s="15">
        <v>4.2525000000000004</v>
      </c>
      <c r="W822" s="13">
        <v>475</v>
      </c>
      <c r="X822" s="13">
        <v>1150</v>
      </c>
      <c r="Y822" s="13">
        <v>108</v>
      </c>
      <c r="Z822" s="13">
        <v>1625</v>
      </c>
      <c r="AA822" s="13">
        <v>192</v>
      </c>
      <c r="AB822" s="13">
        <v>16</v>
      </c>
    </row>
    <row r="823" spans="1:28">
      <c r="A823" s="1">
        <v>100005534</v>
      </c>
      <c r="B823" s="1" t="s">
        <v>1126</v>
      </c>
      <c r="C823" s="1" t="s">
        <v>1644</v>
      </c>
      <c r="D823" s="1" t="s">
        <v>1839</v>
      </c>
      <c r="E823" s="1">
        <v>1</v>
      </c>
      <c r="F823" s="13">
        <v>154</v>
      </c>
      <c r="G823" s="13">
        <f t="shared" si="13"/>
        <v>52</v>
      </c>
      <c r="H823" s="13">
        <v>52</v>
      </c>
      <c r="I823" s="13">
        <v>0</v>
      </c>
      <c r="J823" s="13">
        <v>20</v>
      </c>
      <c r="K823" s="13">
        <v>0</v>
      </c>
      <c r="L823" s="13">
        <v>1</v>
      </c>
      <c r="M823" s="13">
        <v>0</v>
      </c>
      <c r="N823" s="13">
        <v>10</v>
      </c>
      <c r="O823" s="13">
        <v>1</v>
      </c>
      <c r="P823" s="13">
        <v>10</v>
      </c>
      <c r="Q823" s="13">
        <v>51</v>
      </c>
      <c r="R823" s="13">
        <v>7413</v>
      </c>
      <c r="S823" s="13">
        <v>2013</v>
      </c>
      <c r="T823" s="15">
        <v>77</v>
      </c>
      <c r="U823" s="15">
        <v>9.625</v>
      </c>
      <c r="V823" s="15">
        <v>6.0637499999999998</v>
      </c>
      <c r="W823" s="13">
        <v>668</v>
      </c>
      <c r="X823" s="13">
        <v>1716</v>
      </c>
      <c r="Y823" s="13">
        <v>154</v>
      </c>
      <c r="Z823" s="13">
        <v>2384</v>
      </c>
      <c r="AA823" s="13">
        <v>240</v>
      </c>
      <c r="AB823" s="13">
        <v>20</v>
      </c>
    </row>
    <row r="824" spans="1:28">
      <c r="A824" s="1">
        <v>100005535</v>
      </c>
      <c r="B824" s="1" t="s">
        <v>1126</v>
      </c>
      <c r="C824" s="1" t="s">
        <v>1644</v>
      </c>
      <c r="D824" s="1" t="s">
        <v>12</v>
      </c>
      <c r="E824" s="1">
        <v>1</v>
      </c>
      <c r="F824" s="13">
        <v>88</v>
      </c>
      <c r="G824" s="13">
        <f t="shared" si="13"/>
        <v>24</v>
      </c>
      <c r="H824" s="13">
        <v>23</v>
      </c>
      <c r="I824" s="13">
        <v>1</v>
      </c>
      <c r="J824" s="13">
        <v>14</v>
      </c>
      <c r="K824" s="13">
        <v>0</v>
      </c>
      <c r="L824" s="13">
        <v>0</v>
      </c>
      <c r="M824" s="13">
        <v>0</v>
      </c>
      <c r="N824" s="13">
        <v>8</v>
      </c>
      <c r="O824" s="13">
        <v>1</v>
      </c>
      <c r="P824" s="13">
        <v>7</v>
      </c>
      <c r="Q824" s="13">
        <v>33</v>
      </c>
      <c r="R824" s="13">
        <v>4459</v>
      </c>
      <c r="S824" s="13">
        <v>784</v>
      </c>
      <c r="T824" s="15">
        <v>44</v>
      </c>
      <c r="U824" s="15">
        <v>5.5</v>
      </c>
      <c r="V824" s="15">
        <v>3.4649999999999999</v>
      </c>
      <c r="W824" s="13">
        <v>402</v>
      </c>
      <c r="X824" s="13">
        <v>905</v>
      </c>
      <c r="Y824" s="13">
        <v>88</v>
      </c>
      <c r="Z824" s="13">
        <v>1307</v>
      </c>
      <c r="AA824" s="13">
        <v>192</v>
      </c>
      <c r="AB824" s="13">
        <v>14</v>
      </c>
    </row>
    <row r="825" spans="1:28">
      <c r="A825" s="1">
        <v>100005544</v>
      </c>
      <c r="B825" s="1" t="s">
        <v>1126</v>
      </c>
      <c r="C825" s="1" t="s">
        <v>1644</v>
      </c>
      <c r="D825" s="1" t="s">
        <v>1842</v>
      </c>
      <c r="E825" s="1">
        <v>1</v>
      </c>
      <c r="F825" s="13">
        <v>49</v>
      </c>
      <c r="G825" s="13">
        <f t="shared" si="13"/>
        <v>13</v>
      </c>
      <c r="H825" s="13">
        <v>13</v>
      </c>
      <c r="I825" s="13">
        <v>0</v>
      </c>
      <c r="J825" s="13">
        <v>6</v>
      </c>
      <c r="K825" s="13">
        <v>0</v>
      </c>
      <c r="L825" s="13">
        <v>0</v>
      </c>
      <c r="M825" s="13">
        <v>0</v>
      </c>
      <c r="N825" s="13">
        <v>4</v>
      </c>
      <c r="O825" s="13">
        <v>1</v>
      </c>
      <c r="P825" s="13">
        <v>3</v>
      </c>
      <c r="Q825" s="13">
        <v>18</v>
      </c>
      <c r="R825" s="13">
        <v>2403</v>
      </c>
      <c r="S825" s="13">
        <v>192</v>
      </c>
      <c r="T825" s="15">
        <v>24.5</v>
      </c>
      <c r="U825" s="15">
        <v>3.0625</v>
      </c>
      <c r="V825" s="15">
        <v>1.9293750000000001</v>
      </c>
      <c r="W825" s="13">
        <v>217</v>
      </c>
      <c r="X825" s="13">
        <v>419</v>
      </c>
      <c r="Y825" s="13">
        <v>49</v>
      </c>
      <c r="Z825" s="13">
        <v>636</v>
      </c>
      <c r="AA825" s="13">
        <v>96</v>
      </c>
      <c r="AB825" s="13">
        <v>6</v>
      </c>
    </row>
    <row r="826" spans="1:28">
      <c r="A826" s="1">
        <v>100005549</v>
      </c>
      <c r="B826" s="1" t="s">
        <v>1126</v>
      </c>
      <c r="C826" s="1" t="s">
        <v>1644</v>
      </c>
      <c r="D826" s="1" t="s">
        <v>1844</v>
      </c>
      <c r="E826" s="1">
        <v>1</v>
      </c>
      <c r="F826" s="13">
        <v>76</v>
      </c>
      <c r="G826" s="13">
        <f t="shared" si="13"/>
        <v>20</v>
      </c>
      <c r="H826" s="13">
        <v>20</v>
      </c>
      <c r="I826" s="13">
        <v>0</v>
      </c>
      <c r="J826" s="13">
        <v>8</v>
      </c>
      <c r="K826" s="13">
        <v>0</v>
      </c>
      <c r="L826" s="13">
        <v>0</v>
      </c>
      <c r="M826" s="13">
        <v>0</v>
      </c>
      <c r="N826" s="13">
        <v>5</v>
      </c>
      <c r="O826" s="13">
        <v>1</v>
      </c>
      <c r="P826" s="13">
        <v>4</v>
      </c>
      <c r="Q826" s="13">
        <v>28</v>
      </c>
      <c r="R826" s="13">
        <v>3660</v>
      </c>
      <c r="S826" s="13">
        <v>543</v>
      </c>
      <c r="T826" s="15">
        <v>38</v>
      </c>
      <c r="U826" s="15">
        <v>4.75</v>
      </c>
      <c r="V826" s="15">
        <v>2.9925000000000002</v>
      </c>
      <c r="W826" s="13">
        <v>330</v>
      </c>
      <c r="X826" s="13">
        <v>712</v>
      </c>
      <c r="Y826" s="13">
        <v>76</v>
      </c>
      <c r="Z826" s="13">
        <v>1042</v>
      </c>
      <c r="AA826" s="13">
        <v>120</v>
      </c>
      <c r="AB826" s="13">
        <v>8</v>
      </c>
    </row>
    <row r="827" spans="1:28">
      <c r="A827" s="1">
        <v>100005564</v>
      </c>
      <c r="B827" s="1" t="s">
        <v>1126</v>
      </c>
      <c r="C827" s="1" t="s">
        <v>1644</v>
      </c>
      <c r="D827" s="1" t="s">
        <v>12</v>
      </c>
      <c r="E827" s="1">
        <v>1</v>
      </c>
      <c r="F827" s="13">
        <v>68</v>
      </c>
      <c r="G827" s="13">
        <f t="shared" si="13"/>
        <v>18</v>
      </c>
      <c r="H827" s="13">
        <v>18</v>
      </c>
      <c r="I827" s="13">
        <v>0</v>
      </c>
      <c r="J827" s="13">
        <v>8</v>
      </c>
      <c r="K827" s="13">
        <v>0</v>
      </c>
      <c r="L827" s="13">
        <v>0</v>
      </c>
      <c r="M827" s="13">
        <v>0</v>
      </c>
      <c r="N827" s="13">
        <v>5</v>
      </c>
      <c r="O827" s="13">
        <v>1</v>
      </c>
      <c r="P827" s="13">
        <v>4</v>
      </c>
      <c r="Q827" s="13">
        <v>25</v>
      </c>
      <c r="R827" s="13">
        <v>3288</v>
      </c>
      <c r="S827" s="13">
        <v>419</v>
      </c>
      <c r="T827" s="15">
        <v>34</v>
      </c>
      <c r="U827" s="15">
        <v>4.25</v>
      </c>
      <c r="V827" s="15">
        <v>2.6775000000000002</v>
      </c>
      <c r="W827" s="13">
        <v>296</v>
      </c>
      <c r="X827" s="13">
        <v>619</v>
      </c>
      <c r="Y827" s="13">
        <v>68</v>
      </c>
      <c r="Z827" s="13">
        <v>915</v>
      </c>
      <c r="AA827" s="13">
        <v>120</v>
      </c>
      <c r="AB827" s="13">
        <v>8</v>
      </c>
    </row>
    <row r="828" spans="1:28">
      <c r="A828" s="1">
        <v>100005569</v>
      </c>
      <c r="B828" s="1" t="s">
        <v>1126</v>
      </c>
      <c r="C828" s="1" t="s">
        <v>1628</v>
      </c>
      <c r="D828" s="1" t="s">
        <v>12</v>
      </c>
      <c r="E828" s="1">
        <v>1</v>
      </c>
      <c r="F828" s="13">
        <v>30</v>
      </c>
      <c r="G828" s="13">
        <f t="shared" si="13"/>
        <v>8</v>
      </c>
      <c r="H828" s="13">
        <v>8</v>
      </c>
      <c r="I828" s="13">
        <v>0</v>
      </c>
      <c r="J828" s="13">
        <v>4</v>
      </c>
      <c r="K828" s="13">
        <v>0</v>
      </c>
      <c r="L828" s="13">
        <v>0</v>
      </c>
      <c r="M828" s="13">
        <v>0</v>
      </c>
      <c r="N828" s="13">
        <v>3</v>
      </c>
      <c r="O828" s="13">
        <v>1</v>
      </c>
      <c r="P828" s="13">
        <v>2</v>
      </c>
      <c r="Q828" s="13">
        <v>11</v>
      </c>
      <c r="R828" s="13">
        <v>1518</v>
      </c>
      <c r="S828" s="13">
        <v>50</v>
      </c>
      <c r="T828" s="15">
        <v>15</v>
      </c>
      <c r="U828" s="15">
        <v>1.875</v>
      </c>
      <c r="V828" s="15">
        <v>1.1812499999999999</v>
      </c>
      <c r="W828" s="13">
        <v>137</v>
      </c>
      <c r="X828" s="13">
        <v>243</v>
      </c>
      <c r="Y828" s="13">
        <v>30</v>
      </c>
      <c r="Z828" s="13">
        <v>380</v>
      </c>
      <c r="AA828" s="13">
        <v>72</v>
      </c>
      <c r="AB828" s="13">
        <v>4</v>
      </c>
    </row>
    <row r="829" spans="1:28">
      <c r="A829" s="1">
        <v>100005574</v>
      </c>
      <c r="B829" s="1" t="s">
        <v>1126</v>
      </c>
      <c r="C829" s="1" t="s">
        <v>1644</v>
      </c>
      <c r="D829" s="1" t="s">
        <v>12</v>
      </c>
      <c r="E829" s="1">
        <v>1</v>
      </c>
      <c r="F829" s="13">
        <v>17</v>
      </c>
      <c r="G829" s="13">
        <f t="shared" si="13"/>
        <v>5</v>
      </c>
      <c r="H829" s="13">
        <v>5</v>
      </c>
      <c r="I829" s="13">
        <v>0</v>
      </c>
      <c r="J829" s="13">
        <v>0</v>
      </c>
      <c r="K829" s="13">
        <v>1</v>
      </c>
      <c r="L829" s="13">
        <v>0</v>
      </c>
      <c r="M829" s="13">
        <v>1</v>
      </c>
      <c r="N829" s="13">
        <v>0</v>
      </c>
      <c r="O829" s="13">
        <v>1</v>
      </c>
      <c r="P829" s="13">
        <v>1</v>
      </c>
      <c r="Q829" s="13">
        <v>6</v>
      </c>
      <c r="R829" s="13">
        <v>1024</v>
      </c>
      <c r="S829" s="13">
        <v>0</v>
      </c>
      <c r="T829" s="15">
        <v>8.5</v>
      </c>
      <c r="U829" s="15">
        <v>1.0625</v>
      </c>
      <c r="V829" s="15">
        <v>0.66937500000000005</v>
      </c>
      <c r="W829" s="13">
        <v>93</v>
      </c>
      <c r="X829" s="13">
        <v>154</v>
      </c>
      <c r="Y829" s="13">
        <v>17</v>
      </c>
      <c r="Z829" s="13">
        <v>247</v>
      </c>
      <c r="AA829" s="13">
        <v>48</v>
      </c>
      <c r="AB829" s="13">
        <v>0</v>
      </c>
    </row>
    <row r="830" spans="1:28">
      <c r="A830" s="1">
        <v>100005584</v>
      </c>
      <c r="B830" s="1" t="s">
        <v>1126</v>
      </c>
      <c r="C830" s="1" t="s">
        <v>1631</v>
      </c>
      <c r="D830" s="1" t="s">
        <v>176</v>
      </c>
      <c r="E830" s="1">
        <v>1</v>
      </c>
      <c r="F830" s="13">
        <v>46</v>
      </c>
      <c r="G830" s="13">
        <f t="shared" si="13"/>
        <v>12</v>
      </c>
      <c r="H830" s="13">
        <v>12</v>
      </c>
      <c r="I830" s="13">
        <v>0</v>
      </c>
      <c r="J830" s="13">
        <v>6</v>
      </c>
      <c r="K830" s="13">
        <v>0</v>
      </c>
      <c r="L830" s="13">
        <v>0</v>
      </c>
      <c r="M830" s="13">
        <v>0</v>
      </c>
      <c r="N830" s="13">
        <v>4</v>
      </c>
      <c r="O830" s="13">
        <v>1</v>
      </c>
      <c r="P830" s="13">
        <v>3</v>
      </c>
      <c r="Q830" s="13">
        <v>17</v>
      </c>
      <c r="R830" s="13">
        <v>2263</v>
      </c>
      <c r="S830" s="13">
        <v>166</v>
      </c>
      <c r="T830" s="15">
        <v>23</v>
      </c>
      <c r="U830" s="15">
        <v>2.875</v>
      </c>
      <c r="V830" s="15">
        <v>1.81125</v>
      </c>
      <c r="W830" s="13">
        <v>204</v>
      </c>
      <c r="X830" s="13">
        <v>390</v>
      </c>
      <c r="Y830" s="13">
        <v>46</v>
      </c>
      <c r="Z830" s="13">
        <v>594</v>
      </c>
      <c r="AA830" s="13">
        <v>96</v>
      </c>
      <c r="AB830" s="13">
        <v>6</v>
      </c>
    </row>
    <row r="831" spans="1:28">
      <c r="A831" s="1">
        <v>100005588</v>
      </c>
      <c r="B831" s="1" t="s">
        <v>1126</v>
      </c>
      <c r="C831" s="1" t="s">
        <v>1623</v>
      </c>
      <c r="D831" s="1" t="s">
        <v>176</v>
      </c>
      <c r="E831" s="1">
        <v>1</v>
      </c>
      <c r="F831" s="13">
        <v>11</v>
      </c>
      <c r="G831" s="13">
        <f t="shared" si="13"/>
        <v>3</v>
      </c>
      <c r="H831" s="13">
        <v>3</v>
      </c>
      <c r="I831" s="13">
        <v>0</v>
      </c>
      <c r="J831" s="13">
        <v>0</v>
      </c>
      <c r="K831" s="13">
        <v>1</v>
      </c>
      <c r="L831" s="13">
        <v>0</v>
      </c>
      <c r="M831" s="13">
        <v>1</v>
      </c>
      <c r="N831" s="13">
        <v>0</v>
      </c>
      <c r="O831" s="13">
        <v>1</v>
      </c>
      <c r="P831" s="13">
        <v>1</v>
      </c>
      <c r="Q831" s="13">
        <v>4</v>
      </c>
      <c r="R831" s="13">
        <v>552</v>
      </c>
      <c r="S831" s="13">
        <v>0</v>
      </c>
      <c r="T831" s="15">
        <v>5.5</v>
      </c>
      <c r="U831" s="15">
        <v>0.6875</v>
      </c>
      <c r="V831" s="15">
        <v>0.43312499999999998</v>
      </c>
      <c r="W831" s="13">
        <v>50</v>
      </c>
      <c r="X831" s="13">
        <v>83</v>
      </c>
      <c r="Y831" s="13">
        <v>11</v>
      </c>
      <c r="Z831" s="13">
        <v>133</v>
      </c>
      <c r="AA831" s="13">
        <v>48</v>
      </c>
      <c r="AB831" s="13">
        <v>0</v>
      </c>
    </row>
    <row r="832" spans="1:28">
      <c r="A832" s="1">
        <v>100005593</v>
      </c>
      <c r="B832" s="1" t="s">
        <v>1126</v>
      </c>
      <c r="C832" s="1" t="s">
        <v>1623</v>
      </c>
      <c r="D832" s="1" t="s">
        <v>176</v>
      </c>
      <c r="E832" s="1">
        <v>1</v>
      </c>
      <c r="F832" s="13">
        <v>30</v>
      </c>
      <c r="G832" s="13">
        <f t="shared" si="13"/>
        <v>8</v>
      </c>
      <c r="H832" s="13">
        <v>8</v>
      </c>
      <c r="I832" s="13">
        <v>0</v>
      </c>
      <c r="J832" s="13">
        <v>4</v>
      </c>
      <c r="K832" s="13">
        <v>0</v>
      </c>
      <c r="L832" s="13">
        <v>0</v>
      </c>
      <c r="M832" s="13">
        <v>0</v>
      </c>
      <c r="N832" s="13">
        <v>3</v>
      </c>
      <c r="O832" s="13">
        <v>1</v>
      </c>
      <c r="P832" s="13">
        <v>2</v>
      </c>
      <c r="Q832" s="13">
        <v>11</v>
      </c>
      <c r="R832" s="13">
        <v>1518</v>
      </c>
      <c r="S832" s="13">
        <v>50</v>
      </c>
      <c r="T832" s="15">
        <v>15</v>
      </c>
      <c r="U832" s="15">
        <v>1.875</v>
      </c>
      <c r="V832" s="15">
        <v>1.1812499999999999</v>
      </c>
      <c r="W832" s="13">
        <v>137</v>
      </c>
      <c r="X832" s="13">
        <v>243</v>
      </c>
      <c r="Y832" s="13">
        <v>30</v>
      </c>
      <c r="Z832" s="13">
        <v>380</v>
      </c>
      <c r="AA832" s="13">
        <v>72</v>
      </c>
      <c r="AB832" s="13">
        <v>4</v>
      </c>
    </row>
    <row r="833" spans="1:28">
      <c r="A833" s="1">
        <v>100005599</v>
      </c>
      <c r="B833" s="1" t="s">
        <v>1126</v>
      </c>
      <c r="C833" s="1" t="s">
        <v>1702</v>
      </c>
      <c r="D833" s="1" t="s">
        <v>1859</v>
      </c>
      <c r="E833" s="1">
        <v>1</v>
      </c>
      <c r="F833" s="13">
        <v>11</v>
      </c>
      <c r="G833" s="13">
        <f t="shared" si="13"/>
        <v>3</v>
      </c>
      <c r="H833" s="13">
        <v>3</v>
      </c>
      <c r="I833" s="13">
        <v>0</v>
      </c>
      <c r="J833" s="13">
        <v>0</v>
      </c>
      <c r="K833" s="13">
        <v>1</v>
      </c>
      <c r="L833" s="13">
        <v>0</v>
      </c>
      <c r="M833" s="13">
        <v>1</v>
      </c>
      <c r="N833" s="13">
        <v>0</v>
      </c>
      <c r="O833" s="13">
        <v>1</v>
      </c>
      <c r="P833" s="13">
        <v>1</v>
      </c>
      <c r="Q833" s="13">
        <v>4</v>
      </c>
      <c r="R833" s="13">
        <v>552</v>
      </c>
      <c r="S833" s="13">
        <v>0</v>
      </c>
      <c r="T833" s="15">
        <v>5.5</v>
      </c>
      <c r="U833" s="15">
        <v>0.6875</v>
      </c>
      <c r="V833" s="15">
        <v>0.43312499999999998</v>
      </c>
      <c r="W833" s="13">
        <v>50</v>
      </c>
      <c r="X833" s="13">
        <v>83</v>
      </c>
      <c r="Y833" s="13">
        <v>11</v>
      </c>
      <c r="Z833" s="13">
        <v>133</v>
      </c>
      <c r="AA833" s="13">
        <v>48</v>
      </c>
      <c r="AB833" s="13">
        <v>0</v>
      </c>
    </row>
    <row r="834" spans="1:28">
      <c r="A834" s="1">
        <v>100005618</v>
      </c>
      <c r="B834" s="1" t="s">
        <v>1126</v>
      </c>
      <c r="C834" s="1" t="s">
        <v>1125</v>
      </c>
      <c r="D834" s="1" t="s">
        <v>533</v>
      </c>
      <c r="E834" s="1">
        <v>1</v>
      </c>
      <c r="F834" s="13">
        <v>62</v>
      </c>
      <c r="G834" s="13">
        <f t="shared" si="13"/>
        <v>16</v>
      </c>
      <c r="H834" s="13">
        <v>16</v>
      </c>
      <c r="I834" s="13">
        <v>0</v>
      </c>
      <c r="J834" s="13">
        <v>8</v>
      </c>
      <c r="K834" s="13">
        <v>0</v>
      </c>
      <c r="L834" s="13">
        <v>0</v>
      </c>
      <c r="M834" s="13">
        <v>0</v>
      </c>
      <c r="N834" s="13">
        <v>5</v>
      </c>
      <c r="O834" s="13">
        <v>1</v>
      </c>
      <c r="P834" s="13">
        <v>4</v>
      </c>
      <c r="Q834" s="13">
        <v>23</v>
      </c>
      <c r="R834" s="13">
        <v>3008</v>
      </c>
      <c r="S834" s="13">
        <v>345</v>
      </c>
      <c r="T834" s="15">
        <v>31</v>
      </c>
      <c r="U834" s="15">
        <v>3.875</v>
      </c>
      <c r="V834" s="15">
        <v>2.4412500000000001</v>
      </c>
      <c r="W834" s="13">
        <v>271</v>
      </c>
      <c r="X834" s="13">
        <v>555</v>
      </c>
      <c r="Y834" s="13">
        <v>62</v>
      </c>
      <c r="Z834" s="13">
        <v>826</v>
      </c>
      <c r="AA834" s="13">
        <v>120</v>
      </c>
      <c r="AB834" s="13">
        <v>8</v>
      </c>
    </row>
    <row r="835" spans="1:28">
      <c r="A835" s="1">
        <v>100005619</v>
      </c>
      <c r="B835" s="1" t="s">
        <v>1126</v>
      </c>
      <c r="C835" s="1" t="s">
        <v>1125</v>
      </c>
      <c r="D835" s="1" t="s">
        <v>12</v>
      </c>
      <c r="E835" s="1">
        <v>1</v>
      </c>
      <c r="F835" s="13">
        <v>35</v>
      </c>
      <c r="G835" s="13">
        <f t="shared" si="13"/>
        <v>9</v>
      </c>
      <c r="H835" s="13">
        <v>9</v>
      </c>
      <c r="I835" s="13">
        <v>0</v>
      </c>
      <c r="J835" s="13">
        <v>4</v>
      </c>
      <c r="K835" s="13">
        <v>0</v>
      </c>
      <c r="L835" s="13">
        <v>0</v>
      </c>
      <c r="M835" s="13">
        <v>0</v>
      </c>
      <c r="N835" s="13">
        <v>3</v>
      </c>
      <c r="O835" s="13">
        <v>1</v>
      </c>
      <c r="P835" s="13">
        <v>2</v>
      </c>
      <c r="Q835" s="13">
        <v>13</v>
      </c>
      <c r="R835" s="13">
        <v>1751</v>
      </c>
      <c r="S835" s="13">
        <v>82</v>
      </c>
      <c r="T835" s="15">
        <v>17.5</v>
      </c>
      <c r="U835" s="15">
        <v>2.1875</v>
      </c>
      <c r="V835" s="15">
        <v>1.378125</v>
      </c>
      <c r="W835" s="13">
        <v>158</v>
      </c>
      <c r="X835" s="13">
        <v>288</v>
      </c>
      <c r="Y835" s="13">
        <v>35</v>
      </c>
      <c r="Z835" s="13">
        <v>446</v>
      </c>
      <c r="AA835" s="13">
        <v>72</v>
      </c>
      <c r="AB835" s="13">
        <v>4</v>
      </c>
    </row>
    <row r="836" spans="1:28">
      <c r="A836" s="1">
        <v>100005627</v>
      </c>
      <c r="B836" s="1" t="s">
        <v>1126</v>
      </c>
      <c r="C836" s="1" t="s">
        <v>1702</v>
      </c>
      <c r="D836" s="1" t="s">
        <v>12</v>
      </c>
      <c r="E836" s="1">
        <v>1</v>
      </c>
      <c r="F836" s="13">
        <v>6</v>
      </c>
      <c r="G836" s="13">
        <f t="shared" si="13"/>
        <v>2</v>
      </c>
      <c r="H836" s="13">
        <v>2</v>
      </c>
      <c r="I836" s="13">
        <v>0</v>
      </c>
      <c r="J836" s="13">
        <v>0</v>
      </c>
      <c r="K836" s="13">
        <v>1</v>
      </c>
      <c r="L836" s="13">
        <v>0</v>
      </c>
      <c r="M836" s="13">
        <v>1</v>
      </c>
      <c r="N836" s="13">
        <v>0</v>
      </c>
      <c r="O836" s="13">
        <v>1</v>
      </c>
      <c r="P836" s="13">
        <v>1</v>
      </c>
      <c r="Q836" s="13">
        <v>2</v>
      </c>
      <c r="R836" s="13">
        <v>272</v>
      </c>
      <c r="S836" s="13">
        <v>0</v>
      </c>
      <c r="T836" s="15">
        <v>3</v>
      </c>
      <c r="U836" s="15">
        <v>0.375</v>
      </c>
      <c r="V836" s="15">
        <v>0.23624999999999999</v>
      </c>
      <c r="W836" s="13">
        <v>25</v>
      </c>
      <c r="X836" s="13">
        <v>41</v>
      </c>
      <c r="Y836" s="13">
        <v>6</v>
      </c>
      <c r="Z836" s="13">
        <v>66</v>
      </c>
      <c r="AA836" s="13">
        <v>48</v>
      </c>
      <c r="AB836" s="13">
        <v>0</v>
      </c>
    </row>
    <row r="837" spans="1:28">
      <c r="A837" s="1">
        <v>100005633</v>
      </c>
      <c r="B837" s="1" t="s">
        <v>1126</v>
      </c>
      <c r="C837" s="1" t="s">
        <v>1125</v>
      </c>
      <c r="D837" s="1" t="s">
        <v>1865</v>
      </c>
      <c r="E837" s="1">
        <v>1</v>
      </c>
      <c r="F837" s="13">
        <v>11</v>
      </c>
      <c r="G837" s="13">
        <f t="shared" si="13"/>
        <v>3</v>
      </c>
      <c r="H837" s="13">
        <v>3</v>
      </c>
      <c r="I837" s="13">
        <v>0</v>
      </c>
      <c r="J837" s="13">
        <v>0</v>
      </c>
      <c r="K837" s="13">
        <v>1</v>
      </c>
      <c r="L837" s="13">
        <v>0</v>
      </c>
      <c r="M837" s="13">
        <v>1</v>
      </c>
      <c r="N837" s="13">
        <v>0</v>
      </c>
      <c r="O837" s="13">
        <v>1</v>
      </c>
      <c r="P837" s="13">
        <v>1</v>
      </c>
      <c r="Q837" s="13">
        <v>4</v>
      </c>
      <c r="R837" s="13">
        <v>552</v>
      </c>
      <c r="S837" s="13">
        <v>0</v>
      </c>
      <c r="T837" s="15">
        <v>5.5</v>
      </c>
      <c r="U837" s="15">
        <v>0.6875</v>
      </c>
      <c r="V837" s="15">
        <v>0.43312499999999998</v>
      </c>
      <c r="W837" s="13">
        <v>50</v>
      </c>
      <c r="X837" s="13">
        <v>83</v>
      </c>
      <c r="Y837" s="13">
        <v>11</v>
      </c>
      <c r="Z837" s="13">
        <v>133</v>
      </c>
      <c r="AA837" s="13">
        <v>48</v>
      </c>
      <c r="AB837" s="13">
        <v>0</v>
      </c>
    </row>
    <row r="838" spans="1:28">
      <c r="A838" s="1">
        <v>100005638</v>
      </c>
      <c r="B838" s="1" t="s">
        <v>1126</v>
      </c>
      <c r="C838" s="1" t="s">
        <v>1628</v>
      </c>
      <c r="D838" s="1" t="s">
        <v>176</v>
      </c>
      <c r="E838" s="1">
        <v>1</v>
      </c>
      <c r="F838" s="13">
        <v>39</v>
      </c>
      <c r="G838" s="13">
        <f t="shared" ref="G838:G901" si="14">H838+I838</f>
        <v>11</v>
      </c>
      <c r="H838" s="13">
        <v>10</v>
      </c>
      <c r="I838" s="13">
        <v>1</v>
      </c>
      <c r="J838" s="13">
        <v>4</v>
      </c>
      <c r="K838" s="13">
        <v>0</v>
      </c>
      <c r="L838" s="13">
        <v>0</v>
      </c>
      <c r="M838" s="13">
        <v>0</v>
      </c>
      <c r="N838" s="13">
        <v>3</v>
      </c>
      <c r="O838" s="13">
        <v>1</v>
      </c>
      <c r="P838" s="13">
        <v>2</v>
      </c>
      <c r="Q838" s="13">
        <v>15</v>
      </c>
      <c r="R838" s="13">
        <v>1937</v>
      </c>
      <c r="S838" s="13">
        <v>120</v>
      </c>
      <c r="T838" s="15">
        <v>19.5</v>
      </c>
      <c r="U838" s="15">
        <v>2.4375</v>
      </c>
      <c r="V838" s="15">
        <v>1.535625</v>
      </c>
      <c r="W838" s="13">
        <v>175</v>
      </c>
      <c r="X838" s="13">
        <v>327</v>
      </c>
      <c r="Y838" s="13">
        <v>39</v>
      </c>
      <c r="Z838" s="13">
        <v>502</v>
      </c>
      <c r="AA838" s="13">
        <v>72</v>
      </c>
      <c r="AB838" s="13">
        <v>4</v>
      </c>
    </row>
    <row r="839" spans="1:28">
      <c r="A839" s="1">
        <v>100005641</v>
      </c>
      <c r="B839" s="1" t="s">
        <v>1126</v>
      </c>
      <c r="C839" s="1" t="s">
        <v>1628</v>
      </c>
      <c r="D839" s="1" t="s">
        <v>176</v>
      </c>
      <c r="E839" s="1">
        <v>1</v>
      </c>
      <c r="F839" s="13">
        <v>33</v>
      </c>
      <c r="G839" s="13">
        <f t="shared" si="14"/>
        <v>9</v>
      </c>
      <c r="H839" s="13">
        <v>9</v>
      </c>
      <c r="I839" s="13">
        <v>0</v>
      </c>
      <c r="J839" s="13">
        <v>4</v>
      </c>
      <c r="K839" s="13">
        <v>0</v>
      </c>
      <c r="L839" s="13">
        <v>0</v>
      </c>
      <c r="M839" s="13">
        <v>0</v>
      </c>
      <c r="N839" s="13">
        <v>3</v>
      </c>
      <c r="O839" s="13">
        <v>1</v>
      </c>
      <c r="P839" s="13">
        <v>2</v>
      </c>
      <c r="Q839" s="13">
        <v>12</v>
      </c>
      <c r="R839" s="13">
        <v>1657</v>
      </c>
      <c r="S839" s="13">
        <v>65</v>
      </c>
      <c r="T839" s="15">
        <v>16.5</v>
      </c>
      <c r="U839" s="15">
        <v>2.0625</v>
      </c>
      <c r="V839" s="15">
        <v>1.2993749999999999</v>
      </c>
      <c r="W839" s="13">
        <v>150</v>
      </c>
      <c r="X839" s="13">
        <v>269</v>
      </c>
      <c r="Y839" s="13">
        <v>33</v>
      </c>
      <c r="Z839" s="13">
        <v>419</v>
      </c>
      <c r="AA839" s="13">
        <v>72</v>
      </c>
      <c r="AB839" s="13">
        <v>4</v>
      </c>
    </row>
    <row r="840" spans="1:28">
      <c r="A840" s="1">
        <v>100005645</v>
      </c>
      <c r="B840" s="1" t="s">
        <v>1126</v>
      </c>
      <c r="C840" s="1" t="s">
        <v>1125</v>
      </c>
      <c r="D840" s="1" t="s">
        <v>1872</v>
      </c>
      <c r="E840" s="1">
        <v>1</v>
      </c>
      <c r="F840" s="13">
        <v>27</v>
      </c>
      <c r="G840" s="13">
        <f t="shared" si="14"/>
        <v>7</v>
      </c>
      <c r="H840" s="13">
        <v>7</v>
      </c>
      <c r="I840" s="13">
        <v>0</v>
      </c>
      <c r="J840" s="13">
        <v>4</v>
      </c>
      <c r="K840" s="13">
        <v>0</v>
      </c>
      <c r="L840" s="13">
        <v>0</v>
      </c>
      <c r="M840" s="13">
        <v>0</v>
      </c>
      <c r="N840" s="13">
        <v>3</v>
      </c>
      <c r="O840" s="13">
        <v>1</v>
      </c>
      <c r="P840" s="13">
        <v>2</v>
      </c>
      <c r="Q840" s="13">
        <v>10</v>
      </c>
      <c r="R840" s="13">
        <v>1378</v>
      </c>
      <c r="S840" s="13">
        <v>37</v>
      </c>
      <c r="T840" s="15">
        <v>13.5</v>
      </c>
      <c r="U840" s="15">
        <v>1.6875</v>
      </c>
      <c r="V840" s="15">
        <v>1.0631250000000001</v>
      </c>
      <c r="W840" s="13">
        <v>125</v>
      </c>
      <c r="X840" s="13">
        <v>218</v>
      </c>
      <c r="Y840" s="13">
        <v>27</v>
      </c>
      <c r="Z840" s="13">
        <v>343</v>
      </c>
      <c r="AA840" s="13">
        <v>72</v>
      </c>
      <c r="AB840" s="13">
        <v>4</v>
      </c>
    </row>
    <row r="841" spans="1:28">
      <c r="A841" s="1">
        <v>100005650</v>
      </c>
      <c r="B841" s="1" t="s">
        <v>1126</v>
      </c>
      <c r="C841" s="1" t="s">
        <v>1623</v>
      </c>
      <c r="D841" s="1" t="s">
        <v>673</v>
      </c>
      <c r="E841" s="1">
        <v>2</v>
      </c>
      <c r="F841" s="13">
        <v>55</v>
      </c>
      <c r="G841" s="13">
        <f t="shared" si="14"/>
        <v>15</v>
      </c>
      <c r="H841" s="13">
        <v>15</v>
      </c>
      <c r="I841" s="13">
        <v>0</v>
      </c>
      <c r="J841" s="13">
        <v>6</v>
      </c>
      <c r="K841" s="13">
        <v>1</v>
      </c>
      <c r="L841" s="13">
        <v>0</v>
      </c>
      <c r="M841" s="13">
        <v>1</v>
      </c>
      <c r="N841" s="13">
        <v>4</v>
      </c>
      <c r="O841" s="13">
        <v>2</v>
      </c>
      <c r="P841" s="13">
        <v>4</v>
      </c>
      <c r="Q841" s="13">
        <v>20</v>
      </c>
      <c r="R841" s="13">
        <v>2673</v>
      </c>
      <c r="S841" s="13">
        <v>166</v>
      </c>
      <c r="T841" s="15">
        <v>27.5</v>
      </c>
      <c r="U841" s="15">
        <v>3.4375</v>
      </c>
      <c r="V841" s="15">
        <v>2.1656249999999999</v>
      </c>
      <c r="W841" s="13">
        <v>241</v>
      </c>
      <c r="X841" s="13">
        <v>452</v>
      </c>
      <c r="Y841" s="13">
        <v>55</v>
      </c>
      <c r="Z841" s="13">
        <v>693</v>
      </c>
      <c r="AA841" s="13">
        <v>144</v>
      </c>
      <c r="AB841" s="13">
        <v>6</v>
      </c>
    </row>
    <row r="842" spans="1:28">
      <c r="A842" s="1">
        <v>100005654</v>
      </c>
      <c r="B842" s="1" t="s">
        <v>1126</v>
      </c>
      <c r="C842" s="1" t="s">
        <v>1623</v>
      </c>
      <c r="D842" s="1" t="s">
        <v>12</v>
      </c>
      <c r="E842" s="1">
        <v>1</v>
      </c>
      <c r="F842" s="13">
        <v>86</v>
      </c>
      <c r="G842" s="13">
        <f t="shared" si="14"/>
        <v>24</v>
      </c>
      <c r="H842" s="13">
        <v>22</v>
      </c>
      <c r="I842" s="13">
        <v>2</v>
      </c>
      <c r="J842" s="13">
        <v>12</v>
      </c>
      <c r="K842" s="13">
        <v>0</v>
      </c>
      <c r="L842" s="13">
        <v>0</v>
      </c>
      <c r="M842" s="13">
        <v>0</v>
      </c>
      <c r="N842" s="13">
        <v>7</v>
      </c>
      <c r="O842" s="13">
        <v>1</v>
      </c>
      <c r="P842" s="13">
        <v>6</v>
      </c>
      <c r="Q842" s="13">
        <v>33</v>
      </c>
      <c r="R842" s="13">
        <v>4246</v>
      </c>
      <c r="S842" s="13">
        <v>784</v>
      </c>
      <c r="T842" s="15">
        <v>43</v>
      </c>
      <c r="U842" s="15">
        <v>5.375</v>
      </c>
      <c r="V842" s="15">
        <v>3.38625</v>
      </c>
      <c r="W842" s="13">
        <v>383</v>
      </c>
      <c r="X842" s="13">
        <v>873</v>
      </c>
      <c r="Y842" s="13">
        <v>86</v>
      </c>
      <c r="Z842" s="13">
        <v>1256</v>
      </c>
      <c r="AA842" s="13">
        <v>168</v>
      </c>
      <c r="AB842" s="13">
        <v>12</v>
      </c>
    </row>
    <row r="843" spans="1:28">
      <c r="A843" s="1">
        <v>100005659</v>
      </c>
      <c r="B843" s="1" t="s">
        <v>1126</v>
      </c>
      <c r="C843" s="1" t="s">
        <v>1628</v>
      </c>
      <c r="D843" s="1" t="s">
        <v>1878</v>
      </c>
      <c r="E843" s="1">
        <v>1</v>
      </c>
      <c r="F843" s="13">
        <v>47</v>
      </c>
      <c r="G843" s="13">
        <f t="shared" si="14"/>
        <v>13</v>
      </c>
      <c r="H843" s="13">
        <v>12</v>
      </c>
      <c r="I843" s="13">
        <v>1</v>
      </c>
      <c r="J843" s="13">
        <v>6</v>
      </c>
      <c r="K843" s="13">
        <v>0</v>
      </c>
      <c r="L843" s="13">
        <v>0</v>
      </c>
      <c r="M843" s="13">
        <v>0</v>
      </c>
      <c r="N843" s="13">
        <v>4</v>
      </c>
      <c r="O843" s="13">
        <v>1</v>
      </c>
      <c r="P843" s="13">
        <v>3</v>
      </c>
      <c r="Q843" s="13">
        <v>18</v>
      </c>
      <c r="R843" s="13">
        <v>2310</v>
      </c>
      <c r="S843" s="13">
        <v>192</v>
      </c>
      <c r="T843" s="15">
        <v>23.5</v>
      </c>
      <c r="U843" s="15">
        <v>2.9375</v>
      </c>
      <c r="V843" s="15">
        <v>1.850625</v>
      </c>
      <c r="W843" s="13">
        <v>208</v>
      </c>
      <c r="X843" s="13">
        <v>405</v>
      </c>
      <c r="Y843" s="13">
        <v>47</v>
      </c>
      <c r="Z843" s="13">
        <v>613</v>
      </c>
      <c r="AA843" s="13">
        <v>96</v>
      </c>
      <c r="AB843" s="13">
        <v>6</v>
      </c>
    </row>
    <row r="844" spans="1:28">
      <c r="A844" s="1">
        <v>100005662</v>
      </c>
      <c r="B844" s="1" t="s">
        <v>1126</v>
      </c>
      <c r="C844" s="1" t="s">
        <v>1125</v>
      </c>
      <c r="D844" s="1" t="s">
        <v>533</v>
      </c>
      <c r="E844" s="1">
        <v>1</v>
      </c>
      <c r="F844" s="13">
        <v>35</v>
      </c>
      <c r="G844" s="13">
        <f t="shared" si="14"/>
        <v>9</v>
      </c>
      <c r="H844" s="13">
        <v>9</v>
      </c>
      <c r="I844" s="13">
        <v>0</v>
      </c>
      <c r="J844" s="13">
        <v>4</v>
      </c>
      <c r="K844" s="13">
        <v>0</v>
      </c>
      <c r="L844" s="13">
        <v>0</v>
      </c>
      <c r="M844" s="13">
        <v>0</v>
      </c>
      <c r="N844" s="13">
        <v>3</v>
      </c>
      <c r="O844" s="13">
        <v>1</v>
      </c>
      <c r="P844" s="13">
        <v>2</v>
      </c>
      <c r="Q844" s="13">
        <v>13</v>
      </c>
      <c r="R844" s="13">
        <v>1751</v>
      </c>
      <c r="S844" s="13">
        <v>82</v>
      </c>
      <c r="T844" s="15">
        <v>17.5</v>
      </c>
      <c r="U844" s="15">
        <v>2.1875</v>
      </c>
      <c r="V844" s="15">
        <v>1.378125</v>
      </c>
      <c r="W844" s="13">
        <v>158</v>
      </c>
      <c r="X844" s="13">
        <v>288</v>
      </c>
      <c r="Y844" s="13">
        <v>35</v>
      </c>
      <c r="Z844" s="13">
        <v>446</v>
      </c>
      <c r="AA844" s="13">
        <v>72</v>
      </c>
      <c r="AB844" s="13">
        <v>4</v>
      </c>
    </row>
    <row r="845" spans="1:28">
      <c r="A845" s="1">
        <v>100005670</v>
      </c>
      <c r="B845" s="1" t="s">
        <v>1126</v>
      </c>
      <c r="C845" s="1" t="s">
        <v>1662</v>
      </c>
      <c r="D845" s="1" t="s">
        <v>12</v>
      </c>
      <c r="E845" s="1">
        <v>1</v>
      </c>
      <c r="F845" s="13">
        <v>78</v>
      </c>
      <c r="G845" s="13">
        <f t="shared" si="14"/>
        <v>20</v>
      </c>
      <c r="H845" s="13">
        <v>20</v>
      </c>
      <c r="I845" s="13">
        <v>0</v>
      </c>
      <c r="J845" s="13">
        <v>10</v>
      </c>
      <c r="K845" s="13">
        <v>0</v>
      </c>
      <c r="L845" s="13">
        <v>0</v>
      </c>
      <c r="M845" s="13">
        <v>0</v>
      </c>
      <c r="N845" s="13">
        <v>6</v>
      </c>
      <c r="O845" s="13">
        <v>1</v>
      </c>
      <c r="P845" s="13">
        <v>5</v>
      </c>
      <c r="Q845" s="13">
        <v>29</v>
      </c>
      <c r="R845" s="13">
        <v>3873</v>
      </c>
      <c r="S845" s="13">
        <v>587</v>
      </c>
      <c r="T845" s="15">
        <v>39</v>
      </c>
      <c r="U845" s="15">
        <v>4.875</v>
      </c>
      <c r="V845" s="15">
        <v>3.07125</v>
      </c>
      <c r="W845" s="13">
        <v>349</v>
      </c>
      <c r="X845" s="13">
        <v>758</v>
      </c>
      <c r="Y845" s="13">
        <v>78</v>
      </c>
      <c r="Z845" s="13">
        <v>1107</v>
      </c>
      <c r="AA845" s="13">
        <v>144</v>
      </c>
      <c r="AB845" s="13">
        <v>10</v>
      </c>
    </row>
    <row r="846" spans="1:28">
      <c r="A846" s="1">
        <v>100005674</v>
      </c>
      <c r="B846" s="1" t="s">
        <v>1126</v>
      </c>
      <c r="C846" s="1" t="s">
        <v>1628</v>
      </c>
      <c r="D846" s="1" t="s">
        <v>1885</v>
      </c>
      <c r="E846" s="1">
        <v>1</v>
      </c>
      <c r="F846" s="13">
        <v>40</v>
      </c>
      <c r="G846" s="13">
        <f t="shared" si="14"/>
        <v>14</v>
      </c>
      <c r="H846" s="13">
        <v>14</v>
      </c>
      <c r="I846" s="13">
        <v>0</v>
      </c>
      <c r="J846" s="13">
        <v>4</v>
      </c>
      <c r="K846" s="13">
        <v>0</v>
      </c>
      <c r="L846" s="13">
        <v>0</v>
      </c>
      <c r="M846" s="13">
        <v>0</v>
      </c>
      <c r="N846" s="13">
        <v>3</v>
      </c>
      <c r="O846" s="13">
        <v>1</v>
      </c>
      <c r="P846" s="13">
        <v>2</v>
      </c>
      <c r="Q846" s="13">
        <v>13</v>
      </c>
      <c r="R846" s="13">
        <v>1983</v>
      </c>
      <c r="S846" s="13">
        <v>82</v>
      </c>
      <c r="T846" s="15">
        <v>20</v>
      </c>
      <c r="U846" s="15">
        <v>2.5</v>
      </c>
      <c r="V846" s="15">
        <v>1.575</v>
      </c>
      <c r="W846" s="13">
        <v>179</v>
      </c>
      <c r="X846" s="13">
        <v>323</v>
      </c>
      <c r="Y846" s="13">
        <v>40</v>
      </c>
      <c r="Z846" s="13">
        <v>502</v>
      </c>
      <c r="AA846" s="13">
        <v>72</v>
      </c>
      <c r="AB846" s="13">
        <v>4</v>
      </c>
    </row>
    <row r="847" spans="1:28">
      <c r="A847" s="1">
        <v>100005687</v>
      </c>
      <c r="B847" s="1" t="s">
        <v>1126</v>
      </c>
      <c r="C847" s="1" t="s">
        <v>1662</v>
      </c>
      <c r="D847" s="1" t="s">
        <v>1888</v>
      </c>
      <c r="E847" s="1">
        <v>1</v>
      </c>
      <c r="F847" s="13">
        <v>35</v>
      </c>
      <c r="G847" s="13">
        <f t="shared" si="14"/>
        <v>9</v>
      </c>
      <c r="H847" s="13">
        <v>9</v>
      </c>
      <c r="I847" s="13">
        <v>0</v>
      </c>
      <c r="J847" s="13">
        <v>4</v>
      </c>
      <c r="K847" s="13">
        <v>0</v>
      </c>
      <c r="L847" s="13">
        <v>0</v>
      </c>
      <c r="M847" s="13">
        <v>0</v>
      </c>
      <c r="N847" s="13">
        <v>3</v>
      </c>
      <c r="O847" s="13">
        <v>1</v>
      </c>
      <c r="P847" s="13">
        <v>2</v>
      </c>
      <c r="Q847" s="13">
        <v>13</v>
      </c>
      <c r="R847" s="13">
        <v>1751</v>
      </c>
      <c r="S847" s="13">
        <v>82</v>
      </c>
      <c r="T847" s="15">
        <v>17.5</v>
      </c>
      <c r="U847" s="15">
        <v>2.1875</v>
      </c>
      <c r="V847" s="15">
        <v>1.378125</v>
      </c>
      <c r="W847" s="13">
        <v>158</v>
      </c>
      <c r="X847" s="13">
        <v>288</v>
      </c>
      <c r="Y847" s="13">
        <v>35</v>
      </c>
      <c r="Z847" s="13">
        <v>446</v>
      </c>
      <c r="AA847" s="13">
        <v>72</v>
      </c>
      <c r="AB847" s="13">
        <v>4</v>
      </c>
    </row>
    <row r="848" spans="1:28">
      <c r="A848" s="1">
        <v>100005688</v>
      </c>
      <c r="B848" s="1" t="s">
        <v>1126</v>
      </c>
      <c r="C848" s="1" t="s">
        <v>1662</v>
      </c>
      <c r="D848" s="1" t="s">
        <v>12</v>
      </c>
      <c r="E848" s="1">
        <v>1</v>
      </c>
      <c r="F848" s="13">
        <v>11</v>
      </c>
      <c r="G848" s="13">
        <f t="shared" si="14"/>
        <v>3</v>
      </c>
      <c r="H848" s="13">
        <v>3</v>
      </c>
      <c r="I848" s="13">
        <v>0</v>
      </c>
      <c r="J848" s="13">
        <v>0</v>
      </c>
      <c r="K848" s="13">
        <v>1</v>
      </c>
      <c r="L848" s="13">
        <v>0</v>
      </c>
      <c r="M848" s="13">
        <v>1</v>
      </c>
      <c r="N848" s="13">
        <v>0</v>
      </c>
      <c r="O848" s="13">
        <v>1</v>
      </c>
      <c r="P848" s="13">
        <v>1</v>
      </c>
      <c r="Q848" s="13">
        <v>4</v>
      </c>
      <c r="R848" s="13">
        <v>552</v>
      </c>
      <c r="S848" s="13">
        <v>0</v>
      </c>
      <c r="T848" s="15">
        <v>5.5</v>
      </c>
      <c r="U848" s="15">
        <v>0.6875</v>
      </c>
      <c r="V848" s="15">
        <v>0.43312499999999998</v>
      </c>
      <c r="W848" s="13">
        <v>50</v>
      </c>
      <c r="X848" s="13">
        <v>83</v>
      </c>
      <c r="Y848" s="13">
        <v>11</v>
      </c>
      <c r="Z848" s="13">
        <v>133</v>
      </c>
      <c r="AA848" s="13">
        <v>48</v>
      </c>
      <c r="AB848" s="13">
        <v>0</v>
      </c>
    </row>
    <row r="849" spans="1:28">
      <c r="A849" s="1">
        <v>100005698</v>
      </c>
      <c r="B849" s="1" t="s">
        <v>1126</v>
      </c>
      <c r="C849" s="1" t="s">
        <v>1125</v>
      </c>
      <c r="D849" s="1" t="s">
        <v>12</v>
      </c>
      <c r="E849" s="1">
        <v>1</v>
      </c>
      <c r="F849" s="13">
        <v>65</v>
      </c>
      <c r="G849" s="13">
        <f t="shared" si="14"/>
        <v>17</v>
      </c>
      <c r="H849" s="13">
        <v>17</v>
      </c>
      <c r="I849" s="13">
        <v>0</v>
      </c>
      <c r="J849" s="13">
        <v>8</v>
      </c>
      <c r="K849" s="13">
        <v>0</v>
      </c>
      <c r="L849" s="13">
        <v>0</v>
      </c>
      <c r="M849" s="13">
        <v>0</v>
      </c>
      <c r="N849" s="13">
        <v>5</v>
      </c>
      <c r="O849" s="13">
        <v>1</v>
      </c>
      <c r="P849" s="13">
        <v>4</v>
      </c>
      <c r="Q849" s="13">
        <v>24</v>
      </c>
      <c r="R849" s="13">
        <v>3148</v>
      </c>
      <c r="S849" s="13">
        <v>381</v>
      </c>
      <c r="T849" s="15">
        <v>32.5</v>
      </c>
      <c r="U849" s="15">
        <v>4.0625</v>
      </c>
      <c r="V849" s="15">
        <v>2.5593750000000002</v>
      </c>
      <c r="W849" s="13">
        <v>284</v>
      </c>
      <c r="X849" s="13">
        <v>587</v>
      </c>
      <c r="Y849" s="13">
        <v>65</v>
      </c>
      <c r="Z849" s="13">
        <v>871</v>
      </c>
      <c r="AA849" s="13">
        <v>120</v>
      </c>
      <c r="AB849" s="13">
        <v>8</v>
      </c>
    </row>
    <row r="850" spans="1:28">
      <c r="A850" s="1">
        <v>100005704</v>
      </c>
      <c r="B850" s="1" t="s">
        <v>1126</v>
      </c>
      <c r="C850" s="1" t="s">
        <v>1125</v>
      </c>
      <c r="D850" s="1" t="s">
        <v>533</v>
      </c>
      <c r="E850" s="1">
        <v>1</v>
      </c>
      <c r="F850" s="13">
        <v>53</v>
      </c>
      <c r="G850" s="13">
        <f t="shared" si="14"/>
        <v>15</v>
      </c>
      <c r="H850" s="13">
        <v>14</v>
      </c>
      <c r="I850" s="13">
        <v>1</v>
      </c>
      <c r="J850" s="13">
        <v>6</v>
      </c>
      <c r="K850" s="13">
        <v>0</v>
      </c>
      <c r="L850" s="13">
        <v>0</v>
      </c>
      <c r="M850" s="13">
        <v>0</v>
      </c>
      <c r="N850" s="13">
        <v>4</v>
      </c>
      <c r="O850" s="13">
        <v>1</v>
      </c>
      <c r="P850" s="13">
        <v>3</v>
      </c>
      <c r="Q850" s="13">
        <v>20</v>
      </c>
      <c r="R850" s="13">
        <v>2589</v>
      </c>
      <c r="S850" s="13">
        <v>248</v>
      </c>
      <c r="T850" s="15">
        <v>26.5</v>
      </c>
      <c r="U850" s="15">
        <v>3.3125</v>
      </c>
      <c r="V850" s="15">
        <v>2.086875</v>
      </c>
      <c r="W850" s="13">
        <v>234</v>
      </c>
      <c r="X850" s="13">
        <v>463</v>
      </c>
      <c r="Y850" s="13">
        <v>53</v>
      </c>
      <c r="Z850" s="13">
        <v>697</v>
      </c>
      <c r="AA850" s="13">
        <v>96</v>
      </c>
      <c r="AB850" s="13">
        <v>6</v>
      </c>
    </row>
    <row r="851" spans="1:28">
      <c r="A851" s="1">
        <v>100005714</v>
      </c>
      <c r="B851" s="1" t="s">
        <v>1126</v>
      </c>
      <c r="C851" s="1" t="s">
        <v>1623</v>
      </c>
      <c r="D851" s="1" t="s">
        <v>1893</v>
      </c>
      <c r="E851" s="1">
        <v>1</v>
      </c>
      <c r="F851" s="13">
        <v>79</v>
      </c>
      <c r="G851" s="13">
        <f t="shared" si="14"/>
        <v>21</v>
      </c>
      <c r="H851" s="13">
        <v>20</v>
      </c>
      <c r="I851" s="13">
        <v>1</v>
      </c>
      <c r="J851" s="13">
        <v>10</v>
      </c>
      <c r="K851" s="13">
        <v>0</v>
      </c>
      <c r="L851" s="13">
        <v>0</v>
      </c>
      <c r="M851" s="13">
        <v>0</v>
      </c>
      <c r="N851" s="13">
        <v>6</v>
      </c>
      <c r="O851" s="13">
        <v>1</v>
      </c>
      <c r="P851" s="13">
        <v>5</v>
      </c>
      <c r="Q851" s="13">
        <v>30</v>
      </c>
      <c r="R851" s="13">
        <v>3920</v>
      </c>
      <c r="S851" s="13">
        <v>634</v>
      </c>
      <c r="T851" s="15">
        <v>39.5</v>
      </c>
      <c r="U851" s="15">
        <v>4.9375</v>
      </c>
      <c r="V851" s="15">
        <v>3.1106250000000002</v>
      </c>
      <c r="W851" s="13">
        <v>353</v>
      </c>
      <c r="X851" s="13">
        <v>779</v>
      </c>
      <c r="Y851" s="13">
        <v>79</v>
      </c>
      <c r="Z851" s="13">
        <v>1132</v>
      </c>
      <c r="AA851" s="13">
        <v>144</v>
      </c>
      <c r="AB851" s="13">
        <v>10</v>
      </c>
    </row>
    <row r="852" spans="1:28">
      <c r="A852" s="1">
        <v>100005721</v>
      </c>
      <c r="B852" s="1" t="s">
        <v>1126</v>
      </c>
      <c r="C852" s="1" t="s">
        <v>1623</v>
      </c>
      <c r="D852" s="1" t="s">
        <v>12</v>
      </c>
      <c r="E852" s="1">
        <v>1</v>
      </c>
      <c r="F852" s="13">
        <v>89</v>
      </c>
      <c r="G852" s="13">
        <f t="shared" si="14"/>
        <v>23</v>
      </c>
      <c r="H852" s="13">
        <v>23</v>
      </c>
      <c r="I852" s="13">
        <v>0</v>
      </c>
      <c r="J852" s="13">
        <v>12</v>
      </c>
      <c r="K852" s="13">
        <v>0</v>
      </c>
      <c r="L852" s="13">
        <v>0</v>
      </c>
      <c r="M852" s="13">
        <v>0</v>
      </c>
      <c r="N852" s="13">
        <v>7</v>
      </c>
      <c r="O852" s="13">
        <v>1</v>
      </c>
      <c r="P852" s="13">
        <v>6</v>
      </c>
      <c r="Q852" s="13">
        <v>33</v>
      </c>
      <c r="R852" s="13">
        <v>4386</v>
      </c>
      <c r="S852" s="13">
        <v>784</v>
      </c>
      <c r="T852" s="15">
        <v>44.5</v>
      </c>
      <c r="U852" s="15">
        <v>5.5625</v>
      </c>
      <c r="V852" s="15">
        <v>3.504375</v>
      </c>
      <c r="W852" s="13">
        <v>395</v>
      </c>
      <c r="X852" s="13">
        <v>894</v>
      </c>
      <c r="Y852" s="13">
        <v>89</v>
      </c>
      <c r="Z852" s="13">
        <v>1289</v>
      </c>
      <c r="AA852" s="13">
        <v>168</v>
      </c>
      <c r="AB852" s="13">
        <v>12</v>
      </c>
    </row>
    <row r="853" spans="1:28">
      <c r="A853" s="1">
        <v>100005728</v>
      </c>
      <c r="B853" s="1" t="s">
        <v>1126</v>
      </c>
      <c r="C853" s="1" t="s">
        <v>1623</v>
      </c>
      <c r="D853" s="1" t="s">
        <v>12</v>
      </c>
      <c r="E853" s="1">
        <v>1</v>
      </c>
      <c r="F853" s="13">
        <v>199</v>
      </c>
      <c r="G853" s="13">
        <f t="shared" si="14"/>
        <v>51</v>
      </c>
      <c r="H853" s="13">
        <v>51</v>
      </c>
      <c r="I853" s="13">
        <v>0</v>
      </c>
      <c r="J853" s="13">
        <v>28</v>
      </c>
      <c r="K853" s="13">
        <v>0</v>
      </c>
      <c r="L853" s="13">
        <v>1</v>
      </c>
      <c r="M853" s="13">
        <v>0</v>
      </c>
      <c r="N853" s="13">
        <v>14</v>
      </c>
      <c r="O853" s="13">
        <v>1</v>
      </c>
      <c r="P853" s="13">
        <v>14</v>
      </c>
      <c r="Q853" s="13">
        <v>74</v>
      </c>
      <c r="R853" s="13">
        <v>9749</v>
      </c>
      <c r="S853" s="13">
        <v>4409</v>
      </c>
      <c r="T853" s="15">
        <v>99.5</v>
      </c>
      <c r="U853" s="15">
        <v>12.4375</v>
      </c>
      <c r="V853" s="15">
        <v>7.8356250000000003</v>
      </c>
      <c r="W853" s="13">
        <v>878</v>
      </c>
      <c r="X853" s="13">
        <v>2786</v>
      </c>
      <c r="Y853" s="13">
        <v>199</v>
      </c>
      <c r="Z853" s="13">
        <v>3664</v>
      </c>
      <c r="AA853" s="13">
        <v>336</v>
      </c>
      <c r="AB853" s="13">
        <v>28</v>
      </c>
    </row>
    <row r="854" spans="1:28">
      <c r="A854" s="1">
        <v>100005731</v>
      </c>
      <c r="B854" s="1" t="s">
        <v>1126</v>
      </c>
      <c r="C854" s="1" t="s">
        <v>1623</v>
      </c>
      <c r="D854" s="1" t="s">
        <v>100</v>
      </c>
      <c r="E854" s="1">
        <v>1</v>
      </c>
      <c r="F854" s="13">
        <v>100</v>
      </c>
      <c r="G854" s="13">
        <f t="shared" si="14"/>
        <v>26</v>
      </c>
      <c r="H854" s="13">
        <v>26</v>
      </c>
      <c r="I854" s="13">
        <v>0</v>
      </c>
      <c r="J854" s="13">
        <v>12</v>
      </c>
      <c r="K854" s="13">
        <v>0</v>
      </c>
      <c r="L854" s="13">
        <v>0</v>
      </c>
      <c r="M854" s="13">
        <v>0</v>
      </c>
      <c r="N854" s="13">
        <v>7</v>
      </c>
      <c r="O854" s="13">
        <v>1</v>
      </c>
      <c r="P854" s="13">
        <v>6</v>
      </c>
      <c r="Q854" s="13">
        <v>37</v>
      </c>
      <c r="R854" s="13">
        <v>4898</v>
      </c>
      <c r="S854" s="13">
        <v>1008</v>
      </c>
      <c r="T854" s="15">
        <v>50</v>
      </c>
      <c r="U854" s="15">
        <v>6.25</v>
      </c>
      <c r="V854" s="15">
        <v>3.9375</v>
      </c>
      <c r="W854" s="13">
        <v>441</v>
      </c>
      <c r="X854" s="13">
        <v>1038</v>
      </c>
      <c r="Y854" s="13">
        <v>100</v>
      </c>
      <c r="Z854" s="13">
        <v>1479</v>
      </c>
      <c r="AA854" s="13">
        <v>168</v>
      </c>
      <c r="AB854" s="13">
        <v>12</v>
      </c>
    </row>
    <row r="855" spans="1:28">
      <c r="A855" s="1">
        <v>100005734</v>
      </c>
      <c r="B855" s="1" t="s">
        <v>1126</v>
      </c>
      <c r="C855" s="1" t="s">
        <v>1623</v>
      </c>
      <c r="D855" s="1" t="s">
        <v>12</v>
      </c>
      <c r="E855" s="1">
        <v>1</v>
      </c>
      <c r="F855" s="13">
        <v>44</v>
      </c>
      <c r="G855" s="13">
        <f t="shared" si="14"/>
        <v>12</v>
      </c>
      <c r="H855" s="13">
        <v>12</v>
      </c>
      <c r="I855" s="13">
        <v>0</v>
      </c>
      <c r="J855" s="13">
        <v>8</v>
      </c>
      <c r="K855" s="13">
        <v>0</v>
      </c>
      <c r="L855" s="13">
        <v>0</v>
      </c>
      <c r="M855" s="13">
        <v>0</v>
      </c>
      <c r="N855" s="13">
        <v>5</v>
      </c>
      <c r="O855" s="13">
        <v>1</v>
      </c>
      <c r="P855" s="13">
        <v>4</v>
      </c>
      <c r="Q855" s="13">
        <v>16</v>
      </c>
      <c r="R855" s="13">
        <v>2290</v>
      </c>
      <c r="S855" s="13">
        <v>142</v>
      </c>
      <c r="T855" s="15">
        <v>22</v>
      </c>
      <c r="U855" s="15">
        <v>2.75</v>
      </c>
      <c r="V855" s="15">
        <v>1.7324999999999999</v>
      </c>
      <c r="W855" s="13">
        <v>207</v>
      </c>
      <c r="X855" s="13">
        <v>387</v>
      </c>
      <c r="Y855" s="13">
        <v>44</v>
      </c>
      <c r="Z855" s="13">
        <v>594</v>
      </c>
      <c r="AA855" s="13">
        <v>120</v>
      </c>
      <c r="AB855" s="13">
        <v>8</v>
      </c>
    </row>
    <row r="856" spans="1:28">
      <c r="A856" s="1">
        <v>100005737</v>
      </c>
      <c r="B856" s="1" t="s">
        <v>1126</v>
      </c>
      <c r="C856" s="1" t="s">
        <v>1623</v>
      </c>
      <c r="D856" s="1" t="s">
        <v>1900</v>
      </c>
      <c r="E856" s="1">
        <v>1</v>
      </c>
      <c r="F856" s="13">
        <v>87</v>
      </c>
      <c r="G856" s="13">
        <f t="shared" si="14"/>
        <v>23</v>
      </c>
      <c r="H856" s="13">
        <v>23</v>
      </c>
      <c r="I856" s="13">
        <v>0</v>
      </c>
      <c r="J856" s="13">
        <v>12</v>
      </c>
      <c r="K856" s="13">
        <v>0</v>
      </c>
      <c r="L856" s="13">
        <v>0</v>
      </c>
      <c r="M856" s="13">
        <v>0</v>
      </c>
      <c r="N856" s="13">
        <v>7</v>
      </c>
      <c r="O856" s="13">
        <v>1</v>
      </c>
      <c r="P856" s="13">
        <v>6</v>
      </c>
      <c r="Q856" s="13">
        <v>32</v>
      </c>
      <c r="R856" s="13">
        <v>4293</v>
      </c>
      <c r="S856" s="13">
        <v>732</v>
      </c>
      <c r="T856" s="15">
        <v>43.5</v>
      </c>
      <c r="U856" s="15">
        <v>5.4375</v>
      </c>
      <c r="V856" s="15">
        <v>3.4256250000000001</v>
      </c>
      <c r="W856" s="13">
        <v>387</v>
      </c>
      <c r="X856" s="13">
        <v>864</v>
      </c>
      <c r="Y856" s="13">
        <v>87</v>
      </c>
      <c r="Z856" s="13">
        <v>1251</v>
      </c>
      <c r="AA856" s="13">
        <v>168</v>
      </c>
      <c r="AB856" s="13">
        <v>12</v>
      </c>
    </row>
    <row r="857" spans="1:28">
      <c r="A857" s="1">
        <v>100005738</v>
      </c>
      <c r="B857" s="1" t="s">
        <v>1126</v>
      </c>
      <c r="C857" s="1" t="s">
        <v>1623</v>
      </c>
      <c r="D857" s="1" t="s">
        <v>1902</v>
      </c>
      <c r="E857" s="1">
        <v>2</v>
      </c>
      <c r="F857" s="13">
        <v>81</v>
      </c>
      <c r="G857" s="13">
        <f t="shared" si="14"/>
        <v>21</v>
      </c>
      <c r="H857" s="13">
        <v>21</v>
      </c>
      <c r="I857" s="13">
        <v>0</v>
      </c>
      <c r="J857" s="13">
        <v>12</v>
      </c>
      <c r="K857" s="13">
        <v>1</v>
      </c>
      <c r="L857" s="13">
        <v>0</v>
      </c>
      <c r="M857" s="13">
        <v>1</v>
      </c>
      <c r="N857" s="13">
        <v>7</v>
      </c>
      <c r="O857" s="13">
        <v>2</v>
      </c>
      <c r="P857" s="13">
        <v>7</v>
      </c>
      <c r="Q857" s="13">
        <v>30</v>
      </c>
      <c r="R857" s="13">
        <v>4133</v>
      </c>
      <c r="S857" s="13">
        <v>634</v>
      </c>
      <c r="T857" s="15">
        <v>40.5</v>
      </c>
      <c r="U857" s="15">
        <v>5.0625</v>
      </c>
      <c r="V857" s="15">
        <v>3.1893750000000001</v>
      </c>
      <c r="W857" s="13">
        <v>373</v>
      </c>
      <c r="X857" s="13">
        <v>811</v>
      </c>
      <c r="Y857" s="13">
        <v>81</v>
      </c>
      <c r="Z857" s="13">
        <v>1184</v>
      </c>
      <c r="AA857" s="13">
        <v>216</v>
      </c>
      <c r="AB857" s="13">
        <v>12</v>
      </c>
    </row>
    <row r="858" spans="1:28">
      <c r="A858" s="1">
        <v>100005742</v>
      </c>
      <c r="B858" s="1" t="s">
        <v>1126</v>
      </c>
      <c r="C858" s="1" t="s">
        <v>1623</v>
      </c>
      <c r="D858" s="1" t="s">
        <v>1830</v>
      </c>
      <c r="E858" s="1">
        <v>1</v>
      </c>
      <c r="F858" s="13">
        <v>107</v>
      </c>
      <c r="G858" s="13">
        <f t="shared" si="14"/>
        <v>37</v>
      </c>
      <c r="H858" s="13">
        <v>36</v>
      </c>
      <c r="I858" s="13">
        <v>1</v>
      </c>
      <c r="J858" s="13">
        <v>14</v>
      </c>
      <c r="K858" s="13">
        <v>0</v>
      </c>
      <c r="L858" s="13">
        <v>0</v>
      </c>
      <c r="M858" s="13">
        <v>0</v>
      </c>
      <c r="N858" s="13">
        <v>8</v>
      </c>
      <c r="O858" s="13">
        <v>1</v>
      </c>
      <c r="P858" s="13">
        <v>7</v>
      </c>
      <c r="Q858" s="13">
        <v>36</v>
      </c>
      <c r="R858" s="13">
        <v>5224</v>
      </c>
      <c r="S858" s="13">
        <v>949</v>
      </c>
      <c r="T858" s="15">
        <v>53.5</v>
      </c>
      <c r="U858" s="15">
        <v>6.6875</v>
      </c>
      <c r="V858" s="15">
        <v>4.2131249999999998</v>
      </c>
      <c r="W858" s="13">
        <v>471</v>
      </c>
      <c r="X858" s="13">
        <v>1069</v>
      </c>
      <c r="Y858" s="13">
        <v>107</v>
      </c>
      <c r="Z858" s="13">
        <v>1540</v>
      </c>
      <c r="AA858" s="13">
        <v>192</v>
      </c>
      <c r="AB858" s="13">
        <v>14</v>
      </c>
    </row>
    <row r="859" spans="1:28">
      <c r="A859" s="1">
        <v>100005744</v>
      </c>
      <c r="B859" s="1" t="s">
        <v>1126</v>
      </c>
      <c r="C859" s="1" t="s">
        <v>1623</v>
      </c>
      <c r="D859" s="1" t="s">
        <v>1905</v>
      </c>
      <c r="E859" s="1">
        <v>1</v>
      </c>
      <c r="F859" s="13">
        <v>36</v>
      </c>
      <c r="G859" s="13">
        <f t="shared" si="14"/>
        <v>10</v>
      </c>
      <c r="H859" s="13">
        <v>9</v>
      </c>
      <c r="I859" s="13">
        <v>1</v>
      </c>
      <c r="J859" s="13">
        <v>4</v>
      </c>
      <c r="K859" s="13">
        <v>0</v>
      </c>
      <c r="L859" s="13">
        <v>0</v>
      </c>
      <c r="M859" s="13">
        <v>0</v>
      </c>
      <c r="N859" s="13">
        <v>3</v>
      </c>
      <c r="O859" s="13">
        <v>1</v>
      </c>
      <c r="P859" s="13">
        <v>2</v>
      </c>
      <c r="Q859" s="13">
        <v>14</v>
      </c>
      <c r="R859" s="13">
        <v>1797</v>
      </c>
      <c r="S859" s="13">
        <v>100</v>
      </c>
      <c r="T859" s="15">
        <v>18</v>
      </c>
      <c r="U859" s="15">
        <v>2.25</v>
      </c>
      <c r="V859" s="15">
        <v>1.4175</v>
      </c>
      <c r="W859" s="13">
        <v>162</v>
      </c>
      <c r="X859" s="13">
        <v>300</v>
      </c>
      <c r="Y859" s="13">
        <v>36</v>
      </c>
      <c r="Z859" s="13">
        <v>462</v>
      </c>
      <c r="AA859" s="13">
        <v>72</v>
      </c>
      <c r="AB859" s="13">
        <v>4</v>
      </c>
    </row>
    <row r="860" spans="1:28">
      <c r="A860" s="1">
        <v>100005749</v>
      </c>
      <c r="B860" s="1" t="s">
        <v>1126</v>
      </c>
      <c r="C860" s="1" t="s">
        <v>1623</v>
      </c>
      <c r="D860" s="1" t="s">
        <v>1908</v>
      </c>
      <c r="E860" s="1">
        <v>1</v>
      </c>
      <c r="F860" s="13">
        <v>61</v>
      </c>
      <c r="G860" s="13">
        <f t="shared" si="14"/>
        <v>17</v>
      </c>
      <c r="H860" s="13">
        <v>16</v>
      </c>
      <c r="I860" s="13">
        <v>1</v>
      </c>
      <c r="J860" s="13">
        <v>10</v>
      </c>
      <c r="K860" s="13">
        <v>0</v>
      </c>
      <c r="L860" s="13">
        <v>0</v>
      </c>
      <c r="M860" s="13">
        <v>0</v>
      </c>
      <c r="N860" s="13">
        <v>6</v>
      </c>
      <c r="O860" s="13">
        <v>1</v>
      </c>
      <c r="P860" s="13">
        <v>5</v>
      </c>
      <c r="Q860" s="13">
        <v>23</v>
      </c>
      <c r="R860" s="13">
        <v>3082</v>
      </c>
      <c r="S860" s="13">
        <v>345</v>
      </c>
      <c r="T860" s="15">
        <v>30.5</v>
      </c>
      <c r="U860" s="15">
        <v>3.8125</v>
      </c>
      <c r="V860" s="15">
        <v>2.401875</v>
      </c>
      <c r="W860" s="13">
        <v>278</v>
      </c>
      <c r="X860" s="13">
        <v>566</v>
      </c>
      <c r="Y860" s="13">
        <v>61</v>
      </c>
      <c r="Z860" s="13">
        <v>844</v>
      </c>
      <c r="AA860" s="13">
        <v>144</v>
      </c>
      <c r="AB860" s="13">
        <v>10</v>
      </c>
    </row>
    <row r="861" spans="1:28">
      <c r="A861" s="1">
        <v>100005753</v>
      </c>
      <c r="B861" s="1" t="s">
        <v>1126</v>
      </c>
      <c r="C861" s="1" t="s">
        <v>1623</v>
      </c>
      <c r="D861" s="1" t="s">
        <v>1910</v>
      </c>
      <c r="E861" s="1">
        <v>1</v>
      </c>
      <c r="F861" s="13">
        <v>95</v>
      </c>
      <c r="G861" s="13">
        <f t="shared" si="14"/>
        <v>27</v>
      </c>
      <c r="H861" s="13">
        <v>24</v>
      </c>
      <c r="I861" s="13">
        <v>3</v>
      </c>
      <c r="J861" s="13">
        <v>12</v>
      </c>
      <c r="K861" s="13">
        <v>0</v>
      </c>
      <c r="L861" s="13">
        <v>0</v>
      </c>
      <c r="M861" s="13">
        <v>0</v>
      </c>
      <c r="N861" s="13">
        <v>7</v>
      </c>
      <c r="O861" s="13">
        <v>1</v>
      </c>
      <c r="P861" s="13">
        <v>6</v>
      </c>
      <c r="Q861" s="13">
        <v>37</v>
      </c>
      <c r="R861" s="13">
        <v>4665</v>
      </c>
      <c r="S861" s="13">
        <v>1008</v>
      </c>
      <c r="T861" s="15">
        <v>47.5</v>
      </c>
      <c r="U861" s="15">
        <v>5.9375</v>
      </c>
      <c r="V861" s="15">
        <v>3.7406250000000001</v>
      </c>
      <c r="W861" s="13">
        <v>420</v>
      </c>
      <c r="X861" s="13">
        <v>1003</v>
      </c>
      <c r="Y861" s="13">
        <v>95</v>
      </c>
      <c r="Z861" s="13">
        <v>1423</v>
      </c>
      <c r="AA861" s="13">
        <v>168</v>
      </c>
      <c r="AB861" s="13">
        <v>12</v>
      </c>
    </row>
    <row r="862" spans="1:28">
      <c r="A862" s="1">
        <v>100005760</v>
      </c>
      <c r="B862" s="1" t="s">
        <v>1126</v>
      </c>
      <c r="C862" s="1" t="s">
        <v>1623</v>
      </c>
      <c r="D862" s="1" t="s">
        <v>167</v>
      </c>
      <c r="E862" s="1">
        <v>1</v>
      </c>
      <c r="F862" s="13">
        <v>34</v>
      </c>
      <c r="G862" s="13">
        <f t="shared" si="14"/>
        <v>12</v>
      </c>
      <c r="H862" s="13">
        <v>12</v>
      </c>
      <c r="I862" s="13">
        <v>0</v>
      </c>
      <c r="J862" s="13">
        <v>6</v>
      </c>
      <c r="K862" s="13">
        <v>0</v>
      </c>
      <c r="L862" s="13">
        <v>0</v>
      </c>
      <c r="M862" s="13">
        <v>0</v>
      </c>
      <c r="N862" s="13">
        <v>4</v>
      </c>
      <c r="O862" s="13">
        <v>1</v>
      </c>
      <c r="P862" s="13">
        <v>3</v>
      </c>
      <c r="Q862" s="13">
        <v>11</v>
      </c>
      <c r="R862" s="13">
        <v>1824</v>
      </c>
      <c r="S862" s="13">
        <v>50</v>
      </c>
      <c r="T862" s="15">
        <v>17</v>
      </c>
      <c r="U862" s="15">
        <v>2.125</v>
      </c>
      <c r="V862" s="15">
        <v>1.3387500000000001</v>
      </c>
      <c r="W862" s="13">
        <v>165</v>
      </c>
      <c r="X862" s="13">
        <v>289</v>
      </c>
      <c r="Y862" s="13">
        <v>34</v>
      </c>
      <c r="Z862" s="13">
        <v>454</v>
      </c>
      <c r="AA862" s="13">
        <v>96</v>
      </c>
      <c r="AB862" s="13">
        <v>6</v>
      </c>
    </row>
    <row r="863" spans="1:28">
      <c r="A863" s="1">
        <v>100005764</v>
      </c>
      <c r="B863" s="1" t="s">
        <v>1126</v>
      </c>
      <c r="C863" s="1" t="s">
        <v>1623</v>
      </c>
      <c r="D863" s="1" t="s">
        <v>12</v>
      </c>
      <c r="E863" s="1">
        <v>2</v>
      </c>
      <c r="F863" s="13">
        <v>139</v>
      </c>
      <c r="G863" s="13">
        <f t="shared" si="14"/>
        <v>37</v>
      </c>
      <c r="H863" s="13">
        <v>36</v>
      </c>
      <c r="I863" s="13">
        <v>1</v>
      </c>
      <c r="J863" s="13">
        <v>20</v>
      </c>
      <c r="K863" s="13">
        <v>1</v>
      </c>
      <c r="L863" s="13">
        <v>1</v>
      </c>
      <c r="M863" s="13">
        <v>1</v>
      </c>
      <c r="N863" s="13">
        <v>10</v>
      </c>
      <c r="O863" s="13">
        <v>2</v>
      </c>
      <c r="P863" s="13">
        <v>11</v>
      </c>
      <c r="Q863" s="13">
        <v>52</v>
      </c>
      <c r="R863" s="13">
        <v>6954</v>
      </c>
      <c r="S863" s="13">
        <v>2098</v>
      </c>
      <c r="T863" s="15">
        <v>69.5</v>
      </c>
      <c r="U863" s="15">
        <v>8.6875</v>
      </c>
      <c r="V863" s="15">
        <v>5.4731249999999996</v>
      </c>
      <c r="W863" s="13">
        <v>627</v>
      </c>
      <c r="X863" s="13">
        <v>1673</v>
      </c>
      <c r="Y863" s="13">
        <v>139</v>
      </c>
      <c r="Z863" s="13">
        <v>2300</v>
      </c>
      <c r="AA863" s="13">
        <v>288</v>
      </c>
      <c r="AB863" s="13">
        <v>20</v>
      </c>
    </row>
    <row r="864" spans="1:28">
      <c r="A864" s="1">
        <v>100005767</v>
      </c>
      <c r="B864" s="1" t="s">
        <v>1126</v>
      </c>
      <c r="C864" s="1" t="s">
        <v>1623</v>
      </c>
      <c r="D864" s="1" t="s">
        <v>1820</v>
      </c>
      <c r="E864" s="1">
        <v>1</v>
      </c>
      <c r="F864" s="13">
        <v>76</v>
      </c>
      <c r="G864" s="13">
        <f t="shared" si="14"/>
        <v>20</v>
      </c>
      <c r="H864" s="13">
        <v>20</v>
      </c>
      <c r="I864" s="13">
        <v>0</v>
      </c>
      <c r="J864" s="13">
        <v>10</v>
      </c>
      <c r="K864" s="13">
        <v>0</v>
      </c>
      <c r="L864" s="13">
        <v>0</v>
      </c>
      <c r="M864" s="13">
        <v>0</v>
      </c>
      <c r="N864" s="13">
        <v>6</v>
      </c>
      <c r="O864" s="13">
        <v>1</v>
      </c>
      <c r="P864" s="13">
        <v>5</v>
      </c>
      <c r="Q864" s="13">
        <v>28</v>
      </c>
      <c r="R864" s="13">
        <v>3780</v>
      </c>
      <c r="S864" s="13">
        <v>543</v>
      </c>
      <c r="T864" s="15">
        <v>38</v>
      </c>
      <c r="U864" s="15">
        <v>4.75</v>
      </c>
      <c r="V864" s="15">
        <v>2.9925000000000002</v>
      </c>
      <c r="W864" s="13">
        <v>341</v>
      </c>
      <c r="X864" s="13">
        <v>730</v>
      </c>
      <c r="Y864" s="13">
        <v>76</v>
      </c>
      <c r="Z864" s="13">
        <v>1071</v>
      </c>
      <c r="AA864" s="13">
        <v>144</v>
      </c>
      <c r="AB864" s="13">
        <v>10</v>
      </c>
    </row>
    <row r="865" spans="1:28">
      <c r="A865" s="1">
        <v>100005770</v>
      </c>
      <c r="B865" s="1" t="s">
        <v>1126</v>
      </c>
      <c r="C865" s="1" t="s">
        <v>1623</v>
      </c>
      <c r="D865" s="1" t="s">
        <v>18</v>
      </c>
      <c r="E865" s="1">
        <v>1</v>
      </c>
      <c r="F865" s="13">
        <v>125</v>
      </c>
      <c r="G865" s="13">
        <f t="shared" si="14"/>
        <v>33</v>
      </c>
      <c r="H865" s="13">
        <v>32</v>
      </c>
      <c r="I865" s="13">
        <v>1</v>
      </c>
      <c r="J865" s="13">
        <v>20</v>
      </c>
      <c r="K865" s="13">
        <v>0</v>
      </c>
      <c r="L865" s="13">
        <v>1</v>
      </c>
      <c r="M865" s="13">
        <v>0</v>
      </c>
      <c r="N865" s="13">
        <v>10</v>
      </c>
      <c r="O865" s="13">
        <v>1</v>
      </c>
      <c r="P865" s="13">
        <v>10</v>
      </c>
      <c r="Q865" s="13">
        <v>47</v>
      </c>
      <c r="R865" s="13">
        <v>6182</v>
      </c>
      <c r="S865" s="13">
        <v>1691</v>
      </c>
      <c r="T865" s="15">
        <v>62.5</v>
      </c>
      <c r="U865" s="15">
        <v>7.8125</v>
      </c>
      <c r="V865" s="15">
        <v>4.921875</v>
      </c>
      <c r="W865" s="13">
        <v>557</v>
      </c>
      <c r="X865" s="13">
        <v>1435</v>
      </c>
      <c r="Y865" s="13">
        <v>125</v>
      </c>
      <c r="Z865" s="13">
        <v>1992</v>
      </c>
      <c r="AA865" s="13">
        <v>240</v>
      </c>
      <c r="AB865" s="13">
        <v>20</v>
      </c>
    </row>
    <row r="866" spans="1:28">
      <c r="A866" s="1">
        <v>100005776</v>
      </c>
      <c r="B866" s="1" t="s">
        <v>1126</v>
      </c>
      <c r="C866" s="1" t="s">
        <v>1623</v>
      </c>
      <c r="D866" s="1" t="s">
        <v>12</v>
      </c>
      <c r="E866" s="1">
        <v>1</v>
      </c>
      <c r="F866" s="13">
        <v>46</v>
      </c>
      <c r="G866" s="13">
        <f t="shared" si="14"/>
        <v>16</v>
      </c>
      <c r="H866" s="13">
        <v>16</v>
      </c>
      <c r="I866" s="13">
        <v>0</v>
      </c>
      <c r="J866" s="13">
        <v>6</v>
      </c>
      <c r="K866" s="13">
        <v>0</v>
      </c>
      <c r="L866" s="13">
        <v>0</v>
      </c>
      <c r="M866" s="13">
        <v>0</v>
      </c>
      <c r="N866" s="13">
        <v>4</v>
      </c>
      <c r="O866" s="13">
        <v>1</v>
      </c>
      <c r="P866" s="13">
        <v>3</v>
      </c>
      <c r="Q866" s="13">
        <v>15</v>
      </c>
      <c r="R866" s="13">
        <v>2263</v>
      </c>
      <c r="S866" s="13">
        <v>120</v>
      </c>
      <c r="T866" s="15">
        <v>23</v>
      </c>
      <c r="U866" s="15">
        <v>2.875</v>
      </c>
      <c r="V866" s="15">
        <v>1.81125</v>
      </c>
      <c r="W866" s="13">
        <v>204</v>
      </c>
      <c r="X866" s="13">
        <v>376</v>
      </c>
      <c r="Y866" s="13">
        <v>46</v>
      </c>
      <c r="Z866" s="13">
        <v>580</v>
      </c>
      <c r="AA866" s="13">
        <v>96</v>
      </c>
      <c r="AB866" s="13">
        <v>6</v>
      </c>
    </row>
    <row r="867" spans="1:28">
      <c r="A867" s="1">
        <v>100005778</v>
      </c>
      <c r="B867" s="1" t="s">
        <v>1126</v>
      </c>
      <c r="C867" s="1" t="s">
        <v>1623</v>
      </c>
      <c r="D867" s="1" t="s">
        <v>1921</v>
      </c>
      <c r="E867" s="1">
        <v>2</v>
      </c>
      <c r="F867" s="13">
        <v>118</v>
      </c>
      <c r="G867" s="13">
        <f t="shared" si="14"/>
        <v>40</v>
      </c>
      <c r="H867" s="13">
        <v>40</v>
      </c>
      <c r="I867" s="13">
        <v>0</v>
      </c>
      <c r="J867" s="13">
        <v>12</v>
      </c>
      <c r="K867" s="13">
        <v>1</v>
      </c>
      <c r="L867" s="13">
        <v>0</v>
      </c>
      <c r="M867" s="13">
        <v>1</v>
      </c>
      <c r="N867" s="13">
        <v>7</v>
      </c>
      <c r="O867" s="13">
        <v>2</v>
      </c>
      <c r="P867" s="13">
        <v>7</v>
      </c>
      <c r="Q867" s="13">
        <v>39</v>
      </c>
      <c r="R867" s="13">
        <v>5607</v>
      </c>
      <c r="S867" s="13">
        <v>949</v>
      </c>
      <c r="T867" s="15">
        <v>59</v>
      </c>
      <c r="U867" s="15">
        <v>7.375</v>
      </c>
      <c r="V867" s="15">
        <v>4.6462500000000002</v>
      </c>
      <c r="W867" s="13">
        <v>505</v>
      </c>
      <c r="X867" s="13">
        <v>1127</v>
      </c>
      <c r="Y867" s="13">
        <v>118</v>
      </c>
      <c r="Z867" s="13">
        <v>1632</v>
      </c>
      <c r="AA867" s="13">
        <v>216</v>
      </c>
      <c r="AB867" s="13">
        <v>12</v>
      </c>
    </row>
    <row r="868" spans="1:28">
      <c r="A868" s="1">
        <v>100005781</v>
      </c>
      <c r="B868" s="1" t="s">
        <v>1126</v>
      </c>
      <c r="C868" s="1" t="s">
        <v>1623</v>
      </c>
      <c r="D868" s="1" t="s">
        <v>1923</v>
      </c>
      <c r="E868" s="1">
        <v>1</v>
      </c>
      <c r="F868" s="13">
        <v>54</v>
      </c>
      <c r="G868" s="13">
        <f t="shared" si="14"/>
        <v>14</v>
      </c>
      <c r="H868" s="13">
        <v>14</v>
      </c>
      <c r="I868" s="13">
        <v>0</v>
      </c>
      <c r="J868" s="13">
        <v>8</v>
      </c>
      <c r="K868" s="13">
        <v>0</v>
      </c>
      <c r="L868" s="13">
        <v>0</v>
      </c>
      <c r="M868" s="13">
        <v>0</v>
      </c>
      <c r="N868" s="13">
        <v>5</v>
      </c>
      <c r="O868" s="13">
        <v>1</v>
      </c>
      <c r="P868" s="13">
        <v>4</v>
      </c>
      <c r="Q868" s="13">
        <v>20</v>
      </c>
      <c r="R868" s="13">
        <v>2756</v>
      </c>
      <c r="S868" s="13">
        <v>248</v>
      </c>
      <c r="T868" s="15">
        <v>27</v>
      </c>
      <c r="U868" s="15">
        <v>3.375</v>
      </c>
      <c r="V868" s="15">
        <v>2.1262500000000002</v>
      </c>
      <c r="W868" s="13">
        <v>249</v>
      </c>
      <c r="X868" s="13">
        <v>488</v>
      </c>
      <c r="Y868" s="13">
        <v>54</v>
      </c>
      <c r="Z868" s="13">
        <v>737</v>
      </c>
      <c r="AA868" s="13">
        <v>120</v>
      </c>
      <c r="AB868" s="13">
        <v>8</v>
      </c>
    </row>
    <row r="869" spans="1:28">
      <c r="A869" s="1">
        <v>100005783</v>
      </c>
      <c r="B869" s="1" t="s">
        <v>1126</v>
      </c>
      <c r="C869" s="1" t="s">
        <v>1623</v>
      </c>
      <c r="D869" s="1" t="s">
        <v>1925</v>
      </c>
      <c r="E869" s="1">
        <v>1</v>
      </c>
      <c r="F869" s="13">
        <v>22</v>
      </c>
      <c r="G869" s="13">
        <f t="shared" si="14"/>
        <v>6</v>
      </c>
      <c r="H869" s="13">
        <v>6</v>
      </c>
      <c r="I869" s="13">
        <v>0</v>
      </c>
      <c r="J869" s="13">
        <v>4</v>
      </c>
      <c r="K869" s="13">
        <v>0</v>
      </c>
      <c r="L869" s="13">
        <v>0</v>
      </c>
      <c r="M869" s="13">
        <v>0</v>
      </c>
      <c r="N869" s="13">
        <v>3</v>
      </c>
      <c r="O869" s="13">
        <v>1</v>
      </c>
      <c r="P869" s="13">
        <v>2</v>
      </c>
      <c r="Q869" s="13">
        <v>8</v>
      </c>
      <c r="R869" s="13">
        <v>1145</v>
      </c>
      <c r="S869" s="13">
        <v>16</v>
      </c>
      <c r="T869" s="15">
        <v>11</v>
      </c>
      <c r="U869" s="15">
        <v>1.375</v>
      </c>
      <c r="V869" s="15">
        <v>0.86624999999999996</v>
      </c>
      <c r="W869" s="13">
        <v>104</v>
      </c>
      <c r="X869" s="13">
        <v>177</v>
      </c>
      <c r="Y869" s="13">
        <v>22</v>
      </c>
      <c r="Z869" s="13">
        <v>281</v>
      </c>
      <c r="AA869" s="13">
        <v>72</v>
      </c>
      <c r="AB869" s="13">
        <v>4</v>
      </c>
    </row>
    <row r="870" spans="1:28">
      <c r="A870" s="1">
        <v>100005792</v>
      </c>
      <c r="B870" s="1" t="s">
        <v>1126</v>
      </c>
      <c r="C870" s="1" t="s">
        <v>1623</v>
      </c>
      <c r="D870" s="1" t="s">
        <v>1930</v>
      </c>
      <c r="E870" s="1">
        <v>1</v>
      </c>
      <c r="F870" s="13">
        <v>52</v>
      </c>
      <c r="G870" s="13">
        <f t="shared" si="14"/>
        <v>14</v>
      </c>
      <c r="H870" s="13">
        <v>14</v>
      </c>
      <c r="I870" s="13">
        <v>0</v>
      </c>
      <c r="J870" s="13">
        <v>6</v>
      </c>
      <c r="K870" s="13">
        <v>0</v>
      </c>
      <c r="L870" s="13">
        <v>0</v>
      </c>
      <c r="M870" s="13">
        <v>0</v>
      </c>
      <c r="N870" s="13">
        <v>4</v>
      </c>
      <c r="O870" s="13">
        <v>1</v>
      </c>
      <c r="P870" s="13">
        <v>3</v>
      </c>
      <c r="Q870" s="13">
        <v>19</v>
      </c>
      <c r="R870" s="13">
        <v>2542</v>
      </c>
      <c r="S870" s="13">
        <v>219</v>
      </c>
      <c r="T870" s="15">
        <v>26</v>
      </c>
      <c r="U870" s="15">
        <v>3.25</v>
      </c>
      <c r="V870" s="15">
        <v>2.0474999999999999</v>
      </c>
      <c r="W870" s="13">
        <v>229</v>
      </c>
      <c r="X870" s="13">
        <v>447</v>
      </c>
      <c r="Y870" s="13">
        <v>52</v>
      </c>
      <c r="Z870" s="13">
        <v>676</v>
      </c>
      <c r="AA870" s="13">
        <v>96</v>
      </c>
      <c r="AB870" s="13">
        <v>6</v>
      </c>
    </row>
    <row r="871" spans="1:28">
      <c r="A871" s="1">
        <v>100005799</v>
      </c>
      <c r="B871" s="1" t="s">
        <v>1126</v>
      </c>
      <c r="C871" s="1" t="s">
        <v>1623</v>
      </c>
      <c r="D871" s="1" t="s">
        <v>176</v>
      </c>
      <c r="E871" s="1">
        <v>1</v>
      </c>
      <c r="F871" s="13">
        <v>57</v>
      </c>
      <c r="G871" s="13">
        <f t="shared" si="14"/>
        <v>15</v>
      </c>
      <c r="H871" s="13">
        <v>15</v>
      </c>
      <c r="I871" s="13">
        <v>0</v>
      </c>
      <c r="J871" s="13">
        <v>6</v>
      </c>
      <c r="K871" s="13">
        <v>0</v>
      </c>
      <c r="L871" s="13">
        <v>0</v>
      </c>
      <c r="M871" s="13">
        <v>0</v>
      </c>
      <c r="N871" s="13">
        <v>4</v>
      </c>
      <c r="O871" s="13">
        <v>1</v>
      </c>
      <c r="P871" s="13">
        <v>3</v>
      </c>
      <c r="Q871" s="13">
        <v>21</v>
      </c>
      <c r="R871" s="13">
        <v>2775</v>
      </c>
      <c r="S871" s="13">
        <v>279</v>
      </c>
      <c r="T871" s="15">
        <v>28.5</v>
      </c>
      <c r="U871" s="15">
        <v>3.5625</v>
      </c>
      <c r="V871" s="15">
        <v>2.2443749999999998</v>
      </c>
      <c r="W871" s="13">
        <v>250</v>
      </c>
      <c r="X871" s="13">
        <v>500</v>
      </c>
      <c r="Y871" s="13">
        <v>57</v>
      </c>
      <c r="Z871" s="13">
        <v>750</v>
      </c>
      <c r="AA871" s="13">
        <v>96</v>
      </c>
      <c r="AB871" s="13">
        <v>6</v>
      </c>
    </row>
    <row r="872" spans="1:28">
      <c r="A872" s="1">
        <v>100005802</v>
      </c>
      <c r="B872" s="1" t="s">
        <v>1126</v>
      </c>
      <c r="C872" s="1" t="s">
        <v>1623</v>
      </c>
      <c r="D872" s="1" t="s">
        <v>1935</v>
      </c>
      <c r="E872" s="1">
        <v>1</v>
      </c>
      <c r="F872" s="13">
        <v>44</v>
      </c>
      <c r="G872" s="13">
        <f t="shared" si="14"/>
        <v>12</v>
      </c>
      <c r="H872" s="13">
        <v>12</v>
      </c>
      <c r="I872" s="13">
        <v>0</v>
      </c>
      <c r="J872" s="13">
        <v>8</v>
      </c>
      <c r="K872" s="13">
        <v>0</v>
      </c>
      <c r="L872" s="13">
        <v>0</v>
      </c>
      <c r="M872" s="13">
        <v>0</v>
      </c>
      <c r="N872" s="13">
        <v>5</v>
      </c>
      <c r="O872" s="13">
        <v>1</v>
      </c>
      <c r="P872" s="13">
        <v>4</v>
      </c>
      <c r="Q872" s="13">
        <v>16</v>
      </c>
      <c r="R872" s="13">
        <v>2290</v>
      </c>
      <c r="S872" s="13">
        <v>142</v>
      </c>
      <c r="T872" s="15">
        <v>22</v>
      </c>
      <c r="U872" s="15">
        <v>2.75</v>
      </c>
      <c r="V872" s="15">
        <v>1.7324999999999999</v>
      </c>
      <c r="W872" s="13">
        <v>207</v>
      </c>
      <c r="X872" s="13">
        <v>387</v>
      </c>
      <c r="Y872" s="13">
        <v>44</v>
      </c>
      <c r="Z872" s="13">
        <v>594</v>
      </c>
      <c r="AA872" s="13">
        <v>120</v>
      </c>
      <c r="AB872" s="13">
        <v>8</v>
      </c>
    </row>
    <row r="873" spans="1:28">
      <c r="A873" s="1">
        <v>100005803</v>
      </c>
      <c r="B873" s="1" t="s">
        <v>1126</v>
      </c>
      <c r="C873" s="1" t="s">
        <v>1623</v>
      </c>
      <c r="D873" s="1" t="s">
        <v>1937</v>
      </c>
      <c r="E873" s="1">
        <v>1</v>
      </c>
      <c r="F873" s="13">
        <v>54</v>
      </c>
      <c r="G873" s="13">
        <f t="shared" si="14"/>
        <v>14</v>
      </c>
      <c r="H873" s="13">
        <v>14</v>
      </c>
      <c r="I873" s="13">
        <v>0</v>
      </c>
      <c r="J873" s="13">
        <v>6</v>
      </c>
      <c r="K873" s="13">
        <v>0</v>
      </c>
      <c r="L873" s="13">
        <v>0</v>
      </c>
      <c r="M873" s="13">
        <v>0</v>
      </c>
      <c r="N873" s="13">
        <v>4</v>
      </c>
      <c r="O873" s="13">
        <v>1</v>
      </c>
      <c r="P873" s="13">
        <v>3</v>
      </c>
      <c r="Q873" s="13">
        <v>20</v>
      </c>
      <c r="R873" s="13">
        <v>2636</v>
      </c>
      <c r="S873" s="13">
        <v>248</v>
      </c>
      <c r="T873" s="15">
        <v>27</v>
      </c>
      <c r="U873" s="15">
        <v>3.375</v>
      </c>
      <c r="V873" s="15">
        <v>2.1262500000000002</v>
      </c>
      <c r="W873" s="13">
        <v>238</v>
      </c>
      <c r="X873" s="13">
        <v>470</v>
      </c>
      <c r="Y873" s="13">
        <v>54</v>
      </c>
      <c r="Z873" s="13">
        <v>708</v>
      </c>
      <c r="AA873" s="13">
        <v>96</v>
      </c>
      <c r="AB873" s="13">
        <v>6</v>
      </c>
    </row>
    <row r="874" spans="1:28">
      <c r="A874" s="1">
        <v>100005804</v>
      </c>
      <c r="B874" s="1" t="s">
        <v>1126</v>
      </c>
      <c r="C874" s="1" t="s">
        <v>1623</v>
      </c>
      <c r="D874" s="1" t="s">
        <v>12</v>
      </c>
      <c r="E874" s="1">
        <v>1</v>
      </c>
      <c r="F874" s="13">
        <v>125</v>
      </c>
      <c r="G874" s="13">
        <f t="shared" si="14"/>
        <v>33</v>
      </c>
      <c r="H874" s="13">
        <v>32</v>
      </c>
      <c r="I874" s="13">
        <v>1</v>
      </c>
      <c r="J874" s="13">
        <v>20</v>
      </c>
      <c r="K874" s="13">
        <v>0</v>
      </c>
      <c r="L874" s="13">
        <v>1</v>
      </c>
      <c r="M874" s="13">
        <v>0</v>
      </c>
      <c r="N874" s="13">
        <v>10</v>
      </c>
      <c r="O874" s="13">
        <v>1</v>
      </c>
      <c r="P874" s="13">
        <v>10</v>
      </c>
      <c r="Q874" s="13">
        <v>47</v>
      </c>
      <c r="R874" s="13">
        <v>6182</v>
      </c>
      <c r="S874" s="13">
        <v>1691</v>
      </c>
      <c r="T874" s="15">
        <v>62.5</v>
      </c>
      <c r="U874" s="15">
        <v>7.8125</v>
      </c>
      <c r="V874" s="15">
        <v>4.921875</v>
      </c>
      <c r="W874" s="13">
        <v>557</v>
      </c>
      <c r="X874" s="13">
        <v>1435</v>
      </c>
      <c r="Y874" s="13">
        <v>125</v>
      </c>
      <c r="Z874" s="13">
        <v>1992</v>
      </c>
      <c r="AA874" s="13">
        <v>240</v>
      </c>
      <c r="AB874" s="13">
        <v>20</v>
      </c>
    </row>
    <row r="875" spans="1:28">
      <c r="A875" s="1">
        <v>100005813</v>
      </c>
      <c r="B875" s="1" t="s">
        <v>1126</v>
      </c>
      <c r="C875" s="1" t="s">
        <v>1623</v>
      </c>
      <c r="D875" s="1" t="s">
        <v>1940</v>
      </c>
      <c r="E875" s="1">
        <v>1</v>
      </c>
      <c r="F875" s="13">
        <v>38</v>
      </c>
      <c r="G875" s="13">
        <f t="shared" si="14"/>
        <v>10</v>
      </c>
      <c r="H875" s="13">
        <v>10</v>
      </c>
      <c r="I875" s="13">
        <v>0</v>
      </c>
      <c r="J875" s="13">
        <v>4</v>
      </c>
      <c r="K875" s="13">
        <v>0</v>
      </c>
      <c r="L875" s="13">
        <v>0</v>
      </c>
      <c r="M875" s="13">
        <v>0</v>
      </c>
      <c r="N875" s="13">
        <v>3</v>
      </c>
      <c r="O875" s="13">
        <v>1</v>
      </c>
      <c r="P875" s="13">
        <v>2</v>
      </c>
      <c r="Q875" s="13">
        <v>14</v>
      </c>
      <c r="R875" s="13">
        <v>1890</v>
      </c>
      <c r="S875" s="13">
        <v>100</v>
      </c>
      <c r="T875" s="15">
        <v>19</v>
      </c>
      <c r="U875" s="15">
        <v>2.375</v>
      </c>
      <c r="V875" s="15">
        <v>1.4962500000000001</v>
      </c>
      <c r="W875" s="13">
        <v>171</v>
      </c>
      <c r="X875" s="13">
        <v>314</v>
      </c>
      <c r="Y875" s="13">
        <v>38</v>
      </c>
      <c r="Z875" s="13">
        <v>485</v>
      </c>
      <c r="AA875" s="13">
        <v>72</v>
      </c>
      <c r="AB875" s="13">
        <v>4</v>
      </c>
    </row>
    <row r="876" spans="1:28">
      <c r="A876" s="1">
        <v>100005825</v>
      </c>
      <c r="B876" s="1" t="s">
        <v>1126</v>
      </c>
      <c r="C876" s="1" t="s">
        <v>1623</v>
      </c>
      <c r="D876" s="1" t="s">
        <v>18</v>
      </c>
      <c r="E876" s="1">
        <v>1</v>
      </c>
      <c r="F876" s="13">
        <v>105</v>
      </c>
      <c r="G876" s="13">
        <f t="shared" si="14"/>
        <v>27</v>
      </c>
      <c r="H876" s="13">
        <v>27</v>
      </c>
      <c r="I876" s="13">
        <v>0</v>
      </c>
      <c r="J876" s="13">
        <v>18</v>
      </c>
      <c r="K876" s="13">
        <v>0</v>
      </c>
      <c r="L876" s="13">
        <v>1</v>
      </c>
      <c r="M876" s="13">
        <v>0</v>
      </c>
      <c r="N876" s="13">
        <v>9</v>
      </c>
      <c r="O876" s="13">
        <v>1</v>
      </c>
      <c r="P876" s="13">
        <v>9</v>
      </c>
      <c r="Q876" s="13">
        <v>39</v>
      </c>
      <c r="R876" s="13">
        <v>5251</v>
      </c>
      <c r="S876" s="13">
        <v>1131</v>
      </c>
      <c r="T876" s="15">
        <v>52.5</v>
      </c>
      <c r="U876" s="15">
        <v>6.5625</v>
      </c>
      <c r="V876" s="15">
        <v>4.1343750000000004</v>
      </c>
      <c r="W876" s="13">
        <v>473</v>
      </c>
      <c r="X876" s="13">
        <v>1127</v>
      </c>
      <c r="Y876" s="13">
        <v>105</v>
      </c>
      <c r="Z876" s="13">
        <v>1600</v>
      </c>
      <c r="AA876" s="13">
        <v>216</v>
      </c>
      <c r="AB876" s="13">
        <v>18</v>
      </c>
    </row>
    <row r="877" spans="1:28">
      <c r="A877" s="1">
        <v>100005840</v>
      </c>
      <c r="B877" s="1" t="s">
        <v>1126</v>
      </c>
      <c r="C877" s="1" t="s">
        <v>1623</v>
      </c>
      <c r="D877" s="1" t="s">
        <v>12</v>
      </c>
      <c r="E877" s="1">
        <v>1</v>
      </c>
      <c r="F877" s="13">
        <v>100</v>
      </c>
      <c r="G877" s="13">
        <f t="shared" si="14"/>
        <v>26</v>
      </c>
      <c r="H877" s="13">
        <v>26</v>
      </c>
      <c r="I877" s="13">
        <v>0</v>
      </c>
      <c r="J877" s="13">
        <v>14</v>
      </c>
      <c r="K877" s="13">
        <v>0</v>
      </c>
      <c r="L877" s="13">
        <v>0</v>
      </c>
      <c r="M877" s="13">
        <v>0</v>
      </c>
      <c r="N877" s="13">
        <v>8</v>
      </c>
      <c r="O877" s="13">
        <v>1</v>
      </c>
      <c r="P877" s="13">
        <v>7</v>
      </c>
      <c r="Q877" s="13">
        <v>37</v>
      </c>
      <c r="R877" s="13">
        <v>5018</v>
      </c>
      <c r="S877" s="13">
        <v>1008</v>
      </c>
      <c r="T877" s="15">
        <v>50</v>
      </c>
      <c r="U877" s="15">
        <v>6.25</v>
      </c>
      <c r="V877" s="15">
        <v>3.9375</v>
      </c>
      <c r="W877" s="13">
        <v>452</v>
      </c>
      <c r="X877" s="13">
        <v>1056</v>
      </c>
      <c r="Y877" s="13">
        <v>100</v>
      </c>
      <c r="Z877" s="13">
        <v>1508</v>
      </c>
      <c r="AA877" s="13">
        <v>192</v>
      </c>
      <c r="AB877" s="13">
        <v>14</v>
      </c>
    </row>
    <row r="878" spans="1:28">
      <c r="A878" s="1">
        <v>100005843</v>
      </c>
      <c r="B878" s="1" t="s">
        <v>1126</v>
      </c>
      <c r="C878" s="1" t="s">
        <v>1623</v>
      </c>
      <c r="D878" s="1" t="s">
        <v>12</v>
      </c>
      <c r="E878" s="1">
        <v>1</v>
      </c>
      <c r="F878" s="13">
        <v>96</v>
      </c>
      <c r="G878" s="13">
        <f t="shared" si="14"/>
        <v>26</v>
      </c>
      <c r="H878" s="13">
        <v>25</v>
      </c>
      <c r="I878" s="13">
        <v>1</v>
      </c>
      <c r="J878" s="13">
        <v>12</v>
      </c>
      <c r="K878" s="13">
        <v>0</v>
      </c>
      <c r="L878" s="13">
        <v>0</v>
      </c>
      <c r="M878" s="13">
        <v>0</v>
      </c>
      <c r="N878" s="13">
        <v>7</v>
      </c>
      <c r="O878" s="13">
        <v>1</v>
      </c>
      <c r="P878" s="13">
        <v>6</v>
      </c>
      <c r="Q878" s="13">
        <v>36</v>
      </c>
      <c r="R878" s="13">
        <v>4712</v>
      </c>
      <c r="S878" s="13">
        <v>949</v>
      </c>
      <c r="T878" s="15">
        <v>48</v>
      </c>
      <c r="U878" s="15">
        <v>6</v>
      </c>
      <c r="V878" s="15">
        <v>3.78</v>
      </c>
      <c r="W878" s="13">
        <v>425</v>
      </c>
      <c r="X878" s="13">
        <v>992</v>
      </c>
      <c r="Y878" s="13">
        <v>96</v>
      </c>
      <c r="Z878" s="13">
        <v>1417</v>
      </c>
      <c r="AA878" s="13">
        <v>168</v>
      </c>
      <c r="AB878" s="13">
        <v>12</v>
      </c>
    </row>
    <row r="879" spans="1:28">
      <c r="A879" s="1">
        <v>100005863</v>
      </c>
      <c r="B879" s="1" t="s">
        <v>1126</v>
      </c>
      <c r="C879" s="1" t="s">
        <v>1623</v>
      </c>
      <c r="D879" s="1" t="s">
        <v>12</v>
      </c>
      <c r="E879" s="1">
        <v>1</v>
      </c>
      <c r="F879" s="13">
        <v>106</v>
      </c>
      <c r="G879" s="13">
        <f t="shared" si="14"/>
        <v>28</v>
      </c>
      <c r="H879" s="13">
        <v>27</v>
      </c>
      <c r="I879" s="13">
        <v>1</v>
      </c>
      <c r="J879" s="13">
        <v>16</v>
      </c>
      <c r="K879" s="13">
        <v>0</v>
      </c>
      <c r="L879" s="13">
        <v>1</v>
      </c>
      <c r="M879" s="13">
        <v>0</v>
      </c>
      <c r="N879" s="13">
        <v>8</v>
      </c>
      <c r="O879" s="13">
        <v>1</v>
      </c>
      <c r="P879" s="13">
        <v>8</v>
      </c>
      <c r="Q879" s="13">
        <v>40</v>
      </c>
      <c r="R879" s="13">
        <v>5177</v>
      </c>
      <c r="S879" s="13">
        <v>1195</v>
      </c>
      <c r="T879" s="15">
        <v>53</v>
      </c>
      <c r="U879" s="15">
        <v>6.625</v>
      </c>
      <c r="V879" s="15">
        <v>4.1737500000000001</v>
      </c>
      <c r="W879" s="13">
        <v>466</v>
      </c>
      <c r="X879" s="13">
        <v>1136</v>
      </c>
      <c r="Y879" s="13">
        <v>106</v>
      </c>
      <c r="Z879" s="13">
        <v>1602</v>
      </c>
      <c r="AA879" s="13">
        <v>192</v>
      </c>
      <c r="AB879" s="13">
        <v>16</v>
      </c>
    </row>
    <row r="880" spans="1:28">
      <c r="A880" s="1">
        <v>100005868</v>
      </c>
      <c r="B880" s="1" t="s">
        <v>1126</v>
      </c>
      <c r="C880" s="1" t="s">
        <v>1623</v>
      </c>
      <c r="D880" s="1" t="s">
        <v>1954</v>
      </c>
      <c r="E880" s="1">
        <v>1</v>
      </c>
      <c r="F880" s="13">
        <v>64</v>
      </c>
      <c r="G880" s="13">
        <f t="shared" si="14"/>
        <v>22</v>
      </c>
      <c r="H880" s="13">
        <v>22</v>
      </c>
      <c r="I880" s="13">
        <v>0</v>
      </c>
      <c r="J880" s="13">
        <v>8</v>
      </c>
      <c r="K880" s="13">
        <v>0</v>
      </c>
      <c r="L880" s="13">
        <v>0</v>
      </c>
      <c r="M880" s="13">
        <v>0</v>
      </c>
      <c r="N880" s="13">
        <v>5</v>
      </c>
      <c r="O880" s="13">
        <v>1</v>
      </c>
      <c r="P880" s="13">
        <v>4</v>
      </c>
      <c r="Q880" s="13">
        <v>21</v>
      </c>
      <c r="R880" s="13">
        <v>3101</v>
      </c>
      <c r="S880" s="13">
        <v>279</v>
      </c>
      <c r="T880" s="15">
        <v>32</v>
      </c>
      <c r="U880" s="15">
        <v>4</v>
      </c>
      <c r="V880" s="15">
        <v>2.52</v>
      </c>
      <c r="W880" s="13">
        <v>280</v>
      </c>
      <c r="X880" s="13">
        <v>549</v>
      </c>
      <c r="Y880" s="13">
        <v>64</v>
      </c>
      <c r="Z880" s="13">
        <v>829</v>
      </c>
      <c r="AA880" s="13">
        <v>120</v>
      </c>
      <c r="AB880" s="13">
        <v>8</v>
      </c>
    </row>
    <row r="881" spans="1:28">
      <c r="A881" s="1">
        <v>100005880</v>
      </c>
      <c r="B881" s="1" t="s">
        <v>1126</v>
      </c>
      <c r="C881" s="1" t="s">
        <v>1623</v>
      </c>
      <c r="D881" s="1" t="s">
        <v>12</v>
      </c>
      <c r="E881" s="1">
        <v>1</v>
      </c>
      <c r="F881" s="13">
        <v>27</v>
      </c>
      <c r="G881" s="13">
        <f t="shared" si="14"/>
        <v>7</v>
      </c>
      <c r="H881" s="13">
        <v>7</v>
      </c>
      <c r="I881" s="13">
        <v>0</v>
      </c>
      <c r="J881" s="13">
        <v>4</v>
      </c>
      <c r="K881" s="13">
        <v>0</v>
      </c>
      <c r="L881" s="13">
        <v>0</v>
      </c>
      <c r="M881" s="13">
        <v>0</v>
      </c>
      <c r="N881" s="13">
        <v>3</v>
      </c>
      <c r="O881" s="13">
        <v>1</v>
      </c>
      <c r="P881" s="13">
        <v>2</v>
      </c>
      <c r="Q881" s="13">
        <v>10</v>
      </c>
      <c r="R881" s="13">
        <v>1378</v>
      </c>
      <c r="S881" s="13">
        <v>37</v>
      </c>
      <c r="T881" s="15">
        <v>13.5</v>
      </c>
      <c r="U881" s="15">
        <v>1.6875</v>
      </c>
      <c r="V881" s="15">
        <v>1.0631250000000001</v>
      </c>
      <c r="W881" s="13">
        <v>125</v>
      </c>
      <c r="X881" s="13">
        <v>218</v>
      </c>
      <c r="Y881" s="13">
        <v>27</v>
      </c>
      <c r="Z881" s="13">
        <v>343</v>
      </c>
      <c r="AA881" s="13">
        <v>72</v>
      </c>
      <c r="AB881" s="13">
        <v>4</v>
      </c>
    </row>
    <row r="882" spans="1:28">
      <c r="A882" s="1">
        <v>100005883</v>
      </c>
      <c r="B882" s="1" t="s">
        <v>1126</v>
      </c>
      <c r="C882" s="1" t="s">
        <v>1623</v>
      </c>
      <c r="D882" s="1" t="s">
        <v>191</v>
      </c>
      <c r="E882" s="1">
        <v>2</v>
      </c>
      <c r="F882" s="13">
        <v>13</v>
      </c>
      <c r="G882" s="13">
        <f t="shared" si="14"/>
        <v>5</v>
      </c>
      <c r="H882" s="13">
        <v>5</v>
      </c>
      <c r="I882" s="13">
        <v>0</v>
      </c>
      <c r="J882" s="13">
        <v>0</v>
      </c>
      <c r="K882" s="13">
        <v>1</v>
      </c>
      <c r="L882" s="13">
        <v>0</v>
      </c>
      <c r="M882" s="13">
        <v>1</v>
      </c>
      <c r="N882" s="13">
        <v>0</v>
      </c>
      <c r="O882" s="13">
        <v>1</v>
      </c>
      <c r="P882" s="13">
        <v>1</v>
      </c>
      <c r="Q882" s="13">
        <v>4</v>
      </c>
      <c r="R882" s="13">
        <v>630</v>
      </c>
      <c r="S882" s="13">
        <v>0</v>
      </c>
      <c r="T882" s="15">
        <v>6.5</v>
      </c>
      <c r="U882" s="15">
        <v>0.8125</v>
      </c>
      <c r="V882" s="15">
        <v>0.51187499999999997</v>
      </c>
      <c r="W882" s="13">
        <v>57</v>
      </c>
      <c r="X882" s="13">
        <v>95</v>
      </c>
      <c r="Y882" s="13">
        <v>13</v>
      </c>
      <c r="Z882" s="13">
        <v>152</v>
      </c>
      <c r="AA882" s="13">
        <v>48</v>
      </c>
      <c r="AB882" s="13">
        <v>0</v>
      </c>
    </row>
    <row r="883" spans="1:28">
      <c r="A883" s="1">
        <v>100005886</v>
      </c>
      <c r="B883" s="1" t="s">
        <v>1126</v>
      </c>
      <c r="C883" s="1" t="s">
        <v>1631</v>
      </c>
      <c r="D883" s="1" t="s">
        <v>176</v>
      </c>
      <c r="E883" s="1">
        <v>1</v>
      </c>
      <c r="F883" s="13">
        <v>25</v>
      </c>
      <c r="G883" s="13">
        <f t="shared" si="14"/>
        <v>7</v>
      </c>
      <c r="H883" s="13">
        <v>7</v>
      </c>
      <c r="I883" s="13">
        <v>0</v>
      </c>
      <c r="J883" s="13">
        <v>4</v>
      </c>
      <c r="K883" s="13">
        <v>0</v>
      </c>
      <c r="L883" s="13">
        <v>0</v>
      </c>
      <c r="M883" s="13">
        <v>0</v>
      </c>
      <c r="N883" s="13">
        <v>3</v>
      </c>
      <c r="O883" s="13">
        <v>1</v>
      </c>
      <c r="P883" s="13">
        <v>2</v>
      </c>
      <c r="Q883" s="13">
        <v>9</v>
      </c>
      <c r="R883" s="13">
        <v>1285</v>
      </c>
      <c r="S883" s="13">
        <v>25</v>
      </c>
      <c r="T883" s="15">
        <v>12.5</v>
      </c>
      <c r="U883" s="15">
        <v>1.5625</v>
      </c>
      <c r="V883" s="15">
        <v>0.984375</v>
      </c>
      <c r="W883" s="13">
        <v>116</v>
      </c>
      <c r="X883" s="13">
        <v>201</v>
      </c>
      <c r="Y883" s="13">
        <v>25</v>
      </c>
      <c r="Z883" s="13">
        <v>317</v>
      </c>
      <c r="AA883" s="13">
        <v>72</v>
      </c>
      <c r="AB883" s="13">
        <v>4</v>
      </c>
    </row>
    <row r="884" spans="1:28">
      <c r="A884" s="1">
        <v>100005889</v>
      </c>
      <c r="B884" s="1" t="s">
        <v>1126</v>
      </c>
      <c r="C884" s="1" t="s">
        <v>1623</v>
      </c>
      <c r="D884" s="1" t="s">
        <v>12</v>
      </c>
      <c r="E884" s="1">
        <v>1</v>
      </c>
      <c r="F884" s="13">
        <v>30</v>
      </c>
      <c r="G884" s="13">
        <f t="shared" si="14"/>
        <v>8</v>
      </c>
      <c r="H884" s="13">
        <v>8</v>
      </c>
      <c r="I884" s="13">
        <v>0</v>
      </c>
      <c r="J884" s="13">
        <v>4</v>
      </c>
      <c r="K884" s="13">
        <v>0</v>
      </c>
      <c r="L884" s="13">
        <v>0</v>
      </c>
      <c r="M884" s="13">
        <v>0</v>
      </c>
      <c r="N884" s="13">
        <v>3</v>
      </c>
      <c r="O884" s="13">
        <v>1</v>
      </c>
      <c r="P884" s="13">
        <v>2</v>
      </c>
      <c r="Q884" s="13">
        <v>11</v>
      </c>
      <c r="R884" s="13">
        <v>1518</v>
      </c>
      <c r="S884" s="13">
        <v>50</v>
      </c>
      <c r="T884" s="15">
        <v>15</v>
      </c>
      <c r="U884" s="15">
        <v>1.875</v>
      </c>
      <c r="V884" s="15">
        <v>1.1812499999999999</v>
      </c>
      <c r="W884" s="13">
        <v>137</v>
      </c>
      <c r="X884" s="13">
        <v>243</v>
      </c>
      <c r="Y884" s="13">
        <v>30</v>
      </c>
      <c r="Z884" s="13">
        <v>380</v>
      </c>
      <c r="AA884" s="13">
        <v>72</v>
      </c>
      <c r="AB884" s="13">
        <v>4</v>
      </c>
    </row>
    <row r="885" spans="1:28">
      <c r="A885" s="1">
        <v>100005893</v>
      </c>
      <c r="B885" s="1" t="s">
        <v>1126</v>
      </c>
      <c r="C885" s="1" t="s">
        <v>1623</v>
      </c>
      <c r="D885" s="1" t="s">
        <v>176</v>
      </c>
      <c r="E885" s="1">
        <v>1</v>
      </c>
      <c r="F885" s="13">
        <v>41</v>
      </c>
      <c r="G885" s="13">
        <f t="shared" si="14"/>
        <v>11</v>
      </c>
      <c r="H885" s="13">
        <v>11</v>
      </c>
      <c r="I885" s="13">
        <v>0</v>
      </c>
      <c r="J885" s="13">
        <v>6</v>
      </c>
      <c r="K885" s="13">
        <v>0</v>
      </c>
      <c r="L885" s="13">
        <v>0</v>
      </c>
      <c r="M885" s="13">
        <v>0</v>
      </c>
      <c r="N885" s="13">
        <v>4</v>
      </c>
      <c r="O885" s="13">
        <v>1</v>
      </c>
      <c r="P885" s="13">
        <v>3</v>
      </c>
      <c r="Q885" s="13">
        <v>15</v>
      </c>
      <c r="R885" s="13">
        <v>2030</v>
      </c>
      <c r="S885" s="13">
        <v>120</v>
      </c>
      <c r="T885" s="15">
        <v>20.5</v>
      </c>
      <c r="U885" s="15">
        <v>2.5625</v>
      </c>
      <c r="V885" s="15">
        <v>1.6143749999999999</v>
      </c>
      <c r="W885" s="13">
        <v>183</v>
      </c>
      <c r="X885" s="13">
        <v>341</v>
      </c>
      <c r="Y885" s="13">
        <v>41</v>
      </c>
      <c r="Z885" s="13">
        <v>524</v>
      </c>
      <c r="AA885" s="13">
        <v>96</v>
      </c>
      <c r="AB885" s="13">
        <v>6</v>
      </c>
    </row>
    <row r="886" spans="1:28">
      <c r="A886" s="1">
        <v>100005910</v>
      </c>
      <c r="B886" s="1" t="s">
        <v>1126</v>
      </c>
      <c r="C886" s="1" t="s">
        <v>1628</v>
      </c>
      <c r="D886" s="1" t="s">
        <v>12</v>
      </c>
      <c r="E886" s="1">
        <v>2</v>
      </c>
      <c r="F886" s="13">
        <v>90</v>
      </c>
      <c r="G886" s="13">
        <f t="shared" si="14"/>
        <v>24</v>
      </c>
      <c r="H886" s="13">
        <v>24</v>
      </c>
      <c r="I886" s="13">
        <v>0</v>
      </c>
      <c r="J886" s="13">
        <v>12</v>
      </c>
      <c r="K886" s="13">
        <v>1</v>
      </c>
      <c r="L886" s="13">
        <v>0</v>
      </c>
      <c r="M886" s="13">
        <v>1</v>
      </c>
      <c r="N886" s="13">
        <v>7</v>
      </c>
      <c r="O886" s="13">
        <v>2</v>
      </c>
      <c r="P886" s="13">
        <v>7</v>
      </c>
      <c r="Q886" s="13">
        <v>33</v>
      </c>
      <c r="R886" s="13">
        <v>4425</v>
      </c>
      <c r="S886" s="13">
        <v>682</v>
      </c>
      <c r="T886" s="15">
        <v>45</v>
      </c>
      <c r="U886" s="15">
        <v>5.625</v>
      </c>
      <c r="V886" s="15">
        <v>3.5437500000000002</v>
      </c>
      <c r="W886" s="13">
        <v>399</v>
      </c>
      <c r="X886" s="13">
        <v>869</v>
      </c>
      <c r="Y886" s="13">
        <v>90</v>
      </c>
      <c r="Z886" s="13">
        <v>1268</v>
      </c>
      <c r="AA886" s="13">
        <v>216</v>
      </c>
      <c r="AB886" s="13">
        <v>12</v>
      </c>
    </row>
    <row r="887" spans="1:28">
      <c r="A887" s="1">
        <v>100005917</v>
      </c>
      <c r="B887" s="1" t="s">
        <v>1126</v>
      </c>
      <c r="C887" s="1" t="s">
        <v>1628</v>
      </c>
      <c r="D887" s="1" t="s">
        <v>12</v>
      </c>
      <c r="E887" s="1">
        <v>1</v>
      </c>
      <c r="F887" s="13">
        <v>97</v>
      </c>
      <c r="G887" s="13">
        <f t="shared" si="14"/>
        <v>25</v>
      </c>
      <c r="H887" s="13">
        <v>25</v>
      </c>
      <c r="I887" s="13">
        <v>0</v>
      </c>
      <c r="J887" s="13">
        <v>14</v>
      </c>
      <c r="K887" s="13">
        <v>0</v>
      </c>
      <c r="L887" s="13">
        <v>0</v>
      </c>
      <c r="M887" s="13">
        <v>0</v>
      </c>
      <c r="N887" s="13">
        <v>8</v>
      </c>
      <c r="O887" s="13">
        <v>1</v>
      </c>
      <c r="P887" s="13">
        <v>7</v>
      </c>
      <c r="Q887" s="13">
        <v>36</v>
      </c>
      <c r="R887" s="13">
        <v>4878</v>
      </c>
      <c r="S887" s="13">
        <v>949</v>
      </c>
      <c r="T887" s="15">
        <v>48.5</v>
      </c>
      <c r="U887" s="15">
        <v>6.0625</v>
      </c>
      <c r="V887" s="15">
        <v>3.819375</v>
      </c>
      <c r="W887" s="13">
        <v>440</v>
      </c>
      <c r="X887" s="13">
        <v>1017</v>
      </c>
      <c r="Y887" s="13">
        <v>97</v>
      </c>
      <c r="Z887" s="13">
        <v>1457</v>
      </c>
      <c r="AA887" s="13">
        <v>192</v>
      </c>
      <c r="AB887" s="13">
        <v>14</v>
      </c>
    </row>
    <row r="888" spans="1:28">
      <c r="A888" s="1">
        <v>100005920</v>
      </c>
      <c r="B888" s="1" t="s">
        <v>1126</v>
      </c>
      <c r="C888" s="1" t="s">
        <v>1628</v>
      </c>
      <c r="D888" s="1" t="s">
        <v>12</v>
      </c>
      <c r="E888" s="1">
        <v>1</v>
      </c>
      <c r="F888" s="13">
        <v>92</v>
      </c>
      <c r="G888" s="13">
        <f t="shared" si="14"/>
        <v>24</v>
      </c>
      <c r="H888" s="13">
        <v>24</v>
      </c>
      <c r="I888" s="13">
        <v>0</v>
      </c>
      <c r="J888" s="13">
        <v>14</v>
      </c>
      <c r="K888" s="13">
        <v>0</v>
      </c>
      <c r="L888" s="13">
        <v>0</v>
      </c>
      <c r="M888" s="13">
        <v>0</v>
      </c>
      <c r="N888" s="13">
        <v>8</v>
      </c>
      <c r="O888" s="13">
        <v>1</v>
      </c>
      <c r="P888" s="13">
        <v>7</v>
      </c>
      <c r="Q888" s="13">
        <v>34</v>
      </c>
      <c r="R888" s="13">
        <v>4645</v>
      </c>
      <c r="S888" s="13">
        <v>837</v>
      </c>
      <c r="T888" s="15">
        <v>46</v>
      </c>
      <c r="U888" s="15">
        <v>5.75</v>
      </c>
      <c r="V888" s="15">
        <v>3.6225000000000001</v>
      </c>
      <c r="W888" s="13">
        <v>419</v>
      </c>
      <c r="X888" s="13">
        <v>948</v>
      </c>
      <c r="Y888" s="13">
        <v>92</v>
      </c>
      <c r="Z888" s="13">
        <v>1367</v>
      </c>
      <c r="AA888" s="13">
        <v>192</v>
      </c>
      <c r="AB888" s="13">
        <v>14</v>
      </c>
    </row>
    <row r="889" spans="1:28">
      <c r="A889" s="1">
        <v>100005923</v>
      </c>
      <c r="B889" s="1" t="s">
        <v>1126</v>
      </c>
      <c r="C889" s="1" t="s">
        <v>1628</v>
      </c>
      <c r="D889" s="1" t="s">
        <v>1974</v>
      </c>
      <c r="E889" s="1">
        <v>1</v>
      </c>
      <c r="F889" s="13">
        <v>100</v>
      </c>
      <c r="G889" s="13">
        <f t="shared" si="14"/>
        <v>26</v>
      </c>
      <c r="H889" s="13">
        <v>26</v>
      </c>
      <c r="I889" s="13">
        <v>0</v>
      </c>
      <c r="J889" s="13">
        <v>12</v>
      </c>
      <c r="K889" s="13">
        <v>0</v>
      </c>
      <c r="L889" s="13">
        <v>0</v>
      </c>
      <c r="M889" s="13">
        <v>0</v>
      </c>
      <c r="N889" s="13">
        <v>7</v>
      </c>
      <c r="O889" s="13">
        <v>1</v>
      </c>
      <c r="P889" s="13">
        <v>6</v>
      </c>
      <c r="Q889" s="13">
        <v>37</v>
      </c>
      <c r="R889" s="13">
        <v>4898</v>
      </c>
      <c r="S889" s="13">
        <v>1008</v>
      </c>
      <c r="T889" s="15">
        <v>50</v>
      </c>
      <c r="U889" s="15">
        <v>6.25</v>
      </c>
      <c r="V889" s="15">
        <v>3.9375</v>
      </c>
      <c r="W889" s="13">
        <v>441</v>
      </c>
      <c r="X889" s="13">
        <v>1038</v>
      </c>
      <c r="Y889" s="13">
        <v>100</v>
      </c>
      <c r="Z889" s="13">
        <v>1479</v>
      </c>
      <c r="AA889" s="13">
        <v>168</v>
      </c>
      <c r="AB889" s="13">
        <v>12</v>
      </c>
    </row>
    <row r="890" spans="1:28">
      <c r="A890" s="1">
        <v>100005929</v>
      </c>
      <c r="B890" s="1" t="s">
        <v>1126</v>
      </c>
      <c r="C890" s="1" t="s">
        <v>1628</v>
      </c>
      <c r="D890" s="1" t="s">
        <v>18</v>
      </c>
      <c r="E890" s="1">
        <v>1</v>
      </c>
      <c r="F890" s="13">
        <v>151</v>
      </c>
      <c r="G890" s="13">
        <f t="shared" si="14"/>
        <v>51</v>
      </c>
      <c r="H890" s="13">
        <v>51</v>
      </c>
      <c r="I890" s="13">
        <v>0</v>
      </c>
      <c r="J890" s="13">
        <v>20</v>
      </c>
      <c r="K890" s="13">
        <v>0</v>
      </c>
      <c r="L890" s="13">
        <v>1</v>
      </c>
      <c r="M890" s="13">
        <v>0</v>
      </c>
      <c r="N890" s="13">
        <v>10</v>
      </c>
      <c r="O890" s="13">
        <v>1</v>
      </c>
      <c r="P890" s="13">
        <v>10</v>
      </c>
      <c r="Q890" s="13">
        <v>50</v>
      </c>
      <c r="R890" s="13">
        <v>7273</v>
      </c>
      <c r="S890" s="13">
        <v>1930</v>
      </c>
      <c r="T890" s="15">
        <v>75.5</v>
      </c>
      <c r="U890" s="15">
        <v>9.4375</v>
      </c>
      <c r="V890" s="15">
        <v>5.9456249999999997</v>
      </c>
      <c r="W890" s="13">
        <v>655</v>
      </c>
      <c r="X890" s="13">
        <v>1670</v>
      </c>
      <c r="Y890" s="13">
        <v>151</v>
      </c>
      <c r="Z890" s="13">
        <v>2325</v>
      </c>
      <c r="AA890" s="13">
        <v>240</v>
      </c>
      <c r="AB890" s="13">
        <v>20</v>
      </c>
    </row>
    <row r="891" spans="1:28">
      <c r="A891" s="1">
        <v>100005931</v>
      </c>
      <c r="B891" s="1" t="s">
        <v>1126</v>
      </c>
      <c r="C891" s="1" t="s">
        <v>1628</v>
      </c>
      <c r="D891" s="1" t="s">
        <v>12</v>
      </c>
      <c r="E891" s="1">
        <v>1</v>
      </c>
      <c r="F891" s="13">
        <v>100</v>
      </c>
      <c r="G891" s="13">
        <f t="shared" si="14"/>
        <v>26</v>
      </c>
      <c r="H891" s="13">
        <v>26</v>
      </c>
      <c r="I891" s="13">
        <v>0</v>
      </c>
      <c r="J891" s="13">
        <v>14</v>
      </c>
      <c r="K891" s="13">
        <v>0</v>
      </c>
      <c r="L891" s="13">
        <v>0</v>
      </c>
      <c r="M891" s="13">
        <v>0</v>
      </c>
      <c r="N891" s="13">
        <v>8</v>
      </c>
      <c r="O891" s="13">
        <v>1</v>
      </c>
      <c r="P891" s="13">
        <v>7</v>
      </c>
      <c r="Q891" s="13">
        <v>37</v>
      </c>
      <c r="R891" s="13">
        <v>5018</v>
      </c>
      <c r="S891" s="13">
        <v>1008</v>
      </c>
      <c r="T891" s="15">
        <v>50</v>
      </c>
      <c r="U891" s="15">
        <v>6.25</v>
      </c>
      <c r="V891" s="15">
        <v>3.9375</v>
      </c>
      <c r="W891" s="13">
        <v>452</v>
      </c>
      <c r="X891" s="13">
        <v>1056</v>
      </c>
      <c r="Y891" s="13">
        <v>100</v>
      </c>
      <c r="Z891" s="13">
        <v>1508</v>
      </c>
      <c r="AA891" s="13">
        <v>192</v>
      </c>
      <c r="AB891" s="13">
        <v>14</v>
      </c>
    </row>
    <row r="892" spans="1:28">
      <c r="A892" s="1">
        <v>100005934</v>
      </c>
      <c r="B892" s="1" t="s">
        <v>1126</v>
      </c>
      <c r="C892" s="1" t="s">
        <v>1628</v>
      </c>
      <c r="D892" s="1" t="s">
        <v>1981</v>
      </c>
      <c r="E892" s="1">
        <v>1</v>
      </c>
      <c r="F892" s="13">
        <v>65</v>
      </c>
      <c r="G892" s="13">
        <f t="shared" si="14"/>
        <v>17</v>
      </c>
      <c r="H892" s="13">
        <v>17</v>
      </c>
      <c r="I892" s="13">
        <v>0</v>
      </c>
      <c r="J892" s="13">
        <v>10</v>
      </c>
      <c r="K892" s="13">
        <v>0</v>
      </c>
      <c r="L892" s="13">
        <v>0</v>
      </c>
      <c r="M892" s="13">
        <v>0</v>
      </c>
      <c r="N892" s="13">
        <v>6</v>
      </c>
      <c r="O892" s="13">
        <v>1</v>
      </c>
      <c r="P892" s="13">
        <v>5</v>
      </c>
      <c r="Q892" s="13">
        <v>24</v>
      </c>
      <c r="R892" s="13">
        <v>3268</v>
      </c>
      <c r="S892" s="13">
        <v>381</v>
      </c>
      <c r="T892" s="15">
        <v>32.5</v>
      </c>
      <c r="U892" s="15">
        <v>4.0625</v>
      </c>
      <c r="V892" s="15">
        <v>2.5593750000000002</v>
      </c>
      <c r="W892" s="13">
        <v>295</v>
      </c>
      <c r="X892" s="13">
        <v>605</v>
      </c>
      <c r="Y892" s="13">
        <v>65</v>
      </c>
      <c r="Z892" s="13">
        <v>900</v>
      </c>
      <c r="AA892" s="13">
        <v>144</v>
      </c>
      <c r="AB892" s="13">
        <v>10</v>
      </c>
    </row>
    <row r="893" spans="1:28">
      <c r="A893" s="1">
        <v>100005939</v>
      </c>
      <c r="B893" s="1" t="s">
        <v>1126</v>
      </c>
      <c r="C893" s="1" t="s">
        <v>1628</v>
      </c>
      <c r="D893" s="1" t="s">
        <v>12</v>
      </c>
      <c r="E893" s="1">
        <v>1</v>
      </c>
      <c r="F893" s="13">
        <v>97</v>
      </c>
      <c r="G893" s="13">
        <f t="shared" si="14"/>
        <v>25</v>
      </c>
      <c r="H893" s="13">
        <v>25</v>
      </c>
      <c r="I893" s="13">
        <v>0</v>
      </c>
      <c r="J893" s="13">
        <v>12</v>
      </c>
      <c r="K893" s="13">
        <v>0</v>
      </c>
      <c r="L893" s="13">
        <v>0</v>
      </c>
      <c r="M893" s="13">
        <v>0</v>
      </c>
      <c r="N893" s="13">
        <v>7</v>
      </c>
      <c r="O893" s="13">
        <v>1</v>
      </c>
      <c r="P893" s="13">
        <v>6</v>
      </c>
      <c r="Q893" s="13">
        <v>36</v>
      </c>
      <c r="R893" s="13">
        <v>4758</v>
      </c>
      <c r="S893" s="13">
        <v>949</v>
      </c>
      <c r="T893" s="15">
        <v>48.5</v>
      </c>
      <c r="U893" s="15">
        <v>6.0625</v>
      </c>
      <c r="V893" s="15">
        <v>3.819375</v>
      </c>
      <c r="W893" s="13">
        <v>429</v>
      </c>
      <c r="X893" s="13">
        <v>999</v>
      </c>
      <c r="Y893" s="13">
        <v>97</v>
      </c>
      <c r="Z893" s="13">
        <v>1428</v>
      </c>
      <c r="AA893" s="13">
        <v>168</v>
      </c>
      <c r="AB893" s="13">
        <v>12</v>
      </c>
    </row>
    <row r="894" spans="1:28">
      <c r="A894" s="1">
        <v>100005948</v>
      </c>
      <c r="B894" s="1" t="s">
        <v>1126</v>
      </c>
      <c r="C894" s="1" t="s">
        <v>1628</v>
      </c>
      <c r="D894" s="1" t="s">
        <v>1984</v>
      </c>
      <c r="E894" s="1">
        <v>1</v>
      </c>
      <c r="F894" s="13">
        <v>67</v>
      </c>
      <c r="G894" s="13">
        <f t="shared" si="14"/>
        <v>23</v>
      </c>
      <c r="H894" s="13">
        <v>23</v>
      </c>
      <c r="I894" s="13">
        <v>0</v>
      </c>
      <c r="J894" s="13">
        <v>10</v>
      </c>
      <c r="K894" s="13">
        <v>0</v>
      </c>
      <c r="L894" s="13">
        <v>0</v>
      </c>
      <c r="M894" s="13">
        <v>0</v>
      </c>
      <c r="N894" s="13">
        <v>6</v>
      </c>
      <c r="O894" s="13">
        <v>1</v>
      </c>
      <c r="P894" s="13">
        <v>5</v>
      </c>
      <c r="Q894" s="13">
        <v>22</v>
      </c>
      <c r="R894" s="13">
        <v>3361</v>
      </c>
      <c r="S894" s="13">
        <v>311</v>
      </c>
      <c r="T894" s="15">
        <v>33.5</v>
      </c>
      <c r="U894" s="15">
        <v>4.1875</v>
      </c>
      <c r="V894" s="15">
        <v>2.6381250000000001</v>
      </c>
      <c r="W894" s="13">
        <v>303</v>
      </c>
      <c r="X894" s="13">
        <v>598</v>
      </c>
      <c r="Y894" s="13">
        <v>67</v>
      </c>
      <c r="Z894" s="13">
        <v>901</v>
      </c>
      <c r="AA894" s="13">
        <v>144</v>
      </c>
      <c r="AB894" s="13">
        <v>10</v>
      </c>
    </row>
    <row r="895" spans="1:28">
      <c r="A895" s="1">
        <v>100005956</v>
      </c>
      <c r="B895" s="1" t="s">
        <v>1126</v>
      </c>
      <c r="C895" s="1" t="s">
        <v>1628</v>
      </c>
      <c r="D895" s="1" t="s">
        <v>238</v>
      </c>
      <c r="E895" s="1">
        <v>1</v>
      </c>
      <c r="F895" s="13">
        <v>146</v>
      </c>
      <c r="G895" s="13">
        <f t="shared" si="14"/>
        <v>38</v>
      </c>
      <c r="H895" s="13">
        <v>38</v>
      </c>
      <c r="I895" s="13">
        <v>0</v>
      </c>
      <c r="J895" s="13">
        <v>20</v>
      </c>
      <c r="K895" s="13">
        <v>0</v>
      </c>
      <c r="L895" s="13">
        <v>1</v>
      </c>
      <c r="M895" s="13">
        <v>0</v>
      </c>
      <c r="N895" s="13">
        <v>10</v>
      </c>
      <c r="O895" s="13">
        <v>1</v>
      </c>
      <c r="P895" s="13">
        <v>10</v>
      </c>
      <c r="Q895" s="13">
        <v>54</v>
      </c>
      <c r="R895" s="13">
        <v>7040</v>
      </c>
      <c r="S895" s="13">
        <v>2273</v>
      </c>
      <c r="T895" s="15">
        <v>73</v>
      </c>
      <c r="U895" s="15">
        <v>9.125</v>
      </c>
      <c r="V895" s="15">
        <v>5.7487500000000002</v>
      </c>
      <c r="W895" s="13">
        <v>634</v>
      </c>
      <c r="X895" s="13">
        <v>1738</v>
      </c>
      <c r="Y895" s="13">
        <v>146</v>
      </c>
      <c r="Z895" s="13">
        <v>2372</v>
      </c>
      <c r="AA895" s="13">
        <v>240</v>
      </c>
      <c r="AB895" s="13">
        <v>20</v>
      </c>
    </row>
    <row r="896" spans="1:28">
      <c r="A896" s="1">
        <v>100005961</v>
      </c>
      <c r="B896" s="1" t="s">
        <v>1126</v>
      </c>
      <c r="C896" s="1" t="s">
        <v>1628</v>
      </c>
      <c r="D896" s="1" t="s">
        <v>1992</v>
      </c>
      <c r="E896" s="1">
        <v>1</v>
      </c>
      <c r="F896" s="13">
        <v>109</v>
      </c>
      <c r="G896" s="13">
        <f t="shared" si="14"/>
        <v>37</v>
      </c>
      <c r="H896" s="13">
        <v>37</v>
      </c>
      <c r="I896" s="13">
        <v>0</v>
      </c>
      <c r="J896" s="13">
        <v>14</v>
      </c>
      <c r="K896" s="13">
        <v>0</v>
      </c>
      <c r="L896" s="13">
        <v>0</v>
      </c>
      <c r="M896" s="13">
        <v>0</v>
      </c>
      <c r="N896" s="13">
        <v>8</v>
      </c>
      <c r="O896" s="13">
        <v>1</v>
      </c>
      <c r="P896" s="13">
        <v>7</v>
      </c>
      <c r="Q896" s="13">
        <v>36</v>
      </c>
      <c r="R896" s="13">
        <v>5317</v>
      </c>
      <c r="S896" s="13">
        <v>949</v>
      </c>
      <c r="T896" s="15">
        <v>54.5</v>
      </c>
      <c r="U896" s="15">
        <v>6.8125</v>
      </c>
      <c r="V896" s="15">
        <v>4.2918750000000001</v>
      </c>
      <c r="W896" s="13">
        <v>479</v>
      </c>
      <c r="X896" s="13">
        <v>1083</v>
      </c>
      <c r="Y896" s="13">
        <v>109</v>
      </c>
      <c r="Z896" s="13">
        <v>1562</v>
      </c>
      <c r="AA896" s="13">
        <v>192</v>
      </c>
      <c r="AB896" s="13">
        <v>14</v>
      </c>
    </row>
    <row r="897" spans="1:28">
      <c r="A897" s="1">
        <v>100005964</v>
      </c>
      <c r="B897" s="1" t="s">
        <v>1126</v>
      </c>
      <c r="C897" s="1" t="s">
        <v>1628</v>
      </c>
      <c r="D897" s="1" t="s">
        <v>1994</v>
      </c>
      <c r="E897" s="1">
        <v>1</v>
      </c>
      <c r="F897" s="13">
        <v>27</v>
      </c>
      <c r="G897" s="13">
        <f t="shared" si="14"/>
        <v>7</v>
      </c>
      <c r="H897" s="13">
        <v>7</v>
      </c>
      <c r="I897" s="13">
        <v>0</v>
      </c>
      <c r="J897" s="13">
        <v>4</v>
      </c>
      <c r="K897" s="13">
        <v>0</v>
      </c>
      <c r="L897" s="13">
        <v>0</v>
      </c>
      <c r="M897" s="13">
        <v>0</v>
      </c>
      <c r="N897" s="13">
        <v>3</v>
      </c>
      <c r="O897" s="13">
        <v>1</v>
      </c>
      <c r="P897" s="13">
        <v>2</v>
      </c>
      <c r="Q897" s="13">
        <v>10</v>
      </c>
      <c r="R897" s="13">
        <v>1378</v>
      </c>
      <c r="S897" s="13">
        <v>37</v>
      </c>
      <c r="T897" s="15">
        <v>13.5</v>
      </c>
      <c r="U897" s="15">
        <v>1.6875</v>
      </c>
      <c r="V897" s="15">
        <v>1.0631250000000001</v>
      </c>
      <c r="W897" s="13">
        <v>125</v>
      </c>
      <c r="X897" s="13">
        <v>218</v>
      </c>
      <c r="Y897" s="13">
        <v>27</v>
      </c>
      <c r="Z897" s="13">
        <v>343</v>
      </c>
      <c r="AA897" s="13">
        <v>72</v>
      </c>
      <c r="AB897" s="13">
        <v>4</v>
      </c>
    </row>
    <row r="898" spans="1:28">
      <c r="A898" s="1">
        <v>100005967</v>
      </c>
      <c r="B898" s="1" t="s">
        <v>1126</v>
      </c>
      <c r="C898" s="1" t="s">
        <v>1644</v>
      </c>
      <c r="D898" s="1" t="s">
        <v>1996</v>
      </c>
      <c r="E898" s="1">
        <v>1</v>
      </c>
      <c r="F898" s="13">
        <v>33</v>
      </c>
      <c r="G898" s="13">
        <f t="shared" si="14"/>
        <v>9</v>
      </c>
      <c r="H898" s="13">
        <v>9</v>
      </c>
      <c r="I898" s="13">
        <v>0</v>
      </c>
      <c r="J898" s="13">
        <v>4</v>
      </c>
      <c r="K898" s="13">
        <v>0</v>
      </c>
      <c r="L898" s="13">
        <v>0</v>
      </c>
      <c r="M898" s="13">
        <v>0</v>
      </c>
      <c r="N898" s="13">
        <v>3</v>
      </c>
      <c r="O898" s="13">
        <v>1</v>
      </c>
      <c r="P898" s="13">
        <v>2</v>
      </c>
      <c r="Q898" s="13">
        <v>12</v>
      </c>
      <c r="R898" s="13">
        <v>1657</v>
      </c>
      <c r="S898" s="13">
        <v>65</v>
      </c>
      <c r="T898" s="15">
        <v>16.5</v>
      </c>
      <c r="U898" s="15">
        <v>2.0625</v>
      </c>
      <c r="V898" s="15">
        <v>1.2993749999999999</v>
      </c>
      <c r="W898" s="13">
        <v>150</v>
      </c>
      <c r="X898" s="13">
        <v>269</v>
      </c>
      <c r="Y898" s="13">
        <v>33</v>
      </c>
      <c r="Z898" s="13">
        <v>419</v>
      </c>
      <c r="AA898" s="13">
        <v>72</v>
      </c>
      <c r="AB898" s="13">
        <v>4</v>
      </c>
    </row>
    <row r="899" spans="1:28">
      <c r="A899" s="1">
        <v>100005972</v>
      </c>
      <c r="B899" s="1" t="s">
        <v>1126</v>
      </c>
      <c r="C899" s="1" t="s">
        <v>1623</v>
      </c>
      <c r="D899" s="1" t="s">
        <v>673</v>
      </c>
      <c r="E899" s="1">
        <v>3</v>
      </c>
      <c r="F899" s="13">
        <v>63</v>
      </c>
      <c r="G899" s="13">
        <f t="shared" si="14"/>
        <v>21</v>
      </c>
      <c r="H899" s="13">
        <v>21</v>
      </c>
      <c r="I899" s="13">
        <v>0</v>
      </c>
      <c r="J899" s="13">
        <v>6</v>
      </c>
      <c r="K899" s="13">
        <v>2</v>
      </c>
      <c r="L899" s="13">
        <v>0</v>
      </c>
      <c r="M899" s="13">
        <v>2</v>
      </c>
      <c r="N899" s="13">
        <v>4</v>
      </c>
      <c r="O899" s="13">
        <v>3</v>
      </c>
      <c r="P899" s="13">
        <v>5</v>
      </c>
      <c r="Q899" s="13">
        <v>21</v>
      </c>
      <c r="R899" s="13">
        <v>3162</v>
      </c>
      <c r="S899" s="13">
        <v>100</v>
      </c>
      <c r="T899" s="15">
        <v>31.5</v>
      </c>
      <c r="U899" s="15">
        <v>3.9375</v>
      </c>
      <c r="V899" s="15">
        <v>2.4806249999999999</v>
      </c>
      <c r="W899" s="13">
        <v>287</v>
      </c>
      <c r="X899" s="13">
        <v>506</v>
      </c>
      <c r="Y899" s="13">
        <v>63</v>
      </c>
      <c r="Z899" s="13">
        <v>793</v>
      </c>
      <c r="AA899" s="13">
        <v>192</v>
      </c>
      <c r="AB899" s="13">
        <v>6</v>
      </c>
    </row>
    <row r="900" spans="1:28">
      <c r="A900" s="1">
        <v>100005974</v>
      </c>
      <c r="B900" s="1" t="s">
        <v>1126</v>
      </c>
      <c r="C900" s="1" t="s">
        <v>1623</v>
      </c>
      <c r="D900" s="1" t="s">
        <v>12</v>
      </c>
      <c r="E900" s="1">
        <v>1</v>
      </c>
      <c r="F900" s="13">
        <v>32</v>
      </c>
      <c r="G900" s="13">
        <f t="shared" si="14"/>
        <v>10</v>
      </c>
      <c r="H900" s="13">
        <v>8</v>
      </c>
      <c r="I900" s="13">
        <v>2</v>
      </c>
      <c r="J900" s="13">
        <v>4</v>
      </c>
      <c r="K900" s="13">
        <v>0</v>
      </c>
      <c r="L900" s="13">
        <v>0</v>
      </c>
      <c r="M900" s="13">
        <v>0</v>
      </c>
      <c r="N900" s="13">
        <v>3</v>
      </c>
      <c r="O900" s="13">
        <v>1</v>
      </c>
      <c r="P900" s="13">
        <v>2</v>
      </c>
      <c r="Q900" s="13">
        <v>13</v>
      </c>
      <c r="R900" s="13">
        <v>1611</v>
      </c>
      <c r="S900" s="13">
        <v>82</v>
      </c>
      <c r="T900" s="15">
        <v>16</v>
      </c>
      <c r="U900" s="15">
        <v>2</v>
      </c>
      <c r="V900" s="15">
        <v>1.26</v>
      </c>
      <c r="W900" s="13">
        <v>145</v>
      </c>
      <c r="X900" s="13">
        <v>267</v>
      </c>
      <c r="Y900" s="13">
        <v>32</v>
      </c>
      <c r="Z900" s="13">
        <v>412</v>
      </c>
      <c r="AA900" s="13">
        <v>72</v>
      </c>
      <c r="AB900" s="13">
        <v>4</v>
      </c>
    </row>
    <row r="901" spans="1:28">
      <c r="A901" s="1">
        <v>100005978</v>
      </c>
      <c r="B901" s="1" t="s">
        <v>1126</v>
      </c>
      <c r="C901" s="1" t="s">
        <v>1628</v>
      </c>
      <c r="D901" s="1" t="s">
        <v>533</v>
      </c>
      <c r="E901" s="1">
        <v>1</v>
      </c>
      <c r="F901" s="13">
        <v>9</v>
      </c>
      <c r="G901" s="13">
        <f t="shared" si="14"/>
        <v>3</v>
      </c>
      <c r="H901" s="13">
        <v>3</v>
      </c>
      <c r="I901" s="13">
        <v>0</v>
      </c>
      <c r="J901" s="13">
        <v>0</v>
      </c>
      <c r="K901" s="13">
        <v>1</v>
      </c>
      <c r="L901" s="13">
        <v>0</v>
      </c>
      <c r="M901" s="13">
        <v>1</v>
      </c>
      <c r="N901" s="13">
        <v>0</v>
      </c>
      <c r="O901" s="13">
        <v>1</v>
      </c>
      <c r="P901" s="13">
        <v>1</v>
      </c>
      <c r="Q901" s="13">
        <v>3</v>
      </c>
      <c r="R901" s="13">
        <v>410</v>
      </c>
      <c r="S901" s="13">
        <v>0</v>
      </c>
      <c r="T901" s="15">
        <v>4.5</v>
      </c>
      <c r="U901" s="15">
        <v>0.5625</v>
      </c>
      <c r="V901" s="15">
        <v>0.354375</v>
      </c>
      <c r="W901" s="13">
        <v>37</v>
      </c>
      <c r="X901" s="13">
        <v>62</v>
      </c>
      <c r="Y901" s="13">
        <v>9</v>
      </c>
      <c r="Z901" s="13">
        <v>99</v>
      </c>
      <c r="AA901" s="13">
        <v>48</v>
      </c>
      <c r="AB901" s="13">
        <v>0</v>
      </c>
    </row>
    <row r="902" spans="1:28">
      <c r="A902" s="1">
        <v>100005985</v>
      </c>
      <c r="B902" s="1" t="s">
        <v>1126</v>
      </c>
      <c r="C902" s="1" t="s">
        <v>1628</v>
      </c>
      <c r="D902" s="1" t="s">
        <v>533</v>
      </c>
      <c r="E902" s="1">
        <v>1</v>
      </c>
      <c r="F902" s="13">
        <v>9</v>
      </c>
      <c r="G902" s="13">
        <f t="shared" ref="G902:G965" si="15">H902+I902</f>
        <v>3</v>
      </c>
      <c r="H902" s="13">
        <v>3</v>
      </c>
      <c r="I902" s="13">
        <v>0</v>
      </c>
      <c r="J902" s="13">
        <v>0</v>
      </c>
      <c r="K902" s="13">
        <v>1</v>
      </c>
      <c r="L902" s="13">
        <v>0</v>
      </c>
      <c r="M902" s="13">
        <v>1</v>
      </c>
      <c r="N902" s="13">
        <v>0</v>
      </c>
      <c r="O902" s="13">
        <v>1</v>
      </c>
      <c r="P902" s="13">
        <v>1</v>
      </c>
      <c r="Q902" s="13">
        <v>3</v>
      </c>
      <c r="R902" s="13">
        <v>410</v>
      </c>
      <c r="S902" s="13">
        <v>0</v>
      </c>
      <c r="T902" s="15">
        <v>4.5</v>
      </c>
      <c r="U902" s="15">
        <v>0.5625</v>
      </c>
      <c r="V902" s="15">
        <v>0.354375</v>
      </c>
      <c r="W902" s="13">
        <v>37</v>
      </c>
      <c r="X902" s="13">
        <v>62</v>
      </c>
      <c r="Y902" s="13">
        <v>9</v>
      </c>
      <c r="Z902" s="13">
        <v>99</v>
      </c>
      <c r="AA902" s="13">
        <v>48</v>
      </c>
      <c r="AB902" s="13">
        <v>0</v>
      </c>
    </row>
    <row r="903" spans="1:28">
      <c r="A903" s="1">
        <v>100005992</v>
      </c>
      <c r="B903" s="1" t="s">
        <v>1126</v>
      </c>
      <c r="C903" s="1" t="s">
        <v>1702</v>
      </c>
      <c r="D903" s="1" t="s">
        <v>12</v>
      </c>
      <c r="E903" s="1">
        <v>1</v>
      </c>
      <c r="F903" s="13">
        <v>28</v>
      </c>
      <c r="G903" s="13">
        <f t="shared" si="15"/>
        <v>8</v>
      </c>
      <c r="H903" s="13">
        <v>7</v>
      </c>
      <c r="I903" s="13">
        <v>1</v>
      </c>
      <c r="J903" s="13">
        <v>4</v>
      </c>
      <c r="K903" s="13">
        <v>0</v>
      </c>
      <c r="L903" s="13">
        <v>0</v>
      </c>
      <c r="M903" s="13">
        <v>0</v>
      </c>
      <c r="N903" s="13">
        <v>3</v>
      </c>
      <c r="O903" s="13">
        <v>1</v>
      </c>
      <c r="P903" s="13">
        <v>2</v>
      </c>
      <c r="Q903" s="13">
        <v>11</v>
      </c>
      <c r="R903" s="13">
        <v>1425</v>
      </c>
      <c r="S903" s="13">
        <v>50</v>
      </c>
      <c r="T903" s="15">
        <v>14</v>
      </c>
      <c r="U903" s="15">
        <v>1.75</v>
      </c>
      <c r="V903" s="15">
        <v>1.1025</v>
      </c>
      <c r="W903" s="13">
        <v>129</v>
      </c>
      <c r="X903" s="13">
        <v>229</v>
      </c>
      <c r="Y903" s="13">
        <v>28</v>
      </c>
      <c r="Z903" s="13">
        <v>358</v>
      </c>
      <c r="AA903" s="13">
        <v>72</v>
      </c>
      <c r="AB903" s="13">
        <v>4</v>
      </c>
    </row>
    <row r="904" spans="1:28">
      <c r="A904" s="1">
        <v>100005996</v>
      </c>
      <c r="B904" s="1" t="s">
        <v>1126</v>
      </c>
      <c r="C904" s="1" t="s">
        <v>1125</v>
      </c>
      <c r="D904" s="1" t="s">
        <v>2007</v>
      </c>
      <c r="E904" s="1">
        <v>1</v>
      </c>
      <c r="F904" s="13">
        <v>41</v>
      </c>
      <c r="G904" s="13">
        <f t="shared" si="15"/>
        <v>11</v>
      </c>
      <c r="H904" s="13">
        <v>11</v>
      </c>
      <c r="I904" s="13">
        <v>0</v>
      </c>
      <c r="J904" s="13">
        <v>6</v>
      </c>
      <c r="K904" s="13">
        <v>0</v>
      </c>
      <c r="L904" s="13">
        <v>0</v>
      </c>
      <c r="M904" s="13">
        <v>0</v>
      </c>
      <c r="N904" s="13">
        <v>4</v>
      </c>
      <c r="O904" s="13">
        <v>1</v>
      </c>
      <c r="P904" s="13">
        <v>3</v>
      </c>
      <c r="Q904" s="13">
        <v>15</v>
      </c>
      <c r="R904" s="13">
        <v>2030</v>
      </c>
      <c r="S904" s="13">
        <v>120</v>
      </c>
      <c r="T904" s="15">
        <v>20.5</v>
      </c>
      <c r="U904" s="15">
        <v>2.5625</v>
      </c>
      <c r="V904" s="15">
        <v>1.6143749999999999</v>
      </c>
      <c r="W904" s="13">
        <v>183</v>
      </c>
      <c r="X904" s="13">
        <v>341</v>
      </c>
      <c r="Y904" s="13">
        <v>41</v>
      </c>
      <c r="Z904" s="13">
        <v>524</v>
      </c>
      <c r="AA904" s="13">
        <v>96</v>
      </c>
      <c r="AB904" s="13">
        <v>6</v>
      </c>
    </row>
    <row r="905" spans="1:28">
      <c r="A905" s="1">
        <v>100006003</v>
      </c>
      <c r="B905" s="1" t="s">
        <v>1126</v>
      </c>
      <c r="C905" s="1" t="s">
        <v>1631</v>
      </c>
      <c r="D905" s="1" t="s">
        <v>12</v>
      </c>
      <c r="E905" s="1">
        <v>1</v>
      </c>
      <c r="F905" s="13">
        <v>11</v>
      </c>
      <c r="G905" s="13">
        <f t="shared" si="15"/>
        <v>3</v>
      </c>
      <c r="H905" s="13">
        <v>3</v>
      </c>
      <c r="I905" s="13">
        <v>0</v>
      </c>
      <c r="J905" s="13">
        <v>0</v>
      </c>
      <c r="K905" s="13">
        <v>1</v>
      </c>
      <c r="L905" s="13">
        <v>0</v>
      </c>
      <c r="M905" s="13">
        <v>1</v>
      </c>
      <c r="N905" s="13">
        <v>0</v>
      </c>
      <c r="O905" s="13">
        <v>1</v>
      </c>
      <c r="P905" s="13">
        <v>1</v>
      </c>
      <c r="Q905" s="13">
        <v>4</v>
      </c>
      <c r="R905" s="13">
        <v>552</v>
      </c>
      <c r="S905" s="13">
        <v>0</v>
      </c>
      <c r="T905" s="15">
        <v>5.5</v>
      </c>
      <c r="U905" s="15">
        <v>0.6875</v>
      </c>
      <c r="V905" s="15">
        <v>0.43312499999999998</v>
      </c>
      <c r="W905" s="13">
        <v>50</v>
      </c>
      <c r="X905" s="13">
        <v>83</v>
      </c>
      <c r="Y905" s="13">
        <v>11</v>
      </c>
      <c r="Z905" s="13">
        <v>133</v>
      </c>
      <c r="AA905" s="13">
        <v>48</v>
      </c>
      <c r="AB905" s="13">
        <v>0</v>
      </c>
    </row>
    <row r="906" spans="1:28">
      <c r="A906" s="1">
        <v>100006008</v>
      </c>
      <c r="B906" s="1" t="s">
        <v>1126</v>
      </c>
      <c r="C906" s="1" t="s">
        <v>1628</v>
      </c>
      <c r="D906" s="1" t="s">
        <v>2012</v>
      </c>
      <c r="E906" s="1">
        <v>1</v>
      </c>
      <c r="F906" s="13">
        <v>70</v>
      </c>
      <c r="G906" s="13">
        <f t="shared" si="15"/>
        <v>18</v>
      </c>
      <c r="H906" s="13">
        <v>18</v>
      </c>
      <c r="I906" s="13">
        <v>0</v>
      </c>
      <c r="J906" s="13">
        <v>10</v>
      </c>
      <c r="K906" s="13">
        <v>0</v>
      </c>
      <c r="L906" s="13">
        <v>0</v>
      </c>
      <c r="M906" s="13">
        <v>0</v>
      </c>
      <c r="N906" s="13">
        <v>6</v>
      </c>
      <c r="O906" s="13">
        <v>1</v>
      </c>
      <c r="P906" s="13">
        <v>5</v>
      </c>
      <c r="Q906" s="13">
        <v>26</v>
      </c>
      <c r="R906" s="13">
        <v>3501</v>
      </c>
      <c r="S906" s="13">
        <v>458</v>
      </c>
      <c r="T906" s="15">
        <v>35</v>
      </c>
      <c r="U906" s="15">
        <v>4.375</v>
      </c>
      <c r="V906" s="15">
        <v>2.7562500000000001</v>
      </c>
      <c r="W906" s="13">
        <v>316</v>
      </c>
      <c r="X906" s="13">
        <v>663</v>
      </c>
      <c r="Y906" s="13">
        <v>70</v>
      </c>
      <c r="Z906" s="13">
        <v>979</v>
      </c>
      <c r="AA906" s="13">
        <v>144</v>
      </c>
      <c r="AB906" s="13">
        <v>10</v>
      </c>
    </row>
    <row r="907" spans="1:28">
      <c r="A907" s="1">
        <v>100006018</v>
      </c>
      <c r="B907" s="1" t="s">
        <v>1126</v>
      </c>
      <c r="C907" s="1" t="s">
        <v>1644</v>
      </c>
      <c r="D907" s="1" t="s">
        <v>12</v>
      </c>
      <c r="E907" s="1">
        <v>1</v>
      </c>
      <c r="F907" s="13">
        <v>27</v>
      </c>
      <c r="G907" s="13">
        <f t="shared" si="15"/>
        <v>7</v>
      </c>
      <c r="H907" s="13">
        <v>7</v>
      </c>
      <c r="I907" s="13">
        <v>0</v>
      </c>
      <c r="J907" s="13">
        <v>4</v>
      </c>
      <c r="K907" s="13">
        <v>0</v>
      </c>
      <c r="L907" s="13">
        <v>0</v>
      </c>
      <c r="M907" s="13">
        <v>0</v>
      </c>
      <c r="N907" s="13">
        <v>3</v>
      </c>
      <c r="O907" s="13">
        <v>1</v>
      </c>
      <c r="P907" s="13">
        <v>2</v>
      </c>
      <c r="Q907" s="13">
        <v>10</v>
      </c>
      <c r="R907" s="13">
        <v>1378</v>
      </c>
      <c r="S907" s="13">
        <v>37</v>
      </c>
      <c r="T907" s="15">
        <v>13.5</v>
      </c>
      <c r="U907" s="15">
        <v>1.6875</v>
      </c>
      <c r="V907" s="15">
        <v>1.0631250000000001</v>
      </c>
      <c r="W907" s="13">
        <v>125</v>
      </c>
      <c r="X907" s="13">
        <v>218</v>
      </c>
      <c r="Y907" s="13">
        <v>27</v>
      </c>
      <c r="Z907" s="13">
        <v>343</v>
      </c>
      <c r="AA907" s="13">
        <v>72</v>
      </c>
      <c r="AB907" s="13">
        <v>4</v>
      </c>
    </row>
    <row r="908" spans="1:28">
      <c r="A908" s="1">
        <v>100006024</v>
      </c>
      <c r="B908" s="1" t="s">
        <v>1126</v>
      </c>
      <c r="C908" s="1" t="s">
        <v>1644</v>
      </c>
      <c r="D908" s="1" t="s">
        <v>12</v>
      </c>
      <c r="E908" s="1">
        <v>1</v>
      </c>
      <c r="F908" s="13">
        <v>33</v>
      </c>
      <c r="G908" s="13">
        <f t="shared" si="15"/>
        <v>9</v>
      </c>
      <c r="H908" s="13">
        <v>9</v>
      </c>
      <c r="I908" s="13">
        <v>0</v>
      </c>
      <c r="J908" s="13">
        <v>4</v>
      </c>
      <c r="K908" s="13">
        <v>0</v>
      </c>
      <c r="L908" s="13">
        <v>0</v>
      </c>
      <c r="M908" s="13">
        <v>0</v>
      </c>
      <c r="N908" s="13">
        <v>3</v>
      </c>
      <c r="O908" s="13">
        <v>1</v>
      </c>
      <c r="P908" s="13">
        <v>2</v>
      </c>
      <c r="Q908" s="13">
        <v>12</v>
      </c>
      <c r="R908" s="13">
        <v>1657</v>
      </c>
      <c r="S908" s="13">
        <v>65</v>
      </c>
      <c r="T908" s="15">
        <v>16.5</v>
      </c>
      <c r="U908" s="15">
        <v>2.0625</v>
      </c>
      <c r="V908" s="15">
        <v>1.2993749999999999</v>
      </c>
      <c r="W908" s="13">
        <v>150</v>
      </c>
      <c r="X908" s="13">
        <v>269</v>
      </c>
      <c r="Y908" s="13">
        <v>33</v>
      </c>
      <c r="Z908" s="13">
        <v>419</v>
      </c>
      <c r="AA908" s="13">
        <v>72</v>
      </c>
      <c r="AB908" s="13">
        <v>4</v>
      </c>
    </row>
    <row r="909" spans="1:28">
      <c r="A909" s="1">
        <v>100006027</v>
      </c>
      <c r="B909" s="1" t="s">
        <v>1126</v>
      </c>
      <c r="C909" s="1" t="s">
        <v>1644</v>
      </c>
      <c r="D909" s="1" t="s">
        <v>2019</v>
      </c>
      <c r="E909" s="1">
        <v>1</v>
      </c>
      <c r="F909" s="13">
        <v>25</v>
      </c>
      <c r="G909" s="13">
        <f t="shared" si="15"/>
        <v>9</v>
      </c>
      <c r="H909" s="13">
        <v>9</v>
      </c>
      <c r="I909" s="13">
        <v>0</v>
      </c>
      <c r="J909" s="13">
        <v>4</v>
      </c>
      <c r="K909" s="13">
        <v>0</v>
      </c>
      <c r="L909" s="13">
        <v>0</v>
      </c>
      <c r="M909" s="13">
        <v>0</v>
      </c>
      <c r="N909" s="13">
        <v>3</v>
      </c>
      <c r="O909" s="13">
        <v>1</v>
      </c>
      <c r="P909" s="13">
        <v>2</v>
      </c>
      <c r="Q909" s="13">
        <v>8</v>
      </c>
      <c r="R909" s="13">
        <v>1285</v>
      </c>
      <c r="S909" s="13">
        <v>16</v>
      </c>
      <c r="T909" s="15">
        <v>12.5</v>
      </c>
      <c r="U909" s="15">
        <v>1.5625</v>
      </c>
      <c r="V909" s="15">
        <v>0.984375</v>
      </c>
      <c r="W909" s="13">
        <v>116</v>
      </c>
      <c r="X909" s="13">
        <v>198</v>
      </c>
      <c r="Y909" s="13">
        <v>25</v>
      </c>
      <c r="Z909" s="13">
        <v>314</v>
      </c>
      <c r="AA909" s="13">
        <v>72</v>
      </c>
      <c r="AB909" s="13">
        <v>4</v>
      </c>
    </row>
    <row r="910" spans="1:28">
      <c r="A910" s="1">
        <v>100006032</v>
      </c>
      <c r="B910" s="1" t="s">
        <v>1126</v>
      </c>
      <c r="C910" s="1" t="s">
        <v>1623</v>
      </c>
      <c r="D910" s="1" t="s">
        <v>12</v>
      </c>
      <c r="E910" s="1">
        <v>1</v>
      </c>
      <c r="F910" s="13">
        <v>31</v>
      </c>
      <c r="G910" s="13">
        <f t="shared" si="15"/>
        <v>9</v>
      </c>
      <c r="H910" s="13">
        <v>8</v>
      </c>
      <c r="I910" s="13">
        <v>1</v>
      </c>
      <c r="J910" s="13">
        <v>4</v>
      </c>
      <c r="K910" s="13">
        <v>0</v>
      </c>
      <c r="L910" s="13">
        <v>0</v>
      </c>
      <c r="M910" s="13">
        <v>0</v>
      </c>
      <c r="N910" s="13">
        <v>3</v>
      </c>
      <c r="O910" s="13">
        <v>1</v>
      </c>
      <c r="P910" s="13">
        <v>2</v>
      </c>
      <c r="Q910" s="13">
        <v>12</v>
      </c>
      <c r="R910" s="13">
        <v>1564</v>
      </c>
      <c r="S910" s="13">
        <v>65</v>
      </c>
      <c r="T910" s="15">
        <v>15.5</v>
      </c>
      <c r="U910" s="15">
        <v>1.9375</v>
      </c>
      <c r="V910" s="15">
        <v>1.2206250000000001</v>
      </c>
      <c r="W910" s="13">
        <v>141</v>
      </c>
      <c r="X910" s="13">
        <v>255</v>
      </c>
      <c r="Y910" s="13">
        <v>31</v>
      </c>
      <c r="Z910" s="13">
        <v>396</v>
      </c>
      <c r="AA910" s="13">
        <v>72</v>
      </c>
      <c r="AB910" s="13">
        <v>4</v>
      </c>
    </row>
    <row r="911" spans="1:28">
      <c r="A911" s="1">
        <v>100006036</v>
      </c>
      <c r="B911" s="1" t="s">
        <v>1126</v>
      </c>
      <c r="C911" s="1" t="s">
        <v>1628</v>
      </c>
      <c r="D911" s="1" t="s">
        <v>12</v>
      </c>
      <c r="E911" s="1">
        <v>1</v>
      </c>
      <c r="F911" s="13">
        <v>9</v>
      </c>
      <c r="G911" s="13">
        <f t="shared" si="15"/>
        <v>3</v>
      </c>
      <c r="H911" s="13">
        <v>3</v>
      </c>
      <c r="I911" s="13">
        <v>0</v>
      </c>
      <c r="J911" s="13">
        <v>0</v>
      </c>
      <c r="K911" s="13">
        <v>1</v>
      </c>
      <c r="L911" s="13">
        <v>0</v>
      </c>
      <c r="M911" s="13">
        <v>1</v>
      </c>
      <c r="N911" s="13">
        <v>0</v>
      </c>
      <c r="O911" s="13">
        <v>1</v>
      </c>
      <c r="P911" s="13">
        <v>1</v>
      </c>
      <c r="Q911" s="13">
        <v>3</v>
      </c>
      <c r="R911" s="13">
        <v>410</v>
      </c>
      <c r="S911" s="13">
        <v>0</v>
      </c>
      <c r="T911" s="15">
        <v>4.5</v>
      </c>
      <c r="U911" s="15">
        <v>0.5625</v>
      </c>
      <c r="V911" s="15">
        <v>0.354375</v>
      </c>
      <c r="W911" s="13">
        <v>37</v>
      </c>
      <c r="X911" s="13">
        <v>62</v>
      </c>
      <c r="Y911" s="13">
        <v>9</v>
      </c>
      <c r="Z911" s="13">
        <v>99</v>
      </c>
      <c r="AA911" s="13">
        <v>48</v>
      </c>
      <c r="AB911" s="13">
        <v>0</v>
      </c>
    </row>
    <row r="912" spans="1:28">
      <c r="A912" s="1">
        <v>100006045</v>
      </c>
      <c r="B912" s="1" t="s">
        <v>1126</v>
      </c>
      <c r="C912" s="1" t="s">
        <v>1623</v>
      </c>
      <c r="D912" s="1" t="s">
        <v>12</v>
      </c>
      <c r="E912" s="1">
        <v>1</v>
      </c>
      <c r="F912" s="13">
        <v>14</v>
      </c>
      <c r="G912" s="13">
        <f t="shared" si="15"/>
        <v>4</v>
      </c>
      <c r="H912" s="13">
        <v>4</v>
      </c>
      <c r="I912" s="13">
        <v>0</v>
      </c>
      <c r="J912" s="13">
        <v>0</v>
      </c>
      <c r="K912" s="13">
        <v>1</v>
      </c>
      <c r="L912" s="13">
        <v>0</v>
      </c>
      <c r="M912" s="13">
        <v>1</v>
      </c>
      <c r="N912" s="13">
        <v>0</v>
      </c>
      <c r="O912" s="13">
        <v>1</v>
      </c>
      <c r="P912" s="13">
        <v>1</v>
      </c>
      <c r="Q912" s="13">
        <v>5</v>
      </c>
      <c r="R912" s="13">
        <v>767</v>
      </c>
      <c r="S912" s="13">
        <v>0</v>
      </c>
      <c r="T912" s="15">
        <v>7</v>
      </c>
      <c r="U912" s="15">
        <v>0.875</v>
      </c>
      <c r="V912" s="15">
        <v>0.55125000000000002</v>
      </c>
      <c r="W912" s="13">
        <v>70</v>
      </c>
      <c r="X912" s="13">
        <v>116</v>
      </c>
      <c r="Y912" s="13">
        <v>14</v>
      </c>
      <c r="Z912" s="13">
        <v>186</v>
      </c>
      <c r="AA912" s="13">
        <v>48</v>
      </c>
      <c r="AB912" s="13">
        <v>0</v>
      </c>
    </row>
    <row r="913" spans="1:28">
      <c r="A913" s="1">
        <v>100006048</v>
      </c>
      <c r="B913" s="1" t="s">
        <v>1126</v>
      </c>
      <c r="C913" s="1" t="s">
        <v>1644</v>
      </c>
      <c r="D913" s="1" t="s">
        <v>12</v>
      </c>
      <c r="E913" s="1">
        <v>1</v>
      </c>
      <c r="F913" s="13">
        <v>33</v>
      </c>
      <c r="G913" s="13">
        <f t="shared" si="15"/>
        <v>9</v>
      </c>
      <c r="H913" s="13">
        <v>9</v>
      </c>
      <c r="I913" s="13">
        <v>0</v>
      </c>
      <c r="J913" s="13">
        <v>4</v>
      </c>
      <c r="K913" s="13">
        <v>0</v>
      </c>
      <c r="L913" s="13">
        <v>0</v>
      </c>
      <c r="M913" s="13">
        <v>0</v>
      </c>
      <c r="N913" s="13">
        <v>3</v>
      </c>
      <c r="O913" s="13">
        <v>1</v>
      </c>
      <c r="P913" s="13">
        <v>2</v>
      </c>
      <c r="Q913" s="13">
        <v>12</v>
      </c>
      <c r="R913" s="13">
        <v>1657</v>
      </c>
      <c r="S913" s="13">
        <v>65</v>
      </c>
      <c r="T913" s="15">
        <v>16.5</v>
      </c>
      <c r="U913" s="15">
        <v>2.0625</v>
      </c>
      <c r="V913" s="15">
        <v>1.2993749999999999</v>
      </c>
      <c r="W913" s="13">
        <v>150</v>
      </c>
      <c r="X913" s="13">
        <v>269</v>
      </c>
      <c r="Y913" s="13">
        <v>33</v>
      </c>
      <c r="Z913" s="13">
        <v>419</v>
      </c>
      <c r="AA913" s="13">
        <v>72</v>
      </c>
      <c r="AB913" s="13">
        <v>4</v>
      </c>
    </row>
    <row r="914" spans="1:28">
      <c r="A914" s="1">
        <v>100006059</v>
      </c>
      <c r="B914" s="1" t="s">
        <v>1126</v>
      </c>
      <c r="C914" s="1" t="s">
        <v>1623</v>
      </c>
      <c r="D914" s="1" t="s">
        <v>191</v>
      </c>
      <c r="E914" s="1">
        <v>2</v>
      </c>
      <c r="F914" s="13">
        <v>22</v>
      </c>
      <c r="G914" s="13">
        <f t="shared" si="15"/>
        <v>8</v>
      </c>
      <c r="H914" s="13">
        <v>8</v>
      </c>
      <c r="I914" s="13">
        <v>0</v>
      </c>
      <c r="J914" s="13">
        <v>0</v>
      </c>
      <c r="K914" s="13">
        <v>1</v>
      </c>
      <c r="L914" s="13">
        <v>0</v>
      </c>
      <c r="M914" s="13">
        <v>1</v>
      </c>
      <c r="N914" s="13">
        <v>0</v>
      </c>
      <c r="O914" s="13">
        <v>1</v>
      </c>
      <c r="P914" s="13">
        <v>1</v>
      </c>
      <c r="Q914" s="13">
        <v>7</v>
      </c>
      <c r="R914" s="13">
        <v>1443</v>
      </c>
      <c r="S914" s="13">
        <v>0</v>
      </c>
      <c r="T914" s="15">
        <v>11</v>
      </c>
      <c r="U914" s="15">
        <v>1.375</v>
      </c>
      <c r="V914" s="15">
        <v>0.86624999999999996</v>
      </c>
      <c r="W914" s="13">
        <v>130</v>
      </c>
      <c r="X914" s="13">
        <v>217</v>
      </c>
      <c r="Y914" s="13">
        <v>22</v>
      </c>
      <c r="Z914" s="13">
        <v>347</v>
      </c>
      <c r="AA914" s="13">
        <v>48</v>
      </c>
      <c r="AB914" s="13">
        <v>0</v>
      </c>
    </row>
    <row r="915" spans="1:28">
      <c r="A915" s="1">
        <v>100006064</v>
      </c>
      <c r="B915" s="1" t="s">
        <v>1126</v>
      </c>
      <c r="C915" s="1" t="s">
        <v>1631</v>
      </c>
      <c r="D915" s="1" t="s">
        <v>176</v>
      </c>
      <c r="E915" s="1">
        <v>1</v>
      </c>
      <c r="F915" s="13">
        <v>46</v>
      </c>
      <c r="G915" s="13">
        <f t="shared" si="15"/>
        <v>12</v>
      </c>
      <c r="H915" s="13">
        <v>12</v>
      </c>
      <c r="I915" s="13">
        <v>0</v>
      </c>
      <c r="J915" s="13">
        <v>6</v>
      </c>
      <c r="K915" s="13">
        <v>0</v>
      </c>
      <c r="L915" s="13">
        <v>0</v>
      </c>
      <c r="M915" s="13">
        <v>0</v>
      </c>
      <c r="N915" s="13">
        <v>4</v>
      </c>
      <c r="O915" s="13">
        <v>1</v>
      </c>
      <c r="P915" s="13">
        <v>3</v>
      </c>
      <c r="Q915" s="13">
        <v>17</v>
      </c>
      <c r="R915" s="13">
        <v>2263</v>
      </c>
      <c r="S915" s="13">
        <v>166</v>
      </c>
      <c r="T915" s="15">
        <v>23</v>
      </c>
      <c r="U915" s="15">
        <v>2.875</v>
      </c>
      <c r="V915" s="15">
        <v>1.81125</v>
      </c>
      <c r="W915" s="13">
        <v>204</v>
      </c>
      <c r="X915" s="13">
        <v>390</v>
      </c>
      <c r="Y915" s="13">
        <v>46</v>
      </c>
      <c r="Z915" s="13">
        <v>594</v>
      </c>
      <c r="AA915" s="13">
        <v>96</v>
      </c>
      <c r="AB915" s="13">
        <v>6</v>
      </c>
    </row>
    <row r="916" spans="1:28">
      <c r="A916" s="1">
        <v>100006069</v>
      </c>
      <c r="B916" s="1" t="s">
        <v>1126</v>
      </c>
      <c r="C916" s="1" t="s">
        <v>1631</v>
      </c>
      <c r="D916" s="1" t="s">
        <v>176</v>
      </c>
      <c r="E916" s="1">
        <v>1</v>
      </c>
      <c r="F916" s="13">
        <v>52</v>
      </c>
      <c r="G916" s="13">
        <f t="shared" si="15"/>
        <v>14</v>
      </c>
      <c r="H916" s="13">
        <v>14</v>
      </c>
      <c r="I916" s="13">
        <v>0</v>
      </c>
      <c r="J916" s="13">
        <v>6</v>
      </c>
      <c r="K916" s="13">
        <v>0</v>
      </c>
      <c r="L916" s="13">
        <v>0</v>
      </c>
      <c r="M916" s="13">
        <v>0</v>
      </c>
      <c r="N916" s="13">
        <v>4</v>
      </c>
      <c r="O916" s="13">
        <v>1</v>
      </c>
      <c r="P916" s="13">
        <v>3</v>
      </c>
      <c r="Q916" s="13">
        <v>19</v>
      </c>
      <c r="R916" s="13">
        <v>2542</v>
      </c>
      <c r="S916" s="13">
        <v>219</v>
      </c>
      <c r="T916" s="15">
        <v>26</v>
      </c>
      <c r="U916" s="15">
        <v>3.25</v>
      </c>
      <c r="V916" s="15">
        <v>2.0474999999999999</v>
      </c>
      <c r="W916" s="13">
        <v>229</v>
      </c>
      <c r="X916" s="13">
        <v>447</v>
      </c>
      <c r="Y916" s="13">
        <v>52</v>
      </c>
      <c r="Z916" s="13">
        <v>676</v>
      </c>
      <c r="AA916" s="13">
        <v>96</v>
      </c>
      <c r="AB916" s="13">
        <v>6</v>
      </c>
    </row>
    <row r="917" spans="1:28">
      <c r="A917" s="1">
        <v>100006074</v>
      </c>
      <c r="B917" s="1" t="s">
        <v>1126</v>
      </c>
      <c r="C917" s="1" t="s">
        <v>1125</v>
      </c>
      <c r="D917" s="1" t="s">
        <v>12</v>
      </c>
      <c r="E917" s="1">
        <v>1</v>
      </c>
      <c r="F917" s="13">
        <v>38</v>
      </c>
      <c r="G917" s="13">
        <f t="shared" si="15"/>
        <v>10</v>
      </c>
      <c r="H917" s="13">
        <v>10</v>
      </c>
      <c r="I917" s="13">
        <v>0</v>
      </c>
      <c r="J917" s="13">
        <v>4</v>
      </c>
      <c r="K917" s="13">
        <v>0</v>
      </c>
      <c r="L917" s="13">
        <v>0</v>
      </c>
      <c r="M917" s="13">
        <v>0</v>
      </c>
      <c r="N917" s="13">
        <v>3</v>
      </c>
      <c r="O917" s="13">
        <v>1</v>
      </c>
      <c r="P917" s="13">
        <v>2</v>
      </c>
      <c r="Q917" s="13">
        <v>14</v>
      </c>
      <c r="R917" s="13">
        <v>1890</v>
      </c>
      <c r="S917" s="13">
        <v>100</v>
      </c>
      <c r="T917" s="15">
        <v>19</v>
      </c>
      <c r="U917" s="15">
        <v>2.375</v>
      </c>
      <c r="V917" s="15">
        <v>1.4962500000000001</v>
      </c>
      <c r="W917" s="13">
        <v>171</v>
      </c>
      <c r="X917" s="13">
        <v>314</v>
      </c>
      <c r="Y917" s="13">
        <v>38</v>
      </c>
      <c r="Z917" s="13">
        <v>485</v>
      </c>
      <c r="AA917" s="13">
        <v>72</v>
      </c>
      <c r="AB917" s="13">
        <v>4</v>
      </c>
    </row>
    <row r="918" spans="1:28">
      <c r="A918" s="1">
        <v>100006076</v>
      </c>
      <c r="B918" s="1" t="s">
        <v>1126</v>
      </c>
      <c r="C918" s="1" t="s">
        <v>1125</v>
      </c>
      <c r="D918" s="1" t="s">
        <v>533</v>
      </c>
      <c r="E918" s="1">
        <v>1</v>
      </c>
      <c r="F918" s="13">
        <v>28</v>
      </c>
      <c r="G918" s="13">
        <f t="shared" si="15"/>
        <v>8</v>
      </c>
      <c r="H918" s="13">
        <v>7</v>
      </c>
      <c r="I918" s="13">
        <v>1</v>
      </c>
      <c r="J918" s="13">
        <v>4</v>
      </c>
      <c r="K918" s="13">
        <v>0</v>
      </c>
      <c r="L918" s="13">
        <v>0</v>
      </c>
      <c r="M918" s="13">
        <v>0</v>
      </c>
      <c r="N918" s="13">
        <v>3</v>
      </c>
      <c r="O918" s="13">
        <v>1</v>
      </c>
      <c r="P918" s="13">
        <v>2</v>
      </c>
      <c r="Q918" s="13">
        <v>11</v>
      </c>
      <c r="R918" s="13">
        <v>1425</v>
      </c>
      <c r="S918" s="13">
        <v>50</v>
      </c>
      <c r="T918" s="15">
        <v>14</v>
      </c>
      <c r="U918" s="15">
        <v>1.75</v>
      </c>
      <c r="V918" s="15">
        <v>1.1025</v>
      </c>
      <c r="W918" s="13">
        <v>129</v>
      </c>
      <c r="X918" s="13">
        <v>229</v>
      </c>
      <c r="Y918" s="13">
        <v>28</v>
      </c>
      <c r="Z918" s="13">
        <v>358</v>
      </c>
      <c r="AA918" s="13">
        <v>72</v>
      </c>
      <c r="AB918" s="13">
        <v>4</v>
      </c>
    </row>
    <row r="919" spans="1:28">
      <c r="A919" s="1">
        <v>100006087</v>
      </c>
      <c r="B919" s="1" t="s">
        <v>1126</v>
      </c>
      <c r="C919" s="1" t="s">
        <v>1644</v>
      </c>
      <c r="D919" s="1" t="s">
        <v>12</v>
      </c>
      <c r="E919" s="1">
        <v>1</v>
      </c>
      <c r="F919" s="13">
        <v>44</v>
      </c>
      <c r="G919" s="13">
        <f t="shared" si="15"/>
        <v>12</v>
      </c>
      <c r="H919" s="13">
        <v>12</v>
      </c>
      <c r="I919" s="13">
        <v>0</v>
      </c>
      <c r="J919" s="13">
        <v>6</v>
      </c>
      <c r="K919" s="13">
        <v>0</v>
      </c>
      <c r="L919" s="13">
        <v>0</v>
      </c>
      <c r="M919" s="13">
        <v>0</v>
      </c>
      <c r="N919" s="13">
        <v>4</v>
      </c>
      <c r="O919" s="13">
        <v>1</v>
      </c>
      <c r="P919" s="13">
        <v>3</v>
      </c>
      <c r="Q919" s="13">
        <v>16</v>
      </c>
      <c r="R919" s="13">
        <v>2170</v>
      </c>
      <c r="S919" s="13">
        <v>142</v>
      </c>
      <c r="T919" s="15">
        <v>22</v>
      </c>
      <c r="U919" s="15">
        <v>2.75</v>
      </c>
      <c r="V919" s="15">
        <v>1.7324999999999999</v>
      </c>
      <c r="W919" s="13">
        <v>196</v>
      </c>
      <c r="X919" s="13">
        <v>369</v>
      </c>
      <c r="Y919" s="13">
        <v>44</v>
      </c>
      <c r="Z919" s="13">
        <v>565</v>
      </c>
      <c r="AA919" s="13">
        <v>96</v>
      </c>
      <c r="AB919" s="13">
        <v>6</v>
      </c>
    </row>
    <row r="920" spans="1:28">
      <c r="A920" s="1">
        <v>100006088</v>
      </c>
      <c r="B920" s="1" t="s">
        <v>1126</v>
      </c>
      <c r="C920" s="1" t="s">
        <v>1628</v>
      </c>
      <c r="D920" s="1" t="s">
        <v>12</v>
      </c>
      <c r="E920" s="1">
        <v>1</v>
      </c>
      <c r="F920" s="13">
        <v>6</v>
      </c>
      <c r="G920" s="13">
        <f t="shared" si="15"/>
        <v>2</v>
      </c>
      <c r="H920" s="13">
        <v>2</v>
      </c>
      <c r="I920" s="13">
        <v>0</v>
      </c>
      <c r="J920" s="13">
        <v>0</v>
      </c>
      <c r="K920" s="13">
        <v>1</v>
      </c>
      <c r="L920" s="13">
        <v>0</v>
      </c>
      <c r="M920" s="13">
        <v>1</v>
      </c>
      <c r="N920" s="13">
        <v>0</v>
      </c>
      <c r="O920" s="13">
        <v>1</v>
      </c>
      <c r="P920" s="13">
        <v>1</v>
      </c>
      <c r="Q920" s="13">
        <v>2</v>
      </c>
      <c r="R920" s="13">
        <v>272</v>
      </c>
      <c r="S920" s="13">
        <v>0</v>
      </c>
      <c r="T920" s="15">
        <v>3</v>
      </c>
      <c r="U920" s="15">
        <v>0.375</v>
      </c>
      <c r="V920" s="15">
        <v>0.23624999999999999</v>
      </c>
      <c r="W920" s="13">
        <v>25</v>
      </c>
      <c r="X920" s="13">
        <v>41</v>
      </c>
      <c r="Y920" s="13">
        <v>6</v>
      </c>
      <c r="Z920" s="13">
        <v>66</v>
      </c>
      <c r="AA920" s="13">
        <v>48</v>
      </c>
      <c r="AB920" s="13">
        <v>0</v>
      </c>
    </row>
    <row r="921" spans="1:28">
      <c r="A921" s="1">
        <v>100006093</v>
      </c>
      <c r="B921" s="1" t="s">
        <v>1126</v>
      </c>
      <c r="C921" s="1" t="s">
        <v>1631</v>
      </c>
      <c r="D921" s="1" t="s">
        <v>176</v>
      </c>
      <c r="E921" s="1">
        <v>1</v>
      </c>
      <c r="F921" s="13">
        <v>41</v>
      </c>
      <c r="G921" s="13">
        <f t="shared" si="15"/>
        <v>11</v>
      </c>
      <c r="H921" s="13">
        <v>11</v>
      </c>
      <c r="I921" s="13">
        <v>0</v>
      </c>
      <c r="J921" s="13">
        <v>6</v>
      </c>
      <c r="K921" s="13">
        <v>0</v>
      </c>
      <c r="L921" s="13">
        <v>0</v>
      </c>
      <c r="M921" s="13">
        <v>0</v>
      </c>
      <c r="N921" s="13">
        <v>4</v>
      </c>
      <c r="O921" s="13">
        <v>1</v>
      </c>
      <c r="P921" s="13">
        <v>3</v>
      </c>
      <c r="Q921" s="13">
        <v>15</v>
      </c>
      <c r="R921" s="13">
        <v>2030</v>
      </c>
      <c r="S921" s="13">
        <v>120</v>
      </c>
      <c r="T921" s="15">
        <v>20.5</v>
      </c>
      <c r="U921" s="15">
        <v>2.5625</v>
      </c>
      <c r="V921" s="15">
        <v>1.6143749999999999</v>
      </c>
      <c r="W921" s="13">
        <v>183</v>
      </c>
      <c r="X921" s="13">
        <v>341</v>
      </c>
      <c r="Y921" s="13">
        <v>41</v>
      </c>
      <c r="Z921" s="13">
        <v>524</v>
      </c>
      <c r="AA921" s="13">
        <v>96</v>
      </c>
      <c r="AB921" s="13">
        <v>6</v>
      </c>
    </row>
    <row r="922" spans="1:28">
      <c r="A922" s="1">
        <v>100006099</v>
      </c>
      <c r="B922" s="1" t="s">
        <v>1126</v>
      </c>
      <c r="C922" s="1" t="s">
        <v>1125</v>
      </c>
      <c r="D922" s="1" t="s">
        <v>533</v>
      </c>
      <c r="E922" s="1">
        <v>1</v>
      </c>
      <c r="F922" s="13">
        <v>9</v>
      </c>
      <c r="G922" s="13">
        <f t="shared" si="15"/>
        <v>3</v>
      </c>
      <c r="H922" s="13">
        <v>3</v>
      </c>
      <c r="I922" s="13">
        <v>0</v>
      </c>
      <c r="J922" s="13">
        <v>0</v>
      </c>
      <c r="K922" s="13">
        <v>1</v>
      </c>
      <c r="L922" s="13">
        <v>0</v>
      </c>
      <c r="M922" s="13">
        <v>1</v>
      </c>
      <c r="N922" s="13">
        <v>0</v>
      </c>
      <c r="O922" s="13">
        <v>1</v>
      </c>
      <c r="P922" s="13">
        <v>1</v>
      </c>
      <c r="Q922" s="13">
        <v>3</v>
      </c>
      <c r="R922" s="13">
        <v>410</v>
      </c>
      <c r="S922" s="13">
        <v>0</v>
      </c>
      <c r="T922" s="15">
        <v>4.5</v>
      </c>
      <c r="U922" s="15">
        <v>0.5625</v>
      </c>
      <c r="V922" s="15">
        <v>0.354375</v>
      </c>
      <c r="W922" s="13">
        <v>37</v>
      </c>
      <c r="X922" s="13">
        <v>62</v>
      </c>
      <c r="Y922" s="13">
        <v>9</v>
      </c>
      <c r="Z922" s="13">
        <v>99</v>
      </c>
      <c r="AA922" s="13">
        <v>48</v>
      </c>
      <c r="AB922" s="13">
        <v>0</v>
      </c>
    </row>
    <row r="923" spans="1:28">
      <c r="A923" s="1">
        <v>100006105</v>
      </c>
      <c r="B923" s="1" t="s">
        <v>1126</v>
      </c>
      <c r="C923" s="1" t="s">
        <v>1628</v>
      </c>
      <c r="D923" s="1" t="s">
        <v>176</v>
      </c>
      <c r="E923" s="1">
        <v>1</v>
      </c>
      <c r="F923" s="13">
        <v>7</v>
      </c>
      <c r="G923" s="13">
        <f t="shared" si="15"/>
        <v>3</v>
      </c>
      <c r="H923" s="13">
        <v>2</v>
      </c>
      <c r="I923" s="13">
        <v>1</v>
      </c>
      <c r="J923" s="13">
        <v>0</v>
      </c>
      <c r="K923" s="13">
        <v>1</v>
      </c>
      <c r="L923" s="13">
        <v>0</v>
      </c>
      <c r="M923" s="13">
        <v>1</v>
      </c>
      <c r="N923" s="13">
        <v>0</v>
      </c>
      <c r="O923" s="13">
        <v>1</v>
      </c>
      <c r="P923" s="13">
        <v>1</v>
      </c>
      <c r="Q923" s="13">
        <v>3</v>
      </c>
      <c r="R923" s="13">
        <v>346</v>
      </c>
      <c r="S923" s="13">
        <v>0</v>
      </c>
      <c r="T923" s="15">
        <v>3.5</v>
      </c>
      <c r="U923" s="15">
        <v>0.4375</v>
      </c>
      <c r="V923" s="15">
        <v>0.27562500000000001</v>
      </c>
      <c r="W923" s="13">
        <v>32</v>
      </c>
      <c r="X923" s="13">
        <v>52</v>
      </c>
      <c r="Y923" s="13">
        <v>7</v>
      </c>
      <c r="Z923" s="13">
        <v>84</v>
      </c>
      <c r="AA923" s="13">
        <v>48</v>
      </c>
      <c r="AB923" s="13">
        <v>0</v>
      </c>
    </row>
    <row r="924" spans="1:28">
      <c r="A924" s="1">
        <v>100006109</v>
      </c>
      <c r="B924" s="1" t="s">
        <v>1126</v>
      </c>
      <c r="C924" s="1" t="s">
        <v>1623</v>
      </c>
      <c r="D924" s="1" t="s">
        <v>176</v>
      </c>
      <c r="E924" s="1">
        <v>1</v>
      </c>
      <c r="F924" s="13">
        <v>39</v>
      </c>
      <c r="G924" s="13">
        <f t="shared" si="15"/>
        <v>11</v>
      </c>
      <c r="H924" s="13">
        <v>10</v>
      </c>
      <c r="I924" s="13">
        <v>1</v>
      </c>
      <c r="J924" s="13">
        <v>4</v>
      </c>
      <c r="K924" s="13">
        <v>0</v>
      </c>
      <c r="L924" s="13">
        <v>0</v>
      </c>
      <c r="M924" s="13">
        <v>0</v>
      </c>
      <c r="N924" s="13">
        <v>3</v>
      </c>
      <c r="O924" s="13">
        <v>1</v>
      </c>
      <c r="P924" s="13">
        <v>2</v>
      </c>
      <c r="Q924" s="13">
        <v>15</v>
      </c>
      <c r="R924" s="13">
        <v>1937</v>
      </c>
      <c r="S924" s="13">
        <v>120</v>
      </c>
      <c r="T924" s="15">
        <v>19.5</v>
      </c>
      <c r="U924" s="15">
        <v>2.4375</v>
      </c>
      <c r="V924" s="15">
        <v>1.535625</v>
      </c>
      <c r="W924" s="13">
        <v>175</v>
      </c>
      <c r="X924" s="13">
        <v>327</v>
      </c>
      <c r="Y924" s="13">
        <v>39</v>
      </c>
      <c r="Z924" s="13">
        <v>502</v>
      </c>
      <c r="AA924" s="13">
        <v>72</v>
      </c>
      <c r="AB924" s="13">
        <v>4</v>
      </c>
    </row>
    <row r="925" spans="1:28">
      <c r="A925" s="1">
        <v>100006114</v>
      </c>
      <c r="B925" s="1" t="s">
        <v>1126</v>
      </c>
      <c r="C925" s="1" t="s">
        <v>1623</v>
      </c>
      <c r="D925" s="1" t="s">
        <v>176</v>
      </c>
      <c r="E925" s="1">
        <v>1</v>
      </c>
      <c r="F925" s="13">
        <v>14</v>
      </c>
      <c r="G925" s="13">
        <f t="shared" si="15"/>
        <v>4</v>
      </c>
      <c r="H925" s="13">
        <v>4</v>
      </c>
      <c r="I925" s="13">
        <v>0</v>
      </c>
      <c r="J925" s="13">
        <v>0</v>
      </c>
      <c r="K925" s="13">
        <v>1</v>
      </c>
      <c r="L925" s="13">
        <v>0</v>
      </c>
      <c r="M925" s="13">
        <v>1</v>
      </c>
      <c r="N925" s="13">
        <v>0</v>
      </c>
      <c r="O925" s="13">
        <v>1</v>
      </c>
      <c r="P925" s="13">
        <v>1</v>
      </c>
      <c r="Q925" s="13">
        <v>5</v>
      </c>
      <c r="R925" s="13">
        <v>767</v>
      </c>
      <c r="S925" s="13">
        <v>0</v>
      </c>
      <c r="T925" s="15">
        <v>7</v>
      </c>
      <c r="U925" s="15">
        <v>0.875</v>
      </c>
      <c r="V925" s="15">
        <v>0.55125000000000002</v>
      </c>
      <c r="W925" s="13">
        <v>70</v>
      </c>
      <c r="X925" s="13">
        <v>116</v>
      </c>
      <c r="Y925" s="13">
        <v>14</v>
      </c>
      <c r="Z925" s="13">
        <v>186</v>
      </c>
      <c r="AA925" s="13">
        <v>48</v>
      </c>
      <c r="AB925" s="13">
        <v>0</v>
      </c>
    </row>
    <row r="926" spans="1:28">
      <c r="A926" s="1">
        <v>100006118</v>
      </c>
      <c r="B926" s="1" t="s">
        <v>1126</v>
      </c>
      <c r="C926" s="1" t="s">
        <v>1644</v>
      </c>
      <c r="D926" s="1" t="s">
        <v>176</v>
      </c>
      <c r="E926" s="1">
        <v>1</v>
      </c>
      <c r="F926" s="13">
        <v>38</v>
      </c>
      <c r="G926" s="13">
        <f t="shared" si="15"/>
        <v>10</v>
      </c>
      <c r="H926" s="13">
        <v>10</v>
      </c>
      <c r="I926" s="13">
        <v>0</v>
      </c>
      <c r="J926" s="13">
        <v>4</v>
      </c>
      <c r="K926" s="13">
        <v>0</v>
      </c>
      <c r="L926" s="13">
        <v>0</v>
      </c>
      <c r="M926" s="13">
        <v>0</v>
      </c>
      <c r="N926" s="13">
        <v>3</v>
      </c>
      <c r="O926" s="13">
        <v>1</v>
      </c>
      <c r="P926" s="13">
        <v>2</v>
      </c>
      <c r="Q926" s="13">
        <v>14</v>
      </c>
      <c r="R926" s="13">
        <v>1890</v>
      </c>
      <c r="S926" s="13">
        <v>100</v>
      </c>
      <c r="T926" s="15">
        <v>19</v>
      </c>
      <c r="U926" s="15">
        <v>2.375</v>
      </c>
      <c r="V926" s="15">
        <v>1.4962500000000001</v>
      </c>
      <c r="W926" s="13">
        <v>171</v>
      </c>
      <c r="X926" s="13">
        <v>314</v>
      </c>
      <c r="Y926" s="13">
        <v>38</v>
      </c>
      <c r="Z926" s="13">
        <v>485</v>
      </c>
      <c r="AA926" s="13">
        <v>72</v>
      </c>
      <c r="AB926" s="13">
        <v>4</v>
      </c>
    </row>
    <row r="927" spans="1:28">
      <c r="A927" s="1">
        <v>100006127</v>
      </c>
      <c r="B927" s="1" t="s">
        <v>1126</v>
      </c>
      <c r="C927" s="1" t="s">
        <v>1628</v>
      </c>
      <c r="D927" s="1" t="s">
        <v>2053</v>
      </c>
      <c r="E927" s="1">
        <v>1</v>
      </c>
      <c r="F927" s="13">
        <v>33</v>
      </c>
      <c r="G927" s="13">
        <f t="shared" si="15"/>
        <v>9</v>
      </c>
      <c r="H927" s="13">
        <v>9</v>
      </c>
      <c r="I927" s="13">
        <v>0</v>
      </c>
      <c r="J927" s="13">
        <v>4</v>
      </c>
      <c r="K927" s="13">
        <v>0</v>
      </c>
      <c r="L927" s="13">
        <v>0</v>
      </c>
      <c r="M927" s="13">
        <v>0</v>
      </c>
      <c r="N927" s="13">
        <v>3</v>
      </c>
      <c r="O927" s="13">
        <v>1</v>
      </c>
      <c r="P927" s="13">
        <v>2</v>
      </c>
      <c r="Q927" s="13">
        <v>12</v>
      </c>
      <c r="R927" s="13">
        <v>1657</v>
      </c>
      <c r="S927" s="13">
        <v>65</v>
      </c>
      <c r="T927" s="15">
        <v>16.5</v>
      </c>
      <c r="U927" s="15">
        <v>2.0625</v>
      </c>
      <c r="V927" s="15">
        <v>1.2993749999999999</v>
      </c>
      <c r="W927" s="13">
        <v>150</v>
      </c>
      <c r="X927" s="13">
        <v>269</v>
      </c>
      <c r="Y927" s="13">
        <v>33</v>
      </c>
      <c r="Z927" s="13">
        <v>419</v>
      </c>
      <c r="AA927" s="13">
        <v>72</v>
      </c>
      <c r="AB927" s="13">
        <v>4</v>
      </c>
    </row>
    <row r="928" spans="1:28">
      <c r="A928" s="1">
        <v>100006132</v>
      </c>
      <c r="B928" s="1" t="s">
        <v>1126</v>
      </c>
      <c r="C928" s="1" t="s">
        <v>1644</v>
      </c>
      <c r="D928" s="1" t="s">
        <v>12</v>
      </c>
      <c r="E928" s="1">
        <v>1</v>
      </c>
      <c r="F928" s="13">
        <v>9</v>
      </c>
      <c r="G928" s="13">
        <f t="shared" si="15"/>
        <v>3</v>
      </c>
      <c r="H928" s="13">
        <v>3</v>
      </c>
      <c r="I928" s="13">
        <v>0</v>
      </c>
      <c r="J928" s="13">
        <v>0</v>
      </c>
      <c r="K928" s="13">
        <v>1</v>
      </c>
      <c r="L928" s="13">
        <v>0</v>
      </c>
      <c r="M928" s="13">
        <v>1</v>
      </c>
      <c r="N928" s="13">
        <v>0</v>
      </c>
      <c r="O928" s="13">
        <v>1</v>
      </c>
      <c r="P928" s="13">
        <v>1</v>
      </c>
      <c r="Q928" s="13">
        <v>3</v>
      </c>
      <c r="R928" s="13">
        <v>410</v>
      </c>
      <c r="S928" s="13">
        <v>0</v>
      </c>
      <c r="T928" s="15">
        <v>4.5</v>
      </c>
      <c r="U928" s="15">
        <v>0.5625</v>
      </c>
      <c r="V928" s="15">
        <v>0.354375</v>
      </c>
      <c r="W928" s="13">
        <v>37</v>
      </c>
      <c r="X928" s="13">
        <v>62</v>
      </c>
      <c r="Y928" s="13">
        <v>9</v>
      </c>
      <c r="Z928" s="13">
        <v>99</v>
      </c>
      <c r="AA928" s="13">
        <v>48</v>
      </c>
      <c r="AB928" s="13">
        <v>0</v>
      </c>
    </row>
    <row r="929" spans="1:28">
      <c r="A929" s="1">
        <v>100006140</v>
      </c>
      <c r="B929" s="1" t="s">
        <v>1126</v>
      </c>
      <c r="C929" s="1" t="s">
        <v>1662</v>
      </c>
      <c r="D929" s="1" t="s">
        <v>176</v>
      </c>
      <c r="E929" s="1">
        <v>1</v>
      </c>
      <c r="F929" s="13">
        <v>30</v>
      </c>
      <c r="G929" s="13">
        <f t="shared" si="15"/>
        <v>8</v>
      </c>
      <c r="H929" s="13">
        <v>8</v>
      </c>
      <c r="I929" s="13">
        <v>0</v>
      </c>
      <c r="J929" s="13">
        <v>4</v>
      </c>
      <c r="K929" s="13">
        <v>0</v>
      </c>
      <c r="L929" s="13">
        <v>0</v>
      </c>
      <c r="M929" s="13">
        <v>0</v>
      </c>
      <c r="N929" s="13">
        <v>3</v>
      </c>
      <c r="O929" s="13">
        <v>1</v>
      </c>
      <c r="P929" s="13">
        <v>2</v>
      </c>
      <c r="Q929" s="13">
        <v>11</v>
      </c>
      <c r="R929" s="13">
        <v>1518</v>
      </c>
      <c r="S929" s="13">
        <v>50</v>
      </c>
      <c r="T929" s="15">
        <v>15</v>
      </c>
      <c r="U929" s="15">
        <v>1.875</v>
      </c>
      <c r="V929" s="15">
        <v>1.1812499999999999</v>
      </c>
      <c r="W929" s="13">
        <v>137</v>
      </c>
      <c r="X929" s="13">
        <v>243</v>
      </c>
      <c r="Y929" s="13">
        <v>30</v>
      </c>
      <c r="Z929" s="13">
        <v>380</v>
      </c>
      <c r="AA929" s="13">
        <v>72</v>
      </c>
      <c r="AB929" s="13">
        <v>4</v>
      </c>
    </row>
    <row r="930" spans="1:28">
      <c r="A930" s="1">
        <v>100006141</v>
      </c>
      <c r="B930" s="1" t="s">
        <v>1126</v>
      </c>
      <c r="C930" s="1" t="s">
        <v>1662</v>
      </c>
      <c r="D930" s="1" t="s">
        <v>2060</v>
      </c>
      <c r="E930" s="1">
        <v>1</v>
      </c>
      <c r="F930" s="13">
        <v>33</v>
      </c>
      <c r="G930" s="13">
        <f t="shared" si="15"/>
        <v>9</v>
      </c>
      <c r="H930" s="13">
        <v>9</v>
      </c>
      <c r="I930" s="13">
        <v>0</v>
      </c>
      <c r="J930" s="13">
        <v>4</v>
      </c>
      <c r="K930" s="13">
        <v>0</v>
      </c>
      <c r="L930" s="13">
        <v>0</v>
      </c>
      <c r="M930" s="13">
        <v>0</v>
      </c>
      <c r="N930" s="13">
        <v>3</v>
      </c>
      <c r="O930" s="13">
        <v>1</v>
      </c>
      <c r="P930" s="13">
        <v>2</v>
      </c>
      <c r="Q930" s="13">
        <v>12</v>
      </c>
      <c r="R930" s="13">
        <v>1657</v>
      </c>
      <c r="S930" s="13">
        <v>65</v>
      </c>
      <c r="T930" s="15">
        <v>16.5</v>
      </c>
      <c r="U930" s="15">
        <v>2.0625</v>
      </c>
      <c r="V930" s="15">
        <v>1.2993749999999999</v>
      </c>
      <c r="W930" s="13">
        <v>150</v>
      </c>
      <c r="X930" s="13">
        <v>269</v>
      </c>
      <c r="Y930" s="13">
        <v>33</v>
      </c>
      <c r="Z930" s="13">
        <v>419</v>
      </c>
      <c r="AA930" s="13">
        <v>72</v>
      </c>
      <c r="AB930" s="13">
        <v>4</v>
      </c>
    </row>
    <row r="931" spans="1:28">
      <c r="A931" s="1">
        <v>100006145</v>
      </c>
      <c r="B931" s="1" t="s">
        <v>1126</v>
      </c>
      <c r="C931" s="1" t="s">
        <v>1628</v>
      </c>
      <c r="D931" s="1" t="s">
        <v>12</v>
      </c>
      <c r="E931" s="1">
        <v>1</v>
      </c>
      <c r="F931" s="13">
        <v>23</v>
      </c>
      <c r="G931" s="13">
        <f t="shared" si="15"/>
        <v>13</v>
      </c>
      <c r="H931" s="13">
        <v>4</v>
      </c>
      <c r="I931" s="13">
        <v>9</v>
      </c>
      <c r="J931" s="13">
        <v>4</v>
      </c>
      <c r="K931" s="13">
        <v>0</v>
      </c>
      <c r="L931" s="13">
        <v>0</v>
      </c>
      <c r="M931" s="13">
        <v>0</v>
      </c>
      <c r="N931" s="13">
        <v>3</v>
      </c>
      <c r="O931" s="13">
        <v>1</v>
      </c>
      <c r="P931" s="13">
        <v>2</v>
      </c>
      <c r="Q931" s="13">
        <v>14</v>
      </c>
      <c r="R931" s="13">
        <v>1192</v>
      </c>
      <c r="S931" s="13">
        <v>100</v>
      </c>
      <c r="T931" s="15">
        <v>11.5</v>
      </c>
      <c r="U931" s="15">
        <v>1.4375</v>
      </c>
      <c r="V931" s="15">
        <v>0.90562500000000001</v>
      </c>
      <c r="W931" s="13">
        <v>108</v>
      </c>
      <c r="X931" s="13">
        <v>209</v>
      </c>
      <c r="Y931" s="13">
        <v>23</v>
      </c>
      <c r="Z931" s="13">
        <v>317</v>
      </c>
      <c r="AA931" s="13">
        <v>72</v>
      </c>
      <c r="AB931" s="13">
        <v>4</v>
      </c>
    </row>
    <row r="932" spans="1:28">
      <c r="A932" s="1">
        <v>100006156</v>
      </c>
      <c r="B932" s="1" t="s">
        <v>1126</v>
      </c>
      <c r="C932" s="1" t="s">
        <v>1702</v>
      </c>
      <c r="D932" s="1" t="s">
        <v>12</v>
      </c>
      <c r="E932" s="1">
        <v>1</v>
      </c>
      <c r="F932" s="13">
        <v>22</v>
      </c>
      <c r="G932" s="13">
        <f t="shared" si="15"/>
        <v>6</v>
      </c>
      <c r="H932" s="13">
        <v>6</v>
      </c>
      <c r="I932" s="13">
        <v>0</v>
      </c>
      <c r="J932" s="13">
        <v>4</v>
      </c>
      <c r="K932" s="13">
        <v>0</v>
      </c>
      <c r="L932" s="13">
        <v>0</v>
      </c>
      <c r="M932" s="13">
        <v>0</v>
      </c>
      <c r="N932" s="13">
        <v>3</v>
      </c>
      <c r="O932" s="13">
        <v>1</v>
      </c>
      <c r="P932" s="13">
        <v>2</v>
      </c>
      <c r="Q932" s="13">
        <v>8</v>
      </c>
      <c r="R932" s="13">
        <v>1145</v>
      </c>
      <c r="S932" s="13">
        <v>16</v>
      </c>
      <c r="T932" s="15">
        <v>11</v>
      </c>
      <c r="U932" s="15">
        <v>1.375</v>
      </c>
      <c r="V932" s="15">
        <v>0.86624999999999996</v>
      </c>
      <c r="W932" s="13">
        <v>104</v>
      </c>
      <c r="X932" s="13">
        <v>177</v>
      </c>
      <c r="Y932" s="13">
        <v>22</v>
      </c>
      <c r="Z932" s="13">
        <v>281</v>
      </c>
      <c r="AA932" s="13">
        <v>72</v>
      </c>
      <c r="AB932" s="13">
        <v>4</v>
      </c>
    </row>
    <row r="933" spans="1:28">
      <c r="A933" s="1">
        <v>100006157</v>
      </c>
      <c r="B933" s="1" t="s">
        <v>1126</v>
      </c>
      <c r="C933" s="1" t="s">
        <v>1644</v>
      </c>
      <c r="D933" s="1" t="s">
        <v>533</v>
      </c>
      <c r="E933" s="1">
        <v>1</v>
      </c>
      <c r="F933" s="13">
        <v>6</v>
      </c>
      <c r="G933" s="13">
        <f t="shared" si="15"/>
        <v>2</v>
      </c>
      <c r="H933" s="13">
        <v>2</v>
      </c>
      <c r="I933" s="13">
        <v>0</v>
      </c>
      <c r="J933" s="13">
        <v>0</v>
      </c>
      <c r="K933" s="13">
        <v>1</v>
      </c>
      <c r="L933" s="13">
        <v>0</v>
      </c>
      <c r="M933" s="13">
        <v>1</v>
      </c>
      <c r="N933" s="13">
        <v>0</v>
      </c>
      <c r="O933" s="13">
        <v>1</v>
      </c>
      <c r="P933" s="13">
        <v>1</v>
      </c>
      <c r="Q933" s="13">
        <v>2</v>
      </c>
      <c r="R933" s="13">
        <v>272</v>
      </c>
      <c r="S933" s="13">
        <v>0</v>
      </c>
      <c r="T933" s="15">
        <v>3</v>
      </c>
      <c r="U933" s="15">
        <v>0.375</v>
      </c>
      <c r="V933" s="15">
        <v>0.23624999999999999</v>
      </c>
      <c r="W933" s="13">
        <v>25</v>
      </c>
      <c r="X933" s="13">
        <v>41</v>
      </c>
      <c r="Y933" s="13">
        <v>6</v>
      </c>
      <c r="Z933" s="13">
        <v>66</v>
      </c>
      <c r="AA933" s="13">
        <v>48</v>
      </c>
      <c r="AB933" s="13">
        <v>0</v>
      </c>
    </row>
    <row r="934" spans="1:28">
      <c r="A934" s="1">
        <v>100006163</v>
      </c>
      <c r="B934" s="1" t="s">
        <v>1126</v>
      </c>
      <c r="C934" s="1" t="s">
        <v>1125</v>
      </c>
      <c r="D934" s="1" t="s">
        <v>533</v>
      </c>
      <c r="E934" s="1">
        <v>1</v>
      </c>
      <c r="F934" s="13">
        <v>38</v>
      </c>
      <c r="G934" s="13">
        <f t="shared" si="15"/>
        <v>10</v>
      </c>
      <c r="H934" s="13">
        <v>10</v>
      </c>
      <c r="I934" s="13">
        <v>0</v>
      </c>
      <c r="J934" s="13">
        <v>4</v>
      </c>
      <c r="K934" s="13">
        <v>0</v>
      </c>
      <c r="L934" s="13">
        <v>0</v>
      </c>
      <c r="M934" s="13">
        <v>0</v>
      </c>
      <c r="N934" s="13">
        <v>3</v>
      </c>
      <c r="O934" s="13">
        <v>1</v>
      </c>
      <c r="P934" s="13">
        <v>2</v>
      </c>
      <c r="Q934" s="13">
        <v>14</v>
      </c>
      <c r="R934" s="13">
        <v>1890</v>
      </c>
      <c r="S934" s="13">
        <v>100</v>
      </c>
      <c r="T934" s="15">
        <v>19</v>
      </c>
      <c r="U934" s="15">
        <v>2.375</v>
      </c>
      <c r="V934" s="15">
        <v>1.4962500000000001</v>
      </c>
      <c r="W934" s="13">
        <v>171</v>
      </c>
      <c r="X934" s="13">
        <v>314</v>
      </c>
      <c r="Y934" s="13">
        <v>38</v>
      </c>
      <c r="Z934" s="13">
        <v>485</v>
      </c>
      <c r="AA934" s="13">
        <v>72</v>
      </c>
      <c r="AB934" s="13">
        <v>4</v>
      </c>
    </row>
    <row r="935" spans="1:28">
      <c r="A935" s="1">
        <v>100006169</v>
      </c>
      <c r="B935" s="1" t="s">
        <v>1126</v>
      </c>
      <c r="C935" s="1" t="s">
        <v>1631</v>
      </c>
      <c r="D935" s="1" t="s">
        <v>176</v>
      </c>
      <c r="E935" s="1">
        <v>1</v>
      </c>
      <c r="F935" s="13">
        <v>49</v>
      </c>
      <c r="G935" s="13">
        <f t="shared" si="15"/>
        <v>13</v>
      </c>
      <c r="H935" s="13">
        <v>13</v>
      </c>
      <c r="I935" s="13">
        <v>0</v>
      </c>
      <c r="J935" s="13">
        <v>6</v>
      </c>
      <c r="K935" s="13">
        <v>0</v>
      </c>
      <c r="L935" s="13">
        <v>0</v>
      </c>
      <c r="M935" s="13">
        <v>0</v>
      </c>
      <c r="N935" s="13">
        <v>4</v>
      </c>
      <c r="O935" s="13">
        <v>1</v>
      </c>
      <c r="P935" s="13">
        <v>3</v>
      </c>
      <c r="Q935" s="13">
        <v>18</v>
      </c>
      <c r="R935" s="13">
        <v>2403</v>
      </c>
      <c r="S935" s="13">
        <v>192</v>
      </c>
      <c r="T935" s="15">
        <v>24.5</v>
      </c>
      <c r="U935" s="15">
        <v>3.0625</v>
      </c>
      <c r="V935" s="15">
        <v>1.9293750000000001</v>
      </c>
      <c r="W935" s="13">
        <v>217</v>
      </c>
      <c r="X935" s="13">
        <v>419</v>
      </c>
      <c r="Y935" s="13">
        <v>49</v>
      </c>
      <c r="Z935" s="13">
        <v>636</v>
      </c>
      <c r="AA935" s="13">
        <v>96</v>
      </c>
      <c r="AB935" s="13">
        <v>6</v>
      </c>
    </row>
    <row r="936" spans="1:28">
      <c r="A936" s="1">
        <v>100006174</v>
      </c>
      <c r="B936" s="1" t="s">
        <v>1126</v>
      </c>
      <c r="C936" s="1" t="s">
        <v>1644</v>
      </c>
      <c r="D936" s="1" t="s">
        <v>2071</v>
      </c>
      <c r="E936" s="1">
        <v>1</v>
      </c>
      <c r="F936" s="13">
        <v>36</v>
      </c>
      <c r="G936" s="13">
        <f t="shared" si="15"/>
        <v>10</v>
      </c>
      <c r="H936" s="13">
        <v>9</v>
      </c>
      <c r="I936" s="13">
        <v>1</v>
      </c>
      <c r="J936" s="13">
        <v>4</v>
      </c>
      <c r="K936" s="13">
        <v>0</v>
      </c>
      <c r="L936" s="13">
        <v>0</v>
      </c>
      <c r="M936" s="13">
        <v>0</v>
      </c>
      <c r="N936" s="13">
        <v>3</v>
      </c>
      <c r="O936" s="13">
        <v>1</v>
      </c>
      <c r="P936" s="13">
        <v>2</v>
      </c>
      <c r="Q936" s="13">
        <v>14</v>
      </c>
      <c r="R936" s="13">
        <v>1797</v>
      </c>
      <c r="S936" s="13">
        <v>100</v>
      </c>
      <c r="T936" s="15">
        <v>18</v>
      </c>
      <c r="U936" s="15">
        <v>2.25</v>
      </c>
      <c r="V936" s="15">
        <v>1.4175</v>
      </c>
      <c r="W936" s="13">
        <v>162</v>
      </c>
      <c r="X936" s="13">
        <v>300</v>
      </c>
      <c r="Y936" s="13">
        <v>36</v>
      </c>
      <c r="Z936" s="13">
        <v>462</v>
      </c>
      <c r="AA936" s="13">
        <v>72</v>
      </c>
      <c r="AB936" s="13">
        <v>4</v>
      </c>
    </row>
    <row r="937" spans="1:28">
      <c r="A937" s="1">
        <v>100006181</v>
      </c>
      <c r="B937" s="1" t="s">
        <v>1126</v>
      </c>
      <c r="C937" s="1" t="s">
        <v>1628</v>
      </c>
      <c r="D937" s="1" t="s">
        <v>533</v>
      </c>
      <c r="E937" s="1">
        <v>1</v>
      </c>
      <c r="F937" s="13">
        <v>30</v>
      </c>
      <c r="G937" s="13">
        <f t="shared" si="15"/>
        <v>8</v>
      </c>
      <c r="H937" s="13">
        <v>8</v>
      </c>
      <c r="I937" s="13">
        <v>0</v>
      </c>
      <c r="J937" s="13">
        <v>4</v>
      </c>
      <c r="K937" s="13">
        <v>0</v>
      </c>
      <c r="L937" s="13">
        <v>0</v>
      </c>
      <c r="M937" s="13">
        <v>0</v>
      </c>
      <c r="N937" s="13">
        <v>3</v>
      </c>
      <c r="O937" s="13">
        <v>1</v>
      </c>
      <c r="P937" s="13">
        <v>2</v>
      </c>
      <c r="Q937" s="13">
        <v>11</v>
      </c>
      <c r="R937" s="13">
        <v>1518</v>
      </c>
      <c r="S937" s="13">
        <v>50</v>
      </c>
      <c r="T937" s="15">
        <v>15</v>
      </c>
      <c r="U937" s="15">
        <v>1.875</v>
      </c>
      <c r="V937" s="15">
        <v>1.1812499999999999</v>
      </c>
      <c r="W937" s="13">
        <v>137</v>
      </c>
      <c r="X937" s="13">
        <v>243</v>
      </c>
      <c r="Y937" s="13">
        <v>30</v>
      </c>
      <c r="Z937" s="13">
        <v>380</v>
      </c>
      <c r="AA937" s="13">
        <v>72</v>
      </c>
      <c r="AB937" s="13">
        <v>4</v>
      </c>
    </row>
    <row r="938" spans="1:28">
      <c r="A938" s="1">
        <v>100006185</v>
      </c>
      <c r="B938" s="1" t="s">
        <v>1126</v>
      </c>
      <c r="C938" s="1" t="s">
        <v>1628</v>
      </c>
      <c r="D938" s="1" t="s">
        <v>12</v>
      </c>
      <c r="E938" s="1">
        <v>1</v>
      </c>
      <c r="F938" s="13">
        <v>11</v>
      </c>
      <c r="G938" s="13">
        <f t="shared" si="15"/>
        <v>3</v>
      </c>
      <c r="H938" s="13">
        <v>3</v>
      </c>
      <c r="I938" s="13">
        <v>0</v>
      </c>
      <c r="J938" s="13">
        <v>0</v>
      </c>
      <c r="K938" s="13">
        <v>1</v>
      </c>
      <c r="L938" s="13">
        <v>0</v>
      </c>
      <c r="M938" s="13">
        <v>1</v>
      </c>
      <c r="N938" s="13">
        <v>0</v>
      </c>
      <c r="O938" s="13">
        <v>1</v>
      </c>
      <c r="P938" s="13">
        <v>1</v>
      </c>
      <c r="Q938" s="13">
        <v>4</v>
      </c>
      <c r="R938" s="13">
        <v>552</v>
      </c>
      <c r="S938" s="13">
        <v>0</v>
      </c>
      <c r="T938" s="15">
        <v>5.5</v>
      </c>
      <c r="U938" s="15">
        <v>0.6875</v>
      </c>
      <c r="V938" s="15">
        <v>0.43312499999999998</v>
      </c>
      <c r="W938" s="13">
        <v>50</v>
      </c>
      <c r="X938" s="13">
        <v>83</v>
      </c>
      <c r="Y938" s="13">
        <v>11</v>
      </c>
      <c r="Z938" s="13">
        <v>133</v>
      </c>
      <c r="AA938" s="13">
        <v>48</v>
      </c>
      <c r="AB938" s="13">
        <v>0</v>
      </c>
    </row>
    <row r="939" spans="1:28">
      <c r="A939" s="1">
        <v>100006187</v>
      </c>
      <c r="B939" s="1" t="s">
        <v>1126</v>
      </c>
      <c r="C939" s="1" t="s">
        <v>1628</v>
      </c>
      <c r="D939" s="1" t="s">
        <v>2078</v>
      </c>
      <c r="E939" s="1">
        <v>1</v>
      </c>
      <c r="F939" s="13">
        <v>38</v>
      </c>
      <c r="G939" s="13">
        <f t="shared" si="15"/>
        <v>10</v>
      </c>
      <c r="H939" s="13">
        <v>10</v>
      </c>
      <c r="I939" s="13">
        <v>0</v>
      </c>
      <c r="J939" s="13">
        <v>4</v>
      </c>
      <c r="K939" s="13">
        <v>0</v>
      </c>
      <c r="L939" s="13">
        <v>0</v>
      </c>
      <c r="M939" s="13">
        <v>0</v>
      </c>
      <c r="N939" s="13">
        <v>3</v>
      </c>
      <c r="O939" s="13">
        <v>1</v>
      </c>
      <c r="P939" s="13">
        <v>2</v>
      </c>
      <c r="Q939" s="13">
        <v>14</v>
      </c>
      <c r="R939" s="13">
        <v>1890</v>
      </c>
      <c r="S939" s="13">
        <v>100</v>
      </c>
      <c r="T939" s="15">
        <v>19</v>
      </c>
      <c r="U939" s="15">
        <v>2.375</v>
      </c>
      <c r="V939" s="15">
        <v>1.4962500000000001</v>
      </c>
      <c r="W939" s="13">
        <v>171</v>
      </c>
      <c r="X939" s="13">
        <v>314</v>
      </c>
      <c r="Y939" s="13">
        <v>38</v>
      </c>
      <c r="Z939" s="13">
        <v>485</v>
      </c>
      <c r="AA939" s="13">
        <v>72</v>
      </c>
      <c r="AB939" s="13">
        <v>4</v>
      </c>
    </row>
    <row r="940" spans="1:28">
      <c r="A940" s="1">
        <v>100006190</v>
      </c>
      <c r="B940" s="1" t="s">
        <v>1126</v>
      </c>
      <c r="C940" s="1" t="s">
        <v>1623</v>
      </c>
      <c r="D940" s="1" t="s">
        <v>176</v>
      </c>
      <c r="E940" s="1">
        <v>1</v>
      </c>
      <c r="F940" s="13">
        <v>14</v>
      </c>
      <c r="G940" s="13">
        <f t="shared" si="15"/>
        <v>4</v>
      </c>
      <c r="H940" s="13">
        <v>4</v>
      </c>
      <c r="I940" s="13">
        <v>0</v>
      </c>
      <c r="J940" s="13">
        <v>0</v>
      </c>
      <c r="K940" s="13">
        <v>1</v>
      </c>
      <c r="L940" s="13">
        <v>0</v>
      </c>
      <c r="M940" s="13">
        <v>1</v>
      </c>
      <c r="N940" s="13">
        <v>0</v>
      </c>
      <c r="O940" s="13">
        <v>1</v>
      </c>
      <c r="P940" s="13">
        <v>1</v>
      </c>
      <c r="Q940" s="13">
        <v>5</v>
      </c>
      <c r="R940" s="13">
        <v>767</v>
      </c>
      <c r="S940" s="13">
        <v>0</v>
      </c>
      <c r="T940" s="15">
        <v>7</v>
      </c>
      <c r="U940" s="15">
        <v>0.875</v>
      </c>
      <c r="V940" s="15">
        <v>0.55125000000000002</v>
      </c>
      <c r="W940" s="13">
        <v>70</v>
      </c>
      <c r="X940" s="13">
        <v>116</v>
      </c>
      <c r="Y940" s="13">
        <v>14</v>
      </c>
      <c r="Z940" s="13">
        <v>186</v>
      </c>
      <c r="AA940" s="13">
        <v>48</v>
      </c>
      <c r="AB940" s="13">
        <v>0</v>
      </c>
    </row>
    <row r="941" spans="1:28">
      <c r="A941" s="1">
        <v>100006198</v>
      </c>
      <c r="B941" s="1" t="s">
        <v>1126</v>
      </c>
      <c r="C941" s="1" t="s">
        <v>1125</v>
      </c>
      <c r="D941" s="1" t="s">
        <v>176</v>
      </c>
      <c r="E941" s="1">
        <v>1</v>
      </c>
      <c r="F941" s="13">
        <v>46</v>
      </c>
      <c r="G941" s="13">
        <f t="shared" si="15"/>
        <v>12</v>
      </c>
      <c r="H941" s="13">
        <v>12</v>
      </c>
      <c r="I941" s="13">
        <v>0</v>
      </c>
      <c r="J941" s="13">
        <v>6</v>
      </c>
      <c r="K941" s="13">
        <v>0</v>
      </c>
      <c r="L941" s="13">
        <v>0</v>
      </c>
      <c r="M941" s="13">
        <v>0</v>
      </c>
      <c r="N941" s="13">
        <v>4</v>
      </c>
      <c r="O941" s="13">
        <v>1</v>
      </c>
      <c r="P941" s="13">
        <v>3</v>
      </c>
      <c r="Q941" s="13">
        <v>17</v>
      </c>
      <c r="R941" s="13">
        <v>2263</v>
      </c>
      <c r="S941" s="13">
        <v>166</v>
      </c>
      <c r="T941" s="15">
        <v>23</v>
      </c>
      <c r="U941" s="15">
        <v>2.875</v>
      </c>
      <c r="V941" s="15">
        <v>1.81125</v>
      </c>
      <c r="W941" s="13">
        <v>204</v>
      </c>
      <c r="X941" s="13">
        <v>390</v>
      </c>
      <c r="Y941" s="13">
        <v>46</v>
      </c>
      <c r="Z941" s="13">
        <v>594</v>
      </c>
      <c r="AA941" s="13">
        <v>96</v>
      </c>
      <c r="AB941" s="13">
        <v>6</v>
      </c>
    </row>
    <row r="942" spans="1:28">
      <c r="A942" s="1">
        <v>100006199</v>
      </c>
      <c r="B942" s="1" t="s">
        <v>1126</v>
      </c>
      <c r="C942" s="1" t="s">
        <v>1125</v>
      </c>
      <c r="D942" s="1" t="s">
        <v>2084</v>
      </c>
      <c r="E942" s="1">
        <v>1</v>
      </c>
      <c r="F942" s="13">
        <v>50</v>
      </c>
      <c r="G942" s="13">
        <f t="shared" si="15"/>
        <v>14</v>
      </c>
      <c r="H942" s="13">
        <v>13</v>
      </c>
      <c r="I942" s="13">
        <v>1</v>
      </c>
      <c r="J942" s="13">
        <v>6</v>
      </c>
      <c r="K942" s="13">
        <v>0</v>
      </c>
      <c r="L942" s="13">
        <v>0</v>
      </c>
      <c r="M942" s="13">
        <v>0</v>
      </c>
      <c r="N942" s="13">
        <v>4</v>
      </c>
      <c r="O942" s="13">
        <v>1</v>
      </c>
      <c r="P942" s="13">
        <v>3</v>
      </c>
      <c r="Q942" s="13">
        <v>19</v>
      </c>
      <c r="R942" s="13">
        <v>2449</v>
      </c>
      <c r="S942" s="13">
        <v>219</v>
      </c>
      <c r="T942" s="15">
        <v>25</v>
      </c>
      <c r="U942" s="15">
        <v>3.125</v>
      </c>
      <c r="V942" s="15">
        <v>1.96875</v>
      </c>
      <c r="W942" s="13">
        <v>221</v>
      </c>
      <c r="X942" s="13">
        <v>434</v>
      </c>
      <c r="Y942" s="13">
        <v>50</v>
      </c>
      <c r="Z942" s="13">
        <v>655</v>
      </c>
      <c r="AA942" s="13">
        <v>96</v>
      </c>
      <c r="AB942" s="13">
        <v>6</v>
      </c>
    </row>
    <row r="943" spans="1:28">
      <c r="A943" s="1">
        <v>100006203</v>
      </c>
      <c r="B943" s="1" t="s">
        <v>1126</v>
      </c>
      <c r="C943" s="1" t="s">
        <v>1702</v>
      </c>
      <c r="D943" s="1" t="s">
        <v>12</v>
      </c>
      <c r="E943" s="1">
        <v>1</v>
      </c>
      <c r="F943" s="13">
        <v>41</v>
      </c>
      <c r="G943" s="13">
        <f t="shared" si="15"/>
        <v>11</v>
      </c>
      <c r="H943" s="13">
        <v>11</v>
      </c>
      <c r="I943" s="13">
        <v>0</v>
      </c>
      <c r="J943" s="13">
        <v>6</v>
      </c>
      <c r="K943" s="13">
        <v>0</v>
      </c>
      <c r="L943" s="13">
        <v>0</v>
      </c>
      <c r="M943" s="13">
        <v>0</v>
      </c>
      <c r="N943" s="13">
        <v>4</v>
      </c>
      <c r="O943" s="13">
        <v>1</v>
      </c>
      <c r="P943" s="13">
        <v>3</v>
      </c>
      <c r="Q943" s="13">
        <v>15</v>
      </c>
      <c r="R943" s="13">
        <v>2030</v>
      </c>
      <c r="S943" s="13">
        <v>120</v>
      </c>
      <c r="T943" s="15">
        <v>20.5</v>
      </c>
      <c r="U943" s="15">
        <v>2.5625</v>
      </c>
      <c r="V943" s="15">
        <v>1.6143749999999999</v>
      </c>
      <c r="W943" s="13">
        <v>183</v>
      </c>
      <c r="X943" s="13">
        <v>341</v>
      </c>
      <c r="Y943" s="13">
        <v>41</v>
      </c>
      <c r="Z943" s="13">
        <v>524</v>
      </c>
      <c r="AA943" s="13">
        <v>96</v>
      </c>
      <c r="AB943" s="13">
        <v>6</v>
      </c>
    </row>
    <row r="944" spans="1:28">
      <c r="A944" s="1">
        <v>100006213</v>
      </c>
      <c r="B944" s="1" t="s">
        <v>1126</v>
      </c>
      <c r="C944" s="1" t="s">
        <v>1644</v>
      </c>
      <c r="D944" s="1" t="s">
        <v>533</v>
      </c>
      <c r="E944" s="1">
        <v>1</v>
      </c>
      <c r="F944" s="13">
        <v>22</v>
      </c>
      <c r="G944" s="13">
        <f t="shared" si="15"/>
        <v>6</v>
      </c>
      <c r="H944" s="13">
        <v>6</v>
      </c>
      <c r="I944" s="13">
        <v>0</v>
      </c>
      <c r="J944" s="13">
        <v>4</v>
      </c>
      <c r="K944" s="13">
        <v>0</v>
      </c>
      <c r="L944" s="13">
        <v>0</v>
      </c>
      <c r="M944" s="13">
        <v>0</v>
      </c>
      <c r="N944" s="13">
        <v>3</v>
      </c>
      <c r="O944" s="13">
        <v>1</v>
      </c>
      <c r="P944" s="13">
        <v>2</v>
      </c>
      <c r="Q944" s="13">
        <v>8</v>
      </c>
      <c r="R944" s="13">
        <v>1145</v>
      </c>
      <c r="S944" s="13">
        <v>16</v>
      </c>
      <c r="T944" s="15">
        <v>11</v>
      </c>
      <c r="U944" s="15">
        <v>1.375</v>
      </c>
      <c r="V944" s="15">
        <v>0.86624999999999996</v>
      </c>
      <c r="W944" s="13">
        <v>104</v>
      </c>
      <c r="X944" s="13">
        <v>177</v>
      </c>
      <c r="Y944" s="13">
        <v>22</v>
      </c>
      <c r="Z944" s="13">
        <v>281</v>
      </c>
      <c r="AA944" s="13">
        <v>72</v>
      </c>
      <c r="AB944" s="13">
        <v>4</v>
      </c>
    </row>
    <row r="945" spans="1:28">
      <c r="A945" s="1">
        <v>100006214</v>
      </c>
      <c r="B945" s="1" t="s">
        <v>1126</v>
      </c>
      <c r="C945" s="1" t="s">
        <v>1644</v>
      </c>
      <c r="D945" s="1" t="s">
        <v>12</v>
      </c>
      <c r="E945" s="1">
        <v>1</v>
      </c>
      <c r="F945" s="13">
        <v>52</v>
      </c>
      <c r="G945" s="13">
        <f t="shared" si="15"/>
        <v>14</v>
      </c>
      <c r="H945" s="13">
        <v>14</v>
      </c>
      <c r="I945" s="13">
        <v>0</v>
      </c>
      <c r="J945" s="13">
        <v>6</v>
      </c>
      <c r="K945" s="13">
        <v>0</v>
      </c>
      <c r="L945" s="13">
        <v>0</v>
      </c>
      <c r="M945" s="13">
        <v>0</v>
      </c>
      <c r="N945" s="13">
        <v>4</v>
      </c>
      <c r="O945" s="13">
        <v>1</v>
      </c>
      <c r="P945" s="13">
        <v>3</v>
      </c>
      <c r="Q945" s="13">
        <v>19</v>
      </c>
      <c r="R945" s="13">
        <v>2542</v>
      </c>
      <c r="S945" s="13">
        <v>219</v>
      </c>
      <c r="T945" s="15">
        <v>26</v>
      </c>
      <c r="U945" s="15">
        <v>3.25</v>
      </c>
      <c r="V945" s="15">
        <v>2.0474999999999999</v>
      </c>
      <c r="W945" s="13">
        <v>229</v>
      </c>
      <c r="X945" s="13">
        <v>447</v>
      </c>
      <c r="Y945" s="13">
        <v>52</v>
      </c>
      <c r="Z945" s="13">
        <v>676</v>
      </c>
      <c r="AA945" s="13">
        <v>96</v>
      </c>
      <c r="AB945" s="13">
        <v>6</v>
      </c>
    </row>
    <row r="946" spans="1:28">
      <c r="A946" s="1">
        <v>100006219</v>
      </c>
      <c r="B946" s="1" t="s">
        <v>1126</v>
      </c>
      <c r="C946" s="1" t="s">
        <v>1702</v>
      </c>
      <c r="D946" s="1" t="s">
        <v>176</v>
      </c>
      <c r="E946" s="1">
        <v>1</v>
      </c>
      <c r="F946" s="13">
        <v>33</v>
      </c>
      <c r="G946" s="13">
        <f t="shared" si="15"/>
        <v>9</v>
      </c>
      <c r="H946" s="13">
        <v>9</v>
      </c>
      <c r="I946" s="13">
        <v>0</v>
      </c>
      <c r="J946" s="13">
        <v>4</v>
      </c>
      <c r="K946" s="13">
        <v>0</v>
      </c>
      <c r="L946" s="13">
        <v>0</v>
      </c>
      <c r="M946" s="13">
        <v>0</v>
      </c>
      <c r="N946" s="13">
        <v>3</v>
      </c>
      <c r="O946" s="13">
        <v>1</v>
      </c>
      <c r="P946" s="13">
        <v>2</v>
      </c>
      <c r="Q946" s="13">
        <v>12</v>
      </c>
      <c r="R946" s="13">
        <v>1657</v>
      </c>
      <c r="S946" s="13">
        <v>65</v>
      </c>
      <c r="T946" s="15">
        <v>16.5</v>
      </c>
      <c r="U946" s="15">
        <v>2.0625</v>
      </c>
      <c r="V946" s="15">
        <v>1.2993749999999999</v>
      </c>
      <c r="W946" s="13">
        <v>150</v>
      </c>
      <c r="X946" s="13">
        <v>269</v>
      </c>
      <c r="Y946" s="13">
        <v>33</v>
      </c>
      <c r="Z946" s="13">
        <v>419</v>
      </c>
      <c r="AA946" s="13">
        <v>72</v>
      </c>
      <c r="AB946" s="13">
        <v>4</v>
      </c>
    </row>
    <row r="947" spans="1:28">
      <c r="A947" s="1">
        <v>100006226</v>
      </c>
      <c r="B947" s="1" t="s">
        <v>1126</v>
      </c>
      <c r="C947" s="1" t="s">
        <v>1631</v>
      </c>
      <c r="D947" s="1" t="s">
        <v>12</v>
      </c>
      <c r="E947" s="1">
        <v>1</v>
      </c>
      <c r="F947" s="13">
        <v>10</v>
      </c>
      <c r="G947" s="13">
        <f t="shared" si="15"/>
        <v>4</v>
      </c>
      <c r="H947" s="13">
        <v>4</v>
      </c>
      <c r="I947" s="13">
        <v>0</v>
      </c>
      <c r="J947" s="13">
        <v>0</v>
      </c>
      <c r="K947" s="13">
        <v>1</v>
      </c>
      <c r="L947" s="13">
        <v>0</v>
      </c>
      <c r="M947" s="13">
        <v>1</v>
      </c>
      <c r="N947" s="13">
        <v>0</v>
      </c>
      <c r="O947" s="13">
        <v>1</v>
      </c>
      <c r="P947" s="13">
        <v>1</v>
      </c>
      <c r="Q947" s="13">
        <v>3</v>
      </c>
      <c r="R947" s="13">
        <v>443</v>
      </c>
      <c r="S947" s="13">
        <v>0</v>
      </c>
      <c r="T947" s="15">
        <v>5</v>
      </c>
      <c r="U947" s="15">
        <v>0.625</v>
      </c>
      <c r="V947" s="15">
        <v>0.39374999999999999</v>
      </c>
      <c r="W947" s="13">
        <v>40</v>
      </c>
      <c r="X947" s="13">
        <v>67</v>
      </c>
      <c r="Y947" s="13">
        <v>10</v>
      </c>
      <c r="Z947" s="13">
        <v>107</v>
      </c>
      <c r="AA947" s="13">
        <v>48</v>
      </c>
      <c r="AB947" s="13">
        <v>0</v>
      </c>
    </row>
    <row r="948" spans="1:28">
      <c r="A948" s="1">
        <v>100006230</v>
      </c>
      <c r="B948" s="1" t="s">
        <v>1126</v>
      </c>
      <c r="C948" s="1" t="s">
        <v>1702</v>
      </c>
      <c r="D948" s="1" t="s">
        <v>911</v>
      </c>
      <c r="E948" s="1">
        <v>1</v>
      </c>
      <c r="F948" s="13">
        <v>84</v>
      </c>
      <c r="G948" s="13">
        <f t="shared" si="15"/>
        <v>22</v>
      </c>
      <c r="H948" s="13">
        <v>22</v>
      </c>
      <c r="I948" s="13">
        <v>0</v>
      </c>
      <c r="J948" s="13">
        <v>10</v>
      </c>
      <c r="K948" s="13">
        <v>0</v>
      </c>
      <c r="L948" s="13">
        <v>0</v>
      </c>
      <c r="M948" s="13">
        <v>0</v>
      </c>
      <c r="N948" s="13">
        <v>6</v>
      </c>
      <c r="O948" s="13">
        <v>1</v>
      </c>
      <c r="P948" s="13">
        <v>5</v>
      </c>
      <c r="Q948" s="13">
        <v>31</v>
      </c>
      <c r="R948" s="13">
        <v>4033</v>
      </c>
      <c r="S948" s="13">
        <v>682</v>
      </c>
      <c r="T948" s="15">
        <v>42</v>
      </c>
      <c r="U948" s="15">
        <v>5.25</v>
      </c>
      <c r="V948" s="15">
        <v>3.3075000000000001</v>
      </c>
      <c r="W948" s="13">
        <v>363</v>
      </c>
      <c r="X948" s="13">
        <v>810</v>
      </c>
      <c r="Y948" s="13">
        <v>84</v>
      </c>
      <c r="Z948" s="13">
        <v>1173</v>
      </c>
      <c r="AA948" s="13">
        <v>144</v>
      </c>
      <c r="AB948" s="13">
        <v>10</v>
      </c>
    </row>
    <row r="949" spans="1:28">
      <c r="A949" s="1">
        <v>100006236</v>
      </c>
      <c r="B949" s="1" t="s">
        <v>1126</v>
      </c>
      <c r="C949" s="1" t="s">
        <v>1662</v>
      </c>
      <c r="D949" s="1" t="s">
        <v>12</v>
      </c>
      <c r="E949" s="1">
        <v>1</v>
      </c>
      <c r="F949" s="13">
        <v>31</v>
      </c>
      <c r="G949" s="13">
        <f t="shared" si="15"/>
        <v>9</v>
      </c>
      <c r="H949" s="13">
        <v>8</v>
      </c>
      <c r="I949" s="13">
        <v>1</v>
      </c>
      <c r="J949" s="13">
        <v>4</v>
      </c>
      <c r="K949" s="13">
        <v>0</v>
      </c>
      <c r="L949" s="13">
        <v>0</v>
      </c>
      <c r="M949" s="13">
        <v>0</v>
      </c>
      <c r="N949" s="13">
        <v>3</v>
      </c>
      <c r="O949" s="13">
        <v>1</v>
      </c>
      <c r="P949" s="13">
        <v>2</v>
      </c>
      <c r="Q949" s="13">
        <v>12</v>
      </c>
      <c r="R949" s="13">
        <v>1564</v>
      </c>
      <c r="S949" s="13">
        <v>65</v>
      </c>
      <c r="T949" s="15">
        <v>15.5</v>
      </c>
      <c r="U949" s="15">
        <v>1.9375</v>
      </c>
      <c r="V949" s="15">
        <v>1.2206250000000001</v>
      </c>
      <c r="W949" s="13">
        <v>141</v>
      </c>
      <c r="X949" s="13">
        <v>255</v>
      </c>
      <c r="Y949" s="13">
        <v>31</v>
      </c>
      <c r="Z949" s="13">
        <v>396</v>
      </c>
      <c r="AA949" s="13">
        <v>72</v>
      </c>
      <c r="AB949" s="13">
        <v>4</v>
      </c>
    </row>
    <row r="950" spans="1:28">
      <c r="A950" s="1">
        <v>100006237</v>
      </c>
      <c r="B950" s="1" t="s">
        <v>1126</v>
      </c>
      <c r="C950" s="1" t="s">
        <v>1662</v>
      </c>
      <c r="D950" s="1" t="s">
        <v>533</v>
      </c>
      <c r="E950" s="1">
        <v>1</v>
      </c>
      <c r="F950" s="13">
        <v>30</v>
      </c>
      <c r="G950" s="13">
        <f t="shared" si="15"/>
        <v>8</v>
      </c>
      <c r="H950" s="13">
        <v>8</v>
      </c>
      <c r="I950" s="13">
        <v>0</v>
      </c>
      <c r="J950" s="13">
        <v>4</v>
      </c>
      <c r="K950" s="13">
        <v>0</v>
      </c>
      <c r="L950" s="13">
        <v>0</v>
      </c>
      <c r="M950" s="13">
        <v>0</v>
      </c>
      <c r="N950" s="13">
        <v>3</v>
      </c>
      <c r="O950" s="13">
        <v>1</v>
      </c>
      <c r="P950" s="13">
        <v>2</v>
      </c>
      <c r="Q950" s="13">
        <v>11</v>
      </c>
      <c r="R950" s="13">
        <v>1518</v>
      </c>
      <c r="S950" s="13">
        <v>50</v>
      </c>
      <c r="T950" s="15">
        <v>15</v>
      </c>
      <c r="U950" s="15">
        <v>1.875</v>
      </c>
      <c r="V950" s="15">
        <v>1.1812499999999999</v>
      </c>
      <c r="W950" s="13">
        <v>137</v>
      </c>
      <c r="X950" s="13">
        <v>243</v>
      </c>
      <c r="Y950" s="13">
        <v>30</v>
      </c>
      <c r="Z950" s="13">
        <v>380</v>
      </c>
      <c r="AA950" s="13">
        <v>72</v>
      </c>
      <c r="AB950" s="13">
        <v>4</v>
      </c>
    </row>
    <row r="951" spans="1:28">
      <c r="A951" s="1">
        <v>100006241</v>
      </c>
      <c r="B951" s="1" t="s">
        <v>1126</v>
      </c>
      <c r="C951" s="1" t="s">
        <v>1644</v>
      </c>
      <c r="D951" s="1" t="s">
        <v>390</v>
      </c>
      <c r="E951" s="1">
        <v>1</v>
      </c>
      <c r="F951" s="13">
        <v>54</v>
      </c>
      <c r="G951" s="13">
        <f t="shared" si="15"/>
        <v>14</v>
      </c>
      <c r="H951" s="13">
        <v>14</v>
      </c>
      <c r="I951" s="13">
        <v>0</v>
      </c>
      <c r="J951" s="13">
        <v>6</v>
      </c>
      <c r="K951" s="13">
        <v>0</v>
      </c>
      <c r="L951" s="13">
        <v>0</v>
      </c>
      <c r="M951" s="13">
        <v>0</v>
      </c>
      <c r="N951" s="13">
        <v>4</v>
      </c>
      <c r="O951" s="13">
        <v>1</v>
      </c>
      <c r="P951" s="13">
        <v>3</v>
      </c>
      <c r="Q951" s="13">
        <v>20</v>
      </c>
      <c r="R951" s="13">
        <v>2636</v>
      </c>
      <c r="S951" s="13">
        <v>248</v>
      </c>
      <c r="T951" s="15">
        <v>27</v>
      </c>
      <c r="U951" s="15">
        <v>3.375</v>
      </c>
      <c r="V951" s="15">
        <v>2.1262500000000002</v>
      </c>
      <c r="W951" s="13">
        <v>238</v>
      </c>
      <c r="X951" s="13">
        <v>470</v>
      </c>
      <c r="Y951" s="13">
        <v>54</v>
      </c>
      <c r="Z951" s="13">
        <v>708</v>
      </c>
      <c r="AA951" s="13">
        <v>96</v>
      </c>
      <c r="AB951" s="13">
        <v>6</v>
      </c>
    </row>
    <row r="952" spans="1:28">
      <c r="A952" s="1">
        <v>100006248</v>
      </c>
      <c r="B952" s="1" t="s">
        <v>1126</v>
      </c>
      <c r="C952" s="1" t="s">
        <v>1644</v>
      </c>
      <c r="D952" s="1" t="s">
        <v>12</v>
      </c>
      <c r="E952" s="1">
        <v>1</v>
      </c>
      <c r="F952" s="13">
        <v>63</v>
      </c>
      <c r="G952" s="13">
        <f t="shared" si="15"/>
        <v>17</v>
      </c>
      <c r="H952" s="13">
        <v>16</v>
      </c>
      <c r="I952" s="13">
        <v>1</v>
      </c>
      <c r="J952" s="13">
        <v>8</v>
      </c>
      <c r="K952" s="13">
        <v>0</v>
      </c>
      <c r="L952" s="13">
        <v>0</v>
      </c>
      <c r="M952" s="13">
        <v>0</v>
      </c>
      <c r="N952" s="13">
        <v>5</v>
      </c>
      <c r="O952" s="13">
        <v>1</v>
      </c>
      <c r="P952" s="13">
        <v>4</v>
      </c>
      <c r="Q952" s="13">
        <v>24</v>
      </c>
      <c r="R952" s="13">
        <v>3055</v>
      </c>
      <c r="S952" s="13">
        <v>381</v>
      </c>
      <c r="T952" s="15">
        <v>31.5</v>
      </c>
      <c r="U952" s="15">
        <v>3.9375</v>
      </c>
      <c r="V952" s="15">
        <v>2.4806249999999999</v>
      </c>
      <c r="W952" s="13">
        <v>275</v>
      </c>
      <c r="X952" s="13">
        <v>573</v>
      </c>
      <c r="Y952" s="13">
        <v>63</v>
      </c>
      <c r="Z952" s="13">
        <v>848</v>
      </c>
      <c r="AA952" s="13">
        <v>120</v>
      </c>
      <c r="AB952" s="13">
        <v>8</v>
      </c>
    </row>
    <row r="953" spans="1:28">
      <c r="A953" s="1">
        <v>100006252</v>
      </c>
      <c r="B953" s="1" t="s">
        <v>1126</v>
      </c>
      <c r="C953" s="1" t="s">
        <v>1631</v>
      </c>
      <c r="D953" s="1" t="s">
        <v>2100</v>
      </c>
      <c r="E953" s="1">
        <v>1</v>
      </c>
      <c r="F953" s="13">
        <v>54</v>
      </c>
      <c r="G953" s="13">
        <f t="shared" si="15"/>
        <v>14</v>
      </c>
      <c r="H953" s="13">
        <v>14</v>
      </c>
      <c r="I953" s="13">
        <v>0</v>
      </c>
      <c r="J953" s="13">
        <v>6</v>
      </c>
      <c r="K953" s="13">
        <v>0</v>
      </c>
      <c r="L953" s="13">
        <v>0</v>
      </c>
      <c r="M953" s="13">
        <v>0</v>
      </c>
      <c r="N953" s="13">
        <v>4</v>
      </c>
      <c r="O953" s="13">
        <v>1</v>
      </c>
      <c r="P953" s="13">
        <v>3</v>
      </c>
      <c r="Q953" s="13">
        <v>20</v>
      </c>
      <c r="R953" s="13">
        <v>2636</v>
      </c>
      <c r="S953" s="13">
        <v>248</v>
      </c>
      <c r="T953" s="15">
        <v>27</v>
      </c>
      <c r="U953" s="15">
        <v>3.375</v>
      </c>
      <c r="V953" s="15">
        <v>2.1262500000000002</v>
      </c>
      <c r="W953" s="13">
        <v>238</v>
      </c>
      <c r="X953" s="13">
        <v>470</v>
      </c>
      <c r="Y953" s="13">
        <v>54</v>
      </c>
      <c r="Z953" s="13">
        <v>708</v>
      </c>
      <c r="AA953" s="13">
        <v>96</v>
      </c>
      <c r="AB953" s="13">
        <v>6</v>
      </c>
    </row>
    <row r="954" spans="1:28">
      <c r="A954" s="1">
        <v>100006254</v>
      </c>
      <c r="B954" s="1" t="s">
        <v>1126</v>
      </c>
      <c r="C954" s="1" t="s">
        <v>1631</v>
      </c>
      <c r="D954" s="1" t="s">
        <v>18</v>
      </c>
      <c r="E954" s="1">
        <v>1</v>
      </c>
      <c r="F954" s="13">
        <v>102</v>
      </c>
      <c r="G954" s="13">
        <f t="shared" si="15"/>
        <v>28</v>
      </c>
      <c r="H954" s="13">
        <v>26</v>
      </c>
      <c r="I954" s="13">
        <v>2</v>
      </c>
      <c r="J954" s="13">
        <v>16</v>
      </c>
      <c r="K954" s="13">
        <v>0</v>
      </c>
      <c r="L954" s="13">
        <v>1</v>
      </c>
      <c r="M954" s="13">
        <v>0</v>
      </c>
      <c r="N954" s="13">
        <v>8</v>
      </c>
      <c r="O954" s="13">
        <v>1</v>
      </c>
      <c r="P954" s="13">
        <v>8</v>
      </c>
      <c r="Q954" s="13">
        <v>39</v>
      </c>
      <c r="R954" s="13">
        <v>4991</v>
      </c>
      <c r="S954" s="13">
        <v>1131</v>
      </c>
      <c r="T954" s="15">
        <v>51</v>
      </c>
      <c r="U954" s="15">
        <v>6.375</v>
      </c>
      <c r="V954" s="15">
        <v>4.0162500000000003</v>
      </c>
      <c r="W954" s="13">
        <v>450</v>
      </c>
      <c r="X954" s="13">
        <v>1088</v>
      </c>
      <c r="Y954" s="13">
        <v>102</v>
      </c>
      <c r="Z954" s="13">
        <v>1538</v>
      </c>
      <c r="AA954" s="13">
        <v>192</v>
      </c>
      <c r="AB954" s="13">
        <v>16</v>
      </c>
    </row>
    <row r="955" spans="1:28">
      <c r="A955" s="1">
        <v>100006256</v>
      </c>
      <c r="B955" s="1" t="s">
        <v>1126</v>
      </c>
      <c r="C955" s="1" t="s">
        <v>1631</v>
      </c>
      <c r="D955" s="1" t="s">
        <v>2103</v>
      </c>
      <c r="E955" s="1">
        <v>1</v>
      </c>
      <c r="F955" s="13">
        <v>116</v>
      </c>
      <c r="G955" s="13">
        <f t="shared" si="15"/>
        <v>30</v>
      </c>
      <c r="H955" s="13">
        <v>30</v>
      </c>
      <c r="I955" s="13">
        <v>0</v>
      </c>
      <c r="J955" s="13">
        <v>14</v>
      </c>
      <c r="K955" s="13">
        <v>0</v>
      </c>
      <c r="L955" s="13">
        <v>1</v>
      </c>
      <c r="M955" s="13">
        <v>0</v>
      </c>
      <c r="N955" s="13">
        <v>7</v>
      </c>
      <c r="O955" s="13">
        <v>1</v>
      </c>
      <c r="P955" s="13">
        <v>7</v>
      </c>
      <c r="Q955" s="13">
        <v>43</v>
      </c>
      <c r="R955" s="13">
        <v>5523</v>
      </c>
      <c r="S955" s="13">
        <v>1397</v>
      </c>
      <c r="T955" s="15">
        <v>58</v>
      </c>
      <c r="U955" s="15">
        <v>7.25</v>
      </c>
      <c r="V955" s="15">
        <v>4.5674999999999999</v>
      </c>
      <c r="W955" s="13">
        <v>498</v>
      </c>
      <c r="X955" s="13">
        <v>1248</v>
      </c>
      <c r="Y955" s="13">
        <v>116</v>
      </c>
      <c r="Z955" s="13">
        <v>1746</v>
      </c>
      <c r="AA955" s="13">
        <v>168</v>
      </c>
      <c r="AB955" s="13">
        <v>14</v>
      </c>
    </row>
    <row r="956" spans="1:28">
      <c r="A956" s="1">
        <v>100006257</v>
      </c>
      <c r="B956" s="1" t="s">
        <v>1126</v>
      </c>
      <c r="C956" s="1" t="s">
        <v>1631</v>
      </c>
      <c r="D956" s="1" t="s">
        <v>1954</v>
      </c>
      <c r="E956" s="1">
        <v>1</v>
      </c>
      <c r="F956" s="13">
        <v>49</v>
      </c>
      <c r="G956" s="13">
        <f t="shared" si="15"/>
        <v>13</v>
      </c>
      <c r="H956" s="13">
        <v>13</v>
      </c>
      <c r="I956" s="13">
        <v>0</v>
      </c>
      <c r="J956" s="13">
        <v>6</v>
      </c>
      <c r="K956" s="13">
        <v>0</v>
      </c>
      <c r="L956" s="13">
        <v>0</v>
      </c>
      <c r="M956" s="13">
        <v>0</v>
      </c>
      <c r="N956" s="13">
        <v>4</v>
      </c>
      <c r="O956" s="13">
        <v>1</v>
      </c>
      <c r="P956" s="13">
        <v>3</v>
      </c>
      <c r="Q956" s="13">
        <v>18</v>
      </c>
      <c r="R956" s="13">
        <v>2403</v>
      </c>
      <c r="S956" s="13">
        <v>192</v>
      </c>
      <c r="T956" s="15">
        <v>24.5</v>
      </c>
      <c r="U956" s="15">
        <v>3.0625</v>
      </c>
      <c r="V956" s="15">
        <v>1.9293750000000001</v>
      </c>
      <c r="W956" s="13">
        <v>217</v>
      </c>
      <c r="X956" s="13">
        <v>419</v>
      </c>
      <c r="Y956" s="13">
        <v>49</v>
      </c>
      <c r="Z956" s="13">
        <v>636</v>
      </c>
      <c r="AA956" s="13">
        <v>96</v>
      </c>
      <c r="AB956" s="13">
        <v>6</v>
      </c>
    </row>
    <row r="957" spans="1:28">
      <c r="A957" s="1">
        <v>100006262</v>
      </c>
      <c r="B957" s="1" t="s">
        <v>1126</v>
      </c>
      <c r="C957" s="1" t="s">
        <v>1631</v>
      </c>
      <c r="D957" s="1" t="s">
        <v>176</v>
      </c>
      <c r="E957" s="1">
        <v>1</v>
      </c>
      <c r="F957" s="13">
        <v>52</v>
      </c>
      <c r="G957" s="13">
        <f t="shared" si="15"/>
        <v>14</v>
      </c>
      <c r="H957" s="13">
        <v>14</v>
      </c>
      <c r="I957" s="13">
        <v>0</v>
      </c>
      <c r="J957" s="13">
        <v>6</v>
      </c>
      <c r="K957" s="13">
        <v>0</v>
      </c>
      <c r="L957" s="13">
        <v>0</v>
      </c>
      <c r="M957" s="13">
        <v>0</v>
      </c>
      <c r="N957" s="13">
        <v>4</v>
      </c>
      <c r="O957" s="13">
        <v>1</v>
      </c>
      <c r="P957" s="13">
        <v>3</v>
      </c>
      <c r="Q957" s="13">
        <v>19</v>
      </c>
      <c r="R957" s="13">
        <v>2542</v>
      </c>
      <c r="S957" s="13">
        <v>219</v>
      </c>
      <c r="T957" s="15">
        <v>26</v>
      </c>
      <c r="U957" s="15">
        <v>3.25</v>
      </c>
      <c r="V957" s="15">
        <v>2.0474999999999999</v>
      </c>
      <c r="W957" s="13">
        <v>229</v>
      </c>
      <c r="X957" s="13">
        <v>447</v>
      </c>
      <c r="Y957" s="13">
        <v>52</v>
      </c>
      <c r="Z957" s="13">
        <v>676</v>
      </c>
      <c r="AA957" s="13">
        <v>96</v>
      </c>
      <c r="AB957" s="13">
        <v>6</v>
      </c>
    </row>
    <row r="958" spans="1:28">
      <c r="A958" s="1">
        <v>100006267</v>
      </c>
      <c r="B958" s="1" t="s">
        <v>1126</v>
      </c>
      <c r="C958" s="1" t="s">
        <v>1631</v>
      </c>
      <c r="D958" s="1" t="s">
        <v>100</v>
      </c>
      <c r="E958" s="1">
        <v>1</v>
      </c>
      <c r="F958" s="13">
        <v>60</v>
      </c>
      <c r="G958" s="13">
        <f t="shared" si="15"/>
        <v>16</v>
      </c>
      <c r="H958" s="13">
        <v>16</v>
      </c>
      <c r="I958" s="13">
        <v>0</v>
      </c>
      <c r="J958" s="13">
        <v>6</v>
      </c>
      <c r="K958" s="13">
        <v>0</v>
      </c>
      <c r="L958" s="13">
        <v>0</v>
      </c>
      <c r="M958" s="13">
        <v>0</v>
      </c>
      <c r="N958" s="13">
        <v>4</v>
      </c>
      <c r="O958" s="13">
        <v>1</v>
      </c>
      <c r="P958" s="13">
        <v>3</v>
      </c>
      <c r="Q958" s="13">
        <v>22</v>
      </c>
      <c r="R958" s="13">
        <v>2915</v>
      </c>
      <c r="S958" s="13">
        <v>311</v>
      </c>
      <c r="T958" s="15">
        <v>30</v>
      </c>
      <c r="U958" s="15">
        <v>3.75</v>
      </c>
      <c r="V958" s="15">
        <v>2.3624999999999998</v>
      </c>
      <c r="W958" s="13">
        <v>263</v>
      </c>
      <c r="X958" s="13">
        <v>531</v>
      </c>
      <c r="Y958" s="13">
        <v>60</v>
      </c>
      <c r="Z958" s="13">
        <v>794</v>
      </c>
      <c r="AA958" s="13">
        <v>96</v>
      </c>
      <c r="AB958" s="13">
        <v>6</v>
      </c>
    </row>
    <row r="959" spans="1:28">
      <c r="A959" s="1">
        <v>100006269</v>
      </c>
      <c r="B959" s="1" t="s">
        <v>1126</v>
      </c>
      <c r="C959" s="1" t="s">
        <v>1631</v>
      </c>
      <c r="D959" s="1" t="s">
        <v>12</v>
      </c>
      <c r="E959" s="1">
        <v>1</v>
      </c>
      <c r="F959" s="13">
        <v>88</v>
      </c>
      <c r="G959" s="13">
        <f t="shared" si="15"/>
        <v>30</v>
      </c>
      <c r="H959" s="13">
        <v>30</v>
      </c>
      <c r="I959" s="13">
        <v>0</v>
      </c>
      <c r="J959" s="13">
        <v>12</v>
      </c>
      <c r="K959" s="13">
        <v>0</v>
      </c>
      <c r="L959" s="13">
        <v>0</v>
      </c>
      <c r="M959" s="13">
        <v>0</v>
      </c>
      <c r="N959" s="13">
        <v>7</v>
      </c>
      <c r="O959" s="13">
        <v>1</v>
      </c>
      <c r="P959" s="13">
        <v>6</v>
      </c>
      <c r="Q959" s="13">
        <v>29</v>
      </c>
      <c r="R959" s="13">
        <v>4339</v>
      </c>
      <c r="S959" s="13">
        <v>587</v>
      </c>
      <c r="T959" s="15">
        <v>44</v>
      </c>
      <c r="U959" s="15">
        <v>5.5</v>
      </c>
      <c r="V959" s="15">
        <v>3.4649999999999999</v>
      </c>
      <c r="W959" s="13">
        <v>391</v>
      </c>
      <c r="X959" s="13">
        <v>827</v>
      </c>
      <c r="Y959" s="13">
        <v>88</v>
      </c>
      <c r="Z959" s="13">
        <v>1218</v>
      </c>
      <c r="AA959" s="13">
        <v>168</v>
      </c>
      <c r="AB959" s="13">
        <v>12</v>
      </c>
    </row>
    <row r="960" spans="1:28">
      <c r="A960" s="1">
        <v>100006278</v>
      </c>
      <c r="B960" s="1" t="s">
        <v>1126</v>
      </c>
      <c r="C960" s="1" t="s">
        <v>1631</v>
      </c>
      <c r="D960" s="1" t="s">
        <v>1902</v>
      </c>
      <c r="E960" s="1">
        <v>1</v>
      </c>
      <c r="F960" s="13">
        <v>30</v>
      </c>
      <c r="G960" s="13">
        <f t="shared" si="15"/>
        <v>8</v>
      </c>
      <c r="H960" s="13">
        <v>8</v>
      </c>
      <c r="I960" s="13">
        <v>0</v>
      </c>
      <c r="J960" s="13">
        <v>4</v>
      </c>
      <c r="K960" s="13">
        <v>0</v>
      </c>
      <c r="L960" s="13">
        <v>0</v>
      </c>
      <c r="M960" s="13">
        <v>0</v>
      </c>
      <c r="N960" s="13">
        <v>3</v>
      </c>
      <c r="O960" s="13">
        <v>1</v>
      </c>
      <c r="P960" s="13">
        <v>2</v>
      </c>
      <c r="Q960" s="13">
        <v>11</v>
      </c>
      <c r="R960" s="13">
        <v>1518</v>
      </c>
      <c r="S960" s="13">
        <v>50</v>
      </c>
      <c r="T960" s="15">
        <v>15</v>
      </c>
      <c r="U960" s="15">
        <v>1.875</v>
      </c>
      <c r="V960" s="15">
        <v>1.1812499999999999</v>
      </c>
      <c r="W960" s="13">
        <v>137</v>
      </c>
      <c r="X960" s="13">
        <v>243</v>
      </c>
      <c r="Y960" s="13">
        <v>30</v>
      </c>
      <c r="Z960" s="13">
        <v>380</v>
      </c>
      <c r="AA960" s="13">
        <v>72</v>
      </c>
      <c r="AB960" s="13">
        <v>4</v>
      </c>
    </row>
    <row r="961" spans="1:28">
      <c r="A961" s="1">
        <v>100006281</v>
      </c>
      <c r="B961" s="1" t="s">
        <v>1126</v>
      </c>
      <c r="C961" s="1" t="s">
        <v>1631</v>
      </c>
      <c r="D961" s="1" t="s">
        <v>2111</v>
      </c>
      <c r="E961" s="1">
        <v>1</v>
      </c>
      <c r="F961" s="13">
        <v>49</v>
      </c>
      <c r="G961" s="13">
        <f t="shared" si="15"/>
        <v>13</v>
      </c>
      <c r="H961" s="13">
        <v>13</v>
      </c>
      <c r="I961" s="13">
        <v>0</v>
      </c>
      <c r="J961" s="13">
        <v>6</v>
      </c>
      <c r="K961" s="13">
        <v>0</v>
      </c>
      <c r="L961" s="13">
        <v>0</v>
      </c>
      <c r="M961" s="13">
        <v>0</v>
      </c>
      <c r="N961" s="13">
        <v>4</v>
      </c>
      <c r="O961" s="13">
        <v>1</v>
      </c>
      <c r="P961" s="13">
        <v>3</v>
      </c>
      <c r="Q961" s="13">
        <v>18</v>
      </c>
      <c r="R961" s="13">
        <v>2403</v>
      </c>
      <c r="S961" s="13">
        <v>192</v>
      </c>
      <c r="T961" s="15">
        <v>24.5</v>
      </c>
      <c r="U961" s="15">
        <v>3.0625</v>
      </c>
      <c r="V961" s="15">
        <v>1.9293750000000001</v>
      </c>
      <c r="W961" s="13">
        <v>217</v>
      </c>
      <c r="X961" s="13">
        <v>419</v>
      </c>
      <c r="Y961" s="13">
        <v>49</v>
      </c>
      <c r="Z961" s="13">
        <v>636</v>
      </c>
      <c r="AA961" s="13">
        <v>96</v>
      </c>
      <c r="AB961" s="13">
        <v>6</v>
      </c>
    </row>
    <row r="962" spans="1:28">
      <c r="A962" s="1">
        <v>100006299</v>
      </c>
      <c r="B962" s="1" t="s">
        <v>1126</v>
      </c>
      <c r="C962" s="1" t="s">
        <v>1631</v>
      </c>
      <c r="D962" s="1" t="s">
        <v>2116</v>
      </c>
      <c r="E962" s="1">
        <v>1</v>
      </c>
      <c r="F962" s="13">
        <v>63</v>
      </c>
      <c r="G962" s="13">
        <f t="shared" si="15"/>
        <v>17</v>
      </c>
      <c r="H962" s="13">
        <v>16</v>
      </c>
      <c r="I962" s="13">
        <v>1</v>
      </c>
      <c r="J962" s="13">
        <v>8</v>
      </c>
      <c r="K962" s="13">
        <v>0</v>
      </c>
      <c r="L962" s="13">
        <v>0</v>
      </c>
      <c r="M962" s="13">
        <v>0</v>
      </c>
      <c r="N962" s="13">
        <v>5</v>
      </c>
      <c r="O962" s="13">
        <v>1</v>
      </c>
      <c r="P962" s="13">
        <v>4</v>
      </c>
      <c r="Q962" s="13">
        <v>24</v>
      </c>
      <c r="R962" s="13">
        <v>3055</v>
      </c>
      <c r="S962" s="13">
        <v>381</v>
      </c>
      <c r="T962" s="15">
        <v>31.5</v>
      </c>
      <c r="U962" s="15">
        <v>3.9375</v>
      </c>
      <c r="V962" s="15">
        <v>2.4806249999999999</v>
      </c>
      <c r="W962" s="13">
        <v>275</v>
      </c>
      <c r="X962" s="13">
        <v>573</v>
      </c>
      <c r="Y962" s="13">
        <v>63</v>
      </c>
      <c r="Z962" s="13">
        <v>848</v>
      </c>
      <c r="AA962" s="13">
        <v>120</v>
      </c>
      <c r="AB962" s="13">
        <v>8</v>
      </c>
    </row>
    <row r="963" spans="1:28">
      <c r="A963" s="1">
        <v>100006303</v>
      </c>
      <c r="B963" s="1" t="s">
        <v>1126</v>
      </c>
      <c r="C963" s="1" t="s">
        <v>1631</v>
      </c>
      <c r="D963" s="1" t="s">
        <v>750</v>
      </c>
      <c r="E963" s="1">
        <v>1</v>
      </c>
      <c r="F963" s="13">
        <v>100</v>
      </c>
      <c r="G963" s="13">
        <f t="shared" si="15"/>
        <v>26</v>
      </c>
      <c r="H963" s="13">
        <v>26</v>
      </c>
      <c r="I963" s="13">
        <v>0</v>
      </c>
      <c r="J963" s="13">
        <v>10</v>
      </c>
      <c r="K963" s="13">
        <v>0</v>
      </c>
      <c r="L963" s="13">
        <v>0</v>
      </c>
      <c r="M963" s="13">
        <v>0</v>
      </c>
      <c r="N963" s="13">
        <v>6</v>
      </c>
      <c r="O963" s="13">
        <v>1</v>
      </c>
      <c r="P963" s="13">
        <v>5</v>
      </c>
      <c r="Q963" s="13">
        <v>37</v>
      </c>
      <c r="R963" s="13">
        <v>4778</v>
      </c>
      <c r="S963" s="13">
        <v>1008</v>
      </c>
      <c r="T963" s="15">
        <v>50</v>
      </c>
      <c r="U963" s="15">
        <v>6.25</v>
      </c>
      <c r="V963" s="15">
        <v>3.9375</v>
      </c>
      <c r="W963" s="13">
        <v>431</v>
      </c>
      <c r="X963" s="13">
        <v>1020</v>
      </c>
      <c r="Y963" s="13">
        <v>100</v>
      </c>
      <c r="Z963" s="13">
        <v>1451</v>
      </c>
      <c r="AA963" s="13">
        <v>144</v>
      </c>
      <c r="AB963" s="13">
        <v>10</v>
      </c>
    </row>
    <row r="964" spans="1:28">
      <c r="A964" s="1">
        <v>100006304</v>
      </c>
      <c r="B964" s="1" t="s">
        <v>1126</v>
      </c>
      <c r="C964" s="1" t="s">
        <v>1631</v>
      </c>
      <c r="D964" s="1" t="s">
        <v>1830</v>
      </c>
      <c r="E964" s="1">
        <v>1</v>
      </c>
      <c r="F964" s="13">
        <v>119</v>
      </c>
      <c r="G964" s="13">
        <f t="shared" si="15"/>
        <v>31</v>
      </c>
      <c r="H964" s="13">
        <v>31</v>
      </c>
      <c r="I964" s="13">
        <v>0</v>
      </c>
      <c r="J964" s="13">
        <v>16</v>
      </c>
      <c r="K964" s="13">
        <v>0</v>
      </c>
      <c r="L964" s="13">
        <v>1</v>
      </c>
      <c r="M964" s="13">
        <v>0</v>
      </c>
      <c r="N964" s="13">
        <v>8</v>
      </c>
      <c r="O964" s="13">
        <v>1</v>
      </c>
      <c r="P964" s="13">
        <v>8</v>
      </c>
      <c r="Q964" s="13">
        <v>44</v>
      </c>
      <c r="R964" s="13">
        <v>5783</v>
      </c>
      <c r="S964" s="13">
        <v>1468</v>
      </c>
      <c r="T964" s="15">
        <v>59.5</v>
      </c>
      <c r="U964" s="15">
        <v>7.4375</v>
      </c>
      <c r="V964" s="15">
        <v>4.6856249999999999</v>
      </c>
      <c r="W964" s="13">
        <v>521</v>
      </c>
      <c r="X964" s="13">
        <v>1308</v>
      </c>
      <c r="Y964" s="13">
        <v>119</v>
      </c>
      <c r="Z964" s="13">
        <v>1829</v>
      </c>
      <c r="AA964" s="13">
        <v>192</v>
      </c>
      <c r="AB964" s="13">
        <v>16</v>
      </c>
    </row>
    <row r="965" spans="1:28">
      <c r="A965" s="1">
        <v>100006306</v>
      </c>
      <c r="B965" s="1" t="s">
        <v>1126</v>
      </c>
      <c r="C965" s="1" t="s">
        <v>1631</v>
      </c>
      <c r="D965" s="1" t="s">
        <v>2120</v>
      </c>
      <c r="E965" s="1">
        <v>1</v>
      </c>
      <c r="F965" s="13">
        <v>89</v>
      </c>
      <c r="G965" s="13">
        <f t="shared" si="15"/>
        <v>23</v>
      </c>
      <c r="H965" s="13">
        <v>23</v>
      </c>
      <c r="I965" s="13">
        <v>0</v>
      </c>
      <c r="J965" s="13">
        <v>10</v>
      </c>
      <c r="K965" s="13">
        <v>0</v>
      </c>
      <c r="L965" s="13">
        <v>0</v>
      </c>
      <c r="M965" s="13">
        <v>0</v>
      </c>
      <c r="N965" s="13">
        <v>6</v>
      </c>
      <c r="O965" s="13">
        <v>1</v>
      </c>
      <c r="P965" s="13">
        <v>5</v>
      </c>
      <c r="Q965" s="13">
        <v>33</v>
      </c>
      <c r="R965" s="13">
        <v>4266</v>
      </c>
      <c r="S965" s="13">
        <v>784</v>
      </c>
      <c r="T965" s="15">
        <v>44.5</v>
      </c>
      <c r="U965" s="15">
        <v>5.5625</v>
      </c>
      <c r="V965" s="15">
        <v>3.504375</v>
      </c>
      <c r="W965" s="13">
        <v>384</v>
      </c>
      <c r="X965" s="13">
        <v>876</v>
      </c>
      <c r="Y965" s="13">
        <v>89</v>
      </c>
      <c r="Z965" s="13">
        <v>1260</v>
      </c>
      <c r="AA965" s="13">
        <v>144</v>
      </c>
      <c r="AB965" s="13">
        <v>10</v>
      </c>
    </row>
    <row r="966" spans="1:28">
      <c r="A966" s="1">
        <v>100006314</v>
      </c>
      <c r="B966" s="1" t="s">
        <v>1126</v>
      </c>
      <c r="C966" s="1" t="s">
        <v>1631</v>
      </c>
      <c r="D966" s="1" t="s">
        <v>87</v>
      </c>
      <c r="E966" s="1">
        <v>1</v>
      </c>
      <c r="F966" s="13">
        <v>38</v>
      </c>
      <c r="G966" s="13">
        <f t="shared" ref="G966:G1029" si="16">H966+I966</f>
        <v>10</v>
      </c>
      <c r="H966" s="13">
        <v>10</v>
      </c>
      <c r="I966" s="13">
        <v>0</v>
      </c>
      <c r="J966" s="13">
        <v>4</v>
      </c>
      <c r="K966" s="13">
        <v>0</v>
      </c>
      <c r="L966" s="13">
        <v>0</v>
      </c>
      <c r="M966" s="13">
        <v>0</v>
      </c>
      <c r="N966" s="13">
        <v>3</v>
      </c>
      <c r="O966" s="13">
        <v>1</v>
      </c>
      <c r="P966" s="13">
        <v>2</v>
      </c>
      <c r="Q966" s="13">
        <v>14</v>
      </c>
      <c r="R966" s="13">
        <v>1890</v>
      </c>
      <c r="S966" s="13">
        <v>100</v>
      </c>
      <c r="T966" s="15">
        <v>19</v>
      </c>
      <c r="U966" s="15">
        <v>2.375</v>
      </c>
      <c r="V966" s="15">
        <v>1.4962500000000001</v>
      </c>
      <c r="W966" s="13">
        <v>171</v>
      </c>
      <c r="X966" s="13">
        <v>314</v>
      </c>
      <c r="Y966" s="13">
        <v>38</v>
      </c>
      <c r="Z966" s="13">
        <v>485</v>
      </c>
      <c r="AA966" s="13">
        <v>72</v>
      </c>
      <c r="AB966" s="13">
        <v>4</v>
      </c>
    </row>
    <row r="967" spans="1:28">
      <c r="A967" s="1">
        <v>100006316</v>
      </c>
      <c r="B967" s="1" t="s">
        <v>1126</v>
      </c>
      <c r="C967" s="1" t="s">
        <v>1631</v>
      </c>
      <c r="D967" s="1" t="s">
        <v>12</v>
      </c>
      <c r="E967" s="1">
        <v>1</v>
      </c>
      <c r="F967" s="13">
        <v>113</v>
      </c>
      <c r="G967" s="13">
        <f t="shared" si="16"/>
        <v>29</v>
      </c>
      <c r="H967" s="13">
        <v>29</v>
      </c>
      <c r="I967" s="13">
        <v>0</v>
      </c>
      <c r="J967" s="13">
        <v>18</v>
      </c>
      <c r="K967" s="13">
        <v>0</v>
      </c>
      <c r="L967" s="13">
        <v>1</v>
      </c>
      <c r="M967" s="13">
        <v>0</v>
      </c>
      <c r="N967" s="13">
        <v>9</v>
      </c>
      <c r="O967" s="13">
        <v>1</v>
      </c>
      <c r="P967" s="13">
        <v>9</v>
      </c>
      <c r="Q967" s="13">
        <v>42</v>
      </c>
      <c r="R967" s="13">
        <v>5623</v>
      </c>
      <c r="S967" s="13">
        <v>1328</v>
      </c>
      <c r="T967" s="15">
        <v>56.5</v>
      </c>
      <c r="U967" s="15">
        <v>7.0625</v>
      </c>
      <c r="V967" s="15">
        <v>4.4493749999999999</v>
      </c>
      <c r="W967" s="13">
        <v>507</v>
      </c>
      <c r="X967" s="13">
        <v>1242</v>
      </c>
      <c r="Y967" s="13">
        <v>113</v>
      </c>
      <c r="Z967" s="13">
        <v>1749</v>
      </c>
      <c r="AA967" s="13">
        <v>216</v>
      </c>
      <c r="AB967" s="13">
        <v>18</v>
      </c>
    </row>
    <row r="968" spans="1:28">
      <c r="A968" s="1">
        <v>100006326</v>
      </c>
      <c r="B968" s="1" t="s">
        <v>1126</v>
      </c>
      <c r="C968" s="1" t="s">
        <v>1631</v>
      </c>
      <c r="D968" s="1" t="s">
        <v>2124</v>
      </c>
      <c r="E968" s="1">
        <v>1</v>
      </c>
      <c r="F968" s="13">
        <v>78</v>
      </c>
      <c r="G968" s="13">
        <f t="shared" si="16"/>
        <v>20</v>
      </c>
      <c r="H968" s="13">
        <v>20</v>
      </c>
      <c r="I968" s="13">
        <v>0</v>
      </c>
      <c r="J968" s="13">
        <v>10</v>
      </c>
      <c r="K968" s="13">
        <v>0</v>
      </c>
      <c r="L968" s="13">
        <v>0</v>
      </c>
      <c r="M968" s="13">
        <v>0</v>
      </c>
      <c r="N968" s="13">
        <v>6</v>
      </c>
      <c r="O968" s="13">
        <v>1</v>
      </c>
      <c r="P968" s="13">
        <v>5</v>
      </c>
      <c r="Q968" s="13">
        <v>29</v>
      </c>
      <c r="R968" s="13">
        <v>3873</v>
      </c>
      <c r="S968" s="13">
        <v>587</v>
      </c>
      <c r="T968" s="15">
        <v>39</v>
      </c>
      <c r="U968" s="15">
        <v>4.875</v>
      </c>
      <c r="V968" s="15">
        <v>3.07125</v>
      </c>
      <c r="W968" s="13">
        <v>349</v>
      </c>
      <c r="X968" s="13">
        <v>758</v>
      </c>
      <c r="Y968" s="13">
        <v>78</v>
      </c>
      <c r="Z968" s="13">
        <v>1107</v>
      </c>
      <c r="AA968" s="13">
        <v>144</v>
      </c>
      <c r="AB968" s="13">
        <v>10</v>
      </c>
    </row>
    <row r="969" spans="1:28">
      <c r="A969" s="1">
        <v>100006330</v>
      </c>
      <c r="B969" s="1" t="s">
        <v>1126</v>
      </c>
      <c r="C969" s="1" t="s">
        <v>1631</v>
      </c>
      <c r="D969" s="1" t="s">
        <v>12</v>
      </c>
      <c r="E969" s="1">
        <v>1</v>
      </c>
      <c r="F969" s="13">
        <v>117</v>
      </c>
      <c r="G969" s="13">
        <f t="shared" si="16"/>
        <v>31</v>
      </c>
      <c r="H969" s="13">
        <v>30</v>
      </c>
      <c r="I969" s="13">
        <v>1</v>
      </c>
      <c r="J969" s="13">
        <v>18</v>
      </c>
      <c r="K969" s="13">
        <v>0</v>
      </c>
      <c r="L969" s="13">
        <v>1</v>
      </c>
      <c r="M969" s="13">
        <v>0</v>
      </c>
      <c r="N969" s="13">
        <v>9</v>
      </c>
      <c r="O969" s="13">
        <v>1</v>
      </c>
      <c r="P969" s="13">
        <v>9</v>
      </c>
      <c r="Q969" s="13">
        <v>44</v>
      </c>
      <c r="R969" s="13">
        <v>5810</v>
      </c>
      <c r="S969" s="13">
        <v>1468</v>
      </c>
      <c r="T969" s="15">
        <v>58.5</v>
      </c>
      <c r="U969" s="15">
        <v>7.3125</v>
      </c>
      <c r="V969" s="15">
        <v>4.6068749999999996</v>
      </c>
      <c r="W969" s="13">
        <v>523</v>
      </c>
      <c r="X969" s="13">
        <v>1312</v>
      </c>
      <c r="Y969" s="13">
        <v>117</v>
      </c>
      <c r="Z969" s="13">
        <v>1835</v>
      </c>
      <c r="AA969" s="13">
        <v>216</v>
      </c>
      <c r="AB969" s="13">
        <v>18</v>
      </c>
    </row>
    <row r="970" spans="1:28">
      <c r="A970" s="1">
        <v>100006339</v>
      </c>
      <c r="B970" s="1" t="s">
        <v>1126</v>
      </c>
      <c r="C970" s="1" t="s">
        <v>1702</v>
      </c>
      <c r="D970" s="1" t="s">
        <v>12</v>
      </c>
      <c r="E970" s="1">
        <v>1</v>
      </c>
      <c r="F970" s="13">
        <v>65</v>
      </c>
      <c r="G970" s="13">
        <f t="shared" si="16"/>
        <v>17</v>
      </c>
      <c r="H970" s="13">
        <v>17</v>
      </c>
      <c r="I970" s="13">
        <v>0</v>
      </c>
      <c r="J970" s="13">
        <v>10</v>
      </c>
      <c r="K970" s="13">
        <v>0</v>
      </c>
      <c r="L970" s="13">
        <v>0</v>
      </c>
      <c r="M970" s="13">
        <v>0</v>
      </c>
      <c r="N970" s="13">
        <v>6</v>
      </c>
      <c r="O970" s="13">
        <v>1</v>
      </c>
      <c r="P970" s="13">
        <v>5</v>
      </c>
      <c r="Q970" s="13">
        <v>24</v>
      </c>
      <c r="R970" s="13">
        <v>3268</v>
      </c>
      <c r="S970" s="13">
        <v>381</v>
      </c>
      <c r="T970" s="15">
        <v>32.5</v>
      </c>
      <c r="U970" s="15">
        <v>4.0625</v>
      </c>
      <c r="V970" s="15">
        <v>2.5593750000000002</v>
      </c>
      <c r="W970" s="13">
        <v>295</v>
      </c>
      <c r="X970" s="13">
        <v>605</v>
      </c>
      <c r="Y970" s="13">
        <v>65</v>
      </c>
      <c r="Z970" s="13">
        <v>900</v>
      </c>
      <c r="AA970" s="13">
        <v>144</v>
      </c>
      <c r="AB970" s="13">
        <v>10</v>
      </c>
    </row>
    <row r="971" spans="1:28">
      <c r="A971" s="1">
        <v>100006348</v>
      </c>
      <c r="B971" s="1" t="s">
        <v>1126</v>
      </c>
      <c r="C971" s="1" t="s">
        <v>1662</v>
      </c>
      <c r="D971" s="1" t="s">
        <v>176</v>
      </c>
      <c r="E971" s="1">
        <v>1</v>
      </c>
      <c r="F971" s="13">
        <v>46</v>
      </c>
      <c r="G971" s="13">
        <f t="shared" si="16"/>
        <v>12</v>
      </c>
      <c r="H971" s="13">
        <v>12</v>
      </c>
      <c r="I971" s="13">
        <v>0</v>
      </c>
      <c r="J971" s="13">
        <v>6</v>
      </c>
      <c r="K971" s="13">
        <v>0</v>
      </c>
      <c r="L971" s="13">
        <v>0</v>
      </c>
      <c r="M971" s="13">
        <v>0</v>
      </c>
      <c r="N971" s="13">
        <v>4</v>
      </c>
      <c r="O971" s="13">
        <v>1</v>
      </c>
      <c r="P971" s="13">
        <v>3</v>
      </c>
      <c r="Q971" s="13">
        <v>17</v>
      </c>
      <c r="R971" s="13">
        <v>2263</v>
      </c>
      <c r="S971" s="13">
        <v>166</v>
      </c>
      <c r="T971" s="15">
        <v>23</v>
      </c>
      <c r="U971" s="15">
        <v>2.875</v>
      </c>
      <c r="V971" s="15">
        <v>1.81125</v>
      </c>
      <c r="W971" s="13">
        <v>204</v>
      </c>
      <c r="X971" s="13">
        <v>390</v>
      </c>
      <c r="Y971" s="13">
        <v>46</v>
      </c>
      <c r="Z971" s="13">
        <v>594</v>
      </c>
      <c r="AA971" s="13">
        <v>96</v>
      </c>
      <c r="AB971" s="13">
        <v>6</v>
      </c>
    </row>
    <row r="972" spans="1:28">
      <c r="A972" s="1">
        <v>100006356</v>
      </c>
      <c r="B972" s="1" t="s">
        <v>1126</v>
      </c>
      <c r="C972" s="1" t="s">
        <v>1628</v>
      </c>
      <c r="D972" s="1" t="s">
        <v>176</v>
      </c>
      <c r="E972" s="1">
        <v>1</v>
      </c>
      <c r="F972" s="13">
        <v>31</v>
      </c>
      <c r="G972" s="13">
        <f t="shared" si="16"/>
        <v>11</v>
      </c>
      <c r="H972" s="13">
        <v>11</v>
      </c>
      <c r="I972" s="13">
        <v>0</v>
      </c>
      <c r="J972" s="13">
        <v>4</v>
      </c>
      <c r="K972" s="13">
        <v>0</v>
      </c>
      <c r="L972" s="13">
        <v>0</v>
      </c>
      <c r="M972" s="13">
        <v>0</v>
      </c>
      <c r="N972" s="13">
        <v>3</v>
      </c>
      <c r="O972" s="13">
        <v>1</v>
      </c>
      <c r="P972" s="13">
        <v>2</v>
      </c>
      <c r="Q972" s="13">
        <v>10</v>
      </c>
      <c r="R972" s="13">
        <v>1564</v>
      </c>
      <c r="S972" s="13">
        <v>37</v>
      </c>
      <c r="T972" s="15">
        <v>15.5</v>
      </c>
      <c r="U972" s="15">
        <v>1.9375</v>
      </c>
      <c r="V972" s="15">
        <v>1.2206250000000001</v>
      </c>
      <c r="W972" s="13">
        <v>141</v>
      </c>
      <c r="X972" s="13">
        <v>246</v>
      </c>
      <c r="Y972" s="13">
        <v>31</v>
      </c>
      <c r="Z972" s="13">
        <v>387</v>
      </c>
      <c r="AA972" s="13">
        <v>72</v>
      </c>
      <c r="AB972" s="13">
        <v>4</v>
      </c>
    </row>
    <row r="973" spans="1:28">
      <c r="A973" s="1">
        <v>100006365</v>
      </c>
      <c r="B973" s="1" t="s">
        <v>1126</v>
      </c>
      <c r="C973" s="1" t="s">
        <v>1628</v>
      </c>
      <c r="D973" s="1" t="s">
        <v>710</v>
      </c>
      <c r="E973" s="1">
        <v>1</v>
      </c>
      <c r="F973" s="13">
        <v>58</v>
      </c>
      <c r="G973" s="13">
        <f t="shared" si="16"/>
        <v>16</v>
      </c>
      <c r="H973" s="13">
        <v>15</v>
      </c>
      <c r="I973" s="13">
        <v>1</v>
      </c>
      <c r="J973" s="13">
        <v>6</v>
      </c>
      <c r="K973" s="13">
        <v>0</v>
      </c>
      <c r="L973" s="13">
        <v>0</v>
      </c>
      <c r="M973" s="13">
        <v>0</v>
      </c>
      <c r="N973" s="13">
        <v>4</v>
      </c>
      <c r="O973" s="13">
        <v>1</v>
      </c>
      <c r="P973" s="13">
        <v>3</v>
      </c>
      <c r="Q973" s="13">
        <v>22</v>
      </c>
      <c r="R973" s="13">
        <v>2822</v>
      </c>
      <c r="S973" s="13">
        <v>311</v>
      </c>
      <c r="T973" s="15">
        <v>29</v>
      </c>
      <c r="U973" s="15">
        <v>3.625</v>
      </c>
      <c r="V973" s="15">
        <v>2.2837499999999999</v>
      </c>
      <c r="W973" s="13">
        <v>254</v>
      </c>
      <c r="X973" s="13">
        <v>517</v>
      </c>
      <c r="Y973" s="13">
        <v>58</v>
      </c>
      <c r="Z973" s="13">
        <v>771</v>
      </c>
      <c r="AA973" s="13">
        <v>96</v>
      </c>
      <c r="AB973" s="13">
        <v>6</v>
      </c>
    </row>
    <row r="974" spans="1:28">
      <c r="A974" s="1">
        <v>100006366</v>
      </c>
      <c r="B974" s="1" t="s">
        <v>1126</v>
      </c>
      <c r="C974" s="1" t="s">
        <v>1628</v>
      </c>
      <c r="D974" s="1" t="s">
        <v>2135</v>
      </c>
      <c r="E974" s="1">
        <v>1</v>
      </c>
      <c r="F974" s="13">
        <v>50</v>
      </c>
      <c r="G974" s="13">
        <f t="shared" si="16"/>
        <v>14</v>
      </c>
      <c r="H974" s="13">
        <v>13</v>
      </c>
      <c r="I974" s="13">
        <v>1</v>
      </c>
      <c r="J974" s="13">
        <v>6</v>
      </c>
      <c r="K974" s="13">
        <v>0</v>
      </c>
      <c r="L974" s="13">
        <v>0</v>
      </c>
      <c r="M974" s="13">
        <v>0</v>
      </c>
      <c r="N974" s="13">
        <v>4</v>
      </c>
      <c r="O974" s="13">
        <v>1</v>
      </c>
      <c r="P974" s="13">
        <v>3</v>
      </c>
      <c r="Q974" s="13">
        <v>19</v>
      </c>
      <c r="R974" s="13">
        <v>2449</v>
      </c>
      <c r="S974" s="13">
        <v>219</v>
      </c>
      <c r="T974" s="15">
        <v>25</v>
      </c>
      <c r="U974" s="15">
        <v>3.125</v>
      </c>
      <c r="V974" s="15">
        <v>1.96875</v>
      </c>
      <c r="W974" s="13">
        <v>221</v>
      </c>
      <c r="X974" s="13">
        <v>434</v>
      </c>
      <c r="Y974" s="13">
        <v>50</v>
      </c>
      <c r="Z974" s="13">
        <v>655</v>
      </c>
      <c r="AA974" s="13">
        <v>96</v>
      </c>
      <c r="AB974" s="13">
        <v>6</v>
      </c>
    </row>
    <row r="975" spans="1:28">
      <c r="A975" s="1">
        <v>100006374</v>
      </c>
      <c r="B975" s="1" t="s">
        <v>1126</v>
      </c>
      <c r="C975" s="1" t="s">
        <v>1125</v>
      </c>
      <c r="D975" s="1" t="s">
        <v>533</v>
      </c>
      <c r="E975" s="1">
        <v>1</v>
      </c>
      <c r="F975" s="13">
        <v>9</v>
      </c>
      <c r="G975" s="13">
        <f t="shared" si="16"/>
        <v>3</v>
      </c>
      <c r="H975" s="13">
        <v>3</v>
      </c>
      <c r="I975" s="13">
        <v>0</v>
      </c>
      <c r="J975" s="13">
        <v>0</v>
      </c>
      <c r="K975" s="13">
        <v>1</v>
      </c>
      <c r="L975" s="13">
        <v>0</v>
      </c>
      <c r="M975" s="13">
        <v>1</v>
      </c>
      <c r="N975" s="13">
        <v>0</v>
      </c>
      <c r="O975" s="13">
        <v>1</v>
      </c>
      <c r="P975" s="13">
        <v>1</v>
      </c>
      <c r="Q975" s="13">
        <v>3</v>
      </c>
      <c r="R975" s="13">
        <v>410</v>
      </c>
      <c r="S975" s="13">
        <v>0</v>
      </c>
      <c r="T975" s="15">
        <v>4.5</v>
      </c>
      <c r="U975" s="15">
        <v>0.5625</v>
      </c>
      <c r="V975" s="15">
        <v>0.354375</v>
      </c>
      <c r="W975" s="13">
        <v>37</v>
      </c>
      <c r="X975" s="13">
        <v>62</v>
      </c>
      <c r="Y975" s="13">
        <v>9</v>
      </c>
      <c r="Z975" s="13">
        <v>99</v>
      </c>
      <c r="AA975" s="13">
        <v>48</v>
      </c>
      <c r="AB975" s="13">
        <v>0</v>
      </c>
    </row>
    <row r="976" spans="1:28">
      <c r="A976" s="1">
        <v>100006377</v>
      </c>
      <c r="B976" s="1" t="s">
        <v>1126</v>
      </c>
      <c r="C976" s="1" t="s">
        <v>1631</v>
      </c>
      <c r="D976" s="1" t="s">
        <v>176</v>
      </c>
      <c r="E976" s="1">
        <v>1</v>
      </c>
      <c r="F976" s="13">
        <v>34</v>
      </c>
      <c r="G976" s="13">
        <f t="shared" si="16"/>
        <v>10</v>
      </c>
      <c r="H976" s="13">
        <v>9</v>
      </c>
      <c r="I976" s="13">
        <v>1</v>
      </c>
      <c r="J976" s="13">
        <v>4</v>
      </c>
      <c r="K976" s="13">
        <v>0</v>
      </c>
      <c r="L976" s="13">
        <v>0</v>
      </c>
      <c r="M976" s="13">
        <v>0</v>
      </c>
      <c r="N976" s="13">
        <v>3</v>
      </c>
      <c r="O976" s="13">
        <v>1</v>
      </c>
      <c r="P976" s="13">
        <v>2</v>
      </c>
      <c r="Q976" s="13">
        <v>13</v>
      </c>
      <c r="R976" s="13">
        <v>1704</v>
      </c>
      <c r="S976" s="13">
        <v>82</v>
      </c>
      <c r="T976" s="15">
        <v>17</v>
      </c>
      <c r="U976" s="15">
        <v>2.125</v>
      </c>
      <c r="V976" s="15">
        <v>1.3387500000000001</v>
      </c>
      <c r="W976" s="13">
        <v>154</v>
      </c>
      <c r="X976" s="13">
        <v>281</v>
      </c>
      <c r="Y976" s="13">
        <v>34</v>
      </c>
      <c r="Z976" s="13">
        <v>435</v>
      </c>
      <c r="AA976" s="13">
        <v>72</v>
      </c>
      <c r="AB976" s="13">
        <v>4</v>
      </c>
    </row>
    <row r="977" spans="1:28">
      <c r="A977" s="1">
        <v>100006382</v>
      </c>
      <c r="B977" s="1" t="s">
        <v>1126</v>
      </c>
      <c r="C977" s="1" t="s">
        <v>1702</v>
      </c>
      <c r="D977" s="1" t="s">
        <v>12</v>
      </c>
      <c r="E977" s="1">
        <v>1</v>
      </c>
      <c r="F977" s="13">
        <v>11</v>
      </c>
      <c r="G977" s="13">
        <f t="shared" si="16"/>
        <v>3</v>
      </c>
      <c r="H977" s="13">
        <v>3</v>
      </c>
      <c r="I977" s="13">
        <v>0</v>
      </c>
      <c r="J977" s="13">
        <v>0</v>
      </c>
      <c r="K977" s="13">
        <v>1</v>
      </c>
      <c r="L977" s="13">
        <v>0</v>
      </c>
      <c r="M977" s="13">
        <v>1</v>
      </c>
      <c r="N977" s="13">
        <v>0</v>
      </c>
      <c r="O977" s="13">
        <v>1</v>
      </c>
      <c r="P977" s="13">
        <v>1</v>
      </c>
      <c r="Q977" s="13">
        <v>4</v>
      </c>
      <c r="R977" s="13">
        <v>552</v>
      </c>
      <c r="S977" s="13">
        <v>0</v>
      </c>
      <c r="T977" s="15">
        <v>5.5</v>
      </c>
      <c r="U977" s="15">
        <v>0.6875</v>
      </c>
      <c r="V977" s="15">
        <v>0.43312499999999998</v>
      </c>
      <c r="W977" s="13">
        <v>50</v>
      </c>
      <c r="X977" s="13">
        <v>83</v>
      </c>
      <c r="Y977" s="13">
        <v>11</v>
      </c>
      <c r="Z977" s="13">
        <v>133</v>
      </c>
      <c r="AA977" s="13">
        <v>48</v>
      </c>
      <c r="AB977" s="13">
        <v>0</v>
      </c>
    </row>
    <row r="978" spans="1:28">
      <c r="A978" s="1">
        <v>100006390</v>
      </c>
      <c r="B978" s="1" t="s">
        <v>1126</v>
      </c>
      <c r="C978" s="1" t="s">
        <v>1125</v>
      </c>
      <c r="D978" s="1" t="s">
        <v>533</v>
      </c>
      <c r="E978" s="1">
        <v>1</v>
      </c>
      <c r="F978" s="13">
        <v>14</v>
      </c>
      <c r="G978" s="13">
        <f t="shared" si="16"/>
        <v>4</v>
      </c>
      <c r="H978" s="13">
        <v>4</v>
      </c>
      <c r="I978" s="13">
        <v>0</v>
      </c>
      <c r="J978" s="13">
        <v>0</v>
      </c>
      <c r="K978" s="13">
        <v>1</v>
      </c>
      <c r="L978" s="13">
        <v>0</v>
      </c>
      <c r="M978" s="13">
        <v>1</v>
      </c>
      <c r="N978" s="13">
        <v>0</v>
      </c>
      <c r="O978" s="13">
        <v>1</v>
      </c>
      <c r="P978" s="13">
        <v>1</v>
      </c>
      <c r="Q978" s="13">
        <v>5</v>
      </c>
      <c r="R978" s="13">
        <v>767</v>
      </c>
      <c r="S978" s="13">
        <v>0</v>
      </c>
      <c r="T978" s="15">
        <v>7</v>
      </c>
      <c r="U978" s="15">
        <v>0.875</v>
      </c>
      <c r="V978" s="15">
        <v>0.55125000000000002</v>
      </c>
      <c r="W978" s="13">
        <v>70</v>
      </c>
      <c r="X978" s="13">
        <v>116</v>
      </c>
      <c r="Y978" s="13">
        <v>14</v>
      </c>
      <c r="Z978" s="13">
        <v>186</v>
      </c>
      <c r="AA978" s="13">
        <v>48</v>
      </c>
      <c r="AB978" s="13">
        <v>0</v>
      </c>
    </row>
    <row r="979" spans="1:28">
      <c r="A979" s="1">
        <v>100006398</v>
      </c>
      <c r="B979" s="1" t="s">
        <v>1126</v>
      </c>
      <c r="C979" s="1" t="s">
        <v>1628</v>
      </c>
      <c r="D979" s="1" t="s">
        <v>176</v>
      </c>
      <c r="E979" s="1">
        <v>1</v>
      </c>
      <c r="F979" s="13">
        <v>41</v>
      </c>
      <c r="G979" s="13">
        <f t="shared" si="16"/>
        <v>11</v>
      </c>
      <c r="H979" s="13">
        <v>11</v>
      </c>
      <c r="I979" s="13">
        <v>0</v>
      </c>
      <c r="J979" s="13">
        <v>6</v>
      </c>
      <c r="K979" s="13">
        <v>0</v>
      </c>
      <c r="L979" s="13">
        <v>0</v>
      </c>
      <c r="M979" s="13">
        <v>0</v>
      </c>
      <c r="N979" s="13">
        <v>4</v>
      </c>
      <c r="O979" s="13">
        <v>1</v>
      </c>
      <c r="P979" s="13">
        <v>3</v>
      </c>
      <c r="Q979" s="13">
        <v>15</v>
      </c>
      <c r="R979" s="13">
        <v>2030</v>
      </c>
      <c r="S979" s="13">
        <v>120</v>
      </c>
      <c r="T979" s="15">
        <v>20.5</v>
      </c>
      <c r="U979" s="15">
        <v>2.5625</v>
      </c>
      <c r="V979" s="15">
        <v>1.6143749999999999</v>
      </c>
      <c r="W979" s="13">
        <v>183</v>
      </c>
      <c r="X979" s="13">
        <v>341</v>
      </c>
      <c r="Y979" s="13">
        <v>41</v>
      </c>
      <c r="Z979" s="13">
        <v>524</v>
      </c>
      <c r="AA979" s="13">
        <v>96</v>
      </c>
      <c r="AB979" s="13">
        <v>6</v>
      </c>
    </row>
    <row r="980" spans="1:28">
      <c r="A980" s="1">
        <v>100006402</v>
      </c>
      <c r="B980" s="1" t="s">
        <v>1126</v>
      </c>
      <c r="C980" s="1" t="s">
        <v>1644</v>
      </c>
      <c r="D980" s="1" t="s">
        <v>1768</v>
      </c>
      <c r="E980" s="1">
        <v>1</v>
      </c>
      <c r="F980" s="13">
        <v>31</v>
      </c>
      <c r="G980" s="13">
        <f t="shared" si="16"/>
        <v>9</v>
      </c>
      <c r="H980" s="13">
        <v>8</v>
      </c>
      <c r="I980" s="13">
        <v>1</v>
      </c>
      <c r="J980" s="13">
        <v>4</v>
      </c>
      <c r="K980" s="13">
        <v>0</v>
      </c>
      <c r="L980" s="13">
        <v>0</v>
      </c>
      <c r="M980" s="13">
        <v>0</v>
      </c>
      <c r="N980" s="13">
        <v>3</v>
      </c>
      <c r="O980" s="13">
        <v>1</v>
      </c>
      <c r="P980" s="13">
        <v>2</v>
      </c>
      <c r="Q980" s="13">
        <v>12</v>
      </c>
      <c r="R980" s="13">
        <v>1564</v>
      </c>
      <c r="S980" s="13">
        <v>65</v>
      </c>
      <c r="T980" s="15">
        <v>15.5</v>
      </c>
      <c r="U980" s="15">
        <v>1.9375</v>
      </c>
      <c r="V980" s="15">
        <v>1.2206250000000001</v>
      </c>
      <c r="W980" s="13">
        <v>141</v>
      </c>
      <c r="X980" s="13">
        <v>255</v>
      </c>
      <c r="Y980" s="13">
        <v>31</v>
      </c>
      <c r="Z980" s="13">
        <v>396</v>
      </c>
      <c r="AA980" s="13">
        <v>72</v>
      </c>
      <c r="AB980" s="13">
        <v>4</v>
      </c>
    </row>
    <row r="981" spans="1:28">
      <c r="A981" s="1">
        <v>100006408</v>
      </c>
      <c r="B981" s="1" t="s">
        <v>1126</v>
      </c>
      <c r="C981" s="1" t="s">
        <v>1631</v>
      </c>
      <c r="D981" s="1" t="s">
        <v>176</v>
      </c>
      <c r="E981" s="1">
        <v>1</v>
      </c>
      <c r="F981" s="13">
        <v>54</v>
      </c>
      <c r="G981" s="13">
        <f t="shared" si="16"/>
        <v>14</v>
      </c>
      <c r="H981" s="13">
        <v>14</v>
      </c>
      <c r="I981" s="13">
        <v>0</v>
      </c>
      <c r="J981" s="13">
        <v>6</v>
      </c>
      <c r="K981" s="13">
        <v>0</v>
      </c>
      <c r="L981" s="13">
        <v>0</v>
      </c>
      <c r="M981" s="13">
        <v>0</v>
      </c>
      <c r="N981" s="13">
        <v>4</v>
      </c>
      <c r="O981" s="13">
        <v>1</v>
      </c>
      <c r="P981" s="13">
        <v>3</v>
      </c>
      <c r="Q981" s="13">
        <v>20</v>
      </c>
      <c r="R981" s="13">
        <v>2636</v>
      </c>
      <c r="S981" s="13">
        <v>248</v>
      </c>
      <c r="T981" s="15">
        <v>27</v>
      </c>
      <c r="U981" s="15">
        <v>3.375</v>
      </c>
      <c r="V981" s="15">
        <v>2.1262500000000002</v>
      </c>
      <c r="W981" s="13">
        <v>238</v>
      </c>
      <c r="X981" s="13">
        <v>470</v>
      </c>
      <c r="Y981" s="13">
        <v>54</v>
      </c>
      <c r="Z981" s="13">
        <v>708</v>
      </c>
      <c r="AA981" s="13">
        <v>96</v>
      </c>
      <c r="AB981" s="13">
        <v>6</v>
      </c>
    </row>
    <row r="982" spans="1:28">
      <c r="A982" s="1">
        <v>100006418</v>
      </c>
      <c r="B982" s="1" t="s">
        <v>1126</v>
      </c>
      <c r="C982" s="1" t="s">
        <v>1623</v>
      </c>
      <c r="D982" s="1" t="s">
        <v>12</v>
      </c>
      <c r="E982" s="1">
        <v>1</v>
      </c>
      <c r="F982" s="13">
        <v>70</v>
      </c>
      <c r="G982" s="13">
        <f t="shared" si="16"/>
        <v>18</v>
      </c>
      <c r="H982" s="13">
        <v>18</v>
      </c>
      <c r="I982" s="13">
        <v>0</v>
      </c>
      <c r="J982" s="13">
        <v>10</v>
      </c>
      <c r="K982" s="13">
        <v>0</v>
      </c>
      <c r="L982" s="13">
        <v>0</v>
      </c>
      <c r="M982" s="13">
        <v>0</v>
      </c>
      <c r="N982" s="13">
        <v>6</v>
      </c>
      <c r="O982" s="13">
        <v>1</v>
      </c>
      <c r="P982" s="13">
        <v>5</v>
      </c>
      <c r="Q982" s="13">
        <v>26</v>
      </c>
      <c r="R982" s="13">
        <v>3501</v>
      </c>
      <c r="S982" s="13">
        <v>458</v>
      </c>
      <c r="T982" s="15">
        <v>35</v>
      </c>
      <c r="U982" s="15">
        <v>4.375</v>
      </c>
      <c r="V982" s="15">
        <v>2.7562500000000001</v>
      </c>
      <c r="W982" s="13">
        <v>316</v>
      </c>
      <c r="X982" s="13">
        <v>663</v>
      </c>
      <c r="Y982" s="13">
        <v>70</v>
      </c>
      <c r="Z982" s="13">
        <v>979</v>
      </c>
      <c r="AA982" s="13">
        <v>144</v>
      </c>
      <c r="AB982" s="13">
        <v>10</v>
      </c>
    </row>
    <row r="983" spans="1:28">
      <c r="A983" s="1">
        <v>100006425</v>
      </c>
      <c r="B983" s="1" t="s">
        <v>1126</v>
      </c>
      <c r="C983" s="1" t="s">
        <v>1623</v>
      </c>
      <c r="D983" s="1" t="s">
        <v>1664</v>
      </c>
      <c r="E983" s="1">
        <v>1</v>
      </c>
      <c r="F983" s="13">
        <v>35</v>
      </c>
      <c r="G983" s="13">
        <f t="shared" si="16"/>
        <v>9</v>
      </c>
      <c r="H983" s="13">
        <v>9</v>
      </c>
      <c r="I983" s="13">
        <v>0</v>
      </c>
      <c r="J983" s="13">
        <v>4</v>
      </c>
      <c r="K983" s="13">
        <v>0</v>
      </c>
      <c r="L983" s="13">
        <v>0</v>
      </c>
      <c r="M983" s="13">
        <v>0</v>
      </c>
      <c r="N983" s="13">
        <v>3</v>
      </c>
      <c r="O983" s="13">
        <v>1</v>
      </c>
      <c r="P983" s="13">
        <v>2</v>
      </c>
      <c r="Q983" s="13">
        <v>13</v>
      </c>
      <c r="R983" s="13">
        <v>1751</v>
      </c>
      <c r="S983" s="13">
        <v>82</v>
      </c>
      <c r="T983" s="15">
        <v>17.5</v>
      </c>
      <c r="U983" s="15">
        <v>2.1875</v>
      </c>
      <c r="V983" s="15">
        <v>1.378125</v>
      </c>
      <c r="W983" s="13">
        <v>158</v>
      </c>
      <c r="X983" s="13">
        <v>288</v>
      </c>
      <c r="Y983" s="13">
        <v>35</v>
      </c>
      <c r="Z983" s="13">
        <v>446</v>
      </c>
      <c r="AA983" s="13">
        <v>72</v>
      </c>
      <c r="AB983" s="13">
        <v>4</v>
      </c>
    </row>
    <row r="984" spans="1:28">
      <c r="A984" s="1">
        <v>100006428</v>
      </c>
      <c r="B984" s="1" t="s">
        <v>1126</v>
      </c>
      <c r="C984" s="1" t="s">
        <v>1628</v>
      </c>
      <c r="D984" s="1" t="s">
        <v>1768</v>
      </c>
      <c r="E984" s="1">
        <v>1</v>
      </c>
      <c r="F984" s="13">
        <v>49</v>
      </c>
      <c r="G984" s="13">
        <f t="shared" si="16"/>
        <v>13</v>
      </c>
      <c r="H984" s="13">
        <v>13</v>
      </c>
      <c r="I984" s="13">
        <v>0</v>
      </c>
      <c r="J984" s="13">
        <v>6</v>
      </c>
      <c r="K984" s="13">
        <v>0</v>
      </c>
      <c r="L984" s="13">
        <v>0</v>
      </c>
      <c r="M984" s="13">
        <v>0</v>
      </c>
      <c r="N984" s="13">
        <v>4</v>
      </c>
      <c r="O984" s="13">
        <v>1</v>
      </c>
      <c r="P984" s="13">
        <v>3</v>
      </c>
      <c r="Q984" s="13">
        <v>18</v>
      </c>
      <c r="R984" s="13">
        <v>2403</v>
      </c>
      <c r="S984" s="13">
        <v>192</v>
      </c>
      <c r="T984" s="15">
        <v>24.5</v>
      </c>
      <c r="U984" s="15">
        <v>3.0625</v>
      </c>
      <c r="V984" s="15">
        <v>1.9293750000000001</v>
      </c>
      <c r="W984" s="13">
        <v>217</v>
      </c>
      <c r="X984" s="13">
        <v>419</v>
      </c>
      <c r="Y984" s="13">
        <v>49</v>
      </c>
      <c r="Z984" s="13">
        <v>636</v>
      </c>
      <c r="AA984" s="13">
        <v>96</v>
      </c>
      <c r="AB984" s="13">
        <v>6</v>
      </c>
    </row>
    <row r="985" spans="1:28">
      <c r="A985" s="1">
        <v>100006433</v>
      </c>
      <c r="B985" s="1" t="s">
        <v>1126</v>
      </c>
      <c r="C985" s="1" t="s">
        <v>1623</v>
      </c>
      <c r="D985" s="1" t="s">
        <v>12</v>
      </c>
      <c r="E985" s="1">
        <v>1</v>
      </c>
      <c r="F985" s="13">
        <v>38</v>
      </c>
      <c r="G985" s="13">
        <f t="shared" si="16"/>
        <v>10</v>
      </c>
      <c r="H985" s="13">
        <v>10</v>
      </c>
      <c r="I985" s="13">
        <v>0</v>
      </c>
      <c r="J985" s="13">
        <v>4</v>
      </c>
      <c r="K985" s="13">
        <v>0</v>
      </c>
      <c r="L985" s="13">
        <v>0</v>
      </c>
      <c r="M985" s="13">
        <v>0</v>
      </c>
      <c r="N985" s="13">
        <v>3</v>
      </c>
      <c r="O985" s="13">
        <v>1</v>
      </c>
      <c r="P985" s="13">
        <v>2</v>
      </c>
      <c r="Q985" s="13">
        <v>14</v>
      </c>
      <c r="R985" s="13">
        <v>1890</v>
      </c>
      <c r="S985" s="13">
        <v>100</v>
      </c>
      <c r="T985" s="15">
        <v>19</v>
      </c>
      <c r="U985" s="15">
        <v>2.375</v>
      </c>
      <c r="V985" s="15">
        <v>1.4962500000000001</v>
      </c>
      <c r="W985" s="13">
        <v>171</v>
      </c>
      <c r="X985" s="13">
        <v>314</v>
      </c>
      <c r="Y985" s="13">
        <v>38</v>
      </c>
      <c r="Z985" s="13">
        <v>485</v>
      </c>
      <c r="AA985" s="13">
        <v>72</v>
      </c>
      <c r="AB985" s="13">
        <v>4</v>
      </c>
    </row>
    <row r="986" spans="1:28">
      <c r="A986" s="1">
        <v>100006437</v>
      </c>
      <c r="B986" s="1" t="s">
        <v>1126</v>
      </c>
      <c r="C986" s="1" t="s">
        <v>1644</v>
      </c>
      <c r="D986" s="1" t="s">
        <v>12</v>
      </c>
      <c r="E986" s="1">
        <v>1</v>
      </c>
      <c r="F986" s="13">
        <v>30</v>
      </c>
      <c r="G986" s="13">
        <f t="shared" si="16"/>
        <v>8</v>
      </c>
      <c r="H986" s="13">
        <v>8</v>
      </c>
      <c r="I986" s="13">
        <v>0</v>
      </c>
      <c r="J986" s="13">
        <v>4</v>
      </c>
      <c r="K986" s="13">
        <v>0</v>
      </c>
      <c r="L986" s="13">
        <v>0</v>
      </c>
      <c r="M986" s="13">
        <v>0</v>
      </c>
      <c r="N986" s="13">
        <v>3</v>
      </c>
      <c r="O986" s="13">
        <v>1</v>
      </c>
      <c r="P986" s="13">
        <v>2</v>
      </c>
      <c r="Q986" s="13">
        <v>11</v>
      </c>
      <c r="R986" s="13">
        <v>1518</v>
      </c>
      <c r="S986" s="13">
        <v>50</v>
      </c>
      <c r="T986" s="15">
        <v>15</v>
      </c>
      <c r="U986" s="15">
        <v>1.875</v>
      </c>
      <c r="V986" s="15">
        <v>1.1812499999999999</v>
      </c>
      <c r="W986" s="13">
        <v>137</v>
      </c>
      <c r="X986" s="13">
        <v>243</v>
      </c>
      <c r="Y986" s="13">
        <v>30</v>
      </c>
      <c r="Z986" s="13">
        <v>380</v>
      </c>
      <c r="AA986" s="13">
        <v>72</v>
      </c>
      <c r="AB986" s="13">
        <v>4</v>
      </c>
    </row>
    <row r="987" spans="1:28">
      <c r="A987" s="1">
        <v>100006443</v>
      </c>
      <c r="B987" s="1" t="s">
        <v>1126</v>
      </c>
      <c r="C987" s="1" t="s">
        <v>1623</v>
      </c>
      <c r="D987" s="1" t="s">
        <v>12</v>
      </c>
      <c r="E987" s="1">
        <v>1</v>
      </c>
      <c r="F987" s="13">
        <v>46</v>
      </c>
      <c r="G987" s="13">
        <f t="shared" si="16"/>
        <v>12</v>
      </c>
      <c r="H987" s="13">
        <v>12</v>
      </c>
      <c r="I987" s="13">
        <v>0</v>
      </c>
      <c r="J987" s="13">
        <v>6</v>
      </c>
      <c r="K987" s="13">
        <v>0</v>
      </c>
      <c r="L987" s="13">
        <v>0</v>
      </c>
      <c r="M987" s="13">
        <v>0</v>
      </c>
      <c r="N987" s="13">
        <v>4</v>
      </c>
      <c r="O987" s="13">
        <v>1</v>
      </c>
      <c r="P987" s="13">
        <v>3</v>
      </c>
      <c r="Q987" s="13">
        <v>17</v>
      </c>
      <c r="R987" s="13">
        <v>2263</v>
      </c>
      <c r="S987" s="13">
        <v>166</v>
      </c>
      <c r="T987" s="15">
        <v>23</v>
      </c>
      <c r="U987" s="15">
        <v>2.875</v>
      </c>
      <c r="V987" s="15">
        <v>1.81125</v>
      </c>
      <c r="W987" s="13">
        <v>204</v>
      </c>
      <c r="X987" s="13">
        <v>390</v>
      </c>
      <c r="Y987" s="13">
        <v>46</v>
      </c>
      <c r="Z987" s="13">
        <v>594</v>
      </c>
      <c r="AA987" s="13">
        <v>96</v>
      </c>
      <c r="AB987" s="13">
        <v>6</v>
      </c>
    </row>
    <row r="988" spans="1:28">
      <c r="A988" s="1">
        <v>100006451</v>
      </c>
      <c r="B988" s="1" t="s">
        <v>1126</v>
      </c>
      <c r="C988" s="1" t="s">
        <v>1662</v>
      </c>
      <c r="D988" s="1" t="s">
        <v>176</v>
      </c>
      <c r="E988" s="1">
        <v>1</v>
      </c>
      <c r="F988" s="13">
        <v>54</v>
      </c>
      <c r="G988" s="13">
        <f t="shared" si="16"/>
        <v>14</v>
      </c>
      <c r="H988" s="13">
        <v>14</v>
      </c>
      <c r="I988" s="13">
        <v>0</v>
      </c>
      <c r="J988" s="13">
        <v>6</v>
      </c>
      <c r="K988" s="13">
        <v>0</v>
      </c>
      <c r="L988" s="13">
        <v>0</v>
      </c>
      <c r="M988" s="13">
        <v>0</v>
      </c>
      <c r="N988" s="13">
        <v>4</v>
      </c>
      <c r="O988" s="13">
        <v>1</v>
      </c>
      <c r="P988" s="13">
        <v>3</v>
      </c>
      <c r="Q988" s="13">
        <v>20</v>
      </c>
      <c r="R988" s="13">
        <v>2636</v>
      </c>
      <c r="S988" s="13">
        <v>248</v>
      </c>
      <c r="T988" s="15">
        <v>27</v>
      </c>
      <c r="U988" s="15">
        <v>3.375</v>
      </c>
      <c r="V988" s="15">
        <v>2.1262500000000002</v>
      </c>
      <c r="W988" s="13">
        <v>238</v>
      </c>
      <c r="X988" s="13">
        <v>470</v>
      </c>
      <c r="Y988" s="13">
        <v>54</v>
      </c>
      <c r="Z988" s="13">
        <v>708</v>
      </c>
      <c r="AA988" s="13">
        <v>96</v>
      </c>
      <c r="AB988" s="13">
        <v>6</v>
      </c>
    </row>
    <row r="989" spans="1:28">
      <c r="A989" s="1">
        <v>100006457</v>
      </c>
      <c r="B989" s="1" t="s">
        <v>1126</v>
      </c>
      <c r="C989" s="1" t="s">
        <v>1702</v>
      </c>
      <c r="D989" s="1" t="s">
        <v>12</v>
      </c>
      <c r="E989" s="1">
        <v>1</v>
      </c>
      <c r="F989" s="13">
        <v>20</v>
      </c>
      <c r="G989" s="13">
        <f t="shared" si="16"/>
        <v>6</v>
      </c>
      <c r="H989" s="13">
        <v>5</v>
      </c>
      <c r="I989" s="13">
        <v>1</v>
      </c>
      <c r="J989" s="13">
        <v>2</v>
      </c>
      <c r="K989" s="13">
        <v>0</v>
      </c>
      <c r="L989" s="13">
        <v>0</v>
      </c>
      <c r="M989" s="13">
        <v>0</v>
      </c>
      <c r="N989" s="13">
        <v>2</v>
      </c>
      <c r="O989" s="13">
        <v>1</v>
      </c>
      <c r="P989" s="13">
        <v>1</v>
      </c>
      <c r="Q989" s="13">
        <v>8</v>
      </c>
      <c r="R989" s="13">
        <v>1052</v>
      </c>
      <c r="S989" s="13">
        <v>16</v>
      </c>
      <c r="T989" s="15">
        <v>10</v>
      </c>
      <c r="U989" s="15">
        <v>1.25</v>
      </c>
      <c r="V989" s="15">
        <v>0.78749999999999998</v>
      </c>
      <c r="W989" s="13">
        <v>95</v>
      </c>
      <c r="X989" s="13">
        <v>163</v>
      </c>
      <c r="Y989" s="13">
        <v>20</v>
      </c>
      <c r="Z989" s="13">
        <v>258</v>
      </c>
      <c r="AA989" s="13">
        <v>48</v>
      </c>
      <c r="AB989" s="13">
        <v>2</v>
      </c>
    </row>
    <row r="990" spans="1:28">
      <c r="A990" s="1">
        <v>100006468</v>
      </c>
      <c r="B990" s="1" t="s">
        <v>1126</v>
      </c>
      <c r="C990" s="1" t="s">
        <v>1623</v>
      </c>
      <c r="D990" s="1" t="s">
        <v>2166</v>
      </c>
      <c r="E990" s="1">
        <v>1</v>
      </c>
      <c r="F990" s="13">
        <v>25</v>
      </c>
      <c r="G990" s="13">
        <f t="shared" si="16"/>
        <v>7</v>
      </c>
      <c r="H990" s="13">
        <v>7</v>
      </c>
      <c r="I990" s="13">
        <v>0</v>
      </c>
      <c r="J990" s="13">
        <v>4</v>
      </c>
      <c r="K990" s="13">
        <v>0</v>
      </c>
      <c r="L990" s="13">
        <v>0</v>
      </c>
      <c r="M990" s="13">
        <v>0</v>
      </c>
      <c r="N990" s="13">
        <v>3</v>
      </c>
      <c r="O990" s="13">
        <v>1</v>
      </c>
      <c r="P990" s="13">
        <v>2</v>
      </c>
      <c r="Q990" s="13">
        <v>9</v>
      </c>
      <c r="R990" s="13">
        <v>1285</v>
      </c>
      <c r="S990" s="13">
        <v>25</v>
      </c>
      <c r="T990" s="15">
        <v>12.5</v>
      </c>
      <c r="U990" s="15">
        <v>1.5625</v>
      </c>
      <c r="V990" s="15">
        <v>0.984375</v>
      </c>
      <c r="W990" s="13">
        <v>116</v>
      </c>
      <c r="X990" s="13">
        <v>201</v>
      </c>
      <c r="Y990" s="13">
        <v>25</v>
      </c>
      <c r="Z990" s="13">
        <v>317</v>
      </c>
      <c r="AA990" s="13">
        <v>72</v>
      </c>
      <c r="AB990" s="13">
        <v>4</v>
      </c>
    </row>
    <row r="991" spans="1:28">
      <c r="A991" s="1">
        <v>100006469</v>
      </c>
      <c r="B991" s="1" t="s">
        <v>1126</v>
      </c>
      <c r="C991" s="1" t="s">
        <v>1623</v>
      </c>
      <c r="D991" s="1" t="s">
        <v>12</v>
      </c>
      <c r="E991" s="1">
        <v>1</v>
      </c>
      <c r="F991" s="13">
        <v>65</v>
      </c>
      <c r="G991" s="13">
        <f t="shared" si="16"/>
        <v>17</v>
      </c>
      <c r="H991" s="13">
        <v>17</v>
      </c>
      <c r="I991" s="13">
        <v>0</v>
      </c>
      <c r="J991" s="13">
        <v>10</v>
      </c>
      <c r="K991" s="13">
        <v>0</v>
      </c>
      <c r="L991" s="13">
        <v>0</v>
      </c>
      <c r="M991" s="13">
        <v>0</v>
      </c>
      <c r="N991" s="13">
        <v>6</v>
      </c>
      <c r="O991" s="13">
        <v>1</v>
      </c>
      <c r="P991" s="13">
        <v>5</v>
      </c>
      <c r="Q991" s="13">
        <v>24</v>
      </c>
      <c r="R991" s="13">
        <v>3268</v>
      </c>
      <c r="S991" s="13">
        <v>381</v>
      </c>
      <c r="T991" s="15">
        <v>32.5</v>
      </c>
      <c r="U991" s="15">
        <v>4.0625</v>
      </c>
      <c r="V991" s="15">
        <v>2.5593750000000002</v>
      </c>
      <c r="W991" s="13">
        <v>295</v>
      </c>
      <c r="X991" s="13">
        <v>605</v>
      </c>
      <c r="Y991" s="13">
        <v>65</v>
      </c>
      <c r="Z991" s="13">
        <v>900</v>
      </c>
      <c r="AA991" s="13">
        <v>144</v>
      </c>
      <c r="AB991" s="13">
        <v>10</v>
      </c>
    </row>
    <row r="992" spans="1:28">
      <c r="A992" s="1">
        <v>100006476</v>
      </c>
      <c r="B992" s="1" t="s">
        <v>1126</v>
      </c>
      <c r="C992" s="1" t="s">
        <v>1623</v>
      </c>
      <c r="D992" s="1" t="s">
        <v>446</v>
      </c>
      <c r="E992" s="1">
        <v>3</v>
      </c>
      <c r="F992" s="13">
        <v>17</v>
      </c>
      <c r="G992" s="13">
        <f t="shared" si="16"/>
        <v>5</v>
      </c>
      <c r="H992" s="13">
        <v>5</v>
      </c>
      <c r="I992" s="13">
        <v>0</v>
      </c>
      <c r="J992" s="13">
        <v>0</v>
      </c>
      <c r="K992" s="13">
        <v>2</v>
      </c>
      <c r="L992" s="13">
        <v>0</v>
      </c>
      <c r="M992" s="13">
        <v>2</v>
      </c>
      <c r="N992" s="13">
        <v>0</v>
      </c>
      <c r="O992" s="13">
        <v>2</v>
      </c>
      <c r="P992" s="13">
        <v>2</v>
      </c>
      <c r="Q992" s="13">
        <v>6</v>
      </c>
      <c r="R992" s="13">
        <v>824</v>
      </c>
      <c r="S992" s="13">
        <v>0</v>
      </c>
      <c r="T992" s="15">
        <v>8.5</v>
      </c>
      <c r="U992" s="15">
        <v>1.0625</v>
      </c>
      <c r="V992" s="15">
        <v>0.66937500000000005</v>
      </c>
      <c r="W992" s="13">
        <v>75</v>
      </c>
      <c r="X992" s="13">
        <v>124</v>
      </c>
      <c r="Y992" s="13">
        <v>17</v>
      </c>
      <c r="Z992" s="13">
        <v>199</v>
      </c>
      <c r="AA992" s="13">
        <v>96</v>
      </c>
      <c r="AB992" s="13">
        <v>0</v>
      </c>
    </row>
    <row r="993" spans="1:28">
      <c r="A993" s="1">
        <v>100006479</v>
      </c>
      <c r="B993" s="1" t="s">
        <v>1126</v>
      </c>
      <c r="C993" s="1" t="s">
        <v>1623</v>
      </c>
      <c r="D993" s="1" t="s">
        <v>176</v>
      </c>
      <c r="E993" s="1">
        <v>1</v>
      </c>
      <c r="F993" s="13">
        <v>84</v>
      </c>
      <c r="G993" s="13">
        <f t="shared" si="16"/>
        <v>22</v>
      </c>
      <c r="H993" s="13">
        <v>22</v>
      </c>
      <c r="I993" s="13">
        <v>0</v>
      </c>
      <c r="J993" s="13">
        <v>12</v>
      </c>
      <c r="K993" s="13">
        <v>0</v>
      </c>
      <c r="L993" s="13">
        <v>0</v>
      </c>
      <c r="M993" s="13">
        <v>0</v>
      </c>
      <c r="N993" s="13">
        <v>7</v>
      </c>
      <c r="O993" s="13">
        <v>1</v>
      </c>
      <c r="P993" s="13">
        <v>6</v>
      </c>
      <c r="Q993" s="13">
        <v>31</v>
      </c>
      <c r="R993" s="13">
        <v>4153</v>
      </c>
      <c r="S993" s="13">
        <v>682</v>
      </c>
      <c r="T993" s="15">
        <v>42</v>
      </c>
      <c r="U993" s="15">
        <v>5.25</v>
      </c>
      <c r="V993" s="15">
        <v>3.3075000000000001</v>
      </c>
      <c r="W993" s="13">
        <v>374</v>
      </c>
      <c r="X993" s="13">
        <v>828</v>
      </c>
      <c r="Y993" s="13">
        <v>84</v>
      </c>
      <c r="Z993" s="13">
        <v>1202</v>
      </c>
      <c r="AA993" s="13">
        <v>168</v>
      </c>
      <c r="AB993" s="13">
        <v>12</v>
      </c>
    </row>
    <row r="994" spans="1:28">
      <c r="A994" s="1">
        <v>100006484</v>
      </c>
      <c r="B994" s="1" t="s">
        <v>1126</v>
      </c>
      <c r="C994" s="1" t="s">
        <v>1623</v>
      </c>
      <c r="D994" s="1" t="s">
        <v>390</v>
      </c>
      <c r="E994" s="1">
        <v>1</v>
      </c>
      <c r="F994" s="13">
        <v>60</v>
      </c>
      <c r="G994" s="13">
        <f t="shared" si="16"/>
        <v>16</v>
      </c>
      <c r="H994" s="13">
        <v>16</v>
      </c>
      <c r="I994" s="13">
        <v>0</v>
      </c>
      <c r="J994" s="13">
        <v>6</v>
      </c>
      <c r="K994" s="13">
        <v>0</v>
      </c>
      <c r="L994" s="13">
        <v>0</v>
      </c>
      <c r="M994" s="13">
        <v>0</v>
      </c>
      <c r="N994" s="13">
        <v>4</v>
      </c>
      <c r="O994" s="13">
        <v>1</v>
      </c>
      <c r="P994" s="13">
        <v>3</v>
      </c>
      <c r="Q994" s="13">
        <v>22</v>
      </c>
      <c r="R994" s="13">
        <v>2915</v>
      </c>
      <c r="S994" s="13">
        <v>311</v>
      </c>
      <c r="T994" s="15">
        <v>30</v>
      </c>
      <c r="U994" s="15">
        <v>3.75</v>
      </c>
      <c r="V994" s="15">
        <v>2.3624999999999998</v>
      </c>
      <c r="W994" s="13">
        <v>263</v>
      </c>
      <c r="X994" s="13">
        <v>531</v>
      </c>
      <c r="Y994" s="13">
        <v>60</v>
      </c>
      <c r="Z994" s="13">
        <v>794</v>
      </c>
      <c r="AA994" s="13">
        <v>96</v>
      </c>
      <c r="AB994" s="13">
        <v>6</v>
      </c>
    </row>
    <row r="995" spans="1:28">
      <c r="A995" s="1">
        <v>100006486</v>
      </c>
      <c r="B995" s="1" t="s">
        <v>1126</v>
      </c>
      <c r="C995" s="1" t="s">
        <v>1623</v>
      </c>
      <c r="D995" s="1" t="s">
        <v>18</v>
      </c>
      <c r="E995" s="1">
        <v>1</v>
      </c>
      <c r="F995" s="13">
        <v>46</v>
      </c>
      <c r="G995" s="13">
        <f t="shared" si="16"/>
        <v>12</v>
      </c>
      <c r="H995" s="13">
        <v>12</v>
      </c>
      <c r="I995" s="13">
        <v>0</v>
      </c>
      <c r="J995" s="13">
        <v>6</v>
      </c>
      <c r="K995" s="13">
        <v>0</v>
      </c>
      <c r="L995" s="13">
        <v>0</v>
      </c>
      <c r="M995" s="13">
        <v>0</v>
      </c>
      <c r="N995" s="13">
        <v>4</v>
      </c>
      <c r="O995" s="13">
        <v>1</v>
      </c>
      <c r="P995" s="13">
        <v>3</v>
      </c>
      <c r="Q995" s="13">
        <v>17</v>
      </c>
      <c r="R995" s="13">
        <v>2263</v>
      </c>
      <c r="S995" s="13">
        <v>166</v>
      </c>
      <c r="T995" s="15">
        <v>23</v>
      </c>
      <c r="U995" s="15">
        <v>2.875</v>
      </c>
      <c r="V995" s="15">
        <v>1.81125</v>
      </c>
      <c r="W995" s="13">
        <v>204</v>
      </c>
      <c r="X995" s="13">
        <v>390</v>
      </c>
      <c r="Y995" s="13">
        <v>46</v>
      </c>
      <c r="Z995" s="13">
        <v>594</v>
      </c>
      <c r="AA995" s="13">
        <v>96</v>
      </c>
      <c r="AB995" s="13">
        <v>6</v>
      </c>
    </row>
    <row r="996" spans="1:28">
      <c r="A996" s="1">
        <v>100006491</v>
      </c>
      <c r="B996" s="1" t="s">
        <v>1126</v>
      </c>
      <c r="C996" s="1" t="s">
        <v>1644</v>
      </c>
      <c r="D996" s="1" t="s">
        <v>1664</v>
      </c>
      <c r="E996" s="1">
        <v>1</v>
      </c>
      <c r="F996" s="13">
        <v>14</v>
      </c>
      <c r="G996" s="13">
        <f t="shared" si="16"/>
        <v>4</v>
      </c>
      <c r="H996" s="13">
        <v>4</v>
      </c>
      <c r="I996" s="13">
        <v>0</v>
      </c>
      <c r="J996" s="13">
        <v>0</v>
      </c>
      <c r="K996" s="13">
        <v>1</v>
      </c>
      <c r="L996" s="13">
        <v>0</v>
      </c>
      <c r="M996" s="13">
        <v>1</v>
      </c>
      <c r="N996" s="13">
        <v>0</v>
      </c>
      <c r="O996" s="13">
        <v>1</v>
      </c>
      <c r="P996" s="13">
        <v>1</v>
      </c>
      <c r="Q996" s="13">
        <v>5</v>
      </c>
      <c r="R996" s="13">
        <v>767</v>
      </c>
      <c r="S996" s="13">
        <v>0</v>
      </c>
      <c r="T996" s="15">
        <v>7</v>
      </c>
      <c r="U996" s="15">
        <v>0.875</v>
      </c>
      <c r="V996" s="15">
        <v>0.55125000000000002</v>
      </c>
      <c r="W996" s="13">
        <v>70</v>
      </c>
      <c r="X996" s="13">
        <v>116</v>
      </c>
      <c r="Y996" s="13">
        <v>14</v>
      </c>
      <c r="Z996" s="13">
        <v>186</v>
      </c>
      <c r="AA996" s="13">
        <v>48</v>
      </c>
      <c r="AB996" s="13">
        <v>0</v>
      </c>
    </row>
    <row r="997" spans="1:28">
      <c r="A997" s="1">
        <v>100006493</v>
      </c>
      <c r="B997" s="1" t="s">
        <v>1126</v>
      </c>
      <c r="C997" s="1" t="s">
        <v>1623</v>
      </c>
      <c r="D997" s="1" t="s">
        <v>12</v>
      </c>
      <c r="E997" s="1">
        <v>1</v>
      </c>
      <c r="F997" s="13">
        <v>55</v>
      </c>
      <c r="G997" s="13">
        <f t="shared" si="16"/>
        <v>15</v>
      </c>
      <c r="H997" s="13">
        <v>14</v>
      </c>
      <c r="I997" s="13">
        <v>1</v>
      </c>
      <c r="J997" s="13">
        <v>6</v>
      </c>
      <c r="K997" s="13">
        <v>0</v>
      </c>
      <c r="L997" s="13">
        <v>0</v>
      </c>
      <c r="M997" s="13">
        <v>0</v>
      </c>
      <c r="N997" s="13">
        <v>4</v>
      </c>
      <c r="O997" s="13">
        <v>1</v>
      </c>
      <c r="P997" s="13">
        <v>3</v>
      </c>
      <c r="Q997" s="13">
        <v>21</v>
      </c>
      <c r="R997" s="13">
        <v>2682</v>
      </c>
      <c r="S997" s="13">
        <v>279</v>
      </c>
      <c r="T997" s="15">
        <v>27.5</v>
      </c>
      <c r="U997" s="15">
        <v>3.4375</v>
      </c>
      <c r="V997" s="15">
        <v>2.1656249999999999</v>
      </c>
      <c r="W997" s="13">
        <v>242</v>
      </c>
      <c r="X997" s="13">
        <v>486</v>
      </c>
      <c r="Y997" s="13">
        <v>55</v>
      </c>
      <c r="Z997" s="13">
        <v>728</v>
      </c>
      <c r="AA997" s="13">
        <v>96</v>
      </c>
      <c r="AB997" s="13">
        <v>6</v>
      </c>
    </row>
    <row r="998" spans="1:28">
      <c r="A998" s="1">
        <v>100006500</v>
      </c>
      <c r="B998" s="1" t="s">
        <v>1126</v>
      </c>
      <c r="C998" s="1" t="s">
        <v>1623</v>
      </c>
      <c r="D998" s="1" t="s">
        <v>12</v>
      </c>
      <c r="E998" s="1">
        <v>1</v>
      </c>
      <c r="F998" s="13">
        <v>46</v>
      </c>
      <c r="G998" s="13">
        <f t="shared" si="16"/>
        <v>12</v>
      </c>
      <c r="H998" s="13">
        <v>12</v>
      </c>
      <c r="I998" s="13">
        <v>0</v>
      </c>
      <c r="J998" s="13">
        <v>6</v>
      </c>
      <c r="K998" s="13">
        <v>0</v>
      </c>
      <c r="L998" s="13">
        <v>0</v>
      </c>
      <c r="M998" s="13">
        <v>0</v>
      </c>
      <c r="N998" s="13">
        <v>4</v>
      </c>
      <c r="O998" s="13">
        <v>1</v>
      </c>
      <c r="P998" s="13">
        <v>3</v>
      </c>
      <c r="Q998" s="13">
        <v>17</v>
      </c>
      <c r="R998" s="13">
        <v>2263</v>
      </c>
      <c r="S998" s="13">
        <v>166</v>
      </c>
      <c r="T998" s="15">
        <v>23</v>
      </c>
      <c r="U998" s="15">
        <v>2.875</v>
      </c>
      <c r="V998" s="15">
        <v>1.81125</v>
      </c>
      <c r="W998" s="13">
        <v>204</v>
      </c>
      <c r="X998" s="13">
        <v>390</v>
      </c>
      <c r="Y998" s="13">
        <v>46</v>
      </c>
      <c r="Z998" s="13">
        <v>594</v>
      </c>
      <c r="AA998" s="13">
        <v>96</v>
      </c>
      <c r="AB998" s="13">
        <v>6</v>
      </c>
    </row>
    <row r="999" spans="1:28">
      <c r="A999" s="1">
        <v>100006504</v>
      </c>
      <c r="B999" s="1" t="s">
        <v>1126</v>
      </c>
      <c r="C999" s="1" t="s">
        <v>1644</v>
      </c>
      <c r="D999" s="1" t="s">
        <v>12</v>
      </c>
      <c r="E999" s="1">
        <v>1</v>
      </c>
      <c r="F999" s="13">
        <v>30</v>
      </c>
      <c r="G999" s="13">
        <f t="shared" si="16"/>
        <v>8</v>
      </c>
      <c r="H999" s="13">
        <v>8</v>
      </c>
      <c r="I999" s="13">
        <v>0</v>
      </c>
      <c r="J999" s="13">
        <v>4</v>
      </c>
      <c r="K999" s="13">
        <v>0</v>
      </c>
      <c r="L999" s="13">
        <v>0</v>
      </c>
      <c r="M999" s="13">
        <v>0</v>
      </c>
      <c r="N999" s="13">
        <v>3</v>
      </c>
      <c r="O999" s="13">
        <v>1</v>
      </c>
      <c r="P999" s="13">
        <v>2</v>
      </c>
      <c r="Q999" s="13">
        <v>11</v>
      </c>
      <c r="R999" s="13">
        <v>1518</v>
      </c>
      <c r="S999" s="13">
        <v>50</v>
      </c>
      <c r="T999" s="15">
        <v>15</v>
      </c>
      <c r="U999" s="15">
        <v>1.875</v>
      </c>
      <c r="V999" s="15">
        <v>1.1812499999999999</v>
      </c>
      <c r="W999" s="13">
        <v>137</v>
      </c>
      <c r="X999" s="13">
        <v>243</v>
      </c>
      <c r="Y999" s="13">
        <v>30</v>
      </c>
      <c r="Z999" s="13">
        <v>380</v>
      </c>
      <c r="AA999" s="13">
        <v>72</v>
      </c>
      <c r="AB999" s="13">
        <v>4</v>
      </c>
    </row>
    <row r="1000" spans="1:28">
      <c r="A1000" s="1">
        <v>100006512</v>
      </c>
      <c r="B1000" s="1" t="s">
        <v>1126</v>
      </c>
      <c r="C1000" s="1" t="s">
        <v>1125</v>
      </c>
      <c r="D1000" s="1" t="s">
        <v>712</v>
      </c>
      <c r="E1000" s="1">
        <v>1</v>
      </c>
      <c r="F1000" s="13">
        <v>62</v>
      </c>
      <c r="G1000" s="13">
        <f t="shared" si="16"/>
        <v>16</v>
      </c>
      <c r="H1000" s="13">
        <v>16</v>
      </c>
      <c r="I1000" s="13">
        <v>0</v>
      </c>
      <c r="J1000" s="13">
        <v>8</v>
      </c>
      <c r="K1000" s="13">
        <v>0</v>
      </c>
      <c r="L1000" s="13">
        <v>0</v>
      </c>
      <c r="M1000" s="13">
        <v>0</v>
      </c>
      <c r="N1000" s="13">
        <v>5</v>
      </c>
      <c r="O1000" s="13">
        <v>1</v>
      </c>
      <c r="P1000" s="13">
        <v>4</v>
      </c>
      <c r="Q1000" s="13">
        <v>23</v>
      </c>
      <c r="R1000" s="13">
        <v>3008</v>
      </c>
      <c r="S1000" s="13">
        <v>345</v>
      </c>
      <c r="T1000" s="15">
        <v>31</v>
      </c>
      <c r="U1000" s="15">
        <v>3.875</v>
      </c>
      <c r="V1000" s="15">
        <v>2.4412500000000001</v>
      </c>
      <c r="W1000" s="13">
        <v>271</v>
      </c>
      <c r="X1000" s="13">
        <v>555</v>
      </c>
      <c r="Y1000" s="13">
        <v>62</v>
      </c>
      <c r="Z1000" s="13">
        <v>826</v>
      </c>
      <c r="AA1000" s="13">
        <v>120</v>
      </c>
      <c r="AB1000" s="13">
        <v>8</v>
      </c>
    </row>
    <row r="1001" spans="1:28">
      <c r="A1001" s="1">
        <v>100006513</v>
      </c>
      <c r="B1001" s="1" t="s">
        <v>1126</v>
      </c>
      <c r="C1001" s="1" t="s">
        <v>1125</v>
      </c>
      <c r="D1001" s="1" t="s">
        <v>12</v>
      </c>
      <c r="E1001" s="1">
        <v>1</v>
      </c>
      <c r="F1001" s="13">
        <v>33</v>
      </c>
      <c r="G1001" s="13">
        <f t="shared" si="16"/>
        <v>11</v>
      </c>
      <c r="H1001" s="13">
        <v>8</v>
      </c>
      <c r="I1001" s="13">
        <v>3</v>
      </c>
      <c r="J1001" s="13">
        <v>4</v>
      </c>
      <c r="K1001" s="13">
        <v>0</v>
      </c>
      <c r="L1001" s="13">
        <v>0</v>
      </c>
      <c r="M1001" s="13">
        <v>0</v>
      </c>
      <c r="N1001" s="13">
        <v>3</v>
      </c>
      <c r="O1001" s="13">
        <v>1</v>
      </c>
      <c r="P1001" s="13">
        <v>2</v>
      </c>
      <c r="Q1001" s="13">
        <v>14</v>
      </c>
      <c r="R1001" s="13">
        <v>1657</v>
      </c>
      <c r="S1001" s="13">
        <v>100</v>
      </c>
      <c r="T1001" s="15">
        <v>16.5</v>
      </c>
      <c r="U1001" s="15">
        <v>2.0625</v>
      </c>
      <c r="V1001" s="15">
        <v>1.2993749999999999</v>
      </c>
      <c r="W1001" s="13">
        <v>150</v>
      </c>
      <c r="X1001" s="13">
        <v>279</v>
      </c>
      <c r="Y1001" s="13">
        <v>33</v>
      </c>
      <c r="Z1001" s="13">
        <v>429</v>
      </c>
      <c r="AA1001" s="13">
        <v>72</v>
      </c>
      <c r="AB1001" s="13">
        <v>4</v>
      </c>
    </row>
    <row r="1002" spans="1:28">
      <c r="A1002" s="1">
        <v>100006515</v>
      </c>
      <c r="B1002" s="1" t="s">
        <v>1126</v>
      </c>
      <c r="C1002" s="1" t="s">
        <v>1628</v>
      </c>
      <c r="D1002" s="1" t="s">
        <v>12</v>
      </c>
      <c r="E1002" s="1">
        <v>1</v>
      </c>
      <c r="F1002" s="13">
        <v>22</v>
      </c>
      <c r="G1002" s="13">
        <f t="shared" si="16"/>
        <v>6</v>
      </c>
      <c r="H1002" s="13">
        <v>6</v>
      </c>
      <c r="I1002" s="13">
        <v>0</v>
      </c>
      <c r="J1002" s="13">
        <v>4</v>
      </c>
      <c r="K1002" s="13">
        <v>0</v>
      </c>
      <c r="L1002" s="13">
        <v>0</v>
      </c>
      <c r="M1002" s="13">
        <v>0</v>
      </c>
      <c r="N1002" s="13">
        <v>3</v>
      </c>
      <c r="O1002" s="13">
        <v>1</v>
      </c>
      <c r="P1002" s="13">
        <v>2</v>
      </c>
      <c r="Q1002" s="13">
        <v>8</v>
      </c>
      <c r="R1002" s="13">
        <v>1145</v>
      </c>
      <c r="S1002" s="13">
        <v>16</v>
      </c>
      <c r="T1002" s="15">
        <v>11</v>
      </c>
      <c r="U1002" s="15">
        <v>1.375</v>
      </c>
      <c r="V1002" s="15">
        <v>0.86624999999999996</v>
      </c>
      <c r="W1002" s="13">
        <v>104</v>
      </c>
      <c r="X1002" s="13">
        <v>177</v>
      </c>
      <c r="Y1002" s="13">
        <v>22</v>
      </c>
      <c r="Z1002" s="13">
        <v>281</v>
      </c>
      <c r="AA1002" s="13">
        <v>72</v>
      </c>
      <c r="AB1002" s="13">
        <v>4</v>
      </c>
    </row>
    <row r="1003" spans="1:28">
      <c r="A1003" s="1">
        <v>100006519</v>
      </c>
      <c r="B1003" s="1" t="s">
        <v>1126</v>
      </c>
      <c r="C1003" s="1" t="s">
        <v>1628</v>
      </c>
      <c r="D1003" s="1" t="s">
        <v>2186</v>
      </c>
      <c r="E1003" s="1">
        <v>1</v>
      </c>
      <c r="F1003" s="13">
        <v>35</v>
      </c>
      <c r="G1003" s="13">
        <f t="shared" si="16"/>
        <v>9</v>
      </c>
      <c r="H1003" s="13">
        <v>9</v>
      </c>
      <c r="I1003" s="13">
        <v>0</v>
      </c>
      <c r="J1003" s="13">
        <v>4</v>
      </c>
      <c r="K1003" s="13">
        <v>0</v>
      </c>
      <c r="L1003" s="13">
        <v>0</v>
      </c>
      <c r="M1003" s="13">
        <v>0</v>
      </c>
      <c r="N1003" s="13">
        <v>3</v>
      </c>
      <c r="O1003" s="13">
        <v>1</v>
      </c>
      <c r="P1003" s="13">
        <v>2</v>
      </c>
      <c r="Q1003" s="13">
        <v>13</v>
      </c>
      <c r="R1003" s="13">
        <v>1751</v>
      </c>
      <c r="S1003" s="13">
        <v>82</v>
      </c>
      <c r="T1003" s="15">
        <v>17.5</v>
      </c>
      <c r="U1003" s="15">
        <v>2.1875</v>
      </c>
      <c r="V1003" s="15">
        <v>1.378125</v>
      </c>
      <c r="W1003" s="13">
        <v>158</v>
      </c>
      <c r="X1003" s="13">
        <v>288</v>
      </c>
      <c r="Y1003" s="13">
        <v>35</v>
      </c>
      <c r="Z1003" s="13">
        <v>446</v>
      </c>
      <c r="AA1003" s="13">
        <v>72</v>
      </c>
      <c r="AB1003" s="13">
        <v>4</v>
      </c>
    </row>
    <row r="1004" spans="1:28">
      <c r="A1004" s="1">
        <v>100006523</v>
      </c>
      <c r="B1004" s="1" t="s">
        <v>1126</v>
      </c>
      <c r="C1004" s="1" t="s">
        <v>1125</v>
      </c>
      <c r="D1004" s="1" t="s">
        <v>2188</v>
      </c>
      <c r="E1004" s="1">
        <v>1</v>
      </c>
      <c r="F1004" s="13">
        <v>41</v>
      </c>
      <c r="G1004" s="13">
        <f t="shared" si="16"/>
        <v>11</v>
      </c>
      <c r="H1004" s="13">
        <v>11</v>
      </c>
      <c r="I1004" s="13">
        <v>0</v>
      </c>
      <c r="J1004" s="13">
        <v>6</v>
      </c>
      <c r="K1004" s="13">
        <v>0</v>
      </c>
      <c r="L1004" s="13">
        <v>0</v>
      </c>
      <c r="M1004" s="13">
        <v>0</v>
      </c>
      <c r="N1004" s="13">
        <v>4</v>
      </c>
      <c r="O1004" s="13">
        <v>1</v>
      </c>
      <c r="P1004" s="13">
        <v>3</v>
      </c>
      <c r="Q1004" s="13">
        <v>15</v>
      </c>
      <c r="R1004" s="13">
        <v>2030</v>
      </c>
      <c r="S1004" s="13">
        <v>120</v>
      </c>
      <c r="T1004" s="15">
        <v>20.5</v>
      </c>
      <c r="U1004" s="15">
        <v>2.5625</v>
      </c>
      <c r="V1004" s="15">
        <v>1.6143749999999999</v>
      </c>
      <c r="W1004" s="13">
        <v>183</v>
      </c>
      <c r="X1004" s="13">
        <v>341</v>
      </c>
      <c r="Y1004" s="13">
        <v>41</v>
      </c>
      <c r="Z1004" s="13">
        <v>524</v>
      </c>
      <c r="AA1004" s="13">
        <v>96</v>
      </c>
      <c r="AB1004" s="13">
        <v>6</v>
      </c>
    </row>
    <row r="1005" spans="1:28">
      <c r="A1005" s="1">
        <v>100006526</v>
      </c>
      <c r="B1005" s="1" t="s">
        <v>1126</v>
      </c>
      <c r="C1005" s="1" t="s">
        <v>1702</v>
      </c>
      <c r="D1005" s="1" t="s">
        <v>100</v>
      </c>
      <c r="E1005" s="1">
        <v>1</v>
      </c>
      <c r="F1005" s="13">
        <v>49</v>
      </c>
      <c r="G1005" s="13">
        <f t="shared" si="16"/>
        <v>13</v>
      </c>
      <c r="H1005" s="13">
        <v>13</v>
      </c>
      <c r="I1005" s="13">
        <v>0</v>
      </c>
      <c r="J1005" s="13">
        <v>6</v>
      </c>
      <c r="K1005" s="13">
        <v>0</v>
      </c>
      <c r="L1005" s="13">
        <v>0</v>
      </c>
      <c r="M1005" s="13">
        <v>0</v>
      </c>
      <c r="N1005" s="13">
        <v>4</v>
      </c>
      <c r="O1005" s="13">
        <v>1</v>
      </c>
      <c r="P1005" s="13">
        <v>3</v>
      </c>
      <c r="Q1005" s="13">
        <v>18</v>
      </c>
      <c r="R1005" s="13">
        <v>2403</v>
      </c>
      <c r="S1005" s="13">
        <v>192</v>
      </c>
      <c r="T1005" s="15">
        <v>24.5</v>
      </c>
      <c r="U1005" s="15">
        <v>3.0625</v>
      </c>
      <c r="V1005" s="15">
        <v>1.9293750000000001</v>
      </c>
      <c r="W1005" s="13">
        <v>217</v>
      </c>
      <c r="X1005" s="13">
        <v>419</v>
      </c>
      <c r="Y1005" s="13">
        <v>49</v>
      </c>
      <c r="Z1005" s="13">
        <v>636</v>
      </c>
      <c r="AA1005" s="13">
        <v>96</v>
      </c>
      <c r="AB1005" s="13">
        <v>6</v>
      </c>
    </row>
    <row r="1006" spans="1:28">
      <c r="A1006" s="1">
        <v>100006539</v>
      </c>
      <c r="B1006" s="1" t="s">
        <v>1126</v>
      </c>
      <c r="C1006" s="1" t="s">
        <v>1702</v>
      </c>
      <c r="D1006" s="1" t="s">
        <v>12</v>
      </c>
      <c r="E1006" s="1">
        <v>1</v>
      </c>
      <c r="F1006" s="13">
        <v>78</v>
      </c>
      <c r="G1006" s="13">
        <f t="shared" si="16"/>
        <v>20</v>
      </c>
      <c r="H1006" s="13">
        <v>20</v>
      </c>
      <c r="I1006" s="13">
        <v>0</v>
      </c>
      <c r="J1006" s="13">
        <v>10</v>
      </c>
      <c r="K1006" s="13">
        <v>0</v>
      </c>
      <c r="L1006" s="13">
        <v>0</v>
      </c>
      <c r="M1006" s="13">
        <v>0</v>
      </c>
      <c r="N1006" s="13">
        <v>6</v>
      </c>
      <c r="O1006" s="13">
        <v>1</v>
      </c>
      <c r="P1006" s="13">
        <v>5</v>
      </c>
      <c r="Q1006" s="13">
        <v>29</v>
      </c>
      <c r="R1006" s="13">
        <v>3873</v>
      </c>
      <c r="S1006" s="13">
        <v>587</v>
      </c>
      <c r="T1006" s="15">
        <v>39</v>
      </c>
      <c r="U1006" s="15">
        <v>4.875</v>
      </c>
      <c r="V1006" s="15">
        <v>3.07125</v>
      </c>
      <c r="W1006" s="13">
        <v>349</v>
      </c>
      <c r="X1006" s="13">
        <v>758</v>
      </c>
      <c r="Y1006" s="13">
        <v>78</v>
      </c>
      <c r="Z1006" s="13">
        <v>1107</v>
      </c>
      <c r="AA1006" s="13">
        <v>144</v>
      </c>
      <c r="AB1006" s="13">
        <v>10</v>
      </c>
    </row>
    <row r="1007" spans="1:28">
      <c r="A1007" s="1">
        <v>100006542</v>
      </c>
      <c r="B1007" s="1" t="s">
        <v>1126</v>
      </c>
      <c r="C1007" s="1" t="s">
        <v>1702</v>
      </c>
      <c r="D1007" s="1" t="s">
        <v>12</v>
      </c>
      <c r="E1007" s="1">
        <v>1</v>
      </c>
      <c r="F1007" s="13">
        <v>60</v>
      </c>
      <c r="G1007" s="13">
        <f t="shared" si="16"/>
        <v>16</v>
      </c>
      <c r="H1007" s="13">
        <v>16</v>
      </c>
      <c r="I1007" s="13">
        <v>0</v>
      </c>
      <c r="J1007" s="13">
        <v>8</v>
      </c>
      <c r="K1007" s="13">
        <v>0</v>
      </c>
      <c r="L1007" s="13">
        <v>0</v>
      </c>
      <c r="M1007" s="13">
        <v>0</v>
      </c>
      <c r="N1007" s="13">
        <v>5</v>
      </c>
      <c r="O1007" s="13">
        <v>1</v>
      </c>
      <c r="P1007" s="13">
        <v>4</v>
      </c>
      <c r="Q1007" s="13">
        <v>22</v>
      </c>
      <c r="R1007" s="13">
        <v>3035</v>
      </c>
      <c r="S1007" s="13">
        <v>311</v>
      </c>
      <c r="T1007" s="15">
        <v>30</v>
      </c>
      <c r="U1007" s="15">
        <v>3.75</v>
      </c>
      <c r="V1007" s="15">
        <v>2.3624999999999998</v>
      </c>
      <c r="W1007" s="13">
        <v>274</v>
      </c>
      <c r="X1007" s="13">
        <v>549</v>
      </c>
      <c r="Y1007" s="13">
        <v>60</v>
      </c>
      <c r="Z1007" s="13">
        <v>823</v>
      </c>
      <c r="AA1007" s="13">
        <v>120</v>
      </c>
      <c r="AB1007" s="13">
        <v>8</v>
      </c>
    </row>
    <row r="1008" spans="1:28">
      <c r="A1008" s="1">
        <v>100006547</v>
      </c>
      <c r="B1008" s="1" t="s">
        <v>1126</v>
      </c>
      <c r="C1008" s="1" t="s">
        <v>1702</v>
      </c>
      <c r="D1008" s="1" t="s">
        <v>446</v>
      </c>
      <c r="E1008" s="1">
        <v>3</v>
      </c>
      <c r="F1008" s="13">
        <v>22</v>
      </c>
      <c r="G1008" s="13">
        <f t="shared" si="16"/>
        <v>6</v>
      </c>
      <c r="H1008" s="13">
        <v>6</v>
      </c>
      <c r="I1008" s="13">
        <v>0</v>
      </c>
      <c r="J1008" s="13">
        <v>4</v>
      </c>
      <c r="K1008" s="13">
        <v>0</v>
      </c>
      <c r="L1008" s="13">
        <v>0</v>
      </c>
      <c r="M1008" s="13">
        <v>0</v>
      </c>
      <c r="N1008" s="13">
        <v>3</v>
      </c>
      <c r="O1008" s="13">
        <v>1</v>
      </c>
      <c r="P1008" s="13">
        <v>2</v>
      </c>
      <c r="Q1008" s="13">
        <v>8</v>
      </c>
      <c r="R1008" s="13">
        <v>1145</v>
      </c>
      <c r="S1008" s="13">
        <v>16</v>
      </c>
      <c r="T1008" s="15">
        <v>11</v>
      </c>
      <c r="U1008" s="15">
        <v>1.375</v>
      </c>
      <c r="V1008" s="15">
        <v>0.86624999999999996</v>
      </c>
      <c r="W1008" s="13">
        <v>104</v>
      </c>
      <c r="X1008" s="13">
        <v>177</v>
      </c>
      <c r="Y1008" s="13">
        <v>22</v>
      </c>
      <c r="Z1008" s="13">
        <v>281</v>
      </c>
      <c r="AA1008" s="13">
        <v>72</v>
      </c>
      <c r="AB1008" s="13">
        <v>4</v>
      </c>
    </row>
    <row r="1009" spans="1:28">
      <c r="A1009" s="1">
        <v>100006549</v>
      </c>
      <c r="B1009" s="1" t="s">
        <v>1126</v>
      </c>
      <c r="C1009" s="1" t="s">
        <v>1702</v>
      </c>
      <c r="D1009" s="1" t="s">
        <v>12</v>
      </c>
      <c r="E1009" s="1">
        <v>1</v>
      </c>
      <c r="F1009" s="13">
        <v>60</v>
      </c>
      <c r="G1009" s="13">
        <f t="shared" si="16"/>
        <v>16</v>
      </c>
      <c r="H1009" s="13">
        <v>16</v>
      </c>
      <c r="I1009" s="13">
        <v>0</v>
      </c>
      <c r="J1009" s="13">
        <v>6</v>
      </c>
      <c r="K1009" s="13">
        <v>0</v>
      </c>
      <c r="L1009" s="13">
        <v>0</v>
      </c>
      <c r="M1009" s="13">
        <v>0</v>
      </c>
      <c r="N1009" s="13">
        <v>4</v>
      </c>
      <c r="O1009" s="13">
        <v>1</v>
      </c>
      <c r="P1009" s="13">
        <v>3</v>
      </c>
      <c r="Q1009" s="13">
        <v>22</v>
      </c>
      <c r="R1009" s="13">
        <v>2915</v>
      </c>
      <c r="S1009" s="13">
        <v>311</v>
      </c>
      <c r="T1009" s="15">
        <v>30</v>
      </c>
      <c r="U1009" s="15">
        <v>3.75</v>
      </c>
      <c r="V1009" s="15">
        <v>2.3624999999999998</v>
      </c>
      <c r="W1009" s="13">
        <v>263</v>
      </c>
      <c r="X1009" s="13">
        <v>531</v>
      </c>
      <c r="Y1009" s="13">
        <v>60</v>
      </c>
      <c r="Z1009" s="13">
        <v>794</v>
      </c>
      <c r="AA1009" s="13">
        <v>96</v>
      </c>
      <c r="AB1009" s="13">
        <v>6</v>
      </c>
    </row>
    <row r="1010" spans="1:28">
      <c r="A1010" s="1">
        <v>100006555</v>
      </c>
      <c r="B1010" s="1" t="s">
        <v>1126</v>
      </c>
      <c r="C1010" s="1" t="s">
        <v>1702</v>
      </c>
      <c r="D1010" s="1" t="s">
        <v>2200</v>
      </c>
      <c r="E1010" s="1">
        <v>1</v>
      </c>
      <c r="F1010" s="13">
        <v>60</v>
      </c>
      <c r="G1010" s="13">
        <f t="shared" si="16"/>
        <v>16</v>
      </c>
      <c r="H1010" s="13">
        <v>16</v>
      </c>
      <c r="I1010" s="13">
        <v>0</v>
      </c>
      <c r="J1010" s="13">
        <v>6</v>
      </c>
      <c r="K1010" s="13">
        <v>0</v>
      </c>
      <c r="L1010" s="13">
        <v>0</v>
      </c>
      <c r="M1010" s="13">
        <v>0</v>
      </c>
      <c r="N1010" s="13">
        <v>4</v>
      </c>
      <c r="O1010" s="13">
        <v>1</v>
      </c>
      <c r="P1010" s="13">
        <v>3</v>
      </c>
      <c r="Q1010" s="13">
        <v>22</v>
      </c>
      <c r="R1010" s="13">
        <v>2915</v>
      </c>
      <c r="S1010" s="13">
        <v>311</v>
      </c>
      <c r="T1010" s="15">
        <v>30</v>
      </c>
      <c r="U1010" s="15">
        <v>3.75</v>
      </c>
      <c r="V1010" s="15">
        <v>2.3624999999999998</v>
      </c>
      <c r="W1010" s="13">
        <v>263</v>
      </c>
      <c r="X1010" s="13">
        <v>531</v>
      </c>
      <c r="Y1010" s="13">
        <v>60</v>
      </c>
      <c r="Z1010" s="13">
        <v>794</v>
      </c>
      <c r="AA1010" s="13">
        <v>96</v>
      </c>
      <c r="AB1010" s="13">
        <v>6</v>
      </c>
    </row>
    <row r="1011" spans="1:28">
      <c r="A1011" s="1">
        <v>100006557</v>
      </c>
      <c r="B1011" s="1" t="s">
        <v>1126</v>
      </c>
      <c r="C1011" s="1" t="s">
        <v>1702</v>
      </c>
      <c r="D1011" s="1" t="s">
        <v>750</v>
      </c>
      <c r="E1011" s="1">
        <v>1</v>
      </c>
      <c r="F1011" s="13">
        <v>73</v>
      </c>
      <c r="G1011" s="13">
        <f t="shared" si="16"/>
        <v>19</v>
      </c>
      <c r="H1011" s="13">
        <v>19</v>
      </c>
      <c r="I1011" s="13">
        <v>0</v>
      </c>
      <c r="J1011" s="13">
        <v>8</v>
      </c>
      <c r="K1011" s="13">
        <v>0</v>
      </c>
      <c r="L1011" s="13">
        <v>0</v>
      </c>
      <c r="M1011" s="13">
        <v>0</v>
      </c>
      <c r="N1011" s="13">
        <v>5</v>
      </c>
      <c r="O1011" s="13">
        <v>1</v>
      </c>
      <c r="P1011" s="13">
        <v>4</v>
      </c>
      <c r="Q1011" s="13">
        <v>27</v>
      </c>
      <c r="R1011" s="13">
        <v>3520</v>
      </c>
      <c r="S1011" s="13">
        <v>500</v>
      </c>
      <c r="T1011" s="15">
        <v>36.5</v>
      </c>
      <c r="U1011" s="15">
        <v>4.5625</v>
      </c>
      <c r="V1011" s="15">
        <v>2.8743750000000001</v>
      </c>
      <c r="W1011" s="13">
        <v>317</v>
      </c>
      <c r="X1011" s="13">
        <v>678</v>
      </c>
      <c r="Y1011" s="13">
        <v>73</v>
      </c>
      <c r="Z1011" s="13">
        <v>995</v>
      </c>
      <c r="AA1011" s="13">
        <v>120</v>
      </c>
      <c r="AB1011" s="13">
        <v>8</v>
      </c>
    </row>
    <row r="1012" spans="1:28">
      <c r="A1012" s="1">
        <v>100006559</v>
      </c>
      <c r="B1012" s="1" t="s">
        <v>1126</v>
      </c>
      <c r="C1012" s="1" t="s">
        <v>1702</v>
      </c>
      <c r="D1012" s="1" t="s">
        <v>390</v>
      </c>
      <c r="E1012" s="1">
        <v>1</v>
      </c>
      <c r="F1012" s="13">
        <v>73</v>
      </c>
      <c r="G1012" s="13">
        <f t="shared" si="16"/>
        <v>19</v>
      </c>
      <c r="H1012" s="13">
        <v>19</v>
      </c>
      <c r="I1012" s="13">
        <v>0</v>
      </c>
      <c r="J1012" s="13">
        <v>8</v>
      </c>
      <c r="K1012" s="13">
        <v>0</v>
      </c>
      <c r="L1012" s="13">
        <v>0</v>
      </c>
      <c r="M1012" s="13">
        <v>0</v>
      </c>
      <c r="N1012" s="13">
        <v>5</v>
      </c>
      <c r="O1012" s="13">
        <v>1</v>
      </c>
      <c r="P1012" s="13">
        <v>4</v>
      </c>
      <c r="Q1012" s="13">
        <v>27</v>
      </c>
      <c r="R1012" s="13">
        <v>3520</v>
      </c>
      <c r="S1012" s="13">
        <v>500</v>
      </c>
      <c r="T1012" s="15">
        <v>36.5</v>
      </c>
      <c r="U1012" s="15">
        <v>4.5625</v>
      </c>
      <c r="V1012" s="15">
        <v>2.8743750000000001</v>
      </c>
      <c r="W1012" s="13">
        <v>317</v>
      </c>
      <c r="X1012" s="13">
        <v>678</v>
      </c>
      <c r="Y1012" s="13">
        <v>73</v>
      </c>
      <c r="Z1012" s="13">
        <v>995</v>
      </c>
      <c r="AA1012" s="13">
        <v>120</v>
      </c>
      <c r="AB1012" s="13">
        <v>8</v>
      </c>
    </row>
    <row r="1013" spans="1:28">
      <c r="A1013" s="1">
        <v>100006562</v>
      </c>
      <c r="B1013" s="1" t="s">
        <v>1126</v>
      </c>
      <c r="C1013" s="1" t="s">
        <v>1702</v>
      </c>
      <c r="D1013" s="1" t="s">
        <v>2124</v>
      </c>
      <c r="E1013" s="1">
        <v>1</v>
      </c>
      <c r="F1013" s="13">
        <v>38</v>
      </c>
      <c r="G1013" s="13">
        <f t="shared" si="16"/>
        <v>10</v>
      </c>
      <c r="H1013" s="13">
        <v>10</v>
      </c>
      <c r="I1013" s="13">
        <v>0</v>
      </c>
      <c r="J1013" s="13">
        <v>4</v>
      </c>
      <c r="K1013" s="13">
        <v>0</v>
      </c>
      <c r="L1013" s="13">
        <v>0</v>
      </c>
      <c r="M1013" s="13">
        <v>0</v>
      </c>
      <c r="N1013" s="13">
        <v>3</v>
      </c>
      <c r="O1013" s="13">
        <v>1</v>
      </c>
      <c r="P1013" s="13">
        <v>2</v>
      </c>
      <c r="Q1013" s="13">
        <v>14</v>
      </c>
      <c r="R1013" s="13">
        <v>1890</v>
      </c>
      <c r="S1013" s="13">
        <v>100</v>
      </c>
      <c r="T1013" s="15">
        <v>19</v>
      </c>
      <c r="U1013" s="15">
        <v>2.375</v>
      </c>
      <c r="V1013" s="15">
        <v>1.4962500000000001</v>
      </c>
      <c r="W1013" s="13">
        <v>171</v>
      </c>
      <c r="X1013" s="13">
        <v>314</v>
      </c>
      <c r="Y1013" s="13">
        <v>38</v>
      </c>
      <c r="Z1013" s="13">
        <v>485</v>
      </c>
      <c r="AA1013" s="13">
        <v>72</v>
      </c>
      <c r="AB1013" s="13">
        <v>4</v>
      </c>
    </row>
    <row r="1014" spans="1:28">
      <c r="A1014" s="1">
        <v>100006566</v>
      </c>
      <c r="B1014" s="1" t="s">
        <v>1126</v>
      </c>
      <c r="C1014" s="1" t="s">
        <v>1702</v>
      </c>
      <c r="D1014" s="1" t="s">
        <v>1456</v>
      </c>
      <c r="E1014" s="1">
        <v>1</v>
      </c>
      <c r="F1014" s="13">
        <v>111</v>
      </c>
      <c r="G1014" s="13">
        <f t="shared" si="16"/>
        <v>29</v>
      </c>
      <c r="H1014" s="13">
        <v>29</v>
      </c>
      <c r="I1014" s="13">
        <v>0</v>
      </c>
      <c r="J1014" s="13">
        <v>16</v>
      </c>
      <c r="K1014" s="13">
        <v>0</v>
      </c>
      <c r="L1014" s="13">
        <v>1</v>
      </c>
      <c r="M1014" s="13">
        <v>0</v>
      </c>
      <c r="N1014" s="13">
        <v>8</v>
      </c>
      <c r="O1014" s="13">
        <v>1</v>
      </c>
      <c r="P1014" s="13">
        <v>8</v>
      </c>
      <c r="Q1014" s="13">
        <v>41</v>
      </c>
      <c r="R1014" s="13">
        <v>5410</v>
      </c>
      <c r="S1014" s="13">
        <v>1260</v>
      </c>
      <c r="T1014" s="15">
        <v>55.5</v>
      </c>
      <c r="U1014" s="15">
        <v>6.9375</v>
      </c>
      <c r="V1014" s="15">
        <v>4.3706250000000004</v>
      </c>
      <c r="W1014" s="13">
        <v>487</v>
      </c>
      <c r="X1014" s="13">
        <v>1190</v>
      </c>
      <c r="Y1014" s="13">
        <v>111</v>
      </c>
      <c r="Z1014" s="13">
        <v>1677</v>
      </c>
      <c r="AA1014" s="13">
        <v>192</v>
      </c>
      <c r="AB1014" s="13">
        <v>16</v>
      </c>
    </row>
    <row r="1015" spans="1:28">
      <c r="A1015" s="1">
        <v>100006584</v>
      </c>
      <c r="B1015" s="1" t="s">
        <v>1126</v>
      </c>
      <c r="C1015" s="1" t="s">
        <v>1644</v>
      </c>
      <c r="D1015" s="1" t="s">
        <v>12</v>
      </c>
      <c r="E1015" s="1">
        <v>1</v>
      </c>
      <c r="F1015" s="13">
        <v>82</v>
      </c>
      <c r="G1015" s="13">
        <f t="shared" si="16"/>
        <v>28</v>
      </c>
      <c r="H1015" s="13">
        <v>28</v>
      </c>
      <c r="I1015" s="13">
        <v>0</v>
      </c>
      <c r="J1015" s="13">
        <v>12</v>
      </c>
      <c r="K1015" s="13">
        <v>0</v>
      </c>
      <c r="L1015" s="13">
        <v>0</v>
      </c>
      <c r="M1015" s="13">
        <v>0</v>
      </c>
      <c r="N1015" s="13">
        <v>7</v>
      </c>
      <c r="O1015" s="13">
        <v>1</v>
      </c>
      <c r="P1015" s="13">
        <v>6</v>
      </c>
      <c r="Q1015" s="13">
        <v>27</v>
      </c>
      <c r="R1015" s="13">
        <v>4060</v>
      </c>
      <c r="S1015" s="13">
        <v>500</v>
      </c>
      <c r="T1015" s="15">
        <v>41</v>
      </c>
      <c r="U1015" s="15">
        <v>5.125</v>
      </c>
      <c r="V1015" s="15">
        <v>3.2287499999999998</v>
      </c>
      <c r="W1015" s="13">
        <v>366</v>
      </c>
      <c r="X1015" s="13">
        <v>759</v>
      </c>
      <c r="Y1015" s="13">
        <v>82</v>
      </c>
      <c r="Z1015" s="13">
        <v>1125</v>
      </c>
      <c r="AA1015" s="13">
        <v>168</v>
      </c>
      <c r="AB1015" s="13">
        <v>12</v>
      </c>
    </row>
    <row r="1016" spans="1:28">
      <c r="A1016" s="1">
        <v>100006595</v>
      </c>
      <c r="B1016" s="1" t="s">
        <v>1126</v>
      </c>
      <c r="C1016" s="1" t="s">
        <v>1644</v>
      </c>
      <c r="D1016" s="1" t="s">
        <v>686</v>
      </c>
      <c r="E1016" s="1">
        <v>1</v>
      </c>
      <c r="F1016" s="13">
        <v>16</v>
      </c>
      <c r="G1016" s="13">
        <f t="shared" si="16"/>
        <v>6</v>
      </c>
      <c r="H1016" s="13">
        <v>6</v>
      </c>
      <c r="I1016" s="13">
        <v>0</v>
      </c>
      <c r="J1016" s="13">
        <v>0</v>
      </c>
      <c r="K1016" s="13">
        <v>1</v>
      </c>
      <c r="L1016" s="13">
        <v>0</v>
      </c>
      <c r="M1016" s="13">
        <v>1</v>
      </c>
      <c r="N1016" s="13">
        <v>0</v>
      </c>
      <c r="O1016" s="13">
        <v>1</v>
      </c>
      <c r="P1016" s="13">
        <v>1</v>
      </c>
      <c r="Q1016" s="13">
        <v>5</v>
      </c>
      <c r="R1016" s="13">
        <v>859</v>
      </c>
      <c r="S1016" s="13">
        <v>0</v>
      </c>
      <c r="T1016" s="15">
        <v>8</v>
      </c>
      <c r="U1016" s="15">
        <v>1</v>
      </c>
      <c r="V1016" s="15">
        <v>0.63</v>
      </c>
      <c r="W1016" s="13">
        <v>78</v>
      </c>
      <c r="X1016" s="13">
        <v>129</v>
      </c>
      <c r="Y1016" s="13">
        <v>16</v>
      </c>
      <c r="Z1016" s="13">
        <v>207</v>
      </c>
      <c r="AA1016" s="13">
        <v>48</v>
      </c>
      <c r="AB1016" s="13">
        <v>0</v>
      </c>
    </row>
    <row r="1017" spans="1:28">
      <c r="A1017" s="1">
        <v>100006598</v>
      </c>
      <c r="B1017" s="1" t="s">
        <v>1126</v>
      </c>
      <c r="C1017" s="1" t="s">
        <v>1644</v>
      </c>
      <c r="D1017" s="1" t="s">
        <v>533</v>
      </c>
      <c r="E1017" s="1">
        <v>1</v>
      </c>
      <c r="F1017" s="13">
        <v>65</v>
      </c>
      <c r="G1017" s="13">
        <f t="shared" si="16"/>
        <v>23</v>
      </c>
      <c r="H1017" s="13">
        <v>22</v>
      </c>
      <c r="I1017" s="13">
        <v>1</v>
      </c>
      <c r="J1017" s="13">
        <v>8</v>
      </c>
      <c r="K1017" s="13">
        <v>0</v>
      </c>
      <c r="L1017" s="13">
        <v>0</v>
      </c>
      <c r="M1017" s="13">
        <v>0</v>
      </c>
      <c r="N1017" s="13">
        <v>5</v>
      </c>
      <c r="O1017" s="13">
        <v>1</v>
      </c>
      <c r="P1017" s="13">
        <v>4</v>
      </c>
      <c r="Q1017" s="13">
        <v>22</v>
      </c>
      <c r="R1017" s="13">
        <v>3148</v>
      </c>
      <c r="S1017" s="13">
        <v>311</v>
      </c>
      <c r="T1017" s="15">
        <v>32.5</v>
      </c>
      <c r="U1017" s="15">
        <v>4.0625</v>
      </c>
      <c r="V1017" s="15">
        <v>2.5593750000000002</v>
      </c>
      <c r="W1017" s="13">
        <v>284</v>
      </c>
      <c r="X1017" s="13">
        <v>566</v>
      </c>
      <c r="Y1017" s="13">
        <v>65</v>
      </c>
      <c r="Z1017" s="13">
        <v>850</v>
      </c>
      <c r="AA1017" s="13">
        <v>120</v>
      </c>
      <c r="AB1017" s="13">
        <v>8</v>
      </c>
    </row>
    <row r="1018" spans="1:28">
      <c r="A1018" s="1">
        <v>100006602</v>
      </c>
      <c r="B1018" s="1" t="s">
        <v>1126</v>
      </c>
      <c r="C1018" s="1" t="s">
        <v>1644</v>
      </c>
      <c r="D1018" s="1" t="s">
        <v>2210</v>
      </c>
      <c r="E1018" s="1">
        <v>1</v>
      </c>
      <c r="F1018" s="13">
        <v>34</v>
      </c>
      <c r="G1018" s="13">
        <f t="shared" si="16"/>
        <v>12</v>
      </c>
      <c r="H1018" s="13">
        <v>12</v>
      </c>
      <c r="I1018" s="13">
        <v>0</v>
      </c>
      <c r="J1018" s="13">
        <v>4</v>
      </c>
      <c r="K1018" s="13">
        <v>0</v>
      </c>
      <c r="L1018" s="13">
        <v>0</v>
      </c>
      <c r="M1018" s="13">
        <v>0</v>
      </c>
      <c r="N1018" s="13">
        <v>3</v>
      </c>
      <c r="O1018" s="13">
        <v>1</v>
      </c>
      <c r="P1018" s="13">
        <v>2</v>
      </c>
      <c r="Q1018" s="13">
        <v>11</v>
      </c>
      <c r="R1018" s="13">
        <v>1704</v>
      </c>
      <c r="S1018" s="13">
        <v>50</v>
      </c>
      <c r="T1018" s="15">
        <v>17</v>
      </c>
      <c r="U1018" s="15">
        <v>2.125</v>
      </c>
      <c r="V1018" s="15">
        <v>1.3387500000000001</v>
      </c>
      <c r="W1018" s="13">
        <v>154</v>
      </c>
      <c r="X1018" s="13">
        <v>271</v>
      </c>
      <c r="Y1018" s="13">
        <v>34</v>
      </c>
      <c r="Z1018" s="13">
        <v>425</v>
      </c>
      <c r="AA1018" s="13">
        <v>72</v>
      </c>
      <c r="AB1018" s="13">
        <v>4</v>
      </c>
    </row>
    <row r="1019" spans="1:28">
      <c r="A1019" s="1">
        <v>100006604</v>
      </c>
      <c r="B1019" s="1" t="s">
        <v>1126</v>
      </c>
      <c r="C1019" s="1" t="s">
        <v>1644</v>
      </c>
      <c r="D1019" s="1" t="s">
        <v>176</v>
      </c>
      <c r="E1019" s="1">
        <v>1</v>
      </c>
      <c r="F1019" s="13">
        <v>30</v>
      </c>
      <c r="G1019" s="13">
        <f t="shared" si="16"/>
        <v>8</v>
      </c>
      <c r="H1019" s="13">
        <v>8</v>
      </c>
      <c r="I1019" s="13">
        <v>0</v>
      </c>
      <c r="J1019" s="13">
        <v>4</v>
      </c>
      <c r="K1019" s="13">
        <v>0</v>
      </c>
      <c r="L1019" s="13">
        <v>0</v>
      </c>
      <c r="M1019" s="13">
        <v>0</v>
      </c>
      <c r="N1019" s="13">
        <v>3</v>
      </c>
      <c r="O1019" s="13">
        <v>1</v>
      </c>
      <c r="P1019" s="13">
        <v>2</v>
      </c>
      <c r="Q1019" s="13">
        <v>11</v>
      </c>
      <c r="R1019" s="13">
        <v>1518</v>
      </c>
      <c r="S1019" s="13">
        <v>50</v>
      </c>
      <c r="T1019" s="15">
        <v>15</v>
      </c>
      <c r="U1019" s="15">
        <v>1.875</v>
      </c>
      <c r="V1019" s="15">
        <v>1.1812499999999999</v>
      </c>
      <c r="W1019" s="13">
        <v>137</v>
      </c>
      <c r="X1019" s="13">
        <v>243</v>
      </c>
      <c r="Y1019" s="13">
        <v>30</v>
      </c>
      <c r="Z1019" s="13">
        <v>380</v>
      </c>
      <c r="AA1019" s="13">
        <v>72</v>
      </c>
      <c r="AB1019" s="13">
        <v>4</v>
      </c>
    </row>
    <row r="1020" spans="1:28">
      <c r="A1020" s="1">
        <v>100006610</v>
      </c>
      <c r="B1020" s="1" t="s">
        <v>1126</v>
      </c>
      <c r="C1020" s="1" t="s">
        <v>1662</v>
      </c>
      <c r="D1020" s="1" t="s">
        <v>533</v>
      </c>
      <c r="E1020" s="1">
        <v>1</v>
      </c>
      <c r="F1020" s="13">
        <v>35</v>
      </c>
      <c r="G1020" s="13">
        <f t="shared" si="16"/>
        <v>9</v>
      </c>
      <c r="H1020" s="13">
        <v>9</v>
      </c>
      <c r="I1020" s="13">
        <v>0</v>
      </c>
      <c r="J1020" s="13">
        <v>4</v>
      </c>
      <c r="K1020" s="13">
        <v>0</v>
      </c>
      <c r="L1020" s="13">
        <v>0</v>
      </c>
      <c r="M1020" s="13">
        <v>0</v>
      </c>
      <c r="N1020" s="13">
        <v>3</v>
      </c>
      <c r="O1020" s="13">
        <v>1</v>
      </c>
      <c r="P1020" s="13">
        <v>2</v>
      </c>
      <c r="Q1020" s="13">
        <v>13</v>
      </c>
      <c r="R1020" s="13">
        <v>1751</v>
      </c>
      <c r="S1020" s="13">
        <v>82</v>
      </c>
      <c r="T1020" s="15">
        <v>17.5</v>
      </c>
      <c r="U1020" s="15">
        <v>2.1875</v>
      </c>
      <c r="V1020" s="15">
        <v>1.378125</v>
      </c>
      <c r="W1020" s="13">
        <v>158</v>
      </c>
      <c r="X1020" s="13">
        <v>288</v>
      </c>
      <c r="Y1020" s="13">
        <v>35</v>
      </c>
      <c r="Z1020" s="13">
        <v>446</v>
      </c>
      <c r="AA1020" s="13">
        <v>72</v>
      </c>
      <c r="AB1020" s="13">
        <v>4</v>
      </c>
    </row>
    <row r="1021" spans="1:28">
      <c r="A1021" s="1">
        <v>100006611</v>
      </c>
      <c r="B1021" s="1" t="s">
        <v>1126</v>
      </c>
      <c r="C1021" s="1" t="s">
        <v>1662</v>
      </c>
      <c r="D1021" s="1" t="s">
        <v>12</v>
      </c>
      <c r="E1021" s="1">
        <v>1</v>
      </c>
      <c r="F1021" s="13">
        <v>6</v>
      </c>
      <c r="G1021" s="13">
        <f t="shared" si="16"/>
        <v>2</v>
      </c>
      <c r="H1021" s="13">
        <v>2</v>
      </c>
      <c r="I1021" s="13">
        <v>0</v>
      </c>
      <c r="J1021" s="13">
        <v>0</v>
      </c>
      <c r="K1021" s="13">
        <v>1</v>
      </c>
      <c r="L1021" s="13">
        <v>0</v>
      </c>
      <c r="M1021" s="13">
        <v>1</v>
      </c>
      <c r="N1021" s="13">
        <v>0</v>
      </c>
      <c r="O1021" s="13">
        <v>1</v>
      </c>
      <c r="P1021" s="13">
        <v>1</v>
      </c>
      <c r="Q1021" s="13">
        <v>2</v>
      </c>
      <c r="R1021" s="13">
        <v>272</v>
      </c>
      <c r="S1021" s="13">
        <v>0</v>
      </c>
      <c r="T1021" s="15">
        <v>3</v>
      </c>
      <c r="U1021" s="15">
        <v>0.375</v>
      </c>
      <c r="V1021" s="15">
        <v>0.23624999999999999</v>
      </c>
      <c r="W1021" s="13">
        <v>25</v>
      </c>
      <c r="X1021" s="13">
        <v>41</v>
      </c>
      <c r="Y1021" s="13">
        <v>6</v>
      </c>
      <c r="Z1021" s="13">
        <v>66</v>
      </c>
      <c r="AA1021" s="13">
        <v>48</v>
      </c>
      <c r="AB1021" s="13">
        <v>0</v>
      </c>
    </row>
    <row r="1022" spans="1:28">
      <c r="A1022" s="1">
        <v>100006622</v>
      </c>
      <c r="B1022" s="1" t="s">
        <v>1126</v>
      </c>
      <c r="C1022" s="1" t="s">
        <v>1702</v>
      </c>
      <c r="D1022" s="1" t="s">
        <v>2216</v>
      </c>
      <c r="E1022" s="1">
        <v>1</v>
      </c>
      <c r="F1022" s="13">
        <v>46</v>
      </c>
      <c r="G1022" s="13">
        <f t="shared" si="16"/>
        <v>12</v>
      </c>
      <c r="H1022" s="13">
        <v>12</v>
      </c>
      <c r="I1022" s="13">
        <v>0</v>
      </c>
      <c r="J1022" s="13">
        <v>6</v>
      </c>
      <c r="K1022" s="13">
        <v>0</v>
      </c>
      <c r="L1022" s="13">
        <v>0</v>
      </c>
      <c r="M1022" s="13">
        <v>0</v>
      </c>
      <c r="N1022" s="13">
        <v>4</v>
      </c>
      <c r="O1022" s="13">
        <v>1</v>
      </c>
      <c r="P1022" s="13">
        <v>3</v>
      </c>
      <c r="Q1022" s="13">
        <v>17</v>
      </c>
      <c r="R1022" s="13">
        <v>2263</v>
      </c>
      <c r="S1022" s="13">
        <v>166</v>
      </c>
      <c r="T1022" s="15">
        <v>23</v>
      </c>
      <c r="U1022" s="15">
        <v>2.875</v>
      </c>
      <c r="V1022" s="15">
        <v>1.81125</v>
      </c>
      <c r="W1022" s="13">
        <v>204</v>
      </c>
      <c r="X1022" s="13">
        <v>390</v>
      </c>
      <c r="Y1022" s="13">
        <v>46</v>
      </c>
      <c r="Z1022" s="13">
        <v>594</v>
      </c>
      <c r="AA1022" s="13">
        <v>96</v>
      </c>
      <c r="AB1022" s="13">
        <v>6</v>
      </c>
    </row>
    <row r="1023" spans="1:28">
      <c r="A1023" s="1">
        <v>100006632</v>
      </c>
      <c r="B1023" s="1" t="s">
        <v>1126</v>
      </c>
      <c r="C1023" s="1" t="s">
        <v>1644</v>
      </c>
      <c r="D1023" s="1" t="s">
        <v>176</v>
      </c>
      <c r="E1023" s="1">
        <v>1</v>
      </c>
      <c r="F1023" s="13">
        <v>30</v>
      </c>
      <c r="G1023" s="13">
        <f t="shared" si="16"/>
        <v>8</v>
      </c>
      <c r="H1023" s="13">
        <v>8</v>
      </c>
      <c r="I1023" s="13">
        <v>0</v>
      </c>
      <c r="J1023" s="13">
        <v>4</v>
      </c>
      <c r="K1023" s="13">
        <v>0</v>
      </c>
      <c r="L1023" s="13">
        <v>0</v>
      </c>
      <c r="M1023" s="13">
        <v>0</v>
      </c>
      <c r="N1023" s="13">
        <v>3</v>
      </c>
      <c r="O1023" s="13">
        <v>1</v>
      </c>
      <c r="P1023" s="13">
        <v>2</v>
      </c>
      <c r="Q1023" s="13">
        <v>11</v>
      </c>
      <c r="R1023" s="13">
        <v>1518</v>
      </c>
      <c r="S1023" s="13">
        <v>50</v>
      </c>
      <c r="T1023" s="15">
        <v>15</v>
      </c>
      <c r="U1023" s="15">
        <v>1.875</v>
      </c>
      <c r="V1023" s="15">
        <v>1.1812499999999999</v>
      </c>
      <c r="W1023" s="13">
        <v>137</v>
      </c>
      <c r="X1023" s="13">
        <v>243</v>
      </c>
      <c r="Y1023" s="13">
        <v>30</v>
      </c>
      <c r="Z1023" s="13">
        <v>380</v>
      </c>
      <c r="AA1023" s="13">
        <v>72</v>
      </c>
      <c r="AB1023" s="13">
        <v>4</v>
      </c>
    </row>
    <row r="1024" spans="1:28">
      <c r="A1024" s="1">
        <v>100006636</v>
      </c>
      <c r="B1024" s="1" t="s">
        <v>1126</v>
      </c>
      <c r="C1024" s="1" t="s">
        <v>1623</v>
      </c>
      <c r="D1024" s="1" t="s">
        <v>176</v>
      </c>
      <c r="E1024" s="1">
        <v>1</v>
      </c>
      <c r="F1024" s="13">
        <v>33</v>
      </c>
      <c r="G1024" s="13">
        <f t="shared" si="16"/>
        <v>9</v>
      </c>
      <c r="H1024" s="13">
        <v>9</v>
      </c>
      <c r="I1024" s="13">
        <v>0</v>
      </c>
      <c r="J1024" s="13">
        <v>4</v>
      </c>
      <c r="K1024" s="13">
        <v>0</v>
      </c>
      <c r="L1024" s="13">
        <v>0</v>
      </c>
      <c r="M1024" s="13">
        <v>0</v>
      </c>
      <c r="N1024" s="13">
        <v>3</v>
      </c>
      <c r="O1024" s="13">
        <v>1</v>
      </c>
      <c r="P1024" s="13">
        <v>2</v>
      </c>
      <c r="Q1024" s="13">
        <v>12</v>
      </c>
      <c r="R1024" s="13">
        <v>1657</v>
      </c>
      <c r="S1024" s="13">
        <v>65</v>
      </c>
      <c r="T1024" s="15">
        <v>16.5</v>
      </c>
      <c r="U1024" s="15">
        <v>2.0625</v>
      </c>
      <c r="V1024" s="15">
        <v>1.2993749999999999</v>
      </c>
      <c r="W1024" s="13">
        <v>150</v>
      </c>
      <c r="X1024" s="13">
        <v>269</v>
      </c>
      <c r="Y1024" s="13">
        <v>33</v>
      </c>
      <c r="Z1024" s="13">
        <v>419</v>
      </c>
      <c r="AA1024" s="13">
        <v>72</v>
      </c>
      <c r="AB1024" s="13">
        <v>4</v>
      </c>
    </row>
    <row r="1025" spans="1:28">
      <c r="A1025" s="1">
        <v>100006646</v>
      </c>
      <c r="B1025" s="1" t="s">
        <v>1126</v>
      </c>
      <c r="C1025" s="1" t="s">
        <v>1702</v>
      </c>
      <c r="D1025" s="1" t="s">
        <v>12</v>
      </c>
      <c r="E1025" s="1">
        <v>1</v>
      </c>
      <c r="F1025" s="13">
        <v>11</v>
      </c>
      <c r="G1025" s="13">
        <f t="shared" si="16"/>
        <v>3</v>
      </c>
      <c r="H1025" s="13">
        <v>3</v>
      </c>
      <c r="I1025" s="13">
        <v>0</v>
      </c>
      <c r="J1025" s="13">
        <v>0</v>
      </c>
      <c r="K1025" s="13">
        <v>1</v>
      </c>
      <c r="L1025" s="13">
        <v>0</v>
      </c>
      <c r="M1025" s="13">
        <v>1</v>
      </c>
      <c r="N1025" s="13">
        <v>0</v>
      </c>
      <c r="O1025" s="13">
        <v>1</v>
      </c>
      <c r="P1025" s="13">
        <v>1</v>
      </c>
      <c r="Q1025" s="13">
        <v>4</v>
      </c>
      <c r="R1025" s="13">
        <v>552</v>
      </c>
      <c r="S1025" s="13">
        <v>0</v>
      </c>
      <c r="T1025" s="15">
        <v>5.5</v>
      </c>
      <c r="U1025" s="15">
        <v>0.6875</v>
      </c>
      <c r="V1025" s="15">
        <v>0.43312499999999998</v>
      </c>
      <c r="W1025" s="13">
        <v>50</v>
      </c>
      <c r="X1025" s="13">
        <v>83</v>
      </c>
      <c r="Y1025" s="13">
        <v>11</v>
      </c>
      <c r="Z1025" s="13">
        <v>133</v>
      </c>
      <c r="AA1025" s="13">
        <v>48</v>
      </c>
      <c r="AB1025" s="13">
        <v>0</v>
      </c>
    </row>
    <row r="1026" spans="1:28">
      <c r="A1026" s="1">
        <v>100006650</v>
      </c>
      <c r="B1026" s="1" t="s">
        <v>1126</v>
      </c>
      <c r="C1026" s="1" t="s">
        <v>1644</v>
      </c>
      <c r="D1026" s="1" t="s">
        <v>2225</v>
      </c>
      <c r="E1026" s="1">
        <v>1</v>
      </c>
      <c r="F1026" s="13">
        <v>27</v>
      </c>
      <c r="G1026" s="13">
        <f t="shared" si="16"/>
        <v>7</v>
      </c>
      <c r="H1026" s="13">
        <v>7</v>
      </c>
      <c r="I1026" s="13">
        <v>0</v>
      </c>
      <c r="J1026" s="13">
        <v>4</v>
      </c>
      <c r="K1026" s="13">
        <v>0</v>
      </c>
      <c r="L1026" s="13">
        <v>0</v>
      </c>
      <c r="M1026" s="13">
        <v>0</v>
      </c>
      <c r="N1026" s="13">
        <v>3</v>
      </c>
      <c r="O1026" s="13">
        <v>1</v>
      </c>
      <c r="P1026" s="13">
        <v>2</v>
      </c>
      <c r="Q1026" s="13">
        <v>10</v>
      </c>
      <c r="R1026" s="13">
        <v>1378</v>
      </c>
      <c r="S1026" s="13">
        <v>37</v>
      </c>
      <c r="T1026" s="15">
        <v>13.5</v>
      </c>
      <c r="U1026" s="15">
        <v>1.6875</v>
      </c>
      <c r="V1026" s="15">
        <v>1.0631250000000001</v>
      </c>
      <c r="W1026" s="13">
        <v>125</v>
      </c>
      <c r="X1026" s="13">
        <v>218</v>
      </c>
      <c r="Y1026" s="13">
        <v>27</v>
      </c>
      <c r="Z1026" s="13">
        <v>343</v>
      </c>
      <c r="AA1026" s="13">
        <v>72</v>
      </c>
      <c r="AB1026" s="13">
        <v>4</v>
      </c>
    </row>
    <row r="1027" spans="1:28">
      <c r="A1027" s="1">
        <v>100006654</v>
      </c>
      <c r="B1027" s="1" t="s">
        <v>1126</v>
      </c>
      <c r="C1027" s="1" t="s">
        <v>1623</v>
      </c>
      <c r="D1027" s="1" t="s">
        <v>1664</v>
      </c>
      <c r="E1027" s="1">
        <v>1</v>
      </c>
      <c r="F1027" s="13">
        <v>11</v>
      </c>
      <c r="G1027" s="13">
        <f t="shared" si="16"/>
        <v>3</v>
      </c>
      <c r="H1027" s="13">
        <v>3</v>
      </c>
      <c r="I1027" s="13">
        <v>0</v>
      </c>
      <c r="J1027" s="13">
        <v>0</v>
      </c>
      <c r="K1027" s="13">
        <v>1</v>
      </c>
      <c r="L1027" s="13">
        <v>0</v>
      </c>
      <c r="M1027" s="13">
        <v>1</v>
      </c>
      <c r="N1027" s="13">
        <v>0</v>
      </c>
      <c r="O1027" s="13">
        <v>1</v>
      </c>
      <c r="P1027" s="13">
        <v>1</v>
      </c>
      <c r="Q1027" s="13">
        <v>4</v>
      </c>
      <c r="R1027" s="13">
        <v>552</v>
      </c>
      <c r="S1027" s="13">
        <v>0</v>
      </c>
      <c r="T1027" s="15">
        <v>5.5</v>
      </c>
      <c r="U1027" s="15">
        <v>0.6875</v>
      </c>
      <c r="V1027" s="15">
        <v>0.43312499999999998</v>
      </c>
      <c r="W1027" s="13">
        <v>50</v>
      </c>
      <c r="X1027" s="13">
        <v>83</v>
      </c>
      <c r="Y1027" s="13">
        <v>11</v>
      </c>
      <c r="Z1027" s="13">
        <v>133</v>
      </c>
      <c r="AA1027" s="13">
        <v>48</v>
      </c>
      <c r="AB1027" s="13">
        <v>0</v>
      </c>
    </row>
    <row r="1028" spans="1:28">
      <c r="A1028" s="1">
        <v>100006661</v>
      </c>
      <c r="B1028" s="1" t="s">
        <v>1126</v>
      </c>
      <c r="C1028" s="1" t="s">
        <v>1702</v>
      </c>
      <c r="D1028" s="1" t="s">
        <v>176</v>
      </c>
      <c r="E1028" s="1">
        <v>1</v>
      </c>
      <c r="F1028" s="13">
        <v>35</v>
      </c>
      <c r="G1028" s="13">
        <f t="shared" si="16"/>
        <v>9</v>
      </c>
      <c r="H1028" s="13">
        <v>9</v>
      </c>
      <c r="I1028" s="13">
        <v>0</v>
      </c>
      <c r="J1028" s="13">
        <v>4</v>
      </c>
      <c r="K1028" s="13">
        <v>0</v>
      </c>
      <c r="L1028" s="13">
        <v>0</v>
      </c>
      <c r="M1028" s="13">
        <v>0</v>
      </c>
      <c r="N1028" s="13">
        <v>3</v>
      </c>
      <c r="O1028" s="13">
        <v>1</v>
      </c>
      <c r="P1028" s="13">
        <v>2</v>
      </c>
      <c r="Q1028" s="13">
        <v>13</v>
      </c>
      <c r="R1028" s="13">
        <v>1751</v>
      </c>
      <c r="S1028" s="13">
        <v>82</v>
      </c>
      <c r="T1028" s="15">
        <v>17.5</v>
      </c>
      <c r="U1028" s="15">
        <v>2.1875</v>
      </c>
      <c r="V1028" s="15">
        <v>1.378125</v>
      </c>
      <c r="W1028" s="13">
        <v>158</v>
      </c>
      <c r="X1028" s="13">
        <v>288</v>
      </c>
      <c r="Y1028" s="13">
        <v>35</v>
      </c>
      <c r="Z1028" s="13">
        <v>446</v>
      </c>
      <c r="AA1028" s="13">
        <v>72</v>
      </c>
      <c r="AB1028" s="13">
        <v>4</v>
      </c>
    </row>
    <row r="1029" spans="1:28">
      <c r="A1029" s="1">
        <v>100006665</v>
      </c>
      <c r="B1029" s="1" t="s">
        <v>1126</v>
      </c>
      <c r="C1029" s="1" t="s">
        <v>1623</v>
      </c>
      <c r="D1029" s="1" t="s">
        <v>176</v>
      </c>
      <c r="E1029" s="1">
        <v>1</v>
      </c>
      <c r="F1029" s="13">
        <v>30</v>
      </c>
      <c r="G1029" s="13">
        <f t="shared" si="16"/>
        <v>8</v>
      </c>
      <c r="H1029" s="13">
        <v>8</v>
      </c>
      <c r="I1029" s="13">
        <v>0</v>
      </c>
      <c r="J1029" s="13">
        <v>4</v>
      </c>
      <c r="K1029" s="13">
        <v>0</v>
      </c>
      <c r="L1029" s="13">
        <v>0</v>
      </c>
      <c r="M1029" s="13">
        <v>0</v>
      </c>
      <c r="N1029" s="13">
        <v>3</v>
      </c>
      <c r="O1029" s="13">
        <v>1</v>
      </c>
      <c r="P1029" s="13">
        <v>2</v>
      </c>
      <c r="Q1029" s="13">
        <v>11</v>
      </c>
      <c r="R1029" s="13">
        <v>1518</v>
      </c>
      <c r="S1029" s="13">
        <v>50</v>
      </c>
      <c r="T1029" s="15">
        <v>15</v>
      </c>
      <c r="U1029" s="15">
        <v>1.875</v>
      </c>
      <c r="V1029" s="15">
        <v>1.1812499999999999</v>
      </c>
      <c r="W1029" s="13">
        <v>137</v>
      </c>
      <c r="X1029" s="13">
        <v>243</v>
      </c>
      <c r="Y1029" s="13">
        <v>30</v>
      </c>
      <c r="Z1029" s="13">
        <v>380</v>
      </c>
      <c r="AA1029" s="13">
        <v>72</v>
      </c>
      <c r="AB1029" s="13">
        <v>4</v>
      </c>
    </row>
    <row r="1030" spans="1:28">
      <c r="A1030" s="1">
        <v>100006669</v>
      </c>
      <c r="B1030" s="1" t="s">
        <v>1126</v>
      </c>
      <c r="C1030" s="1" t="s">
        <v>1631</v>
      </c>
      <c r="D1030" s="1" t="s">
        <v>176</v>
      </c>
      <c r="E1030" s="1">
        <v>1</v>
      </c>
      <c r="F1030" s="13">
        <v>9</v>
      </c>
      <c r="G1030" s="13">
        <f t="shared" ref="G1030:G1093" si="17">H1030+I1030</f>
        <v>3</v>
      </c>
      <c r="H1030" s="13">
        <v>3</v>
      </c>
      <c r="I1030" s="13">
        <v>0</v>
      </c>
      <c r="J1030" s="13">
        <v>0</v>
      </c>
      <c r="K1030" s="13">
        <v>1</v>
      </c>
      <c r="L1030" s="13">
        <v>0</v>
      </c>
      <c r="M1030" s="13">
        <v>1</v>
      </c>
      <c r="N1030" s="13">
        <v>0</v>
      </c>
      <c r="O1030" s="13">
        <v>1</v>
      </c>
      <c r="P1030" s="13">
        <v>1</v>
      </c>
      <c r="Q1030" s="13">
        <v>3</v>
      </c>
      <c r="R1030" s="13">
        <v>410</v>
      </c>
      <c r="S1030" s="13">
        <v>0</v>
      </c>
      <c r="T1030" s="15">
        <v>4.5</v>
      </c>
      <c r="U1030" s="15">
        <v>0.5625</v>
      </c>
      <c r="V1030" s="15">
        <v>0.354375</v>
      </c>
      <c r="W1030" s="13">
        <v>37</v>
      </c>
      <c r="X1030" s="13">
        <v>62</v>
      </c>
      <c r="Y1030" s="13">
        <v>9</v>
      </c>
      <c r="Z1030" s="13">
        <v>99</v>
      </c>
      <c r="AA1030" s="13">
        <v>48</v>
      </c>
      <c r="AB1030" s="13">
        <v>0</v>
      </c>
    </row>
    <row r="1031" spans="1:28">
      <c r="A1031" s="1">
        <v>100006674</v>
      </c>
      <c r="B1031" s="1" t="s">
        <v>1126</v>
      </c>
      <c r="C1031" s="1" t="s">
        <v>1702</v>
      </c>
      <c r="D1031" s="1" t="s">
        <v>12</v>
      </c>
      <c r="E1031" s="1">
        <v>1</v>
      </c>
      <c r="F1031" s="13">
        <v>9</v>
      </c>
      <c r="G1031" s="13">
        <f t="shared" si="17"/>
        <v>3</v>
      </c>
      <c r="H1031" s="13">
        <v>3</v>
      </c>
      <c r="I1031" s="13">
        <v>0</v>
      </c>
      <c r="J1031" s="13">
        <v>0</v>
      </c>
      <c r="K1031" s="13">
        <v>1</v>
      </c>
      <c r="L1031" s="13">
        <v>0</v>
      </c>
      <c r="M1031" s="13">
        <v>1</v>
      </c>
      <c r="N1031" s="13">
        <v>0</v>
      </c>
      <c r="O1031" s="13">
        <v>1</v>
      </c>
      <c r="P1031" s="13">
        <v>1</v>
      </c>
      <c r="Q1031" s="13">
        <v>3</v>
      </c>
      <c r="R1031" s="13">
        <v>410</v>
      </c>
      <c r="S1031" s="13">
        <v>0</v>
      </c>
      <c r="T1031" s="15">
        <v>4.5</v>
      </c>
      <c r="U1031" s="15">
        <v>0.5625</v>
      </c>
      <c r="V1031" s="15">
        <v>0.354375</v>
      </c>
      <c r="W1031" s="13">
        <v>37</v>
      </c>
      <c r="X1031" s="13">
        <v>62</v>
      </c>
      <c r="Y1031" s="13">
        <v>9</v>
      </c>
      <c r="Z1031" s="13">
        <v>99</v>
      </c>
      <c r="AA1031" s="13">
        <v>48</v>
      </c>
      <c r="AB1031" s="13">
        <v>0</v>
      </c>
    </row>
    <row r="1032" spans="1:28">
      <c r="A1032" s="1">
        <v>100006677</v>
      </c>
      <c r="B1032" s="1" t="s">
        <v>1126</v>
      </c>
      <c r="C1032" s="1" t="s">
        <v>1623</v>
      </c>
      <c r="D1032" s="1" t="s">
        <v>12</v>
      </c>
      <c r="E1032" s="1">
        <v>1</v>
      </c>
      <c r="F1032" s="13">
        <v>9</v>
      </c>
      <c r="G1032" s="13">
        <f t="shared" si="17"/>
        <v>3</v>
      </c>
      <c r="H1032" s="13">
        <v>3</v>
      </c>
      <c r="I1032" s="13">
        <v>0</v>
      </c>
      <c r="J1032" s="13">
        <v>0</v>
      </c>
      <c r="K1032" s="13">
        <v>1</v>
      </c>
      <c r="L1032" s="13">
        <v>0</v>
      </c>
      <c r="M1032" s="13">
        <v>1</v>
      </c>
      <c r="N1032" s="13">
        <v>0</v>
      </c>
      <c r="O1032" s="13">
        <v>1</v>
      </c>
      <c r="P1032" s="13">
        <v>1</v>
      </c>
      <c r="Q1032" s="13">
        <v>3</v>
      </c>
      <c r="R1032" s="13">
        <v>410</v>
      </c>
      <c r="S1032" s="13">
        <v>0</v>
      </c>
      <c r="T1032" s="15">
        <v>4.5</v>
      </c>
      <c r="U1032" s="15">
        <v>0.5625</v>
      </c>
      <c r="V1032" s="15">
        <v>0.354375</v>
      </c>
      <c r="W1032" s="13">
        <v>37</v>
      </c>
      <c r="X1032" s="13">
        <v>62</v>
      </c>
      <c r="Y1032" s="13">
        <v>9</v>
      </c>
      <c r="Z1032" s="13">
        <v>99</v>
      </c>
      <c r="AA1032" s="13">
        <v>48</v>
      </c>
      <c r="AB1032" s="13">
        <v>0</v>
      </c>
    </row>
    <row r="1033" spans="1:28">
      <c r="A1033" s="1">
        <v>100006681</v>
      </c>
      <c r="B1033" s="1" t="s">
        <v>1126</v>
      </c>
      <c r="C1033" s="1" t="s">
        <v>1125</v>
      </c>
      <c r="D1033" s="1" t="s">
        <v>2240</v>
      </c>
      <c r="E1033" s="1">
        <v>1</v>
      </c>
      <c r="F1033" s="13">
        <v>52</v>
      </c>
      <c r="G1033" s="13">
        <f t="shared" si="17"/>
        <v>14</v>
      </c>
      <c r="H1033" s="13">
        <v>14</v>
      </c>
      <c r="I1033" s="13">
        <v>0</v>
      </c>
      <c r="J1033" s="13">
        <v>6</v>
      </c>
      <c r="K1033" s="13">
        <v>0</v>
      </c>
      <c r="L1033" s="13">
        <v>0</v>
      </c>
      <c r="M1033" s="13">
        <v>0</v>
      </c>
      <c r="N1033" s="13">
        <v>4</v>
      </c>
      <c r="O1033" s="13">
        <v>1</v>
      </c>
      <c r="P1033" s="13">
        <v>3</v>
      </c>
      <c r="Q1033" s="13">
        <v>19</v>
      </c>
      <c r="R1033" s="13">
        <v>2542</v>
      </c>
      <c r="S1033" s="13">
        <v>219</v>
      </c>
      <c r="T1033" s="15">
        <v>26</v>
      </c>
      <c r="U1033" s="15">
        <v>3.25</v>
      </c>
      <c r="V1033" s="15">
        <v>2.0474999999999999</v>
      </c>
      <c r="W1033" s="13">
        <v>229</v>
      </c>
      <c r="X1033" s="13">
        <v>447</v>
      </c>
      <c r="Y1033" s="13">
        <v>52</v>
      </c>
      <c r="Z1033" s="13">
        <v>676</v>
      </c>
      <c r="AA1033" s="13">
        <v>96</v>
      </c>
      <c r="AB1033" s="13">
        <v>6</v>
      </c>
    </row>
    <row r="1034" spans="1:28">
      <c r="A1034" s="1">
        <v>100006684</v>
      </c>
      <c r="B1034" s="1" t="s">
        <v>1126</v>
      </c>
      <c r="C1034" s="1" t="s">
        <v>1644</v>
      </c>
      <c r="D1034" s="1" t="s">
        <v>2243</v>
      </c>
      <c r="E1034" s="1">
        <v>1</v>
      </c>
      <c r="F1034" s="13">
        <v>39</v>
      </c>
      <c r="G1034" s="13">
        <f t="shared" si="17"/>
        <v>11</v>
      </c>
      <c r="H1034" s="13">
        <v>10</v>
      </c>
      <c r="I1034" s="13">
        <v>1</v>
      </c>
      <c r="J1034" s="13">
        <v>4</v>
      </c>
      <c r="K1034" s="13">
        <v>0</v>
      </c>
      <c r="L1034" s="13">
        <v>0</v>
      </c>
      <c r="M1034" s="13">
        <v>0</v>
      </c>
      <c r="N1034" s="13">
        <v>3</v>
      </c>
      <c r="O1034" s="13">
        <v>1</v>
      </c>
      <c r="P1034" s="13">
        <v>2</v>
      </c>
      <c r="Q1034" s="13">
        <v>15</v>
      </c>
      <c r="R1034" s="13">
        <v>1937</v>
      </c>
      <c r="S1034" s="13">
        <v>120</v>
      </c>
      <c r="T1034" s="15">
        <v>19.5</v>
      </c>
      <c r="U1034" s="15">
        <v>2.4375</v>
      </c>
      <c r="V1034" s="15">
        <v>1.535625</v>
      </c>
      <c r="W1034" s="13">
        <v>175</v>
      </c>
      <c r="X1034" s="13">
        <v>327</v>
      </c>
      <c r="Y1034" s="13">
        <v>39</v>
      </c>
      <c r="Z1034" s="13">
        <v>502</v>
      </c>
      <c r="AA1034" s="13">
        <v>72</v>
      </c>
      <c r="AB1034" s="13">
        <v>4</v>
      </c>
    </row>
    <row r="1035" spans="1:28">
      <c r="A1035" s="1">
        <v>100006699</v>
      </c>
      <c r="B1035" s="1" t="s">
        <v>1126</v>
      </c>
      <c r="C1035" s="1" t="s">
        <v>1644</v>
      </c>
      <c r="D1035" s="1" t="s">
        <v>18</v>
      </c>
      <c r="E1035" s="1">
        <v>1</v>
      </c>
      <c r="F1035" s="13">
        <v>44</v>
      </c>
      <c r="G1035" s="13">
        <f t="shared" si="17"/>
        <v>12</v>
      </c>
      <c r="H1035" s="13">
        <v>12</v>
      </c>
      <c r="I1035" s="13">
        <v>0</v>
      </c>
      <c r="J1035" s="13">
        <v>6</v>
      </c>
      <c r="K1035" s="13">
        <v>0</v>
      </c>
      <c r="L1035" s="13">
        <v>0</v>
      </c>
      <c r="M1035" s="13">
        <v>0</v>
      </c>
      <c r="N1035" s="13">
        <v>4</v>
      </c>
      <c r="O1035" s="13">
        <v>1</v>
      </c>
      <c r="P1035" s="13">
        <v>3</v>
      </c>
      <c r="Q1035" s="13">
        <v>16</v>
      </c>
      <c r="R1035" s="13">
        <v>2170</v>
      </c>
      <c r="S1035" s="13">
        <v>142</v>
      </c>
      <c r="T1035" s="15">
        <v>22</v>
      </c>
      <c r="U1035" s="15">
        <v>2.75</v>
      </c>
      <c r="V1035" s="15">
        <v>1.7324999999999999</v>
      </c>
      <c r="W1035" s="13">
        <v>196</v>
      </c>
      <c r="X1035" s="13">
        <v>369</v>
      </c>
      <c r="Y1035" s="13">
        <v>44</v>
      </c>
      <c r="Z1035" s="13">
        <v>565</v>
      </c>
      <c r="AA1035" s="13">
        <v>96</v>
      </c>
      <c r="AB1035" s="13">
        <v>6</v>
      </c>
    </row>
    <row r="1036" spans="1:28">
      <c r="A1036" s="1">
        <v>100006701</v>
      </c>
      <c r="B1036" s="1" t="s">
        <v>1126</v>
      </c>
      <c r="C1036" s="1" t="s">
        <v>1644</v>
      </c>
      <c r="D1036" s="1" t="s">
        <v>2249</v>
      </c>
      <c r="E1036" s="1">
        <v>1</v>
      </c>
      <c r="F1036" s="13">
        <v>54</v>
      </c>
      <c r="G1036" s="13">
        <f t="shared" si="17"/>
        <v>14</v>
      </c>
      <c r="H1036" s="13">
        <v>14</v>
      </c>
      <c r="I1036" s="13">
        <v>0</v>
      </c>
      <c r="J1036" s="13">
        <v>6</v>
      </c>
      <c r="K1036" s="13">
        <v>0</v>
      </c>
      <c r="L1036" s="13">
        <v>0</v>
      </c>
      <c r="M1036" s="13">
        <v>0</v>
      </c>
      <c r="N1036" s="13">
        <v>4</v>
      </c>
      <c r="O1036" s="13">
        <v>1</v>
      </c>
      <c r="P1036" s="13">
        <v>3</v>
      </c>
      <c r="Q1036" s="13">
        <v>20</v>
      </c>
      <c r="R1036" s="13">
        <v>2636</v>
      </c>
      <c r="S1036" s="13">
        <v>248</v>
      </c>
      <c r="T1036" s="15">
        <v>27</v>
      </c>
      <c r="U1036" s="15">
        <v>3.375</v>
      </c>
      <c r="V1036" s="15">
        <v>2.1262500000000002</v>
      </c>
      <c r="W1036" s="13">
        <v>238</v>
      </c>
      <c r="X1036" s="13">
        <v>470</v>
      </c>
      <c r="Y1036" s="13">
        <v>54</v>
      </c>
      <c r="Z1036" s="13">
        <v>708</v>
      </c>
      <c r="AA1036" s="13">
        <v>96</v>
      </c>
      <c r="AB1036" s="13">
        <v>6</v>
      </c>
    </row>
    <row r="1037" spans="1:28">
      <c r="A1037" s="1">
        <v>100006709</v>
      </c>
      <c r="B1037" s="1" t="s">
        <v>1126</v>
      </c>
      <c r="C1037" s="1" t="s">
        <v>1644</v>
      </c>
      <c r="D1037" s="1" t="s">
        <v>2251</v>
      </c>
      <c r="E1037" s="1">
        <v>1</v>
      </c>
      <c r="F1037" s="13">
        <v>51</v>
      </c>
      <c r="G1037" s="13">
        <f t="shared" si="17"/>
        <v>21</v>
      </c>
      <c r="H1037" s="13">
        <v>11</v>
      </c>
      <c r="I1037" s="13">
        <v>10</v>
      </c>
      <c r="J1037" s="13">
        <v>6</v>
      </c>
      <c r="K1037" s="13">
        <v>0</v>
      </c>
      <c r="L1037" s="13">
        <v>0</v>
      </c>
      <c r="M1037" s="13">
        <v>0</v>
      </c>
      <c r="N1037" s="13">
        <v>4</v>
      </c>
      <c r="O1037" s="13">
        <v>1</v>
      </c>
      <c r="P1037" s="13">
        <v>3</v>
      </c>
      <c r="Q1037" s="13">
        <v>25</v>
      </c>
      <c r="R1037" s="13">
        <v>2496</v>
      </c>
      <c r="S1037" s="13">
        <v>419</v>
      </c>
      <c r="T1037" s="15">
        <v>25.5</v>
      </c>
      <c r="U1037" s="15">
        <v>3.1875</v>
      </c>
      <c r="V1037" s="15">
        <v>2.0081250000000002</v>
      </c>
      <c r="W1037" s="13">
        <v>225</v>
      </c>
      <c r="X1037" s="13">
        <v>501</v>
      </c>
      <c r="Y1037" s="13">
        <v>51</v>
      </c>
      <c r="Z1037" s="13">
        <v>726</v>
      </c>
      <c r="AA1037" s="13">
        <v>96</v>
      </c>
      <c r="AB1037" s="13">
        <v>6</v>
      </c>
    </row>
    <row r="1038" spans="1:28">
      <c r="A1038" s="1">
        <v>100006714</v>
      </c>
      <c r="B1038" s="1" t="s">
        <v>1126</v>
      </c>
      <c r="C1038" s="1" t="s">
        <v>1644</v>
      </c>
      <c r="D1038" s="1" t="s">
        <v>2253</v>
      </c>
      <c r="E1038" s="1">
        <v>1</v>
      </c>
      <c r="F1038" s="13">
        <v>25</v>
      </c>
      <c r="G1038" s="13">
        <f t="shared" si="17"/>
        <v>7</v>
      </c>
      <c r="H1038" s="13">
        <v>7</v>
      </c>
      <c r="I1038" s="13">
        <v>0</v>
      </c>
      <c r="J1038" s="13">
        <v>4</v>
      </c>
      <c r="K1038" s="13">
        <v>0</v>
      </c>
      <c r="L1038" s="13">
        <v>0</v>
      </c>
      <c r="M1038" s="13">
        <v>0</v>
      </c>
      <c r="N1038" s="13">
        <v>3</v>
      </c>
      <c r="O1038" s="13">
        <v>1</v>
      </c>
      <c r="P1038" s="13">
        <v>2</v>
      </c>
      <c r="Q1038" s="13">
        <v>9</v>
      </c>
      <c r="R1038" s="13">
        <v>1285</v>
      </c>
      <c r="S1038" s="13">
        <v>25</v>
      </c>
      <c r="T1038" s="15">
        <v>12.5</v>
      </c>
      <c r="U1038" s="15">
        <v>1.5625</v>
      </c>
      <c r="V1038" s="15">
        <v>0.984375</v>
      </c>
      <c r="W1038" s="13">
        <v>116</v>
      </c>
      <c r="X1038" s="13">
        <v>201</v>
      </c>
      <c r="Y1038" s="13">
        <v>25</v>
      </c>
      <c r="Z1038" s="13">
        <v>317</v>
      </c>
      <c r="AA1038" s="13">
        <v>72</v>
      </c>
      <c r="AB1038" s="13">
        <v>4</v>
      </c>
    </row>
    <row r="1039" spans="1:28">
      <c r="A1039" s="1">
        <v>100006715</v>
      </c>
      <c r="B1039" s="1" t="s">
        <v>1126</v>
      </c>
      <c r="C1039" s="1" t="s">
        <v>1644</v>
      </c>
      <c r="D1039" s="1" t="s">
        <v>2254</v>
      </c>
      <c r="E1039" s="1">
        <v>1</v>
      </c>
      <c r="F1039" s="13">
        <v>45</v>
      </c>
      <c r="G1039" s="13">
        <f t="shared" si="17"/>
        <v>13</v>
      </c>
      <c r="H1039" s="13">
        <v>12</v>
      </c>
      <c r="I1039" s="13">
        <v>1</v>
      </c>
      <c r="J1039" s="13">
        <v>6</v>
      </c>
      <c r="K1039" s="13">
        <v>0</v>
      </c>
      <c r="L1039" s="13">
        <v>0</v>
      </c>
      <c r="M1039" s="13">
        <v>0</v>
      </c>
      <c r="N1039" s="13">
        <v>4</v>
      </c>
      <c r="O1039" s="13">
        <v>1</v>
      </c>
      <c r="P1039" s="13">
        <v>3</v>
      </c>
      <c r="Q1039" s="13">
        <v>17</v>
      </c>
      <c r="R1039" s="13">
        <v>2216</v>
      </c>
      <c r="S1039" s="13">
        <v>166</v>
      </c>
      <c r="T1039" s="15">
        <v>22.5</v>
      </c>
      <c r="U1039" s="15">
        <v>2.8125</v>
      </c>
      <c r="V1039" s="15">
        <v>1.7718750000000001</v>
      </c>
      <c r="W1039" s="13">
        <v>200</v>
      </c>
      <c r="X1039" s="13">
        <v>383</v>
      </c>
      <c r="Y1039" s="13">
        <v>45</v>
      </c>
      <c r="Z1039" s="13">
        <v>583</v>
      </c>
      <c r="AA1039" s="13">
        <v>96</v>
      </c>
      <c r="AB1039" s="13">
        <v>6</v>
      </c>
    </row>
    <row r="1040" spans="1:28">
      <c r="A1040" s="1">
        <v>100006721</v>
      </c>
      <c r="B1040" s="1" t="s">
        <v>1126</v>
      </c>
      <c r="C1040" s="1" t="s">
        <v>1631</v>
      </c>
      <c r="D1040" s="1" t="s">
        <v>176</v>
      </c>
      <c r="E1040" s="1">
        <v>1</v>
      </c>
      <c r="F1040" s="13">
        <v>30</v>
      </c>
      <c r="G1040" s="13">
        <f t="shared" si="17"/>
        <v>8</v>
      </c>
      <c r="H1040" s="13">
        <v>8</v>
      </c>
      <c r="I1040" s="13">
        <v>0</v>
      </c>
      <c r="J1040" s="13">
        <v>4</v>
      </c>
      <c r="K1040" s="13">
        <v>0</v>
      </c>
      <c r="L1040" s="13">
        <v>0</v>
      </c>
      <c r="M1040" s="13">
        <v>0</v>
      </c>
      <c r="N1040" s="13">
        <v>3</v>
      </c>
      <c r="O1040" s="13">
        <v>1</v>
      </c>
      <c r="P1040" s="13">
        <v>2</v>
      </c>
      <c r="Q1040" s="13">
        <v>11</v>
      </c>
      <c r="R1040" s="13">
        <v>1518</v>
      </c>
      <c r="S1040" s="13">
        <v>50</v>
      </c>
      <c r="T1040" s="15">
        <v>15</v>
      </c>
      <c r="U1040" s="15">
        <v>1.875</v>
      </c>
      <c r="V1040" s="15">
        <v>1.1812499999999999</v>
      </c>
      <c r="W1040" s="13">
        <v>137</v>
      </c>
      <c r="X1040" s="13">
        <v>243</v>
      </c>
      <c r="Y1040" s="13">
        <v>30</v>
      </c>
      <c r="Z1040" s="13">
        <v>380</v>
      </c>
      <c r="AA1040" s="13">
        <v>72</v>
      </c>
      <c r="AB1040" s="13">
        <v>4</v>
      </c>
    </row>
    <row r="1041" spans="1:28">
      <c r="A1041" s="1">
        <v>100006726</v>
      </c>
      <c r="B1041" s="1" t="s">
        <v>1126</v>
      </c>
      <c r="C1041" s="1" t="s">
        <v>1644</v>
      </c>
      <c r="D1041" s="1" t="s">
        <v>533</v>
      </c>
      <c r="E1041" s="1">
        <v>1</v>
      </c>
      <c r="F1041" s="13">
        <v>3</v>
      </c>
      <c r="G1041" s="13">
        <f t="shared" si="17"/>
        <v>1</v>
      </c>
      <c r="H1041" s="13">
        <v>1</v>
      </c>
      <c r="I1041" s="13">
        <v>0</v>
      </c>
      <c r="J1041" s="13">
        <v>0</v>
      </c>
      <c r="K1041" s="13">
        <v>1</v>
      </c>
      <c r="L1041" s="13">
        <v>0</v>
      </c>
      <c r="M1041" s="13">
        <v>1</v>
      </c>
      <c r="N1041" s="13">
        <v>0</v>
      </c>
      <c r="O1041" s="13">
        <v>1</v>
      </c>
      <c r="P1041" s="13">
        <v>1</v>
      </c>
      <c r="Q1041" s="13">
        <v>1</v>
      </c>
      <c r="R1041" s="13">
        <v>175</v>
      </c>
      <c r="S1041" s="13">
        <v>0</v>
      </c>
      <c r="T1041" s="15">
        <v>1.5</v>
      </c>
      <c r="U1041" s="15">
        <v>0.1875</v>
      </c>
      <c r="V1041" s="15">
        <v>0.11812499999999999</v>
      </c>
      <c r="W1041" s="13">
        <v>16</v>
      </c>
      <c r="X1041" s="13">
        <v>27</v>
      </c>
      <c r="Y1041" s="13">
        <v>3</v>
      </c>
      <c r="Z1041" s="13">
        <v>43</v>
      </c>
      <c r="AA1041" s="13">
        <v>48</v>
      </c>
      <c r="AB1041" s="13">
        <v>0</v>
      </c>
    </row>
    <row r="1042" spans="1:28">
      <c r="A1042" s="1">
        <v>100006732</v>
      </c>
      <c r="B1042" s="1" t="s">
        <v>1126</v>
      </c>
      <c r="C1042" s="1" t="s">
        <v>1644</v>
      </c>
      <c r="D1042" s="1" t="s">
        <v>1768</v>
      </c>
      <c r="E1042" s="1">
        <v>1</v>
      </c>
      <c r="F1042" s="13">
        <v>62</v>
      </c>
      <c r="G1042" s="13">
        <f t="shared" si="17"/>
        <v>16</v>
      </c>
      <c r="H1042" s="13">
        <v>16</v>
      </c>
      <c r="I1042" s="13">
        <v>0</v>
      </c>
      <c r="J1042" s="13">
        <v>8</v>
      </c>
      <c r="K1042" s="13">
        <v>0</v>
      </c>
      <c r="L1042" s="13">
        <v>0</v>
      </c>
      <c r="M1042" s="13">
        <v>0</v>
      </c>
      <c r="N1042" s="13">
        <v>5</v>
      </c>
      <c r="O1042" s="13">
        <v>1</v>
      </c>
      <c r="P1042" s="13">
        <v>4</v>
      </c>
      <c r="Q1042" s="13">
        <v>23</v>
      </c>
      <c r="R1042" s="13">
        <v>3008</v>
      </c>
      <c r="S1042" s="13">
        <v>345</v>
      </c>
      <c r="T1042" s="15">
        <v>31</v>
      </c>
      <c r="U1042" s="15">
        <v>3.875</v>
      </c>
      <c r="V1042" s="15">
        <v>2.4412500000000001</v>
      </c>
      <c r="W1042" s="13">
        <v>271</v>
      </c>
      <c r="X1042" s="13">
        <v>555</v>
      </c>
      <c r="Y1042" s="13">
        <v>62</v>
      </c>
      <c r="Z1042" s="13">
        <v>826</v>
      </c>
      <c r="AA1042" s="13">
        <v>120</v>
      </c>
      <c r="AB1042" s="13">
        <v>8</v>
      </c>
    </row>
    <row r="1043" spans="1:28">
      <c r="A1043" s="1">
        <v>100006737</v>
      </c>
      <c r="B1043" s="1" t="s">
        <v>1126</v>
      </c>
      <c r="C1043" s="1" t="s">
        <v>1662</v>
      </c>
      <c r="D1043" s="1" t="s">
        <v>176</v>
      </c>
      <c r="E1043" s="1">
        <v>1</v>
      </c>
      <c r="F1043" s="13">
        <v>38</v>
      </c>
      <c r="G1043" s="13">
        <f t="shared" si="17"/>
        <v>10</v>
      </c>
      <c r="H1043" s="13">
        <v>10</v>
      </c>
      <c r="I1043" s="13">
        <v>0</v>
      </c>
      <c r="J1043" s="13">
        <v>4</v>
      </c>
      <c r="K1043" s="13">
        <v>0</v>
      </c>
      <c r="L1043" s="13">
        <v>0</v>
      </c>
      <c r="M1043" s="13">
        <v>0</v>
      </c>
      <c r="N1043" s="13">
        <v>3</v>
      </c>
      <c r="O1043" s="13">
        <v>1</v>
      </c>
      <c r="P1043" s="13">
        <v>2</v>
      </c>
      <c r="Q1043" s="13">
        <v>14</v>
      </c>
      <c r="R1043" s="13">
        <v>1890</v>
      </c>
      <c r="S1043" s="13">
        <v>100</v>
      </c>
      <c r="T1043" s="15">
        <v>19</v>
      </c>
      <c r="U1043" s="15">
        <v>2.375</v>
      </c>
      <c r="V1043" s="15">
        <v>1.4962500000000001</v>
      </c>
      <c r="W1043" s="13">
        <v>171</v>
      </c>
      <c r="X1043" s="13">
        <v>314</v>
      </c>
      <c r="Y1043" s="13">
        <v>38</v>
      </c>
      <c r="Z1043" s="13">
        <v>485</v>
      </c>
      <c r="AA1043" s="13">
        <v>72</v>
      </c>
      <c r="AB1043" s="13">
        <v>4</v>
      </c>
    </row>
    <row r="1044" spans="1:28">
      <c r="A1044" s="1">
        <v>100006745</v>
      </c>
      <c r="B1044" s="1" t="s">
        <v>1126</v>
      </c>
      <c r="C1044" s="1" t="s">
        <v>1662</v>
      </c>
      <c r="D1044" s="1" t="s">
        <v>919</v>
      </c>
      <c r="E1044" s="1">
        <v>1</v>
      </c>
      <c r="F1044" s="13">
        <v>76</v>
      </c>
      <c r="G1044" s="13">
        <f t="shared" si="17"/>
        <v>20</v>
      </c>
      <c r="H1044" s="13">
        <v>20</v>
      </c>
      <c r="I1044" s="13">
        <v>0</v>
      </c>
      <c r="J1044" s="13">
        <v>10</v>
      </c>
      <c r="K1044" s="13">
        <v>0</v>
      </c>
      <c r="L1044" s="13">
        <v>0</v>
      </c>
      <c r="M1044" s="13">
        <v>0</v>
      </c>
      <c r="N1044" s="13">
        <v>6</v>
      </c>
      <c r="O1044" s="13">
        <v>1</v>
      </c>
      <c r="P1044" s="13">
        <v>5</v>
      </c>
      <c r="Q1044" s="13">
        <v>28</v>
      </c>
      <c r="R1044" s="13">
        <v>3780</v>
      </c>
      <c r="S1044" s="13">
        <v>543</v>
      </c>
      <c r="T1044" s="15">
        <v>38</v>
      </c>
      <c r="U1044" s="15">
        <v>4.75</v>
      </c>
      <c r="V1044" s="15">
        <v>2.9925000000000002</v>
      </c>
      <c r="W1044" s="13">
        <v>341</v>
      </c>
      <c r="X1044" s="13">
        <v>730</v>
      </c>
      <c r="Y1044" s="13">
        <v>76</v>
      </c>
      <c r="Z1044" s="13">
        <v>1071</v>
      </c>
      <c r="AA1044" s="13">
        <v>144</v>
      </c>
      <c r="AB1044" s="13">
        <v>10</v>
      </c>
    </row>
    <row r="1045" spans="1:28">
      <c r="A1045" s="1">
        <v>100006751</v>
      </c>
      <c r="B1045" s="1" t="s">
        <v>1126</v>
      </c>
      <c r="C1045" s="1" t="s">
        <v>1662</v>
      </c>
      <c r="D1045" s="1" t="s">
        <v>2267</v>
      </c>
      <c r="E1045" s="1">
        <v>1</v>
      </c>
      <c r="F1045" s="13">
        <v>113</v>
      </c>
      <c r="G1045" s="13">
        <f t="shared" si="17"/>
        <v>29</v>
      </c>
      <c r="H1045" s="13">
        <v>29</v>
      </c>
      <c r="I1045" s="13">
        <v>0</v>
      </c>
      <c r="J1045" s="13">
        <v>16</v>
      </c>
      <c r="K1045" s="13">
        <v>0</v>
      </c>
      <c r="L1045" s="13">
        <v>1</v>
      </c>
      <c r="M1045" s="13">
        <v>0</v>
      </c>
      <c r="N1045" s="13">
        <v>8</v>
      </c>
      <c r="O1045" s="13">
        <v>1</v>
      </c>
      <c r="P1045" s="13">
        <v>8</v>
      </c>
      <c r="Q1045" s="13">
        <v>42</v>
      </c>
      <c r="R1045" s="13">
        <v>5503</v>
      </c>
      <c r="S1045" s="13">
        <v>1328</v>
      </c>
      <c r="T1045" s="15">
        <v>56.5</v>
      </c>
      <c r="U1045" s="15">
        <v>7.0625</v>
      </c>
      <c r="V1045" s="15">
        <v>4.4493749999999999</v>
      </c>
      <c r="W1045" s="13">
        <v>496</v>
      </c>
      <c r="X1045" s="13">
        <v>1224</v>
      </c>
      <c r="Y1045" s="13">
        <v>113</v>
      </c>
      <c r="Z1045" s="13">
        <v>1720</v>
      </c>
      <c r="AA1045" s="13">
        <v>192</v>
      </c>
      <c r="AB1045" s="13">
        <v>16</v>
      </c>
    </row>
    <row r="1046" spans="1:28">
      <c r="A1046" s="1">
        <v>100006758</v>
      </c>
      <c r="B1046" s="1" t="s">
        <v>1126</v>
      </c>
      <c r="C1046" s="1" t="s">
        <v>1662</v>
      </c>
      <c r="D1046" s="1" t="s">
        <v>2269</v>
      </c>
      <c r="E1046" s="1">
        <v>1</v>
      </c>
      <c r="F1046" s="13">
        <v>90</v>
      </c>
      <c r="G1046" s="13">
        <f t="shared" si="17"/>
        <v>24</v>
      </c>
      <c r="H1046" s="13">
        <v>23</v>
      </c>
      <c r="I1046" s="13">
        <v>1</v>
      </c>
      <c r="J1046" s="13">
        <v>12</v>
      </c>
      <c r="K1046" s="13">
        <v>0</v>
      </c>
      <c r="L1046" s="13">
        <v>0</v>
      </c>
      <c r="M1046" s="13">
        <v>0</v>
      </c>
      <c r="N1046" s="13">
        <v>7</v>
      </c>
      <c r="O1046" s="13">
        <v>1</v>
      </c>
      <c r="P1046" s="13">
        <v>6</v>
      </c>
      <c r="Q1046" s="13">
        <v>34</v>
      </c>
      <c r="R1046" s="13">
        <v>4432</v>
      </c>
      <c r="S1046" s="13">
        <v>837</v>
      </c>
      <c r="T1046" s="15">
        <v>45</v>
      </c>
      <c r="U1046" s="15">
        <v>5.625</v>
      </c>
      <c r="V1046" s="15">
        <v>3.5437500000000002</v>
      </c>
      <c r="W1046" s="13">
        <v>399</v>
      </c>
      <c r="X1046" s="13">
        <v>916</v>
      </c>
      <c r="Y1046" s="13">
        <v>90</v>
      </c>
      <c r="Z1046" s="13">
        <v>1315</v>
      </c>
      <c r="AA1046" s="13">
        <v>168</v>
      </c>
      <c r="AB1046" s="13">
        <v>12</v>
      </c>
    </row>
    <row r="1047" spans="1:28">
      <c r="A1047" s="1">
        <v>100006773</v>
      </c>
      <c r="B1047" s="1" t="s">
        <v>1126</v>
      </c>
      <c r="C1047" s="1" t="s">
        <v>1662</v>
      </c>
      <c r="D1047" s="1" t="s">
        <v>2274</v>
      </c>
      <c r="E1047" s="1">
        <v>1</v>
      </c>
      <c r="F1047" s="13">
        <v>41</v>
      </c>
      <c r="G1047" s="13">
        <f t="shared" si="17"/>
        <v>15</v>
      </c>
      <c r="H1047" s="13">
        <v>14</v>
      </c>
      <c r="I1047" s="13">
        <v>1</v>
      </c>
      <c r="J1047" s="13">
        <v>6</v>
      </c>
      <c r="K1047" s="13">
        <v>0</v>
      </c>
      <c r="L1047" s="13">
        <v>0</v>
      </c>
      <c r="M1047" s="13">
        <v>0</v>
      </c>
      <c r="N1047" s="13">
        <v>4</v>
      </c>
      <c r="O1047" s="13">
        <v>1</v>
      </c>
      <c r="P1047" s="13">
        <v>3</v>
      </c>
      <c r="Q1047" s="13">
        <v>14</v>
      </c>
      <c r="R1047" s="13">
        <v>2030</v>
      </c>
      <c r="S1047" s="13">
        <v>100</v>
      </c>
      <c r="T1047" s="15">
        <v>20.5</v>
      </c>
      <c r="U1047" s="15">
        <v>2.5625</v>
      </c>
      <c r="V1047" s="15">
        <v>1.6143749999999999</v>
      </c>
      <c r="W1047" s="13">
        <v>183</v>
      </c>
      <c r="X1047" s="13">
        <v>335</v>
      </c>
      <c r="Y1047" s="13">
        <v>41</v>
      </c>
      <c r="Z1047" s="13">
        <v>518</v>
      </c>
      <c r="AA1047" s="13">
        <v>96</v>
      </c>
      <c r="AB1047" s="13">
        <v>6</v>
      </c>
    </row>
    <row r="1048" spans="1:28">
      <c r="A1048" s="1">
        <v>100006777</v>
      </c>
      <c r="B1048" s="1" t="s">
        <v>1126</v>
      </c>
      <c r="C1048" s="1" t="s">
        <v>1662</v>
      </c>
      <c r="D1048" s="1" t="s">
        <v>485</v>
      </c>
      <c r="E1048" s="1">
        <v>1</v>
      </c>
      <c r="F1048" s="13">
        <v>81</v>
      </c>
      <c r="G1048" s="13">
        <f t="shared" si="17"/>
        <v>21</v>
      </c>
      <c r="H1048" s="13">
        <v>21</v>
      </c>
      <c r="I1048" s="13">
        <v>0</v>
      </c>
      <c r="J1048" s="13">
        <v>12</v>
      </c>
      <c r="K1048" s="13">
        <v>0</v>
      </c>
      <c r="L1048" s="13">
        <v>0</v>
      </c>
      <c r="M1048" s="13">
        <v>0</v>
      </c>
      <c r="N1048" s="13">
        <v>7</v>
      </c>
      <c r="O1048" s="13">
        <v>1</v>
      </c>
      <c r="P1048" s="13">
        <v>6</v>
      </c>
      <c r="Q1048" s="13">
        <v>30</v>
      </c>
      <c r="R1048" s="13">
        <v>4013</v>
      </c>
      <c r="S1048" s="13">
        <v>634</v>
      </c>
      <c r="T1048" s="15">
        <v>40.5</v>
      </c>
      <c r="U1048" s="15">
        <v>5.0625</v>
      </c>
      <c r="V1048" s="15">
        <v>3.1893750000000001</v>
      </c>
      <c r="W1048" s="13">
        <v>362</v>
      </c>
      <c r="X1048" s="13">
        <v>793</v>
      </c>
      <c r="Y1048" s="13">
        <v>81</v>
      </c>
      <c r="Z1048" s="13">
        <v>1155</v>
      </c>
      <c r="AA1048" s="13">
        <v>168</v>
      </c>
      <c r="AB1048" s="13">
        <v>12</v>
      </c>
    </row>
    <row r="1049" spans="1:28">
      <c r="A1049" s="1">
        <v>100006780</v>
      </c>
      <c r="B1049" s="1" t="s">
        <v>1126</v>
      </c>
      <c r="C1049" s="1" t="s">
        <v>1662</v>
      </c>
      <c r="D1049" s="1" t="s">
        <v>2277</v>
      </c>
      <c r="E1049" s="1">
        <v>1</v>
      </c>
      <c r="F1049" s="13">
        <v>68</v>
      </c>
      <c r="G1049" s="13">
        <f t="shared" si="17"/>
        <v>18</v>
      </c>
      <c r="H1049" s="13">
        <v>18</v>
      </c>
      <c r="I1049" s="13">
        <v>0</v>
      </c>
      <c r="J1049" s="13">
        <v>8</v>
      </c>
      <c r="K1049" s="13">
        <v>0</v>
      </c>
      <c r="L1049" s="13">
        <v>0</v>
      </c>
      <c r="M1049" s="13">
        <v>0</v>
      </c>
      <c r="N1049" s="13">
        <v>5</v>
      </c>
      <c r="O1049" s="13">
        <v>1</v>
      </c>
      <c r="P1049" s="13">
        <v>4</v>
      </c>
      <c r="Q1049" s="13">
        <v>25</v>
      </c>
      <c r="R1049" s="13">
        <v>3288</v>
      </c>
      <c r="S1049" s="13">
        <v>419</v>
      </c>
      <c r="T1049" s="15">
        <v>34</v>
      </c>
      <c r="U1049" s="15">
        <v>4.25</v>
      </c>
      <c r="V1049" s="15">
        <v>2.6775000000000002</v>
      </c>
      <c r="W1049" s="13">
        <v>296</v>
      </c>
      <c r="X1049" s="13">
        <v>619</v>
      </c>
      <c r="Y1049" s="13">
        <v>68</v>
      </c>
      <c r="Z1049" s="13">
        <v>915</v>
      </c>
      <c r="AA1049" s="13">
        <v>120</v>
      </c>
      <c r="AB1049" s="13">
        <v>8</v>
      </c>
    </row>
    <row r="1050" spans="1:28">
      <c r="A1050" s="1">
        <v>100006782</v>
      </c>
      <c r="B1050" s="1" t="s">
        <v>1126</v>
      </c>
      <c r="C1050" s="1" t="s">
        <v>1662</v>
      </c>
      <c r="D1050" s="1" t="s">
        <v>2279</v>
      </c>
      <c r="E1050" s="1">
        <v>1</v>
      </c>
      <c r="F1050" s="13">
        <v>38</v>
      </c>
      <c r="G1050" s="13">
        <f t="shared" si="17"/>
        <v>10</v>
      </c>
      <c r="H1050" s="13">
        <v>10</v>
      </c>
      <c r="I1050" s="13">
        <v>0</v>
      </c>
      <c r="J1050" s="13">
        <v>4</v>
      </c>
      <c r="K1050" s="13">
        <v>0</v>
      </c>
      <c r="L1050" s="13">
        <v>0</v>
      </c>
      <c r="M1050" s="13">
        <v>0</v>
      </c>
      <c r="N1050" s="13">
        <v>3</v>
      </c>
      <c r="O1050" s="13">
        <v>1</v>
      </c>
      <c r="P1050" s="13">
        <v>2</v>
      </c>
      <c r="Q1050" s="13">
        <v>14</v>
      </c>
      <c r="R1050" s="13">
        <v>1890</v>
      </c>
      <c r="S1050" s="13">
        <v>100</v>
      </c>
      <c r="T1050" s="15">
        <v>19</v>
      </c>
      <c r="U1050" s="15">
        <v>2.375</v>
      </c>
      <c r="V1050" s="15">
        <v>1.4962500000000001</v>
      </c>
      <c r="W1050" s="13">
        <v>171</v>
      </c>
      <c r="X1050" s="13">
        <v>314</v>
      </c>
      <c r="Y1050" s="13">
        <v>38</v>
      </c>
      <c r="Z1050" s="13">
        <v>485</v>
      </c>
      <c r="AA1050" s="13">
        <v>72</v>
      </c>
      <c r="AB1050" s="13">
        <v>4</v>
      </c>
    </row>
    <row r="1051" spans="1:28">
      <c r="A1051" s="1">
        <v>100006792</v>
      </c>
      <c r="B1051" s="1" t="s">
        <v>1126</v>
      </c>
      <c r="C1051" s="1" t="s">
        <v>1628</v>
      </c>
      <c r="D1051" s="1" t="s">
        <v>12</v>
      </c>
      <c r="E1051" s="1">
        <v>1</v>
      </c>
      <c r="F1051" s="13">
        <v>97</v>
      </c>
      <c r="G1051" s="13">
        <f t="shared" si="17"/>
        <v>25</v>
      </c>
      <c r="H1051" s="13">
        <v>25</v>
      </c>
      <c r="I1051" s="13">
        <v>0</v>
      </c>
      <c r="J1051" s="13">
        <v>12</v>
      </c>
      <c r="K1051" s="13">
        <v>0</v>
      </c>
      <c r="L1051" s="13">
        <v>0</v>
      </c>
      <c r="M1051" s="13">
        <v>0</v>
      </c>
      <c r="N1051" s="13">
        <v>7</v>
      </c>
      <c r="O1051" s="13">
        <v>1</v>
      </c>
      <c r="P1051" s="13">
        <v>6</v>
      </c>
      <c r="Q1051" s="13">
        <v>36</v>
      </c>
      <c r="R1051" s="13">
        <v>4758</v>
      </c>
      <c r="S1051" s="13">
        <v>949</v>
      </c>
      <c r="T1051" s="15">
        <v>48.5</v>
      </c>
      <c r="U1051" s="15">
        <v>6.0625</v>
      </c>
      <c r="V1051" s="15">
        <v>3.819375</v>
      </c>
      <c r="W1051" s="13">
        <v>429</v>
      </c>
      <c r="X1051" s="13">
        <v>999</v>
      </c>
      <c r="Y1051" s="13">
        <v>97</v>
      </c>
      <c r="Z1051" s="13">
        <v>1428</v>
      </c>
      <c r="AA1051" s="13">
        <v>168</v>
      </c>
      <c r="AB1051" s="13">
        <v>12</v>
      </c>
    </row>
    <row r="1052" spans="1:28">
      <c r="A1052" s="1">
        <v>100006794</v>
      </c>
      <c r="B1052" s="1" t="s">
        <v>1126</v>
      </c>
      <c r="C1052" s="1" t="s">
        <v>1628</v>
      </c>
      <c r="D1052" s="1" t="s">
        <v>2283</v>
      </c>
      <c r="E1052" s="1">
        <v>1</v>
      </c>
      <c r="F1052" s="13">
        <v>58</v>
      </c>
      <c r="G1052" s="13">
        <f t="shared" si="17"/>
        <v>20</v>
      </c>
      <c r="H1052" s="13">
        <v>20</v>
      </c>
      <c r="I1052" s="13">
        <v>0</v>
      </c>
      <c r="J1052" s="13">
        <v>6</v>
      </c>
      <c r="K1052" s="13">
        <v>0</v>
      </c>
      <c r="L1052" s="13">
        <v>0</v>
      </c>
      <c r="M1052" s="13">
        <v>0</v>
      </c>
      <c r="N1052" s="13">
        <v>4</v>
      </c>
      <c r="O1052" s="13">
        <v>1</v>
      </c>
      <c r="P1052" s="13">
        <v>3</v>
      </c>
      <c r="Q1052" s="13">
        <v>19</v>
      </c>
      <c r="R1052" s="13">
        <v>2822</v>
      </c>
      <c r="S1052" s="13">
        <v>219</v>
      </c>
      <c r="T1052" s="15">
        <v>29</v>
      </c>
      <c r="U1052" s="15">
        <v>3.625</v>
      </c>
      <c r="V1052" s="15">
        <v>2.2837499999999999</v>
      </c>
      <c r="W1052" s="13">
        <v>254</v>
      </c>
      <c r="X1052" s="13">
        <v>489</v>
      </c>
      <c r="Y1052" s="13">
        <v>58</v>
      </c>
      <c r="Z1052" s="13">
        <v>743</v>
      </c>
      <c r="AA1052" s="13">
        <v>96</v>
      </c>
      <c r="AB1052" s="13">
        <v>6</v>
      </c>
    </row>
    <row r="1053" spans="1:28">
      <c r="A1053" s="1">
        <v>100006796</v>
      </c>
      <c r="B1053" s="1" t="s">
        <v>1126</v>
      </c>
      <c r="C1053" s="1" t="s">
        <v>1628</v>
      </c>
      <c r="D1053" s="1" t="s">
        <v>2285</v>
      </c>
      <c r="E1053" s="1">
        <v>1</v>
      </c>
      <c r="F1053" s="13">
        <v>170</v>
      </c>
      <c r="G1053" s="13">
        <f t="shared" si="17"/>
        <v>44</v>
      </c>
      <c r="H1053" s="13">
        <v>44</v>
      </c>
      <c r="I1053" s="13">
        <v>0</v>
      </c>
      <c r="J1053" s="13">
        <v>24</v>
      </c>
      <c r="K1053" s="13">
        <v>0</v>
      </c>
      <c r="L1053" s="13">
        <v>1</v>
      </c>
      <c r="M1053" s="13">
        <v>0</v>
      </c>
      <c r="N1053" s="13">
        <v>12</v>
      </c>
      <c r="O1053" s="13">
        <v>1</v>
      </c>
      <c r="P1053" s="13">
        <v>12</v>
      </c>
      <c r="Q1053" s="13">
        <v>63</v>
      </c>
      <c r="R1053" s="13">
        <v>8278</v>
      </c>
      <c r="S1053" s="13">
        <v>3148</v>
      </c>
      <c r="T1053" s="15">
        <v>85</v>
      </c>
      <c r="U1053" s="15">
        <v>10.625</v>
      </c>
      <c r="V1053" s="15">
        <v>6.6937499999999996</v>
      </c>
      <c r="W1053" s="13">
        <v>746</v>
      </c>
      <c r="X1053" s="13">
        <v>2187</v>
      </c>
      <c r="Y1053" s="13">
        <v>170</v>
      </c>
      <c r="Z1053" s="13">
        <v>2933</v>
      </c>
      <c r="AA1053" s="13">
        <v>288</v>
      </c>
      <c r="AB1053" s="13">
        <v>24</v>
      </c>
    </row>
    <row r="1054" spans="1:28">
      <c r="A1054" s="1">
        <v>100006810</v>
      </c>
      <c r="B1054" s="1" t="s">
        <v>1126</v>
      </c>
      <c r="C1054" s="1" t="s">
        <v>1628</v>
      </c>
      <c r="D1054" s="1" t="s">
        <v>686</v>
      </c>
      <c r="E1054" s="1">
        <v>1</v>
      </c>
      <c r="F1054" s="13">
        <v>19</v>
      </c>
      <c r="G1054" s="13">
        <f t="shared" si="17"/>
        <v>5</v>
      </c>
      <c r="H1054" s="13">
        <v>5</v>
      </c>
      <c r="I1054" s="13">
        <v>0</v>
      </c>
      <c r="J1054" s="13">
        <v>0</v>
      </c>
      <c r="K1054" s="13">
        <v>1</v>
      </c>
      <c r="L1054" s="13">
        <v>0</v>
      </c>
      <c r="M1054" s="13">
        <v>1</v>
      </c>
      <c r="N1054" s="13">
        <v>0</v>
      </c>
      <c r="O1054" s="13">
        <v>1</v>
      </c>
      <c r="P1054" s="13">
        <v>1</v>
      </c>
      <c r="Q1054" s="13">
        <v>7</v>
      </c>
      <c r="R1054" s="13">
        <v>1263</v>
      </c>
      <c r="S1054" s="13">
        <v>0</v>
      </c>
      <c r="T1054" s="15">
        <v>9.5</v>
      </c>
      <c r="U1054" s="15">
        <v>1.1875</v>
      </c>
      <c r="V1054" s="15">
        <v>0.74812500000000004</v>
      </c>
      <c r="W1054" s="13">
        <v>114</v>
      </c>
      <c r="X1054" s="13">
        <v>190</v>
      </c>
      <c r="Y1054" s="13">
        <v>19</v>
      </c>
      <c r="Z1054" s="13">
        <v>304</v>
      </c>
      <c r="AA1054" s="13">
        <v>48</v>
      </c>
      <c r="AB1054" s="13">
        <v>0</v>
      </c>
    </row>
    <row r="1055" spans="1:28">
      <c r="A1055" s="1">
        <v>100006816</v>
      </c>
      <c r="B1055" s="1" t="s">
        <v>1126</v>
      </c>
      <c r="C1055" s="1" t="s">
        <v>1628</v>
      </c>
      <c r="D1055" s="1" t="s">
        <v>2292</v>
      </c>
      <c r="E1055" s="1">
        <v>1</v>
      </c>
      <c r="F1055" s="13">
        <v>76</v>
      </c>
      <c r="G1055" s="13">
        <f t="shared" si="17"/>
        <v>20</v>
      </c>
      <c r="H1055" s="13">
        <v>20</v>
      </c>
      <c r="I1055" s="13">
        <v>0</v>
      </c>
      <c r="J1055" s="13">
        <v>8</v>
      </c>
      <c r="K1055" s="13">
        <v>0</v>
      </c>
      <c r="L1055" s="13">
        <v>0</v>
      </c>
      <c r="M1055" s="13">
        <v>0</v>
      </c>
      <c r="N1055" s="13">
        <v>5</v>
      </c>
      <c r="O1055" s="13">
        <v>1</v>
      </c>
      <c r="P1055" s="13">
        <v>4</v>
      </c>
      <c r="Q1055" s="13">
        <v>28</v>
      </c>
      <c r="R1055" s="13">
        <v>3660</v>
      </c>
      <c r="S1055" s="13">
        <v>543</v>
      </c>
      <c r="T1055" s="15">
        <v>38</v>
      </c>
      <c r="U1055" s="15">
        <v>4.75</v>
      </c>
      <c r="V1055" s="15">
        <v>2.9925000000000002</v>
      </c>
      <c r="W1055" s="13">
        <v>330</v>
      </c>
      <c r="X1055" s="13">
        <v>712</v>
      </c>
      <c r="Y1055" s="13">
        <v>76</v>
      </c>
      <c r="Z1055" s="13">
        <v>1042</v>
      </c>
      <c r="AA1055" s="13">
        <v>120</v>
      </c>
      <c r="AB1055" s="13">
        <v>8</v>
      </c>
    </row>
    <row r="1056" spans="1:28">
      <c r="A1056" s="1">
        <v>100006819</v>
      </c>
      <c r="B1056" s="1" t="s">
        <v>1126</v>
      </c>
      <c r="C1056" s="1" t="s">
        <v>1628</v>
      </c>
      <c r="D1056" s="1" t="s">
        <v>12</v>
      </c>
      <c r="E1056" s="1">
        <v>1</v>
      </c>
      <c r="F1056" s="13">
        <v>52</v>
      </c>
      <c r="G1056" s="13">
        <f t="shared" si="17"/>
        <v>14</v>
      </c>
      <c r="H1056" s="13">
        <v>14</v>
      </c>
      <c r="I1056" s="13">
        <v>0</v>
      </c>
      <c r="J1056" s="13">
        <v>6</v>
      </c>
      <c r="K1056" s="13">
        <v>0</v>
      </c>
      <c r="L1056" s="13">
        <v>0</v>
      </c>
      <c r="M1056" s="13">
        <v>0</v>
      </c>
      <c r="N1056" s="13">
        <v>4</v>
      </c>
      <c r="O1056" s="13">
        <v>1</v>
      </c>
      <c r="P1056" s="13">
        <v>3</v>
      </c>
      <c r="Q1056" s="13">
        <v>19</v>
      </c>
      <c r="R1056" s="13">
        <v>2542</v>
      </c>
      <c r="S1056" s="13">
        <v>219</v>
      </c>
      <c r="T1056" s="15">
        <v>26</v>
      </c>
      <c r="U1056" s="15">
        <v>3.25</v>
      </c>
      <c r="V1056" s="15">
        <v>2.0474999999999999</v>
      </c>
      <c r="W1056" s="13">
        <v>229</v>
      </c>
      <c r="X1056" s="13">
        <v>447</v>
      </c>
      <c r="Y1056" s="13">
        <v>52</v>
      </c>
      <c r="Z1056" s="13">
        <v>676</v>
      </c>
      <c r="AA1056" s="13">
        <v>96</v>
      </c>
      <c r="AB1056" s="13">
        <v>6</v>
      </c>
    </row>
    <row r="1057" spans="1:28">
      <c r="A1057" s="1">
        <v>100006822</v>
      </c>
      <c r="B1057" s="1" t="s">
        <v>1126</v>
      </c>
      <c r="C1057" s="1" t="s">
        <v>1628</v>
      </c>
      <c r="D1057" s="1" t="s">
        <v>18</v>
      </c>
      <c r="E1057" s="1">
        <v>1</v>
      </c>
      <c r="F1057" s="13">
        <v>31</v>
      </c>
      <c r="G1057" s="13">
        <f t="shared" si="17"/>
        <v>9</v>
      </c>
      <c r="H1057" s="13">
        <v>8</v>
      </c>
      <c r="I1057" s="13">
        <v>1</v>
      </c>
      <c r="J1057" s="13">
        <v>4</v>
      </c>
      <c r="K1057" s="13">
        <v>0</v>
      </c>
      <c r="L1057" s="13">
        <v>0</v>
      </c>
      <c r="M1057" s="13">
        <v>0</v>
      </c>
      <c r="N1057" s="13">
        <v>3</v>
      </c>
      <c r="O1057" s="13">
        <v>1</v>
      </c>
      <c r="P1057" s="13">
        <v>2</v>
      </c>
      <c r="Q1057" s="13">
        <v>12</v>
      </c>
      <c r="R1057" s="13">
        <v>1564</v>
      </c>
      <c r="S1057" s="13">
        <v>65</v>
      </c>
      <c r="T1057" s="15">
        <v>15.5</v>
      </c>
      <c r="U1057" s="15">
        <v>1.9375</v>
      </c>
      <c r="V1057" s="15">
        <v>1.2206250000000001</v>
      </c>
      <c r="W1057" s="13">
        <v>141</v>
      </c>
      <c r="X1057" s="13">
        <v>255</v>
      </c>
      <c r="Y1057" s="13">
        <v>31</v>
      </c>
      <c r="Z1057" s="13">
        <v>396</v>
      </c>
      <c r="AA1057" s="13">
        <v>72</v>
      </c>
      <c r="AB1057" s="13">
        <v>4</v>
      </c>
    </row>
    <row r="1058" spans="1:28">
      <c r="A1058" s="1">
        <v>100006829</v>
      </c>
      <c r="B1058" s="1" t="s">
        <v>1126</v>
      </c>
      <c r="C1058" s="1" t="s">
        <v>1628</v>
      </c>
      <c r="D1058" s="1" t="s">
        <v>390</v>
      </c>
      <c r="E1058" s="1">
        <v>1</v>
      </c>
      <c r="F1058" s="13">
        <v>52</v>
      </c>
      <c r="G1058" s="13">
        <f t="shared" si="17"/>
        <v>14</v>
      </c>
      <c r="H1058" s="13">
        <v>14</v>
      </c>
      <c r="I1058" s="13">
        <v>0</v>
      </c>
      <c r="J1058" s="13">
        <v>6</v>
      </c>
      <c r="K1058" s="13">
        <v>0</v>
      </c>
      <c r="L1058" s="13">
        <v>0</v>
      </c>
      <c r="M1058" s="13">
        <v>0</v>
      </c>
      <c r="N1058" s="13">
        <v>4</v>
      </c>
      <c r="O1058" s="13">
        <v>1</v>
      </c>
      <c r="P1058" s="13">
        <v>3</v>
      </c>
      <c r="Q1058" s="13">
        <v>19</v>
      </c>
      <c r="R1058" s="13">
        <v>2542</v>
      </c>
      <c r="S1058" s="13">
        <v>219</v>
      </c>
      <c r="T1058" s="15">
        <v>26</v>
      </c>
      <c r="U1058" s="15">
        <v>3.25</v>
      </c>
      <c r="V1058" s="15">
        <v>2.0474999999999999</v>
      </c>
      <c r="W1058" s="13">
        <v>229</v>
      </c>
      <c r="X1058" s="13">
        <v>447</v>
      </c>
      <c r="Y1058" s="13">
        <v>52</v>
      </c>
      <c r="Z1058" s="13">
        <v>676</v>
      </c>
      <c r="AA1058" s="13">
        <v>96</v>
      </c>
      <c r="AB1058" s="13">
        <v>6</v>
      </c>
    </row>
    <row r="1059" spans="1:28">
      <c r="A1059" s="1">
        <v>100006831</v>
      </c>
      <c r="B1059" s="1" t="s">
        <v>1126</v>
      </c>
      <c r="C1059" s="1" t="s">
        <v>1628</v>
      </c>
      <c r="D1059" s="1" t="s">
        <v>2298</v>
      </c>
      <c r="E1059" s="1">
        <v>1</v>
      </c>
      <c r="F1059" s="13">
        <v>34</v>
      </c>
      <c r="G1059" s="13">
        <f t="shared" si="17"/>
        <v>10</v>
      </c>
      <c r="H1059" s="13">
        <v>9</v>
      </c>
      <c r="I1059" s="13">
        <v>1</v>
      </c>
      <c r="J1059" s="13">
        <v>4</v>
      </c>
      <c r="K1059" s="13">
        <v>0</v>
      </c>
      <c r="L1059" s="13">
        <v>0</v>
      </c>
      <c r="M1059" s="13">
        <v>0</v>
      </c>
      <c r="N1059" s="13">
        <v>3</v>
      </c>
      <c r="O1059" s="13">
        <v>1</v>
      </c>
      <c r="P1059" s="13">
        <v>2</v>
      </c>
      <c r="Q1059" s="13">
        <v>13</v>
      </c>
      <c r="R1059" s="13">
        <v>1704</v>
      </c>
      <c r="S1059" s="13">
        <v>82</v>
      </c>
      <c r="T1059" s="15">
        <v>17</v>
      </c>
      <c r="U1059" s="15">
        <v>2.125</v>
      </c>
      <c r="V1059" s="15">
        <v>1.3387500000000001</v>
      </c>
      <c r="W1059" s="13">
        <v>154</v>
      </c>
      <c r="X1059" s="13">
        <v>281</v>
      </c>
      <c r="Y1059" s="13">
        <v>34</v>
      </c>
      <c r="Z1059" s="13">
        <v>435</v>
      </c>
      <c r="AA1059" s="13">
        <v>72</v>
      </c>
      <c r="AB1059" s="13">
        <v>4</v>
      </c>
    </row>
    <row r="1060" spans="1:28">
      <c r="A1060" s="1">
        <v>100006835</v>
      </c>
      <c r="B1060" s="1" t="s">
        <v>1126</v>
      </c>
      <c r="C1060" s="1" t="s">
        <v>1628</v>
      </c>
      <c r="D1060" s="1" t="s">
        <v>2300</v>
      </c>
      <c r="E1060" s="1">
        <v>1</v>
      </c>
      <c r="F1060" s="13">
        <v>30</v>
      </c>
      <c r="G1060" s="13">
        <f t="shared" si="17"/>
        <v>8</v>
      </c>
      <c r="H1060" s="13">
        <v>8</v>
      </c>
      <c r="I1060" s="13">
        <v>0</v>
      </c>
      <c r="J1060" s="13">
        <v>4</v>
      </c>
      <c r="K1060" s="13">
        <v>0</v>
      </c>
      <c r="L1060" s="13">
        <v>0</v>
      </c>
      <c r="M1060" s="13">
        <v>0</v>
      </c>
      <c r="N1060" s="13">
        <v>3</v>
      </c>
      <c r="O1060" s="13">
        <v>1</v>
      </c>
      <c r="P1060" s="13">
        <v>2</v>
      </c>
      <c r="Q1060" s="13">
        <v>11</v>
      </c>
      <c r="R1060" s="13">
        <v>1518</v>
      </c>
      <c r="S1060" s="13">
        <v>50</v>
      </c>
      <c r="T1060" s="15">
        <v>15</v>
      </c>
      <c r="U1060" s="15">
        <v>1.875</v>
      </c>
      <c r="V1060" s="15">
        <v>1.1812499999999999</v>
      </c>
      <c r="W1060" s="13">
        <v>137</v>
      </c>
      <c r="X1060" s="13">
        <v>243</v>
      </c>
      <c r="Y1060" s="13">
        <v>30</v>
      </c>
      <c r="Z1060" s="13">
        <v>380</v>
      </c>
      <c r="AA1060" s="13">
        <v>72</v>
      </c>
      <c r="AB1060" s="13">
        <v>4</v>
      </c>
    </row>
    <row r="1061" spans="1:28">
      <c r="A1061" s="1">
        <v>100006837</v>
      </c>
      <c r="B1061" s="1" t="s">
        <v>1126</v>
      </c>
      <c r="C1061" s="1" t="s">
        <v>1628</v>
      </c>
      <c r="D1061" s="1" t="s">
        <v>100</v>
      </c>
      <c r="E1061" s="1">
        <v>1</v>
      </c>
      <c r="F1061" s="13">
        <v>52</v>
      </c>
      <c r="G1061" s="13">
        <f t="shared" si="17"/>
        <v>14</v>
      </c>
      <c r="H1061" s="13">
        <v>14</v>
      </c>
      <c r="I1061" s="13">
        <v>0</v>
      </c>
      <c r="J1061" s="13">
        <v>6</v>
      </c>
      <c r="K1061" s="13">
        <v>0</v>
      </c>
      <c r="L1061" s="13">
        <v>0</v>
      </c>
      <c r="M1061" s="13">
        <v>0</v>
      </c>
      <c r="N1061" s="13">
        <v>4</v>
      </c>
      <c r="O1061" s="13">
        <v>1</v>
      </c>
      <c r="P1061" s="13">
        <v>3</v>
      </c>
      <c r="Q1061" s="13">
        <v>19</v>
      </c>
      <c r="R1061" s="13">
        <v>2542</v>
      </c>
      <c r="S1061" s="13">
        <v>219</v>
      </c>
      <c r="T1061" s="15">
        <v>26</v>
      </c>
      <c r="U1061" s="15">
        <v>3.25</v>
      </c>
      <c r="V1061" s="15">
        <v>2.0474999999999999</v>
      </c>
      <c r="W1061" s="13">
        <v>229</v>
      </c>
      <c r="X1061" s="13">
        <v>447</v>
      </c>
      <c r="Y1061" s="13">
        <v>52</v>
      </c>
      <c r="Z1061" s="13">
        <v>676</v>
      </c>
      <c r="AA1061" s="13">
        <v>96</v>
      </c>
      <c r="AB1061" s="13">
        <v>6</v>
      </c>
    </row>
    <row r="1062" spans="1:28">
      <c r="A1062" s="1">
        <v>100006838</v>
      </c>
      <c r="B1062" s="1" t="s">
        <v>1126</v>
      </c>
      <c r="C1062" s="1" t="s">
        <v>1628</v>
      </c>
      <c r="D1062" s="1" t="s">
        <v>12</v>
      </c>
      <c r="E1062" s="1">
        <v>1</v>
      </c>
      <c r="F1062" s="13">
        <v>75</v>
      </c>
      <c r="G1062" s="13">
        <f t="shared" si="17"/>
        <v>21</v>
      </c>
      <c r="H1062" s="13">
        <v>19</v>
      </c>
      <c r="I1062" s="13">
        <v>2</v>
      </c>
      <c r="J1062" s="13">
        <v>10</v>
      </c>
      <c r="K1062" s="13">
        <v>0</v>
      </c>
      <c r="L1062" s="13">
        <v>0</v>
      </c>
      <c r="M1062" s="13">
        <v>0</v>
      </c>
      <c r="N1062" s="13">
        <v>6</v>
      </c>
      <c r="O1062" s="13">
        <v>1</v>
      </c>
      <c r="P1062" s="13">
        <v>5</v>
      </c>
      <c r="Q1062" s="13">
        <v>29</v>
      </c>
      <c r="R1062" s="13">
        <v>3734</v>
      </c>
      <c r="S1062" s="13">
        <v>587</v>
      </c>
      <c r="T1062" s="15">
        <v>37.5</v>
      </c>
      <c r="U1062" s="15">
        <v>4.6875</v>
      </c>
      <c r="V1062" s="15">
        <v>2.953125</v>
      </c>
      <c r="W1062" s="13">
        <v>337</v>
      </c>
      <c r="X1062" s="13">
        <v>737</v>
      </c>
      <c r="Y1062" s="13">
        <v>75</v>
      </c>
      <c r="Z1062" s="13">
        <v>1074</v>
      </c>
      <c r="AA1062" s="13">
        <v>144</v>
      </c>
      <c r="AB1062" s="13">
        <v>10</v>
      </c>
    </row>
    <row r="1063" spans="1:28">
      <c r="A1063" s="1">
        <v>100006846</v>
      </c>
      <c r="B1063" s="1" t="s">
        <v>1126</v>
      </c>
      <c r="C1063" s="1" t="s">
        <v>1628</v>
      </c>
      <c r="D1063" s="1" t="s">
        <v>176</v>
      </c>
      <c r="E1063" s="1">
        <v>1</v>
      </c>
      <c r="F1063" s="13">
        <v>41</v>
      </c>
      <c r="G1063" s="13">
        <f t="shared" si="17"/>
        <v>11</v>
      </c>
      <c r="H1063" s="13">
        <v>11</v>
      </c>
      <c r="I1063" s="13">
        <v>0</v>
      </c>
      <c r="J1063" s="13">
        <v>6</v>
      </c>
      <c r="K1063" s="13">
        <v>0</v>
      </c>
      <c r="L1063" s="13">
        <v>0</v>
      </c>
      <c r="M1063" s="13">
        <v>0</v>
      </c>
      <c r="N1063" s="13">
        <v>4</v>
      </c>
      <c r="O1063" s="13">
        <v>1</v>
      </c>
      <c r="P1063" s="13">
        <v>3</v>
      </c>
      <c r="Q1063" s="13">
        <v>15</v>
      </c>
      <c r="R1063" s="13">
        <v>2030</v>
      </c>
      <c r="S1063" s="13">
        <v>120</v>
      </c>
      <c r="T1063" s="15">
        <v>20.5</v>
      </c>
      <c r="U1063" s="15">
        <v>2.5625</v>
      </c>
      <c r="V1063" s="15">
        <v>1.6143749999999999</v>
      </c>
      <c r="W1063" s="13">
        <v>183</v>
      </c>
      <c r="X1063" s="13">
        <v>341</v>
      </c>
      <c r="Y1063" s="13">
        <v>41</v>
      </c>
      <c r="Z1063" s="13">
        <v>524</v>
      </c>
      <c r="AA1063" s="13">
        <v>96</v>
      </c>
      <c r="AB1063" s="13">
        <v>6</v>
      </c>
    </row>
    <row r="1064" spans="1:28">
      <c r="A1064" s="1">
        <v>100006906</v>
      </c>
      <c r="B1064" s="1" t="s">
        <v>2314</v>
      </c>
      <c r="C1064" s="1" t="s">
        <v>2313</v>
      </c>
      <c r="D1064" s="1" t="s">
        <v>2311</v>
      </c>
      <c r="E1064" s="1">
        <v>1</v>
      </c>
      <c r="F1064" s="13">
        <v>81</v>
      </c>
      <c r="G1064" s="13">
        <f t="shared" si="17"/>
        <v>21</v>
      </c>
      <c r="H1064" s="13">
        <v>21</v>
      </c>
      <c r="I1064" s="13">
        <v>0</v>
      </c>
      <c r="J1064" s="13">
        <v>10</v>
      </c>
      <c r="K1064" s="13">
        <v>0</v>
      </c>
      <c r="L1064" s="13">
        <v>0</v>
      </c>
      <c r="M1064" s="13">
        <v>0</v>
      </c>
      <c r="N1064" s="13">
        <v>6</v>
      </c>
      <c r="O1064" s="13">
        <v>1</v>
      </c>
      <c r="P1064" s="13">
        <v>5</v>
      </c>
      <c r="Q1064" s="13">
        <v>30</v>
      </c>
      <c r="R1064" s="13">
        <v>3893</v>
      </c>
      <c r="S1064" s="13">
        <v>634</v>
      </c>
      <c r="T1064" s="15">
        <v>40.5</v>
      </c>
      <c r="U1064" s="15">
        <v>5.0625</v>
      </c>
      <c r="V1064" s="15">
        <v>3.1893750000000001</v>
      </c>
      <c r="W1064" s="13">
        <v>351</v>
      </c>
      <c r="X1064" s="13">
        <v>775</v>
      </c>
      <c r="Y1064" s="13">
        <v>81</v>
      </c>
      <c r="Z1064" s="13">
        <v>1126</v>
      </c>
      <c r="AA1064" s="13">
        <v>144</v>
      </c>
      <c r="AB1064" s="13">
        <v>10</v>
      </c>
    </row>
    <row r="1065" spans="1:28">
      <c r="A1065" s="1">
        <v>100006975</v>
      </c>
      <c r="B1065" s="1" t="s">
        <v>1126</v>
      </c>
      <c r="C1065" s="1" t="s">
        <v>1628</v>
      </c>
      <c r="D1065" s="1" t="s">
        <v>46</v>
      </c>
      <c r="E1065" s="1">
        <v>1</v>
      </c>
      <c r="F1065" s="13">
        <v>25</v>
      </c>
      <c r="G1065" s="13">
        <f t="shared" si="17"/>
        <v>7</v>
      </c>
      <c r="H1065" s="13">
        <v>7</v>
      </c>
      <c r="I1065" s="13">
        <v>0</v>
      </c>
      <c r="J1065" s="13">
        <v>4</v>
      </c>
      <c r="K1065" s="13">
        <v>0</v>
      </c>
      <c r="L1065" s="13">
        <v>0</v>
      </c>
      <c r="M1065" s="13">
        <v>0</v>
      </c>
      <c r="N1065" s="13">
        <v>3</v>
      </c>
      <c r="O1065" s="13">
        <v>1</v>
      </c>
      <c r="P1065" s="13">
        <v>2</v>
      </c>
      <c r="Q1065" s="13">
        <v>9</v>
      </c>
      <c r="R1065" s="13">
        <v>1285</v>
      </c>
      <c r="S1065" s="13">
        <v>25</v>
      </c>
      <c r="T1065" s="15">
        <v>12.5</v>
      </c>
      <c r="U1065" s="15">
        <v>1.5625</v>
      </c>
      <c r="V1065" s="15">
        <v>0.984375</v>
      </c>
      <c r="W1065" s="13">
        <v>116</v>
      </c>
      <c r="X1065" s="13">
        <v>201</v>
      </c>
      <c r="Y1065" s="13">
        <v>25</v>
      </c>
      <c r="Z1065" s="13">
        <v>317</v>
      </c>
      <c r="AA1065" s="13">
        <v>72</v>
      </c>
      <c r="AB1065" s="13">
        <v>4</v>
      </c>
    </row>
    <row r="1066" spans="1:28">
      <c r="A1066" s="1">
        <v>100006983</v>
      </c>
      <c r="B1066" s="1" t="s">
        <v>1126</v>
      </c>
      <c r="C1066" s="1" t="s">
        <v>1623</v>
      </c>
      <c r="D1066" s="1" t="s">
        <v>2337</v>
      </c>
      <c r="E1066" s="1">
        <v>1</v>
      </c>
      <c r="F1066" s="13">
        <v>35</v>
      </c>
      <c r="G1066" s="13">
        <f t="shared" si="17"/>
        <v>9</v>
      </c>
      <c r="H1066" s="13">
        <v>9</v>
      </c>
      <c r="I1066" s="13">
        <v>0</v>
      </c>
      <c r="J1066" s="13">
        <v>4</v>
      </c>
      <c r="K1066" s="13">
        <v>0</v>
      </c>
      <c r="L1066" s="13">
        <v>0</v>
      </c>
      <c r="M1066" s="13">
        <v>0</v>
      </c>
      <c r="N1066" s="13">
        <v>3</v>
      </c>
      <c r="O1066" s="13">
        <v>1</v>
      </c>
      <c r="P1066" s="13">
        <v>2</v>
      </c>
      <c r="Q1066" s="13">
        <v>13</v>
      </c>
      <c r="R1066" s="13">
        <v>1751</v>
      </c>
      <c r="S1066" s="13">
        <v>82</v>
      </c>
      <c r="T1066" s="15">
        <v>17.5</v>
      </c>
      <c r="U1066" s="15">
        <v>2.1875</v>
      </c>
      <c r="V1066" s="15">
        <v>1.378125</v>
      </c>
      <c r="W1066" s="13">
        <v>158</v>
      </c>
      <c r="X1066" s="13">
        <v>288</v>
      </c>
      <c r="Y1066" s="13">
        <v>35</v>
      </c>
      <c r="Z1066" s="13">
        <v>446</v>
      </c>
      <c r="AA1066" s="13">
        <v>72</v>
      </c>
      <c r="AB1066" s="13">
        <v>4</v>
      </c>
    </row>
    <row r="1067" spans="1:28">
      <c r="A1067" s="1">
        <v>100006988</v>
      </c>
      <c r="B1067" s="1" t="s">
        <v>1158</v>
      </c>
      <c r="C1067" s="1" t="s">
        <v>1377</v>
      </c>
      <c r="D1067" s="1" t="s">
        <v>365</v>
      </c>
      <c r="E1067" s="1">
        <v>1</v>
      </c>
      <c r="F1067" s="13">
        <v>9</v>
      </c>
      <c r="G1067" s="13">
        <f t="shared" si="17"/>
        <v>3</v>
      </c>
      <c r="H1067" s="13">
        <v>3</v>
      </c>
      <c r="I1067" s="13">
        <v>0</v>
      </c>
      <c r="J1067" s="13">
        <v>0</v>
      </c>
      <c r="K1067" s="13">
        <v>1</v>
      </c>
      <c r="L1067" s="13">
        <v>0</v>
      </c>
      <c r="M1067" s="13">
        <v>1</v>
      </c>
      <c r="N1067" s="13">
        <v>0</v>
      </c>
      <c r="O1067" s="13">
        <v>1</v>
      </c>
      <c r="P1067" s="13">
        <v>1</v>
      </c>
      <c r="Q1067" s="13">
        <v>3</v>
      </c>
      <c r="R1067" s="13">
        <v>410</v>
      </c>
      <c r="S1067" s="13">
        <v>0</v>
      </c>
      <c r="T1067" s="15">
        <v>4.5</v>
      </c>
      <c r="U1067" s="15">
        <v>0.5625</v>
      </c>
      <c r="V1067" s="15">
        <v>0.354375</v>
      </c>
      <c r="W1067" s="13">
        <v>37</v>
      </c>
      <c r="X1067" s="13">
        <v>62</v>
      </c>
      <c r="Y1067" s="13">
        <v>9</v>
      </c>
      <c r="Z1067" s="13">
        <v>99</v>
      </c>
      <c r="AA1067" s="13">
        <v>48</v>
      </c>
      <c r="AB1067" s="13">
        <v>0</v>
      </c>
    </row>
    <row r="1068" spans="1:28">
      <c r="A1068" s="1">
        <v>100006993</v>
      </c>
      <c r="B1068" s="1" t="s">
        <v>2344</v>
      </c>
      <c r="C1068" s="1" t="s">
        <v>2343</v>
      </c>
      <c r="D1068" s="1" t="s">
        <v>12</v>
      </c>
      <c r="E1068" s="1">
        <v>1</v>
      </c>
      <c r="F1068" s="13">
        <v>82</v>
      </c>
      <c r="G1068" s="13">
        <f t="shared" si="17"/>
        <v>28</v>
      </c>
      <c r="H1068" s="13">
        <v>28</v>
      </c>
      <c r="I1068" s="13">
        <v>0</v>
      </c>
      <c r="J1068" s="13">
        <v>12</v>
      </c>
      <c r="K1068" s="13">
        <v>0</v>
      </c>
      <c r="L1068" s="13">
        <v>0</v>
      </c>
      <c r="M1068" s="13">
        <v>0</v>
      </c>
      <c r="N1068" s="13">
        <v>7</v>
      </c>
      <c r="O1068" s="13">
        <v>1</v>
      </c>
      <c r="P1068" s="13">
        <v>6</v>
      </c>
      <c r="Q1068" s="13">
        <v>27</v>
      </c>
      <c r="R1068" s="13">
        <v>4060</v>
      </c>
      <c r="S1068" s="13">
        <v>500</v>
      </c>
      <c r="T1068" s="15">
        <v>41</v>
      </c>
      <c r="U1068" s="15">
        <v>5.125</v>
      </c>
      <c r="V1068" s="15">
        <v>3.2287499999999998</v>
      </c>
      <c r="W1068" s="13">
        <v>366</v>
      </c>
      <c r="X1068" s="13">
        <v>759</v>
      </c>
      <c r="Y1068" s="13">
        <v>82</v>
      </c>
      <c r="Z1068" s="13">
        <v>1125</v>
      </c>
      <c r="AA1068" s="13">
        <v>168</v>
      </c>
      <c r="AB1068" s="13">
        <v>12</v>
      </c>
    </row>
    <row r="1069" spans="1:28">
      <c r="A1069" s="1">
        <v>100007021</v>
      </c>
      <c r="B1069" s="1" t="s">
        <v>2344</v>
      </c>
      <c r="C1069" s="1" t="s">
        <v>2343</v>
      </c>
      <c r="D1069" s="1" t="s">
        <v>120</v>
      </c>
      <c r="E1069" s="1">
        <v>1</v>
      </c>
      <c r="F1069" s="13">
        <v>22</v>
      </c>
      <c r="G1069" s="13">
        <f t="shared" si="17"/>
        <v>6</v>
      </c>
      <c r="H1069" s="13">
        <v>6</v>
      </c>
      <c r="I1069" s="13">
        <v>0</v>
      </c>
      <c r="J1069" s="13">
        <v>4</v>
      </c>
      <c r="K1069" s="13">
        <v>0</v>
      </c>
      <c r="L1069" s="13">
        <v>0</v>
      </c>
      <c r="M1069" s="13">
        <v>0</v>
      </c>
      <c r="N1069" s="13">
        <v>3</v>
      </c>
      <c r="O1069" s="13">
        <v>1</v>
      </c>
      <c r="P1069" s="13">
        <v>2</v>
      </c>
      <c r="Q1069" s="13">
        <v>8</v>
      </c>
      <c r="R1069" s="13">
        <v>1145</v>
      </c>
      <c r="S1069" s="13">
        <v>16</v>
      </c>
      <c r="T1069" s="15">
        <v>11</v>
      </c>
      <c r="U1069" s="15">
        <v>1.375</v>
      </c>
      <c r="V1069" s="15">
        <v>0.86624999999999996</v>
      </c>
      <c r="W1069" s="13">
        <v>104</v>
      </c>
      <c r="X1069" s="13">
        <v>177</v>
      </c>
      <c r="Y1069" s="13">
        <v>22</v>
      </c>
      <c r="Z1069" s="13">
        <v>281</v>
      </c>
      <c r="AA1069" s="13">
        <v>72</v>
      </c>
      <c r="AB1069" s="13">
        <v>4</v>
      </c>
    </row>
    <row r="1070" spans="1:28">
      <c r="A1070" s="1">
        <v>100007023</v>
      </c>
      <c r="B1070" s="1" t="s">
        <v>2344</v>
      </c>
      <c r="C1070" s="1" t="s">
        <v>2343</v>
      </c>
      <c r="D1070" s="1" t="s">
        <v>18</v>
      </c>
      <c r="E1070" s="1">
        <v>1</v>
      </c>
      <c r="F1070" s="13">
        <v>68</v>
      </c>
      <c r="G1070" s="13">
        <f t="shared" si="17"/>
        <v>18</v>
      </c>
      <c r="H1070" s="13">
        <v>18</v>
      </c>
      <c r="I1070" s="13">
        <v>0</v>
      </c>
      <c r="J1070" s="13">
        <v>8</v>
      </c>
      <c r="K1070" s="13">
        <v>0</v>
      </c>
      <c r="L1070" s="13">
        <v>0</v>
      </c>
      <c r="M1070" s="13">
        <v>0</v>
      </c>
      <c r="N1070" s="13">
        <v>5</v>
      </c>
      <c r="O1070" s="13">
        <v>1</v>
      </c>
      <c r="P1070" s="13">
        <v>4</v>
      </c>
      <c r="Q1070" s="13">
        <v>25</v>
      </c>
      <c r="R1070" s="13">
        <v>3288</v>
      </c>
      <c r="S1070" s="13">
        <v>419</v>
      </c>
      <c r="T1070" s="15">
        <v>34</v>
      </c>
      <c r="U1070" s="15">
        <v>4.25</v>
      </c>
      <c r="V1070" s="15">
        <v>2.6775000000000002</v>
      </c>
      <c r="W1070" s="13">
        <v>296</v>
      </c>
      <c r="X1070" s="13">
        <v>619</v>
      </c>
      <c r="Y1070" s="13">
        <v>68</v>
      </c>
      <c r="Z1070" s="13">
        <v>915</v>
      </c>
      <c r="AA1070" s="13">
        <v>120</v>
      </c>
      <c r="AB1070" s="13">
        <v>8</v>
      </c>
    </row>
    <row r="1071" spans="1:28">
      <c r="A1071" s="1">
        <v>100007026</v>
      </c>
      <c r="B1071" s="1" t="s">
        <v>2344</v>
      </c>
      <c r="C1071" s="1" t="s">
        <v>2343</v>
      </c>
      <c r="D1071" s="1" t="s">
        <v>12</v>
      </c>
      <c r="E1071" s="1">
        <v>1</v>
      </c>
      <c r="F1071" s="13">
        <v>158</v>
      </c>
      <c r="G1071" s="13">
        <f t="shared" si="17"/>
        <v>42</v>
      </c>
      <c r="H1071" s="13">
        <v>40</v>
      </c>
      <c r="I1071" s="13">
        <v>2</v>
      </c>
      <c r="J1071" s="13">
        <v>22</v>
      </c>
      <c r="K1071" s="13">
        <v>0</v>
      </c>
      <c r="L1071" s="13">
        <v>1</v>
      </c>
      <c r="M1071" s="13">
        <v>0</v>
      </c>
      <c r="N1071" s="13">
        <v>11</v>
      </c>
      <c r="O1071" s="13">
        <v>1</v>
      </c>
      <c r="P1071" s="13">
        <v>11</v>
      </c>
      <c r="Q1071" s="13">
        <v>60</v>
      </c>
      <c r="R1071" s="13">
        <v>7719</v>
      </c>
      <c r="S1071" s="13">
        <v>2840</v>
      </c>
      <c r="T1071" s="15">
        <v>79</v>
      </c>
      <c r="U1071" s="15">
        <v>9.875</v>
      </c>
      <c r="V1071" s="15">
        <v>6.2212500000000004</v>
      </c>
      <c r="W1071" s="13">
        <v>695</v>
      </c>
      <c r="X1071" s="13">
        <v>2010</v>
      </c>
      <c r="Y1071" s="13">
        <v>158</v>
      </c>
      <c r="Z1071" s="13">
        <v>2705</v>
      </c>
      <c r="AA1071" s="13">
        <v>264</v>
      </c>
      <c r="AB1071" s="13">
        <v>22</v>
      </c>
    </row>
    <row r="1072" spans="1:28">
      <c r="A1072" s="1">
        <v>100007035</v>
      </c>
      <c r="B1072" s="1" t="s">
        <v>2344</v>
      </c>
      <c r="C1072" s="1" t="s">
        <v>2343</v>
      </c>
      <c r="D1072" s="1" t="s">
        <v>176</v>
      </c>
      <c r="E1072" s="1">
        <v>1</v>
      </c>
      <c r="F1072" s="13">
        <v>23</v>
      </c>
      <c r="G1072" s="13">
        <f t="shared" si="17"/>
        <v>7</v>
      </c>
      <c r="H1072" s="13">
        <v>6</v>
      </c>
      <c r="I1072" s="13">
        <v>1</v>
      </c>
      <c r="J1072" s="13">
        <v>4</v>
      </c>
      <c r="K1072" s="13">
        <v>0</v>
      </c>
      <c r="L1072" s="13">
        <v>0</v>
      </c>
      <c r="M1072" s="13">
        <v>0</v>
      </c>
      <c r="N1072" s="13">
        <v>3</v>
      </c>
      <c r="O1072" s="13">
        <v>1</v>
      </c>
      <c r="P1072" s="13">
        <v>2</v>
      </c>
      <c r="Q1072" s="13">
        <v>9</v>
      </c>
      <c r="R1072" s="13">
        <v>1192</v>
      </c>
      <c r="S1072" s="13">
        <v>25</v>
      </c>
      <c r="T1072" s="15">
        <v>11.5</v>
      </c>
      <c r="U1072" s="15">
        <v>1.4375</v>
      </c>
      <c r="V1072" s="15">
        <v>0.90562500000000001</v>
      </c>
      <c r="W1072" s="13">
        <v>108</v>
      </c>
      <c r="X1072" s="13">
        <v>187</v>
      </c>
      <c r="Y1072" s="13">
        <v>23</v>
      </c>
      <c r="Z1072" s="13">
        <v>295</v>
      </c>
      <c r="AA1072" s="13">
        <v>72</v>
      </c>
      <c r="AB1072" s="13">
        <v>4</v>
      </c>
    </row>
    <row r="1073" spans="1:28">
      <c r="A1073" s="1">
        <v>100007044</v>
      </c>
      <c r="B1073" s="1" t="s">
        <v>2344</v>
      </c>
      <c r="C1073" s="1" t="s">
        <v>2343</v>
      </c>
      <c r="D1073" s="1" t="s">
        <v>176</v>
      </c>
      <c r="E1073" s="1">
        <v>1</v>
      </c>
      <c r="F1073" s="13">
        <v>33</v>
      </c>
      <c r="G1073" s="13">
        <f t="shared" si="17"/>
        <v>9</v>
      </c>
      <c r="H1073" s="13">
        <v>9</v>
      </c>
      <c r="I1073" s="13">
        <v>0</v>
      </c>
      <c r="J1073" s="13">
        <v>4</v>
      </c>
      <c r="K1073" s="13">
        <v>0</v>
      </c>
      <c r="L1073" s="13">
        <v>0</v>
      </c>
      <c r="M1073" s="13">
        <v>0</v>
      </c>
      <c r="N1073" s="13">
        <v>3</v>
      </c>
      <c r="O1073" s="13">
        <v>1</v>
      </c>
      <c r="P1073" s="13">
        <v>2</v>
      </c>
      <c r="Q1073" s="13">
        <v>12</v>
      </c>
      <c r="R1073" s="13">
        <v>1657</v>
      </c>
      <c r="S1073" s="13">
        <v>65</v>
      </c>
      <c r="T1073" s="15">
        <v>16.5</v>
      </c>
      <c r="U1073" s="15">
        <v>2.0625</v>
      </c>
      <c r="V1073" s="15">
        <v>1.2993749999999999</v>
      </c>
      <c r="W1073" s="13">
        <v>150</v>
      </c>
      <c r="X1073" s="13">
        <v>269</v>
      </c>
      <c r="Y1073" s="13">
        <v>33</v>
      </c>
      <c r="Z1073" s="13">
        <v>419</v>
      </c>
      <c r="AA1073" s="13">
        <v>72</v>
      </c>
      <c r="AB1073" s="13">
        <v>4</v>
      </c>
    </row>
    <row r="1074" spans="1:28">
      <c r="A1074" s="1">
        <v>100007050</v>
      </c>
      <c r="B1074" s="1" t="s">
        <v>2344</v>
      </c>
      <c r="C1074" s="1" t="s">
        <v>2343</v>
      </c>
      <c r="D1074" s="1" t="s">
        <v>176</v>
      </c>
      <c r="E1074" s="1">
        <v>1</v>
      </c>
      <c r="F1074" s="13">
        <v>35</v>
      </c>
      <c r="G1074" s="13">
        <f t="shared" si="17"/>
        <v>9</v>
      </c>
      <c r="H1074" s="13">
        <v>9</v>
      </c>
      <c r="I1074" s="13">
        <v>0</v>
      </c>
      <c r="J1074" s="13">
        <v>4</v>
      </c>
      <c r="K1074" s="13">
        <v>0</v>
      </c>
      <c r="L1074" s="13">
        <v>0</v>
      </c>
      <c r="M1074" s="13">
        <v>0</v>
      </c>
      <c r="N1074" s="13">
        <v>3</v>
      </c>
      <c r="O1074" s="13">
        <v>1</v>
      </c>
      <c r="P1074" s="13">
        <v>2</v>
      </c>
      <c r="Q1074" s="13">
        <v>13</v>
      </c>
      <c r="R1074" s="13">
        <v>1751</v>
      </c>
      <c r="S1074" s="13">
        <v>82</v>
      </c>
      <c r="T1074" s="15">
        <v>17.5</v>
      </c>
      <c r="U1074" s="15">
        <v>2.1875</v>
      </c>
      <c r="V1074" s="15">
        <v>1.378125</v>
      </c>
      <c r="W1074" s="13">
        <v>158</v>
      </c>
      <c r="X1074" s="13">
        <v>288</v>
      </c>
      <c r="Y1074" s="13">
        <v>35</v>
      </c>
      <c r="Z1074" s="13">
        <v>446</v>
      </c>
      <c r="AA1074" s="13">
        <v>72</v>
      </c>
      <c r="AB1074" s="13">
        <v>4</v>
      </c>
    </row>
    <row r="1075" spans="1:28">
      <c r="A1075" s="1">
        <v>100007063</v>
      </c>
      <c r="B1075" s="1" t="s">
        <v>2344</v>
      </c>
      <c r="C1075" s="1" t="s">
        <v>2343</v>
      </c>
      <c r="D1075" s="1" t="s">
        <v>176</v>
      </c>
      <c r="E1075" s="1">
        <v>1</v>
      </c>
      <c r="F1075" s="13">
        <v>14</v>
      </c>
      <c r="G1075" s="13">
        <f t="shared" si="17"/>
        <v>4</v>
      </c>
      <c r="H1075" s="13">
        <v>4</v>
      </c>
      <c r="I1075" s="13">
        <v>0</v>
      </c>
      <c r="J1075" s="13">
        <v>0</v>
      </c>
      <c r="K1075" s="13">
        <v>1</v>
      </c>
      <c r="L1075" s="13">
        <v>0</v>
      </c>
      <c r="M1075" s="13">
        <v>1</v>
      </c>
      <c r="N1075" s="13">
        <v>0</v>
      </c>
      <c r="O1075" s="13">
        <v>1</v>
      </c>
      <c r="P1075" s="13">
        <v>1</v>
      </c>
      <c r="Q1075" s="13">
        <v>5</v>
      </c>
      <c r="R1075" s="13">
        <v>767</v>
      </c>
      <c r="S1075" s="13">
        <v>0</v>
      </c>
      <c r="T1075" s="15">
        <v>7</v>
      </c>
      <c r="U1075" s="15">
        <v>0.875</v>
      </c>
      <c r="V1075" s="15">
        <v>0.55125000000000002</v>
      </c>
      <c r="W1075" s="13">
        <v>70</v>
      </c>
      <c r="X1075" s="13">
        <v>116</v>
      </c>
      <c r="Y1075" s="13">
        <v>14</v>
      </c>
      <c r="Z1075" s="13">
        <v>186</v>
      </c>
      <c r="AA1075" s="13">
        <v>48</v>
      </c>
      <c r="AB1075" s="13">
        <v>0</v>
      </c>
    </row>
    <row r="1076" spans="1:28">
      <c r="A1076" s="1">
        <v>100007067</v>
      </c>
      <c r="B1076" s="1" t="s">
        <v>2344</v>
      </c>
      <c r="C1076" s="1" t="s">
        <v>2343</v>
      </c>
      <c r="D1076" s="1" t="s">
        <v>2359</v>
      </c>
      <c r="E1076" s="1">
        <v>1</v>
      </c>
      <c r="F1076" s="13">
        <v>38</v>
      </c>
      <c r="G1076" s="13">
        <f t="shared" si="17"/>
        <v>10</v>
      </c>
      <c r="H1076" s="13">
        <v>10</v>
      </c>
      <c r="I1076" s="13">
        <v>0</v>
      </c>
      <c r="J1076" s="13">
        <v>4</v>
      </c>
      <c r="K1076" s="13">
        <v>0</v>
      </c>
      <c r="L1076" s="13">
        <v>0</v>
      </c>
      <c r="M1076" s="13">
        <v>0</v>
      </c>
      <c r="N1076" s="13">
        <v>3</v>
      </c>
      <c r="O1076" s="13">
        <v>1</v>
      </c>
      <c r="P1076" s="13">
        <v>2</v>
      </c>
      <c r="Q1076" s="13">
        <v>14</v>
      </c>
      <c r="R1076" s="13">
        <v>1890</v>
      </c>
      <c r="S1076" s="13">
        <v>100</v>
      </c>
      <c r="T1076" s="15">
        <v>19</v>
      </c>
      <c r="U1076" s="15">
        <v>2.375</v>
      </c>
      <c r="V1076" s="15">
        <v>1.4962500000000001</v>
      </c>
      <c r="W1076" s="13">
        <v>171</v>
      </c>
      <c r="X1076" s="13">
        <v>314</v>
      </c>
      <c r="Y1076" s="13">
        <v>38</v>
      </c>
      <c r="Z1076" s="13">
        <v>485</v>
      </c>
      <c r="AA1076" s="13">
        <v>72</v>
      </c>
      <c r="AB1076" s="13">
        <v>4</v>
      </c>
    </row>
    <row r="1077" spans="1:28">
      <c r="A1077" s="1">
        <v>100007071</v>
      </c>
      <c r="B1077" s="1" t="s">
        <v>2344</v>
      </c>
      <c r="C1077" s="1" t="s">
        <v>2343</v>
      </c>
      <c r="D1077" s="1" t="s">
        <v>176</v>
      </c>
      <c r="E1077" s="1">
        <v>1</v>
      </c>
      <c r="F1077" s="13">
        <v>35</v>
      </c>
      <c r="G1077" s="13">
        <f t="shared" si="17"/>
        <v>9</v>
      </c>
      <c r="H1077" s="13">
        <v>9</v>
      </c>
      <c r="I1077" s="13">
        <v>0</v>
      </c>
      <c r="J1077" s="13">
        <v>4</v>
      </c>
      <c r="K1077" s="13">
        <v>0</v>
      </c>
      <c r="L1077" s="13">
        <v>0</v>
      </c>
      <c r="M1077" s="13">
        <v>0</v>
      </c>
      <c r="N1077" s="13">
        <v>3</v>
      </c>
      <c r="O1077" s="13">
        <v>1</v>
      </c>
      <c r="P1077" s="13">
        <v>2</v>
      </c>
      <c r="Q1077" s="13">
        <v>13</v>
      </c>
      <c r="R1077" s="13">
        <v>1751</v>
      </c>
      <c r="S1077" s="13">
        <v>82</v>
      </c>
      <c r="T1077" s="15">
        <v>17.5</v>
      </c>
      <c r="U1077" s="15">
        <v>2.1875</v>
      </c>
      <c r="V1077" s="15">
        <v>1.378125</v>
      </c>
      <c r="W1077" s="13">
        <v>158</v>
      </c>
      <c r="X1077" s="13">
        <v>288</v>
      </c>
      <c r="Y1077" s="13">
        <v>35</v>
      </c>
      <c r="Z1077" s="13">
        <v>446</v>
      </c>
      <c r="AA1077" s="13">
        <v>72</v>
      </c>
      <c r="AB1077" s="13">
        <v>4</v>
      </c>
    </row>
    <row r="1078" spans="1:28">
      <c r="A1078" s="1">
        <v>100007078</v>
      </c>
      <c r="B1078" s="1" t="s">
        <v>2344</v>
      </c>
      <c r="C1078" s="1" t="s">
        <v>2343</v>
      </c>
      <c r="D1078" s="1" t="s">
        <v>176</v>
      </c>
      <c r="E1078" s="1">
        <v>1</v>
      </c>
      <c r="F1078" s="13">
        <v>62</v>
      </c>
      <c r="G1078" s="13">
        <f t="shared" si="17"/>
        <v>16</v>
      </c>
      <c r="H1078" s="13">
        <v>16</v>
      </c>
      <c r="I1078" s="13">
        <v>0</v>
      </c>
      <c r="J1078" s="13">
        <v>10</v>
      </c>
      <c r="K1078" s="13">
        <v>0</v>
      </c>
      <c r="L1078" s="13">
        <v>0</v>
      </c>
      <c r="M1078" s="13">
        <v>0</v>
      </c>
      <c r="N1078" s="13">
        <v>6</v>
      </c>
      <c r="O1078" s="13">
        <v>1</v>
      </c>
      <c r="P1078" s="13">
        <v>5</v>
      </c>
      <c r="Q1078" s="13">
        <v>23</v>
      </c>
      <c r="R1078" s="13">
        <v>3128</v>
      </c>
      <c r="S1078" s="13">
        <v>345</v>
      </c>
      <c r="T1078" s="15">
        <v>31</v>
      </c>
      <c r="U1078" s="15">
        <v>3.875</v>
      </c>
      <c r="V1078" s="15">
        <v>2.4412500000000001</v>
      </c>
      <c r="W1078" s="13">
        <v>282</v>
      </c>
      <c r="X1078" s="13">
        <v>573</v>
      </c>
      <c r="Y1078" s="13">
        <v>62</v>
      </c>
      <c r="Z1078" s="13">
        <v>855</v>
      </c>
      <c r="AA1078" s="13">
        <v>144</v>
      </c>
      <c r="AB1078" s="13">
        <v>10</v>
      </c>
    </row>
    <row r="1079" spans="1:28">
      <c r="A1079" s="1">
        <v>100007091</v>
      </c>
      <c r="B1079" s="1" t="s">
        <v>2344</v>
      </c>
      <c r="C1079" s="1" t="s">
        <v>2343</v>
      </c>
      <c r="D1079" s="1" t="s">
        <v>2366</v>
      </c>
      <c r="E1079" s="1">
        <v>1</v>
      </c>
      <c r="F1079" s="13">
        <v>57</v>
      </c>
      <c r="G1079" s="13">
        <f t="shared" si="17"/>
        <v>15</v>
      </c>
      <c r="H1079" s="13">
        <v>15</v>
      </c>
      <c r="I1079" s="13">
        <v>0</v>
      </c>
      <c r="J1079" s="13">
        <v>6</v>
      </c>
      <c r="K1079" s="13">
        <v>0</v>
      </c>
      <c r="L1079" s="13">
        <v>0</v>
      </c>
      <c r="M1079" s="13">
        <v>0</v>
      </c>
      <c r="N1079" s="13">
        <v>4</v>
      </c>
      <c r="O1079" s="13">
        <v>1</v>
      </c>
      <c r="P1079" s="13">
        <v>3</v>
      </c>
      <c r="Q1079" s="13">
        <v>21</v>
      </c>
      <c r="R1079" s="13">
        <v>2775</v>
      </c>
      <c r="S1079" s="13">
        <v>279</v>
      </c>
      <c r="T1079" s="15">
        <v>28.5</v>
      </c>
      <c r="U1079" s="15">
        <v>3.5625</v>
      </c>
      <c r="V1079" s="15">
        <v>2.2443749999999998</v>
      </c>
      <c r="W1079" s="13">
        <v>250</v>
      </c>
      <c r="X1079" s="13">
        <v>500</v>
      </c>
      <c r="Y1079" s="13">
        <v>57</v>
      </c>
      <c r="Z1079" s="13">
        <v>750</v>
      </c>
      <c r="AA1079" s="13">
        <v>96</v>
      </c>
      <c r="AB1079" s="13">
        <v>6</v>
      </c>
    </row>
    <row r="1080" spans="1:28">
      <c r="A1080" s="1">
        <v>100007094</v>
      </c>
      <c r="B1080" s="1" t="s">
        <v>2344</v>
      </c>
      <c r="C1080" s="1" t="s">
        <v>2371</v>
      </c>
      <c r="D1080" s="1" t="s">
        <v>2369</v>
      </c>
      <c r="E1080" s="1">
        <v>1</v>
      </c>
      <c r="F1080" s="13">
        <v>207</v>
      </c>
      <c r="G1080" s="13">
        <f t="shared" si="17"/>
        <v>53</v>
      </c>
      <c r="H1080" s="13">
        <v>53</v>
      </c>
      <c r="I1080" s="13">
        <v>0</v>
      </c>
      <c r="J1080" s="13">
        <v>28</v>
      </c>
      <c r="K1080" s="13">
        <v>0</v>
      </c>
      <c r="L1080" s="13">
        <v>1</v>
      </c>
      <c r="M1080" s="13">
        <v>0</v>
      </c>
      <c r="N1080" s="13">
        <v>14</v>
      </c>
      <c r="O1080" s="13">
        <v>1</v>
      </c>
      <c r="P1080" s="13">
        <v>14</v>
      </c>
      <c r="Q1080" s="13">
        <v>77</v>
      </c>
      <c r="R1080" s="13">
        <v>10002</v>
      </c>
      <c r="S1080" s="13">
        <v>4789</v>
      </c>
      <c r="T1080" s="15">
        <v>103.5</v>
      </c>
      <c r="U1080" s="15">
        <v>12.9375</v>
      </c>
      <c r="V1080" s="15">
        <v>8.1506249999999998</v>
      </c>
      <c r="W1080" s="13">
        <v>901</v>
      </c>
      <c r="X1080" s="13">
        <v>2937</v>
      </c>
      <c r="Y1080" s="13">
        <v>207</v>
      </c>
      <c r="Z1080" s="13">
        <v>3838</v>
      </c>
      <c r="AA1080" s="13">
        <v>336</v>
      </c>
      <c r="AB1080" s="13">
        <v>28</v>
      </c>
    </row>
    <row r="1081" spans="1:28">
      <c r="A1081" s="1">
        <v>100007097</v>
      </c>
      <c r="B1081" s="1" t="s">
        <v>2344</v>
      </c>
      <c r="C1081" s="1" t="s">
        <v>2371</v>
      </c>
      <c r="D1081" s="1" t="s">
        <v>2373</v>
      </c>
      <c r="E1081" s="1">
        <v>1</v>
      </c>
      <c r="F1081" s="13">
        <v>81</v>
      </c>
      <c r="G1081" s="13">
        <f t="shared" si="17"/>
        <v>21</v>
      </c>
      <c r="H1081" s="13">
        <v>21</v>
      </c>
      <c r="I1081" s="13">
        <v>0</v>
      </c>
      <c r="J1081" s="13">
        <v>10</v>
      </c>
      <c r="K1081" s="13">
        <v>0</v>
      </c>
      <c r="L1081" s="13">
        <v>0</v>
      </c>
      <c r="M1081" s="13">
        <v>0</v>
      </c>
      <c r="N1081" s="13">
        <v>6</v>
      </c>
      <c r="O1081" s="13">
        <v>1</v>
      </c>
      <c r="P1081" s="13">
        <v>5</v>
      </c>
      <c r="Q1081" s="13">
        <v>30</v>
      </c>
      <c r="R1081" s="13">
        <v>3893</v>
      </c>
      <c r="S1081" s="13">
        <v>634</v>
      </c>
      <c r="T1081" s="15">
        <v>40.5</v>
      </c>
      <c r="U1081" s="15">
        <v>5.0625</v>
      </c>
      <c r="V1081" s="15">
        <v>3.1893750000000001</v>
      </c>
      <c r="W1081" s="13">
        <v>351</v>
      </c>
      <c r="X1081" s="13">
        <v>775</v>
      </c>
      <c r="Y1081" s="13">
        <v>81</v>
      </c>
      <c r="Z1081" s="13">
        <v>1126</v>
      </c>
      <c r="AA1081" s="13">
        <v>144</v>
      </c>
      <c r="AB1081" s="13">
        <v>10</v>
      </c>
    </row>
    <row r="1082" spans="1:28">
      <c r="A1082" s="1">
        <v>100007103</v>
      </c>
      <c r="B1082" s="1" t="s">
        <v>2344</v>
      </c>
      <c r="C1082" s="1" t="s">
        <v>2371</v>
      </c>
      <c r="D1082" s="1" t="s">
        <v>176</v>
      </c>
      <c r="E1082" s="1">
        <v>1</v>
      </c>
      <c r="F1082" s="13">
        <v>22</v>
      </c>
      <c r="G1082" s="13">
        <f t="shared" si="17"/>
        <v>6</v>
      </c>
      <c r="H1082" s="13">
        <v>6</v>
      </c>
      <c r="I1082" s="13">
        <v>0</v>
      </c>
      <c r="J1082" s="13">
        <v>4</v>
      </c>
      <c r="K1082" s="13">
        <v>0</v>
      </c>
      <c r="L1082" s="13">
        <v>0</v>
      </c>
      <c r="M1082" s="13">
        <v>0</v>
      </c>
      <c r="N1082" s="13">
        <v>3</v>
      </c>
      <c r="O1082" s="13">
        <v>1</v>
      </c>
      <c r="P1082" s="13">
        <v>2</v>
      </c>
      <c r="Q1082" s="13">
        <v>8</v>
      </c>
      <c r="R1082" s="13">
        <v>1145</v>
      </c>
      <c r="S1082" s="13">
        <v>16</v>
      </c>
      <c r="T1082" s="15">
        <v>11</v>
      </c>
      <c r="U1082" s="15">
        <v>1.375</v>
      </c>
      <c r="V1082" s="15">
        <v>0.86624999999999996</v>
      </c>
      <c r="W1082" s="13">
        <v>104</v>
      </c>
      <c r="X1082" s="13">
        <v>177</v>
      </c>
      <c r="Y1082" s="13">
        <v>22</v>
      </c>
      <c r="Z1082" s="13">
        <v>281</v>
      </c>
      <c r="AA1082" s="13">
        <v>72</v>
      </c>
      <c r="AB1082" s="13">
        <v>4</v>
      </c>
    </row>
    <row r="1083" spans="1:28">
      <c r="A1083" s="1">
        <v>100007107</v>
      </c>
      <c r="B1083" s="1" t="s">
        <v>2344</v>
      </c>
      <c r="C1083" s="1" t="s">
        <v>2371</v>
      </c>
      <c r="D1083" s="1" t="s">
        <v>2377</v>
      </c>
      <c r="E1083" s="1">
        <v>1</v>
      </c>
      <c r="F1083" s="13">
        <v>44</v>
      </c>
      <c r="G1083" s="13">
        <f t="shared" si="17"/>
        <v>12</v>
      </c>
      <c r="H1083" s="13">
        <v>12</v>
      </c>
      <c r="I1083" s="13">
        <v>0</v>
      </c>
      <c r="J1083" s="13">
        <v>8</v>
      </c>
      <c r="K1083" s="13">
        <v>0</v>
      </c>
      <c r="L1083" s="13">
        <v>0</v>
      </c>
      <c r="M1083" s="13">
        <v>0</v>
      </c>
      <c r="N1083" s="13">
        <v>5</v>
      </c>
      <c r="O1083" s="13">
        <v>1</v>
      </c>
      <c r="P1083" s="13">
        <v>4</v>
      </c>
      <c r="Q1083" s="13">
        <v>16</v>
      </c>
      <c r="R1083" s="13">
        <v>2290</v>
      </c>
      <c r="S1083" s="13">
        <v>142</v>
      </c>
      <c r="T1083" s="15">
        <v>22</v>
      </c>
      <c r="U1083" s="15">
        <v>2.75</v>
      </c>
      <c r="V1083" s="15">
        <v>1.7324999999999999</v>
      </c>
      <c r="W1083" s="13">
        <v>207</v>
      </c>
      <c r="X1083" s="13">
        <v>387</v>
      </c>
      <c r="Y1083" s="13">
        <v>44</v>
      </c>
      <c r="Z1083" s="13">
        <v>594</v>
      </c>
      <c r="AA1083" s="13">
        <v>120</v>
      </c>
      <c r="AB1083" s="13">
        <v>8</v>
      </c>
    </row>
    <row r="1084" spans="1:28">
      <c r="A1084" s="1">
        <v>100007109</v>
      </c>
      <c r="B1084" s="1" t="s">
        <v>2344</v>
      </c>
      <c r="C1084" s="1" t="s">
        <v>2371</v>
      </c>
      <c r="D1084" s="1" t="s">
        <v>2379</v>
      </c>
      <c r="E1084" s="1">
        <v>1</v>
      </c>
      <c r="F1084" s="13">
        <v>46</v>
      </c>
      <c r="G1084" s="13">
        <f t="shared" si="17"/>
        <v>12</v>
      </c>
      <c r="H1084" s="13">
        <v>12</v>
      </c>
      <c r="I1084" s="13">
        <v>0</v>
      </c>
      <c r="J1084" s="13">
        <v>6</v>
      </c>
      <c r="K1084" s="13">
        <v>0</v>
      </c>
      <c r="L1084" s="13">
        <v>0</v>
      </c>
      <c r="M1084" s="13">
        <v>0</v>
      </c>
      <c r="N1084" s="13">
        <v>4</v>
      </c>
      <c r="O1084" s="13">
        <v>1</v>
      </c>
      <c r="P1084" s="13">
        <v>3</v>
      </c>
      <c r="Q1084" s="13">
        <v>17</v>
      </c>
      <c r="R1084" s="13">
        <v>2263</v>
      </c>
      <c r="S1084" s="13">
        <v>166</v>
      </c>
      <c r="T1084" s="15">
        <v>23</v>
      </c>
      <c r="U1084" s="15">
        <v>2.875</v>
      </c>
      <c r="V1084" s="15">
        <v>1.81125</v>
      </c>
      <c r="W1084" s="13">
        <v>204</v>
      </c>
      <c r="X1084" s="13">
        <v>390</v>
      </c>
      <c r="Y1084" s="13">
        <v>46</v>
      </c>
      <c r="Z1084" s="13">
        <v>594</v>
      </c>
      <c r="AA1084" s="13">
        <v>96</v>
      </c>
      <c r="AB1084" s="13">
        <v>6</v>
      </c>
    </row>
    <row r="1085" spans="1:28">
      <c r="A1085" s="1">
        <v>100007119</v>
      </c>
      <c r="B1085" s="1" t="s">
        <v>2344</v>
      </c>
      <c r="C1085" s="1" t="s">
        <v>2371</v>
      </c>
      <c r="D1085" s="1" t="s">
        <v>12</v>
      </c>
      <c r="E1085" s="1">
        <v>1</v>
      </c>
      <c r="F1085" s="13">
        <v>81</v>
      </c>
      <c r="G1085" s="13">
        <f t="shared" si="17"/>
        <v>21</v>
      </c>
      <c r="H1085" s="13">
        <v>21</v>
      </c>
      <c r="I1085" s="13">
        <v>0</v>
      </c>
      <c r="J1085" s="13">
        <v>12</v>
      </c>
      <c r="K1085" s="13">
        <v>0</v>
      </c>
      <c r="L1085" s="13">
        <v>0</v>
      </c>
      <c r="M1085" s="13">
        <v>0</v>
      </c>
      <c r="N1085" s="13">
        <v>7</v>
      </c>
      <c r="O1085" s="13">
        <v>1</v>
      </c>
      <c r="P1085" s="13">
        <v>6</v>
      </c>
      <c r="Q1085" s="13">
        <v>30</v>
      </c>
      <c r="R1085" s="13">
        <v>4013</v>
      </c>
      <c r="S1085" s="13">
        <v>634</v>
      </c>
      <c r="T1085" s="15">
        <v>40.5</v>
      </c>
      <c r="U1085" s="15">
        <v>5.0625</v>
      </c>
      <c r="V1085" s="15">
        <v>3.1893750000000001</v>
      </c>
      <c r="W1085" s="13">
        <v>362</v>
      </c>
      <c r="X1085" s="13">
        <v>793</v>
      </c>
      <c r="Y1085" s="13">
        <v>81</v>
      </c>
      <c r="Z1085" s="13">
        <v>1155</v>
      </c>
      <c r="AA1085" s="13">
        <v>168</v>
      </c>
      <c r="AB1085" s="13">
        <v>12</v>
      </c>
    </row>
    <row r="1086" spans="1:28">
      <c r="A1086" s="1">
        <v>100007125</v>
      </c>
      <c r="B1086" s="1" t="s">
        <v>2344</v>
      </c>
      <c r="C1086" s="1" t="s">
        <v>2371</v>
      </c>
      <c r="D1086" s="1" t="s">
        <v>12</v>
      </c>
      <c r="E1086" s="1">
        <v>1</v>
      </c>
      <c r="F1086" s="13">
        <v>14</v>
      </c>
      <c r="G1086" s="13">
        <f t="shared" si="17"/>
        <v>4</v>
      </c>
      <c r="H1086" s="13">
        <v>4</v>
      </c>
      <c r="I1086" s="13">
        <v>0</v>
      </c>
      <c r="J1086" s="13">
        <v>0</v>
      </c>
      <c r="K1086" s="13">
        <v>1</v>
      </c>
      <c r="L1086" s="13">
        <v>0</v>
      </c>
      <c r="M1086" s="13">
        <v>1</v>
      </c>
      <c r="N1086" s="13">
        <v>0</v>
      </c>
      <c r="O1086" s="13">
        <v>1</v>
      </c>
      <c r="P1086" s="13">
        <v>1</v>
      </c>
      <c r="Q1086" s="13">
        <v>5</v>
      </c>
      <c r="R1086" s="13">
        <v>767</v>
      </c>
      <c r="S1086" s="13">
        <v>0</v>
      </c>
      <c r="T1086" s="15">
        <v>7</v>
      </c>
      <c r="U1086" s="15">
        <v>0.875</v>
      </c>
      <c r="V1086" s="15">
        <v>0.55125000000000002</v>
      </c>
      <c r="W1086" s="13">
        <v>70</v>
      </c>
      <c r="X1086" s="13">
        <v>116</v>
      </c>
      <c r="Y1086" s="13">
        <v>14</v>
      </c>
      <c r="Z1086" s="13">
        <v>186</v>
      </c>
      <c r="AA1086" s="13">
        <v>48</v>
      </c>
      <c r="AB1086" s="13">
        <v>0</v>
      </c>
    </row>
    <row r="1087" spans="1:28">
      <c r="A1087" s="1">
        <v>100007127</v>
      </c>
      <c r="B1087" s="1" t="s">
        <v>2344</v>
      </c>
      <c r="C1087" s="1" t="s">
        <v>2371</v>
      </c>
      <c r="D1087" s="1" t="s">
        <v>390</v>
      </c>
      <c r="E1087" s="1">
        <v>1</v>
      </c>
      <c r="F1087" s="13">
        <v>70</v>
      </c>
      <c r="G1087" s="13">
        <f t="shared" si="17"/>
        <v>18</v>
      </c>
      <c r="H1087" s="13">
        <v>18</v>
      </c>
      <c r="I1087" s="13">
        <v>0</v>
      </c>
      <c r="J1087" s="13">
        <v>10</v>
      </c>
      <c r="K1087" s="13">
        <v>0</v>
      </c>
      <c r="L1087" s="13">
        <v>0</v>
      </c>
      <c r="M1087" s="13">
        <v>0</v>
      </c>
      <c r="N1087" s="13">
        <v>6</v>
      </c>
      <c r="O1087" s="13">
        <v>1</v>
      </c>
      <c r="P1087" s="13">
        <v>5</v>
      </c>
      <c r="Q1087" s="13">
        <v>26</v>
      </c>
      <c r="R1087" s="13">
        <v>3501</v>
      </c>
      <c r="S1087" s="13">
        <v>458</v>
      </c>
      <c r="T1087" s="15">
        <v>35</v>
      </c>
      <c r="U1087" s="15">
        <v>4.375</v>
      </c>
      <c r="V1087" s="15">
        <v>2.7562500000000001</v>
      </c>
      <c r="W1087" s="13">
        <v>316</v>
      </c>
      <c r="X1087" s="13">
        <v>663</v>
      </c>
      <c r="Y1087" s="13">
        <v>70</v>
      </c>
      <c r="Z1087" s="13">
        <v>979</v>
      </c>
      <c r="AA1087" s="13">
        <v>144</v>
      </c>
      <c r="AB1087" s="13">
        <v>10</v>
      </c>
    </row>
    <row r="1088" spans="1:28">
      <c r="A1088" s="1">
        <v>100007135</v>
      </c>
      <c r="B1088" s="1" t="s">
        <v>2344</v>
      </c>
      <c r="C1088" s="1" t="s">
        <v>2371</v>
      </c>
      <c r="D1088" s="1" t="s">
        <v>176</v>
      </c>
      <c r="E1088" s="1">
        <v>1</v>
      </c>
      <c r="F1088" s="13">
        <v>52</v>
      </c>
      <c r="G1088" s="13">
        <f t="shared" si="17"/>
        <v>14</v>
      </c>
      <c r="H1088" s="13">
        <v>14</v>
      </c>
      <c r="I1088" s="13">
        <v>0</v>
      </c>
      <c r="J1088" s="13">
        <v>8</v>
      </c>
      <c r="K1088" s="13">
        <v>0</v>
      </c>
      <c r="L1088" s="13">
        <v>0</v>
      </c>
      <c r="M1088" s="13">
        <v>0</v>
      </c>
      <c r="N1088" s="13">
        <v>5</v>
      </c>
      <c r="O1088" s="13">
        <v>1</v>
      </c>
      <c r="P1088" s="13">
        <v>4</v>
      </c>
      <c r="Q1088" s="13">
        <v>19</v>
      </c>
      <c r="R1088" s="13">
        <v>2662</v>
      </c>
      <c r="S1088" s="13">
        <v>219</v>
      </c>
      <c r="T1088" s="15">
        <v>26</v>
      </c>
      <c r="U1088" s="15">
        <v>3.25</v>
      </c>
      <c r="V1088" s="15">
        <v>2.0474999999999999</v>
      </c>
      <c r="W1088" s="13">
        <v>240</v>
      </c>
      <c r="X1088" s="13">
        <v>465</v>
      </c>
      <c r="Y1088" s="13">
        <v>52</v>
      </c>
      <c r="Z1088" s="13">
        <v>705</v>
      </c>
      <c r="AA1088" s="13">
        <v>120</v>
      </c>
      <c r="AB1088" s="13">
        <v>8</v>
      </c>
    </row>
    <row r="1089" spans="1:28">
      <c r="A1089" s="1">
        <v>100007139</v>
      </c>
      <c r="B1089" s="1" t="s">
        <v>2344</v>
      </c>
      <c r="C1089" s="1" t="s">
        <v>2371</v>
      </c>
      <c r="D1089" s="1" t="s">
        <v>12</v>
      </c>
      <c r="E1089" s="1">
        <v>1</v>
      </c>
      <c r="F1089" s="13">
        <v>119</v>
      </c>
      <c r="G1089" s="13">
        <f t="shared" si="17"/>
        <v>31</v>
      </c>
      <c r="H1089" s="13">
        <v>31</v>
      </c>
      <c r="I1089" s="13">
        <v>0</v>
      </c>
      <c r="J1089" s="13">
        <v>16</v>
      </c>
      <c r="K1089" s="13">
        <v>0</v>
      </c>
      <c r="L1089" s="13">
        <v>1</v>
      </c>
      <c r="M1089" s="13">
        <v>0</v>
      </c>
      <c r="N1089" s="13">
        <v>8</v>
      </c>
      <c r="O1089" s="13">
        <v>1</v>
      </c>
      <c r="P1089" s="13">
        <v>8</v>
      </c>
      <c r="Q1089" s="13">
        <v>44</v>
      </c>
      <c r="R1089" s="13">
        <v>5783</v>
      </c>
      <c r="S1089" s="13">
        <v>1468</v>
      </c>
      <c r="T1089" s="15">
        <v>59.5</v>
      </c>
      <c r="U1089" s="15">
        <v>7.4375</v>
      </c>
      <c r="V1089" s="15">
        <v>4.6856249999999999</v>
      </c>
      <c r="W1089" s="13">
        <v>521</v>
      </c>
      <c r="X1089" s="13">
        <v>1308</v>
      </c>
      <c r="Y1089" s="13">
        <v>119</v>
      </c>
      <c r="Z1089" s="13">
        <v>1829</v>
      </c>
      <c r="AA1089" s="13">
        <v>192</v>
      </c>
      <c r="AB1089" s="13">
        <v>16</v>
      </c>
    </row>
    <row r="1090" spans="1:28">
      <c r="A1090" s="1">
        <v>100007145</v>
      </c>
      <c r="B1090" s="1" t="s">
        <v>2344</v>
      </c>
      <c r="C1090" s="1" t="s">
        <v>2371</v>
      </c>
      <c r="D1090" s="1" t="s">
        <v>750</v>
      </c>
      <c r="E1090" s="1">
        <v>1</v>
      </c>
      <c r="F1090" s="13">
        <v>78</v>
      </c>
      <c r="G1090" s="13">
        <f t="shared" si="17"/>
        <v>20</v>
      </c>
      <c r="H1090" s="13">
        <v>20</v>
      </c>
      <c r="I1090" s="13">
        <v>0</v>
      </c>
      <c r="J1090" s="13">
        <v>10</v>
      </c>
      <c r="K1090" s="13">
        <v>0</v>
      </c>
      <c r="L1090" s="13">
        <v>0</v>
      </c>
      <c r="M1090" s="13">
        <v>0</v>
      </c>
      <c r="N1090" s="13">
        <v>6</v>
      </c>
      <c r="O1090" s="13">
        <v>1</v>
      </c>
      <c r="P1090" s="13">
        <v>5</v>
      </c>
      <c r="Q1090" s="13">
        <v>29</v>
      </c>
      <c r="R1090" s="13">
        <v>3873</v>
      </c>
      <c r="S1090" s="13">
        <v>587</v>
      </c>
      <c r="T1090" s="15">
        <v>39</v>
      </c>
      <c r="U1090" s="15">
        <v>4.875</v>
      </c>
      <c r="V1090" s="15">
        <v>3.07125</v>
      </c>
      <c r="W1090" s="13">
        <v>349</v>
      </c>
      <c r="X1090" s="13">
        <v>758</v>
      </c>
      <c r="Y1090" s="13">
        <v>78</v>
      </c>
      <c r="Z1090" s="13">
        <v>1107</v>
      </c>
      <c r="AA1090" s="13">
        <v>144</v>
      </c>
      <c r="AB1090" s="13">
        <v>10</v>
      </c>
    </row>
    <row r="1091" spans="1:28">
      <c r="A1091" s="1">
        <v>100007149</v>
      </c>
      <c r="B1091" s="1" t="s">
        <v>2344</v>
      </c>
      <c r="C1091" s="1" t="s">
        <v>2371</v>
      </c>
      <c r="D1091" s="1" t="s">
        <v>710</v>
      </c>
      <c r="E1091" s="1">
        <v>1</v>
      </c>
      <c r="F1091" s="13">
        <v>87</v>
      </c>
      <c r="G1091" s="13">
        <f t="shared" si="17"/>
        <v>23</v>
      </c>
      <c r="H1091" s="13">
        <v>23</v>
      </c>
      <c r="I1091" s="13">
        <v>0</v>
      </c>
      <c r="J1091" s="13">
        <v>12</v>
      </c>
      <c r="K1091" s="13">
        <v>0</v>
      </c>
      <c r="L1091" s="13">
        <v>0</v>
      </c>
      <c r="M1091" s="13">
        <v>0</v>
      </c>
      <c r="N1091" s="13">
        <v>7</v>
      </c>
      <c r="O1091" s="13">
        <v>1</v>
      </c>
      <c r="P1091" s="13">
        <v>6</v>
      </c>
      <c r="Q1091" s="13">
        <v>32</v>
      </c>
      <c r="R1091" s="13">
        <v>4293</v>
      </c>
      <c r="S1091" s="13">
        <v>732</v>
      </c>
      <c r="T1091" s="15">
        <v>43.5</v>
      </c>
      <c r="U1091" s="15">
        <v>5.4375</v>
      </c>
      <c r="V1091" s="15">
        <v>3.4256250000000001</v>
      </c>
      <c r="W1091" s="13">
        <v>387</v>
      </c>
      <c r="X1091" s="13">
        <v>864</v>
      </c>
      <c r="Y1091" s="13">
        <v>87</v>
      </c>
      <c r="Z1091" s="13">
        <v>1251</v>
      </c>
      <c r="AA1091" s="13">
        <v>168</v>
      </c>
      <c r="AB1091" s="13">
        <v>12</v>
      </c>
    </row>
    <row r="1092" spans="1:28">
      <c r="A1092" s="1">
        <v>100007153</v>
      </c>
      <c r="B1092" s="1" t="s">
        <v>2344</v>
      </c>
      <c r="C1092" s="1" t="s">
        <v>2371</v>
      </c>
      <c r="D1092" s="1" t="s">
        <v>12</v>
      </c>
      <c r="E1092" s="1">
        <v>1</v>
      </c>
      <c r="F1092" s="13">
        <v>49</v>
      </c>
      <c r="G1092" s="13">
        <f t="shared" si="17"/>
        <v>13</v>
      </c>
      <c r="H1092" s="13">
        <v>13</v>
      </c>
      <c r="I1092" s="13">
        <v>0</v>
      </c>
      <c r="J1092" s="13">
        <v>6</v>
      </c>
      <c r="K1092" s="13">
        <v>0</v>
      </c>
      <c r="L1092" s="13">
        <v>0</v>
      </c>
      <c r="M1092" s="13">
        <v>0</v>
      </c>
      <c r="N1092" s="13">
        <v>4</v>
      </c>
      <c r="O1092" s="13">
        <v>1</v>
      </c>
      <c r="P1092" s="13">
        <v>3</v>
      </c>
      <c r="Q1092" s="13">
        <v>18</v>
      </c>
      <c r="R1092" s="13">
        <v>2403</v>
      </c>
      <c r="S1092" s="13">
        <v>192</v>
      </c>
      <c r="T1092" s="15">
        <v>24.5</v>
      </c>
      <c r="U1092" s="15">
        <v>3.0625</v>
      </c>
      <c r="V1092" s="15">
        <v>1.9293750000000001</v>
      </c>
      <c r="W1092" s="13">
        <v>217</v>
      </c>
      <c r="X1092" s="13">
        <v>419</v>
      </c>
      <c r="Y1092" s="13">
        <v>49</v>
      </c>
      <c r="Z1092" s="13">
        <v>636</v>
      </c>
      <c r="AA1092" s="13">
        <v>96</v>
      </c>
      <c r="AB1092" s="13">
        <v>6</v>
      </c>
    </row>
    <row r="1093" spans="1:28">
      <c r="A1093" s="1">
        <v>100007161</v>
      </c>
      <c r="B1093" s="1" t="s">
        <v>2344</v>
      </c>
      <c r="C1093" s="1" t="s">
        <v>2371</v>
      </c>
      <c r="D1093" s="1" t="s">
        <v>176</v>
      </c>
      <c r="E1093" s="1">
        <v>1</v>
      </c>
      <c r="F1093" s="13">
        <v>49</v>
      </c>
      <c r="G1093" s="13">
        <f t="shared" si="17"/>
        <v>13</v>
      </c>
      <c r="H1093" s="13">
        <v>13</v>
      </c>
      <c r="I1093" s="13">
        <v>0</v>
      </c>
      <c r="J1093" s="13">
        <v>6</v>
      </c>
      <c r="K1093" s="13">
        <v>0</v>
      </c>
      <c r="L1093" s="13">
        <v>0</v>
      </c>
      <c r="M1093" s="13">
        <v>0</v>
      </c>
      <c r="N1093" s="13">
        <v>4</v>
      </c>
      <c r="O1093" s="13">
        <v>1</v>
      </c>
      <c r="P1093" s="13">
        <v>3</v>
      </c>
      <c r="Q1093" s="13">
        <v>18</v>
      </c>
      <c r="R1093" s="13">
        <v>2403</v>
      </c>
      <c r="S1093" s="13">
        <v>192</v>
      </c>
      <c r="T1093" s="15">
        <v>24.5</v>
      </c>
      <c r="U1093" s="15">
        <v>3.0625</v>
      </c>
      <c r="V1093" s="15">
        <v>1.9293750000000001</v>
      </c>
      <c r="W1093" s="13">
        <v>217</v>
      </c>
      <c r="X1093" s="13">
        <v>419</v>
      </c>
      <c r="Y1093" s="13">
        <v>49</v>
      </c>
      <c r="Z1093" s="13">
        <v>636</v>
      </c>
      <c r="AA1093" s="13">
        <v>96</v>
      </c>
      <c r="AB1093" s="13">
        <v>6</v>
      </c>
    </row>
    <row r="1094" spans="1:28">
      <c r="A1094" s="1">
        <v>100007163</v>
      </c>
      <c r="B1094" s="1" t="s">
        <v>2344</v>
      </c>
      <c r="C1094" s="1" t="s">
        <v>2371</v>
      </c>
      <c r="D1094" s="1" t="s">
        <v>176</v>
      </c>
      <c r="E1094" s="1">
        <v>1</v>
      </c>
      <c r="F1094" s="13">
        <v>9</v>
      </c>
      <c r="G1094" s="13">
        <f t="shared" ref="G1094:G1157" si="18">H1094+I1094</f>
        <v>3</v>
      </c>
      <c r="H1094" s="13">
        <v>3</v>
      </c>
      <c r="I1094" s="13">
        <v>0</v>
      </c>
      <c r="J1094" s="13">
        <v>0</v>
      </c>
      <c r="K1094" s="13">
        <v>1</v>
      </c>
      <c r="L1094" s="13">
        <v>0</v>
      </c>
      <c r="M1094" s="13">
        <v>1</v>
      </c>
      <c r="N1094" s="13">
        <v>0</v>
      </c>
      <c r="O1094" s="13">
        <v>1</v>
      </c>
      <c r="P1094" s="13">
        <v>1</v>
      </c>
      <c r="Q1094" s="13">
        <v>3</v>
      </c>
      <c r="R1094" s="13">
        <v>410</v>
      </c>
      <c r="S1094" s="13">
        <v>0</v>
      </c>
      <c r="T1094" s="15">
        <v>4.5</v>
      </c>
      <c r="U1094" s="15">
        <v>0.5625</v>
      </c>
      <c r="V1094" s="15">
        <v>0.354375</v>
      </c>
      <c r="W1094" s="13">
        <v>37</v>
      </c>
      <c r="X1094" s="13">
        <v>62</v>
      </c>
      <c r="Y1094" s="13">
        <v>9</v>
      </c>
      <c r="Z1094" s="13">
        <v>99</v>
      </c>
      <c r="AA1094" s="13">
        <v>48</v>
      </c>
      <c r="AB1094" s="13">
        <v>0</v>
      </c>
    </row>
    <row r="1095" spans="1:28">
      <c r="A1095" s="1">
        <v>100007168</v>
      </c>
      <c r="B1095" s="1" t="s">
        <v>2344</v>
      </c>
      <c r="C1095" s="1" t="s">
        <v>2371</v>
      </c>
      <c r="D1095" s="1" t="s">
        <v>176</v>
      </c>
      <c r="E1095" s="1">
        <v>1</v>
      </c>
      <c r="F1095" s="13">
        <v>11</v>
      </c>
      <c r="G1095" s="13">
        <f t="shared" si="18"/>
        <v>3</v>
      </c>
      <c r="H1095" s="13">
        <v>3</v>
      </c>
      <c r="I1095" s="13">
        <v>0</v>
      </c>
      <c r="J1095" s="13">
        <v>0</v>
      </c>
      <c r="K1095" s="13">
        <v>1</v>
      </c>
      <c r="L1095" s="13">
        <v>0</v>
      </c>
      <c r="M1095" s="13">
        <v>1</v>
      </c>
      <c r="N1095" s="13">
        <v>0</v>
      </c>
      <c r="O1095" s="13">
        <v>1</v>
      </c>
      <c r="P1095" s="13">
        <v>1</v>
      </c>
      <c r="Q1095" s="13">
        <v>4</v>
      </c>
      <c r="R1095" s="13">
        <v>552</v>
      </c>
      <c r="S1095" s="13">
        <v>0</v>
      </c>
      <c r="T1095" s="15">
        <v>5.5</v>
      </c>
      <c r="U1095" s="15">
        <v>0.6875</v>
      </c>
      <c r="V1095" s="15">
        <v>0.43312499999999998</v>
      </c>
      <c r="W1095" s="13">
        <v>50</v>
      </c>
      <c r="X1095" s="13">
        <v>83</v>
      </c>
      <c r="Y1095" s="13">
        <v>11</v>
      </c>
      <c r="Z1095" s="13">
        <v>133</v>
      </c>
      <c r="AA1095" s="13">
        <v>48</v>
      </c>
      <c r="AB1095" s="13">
        <v>0</v>
      </c>
    </row>
    <row r="1096" spans="1:28">
      <c r="A1096" s="1">
        <v>100007173</v>
      </c>
      <c r="B1096" s="1" t="s">
        <v>2344</v>
      </c>
      <c r="C1096" s="1" t="s">
        <v>2371</v>
      </c>
      <c r="D1096" s="1" t="s">
        <v>12</v>
      </c>
      <c r="E1096" s="1">
        <v>1</v>
      </c>
      <c r="F1096" s="13">
        <v>52</v>
      </c>
      <c r="G1096" s="13">
        <f t="shared" si="18"/>
        <v>14</v>
      </c>
      <c r="H1096" s="13">
        <v>14</v>
      </c>
      <c r="I1096" s="13">
        <v>0</v>
      </c>
      <c r="J1096" s="13">
        <v>6</v>
      </c>
      <c r="K1096" s="13">
        <v>0</v>
      </c>
      <c r="L1096" s="13">
        <v>0</v>
      </c>
      <c r="M1096" s="13">
        <v>0</v>
      </c>
      <c r="N1096" s="13">
        <v>4</v>
      </c>
      <c r="O1096" s="13">
        <v>1</v>
      </c>
      <c r="P1096" s="13">
        <v>3</v>
      </c>
      <c r="Q1096" s="13">
        <v>19</v>
      </c>
      <c r="R1096" s="13">
        <v>2542</v>
      </c>
      <c r="S1096" s="13">
        <v>219</v>
      </c>
      <c r="T1096" s="15">
        <v>26</v>
      </c>
      <c r="U1096" s="15">
        <v>3.25</v>
      </c>
      <c r="V1096" s="15">
        <v>2.0474999999999999</v>
      </c>
      <c r="W1096" s="13">
        <v>229</v>
      </c>
      <c r="X1096" s="13">
        <v>447</v>
      </c>
      <c r="Y1096" s="13">
        <v>52</v>
      </c>
      <c r="Z1096" s="13">
        <v>676</v>
      </c>
      <c r="AA1096" s="13">
        <v>96</v>
      </c>
      <c r="AB1096" s="13">
        <v>6</v>
      </c>
    </row>
    <row r="1097" spans="1:28">
      <c r="A1097" s="1">
        <v>100007178</v>
      </c>
      <c r="B1097" s="1" t="s">
        <v>2344</v>
      </c>
      <c r="C1097" s="1" t="s">
        <v>2371</v>
      </c>
      <c r="D1097" s="1" t="s">
        <v>176</v>
      </c>
      <c r="E1097" s="1">
        <v>1</v>
      </c>
      <c r="F1097" s="13">
        <v>9</v>
      </c>
      <c r="G1097" s="13">
        <f t="shared" si="18"/>
        <v>3</v>
      </c>
      <c r="H1097" s="13">
        <v>3</v>
      </c>
      <c r="I1097" s="13">
        <v>0</v>
      </c>
      <c r="J1097" s="13">
        <v>0</v>
      </c>
      <c r="K1097" s="13">
        <v>1</v>
      </c>
      <c r="L1097" s="13">
        <v>0</v>
      </c>
      <c r="M1097" s="13">
        <v>1</v>
      </c>
      <c r="N1097" s="13">
        <v>0</v>
      </c>
      <c r="O1097" s="13">
        <v>1</v>
      </c>
      <c r="P1097" s="13">
        <v>1</v>
      </c>
      <c r="Q1097" s="13">
        <v>3</v>
      </c>
      <c r="R1097" s="13">
        <v>410</v>
      </c>
      <c r="S1097" s="13">
        <v>0</v>
      </c>
      <c r="T1097" s="15">
        <v>4.5</v>
      </c>
      <c r="U1097" s="15">
        <v>0.5625</v>
      </c>
      <c r="V1097" s="15">
        <v>0.354375</v>
      </c>
      <c r="W1097" s="13">
        <v>37</v>
      </c>
      <c r="X1097" s="13">
        <v>62</v>
      </c>
      <c r="Y1097" s="13">
        <v>9</v>
      </c>
      <c r="Z1097" s="13">
        <v>99</v>
      </c>
      <c r="AA1097" s="13">
        <v>48</v>
      </c>
      <c r="AB1097" s="13">
        <v>0</v>
      </c>
    </row>
    <row r="1098" spans="1:28">
      <c r="A1098" s="1">
        <v>100007183</v>
      </c>
      <c r="B1098" s="1" t="s">
        <v>2344</v>
      </c>
      <c r="C1098" s="1" t="s">
        <v>2371</v>
      </c>
      <c r="D1098" s="1" t="s">
        <v>12</v>
      </c>
      <c r="E1098" s="1">
        <v>1</v>
      </c>
      <c r="F1098" s="13">
        <v>46</v>
      </c>
      <c r="G1098" s="13">
        <f t="shared" si="18"/>
        <v>12</v>
      </c>
      <c r="H1098" s="13">
        <v>12</v>
      </c>
      <c r="I1098" s="13">
        <v>0</v>
      </c>
      <c r="J1098" s="13">
        <v>6</v>
      </c>
      <c r="K1098" s="13">
        <v>0</v>
      </c>
      <c r="L1098" s="13">
        <v>0</v>
      </c>
      <c r="M1098" s="13">
        <v>0</v>
      </c>
      <c r="N1098" s="13">
        <v>4</v>
      </c>
      <c r="O1098" s="13">
        <v>1</v>
      </c>
      <c r="P1098" s="13">
        <v>3</v>
      </c>
      <c r="Q1098" s="13">
        <v>17</v>
      </c>
      <c r="R1098" s="13">
        <v>2263</v>
      </c>
      <c r="S1098" s="13">
        <v>166</v>
      </c>
      <c r="T1098" s="15">
        <v>23</v>
      </c>
      <c r="U1098" s="15">
        <v>2.875</v>
      </c>
      <c r="V1098" s="15">
        <v>1.81125</v>
      </c>
      <c r="W1098" s="13">
        <v>204</v>
      </c>
      <c r="X1098" s="13">
        <v>390</v>
      </c>
      <c r="Y1098" s="13">
        <v>46</v>
      </c>
      <c r="Z1098" s="13">
        <v>594</v>
      </c>
      <c r="AA1098" s="13">
        <v>96</v>
      </c>
      <c r="AB1098" s="13">
        <v>6</v>
      </c>
    </row>
    <row r="1099" spans="1:28">
      <c r="A1099" s="1">
        <v>100007193</v>
      </c>
      <c r="B1099" s="1" t="s">
        <v>2344</v>
      </c>
      <c r="C1099" s="1" t="s">
        <v>2371</v>
      </c>
      <c r="D1099" s="1" t="s">
        <v>2407</v>
      </c>
      <c r="E1099" s="1">
        <v>1</v>
      </c>
      <c r="F1099" s="13">
        <v>82</v>
      </c>
      <c r="G1099" s="13">
        <f t="shared" si="18"/>
        <v>22</v>
      </c>
      <c r="H1099" s="13">
        <v>21</v>
      </c>
      <c r="I1099" s="13">
        <v>1</v>
      </c>
      <c r="J1099" s="13">
        <v>10</v>
      </c>
      <c r="K1099" s="13">
        <v>0</v>
      </c>
      <c r="L1099" s="13">
        <v>0</v>
      </c>
      <c r="M1099" s="13">
        <v>0</v>
      </c>
      <c r="N1099" s="13">
        <v>6</v>
      </c>
      <c r="O1099" s="13">
        <v>1</v>
      </c>
      <c r="P1099" s="13">
        <v>5</v>
      </c>
      <c r="Q1099" s="13">
        <v>31</v>
      </c>
      <c r="R1099" s="13">
        <v>3940</v>
      </c>
      <c r="S1099" s="13">
        <v>682</v>
      </c>
      <c r="T1099" s="15">
        <v>41</v>
      </c>
      <c r="U1099" s="15">
        <v>5.125</v>
      </c>
      <c r="V1099" s="15">
        <v>3.2287499999999998</v>
      </c>
      <c r="W1099" s="13">
        <v>355</v>
      </c>
      <c r="X1099" s="13">
        <v>796</v>
      </c>
      <c r="Y1099" s="13">
        <v>82</v>
      </c>
      <c r="Z1099" s="13">
        <v>1151</v>
      </c>
      <c r="AA1099" s="13">
        <v>144</v>
      </c>
      <c r="AB1099" s="13">
        <v>10</v>
      </c>
    </row>
    <row r="1100" spans="1:28">
      <c r="A1100" s="1">
        <v>100007199</v>
      </c>
      <c r="B1100" s="1" t="s">
        <v>2344</v>
      </c>
      <c r="C1100" s="1" t="s">
        <v>2371</v>
      </c>
      <c r="D1100" s="1" t="s">
        <v>12</v>
      </c>
      <c r="E1100" s="1">
        <v>2</v>
      </c>
      <c r="F1100" s="13">
        <v>144</v>
      </c>
      <c r="G1100" s="13">
        <f t="shared" si="18"/>
        <v>38</v>
      </c>
      <c r="H1100" s="13">
        <v>38</v>
      </c>
      <c r="I1100" s="13">
        <v>0</v>
      </c>
      <c r="J1100" s="13">
        <v>18</v>
      </c>
      <c r="K1100" s="13">
        <v>1</v>
      </c>
      <c r="L1100" s="13">
        <v>1</v>
      </c>
      <c r="M1100" s="13">
        <v>1</v>
      </c>
      <c r="N1100" s="13">
        <v>9</v>
      </c>
      <c r="O1100" s="13">
        <v>2</v>
      </c>
      <c r="P1100" s="13">
        <v>10</v>
      </c>
      <c r="Q1100" s="13">
        <v>53</v>
      </c>
      <c r="R1100" s="13">
        <v>6938</v>
      </c>
      <c r="S1100" s="13">
        <v>1930</v>
      </c>
      <c r="T1100" s="15">
        <v>72</v>
      </c>
      <c r="U1100" s="15">
        <v>9</v>
      </c>
      <c r="V1100" s="15">
        <v>5.67</v>
      </c>
      <c r="W1100" s="13">
        <v>625</v>
      </c>
      <c r="X1100" s="13">
        <v>1621</v>
      </c>
      <c r="Y1100" s="13">
        <v>144</v>
      </c>
      <c r="Z1100" s="13">
        <v>2246</v>
      </c>
      <c r="AA1100" s="13">
        <v>264</v>
      </c>
      <c r="AB1100" s="13">
        <v>18</v>
      </c>
    </row>
    <row r="1101" spans="1:28">
      <c r="A1101" s="1">
        <v>100007209</v>
      </c>
      <c r="B1101" s="1" t="s">
        <v>2344</v>
      </c>
      <c r="C1101" s="1" t="s">
        <v>2371</v>
      </c>
      <c r="D1101" s="1" t="s">
        <v>176</v>
      </c>
      <c r="E1101" s="1">
        <v>1</v>
      </c>
      <c r="F1101" s="13">
        <v>36</v>
      </c>
      <c r="G1101" s="13">
        <f t="shared" si="18"/>
        <v>10</v>
      </c>
      <c r="H1101" s="13">
        <v>9</v>
      </c>
      <c r="I1101" s="13">
        <v>1</v>
      </c>
      <c r="J1101" s="13">
        <v>4</v>
      </c>
      <c r="K1101" s="13">
        <v>0</v>
      </c>
      <c r="L1101" s="13">
        <v>0</v>
      </c>
      <c r="M1101" s="13">
        <v>0</v>
      </c>
      <c r="N1101" s="13">
        <v>3</v>
      </c>
      <c r="O1101" s="13">
        <v>1</v>
      </c>
      <c r="P1101" s="13">
        <v>2</v>
      </c>
      <c r="Q1101" s="13">
        <v>14</v>
      </c>
      <c r="R1101" s="13">
        <v>1797</v>
      </c>
      <c r="S1101" s="13">
        <v>100</v>
      </c>
      <c r="T1101" s="15">
        <v>18</v>
      </c>
      <c r="U1101" s="15">
        <v>2.25</v>
      </c>
      <c r="V1101" s="15">
        <v>1.4175</v>
      </c>
      <c r="W1101" s="13">
        <v>162</v>
      </c>
      <c r="X1101" s="13">
        <v>300</v>
      </c>
      <c r="Y1101" s="13">
        <v>36</v>
      </c>
      <c r="Z1101" s="13">
        <v>462</v>
      </c>
      <c r="AA1101" s="13">
        <v>72</v>
      </c>
      <c r="AB1101" s="13">
        <v>4</v>
      </c>
    </row>
    <row r="1102" spans="1:28">
      <c r="A1102" s="1">
        <v>100007215</v>
      </c>
      <c r="B1102" s="1" t="s">
        <v>2344</v>
      </c>
      <c r="C1102" s="1" t="s">
        <v>2371</v>
      </c>
      <c r="D1102" s="1" t="s">
        <v>176</v>
      </c>
      <c r="E1102" s="1">
        <v>1</v>
      </c>
      <c r="F1102" s="13">
        <v>44</v>
      </c>
      <c r="G1102" s="13">
        <f t="shared" si="18"/>
        <v>12</v>
      </c>
      <c r="H1102" s="13">
        <v>12</v>
      </c>
      <c r="I1102" s="13">
        <v>0</v>
      </c>
      <c r="J1102" s="13">
        <v>6</v>
      </c>
      <c r="K1102" s="13">
        <v>0</v>
      </c>
      <c r="L1102" s="13">
        <v>0</v>
      </c>
      <c r="M1102" s="13">
        <v>0</v>
      </c>
      <c r="N1102" s="13">
        <v>4</v>
      </c>
      <c r="O1102" s="13">
        <v>1</v>
      </c>
      <c r="P1102" s="13">
        <v>3</v>
      </c>
      <c r="Q1102" s="13">
        <v>16</v>
      </c>
      <c r="R1102" s="13">
        <v>2170</v>
      </c>
      <c r="S1102" s="13">
        <v>142</v>
      </c>
      <c r="T1102" s="15">
        <v>22</v>
      </c>
      <c r="U1102" s="15">
        <v>2.75</v>
      </c>
      <c r="V1102" s="15">
        <v>1.7324999999999999</v>
      </c>
      <c r="W1102" s="13">
        <v>196</v>
      </c>
      <c r="X1102" s="13">
        <v>369</v>
      </c>
      <c r="Y1102" s="13">
        <v>44</v>
      </c>
      <c r="Z1102" s="13">
        <v>565</v>
      </c>
      <c r="AA1102" s="13">
        <v>96</v>
      </c>
      <c r="AB1102" s="13">
        <v>6</v>
      </c>
    </row>
    <row r="1103" spans="1:28">
      <c r="A1103" s="1">
        <v>100007219</v>
      </c>
      <c r="B1103" s="1" t="s">
        <v>2344</v>
      </c>
      <c r="C1103" s="1" t="s">
        <v>2371</v>
      </c>
      <c r="D1103" s="1" t="s">
        <v>176</v>
      </c>
      <c r="E1103" s="1">
        <v>1</v>
      </c>
      <c r="F1103" s="13">
        <v>19</v>
      </c>
      <c r="G1103" s="13">
        <f t="shared" si="18"/>
        <v>5</v>
      </c>
      <c r="H1103" s="13">
        <v>5</v>
      </c>
      <c r="I1103" s="13">
        <v>0</v>
      </c>
      <c r="J1103" s="13">
        <v>0</v>
      </c>
      <c r="K1103" s="13">
        <v>1</v>
      </c>
      <c r="L1103" s="13">
        <v>0</v>
      </c>
      <c r="M1103" s="13">
        <v>1</v>
      </c>
      <c r="N1103" s="13">
        <v>0</v>
      </c>
      <c r="O1103" s="13">
        <v>1</v>
      </c>
      <c r="P1103" s="13">
        <v>1</v>
      </c>
      <c r="Q1103" s="13">
        <v>7</v>
      </c>
      <c r="R1103" s="13">
        <v>1263</v>
      </c>
      <c r="S1103" s="13">
        <v>0</v>
      </c>
      <c r="T1103" s="15">
        <v>9.5</v>
      </c>
      <c r="U1103" s="15">
        <v>1.1875</v>
      </c>
      <c r="V1103" s="15">
        <v>0.74812500000000004</v>
      </c>
      <c r="W1103" s="13">
        <v>114</v>
      </c>
      <c r="X1103" s="13">
        <v>190</v>
      </c>
      <c r="Y1103" s="13">
        <v>19</v>
      </c>
      <c r="Z1103" s="13">
        <v>304</v>
      </c>
      <c r="AA1103" s="13">
        <v>48</v>
      </c>
      <c r="AB1103" s="13">
        <v>0</v>
      </c>
    </row>
    <row r="1104" spans="1:28">
      <c r="A1104" s="1">
        <v>100007222</v>
      </c>
      <c r="B1104" s="1" t="s">
        <v>2344</v>
      </c>
      <c r="C1104" s="1" t="s">
        <v>2371</v>
      </c>
      <c r="D1104" s="1" t="s">
        <v>176</v>
      </c>
      <c r="E1104" s="1">
        <v>1</v>
      </c>
      <c r="F1104" s="13">
        <v>33</v>
      </c>
      <c r="G1104" s="13">
        <f t="shared" si="18"/>
        <v>9</v>
      </c>
      <c r="H1104" s="13">
        <v>9</v>
      </c>
      <c r="I1104" s="13">
        <v>0</v>
      </c>
      <c r="J1104" s="13">
        <v>4</v>
      </c>
      <c r="K1104" s="13">
        <v>0</v>
      </c>
      <c r="L1104" s="13">
        <v>0</v>
      </c>
      <c r="M1104" s="13">
        <v>0</v>
      </c>
      <c r="N1104" s="13">
        <v>3</v>
      </c>
      <c r="O1104" s="13">
        <v>1</v>
      </c>
      <c r="P1104" s="13">
        <v>2</v>
      </c>
      <c r="Q1104" s="13">
        <v>12</v>
      </c>
      <c r="R1104" s="13">
        <v>1657</v>
      </c>
      <c r="S1104" s="13">
        <v>65</v>
      </c>
      <c r="T1104" s="15">
        <v>16.5</v>
      </c>
      <c r="U1104" s="15">
        <v>2.0625</v>
      </c>
      <c r="V1104" s="15">
        <v>1.2993749999999999</v>
      </c>
      <c r="W1104" s="13">
        <v>150</v>
      </c>
      <c r="X1104" s="13">
        <v>269</v>
      </c>
      <c r="Y1104" s="13">
        <v>33</v>
      </c>
      <c r="Z1104" s="13">
        <v>419</v>
      </c>
      <c r="AA1104" s="13">
        <v>72</v>
      </c>
      <c r="AB1104" s="13">
        <v>4</v>
      </c>
    </row>
    <row r="1105" spans="1:28">
      <c r="A1105" s="1">
        <v>100007229</v>
      </c>
      <c r="B1105" s="1" t="s">
        <v>2344</v>
      </c>
      <c r="C1105" s="1" t="s">
        <v>2371</v>
      </c>
      <c r="D1105" s="1" t="s">
        <v>176</v>
      </c>
      <c r="E1105" s="1">
        <v>1</v>
      </c>
      <c r="F1105" s="13">
        <v>35</v>
      </c>
      <c r="G1105" s="13">
        <f t="shared" si="18"/>
        <v>9</v>
      </c>
      <c r="H1105" s="13">
        <v>9</v>
      </c>
      <c r="I1105" s="13">
        <v>0</v>
      </c>
      <c r="J1105" s="13">
        <v>4</v>
      </c>
      <c r="K1105" s="13">
        <v>0</v>
      </c>
      <c r="L1105" s="13">
        <v>0</v>
      </c>
      <c r="M1105" s="13">
        <v>0</v>
      </c>
      <c r="N1105" s="13">
        <v>3</v>
      </c>
      <c r="O1105" s="13">
        <v>1</v>
      </c>
      <c r="P1105" s="13">
        <v>2</v>
      </c>
      <c r="Q1105" s="13">
        <v>13</v>
      </c>
      <c r="R1105" s="13">
        <v>1751</v>
      </c>
      <c r="S1105" s="13">
        <v>82</v>
      </c>
      <c r="T1105" s="15">
        <v>17.5</v>
      </c>
      <c r="U1105" s="15">
        <v>2.1875</v>
      </c>
      <c r="V1105" s="15">
        <v>1.378125</v>
      </c>
      <c r="W1105" s="13">
        <v>158</v>
      </c>
      <c r="X1105" s="13">
        <v>288</v>
      </c>
      <c r="Y1105" s="13">
        <v>35</v>
      </c>
      <c r="Z1105" s="13">
        <v>446</v>
      </c>
      <c r="AA1105" s="13">
        <v>72</v>
      </c>
      <c r="AB1105" s="13">
        <v>4</v>
      </c>
    </row>
    <row r="1106" spans="1:28">
      <c r="A1106" s="1">
        <v>100007242</v>
      </c>
      <c r="B1106" s="1" t="s">
        <v>2344</v>
      </c>
      <c r="C1106" s="1" t="s">
        <v>2371</v>
      </c>
      <c r="D1106" s="1" t="s">
        <v>12</v>
      </c>
      <c r="E1106" s="1">
        <v>2</v>
      </c>
      <c r="F1106" s="13">
        <v>105</v>
      </c>
      <c r="G1106" s="13">
        <f t="shared" si="18"/>
        <v>27</v>
      </c>
      <c r="H1106" s="13">
        <v>27</v>
      </c>
      <c r="I1106" s="13">
        <v>0</v>
      </c>
      <c r="J1106" s="13">
        <v>12</v>
      </c>
      <c r="K1106" s="13">
        <v>0</v>
      </c>
      <c r="L1106" s="13">
        <v>0</v>
      </c>
      <c r="M1106" s="13">
        <v>0</v>
      </c>
      <c r="N1106" s="13">
        <v>8</v>
      </c>
      <c r="O1106" s="13">
        <v>2</v>
      </c>
      <c r="P1106" s="13">
        <v>6</v>
      </c>
      <c r="Q1106" s="13">
        <v>39</v>
      </c>
      <c r="R1106" s="13">
        <v>5131</v>
      </c>
      <c r="S1106" s="13">
        <v>624</v>
      </c>
      <c r="T1106" s="15">
        <v>52.5</v>
      </c>
      <c r="U1106" s="15">
        <v>6.5625</v>
      </c>
      <c r="V1106" s="15">
        <v>4.1343750000000004</v>
      </c>
      <c r="W1106" s="13">
        <v>463</v>
      </c>
      <c r="X1106" s="13">
        <v>958</v>
      </c>
      <c r="Y1106" s="13">
        <v>105</v>
      </c>
      <c r="Z1106" s="13">
        <v>1421</v>
      </c>
      <c r="AA1106" s="13">
        <v>192</v>
      </c>
      <c r="AB1106" s="13">
        <v>12</v>
      </c>
    </row>
    <row r="1107" spans="1:28">
      <c r="A1107" s="1">
        <v>100007245</v>
      </c>
      <c r="B1107" s="1" t="s">
        <v>2344</v>
      </c>
      <c r="C1107" s="1" t="s">
        <v>2371</v>
      </c>
      <c r="D1107" s="1" t="s">
        <v>12</v>
      </c>
      <c r="E1107" s="1">
        <v>1</v>
      </c>
      <c r="F1107" s="13">
        <v>36</v>
      </c>
      <c r="G1107" s="13">
        <f t="shared" si="18"/>
        <v>10</v>
      </c>
      <c r="H1107" s="13">
        <v>9</v>
      </c>
      <c r="I1107" s="13">
        <v>1</v>
      </c>
      <c r="J1107" s="13">
        <v>4</v>
      </c>
      <c r="K1107" s="13">
        <v>0</v>
      </c>
      <c r="L1107" s="13">
        <v>0</v>
      </c>
      <c r="M1107" s="13">
        <v>0</v>
      </c>
      <c r="N1107" s="13">
        <v>3</v>
      </c>
      <c r="O1107" s="13">
        <v>1</v>
      </c>
      <c r="P1107" s="13">
        <v>2</v>
      </c>
      <c r="Q1107" s="13">
        <v>14</v>
      </c>
      <c r="R1107" s="13">
        <v>1797</v>
      </c>
      <c r="S1107" s="13">
        <v>100</v>
      </c>
      <c r="T1107" s="15">
        <v>18</v>
      </c>
      <c r="U1107" s="15">
        <v>2.25</v>
      </c>
      <c r="V1107" s="15">
        <v>1.4175</v>
      </c>
      <c r="W1107" s="13">
        <v>162</v>
      </c>
      <c r="X1107" s="13">
        <v>300</v>
      </c>
      <c r="Y1107" s="13">
        <v>36</v>
      </c>
      <c r="Z1107" s="13">
        <v>462</v>
      </c>
      <c r="AA1107" s="13">
        <v>72</v>
      </c>
      <c r="AB1107" s="13">
        <v>4</v>
      </c>
    </row>
    <row r="1108" spans="1:28">
      <c r="A1108" s="1">
        <v>100007266</v>
      </c>
      <c r="B1108" s="1" t="s">
        <v>2344</v>
      </c>
      <c r="C1108" s="1" t="s">
        <v>2371</v>
      </c>
      <c r="D1108" s="1" t="s">
        <v>2426</v>
      </c>
      <c r="E1108" s="1">
        <v>2</v>
      </c>
      <c r="F1108" s="13">
        <v>31</v>
      </c>
      <c r="G1108" s="13">
        <f t="shared" si="18"/>
        <v>9</v>
      </c>
      <c r="H1108" s="13">
        <v>9</v>
      </c>
      <c r="I1108" s="13">
        <v>0</v>
      </c>
      <c r="J1108" s="13">
        <v>4</v>
      </c>
      <c r="K1108" s="13">
        <v>1</v>
      </c>
      <c r="L1108" s="13">
        <v>0</v>
      </c>
      <c r="M1108" s="13">
        <v>1</v>
      </c>
      <c r="N1108" s="13">
        <v>3</v>
      </c>
      <c r="O1108" s="13">
        <v>2</v>
      </c>
      <c r="P1108" s="13">
        <v>3</v>
      </c>
      <c r="Q1108" s="13">
        <v>11</v>
      </c>
      <c r="R1108" s="13">
        <v>1555</v>
      </c>
      <c r="S1108" s="13">
        <v>16</v>
      </c>
      <c r="T1108" s="15">
        <v>15.5</v>
      </c>
      <c r="U1108" s="15">
        <v>1.9375</v>
      </c>
      <c r="V1108" s="15">
        <v>1.2206250000000001</v>
      </c>
      <c r="W1108" s="13">
        <v>141</v>
      </c>
      <c r="X1108" s="13">
        <v>239</v>
      </c>
      <c r="Y1108" s="13">
        <v>31</v>
      </c>
      <c r="Z1108" s="13">
        <v>380</v>
      </c>
      <c r="AA1108" s="13">
        <v>120</v>
      </c>
      <c r="AB1108" s="13">
        <v>4</v>
      </c>
    </row>
    <row r="1109" spans="1:28">
      <c r="A1109" s="1">
        <v>100007268</v>
      </c>
      <c r="B1109" s="1" t="s">
        <v>2344</v>
      </c>
      <c r="C1109" s="1" t="s">
        <v>2371</v>
      </c>
      <c r="D1109" s="1" t="s">
        <v>2428</v>
      </c>
      <c r="E1109" s="1">
        <v>2</v>
      </c>
      <c r="F1109" s="13">
        <v>85</v>
      </c>
      <c r="G1109" s="13">
        <f t="shared" si="18"/>
        <v>23</v>
      </c>
      <c r="H1109" s="13">
        <v>23</v>
      </c>
      <c r="I1109" s="13">
        <v>0</v>
      </c>
      <c r="J1109" s="13">
        <v>10</v>
      </c>
      <c r="K1109" s="13">
        <v>1</v>
      </c>
      <c r="L1109" s="13">
        <v>0</v>
      </c>
      <c r="M1109" s="13">
        <v>1</v>
      </c>
      <c r="N1109" s="13">
        <v>6</v>
      </c>
      <c r="O1109" s="13">
        <v>2</v>
      </c>
      <c r="P1109" s="13">
        <v>6</v>
      </c>
      <c r="Q1109" s="13">
        <v>31</v>
      </c>
      <c r="R1109" s="13">
        <v>4432</v>
      </c>
      <c r="S1109" s="13">
        <v>419</v>
      </c>
      <c r="T1109" s="15">
        <v>42.5</v>
      </c>
      <c r="U1109" s="15">
        <v>5.3125</v>
      </c>
      <c r="V1109" s="15">
        <v>3.3468749999999998</v>
      </c>
      <c r="W1109" s="13">
        <v>400</v>
      </c>
      <c r="X1109" s="13">
        <v>791</v>
      </c>
      <c r="Y1109" s="13">
        <v>85</v>
      </c>
      <c r="Z1109" s="13">
        <v>1191</v>
      </c>
      <c r="AA1109" s="13">
        <v>192</v>
      </c>
      <c r="AB1109" s="13">
        <v>10</v>
      </c>
    </row>
    <row r="1110" spans="1:28">
      <c r="A1110" s="1">
        <v>100007278</v>
      </c>
      <c r="B1110" s="1" t="s">
        <v>2344</v>
      </c>
      <c r="C1110" s="1" t="s">
        <v>2371</v>
      </c>
      <c r="D1110" s="1" t="s">
        <v>176</v>
      </c>
      <c r="E1110" s="1">
        <v>1</v>
      </c>
      <c r="F1110" s="13">
        <v>49</v>
      </c>
      <c r="G1110" s="13">
        <f t="shared" si="18"/>
        <v>13</v>
      </c>
      <c r="H1110" s="13">
        <v>13</v>
      </c>
      <c r="I1110" s="13">
        <v>0</v>
      </c>
      <c r="J1110" s="13">
        <v>6</v>
      </c>
      <c r="K1110" s="13">
        <v>0</v>
      </c>
      <c r="L1110" s="13">
        <v>0</v>
      </c>
      <c r="M1110" s="13">
        <v>0</v>
      </c>
      <c r="N1110" s="13">
        <v>4</v>
      </c>
      <c r="O1110" s="13">
        <v>1</v>
      </c>
      <c r="P1110" s="13">
        <v>3</v>
      </c>
      <c r="Q1110" s="13">
        <v>18</v>
      </c>
      <c r="R1110" s="13">
        <v>2403</v>
      </c>
      <c r="S1110" s="13">
        <v>192</v>
      </c>
      <c r="T1110" s="15">
        <v>24.5</v>
      </c>
      <c r="U1110" s="15">
        <v>3.0625</v>
      </c>
      <c r="V1110" s="15">
        <v>1.9293750000000001</v>
      </c>
      <c r="W1110" s="13">
        <v>217</v>
      </c>
      <c r="X1110" s="13">
        <v>419</v>
      </c>
      <c r="Y1110" s="13">
        <v>49</v>
      </c>
      <c r="Z1110" s="13">
        <v>636</v>
      </c>
      <c r="AA1110" s="13">
        <v>96</v>
      </c>
      <c r="AB1110" s="13">
        <v>6</v>
      </c>
    </row>
    <row r="1111" spans="1:28">
      <c r="A1111" s="1">
        <v>100007288</v>
      </c>
      <c r="B1111" s="1" t="s">
        <v>2344</v>
      </c>
      <c r="C1111" s="1" t="s">
        <v>2371</v>
      </c>
      <c r="D1111" s="1" t="s">
        <v>2437</v>
      </c>
      <c r="E1111" s="1">
        <v>2</v>
      </c>
      <c r="F1111" s="13">
        <v>60</v>
      </c>
      <c r="G1111" s="13">
        <f t="shared" si="18"/>
        <v>16</v>
      </c>
      <c r="H1111" s="13">
        <v>16</v>
      </c>
      <c r="I1111" s="13">
        <v>0</v>
      </c>
      <c r="J1111" s="13">
        <v>8</v>
      </c>
      <c r="K1111" s="13">
        <v>0</v>
      </c>
      <c r="L1111" s="13">
        <v>0</v>
      </c>
      <c r="M1111" s="13">
        <v>0</v>
      </c>
      <c r="N1111" s="13">
        <v>6</v>
      </c>
      <c r="O1111" s="13">
        <v>2</v>
      </c>
      <c r="P1111" s="13">
        <v>4</v>
      </c>
      <c r="Q1111" s="13">
        <v>22</v>
      </c>
      <c r="R1111" s="13">
        <v>3035</v>
      </c>
      <c r="S1111" s="13">
        <v>116</v>
      </c>
      <c r="T1111" s="15">
        <v>30</v>
      </c>
      <c r="U1111" s="15">
        <v>3.75</v>
      </c>
      <c r="V1111" s="15">
        <v>2.3624999999999998</v>
      </c>
      <c r="W1111" s="13">
        <v>275</v>
      </c>
      <c r="X1111" s="13">
        <v>491</v>
      </c>
      <c r="Y1111" s="13">
        <v>60</v>
      </c>
      <c r="Z1111" s="13">
        <v>766</v>
      </c>
      <c r="AA1111" s="13">
        <v>144</v>
      </c>
      <c r="AB1111" s="13">
        <v>8</v>
      </c>
    </row>
    <row r="1112" spans="1:28">
      <c r="A1112" s="1">
        <v>100007297</v>
      </c>
      <c r="B1112" s="1" t="s">
        <v>2344</v>
      </c>
      <c r="C1112" s="1" t="s">
        <v>2371</v>
      </c>
      <c r="D1112" s="1" t="s">
        <v>176</v>
      </c>
      <c r="E1112" s="1">
        <v>1</v>
      </c>
      <c r="F1112" s="13">
        <v>68</v>
      </c>
      <c r="G1112" s="13">
        <f t="shared" si="18"/>
        <v>18</v>
      </c>
      <c r="H1112" s="13">
        <v>18</v>
      </c>
      <c r="I1112" s="13">
        <v>0</v>
      </c>
      <c r="J1112" s="13">
        <v>10</v>
      </c>
      <c r="K1112" s="13">
        <v>0</v>
      </c>
      <c r="L1112" s="13">
        <v>0</v>
      </c>
      <c r="M1112" s="13">
        <v>0</v>
      </c>
      <c r="N1112" s="13">
        <v>6</v>
      </c>
      <c r="O1112" s="13">
        <v>1</v>
      </c>
      <c r="P1112" s="13">
        <v>5</v>
      </c>
      <c r="Q1112" s="13">
        <v>25</v>
      </c>
      <c r="R1112" s="13">
        <v>3408</v>
      </c>
      <c r="S1112" s="13">
        <v>419</v>
      </c>
      <c r="T1112" s="15">
        <v>34</v>
      </c>
      <c r="U1112" s="15">
        <v>4.25</v>
      </c>
      <c r="V1112" s="15">
        <v>2.6775000000000002</v>
      </c>
      <c r="W1112" s="13">
        <v>307</v>
      </c>
      <c r="X1112" s="13">
        <v>637</v>
      </c>
      <c r="Y1112" s="13">
        <v>68</v>
      </c>
      <c r="Z1112" s="13">
        <v>944</v>
      </c>
      <c r="AA1112" s="13">
        <v>144</v>
      </c>
      <c r="AB1112" s="13">
        <v>10</v>
      </c>
    </row>
    <row r="1113" spans="1:28">
      <c r="A1113" s="1">
        <v>100007312</v>
      </c>
      <c r="B1113" s="1" t="s">
        <v>2344</v>
      </c>
      <c r="C1113" s="1" t="s">
        <v>2371</v>
      </c>
      <c r="D1113" s="1" t="s">
        <v>12</v>
      </c>
      <c r="E1113" s="1">
        <v>1</v>
      </c>
      <c r="F1113" s="13">
        <v>44</v>
      </c>
      <c r="G1113" s="13">
        <f t="shared" si="18"/>
        <v>12</v>
      </c>
      <c r="H1113" s="13">
        <v>12</v>
      </c>
      <c r="I1113" s="13">
        <v>0</v>
      </c>
      <c r="J1113" s="13">
        <v>6</v>
      </c>
      <c r="K1113" s="13">
        <v>0</v>
      </c>
      <c r="L1113" s="13">
        <v>0</v>
      </c>
      <c r="M1113" s="13">
        <v>0</v>
      </c>
      <c r="N1113" s="13">
        <v>4</v>
      </c>
      <c r="O1113" s="13">
        <v>1</v>
      </c>
      <c r="P1113" s="13">
        <v>3</v>
      </c>
      <c r="Q1113" s="13">
        <v>16</v>
      </c>
      <c r="R1113" s="13">
        <v>2170</v>
      </c>
      <c r="S1113" s="13">
        <v>142</v>
      </c>
      <c r="T1113" s="15">
        <v>22</v>
      </c>
      <c r="U1113" s="15">
        <v>2.75</v>
      </c>
      <c r="V1113" s="15">
        <v>1.7324999999999999</v>
      </c>
      <c r="W1113" s="13">
        <v>196</v>
      </c>
      <c r="X1113" s="13">
        <v>369</v>
      </c>
      <c r="Y1113" s="13">
        <v>44</v>
      </c>
      <c r="Z1113" s="13">
        <v>565</v>
      </c>
      <c r="AA1113" s="13">
        <v>96</v>
      </c>
      <c r="AB1113" s="13">
        <v>6</v>
      </c>
    </row>
    <row r="1114" spans="1:28">
      <c r="A1114" s="1">
        <v>100007327</v>
      </c>
      <c r="B1114" s="1" t="s">
        <v>2344</v>
      </c>
      <c r="C1114" s="1" t="s">
        <v>2371</v>
      </c>
      <c r="D1114" s="1" t="s">
        <v>18</v>
      </c>
      <c r="E1114" s="1">
        <v>1</v>
      </c>
      <c r="F1114" s="13">
        <v>30</v>
      </c>
      <c r="G1114" s="13">
        <f t="shared" si="18"/>
        <v>8</v>
      </c>
      <c r="H1114" s="13">
        <v>8</v>
      </c>
      <c r="I1114" s="13">
        <v>0</v>
      </c>
      <c r="J1114" s="13">
        <v>4</v>
      </c>
      <c r="K1114" s="13">
        <v>0</v>
      </c>
      <c r="L1114" s="13">
        <v>0</v>
      </c>
      <c r="M1114" s="13">
        <v>0</v>
      </c>
      <c r="N1114" s="13">
        <v>3</v>
      </c>
      <c r="O1114" s="13">
        <v>1</v>
      </c>
      <c r="P1114" s="13">
        <v>2</v>
      </c>
      <c r="Q1114" s="13">
        <v>11</v>
      </c>
      <c r="R1114" s="13">
        <v>1518</v>
      </c>
      <c r="S1114" s="13">
        <v>50</v>
      </c>
      <c r="T1114" s="15">
        <v>15</v>
      </c>
      <c r="U1114" s="15">
        <v>1.875</v>
      </c>
      <c r="V1114" s="15">
        <v>1.1812499999999999</v>
      </c>
      <c r="W1114" s="13">
        <v>137</v>
      </c>
      <c r="X1114" s="13">
        <v>243</v>
      </c>
      <c r="Y1114" s="13">
        <v>30</v>
      </c>
      <c r="Z1114" s="13">
        <v>380</v>
      </c>
      <c r="AA1114" s="13">
        <v>72</v>
      </c>
      <c r="AB1114" s="13">
        <v>4</v>
      </c>
    </row>
    <row r="1115" spans="1:28">
      <c r="A1115" s="1">
        <v>100007331</v>
      </c>
      <c r="B1115" s="1" t="s">
        <v>2344</v>
      </c>
      <c r="C1115" s="1" t="s">
        <v>2371</v>
      </c>
      <c r="D1115" s="1" t="s">
        <v>46</v>
      </c>
      <c r="E1115" s="1">
        <v>1</v>
      </c>
      <c r="F1115" s="13">
        <v>28</v>
      </c>
      <c r="G1115" s="13">
        <f t="shared" si="18"/>
        <v>10</v>
      </c>
      <c r="H1115" s="13">
        <v>10</v>
      </c>
      <c r="I1115" s="13">
        <v>0</v>
      </c>
      <c r="J1115" s="13">
        <v>4</v>
      </c>
      <c r="K1115" s="13">
        <v>0</v>
      </c>
      <c r="L1115" s="13">
        <v>0</v>
      </c>
      <c r="M1115" s="13">
        <v>0</v>
      </c>
      <c r="N1115" s="13">
        <v>3</v>
      </c>
      <c r="O1115" s="13">
        <v>1</v>
      </c>
      <c r="P1115" s="13">
        <v>2</v>
      </c>
      <c r="Q1115" s="13">
        <v>9</v>
      </c>
      <c r="R1115" s="13">
        <v>1425</v>
      </c>
      <c r="S1115" s="13">
        <v>25</v>
      </c>
      <c r="T1115" s="15">
        <v>14</v>
      </c>
      <c r="U1115" s="15">
        <v>1.75</v>
      </c>
      <c r="V1115" s="15">
        <v>1.1025</v>
      </c>
      <c r="W1115" s="13">
        <v>129</v>
      </c>
      <c r="X1115" s="13">
        <v>222</v>
      </c>
      <c r="Y1115" s="13">
        <v>28</v>
      </c>
      <c r="Z1115" s="13">
        <v>351</v>
      </c>
      <c r="AA1115" s="13">
        <v>72</v>
      </c>
      <c r="AB1115" s="13">
        <v>4</v>
      </c>
    </row>
    <row r="1116" spans="1:28">
      <c r="A1116" s="1">
        <v>100007338</v>
      </c>
      <c r="B1116" s="1" t="s">
        <v>2344</v>
      </c>
      <c r="C1116" s="1" t="s">
        <v>2371</v>
      </c>
      <c r="D1116" s="1" t="s">
        <v>2449</v>
      </c>
      <c r="E1116" s="1">
        <v>1</v>
      </c>
      <c r="F1116" s="13">
        <v>38</v>
      </c>
      <c r="G1116" s="13">
        <f t="shared" si="18"/>
        <v>10</v>
      </c>
      <c r="H1116" s="13">
        <v>10</v>
      </c>
      <c r="I1116" s="13">
        <v>0</v>
      </c>
      <c r="J1116" s="13">
        <v>4</v>
      </c>
      <c r="K1116" s="13">
        <v>0</v>
      </c>
      <c r="L1116" s="13">
        <v>0</v>
      </c>
      <c r="M1116" s="13">
        <v>0</v>
      </c>
      <c r="N1116" s="13">
        <v>3</v>
      </c>
      <c r="O1116" s="13">
        <v>1</v>
      </c>
      <c r="P1116" s="13">
        <v>2</v>
      </c>
      <c r="Q1116" s="13">
        <v>14</v>
      </c>
      <c r="R1116" s="13">
        <v>1890</v>
      </c>
      <c r="S1116" s="13">
        <v>100</v>
      </c>
      <c r="T1116" s="15">
        <v>19</v>
      </c>
      <c r="U1116" s="15">
        <v>2.375</v>
      </c>
      <c r="V1116" s="15">
        <v>1.4962500000000001</v>
      </c>
      <c r="W1116" s="13">
        <v>171</v>
      </c>
      <c r="X1116" s="13">
        <v>314</v>
      </c>
      <c r="Y1116" s="13">
        <v>38</v>
      </c>
      <c r="Z1116" s="13">
        <v>485</v>
      </c>
      <c r="AA1116" s="13">
        <v>72</v>
      </c>
      <c r="AB1116" s="13">
        <v>4</v>
      </c>
    </row>
    <row r="1117" spans="1:28">
      <c r="A1117" s="1">
        <v>100007347</v>
      </c>
      <c r="B1117" s="1" t="s">
        <v>2344</v>
      </c>
      <c r="C1117" s="1" t="s">
        <v>2371</v>
      </c>
      <c r="D1117" s="1" t="s">
        <v>12</v>
      </c>
      <c r="E1117" s="1">
        <v>1</v>
      </c>
      <c r="F1117" s="13">
        <v>30</v>
      </c>
      <c r="G1117" s="13">
        <f t="shared" si="18"/>
        <v>8</v>
      </c>
      <c r="H1117" s="13">
        <v>8</v>
      </c>
      <c r="I1117" s="13">
        <v>0</v>
      </c>
      <c r="J1117" s="13">
        <v>4</v>
      </c>
      <c r="K1117" s="13">
        <v>0</v>
      </c>
      <c r="L1117" s="13">
        <v>0</v>
      </c>
      <c r="M1117" s="13">
        <v>0</v>
      </c>
      <c r="N1117" s="13">
        <v>3</v>
      </c>
      <c r="O1117" s="13">
        <v>1</v>
      </c>
      <c r="P1117" s="13">
        <v>2</v>
      </c>
      <c r="Q1117" s="13">
        <v>11</v>
      </c>
      <c r="R1117" s="13">
        <v>1518</v>
      </c>
      <c r="S1117" s="13">
        <v>50</v>
      </c>
      <c r="T1117" s="15">
        <v>15</v>
      </c>
      <c r="U1117" s="15">
        <v>1.875</v>
      </c>
      <c r="V1117" s="15">
        <v>1.1812499999999999</v>
      </c>
      <c r="W1117" s="13">
        <v>137</v>
      </c>
      <c r="X1117" s="13">
        <v>243</v>
      </c>
      <c r="Y1117" s="13">
        <v>30</v>
      </c>
      <c r="Z1117" s="13">
        <v>380</v>
      </c>
      <c r="AA1117" s="13">
        <v>72</v>
      </c>
      <c r="AB1117" s="13">
        <v>4</v>
      </c>
    </row>
    <row r="1118" spans="1:28">
      <c r="A1118" s="1">
        <v>100007353</v>
      </c>
      <c r="B1118" s="1" t="s">
        <v>2344</v>
      </c>
      <c r="C1118" s="1" t="s">
        <v>2371</v>
      </c>
      <c r="D1118" s="1" t="s">
        <v>176</v>
      </c>
      <c r="E1118" s="1">
        <v>1</v>
      </c>
      <c r="F1118" s="13">
        <v>54</v>
      </c>
      <c r="G1118" s="13">
        <f t="shared" si="18"/>
        <v>14</v>
      </c>
      <c r="H1118" s="13">
        <v>14</v>
      </c>
      <c r="I1118" s="13">
        <v>0</v>
      </c>
      <c r="J1118" s="13">
        <v>6</v>
      </c>
      <c r="K1118" s="13">
        <v>0</v>
      </c>
      <c r="L1118" s="13">
        <v>0</v>
      </c>
      <c r="M1118" s="13">
        <v>0</v>
      </c>
      <c r="N1118" s="13">
        <v>4</v>
      </c>
      <c r="O1118" s="13">
        <v>1</v>
      </c>
      <c r="P1118" s="13">
        <v>3</v>
      </c>
      <c r="Q1118" s="13">
        <v>20</v>
      </c>
      <c r="R1118" s="13">
        <v>2636</v>
      </c>
      <c r="S1118" s="13">
        <v>248</v>
      </c>
      <c r="T1118" s="15">
        <v>27</v>
      </c>
      <c r="U1118" s="15">
        <v>3.375</v>
      </c>
      <c r="V1118" s="15">
        <v>2.1262500000000002</v>
      </c>
      <c r="W1118" s="13">
        <v>238</v>
      </c>
      <c r="X1118" s="13">
        <v>470</v>
      </c>
      <c r="Y1118" s="13">
        <v>54</v>
      </c>
      <c r="Z1118" s="13">
        <v>708</v>
      </c>
      <c r="AA1118" s="13">
        <v>96</v>
      </c>
      <c r="AB1118" s="13">
        <v>6</v>
      </c>
    </row>
    <row r="1119" spans="1:28">
      <c r="A1119" s="1">
        <v>100007358</v>
      </c>
      <c r="B1119" s="1" t="s">
        <v>2344</v>
      </c>
      <c r="C1119" s="1" t="s">
        <v>2457</v>
      </c>
      <c r="D1119" s="1" t="s">
        <v>176</v>
      </c>
      <c r="E1119" s="1">
        <v>1</v>
      </c>
      <c r="F1119" s="13">
        <v>47</v>
      </c>
      <c r="G1119" s="13">
        <f t="shared" si="18"/>
        <v>13</v>
      </c>
      <c r="H1119" s="13">
        <v>12</v>
      </c>
      <c r="I1119" s="13">
        <v>1</v>
      </c>
      <c r="J1119" s="13">
        <v>6</v>
      </c>
      <c r="K1119" s="13">
        <v>0</v>
      </c>
      <c r="L1119" s="13">
        <v>0</v>
      </c>
      <c r="M1119" s="13">
        <v>0</v>
      </c>
      <c r="N1119" s="13">
        <v>4</v>
      </c>
      <c r="O1119" s="13">
        <v>1</v>
      </c>
      <c r="P1119" s="13">
        <v>3</v>
      </c>
      <c r="Q1119" s="13">
        <v>18</v>
      </c>
      <c r="R1119" s="13">
        <v>2310</v>
      </c>
      <c r="S1119" s="13">
        <v>192</v>
      </c>
      <c r="T1119" s="15">
        <v>23.5</v>
      </c>
      <c r="U1119" s="15">
        <v>2.9375</v>
      </c>
      <c r="V1119" s="15">
        <v>1.850625</v>
      </c>
      <c r="W1119" s="13">
        <v>208</v>
      </c>
      <c r="X1119" s="13">
        <v>405</v>
      </c>
      <c r="Y1119" s="13">
        <v>47</v>
      </c>
      <c r="Z1119" s="13">
        <v>613</v>
      </c>
      <c r="AA1119" s="13">
        <v>96</v>
      </c>
      <c r="AB1119" s="13">
        <v>6</v>
      </c>
    </row>
    <row r="1120" spans="1:28">
      <c r="A1120" s="1">
        <v>100007363</v>
      </c>
      <c r="B1120" s="1" t="s">
        <v>2344</v>
      </c>
      <c r="C1120" s="1" t="s">
        <v>2457</v>
      </c>
      <c r="D1120" s="1" t="s">
        <v>2459</v>
      </c>
      <c r="E1120" s="1">
        <v>1</v>
      </c>
      <c r="F1120" s="13">
        <v>133</v>
      </c>
      <c r="G1120" s="13">
        <f t="shared" si="18"/>
        <v>45</v>
      </c>
      <c r="H1120" s="13">
        <v>45</v>
      </c>
      <c r="I1120" s="13">
        <v>0</v>
      </c>
      <c r="J1120" s="13">
        <v>18</v>
      </c>
      <c r="K1120" s="13">
        <v>0</v>
      </c>
      <c r="L1120" s="13">
        <v>1</v>
      </c>
      <c r="M1120" s="13">
        <v>0</v>
      </c>
      <c r="N1120" s="13">
        <v>9</v>
      </c>
      <c r="O1120" s="13">
        <v>1</v>
      </c>
      <c r="P1120" s="13">
        <v>9</v>
      </c>
      <c r="Q1120" s="13">
        <v>44</v>
      </c>
      <c r="R1120" s="13">
        <v>6435</v>
      </c>
      <c r="S1120" s="13">
        <v>1468</v>
      </c>
      <c r="T1120" s="15">
        <v>66.5</v>
      </c>
      <c r="U1120" s="15">
        <v>8.3125</v>
      </c>
      <c r="V1120" s="15">
        <v>5.2368750000000004</v>
      </c>
      <c r="W1120" s="13">
        <v>580</v>
      </c>
      <c r="X1120" s="13">
        <v>1406</v>
      </c>
      <c r="Y1120" s="13">
        <v>133</v>
      </c>
      <c r="Z1120" s="13">
        <v>1986</v>
      </c>
      <c r="AA1120" s="13">
        <v>216</v>
      </c>
      <c r="AB1120" s="13">
        <v>18</v>
      </c>
    </row>
    <row r="1121" spans="1:28">
      <c r="A1121" s="1">
        <v>100007371</v>
      </c>
      <c r="B1121" s="1" t="s">
        <v>2344</v>
      </c>
      <c r="C1121" s="1" t="s">
        <v>2457</v>
      </c>
      <c r="D1121" s="1" t="s">
        <v>1456</v>
      </c>
      <c r="E1121" s="1">
        <v>1</v>
      </c>
      <c r="F1121" s="13">
        <v>65</v>
      </c>
      <c r="G1121" s="13">
        <f t="shared" si="18"/>
        <v>17</v>
      </c>
      <c r="H1121" s="13">
        <v>17</v>
      </c>
      <c r="I1121" s="13">
        <v>0</v>
      </c>
      <c r="J1121" s="13">
        <v>8</v>
      </c>
      <c r="K1121" s="13">
        <v>0</v>
      </c>
      <c r="L1121" s="13">
        <v>0</v>
      </c>
      <c r="M1121" s="13">
        <v>0</v>
      </c>
      <c r="N1121" s="13">
        <v>5</v>
      </c>
      <c r="O1121" s="13">
        <v>1</v>
      </c>
      <c r="P1121" s="13">
        <v>4</v>
      </c>
      <c r="Q1121" s="13">
        <v>24</v>
      </c>
      <c r="R1121" s="13">
        <v>3148</v>
      </c>
      <c r="S1121" s="13">
        <v>381</v>
      </c>
      <c r="T1121" s="15">
        <v>32.5</v>
      </c>
      <c r="U1121" s="15">
        <v>4.0625</v>
      </c>
      <c r="V1121" s="15">
        <v>2.5593750000000002</v>
      </c>
      <c r="W1121" s="13">
        <v>284</v>
      </c>
      <c r="X1121" s="13">
        <v>587</v>
      </c>
      <c r="Y1121" s="13">
        <v>65</v>
      </c>
      <c r="Z1121" s="13">
        <v>871</v>
      </c>
      <c r="AA1121" s="13">
        <v>120</v>
      </c>
      <c r="AB1121" s="13">
        <v>8</v>
      </c>
    </row>
    <row r="1122" spans="1:28">
      <c r="A1122" s="1">
        <v>100007373</v>
      </c>
      <c r="B1122" s="1" t="s">
        <v>2344</v>
      </c>
      <c r="C1122" s="1" t="s">
        <v>2457</v>
      </c>
      <c r="D1122" s="1" t="s">
        <v>2462</v>
      </c>
      <c r="E1122" s="1">
        <v>1</v>
      </c>
      <c r="F1122" s="13">
        <v>100</v>
      </c>
      <c r="G1122" s="13">
        <f t="shared" si="18"/>
        <v>26</v>
      </c>
      <c r="H1122" s="13">
        <v>26</v>
      </c>
      <c r="I1122" s="13">
        <v>0</v>
      </c>
      <c r="J1122" s="13">
        <v>14</v>
      </c>
      <c r="K1122" s="13">
        <v>0</v>
      </c>
      <c r="L1122" s="13">
        <v>0</v>
      </c>
      <c r="M1122" s="13">
        <v>0</v>
      </c>
      <c r="N1122" s="13">
        <v>8</v>
      </c>
      <c r="O1122" s="13">
        <v>1</v>
      </c>
      <c r="P1122" s="13">
        <v>7</v>
      </c>
      <c r="Q1122" s="13">
        <v>37</v>
      </c>
      <c r="R1122" s="13">
        <v>5018</v>
      </c>
      <c r="S1122" s="13">
        <v>1008</v>
      </c>
      <c r="T1122" s="15">
        <v>50</v>
      </c>
      <c r="U1122" s="15">
        <v>6.25</v>
      </c>
      <c r="V1122" s="15">
        <v>3.9375</v>
      </c>
      <c r="W1122" s="13">
        <v>452</v>
      </c>
      <c r="X1122" s="13">
        <v>1056</v>
      </c>
      <c r="Y1122" s="13">
        <v>100</v>
      </c>
      <c r="Z1122" s="13">
        <v>1508</v>
      </c>
      <c r="AA1122" s="13">
        <v>192</v>
      </c>
      <c r="AB1122" s="13">
        <v>14</v>
      </c>
    </row>
    <row r="1123" spans="1:28">
      <c r="A1123" s="1">
        <v>100007378</v>
      </c>
      <c r="B1123" s="1" t="s">
        <v>2344</v>
      </c>
      <c r="C1123" s="1" t="s">
        <v>2457</v>
      </c>
      <c r="D1123" s="1" t="s">
        <v>176</v>
      </c>
      <c r="E1123" s="1">
        <v>1</v>
      </c>
      <c r="F1123" s="13">
        <v>41</v>
      </c>
      <c r="G1123" s="13">
        <f t="shared" si="18"/>
        <v>11</v>
      </c>
      <c r="H1123" s="13">
        <v>11</v>
      </c>
      <c r="I1123" s="13">
        <v>0</v>
      </c>
      <c r="J1123" s="13">
        <v>6</v>
      </c>
      <c r="K1123" s="13">
        <v>0</v>
      </c>
      <c r="L1123" s="13">
        <v>0</v>
      </c>
      <c r="M1123" s="13">
        <v>0</v>
      </c>
      <c r="N1123" s="13">
        <v>4</v>
      </c>
      <c r="O1123" s="13">
        <v>1</v>
      </c>
      <c r="P1123" s="13">
        <v>3</v>
      </c>
      <c r="Q1123" s="13">
        <v>15</v>
      </c>
      <c r="R1123" s="13">
        <v>2030</v>
      </c>
      <c r="S1123" s="13">
        <v>120</v>
      </c>
      <c r="T1123" s="15">
        <v>20.5</v>
      </c>
      <c r="U1123" s="15">
        <v>2.5625</v>
      </c>
      <c r="V1123" s="15">
        <v>1.6143749999999999</v>
      </c>
      <c r="W1123" s="13">
        <v>183</v>
      </c>
      <c r="X1123" s="13">
        <v>341</v>
      </c>
      <c r="Y1123" s="13">
        <v>41</v>
      </c>
      <c r="Z1123" s="13">
        <v>524</v>
      </c>
      <c r="AA1123" s="13">
        <v>96</v>
      </c>
      <c r="AB1123" s="13">
        <v>6</v>
      </c>
    </row>
    <row r="1124" spans="1:28">
      <c r="A1124" s="1">
        <v>100007383</v>
      </c>
      <c r="B1124" s="1" t="s">
        <v>2344</v>
      </c>
      <c r="C1124" s="1" t="s">
        <v>2457</v>
      </c>
      <c r="D1124" s="1" t="s">
        <v>167</v>
      </c>
      <c r="E1124" s="1">
        <v>1</v>
      </c>
      <c r="F1124" s="13">
        <v>52</v>
      </c>
      <c r="G1124" s="13">
        <f t="shared" si="18"/>
        <v>14</v>
      </c>
      <c r="H1124" s="13">
        <v>14</v>
      </c>
      <c r="I1124" s="13">
        <v>0</v>
      </c>
      <c r="J1124" s="13">
        <v>8</v>
      </c>
      <c r="K1124" s="13">
        <v>0</v>
      </c>
      <c r="L1124" s="13">
        <v>0</v>
      </c>
      <c r="M1124" s="13">
        <v>0</v>
      </c>
      <c r="N1124" s="13">
        <v>5</v>
      </c>
      <c r="O1124" s="13">
        <v>1</v>
      </c>
      <c r="P1124" s="13">
        <v>4</v>
      </c>
      <c r="Q1124" s="13">
        <v>19</v>
      </c>
      <c r="R1124" s="13">
        <v>2662</v>
      </c>
      <c r="S1124" s="13">
        <v>219</v>
      </c>
      <c r="T1124" s="15">
        <v>26</v>
      </c>
      <c r="U1124" s="15">
        <v>3.25</v>
      </c>
      <c r="V1124" s="15">
        <v>2.0474999999999999</v>
      </c>
      <c r="W1124" s="13">
        <v>240</v>
      </c>
      <c r="X1124" s="13">
        <v>465</v>
      </c>
      <c r="Y1124" s="13">
        <v>52</v>
      </c>
      <c r="Z1124" s="13">
        <v>705</v>
      </c>
      <c r="AA1124" s="13">
        <v>120</v>
      </c>
      <c r="AB1124" s="13">
        <v>8</v>
      </c>
    </row>
    <row r="1125" spans="1:28">
      <c r="A1125" s="1">
        <v>100007396</v>
      </c>
      <c r="B1125" s="1" t="s">
        <v>2344</v>
      </c>
      <c r="C1125" s="1" t="s">
        <v>2472</v>
      </c>
      <c r="D1125" s="1" t="s">
        <v>957</v>
      </c>
      <c r="E1125" s="1">
        <v>1</v>
      </c>
      <c r="F1125" s="13">
        <v>17</v>
      </c>
      <c r="G1125" s="13">
        <f t="shared" si="18"/>
        <v>5</v>
      </c>
      <c r="H1125" s="13">
        <v>5</v>
      </c>
      <c r="I1125" s="13">
        <v>0</v>
      </c>
      <c r="J1125" s="13">
        <v>0</v>
      </c>
      <c r="K1125" s="13">
        <v>1</v>
      </c>
      <c r="L1125" s="13">
        <v>0</v>
      </c>
      <c r="M1125" s="13">
        <v>1</v>
      </c>
      <c r="N1125" s="13">
        <v>0</v>
      </c>
      <c r="O1125" s="13">
        <v>1</v>
      </c>
      <c r="P1125" s="13">
        <v>1</v>
      </c>
      <c r="Q1125" s="13">
        <v>6</v>
      </c>
      <c r="R1125" s="13">
        <v>1024</v>
      </c>
      <c r="S1125" s="13">
        <v>0</v>
      </c>
      <c r="T1125" s="15">
        <v>8.5</v>
      </c>
      <c r="U1125" s="15">
        <v>1.0625</v>
      </c>
      <c r="V1125" s="15">
        <v>0.66937500000000005</v>
      </c>
      <c r="W1125" s="13">
        <v>93</v>
      </c>
      <c r="X1125" s="13">
        <v>154</v>
      </c>
      <c r="Y1125" s="13">
        <v>17</v>
      </c>
      <c r="Z1125" s="13">
        <v>247</v>
      </c>
      <c r="AA1125" s="13">
        <v>48</v>
      </c>
      <c r="AB1125" s="13">
        <v>0</v>
      </c>
    </row>
    <row r="1126" spans="1:28">
      <c r="A1126" s="1">
        <v>100007402</v>
      </c>
      <c r="B1126" s="1" t="s">
        <v>2344</v>
      </c>
      <c r="C1126" s="1" t="s">
        <v>2472</v>
      </c>
      <c r="D1126" s="1" t="s">
        <v>737</v>
      </c>
      <c r="E1126" s="1">
        <v>1</v>
      </c>
      <c r="F1126" s="13">
        <v>17</v>
      </c>
      <c r="G1126" s="13">
        <f t="shared" si="18"/>
        <v>5</v>
      </c>
      <c r="H1126" s="13">
        <v>5</v>
      </c>
      <c r="I1126" s="13">
        <v>0</v>
      </c>
      <c r="J1126" s="13">
        <v>0</v>
      </c>
      <c r="K1126" s="13">
        <v>1</v>
      </c>
      <c r="L1126" s="13">
        <v>0</v>
      </c>
      <c r="M1126" s="13">
        <v>1</v>
      </c>
      <c r="N1126" s="13">
        <v>0</v>
      </c>
      <c r="O1126" s="13">
        <v>1</v>
      </c>
      <c r="P1126" s="13">
        <v>1</v>
      </c>
      <c r="Q1126" s="13">
        <v>6</v>
      </c>
      <c r="R1126" s="13">
        <v>1024</v>
      </c>
      <c r="S1126" s="13">
        <v>0</v>
      </c>
      <c r="T1126" s="15">
        <v>8.5</v>
      </c>
      <c r="U1126" s="15">
        <v>1.0625</v>
      </c>
      <c r="V1126" s="15">
        <v>0.66937500000000005</v>
      </c>
      <c r="W1126" s="13">
        <v>93</v>
      </c>
      <c r="X1126" s="13">
        <v>154</v>
      </c>
      <c r="Y1126" s="13">
        <v>17</v>
      </c>
      <c r="Z1126" s="13">
        <v>247</v>
      </c>
      <c r="AA1126" s="13">
        <v>48</v>
      </c>
      <c r="AB1126" s="13">
        <v>0</v>
      </c>
    </row>
    <row r="1127" spans="1:28">
      <c r="A1127" s="1">
        <v>100007422</v>
      </c>
      <c r="B1127" s="1" t="s">
        <v>2344</v>
      </c>
      <c r="C1127" s="1" t="s">
        <v>2457</v>
      </c>
      <c r="D1127" s="1" t="s">
        <v>750</v>
      </c>
      <c r="E1127" s="1">
        <v>1</v>
      </c>
      <c r="F1127" s="13">
        <v>104</v>
      </c>
      <c r="G1127" s="13">
        <f t="shared" si="18"/>
        <v>28</v>
      </c>
      <c r="H1127" s="13">
        <v>27</v>
      </c>
      <c r="I1127" s="13">
        <v>1</v>
      </c>
      <c r="J1127" s="13">
        <v>16</v>
      </c>
      <c r="K1127" s="13">
        <v>0</v>
      </c>
      <c r="L1127" s="13">
        <v>1</v>
      </c>
      <c r="M1127" s="13">
        <v>0</v>
      </c>
      <c r="N1127" s="13">
        <v>8</v>
      </c>
      <c r="O1127" s="13">
        <v>1</v>
      </c>
      <c r="P1127" s="13">
        <v>8</v>
      </c>
      <c r="Q1127" s="13">
        <v>39</v>
      </c>
      <c r="R1127" s="13">
        <v>5084</v>
      </c>
      <c r="S1127" s="13">
        <v>1131</v>
      </c>
      <c r="T1127" s="15">
        <v>52</v>
      </c>
      <c r="U1127" s="15">
        <v>6.5</v>
      </c>
      <c r="V1127" s="15">
        <v>4.0949999999999998</v>
      </c>
      <c r="W1127" s="13">
        <v>458</v>
      </c>
      <c r="X1127" s="13">
        <v>1102</v>
      </c>
      <c r="Y1127" s="13">
        <v>104</v>
      </c>
      <c r="Z1127" s="13">
        <v>1560</v>
      </c>
      <c r="AA1127" s="13">
        <v>192</v>
      </c>
      <c r="AB1127" s="13">
        <v>16</v>
      </c>
    </row>
    <row r="1128" spans="1:28">
      <c r="A1128" s="1">
        <v>100007425</v>
      </c>
      <c r="B1128" s="1" t="s">
        <v>2344</v>
      </c>
      <c r="C1128" s="1" t="s">
        <v>2457</v>
      </c>
      <c r="D1128" s="1" t="s">
        <v>100</v>
      </c>
      <c r="E1128" s="1">
        <v>1</v>
      </c>
      <c r="F1128" s="13">
        <v>76</v>
      </c>
      <c r="G1128" s="13">
        <f t="shared" si="18"/>
        <v>20</v>
      </c>
      <c r="H1128" s="13">
        <v>20</v>
      </c>
      <c r="I1128" s="13">
        <v>0</v>
      </c>
      <c r="J1128" s="13">
        <v>8</v>
      </c>
      <c r="K1128" s="13">
        <v>0</v>
      </c>
      <c r="L1128" s="13">
        <v>0</v>
      </c>
      <c r="M1128" s="13">
        <v>0</v>
      </c>
      <c r="N1128" s="13">
        <v>5</v>
      </c>
      <c r="O1128" s="13">
        <v>1</v>
      </c>
      <c r="P1128" s="13">
        <v>4</v>
      </c>
      <c r="Q1128" s="13">
        <v>28</v>
      </c>
      <c r="R1128" s="13">
        <v>3660</v>
      </c>
      <c r="S1128" s="13">
        <v>543</v>
      </c>
      <c r="T1128" s="15">
        <v>38</v>
      </c>
      <c r="U1128" s="15">
        <v>4.75</v>
      </c>
      <c r="V1128" s="15">
        <v>2.9925000000000002</v>
      </c>
      <c r="W1128" s="13">
        <v>330</v>
      </c>
      <c r="X1128" s="13">
        <v>712</v>
      </c>
      <c r="Y1128" s="13">
        <v>76</v>
      </c>
      <c r="Z1128" s="13">
        <v>1042</v>
      </c>
      <c r="AA1128" s="13">
        <v>120</v>
      </c>
      <c r="AB1128" s="13">
        <v>8</v>
      </c>
    </row>
    <row r="1129" spans="1:28">
      <c r="A1129" s="1">
        <v>100007426</v>
      </c>
      <c r="B1129" s="1" t="s">
        <v>2344</v>
      </c>
      <c r="C1129" s="1" t="s">
        <v>2457</v>
      </c>
      <c r="D1129" s="1" t="s">
        <v>2480</v>
      </c>
      <c r="E1129" s="1">
        <v>1</v>
      </c>
      <c r="F1129" s="13">
        <v>105</v>
      </c>
      <c r="G1129" s="13">
        <f t="shared" si="18"/>
        <v>27</v>
      </c>
      <c r="H1129" s="13">
        <v>27</v>
      </c>
      <c r="I1129" s="13">
        <v>0</v>
      </c>
      <c r="J1129" s="13">
        <v>18</v>
      </c>
      <c r="K1129" s="13">
        <v>0</v>
      </c>
      <c r="L1129" s="13">
        <v>1</v>
      </c>
      <c r="M1129" s="13">
        <v>0</v>
      </c>
      <c r="N1129" s="13">
        <v>9</v>
      </c>
      <c r="O1129" s="13">
        <v>1</v>
      </c>
      <c r="P1129" s="13">
        <v>9</v>
      </c>
      <c r="Q1129" s="13">
        <v>39</v>
      </c>
      <c r="R1129" s="13">
        <v>5251</v>
      </c>
      <c r="S1129" s="13">
        <v>1131</v>
      </c>
      <c r="T1129" s="15">
        <v>52.5</v>
      </c>
      <c r="U1129" s="15">
        <v>6.5625</v>
      </c>
      <c r="V1129" s="15">
        <v>4.1343750000000004</v>
      </c>
      <c r="W1129" s="13">
        <v>473</v>
      </c>
      <c r="X1129" s="13">
        <v>1127</v>
      </c>
      <c r="Y1129" s="13">
        <v>105</v>
      </c>
      <c r="Z1129" s="13">
        <v>1600</v>
      </c>
      <c r="AA1129" s="13">
        <v>216</v>
      </c>
      <c r="AB1129" s="13">
        <v>18</v>
      </c>
    </row>
    <row r="1130" spans="1:28">
      <c r="A1130" s="1">
        <v>100007430</v>
      </c>
      <c r="B1130" s="1" t="s">
        <v>2344</v>
      </c>
      <c r="C1130" s="1" t="s">
        <v>2457</v>
      </c>
      <c r="D1130" s="1" t="s">
        <v>120</v>
      </c>
      <c r="E1130" s="1">
        <v>1</v>
      </c>
      <c r="F1130" s="13">
        <v>30</v>
      </c>
      <c r="G1130" s="13">
        <f t="shared" si="18"/>
        <v>8</v>
      </c>
      <c r="H1130" s="13">
        <v>8</v>
      </c>
      <c r="I1130" s="13">
        <v>0</v>
      </c>
      <c r="J1130" s="13">
        <v>4</v>
      </c>
      <c r="K1130" s="13">
        <v>0</v>
      </c>
      <c r="L1130" s="13">
        <v>0</v>
      </c>
      <c r="M1130" s="13">
        <v>0</v>
      </c>
      <c r="N1130" s="13">
        <v>3</v>
      </c>
      <c r="O1130" s="13">
        <v>1</v>
      </c>
      <c r="P1130" s="13">
        <v>2</v>
      </c>
      <c r="Q1130" s="13">
        <v>11</v>
      </c>
      <c r="R1130" s="13">
        <v>1518</v>
      </c>
      <c r="S1130" s="13">
        <v>50</v>
      </c>
      <c r="T1130" s="15">
        <v>15</v>
      </c>
      <c r="U1130" s="15">
        <v>1.875</v>
      </c>
      <c r="V1130" s="15">
        <v>1.1812499999999999</v>
      </c>
      <c r="W1130" s="13">
        <v>137</v>
      </c>
      <c r="X1130" s="13">
        <v>243</v>
      </c>
      <c r="Y1130" s="13">
        <v>30</v>
      </c>
      <c r="Z1130" s="13">
        <v>380</v>
      </c>
      <c r="AA1130" s="13">
        <v>72</v>
      </c>
      <c r="AB1130" s="13">
        <v>4</v>
      </c>
    </row>
    <row r="1131" spans="1:28">
      <c r="A1131" s="1">
        <v>100007436</v>
      </c>
      <c r="B1131" s="1" t="s">
        <v>2344</v>
      </c>
      <c r="C1131" s="1" t="s">
        <v>2457</v>
      </c>
      <c r="D1131" s="1" t="s">
        <v>2484</v>
      </c>
      <c r="E1131" s="1">
        <v>1</v>
      </c>
      <c r="F1131" s="13">
        <v>66</v>
      </c>
      <c r="G1131" s="13">
        <f t="shared" si="18"/>
        <v>18</v>
      </c>
      <c r="H1131" s="13">
        <v>17</v>
      </c>
      <c r="I1131" s="13">
        <v>1</v>
      </c>
      <c r="J1131" s="13">
        <v>10</v>
      </c>
      <c r="K1131" s="13">
        <v>0</v>
      </c>
      <c r="L1131" s="13">
        <v>0</v>
      </c>
      <c r="M1131" s="13">
        <v>0</v>
      </c>
      <c r="N1131" s="13">
        <v>6</v>
      </c>
      <c r="O1131" s="13">
        <v>1</v>
      </c>
      <c r="P1131" s="13">
        <v>5</v>
      </c>
      <c r="Q1131" s="13">
        <v>25</v>
      </c>
      <c r="R1131" s="13">
        <v>3314</v>
      </c>
      <c r="S1131" s="13">
        <v>419</v>
      </c>
      <c r="T1131" s="15">
        <v>33</v>
      </c>
      <c r="U1131" s="15">
        <v>4.125</v>
      </c>
      <c r="V1131" s="15">
        <v>2.5987499999999999</v>
      </c>
      <c r="W1131" s="13">
        <v>299</v>
      </c>
      <c r="X1131" s="13">
        <v>623</v>
      </c>
      <c r="Y1131" s="13">
        <v>66</v>
      </c>
      <c r="Z1131" s="13">
        <v>922</v>
      </c>
      <c r="AA1131" s="13">
        <v>144</v>
      </c>
      <c r="AB1131" s="13">
        <v>10</v>
      </c>
    </row>
    <row r="1132" spans="1:28">
      <c r="A1132" s="1">
        <v>100007438</v>
      </c>
      <c r="B1132" s="1" t="s">
        <v>2344</v>
      </c>
      <c r="C1132" s="1" t="s">
        <v>2457</v>
      </c>
      <c r="D1132" s="1" t="s">
        <v>2486</v>
      </c>
      <c r="E1132" s="1">
        <v>1</v>
      </c>
      <c r="F1132" s="13">
        <v>17</v>
      </c>
      <c r="G1132" s="13">
        <f t="shared" si="18"/>
        <v>5</v>
      </c>
      <c r="H1132" s="13">
        <v>5</v>
      </c>
      <c r="I1132" s="13">
        <v>0</v>
      </c>
      <c r="J1132" s="13">
        <v>0</v>
      </c>
      <c r="K1132" s="13">
        <v>1</v>
      </c>
      <c r="L1132" s="13">
        <v>0</v>
      </c>
      <c r="M1132" s="13">
        <v>1</v>
      </c>
      <c r="N1132" s="13">
        <v>0</v>
      </c>
      <c r="O1132" s="13">
        <v>1</v>
      </c>
      <c r="P1132" s="13">
        <v>1</v>
      </c>
      <c r="Q1132" s="13">
        <v>6</v>
      </c>
      <c r="R1132" s="13">
        <v>1024</v>
      </c>
      <c r="S1132" s="13">
        <v>0</v>
      </c>
      <c r="T1132" s="15">
        <v>8.5</v>
      </c>
      <c r="U1132" s="15">
        <v>1.0625</v>
      </c>
      <c r="V1132" s="15">
        <v>0.66937500000000005</v>
      </c>
      <c r="W1132" s="13">
        <v>93</v>
      </c>
      <c r="X1132" s="13">
        <v>154</v>
      </c>
      <c r="Y1132" s="13">
        <v>17</v>
      </c>
      <c r="Z1132" s="13">
        <v>247</v>
      </c>
      <c r="AA1132" s="13">
        <v>48</v>
      </c>
      <c r="AB1132" s="13">
        <v>0</v>
      </c>
    </row>
    <row r="1133" spans="1:28">
      <c r="A1133" s="1">
        <v>100007445</v>
      </c>
      <c r="B1133" s="1" t="s">
        <v>2344</v>
      </c>
      <c r="C1133" s="1" t="s">
        <v>2457</v>
      </c>
      <c r="D1133" s="1" t="s">
        <v>2489</v>
      </c>
      <c r="E1133" s="1">
        <v>1</v>
      </c>
      <c r="F1133" s="13">
        <v>46</v>
      </c>
      <c r="G1133" s="13">
        <f t="shared" si="18"/>
        <v>12</v>
      </c>
      <c r="H1133" s="13">
        <v>12</v>
      </c>
      <c r="I1133" s="13">
        <v>0</v>
      </c>
      <c r="J1133" s="13">
        <v>6</v>
      </c>
      <c r="K1133" s="13">
        <v>0</v>
      </c>
      <c r="L1133" s="13">
        <v>0</v>
      </c>
      <c r="M1133" s="13">
        <v>0</v>
      </c>
      <c r="N1133" s="13">
        <v>4</v>
      </c>
      <c r="O1133" s="13">
        <v>1</v>
      </c>
      <c r="P1133" s="13">
        <v>3</v>
      </c>
      <c r="Q1133" s="13">
        <v>17</v>
      </c>
      <c r="R1133" s="13">
        <v>2263</v>
      </c>
      <c r="S1133" s="13">
        <v>166</v>
      </c>
      <c r="T1133" s="15">
        <v>23</v>
      </c>
      <c r="U1133" s="15">
        <v>2.875</v>
      </c>
      <c r="V1133" s="15">
        <v>1.81125</v>
      </c>
      <c r="W1133" s="13">
        <v>204</v>
      </c>
      <c r="X1133" s="13">
        <v>390</v>
      </c>
      <c r="Y1133" s="13">
        <v>46</v>
      </c>
      <c r="Z1133" s="13">
        <v>594</v>
      </c>
      <c r="AA1133" s="13">
        <v>96</v>
      </c>
      <c r="AB1133" s="13">
        <v>6</v>
      </c>
    </row>
    <row r="1134" spans="1:28">
      <c r="A1134" s="1">
        <v>100007455</v>
      </c>
      <c r="B1134" s="1" t="s">
        <v>2344</v>
      </c>
      <c r="C1134" s="1" t="s">
        <v>2457</v>
      </c>
      <c r="D1134" s="1" t="s">
        <v>176</v>
      </c>
      <c r="E1134" s="1">
        <v>1</v>
      </c>
      <c r="F1134" s="13">
        <v>40</v>
      </c>
      <c r="G1134" s="13">
        <f t="shared" si="18"/>
        <v>14</v>
      </c>
      <c r="H1134" s="13">
        <v>14</v>
      </c>
      <c r="I1134" s="13">
        <v>0</v>
      </c>
      <c r="J1134" s="13">
        <v>4</v>
      </c>
      <c r="K1134" s="13">
        <v>0</v>
      </c>
      <c r="L1134" s="13">
        <v>0</v>
      </c>
      <c r="M1134" s="13">
        <v>0</v>
      </c>
      <c r="N1134" s="13">
        <v>3</v>
      </c>
      <c r="O1134" s="13">
        <v>1</v>
      </c>
      <c r="P1134" s="13">
        <v>2</v>
      </c>
      <c r="Q1134" s="13">
        <v>13</v>
      </c>
      <c r="R1134" s="13">
        <v>1983</v>
      </c>
      <c r="S1134" s="13">
        <v>82</v>
      </c>
      <c r="T1134" s="15">
        <v>20</v>
      </c>
      <c r="U1134" s="15">
        <v>2.5</v>
      </c>
      <c r="V1134" s="15">
        <v>1.575</v>
      </c>
      <c r="W1134" s="13">
        <v>179</v>
      </c>
      <c r="X1134" s="13">
        <v>323</v>
      </c>
      <c r="Y1134" s="13">
        <v>40</v>
      </c>
      <c r="Z1134" s="13">
        <v>502</v>
      </c>
      <c r="AA1134" s="13">
        <v>72</v>
      </c>
      <c r="AB1134" s="13">
        <v>4</v>
      </c>
    </row>
    <row r="1135" spans="1:28">
      <c r="A1135" s="1">
        <v>100007460</v>
      </c>
      <c r="B1135" s="1" t="s">
        <v>2344</v>
      </c>
      <c r="C1135" s="1" t="s">
        <v>2457</v>
      </c>
      <c r="D1135" s="1" t="s">
        <v>12</v>
      </c>
      <c r="E1135" s="1">
        <v>1</v>
      </c>
      <c r="F1135" s="13">
        <v>14</v>
      </c>
      <c r="G1135" s="13">
        <f t="shared" si="18"/>
        <v>4</v>
      </c>
      <c r="H1135" s="13">
        <v>4</v>
      </c>
      <c r="I1135" s="13">
        <v>0</v>
      </c>
      <c r="J1135" s="13">
        <v>0</v>
      </c>
      <c r="K1135" s="13">
        <v>1</v>
      </c>
      <c r="L1135" s="13">
        <v>0</v>
      </c>
      <c r="M1135" s="13">
        <v>1</v>
      </c>
      <c r="N1135" s="13">
        <v>0</v>
      </c>
      <c r="O1135" s="13">
        <v>1</v>
      </c>
      <c r="P1135" s="13">
        <v>1</v>
      </c>
      <c r="Q1135" s="13">
        <v>5</v>
      </c>
      <c r="R1135" s="13">
        <v>767</v>
      </c>
      <c r="S1135" s="13">
        <v>0</v>
      </c>
      <c r="T1135" s="15">
        <v>7</v>
      </c>
      <c r="U1135" s="15">
        <v>0.875</v>
      </c>
      <c r="V1135" s="15">
        <v>0.55125000000000002</v>
      </c>
      <c r="W1135" s="13">
        <v>70</v>
      </c>
      <c r="X1135" s="13">
        <v>116</v>
      </c>
      <c r="Y1135" s="13">
        <v>14</v>
      </c>
      <c r="Z1135" s="13">
        <v>186</v>
      </c>
      <c r="AA1135" s="13">
        <v>48</v>
      </c>
      <c r="AB1135" s="13">
        <v>0</v>
      </c>
    </row>
    <row r="1136" spans="1:28">
      <c r="A1136" s="1">
        <v>100007466</v>
      </c>
      <c r="B1136" s="1" t="s">
        <v>2344</v>
      </c>
      <c r="C1136" s="1" t="s">
        <v>2457</v>
      </c>
      <c r="D1136" s="1" t="s">
        <v>176</v>
      </c>
      <c r="E1136" s="1">
        <v>1</v>
      </c>
      <c r="F1136" s="13">
        <v>28</v>
      </c>
      <c r="G1136" s="13">
        <f t="shared" si="18"/>
        <v>10</v>
      </c>
      <c r="H1136" s="13">
        <v>10</v>
      </c>
      <c r="I1136" s="13">
        <v>0</v>
      </c>
      <c r="J1136" s="13">
        <v>4</v>
      </c>
      <c r="K1136" s="13">
        <v>0</v>
      </c>
      <c r="L1136" s="13">
        <v>0</v>
      </c>
      <c r="M1136" s="13">
        <v>0</v>
      </c>
      <c r="N1136" s="13">
        <v>3</v>
      </c>
      <c r="O1136" s="13">
        <v>1</v>
      </c>
      <c r="P1136" s="13">
        <v>2</v>
      </c>
      <c r="Q1136" s="13">
        <v>9</v>
      </c>
      <c r="R1136" s="13">
        <v>1425</v>
      </c>
      <c r="S1136" s="13">
        <v>25</v>
      </c>
      <c r="T1136" s="15">
        <v>14</v>
      </c>
      <c r="U1136" s="15">
        <v>1.75</v>
      </c>
      <c r="V1136" s="15">
        <v>1.1025</v>
      </c>
      <c r="W1136" s="13">
        <v>129</v>
      </c>
      <c r="X1136" s="13">
        <v>222</v>
      </c>
      <c r="Y1136" s="13">
        <v>28</v>
      </c>
      <c r="Z1136" s="13">
        <v>351</v>
      </c>
      <c r="AA1136" s="13">
        <v>72</v>
      </c>
      <c r="AB1136" s="13">
        <v>4</v>
      </c>
    </row>
    <row r="1137" spans="1:28">
      <c r="A1137" s="1">
        <v>100007475</v>
      </c>
      <c r="B1137" s="1" t="s">
        <v>2344</v>
      </c>
      <c r="C1137" s="1" t="s">
        <v>2457</v>
      </c>
      <c r="D1137" s="1" t="s">
        <v>176</v>
      </c>
      <c r="E1137" s="1">
        <v>1</v>
      </c>
      <c r="F1137" s="13">
        <v>52</v>
      </c>
      <c r="G1137" s="13">
        <f t="shared" si="18"/>
        <v>14</v>
      </c>
      <c r="H1137" s="13">
        <v>14</v>
      </c>
      <c r="I1137" s="13">
        <v>0</v>
      </c>
      <c r="J1137" s="13">
        <v>6</v>
      </c>
      <c r="K1137" s="13">
        <v>0</v>
      </c>
      <c r="L1137" s="13">
        <v>0</v>
      </c>
      <c r="M1137" s="13">
        <v>0</v>
      </c>
      <c r="N1137" s="13">
        <v>4</v>
      </c>
      <c r="O1137" s="13">
        <v>1</v>
      </c>
      <c r="P1137" s="13">
        <v>3</v>
      </c>
      <c r="Q1137" s="13">
        <v>19</v>
      </c>
      <c r="R1137" s="13">
        <v>2542</v>
      </c>
      <c r="S1137" s="13">
        <v>219</v>
      </c>
      <c r="T1137" s="15">
        <v>26</v>
      </c>
      <c r="U1137" s="15">
        <v>3.25</v>
      </c>
      <c r="V1137" s="15">
        <v>2.0474999999999999</v>
      </c>
      <c r="W1137" s="13">
        <v>229</v>
      </c>
      <c r="X1137" s="13">
        <v>447</v>
      </c>
      <c r="Y1137" s="13">
        <v>52</v>
      </c>
      <c r="Z1137" s="13">
        <v>676</v>
      </c>
      <c r="AA1137" s="13">
        <v>96</v>
      </c>
      <c r="AB1137" s="13">
        <v>6</v>
      </c>
    </row>
    <row r="1138" spans="1:28">
      <c r="A1138" s="1">
        <v>100007490</v>
      </c>
      <c r="B1138" s="1" t="s">
        <v>2344</v>
      </c>
      <c r="C1138" s="1" t="s">
        <v>2457</v>
      </c>
      <c r="D1138" s="1" t="s">
        <v>12</v>
      </c>
      <c r="E1138" s="1">
        <v>1</v>
      </c>
      <c r="F1138" s="13">
        <v>17</v>
      </c>
      <c r="G1138" s="13">
        <f t="shared" si="18"/>
        <v>5</v>
      </c>
      <c r="H1138" s="13">
        <v>5</v>
      </c>
      <c r="I1138" s="13">
        <v>0</v>
      </c>
      <c r="J1138" s="13">
        <v>0</v>
      </c>
      <c r="K1138" s="13">
        <v>1</v>
      </c>
      <c r="L1138" s="13">
        <v>0</v>
      </c>
      <c r="M1138" s="13">
        <v>1</v>
      </c>
      <c r="N1138" s="13">
        <v>0</v>
      </c>
      <c r="O1138" s="13">
        <v>1</v>
      </c>
      <c r="P1138" s="13">
        <v>1</v>
      </c>
      <c r="Q1138" s="13">
        <v>6</v>
      </c>
      <c r="R1138" s="13">
        <v>1024</v>
      </c>
      <c r="S1138" s="13">
        <v>0</v>
      </c>
      <c r="T1138" s="15">
        <v>8.5</v>
      </c>
      <c r="U1138" s="15">
        <v>1.0625</v>
      </c>
      <c r="V1138" s="15">
        <v>0.66937500000000005</v>
      </c>
      <c r="W1138" s="13">
        <v>93</v>
      </c>
      <c r="X1138" s="13">
        <v>154</v>
      </c>
      <c r="Y1138" s="13">
        <v>17</v>
      </c>
      <c r="Z1138" s="13">
        <v>247</v>
      </c>
      <c r="AA1138" s="13">
        <v>48</v>
      </c>
      <c r="AB1138" s="13">
        <v>0</v>
      </c>
    </row>
    <row r="1139" spans="1:28">
      <c r="A1139" s="1">
        <v>100007503</v>
      </c>
      <c r="B1139" s="1" t="s">
        <v>2344</v>
      </c>
      <c r="C1139" s="1" t="s">
        <v>2457</v>
      </c>
      <c r="D1139" s="1" t="s">
        <v>176</v>
      </c>
      <c r="E1139" s="1">
        <v>1</v>
      </c>
      <c r="F1139" s="13">
        <v>44</v>
      </c>
      <c r="G1139" s="13">
        <f t="shared" si="18"/>
        <v>12</v>
      </c>
      <c r="H1139" s="13">
        <v>12</v>
      </c>
      <c r="I1139" s="13">
        <v>0</v>
      </c>
      <c r="J1139" s="13">
        <v>6</v>
      </c>
      <c r="K1139" s="13">
        <v>0</v>
      </c>
      <c r="L1139" s="13">
        <v>0</v>
      </c>
      <c r="M1139" s="13">
        <v>0</v>
      </c>
      <c r="N1139" s="13">
        <v>4</v>
      </c>
      <c r="O1139" s="13">
        <v>1</v>
      </c>
      <c r="P1139" s="13">
        <v>3</v>
      </c>
      <c r="Q1139" s="13">
        <v>16</v>
      </c>
      <c r="R1139" s="13">
        <v>2170</v>
      </c>
      <c r="S1139" s="13">
        <v>142</v>
      </c>
      <c r="T1139" s="15">
        <v>22</v>
      </c>
      <c r="U1139" s="15">
        <v>2.75</v>
      </c>
      <c r="V1139" s="15">
        <v>1.7324999999999999</v>
      </c>
      <c r="W1139" s="13">
        <v>196</v>
      </c>
      <c r="X1139" s="13">
        <v>369</v>
      </c>
      <c r="Y1139" s="13">
        <v>44</v>
      </c>
      <c r="Z1139" s="13">
        <v>565</v>
      </c>
      <c r="AA1139" s="13">
        <v>96</v>
      </c>
      <c r="AB1139" s="13">
        <v>6</v>
      </c>
    </row>
    <row r="1140" spans="1:28">
      <c r="A1140" s="1">
        <v>100007506</v>
      </c>
      <c r="B1140" s="1" t="s">
        <v>2344</v>
      </c>
      <c r="C1140" s="1" t="s">
        <v>2457</v>
      </c>
      <c r="D1140" s="1" t="s">
        <v>176</v>
      </c>
      <c r="E1140" s="1">
        <v>1</v>
      </c>
      <c r="F1140" s="13">
        <v>38</v>
      </c>
      <c r="G1140" s="13">
        <f t="shared" si="18"/>
        <v>10</v>
      </c>
      <c r="H1140" s="13">
        <v>10</v>
      </c>
      <c r="I1140" s="13">
        <v>0</v>
      </c>
      <c r="J1140" s="13">
        <v>4</v>
      </c>
      <c r="K1140" s="13">
        <v>0</v>
      </c>
      <c r="L1140" s="13">
        <v>0</v>
      </c>
      <c r="M1140" s="13">
        <v>0</v>
      </c>
      <c r="N1140" s="13">
        <v>3</v>
      </c>
      <c r="O1140" s="13">
        <v>1</v>
      </c>
      <c r="P1140" s="13">
        <v>2</v>
      </c>
      <c r="Q1140" s="13">
        <v>14</v>
      </c>
      <c r="R1140" s="13">
        <v>1890</v>
      </c>
      <c r="S1140" s="13">
        <v>100</v>
      </c>
      <c r="T1140" s="15">
        <v>19</v>
      </c>
      <c r="U1140" s="15">
        <v>2.375</v>
      </c>
      <c r="V1140" s="15">
        <v>1.4962500000000001</v>
      </c>
      <c r="W1140" s="13">
        <v>171</v>
      </c>
      <c r="X1140" s="13">
        <v>314</v>
      </c>
      <c r="Y1140" s="13">
        <v>38</v>
      </c>
      <c r="Z1140" s="13">
        <v>485</v>
      </c>
      <c r="AA1140" s="13">
        <v>72</v>
      </c>
      <c r="AB1140" s="13">
        <v>4</v>
      </c>
    </row>
    <row r="1141" spans="1:28">
      <c r="A1141" s="1">
        <v>100007512</v>
      </c>
      <c r="B1141" s="1" t="s">
        <v>2344</v>
      </c>
      <c r="C1141" s="1" t="s">
        <v>2507</v>
      </c>
      <c r="D1141" s="1" t="s">
        <v>12</v>
      </c>
      <c r="E1141" s="1">
        <v>1</v>
      </c>
      <c r="F1141" s="13">
        <v>46</v>
      </c>
      <c r="G1141" s="13">
        <f t="shared" si="18"/>
        <v>12</v>
      </c>
      <c r="H1141" s="13">
        <v>12</v>
      </c>
      <c r="I1141" s="13">
        <v>0</v>
      </c>
      <c r="J1141" s="13">
        <v>6</v>
      </c>
      <c r="K1141" s="13">
        <v>0</v>
      </c>
      <c r="L1141" s="13">
        <v>0</v>
      </c>
      <c r="M1141" s="13">
        <v>0</v>
      </c>
      <c r="N1141" s="13">
        <v>4</v>
      </c>
      <c r="O1141" s="13">
        <v>1</v>
      </c>
      <c r="P1141" s="13">
        <v>3</v>
      </c>
      <c r="Q1141" s="13">
        <v>17</v>
      </c>
      <c r="R1141" s="13">
        <v>2263</v>
      </c>
      <c r="S1141" s="13">
        <v>166</v>
      </c>
      <c r="T1141" s="15">
        <v>23</v>
      </c>
      <c r="U1141" s="15">
        <v>2.875</v>
      </c>
      <c r="V1141" s="15">
        <v>1.81125</v>
      </c>
      <c r="W1141" s="13">
        <v>204</v>
      </c>
      <c r="X1141" s="13">
        <v>390</v>
      </c>
      <c r="Y1141" s="13">
        <v>46</v>
      </c>
      <c r="Z1141" s="13">
        <v>594</v>
      </c>
      <c r="AA1141" s="13">
        <v>96</v>
      </c>
      <c r="AB1141" s="13">
        <v>6</v>
      </c>
    </row>
    <row r="1142" spans="1:28">
      <c r="A1142" s="1">
        <v>100007525</v>
      </c>
      <c r="B1142" s="1" t="s">
        <v>2344</v>
      </c>
      <c r="C1142" s="1" t="s">
        <v>2507</v>
      </c>
      <c r="D1142" s="1" t="s">
        <v>12</v>
      </c>
      <c r="E1142" s="1">
        <v>1</v>
      </c>
      <c r="F1142" s="13">
        <v>100</v>
      </c>
      <c r="G1142" s="13">
        <f t="shared" si="18"/>
        <v>26</v>
      </c>
      <c r="H1142" s="13">
        <v>26</v>
      </c>
      <c r="I1142" s="13">
        <v>0</v>
      </c>
      <c r="J1142" s="13">
        <v>12</v>
      </c>
      <c r="K1142" s="13">
        <v>0</v>
      </c>
      <c r="L1142" s="13">
        <v>0</v>
      </c>
      <c r="M1142" s="13">
        <v>0</v>
      </c>
      <c r="N1142" s="13">
        <v>7</v>
      </c>
      <c r="O1142" s="13">
        <v>1</v>
      </c>
      <c r="P1142" s="13">
        <v>6</v>
      </c>
      <c r="Q1142" s="13">
        <v>37</v>
      </c>
      <c r="R1142" s="13">
        <v>4898</v>
      </c>
      <c r="S1142" s="13">
        <v>1008</v>
      </c>
      <c r="T1142" s="15">
        <v>50</v>
      </c>
      <c r="U1142" s="15">
        <v>6.25</v>
      </c>
      <c r="V1142" s="15">
        <v>3.9375</v>
      </c>
      <c r="W1142" s="13">
        <v>441</v>
      </c>
      <c r="X1142" s="13">
        <v>1038</v>
      </c>
      <c r="Y1142" s="13">
        <v>100</v>
      </c>
      <c r="Z1142" s="13">
        <v>1479</v>
      </c>
      <c r="AA1142" s="13">
        <v>168</v>
      </c>
      <c r="AB1142" s="13">
        <v>12</v>
      </c>
    </row>
    <row r="1143" spans="1:28">
      <c r="A1143" s="1">
        <v>100007528</v>
      </c>
      <c r="B1143" s="1" t="s">
        <v>2344</v>
      </c>
      <c r="C1143" s="1" t="s">
        <v>2507</v>
      </c>
      <c r="D1143" s="1" t="s">
        <v>12</v>
      </c>
      <c r="E1143" s="1">
        <v>1</v>
      </c>
      <c r="F1143" s="13">
        <v>68</v>
      </c>
      <c r="G1143" s="13">
        <f t="shared" si="18"/>
        <v>18</v>
      </c>
      <c r="H1143" s="13">
        <v>18</v>
      </c>
      <c r="I1143" s="13">
        <v>0</v>
      </c>
      <c r="J1143" s="13">
        <v>8</v>
      </c>
      <c r="K1143" s="13">
        <v>0</v>
      </c>
      <c r="L1143" s="13">
        <v>0</v>
      </c>
      <c r="M1143" s="13">
        <v>0</v>
      </c>
      <c r="N1143" s="13">
        <v>5</v>
      </c>
      <c r="O1143" s="13">
        <v>1</v>
      </c>
      <c r="P1143" s="13">
        <v>4</v>
      </c>
      <c r="Q1143" s="13">
        <v>25</v>
      </c>
      <c r="R1143" s="13">
        <v>3288</v>
      </c>
      <c r="S1143" s="13">
        <v>419</v>
      </c>
      <c r="T1143" s="15">
        <v>34</v>
      </c>
      <c r="U1143" s="15">
        <v>4.25</v>
      </c>
      <c r="V1143" s="15">
        <v>2.6775000000000002</v>
      </c>
      <c r="W1143" s="13">
        <v>296</v>
      </c>
      <c r="X1143" s="13">
        <v>619</v>
      </c>
      <c r="Y1143" s="13">
        <v>68</v>
      </c>
      <c r="Z1143" s="13">
        <v>915</v>
      </c>
      <c r="AA1143" s="13">
        <v>120</v>
      </c>
      <c r="AB1143" s="13">
        <v>8</v>
      </c>
    </row>
    <row r="1144" spans="1:28">
      <c r="A1144" s="1">
        <v>100007532</v>
      </c>
      <c r="B1144" s="1" t="s">
        <v>2344</v>
      </c>
      <c r="C1144" s="1" t="s">
        <v>2507</v>
      </c>
      <c r="D1144" s="1" t="s">
        <v>18</v>
      </c>
      <c r="E1144" s="1">
        <v>1</v>
      </c>
      <c r="F1144" s="13">
        <v>38</v>
      </c>
      <c r="G1144" s="13">
        <f t="shared" si="18"/>
        <v>10</v>
      </c>
      <c r="H1144" s="13">
        <v>10</v>
      </c>
      <c r="I1144" s="13">
        <v>0</v>
      </c>
      <c r="J1144" s="13">
        <v>4</v>
      </c>
      <c r="K1144" s="13">
        <v>0</v>
      </c>
      <c r="L1144" s="13">
        <v>0</v>
      </c>
      <c r="M1144" s="13">
        <v>0</v>
      </c>
      <c r="N1144" s="13">
        <v>3</v>
      </c>
      <c r="O1144" s="13">
        <v>1</v>
      </c>
      <c r="P1144" s="13">
        <v>2</v>
      </c>
      <c r="Q1144" s="13">
        <v>14</v>
      </c>
      <c r="R1144" s="13">
        <v>1890</v>
      </c>
      <c r="S1144" s="13">
        <v>100</v>
      </c>
      <c r="T1144" s="15">
        <v>19</v>
      </c>
      <c r="U1144" s="15">
        <v>2.375</v>
      </c>
      <c r="V1144" s="15">
        <v>1.4962500000000001</v>
      </c>
      <c r="W1144" s="13">
        <v>171</v>
      </c>
      <c r="X1144" s="13">
        <v>314</v>
      </c>
      <c r="Y1144" s="13">
        <v>38</v>
      </c>
      <c r="Z1144" s="13">
        <v>485</v>
      </c>
      <c r="AA1144" s="13">
        <v>72</v>
      </c>
      <c r="AB1144" s="13">
        <v>4</v>
      </c>
    </row>
    <row r="1145" spans="1:28">
      <c r="A1145" s="1">
        <v>100007554</v>
      </c>
      <c r="B1145" s="1" t="s">
        <v>2344</v>
      </c>
      <c r="C1145" s="1" t="s">
        <v>2507</v>
      </c>
      <c r="D1145" s="1" t="s">
        <v>12</v>
      </c>
      <c r="E1145" s="1">
        <v>2</v>
      </c>
      <c r="F1145" s="13">
        <v>121</v>
      </c>
      <c r="G1145" s="13">
        <f t="shared" si="18"/>
        <v>31</v>
      </c>
      <c r="H1145" s="13">
        <v>31</v>
      </c>
      <c r="I1145" s="13">
        <v>0</v>
      </c>
      <c r="J1145" s="13">
        <v>18</v>
      </c>
      <c r="K1145" s="13">
        <v>1</v>
      </c>
      <c r="L1145" s="13">
        <v>1</v>
      </c>
      <c r="M1145" s="13">
        <v>1</v>
      </c>
      <c r="N1145" s="13">
        <v>9</v>
      </c>
      <c r="O1145" s="13">
        <v>2</v>
      </c>
      <c r="P1145" s="13">
        <v>10</v>
      </c>
      <c r="Q1145" s="13">
        <v>45</v>
      </c>
      <c r="R1145" s="13">
        <v>5996</v>
      </c>
      <c r="S1145" s="13">
        <v>1540</v>
      </c>
      <c r="T1145" s="15">
        <v>60.5</v>
      </c>
      <c r="U1145" s="15">
        <v>7.5625</v>
      </c>
      <c r="V1145" s="15">
        <v>4.7643750000000002</v>
      </c>
      <c r="W1145" s="13">
        <v>540</v>
      </c>
      <c r="X1145" s="13">
        <v>1362</v>
      </c>
      <c r="Y1145" s="13">
        <v>121</v>
      </c>
      <c r="Z1145" s="13">
        <v>1902</v>
      </c>
      <c r="AA1145" s="13">
        <v>264</v>
      </c>
      <c r="AB1145" s="13">
        <v>18</v>
      </c>
    </row>
    <row r="1146" spans="1:28">
      <c r="A1146" s="1">
        <v>100007556</v>
      </c>
      <c r="B1146" s="1" t="s">
        <v>2344</v>
      </c>
      <c r="C1146" s="1" t="s">
        <v>2507</v>
      </c>
      <c r="D1146" s="1" t="s">
        <v>1010</v>
      </c>
      <c r="E1146" s="1">
        <v>1</v>
      </c>
      <c r="F1146" s="13">
        <v>121</v>
      </c>
      <c r="G1146" s="13">
        <f t="shared" si="18"/>
        <v>31</v>
      </c>
      <c r="H1146" s="13">
        <v>31</v>
      </c>
      <c r="I1146" s="13">
        <v>0</v>
      </c>
      <c r="J1146" s="13">
        <v>18</v>
      </c>
      <c r="K1146" s="13">
        <v>0</v>
      </c>
      <c r="L1146" s="13">
        <v>1</v>
      </c>
      <c r="M1146" s="13">
        <v>0</v>
      </c>
      <c r="N1146" s="13">
        <v>9</v>
      </c>
      <c r="O1146" s="13">
        <v>1</v>
      </c>
      <c r="P1146" s="13">
        <v>9</v>
      </c>
      <c r="Q1146" s="13">
        <v>45</v>
      </c>
      <c r="R1146" s="13">
        <v>5876</v>
      </c>
      <c r="S1146" s="13">
        <v>1540</v>
      </c>
      <c r="T1146" s="15">
        <v>60.5</v>
      </c>
      <c r="U1146" s="15">
        <v>7.5625</v>
      </c>
      <c r="V1146" s="15">
        <v>4.7643750000000002</v>
      </c>
      <c r="W1146" s="13">
        <v>529</v>
      </c>
      <c r="X1146" s="13">
        <v>1344</v>
      </c>
      <c r="Y1146" s="13">
        <v>121</v>
      </c>
      <c r="Z1146" s="13">
        <v>1873</v>
      </c>
      <c r="AA1146" s="13">
        <v>216</v>
      </c>
      <c r="AB1146" s="13">
        <v>18</v>
      </c>
    </row>
    <row r="1147" spans="1:28">
      <c r="A1147" s="1">
        <v>100007566</v>
      </c>
      <c r="B1147" s="1" t="s">
        <v>2344</v>
      </c>
      <c r="C1147" s="1" t="s">
        <v>2507</v>
      </c>
      <c r="D1147" s="1" t="s">
        <v>12</v>
      </c>
      <c r="E1147" s="1">
        <v>1</v>
      </c>
      <c r="F1147" s="13">
        <v>43</v>
      </c>
      <c r="G1147" s="13">
        <f t="shared" si="18"/>
        <v>13</v>
      </c>
      <c r="H1147" s="13">
        <v>11</v>
      </c>
      <c r="I1147" s="13">
        <v>2</v>
      </c>
      <c r="J1147" s="13">
        <v>6</v>
      </c>
      <c r="K1147" s="13">
        <v>0</v>
      </c>
      <c r="L1147" s="13">
        <v>0</v>
      </c>
      <c r="M1147" s="13">
        <v>0</v>
      </c>
      <c r="N1147" s="13">
        <v>4</v>
      </c>
      <c r="O1147" s="13">
        <v>1</v>
      </c>
      <c r="P1147" s="13">
        <v>3</v>
      </c>
      <c r="Q1147" s="13">
        <v>17</v>
      </c>
      <c r="R1147" s="13">
        <v>2123</v>
      </c>
      <c r="S1147" s="13">
        <v>166</v>
      </c>
      <c r="T1147" s="15">
        <v>21.5</v>
      </c>
      <c r="U1147" s="15">
        <v>2.6875</v>
      </c>
      <c r="V1147" s="15">
        <v>1.693125</v>
      </c>
      <c r="W1147" s="13">
        <v>192</v>
      </c>
      <c r="X1147" s="13">
        <v>369</v>
      </c>
      <c r="Y1147" s="13">
        <v>43</v>
      </c>
      <c r="Z1147" s="13">
        <v>561</v>
      </c>
      <c r="AA1147" s="13">
        <v>96</v>
      </c>
      <c r="AB1147" s="13">
        <v>6</v>
      </c>
    </row>
    <row r="1148" spans="1:28">
      <c r="A1148" s="1">
        <v>100007573</v>
      </c>
      <c r="B1148" s="1" t="s">
        <v>2344</v>
      </c>
      <c r="C1148" s="1" t="s">
        <v>2507</v>
      </c>
      <c r="D1148" s="1" t="s">
        <v>12</v>
      </c>
      <c r="E1148" s="1">
        <v>1</v>
      </c>
      <c r="F1148" s="13">
        <v>14</v>
      </c>
      <c r="G1148" s="13">
        <f t="shared" si="18"/>
        <v>4</v>
      </c>
      <c r="H1148" s="13">
        <v>4</v>
      </c>
      <c r="I1148" s="13">
        <v>0</v>
      </c>
      <c r="J1148" s="13">
        <v>0</v>
      </c>
      <c r="K1148" s="13">
        <v>1</v>
      </c>
      <c r="L1148" s="13">
        <v>0</v>
      </c>
      <c r="M1148" s="13">
        <v>1</v>
      </c>
      <c r="N1148" s="13">
        <v>0</v>
      </c>
      <c r="O1148" s="13">
        <v>1</v>
      </c>
      <c r="P1148" s="13">
        <v>1</v>
      </c>
      <c r="Q1148" s="13">
        <v>5</v>
      </c>
      <c r="R1148" s="13">
        <v>767</v>
      </c>
      <c r="S1148" s="13">
        <v>0</v>
      </c>
      <c r="T1148" s="15">
        <v>7</v>
      </c>
      <c r="U1148" s="15">
        <v>0.875</v>
      </c>
      <c r="V1148" s="15">
        <v>0.55125000000000002</v>
      </c>
      <c r="W1148" s="13">
        <v>70</v>
      </c>
      <c r="X1148" s="13">
        <v>116</v>
      </c>
      <c r="Y1148" s="13">
        <v>14</v>
      </c>
      <c r="Z1148" s="13">
        <v>186</v>
      </c>
      <c r="AA1148" s="13">
        <v>48</v>
      </c>
      <c r="AB1148" s="13">
        <v>0</v>
      </c>
    </row>
    <row r="1149" spans="1:28">
      <c r="A1149" s="1">
        <v>100007584</v>
      </c>
      <c r="B1149" s="1" t="s">
        <v>2344</v>
      </c>
      <c r="C1149" s="1" t="s">
        <v>2507</v>
      </c>
      <c r="D1149" s="1" t="s">
        <v>12</v>
      </c>
      <c r="E1149" s="1">
        <v>1</v>
      </c>
      <c r="F1149" s="13">
        <v>49</v>
      </c>
      <c r="G1149" s="13">
        <f t="shared" si="18"/>
        <v>17</v>
      </c>
      <c r="H1149" s="13">
        <v>17</v>
      </c>
      <c r="I1149" s="13">
        <v>0</v>
      </c>
      <c r="J1149" s="13">
        <v>6</v>
      </c>
      <c r="K1149" s="13">
        <v>0</v>
      </c>
      <c r="L1149" s="13">
        <v>0</v>
      </c>
      <c r="M1149" s="13">
        <v>0</v>
      </c>
      <c r="N1149" s="13">
        <v>4</v>
      </c>
      <c r="O1149" s="13">
        <v>1</v>
      </c>
      <c r="P1149" s="13">
        <v>3</v>
      </c>
      <c r="Q1149" s="13">
        <v>16</v>
      </c>
      <c r="R1149" s="13">
        <v>2403</v>
      </c>
      <c r="S1149" s="13">
        <v>142</v>
      </c>
      <c r="T1149" s="15">
        <v>24.5</v>
      </c>
      <c r="U1149" s="15">
        <v>3.0625</v>
      </c>
      <c r="V1149" s="15">
        <v>1.9293750000000001</v>
      </c>
      <c r="W1149" s="13">
        <v>217</v>
      </c>
      <c r="X1149" s="13">
        <v>404</v>
      </c>
      <c r="Y1149" s="13">
        <v>49</v>
      </c>
      <c r="Z1149" s="13">
        <v>621</v>
      </c>
      <c r="AA1149" s="13">
        <v>96</v>
      </c>
      <c r="AB1149" s="13">
        <v>6</v>
      </c>
    </row>
    <row r="1150" spans="1:28">
      <c r="A1150" s="1">
        <v>100007596</v>
      </c>
      <c r="B1150" s="1" t="s">
        <v>2344</v>
      </c>
      <c r="C1150" s="1" t="s">
        <v>2507</v>
      </c>
      <c r="D1150" s="1" t="s">
        <v>176</v>
      </c>
      <c r="E1150" s="1">
        <v>1</v>
      </c>
      <c r="F1150" s="13">
        <v>35</v>
      </c>
      <c r="G1150" s="13">
        <f t="shared" si="18"/>
        <v>9</v>
      </c>
      <c r="H1150" s="13">
        <v>9</v>
      </c>
      <c r="I1150" s="13">
        <v>0</v>
      </c>
      <c r="J1150" s="13">
        <v>4</v>
      </c>
      <c r="K1150" s="13">
        <v>0</v>
      </c>
      <c r="L1150" s="13">
        <v>0</v>
      </c>
      <c r="M1150" s="13">
        <v>0</v>
      </c>
      <c r="N1150" s="13">
        <v>3</v>
      </c>
      <c r="O1150" s="13">
        <v>1</v>
      </c>
      <c r="P1150" s="13">
        <v>2</v>
      </c>
      <c r="Q1150" s="13">
        <v>13</v>
      </c>
      <c r="R1150" s="13">
        <v>1751</v>
      </c>
      <c r="S1150" s="13">
        <v>82</v>
      </c>
      <c r="T1150" s="15">
        <v>17.5</v>
      </c>
      <c r="U1150" s="15">
        <v>2.1875</v>
      </c>
      <c r="V1150" s="15">
        <v>1.378125</v>
      </c>
      <c r="W1150" s="13">
        <v>158</v>
      </c>
      <c r="X1150" s="13">
        <v>288</v>
      </c>
      <c r="Y1150" s="13">
        <v>35</v>
      </c>
      <c r="Z1150" s="13">
        <v>446</v>
      </c>
      <c r="AA1150" s="13">
        <v>72</v>
      </c>
      <c r="AB1150" s="13">
        <v>4</v>
      </c>
    </row>
    <row r="1151" spans="1:28">
      <c r="A1151" s="1">
        <v>100007599</v>
      </c>
      <c r="B1151" s="1" t="s">
        <v>2344</v>
      </c>
      <c r="C1151" s="1" t="s">
        <v>2507</v>
      </c>
      <c r="D1151" s="1" t="s">
        <v>176</v>
      </c>
      <c r="E1151" s="1">
        <v>1</v>
      </c>
      <c r="F1151" s="13">
        <v>41</v>
      </c>
      <c r="G1151" s="13">
        <f t="shared" si="18"/>
        <v>11</v>
      </c>
      <c r="H1151" s="13">
        <v>11</v>
      </c>
      <c r="I1151" s="13">
        <v>0</v>
      </c>
      <c r="J1151" s="13">
        <v>6</v>
      </c>
      <c r="K1151" s="13">
        <v>0</v>
      </c>
      <c r="L1151" s="13">
        <v>0</v>
      </c>
      <c r="M1151" s="13">
        <v>0</v>
      </c>
      <c r="N1151" s="13">
        <v>4</v>
      </c>
      <c r="O1151" s="13">
        <v>1</v>
      </c>
      <c r="P1151" s="13">
        <v>3</v>
      </c>
      <c r="Q1151" s="13">
        <v>15</v>
      </c>
      <c r="R1151" s="13">
        <v>2030</v>
      </c>
      <c r="S1151" s="13">
        <v>120</v>
      </c>
      <c r="T1151" s="15">
        <v>20.5</v>
      </c>
      <c r="U1151" s="15">
        <v>2.5625</v>
      </c>
      <c r="V1151" s="15">
        <v>1.6143749999999999</v>
      </c>
      <c r="W1151" s="13">
        <v>183</v>
      </c>
      <c r="X1151" s="13">
        <v>341</v>
      </c>
      <c r="Y1151" s="13">
        <v>41</v>
      </c>
      <c r="Z1151" s="13">
        <v>524</v>
      </c>
      <c r="AA1151" s="13">
        <v>96</v>
      </c>
      <c r="AB1151" s="13">
        <v>6</v>
      </c>
    </row>
    <row r="1152" spans="1:28">
      <c r="A1152" s="1">
        <v>100007604</v>
      </c>
      <c r="B1152" s="1" t="s">
        <v>2344</v>
      </c>
      <c r="C1152" s="1" t="s">
        <v>2507</v>
      </c>
      <c r="D1152" s="1" t="s">
        <v>12</v>
      </c>
      <c r="E1152" s="1">
        <v>1</v>
      </c>
      <c r="F1152" s="13">
        <v>36</v>
      </c>
      <c r="G1152" s="13">
        <f t="shared" si="18"/>
        <v>10</v>
      </c>
      <c r="H1152" s="13">
        <v>9</v>
      </c>
      <c r="I1152" s="13">
        <v>1</v>
      </c>
      <c r="J1152" s="13">
        <v>4</v>
      </c>
      <c r="K1152" s="13">
        <v>0</v>
      </c>
      <c r="L1152" s="13">
        <v>0</v>
      </c>
      <c r="M1152" s="13">
        <v>0</v>
      </c>
      <c r="N1152" s="13">
        <v>3</v>
      </c>
      <c r="O1152" s="13">
        <v>1</v>
      </c>
      <c r="P1152" s="13">
        <v>2</v>
      </c>
      <c r="Q1152" s="13">
        <v>14</v>
      </c>
      <c r="R1152" s="13">
        <v>1797</v>
      </c>
      <c r="S1152" s="13">
        <v>100</v>
      </c>
      <c r="T1152" s="15">
        <v>18</v>
      </c>
      <c r="U1152" s="15">
        <v>2.25</v>
      </c>
      <c r="V1152" s="15">
        <v>1.4175</v>
      </c>
      <c r="W1152" s="13">
        <v>162</v>
      </c>
      <c r="X1152" s="13">
        <v>300</v>
      </c>
      <c r="Y1152" s="13">
        <v>36</v>
      </c>
      <c r="Z1152" s="13">
        <v>462</v>
      </c>
      <c r="AA1152" s="13">
        <v>72</v>
      </c>
      <c r="AB1152" s="13">
        <v>4</v>
      </c>
    </row>
    <row r="1153" spans="1:28">
      <c r="A1153" s="1">
        <v>100007613</v>
      </c>
      <c r="B1153" s="1" t="s">
        <v>2344</v>
      </c>
      <c r="C1153" s="1" t="s">
        <v>2507</v>
      </c>
      <c r="D1153" s="1" t="s">
        <v>176</v>
      </c>
      <c r="E1153" s="1">
        <v>1</v>
      </c>
      <c r="F1153" s="13">
        <v>27</v>
      </c>
      <c r="G1153" s="13">
        <f t="shared" si="18"/>
        <v>7</v>
      </c>
      <c r="H1153" s="13">
        <v>7</v>
      </c>
      <c r="I1153" s="13">
        <v>0</v>
      </c>
      <c r="J1153" s="13">
        <v>4</v>
      </c>
      <c r="K1153" s="13">
        <v>0</v>
      </c>
      <c r="L1153" s="13">
        <v>0</v>
      </c>
      <c r="M1153" s="13">
        <v>0</v>
      </c>
      <c r="N1153" s="13">
        <v>3</v>
      </c>
      <c r="O1153" s="13">
        <v>1</v>
      </c>
      <c r="P1153" s="13">
        <v>2</v>
      </c>
      <c r="Q1153" s="13">
        <v>10</v>
      </c>
      <c r="R1153" s="13">
        <v>1378</v>
      </c>
      <c r="S1153" s="13">
        <v>37</v>
      </c>
      <c r="T1153" s="15">
        <v>13.5</v>
      </c>
      <c r="U1153" s="15">
        <v>1.6875</v>
      </c>
      <c r="V1153" s="15">
        <v>1.0631250000000001</v>
      </c>
      <c r="W1153" s="13">
        <v>125</v>
      </c>
      <c r="X1153" s="13">
        <v>218</v>
      </c>
      <c r="Y1153" s="13">
        <v>27</v>
      </c>
      <c r="Z1153" s="13">
        <v>343</v>
      </c>
      <c r="AA1153" s="13">
        <v>72</v>
      </c>
      <c r="AB1153" s="13">
        <v>4</v>
      </c>
    </row>
    <row r="1154" spans="1:28">
      <c r="A1154" s="1">
        <v>100007618</v>
      </c>
      <c r="B1154" s="1" t="s">
        <v>2344</v>
      </c>
      <c r="C1154" s="1" t="s">
        <v>2507</v>
      </c>
      <c r="D1154" s="1" t="s">
        <v>176</v>
      </c>
      <c r="E1154" s="1">
        <v>1</v>
      </c>
      <c r="F1154" s="13">
        <v>27</v>
      </c>
      <c r="G1154" s="13">
        <f t="shared" si="18"/>
        <v>7</v>
      </c>
      <c r="H1154" s="13">
        <v>7</v>
      </c>
      <c r="I1154" s="13">
        <v>0</v>
      </c>
      <c r="J1154" s="13">
        <v>4</v>
      </c>
      <c r="K1154" s="13">
        <v>0</v>
      </c>
      <c r="L1154" s="13">
        <v>0</v>
      </c>
      <c r="M1154" s="13">
        <v>0</v>
      </c>
      <c r="N1154" s="13">
        <v>3</v>
      </c>
      <c r="O1154" s="13">
        <v>1</v>
      </c>
      <c r="P1154" s="13">
        <v>2</v>
      </c>
      <c r="Q1154" s="13">
        <v>10</v>
      </c>
      <c r="R1154" s="13">
        <v>1378</v>
      </c>
      <c r="S1154" s="13">
        <v>37</v>
      </c>
      <c r="T1154" s="15">
        <v>13.5</v>
      </c>
      <c r="U1154" s="15">
        <v>1.6875</v>
      </c>
      <c r="V1154" s="15">
        <v>1.0631250000000001</v>
      </c>
      <c r="W1154" s="13">
        <v>125</v>
      </c>
      <c r="X1154" s="13">
        <v>218</v>
      </c>
      <c r="Y1154" s="13">
        <v>27</v>
      </c>
      <c r="Z1154" s="13">
        <v>343</v>
      </c>
      <c r="AA1154" s="13">
        <v>72</v>
      </c>
      <c r="AB1154" s="13">
        <v>4</v>
      </c>
    </row>
    <row r="1155" spans="1:28">
      <c r="A1155" s="1">
        <v>100007623</v>
      </c>
      <c r="B1155" s="1" t="s">
        <v>2344</v>
      </c>
      <c r="C1155" s="1" t="s">
        <v>2537</v>
      </c>
      <c r="D1155" s="1" t="s">
        <v>12</v>
      </c>
      <c r="E1155" s="1">
        <v>1</v>
      </c>
      <c r="F1155" s="13">
        <v>57</v>
      </c>
      <c r="G1155" s="13">
        <f t="shared" si="18"/>
        <v>15</v>
      </c>
      <c r="H1155" s="13">
        <v>15</v>
      </c>
      <c r="I1155" s="13">
        <v>0</v>
      </c>
      <c r="J1155" s="13">
        <v>6</v>
      </c>
      <c r="K1155" s="13">
        <v>0</v>
      </c>
      <c r="L1155" s="13">
        <v>0</v>
      </c>
      <c r="M1155" s="13">
        <v>0</v>
      </c>
      <c r="N1155" s="13">
        <v>4</v>
      </c>
      <c r="O1155" s="13">
        <v>1</v>
      </c>
      <c r="P1155" s="13">
        <v>3</v>
      </c>
      <c r="Q1155" s="13">
        <v>21</v>
      </c>
      <c r="R1155" s="13">
        <v>2775</v>
      </c>
      <c r="S1155" s="13">
        <v>279</v>
      </c>
      <c r="T1155" s="15">
        <v>28.5</v>
      </c>
      <c r="U1155" s="15">
        <v>3.5625</v>
      </c>
      <c r="V1155" s="15">
        <v>2.2443749999999998</v>
      </c>
      <c r="W1155" s="13">
        <v>250</v>
      </c>
      <c r="X1155" s="13">
        <v>500</v>
      </c>
      <c r="Y1155" s="13">
        <v>57</v>
      </c>
      <c r="Z1155" s="13">
        <v>750</v>
      </c>
      <c r="AA1155" s="13">
        <v>96</v>
      </c>
      <c r="AB1155" s="13">
        <v>6</v>
      </c>
    </row>
    <row r="1156" spans="1:28">
      <c r="A1156" s="1">
        <v>100007630</v>
      </c>
      <c r="B1156" s="1" t="s">
        <v>2344</v>
      </c>
      <c r="C1156" s="1" t="s">
        <v>2537</v>
      </c>
      <c r="D1156" s="1" t="s">
        <v>176</v>
      </c>
      <c r="E1156" s="1">
        <v>1</v>
      </c>
      <c r="F1156" s="13">
        <v>11</v>
      </c>
      <c r="G1156" s="13">
        <f t="shared" si="18"/>
        <v>3</v>
      </c>
      <c r="H1156" s="13">
        <v>3</v>
      </c>
      <c r="I1156" s="13">
        <v>0</v>
      </c>
      <c r="J1156" s="13">
        <v>0</v>
      </c>
      <c r="K1156" s="13">
        <v>1</v>
      </c>
      <c r="L1156" s="13">
        <v>0</v>
      </c>
      <c r="M1156" s="13">
        <v>1</v>
      </c>
      <c r="N1156" s="13">
        <v>0</v>
      </c>
      <c r="O1156" s="13">
        <v>1</v>
      </c>
      <c r="P1156" s="13">
        <v>1</v>
      </c>
      <c r="Q1156" s="13">
        <v>4</v>
      </c>
      <c r="R1156" s="13">
        <v>552</v>
      </c>
      <c r="S1156" s="13">
        <v>0</v>
      </c>
      <c r="T1156" s="15">
        <v>5.5</v>
      </c>
      <c r="U1156" s="15">
        <v>0.6875</v>
      </c>
      <c r="V1156" s="15">
        <v>0.43312499999999998</v>
      </c>
      <c r="W1156" s="13">
        <v>50</v>
      </c>
      <c r="X1156" s="13">
        <v>83</v>
      </c>
      <c r="Y1156" s="13">
        <v>11</v>
      </c>
      <c r="Z1156" s="13">
        <v>133</v>
      </c>
      <c r="AA1156" s="13">
        <v>48</v>
      </c>
      <c r="AB1156" s="13">
        <v>0</v>
      </c>
    </row>
    <row r="1157" spans="1:28">
      <c r="A1157" s="1">
        <v>100007640</v>
      </c>
      <c r="B1157" s="1" t="s">
        <v>2344</v>
      </c>
      <c r="C1157" s="1" t="s">
        <v>2537</v>
      </c>
      <c r="D1157" s="1" t="s">
        <v>176</v>
      </c>
      <c r="E1157" s="1">
        <v>1</v>
      </c>
      <c r="F1157" s="13">
        <v>41</v>
      </c>
      <c r="G1157" s="13">
        <f t="shared" si="18"/>
        <v>11</v>
      </c>
      <c r="H1157" s="13">
        <v>11</v>
      </c>
      <c r="I1157" s="13">
        <v>0</v>
      </c>
      <c r="J1157" s="13">
        <v>6</v>
      </c>
      <c r="K1157" s="13">
        <v>0</v>
      </c>
      <c r="L1157" s="13">
        <v>0</v>
      </c>
      <c r="M1157" s="13">
        <v>0</v>
      </c>
      <c r="N1157" s="13">
        <v>4</v>
      </c>
      <c r="O1157" s="13">
        <v>1</v>
      </c>
      <c r="P1157" s="13">
        <v>3</v>
      </c>
      <c r="Q1157" s="13">
        <v>15</v>
      </c>
      <c r="R1157" s="13">
        <v>2030</v>
      </c>
      <c r="S1157" s="13">
        <v>120</v>
      </c>
      <c r="T1157" s="15">
        <v>20.5</v>
      </c>
      <c r="U1157" s="15">
        <v>2.5625</v>
      </c>
      <c r="V1157" s="15">
        <v>1.6143749999999999</v>
      </c>
      <c r="W1157" s="13">
        <v>183</v>
      </c>
      <c r="X1157" s="13">
        <v>341</v>
      </c>
      <c r="Y1157" s="13">
        <v>41</v>
      </c>
      <c r="Z1157" s="13">
        <v>524</v>
      </c>
      <c r="AA1157" s="13">
        <v>96</v>
      </c>
      <c r="AB1157" s="13">
        <v>6</v>
      </c>
    </row>
    <row r="1158" spans="1:28">
      <c r="A1158" s="1">
        <v>100007646</v>
      </c>
      <c r="B1158" s="1" t="s">
        <v>2344</v>
      </c>
      <c r="C1158" s="1" t="s">
        <v>2537</v>
      </c>
      <c r="D1158" s="1" t="s">
        <v>2543</v>
      </c>
      <c r="E1158" s="1">
        <v>2</v>
      </c>
      <c r="F1158" s="13">
        <v>38</v>
      </c>
      <c r="G1158" s="13">
        <f t="shared" ref="G1158:G1221" si="19">H1158+I1158</f>
        <v>10</v>
      </c>
      <c r="H1158" s="13">
        <v>10</v>
      </c>
      <c r="I1158" s="13">
        <v>0</v>
      </c>
      <c r="J1158" s="13">
        <v>0</v>
      </c>
      <c r="K1158" s="13">
        <v>2</v>
      </c>
      <c r="L1158" s="13">
        <v>0</v>
      </c>
      <c r="M1158" s="13">
        <v>2</v>
      </c>
      <c r="N1158" s="13">
        <v>0</v>
      </c>
      <c r="O1158" s="13">
        <v>2</v>
      </c>
      <c r="P1158" s="13">
        <v>2</v>
      </c>
      <c r="Q1158" s="13">
        <v>14</v>
      </c>
      <c r="R1158" s="13">
        <v>2526</v>
      </c>
      <c r="S1158" s="13">
        <v>0</v>
      </c>
      <c r="T1158" s="15">
        <v>19</v>
      </c>
      <c r="U1158" s="15">
        <v>2.375</v>
      </c>
      <c r="V1158" s="15">
        <v>1.4962500000000001</v>
      </c>
      <c r="W1158" s="13">
        <v>228</v>
      </c>
      <c r="X1158" s="13">
        <v>380</v>
      </c>
      <c r="Y1158" s="13">
        <v>38</v>
      </c>
      <c r="Z1158" s="13">
        <v>608</v>
      </c>
      <c r="AA1158" s="13">
        <v>96</v>
      </c>
      <c r="AB1158" s="13">
        <v>0</v>
      </c>
    </row>
    <row r="1159" spans="1:28">
      <c r="A1159" s="1">
        <v>100007655</v>
      </c>
      <c r="B1159" s="1" t="s">
        <v>2344</v>
      </c>
      <c r="C1159" s="1" t="s">
        <v>2537</v>
      </c>
      <c r="D1159" s="1" t="s">
        <v>12</v>
      </c>
      <c r="E1159" s="1">
        <v>1</v>
      </c>
      <c r="F1159" s="13">
        <v>52</v>
      </c>
      <c r="G1159" s="13">
        <f t="shared" si="19"/>
        <v>14</v>
      </c>
      <c r="H1159" s="13">
        <v>14</v>
      </c>
      <c r="I1159" s="13">
        <v>0</v>
      </c>
      <c r="J1159" s="13">
        <v>6</v>
      </c>
      <c r="K1159" s="13">
        <v>0</v>
      </c>
      <c r="L1159" s="13">
        <v>0</v>
      </c>
      <c r="M1159" s="13">
        <v>0</v>
      </c>
      <c r="N1159" s="13">
        <v>4</v>
      </c>
      <c r="O1159" s="13">
        <v>1</v>
      </c>
      <c r="P1159" s="13">
        <v>3</v>
      </c>
      <c r="Q1159" s="13">
        <v>19</v>
      </c>
      <c r="R1159" s="13">
        <v>2542</v>
      </c>
      <c r="S1159" s="13">
        <v>219</v>
      </c>
      <c r="T1159" s="15">
        <v>26</v>
      </c>
      <c r="U1159" s="15">
        <v>3.25</v>
      </c>
      <c r="V1159" s="15">
        <v>2.0474999999999999</v>
      </c>
      <c r="W1159" s="13">
        <v>229</v>
      </c>
      <c r="X1159" s="13">
        <v>447</v>
      </c>
      <c r="Y1159" s="13">
        <v>52</v>
      </c>
      <c r="Z1159" s="13">
        <v>676</v>
      </c>
      <c r="AA1159" s="13">
        <v>96</v>
      </c>
      <c r="AB1159" s="13">
        <v>6</v>
      </c>
    </row>
    <row r="1160" spans="1:28">
      <c r="A1160" s="1">
        <v>100007661</v>
      </c>
      <c r="B1160" s="1" t="s">
        <v>2344</v>
      </c>
      <c r="C1160" s="1" t="s">
        <v>2537</v>
      </c>
      <c r="D1160" s="1" t="s">
        <v>176</v>
      </c>
      <c r="E1160" s="1">
        <v>1</v>
      </c>
      <c r="F1160" s="13">
        <v>14</v>
      </c>
      <c r="G1160" s="13">
        <f t="shared" si="19"/>
        <v>4</v>
      </c>
      <c r="H1160" s="13">
        <v>4</v>
      </c>
      <c r="I1160" s="13">
        <v>0</v>
      </c>
      <c r="J1160" s="13">
        <v>0</v>
      </c>
      <c r="K1160" s="13">
        <v>1</v>
      </c>
      <c r="L1160" s="13">
        <v>0</v>
      </c>
      <c r="M1160" s="13">
        <v>1</v>
      </c>
      <c r="N1160" s="13">
        <v>0</v>
      </c>
      <c r="O1160" s="13">
        <v>1</v>
      </c>
      <c r="P1160" s="13">
        <v>1</v>
      </c>
      <c r="Q1160" s="13">
        <v>5</v>
      </c>
      <c r="R1160" s="13">
        <v>767</v>
      </c>
      <c r="S1160" s="13">
        <v>0</v>
      </c>
      <c r="T1160" s="15">
        <v>7</v>
      </c>
      <c r="U1160" s="15">
        <v>0.875</v>
      </c>
      <c r="V1160" s="15">
        <v>0.55125000000000002</v>
      </c>
      <c r="W1160" s="13">
        <v>70</v>
      </c>
      <c r="X1160" s="13">
        <v>116</v>
      </c>
      <c r="Y1160" s="13">
        <v>14</v>
      </c>
      <c r="Z1160" s="13">
        <v>186</v>
      </c>
      <c r="AA1160" s="13">
        <v>48</v>
      </c>
      <c r="AB1160" s="13">
        <v>0</v>
      </c>
    </row>
    <row r="1161" spans="1:28">
      <c r="A1161" s="1">
        <v>100007675</v>
      </c>
      <c r="B1161" s="1" t="s">
        <v>2344</v>
      </c>
      <c r="C1161" s="1" t="s">
        <v>2537</v>
      </c>
      <c r="D1161" s="1" t="s">
        <v>250</v>
      </c>
      <c r="E1161" s="1">
        <v>1</v>
      </c>
      <c r="F1161" s="13">
        <v>119</v>
      </c>
      <c r="G1161" s="13">
        <f t="shared" si="19"/>
        <v>31</v>
      </c>
      <c r="H1161" s="13">
        <v>31</v>
      </c>
      <c r="I1161" s="13">
        <v>0</v>
      </c>
      <c r="J1161" s="13">
        <v>16</v>
      </c>
      <c r="K1161" s="13">
        <v>0</v>
      </c>
      <c r="L1161" s="13">
        <v>1</v>
      </c>
      <c r="M1161" s="13">
        <v>0</v>
      </c>
      <c r="N1161" s="13">
        <v>8</v>
      </c>
      <c r="O1161" s="13">
        <v>1</v>
      </c>
      <c r="P1161" s="13">
        <v>8</v>
      </c>
      <c r="Q1161" s="13">
        <v>44</v>
      </c>
      <c r="R1161" s="13">
        <v>5783</v>
      </c>
      <c r="S1161" s="13">
        <v>1468</v>
      </c>
      <c r="T1161" s="15">
        <v>59.5</v>
      </c>
      <c r="U1161" s="15">
        <v>7.4375</v>
      </c>
      <c r="V1161" s="15">
        <v>4.6856249999999999</v>
      </c>
      <c r="W1161" s="13">
        <v>521</v>
      </c>
      <c r="X1161" s="13">
        <v>1308</v>
      </c>
      <c r="Y1161" s="13">
        <v>119</v>
      </c>
      <c r="Z1161" s="13">
        <v>1829</v>
      </c>
      <c r="AA1161" s="13">
        <v>192</v>
      </c>
      <c r="AB1161" s="13">
        <v>16</v>
      </c>
    </row>
    <row r="1162" spans="1:28">
      <c r="A1162" s="1">
        <v>100007682</v>
      </c>
      <c r="B1162" s="1" t="s">
        <v>2344</v>
      </c>
      <c r="C1162" s="1" t="s">
        <v>2537</v>
      </c>
      <c r="D1162" s="1" t="s">
        <v>18</v>
      </c>
      <c r="E1162" s="1">
        <v>1</v>
      </c>
      <c r="F1162" s="13">
        <v>57</v>
      </c>
      <c r="G1162" s="13">
        <f t="shared" si="19"/>
        <v>15</v>
      </c>
      <c r="H1162" s="13">
        <v>15</v>
      </c>
      <c r="I1162" s="13">
        <v>0</v>
      </c>
      <c r="J1162" s="13">
        <v>6</v>
      </c>
      <c r="K1162" s="13">
        <v>0</v>
      </c>
      <c r="L1162" s="13">
        <v>0</v>
      </c>
      <c r="M1162" s="13">
        <v>0</v>
      </c>
      <c r="N1162" s="13">
        <v>4</v>
      </c>
      <c r="O1162" s="13">
        <v>1</v>
      </c>
      <c r="P1162" s="13">
        <v>3</v>
      </c>
      <c r="Q1162" s="13">
        <v>21</v>
      </c>
      <c r="R1162" s="13">
        <v>2775</v>
      </c>
      <c r="S1162" s="13">
        <v>279</v>
      </c>
      <c r="T1162" s="15">
        <v>28.5</v>
      </c>
      <c r="U1162" s="15">
        <v>3.5625</v>
      </c>
      <c r="V1162" s="15">
        <v>2.2443749999999998</v>
      </c>
      <c r="W1162" s="13">
        <v>250</v>
      </c>
      <c r="X1162" s="13">
        <v>500</v>
      </c>
      <c r="Y1162" s="13">
        <v>57</v>
      </c>
      <c r="Z1162" s="13">
        <v>750</v>
      </c>
      <c r="AA1162" s="13">
        <v>96</v>
      </c>
      <c r="AB1162" s="13">
        <v>6</v>
      </c>
    </row>
    <row r="1163" spans="1:28">
      <c r="A1163" s="1">
        <v>100007691</v>
      </c>
      <c r="B1163" s="1" t="s">
        <v>2344</v>
      </c>
      <c r="C1163" s="1" t="s">
        <v>2537</v>
      </c>
      <c r="D1163" s="1" t="s">
        <v>2551</v>
      </c>
      <c r="E1163" s="1">
        <v>1</v>
      </c>
      <c r="F1163" s="13">
        <v>25</v>
      </c>
      <c r="G1163" s="13">
        <f t="shared" si="19"/>
        <v>7</v>
      </c>
      <c r="H1163" s="13">
        <v>7</v>
      </c>
      <c r="I1163" s="13">
        <v>0</v>
      </c>
      <c r="J1163" s="13">
        <v>4</v>
      </c>
      <c r="K1163" s="13">
        <v>0</v>
      </c>
      <c r="L1163" s="13">
        <v>0</v>
      </c>
      <c r="M1163" s="13">
        <v>0</v>
      </c>
      <c r="N1163" s="13">
        <v>3</v>
      </c>
      <c r="O1163" s="13">
        <v>1</v>
      </c>
      <c r="P1163" s="13">
        <v>2</v>
      </c>
      <c r="Q1163" s="13">
        <v>9</v>
      </c>
      <c r="R1163" s="13">
        <v>1285</v>
      </c>
      <c r="S1163" s="13">
        <v>25</v>
      </c>
      <c r="T1163" s="15">
        <v>12.5</v>
      </c>
      <c r="U1163" s="15">
        <v>1.5625</v>
      </c>
      <c r="V1163" s="15">
        <v>0.984375</v>
      </c>
      <c r="W1163" s="13">
        <v>116</v>
      </c>
      <c r="X1163" s="13">
        <v>201</v>
      </c>
      <c r="Y1163" s="13">
        <v>25</v>
      </c>
      <c r="Z1163" s="13">
        <v>317</v>
      </c>
      <c r="AA1163" s="13">
        <v>72</v>
      </c>
      <c r="AB1163" s="13">
        <v>4</v>
      </c>
    </row>
    <row r="1164" spans="1:28">
      <c r="A1164" s="1">
        <v>100007692</v>
      </c>
      <c r="B1164" s="1" t="s">
        <v>2344</v>
      </c>
      <c r="C1164" s="1" t="s">
        <v>2537</v>
      </c>
      <c r="D1164" s="1" t="s">
        <v>176</v>
      </c>
      <c r="E1164" s="1">
        <v>1</v>
      </c>
      <c r="F1164" s="13">
        <v>95</v>
      </c>
      <c r="G1164" s="13">
        <f t="shared" si="19"/>
        <v>25</v>
      </c>
      <c r="H1164" s="13">
        <v>25</v>
      </c>
      <c r="I1164" s="13">
        <v>0</v>
      </c>
      <c r="J1164" s="13">
        <v>12</v>
      </c>
      <c r="K1164" s="13">
        <v>0</v>
      </c>
      <c r="L1164" s="13">
        <v>0</v>
      </c>
      <c r="M1164" s="13">
        <v>0</v>
      </c>
      <c r="N1164" s="13">
        <v>7</v>
      </c>
      <c r="O1164" s="13">
        <v>1</v>
      </c>
      <c r="P1164" s="13">
        <v>6</v>
      </c>
      <c r="Q1164" s="13">
        <v>35</v>
      </c>
      <c r="R1164" s="13">
        <v>4665</v>
      </c>
      <c r="S1164" s="13">
        <v>892</v>
      </c>
      <c r="T1164" s="15">
        <v>47.5</v>
      </c>
      <c r="U1164" s="15">
        <v>5.9375</v>
      </c>
      <c r="V1164" s="15">
        <v>3.7406250000000001</v>
      </c>
      <c r="W1164" s="13">
        <v>420</v>
      </c>
      <c r="X1164" s="13">
        <v>968</v>
      </c>
      <c r="Y1164" s="13">
        <v>95</v>
      </c>
      <c r="Z1164" s="13">
        <v>1388</v>
      </c>
      <c r="AA1164" s="13">
        <v>168</v>
      </c>
      <c r="AB1164" s="13">
        <v>12</v>
      </c>
    </row>
    <row r="1165" spans="1:28">
      <c r="A1165" s="1">
        <v>100007698</v>
      </c>
      <c r="B1165" s="1" t="s">
        <v>2344</v>
      </c>
      <c r="C1165" s="1" t="s">
        <v>2537</v>
      </c>
      <c r="D1165" s="1" t="s">
        <v>2556</v>
      </c>
      <c r="E1165" s="1">
        <v>1</v>
      </c>
      <c r="F1165" s="13">
        <v>68</v>
      </c>
      <c r="G1165" s="13">
        <f t="shared" si="19"/>
        <v>18</v>
      </c>
      <c r="H1165" s="13">
        <v>18</v>
      </c>
      <c r="I1165" s="13">
        <v>0</v>
      </c>
      <c r="J1165" s="13">
        <v>8</v>
      </c>
      <c r="K1165" s="13">
        <v>0</v>
      </c>
      <c r="L1165" s="13">
        <v>0</v>
      </c>
      <c r="M1165" s="13">
        <v>0</v>
      </c>
      <c r="N1165" s="13">
        <v>5</v>
      </c>
      <c r="O1165" s="13">
        <v>1</v>
      </c>
      <c r="P1165" s="13">
        <v>4</v>
      </c>
      <c r="Q1165" s="13">
        <v>25</v>
      </c>
      <c r="R1165" s="13">
        <v>3288</v>
      </c>
      <c r="S1165" s="13">
        <v>419</v>
      </c>
      <c r="T1165" s="15">
        <v>34</v>
      </c>
      <c r="U1165" s="15">
        <v>4.25</v>
      </c>
      <c r="V1165" s="15">
        <v>2.6775000000000002</v>
      </c>
      <c r="W1165" s="13">
        <v>296</v>
      </c>
      <c r="X1165" s="13">
        <v>619</v>
      </c>
      <c r="Y1165" s="13">
        <v>68</v>
      </c>
      <c r="Z1165" s="13">
        <v>915</v>
      </c>
      <c r="AA1165" s="13">
        <v>120</v>
      </c>
      <c r="AB1165" s="13">
        <v>8</v>
      </c>
    </row>
    <row r="1166" spans="1:28">
      <c r="A1166" s="1">
        <v>100007703</v>
      </c>
      <c r="B1166" s="1" t="s">
        <v>2344</v>
      </c>
      <c r="C1166" s="1" t="s">
        <v>2537</v>
      </c>
      <c r="D1166" s="1" t="s">
        <v>176</v>
      </c>
      <c r="E1166" s="1">
        <v>1</v>
      </c>
      <c r="F1166" s="13">
        <v>92</v>
      </c>
      <c r="G1166" s="13">
        <f t="shared" si="19"/>
        <v>24</v>
      </c>
      <c r="H1166" s="13">
        <v>24</v>
      </c>
      <c r="I1166" s="13">
        <v>0</v>
      </c>
      <c r="J1166" s="13">
        <v>12</v>
      </c>
      <c r="K1166" s="13">
        <v>0</v>
      </c>
      <c r="L1166" s="13">
        <v>0</v>
      </c>
      <c r="M1166" s="13">
        <v>0</v>
      </c>
      <c r="N1166" s="13">
        <v>7</v>
      </c>
      <c r="O1166" s="13">
        <v>1</v>
      </c>
      <c r="P1166" s="13">
        <v>6</v>
      </c>
      <c r="Q1166" s="13">
        <v>34</v>
      </c>
      <c r="R1166" s="13">
        <v>4525</v>
      </c>
      <c r="S1166" s="13">
        <v>837</v>
      </c>
      <c r="T1166" s="15">
        <v>46</v>
      </c>
      <c r="U1166" s="15">
        <v>5.75</v>
      </c>
      <c r="V1166" s="15">
        <v>3.6225000000000001</v>
      </c>
      <c r="W1166" s="13">
        <v>408</v>
      </c>
      <c r="X1166" s="13">
        <v>930</v>
      </c>
      <c r="Y1166" s="13">
        <v>92</v>
      </c>
      <c r="Z1166" s="13">
        <v>1338</v>
      </c>
      <c r="AA1166" s="13">
        <v>168</v>
      </c>
      <c r="AB1166" s="13">
        <v>12</v>
      </c>
    </row>
    <row r="1167" spans="1:28">
      <c r="A1167" s="1">
        <v>100007714</v>
      </c>
      <c r="B1167" s="1" t="s">
        <v>2344</v>
      </c>
      <c r="C1167" s="1" t="s">
        <v>2537</v>
      </c>
      <c r="D1167" s="1" t="s">
        <v>2559</v>
      </c>
      <c r="E1167" s="1">
        <v>1</v>
      </c>
      <c r="F1167" s="13">
        <v>4</v>
      </c>
      <c r="G1167" s="13">
        <f t="shared" si="19"/>
        <v>2</v>
      </c>
      <c r="H1167" s="13">
        <v>2</v>
      </c>
      <c r="I1167" s="13">
        <v>0</v>
      </c>
      <c r="J1167" s="13">
        <v>0</v>
      </c>
      <c r="K1167" s="13">
        <v>1</v>
      </c>
      <c r="L1167" s="13">
        <v>0</v>
      </c>
      <c r="M1167" s="13">
        <v>1</v>
      </c>
      <c r="N1167" s="13">
        <v>0</v>
      </c>
      <c r="O1167" s="13">
        <v>1</v>
      </c>
      <c r="P1167" s="13">
        <v>1</v>
      </c>
      <c r="Q1167" s="13">
        <v>1</v>
      </c>
      <c r="R1167" s="13">
        <v>193</v>
      </c>
      <c r="S1167" s="13">
        <v>0</v>
      </c>
      <c r="T1167" s="15">
        <v>2</v>
      </c>
      <c r="U1167" s="15">
        <v>0.25</v>
      </c>
      <c r="V1167" s="15">
        <v>0.1575</v>
      </c>
      <c r="W1167" s="13">
        <v>18</v>
      </c>
      <c r="X1167" s="13">
        <v>29</v>
      </c>
      <c r="Y1167" s="13">
        <v>4</v>
      </c>
      <c r="Z1167" s="13">
        <v>47</v>
      </c>
      <c r="AA1167" s="13">
        <v>48</v>
      </c>
      <c r="AB1167" s="13">
        <v>0</v>
      </c>
    </row>
    <row r="1168" spans="1:28">
      <c r="A1168" s="1">
        <v>100007718</v>
      </c>
      <c r="B1168" s="1" t="s">
        <v>2344</v>
      </c>
      <c r="C1168" s="1" t="s">
        <v>2537</v>
      </c>
      <c r="D1168" s="1" t="s">
        <v>176</v>
      </c>
      <c r="E1168" s="1">
        <v>1</v>
      </c>
      <c r="F1168" s="13">
        <v>45</v>
      </c>
      <c r="G1168" s="13">
        <f t="shared" si="19"/>
        <v>13</v>
      </c>
      <c r="H1168" s="13">
        <v>12</v>
      </c>
      <c r="I1168" s="13">
        <v>1</v>
      </c>
      <c r="J1168" s="13">
        <v>6</v>
      </c>
      <c r="K1168" s="13">
        <v>0</v>
      </c>
      <c r="L1168" s="13">
        <v>0</v>
      </c>
      <c r="M1168" s="13">
        <v>0</v>
      </c>
      <c r="N1168" s="13">
        <v>4</v>
      </c>
      <c r="O1168" s="13">
        <v>1</v>
      </c>
      <c r="P1168" s="13">
        <v>3</v>
      </c>
      <c r="Q1168" s="13">
        <v>17</v>
      </c>
      <c r="R1168" s="13">
        <v>2216</v>
      </c>
      <c r="S1168" s="13">
        <v>166</v>
      </c>
      <c r="T1168" s="15">
        <v>22.5</v>
      </c>
      <c r="U1168" s="15">
        <v>2.8125</v>
      </c>
      <c r="V1168" s="15">
        <v>1.7718750000000001</v>
      </c>
      <c r="W1168" s="13">
        <v>200</v>
      </c>
      <c r="X1168" s="13">
        <v>383</v>
      </c>
      <c r="Y1168" s="13">
        <v>45</v>
      </c>
      <c r="Z1168" s="13">
        <v>583</v>
      </c>
      <c r="AA1168" s="13">
        <v>96</v>
      </c>
      <c r="AB1168" s="13">
        <v>6</v>
      </c>
    </row>
    <row r="1169" spans="1:28">
      <c r="A1169" s="1">
        <v>100007726</v>
      </c>
      <c r="B1169" s="1" t="s">
        <v>2344</v>
      </c>
      <c r="C1169" s="1" t="s">
        <v>2537</v>
      </c>
      <c r="D1169" s="1" t="s">
        <v>203</v>
      </c>
      <c r="E1169" s="1">
        <v>1</v>
      </c>
      <c r="F1169" s="13">
        <v>84</v>
      </c>
      <c r="G1169" s="13">
        <f t="shared" si="19"/>
        <v>22</v>
      </c>
      <c r="H1169" s="13">
        <v>22</v>
      </c>
      <c r="I1169" s="13">
        <v>0</v>
      </c>
      <c r="J1169" s="13">
        <v>12</v>
      </c>
      <c r="K1169" s="13">
        <v>0</v>
      </c>
      <c r="L1169" s="13">
        <v>0</v>
      </c>
      <c r="M1169" s="13">
        <v>0</v>
      </c>
      <c r="N1169" s="13">
        <v>7</v>
      </c>
      <c r="O1169" s="13">
        <v>1</v>
      </c>
      <c r="P1169" s="13">
        <v>6</v>
      </c>
      <c r="Q1169" s="13">
        <v>31</v>
      </c>
      <c r="R1169" s="13">
        <v>4153</v>
      </c>
      <c r="S1169" s="13">
        <v>682</v>
      </c>
      <c r="T1169" s="15">
        <v>42</v>
      </c>
      <c r="U1169" s="15">
        <v>5.25</v>
      </c>
      <c r="V1169" s="15">
        <v>3.3075000000000001</v>
      </c>
      <c r="W1169" s="13">
        <v>374</v>
      </c>
      <c r="X1169" s="13">
        <v>828</v>
      </c>
      <c r="Y1169" s="13">
        <v>84</v>
      </c>
      <c r="Z1169" s="13">
        <v>1202</v>
      </c>
      <c r="AA1169" s="13">
        <v>168</v>
      </c>
      <c r="AB1169" s="13">
        <v>12</v>
      </c>
    </row>
    <row r="1170" spans="1:28">
      <c r="A1170" s="1">
        <v>100007730</v>
      </c>
      <c r="B1170" s="1" t="s">
        <v>2344</v>
      </c>
      <c r="C1170" s="1" t="s">
        <v>2537</v>
      </c>
      <c r="D1170" s="1" t="s">
        <v>1456</v>
      </c>
      <c r="E1170" s="1">
        <v>1</v>
      </c>
      <c r="F1170" s="13">
        <v>57</v>
      </c>
      <c r="G1170" s="13">
        <f t="shared" si="19"/>
        <v>15</v>
      </c>
      <c r="H1170" s="13">
        <v>15</v>
      </c>
      <c r="I1170" s="13">
        <v>0</v>
      </c>
      <c r="J1170" s="13">
        <v>6</v>
      </c>
      <c r="K1170" s="13">
        <v>0</v>
      </c>
      <c r="L1170" s="13">
        <v>0</v>
      </c>
      <c r="M1170" s="13">
        <v>0</v>
      </c>
      <c r="N1170" s="13">
        <v>4</v>
      </c>
      <c r="O1170" s="13">
        <v>1</v>
      </c>
      <c r="P1170" s="13">
        <v>3</v>
      </c>
      <c r="Q1170" s="13">
        <v>21</v>
      </c>
      <c r="R1170" s="13">
        <v>2775</v>
      </c>
      <c r="S1170" s="13">
        <v>279</v>
      </c>
      <c r="T1170" s="15">
        <v>28.5</v>
      </c>
      <c r="U1170" s="15">
        <v>3.5625</v>
      </c>
      <c r="V1170" s="15">
        <v>2.2443749999999998</v>
      </c>
      <c r="W1170" s="13">
        <v>250</v>
      </c>
      <c r="X1170" s="13">
        <v>500</v>
      </c>
      <c r="Y1170" s="13">
        <v>57</v>
      </c>
      <c r="Z1170" s="13">
        <v>750</v>
      </c>
      <c r="AA1170" s="13">
        <v>96</v>
      </c>
      <c r="AB1170" s="13">
        <v>6</v>
      </c>
    </row>
    <row r="1171" spans="1:28">
      <c r="A1171" s="1">
        <v>100007733</v>
      </c>
      <c r="B1171" s="1" t="s">
        <v>2344</v>
      </c>
      <c r="C1171" s="1" t="s">
        <v>2537</v>
      </c>
      <c r="D1171" s="1" t="s">
        <v>176</v>
      </c>
      <c r="E1171" s="1">
        <v>2</v>
      </c>
      <c r="F1171" s="13">
        <v>87</v>
      </c>
      <c r="G1171" s="13">
        <f t="shared" si="19"/>
        <v>23</v>
      </c>
      <c r="H1171" s="13">
        <v>23</v>
      </c>
      <c r="I1171" s="13">
        <v>0</v>
      </c>
      <c r="J1171" s="13">
        <v>10</v>
      </c>
      <c r="K1171" s="13">
        <v>1</v>
      </c>
      <c r="L1171" s="13">
        <v>0</v>
      </c>
      <c r="M1171" s="13">
        <v>1</v>
      </c>
      <c r="N1171" s="13">
        <v>6</v>
      </c>
      <c r="O1171" s="13">
        <v>2</v>
      </c>
      <c r="P1171" s="13">
        <v>6</v>
      </c>
      <c r="Q1171" s="13">
        <v>32</v>
      </c>
      <c r="R1171" s="13">
        <v>4283</v>
      </c>
      <c r="S1171" s="13">
        <v>587</v>
      </c>
      <c r="T1171" s="15">
        <v>43.5</v>
      </c>
      <c r="U1171" s="15">
        <v>5.4375</v>
      </c>
      <c r="V1171" s="15">
        <v>3.4256250000000001</v>
      </c>
      <c r="W1171" s="13">
        <v>386</v>
      </c>
      <c r="X1171" s="13">
        <v>820</v>
      </c>
      <c r="Y1171" s="13">
        <v>87</v>
      </c>
      <c r="Z1171" s="13">
        <v>1206</v>
      </c>
      <c r="AA1171" s="13">
        <v>192</v>
      </c>
      <c r="AB1171" s="13">
        <v>10</v>
      </c>
    </row>
    <row r="1172" spans="1:28">
      <c r="A1172" s="1">
        <v>100007739</v>
      </c>
      <c r="B1172" s="1" t="s">
        <v>2344</v>
      </c>
      <c r="C1172" s="1" t="s">
        <v>2537</v>
      </c>
      <c r="D1172" s="1" t="s">
        <v>673</v>
      </c>
      <c r="E1172" s="1">
        <v>2</v>
      </c>
      <c r="F1172" s="13">
        <v>30</v>
      </c>
      <c r="G1172" s="13">
        <f t="shared" si="19"/>
        <v>8</v>
      </c>
      <c r="H1172" s="13">
        <v>8</v>
      </c>
      <c r="I1172" s="13">
        <v>0</v>
      </c>
      <c r="J1172" s="13">
        <v>4</v>
      </c>
      <c r="K1172" s="13">
        <v>0</v>
      </c>
      <c r="L1172" s="13">
        <v>0</v>
      </c>
      <c r="M1172" s="13">
        <v>0</v>
      </c>
      <c r="N1172" s="13">
        <v>3</v>
      </c>
      <c r="O1172" s="13">
        <v>1</v>
      </c>
      <c r="P1172" s="13">
        <v>2</v>
      </c>
      <c r="Q1172" s="13">
        <v>11</v>
      </c>
      <c r="R1172" s="13">
        <v>1518</v>
      </c>
      <c r="S1172" s="13">
        <v>50</v>
      </c>
      <c r="T1172" s="15">
        <v>15</v>
      </c>
      <c r="U1172" s="15">
        <v>1.875</v>
      </c>
      <c r="V1172" s="15">
        <v>1.1812499999999999</v>
      </c>
      <c r="W1172" s="13">
        <v>137</v>
      </c>
      <c r="X1172" s="13">
        <v>243</v>
      </c>
      <c r="Y1172" s="13">
        <v>30</v>
      </c>
      <c r="Z1172" s="13">
        <v>380</v>
      </c>
      <c r="AA1172" s="13">
        <v>72</v>
      </c>
      <c r="AB1172" s="13">
        <v>4</v>
      </c>
    </row>
    <row r="1173" spans="1:28">
      <c r="A1173" s="1">
        <v>100007742</v>
      </c>
      <c r="B1173" s="1" t="s">
        <v>2344</v>
      </c>
      <c r="C1173" s="1" t="s">
        <v>2537</v>
      </c>
      <c r="D1173" s="1" t="s">
        <v>2570</v>
      </c>
      <c r="E1173" s="1">
        <v>1</v>
      </c>
      <c r="F1173" s="13">
        <v>33</v>
      </c>
      <c r="G1173" s="13">
        <f t="shared" si="19"/>
        <v>9</v>
      </c>
      <c r="H1173" s="13">
        <v>9</v>
      </c>
      <c r="I1173" s="13">
        <v>0</v>
      </c>
      <c r="J1173" s="13">
        <v>4</v>
      </c>
      <c r="K1173" s="13">
        <v>0</v>
      </c>
      <c r="L1173" s="13">
        <v>0</v>
      </c>
      <c r="M1173" s="13">
        <v>0</v>
      </c>
      <c r="N1173" s="13">
        <v>3</v>
      </c>
      <c r="O1173" s="13">
        <v>1</v>
      </c>
      <c r="P1173" s="13">
        <v>2</v>
      </c>
      <c r="Q1173" s="13">
        <v>12</v>
      </c>
      <c r="R1173" s="13">
        <v>1657</v>
      </c>
      <c r="S1173" s="13">
        <v>65</v>
      </c>
      <c r="T1173" s="15">
        <v>16.5</v>
      </c>
      <c r="U1173" s="15">
        <v>2.0625</v>
      </c>
      <c r="V1173" s="15">
        <v>1.2993749999999999</v>
      </c>
      <c r="W1173" s="13">
        <v>150</v>
      </c>
      <c r="X1173" s="13">
        <v>269</v>
      </c>
      <c r="Y1173" s="13">
        <v>33</v>
      </c>
      <c r="Z1173" s="13">
        <v>419</v>
      </c>
      <c r="AA1173" s="13">
        <v>72</v>
      </c>
      <c r="AB1173" s="13">
        <v>4</v>
      </c>
    </row>
    <row r="1174" spans="1:28">
      <c r="A1174" s="1">
        <v>100007754</v>
      </c>
      <c r="B1174" s="1" t="s">
        <v>2344</v>
      </c>
      <c r="C1174" s="1" t="s">
        <v>2537</v>
      </c>
      <c r="D1174" s="1" t="s">
        <v>2577</v>
      </c>
      <c r="E1174" s="1">
        <v>1</v>
      </c>
      <c r="F1174" s="13">
        <v>103</v>
      </c>
      <c r="G1174" s="13">
        <f t="shared" si="19"/>
        <v>27</v>
      </c>
      <c r="H1174" s="13">
        <v>27</v>
      </c>
      <c r="I1174" s="13">
        <v>0</v>
      </c>
      <c r="J1174" s="13">
        <v>14</v>
      </c>
      <c r="K1174" s="13">
        <v>0</v>
      </c>
      <c r="L1174" s="13">
        <v>0</v>
      </c>
      <c r="M1174" s="13">
        <v>0</v>
      </c>
      <c r="N1174" s="13">
        <v>8</v>
      </c>
      <c r="O1174" s="13">
        <v>1</v>
      </c>
      <c r="P1174" s="13">
        <v>7</v>
      </c>
      <c r="Q1174" s="13">
        <v>38</v>
      </c>
      <c r="R1174" s="13">
        <v>5038</v>
      </c>
      <c r="S1174" s="13">
        <v>1068</v>
      </c>
      <c r="T1174" s="15">
        <v>51.5</v>
      </c>
      <c r="U1174" s="15">
        <v>6.4375</v>
      </c>
      <c r="V1174" s="15">
        <v>4.055625</v>
      </c>
      <c r="W1174" s="13">
        <v>454</v>
      </c>
      <c r="X1174" s="13">
        <v>1077</v>
      </c>
      <c r="Y1174" s="13">
        <v>103</v>
      </c>
      <c r="Z1174" s="13">
        <v>1531</v>
      </c>
      <c r="AA1174" s="13">
        <v>192</v>
      </c>
      <c r="AB1174" s="13">
        <v>14</v>
      </c>
    </row>
    <row r="1175" spans="1:28">
      <c r="A1175" s="1">
        <v>100007760</v>
      </c>
      <c r="B1175" s="1" t="s">
        <v>2344</v>
      </c>
      <c r="C1175" s="1" t="s">
        <v>2537</v>
      </c>
      <c r="D1175" s="1" t="s">
        <v>2579</v>
      </c>
      <c r="E1175" s="1">
        <v>1</v>
      </c>
      <c r="F1175" s="13">
        <v>84</v>
      </c>
      <c r="G1175" s="13">
        <f t="shared" si="19"/>
        <v>22</v>
      </c>
      <c r="H1175" s="13">
        <v>22</v>
      </c>
      <c r="I1175" s="13">
        <v>0</v>
      </c>
      <c r="J1175" s="13">
        <v>14</v>
      </c>
      <c r="K1175" s="13">
        <v>0</v>
      </c>
      <c r="L1175" s="13">
        <v>0</v>
      </c>
      <c r="M1175" s="13">
        <v>0</v>
      </c>
      <c r="N1175" s="13">
        <v>8</v>
      </c>
      <c r="O1175" s="13">
        <v>1</v>
      </c>
      <c r="P1175" s="13">
        <v>7</v>
      </c>
      <c r="Q1175" s="13">
        <v>31</v>
      </c>
      <c r="R1175" s="13">
        <v>4273</v>
      </c>
      <c r="S1175" s="13">
        <v>682</v>
      </c>
      <c r="T1175" s="15">
        <v>42</v>
      </c>
      <c r="U1175" s="15">
        <v>5.25</v>
      </c>
      <c r="V1175" s="15">
        <v>3.3075000000000001</v>
      </c>
      <c r="W1175" s="13">
        <v>385</v>
      </c>
      <c r="X1175" s="13">
        <v>846</v>
      </c>
      <c r="Y1175" s="13">
        <v>84</v>
      </c>
      <c r="Z1175" s="13">
        <v>1231</v>
      </c>
      <c r="AA1175" s="13">
        <v>192</v>
      </c>
      <c r="AB1175" s="13">
        <v>14</v>
      </c>
    </row>
    <row r="1176" spans="1:28">
      <c r="A1176" s="1">
        <v>100007762</v>
      </c>
      <c r="B1176" s="1" t="s">
        <v>2344</v>
      </c>
      <c r="C1176" s="1" t="s">
        <v>2537</v>
      </c>
      <c r="D1176" s="1" t="s">
        <v>12</v>
      </c>
      <c r="E1176" s="1">
        <v>1</v>
      </c>
      <c r="F1176" s="13">
        <v>54</v>
      </c>
      <c r="G1176" s="13">
        <f t="shared" si="19"/>
        <v>14</v>
      </c>
      <c r="H1176" s="13">
        <v>14</v>
      </c>
      <c r="I1176" s="13">
        <v>0</v>
      </c>
      <c r="J1176" s="13">
        <v>6</v>
      </c>
      <c r="K1176" s="13">
        <v>0</v>
      </c>
      <c r="L1176" s="13">
        <v>0</v>
      </c>
      <c r="M1176" s="13">
        <v>0</v>
      </c>
      <c r="N1176" s="13">
        <v>4</v>
      </c>
      <c r="O1176" s="13">
        <v>1</v>
      </c>
      <c r="P1176" s="13">
        <v>3</v>
      </c>
      <c r="Q1176" s="13">
        <v>20</v>
      </c>
      <c r="R1176" s="13">
        <v>2636</v>
      </c>
      <c r="S1176" s="13">
        <v>248</v>
      </c>
      <c r="T1176" s="15">
        <v>27</v>
      </c>
      <c r="U1176" s="15">
        <v>3.375</v>
      </c>
      <c r="V1176" s="15">
        <v>2.1262500000000002</v>
      </c>
      <c r="W1176" s="13">
        <v>238</v>
      </c>
      <c r="X1176" s="13">
        <v>470</v>
      </c>
      <c r="Y1176" s="13">
        <v>54</v>
      </c>
      <c r="Z1176" s="13">
        <v>708</v>
      </c>
      <c r="AA1176" s="13">
        <v>96</v>
      </c>
      <c r="AB1176" s="13">
        <v>6</v>
      </c>
    </row>
    <row r="1177" spans="1:28">
      <c r="A1177" s="1">
        <v>100007770</v>
      </c>
      <c r="B1177" s="1" t="s">
        <v>2344</v>
      </c>
      <c r="C1177" s="1" t="s">
        <v>2537</v>
      </c>
      <c r="D1177" s="1" t="s">
        <v>100</v>
      </c>
      <c r="E1177" s="1">
        <v>1</v>
      </c>
      <c r="F1177" s="13">
        <v>60</v>
      </c>
      <c r="G1177" s="13">
        <f t="shared" si="19"/>
        <v>16</v>
      </c>
      <c r="H1177" s="13">
        <v>16</v>
      </c>
      <c r="I1177" s="13">
        <v>0</v>
      </c>
      <c r="J1177" s="13">
        <v>6</v>
      </c>
      <c r="K1177" s="13">
        <v>0</v>
      </c>
      <c r="L1177" s="13">
        <v>0</v>
      </c>
      <c r="M1177" s="13">
        <v>0</v>
      </c>
      <c r="N1177" s="13">
        <v>4</v>
      </c>
      <c r="O1177" s="13">
        <v>1</v>
      </c>
      <c r="P1177" s="13">
        <v>3</v>
      </c>
      <c r="Q1177" s="13">
        <v>22</v>
      </c>
      <c r="R1177" s="13">
        <v>2915</v>
      </c>
      <c r="S1177" s="13">
        <v>311</v>
      </c>
      <c r="T1177" s="15">
        <v>30</v>
      </c>
      <c r="U1177" s="15">
        <v>3.75</v>
      </c>
      <c r="V1177" s="15">
        <v>2.3624999999999998</v>
      </c>
      <c r="W1177" s="13">
        <v>263</v>
      </c>
      <c r="X1177" s="13">
        <v>531</v>
      </c>
      <c r="Y1177" s="13">
        <v>60</v>
      </c>
      <c r="Z1177" s="13">
        <v>794</v>
      </c>
      <c r="AA1177" s="13">
        <v>96</v>
      </c>
      <c r="AB1177" s="13">
        <v>6</v>
      </c>
    </row>
    <row r="1178" spans="1:28">
      <c r="A1178" s="1">
        <v>100007774</v>
      </c>
      <c r="B1178" s="1" t="s">
        <v>2344</v>
      </c>
      <c r="C1178" s="1" t="s">
        <v>2537</v>
      </c>
      <c r="D1178" s="1" t="s">
        <v>176</v>
      </c>
      <c r="E1178" s="1">
        <v>1</v>
      </c>
      <c r="F1178" s="13">
        <v>79</v>
      </c>
      <c r="G1178" s="13">
        <f t="shared" si="19"/>
        <v>21</v>
      </c>
      <c r="H1178" s="13">
        <v>20</v>
      </c>
      <c r="I1178" s="13">
        <v>1</v>
      </c>
      <c r="J1178" s="13">
        <v>10</v>
      </c>
      <c r="K1178" s="13">
        <v>0</v>
      </c>
      <c r="L1178" s="13">
        <v>0</v>
      </c>
      <c r="M1178" s="13">
        <v>0</v>
      </c>
      <c r="N1178" s="13">
        <v>6</v>
      </c>
      <c r="O1178" s="13">
        <v>1</v>
      </c>
      <c r="P1178" s="13">
        <v>5</v>
      </c>
      <c r="Q1178" s="13">
        <v>30</v>
      </c>
      <c r="R1178" s="13">
        <v>3920</v>
      </c>
      <c r="S1178" s="13">
        <v>634</v>
      </c>
      <c r="T1178" s="15">
        <v>39.5</v>
      </c>
      <c r="U1178" s="15">
        <v>4.9375</v>
      </c>
      <c r="V1178" s="15">
        <v>3.1106250000000002</v>
      </c>
      <c r="W1178" s="13">
        <v>353</v>
      </c>
      <c r="X1178" s="13">
        <v>779</v>
      </c>
      <c r="Y1178" s="13">
        <v>79</v>
      </c>
      <c r="Z1178" s="13">
        <v>1132</v>
      </c>
      <c r="AA1178" s="13">
        <v>144</v>
      </c>
      <c r="AB1178" s="13">
        <v>10</v>
      </c>
    </row>
    <row r="1179" spans="1:28">
      <c r="A1179" s="1">
        <v>100007785</v>
      </c>
      <c r="B1179" s="1" t="s">
        <v>2344</v>
      </c>
      <c r="C1179" s="1" t="s">
        <v>2537</v>
      </c>
      <c r="D1179" s="1" t="s">
        <v>1937</v>
      </c>
      <c r="E1179" s="1">
        <v>1</v>
      </c>
      <c r="F1179" s="13">
        <v>118</v>
      </c>
      <c r="G1179" s="13">
        <f t="shared" si="19"/>
        <v>40</v>
      </c>
      <c r="H1179" s="13">
        <v>40</v>
      </c>
      <c r="I1179" s="13">
        <v>0</v>
      </c>
      <c r="J1179" s="13">
        <v>14</v>
      </c>
      <c r="K1179" s="13">
        <v>0</v>
      </c>
      <c r="L1179" s="13">
        <v>1</v>
      </c>
      <c r="M1179" s="13">
        <v>0</v>
      </c>
      <c r="N1179" s="13">
        <v>7</v>
      </c>
      <c r="O1179" s="13">
        <v>1</v>
      </c>
      <c r="P1179" s="13">
        <v>7</v>
      </c>
      <c r="Q1179" s="13">
        <v>39</v>
      </c>
      <c r="R1179" s="13">
        <v>5616</v>
      </c>
      <c r="S1179" s="13">
        <v>1131</v>
      </c>
      <c r="T1179" s="15">
        <v>59</v>
      </c>
      <c r="U1179" s="15">
        <v>7.375</v>
      </c>
      <c r="V1179" s="15">
        <v>4.6462500000000002</v>
      </c>
      <c r="W1179" s="13">
        <v>506</v>
      </c>
      <c r="X1179" s="13">
        <v>1182</v>
      </c>
      <c r="Y1179" s="13">
        <v>118</v>
      </c>
      <c r="Z1179" s="13">
        <v>1688</v>
      </c>
      <c r="AA1179" s="13">
        <v>168</v>
      </c>
      <c r="AB1179" s="13">
        <v>14</v>
      </c>
    </row>
    <row r="1180" spans="1:28">
      <c r="A1180" s="1">
        <v>100007795</v>
      </c>
      <c r="B1180" s="1" t="s">
        <v>2344</v>
      </c>
      <c r="C1180" s="1" t="s">
        <v>2537</v>
      </c>
      <c r="D1180" s="1" t="s">
        <v>2587</v>
      </c>
      <c r="E1180" s="1">
        <v>1</v>
      </c>
      <c r="F1180" s="13">
        <v>91</v>
      </c>
      <c r="G1180" s="13">
        <f t="shared" si="19"/>
        <v>31</v>
      </c>
      <c r="H1180" s="13">
        <v>31</v>
      </c>
      <c r="I1180" s="13">
        <v>0</v>
      </c>
      <c r="J1180" s="13">
        <v>12</v>
      </c>
      <c r="K1180" s="13">
        <v>0</v>
      </c>
      <c r="L1180" s="13">
        <v>0</v>
      </c>
      <c r="M1180" s="13">
        <v>0</v>
      </c>
      <c r="N1180" s="13">
        <v>7</v>
      </c>
      <c r="O1180" s="13">
        <v>1</v>
      </c>
      <c r="P1180" s="13">
        <v>6</v>
      </c>
      <c r="Q1180" s="13">
        <v>30</v>
      </c>
      <c r="R1180" s="13">
        <v>4479</v>
      </c>
      <c r="S1180" s="13">
        <v>634</v>
      </c>
      <c r="T1180" s="15">
        <v>45.5</v>
      </c>
      <c r="U1180" s="15">
        <v>5.6875</v>
      </c>
      <c r="V1180" s="15">
        <v>3.5831249999999999</v>
      </c>
      <c r="W1180" s="13">
        <v>404</v>
      </c>
      <c r="X1180" s="13">
        <v>863</v>
      </c>
      <c r="Y1180" s="13">
        <v>91</v>
      </c>
      <c r="Z1180" s="13">
        <v>1267</v>
      </c>
      <c r="AA1180" s="13">
        <v>168</v>
      </c>
      <c r="AB1180" s="13">
        <v>12</v>
      </c>
    </row>
    <row r="1181" spans="1:28">
      <c r="A1181" s="1">
        <v>100007806</v>
      </c>
      <c r="B1181" s="1" t="s">
        <v>2344</v>
      </c>
      <c r="C1181" s="1" t="s">
        <v>2537</v>
      </c>
      <c r="D1181" s="1" t="s">
        <v>167</v>
      </c>
      <c r="E1181" s="1">
        <v>1</v>
      </c>
      <c r="F1181" s="13">
        <v>68</v>
      </c>
      <c r="G1181" s="13">
        <f t="shared" si="19"/>
        <v>18</v>
      </c>
      <c r="H1181" s="13">
        <v>18</v>
      </c>
      <c r="I1181" s="13">
        <v>0</v>
      </c>
      <c r="J1181" s="13">
        <v>10</v>
      </c>
      <c r="K1181" s="13">
        <v>0</v>
      </c>
      <c r="L1181" s="13">
        <v>0</v>
      </c>
      <c r="M1181" s="13">
        <v>0</v>
      </c>
      <c r="N1181" s="13">
        <v>6</v>
      </c>
      <c r="O1181" s="13">
        <v>1</v>
      </c>
      <c r="P1181" s="13">
        <v>5</v>
      </c>
      <c r="Q1181" s="13">
        <v>25</v>
      </c>
      <c r="R1181" s="13">
        <v>3408</v>
      </c>
      <c r="S1181" s="13">
        <v>419</v>
      </c>
      <c r="T1181" s="15">
        <v>34</v>
      </c>
      <c r="U1181" s="15">
        <v>4.25</v>
      </c>
      <c r="V1181" s="15">
        <v>2.6775000000000002</v>
      </c>
      <c r="W1181" s="13">
        <v>307</v>
      </c>
      <c r="X1181" s="13">
        <v>637</v>
      </c>
      <c r="Y1181" s="13">
        <v>68</v>
      </c>
      <c r="Z1181" s="13">
        <v>944</v>
      </c>
      <c r="AA1181" s="13">
        <v>144</v>
      </c>
      <c r="AB1181" s="13">
        <v>10</v>
      </c>
    </row>
    <row r="1182" spans="1:28">
      <c r="A1182" s="1">
        <v>100007810</v>
      </c>
      <c r="B1182" s="1" t="s">
        <v>2344</v>
      </c>
      <c r="C1182" s="1" t="s">
        <v>2537</v>
      </c>
      <c r="D1182" s="1" t="s">
        <v>2249</v>
      </c>
      <c r="E1182" s="1">
        <v>1</v>
      </c>
      <c r="F1182" s="13">
        <v>84</v>
      </c>
      <c r="G1182" s="13">
        <f t="shared" si="19"/>
        <v>22</v>
      </c>
      <c r="H1182" s="13">
        <v>22</v>
      </c>
      <c r="I1182" s="13">
        <v>0</v>
      </c>
      <c r="J1182" s="13">
        <v>12</v>
      </c>
      <c r="K1182" s="13">
        <v>0</v>
      </c>
      <c r="L1182" s="13">
        <v>0</v>
      </c>
      <c r="M1182" s="13">
        <v>0</v>
      </c>
      <c r="N1182" s="13">
        <v>7</v>
      </c>
      <c r="O1182" s="13">
        <v>1</v>
      </c>
      <c r="P1182" s="13">
        <v>6</v>
      </c>
      <c r="Q1182" s="13">
        <v>31</v>
      </c>
      <c r="R1182" s="13">
        <v>4153</v>
      </c>
      <c r="S1182" s="13">
        <v>682</v>
      </c>
      <c r="T1182" s="15">
        <v>42</v>
      </c>
      <c r="U1182" s="15">
        <v>5.25</v>
      </c>
      <c r="V1182" s="15">
        <v>3.3075000000000001</v>
      </c>
      <c r="W1182" s="13">
        <v>374</v>
      </c>
      <c r="X1182" s="13">
        <v>828</v>
      </c>
      <c r="Y1182" s="13">
        <v>84</v>
      </c>
      <c r="Z1182" s="13">
        <v>1202</v>
      </c>
      <c r="AA1182" s="13">
        <v>168</v>
      </c>
      <c r="AB1182" s="13">
        <v>12</v>
      </c>
    </row>
    <row r="1183" spans="1:28">
      <c r="A1183" s="1">
        <v>100007819</v>
      </c>
      <c r="B1183" s="1" t="s">
        <v>2344</v>
      </c>
      <c r="C1183" s="1" t="s">
        <v>2537</v>
      </c>
      <c r="D1183" s="1" t="s">
        <v>176</v>
      </c>
      <c r="E1183" s="1">
        <v>1</v>
      </c>
      <c r="F1183" s="13">
        <v>57</v>
      </c>
      <c r="G1183" s="13">
        <f t="shared" si="19"/>
        <v>15</v>
      </c>
      <c r="H1183" s="13">
        <v>15</v>
      </c>
      <c r="I1183" s="13">
        <v>0</v>
      </c>
      <c r="J1183" s="13">
        <v>6</v>
      </c>
      <c r="K1183" s="13">
        <v>0</v>
      </c>
      <c r="L1183" s="13">
        <v>0</v>
      </c>
      <c r="M1183" s="13">
        <v>0</v>
      </c>
      <c r="N1183" s="13">
        <v>4</v>
      </c>
      <c r="O1183" s="13">
        <v>1</v>
      </c>
      <c r="P1183" s="13">
        <v>3</v>
      </c>
      <c r="Q1183" s="13">
        <v>21</v>
      </c>
      <c r="R1183" s="13">
        <v>2775</v>
      </c>
      <c r="S1183" s="13">
        <v>279</v>
      </c>
      <c r="T1183" s="15">
        <v>28.5</v>
      </c>
      <c r="U1183" s="15">
        <v>3.5625</v>
      </c>
      <c r="V1183" s="15">
        <v>2.2443749999999998</v>
      </c>
      <c r="W1183" s="13">
        <v>250</v>
      </c>
      <c r="X1183" s="13">
        <v>500</v>
      </c>
      <c r="Y1183" s="13">
        <v>57</v>
      </c>
      <c r="Z1183" s="13">
        <v>750</v>
      </c>
      <c r="AA1183" s="13">
        <v>96</v>
      </c>
      <c r="AB1183" s="13">
        <v>6</v>
      </c>
    </row>
    <row r="1184" spans="1:28">
      <c r="A1184" s="1">
        <v>100007821</v>
      </c>
      <c r="B1184" s="1" t="s">
        <v>2344</v>
      </c>
      <c r="C1184" s="1" t="s">
        <v>2537</v>
      </c>
      <c r="D1184" s="1" t="s">
        <v>176</v>
      </c>
      <c r="E1184" s="1">
        <v>1</v>
      </c>
      <c r="F1184" s="13">
        <v>30</v>
      </c>
      <c r="G1184" s="13">
        <f t="shared" si="19"/>
        <v>8</v>
      </c>
      <c r="H1184" s="13">
        <v>8</v>
      </c>
      <c r="I1184" s="13">
        <v>0</v>
      </c>
      <c r="J1184" s="13">
        <v>4</v>
      </c>
      <c r="K1184" s="13">
        <v>0</v>
      </c>
      <c r="L1184" s="13">
        <v>0</v>
      </c>
      <c r="M1184" s="13">
        <v>0</v>
      </c>
      <c r="N1184" s="13">
        <v>3</v>
      </c>
      <c r="O1184" s="13">
        <v>1</v>
      </c>
      <c r="P1184" s="13">
        <v>2</v>
      </c>
      <c r="Q1184" s="13">
        <v>11</v>
      </c>
      <c r="R1184" s="13">
        <v>1518</v>
      </c>
      <c r="S1184" s="13">
        <v>50</v>
      </c>
      <c r="T1184" s="15">
        <v>15</v>
      </c>
      <c r="U1184" s="15">
        <v>1.875</v>
      </c>
      <c r="V1184" s="15">
        <v>1.1812499999999999</v>
      </c>
      <c r="W1184" s="13">
        <v>137</v>
      </c>
      <c r="X1184" s="13">
        <v>243</v>
      </c>
      <c r="Y1184" s="13">
        <v>30</v>
      </c>
      <c r="Z1184" s="13">
        <v>380</v>
      </c>
      <c r="AA1184" s="13">
        <v>72</v>
      </c>
      <c r="AB1184" s="13">
        <v>4</v>
      </c>
    </row>
    <row r="1185" spans="1:28">
      <c r="A1185" s="1">
        <v>100007830</v>
      </c>
      <c r="B1185" s="1" t="s">
        <v>2344</v>
      </c>
      <c r="C1185" s="1" t="s">
        <v>2537</v>
      </c>
      <c r="D1185" s="1" t="s">
        <v>2596</v>
      </c>
      <c r="E1185" s="1">
        <v>1</v>
      </c>
      <c r="F1185" s="13">
        <v>25</v>
      </c>
      <c r="G1185" s="13">
        <f t="shared" si="19"/>
        <v>7</v>
      </c>
      <c r="H1185" s="13">
        <v>7</v>
      </c>
      <c r="I1185" s="13">
        <v>0</v>
      </c>
      <c r="J1185" s="13">
        <v>4</v>
      </c>
      <c r="K1185" s="13">
        <v>0</v>
      </c>
      <c r="L1185" s="13">
        <v>0</v>
      </c>
      <c r="M1185" s="13">
        <v>0</v>
      </c>
      <c r="N1185" s="13">
        <v>3</v>
      </c>
      <c r="O1185" s="13">
        <v>1</v>
      </c>
      <c r="P1185" s="13">
        <v>2</v>
      </c>
      <c r="Q1185" s="13">
        <v>9</v>
      </c>
      <c r="R1185" s="13">
        <v>1285</v>
      </c>
      <c r="S1185" s="13">
        <v>25</v>
      </c>
      <c r="T1185" s="15">
        <v>12.5</v>
      </c>
      <c r="U1185" s="15">
        <v>1.5625</v>
      </c>
      <c r="V1185" s="15">
        <v>0.984375</v>
      </c>
      <c r="W1185" s="13">
        <v>116</v>
      </c>
      <c r="X1185" s="13">
        <v>201</v>
      </c>
      <c r="Y1185" s="13">
        <v>25</v>
      </c>
      <c r="Z1185" s="13">
        <v>317</v>
      </c>
      <c r="AA1185" s="13">
        <v>72</v>
      </c>
      <c r="AB1185" s="13">
        <v>4</v>
      </c>
    </row>
    <row r="1186" spans="1:28">
      <c r="A1186" s="1">
        <v>100007839</v>
      </c>
      <c r="B1186" s="1" t="s">
        <v>2344</v>
      </c>
      <c r="C1186" s="1" t="s">
        <v>2537</v>
      </c>
      <c r="D1186" s="1" t="s">
        <v>176</v>
      </c>
      <c r="E1186" s="1">
        <v>1</v>
      </c>
      <c r="F1186" s="13">
        <v>33</v>
      </c>
      <c r="G1186" s="13">
        <f t="shared" si="19"/>
        <v>9</v>
      </c>
      <c r="H1186" s="13">
        <v>9</v>
      </c>
      <c r="I1186" s="13">
        <v>0</v>
      </c>
      <c r="J1186" s="13">
        <v>4</v>
      </c>
      <c r="K1186" s="13">
        <v>0</v>
      </c>
      <c r="L1186" s="13">
        <v>0</v>
      </c>
      <c r="M1186" s="13">
        <v>0</v>
      </c>
      <c r="N1186" s="13">
        <v>3</v>
      </c>
      <c r="O1186" s="13">
        <v>1</v>
      </c>
      <c r="P1186" s="13">
        <v>2</v>
      </c>
      <c r="Q1186" s="13">
        <v>12</v>
      </c>
      <c r="R1186" s="13">
        <v>1657</v>
      </c>
      <c r="S1186" s="13">
        <v>65</v>
      </c>
      <c r="T1186" s="15">
        <v>16.5</v>
      </c>
      <c r="U1186" s="15">
        <v>2.0625</v>
      </c>
      <c r="V1186" s="15">
        <v>1.2993749999999999</v>
      </c>
      <c r="W1186" s="13">
        <v>150</v>
      </c>
      <c r="X1186" s="13">
        <v>269</v>
      </c>
      <c r="Y1186" s="13">
        <v>33</v>
      </c>
      <c r="Z1186" s="13">
        <v>419</v>
      </c>
      <c r="AA1186" s="13">
        <v>72</v>
      </c>
      <c r="AB1186" s="13">
        <v>4</v>
      </c>
    </row>
    <row r="1187" spans="1:28">
      <c r="A1187" s="1">
        <v>100007851</v>
      </c>
      <c r="B1187" s="1" t="s">
        <v>2344</v>
      </c>
      <c r="C1187" s="1" t="s">
        <v>2537</v>
      </c>
      <c r="D1187" s="1" t="s">
        <v>176</v>
      </c>
      <c r="E1187" s="1">
        <v>1</v>
      </c>
      <c r="F1187" s="13">
        <v>62</v>
      </c>
      <c r="G1187" s="13">
        <f t="shared" si="19"/>
        <v>16</v>
      </c>
      <c r="H1187" s="13">
        <v>16</v>
      </c>
      <c r="I1187" s="13">
        <v>0</v>
      </c>
      <c r="J1187" s="13">
        <v>8</v>
      </c>
      <c r="K1187" s="13">
        <v>0</v>
      </c>
      <c r="L1187" s="13">
        <v>0</v>
      </c>
      <c r="M1187" s="13">
        <v>0</v>
      </c>
      <c r="N1187" s="13">
        <v>5</v>
      </c>
      <c r="O1187" s="13">
        <v>1</v>
      </c>
      <c r="P1187" s="13">
        <v>4</v>
      </c>
      <c r="Q1187" s="13">
        <v>23</v>
      </c>
      <c r="R1187" s="13">
        <v>3008</v>
      </c>
      <c r="S1187" s="13">
        <v>345</v>
      </c>
      <c r="T1187" s="15">
        <v>31</v>
      </c>
      <c r="U1187" s="15">
        <v>3.875</v>
      </c>
      <c r="V1187" s="15">
        <v>2.4412500000000001</v>
      </c>
      <c r="W1187" s="13">
        <v>271</v>
      </c>
      <c r="X1187" s="13">
        <v>555</v>
      </c>
      <c r="Y1187" s="13">
        <v>62</v>
      </c>
      <c r="Z1187" s="13">
        <v>826</v>
      </c>
      <c r="AA1187" s="13">
        <v>120</v>
      </c>
      <c r="AB1187" s="13">
        <v>8</v>
      </c>
    </row>
    <row r="1188" spans="1:28">
      <c r="A1188" s="1">
        <v>100007856</v>
      </c>
      <c r="B1188" s="1" t="s">
        <v>2344</v>
      </c>
      <c r="C1188" s="1" t="s">
        <v>2537</v>
      </c>
      <c r="D1188" s="1" t="s">
        <v>12</v>
      </c>
      <c r="E1188" s="1">
        <v>1</v>
      </c>
      <c r="F1188" s="13">
        <v>44</v>
      </c>
      <c r="G1188" s="13">
        <f t="shared" si="19"/>
        <v>12</v>
      </c>
      <c r="H1188" s="13">
        <v>12</v>
      </c>
      <c r="I1188" s="13">
        <v>0</v>
      </c>
      <c r="J1188" s="13">
        <v>6</v>
      </c>
      <c r="K1188" s="13">
        <v>0</v>
      </c>
      <c r="L1188" s="13">
        <v>0</v>
      </c>
      <c r="M1188" s="13">
        <v>0</v>
      </c>
      <c r="N1188" s="13">
        <v>4</v>
      </c>
      <c r="O1188" s="13">
        <v>1</v>
      </c>
      <c r="P1188" s="13">
        <v>3</v>
      </c>
      <c r="Q1188" s="13">
        <v>16</v>
      </c>
      <c r="R1188" s="13">
        <v>2170</v>
      </c>
      <c r="S1188" s="13">
        <v>142</v>
      </c>
      <c r="T1188" s="15">
        <v>22</v>
      </c>
      <c r="U1188" s="15">
        <v>2.75</v>
      </c>
      <c r="V1188" s="15">
        <v>1.7324999999999999</v>
      </c>
      <c r="W1188" s="13">
        <v>196</v>
      </c>
      <c r="X1188" s="13">
        <v>369</v>
      </c>
      <c r="Y1188" s="13">
        <v>44</v>
      </c>
      <c r="Z1188" s="13">
        <v>565</v>
      </c>
      <c r="AA1188" s="13">
        <v>96</v>
      </c>
      <c r="AB1188" s="13">
        <v>6</v>
      </c>
    </row>
    <row r="1189" spans="1:28">
      <c r="A1189" s="1">
        <v>100007861</v>
      </c>
      <c r="B1189" s="1" t="s">
        <v>2344</v>
      </c>
      <c r="C1189" s="1" t="s">
        <v>2537</v>
      </c>
      <c r="D1189" s="1" t="s">
        <v>2605</v>
      </c>
      <c r="E1189" s="1">
        <v>1</v>
      </c>
      <c r="F1189" s="13">
        <v>16</v>
      </c>
      <c r="G1189" s="13">
        <f t="shared" si="19"/>
        <v>6</v>
      </c>
      <c r="H1189" s="13">
        <v>6</v>
      </c>
      <c r="I1189" s="13">
        <v>0</v>
      </c>
      <c r="J1189" s="13">
        <v>0</v>
      </c>
      <c r="K1189" s="13">
        <v>1</v>
      </c>
      <c r="L1189" s="13">
        <v>0</v>
      </c>
      <c r="M1189" s="13">
        <v>1</v>
      </c>
      <c r="N1189" s="13">
        <v>0</v>
      </c>
      <c r="O1189" s="13">
        <v>1</v>
      </c>
      <c r="P1189" s="13">
        <v>1</v>
      </c>
      <c r="Q1189" s="13">
        <v>5</v>
      </c>
      <c r="R1189" s="13">
        <v>859</v>
      </c>
      <c r="S1189" s="13">
        <v>0</v>
      </c>
      <c r="T1189" s="15">
        <v>8</v>
      </c>
      <c r="U1189" s="15">
        <v>1</v>
      </c>
      <c r="V1189" s="15">
        <v>0.63</v>
      </c>
      <c r="W1189" s="13">
        <v>78</v>
      </c>
      <c r="X1189" s="13">
        <v>129</v>
      </c>
      <c r="Y1189" s="13">
        <v>16</v>
      </c>
      <c r="Z1189" s="13">
        <v>207</v>
      </c>
      <c r="AA1189" s="13">
        <v>48</v>
      </c>
      <c r="AB1189" s="13">
        <v>0</v>
      </c>
    </row>
    <row r="1190" spans="1:28">
      <c r="A1190" s="1">
        <v>100007867</v>
      </c>
      <c r="B1190" s="1" t="s">
        <v>2344</v>
      </c>
      <c r="C1190" s="1" t="s">
        <v>2609</v>
      </c>
      <c r="D1190" s="1" t="s">
        <v>12</v>
      </c>
      <c r="E1190" s="1">
        <v>1</v>
      </c>
      <c r="F1190" s="13">
        <v>28</v>
      </c>
      <c r="G1190" s="13">
        <f t="shared" si="19"/>
        <v>8</v>
      </c>
      <c r="H1190" s="13">
        <v>7</v>
      </c>
      <c r="I1190" s="13">
        <v>1</v>
      </c>
      <c r="J1190" s="13">
        <v>4</v>
      </c>
      <c r="K1190" s="13">
        <v>0</v>
      </c>
      <c r="L1190" s="13">
        <v>0</v>
      </c>
      <c r="M1190" s="13">
        <v>0</v>
      </c>
      <c r="N1190" s="13">
        <v>3</v>
      </c>
      <c r="O1190" s="13">
        <v>1</v>
      </c>
      <c r="P1190" s="13">
        <v>2</v>
      </c>
      <c r="Q1190" s="13">
        <v>11</v>
      </c>
      <c r="R1190" s="13">
        <v>1425</v>
      </c>
      <c r="S1190" s="13">
        <v>50</v>
      </c>
      <c r="T1190" s="15">
        <v>14</v>
      </c>
      <c r="U1190" s="15">
        <v>1.75</v>
      </c>
      <c r="V1190" s="15">
        <v>1.1025</v>
      </c>
      <c r="W1190" s="13">
        <v>129</v>
      </c>
      <c r="X1190" s="13">
        <v>229</v>
      </c>
      <c r="Y1190" s="13">
        <v>28</v>
      </c>
      <c r="Z1190" s="13">
        <v>358</v>
      </c>
      <c r="AA1190" s="13">
        <v>72</v>
      </c>
      <c r="AB1190" s="13">
        <v>4</v>
      </c>
    </row>
    <row r="1191" spans="1:28">
      <c r="A1191" s="1">
        <v>100007877</v>
      </c>
      <c r="B1191" s="1" t="s">
        <v>2344</v>
      </c>
      <c r="C1191" s="1" t="s">
        <v>2609</v>
      </c>
      <c r="D1191" s="1" t="s">
        <v>2611</v>
      </c>
      <c r="E1191" s="1">
        <v>1</v>
      </c>
      <c r="F1191" s="13">
        <v>10</v>
      </c>
      <c r="G1191" s="13">
        <f t="shared" si="19"/>
        <v>4</v>
      </c>
      <c r="H1191" s="13">
        <v>3</v>
      </c>
      <c r="I1191" s="13">
        <v>1</v>
      </c>
      <c r="J1191" s="13">
        <v>0</v>
      </c>
      <c r="K1191" s="13">
        <v>1</v>
      </c>
      <c r="L1191" s="13">
        <v>0</v>
      </c>
      <c r="M1191" s="13">
        <v>1</v>
      </c>
      <c r="N1191" s="13">
        <v>0</v>
      </c>
      <c r="O1191" s="13">
        <v>1</v>
      </c>
      <c r="P1191" s="13">
        <v>1</v>
      </c>
      <c r="Q1191" s="13">
        <v>4</v>
      </c>
      <c r="R1191" s="13">
        <v>512</v>
      </c>
      <c r="S1191" s="13">
        <v>0</v>
      </c>
      <c r="T1191" s="15">
        <v>5</v>
      </c>
      <c r="U1191" s="15">
        <v>0.625</v>
      </c>
      <c r="V1191" s="15">
        <v>0.39374999999999999</v>
      </c>
      <c r="W1191" s="13">
        <v>47</v>
      </c>
      <c r="X1191" s="13">
        <v>77</v>
      </c>
      <c r="Y1191" s="13">
        <v>10</v>
      </c>
      <c r="Z1191" s="13">
        <v>124</v>
      </c>
      <c r="AA1191" s="13">
        <v>48</v>
      </c>
      <c r="AB1191" s="13">
        <v>0</v>
      </c>
    </row>
    <row r="1192" spans="1:28">
      <c r="A1192" s="1">
        <v>100007887</v>
      </c>
      <c r="B1192" s="1" t="s">
        <v>2344</v>
      </c>
      <c r="C1192" s="1" t="s">
        <v>2609</v>
      </c>
      <c r="D1192" s="1" t="s">
        <v>2614</v>
      </c>
      <c r="E1192" s="1">
        <v>1</v>
      </c>
      <c r="F1192" s="13">
        <v>11</v>
      </c>
      <c r="G1192" s="13">
        <f t="shared" si="19"/>
        <v>3</v>
      </c>
      <c r="H1192" s="13">
        <v>3</v>
      </c>
      <c r="I1192" s="13">
        <v>0</v>
      </c>
      <c r="J1192" s="13">
        <v>0</v>
      </c>
      <c r="K1192" s="13">
        <v>1</v>
      </c>
      <c r="L1192" s="13">
        <v>0</v>
      </c>
      <c r="M1192" s="13">
        <v>1</v>
      </c>
      <c r="N1192" s="13">
        <v>0</v>
      </c>
      <c r="O1192" s="13">
        <v>1</v>
      </c>
      <c r="P1192" s="13">
        <v>1</v>
      </c>
      <c r="Q1192" s="13">
        <v>4</v>
      </c>
      <c r="R1192" s="13">
        <v>552</v>
      </c>
      <c r="S1192" s="13">
        <v>0</v>
      </c>
      <c r="T1192" s="15">
        <v>5.5</v>
      </c>
      <c r="U1192" s="15">
        <v>0.6875</v>
      </c>
      <c r="V1192" s="15">
        <v>0.43312499999999998</v>
      </c>
      <c r="W1192" s="13">
        <v>50</v>
      </c>
      <c r="X1192" s="13">
        <v>83</v>
      </c>
      <c r="Y1192" s="13">
        <v>11</v>
      </c>
      <c r="Z1192" s="13">
        <v>133</v>
      </c>
      <c r="AA1192" s="13">
        <v>48</v>
      </c>
      <c r="AB1192" s="13">
        <v>0</v>
      </c>
    </row>
    <row r="1193" spans="1:28">
      <c r="A1193" s="1">
        <v>100007896</v>
      </c>
      <c r="B1193" s="1" t="s">
        <v>2344</v>
      </c>
      <c r="C1193" s="1" t="s">
        <v>2609</v>
      </c>
      <c r="D1193" s="1" t="s">
        <v>2611</v>
      </c>
      <c r="E1193" s="1">
        <v>1</v>
      </c>
      <c r="F1193" s="13">
        <v>16</v>
      </c>
      <c r="G1193" s="13">
        <f t="shared" si="19"/>
        <v>6</v>
      </c>
      <c r="H1193" s="13">
        <v>6</v>
      </c>
      <c r="I1193" s="13">
        <v>0</v>
      </c>
      <c r="J1193" s="13">
        <v>0</v>
      </c>
      <c r="K1193" s="13">
        <v>1</v>
      </c>
      <c r="L1193" s="13">
        <v>0</v>
      </c>
      <c r="M1193" s="13">
        <v>1</v>
      </c>
      <c r="N1193" s="13">
        <v>0</v>
      </c>
      <c r="O1193" s="13">
        <v>1</v>
      </c>
      <c r="P1193" s="13">
        <v>1</v>
      </c>
      <c r="Q1193" s="13">
        <v>5</v>
      </c>
      <c r="R1193" s="13">
        <v>859</v>
      </c>
      <c r="S1193" s="13">
        <v>0</v>
      </c>
      <c r="T1193" s="15">
        <v>8</v>
      </c>
      <c r="U1193" s="15">
        <v>1</v>
      </c>
      <c r="V1193" s="15">
        <v>0.63</v>
      </c>
      <c r="W1193" s="13">
        <v>78</v>
      </c>
      <c r="X1193" s="13">
        <v>129</v>
      </c>
      <c r="Y1193" s="13">
        <v>16</v>
      </c>
      <c r="Z1193" s="13">
        <v>207</v>
      </c>
      <c r="AA1193" s="13">
        <v>48</v>
      </c>
      <c r="AB1193" s="13">
        <v>0</v>
      </c>
    </row>
    <row r="1194" spans="1:28">
      <c r="A1194" s="1">
        <v>100007900</v>
      </c>
      <c r="B1194" s="1" t="s">
        <v>2344</v>
      </c>
      <c r="C1194" s="1" t="s">
        <v>2609</v>
      </c>
      <c r="D1194" s="1" t="s">
        <v>2619</v>
      </c>
      <c r="E1194" s="1">
        <v>1</v>
      </c>
      <c r="F1194" s="13">
        <v>66</v>
      </c>
      <c r="G1194" s="13">
        <f t="shared" si="19"/>
        <v>24</v>
      </c>
      <c r="H1194" s="13">
        <v>22</v>
      </c>
      <c r="I1194" s="13">
        <v>2</v>
      </c>
      <c r="J1194" s="13">
        <v>8</v>
      </c>
      <c r="K1194" s="13">
        <v>0</v>
      </c>
      <c r="L1194" s="13">
        <v>0</v>
      </c>
      <c r="M1194" s="13">
        <v>0</v>
      </c>
      <c r="N1194" s="13">
        <v>5</v>
      </c>
      <c r="O1194" s="13">
        <v>1</v>
      </c>
      <c r="P1194" s="13">
        <v>4</v>
      </c>
      <c r="Q1194" s="13">
        <v>23</v>
      </c>
      <c r="R1194" s="13">
        <v>3194</v>
      </c>
      <c r="S1194" s="13">
        <v>345</v>
      </c>
      <c r="T1194" s="15">
        <v>33</v>
      </c>
      <c r="U1194" s="15">
        <v>4.125</v>
      </c>
      <c r="V1194" s="15">
        <v>2.5987499999999999</v>
      </c>
      <c r="W1194" s="13">
        <v>288</v>
      </c>
      <c r="X1194" s="13">
        <v>583</v>
      </c>
      <c r="Y1194" s="13">
        <v>66</v>
      </c>
      <c r="Z1194" s="13">
        <v>871</v>
      </c>
      <c r="AA1194" s="13">
        <v>120</v>
      </c>
      <c r="AB1194" s="13">
        <v>8</v>
      </c>
    </row>
    <row r="1195" spans="1:28">
      <c r="A1195" s="1">
        <v>100007911</v>
      </c>
      <c r="B1195" s="1" t="s">
        <v>2344</v>
      </c>
      <c r="C1195" s="1" t="s">
        <v>2609</v>
      </c>
      <c r="D1195" s="1" t="s">
        <v>12</v>
      </c>
      <c r="E1195" s="1">
        <v>1</v>
      </c>
      <c r="F1195" s="13">
        <v>33</v>
      </c>
      <c r="G1195" s="13">
        <f t="shared" si="19"/>
        <v>9</v>
      </c>
      <c r="H1195" s="13">
        <v>9</v>
      </c>
      <c r="I1195" s="13">
        <v>0</v>
      </c>
      <c r="J1195" s="13">
        <v>4</v>
      </c>
      <c r="K1195" s="13">
        <v>0</v>
      </c>
      <c r="L1195" s="13">
        <v>0</v>
      </c>
      <c r="M1195" s="13">
        <v>0</v>
      </c>
      <c r="N1195" s="13">
        <v>3</v>
      </c>
      <c r="O1195" s="13">
        <v>1</v>
      </c>
      <c r="P1195" s="13">
        <v>2</v>
      </c>
      <c r="Q1195" s="13">
        <v>12</v>
      </c>
      <c r="R1195" s="13">
        <v>1657</v>
      </c>
      <c r="S1195" s="13">
        <v>65</v>
      </c>
      <c r="T1195" s="15">
        <v>16.5</v>
      </c>
      <c r="U1195" s="15">
        <v>2.0625</v>
      </c>
      <c r="V1195" s="15">
        <v>1.2993749999999999</v>
      </c>
      <c r="W1195" s="13">
        <v>150</v>
      </c>
      <c r="X1195" s="13">
        <v>269</v>
      </c>
      <c r="Y1195" s="13">
        <v>33</v>
      </c>
      <c r="Z1195" s="13">
        <v>419</v>
      </c>
      <c r="AA1195" s="13">
        <v>72</v>
      </c>
      <c r="AB1195" s="13">
        <v>4</v>
      </c>
    </row>
    <row r="1196" spans="1:28">
      <c r="A1196" s="1">
        <v>100007918</v>
      </c>
      <c r="B1196" s="1" t="s">
        <v>2344</v>
      </c>
      <c r="C1196" s="1" t="s">
        <v>2609</v>
      </c>
      <c r="D1196" s="1" t="s">
        <v>12</v>
      </c>
      <c r="E1196" s="1">
        <v>1</v>
      </c>
      <c r="F1196" s="13">
        <v>44</v>
      </c>
      <c r="G1196" s="13">
        <f t="shared" si="19"/>
        <v>12</v>
      </c>
      <c r="H1196" s="13">
        <v>12</v>
      </c>
      <c r="I1196" s="13">
        <v>0</v>
      </c>
      <c r="J1196" s="13">
        <v>6</v>
      </c>
      <c r="K1196" s="13">
        <v>0</v>
      </c>
      <c r="L1196" s="13">
        <v>0</v>
      </c>
      <c r="M1196" s="13">
        <v>0</v>
      </c>
      <c r="N1196" s="13">
        <v>4</v>
      </c>
      <c r="O1196" s="13">
        <v>1</v>
      </c>
      <c r="P1196" s="13">
        <v>3</v>
      </c>
      <c r="Q1196" s="13">
        <v>16</v>
      </c>
      <c r="R1196" s="13">
        <v>2170</v>
      </c>
      <c r="S1196" s="13">
        <v>142</v>
      </c>
      <c r="T1196" s="15">
        <v>22</v>
      </c>
      <c r="U1196" s="15">
        <v>2.75</v>
      </c>
      <c r="V1196" s="15">
        <v>1.7324999999999999</v>
      </c>
      <c r="W1196" s="13">
        <v>196</v>
      </c>
      <c r="X1196" s="13">
        <v>369</v>
      </c>
      <c r="Y1196" s="13">
        <v>44</v>
      </c>
      <c r="Z1196" s="13">
        <v>565</v>
      </c>
      <c r="AA1196" s="13">
        <v>96</v>
      </c>
      <c r="AB1196" s="13">
        <v>6</v>
      </c>
    </row>
    <row r="1197" spans="1:28">
      <c r="A1197" s="1">
        <v>100007931</v>
      </c>
      <c r="B1197" s="1" t="s">
        <v>2344</v>
      </c>
      <c r="C1197" s="1" t="s">
        <v>2609</v>
      </c>
      <c r="D1197" s="1" t="s">
        <v>12</v>
      </c>
      <c r="E1197" s="1">
        <v>1</v>
      </c>
      <c r="F1197" s="13">
        <v>81</v>
      </c>
      <c r="G1197" s="13">
        <f t="shared" si="19"/>
        <v>21</v>
      </c>
      <c r="H1197" s="13">
        <v>21</v>
      </c>
      <c r="I1197" s="13">
        <v>0</v>
      </c>
      <c r="J1197" s="13">
        <v>12</v>
      </c>
      <c r="K1197" s="13">
        <v>0</v>
      </c>
      <c r="L1197" s="13">
        <v>0</v>
      </c>
      <c r="M1197" s="13">
        <v>0</v>
      </c>
      <c r="N1197" s="13">
        <v>7</v>
      </c>
      <c r="O1197" s="13">
        <v>1</v>
      </c>
      <c r="P1197" s="13">
        <v>6</v>
      </c>
      <c r="Q1197" s="13">
        <v>30</v>
      </c>
      <c r="R1197" s="13">
        <v>4013</v>
      </c>
      <c r="S1197" s="13">
        <v>634</v>
      </c>
      <c r="T1197" s="15">
        <v>40.5</v>
      </c>
      <c r="U1197" s="15">
        <v>5.0625</v>
      </c>
      <c r="V1197" s="15">
        <v>3.1893750000000001</v>
      </c>
      <c r="W1197" s="13">
        <v>362</v>
      </c>
      <c r="X1197" s="13">
        <v>793</v>
      </c>
      <c r="Y1197" s="13">
        <v>81</v>
      </c>
      <c r="Z1197" s="13">
        <v>1155</v>
      </c>
      <c r="AA1197" s="13">
        <v>168</v>
      </c>
      <c r="AB1197" s="13">
        <v>12</v>
      </c>
    </row>
    <row r="1198" spans="1:28">
      <c r="A1198" s="1">
        <v>100007940</v>
      </c>
      <c r="B1198" s="1" t="s">
        <v>2344</v>
      </c>
      <c r="C1198" s="1" t="s">
        <v>2609</v>
      </c>
      <c r="D1198" s="1" t="s">
        <v>100</v>
      </c>
      <c r="E1198" s="1">
        <v>1</v>
      </c>
      <c r="F1198" s="13">
        <v>81</v>
      </c>
      <c r="G1198" s="13">
        <f t="shared" si="19"/>
        <v>21</v>
      </c>
      <c r="H1198" s="13">
        <v>21</v>
      </c>
      <c r="I1198" s="13">
        <v>0</v>
      </c>
      <c r="J1198" s="13">
        <v>10</v>
      </c>
      <c r="K1198" s="13">
        <v>0</v>
      </c>
      <c r="L1198" s="13">
        <v>0</v>
      </c>
      <c r="M1198" s="13">
        <v>0</v>
      </c>
      <c r="N1198" s="13">
        <v>6</v>
      </c>
      <c r="O1198" s="13">
        <v>1</v>
      </c>
      <c r="P1198" s="13">
        <v>5</v>
      </c>
      <c r="Q1198" s="13">
        <v>30</v>
      </c>
      <c r="R1198" s="13">
        <v>3893</v>
      </c>
      <c r="S1198" s="13">
        <v>634</v>
      </c>
      <c r="T1198" s="15">
        <v>40.5</v>
      </c>
      <c r="U1198" s="15">
        <v>5.0625</v>
      </c>
      <c r="V1198" s="15">
        <v>3.1893750000000001</v>
      </c>
      <c r="W1198" s="13">
        <v>351</v>
      </c>
      <c r="X1198" s="13">
        <v>775</v>
      </c>
      <c r="Y1198" s="13">
        <v>81</v>
      </c>
      <c r="Z1198" s="13">
        <v>1126</v>
      </c>
      <c r="AA1198" s="13">
        <v>144</v>
      </c>
      <c r="AB1198" s="13">
        <v>10</v>
      </c>
    </row>
    <row r="1199" spans="1:28">
      <c r="A1199" s="1">
        <v>100007943</v>
      </c>
      <c r="B1199" s="1" t="s">
        <v>2344</v>
      </c>
      <c r="C1199" s="1" t="s">
        <v>2609</v>
      </c>
      <c r="D1199" s="1" t="s">
        <v>305</v>
      </c>
      <c r="E1199" s="1">
        <v>1</v>
      </c>
      <c r="F1199" s="13">
        <v>95</v>
      </c>
      <c r="G1199" s="13">
        <f t="shared" si="19"/>
        <v>25</v>
      </c>
      <c r="H1199" s="13">
        <v>25</v>
      </c>
      <c r="I1199" s="13">
        <v>0</v>
      </c>
      <c r="J1199" s="13">
        <v>12</v>
      </c>
      <c r="K1199" s="13">
        <v>0</v>
      </c>
      <c r="L1199" s="13">
        <v>0</v>
      </c>
      <c r="M1199" s="13">
        <v>0</v>
      </c>
      <c r="N1199" s="13">
        <v>7</v>
      </c>
      <c r="O1199" s="13">
        <v>1</v>
      </c>
      <c r="P1199" s="13">
        <v>6</v>
      </c>
      <c r="Q1199" s="13">
        <v>35</v>
      </c>
      <c r="R1199" s="13">
        <v>4665</v>
      </c>
      <c r="S1199" s="13">
        <v>892</v>
      </c>
      <c r="T1199" s="15">
        <v>47.5</v>
      </c>
      <c r="U1199" s="15">
        <v>5.9375</v>
      </c>
      <c r="V1199" s="15">
        <v>3.7406250000000001</v>
      </c>
      <c r="W1199" s="13">
        <v>420</v>
      </c>
      <c r="X1199" s="13">
        <v>968</v>
      </c>
      <c r="Y1199" s="13">
        <v>95</v>
      </c>
      <c r="Z1199" s="13">
        <v>1388</v>
      </c>
      <c r="AA1199" s="13">
        <v>168</v>
      </c>
      <c r="AB1199" s="13">
        <v>12</v>
      </c>
    </row>
    <row r="1200" spans="1:28">
      <c r="A1200" s="1">
        <v>100007961</v>
      </c>
      <c r="B1200" s="1" t="s">
        <v>2344</v>
      </c>
      <c r="C1200" s="1" t="s">
        <v>2609</v>
      </c>
      <c r="D1200" s="1" t="s">
        <v>176</v>
      </c>
      <c r="E1200" s="1">
        <v>1</v>
      </c>
      <c r="F1200" s="13">
        <v>92</v>
      </c>
      <c r="G1200" s="13">
        <f t="shared" si="19"/>
        <v>24</v>
      </c>
      <c r="H1200" s="13">
        <v>24</v>
      </c>
      <c r="I1200" s="13">
        <v>0</v>
      </c>
      <c r="J1200" s="13">
        <v>12</v>
      </c>
      <c r="K1200" s="13">
        <v>0</v>
      </c>
      <c r="L1200" s="13">
        <v>0</v>
      </c>
      <c r="M1200" s="13">
        <v>0</v>
      </c>
      <c r="N1200" s="13">
        <v>7</v>
      </c>
      <c r="O1200" s="13">
        <v>1</v>
      </c>
      <c r="P1200" s="13">
        <v>6</v>
      </c>
      <c r="Q1200" s="13">
        <v>34</v>
      </c>
      <c r="R1200" s="13">
        <v>4525</v>
      </c>
      <c r="S1200" s="13">
        <v>837</v>
      </c>
      <c r="T1200" s="15">
        <v>46</v>
      </c>
      <c r="U1200" s="15">
        <v>5.75</v>
      </c>
      <c r="V1200" s="15">
        <v>3.6225000000000001</v>
      </c>
      <c r="W1200" s="13">
        <v>408</v>
      </c>
      <c r="X1200" s="13">
        <v>930</v>
      </c>
      <c r="Y1200" s="13">
        <v>92</v>
      </c>
      <c r="Z1200" s="13">
        <v>1338</v>
      </c>
      <c r="AA1200" s="13">
        <v>168</v>
      </c>
      <c r="AB1200" s="13">
        <v>12</v>
      </c>
    </row>
    <row r="1201" spans="1:28">
      <c r="A1201" s="1">
        <v>100007965</v>
      </c>
      <c r="B1201" s="1" t="s">
        <v>2344</v>
      </c>
      <c r="C1201" s="1" t="s">
        <v>2609</v>
      </c>
      <c r="D1201" s="1" t="s">
        <v>176</v>
      </c>
      <c r="E1201" s="1">
        <v>1</v>
      </c>
      <c r="F1201" s="13">
        <v>100</v>
      </c>
      <c r="G1201" s="13">
        <f t="shared" si="19"/>
        <v>28</v>
      </c>
      <c r="H1201" s="13">
        <v>25</v>
      </c>
      <c r="I1201" s="13">
        <v>3</v>
      </c>
      <c r="J1201" s="13">
        <v>16</v>
      </c>
      <c r="K1201" s="13">
        <v>0</v>
      </c>
      <c r="L1201" s="13">
        <v>1</v>
      </c>
      <c r="M1201" s="13">
        <v>0</v>
      </c>
      <c r="N1201" s="13">
        <v>8</v>
      </c>
      <c r="O1201" s="13">
        <v>1</v>
      </c>
      <c r="P1201" s="13">
        <v>8</v>
      </c>
      <c r="Q1201" s="13">
        <v>39</v>
      </c>
      <c r="R1201" s="13">
        <v>5018</v>
      </c>
      <c r="S1201" s="13">
        <v>1131</v>
      </c>
      <c r="T1201" s="15">
        <v>50</v>
      </c>
      <c r="U1201" s="15">
        <v>6.25</v>
      </c>
      <c r="V1201" s="15">
        <v>3.9375</v>
      </c>
      <c r="W1201" s="13">
        <v>452</v>
      </c>
      <c r="X1201" s="13">
        <v>1092</v>
      </c>
      <c r="Y1201" s="13">
        <v>100</v>
      </c>
      <c r="Z1201" s="13">
        <v>1544</v>
      </c>
      <c r="AA1201" s="13">
        <v>192</v>
      </c>
      <c r="AB1201" s="13">
        <v>16</v>
      </c>
    </row>
    <row r="1202" spans="1:28">
      <c r="A1202" s="1">
        <v>100007976</v>
      </c>
      <c r="B1202" s="1" t="s">
        <v>2344</v>
      </c>
      <c r="C1202" s="1" t="s">
        <v>2609</v>
      </c>
      <c r="D1202" s="1" t="s">
        <v>2637</v>
      </c>
      <c r="E1202" s="1">
        <v>1</v>
      </c>
      <c r="F1202" s="13">
        <v>79</v>
      </c>
      <c r="G1202" s="13">
        <f t="shared" si="19"/>
        <v>21</v>
      </c>
      <c r="H1202" s="13">
        <v>20</v>
      </c>
      <c r="I1202" s="13">
        <v>1</v>
      </c>
      <c r="J1202" s="13">
        <v>10</v>
      </c>
      <c r="K1202" s="13">
        <v>0</v>
      </c>
      <c r="L1202" s="13">
        <v>0</v>
      </c>
      <c r="M1202" s="13">
        <v>0</v>
      </c>
      <c r="N1202" s="13">
        <v>6</v>
      </c>
      <c r="O1202" s="13">
        <v>1</v>
      </c>
      <c r="P1202" s="13">
        <v>5</v>
      </c>
      <c r="Q1202" s="13">
        <v>30</v>
      </c>
      <c r="R1202" s="13">
        <v>3920</v>
      </c>
      <c r="S1202" s="13">
        <v>634</v>
      </c>
      <c r="T1202" s="15">
        <v>39.5</v>
      </c>
      <c r="U1202" s="15">
        <v>4.9375</v>
      </c>
      <c r="V1202" s="15">
        <v>3.1106250000000002</v>
      </c>
      <c r="W1202" s="13">
        <v>353</v>
      </c>
      <c r="X1202" s="13">
        <v>779</v>
      </c>
      <c r="Y1202" s="13">
        <v>79</v>
      </c>
      <c r="Z1202" s="13">
        <v>1132</v>
      </c>
      <c r="AA1202" s="13">
        <v>144</v>
      </c>
      <c r="AB1202" s="13">
        <v>10</v>
      </c>
    </row>
    <row r="1203" spans="1:28">
      <c r="A1203" s="1">
        <v>100007982</v>
      </c>
      <c r="B1203" s="1" t="s">
        <v>2344</v>
      </c>
      <c r="C1203" s="1" t="s">
        <v>2609</v>
      </c>
      <c r="D1203" s="1" t="s">
        <v>12</v>
      </c>
      <c r="E1203" s="1">
        <v>1</v>
      </c>
      <c r="F1203" s="13">
        <v>92</v>
      </c>
      <c r="G1203" s="13">
        <f t="shared" si="19"/>
        <v>24</v>
      </c>
      <c r="H1203" s="13">
        <v>24</v>
      </c>
      <c r="I1203" s="13">
        <v>0</v>
      </c>
      <c r="J1203" s="13">
        <v>14</v>
      </c>
      <c r="K1203" s="13">
        <v>0</v>
      </c>
      <c r="L1203" s="13">
        <v>0</v>
      </c>
      <c r="M1203" s="13">
        <v>0</v>
      </c>
      <c r="N1203" s="13">
        <v>8</v>
      </c>
      <c r="O1203" s="13">
        <v>1</v>
      </c>
      <c r="P1203" s="13">
        <v>7</v>
      </c>
      <c r="Q1203" s="13">
        <v>34</v>
      </c>
      <c r="R1203" s="13">
        <v>4645</v>
      </c>
      <c r="S1203" s="13">
        <v>837</v>
      </c>
      <c r="T1203" s="15">
        <v>46</v>
      </c>
      <c r="U1203" s="15">
        <v>5.75</v>
      </c>
      <c r="V1203" s="15">
        <v>3.6225000000000001</v>
      </c>
      <c r="W1203" s="13">
        <v>419</v>
      </c>
      <c r="X1203" s="13">
        <v>948</v>
      </c>
      <c r="Y1203" s="13">
        <v>92</v>
      </c>
      <c r="Z1203" s="13">
        <v>1367</v>
      </c>
      <c r="AA1203" s="13">
        <v>192</v>
      </c>
      <c r="AB1203" s="13">
        <v>14</v>
      </c>
    </row>
    <row r="1204" spans="1:28">
      <c r="A1204" s="1">
        <v>100007995</v>
      </c>
      <c r="B1204" s="1" t="s">
        <v>2344</v>
      </c>
      <c r="C1204" s="1" t="s">
        <v>2609</v>
      </c>
      <c r="D1204" s="1" t="s">
        <v>12</v>
      </c>
      <c r="E1204" s="1">
        <v>1</v>
      </c>
      <c r="F1204" s="13">
        <v>46</v>
      </c>
      <c r="G1204" s="13">
        <f t="shared" si="19"/>
        <v>12</v>
      </c>
      <c r="H1204" s="13">
        <v>12</v>
      </c>
      <c r="I1204" s="13">
        <v>0</v>
      </c>
      <c r="J1204" s="13">
        <v>6</v>
      </c>
      <c r="K1204" s="13">
        <v>0</v>
      </c>
      <c r="L1204" s="13">
        <v>0</v>
      </c>
      <c r="M1204" s="13">
        <v>0</v>
      </c>
      <c r="N1204" s="13">
        <v>4</v>
      </c>
      <c r="O1204" s="13">
        <v>1</v>
      </c>
      <c r="P1204" s="13">
        <v>3</v>
      </c>
      <c r="Q1204" s="13">
        <v>17</v>
      </c>
      <c r="R1204" s="13">
        <v>2263</v>
      </c>
      <c r="S1204" s="13">
        <v>166</v>
      </c>
      <c r="T1204" s="15">
        <v>23</v>
      </c>
      <c r="U1204" s="15">
        <v>2.875</v>
      </c>
      <c r="V1204" s="15">
        <v>1.81125</v>
      </c>
      <c r="W1204" s="13">
        <v>204</v>
      </c>
      <c r="X1204" s="13">
        <v>390</v>
      </c>
      <c r="Y1204" s="13">
        <v>46</v>
      </c>
      <c r="Z1204" s="13">
        <v>594</v>
      </c>
      <c r="AA1204" s="13">
        <v>96</v>
      </c>
      <c r="AB1204" s="13">
        <v>6</v>
      </c>
    </row>
    <row r="1205" spans="1:28">
      <c r="A1205" s="1">
        <v>100007998</v>
      </c>
      <c r="B1205" s="1" t="s">
        <v>2344</v>
      </c>
      <c r="C1205" s="1" t="s">
        <v>2609</v>
      </c>
      <c r="D1205" s="1" t="s">
        <v>2641</v>
      </c>
      <c r="E1205" s="1">
        <v>1</v>
      </c>
      <c r="F1205" s="13">
        <v>11</v>
      </c>
      <c r="G1205" s="13">
        <f t="shared" si="19"/>
        <v>3</v>
      </c>
      <c r="H1205" s="13">
        <v>3</v>
      </c>
      <c r="I1205" s="13">
        <v>0</v>
      </c>
      <c r="J1205" s="13">
        <v>0</v>
      </c>
      <c r="K1205" s="13">
        <v>1</v>
      </c>
      <c r="L1205" s="13">
        <v>0</v>
      </c>
      <c r="M1205" s="13">
        <v>1</v>
      </c>
      <c r="N1205" s="13">
        <v>0</v>
      </c>
      <c r="O1205" s="13">
        <v>1</v>
      </c>
      <c r="P1205" s="13">
        <v>1</v>
      </c>
      <c r="Q1205" s="13">
        <v>4</v>
      </c>
      <c r="R1205" s="13">
        <v>552</v>
      </c>
      <c r="S1205" s="13">
        <v>0</v>
      </c>
      <c r="T1205" s="15">
        <v>5.5</v>
      </c>
      <c r="U1205" s="15">
        <v>0.6875</v>
      </c>
      <c r="V1205" s="15">
        <v>0.43312499999999998</v>
      </c>
      <c r="W1205" s="13">
        <v>50</v>
      </c>
      <c r="X1205" s="13">
        <v>83</v>
      </c>
      <c r="Y1205" s="13">
        <v>11</v>
      </c>
      <c r="Z1205" s="13">
        <v>133</v>
      </c>
      <c r="AA1205" s="13">
        <v>48</v>
      </c>
      <c r="AB1205" s="13">
        <v>0</v>
      </c>
    </row>
    <row r="1206" spans="1:28">
      <c r="A1206" s="1">
        <v>100008004</v>
      </c>
      <c r="B1206" s="1" t="s">
        <v>2344</v>
      </c>
      <c r="C1206" s="1" t="s">
        <v>2609</v>
      </c>
      <c r="D1206" s="1" t="s">
        <v>1088</v>
      </c>
      <c r="E1206" s="1">
        <v>1</v>
      </c>
      <c r="F1206" s="13">
        <v>140</v>
      </c>
      <c r="G1206" s="13">
        <f t="shared" si="19"/>
        <v>36</v>
      </c>
      <c r="H1206" s="13">
        <v>36</v>
      </c>
      <c r="I1206" s="13">
        <v>0</v>
      </c>
      <c r="J1206" s="13">
        <v>18</v>
      </c>
      <c r="K1206" s="13">
        <v>0</v>
      </c>
      <c r="L1206" s="13">
        <v>1</v>
      </c>
      <c r="M1206" s="13">
        <v>0</v>
      </c>
      <c r="N1206" s="13">
        <v>9</v>
      </c>
      <c r="O1206" s="13">
        <v>1</v>
      </c>
      <c r="P1206" s="13">
        <v>9</v>
      </c>
      <c r="Q1206" s="13">
        <v>52</v>
      </c>
      <c r="R1206" s="13">
        <v>6761</v>
      </c>
      <c r="S1206" s="13">
        <v>2098</v>
      </c>
      <c r="T1206" s="15">
        <v>70</v>
      </c>
      <c r="U1206" s="15">
        <v>8.75</v>
      </c>
      <c r="V1206" s="15">
        <v>5.5125000000000002</v>
      </c>
      <c r="W1206" s="13">
        <v>609</v>
      </c>
      <c r="X1206" s="13">
        <v>1644</v>
      </c>
      <c r="Y1206" s="13">
        <v>140</v>
      </c>
      <c r="Z1206" s="13">
        <v>2253</v>
      </c>
      <c r="AA1206" s="13">
        <v>216</v>
      </c>
      <c r="AB1206" s="13">
        <v>18</v>
      </c>
    </row>
    <row r="1207" spans="1:28">
      <c r="A1207" s="1">
        <v>100008013</v>
      </c>
      <c r="B1207" s="1" t="s">
        <v>2344</v>
      </c>
      <c r="C1207" s="1" t="s">
        <v>2609</v>
      </c>
      <c r="D1207" s="1" t="s">
        <v>2651</v>
      </c>
      <c r="E1207" s="1">
        <v>1</v>
      </c>
      <c r="F1207" s="13">
        <v>108</v>
      </c>
      <c r="G1207" s="13">
        <f t="shared" si="19"/>
        <v>28</v>
      </c>
      <c r="H1207" s="13">
        <v>28</v>
      </c>
      <c r="I1207" s="13">
        <v>0</v>
      </c>
      <c r="J1207" s="13">
        <v>16</v>
      </c>
      <c r="K1207" s="13">
        <v>0</v>
      </c>
      <c r="L1207" s="13">
        <v>1</v>
      </c>
      <c r="M1207" s="13">
        <v>0</v>
      </c>
      <c r="N1207" s="13">
        <v>8</v>
      </c>
      <c r="O1207" s="13">
        <v>1</v>
      </c>
      <c r="P1207" s="13">
        <v>8</v>
      </c>
      <c r="Q1207" s="13">
        <v>40</v>
      </c>
      <c r="R1207" s="13">
        <v>5271</v>
      </c>
      <c r="S1207" s="13">
        <v>1195</v>
      </c>
      <c r="T1207" s="15">
        <v>54</v>
      </c>
      <c r="U1207" s="15">
        <v>6.75</v>
      </c>
      <c r="V1207" s="15">
        <v>4.2525000000000004</v>
      </c>
      <c r="W1207" s="13">
        <v>475</v>
      </c>
      <c r="X1207" s="13">
        <v>1150</v>
      </c>
      <c r="Y1207" s="13">
        <v>108</v>
      </c>
      <c r="Z1207" s="13">
        <v>1625</v>
      </c>
      <c r="AA1207" s="13">
        <v>192</v>
      </c>
      <c r="AB1207" s="13">
        <v>16</v>
      </c>
    </row>
    <row r="1208" spans="1:28">
      <c r="A1208" s="1">
        <v>100008023</v>
      </c>
      <c r="B1208" s="1" t="s">
        <v>2344</v>
      </c>
      <c r="C1208" s="1" t="s">
        <v>2609</v>
      </c>
      <c r="D1208" s="1" t="s">
        <v>12</v>
      </c>
      <c r="E1208" s="1">
        <v>1</v>
      </c>
      <c r="F1208" s="13">
        <v>79</v>
      </c>
      <c r="G1208" s="13">
        <f t="shared" si="19"/>
        <v>27</v>
      </c>
      <c r="H1208" s="13">
        <v>27</v>
      </c>
      <c r="I1208" s="13">
        <v>0</v>
      </c>
      <c r="J1208" s="13">
        <v>10</v>
      </c>
      <c r="K1208" s="13">
        <v>0</v>
      </c>
      <c r="L1208" s="13">
        <v>0</v>
      </c>
      <c r="M1208" s="13">
        <v>0</v>
      </c>
      <c r="N1208" s="13">
        <v>6</v>
      </c>
      <c r="O1208" s="13">
        <v>1</v>
      </c>
      <c r="P1208" s="13">
        <v>5</v>
      </c>
      <c r="Q1208" s="13">
        <v>26</v>
      </c>
      <c r="R1208" s="13">
        <v>3920</v>
      </c>
      <c r="S1208" s="13">
        <v>458</v>
      </c>
      <c r="T1208" s="15">
        <v>39.5</v>
      </c>
      <c r="U1208" s="15">
        <v>4.9375</v>
      </c>
      <c r="V1208" s="15">
        <v>3.1106250000000002</v>
      </c>
      <c r="W1208" s="13">
        <v>353</v>
      </c>
      <c r="X1208" s="13">
        <v>726</v>
      </c>
      <c r="Y1208" s="13">
        <v>79</v>
      </c>
      <c r="Z1208" s="13">
        <v>1079</v>
      </c>
      <c r="AA1208" s="13">
        <v>144</v>
      </c>
      <c r="AB1208" s="13">
        <v>10</v>
      </c>
    </row>
    <row r="1209" spans="1:28">
      <c r="A1209" s="1">
        <v>100008027</v>
      </c>
      <c r="B1209" s="1" t="s">
        <v>2344</v>
      </c>
      <c r="C1209" s="1" t="s">
        <v>2609</v>
      </c>
      <c r="D1209" s="1" t="s">
        <v>46</v>
      </c>
      <c r="E1209" s="1">
        <v>3</v>
      </c>
      <c r="F1209" s="13">
        <v>84</v>
      </c>
      <c r="G1209" s="13">
        <f t="shared" si="19"/>
        <v>22</v>
      </c>
      <c r="H1209" s="13">
        <v>22</v>
      </c>
      <c r="I1209" s="13">
        <v>0</v>
      </c>
      <c r="J1209" s="13">
        <v>10</v>
      </c>
      <c r="K1209" s="13">
        <v>0</v>
      </c>
      <c r="L1209" s="13">
        <v>0</v>
      </c>
      <c r="M1209" s="13">
        <v>0</v>
      </c>
      <c r="N1209" s="13">
        <v>7</v>
      </c>
      <c r="O1209" s="13">
        <v>2</v>
      </c>
      <c r="P1209" s="13">
        <v>5</v>
      </c>
      <c r="Q1209" s="13">
        <v>31</v>
      </c>
      <c r="R1209" s="13">
        <v>4154</v>
      </c>
      <c r="S1209" s="13">
        <v>274</v>
      </c>
      <c r="T1209" s="15">
        <v>42</v>
      </c>
      <c r="U1209" s="15">
        <v>5.25</v>
      </c>
      <c r="V1209" s="15">
        <v>3.3075000000000001</v>
      </c>
      <c r="W1209" s="13">
        <v>375</v>
      </c>
      <c r="X1209" s="13">
        <v>707</v>
      </c>
      <c r="Y1209" s="13">
        <v>84</v>
      </c>
      <c r="Z1209" s="13">
        <v>1082</v>
      </c>
      <c r="AA1209" s="13">
        <v>168</v>
      </c>
      <c r="AB1209" s="13">
        <v>10</v>
      </c>
    </row>
    <row r="1210" spans="1:28">
      <c r="A1210" s="1">
        <v>100008038</v>
      </c>
      <c r="B1210" s="1" t="s">
        <v>2344</v>
      </c>
      <c r="C1210" s="1" t="s">
        <v>2609</v>
      </c>
      <c r="D1210" s="1" t="s">
        <v>750</v>
      </c>
      <c r="E1210" s="1">
        <v>1</v>
      </c>
      <c r="F1210" s="13">
        <v>68</v>
      </c>
      <c r="G1210" s="13">
        <f t="shared" si="19"/>
        <v>24</v>
      </c>
      <c r="H1210" s="13">
        <v>16</v>
      </c>
      <c r="I1210" s="13">
        <v>8</v>
      </c>
      <c r="J1210" s="13">
        <v>10</v>
      </c>
      <c r="K1210" s="13">
        <v>0</v>
      </c>
      <c r="L1210" s="13">
        <v>0</v>
      </c>
      <c r="M1210" s="13">
        <v>0</v>
      </c>
      <c r="N1210" s="13">
        <v>6</v>
      </c>
      <c r="O1210" s="13">
        <v>1</v>
      </c>
      <c r="P1210" s="13">
        <v>5</v>
      </c>
      <c r="Q1210" s="13">
        <v>30</v>
      </c>
      <c r="R1210" s="13">
        <v>3408</v>
      </c>
      <c r="S1210" s="13">
        <v>634</v>
      </c>
      <c r="T1210" s="15">
        <v>34</v>
      </c>
      <c r="U1210" s="15">
        <v>4.25</v>
      </c>
      <c r="V1210" s="15">
        <v>2.6775000000000002</v>
      </c>
      <c r="W1210" s="13">
        <v>307</v>
      </c>
      <c r="X1210" s="13">
        <v>702</v>
      </c>
      <c r="Y1210" s="13">
        <v>68</v>
      </c>
      <c r="Z1210" s="13">
        <v>1009</v>
      </c>
      <c r="AA1210" s="13">
        <v>144</v>
      </c>
      <c r="AB1210" s="13">
        <v>10</v>
      </c>
    </row>
    <row r="1211" spans="1:28">
      <c r="A1211" s="1">
        <v>100008039</v>
      </c>
      <c r="B1211" s="1" t="s">
        <v>2344</v>
      </c>
      <c r="C1211" s="1" t="s">
        <v>2609</v>
      </c>
      <c r="D1211" s="1" t="s">
        <v>1452</v>
      </c>
      <c r="E1211" s="1">
        <v>2</v>
      </c>
      <c r="F1211" s="13">
        <v>11</v>
      </c>
      <c r="G1211" s="13">
        <f t="shared" si="19"/>
        <v>3</v>
      </c>
      <c r="H1211" s="13">
        <v>3</v>
      </c>
      <c r="I1211" s="13">
        <v>0</v>
      </c>
      <c r="J1211" s="13">
        <v>0</v>
      </c>
      <c r="K1211" s="13">
        <v>2</v>
      </c>
      <c r="L1211" s="13">
        <v>0</v>
      </c>
      <c r="M1211" s="13">
        <v>2</v>
      </c>
      <c r="N1211" s="13">
        <v>0</v>
      </c>
      <c r="O1211" s="13">
        <v>2</v>
      </c>
      <c r="P1211" s="13">
        <v>2</v>
      </c>
      <c r="Q1211" s="13">
        <v>4</v>
      </c>
      <c r="R1211" s="13">
        <v>672</v>
      </c>
      <c r="S1211" s="13">
        <v>0</v>
      </c>
      <c r="T1211" s="15">
        <v>5.5</v>
      </c>
      <c r="U1211" s="15">
        <v>0.6875</v>
      </c>
      <c r="V1211" s="15">
        <v>0.43312499999999998</v>
      </c>
      <c r="W1211" s="13">
        <v>61</v>
      </c>
      <c r="X1211" s="13">
        <v>101</v>
      </c>
      <c r="Y1211" s="13">
        <v>11</v>
      </c>
      <c r="Z1211" s="13">
        <v>162</v>
      </c>
      <c r="AA1211" s="13">
        <v>96</v>
      </c>
      <c r="AB1211" s="13">
        <v>0</v>
      </c>
    </row>
    <row r="1212" spans="1:28">
      <c r="A1212" s="1">
        <v>100008044</v>
      </c>
      <c r="B1212" s="1" t="s">
        <v>2344</v>
      </c>
      <c r="C1212" s="1" t="s">
        <v>2609</v>
      </c>
      <c r="D1212" s="1" t="s">
        <v>2657</v>
      </c>
      <c r="E1212" s="1">
        <v>1</v>
      </c>
      <c r="F1212" s="13">
        <v>68</v>
      </c>
      <c r="G1212" s="13">
        <f t="shared" si="19"/>
        <v>18</v>
      </c>
      <c r="H1212" s="13">
        <v>18</v>
      </c>
      <c r="I1212" s="13">
        <v>0</v>
      </c>
      <c r="J1212" s="13">
        <v>10</v>
      </c>
      <c r="K1212" s="13">
        <v>0</v>
      </c>
      <c r="L1212" s="13">
        <v>0</v>
      </c>
      <c r="M1212" s="13">
        <v>0</v>
      </c>
      <c r="N1212" s="13">
        <v>6</v>
      </c>
      <c r="O1212" s="13">
        <v>1</v>
      </c>
      <c r="P1212" s="13">
        <v>5</v>
      </c>
      <c r="Q1212" s="13">
        <v>25</v>
      </c>
      <c r="R1212" s="13">
        <v>3408</v>
      </c>
      <c r="S1212" s="13">
        <v>419</v>
      </c>
      <c r="T1212" s="15">
        <v>34</v>
      </c>
      <c r="U1212" s="15">
        <v>4.25</v>
      </c>
      <c r="V1212" s="15">
        <v>2.6775000000000002</v>
      </c>
      <c r="W1212" s="13">
        <v>307</v>
      </c>
      <c r="X1212" s="13">
        <v>637</v>
      </c>
      <c r="Y1212" s="13">
        <v>68</v>
      </c>
      <c r="Z1212" s="13">
        <v>944</v>
      </c>
      <c r="AA1212" s="13">
        <v>144</v>
      </c>
      <c r="AB1212" s="13">
        <v>10</v>
      </c>
    </row>
    <row r="1213" spans="1:28">
      <c r="A1213" s="1">
        <v>100008070</v>
      </c>
      <c r="B1213" s="1" t="s">
        <v>2344</v>
      </c>
      <c r="C1213" s="1" t="s">
        <v>2609</v>
      </c>
      <c r="D1213" s="1" t="s">
        <v>150</v>
      </c>
      <c r="E1213" s="1">
        <v>1</v>
      </c>
      <c r="F1213" s="13">
        <v>52</v>
      </c>
      <c r="G1213" s="13">
        <f t="shared" si="19"/>
        <v>14</v>
      </c>
      <c r="H1213" s="13">
        <v>14</v>
      </c>
      <c r="I1213" s="13">
        <v>0</v>
      </c>
      <c r="J1213" s="13">
        <v>6</v>
      </c>
      <c r="K1213" s="13">
        <v>0</v>
      </c>
      <c r="L1213" s="13">
        <v>0</v>
      </c>
      <c r="M1213" s="13">
        <v>0</v>
      </c>
      <c r="N1213" s="13">
        <v>4</v>
      </c>
      <c r="O1213" s="13">
        <v>1</v>
      </c>
      <c r="P1213" s="13">
        <v>3</v>
      </c>
      <c r="Q1213" s="13">
        <v>19</v>
      </c>
      <c r="R1213" s="13">
        <v>2542</v>
      </c>
      <c r="S1213" s="13">
        <v>219</v>
      </c>
      <c r="T1213" s="15">
        <v>26</v>
      </c>
      <c r="U1213" s="15">
        <v>3.25</v>
      </c>
      <c r="V1213" s="15">
        <v>2.0474999999999999</v>
      </c>
      <c r="W1213" s="13">
        <v>229</v>
      </c>
      <c r="X1213" s="13">
        <v>447</v>
      </c>
      <c r="Y1213" s="13">
        <v>52</v>
      </c>
      <c r="Z1213" s="13">
        <v>676</v>
      </c>
      <c r="AA1213" s="13">
        <v>96</v>
      </c>
      <c r="AB1213" s="13">
        <v>6</v>
      </c>
    </row>
    <row r="1214" spans="1:28">
      <c r="A1214" s="1">
        <v>100008076</v>
      </c>
      <c r="B1214" s="1" t="s">
        <v>2344</v>
      </c>
      <c r="C1214" s="1" t="s">
        <v>2609</v>
      </c>
      <c r="D1214" s="1" t="s">
        <v>2666</v>
      </c>
      <c r="E1214" s="1">
        <v>1</v>
      </c>
      <c r="F1214" s="13">
        <v>49</v>
      </c>
      <c r="G1214" s="13">
        <f t="shared" si="19"/>
        <v>13</v>
      </c>
      <c r="H1214" s="13">
        <v>13</v>
      </c>
      <c r="I1214" s="13">
        <v>0</v>
      </c>
      <c r="J1214" s="13">
        <v>6</v>
      </c>
      <c r="K1214" s="13">
        <v>0</v>
      </c>
      <c r="L1214" s="13">
        <v>0</v>
      </c>
      <c r="M1214" s="13">
        <v>0</v>
      </c>
      <c r="N1214" s="13">
        <v>4</v>
      </c>
      <c r="O1214" s="13">
        <v>1</v>
      </c>
      <c r="P1214" s="13">
        <v>3</v>
      </c>
      <c r="Q1214" s="13">
        <v>18</v>
      </c>
      <c r="R1214" s="13">
        <v>2403</v>
      </c>
      <c r="S1214" s="13">
        <v>192</v>
      </c>
      <c r="T1214" s="15">
        <v>24.5</v>
      </c>
      <c r="U1214" s="15">
        <v>3.0625</v>
      </c>
      <c r="V1214" s="15">
        <v>1.9293750000000001</v>
      </c>
      <c r="W1214" s="13">
        <v>217</v>
      </c>
      <c r="X1214" s="13">
        <v>419</v>
      </c>
      <c r="Y1214" s="13">
        <v>49</v>
      </c>
      <c r="Z1214" s="13">
        <v>636</v>
      </c>
      <c r="AA1214" s="13">
        <v>96</v>
      </c>
      <c r="AB1214" s="13">
        <v>6</v>
      </c>
    </row>
    <row r="1215" spans="1:28">
      <c r="A1215" s="1">
        <v>100008080</v>
      </c>
      <c r="B1215" s="1" t="s">
        <v>2344</v>
      </c>
      <c r="C1215" s="1" t="s">
        <v>2609</v>
      </c>
      <c r="D1215" s="1" t="s">
        <v>176</v>
      </c>
      <c r="E1215" s="1">
        <v>2</v>
      </c>
      <c r="F1215" s="13">
        <v>52</v>
      </c>
      <c r="G1215" s="13">
        <f t="shared" si="19"/>
        <v>14</v>
      </c>
      <c r="H1215" s="13">
        <v>14</v>
      </c>
      <c r="I1215" s="13">
        <v>0</v>
      </c>
      <c r="J1215" s="13">
        <v>4</v>
      </c>
      <c r="K1215" s="13">
        <v>1</v>
      </c>
      <c r="L1215" s="13">
        <v>0</v>
      </c>
      <c r="M1215" s="13">
        <v>1</v>
      </c>
      <c r="N1215" s="13">
        <v>3</v>
      </c>
      <c r="O1215" s="13">
        <v>2</v>
      </c>
      <c r="P1215" s="13">
        <v>3</v>
      </c>
      <c r="Q1215" s="13">
        <v>19</v>
      </c>
      <c r="R1215" s="13">
        <v>2657</v>
      </c>
      <c r="S1215" s="13">
        <v>100</v>
      </c>
      <c r="T1215" s="15">
        <v>26</v>
      </c>
      <c r="U1215" s="15">
        <v>3.25</v>
      </c>
      <c r="V1215" s="15">
        <v>2.0474999999999999</v>
      </c>
      <c r="W1215" s="13">
        <v>241</v>
      </c>
      <c r="X1215" s="13">
        <v>430</v>
      </c>
      <c r="Y1215" s="13">
        <v>52</v>
      </c>
      <c r="Z1215" s="13">
        <v>671</v>
      </c>
      <c r="AA1215" s="13">
        <v>120</v>
      </c>
      <c r="AB1215" s="13">
        <v>4</v>
      </c>
    </row>
    <row r="1216" spans="1:28">
      <c r="A1216" s="1">
        <v>100008083</v>
      </c>
      <c r="B1216" s="1" t="s">
        <v>2344</v>
      </c>
      <c r="C1216" s="1" t="s">
        <v>2609</v>
      </c>
      <c r="D1216" s="1" t="s">
        <v>176</v>
      </c>
      <c r="E1216" s="1">
        <v>1</v>
      </c>
      <c r="F1216" s="13">
        <v>95</v>
      </c>
      <c r="G1216" s="13">
        <f t="shared" si="19"/>
        <v>25</v>
      </c>
      <c r="H1216" s="13">
        <v>25</v>
      </c>
      <c r="I1216" s="13">
        <v>0</v>
      </c>
      <c r="J1216" s="13">
        <v>12</v>
      </c>
      <c r="K1216" s="13">
        <v>0</v>
      </c>
      <c r="L1216" s="13">
        <v>0</v>
      </c>
      <c r="M1216" s="13">
        <v>0</v>
      </c>
      <c r="N1216" s="13">
        <v>7</v>
      </c>
      <c r="O1216" s="13">
        <v>1</v>
      </c>
      <c r="P1216" s="13">
        <v>6</v>
      </c>
      <c r="Q1216" s="13">
        <v>35</v>
      </c>
      <c r="R1216" s="13">
        <v>4665</v>
      </c>
      <c r="S1216" s="13">
        <v>892</v>
      </c>
      <c r="T1216" s="15">
        <v>47.5</v>
      </c>
      <c r="U1216" s="15">
        <v>5.9375</v>
      </c>
      <c r="V1216" s="15">
        <v>3.7406250000000001</v>
      </c>
      <c r="W1216" s="13">
        <v>420</v>
      </c>
      <c r="X1216" s="13">
        <v>968</v>
      </c>
      <c r="Y1216" s="13">
        <v>95</v>
      </c>
      <c r="Z1216" s="13">
        <v>1388</v>
      </c>
      <c r="AA1216" s="13">
        <v>168</v>
      </c>
      <c r="AB1216" s="13">
        <v>12</v>
      </c>
    </row>
    <row r="1217" spans="1:28">
      <c r="A1217" s="1">
        <v>100008085</v>
      </c>
      <c r="B1217" s="1" t="s">
        <v>2344</v>
      </c>
      <c r="C1217" s="1" t="s">
        <v>2609</v>
      </c>
      <c r="D1217" s="1" t="s">
        <v>156</v>
      </c>
      <c r="E1217" s="1">
        <v>1</v>
      </c>
      <c r="F1217" s="13">
        <v>84</v>
      </c>
      <c r="G1217" s="13">
        <f t="shared" si="19"/>
        <v>22</v>
      </c>
      <c r="H1217" s="13">
        <v>22</v>
      </c>
      <c r="I1217" s="13">
        <v>0</v>
      </c>
      <c r="J1217" s="13">
        <v>10</v>
      </c>
      <c r="K1217" s="13">
        <v>0</v>
      </c>
      <c r="L1217" s="13">
        <v>0</v>
      </c>
      <c r="M1217" s="13">
        <v>0</v>
      </c>
      <c r="N1217" s="13">
        <v>6</v>
      </c>
      <c r="O1217" s="13">
        <v>1</v>
      </c>
      <c r="P1217" s="13">
        <v>5</v>
      </c>
      <c r="Q1217" s="13">
        <v>31</v>
      </c>
      <c r="R1217" s="13">
        <v>4033</v>
      </c>
      <c r="S1217" s="13">
        <v>682</v>
      </c>
      <c r="T1217" s="15">
        <v>42</v>
      </c>
      <c r="U1217" s="15">
        <v>5.25</v>
      </c>
      <c r="V1217" s="15">
        <v>3.3075000000000001</v>
      </c>
      <c r="W1217" s="13">
        <v>363</v>
      </c>
      <c r="X1217" s="13">
        <v>810</v>
      </c>
      <c r="Y1217" s="13">
        <v>84</v>
      </c>
      <c r="Z1217" s="13">
        <v>1173</v>
      </c>
      <c r="AA1217" s="13">
        <v>144</v>
      </c>
      <c r="AB1217" s="13">
        <v>10</v>
      </c>
    </row>
    <row r="1218" spans="1:28">
      <c r="A1218" s="1">
        <v>100008090</v>
      </c>
      <c r="B1218" s="1" t="s">
        <v>2344</v>
      </c>
      <c r="C1218" s="1" t="s">
        <v>2609</v>
      </c>
      <c r="D1218" s="1" t="s">
        <v>12</v>
      </c>
      <c r="E1218" s="1">
        <v>1</v>
      </c>
      <c r="F1218" s="13">
        <v>17</v>
      </c>
      <c r="G1218" s="13">
        <f t="shared" si="19"/>
        <v>5</v>
      </c>
      <c r="H1218" s="13">
        <v>5</v>
      </c>
      <c r="I1218" s="13">
        <v>0</v>
      </c>
      <c r="J1218" s="13">
        <v>0</v>
      </c>
      <c r="K1218" s="13">
        <v>1</v>
      </c>
      <c r="L1218" s="13">
        <v>0</v>
      </c>
      <c r="M1218" s="13">
        <v>1</v>
      </c>
      <c r="N1218" s="13">
        <v>0</v>
      </c>
      <c r="O1218" s="13">
        <v>1</v>
      </c>
      <c r="P1218" s="13">
        <v>1</v>
      </c>
      <c r="Q1218" s="13">
        <v>6</v>
      </c>
      <c r="R1218" s="13">
        <v>1024</v>
      </c>
      <c r="S1218" s="13">
        <v>0</v>
      </c>
      <c r="T1218" s="15">
        <v>8.5</v>
      </c>
      <c r="U1218" s="15">
        <v>1.0625</v>
      </c>
      <c r="V1218" s="15">
        <v>0.66937500000000005</v>
      </c>
      <c r="W1218" s="13">
        <v>93</v>
      </c>
      <c r="X1218" s="13">
        <v>154</v>
      </c>
      <c r="Y1218" s="13">
        <v>17</v>
      </c>
      <c r="Z1218" s="13">
        <v>247</v>
      </c>
      <c r="AA1218" s="13">
        <v>48</v>
      </c>
      <c r="AB1218" s="13">
        <v>0</v>
      </c>
    </row>
    <row r="1219" spans="1:28">
      <c r="A1219" s="1">
        <v>100008109</v>
      </c>
      <c r="B1219" s="1" t="s">
        <v>2344</v>
      </c>
      <c r="C1219" s="1" t="s">
        <v>2609</v>
      </c>
      <c r="D1219" s="1" t="s">
        <v>176</v>
      </c>
      <c r="E1219" s="1">
        <v>1</v>
      </c>
      <c r="F1219" s="13">
        <v>9</v>
      </c>
      <c r="G1219" s="13">
        <f t="shared" si="19"/>
        <v>3</v>
      </c>
      <c r="H1219" s="13">
        <v>3</v>
      </c>
      <c r="I1219" s="13">
        <v>0</v>
      </c>
      <c r="J1219" s="13">
        <v>0</v>
      </c>
      <c r="K1219" s="13">
        <v>1</v>
      </c>
      <c r="L1219" s="13">
        <v>0</v>
      </c>
      <c r="M1219" s="13">
        <v>1</v>
      </c>
      <c r="N1219" s="13">
        <v>0</v>
      </c>
      <c r="O1219" s="13">
        <v>1</v>
      </c>
      <c r="P1219" s="13">
        <v>1</v>
      </c>
      <c r="Q1219" s="13">
        <v>3</v>
      </c>
      <c r="R1219" s="13">
        <v>410</v>
      </c>
      <c r="S1219" s="13">
        <v>0</v>
      </c>
      <c r="T1219" s="15">
        <v>4.5</v>
      </c>
      <c r="U1219" s="15">
        <v>0.5625</v>
      </c>
      <c r="V1219" s="15">
        <v>0.354375</v>
      </c>
      <c r="W1219" s="13">
        <v>37</v>
      </c>
      <c r="X1219" s="13">
        <v>62</v>
      </c>
      <c r="Y1219" s="13">
        <v>9</v>
      </c>
      <c r="Z1219" s="13">
        <v>99</v>
      </c>
      <c r="AA1219" s="13">
        <v>48</v>
      </c>
      <c r="AB1219" s="13">
        <v>0</v>
      </c>
    </row>
    <row r="1220" spans="1:28">
      <c r="A1220" s="1">
        <v>100008117</v>
      </c>
      <c r="B1220" s="1" t="s">
        <v>2344</v>
      </c>
      <c r="C1220" s="1" t="s">
        <v>2609</v>
      </c>
      <c r="D1220" s="1" t="s">
        <v>2676</v>
      </c>
      <c r="E1220" s="1">
        <v>1</v>
      </c>
      <c r="F1220" s="13">
        <v>91</v>
      </c>
      <c r="G1220" s="13">
        <f t="shared" si="19"/>
        <v>31</v>
      </c>
      <c r="H1220" s="13">
        <v>31</v>
      </c>
      <c r="I1220" s="13">
        <v>0</v>
      </c>
      <c r="J1220" s="13">
        <v>12</v>
      </c>
      <c r="K1220" s="13">
        <v>0</v>
      </c>
      <c r="L1220" s="13">
        <v>0</v>
      </c>
      <c r="M1220" s="13">
        <v>0</v>
      </c>
      <c r="N1220" s="13">
        <v>7</v>
      </c>
      <c r="O1220" s="13">
        <v>1</v>
      </c>
      <c r="P1220" s="13">
        <v>6</v>
      </c>
      <c r="Q1220" s="13">
        <v>30</v>
      </c>
      <c r="R1220" s="13">
        <v>4479</v>
      </c>
      <c r="S1220" s="13">
        <v>634</v>
      </c>
      <c r="T1220" s="15">
        <v>45.5</v>
      </c>
      <c r="U1220" s="15">
        <v>5.6875</v>
      </c>
      <c r="V1220" s="15">
        <v>3.5831249999999999</v>
      </c>
      <c r="W1220" s="13">
        <v>404</v>
      </c>
      <c r="X1220" s="13">
        <v>863</v>
      </c>
      <c r="Y1220" s="13">
        <v>91</v>
      </c>
      <c r="Z1220" s="13">
        <v>1267</v>
      </c>
      <c r="AA1220" s="13">
        <v>168</v>
      </c>
      <c r="AB1220" s="13">
        <v>12</v>
      </c>
    </row>
    <row r="1221" spans="1:28">
      <c r="A1221" s="1">
        <v>100008118</v>
      </c>
      <c r="B1221" s="1" t="s">
        <v>2344</v>
      </c>
      <c r="C1221" s="1" t="s">
        <v>2609</v>
      </c>
      <c r="D1221" s="1" t="s">
        <v>145</v>
      </c>
      <c r="E1221" s="1">
        <v>1</v>
      </c>
      <c r="F1221" s="13">
        <v>87</v>
      </c>
      <c r="G1221" s="13">
        <f t="shared" si="19"/>
        <v>23</v>
      </c>
      <c r="H1221" s="13">
        <v>23</v>
      </c>
      <c r="I1221" s="13">
        <v>0</v>
      </c>
      <c r="J1221" s="13">
        <v>12</v>
      </c>
      <c r="K1221" s="13">
        <v>0</v>
      </c>
      <c r="L1221" s="13">
        <v>0</v>
      </c>
      <c r="M1221" s="13">
        <v>0</v>
      </c>
      <c r="N1221" s="13">
        <v>7</v>
      </c>
      <c r="O1221" s="13">
        <v>1</v>
      </c>
      <c r="P1221" s="13">
        <v>6</v>
      </c>
      <c r="Q1221" s="13">
        <v>32</v>
      </c>
      <c r="R1221" s="13">
        <v>4293</v>
      </c>
      <c r="S1221" s="13">
        <v>732</v>
      </c>
      <c r="T1221" s="15">
        <v>43.5</v>
      </c>
      <c r="U1221" s="15">
        <v>5.4375</v>
      </c>
      <c r="V1221" s="15">
        <v>3.4256250000000001</v>
      </c>
      <c r="W1221" s="13">
        <v>387</v>
      </c>
      <c r="X1221" s="13">
        <v>864</v>
      </c>
      <c r="Y1221" s="13">
        <v>87</v>
      </c>
      <c r="Z1221" s="13">
        <v>1251</v>
      </c>
      <c r="AA1221" s="13">
        <v>168</v>
      </c>
      <c r="AB1221" s="13">
        <v>12</v>
      </c>
    </row>
    <row r="1222" spans="1:28">
      <c r="A1222" s="1">
        <v>100008131</v>
      </c>
      <c r="B1222" s="1" t="s">
        <v>2344</v>
      </c>
      <c r="C1222" s="1" t="s">
        <v>2609</v>
      </c>
      <c r="D1222" s="1" t="s">
        <v>12</v>
      </c>
      <c r="E1222" s="1">
        <v>1</v>
      </c>
      <c r="F1222" s="13">
        <v>60</v>
      </c>
      <c r="G1222" s="13">
        <f t="shared" ref="G1222:G1285" si="20">H1222+I1222</f>
        <v>16</v>
      </c>
      <c r="H1222" s="13">
        <v>16</v>
      </c>
      <c r="I1222" s="13">
        <v>0</v>
      </c>
      <c r="J1222" s="13">
        <v>6</v>
      </c>
      <c r="K1222" s="13">
        <v>0</v>
      </c>
      <c r="L1222" s="13">
        <v>0</v>
      </c>
      <c r="M1222" s="13">
        <v>0</v>
      </c>
      <c r="N1222" s="13">
        <v>4</v>
      </c>
      <c r="O1222" s="13">
        <v>1</v>
      </c>
      <c r="P1222" s="13">
        <v>3</v>
      </c>
      <c r="Q1222" s="13">
        <v>22</v>
      </c>
      <c r="R1222" s="13">
        <v>2915</v>
      </c>
      <c r="S1222" s="13">
        <v>311</v>
      </c>
      <c r="T1222" s="15">
        <v>30</v>
      </c>
      <c r="U1222" s="15">
        <v>3.75</v>
      </c>
      <c r="V1222" s="15">
        <v>2.3624999999999998</v>
      </c>
      <c r="W1222" s="13">
        <v>263</v>
      </c>
      <c r="X1222" s="13">
        <v>531</v>
      </c>
      <c r="Y1222" s="13">
        <v>60</v>
      </c>
      <c r="Z1222" s="13">
        <v>794</v>
      </c>
      <c r="AA1222" s="13">
        <v>96</v>
      </c>
      <c r="AB1222" s="13">
        <v>6</v>
      </c>
    </row>
    <row r="1223" spans="1:28">
      <c r="A1223" s="1">
        <v>100008144</v>
      </c>
      <c r="B1223" s="1" t="s">
        <v>2344</v>
      </c>
      <c r="C1223" s="1" t="s">
        <v>2609</v>
      </c>
      <c r="D1223" s="1" t="s">
        <v>176</v>
      </c>
      <c r="E1223" s="1">
        <v>1</v>
      </c>
      <c r="F1223" s="13">
        <v>14</v>
      </c>
      <c r="G1223" s="13">
        <f t="shared" si="20"/>
        <v>4</v>
      </c>
      <c r="H1223" s="13">
        <v>4</v>
      </c>
      <c r="I1223" s="13">
        <v>0</v>
      </c>
      <c r="J1223" s="13">
        <v>0</v>
      </c>
      <c r="K1223" s="13">
        <v>1</v>
      </c>
      <c r="L1223" s="13">
        <v>0</v>
      </c>
      <c r="M1223" s="13">
        <v>1</v>
      </c>
      <c r="N1223" s="13">
        <v>0</v>
      </c>
      <c r="O1223" s="13">
        <v>1</v>
      </c>
      <c r="P1223" s="13">
        <v>1</v>
      </c>
      <c r="Q1223" s="13">
        <v>5</v>
      </c>
      <c r="R1223" s="13">
        <v>767</v>
      </c>
      <c r="S1223" s="13">
        <v>0</v>
      </c>
      <c r="T1223" s="15">
        <v>7</v>
      </c>
      <c r="U1223" s="15">
        <v>0.875</v>
      </c>
      <c r="V1223" s="15">
        <v>0.55125000000000002</v>
      </c>
      <c r="W1223" s="13">
        <v>70</v>
      </c>
      <c r="X1223" s="13">
        <v>116</v>
      </c>
      <c r="Y1223" s="13">
        <v>14</v>
      </c>
      <c r="Z1223" s="13">
        <v>186</v>
      </c>
      <c r="AA1223" s="13">
        <v>48</v>
      </c>
      <c r="AB1223" s="13">
        <v>0</v>
      </c>
    </row>
    <row r="1224" spans="1:28">
      <c r="A1224" s="1">
        <v>100008149</v>
      </c>
      <c r="B1224" s="1" t="s">
        <v>2344</v>
      </c>
      <c r="C1224" s="1" t="s">
        <v>2609</v>
      </c>
      <c r="D1224" s="1" t="s">
        <v>12</v>
      </c>
      <c r="E1224" s="1">
        <v>1</v>
      </c>
      <c r="F1224" s="13">
        <v>17</v>
      </c>
      <c r="G1224" s="13">
        <f t="shared" si="20"/>
        <v>5</v>
      </c>
      <c r="H1224" s="13">
        <v>5</v>
      </c>
      <c r="I1224" s="13">
        <v>0</v>
      </c>
      <c r="J1224" s="13">
        <v>0</v>
      </c>
      <c r="K1224" s="13">
        <v>1</v>
      </c>
      <c r="L1224" s="13">
        <v>0</v>
      </c>
      <c r="M1224" s="13">
        <v>1</v>
      </c>
      <c r="N1224" s="13">
        <v>0</v>
      </c>
      <c r="O1224" s="13">
        <v>1</v>
      </c>
      <c r="P1224" s="13">
        <v>1</v>
      </c>
      <c r="Q1224" s="13">
        <v>6</v>
      </c>
      <c r="R1224" s="13">
        <v>1024</v>
      </c>
      <c r="S1224" s="13">
        <v>0</v>
      </c>
      <c r="T1224" s="15">
        <v>8.5</v>
      </c>
      <c r="U1224" s="15">
        <v>1.0625</v>
      </c>
      <c r="V1224" s="15">
        <v>0.66937500000000005</v>
      </c>
      <c r="W1224" s="13">
        <v>93</v>
      </c>
      <c r="X1224" s="13">
        <v>154</v>
      </c>
      <c r="Y1224" s="13">
        <v>17</v>
      </c>
      <c r="Z1224" s="13">
        <v>247</v>
      </c>
      <c r="AA1224" s="13">
        <v>48</v>
      </c>
      <c r="AB1224" s="13">
        <v>0</v>
      </c>
    </row>
    <row r="1225" spans="1:28">
      <c r="A1225" s="1">
        <v>100008155</v>
      </c>
      <c r="B1225" s="1" t="s">
        <v>2344</v>
      </c>
      <c r="C1225" s="1" t="s">
        <v>2609</v>
      </c>
      <c r="D1225" s="1" t="s">
        <v>2611</v>
      </c>
      <c r="E1225" s="1">
        <v>1</v>
      </c>
      <c r="F1225" s="13">
        <v>11</v>
      </c>
      <c r="G1225" s="13">
        <f t="shared" si="20"/>
        <v>3</v>
      </c>
      <c r="H1225" s="13">
        <v>3</v>
      </c>
      <c r="I1225" s="13">
        <v>0</v>
      </c>
      <c r="J1225" s="13">
        <v>0</v>
      </c>
      <c r="K1225" s="13">
        <v>1</v>
      </c>
      <c r="L1225" s="13">
        <v>0</v>
      </c>
      <c r="M1225" s="13">
        <v>1</v>
      </c>
      <c r="N1225" s="13">
        <v>0</v>
      </c>
      <c r="O1225" s="13">
        <v>1</v>
      </c>
      <c r="P1225" s="13">
        <v>1</v>
      </c>
      <c r="Q1225" s="13">
        <v>4</v>
      </c>
      <c r="R1225" s="13">
        <v>552</v>
      </c>
      <c r="S1225" s="13">
        <v>0</v>
      </c>
      <c r="T1225" s="15">
        <v>5.5</v>
      </c>
      <c r="U1225" s="15">
        <v>0.6875</v>
      </c>
      <c r="V1225" s="15">
        <v>0.43312499999999998</v>
      </c>
      <c r="W1225" s="13">
        <v>50</v>
      </c>
      <c r="X1225" s="13">
        <v>83</v>
      </c>
      <c r="Y1225" s="13">
        <v>11</v>
      </c>
      <c r="Z1225" s="13">
        <v>133</v>
      </c>
      <c r="AA1225" s="13">
        <v>48</v>
      </c>
      <c r="AB1225" s="13">
        <v>0</v>
      </c>
    </row>
    <row r="1226" spans="1:28">
      <c r="A1226" s="1">
        <v>100008161</v>
      </c>
      <c r="B1226" s="1" t="s">
        <v>2344</v>
      </c>
      <c r="C1226" s="1" t="s">
        <v>2609</v>
      </c>
      <c r="D1226" s="1" t="s">
        <v>2690</v>
      </c>
      <c r="E1226" s="1">
        <v>1</v>
      </c>
      <c r="F1226" s="13">
        <v>62</v>
      </c>
      <c r="G1226" s="13">
        <f t="shared" si="20"/>
        <v>16</v>
      </c>
      <c r="H1226" s="13">
        <v>16</v>
      </c>
      <c r="I1226" s="13">
        <v>0</v>
      </c>
      <c r="J1226" s="13">
        <v>10</v>
      </c>
      <c r="K1226" s="13">
        <v>0</v>
      </c>
      <c r="L1226" s="13">
        <v>0</v>
      </c>
      <c r="M1226" s="13">
        <v>0</v>
      </c>
      <c r="N1226" s="13">
        <v>6</v>
      </c>
      <c r="O1226" s="13">
        <v>1</v>
      </c>
      <c r="P1226" s="13">
        <v>5</v>
      </c>
      <c r="Q1226" s="13">
        <v>23</v>
      </c>
      <c r="R1226" s="13">
        <v>3128</v>
      </c>
      <c r="S1226" s="13">
        <v>345</v>
      </c>
      <c r="T1226" s="15">
        <v>31</v>
      </c>
      <c r="U1226" s="15">
        <v>3.875</v>
      </c>
      <c r="V1226" s="15">
        <v>2.4412500000000001</v>
      </c>
      <c r="W1226" s="13">
        <v>282</v>
      </c>
      <c r="X1226" s="13">
        <v>573</v>
      </c>
      <c r="Y1226" s="13">
        <v>62</v>
      </c>
      <c r="Z1226" s="13">
        <v>855</v>
      </c>
      <c r="AA1226" s="13">
        <v>144</v>
      </c>
      <c r="AB1226" s="13">
        <v>10</v>
      </c>
    </row>
    <row r="1227" spans="1:28">
      <c r="A1227" s="1">
        <v>100008184</v>
      </c>
      <c r="B1227" s="1" t="s">
        <v>2344</v>
      </c>
      <c r="C1227" s="1" t="s">
        <v>2609</v>
      </c>
      <c r="D1227" s="1" t="s">
        <v>2611</v>
      </c>
      <c r="E1227" s="1">
        <v>1</v>
      </c>
      <c r="F1227" s="13">
        <v>17</v>
      </c>
      <c r="G1227" s="13">
        <f t="shared" si="20"/>
        <v>5</v>
      </c>
      <c r="H1227" s="13">
        <v>5</v>
      </c>
      <c r="I1227" s="13">
        <v>0</v>
      </c>
      <c r="J1227" s="13">
        <v>0</v>
      </c>
      <c r="K1227" s="13">
        <v>1</v>
      </c>
      <c r="L1227" s="13">
        <v>0</v>
      </c>
      <c r="M1227" s="13">
        <v>1</v>
      </c>
      <c r="N1227" s="13">
        <v>0</v>
      </c>
      <c r="O1227" s="13">
        <v>1</v>
      </c>
      <c r="P1227" s="13">
        <v>1</v>
      </c>
      <c r="Q1227" s="13">
        <v>6</v>
      </c>
      <c r="R1227" s="13">
        <v>1024</v>
      </c>
      <c r="S1227" s="13">
        <v>0</v>
      </c>
      <c r="T1227" s="15">
        <v>8.5</v>
      </c>
      <c r="U1227" s="15">
        <v>1.0625</v>
      </c>
      <c r="V1227" s="15">
        <v>0.66937500000000005</v>
      </c>
      <c r="W1227" s="13">
        <v>93</v>
      </c>
      <c r="X1227" s="13">
        <v>154</v>
      </c>
      <c r="Y1227" s="13">
        <v>17</v>
      </c>
      <c r="Z1227" s="13">
        <v>247</v>
      </c>
      <c r="AA1227" s="13">
        <v>48</v>
      </c>
      <c r="AB1227" s="13">
        <v>0</v>
      </c>
    </row>
    <row r="1228" spans="1:28">
      <c r="A1228" s="1">
        <v>100008188</v>
      </c>
      <c r="B1228" s="1" t="s">
        <v>2344</v>
      </c>
      <c r="C1228" s="1" t="s">
        <v>2698</v>
      </c>
      <c r="D1228" s="1" t="s">
        <v>176</v>
      </c>
      <c r="E1228" s="1">
        <v>1</v>
      </c>
      <c r="F1228" s="13">
        <v>35</v>
      </c>
      <c r="G1228" s="13">
        <f t="shared" si="20"/>
        <v>9</v>
      </c>
      <c r="H1228" s="13">
        <v>9</v>
      </c>
      <c r="I1228" s="13">
        <v>0</v>
      </c>
      <c r="J1228" s="13">
        <v>4</v>
      </c>
      <c r="K1228" s="13">
        <v>0</v>
      </c>
      <c r="L1228" s="13">
        <v>0</v>
      </c>
      <c r="M1228" s="13">
        <v>0</v>
      </c>
      <c r="N1228" s="13">
        <v>3</v>
      </c>
      <c r="O1228" s="13">
        <v>1</v>
      </c>
      <c r="P1228" s="13">
        <v>2</v>
      </c>
      <c r="Q1228" s="13">
        <v>13</v>
      </c>
      <c r="R1228" s="13">
        <v>1751</v>
      </c>
      <c r="S1228" s="13">
        <v>82</v>
      </c>
      <c r="T1228" s="15">
        <v>17.5</v>
      </c>
      <c r="U1228" s="15">
        <v>2.1875</v>
      </c>
      <c r="V1228" s="15">
        <v>1.378125</v>
      </c>
      <c r="W1228" s="13">
        <v>158</v>
      </c>
      <c r="X1228" s="13">
        <v>288</v>
      </c>
      <c r="Y1228" s="13">
        <v>35</v>
      </c>
      <c r="Z1228" s="13">
        <v>446</v>
      </c>
      <c r="AA1228" s="13">
        <v>72</v>
      </c>
      <c r="AB1228" s="13">
        <v>4</v>
      </c>
    </row>
    <row r="1229" spans="1:28">
      <c r="A1229" s="1">
        <v>100008191</v>
      </c>
      <c r="B1229" s="1" t="s">
        <v>2344</v>
      </c>
      <c r="C1229" s="1" t="s">
        <v>2698</v>
      </c>
      <c r="D1229" s="1" t="s">
        <v>176</v>
      </c>
      <c r="E1229" s="1">
        <v>1</v>
      </c>
      <c r="F1229" s="13">
        <v>35</v>
      </c>
      <c r="G1229" s="13">
        <f t="shared" si="20"/>
        <v>9</v>
      </c>
      <c r="H1229" s="13">
        <v>9</v>
      </c>
      <c r="I1229" s="13">
        <v>0</v>
      </c>
      <c r="J1229" s="13">
        <v>4</v>
      </c>
      <c r="K1229" s="13">
        <v>0</v>
      </c>
      <c r="L1229" s="13">
        <v>0</v>
      </c>
      <c r="M1229" s="13">
        <v>0</v>
      </c>
      <c r="N1229" s="13">
        <v>3</v>
      </c>
      <c r="O1229" s="13">
        <v>1</v>
      </c>
      <c r="P1229" s="13">
        <v>2</v>
      </c>
      <c r="Q1229" s="13">
        <v>13</v>
      </c>
      <c r="R1229" s="13">
        <v>1751</v>
      </c>
      <c r="S1229" s="13">
        <v>82</v>
      </c>
      <c r="T1229" s="15">
        <v>17.5</v>
      </c>
      <c r="U1229" s="15">
        <v>2.1875</v>
      </c>
      <c r="V1229" s="15">
        <v>1.378125</v>
      </c>
      <c r="W1229" s="13">
        <v>158</v>
      </c>
      <c r="X1229" s="13">
        <v>288</v>
      </c>
      <c r="Y1229" s="13">
        <v>35</v>
      </c>
      <c r="Z1229" s="13">
        <v>446</v>
      </c>
      <c r="AA1229" s="13">
        <v>72</v>
      </c>
      <c r="AB1229" s="13">
        <v>4</v>
      </c>
    </row>
    <row r="1230" spans="1:28">
      <c r="A1230" s="1">
        <v>100008193</v>
      </c>
      <c r="B1230" s="1" t="s">
        <v>2344</v>
      </c>
      <c r="C1230" s="1" t="s">
        <v>2698</v>
      </c>
      <c r="D1230" s="1" t="s">
        <v>176</v>
      </c>
      <c r="E1230" s="1">
        <v>1</v>
      </c>
      <c r="F1230" s="13">
        <v>35</v>
      </c>
      <c r="G1230" s="13">
        <f t="shared" si="20"/>
        <v>9</v>
      </c>
      <c r="H1230" s="13">
        <v>9</v>
      </c>
      <c r="I1230" s="13">
        <v>0</v>
      </c>
      <c r="J1230" s="13">
        <v>4</v>
      </c>
      <c r="K1230" s="13">
        <v>0</v>
      </c>
      <c r="L1230" s="13">
        <v>0</v>
      </c>
      <c r="M1230" s="13">
        <v>0</v>
      </c>
      <c r="N1230" s="13">
        <v>3</v>
      </c>
      <c r="O1230" s="13">
        <v>1</v>
      </c>
      <c r="P1230" s="13">
        <v>2</v>
      </c>
      <c r="Q1230" s="13">
        <v>13</v>
      </c>
      <c r="R1230" s="13">
        <v>1751</v>
      </c>
      <c r="S1230" s="13">
        <v>82</v>
      </c>
      <c r="T1230" s="15">
        <v>17.5</v>
      </c>
      <c r="U1230" s="15">
        <v>2.1875</v>
      </c>
      <c r="V1230" s="15">
        <v>1.378125</v>
      </c>
      <c r="W1230" s="13">
        <v>158</v>
      </c>
      <c r="X1230" s="13">
        <v>288</v>
      </c>
      <c r="Y1230" s="13">
        <v>35</v>
      </c>
      <c r="Z1230" s="13">
        <v>446</v>
      </c>
      <c r="AA1230" s="13">
        <v>72</v>
      </c>
      <c r="AB1230" s="13">
        <v>4</v>
      </c>
    </row>
    <row r="1231" spans="1:28">
      <c r="A1231" s="1">
        <v>100008197</v>
      </c>
      <c r="B1231" s="1" t="s">
        <v>2344</v>
      </c>
      <c r="C1231" s="1" t="s">
        <v>2698</v>
      </c>
      <c r="D1231" s="1" t="s">
        <v>176</v>
      </c>
      <c r="E1231" s="1">
        <v>2</v>
      </c>
      <c r="F1231" s="13">
        <v>63</v>
      </c>
      <c r="G1231" s="13">
        <f t="shared" si="20"/>
        <v>17</v>
      </c>
      <c r="H1231" s="13">
        <v>17</v>
      </c>
      <c r="I1231" s="13">
        <v>0</v>
      </c>
      <c r="J1231" s="13">
        <v>6</v>
      </c>
      <c r="K1231" s="13">
        <v>1</v>
      </c>
      <c r="L1231" s="13">
        <v>0</v>
      </c>
      <c r="M1231" s="13">
        <v>1</v>
      </c>
      <c r="N1231" s="13">
        <v>4</v>
      </c>
      <c r="O1231" s="13">
        <v>2</v>
      </c>
      <c r="P1231" s="13">
        <v>4</v>
      </c>
      <c r="Q1231" s="13">
        <v>23</v>
      </c>
      <c r="R1231" s="13">
        <v>3287</v>
      </c>
      <c r="S1231" s="13">
        <v>166</v>
      </c>
      <c r="T1231" s="15">
        <v>31.5</v>
      </c>
      <c r="U1231" s="15">
        <v>3.9375</v>
      </c>
      <c r="V1231" s="15">
        <v>2.4806249999999999</v>
      </c>
      <c r="W1231" s="13">
        <v>297</v>
      </c>
      <c r="X1231" s="13">
        <v>544</v>
      </c>
      <c r="Y1231" s="13">
        <v>63</v>
      </c>
      <c r="Z1231" s="13">
        <v>841</v>
      </c>
      <c r="AA1231" s="13">
        <v>144</v>
      </c>
      <c r="AB1231" s="13">
        <v>6</v>
      </c>
    </row>
    <row r="1232" spans="1:28">
      <c r="A1232" s="1">
        <v>100008207</v>
      </c>
      <c r="B1232" s="1" t="s">
        <v>2344</v>
      </c>
      <c r="C1232" s="1" t="s">
        <v>2698</v>
      </c>
      <c r="D1232" s="1" t="s">
        <v>12</v>
      </c>
      <c r="E1232" s="1">
        <v>2</v>
      </c>
      <c r="F1232" s="13">
        <v>68</v>
      </c>
      <c r="G1232" s="13">
        <f t="shared" si="20"/>
        <v>18</v>
      </c>
      <c r="H1232" s="13">
        <v>18</v>
      </c>
      <c r="I1232" s="13">
        <v>0</v>
      </c>
      <c r="J1232" s="13">
        <v>10</v>
      </c>
      <c r="K1232" s="13">
        <v>0</v>
      </c>
      <c r="L1232" s="13">
        <v>0</v>
      </c>
      <c r="M1232" s="13">
        <v>0</v>
      </c>
      <c r="N1232" s="13">
        <v>7</v>
      </c>
      <c r="O1232" s="13">
        <v>2</v>
      </c>
      <c r="P1232" s="13">
        <v>5</v>
      </c>
      <c r="Q1232" s="13">
        <v>25</v>
      </c>
      <c r="R1232" s="13">
        <v>3408</v>
      </c>
      <c r="S1232" s="13">
        <v>157</v>
      </c>
      <c r="T1232" s="15">
        <v>34</v>
      </c>
      <c r="U1232" s="15">
        <v>4.25</v>
      </c>
      <c r="V1232" s="15">
        <v>2.6775000000000002</v>
      </c>
      <c r="W1232" s="13">
        <v>308</v>
      </c>
      <c r="X1232" s="13">
        <v>559</v>
      </c>
      <c r="Y1232" s="13">
        <v>68</v>
      </c>
      <c r="Z1232" s="13">
        <v>867</v>
      </c>
      <c r="AA1232" s="13">
        <v>168</v>
      </c>
      <c r="AB1232" s="13">
        <v>10</v>
      </c>
    </row>
    <row r="1233" spans="1:28">
      <c r="A1233" s="1">
        <v>100008212</v>
      </c>
      <c r="B1233" s="1" t="s">
        <v>2344</v>
      </c>
      <c r="C1233" s="1" t="s">
        <v>2698</v>
      </c>
      <c r="D1233" s="1" t="s">
        <v>176</v>
      </c>
      <c r="E1233" s="1">
        <v>1</v>
      </c>
      <c r="F1233" s="13">
        <v>65</v>
      </c>
      <c r="G1233" s="13">
        <f t="shared" si="20"/>
        <v>17</v>
      </c>
      <c r="H1233" s="13">
        <v>17</v>
      </c>
      <c r="I1233" s="13">
        <v>0</v>
      </c>
      <c r="J1233" s="13">
        <v>10</v>
      </c>
      <c r="K1233" s="13">
        <v>0</v>
      </c>
      <c r="L1233" s="13">
        <v>0</v>
      </c>
      <c r="M1233" s="13">
        <v>0</v>
      </c>
      <c r="N1233" s="13">
        <v>6</v>
      </c>
      <c r="O1233" s="13">
        <v>1</v>
      </c>
      <c r="P1233" s="13">
        <v>5</v>
      </c>
      <c r="Q1233" s="13">
        <v>24</v>
      </c>
      <c r="R1233" s="13">
        <v>3268</v>
      </c>
      <c r="S1233" s="13">
        <v>381</v>
      </c>
      <c r="T1233" s="15">
        <v>32.5</v>
      </c>
      <c r="U1233" s="15">
        <v>4.0625</v>
      </c>
      <c r="V1233" s="15">
        <v>2.5593750000000002</v>
      </c>
      <c r="W1233" s="13">
        <v>295</v>
      </c>
      <c r="X1233" s="13">
        <v>605</v>
      </c>
      <c r="Y1233" s="13">
        <v>65</v>
      </c>
      <c r="Z1233" s="13">
        <v>900</v>
      </c>
      <c r="AA1233" s="13">
        <v>144</v>
      </c>
      <c r="AB1233" s="13">
        <v>10</v>
      </c>
    </row>
    <row r="1234" spans="1:28">
      <c r="A1234" s="1">
        <v>100008221</v>
      </c>
      <c r="B1234" s="1" t="s">
        <v>2344</v>
      </c>
      <c r="C1234" s="1" t="s">
        <v>2698</v>
      </c>
      <c r="D1234" s="1" t="s">
        <v>176</v>
      </c>
      <c r="E1234" s="1">
        <v>1</v>
      </c>
      <c r="F1234" s="13">
        <v>41</v>
      </c>
      <c r="G1234" s="13">
        <f t="shared" si="20"/>
        <v>11</v>
      </c>
      <c r="H1234" s="13">
        <v>11</v>
      </c>
      <c r="I1234" s="13">
        <v>0</v>
      </c>
      <c r="J1234" s="13">
        <v>6</v>
      </c>
      <c r="K1234" s="13">
        <v>0</v>
      </c>
      <c r="L1234" s="13">
        <v>0</v>
      </c>
      <c r="M1234" s="13">
        <v>0</v>
      </c>
      <c r="N1234" s="13">
        <v>4</v>
      </c>
      <c r="O1234" s="13">
        <v>1</v>
      </c>
      <c r="P1234" s="13">
        <v>3</v>
      </c>
      <c r="Q1234" s="13">
        <v>15</v>
      </c>
      <c r="R1234" s="13">
        <v>2030</v>
      </c>
      <c r="S1234" s="13">
        <v>120</v>
      </c>
      <c r="T1234" s="15">
        <v>20.5</v>
      </c>
      <c r="U1234" s="15">
        <v>2.5625</v>
      </c>
      <c r="V1234" s="15">
        <v>1.6143749999999999</v>
      </c>
      <c r="W1234" s="13">
        <v>183</v>
      </c>
      <c r="X1234" s="13">
        <v>341</v>
      </c>
      <c r="Y1234" s="13">
        <v>41</v>
      </c>
      <c r="Z1234" s="13">
        <v>524</v>
      </c>
      <c r="AA1234" s="13">
        <v>96</v>
      </c>
      <c r="AB1234" s="13">
        <v>6</v>
      </c>
    </row>
    <row r="1235" spans="1:28">
      <c r="A1235" s="1">
        <v>100008230</v>
      </c>
      <c r="B1235" s="1" t="s">
        <v>2344</v>
      </c>
      <c r="C1235" s="1" t="s">
        <v>2698</v>
      </c>
      <c r="D1235" s="1" t="s">
        <v>176</v>
      </c>
      <c r="E1235" s="1">
        <v>1</v>
      </c>
      <c r="F1235" s="13">
        <v>55</v>
      </c>
      <c r="G1235" s="13">
        <f t="shared" si="20"/>
        <v>15</v>
      </c>
      <c r="H1235" s="13">
        <v>14</v>
      </c>
      <c r="I1235" s="13">
        <v>1</v>
      </c>
      <c r="J1235" s="13">
        <v>8</v>
      </c>
      <c r="K1235" s="13">
        <v>0</v>
      </c>
      <c r="L1235" s="13">
        <v>0</v>
      </c>
      <c r="M1235" s="13">
        <v>0</v>
      </c>
      <c r="N1235" s="13">
        <v>5</v>
      </c>
      <c r="O1235" s="13">
        <v>1</v>
      </c>
      <c r="P1235" s="13">
        <v>4</v>
      </c>
      <c r="Q1235" s="13">
        <v>21</v>
      </c>
      <c r="R1235" s="13">
        <v>2802</v>
      </c>
      <c r="S1235" s="13">
        <v>279</v>
      </c>
      <c r="T1235" s="15">
        <v>27.5</v>
      </c>
      <c r="U1235" s="15">
        <v>3.4375</v>
      </c>
      <c r="V1235" s="15">
        <v>2.1656249999999999</v>
      </c>
      <c r="W1235" s="13">
        <v>253</v>
      </c>
      <c r="X1235" s="13">
        <v>504</v>
      </c>
      <c r="Y1235" s="13">
        <v>55</v>
      </c>
      <c r="Z1235" s="13">
        <v>757</v>
      </c>
      <c r="AA1235" s="13">
        <v>120</v>
      </c>
      <c r="AB1235" s="13">
        <v>8</v>
      </c>
    </row>
    <row r="1236" spans="1:28">
      <c r="A1236" s="1">
        <v>100008235</v>
      </c>
      <c r="B1236" s="1" t="s">
        <v>2344</v>
      </c>
      <c r="C1236" s="1" t="s">
        <v>2698</v>
      </c>
      <c r="D1236" s="1" t="s">
        <v>176</v>
      </c>
      <c r="E1236" s="1">
        <v>1</v>
      </c>
      <c r="F1236" s="13">
        <v>14</v>
      </c>
      <c r="G1236" s="13">
        <f t="shared" si="20"/>
        <v>4</v>
      </c>
      <c r="H1236" s="13">
        <v>4</v>
      </c>
      <c r="I1236" s="13">
        <v>0</v>
      </c>
      <c r="J1236" s="13">
        <v>0</v>
      </c>
      <c r="K1236" s="13">
        <v>1</v>
      </c>
      <c r="L1236" s="13">
        <v>0</v>
      </c>
      <c r="M1236" s="13">
        <v>1</v>
      </c>
      <c r="N1236" s="13">
        <v>0</v>
      </c>
      <c r="O1236" s="13">
        <v>1</v>
      </c>
      <c r="P1236" s="13">
        <v>1</v>
      </c>
      <c r="Q1236" s="13">
        <v>5</v>
      </c>
      <c r="R1236" s="13">
        <v>767</v>
      </c>
      <c r="S1236" s="13">
        <v>0</v>
      </c>
      <c r="T1236" s="15">
        <v>7</v>
      </c>
      <c r="U1236" s="15">
        <v>0.875</v>
      </c>
      <c r="V1236" s="15">
        <v>0.55125000000000002</v>
      </c>
      <c r="W1236" s="13">
        <v>70</v>
      </c>
      <c r="X1236" s="13">
        <v>116</v>
      </c>
      <c r="Y1236" s="13">
        <v>14</v>
      </c>
      <c r="Z1236" s="13">
        <v>186</v>
      </c>
      <c r="AA1236" s="13">
        <v>48</v>
      </c>
      <c r="AB1236" s="13">
        <v>0</v>
      </c>
    </row>
    <row r="1237" spans="1:28">
      <c r="A1237" s="1">
        <v>100008241</v>
      </c>
      <c r="B1237" s="1" t="s">
        <v>2344</v>
      </c>
      <c r="C1237" s="1" t="s">
        <v>2698</v>
      </c>
      <c r="D1237" s="1" t="s">
        <v>176</v>
      </c>
      <c r="E1237" s="1">
        <v>1</v>
      </c>
      <c r="F1237" s="13">
        <v>71</v>
      </c>
      <c r="G1237" s="13">
        <f t="shared" si="20"/>
        <v>19</v>
      </c>
      <c r="H1237" s="13">
        <v>18</v>
      </c>
      <c r="I1237" s="13">
        <v>1</v>
      </c>
      <c r="J1237" s="13">
        <v>10</v>
      </c>
      <c r="K1237" s="13">
        <v>0</v>
      </c>
      <c r="L1237" s="13">
        <v>0</v>
      </c>
      <c r="M1237" s="13">
        <v>0</v>
      </c>
      <c r="N1237" s="13">
        <v>6</v>
      </c>
      <c r="O1237" s="13">
        <v>1</v>
      </c>
      <c r="P1237" s="13">
        <v>5</v>
      </c>
      <c r="Q1237" s="13">
        <v>27</v>
      </c>
      <c r="R1237" s="13">
        <v>3547</v>
      </c>
      <c r="S1237" s="13">
        <v>500</v>
      </c>
      <c r="T1237" s="15">
        <v>35.5</v>
      </c>
      <c r="U1237" s="15">
        <v>4.4375</v>
      </c>
      <c r="V1237" s="15">
        <v>2.7956249999999998</v>
      </c>
      <c r="W1237" s="13">
        <v>320</v>
      </c>
      <c r="X1237" s="13">
        <v>683</v>
      </c>
      <c r="Y1237" s="13">
        <v>71</v>
      </c>
      <c r="Z1237" s="13">
        <v>1003</v>
      </c>
      <c r="AA1237" s="13">
        <v>144</v>
      </c>
      <c r="AB1237" s="13">
        <v>10</v>
      </c>
    </row>
    <row r="1238" spans="1:28">
      <c r="A1238" s="1">
        <v>100008249</v>
      </c>
      <c r="B1238" s="1" t="s">
        <v>2344</v>
      </c>
      <c r="C1238" s="1" t="s">
        <v>2698</v>
      </c>
      <c r="D1238" s="1" t="s">
        <v>500</v>
      </c>
      <c r="E1238" s="1">
        <v>1</v>
      </c>
      <c r="F1238" s="13">
        <v>58</v>
      </c>
      <c r="G1238" s="13">
        <f t="shared" si="20"/>
        <v>16</v>
      </c>
      <c r="H1238" s="13">
        <v>15</v>
      </c>
      <c r="I1238" s="13">
        <v>1</v>
      </c>
      <c r="J1238" s="13">
        <v>8</v>
      </c>
      <c r="K1238" s="13">
        <v>0</v>
      </c>
      <c r="L1238" s="13">
        <v>0</v>
      </c>
      <c r="M1238" s="13">
        <v>0</v>
      </c>
      <c r="N1238" s="13">
        <v>5</v>
      </c>
      <c r="O1238" s="13">
        <v>1</v>
      </c>
      <c r="P1238" s="13">
        <v>4</v>
      </c>
      <c r="Q1238" s="13">
        <v>22</v>
      </c>
      <c r="R1238" s="13">
        <v>2942</v>
      </c>
      <c r="S1238" s="13">
        <v>311</v>
      </c>
      <c r="T1238" s="15">
        <v>29</v>
      </c>
      <c r="U1238" s="15">
        <v>3.625</v>
      </c>
      <c r="V1238" s="15">
        <v>2.2837499999999999</v>
      </c>
      <c r="W1238" s="13">
        <v>265</v>
      </c>
      <c r="X1238" s="13">
        <v>535</v>
      </c>
      <c r="Y1238" s="13">
        <v>58</v>
      </c>
      <c r="Z1238" s="13">
        <v>800</v>
      </c>
      <c r="AA1238" s="13">
        <v>120</v>
      </c>
      <c r="AB1238" s="13">
        <v>8</v>
      </c>
    </row>
    <row r="1239" spans="1:28">
      <c r="A1239" s="1">
        <v>100008255</v>
      </c>
      <c r="B1239" s="1" t="s">
        <v>2344</v>
      </c>
      <c r="C1239" s="1" t="s">
        <v>2698</v>
      </c>
      <c r="D1239" s="1" t="s">
        <v>2721</v>
      </c>
      <c r="E1239" s="1">
        <v>1</v>
      </c>
      <c r="F1239" s="13">
        <v>57</v>
      </c>
      <c r="G1239" s="13">
        <f t="shared" si="20"/>
        <v>15</v>
      </c>
      <c r="H1239" s="13">
        <v>15</v>
      </c>
      <c r="I1239" s="13">
        <v>0</v>
      </c>
      <c r="J1239" s="13">
        <v>8</v>
      </c>
      <c r="K1239" s="13">
        <v>0</v>
      </c>
      <c r="L1239" s="13">
        <v>0</v>
      </c>
      <c r="M1239" s="13">
        <v>0</v>
      </c>
      <c r="N1239" s="13">
        <v>5</v>
      </c>
      <c r="O1239" s="13">
        <v>1</v>
      </c>
      <c r="P1239" s="13">
        <v>4</v>
      </c>
      <c r="Q1239" s="13">
        <v>21</v>
      </c>
      <c r="R1239" s="13">
        <v>2895</v>
      </c>
      <c r="S1239" s="13">
        <v>279</v>
      </c>
      <c r="T1239" s="15">
        <v>28.5</v>
      </c>
      <c r="U1239" s="15">
        <v>3.5625</v>
      </c>
      <c r="V1239" s="15">
        <v>2.2443749999999998</v>
      </c>
      <c r="W1239" s="13">
        <v>261</v>
      </c>
      <c r="X1239" s="13">
        <v>518</v>
      </c>
      <c r="Y1239" s="13">
        <v>57</v>
      </c>
      <c r="Z1239" s="13">
        <v>779</v>
      </c>
      <c r="AA1239" s="13">
        <v>120</v>
      </c>
      <c r="AB1239" s="13">
        <v>8</v>
      </c>
    </row>
    <row r="1240" spans="1:28">
      <c r="A1240" s="1">
        <v>100008257</v>
      </c>
      <c r="B1240" s="1" t="s">
        <v>2344</v>
      </c>
      <c r="C1240" s="1" t="s">
        <v>2698</v>
      </c>
      <c r="D1240" s="1" t="s">
        <v>12</v>
      </c>
      <c r="E1240" s="1">
        <v>1</v>
      </c>
      <c r="F1240" s="13">
        <v>68</v>
      </c>
      <c r="G1240" s="13">
        <f t="shared" si="20"/>
        <v>18</v>
      </c>
      <c r="H1240" s="13">
        <v>18</v>
      </c>
      <c r="I1240" s="13">
        <v>0</v>
      </c>
      <c r="J1240" s="13">
        <v>10</v>
      </c>
      <c r="K1240" s="13">
        <v>0</v>
      </c>
      <c r="L1240" s="13">
        <v>0</v>
      </c>
      <c r="M1240" s="13">
        <v>0</v>
      </c>
      <c r="N1240" s="13">
        <v>6</v>
      </c>
      <c r="O1240" s="13">
        <v>1</v>
      </c>
      <c r="P1240" s="13">
        <v>5</v>
      </c>
      <c r="Q1240" s="13">
        <v>25</v>
      </c>
      <c r="R1240" s="13">
        <v>3408</v>
      </c>
      <c r="S1240" s="13">
        <v>419</v>
      </c>
      <c r="T1240" s="15">
        <v>34</v>
      </c>
      <c r="U1240" s="15">
        <v>4.25</v>
      </c>
      <c r="V1240" s="15">
        <v>2.6775000000000002</v>
      </c>
      <c r="W1240" s="13">
        <v>307</v>
      </c>
      <c r="X1240" s="13">
        <v>637</v>
      </c>
      <c r="Y1240" s="13">
        <v>68</v>
      </c>
      <c r="Z1240" s="13">
        <v>944</v>
      </c>
      <c r="AA1240" s="13">
        <v>144</v>
      </c>
      <c r="AB1240" s="13">
        <v>10</v>
      </c>
    </row>
    <row r="1241" spans="1:28">
      <c r="A1241" s="1">
        <v>100008261</v>
      </c>
      <c r="B1241" s="1" t="s">
        <v>2344</v>
      </c>
      <c r="C1241" s="1" t="s">
        <v>2698</v>
      </c>
      <c r="D1241" s="1" t="s">
        <v>390</v>
      </c>
      <c r="E1241" s="1">
        <v>1</v>
      </c>
      <c r="F1241" s="13">
        <v>73</v>
      </c>
      <c r="G1241" s="13">
        <f t="shared" si="20"/>
        <v>19</v>
      </c>
      <c r="H1241" s="13">
        <v>19</v>
      </c>
      <c r="I1241" s="13">
        <v>0</v>
      </c>
      <c r="J1241" s="13">
        <v>10</v>
      </c>
      <c r="K1241" s="13">
        <v>0</v>
      </c>
      <c r="L1241" s="13">
        <v>0</v>
      </c>
      <c r="M1241" s="13">
        <v>0</v>
      </c>
      <c r="N1241" s="13">
        <v>6</v>
      </c>
      <c r="O1241" s="13">
        <v>1</v>
      </c>
      <c r="P1241" s="13">
        <v>5</v>
      </c>
      <c r="Q1241" s="13">
        <v>27</v>
      </c>
      <c r="R1241" s="13">
        <v>3640</v>
      </c>
      <c r="S1241" s="13">
        <v>500</v>
      </c>
      <c r="T1241" s="15">
        <v>36.5</v>
      </c>
      <c r="U1241" s="15">
        <v>4.5625</v>
      </c>
      <c r="V1241" s="15">
        <v>2.8743750000000001</v>
      </c>
      <c r="W1241" s="13">
        <v>328</v>
      </c>
      <c r="X1241" s="13">
        <v>696</v>
      </c>
      <c r="Y1241" s="13">
        <v>73</v>
      </c>
      <c r="Z1241" s="13">
        <v>1024</v>
      </c>
      <c r="AA1241" s="13">
        <v>144</v>
      </c>
      <c r="AB1241" s="13">
        <v>10</v>
      </c>
    </row>
    <row r="1242" spans="1:28">
      <c r="A1242" s="1">
        <v>100008264</v>
      </c>
      <c r="B1242" s="1" t="s">
        <v>2344</v>
      </c>
      <c r="C1242" s="1" t="s">
        <v>2698</v>
      </c>
      <c r="D1242" s="1" t="s">
        <v>566</v>
      </c>
      <c r="E1242" s="1">
        <v>1</v>
      </c>
      <c r="F1242" s="13">
        <v>148</v>
      </c>
      <c r="G1242" s="13">
        <f t="shared" si="20"/>
        <v>38</v>
      </c>
      <c r="H1242" s="13">
        <v>38</v>
      </c>
      <c r="I1242" s="13">
        <v>0</v>
      </c>
      <c r="J1242" s="13">
        <v>22</v>
      </c>
      <c r="K1242" s="13">
        <v>0</v>
      </c>
      <c r="L1242" s="13">
        <v>1</v>
      </c>
      <c r="M1242" s="13">
        <v>0</v>
      </c>
      <c r="N1242" s="13">
        <v>11</v>
      </c>
      <c r="O1242" s="13">
        <v>1</v>
      </c>
      <c r="P1242" s="13">
        <v>11</v>
      </c>
      <c r="Q1242" s="13">
        <v>55</v>
      </c>
      <c r="R1242" s="13">
        <v>7254</v>
      </c>
      <c r="S1242" s="13">
        <v>2363</v>
      </c>
      <c r="T1242" s="15">
        <v>74</v>
      </c>
      <c r="U1242" s="15">
        <v>9.25</v>
      </c>
      <c r="V1242" s="15">
        <v>5.8274999999999997</v>
      </c>
      <c r="W1242" s="13">
        <v>653</v>
      </c>
      <c r="X1242" s="13">
        <v>1797</v>
      </c>
      <c r="Y1242" s="13">
        <v>148</v>
      </c>
      <c r="Z1242" s="13">
        <v>2450</v>
      </c>
      <c r="AA1242" s="13">
        <v>264</v>
      </c>
      <c r="AB1242" s="13">
        <v>22</v>
      </c>
    </row>
    <row r="1243" spans="1:28">
      <c r="A1243" s="1">
        <v>100008279</v>
      </c>
      <c r="B1243" s="1" t="s">
        <v>2344</v>
      </c>
      <c r="C1243" s="1" t="s">
        <v>2698</v>
      </c>
      <c r="D1243" s="1" t="s">
        <v>12</v>
      </c>
      <c r="E1243" s="1">
        <v>1</v>
      </c>
      <c r="F1243" s="13">
        <v>70</v>
      </c>
      <c r="G1243" s="13">
        <f t="shared" si="20"/>
        <v>18</v>
      </c>
      <c r="H1243" s="13">
        <v>18</v>
      </c>
      <c r="I1243" s="13">
        <v>0</v>
      </c>
      <c r="J1243" s="13">
        <v>10</v>
      </c>
      <c r="K1243" s="13">
        <v>0</v>
      </c>
      <c r="L1243" s="13">
        <v>0</v>
      </c>
      <c r="M1243" s="13">
        <v>0</v>
      </c>
      <c r="N1243" s="13">
        <v>6</v>
      </c>
      <c r="O1243" s="13">
        <v>1</v>
      </c>
      <c r="P1243" s="13">
        <v>5</v>
      </c>
      <c r="Q1243" s="13">
        <v>26</v>
      </c>
      <c r="R1243" s="13">
        <v>3501</v>
      </c>
      <c r="S1243" s="13">
        <v>458</v>
      </c>
      <c r="T1243" s="15">
        <v>35</v>
      </c>
      <c r="U1243" s="15">
        <v>4.375</v>
      </c>
      <c r="V1243" s="15">
        <v>2.7562500000000001</v>
      </c>
      <c r="W1243" s="13">
        <v>316</v>
      </c>
      <c r="X1243" s="13">
        <v>663</v>
      </c>
      <c r="Y1243" s="13">
        <v>70</v>
      </c>
      <c r="Z1243" s="13">
        <v>979</v>
      </c>
      <c r="AA1243" s="13">
        <v>144</v>
      </c>
      <c r="AB1243" s="13">
        <v>10</v>
      </c>
    </row>
    <row r="1244" spans="1:28">
      <c r="A1244" s="1">
        <v>100008291</v>
      </c>
      <c r="B1244" s="1" t="s">
        <v>2344</v>
      </c>
      <c r="C1244" s="1" t="s">
        <v>2698</v>
      </c>
      <c r="D1244" s="1" t="s">
        <v>176</v>
      </c>
      <c r="E1244" s="1">
        <v>4</v>
      </c>
      <c r="F1244" s="13">
        <v>94</v>
      </c>
      <c r="G1244" s="13">
        <f t="shared" si="20"/>
        <v>26</v>
      </c>
      <c r="H1244" s="13">
        <v>26</v>
      </c>
      <c r="I1244" s="13">
        <v>0</v>
      </c>
      <c r="J1244" s="13">
        <v>10</v>
      </c>
      <c r="K1244" s="13">
        <v>2</v>
      </c>
      <c r="L1244" s="13">
        <v>0</v>
      </c>
      <c r="M1244" s="13">
        <v>2</v>
      </c>
      <c r="N1244" s="13">
        <v>7</v>
      </c>
      <c r="O1244" s="13">
        <v>4</v>
      </c>
      <c r="P1244" s="13">
        <v>7</v>
      </c>
      <c r="Q1244" s="13">
        <v>34</v>
      </c>
      <c r="R1244" s="13">
        <v>4891</v>
      </c>
      <c r="S1244" s="13">
        <v>158</v>
      </c>
      <c r="T1244" s="15">
        <v>47</v>
      </c>
      <c r="U1244" s="15">
        <v>5.875</v>
      </c>
      <c r="V1244" s="15">
        <v>3.7012499999999999</v>
      </c>
      <c r="W1244" s="13">
        <v>443</v>
      </c>
      <c r="X1244" s="13">
        <v>783</v>
      </c>
      <c r="Y1244" s="13">
        <v>94</v>
      </c>
      <c r="Z1244" s="13">
        <v>1226</v>
      </c>
      <c r="AA1244" s="13">
        <v>264</v>
      </c>
      <c r="AB1244" s="13">
        <v>10</v>
      </c>
    </row>
    <row r="1245" spans="1:28">
      <c r="A1245" s="1">
        <v>100008297</v>
      </c>
      <c r="B1245" s="1" t="s">
        <v>2344</v>
      </c>
      <c r="C1245" s="1" t="s">
        <v>2698</v>
      </c>
      <c r="D1245" s="1" t="s">
        <v>2738</v>
      </c>
      <c r="E1245" s="1">
        <v>1</v>
      </c>
      <c r="F1245" s="13">
        <v>50</v>
      </c>
      <c r="G1245" s="13">
        <f t="shared" si="20"/>
        <v>14</v>
      </c>
      <c r="H1245" s="13">
        <v>13</v>
      </c>
      <c r="I1245" s="13">
        <v>1</v>
      </c>
      <c r="J1245" s="13">
        <v>6</v>
      </c>
      <c r="K1245" s="13">
        <v>0</v>
      </c>
      <c r="L1245" s="13">
        <v>0</v>
      </c>
      <c r="M1245" s="13">
        <v>0</v>
      </c>
      <c r="N1245" s="13">
        <v>4</v>
      </c>
      <c r="O1245" s="13">
        <v>1</v>
      </c>
      <c r="P1245" s="13">
        <v>3</v>
      </c>
      <c r="Q1245" s="13">
        <v>19</v>
      </c>
      <c r="R1245" s="13">
        <v>2449</v>
      </c>
      <c r="S1245" s="13">
        <v>219</v>
      </c>
      <c r="T1245" s="15">
        <v>25</v>
      </c>
      <c r="U1245" s="15">
        <v>3.125</v>
      </c>
      <c r="V1245" s="15">
        <v>1.96875</v>
      </c>
      <c r="W1245" s="13">
        <v>221</v>
      </c>
      <c r="X1245" s="13">
        <v>434</v>
      </c>
      <c r="Y1245" s="13">
        <v>50</v>
      </c>
      <c r="Z1245" s="13">
        <v>655</v>
      </c>
      <c r="AA1245" s="13">
        <v>96</v>
      </c>
      <c r="AB1245" s="13">
        <v>6</v>
      </c>
    </row>
    <row r="1246" spans="1:28">
      <c r="A1246" s="1">
        <v>100008305</v>
      </c>
      <c r="B1246" s="1" t="s">
        <v>2344</v>
      </c>
      <c r="C1246" s="1" t="s">
        <v>2698</v>
      </c>
      <c r="D1246" s="1" t="s">
        <v>176</v>
      </c>
      <c r="E1246" s="1">
        <v>1</v>
      </c>
      <c r="F1246" s="13">
        <v>84</v>
      </c>
      <c r="G1246" s="13">
        <f t="shared" si="20"/>
        <v>22</v>
      </c>
      <c r="H1246" s="13">
        <v>22</v>
      </c>
      <c r="I1246" s="13">
        <v>0</v>
      </c>
      <c r="J1246" s="13">
        <v>12</v>
      </c>
      <c r="K1246" s="13">
        <v>0</v>
      </c>
      <c r="L1246" s="13">
        <v>0</v>
      </c>
      <c r="M1246" s="13">
        <v>0</v>
      </c>
      <c r="N1246" s="13">
        <v>7</v>
      </c>
      <c r="O1246" s="13">
        <v>1</v>
      </c>
      <c r="P1246" s="13">
        <v>6</v>
      </c>
      <c r="Q1246" s="13">
        <v>31</v>
      </c>
      <c r="R1246" s="13">
        <v>4153</v>
      </c>
      <c r="S1246" s="13">
        <v>682</v>
      </c>
      <c r="T1246" s="15">
        <v>42</v>
      </c>
      <c r="U1246" s="15">
        <v>5.25</v>
      </c>
      <c r="V1246" s="15">
        <v>3.3075000000000001</v>
      </c>
      <c r="W1246" s="13">
        <v>374</v>
      </c>
      <c r="X1246" s="13">
        <v>828</v>
      </c>
      <c r="Y1246" s="13">
        <v>84</v>
      </c>
      <c r="Z1246" s="13">
        <v>1202</v>
      </c>
      <c r="AA1246" s="13">
        <v>168</v>
      </c>
      <c r="AB1246" s="13">
        <v>12</v>
      </c>
    </row>
    <row r="1247" spans="1:28">
      <c r="A1247" s="1">
        <v>100008310</v>
      </c>
      <c r="B1247" s="1" t="s">
        <v>2344</v>
      </c>
      <c r="C1247" s="1" t="s">
        <v>2698</v>
      </c>
      <c r="D1247" s="1" t="s">
        <v>176</v>
      </c>
      <c r="E1247" s="1">
        <v>1</v>
      </c>
      <c r="F1247" s="13">
        <v>70</v>
      </c>
      <c r="G1247" s="13">
        <f t="shared" si="20"/>
        <v>18</v>
      </c>
      <c r="H1247" s="13">
        <v>18</v>
      </c>
      <c r="I1247" s="13">
        <v>0</v>
      </c>
      <c r="J1247" s="13">
        <v>10</v>
      </c>
      <c r="K1247" s="13">
        <v>0</v>
      </c>
      <c r="L1247" s="13">
        <v>0</v>
      </c>
      <c r="M1247" s="13">
        <v>0</v>
      </c>
      <c r="N1247" s="13">
        <v>6</v>
      </c>
      <c r="O1247" s="13">
        <v>1</v>
      </c>
      <c r="P1247" s="13">
        <v>5</v>
      </c>
      <c r="Q1247" s="13">
        <v>26</v>
      </c>
      <c r="R1247" s="13">
        <v>3501</v>
      </c>
      <c r="S1247" s="13">
        <v>458</v>
      </c>
      <c r="T1247" s="15">
        <v>35</v>
      </c>
      <c r="U1247" s="15">
        <v>4.375</v>
      </c>
      <c r="V1247" s="15">
        <v>2.7562500000000001</v>
      </c>
      <c r="W1247" s="13">
        <v>316</v>
      </c>
      <c r="X1247" s="13">
        <v>663</v>
      </c>
      <c r="Y1247" s="13">
        <v>70</v>
      </c>
      <c r="Z1247" s="13">
        <v>979</v>
      </c>
      <c r="AA1247" s="13">
        <v>144</v>
      </c>
      <c r="AB1247" s="13">
        <v>10</v>
      </c>
    </row>
    <row r="1248" spans="1:28">
      <c r="A1248" s="1">
        <v>100008314</v>
      </c>
      <c r="B1248" s="1" t="s">
        <v>2344</v>
      </c>
      <c r="C1248" s="1" t="s">
        <v>2698</v>
      </c>
      <c r="D1248" s="1" t="s">
        <v>176</v>
      </c>
      <c r="E1248" s="1">
        <v>1</v>
      </c>
      <c r="F1248" s="13">
        <v>30</v>
      </c>
      <c r="G1248" s="13">
        <f t="shared" si="20"/>
        <v>8</v>
      </c>
      <c r="H1248" s="13">
        <v>8</v>
      </c>
      <c r="I1248" s="13">
        <v>0</v>
      </c>
      <c r="J1248" s="13">
        <v>4</v>
      </c>
      <c r="K1248" s="13">
        <v>0</v>
      </c>
      <c r="L1248" s="13">
        <v>0</v>
      </c>
      <c r="M1248" s="13">
        <v>0</v>
      </c>
      <c r="N1248" s="13">
        <v>3</v>
      </c>
      <c r="O1248" s="13">
        <v>1</v>
      </c>
      <c r="P1248" s="13">
        <v>2</v>
      </c>
      <c r="Q1248" s="13">
        <v>11</v>
      </c>
      <c r="R1248" s="13">
        <v>1518</v>
      </c>
      <c r="S1248" s="13">
        <v>50</v>
      </c>
      <c r="T1248" s="15">
        <v>15</v>
      </c>
      <c r="U1248" s="15">
        <v>1.875</v>
      </c>
      <c r="V1248" s="15">
        <v>1.1812499999999999</v>
      </c>
      <c r="W1248" s="13">
        <v>137</v>
      </c>
      <c r="X1248" s="13">
        <v>243</v>
      </c>
      <c r="Y1248" s="13">
        <v>30</v>
      </c>
      <c r="Z1248" s="13">
        <v>380</v>
      </c>
      <c r="AA1248" s="13">
        <v>72</v>
      </c>
      <c r="AB1248" s="13">
        <v>4</v>
      </c>
    </row>
    <row r="1249" spans="1:28">
      <c r="A1249" s="1">
        <v>100008322</v>
      </c>
      <c r="B1249" s="1" t="s">
        <v>2344</v>
      </c>
      <c r="C1249" s="1" t="s">
        <v>2698</v>
      </c>
      <c r="D1249" s="1" t="s">
        <v>176</v>
      </c>
      <c r="E1249" s="1">
        <v>1</v>
      </c>
      <c r="F1249" s="13">
        <v>79</v>
      </c>
      <c r="G1249" s="13">
        <f t="shared" si="20"/>
        <v>21</v>
      </c>
      <c r="H1249" s="13">
        <v>20</v>
      </c>
      <c r="I1249" s="13">
        <v>1</v>
      </c>
      <c r="J1249" s="13">
        <v>10</v>
      </c>
      <c r="K1249" s="13">
        <v>0</v>
      </c>
      <c r="L1249" s="13">
        <v>0</v>
      </c>
      <c r="M1249" s="13">
        <v>0</v>
      </c>
      <c r="N1249" s="13">
        <v>6</v>
      </c>
      <c r="O1249" s="13">
        <v>1</v>
      </c>
      <c r="P1249" s="13">
        <v>5</v>
      </c>
      <c r="Q1249" s="13">
        <v>30</v>
      </c>
      <c r="R1249" s="13">
        <v>3920</v>
      </c>
      <c r="S1249" s="13">
        <v>634</v>
      </c>
      <c r="T1249" s="15">
        <v>39.5</v>
      </c>
      <c r="U1249" s="15">
        <v>4.9375</v>
      </c>
      <c r="V1249" s="15">
        <v>3.1106250000000002</v>
      </c>
      <c r="W1249" s="13">
        <v>353</v>
      </c>
      <c r="X1249" s="13">
        <v>779</v>
      </c>
      <c r="Y1249" s="13">
        <v>79</v>
      </c>
      <c r="Z1249" s="13">
        <v>1132</v>
      </c>
      <c r="AA1249" s="13">
        <v>144</v>
      </c>
      <c r="AB1249" s="13">
        <v>10</v>
      </c>
    </row>
    <row r="1250" spans="1:28">
      <c r="A1250" s="1">
        <v>100008328</v>
      </c>
      <c r="B1250" s="1" t="s">
        <v>2344</v>
      </c>
      <c r="C1250" s="1" t="s">
        <v>2698</v>
      </c>
      <c r="D1250" s="1" t="s">
        <v>176</v>
      </c>
      <c r="E1250" s="1">
        <v>2</v>
      </c>
      <c r="F1250" s="13">
        <v>165</v>
      </c>
      <c r="G1250" s="13">
        <f t="shared" si="20"/>
        <v>43</v>
      </c>
      <c r="H1250" s="13">
        <v>43</v>
      </c>
      <c r="I1250" s="13">
        <v>0</v>
      </c>
      <c r="J1250" s="13">
        <v>22</v>
      </c>
      <c r="K1250" s="13">
        <v>0</v>
      </c>
      <c r="L1250" s="13">
        <v>1</v>
      </c>
      <c r="M1250" s="13">
        <v>0</v>
      </c>
      <c r="N1250" s="13">
        <v>12</v>
      </c>
      <c r="O1250" s="13">
        <v>2</v>
      </c>
      <c r="P1250" s="13">
        <v>11</v>
      </c>
      <c r="Q1250" s="13">
        <v>61</v>
      </c>
      <c r="R1250" s="13">
        <v>8046</v>
      </c>
      <c r="S1250" s="13">
        <v>1634</v>
      </c>
      <c r="T1250" s="15">
        <v>82.5</v>
      </c>
      <c r="U1250" s="15">
        <v>10.3125</v>
      </c>
      <c r="V1250" s="15">
        <v>6.4968750000000002</v>
      </c>
      <c r="W1250" s="13">
        <v>725</v>
      </c>
      <c r="X1250" s="13">
        <v>1698</v>
      </c>
      <c r="Y1250" s="13">
        <v>165</v>
      </c>
      <c r="Z1250" s="13">
        <v>2423</v>
      </c>
      <c r="AA1250" s="13">
        <v>288</v>
      </c>
      <c r="AB1250" s="13">
        <v>22</v>
      </c>
    </row>
    <row r="1251" spans="1:28">
      <c r="A1251" s="1">
        <v>100008338</v>
      </c>
      <c r="B1251" s="1" t="s">
        <v>2344</v>
      </c>
      <c r="C1251" s="1" t="s">
        <v>2698</v>
      </c>
      <c r="D1251" s="1" t="s">
        <v>176</v>
      </c>
      <c r="E1251" s="1">
        <v>2</v>
      </c>
      <c r="F1251" s="13">
        <v>49</v>
      </c>
      <c r="G1251" s="13">
        <f t="shared" si="20"/>
        <v>13</v>
      </c>
      <c r="H1251" s="13">
        <v>13</v>
      </c>
      <c r="I1251" s="13">
        <v>0</v>
      </c>
      <c r="J1251" s="13">
        <v>8</v>
      </c>
      <c r="K1251" s="13">
        <v>0</v>
      </c>
      <c r="L1251" s="13">
        <v>0</v>
      </c>
      <c r="M1251" s="13">
        <v>0</v>
      </c>
      <c r="N1251" s="13">
        <v>6</v>
      </c>
      <c r="O1251" s="13">
        <v>2</v>
      </c>
      <c r="P1251" s="13">
        <v>4</v>
      </c>
      <c r="Q1251" s="13">
        <v>18</v>
      </c>
      <c r="R1251" s="13">
        <v>2523</v>
      </c>
      <c r="S1251" s="13">
        <v>53</v>
      </c>
      <c r="T1251" s="15">
        <v>24.5</v>
      </c>
      <c r="U1251" s="15">
        <v>3.0625</v>
      </c>
      <c r="V1251" s="15">
        <v>1.9293750000000001</v>
      </c>
      <c r="W1251" s="13">
        <v>229</v>
      </c>
      <c r="X1251" s="13">
        <v>395</v>
      </c>
      <c r="Y1251" s="13">
        <v>49</v>
      </c>
      <c r="Z1251" s="13">
        <v>624</v>
      </c>
      <c r="AA1251" s="13">
        <v>144</v>
      </c>
      <c r="AB1251" s="13">
        <v>8</v>
      </c>
    </row>
    <row r="1252" spans="1:28">
      <c r="A1252" s="1">
        <v>100008339</v>
      </c>
      <c r="B1252" s="1" t="s">
        <v>2344</v>
      </c>
      <c r="C1252" s="1" t="s">
        <v>2698</v>
      </c>
      <c r="D1252" s="1" t="s">
        <v>2754</v>
      </c>
      <c r="E1252" s="1">
        <v>1</v>
      </c>
      <c r="F1252" s="13">
        <v>54</v>
      </c>
      <c r="G1252" s="13">
        <f t="shared" si="20"/>
        <v>14</v>
      </c>
      <c r="H1252" s="13">
        <v>14</v>
      </c>
      <c r="I1252" s="13">
        <v>0</v>
      </c>
      <c r="J1252" s="13">
        <v>6</v>
      </c>
      <c r="K1252" s="13">
        <v>0</v>
      </c>
      <c r="L1252" s="13">
        <v>0</v>
      </c>
      <c r="M1252" s="13">
        <v>0</v>
      </c>
      <c r="N1252" s="13">
        <v>4</v>
      </c>
      <c r="O1252" s="13">
        <v>1</v>
      </c>
      <c r="P1252" s="13">
        <v>3</v>
      </c>
      <c r="Q1252" s="13">
        <v>20</v>
      </c>
      <c r="R1252" s="13">
        <v>2636</v>
      </c>
      <c r="S1252" s="13">
        <v>248</v>
      </c>
      <c r="T1252" s="15">
        <v>27</v>
      </c>
      <c r="U1252" s="15">
        <v>3.375</v>
      </c>
      <c r="V1252" s="15">
        <v>2.1262500000000002</v>
      </c>
      <c r="W1252" s="13">
        <v>238</v>
      </c>
      <c r="X1252" s="13">
        <v>470</v>
      </c>
      <c r="Y1252" s="13">
        <v>54</v>
      </c>
      <c r="Z1252" s="13">
        <v>708</v>
      </c>
      <c r="AA1252" s="13">
        <v>96</v>
      </c>
      <c r="AB1252" s="13">
        <v>6</v>
      </c>
    </row>
    <row r="1253" spans="1:28">
      <c r="A1253" s="1">
        <v>100008346</v>
      </c>
      <c r="B1253" s="1" t="s">
        <v>2344</v>
      </c>
      <c r="C1253" s="1" t="s">
        <v>2698</v>
      </c>
      <c r="D1253" s="1" t="s">
        <v>12</v>
      </c>
      <c r="E1253" s="1">
        <v>1</v>
      </c>
      <c r="F1253" s="13">
        <v>11</v>
      </c>
      <c r="G1253" s="13">
        <f t="shared" si="20"/>
        <v>3</v>
      </c>
      <c r="H1253" s="13">
        <v>3</v>
      </c>
      <c r="I1253" s="13">
        <v>0</v>
      </c>
      <c r="J1253" s="13">
        <v>0</v>
      </c>
      <c r="K1253" s="13">
        <v>1</v>
      </c>
      <c r="L1253" s="13">
        <v>0</v>
      </c>
      <c r="M1253" s="13">
        <v>1</v>
      </c>
      <c r="N1253" s="13">
        <v>0</v>
      </c>
      <c r="O1253" s="13">
        <v>1</v>
      </c>
      <c r="P1253" s="13">
        <v>1</v>
      </c>
      <c r="Q1253" s="13">
        <v>4</v>
      </c>
      <c r="R1253" s="13">
        <v>552</v>
      </c>
      <c r="S1253" s="13">
        <v>0</v>
      </c>
      <c r="T1253" s="15">
        <v>5.5</v>
      </c>
      <c r="U1253" s="15">
        <v>0.6875</v>
      </c>
      <c r="V1253" s="15">
        <v>0.43312499999999998</v>
      </c>
      <c r="W1253" s="13">
        <v>50</v>
      </c>
      <c r="X1253" s="13">
        <v>83</v>
      </c>
      <c r="Y1253" s="13">
        <v>11</v>
      </c>
      <c r="Z1253" s="13">
        <v>133</v>
      </c>
      <c r="AA1253" s="13">
        <v>48</v>
      </c>
      <c r="AB1253" s="13">
        <v>0</v>
      </c>
    </row>
    <row r="1254" spans="1:28">
      <c r="A1254" s="1">
        <v>100008350</v>
      </c>
      <c r="B1254" s="1" t="s">
        <v>2344</v>
      </c>
      <c r="C1254" s="1" t="s">
        <v>2698</v>
      </c>
      <c r="D1254" s="1" t="s">
        <v>176</v>
      </c>
      <c r="E1254" s="1">
        <v>1</v>
      </c>
      <c r="F1254" s="13">
        <v>9</v>
      </c>
      <c r="G1254" s="13">
        <f t="shared" si="20"/>
        <v>3</v>
      </c>
      <c r="H1254" s="13">
        <v>3</v>
      </c>
      <c r="I1254" s="13">
        <v>0</v>
      </c>
      <c r="J1254" s="13">
        <v>0</v>
      </c>
      <c r="K1254" s="13">
        <v>1</v>
      </c>
      <c r="L1254" s="13">
        <v>0</v>
      </c>
      <c r="M1254" s="13">
        <v>1</v>
      </c>
      <c r="N1254" s="13">
        <v>0</v>
      </c>
      <c r="O1254" s="13">
        <v>1</v>
      </c>
      <c r="P1254" s="13">
        <v>1</v>
      </c>
      <c r="Q1254" s="13">
        <v>3</v>
      </c>
      <c r="R1254" s="13">
        <v>410</v>
      </c>
      <c r="S1254" s="13">
        <v>0</v>
      </c>
      <c r="T1254" s="15">
        <v>4.5</v>
      </c>
      <c r="U1254" s="15">
        <v>0.5625</v>
      </c>
      <c r="V1254" s="15">
        <v>0.354375</v>
      </c>
      <c r="W1254" s="13">
        <v>37</v>
      </c>
      <c r="X1254" s="13">
        <v>62</v>
      </c>
      <c r="Y1254" s="13">
        <v>9</v>
      </c>
      <c r="Z1254" s="13">
        <v>99</v>
      </c>
      <c r="AA1254" s="13">
        <v>48</v>
      </c>
      <c r="AB1254" s="13">
        <v>0</v>
      </c>
    </row>
    <row r="1255" spans="1:28">
      <c r="A1255" s="1">
        <v>100008356</v>
      </c>
      <c r="B1255" s="1" t="s">
        <v>2344</v>
      </c>
      <c r="C1255" s="1" t="s">
        <v>2698</v>
      </c>
      <c r="D1255" s="1" t="s">
        <v>176</v>
      </c>
      <c r="E1255" s="1">
        <v>1</v>
      </c>
      <c r="F1255" s="13">
        <v>19</v>
      </c>
      <c r="G1255" s="13">
        <f t="shared" si="20"/>
        <v>7</v>
      </c>
      <c r="H1255" s="13">
        <v>7</v>
      </c>
      <c r="I1255" s="13">
        <v>0</v>
      </c>
      <c r="J1255" s="13">
        <v>0</v>
      </c>
      <c r="K1255" s="13">
        <v>1</v>
      </c>
      <c r="L1255" s="13">
        <v>0</v>
      </c>
      <c r="M1255" s="13">
        <v>1</v>
      </c>
      <c r="N1255" s="13">
        <v>0</v>
      </c>
      <c r="O1255" s="13">
        <v>1</v>
      </c>
      <c r="P1255" s="13">
        <v>1</v>
      </c>
      <c r="Q1255" s="13">
        <v>6</v>
      </c>
      <c r="R1255" s="13">
        <v>1130</v>
      </c>
      <c r="S1255" s="13">
        <v>0</v>
      </c>
      <c r="T1255" s="15">
        <v>9.5</v>
      </c>
      <c r="U1255" s="15">
        <v>1.1875</v>
      </c>
      <c r="V1255" s="15">
        <v>0.74812500000000004</v>
      </c>
      <c r="W1255" s="13">
        <v>102</v>
      </c>
      <c r="X1255" s="13">
        <v>170</v>
      </c>
      <c r="Y1255" s="13">
        <v>19</v>
      </c>
      <c r="Z1255" s="13">
        <v>272</v>
      </c>
      <c r="AA1255" s="13">
        <v>48</v>
      </c>
      <c r="AB1255" s="13">
        <v>0</v>
      </c>
    </row>
    <row r="1256" spans="1:28">
      <c r="A1256" s="1">
        <v>100008364</v>
      </c>
      <c r="B1256" s="1" t="s">
        <v>2344</v>
      </c>
      <c r="C1256" s="1" t="s">
        <v>2698</v>
      </c>
      <c r="D1256" s="1" t="s">
        <v>2762</v>
      </c>
      <c r="E1256" s="1">
        <v>1</v>
      </c>
      <c r="F1256" s="13">
        <v>116</v>
      </c>
      <c r="G1256" s="13">
        <f t="shared" si="20"/>
        <v>30</v>
      </c>
      <c r="H1256" s="13">
        <v>30</v>
      </c>
      <c r="I1256" s="13">
        <v>0</v>
      </c>
      <c r="J1256" s="13">
        <v>18</v>
      </c>
      <c r="K1256" s="13">
        <v>0</v>
      </c>
      <c r="L1256" s="13">
        <v>1</v>
      </c>
      <c r="M1256" s="13">
        <v>0</v>
      </c>
      <c r="N1256" s="13">
        <v>9</v>
      </c>
      <c r="O1256" s="13">
        <v>1</v>
      </c>
      <c r="P1256" s="13">
        <v>9</v>
      </c>
      <c r="Q1256" s="13">
        <v>43</v>
      </c>
      <c r="R1256" s="13">
        <v>5763</v>
      </c>
      <c r="S1256" s="13">
        <v>1397</v>
      </c>
      <c r="T1256" s="15">
        <v>58</v>
      </c>
      <c r="U1256" s="15">
        <v>7.25</v>
      </c>
      <c r="V1256" s="15">
        <v>4.5674999999999999</v>
      </c>
      <c r="W1256" s="13">
        <v>519</v>
      </c>
      <c r="X1256" s="13">
        <v>1284</v>
      </c>
      <c r="Y1256" s="13">
        <v>116</v>
      </c>
      <c r="Z1256" s="13">
        <v>1803</v>
      </c>
      <c r="AA1256" s="13">
        <v>216</v>
      </c>
      <c r="AB1256" s="13">
        <v>18</v>
      </c>
    </row>
    <row r="1257" spans="1:28">
      <c r="A1257" s="1">
        <v>100008371</v>
      </c>
      <c r="B1257" s="1" t="s">
        <v>2344</v>
      </c>
      <c r="C1257" s="1" t="s">
        <v>2698</v>
      </c>
      <c r="D1257" s="1" t="s">
        <v>176</v>
      </c>
      <c r="E1257" s="1">
        <v>1</v>
      </c>
      <c r="F1257" s="13">
        <v>46</v>
      </c>
      <c r="G1257" s="13">
        <f t="shared" si="20"/>
        <v>14</v>
      </c>
      <c r="H1257" s="13">
        <v>12</v>
      </c>
      <c r="I1257" s="13">
        <v>2</v>
      </c>
      <c r="J1257" s="13">
        <v>6</v>
      </c>
      <c r="K1257" s="13">
        <v>0</v>
      </c>
      <c r="L1257" s="13">
        <v>0</v>
      </c>
      <c r="M1257" s="13">
        <v>0</v>
      </c>
      <c r="N1257" s="13">
        <v>4</v>
      </c>
      <c r="O1257" s="13">
        <v>1</v>
      </c>
      <c r="P1257" s="13">
        <v>3</v>
      </c>
      <c r="Q1257" s="13">
        <v>18</v>
      </c>
      <c r="R1257" s="13">
        <v>2263</v>
      </c>
      <c r="S1257" s="13">
        <v>192</v>
      </c>
      <c r="T1257" s="15">
        <v>23</v>
      </c>
      <c r="U1257" s="15">
        <v>2.875</v>
      </c>
      <c r="V1257" s="15">
        <v>1.81125</v>
      </c>
      <c r="W1257" s="13">
        <v>204</v>
      </c>
      <c r="X1257" s="13">
        <v>398</v>
      </c>
      <c r="Y1257" s="13">
        <v>46</v>
      </c>
      <c r="Z1257" s="13">
        <v>602</v>
      </c>
      <c r="AA1257" s="13">
        <v>96</v>
      </c>
      <c r="AB1257" s="13">
        <v>6</v>
      </c>
    </row>
    <row r="1258" spans="1:28">
      <c r="A1258" s="1">
        <v>100008381</v>
      </c>
      <c r="B1258" s="1" t="s">
        <v>2344</v>
      </c>
      <c r="C1258" s="1" t="s">
        <v>2472</v>
      </c>
      <c r="D1258" s="1" t="s">
        <v>12</v>
      </c>
      <c r="E1258" s="1">
        <v>1</v>
      </c>
      <c r="F1258" s="13">
        <v>17</v>
      </c>
      <c r="G1258" s="13">
        <f t="shared" si="20"/>
        <v>7</v>
      </c>
      <c r="H1258" s="13">
        <v>6</v>
      </c>
      <c r="I1258" s="13">
        <v>1</v>
      </c>
      <c r="J1258" s="13">
        <v>0</v>
      </c>
      <c r="K1258" s="13">
        <v>1</v>
      </c>
      <c r="L1258" s="13">
        <v>0</v>
      </c>
      <c r="M1258" s="13">
        <v>1</v>
      </c>
      <c r="N1258" s="13">
        <v>0</v>
      </c>
      <c r="O1258" s="13">
        <v>1</v>
      </c>
      <c r="P1258" s="13">
        <v>1</v>
      </c>
      <c r="Q1258" s="13">
        <v>6</v>
      </c>
      <c r="R1258" s="13">
        <v>1024</v>
      </c>
      <c r="S1258" s="13">
        <v>0</v>
      </c>
      <c r="T1258" s="15">
        <v>8.5</v>
      </c>
      <c r="U1258" s="15">
        <v>1.0625</v>
      </c>
      <c r="V1258" s="15">
        <v>0.66937500000000005</v>
      </c>
      <c r="W1258" s="13">
        <v>93</v>
      </c>
      <c r="X1258" s="13">
        <v>154</v>
      </c>
      <c r="Y1258" s="13">
        <v>17</v>
      </c>
      <c r="Z1258" s="13">
        <v>247</v>
      </c>
      <c r="AA1258" s="13">
        <v>48</v>
      </c>
      <c r="AB1258" s="13">
        <v>0</v>
      </c>
    </row>
    <row r="1259" spans="1:28">
      <c r="A1259" s="1">
        <v>100008391</v>
      </c>
      <c r="B1259" s="1" t="s">
        <v>2344</v>
      </c>
      <c r="C1259" s="1" t="s">
        <v>2472</v>
      </c>
      <c r="D1259" s="1" t="s">
        <v>176</v>
      </c>
      <c r="E1259" s="1">
        <v>1</v>
      </c>
      <c r="F1259" s="13">
        <v>37</v>
      </c>
      <c r="G1259" s="13">
        <f t="shared" si="20"/>
        <v>13</v>
      </c>
      <c r="H1259" s="13">
        <v>13</v>
      </c>
      <c r="I1259" s="13">
        <v>0</v>
      </c>
      <c r="J1259" s="13">
        <v>4</v>
      </c>
      <c r="K1259" s="13">
        <v>0</v>
      </c>
      <c r="L1259" s="13">
        <v>0</v>
      </c>
      <c r="M1259" s="13">
        <v>0</v>
      </c>
      <c r="N1259" s="13">
        <v>3</v>
      </c>
      <c r="O1259" s="13">
        <v>1</v>
      </c>
      <c r="P1259" s="13">
        <v>2</v>
      </c>
      <c r="Q1259" s="13">
        <v>12</v>
      </c>
      <c r="R1259" s="13">
        <v>1844</v>
      </c>
      <c r="S1259" s="13">
        <v>65</v>
      </c>
      <c r="T1259" s="15">
        <v>18.5</v>
      </c>
      <c r="U1259" s="15">
        <v>2.3125</v>
      </c>
      <c r="V1259" s="15">
        <v>1.4568749999999999</v>
      </c>
      <c r="W1259" s="13">
        <v>166</v>
      </c>
      <c r="X1259" s="13">
        <v>297</v>
      </c>
      <c r="Y1259" s="13">
        <v>37</v>
      </c>
      <c r="Z1259" s="13">
        <v>463</v>
      </c>
      <c r="AA1259" s="13">
        <v>72</v>
      </c>
      <c r="AB1259" s="13">
        <v>4</v>
      </c>
    </row>
    <row r="1260" spans="1:28">
      <c r="A1260" s="1">
        <v>100008401</v>
      </c>
      <c r="B1260" s="1" t="s">
        <v>2344</v>
      </c>
      <c r="C1260" s="1" t="s">
        <v>2472</v>
      </c>
      <c r="D1260" s="1" t="s">
        <v>176</v>
      </c>
      <c r="E1260" s="1">
        <v>1</v>
      </c>
      <c r="F1260" s="13">
        <v>62</v>
      </c>
      <c r="G1260" s="13">
        <f t="shared" si="20"/>
        <v>16</v>
      </c>
      <c r="H1260" s="13">
        <v>16</v>
      </c>
      <c r="I1260" s="13">
        <v>0</v>
      </c>
      <c r="J1260" s="13">
        <v>8</v>
      </c>
      <c r="K1260" s="13">
        <v>0</v>
      </c>
      <c r="L1260" s="13">
        <v>0</v>
      </c>
      <c r="M1260" s="13">
        <v>0</v>
      </c>
      <c r="N1260" s="13">
        <v>5</v>
      </c>
      <c r="O1260" s="13">
        <v>1</v>
      </c>
      <c r="P1260" s="13">
        <v>4</v>
      </c>
      <c r="Q1260" s="13">
        <v>23</v>
      </c>
      <c r="R1260" s="13">
        <v>3008</v>
      </c>
      <c r="S1260" s="13">
        <v>345</v>
      </c>
      <c r="T1260" s="15">
        <v>31</v>
      </c>
      <c r="U1260" s="15">
        <v>3.875</v>
      </c>
      <c r="V1260" s="15">
        <v>2.4412500000000001</v>
      </c>
      <c r="W1260" s="13">
        <v>271</v>
      </c>
      <c r="X1260" s="13">
        <v>555</v>
      </c>
      <c r="Y1260" s="13">
        <v>62</v>
      </c>
      <c r="Z1260" s="13">
        <v>826</v>
      </c>
      <c r="AA1260" s="13">
        <v>120</v>
      </c>
      <c r="AB1260" s="13">
        <v>8</v>
      </c>
    </row>
    <row r="1261" spans="1:28">
      <c r="A1261" s="1">
        <v>100008409</v>
      </c>
      <c r="B1261" s="1" t="s">
        <v>2344</v>
      </c>
      <c r="C1261" s="1" t="s">
        <v>2472</v>
      </c>
      <c r="D1261" s="1" t="s">
        <v>176</v>
      </c>
      <c r="E1261" s="1">
        <v>1</v>
      </c>
      <c r="F1261" s="13">
        <v>41</v>
      </c>
      <c r="G1261" s="13">
        <f t="shared" si="20"/>
        <v>11</v>
      </c>
      <c r="H1261" s="13">
        <v>11</v>
      </c>
      <c r="I1261" s="13">
        <v>0</v>
      </c>
      <c r="J1261" s="13">
        <v>6</v>
      </c>
      <c r="K1261" s="13">
        <v>0</v>
      </c>
      <c r="L1261" s="13">
        <v>0</v>
      </c>
      <c r="M1261" s="13">
        <v>0</v>
      </c>
      <c r="N1261" s="13">
        <v>4</v>
      </c>
      <c r="O1261" s="13">
        <v>1</v>
      </c>
      <c r="P1261" s="13">
        <v>3</v>
      </c>
      <c r="Q1261" s="13">
        <v>15</v>
      </c>
      <c r="R1261" s="13">
        <v>2030</v>
      </c>
      <c r="S1261" s="13">
        <v>120</v>
      </c>
      <c r="T1261" s="15">
        <v>20.5</v>
      </c>
      <c r="U1261" s="15">
        <v>2.5625</v>
      </c>
      <c r="V1261" s="15">
        <v>1.6143749999999999</v>
      </c>
      <c r="W1261" s="13">
        <v>183</v>
      </c>
      <c r="X1261" s="13">
        <v>341</v>
      </c>
      <c r="Y1261" s="13">
        <v>41</v>
      </c>
      <c r="Z1261" s="13">
        <v>524</v>
      </c>
      <c r="AA1261" s="13">
        <v>96</v>
      </c>
      <c r="AB1261" s="13">
        <v>6</v>
      </c>
    </row>
    <row r="1262" spans="1:28">
      <c r="A1262" s="1">
        <v>100008414</v>
      </c>
      <c r="B1262" s="1" t="s">
        <v>2344</v>
      </c>
      <c r="C1262" s="1" t="s">
        <v>2472</v>
      </c>
      <c r="D1262" s="1" t="s">
        <v>176</v>
      </c>
      <c r="E1262" s="1">
        <v>1</v>
      </c>
      <c r="F1262" s="13">
        <v>44</v>
      </c>
      <c r="G1262" s="13">
        <f t="shared" si="20"/>
        <v>12</v>
      </c>
      <c r="H1262" s="13">
        <v>12</v>
      </c>
      <c r="I1262" s="13">
        <v>0</v>
      </c>
      <c r="J1262" s="13">
        <v>6</v>
      </c>
      <c r="K1262" s="13">
        <v>0</v>
      </c>
      <c r="L1262" s="13">
        <v>0</v>
      </c>
      <c r="M1262" s="13">
        <v>0</v>
      </c>
      <c r="N1262" s="13">
        <v>4</v>
      </c>
      <c r="O1262" s="13">
        <v>1</v>
      </c>
      <c r="P1262" s="13">
        <v>3</v>
      </c>
      <c r="Q1262" s="13">
        <v>16</v>
      </c>
      <c r="R1262" s="13">
        <v>2170</v>
      </c>
      <c r="S1262" s="13">
        <v>142</v>
      </c>
      <c r="T1262" s="15">
        <v>22</v>
      </c>
      <c r="U1262" s="15">
        <v>2.75</v>
      </c>
      <c r="V1262" s="15">
        <v>1.7324999999999999</v>
      </c>
      <c r="W1262" s="13">
        <v>196</v>
      </c>
      <c r="X1262" s="13">
        <v>369</v>
      </c>
      <c r="Y1262" s="13">
        <v>44</v>
      </c>
      <c r="Z1262" s="13">
        <v>565</v>
      </c>
      <c r="AA1262" s="13">
        <v>96</v>
      </c>
      <c r="AB1262" s="13">
        <v>6</v>
      </c>
    </row>
    <row r="1263" spans="1:28">
      <c r="A1263" s="1">
        <v>100008415</v>
      </c>
      <c r="B1263" s="1" t="s">
        <v>2344</v>
      </c>
      <c r="C1263" s="1" t="s">
        <v>2472</v>
      </c>
      <c r="D1263" s="1" t="s">
        <v>12</v>
      </c>
      <c r="E1263" s="1">
        <v>1</v>
      </c>
      <c r="F1263" s="13">
        <v>14</v>
      </c>
      <c r="G1263" s="13">
        <f t="shared" si="20"/>
        <v>4</v>
      </c>
      <c r="H1263" s="13">
        <v>4</v>
      </c>
      <c r="I1263" s="13">
        <v>0</v>
      </c>
      <c r="J1263" s="13">
        <v>0</v>
      </c>
      <c r="K1263" s="13">
        <v>1</v>
      </c>
      <c r="L1263" s="13">
        <v>0</v>
      </c>
      <c r="M1263" s="13">
        <v>1</v>
      </c>
      <c r="N1263" s="13">
        <v>0</v>
      </c>
      <c r="O1263" s="13">
        <v>1</v>
      </c>
      <c r="P1263" s="13">
        <v>1</v>
      </c>
      <c r="Q1263" s="13">
        <v>5</v>
      </c>
      <c r="R1263" s="13">
        <v>767</v>
      </c>
      <c r="S1263" s="13">
        <v>0</v>
      </c>
      <c r="T1263" s="15">
        <v>7</v>
      </c>
      <c r="U1263" s="15">
        <v>0.875</v>
      </c>
      <c r="V1263" s="15">
        <v>0.55125000000000002</v>
      </c>
      <c r="W1263" s="13">
        <v>70</v>
      </c>
      <c r="X1263" s="13">
        <v>116</v>
      </c>
      <c r="Y1263" s="13">
        <v>14</v>
      </c>
      <c r="Z1263" s="13">
        <v>186</v>
      </c>
      <c r="AA1263" s="13">
        <v>48</v>
      </c>
      <c r="AB1263" s="13">
        <v>0</v>
      </c>
    </row>
    <row r="1264" spans="1:28">
      <c r="A1264" s="1">
        <v>100008423</v>
      </c>
      <c r="B1264" s="1" t="s">
        <v>2344</v>
      </c>
      <c r="C1264" s="1" t="s">
        <v>2472</v>
      </c>
      <c r="D1264" s="1" t="s">
        <v>176</v>
      </c>
      <c r="E1264" s="1">
        <v>1</v>
      </c>
      <c r="F1264" s="13">
        <v>57</v>
      </c>
      <c r="G1264" s="13">
        <f t="shared" si="20"/>
        <v>15</v>
      </c>
      <c r="H1264" s="13">
        <v>15</v>
      </c>
      <c r="I1264" s="13">
        <v>0</v>
      </c>
      <c r="J1264" s="13">
        <v>6</v>
      </c>
      <c r="K1264" s="13">
        <v>0</v>
      </c>
      <c r="L1264" s="13">
        <v>0</v>
      </c>
      <c r="M1264" s="13">
        <v>0</v>
      </c>
      <c r="N1264" s="13">
        <v>4</v>
      </c>
      <c r="O1264" s="13">
        <v>1</v>
      </c>
      <c r="P1264" s="13">
        <v>3</v>
      </c>
      <c r="Q1264" s="13">
        <v>21</v>
      </c>
      <c r="R1264" s="13">
        <v>2775</v>
      </c>
      <c r="S1264" s="13">
        <v>279</v>
      </c>
      <c r="T1264" s="15">
        <v>28.5</v>
      </c>
      <c r="U1264" s="15">
        <v>3.5625</v>
      </c>
      <c r="V1264" s="15">
        <v>2.2443749999999998</v>
      </c>
      <c r="W1264" s="13">
        <v>250</v>
      </c>
      <c r="X1264" s="13">
        <v>500</v>
      </c>
      <c r="Y1264" s="13">
        <v>57</v>
      </c>
      <c r="Z1264" s="13">
        <v>750</v>
      </c>
      <c r="AA1264" s="13">
        <v>96</v>
      </c>
      <c r="AB1264" s="13">
        <v>6</v>
      </c>
    </row>
    <row r="1265" spans="1:28">
      <c r="A1265" s="1">
        <v>100008431</v>
      </c>
      <c r="B1265" s="1" t="s">
        <v>2344</v>
      </c>
      <c r="C1265" s="1" t="s">
        <v>2472</v>
      </c>
      <c r="D1265" s="1" t="s">
        <v>176</v>
      </c>
      <c r="E1265" s="1">
        <v>1</v>
      </c>
      <c r="F1265" s="13">
        <v>43</v>
      </c>
      <c r="G1265" s="13">
        <f t="shared" si="20"/>
        <v>13</v>
      </c>
      <c r="H1265" s="13">
        <v>11</v>
      </c>
      <c r="I1265" s="13">
        <v>2</v>
      </c>
      <c r="J1265" s="13">
        <v>6</v>
      </c>
      <c r="K1265" s="13">
        <v>0</v>
      </c>
      <c r="L1265" s="13">
        <v>0</v>
      </c>
      <c r="M1265" s="13">
        <v>0</v>
      </c>
      <c r="N1265" s="13">
        <v>4</v>
      </c>
      <c r="O1265" s="13">
        <v>1</v>
      </c>
      <c r="P1265" s="13">
        <v>3</v>
      </c>
      <c r="Q1265" s="13">
        <v>17</v>
      </c>
      <c r="R1265" s="13">
        <v>2123</v>
      </c>
      <c r="S1265" s="13">
        <v>166</v>
      </c>
      <c r="T1265" s="15">
        <v>21.5</v>
      </c>
      <c r="U1265" s="15">
        <v>2.6875</v>
      </c>
      <c r="V1265" s="15">
        <v>1.693125</v>
      </c>
      <c r="W1265" s="13">
        <v>192</v>
      </c>
      <c r="X1265" s="13">
        <v>369</v>
      </c>
      <c r="Y1265" s="13">
        <v>43</v>
      </c>
      <c r="Z1265" s="13">
        <v>561</v>
      </c>
      <c r="AA1265" s="13">
        <v>96</v>
      </c>
      <c r="AB1265" s="13">
        <v>6</v>
      </c>
    </row>
    <row r="1266" spans="1:28">
      <c r="A1266" s="1">
        <v>100008448</v>
      </c>
      <c r="B1266" s="1" t="s">
        <v>2344</v>
      </c>
      <c r="C1266" s="1" t="s">
        <v>2472</v>
      </c>
      <c r="D1266" s="1" t="s">
        <v>176</v>
      </c>
      <c r="E1266" s="1">
        <v>2</v>
      </c>
      <c r="F1266" s="13">
        <v>44</v>
      </c>
      <c r="G1266" s="13">
        <f t="shared" si="20"/>
        <v>12</v>
      </c>
      <c r="H1266" s="13">
        <v>12</v>
      </c>
      <c r="I1266" s="13">
        <v>0</v>
      </c>
      <c r="J1266" s="13">
        <v>6</v>
      </c>
      <c r="K1266" s="13">
        <v>1</v>
      </c>
      <c r="L1266" s="13">
        <v>0</v>
      </c>
      <c r="M1266" s="13">
        <v>1</v>
      </c>
      <c r="N1266" s="13">
        <v>4</v>
      </c>
      <c r="O1266" s="13">
        <v>2</v>
      </c>
      <c r="P1266" s="13">
        <v>4</v>
      </c>
      <c r="Q1266" s="13">
        <v>16</v>
      </c>
      <c r="R1266" s="13">
        <v>2205</v>
      </c>
      <c r="S1266" s="13">
        <v>120</v>
      </c>
      <c r="T1266" s="15">
        <v>22</v>
      </c>
      <c r="U1266" s="15">
        <v>2.75</v>
      </c>
      <c r="V1266" s="15">
        <v>1.7324999999999999</v>
      </c>
      <c r="W1266" s="13">
        <v>199</v>
      </c>
      <c r="X1266" s="13">
        <v>368</v>
      </c>
      <c r="Y1266" s="13">
        <v>44</v>
      </c>
      <c r="Z1266" s="13">
        <v>567</v>
      </c>
      <c r="AA1266" s="13">
        <v>144</v>
      </c>
      <c r="AB1266" s="13">
        <v>6</v>
      </c>
    </row>
    <row r="1267" spans="1:28">
      <c r="A1267" s="1">
        <v>100008456</v>
      </c>
      <c r="B1267" s="1" t="s">
        <v>2344</v>
      </c>
      <c r="C1267" s="1" t="s">
        <v>2472</v>
      </c>
      <c r="D1267" s="1" t="s">
        <v>193</v>
      </c>
      <c r="E1267" s="1">
        <v>2</v>
      </c>
      <c r="F1267" s="13">
        <v>16</v>
      </c>
      <c r="G1267" s="13">
        <f t="shared" si="20"/>
        <v>6</v>
      </c>
      <c r="H1267" s="13">
        <v>6</v>
      </c>
      <c r="I1267" s="13">
        <v>0</v>
      </c>
      <c r="J1267" s="13">
        <v>0</v>
      </c>
      <c r="K1267" s="13">
        <v>1</v>
      </c>
      <c r="L1267" s="13">
        <v>0</v>
      </c>
      <c r="M1267" s="13">
        <v>1</v>
      </c>
      <c r="N1267" s="13">
        <v>0</v>
      </c>
      <c r="O1267" s="13">
        <v>1</v>
      </c>
      <c r="P1267" s="13">
        <v>1</v>
      </c>
      <c r="Q1267" s="13">
        <v>5</v>
      </c>
      <c r="R1267" s="13">
        <v>859</v>
      </c>
      <c r="S1267" s="13">
        <v>0</v>
      </c>
      <c r="T1267" s="15">
        <v>8</v>
      </c>
      <c r="U1267" s="15">
        <v>1</v>
      </c>
      <c r="V1267" s="15">
        <v>0.63</v>
      </c>
      <c r="W1267" s="13">
        <v>78</v>
      </c>
      <c r="X1267" s="13">
        <v>129</v>
      </c>
      <c r="Y1267" s="13">
        <v>16</v>
      </c>
      <c r="Z1267" s="13">
        <v>207</v>
      </c>
      <c r="AA1267" s="13">
        <v>48</v>
      </c>
      <c r="AB1267" s="13">
        <v>0</v>
      </c>
    </row>
    <row r="1268" spans="1:28">
      <c r="A1268" s="1">
        <v>100008460</v>
      </c>
      <c r="B1268" s="1" t="s">
        <v>2344</v>
      </c>
      <c r="C1268" s="1" t="s">
        <v>2472</v>
      </c>
      <c r="D1268" s="1" t="s">
        <v>176</v>
      </c>
      <c r="E1268" s="1">
        <v>1</v>
      </c>
      <c r="F1268" s="13">
        <v>67</v>
      </c>
      <c r="G1268" s="13">
        <f t="shared" si="20"/>
        <v>19</v>
      </c>
      <c r="H1268" s="13">
        <v>17</v>
      </c>
      <c r="I1268" s="13">
        <v>2</v>
      </c>
      <c r="J1268" s="13">
        <v>8</v>
      </c>
      <c r="K1268" s="13">
        <v>0</v>
      </c>
      <c r="L1268" s="13">
        <v>0</v>
      </c>
      <c r="M1268" s="13">
        <v>0</v>
      </c>
      <c r="N1268" s="13">
        <v>5</v>
      </c>
      <c r="O1268" s="13">
        <v>1</v>
      </c>
      <c r="P1268" s="13">
        <v>4</v>
      </c>
      <c r="Q1268" s="13">
        <v>26</v>
      </c>
      <c r="R1268" s="13">
        <v>3241</v>
      </c>
      <c r="S1268" s="13">
        <v>458</v>
      </c>
      <c r="T1268" s="15">
        <v>33.5</v>
      </c>
      <c r="U1268" s="15">
        <v>4.1875</v>
      </c>
      <c r="V1268" s="15">
        <v>2.6381250000000001</v>
      </c>
      <c r="W1268" s="13">
        <v>292</v>
      </c>
      <c r="X1268" s="13">
        <v>624</v>
      </c>
      <c r="Y1268" s="13">
        <v>67</v>
      </c>
      <c r="Z1268" s="13">
        <v>916</v>
      </c>
      <c r="AA1268" s="13">
        <v>120</v>
      </c>
      <c r="AB1268" s="13">
        <v>8</v>
      </c>
    </row>
    <row r="1269" spans="1:28">
      <c r="A1269" s="1">
        <v>100008474</v>
      </c>
      <c r="B1269" s="1" t="s">
        <v>2344</v>
      </c>
      <c r="C1269" s="1" t="s">
        <v>2472</v>
      </c>
      <c r="D1269" s="1" t="s">
        <v>12</v>
      </c>
      <c r="E1269" s="1">
        <v>1</v>
      </c>
      <c r="F1269" s="13">
        <v>16</v>
      </c>
      <c r="G1269" s="13">
        <f t="shared" si="20"/>
        <v>6</v>
      </c>
      <c r="H1269" s="13">
        <v>6</v>
      </c>
      <c r="I1269" s="13">
        <v>0</v>
      </c>
      <c r="J1269" s="13">
        <v>0</v>
      </c>
      <c r="K1269" s="13">
        <v>1</v>
      </c>
      <c r="L1269" s="13">
        <v>0</v>
      </c>
      <c r="M1269" s="13">
        <v>1</v>
      </c>
      <c r="N1269" s="13">
        <v>0</v>
      </c>
      <c r="O1269" s="13">
        <v>1</v>
      </c>
      <c r="P1269" s="13">
        <v>1</v>
      </c>
      <c r="Q1269" s="13">
        <v>5</v>
      </c>
      <c r="R1269" s="13">
        <v>859</v>
      </c>
      <c r="S1269" s="13">
        <v>0</v>
      </c>
      <c r="T1269" s="15">
        <v>8</v>
      </c>
      <c r="U1269" s="15">
        <v>1</v>
      </c>
      <c r="V1269" s="15">
        <v>0.63</v>
      </c>
      <c r="W1269" s="13">
        <v>78</v>
      </c>
      <c r="X1269" s="13">
        <v>129</v>
      </c>
      <c r="Y1269" s="13">
        <v>16</v>
      </c>
      <c r="Z1269" s="13">
        <v>207</v>
      </c>
      <c r="AA1269" s="13">
        <v>48</v>
      </c>
      <c r="AB1269" s="13">
        <v>0</v>
      </c>
    </row>
    <row r="1270" spans="1:28">
      <c r="A1270" s="1">
        <v>100008486</v>
      </c>
      <c r="B1270" s="1" t="s">
        <v>2344</v>
      </c>
      <c r="C1270" s="1" t="s">
        <v>2472</v>
      </c>
      <c r="D1270" s="1" t="s">
        <v>12</v>
      </c>
      <c r="E1270" s="1">
        <v>2</v>
      </c>
      <c r="F1270" s="13">
        <v>92</v>
      </c>
      <c r="G1270" s="13">
        <f t="shared" si="20"/>
        <v>24</v>
      </c>
      <c r="H1270" s="13">
        <v>24</v>
      </c>
      <c r="I1270" s="13">
        <v>0</v>
      </c>
      <c r="J1270" s="13">
        <v>12</v>
      </c>
      <c r="K1270" s="13">
        <v>2</v>
      </c>
      <c r="L1270" s="13">
        <v>0</v>
      </c>
      <c r="M1270" s="13">
        <v>1</v>
      </c>
      <c r="N1270" s="13">
        <v>7</v>
      </c>
      <c r="O1270" s="13">
        <v>2</v>
      </c>
      <c r="P1270" s="13">
        <v>8</v>
      </c>
      <c r="Q1270" s="13">
        <v>34</v>
      </c>
      <c r="R1270" s="13">
        <v>4765</v>
      </c>
      <c r="S1270" s="13">
        <v>837</v>
      </c>
      <c r="T1270" s="15">
        <v>46</v>
      </c>
      <c r="U1270" s="15">
        <v>5.75</v>
      </c>
      <c r="V1270" s="15">
        <v>3.6225000000000001</v>
      </c>
      <c r="W1270" s="13">
        <v>430</v>
      </c>
      <c r="X1270" s="13">
        <v>966</v>
      </c>
      <c r="Y1270" s="13">
        <v>92</v>
      </c>
      <c r="Z1270" s="13">
        <v>1396</v>
      </c>
      <c r="AA1270" s="13">
        <v>240</v>
      </c>
      <c r="AB1270" s="13">
        <v>12</v>
      </c>
    </row>
    <row r="1271" spans="1:28">
      <c r="A1271" s="1">
        <v>100008508</v>
      </c>
      <c r="B1271" s="1" t="s">
        <v>2344</v>
      </c>
      <c r="C1271" s="1" t="s">
        <v>2472</v>
      </c>
      <c r="D1271" s="1" t="s">
        <v>2795</v>
      </c>
      <c r="E1271" s="1">
        <v>1</v>
      </c>
      <c r="F1271" s="13">
        <v>35</v>
      </c>
      <c r="G1271" s="13">
        <f t="shared" si="20"/>
        <v>9</v>
      </c>
      <c r="H1271" s="13">
        <v>9</v>
      </c>
      <c r="I1271" s="13">
        <v>0</v>
      </c>
      <c r="J1271" s="13">
        <v>6</v>
      </c>
      <c r="K1271" s="13">
        <v>0</v>
      </c>
      <c r="L1271" s="13">
        <v>0</v>
      </c>
      <c r="M1271" s="13">
        <v>0</v>
      </c>
      <c r="N1271" s="13">
        <v>4</v>
      </c>
      <c r="O1271" s="13">
        <v>1</v>
      </c>
      <c r="P1271" s="13">
        <v>3</v>
      </c>
      <c r="Q1271" s="13">
        <v>13</v>
      </c>
      <c r="R1271" s="13">
        <v>1871</v>
      </c>
      <c r="S1271" s="13">
        <v>82</v>
      </c>
      <c r="T1271" s="15">
        <v>17.5</v>
      </c>
      <c r="U1271" s="15">
        <v>2.1875</v>
      </c>
      <c r="V1271" s="15">
        <v>1.378125</v>
      </c>
      <c r="W1271" s="13">
        <v>169</v>
      </c>
      <c r="X1271" s="13">
        <v>306</v>
      </c>
      <c r="Y1271" s="13">
        <v>35</v>
      </c>
      <c r="Z1271" s="13">
        <v>475</v>
      </c>
      <c r="AA1271" s="13">
        <v>96</v>
      </c>
      <c r="AB1271" s="13">
        <v>6</v>
      </c>
    </row>
    <row r="1272" spans="1:28">
      <c r="A1272" s="1">
        <v>100008526</v>
      </c>
      <c r="B1272" s="1" t="s">
        <v>2344</v>
      </c>
      <c r="C1272" s="1" t="s">
        <v>2472</v>
      </c>
      <c r="D1272" s="1" t="s">
        <v>12</v>
      </c>
      <c r="E1272" s="1">
        <v>1</v>
      </c>
      <c r="F1272" s="13">
        <v>92</v>
      </c>
      <c r="G1272" s="13">
        <f t="shared" si="20"/>
        <v>24</v>
      </c>
      <c r="H1272" s="13">
        <v>24</v>
      </c>
      <c r="I1272" s="13">
        <v>0</v>
      </c>
      <c r="J1272" s="13">
        <v>12</v>
      </c>
      <c r="K1272" s="13">
        <v>0</v>
      </c>
      <c r="L1272" s="13">
        <v>0</v>
      </c>
      <c r="M1272" s="13">
        <v>0</v>
      </c>
      <c r="N1272" s="13">
        <v>7</v>
      </c>
      <c r="O1272" s="13">
        <v>1</v>
      </c>
      <c r="P1272" s="13">
        <v>6</v>
      </c>
      <c r="Q1272" s="13">
        <v>34</v>
      </c>
      <c r="R1272" s="13">
        <v>4525</v>
      </c>
      <c r="S1272" s="13">
        <v>837</v>
      </c>
      <c r="T1272" s="15">
        <v>46</v>
      </c>
      <c r="U1272" s="15">
        <v>5.75</v>
      </c>
      <c r="V1272" s="15">
        <v>3.6225000000000001</v>
      </c>
      <c r="W1272" s="13">
        <v>408</v>
      </c>
      <c r="X1272" s="13">
        <v>930</v>
      </c>
      <c r="Y1272" s="13">
        <v>92</v>
      </c>
      <c r="Z1272" s="13">
        <v>1338</v>
      </c>
      <c r="AA1272" s="13">
        <v>168</v>
      </c>
      <c r="AB1272" s="13">
        <v>12</v>
      </c>
    </row>
    <row r="1273" spans="1:28">
      <c r="A1273" s="1">
        <v>100008543</v>
      </c>
      <c r="B1273" s="1" t="s">
        <v>2344</v>
      </c>
      <c r="C1273" s="1" t="s">
        <v>2472</v>
      </c>
      <c r="D1273" s="1" t="s">
        <v>2800</v>
      </c>
      <c r="E1273" s="1">
        <v>1</v>
      </c>
      <c r="F1273" s="13">
        <v>79</v>
      </c>
      <c r="G1273" s="13">
        <f t="shared" si="20"/>
        <v>27</v>
      </c>
      <c r="H1273" s="13">
        <v>27</v>
      </c>
      <c r="I1273" s="13">
        <v>0</v>
      </c>
      <c r="J1273" s="13">
        <v>10</v>
      </c>
      <c r="K1273" s="13">
        <v>0</v>
      </c>
      <c r="L1273" s="13">
        <v>0</v>
      </c>
      <c r="M1273" s="13">
        <v>0</v>
      </c>
      <c r="N1273" s="13">
        <v>6</v>
      </c>
      <c r="O1273" s="13">
        <v>1</v>
      </c>
      <c r="P1273" s="13">
        <v>5</v>
      </c>
      <c r="Q1273" s="13">
        <v>26</v>
      </c>
      <c r="R1273" s="13">
        <v>3920</v>
      </c>
      <c r="S1273" s="13">
        <v>458</v>
      </c>
      <c r="T1273" s="15">
        <v>39.5</v>
      </c>
      <c r="U1273" s="15">
        <v>4.9375</v>
      </c>
      <c r="V1273" s="15">
        <v>3.1106250000000002</v>
      </c>
      <c r="W1273" s="13">
        <v>353</v>
      </c>
      <c r="X1273" s="13">
        <v>726</v>
      </c>
      <c r="Y1273" s="13">
        <v>79</v>
      </c>
      <c r="Z1273" s="13">
        <v>1079</v>
      </c>
      <c r="AA1273" s="13">
        <v>144</v>
      </c>
      <c r="AB1273" s="13">
        <v>10</v>
      </c>
    </row>
    <row r="1274" spans="1:28">
      <c r="A1274" s="1">
        <v>100008544</v>
      </c>
      <c r="B1274" s="1" t="s">
        <v>2344</v>
      </c>
      <c r="C1274" s="1" t="s">
        <v>2472</v>
      </c>
      <c r="D1274" s="1" t="s">
        <v>2803</v>
      </c>
      <c r="E1274" s="1">
        <v>1</v>
      </c>
      <c r="F1274" s="13">
        <v>83</v>
      </c>
      <c r="G1274" s="13">
        <f t="shared" si="20"/>
        <v>29</v>
      </c>
      <c r="H1274" s="13">
        <v>28</v>
      </c>
      <c r="I1274" s="13">
        <v>1</v>
      </c>
      <c r="J1274" s="13">
        <v>12</v>
      </c>
      <c r="K1274" s="13">
        <v>0</v>
      </c>
      <c r="L1274" s="13">
        <v>0</v>
      </c>
      <c r="M1274" s="13">
        <v>0</v>
      </c>
      <c r="N1274" s="13">
        <v>7</v>
      </c>
      <c r="O1274" s="13">
        <v>1</v>
      </c>
      <c r="P1274" s="13">
        <v>6</v>
      </c>
      <c r="Q1274" s="13">
        <v>28</v>
      </c>
      <c r="R1274" s="13">
        <v>4106</v>
      </c>
      <c r="S1274" s="13">
        <v>543</v>
      </c>
      <c r="T1274" s="15">
        <v>41.5</v>
      </c>
      <c r="U1274" s="15">
        <v>5.1875</v>
      </c>
      <c r="V1274" s="15">
        <v>3.2681249999999999</v>
      </c>
      <c r="W1274" s="13">
        <v>370</v>
      </c>
      <c r="X1274" s="13">
        <v>779</v>
      </c>
      <c r="Y1274" s="13">
        <v>83</v>
      </c>
      <c r="Z1274" s="13">
        <v>1149</v>
      </c>
      <c r="AA1274" s="13">
        <v>168</v>
      </c>
      <c r="AB1274" s="13">
        <v>12</v>
      </c>
    </row>
    <row r="1275" spans="1:28">
      <c r="A1275" s="1">
        <v>100008560</v>
      </c>
      <c r="B1275" s="1" t="s">
        <v>2344</v>
      </c>
      <c r="C1275" s="1" t="s">
        <v>2472</v>
      </c>
      <c r="D1275" s="1" t="s">
        <v>100</v>
      </c>
      <c r="E1275" s="1">
        <v>1</v>
      </c>
      <c r="F1275" s="13">
        <v>57</v>
      </c>
      <c r="G1275" s="13">
        <f t="shared" si="20"/>
        <v>15</v>
      </c>
      <c r="H1275" s="13">
        <v>15</v>
      </c>
      <c r="I1275" s="13">
        <v>0</v>
      </c>
      <c r="J1275" s="13">
        <v>6</v>
      </c>
      <c r="K1275" s="13">
        <v>0</v>
      </c>
      <c r="L1275" s="13">
        <v>0</v>
      </c>
      <c r="M1275" s="13">
        <v>0</v>
      </c>
      <c r="N1275" s="13">
        <v>4</v>
      </c>
      <c r="O1275" s="13">
        <v>1</v>
      </c>
      <c r="P1275" s="13">
        <v>3</v>
      </c>
      <c r="Q1275" s="13">
        <v>21</v>
      </c>
      <c r="R1275" s="13">
        <v>2775</v>
      </c>
      <c r="S1275" s="13">
        <v>279</v>
      </c>
      <c r="T1275" s="15">
        <v>28.5</v>
      </c>
      <c r="U1275" s="15">
        <v>3.5625</v>
      </c>
      <c r="V1275" s="15">
        <v>2.2443749999999998</v>
      </c>
      <c r="W1275" s="13">
        <v>250</v>
      </c>
      <c r="X1275" s="13">
        <v>500</v>
      </c>
      <c r="Y1275" s="13">
        <v>57</v>
      </c>
      <c r="Z1275" s="13">
        <v>750</v>
      </c>
      <c r="AA1275" s="13">
        <v>96</v>
      </c>
      <c r="AB1275" s="13">
        <v>6</v>
      </c>
    </row>
    <row r="1276" spans="1:28">
      <c r="A1276" s="1">
        <v>100008561</v>
      </c>
      <c r="B1276" s="1" t="s">
        <v>2344</v>
      </c>
      <c r="C1276" s="1" t="s">
        <v>2472</v>
      </c>
      <c r="D1276" s="1" t="s">
        <v>127</v>
      </c>
      <c r="E1276" s="1">
        <v>1</v>
      </c>
      <c r="F1276" s="13">
        <v>136</v>
      </c>
      <c r="G1276" s="13">
        <f t="shared" si="20"/>
        <v>36</v>
      </c>
      <c r="H1276" s="13">
        <v>35</v>
      </c>
      <c r="I1276" s="13">
        <v>1</v>
      </c>
      <c r="J1276" s="13">
        <v>16</v>
      </c>
      <c r="K1276" s="13">
        <v>0</v>
      </c>
      <c r="L1276" s="13">
        <v>1</v>
      </c>
      <c r="M1276" s="13">
        <v>0</v>
      </c>
      <c r="N1276" s="13">
        <v>8</v>
      </c>
      <c r="O1276" s="13">
        <v>1</v>
      </c>
      <c r="P1276" s="13">
        <v>8</v>
      </c>
      <c r="Q1276" s="13">
        <v>51</v>
      </c>
      <c r="R1276" s="13">
        <v>6455</v>
      </c>
      <c r="S1276" s="13">
        <v>2013</v>
      </c>
      <c r="T1276" s="15">
        <v>68</v>
      </c>
      <c r="U1276" s="15">
        <v>8.5</v>
      </c>
      <c r="V1276" s="15">
        <v>5.3550000000000004</v>
      </c>
      <c r="W1276" s="13">
        <v>581</v>
      </c>
      <c r="X1276" s="13">
        <v>1573</v>
      </c>
      <c r="Y1276" s="13">
        <v>136</v>
      </c>
      <c r="Z1276" s="13">
        <v>2154</v>
      </c>
      <c r="AA1276" s="13">
        <v>192</v>
      </c>
      <c r="AB1276" s="13">
        <v>16</v>
      </c>
    </row>
    <row r="1277" spans="1:28">
      <c r="A1277" s="1">
        <v>100008564</v>
      </c>
      <c r="B1277" s="1" t="s">
        <v>2344</v>
      </c>
      <c r="C1277" s="1" t="s">
        <v>2472</v>
      </c>
      <c r="D1277" s="1" t="s">
        <v>12</v>
      </c>
      <c r="E1277" s="1">
        <v>1</v>
      </c>
      <c r="F1277" s="13">
        <v>81</v>
      </c>
      <c r="G1277" s="13">
        <f t="shared" si="20"/>
        <v>21</v>
      </c>
      <c r="H1277" s="13">
        <v>21</v>
      </c>
      <c r="I1277" s="13">
        <v>0</v>
      </c>
      <c r="J1277" s="13">
        <v>10</v>
      </c>
      <c r="K1277" s="13">
        <v>0</v>
      </c>
      <c r="L1277" s="13">
        <v>0</v>
      </c>
      <c r="M1277" s="13">
        <v>0</v>
      </c>
      <c r="N1277" s="13">
        <v>6</v>
      </c>
      <c r="O1277" s="13">
        <v>1</v>
      </c>
      <c r="P1277" s="13">
        <v>5</v>
      </c>
      <c r="Q1277" s="13">
        <v>30</v>
      </c>
      <c r="R1277" s="13">
        <v>3893</v>
      </c>
      <c r="S1277" s="13">
        <v>634</v>
      </c>
      <c r="T1277" s="15">
        <v>40.5</v>
      </c>
      <c r="U1277" s="15">
        <v>5.0625</v>
      </c>
      <c r="V1277" s="15">
        <v>3.1893750000000001</v>
      </c>
      <c r="W1277" s="13">
        <v>351</v>
      </c>
      <c r="X1277" s="13">
        <v>775</v>
      </c>
      <c r="Y1277" s="13">
        <v>81</v>
      </c>
      <c r="Z1277" s="13">
        <v>1126</v>
      </c>
      <c r="AA1277" s="13">
        <v>144</v>
      </c>
      <c r="AB1277" s="13">
        <v>10</v>
      </c>
    </row>
    <row r="1278" spans="1:28">
      <c r="A1278" s="1">
        <v>100008570</v>
      </c>
      <c r="B1278" s="1" t="s">
        <v>2344</v>
      </c>
      <c r="C1278" s="1" t="s">
        <v>2472</v>
      </c>
      <c r="D1278" s="1" t="s">
        <v>1456</v>
      </c>
      <c r="E1278" s="1">
        <v>1</v>
      </c>
      <c r="F1278" s="13">
        <v>113</v>
      </c>
      <c r="G1278" s="13">
        <f t="shared" si="20"/>
        <v>29</v>
      </c>
      <c r="H1278" s="13">
        <v>29</v>
      </c>
      <c r="I1278" s="13">
        <v>0</v>
      </c>
      <c r="J1278" s="13">
        <v>14</v>
      </c>
      <c r="K1278" s="13">
        <v>0</v>
      </c>
      <c r="L1278" s="13">
        <v>1</v>
      </c>
      <c r="M1278" s="13">
        <v>0</v>
      </c>
      <c r="N1278" s="13">
        <v>7</v>
      </c>
      <c r="O1278" s="13">
        <v>1</v>
      </c>
      <c r="P1278" s="13">
        <v>7</v>
      </c>
      <c r="Q1278" s="13">
        <v>42</v>
      </c>
      <c r="R1278" s="13">
        <v>5383</v>
      </c>
      <c r="S1278" s="13">
        <v>1328</v>
      </c>
      <c r="T1278" s="15">
        <v>56.5</v>
      </c>
      <c r="U1278" s="15">
        <v>7.0625</v>
      </c>
      <c r="V1278" s="15">
        <v>4.4493749999999999</v>
      </c>
      <c r="W1278" s="13">
        <v>485</v>
      </c>
      <c r="X1278" s="13">
        <v>1206</v>
      </c>
      <c r="Y1278" s="13">
        <v>113</v>
      </c>
      <c r="Z1278" s="13">
        <v>1691</v>
      </c>
      <c r="AA1278" s="13">
        <v>168</v>
      </c>
      <c r="AB1278" s="13">
        <v>14</v>
      </c>
    </row>
    <row r="1279" spans="1:28">
      <c r="A1279" s="1">
        <v>100008573</v>
      </c>
      <c r="B1279" s="1" t="s">
        <v>2344</v>
      </c>
      <c r="C1279" s="1" t="s">
        <v>2472</v>
      </c>
      <c r="D1279" s="1" t="s">
        <v>18</v>
      </c>
      <c r="E1279" s="1">
        <v>1</v>
      </c>
      <c r="F1279" s="13">
        <v>94</v>
      </c>
      <c r="G1279" s="13">
        <f t="shared" si="20"/>
        <v>32</v>
      </c>
      <c r="H1279" s="13">
        <v>32</v>
      </c>
      <c r="I1279" s="13">
        <v>0</v>
      </c>
      <c r="J1279" s="13">
        <v>12</v>
      </c>
      <c r="K1279" s="13">
        <v>0</v>
      </c>
      <c r="L1279" s="13">
        <v>0</v>
      </c>
      <c r="M1279" s="13">
        <v>0</v>
      </c>
      <c r="N1279" s="13">
        <v>7</v>
      </c>
      <c r="O1279" s="13">
        <v>1</v>
      </c>
      <c r="P1279" s="13">
        <v>6</v>
      </c>
      <c r="Q1279" s="13">
        <v>31</v>
      </c>
      <c r="R1279" s="13">
        <v>4619</v>
      </c>
      <c r="S1279" s="13">
        <v>682</v>
      </c>
      <c r="T1279" s="15">
        <v>47</v>
      </c>
      <c r="U1279" s="15">
        <v>5.875</v>
      </c>
      <c r="V1279" s="15">
        <v>3.7012499999999999</v>
      </c>
      <c r="W1279" s="13">
        <v>416</v>
      </c>
      <c r="X1279" s="13">
        <v>898</v>
      </c>
      <c r="Y1279" s="13">
        <v>94</v>
      </c>
      <c r="Z1279" s="13">
        <v>1314</v>
      </c>
      <c r="AA1279" s="13">
        <v>168</v>
      </c>
      <c r="AB1279" s="13">
        <v>12</v>
      </c>
    </row>
    <row r="1280" spans="1:28">
      <c r="A1280" s="1">
        <v>100008580</v>
      </c>
      <c r="B1280" s="1" t="s">
        <v>2344</v>
      </c>
      <c r="C1280" s="1" t="s">
        <v>2472</v>
      </c>
      <c r="D1280" s="1" t="s">
        <v>150</v>
      </c>
      <c r="E1280" s="1">
        <v>2</v>
      </c>
      <c r="F1280" s="13">
        <v>36</v>
      </c>
      <c r="G1280" s="13">
        <f t="shared" si="20"/>
        <v>10</v>
      </c>
      <c r="H1280" s="13">
        <v>10</v>
      </c>
      <c r="I1280" s="13">
        <v>0</v>
      </c>
      <c r="J1280" s="13">
        <v>4</v>
      </c>
      <c r="K1280" s="13">
        <v>1</v>
      </c>
      <c r="L1280" s="13">
        <v>0</v>
      </c>
      <c r="M1280" s="13">
        <v>1</v>
      </c>
      <c r="N1280" s="13">
        <v>3</v>
      </c>
      <c r="O1280" s="13">
        <v>2</v>
      </c>
      <c r="P1280" s="13">
        <v>3</v>
      </c>
      <c r="Q1280" s="13">
        <v>13</v>
      </c>
      <c r="R1280" s="13">
        <v>1837</v>
      </c>
      <c r="S1280" s="13">
        <v>25</v>
      </c>
      <c r="T1280" s="15">
        <v>18</v>
      </c>
      <c r="U1280" s="15">
        <v>2.25</v>
      </c>
      <c r="V1280" s="15">
        <v>1.4175</v>
      </c>
      <c r="W1280" s="13">
        <v>166</v>
      </c>
      <c r="X1280" s="13">
        <v>284</v>
      </c>
      <c r="Y1280" s="13">
        <v>36</v>
      </c>
      <c r="Z1280" s="13">
        <v>450</v>
      </c>
      <c r="AA1280" s="13">
        <v>120</v>
      </c>
      <c r="AB1280" s="13">
        <v>4</v>
      </c>
    </row>
    <row r="1281" spans="1:28">
      <c r="A1281" s="1">
        <v>100008590</v>
      </c>
      <c r="B1281" s="1" t="s">
        <v>2344</v>
      </c>
      <c r="C1281" s="1" t="s">
        <v>2472</v>
      </c>
      <c r="D1281" s="1" t="s">
        <v>12</v>
      </c>
      <c r="E1281" s="1">
        <v>1</v>
      </c>
      <c r="F1281" s="13">
        <v>121</v>
      </c>
      <c r="G1281" s="13">
        <f t="shared" si="20"/>
        <v>41</v>
      </c>
      <c r="H1281" s="13">
        <v>41</v>
      </c>
      <c r="I1281" s="13">
        <v>0</v>
      </c>
      <c r="J1281" s="13">
        <v>20</v>
      </c>
      <c r="K1281" s="13">
        <v>0</v>
      </c>
      <c r="L1281" s="13">
        <v>1</v>
      </c>
      <c r="M1281" s="13">
        <v>0</v>
      </c>
      <c r="N1281" s="13">
        <v>10</v>
      </c>
      <c r="O1281" s="13">
        <v>1</v>
      </c>
      <c r="P1281" s="13">
        <v>10</v>
      </c>
      <c r="Q1281" s="13">
        <v>40</v>
      </c>
      <c r="R1281" s="13">
        <v>5996</v>
      </c>
      <c r="S1281" s="13">
        <v>1195</v>
      </c>
      <c r="T1281" s="15">
        <v>60.5</v>
      </c>
      <c r="U1281" s="15">
        <v>7.5625</v>
      </c>
      <c r="V1281" s="15">
        <v>4.7643750000000002</v>
      </c>
      <c r="W1281" s="13">
        <v>540</v>
      </c>
      <c r="X1281" s="13">
        <v>1258</v>
      </c>
      <c r="Y1281" s="13">
        <v>121</v>
      </c>
      <c r="Z1281" s="13">
        <v>1798</v>
      </c>
      <c r="AA1281" s="13">
        <v>240</v>
      </c>
      <c r="AB1281" s="13">
        <v>20</v>
      </c>
    </row>
    <row r="1282" spans="1:28">
      <c r="A1282" s="1">
        <v>100008595</v>
      </c>
      <c r="B1282" s="1" t="s">
        <v>2344</v>
      </c>
      <c r="C1282" s="1" t="s">
        <v>2472</v>
      </c>
      <c r="D1282" s="1" t="s">
        <v>2818</v>
      </c>
      <c r="E1282" s="1">
        <v>1</v>
      </c>
      <c r="F1282" s="13">
        <v>44</v>
      </c>
      <c r="G1282" s="13">
        <f t="shared" si="20"/>
        <v>12</v>
      </c>
      <c r="H1282" s="13">
        <v>12</v>
      </c>
      <c r="I1282" s="13">
        <v>0</v>
      </c>
      <c r="J1282" s="13">
        <v>6</v>
      </c>
      <c r="K1282" s="13">
        <v>0</v>
      </c>
      <c r="L1282" s="13">
        <v>0</v>
      </c>
      <c r="M1282" s="13">
        <v>0</v>
      </c>
      <c r="N1282" s="13">
        <v>4</v>
      </c>
      <c r="O1282" s="13">
        <v>1</v>
      </c>
      <c r="P1282" s="13">
        <v>3</v>
      </c>
      <c r="Q1282" s="13">
        <v>16</v>
      </c>
      <c r="R1282" s="13">
        <v>2170</v>
      </c>
      <c r="S1282" s="13">
        <v>142</v>
      </c>
      <c r="T1282" s="15">
        <v>22</v>
      </c>
      <c r="U1282" s="15">
        <v>2.75</v>
      </c>
      <c r="V1282" s="15">
        <v>1.7324999999999999</v>
      </c>
      <c r="W1282" s="13">
        <v>196</v>
      </c>
      <c r="X1282" s="13">
        <v>369</v>
      </c>
      <c r="Y1282" s="13">
        <v>44</v>
      </c>
      <c r="Z1282" s="13">
        <v>565</v>
      </c>
      <c r="AA1282" s="13">
        <v>96</v>
      </c>
      <c r="AB1282" s="13">
        <v>6</v>
      </c>
    </row>
    <row r="1283" spans="1:28">
      <c r="A1283" s="1">
        <v>100008602</v>
      </c>
      <c r="B1283" s="1" t="s">
        <v>2344</v>
      </c>
      <c r="C1283" s="1" t="s">
        <v>2472</v>
      </c>
      <c r="D1283" s="1" t="s">
        <v>12</v>
      </c>
      <c r="E1283" s="1">
        <v>1</v>
      </c>
      <c r="F1283" s="13">
        <v>13</v>
      </c>
      <c r="G1283" s="13">
        <f t="shared" si="20"/>
        <v>5</v>
      </c>
      <c r="H1283" s="13">
        <v>5</v>
      </c>
      <c r="I1283" s="13">
        <v>0</v>
      </c>
      <c r="J1283" s="13">
        <v>0</v>
      </c>
      <c r="K1283" s="13">
        <v>1</v>
      </c>
      <c r="L1283" s="13">
        <v>0</v>
      </c>
      <c r="M1283" s="13">
        <v>1</v>
      </c>
      <c r="N1283" s="13">
        <v>0</v>
      </c>
      <c r="O1283" s="13">
        <v>1</v>
      </c>
      <c r="P1283" s="13">
        <v>1</v>
      </c>
      <c r="Q1283" s="13">
        <v>4</v>
      </c>
      <c r="R1283" s="13">
        <v>630</v>
      </c>
      <c r="S1283" s="13">
        <v>0</v>
      </c>
      <c r="T1283" s="15">
        <v>6.5</v>
      </c>
      <c r="U1283" s="15">
        <v>0.8125</v>
      </c>
      <c r="V1283" s="15">
        <v>0.51187499999999997</v>
      </c>
      <c r="W1283" s="13">
        <v>57</v>
      </c>
      <c r="X1283" s="13">
        <v>95</v>
      </c>
      <c r="Y1283" s="13">
        <v>13</v>
      </c>
      <c r="Z1283" s="13">
        <v>152</v>
      </c>
      <c r="AA1283" s="13">
        <v>48</v>
      </c>
      <c r="AB1283" s="13">
        <v>0</v>
      </c>
    </row>
    <row r="1284" spans="1:28">
      <c r="A1284" s="1">
        <v>100008614</v>
      </c>
      <c r="B1284" s="1" t="s">
        <v>2344</v>
      </c>
      <c r="C1284" s="1" t="s">
        <v>2472</v>
      </c>
      <c r="D1284" s="1" t="s">
        <v>176</v>
      </c>
      <c r="E1284" s="1">
        <v>1</v>
      </c>
      <c r="F1284" s="13">
        <v>13</v>
      </c>
      <c r="G1284" s="13">
        <f t="shared" si="20"/>
        <v>5</v>
      </c>
      <c r="H1284" s="13">
        <v>5</v>
      </c>
      <c r="I1284" s="13">
        <v>0</v>
      </c>
      <c r="J1284" s="13">
        <v>0</v>
      </c>
      <c r="K1284" s="13">
        <v>1</v>
      </c>
      <c r="L1284" s="13">
        <v>0</v>
      </c>
      <c r="M1284" s="13">
        <v>1</v>
      </c>
      <c r="N1284" s="13">
        <v>0</v>
      </c>
      <c r="O1284" s="13">
        <v>1</v>
      </c>
      <c r="P1284" s="13">
        <v>1</v>
      </c>
      <c r="Q1284" s="13">
        <v>4</v>
      </c>
      <c r="R1284" s="13">
        <v>630</v>
      </c>
      <c r="S1284" s="13">
        <v>0</v>
      </c>
      <c r="T1284" s="15">
        <v>6.5</v>
      </c>
      <c r="U1284" s="15">
        <v>0.8125</v>
      </c>
      <c r="V1284" s="15">
        <v>0.51187499999999997</v>
      </c>
      <c r="W1284" s="13">
        <v>57</v>
      </c>
      <c r="X1284" s="13">
        <v>95</v>
      </c>
      <c r="Y1284" s="13">
        <v>13</v>
      </c>
      <c r="Z1284" s="13">
        <v>152</v>
      </c>
      <c r="AA1284" s="13">
        <v>48</v>
      </c>
      <c r="AB1284" s="13">
        <v>0</v>
      </c>
    </row>
    <row r="1285" spans="1:28">
      <c r="A1285" s="1">
        <v>100008620</v>
      </c>
      <c r="B1285" s="1" t="s">
        <v>2344</v>
      </c>
      <c r="C1285" s="1" t="s">
        <v>2472</v>
      </c>
      <c r="D1285" s="1" t="s">
        <v>2823</v>
      </c>
      <c r="E1285" s="1">
        <v>1</v>
      </c>
      <c r="F1285" s="13">
        <v>11</v>
      </c>
      <c r="G1285" s="13">
        <f t="shared" si="20"/>
        <v>3</v>
      </c>
      <c r="H1285" s="13">
        <v>3</v>
      </c>
      <c r="I1285" s="13">
        <v>0</v>
      </c>
      <c r="J1285" s="13">
        <v>0</v>
      </c>
      <c r="K1285" s="13">
        <v>1</v>
      </c>
      <c r="L1285" s="13">
        <v>0</v>
      </c>
      <c r="M1285" s="13">
        <v>1</v>
      </c>
      <c r="N1285" s="13">
        <v>0</v>
      </c>
      <c r="O1285" s="13">
        <v>1</v>
      </c>
      <c r="P1285" s="13">
        <v>1</v>
      </c>
      <c r="Q1285" s="13">
        <v>4</v>
      </c>
      <c r="R1285" s="13">
        <v>552</v>
      </c>
      <c r="S1285" s="13">
        <v>0</v>
      </c>
      <c r="T1285" s="15">
        <v>5.5</v>
      </c>
      <c r="U1285" s="15">
        <v>0.6875</v>
      </c>
      <c r="V1285" s="15">
        <v>0.43312499999999998</v>
      </c>
      <c r="W1285" s="13">
        <v>50</v>
      </c>
      <c r="X1285" s="13">
        <v>83</v>
      </c>
      <c r="Y1285" s="13">
        <v>11</v>
      </c>
      <c r="Z1285" s="13">
        <v>133</v>
      </c>
      <c r="AA1285" s="13">
        <v>48</v>
      </c>
      <c r="AB1285" s="13">
        <v>0</v>
      </c>
    </row>
    <row r="1286" spans="1:28">
      <c r="A1286" s="1">
        <v>100008636</v>
      </c>
      <c r="B1286" s="1" t="s">
        <v>2344</v>
      </c>
      <c r="C1286" s="1" t="s">
        <v>2826</v>
      </c>
      <c r="D1286" s="1" t="s">
        <v>12</v>
      </c>
      <c r="E1286" s="1">
        <v>1</v>
      </c>
      <c r="F1286" s="13">
        <v>79</v>
      </c>
      <c r="G1286" s="13">
        <f t="shared" ref="G1286:G1349" si="21">H1286+I1286</f>
        <v>27</v>
      </c>
      <c r="H1286" s="13">
        <v>27</v>
      </c>
      <c r="I1286" s="13">
        <v>0</v>
      </c>
      <c r="J1286" s="13">
        <v>8</v>
      </c>
      <c r="K1286" s="13">
        <v>0</v>
      </c>
      <c r="L1286" s="13">
        <v>0</v>
      </c>
      <c r="M1286" s="13">
        <v>0</v>
      </c>
      <c r="N1286" s="13">
        <v>5</v>
      </c>
      <c r="O1286" s="13">
        <v>1</v>
      </c>
      <c r="P1286" s="13">
        <v>4</v>
      </c>
      <c r="Q1286" s="13">
        <v>26</v>
      </c>
      <c r="R1286" s="13">
        <v>3800</v>
      </c>
      <c r="S1286" s="13">
        <v>458</v>
      </c>
      <c r="T1286" s="15">
        <v>39.5</v>
      </c>
      <c r="U1286" s="15">
        <v>4.9375</v>
      </c>
      <c r="V1286" s="15">
        <v>3.1106250000000002</v>
      </c>
      <c r="W1286" s="13">
        <v>342</v>
      </c>
      <c r="X1286" s="13">
        <v>708</v>
      </c>
      <c r="Y1286" s="13">
        <v>79</v>
      </c>
      <c r="Z1286" s="13">
        <v>1050</v>
      </c>
      <c r="AA1286" s="13">
        <v>120</v>
      </c>
      <c r="AB1286" s="13">
        <v>8</v>
      </c>
    </row>
    <row r="1287" spans="1:28">
      <c r="A1287" s="1">
        <v>100008651</v>
      </c>
      <c r="B1287" s="1" t="s">
        <v>2344</v>
      </c>
      <c r="C1287" s="1" t="s">
        <v>2826</v>
      </c>
      <c r="D1287" s="1" t="s">
        <v>176</v>
      </c>
      <c r="E1287" s="1">
        <v>1</v>
      </c>
      <c r="F1287" s="13">
        <v>9</v>
      </c>
      <c r="G1287" s="13">
        <f t="shared" si="21"/>
        <v>3</v>
      </c>
      <c r="H1287" s="13">
        <v>3</v>
      </c>
      <c r="I1287" s="13">
        <v>0</v>
      </c>
      <c r="J1287" s="13">
        <v>0</v>
      </c>
      <c r="K1287" s="13">
        <v>1</v>
      </c>
      <c r="L1287" s="13">
        <v>0</v>
      </c>
      <c r="M1287" s="13">
        <v>1</v>
      </c>
      <c r="N1287" s="13">
        <v>0</v>
      </c>
      <c r="O1287" s="13">
        <v>1</v>
      </c>
      <c r="P1287" s="13">
        <v>1</v>
      </c>
      <c r="Q1287" s="13">
        <v>3</v>
      </c>
      <c r="R1287" s="13">
        <v>410</v>
      </c>
      <c r="S1287" s="13">
        <v>0</v>
      </c>
      <c r="T1287" s="15">
        <v>4.5</v>
      </c>
      <c r="U1287" s="15">
        <v>0.5625</v>
      </c>
      <c r="V1287" s="15">
        <v>0.354375</v>
      </c>
      <c r="W1287" s="13">
        <v>37</v>
      </c>
      <c r="X1287" s="13">
        <v>62</v>
      </c>
      <c r="Y1287" s="13">
        <v>9</v>
      </c>
      <c r="Z1287" s="13">
        <v>99</v>
      </c>
      <c r="AA1287" s="13">
        <v>48</v>
      </c>
      <c r="AB1287" s="13">
        <v>0</v>
      </c>
    </row>
    <row r="1288" spans="1:28">
      <c r="A1288" s="1">
        <v>100008666</v>
      </c>
      <c r="B1288" s="1" t="s">
        <v>2344</v>
      </c>
      <c r="C1288" s="1" t="s">
        <v>2826</v>
      </c>
      <c r="D1288" s="1" t="s">
        <v>2611</v>
      </c>
      <c r="E1288" s="1">
        <v>1</v>
      </c>
      <c r="F1288" s="13">
        <v>6</v>
      </c>
      <c r="G1288" s="13">
        <f t="shared" si="21"/>
        <v>2</v>
      </c>
      <c r="H1288" s="13">
        <v>2</v>
      </c>
      <c r="I1288" s="13">
        <v>0</v>
      </c>
      <c r="J1288" s="13">
        <v>0</v>
      </c>
      <c r="K1288" s="13">
        <v>1</v>
      </c>
      <c r="L1288" s="13">
        <v>0</v>
      </c>
      <c r="M1288" s="13">
        <v>1</v>
      </c>
      <c r="N1288" s="13">
        <v>0</v>
      </c>
      <c r="O1288" s="13">
        <v>1</v>
      </c>
      <c r="P1288" s="13">
        <v>1</v>
      </c>
      <c r="Q1288" s="13">
        <v>2</v>
      </c>
      <c r="R1288" s="13">
        <v>272</v>
      </c>
      <c r="S1288" s="13">
        <v>0</v>
      </c>
      <c r="T1288" s="15">
        <v>3</v>
      </c>
      <c r="U1288" s="15">
        <v>0.375</v>
      </c>
      <c r="V1288" s="15">
        <v>0.23624999999999999</v>
      </c>
      <c r="W1288" s="13">
        <v>25</v>
      </c>
      <c r="X1288" s="13">
        <v>41</v>
      </c>
      <c r="Y1288" s="13">
        <v>6</v>
      </c>
      <c r="Z1288" s="13">
        <v>66</v>
      </c>
      <c r="AA1288" s="13">
        <v>48</v>
      </c>
      <c r="AB1288" s="13">
        <v>0</v>
      </c>
    </row>
    <row r="1289" spans="1:28">
      <c r="A1289" s="1">
        <v>100008675</v>
      </c>
      <c r="B1289" s="1" t="s">
        <v>2344</v>
      </c>
      <c r="C1289" s="1" t="s">
        <v>2826</v>
      </c>
      <c r="D1289" s="1" t="s">
        <v>12</v>
      </c>
      <c r="E1289" s="1">
        <v>1</v>
      </c>
      <c r="F1289" s="13">
        <v>38</v>
      </c>
      <c r="G1289" s="13">
        <f t="shared" si="21"/>
        <v>10</v>
      </c>
      <c r="H1289" s="13">
        <v>10</v>
      </c>
      <c r="I1289" s="13">
        <v>0</v>
      </c>
      <c r="J1289" s="13">
        <v>4</v>
      </c>
      <c r="K1289" s="13">
        <v>0</v>
      </c>
      <c r="L1289" s="13">
        <v>0</v>
      </c>
      <c r="M1289" s="13">
        <v>0</v>
      </c>
      <c r="N1289" s="13">
        <v>3</v>
      </c>
      <c r="O1289" s="13">
        <v>1</v>
      </c>
      <c r="P1289" s="13">
        <v>2</v>
      </c>
      <c r="Q1289" s="13">
        <v>14</v>
      </c>
      <c r="R1289" s="13">
        <v>1890</v>
      </c>
      <c r="S1289" s="13">
        <v>100</v>
      </c>
      <c r="T1289" s="15">
        <v>19</v>
      </c>
      <c r="U1289" s="15">
        <v>2.375</v>
      </c>
      <c r="V1289" s="15">
        <v>1.4962500000000001</v>
      </c>
      <c r="W1289" s="13">
        <v>171</v>
      </c>
      <c r="X1289" s="13">
        <v>314</v>
      </c>
      <c r="Y1289" s="13">
        <v>38</v>
      </c>
      <c r="Z1289" s="13">
        <v>485</v>
      </c>
      <c r="AA1289" s="13">
        <v>72</v>
      </c>
      <c r="AB1289" s="13">
        <v>4</v>
      </c>
    </row>
    <row r="1290" spans="1:28">
      <c r="A1290" s="1">
        <v>100008690</v>
      </c>
      <c r="B1290" s="1" t="s">
        <v>2344</v>
      </c>
      <c r="C1290" s="1" t="s">
        <v>2826</v>
      </c>
      <c r="D1290" s="1" t="s">
        <v>271</v>
      </c>
      <c r="E1290" s="1">
        <v>1</v>
      </c>
      <c r="F1290" s="13">
        <v>109</v>
      </c>
      <c r="G1290" s="13">
        <f t="shared" si="21"/>
        <v>37</v>
      </c>
      <c r="H1290" s="13">
        <v>37</v>
      </c>
      <c r="I1290" s="13">
        <v>0</v>
      </c>
      <c r="J1290" s="13">
        <v>14</v>
      </c>
      <c r="K1290" s="13">
        <v>0</v>
      </c>
      <c r="L1290" s="13">
        <v>0</v>
      </c>
      <c r="M1290" s="13">
        <v>0</v>
      </c>
      <c r="N1290" s="13">
        <v>8</v>
      </c>
      <c r="O1290" s="13">
        <v>1</v>
      </c>
      <c r="P1290" s="13">
        <v>7</v>
      </c>
      <c r="Q1290" s="13">
        <v>36</v>
      </c>
      <c r="R1290" s="13">
        <v>5317</v>
      </c>
      <c r="S1290" s="13">
        <v>949</v>
      </c>
      <c r="T1290" s="15">
        <v>54.5</v>
      </c>
      <c r="U1290" s="15">
        <v>6.8125</v>
      </c>
      <c r="V1290" s="15">
        <v>4.2918750000000001</v>
      </c>
      <c r="W1290" s="13">
        <v>479</v>
      </c>
      <c r="X1290" s="13">
        <v>1083</v>
      </c>
      <c r="Y1290" s="13">
        <v>109</v>
      </c>
      <c r="Z1290" s="13">
        <v>1562</v>
      </c>
      <c r="AA1290" s="13">
        <v>192</v>
      </c>
      <c r="AB1290" s="13">
        <v>14</v>
      </c>
    </row>
    <row r="1291" spans="1:28">
      <c r="A1291" s="1">
        <v>100008705</v>
      </c>
      <c r="B1291" s="1" t="s">
        <v>2344</v>
      </c>
      <c r="C1291" s="1" t="s">
        <v>2826</v>
      </c>
      <c r="D1291" s="1" t="s">
        <v>176</v>
      </c>
      <c r="E1291" s="1">
        <v>1</v>
      </c>
      <c r="F1291" s="13">
        <v>16</v>
      </c>
      <c r="G1291" s="13">
        <f t="shared" si="21"/>
        <v>6</v>
      </c>
      <c r="H1291" s="13">
        <v>6</v>
      </c>
      <c r="I1291" s="13">
        <v>0</v>
      </c>
      <c r="J1291" s="13">
        <v>0</v>
      </c>
      <c r="K1291" s="13">
        <v>1</v>
      </c>
      <c r="L1291" s="13">
        <v>0</v>
      </c>
      <c r="M1291" s="13">
        <v>1</v>
      </c>
      <c r="N1291" s="13">
        <v>0</v>
      </c>
      <c r="O1291" s="13">
        <v>1</v>
      </c>
      <c r="P1291" s="13">
        <v>1</v>
      </c>
      <c r="Q1291" s="13">
        <v>5</v>
      </c>
      <c r="R1291" s="13">
        <v>859</v>
      </c>
      <c r="S1291" s="13">
        <v>0</v>
      </c>
      <c r="T1291" s="15">
        <v>8</v>
      </c>
      <c r="U1291" s="15">
        <v>1</v>
      </c>
      <c r="V1291" s="15">
        <v>0.63</v>
      </c>
      <c r="W1291" s="13">
        <v>78</v>
      </c>
      <c r="X1291" s="13">
        <v>129</v>
      </c>
      <c r="Y1291" s="13">
        <v>16</v>
      </c>
      <c r="Z1291" s="13">
        <v>207</v>
      </c>
      <c r="AA1291" s="13">
        <v>48</v>
      </c>
      <c r="AB1291" s="13">
        <v>0</v>
      </c>
    </row>
    <row r="1292" spans="1:28">
      <c r="A1292" s="1">
        <v>100008709</v>
      </c>
      <c r="B1292" s="1" t="s">
        <v>2344</v>
      </c>
      <c r="C1292" s="1" t="s">
        <v>2840</v>
      </c>
      <c r="D1292" s="1" t="s">
        <v>176</v>
      </c>
      <c r="E1292" s="1">
        <v>1</v>
      </c>
      <c r="F1292" s="13">
        <v>37</v>
      </c>
      <c r="G1292" s="13">
        <f t="shared" si="21"/>
        <v>13</v>
      </c>
      <c r="H1292" s="13">
        <v>13</v>
      </c>
      <c r="I1292" s="13">
        <v>0</v>
      </c>
      <c r="J1292" s="13">
        <v>4</v>
      </c>
      <c r="K1292" s="13">
        <v>0</v>
      </c>
      <c r="L1292" s="13">
        <v>0</v>
      </c>
      <c r="M1292" s="13">
        <v>0</v>
      </c>
      <c r="N1292" s="13">
        <v>3</v>
      </c>
      <c r="O1292" s="13">
        <v>1</v>
      </c>
      <c r="P1292" s="13">
        <v>2</v>
      </c>
      <c r="Q1292" s="13">
        <v>12</v>
      </c>
      <c r="R1292" s="13">
        <v>1844</v>
      </c>
      <c r="S1292" s="13">
        <v>65</v>
      </c>
      <c r="T1292" s="15">
        <v>18.5</v>
      </c>
      <c r="U1292" s="15">
        <v>2.3125</v>
      </c>
      <c r="V1292" s="15">
        <v>1.4568749999999999</v>
      </c>
      <c r="W1292" s="13">
        <v>166</v>
      </c>
      <c r="X1292" s="13">
        <v>297</v>
      </c>
      <c r="Y1292" s="13">
        <v>37</v>
      </c>
      <c r="Z1292" s="13">
        <v>463</v>
      </c>
      <c r="AA1292" s="13">
        <v>72</v>
      </c>
      <c r="AB1292" s="13">
        <v>4</v>
      </c>
    </row>
    <row r="1293" spans="1:28">
      <c r="A1293" s="1">
        <v>100008713</v>
      </c>
      <c r="B1293" s="1" t="s">
        <v>2344</v>
      </c>
      <c r="C1293" s="1" t="s">
        <v>2840</v>
      </c>
      <c r="D1293" s="1" t="s">
        <v>176</v>
      </c>
      <c r="E1293" s="1">
        <v>1</v>
      </c>
      <c r="F1293" s="13">
        <v>17</v>
      </c>
      <c r="G1293" s="13">
        <f t="shared" si="21"/>
        <v>5</v>
      </c>
      <c r="H1293" s="13">
        <v>5</v>
      </c>
      <c r="I1293" s="13">
        <v>0</v>
      </c>
      <c r="J1293" s="13">
        <v>0</v>
      </c>
      <c r="K1293" s="13">
        <v>1</v>
      </c>
      <c r="L1293" s="13">
        <v>0</v>
      </c>
      <c r="M1293" s="13">
        <v>1</v>
      </c>
      <c r="N1293" s="13">
        <v>0</v>
      </c>
      <c r="O1293" s="13">
        <v>1</v>
      </c>
      <c r="P1293" s="13">
        <v>1</v>
      </c>
      <c r="Q1293" s="13">
        <v>6</v>
      </c>
      <c r="R1293" s="13">
        <v>1024</v>
      </c>
      <c r="S1293" s="13">
        <v>0</v>
      </c>
      <c r="T1293" s="15">
        <v>8.5</v>
      </c>
      <c r="U1293" s="15">
        <v>1.0625</v>
      </c>
      <c r="V1293" s="15">
        <v>0.66937500000000005</v>
      </c>
      <c r="W1293" s="13">
        <v>93</v>
      </c>
      <c r="X1293" s="13">
        <v>154</v>
      </c>
      <c r="Y1293" s="13">
        <v>17</v>
      </c>
      <c r="Z1293" s="13">
        <v>247</v>
      </c>
      <c r="AA1293" s="13">
        <v>48</v>
      </c>
      <c r="AB1293" s="13">
        <v>0</v>
      </c>
    </row>
    <row r="1294" spans="1:28">
      <c r="A1294" s="1">
        <v>100008722</v>
      </c>
      <c r="B1294" s="1" t="s">
        <v>2344</v>
      </c>
      <c r="C1294" s="1" t="s">
        <v>2840</v>
      </c>
      <c r="D1294" s="1" t="s">
        <v>176</v>
      </c>
      <c r="E1294" s="1">
        <v>1</v>
      </c>
      <c r="F1294" s="13">
        <v>52</v>
      </c>
      <c r="G1294" s="13">
        <f t="shared" si="21"/>
        <v>18</v>
      </c>
      <c r="H1294" s="13">
        <v>18</v>
      </c>
      <c r="I1294" s="13">
        <v>0</v>
      </c>
      <c r="J1294" s="13">
        <v>6</v>
      </c>
      <c r="K1294" s="13">
        <v>0</v>
      </c>
      <c r="L1294" s="13">
        <v>0</v>
      </c>
      <c r="M1294" s="13">
        <v>0</v>
      </c>
      <c r="N1294" s="13">
        <v>4</v>
      </c>
      <c r="O1294" s="13">
        <v>1</v>
      </c>
      <c r="P1294" s="13">
        <v>3</v>
      </c>
      <c r="Q1294" s="13">
        <v>17</v>
      </c>
      <c r="R1294" s="13">
        <v>2542</v>
      </c>
      <c r="S1294" s="13">
        <v>166</v>
      </c>
      <c r="T1294" s="15">
        <v>26</v>
      </c>
      <c r="U1294" s="15">
        <v>3.25</v>
      </c>
      <c r="V1294" s="15">
        <v>2.0474999999999999</v>
      </c>
      <c r="W1294" s="13">
        <v>229</v>
      </c>
      <c r="X1294" s="13">
        <v>432</v>
      </c>
      <c r="Y1294" s="13">
        <v>52</v>
      </c>
      <c r="Z1294" s="13">
        <v>661</v>
      </c>
      <c r="AA1294" s="13">
        <v>96</v>
      </c>
      <c r="AB1294" s="13">
        <v>6</v>
      </c>
    </row>
    <row r="1295" spans="1:28">
      <c r="A1295" s="1">
        <v>100008724</v>
      </c>
      <c r="B1295" s="1" t="s">
        <v>2344</v>
      </c>
      <c r="C1295" s="1" t="s">
        <v>2840</v>
      </c>
      <c r="D1295" s="1" t="s">
        <v>176</v>
      </c>
      <c r="E1295" s="1">
        <v>1</v>
      </c>
      <c r="F1295" s="13">
        <v>61</v>
      </c>
      <c r="G1295" s="13">
        <f t="shared" si="21"/>
        <v>21</v>
      </c>
      <c r="H1295" s="13">
        <v>21</v>
      </c>
      <c r="I1295" s="13">
        <v>0</v>
      </c>
      <c r="J1295" s="13">
        <v>8</v>
      </c>
      <c r="K1295" s="13">
        <v>0</v>
      </c>
      <c r="L1295" s="13">
        <v>0</v>
      </c>
      <c r="M1295" s="13">
        <v>0</v>
      </c>
      <c r="N1295" s="13">
        <v>5</v>
      </c>
      <c r="O1295" s="13">
        <v>1</v>
      </c>
      <c r="P1295" s="13">
        <v>4</v>
      </c>
      <c r="Q1295" s="13">
        <v>20</v>
      </c>
      <c r="R1295" s="13">
        <v>2962</v>
      </c>
      <c r="S1295" s="13">
        <v>248</v>
      </c>
      <c r="T1295" s="15">
        <v>30.5</v>
      </c>
      <c r="U1295" s="15">
        <v>3.8125</v>
      </c>
      <c r="V1295" s="15">
        <v>2.401875</v>
      </c>
      <c r="W1295" s="13">
        <v>267</v>
      </c>
      <c r="X1295" s="13">
        <v>519</v>
      </c>
      <c r="Y1295" s="13">
        <v>61</v>
      </c>
      <c r="Z1295" s="13">
        <v>786</v>
      </c>
      <c r="AA1295" s="13">
        <v>120</v>
      </c>
      <c r="AB1295" s="13">
        <v>8</v>
      </c>
    </row>
    <row r="1296" spans="1:28">
      <c r="A1296" s="1">
        <v>100008731</v>
      </c>
      <c r="B1296" s="1" t="s">
        <v>2344</v>
      </c>
      <c r="C1296" s="1" t="s">
        <v>2840</v>
      </c>
      <c r="D1296" s="1" t="s">
        <v>176</v>
      </c>
      <c r="E1296" s="1">
        <v>1</v>
      </c>
      <c r="F1296" s="13">
        <v>68</v>
      </c>
      <c r="G1296" s="13">
        <f t="shared" si="21"/>
        <v>18</v>
      </c>
      <c r="H1296" s="13">
        <v>18</v>
      </c>
      <c r="I1296" s="13">
        <v>0</v>
      </c>
      <c r="J1296" s="13">
        <v>10</v>
      </c>
      <c r="K1296" s="13">
        <v>0</v>
      </c>
      <c r="L1296" s="13">
        <v>0</v>
      </c>
      <c r="M1296" s="13">
        <v>0</v>
      </c>
      <c r="N1296" s="13">
        <v>6</v>
      </c>
      <c r="O1296" s="13">
        <v>1</v>
      </c>
      <c r="P1296" s="13">
        <v>5</v>
      </c>
      <c r="Q1296" s="13">
        <v>25</v>
      </c>
      <c r="R1296" s="13">
        <v>3408</v>
      </c>
      <c r="S1296" s="13">
        <v>419</v>
      </c>
      <c r="T1296" s="15">
        <v>34</v>
      </c>
      <c r="U1296" s="15">
        <v>4.25</v>
      </c>
      <c r="V1296" s="15">
        <v>2.6775000000000002</v>
      </c>
      <c r="W1296" s="13">
        <v>307</v>
      </c>
      <c r="X1296" s="13">
        <v>637</v>
      </c>
      <c r="Y1296" s="13">
        <v>68</v>
      </c>
      <c r="Z1296" s="13">
        <v>944</v>
      </c>
      <c r="AA1296" s="13">
        <v>144</v>
      </c>
      <c r="AB1296" s="13">
        <v>10</v>
      </c>
    </row>
    <row r="1297" spans="1:28">
      <c r="A1297" s="1">
        <v>100008743</v>
      </c>
      <c r="B1297" s="1" t="s">
        <v>2344</v>
      </c>
      <c r="C1297" s="1" t="s">
        <v>2840</v>
      </c>
      <c r="D1297" s="1" t="s">
        <v>176</v>
      </c>
      <c r="E1297" s="1">
        <v>1</v>
      </c>
      <c r="F1297" s="13">
        <v>81</v>
      </c>
      <c r="G1297" s="13">
        <f t="shared" si="21"/>
        <v>21</v>
      </c>
      <c r="H1297" s="13">
        <v>21</v>
      </c>
      <c r="I1297" s="13">
        <v>0</v>
      </c>
      <c r="J1297" s="13">
        <v>12</v>
      </c>
      <c r="K1297" s="13">
        <v>0</v>
      </c>
      <c r="L1297" s="13">
        <v>0</v>
      </c>
      <c r="M1297" s="13">
        <v>0</v>
      </c>
      <c r="N1297" s="13">
        <v>7</v>
      </c>
      <c r="O1297" s="13">
        <v>1</v>
      </c>
      <c r="P1297" s="13">
        <v>6</v>
      </c>
      <c r="Q1297" s="13">
        <v>30</v>
      </c>
      <c r="R1297" s="13">
        <v>4013</v>
      </c>
      <c r="S1297" s="13">
        <v>634</v>
      </c>
      <c r="T1297" s="15">
        <v>40.5</v>
      </c>
      <c r="U1297" s="15">
        <v>5.0625</v>
      </c>
      <c r="V1297" s="15">
        <v>3.1893750000000001</v>
      </c>
      <c r="W1297" s="13">
        <v>362</v>
      </c>
      <c r="X1297" s="13">
        <v>793</v>
      </c>
      <c r="Y1297" s="13">
        <v>81</v>
      </c>
      <c r="Z1297" s="13">
        <v>1155</v>
      </c>
      <c r="AA1297" s="13">
        <v>168</v>
      </c>
      <c r="AB1297" s="13">
        <v>12</v>
      </c>
    </row>
    <row r="1298" spans="1:28">
      <c r="A1298" s="1">
        <v>100008756</v>
      </c>
      <c r="B1298" s="1" t="s">
        <v>2344</v>
      </c>
      <c r="C1298" s="1" t="s">
        <v>2840</v>
      </c>
      <c r="D1298" s="1" t="s">
        <v>176</v>
      </c>
      <c r="E1298" s="1">
        <v>1</v>
      </c>
      <c r="F1298" s="13">
        <v>11</v>
      </c>
      <c r="G1298" s="13">
        <f t="shared" si="21"/>
        <v>3</v>
      </c>
      <c r="H1298" s="13">
        <v>3</v>
      </c>
      <c r="I1298" s="13">
        <v>0</v>
      </c>
      <c r="J1298" s="13">
        <v>0</v>
      </c>
      <c r="K1298" s="13">
        <v>1</v>
      </c>
      <c r="L1298" s="13">
        <v>0</v>
      </c>
      <c r="M1298" s="13">
        <v>1</v>
      </c>
      <c r="N1298" s="13">
        <v>0</v>
      </c>
      <c r="O1298" s="13">
        <v>1</v>
      </c>
      <c r="P1298" s="13">
        <v>1</v>
      </c>
      <c r="Q1298" s="13">
        <v>4</v>
      </c>
      <c r="R1298" s="13">
        <v>552</v>
      </c>
      <c r="S1298" s="13">
        <v>0</v>
      </c>
      <c r="T1298" s="15">
        <v>5.5</v>
      </c>
      <c r="U1298" s="15">
        <v>0.6875</v>
      </c>
      <c r="V1298" s="15">
        <v>0.43312499999999998</v>
      </c>
      <c r="W1298" s="13">
        <v>50</v>
      </c>
      <c r="X1298" s="13">
        <v>83</v>
      </c>
      <c r="Y1298" s="13">
        <v>11</v>
      </c>
      <c r="Z1298" s="13">
        <v>133</v>
      </c>
      <c r="AA1298" s="13">
        <v>48</v>
      </c>
      <c r="AB1298" s="13">
        <v>0</v>
      </c>
    </row>
    <row r="1299" spans="1:28">
      <c r="A1299" s="1">
        <v>100008764</v>
      </c>
      <c r="B1299" s="1" t="s">
        <v>2344</v>
      </c>
      <c r="C1299" s="1" t="s">
        <v>2840</v>
      </c>
      <c r="D1299" s="1" t="s">
        <v>12</v>
      </c>
      <c r="E1299" s="1">
        <v>1</v>
      </c>
      <c r="F1299" s="13">
        <v>14</v>
      </c>
      <c r="G1299" s="13">
        <f t="shared" si="21"/>
        <v>4</v>
      </c>
      <c r="H1299" s="13">
        <v>4</v>
      </c>
      <c r="I1299" s="13">
        <v>0</v>
      </c>
      <c r="J1299" s="13">
        <v>0</v>
      </c>
      <c r="K1299" s="13">
        <v>1</v>
      </c>
      <c r="L1299" s="13">
        <v>0</v>
      </c>
      <c r="M1299" s="13">
        <v>1</v>
      </c>
      <c r="N1299" s="13">
        <v>0</v>
      </c>
      <c r="O1299" s="13">
        <v>1</v>
      </c>
      <c r="P1299" s="13">
        <v>1</v>
      </c>
      <c r="Q1299" s="13">
        <v>5</v>
      </c>
      <c r="R1299" s="13">
        <v>767</v>
      </c>
      <c r="S1299" s="13">
        <v>0</v>
      </c>
      <c r="T1299" s="15">
        <v>7</v>
      </c>
      <c r="U1299" s="15">
        <v>0.875</v>
      </c>
      <c r="V1299" s="15">
        <v>0.55125000000000002</v>
      </c>
      <c r="W1299" s="13">
        <v>70</v>
      </c>
      <c r="X1299" s="13">
        <v>116</v>
      </c>
      <c r="Y1299" s="13">
        <v>14</v>
      </c>
      <c r="Z1299" s="13">
        <v>186</v>
      </c>
      <c r="AA1299" s="13">
        <v>48</v>
      </c>
      <c r="AB1299" s="13">
        <v>0</v>
      </c>
    </row>
    <row r="1300" spans="1:28">
      <c r="A1300" s="1">
        <v>100008769</v>
      </c>
      <c r="B1300" s="1" t="s">
        <v>2344</v>
      </c>
      <c r="C1300" s="1" t="s">
        <v>2840</v>
      </c>
      <c r="D1300" s="1" t="s">
        <v>2860</v>
      </c>
      <c r="E1300" s="1">
        <v>4</v>
      </c>
      <c r="F1300" s="13">
        <v>100</v>
      </c>
      <c r="G1300" s="13">
        <f t="shared" si="21"/>
        <v>26</v>
      </c>
      <c r="H1300" s="13">
        <v>26</v>
      </c>
      <c r="I1300" s="13">
        <v>0</v>
      </c>
      <c r="J1300" s="13">
        <v>10</v>
      </c>
      <c r="K1300" s="13">
        <v>2</v>
      </c>
      <c r="L1300" s="13">
        <v>0</v>
      </c>
      <c r="M1300" s="13">
        <v>3</v>
      </c>
      <c r="N1300" s="13">
        <v>6</v>
      </c>
      <c r="O1300" s="13">
        <v>4</v>
      </c>
      <c r="P1300" s="13">
        <v>7</v>
      </c>
      <c r="Q1300" s="13">
        <v>37</v>
      </c>
      <c r="R1300" s="13">
        <v>5018</v>
      </c>
      <c r="S1300" s="13">
        <v>1008</v>
      </c>
      <c r="T1300" s="15">
        <v>50</v>
      </c>
      <c r="U1300" s="15">
        <v>6.25</v>
      </c>
      <c r="V1300" s="15">
        <v>3.9375</v>
      </c>
      <c r="W1300" s="13">
        <v>453</v>
      </c>
      <c r="X1300" s="13">
        <v>1056</v>
      </c>
      <c r="Y1300" s="13">
        <v>100</v>
      </c>
      <c r="Z1300" s="13">
        <v>1509</v>
      </c>
      <c r="AA1300" s="13">
        <v>264</v>
      </c>
      <c r="AB1300" s="13">
        <v>10</v>
      </c>
    </row>
    <row r="1301" spans="1:28">
      <c r="A1301" s="1">
        <v>100008773</v>
      </c>
      <c r="B1301" s="1" t="s">
        <v>2344</v>
      </c>
      <c r="C1301" s="1" t="s">
        <v>2840</v>
      </c>
      <c r="D1301" s="1" t="s">
        <v>2862</v>
      </c>
      <c r="E1301" s="1">
        <v>1</v>
      </c>
      <c r="F1301" s="13">
        <v>52</v>
      </c>
      <c r="G1301" s="13">
        <f t="shared" si="21"/>
        <v>16</v>
      </c>
      <c r="H1301" s="13">
        <v>13</v>
      </c>
      <c r="I1301" s="13">
        <v>3</v>
      </c>
      <c r="J1301" s="13">
        <v>6</v>
      </c>
      <c r="K1301" s="13">
        <v>0</v>
      </c>
      <c r="L1301" s="13">
        <v>0</v>
      </c>
      <c r="M1301" s="13">
        <v>0</v>
      </c>
      <c r="N1301" s="13">
        <v>4</v>
      </c>
      <c r="O1301" s="13">
        <v>1</v>
      </c>
      <c r="P1301" s="13">
        <v>3</v>
      </c>
      <c r="Q1301" s="13">
        <v>21</v>
      </c>
      <c r="R1301" s="13">
        <v>2542</v>
      </c>
      <c r="S1301" s="13">
        <v>279</v>
      </c>
      <c r="T1301" s="15">
        <v>26</v>
      </c>
      <c r="U1301" s="15">
        <v>3.25</v>
      </c>
      <c r="V1301" s="15">
        <v>2.0474999999999999</v>
      </c>
      <c r="W1301" s="13">
        <v>229</v>
      </c>
      <c r="X1301" s="13">
        <v>465</v>
      </c>
      <c r="Y1301" s="13">
        <v>52</v>
      </c>
      <c r="Z1301" s="13">
        <v>694</v>
      </c>
      <c r="AA1301" s="13">
        <v>96</v>
      </c>
      <c r="AB1301" s="13">
        <v>6</v>
      </c>
    </row>
    <row r="1302" spans="1:28">
      <c r="A1302" s="1">
        <v>100008798</v>
      </c>
      <c r="B1302" s="1" t="s">
        <v>2344</v>
      </c>
      <c r="C1302" s="1" t="s">
        <v>2840</v>
      </c>
      <c r="D1302" s="1" t="s">
        <v>2867</v>
      </c>
      <c r="E1302" s="1">
        <v>1</v>
      </c>
      <c r="F1302" s="13">
        <v>113</v>
      </c>
      <c r="G1302" s="13">
        <f t="shared" si="21"/>
        <v>29</v>
      </c>
      <c r="H1302" s="13">
        <v>29</v>
      </c>
      <c r="I1302" s="13">
        <v>0</v>
      </c>
      <c r="J1302" s="13">
        <v>16</v>
      </c>
      <c r="K1302" s="13">
        <v>0</v>
      </c>
      <c r="L1302" s="13">
        <v>1</v>
      </c>
      <c r="M1302" s="13">
        <v>0</v>
      </c>
      <c r="N1302" s="13">
        <v>8</v>
      </c>
      <c r="O1302" s="13">
        <v>1</v>
      </c>
      <c r="P1302" s="13">
        <v>8</v>
      </c>
      <c r="Q1302" s="13">
        <v>42</v>
      </c>
      <c r="R1302" s="13">
        <v>5503</v>
      </c>
      <c r="S1302" s="13">
        <v>1328</v>
      </c>
      <c r="T1302" s="15">
        <v>56.5</v>
      </c>
      <c r="U1302" s="15">
        <v>7.0625</v>
      </c>
      <c r="V1302" s="15">
        <v>4.4493749999999999</v>
      </c>
      <c r="W1302" s="13">
        <v>496</v>
      </c>
      <c r="X1302" s="13">
        <v>1224</v>
      </c>
      <c r="Y1302" s="13">
        <v>113</v>
      </c>
      <c r="Z1302" s="13">
        <v>1720</v>
      </c>
      <c r="AA1302" s="13">
        <v>192</v>
      </c>
      <c r="AB1302" s="13">
        <v>16</v>
      </c>
    </row>
    <row r="1303" spans="1:28">
      <c r="A1303" s="1">
        <v>100008802</v>
      </c>
      <c r="B1303" s="1" t="s">
        <v>2344</v>
      </c>
      <c r="C1303" s="1" t="s">
        <v>2840</v>
      </c>
      <c r="D1303" s="1" t="s">
        <v>2869</v>
      </c>
      <c r="E1303" s="1">
        <v>1</v>
      </c>
      <c r="F1303" s="13">
        <v>33</v>
      </c>
      <c r="G1303" s="13">
        <f t="shared" si="21"/>
        <v>9</v>
      </c>
      <c r="H1303" s="13">
        <v>9</v>
      </c>
      <c r="I1303" s="13">
        <v>0</v>
      </c>
      <c r="J1303" s="13">
        <v>4</v>
      </c>
      <c r="K1303" s="13">
        <v>0</v>
      </c>
      <c r="L1303" s="13">
        <v>0</v>
      </c>
      <c r="M1303" s="13">
        <v>0</v>
      </c>
      <c r="N1303" s="13">
        <v>3</v>
      </c>
      <c r="O1303" s="13">
        <v>1</v>
      </c>
      <c r="P1303" s="13">
        <v>2</v>
      </c>
      <c r="Q1303" s="13">
        <v>12</v>
      </c>
      <c r="R1303" s="13">
        <v>1657</v>
      </c>
      <c r="S1303" s="13">
        <v>65</v>
      </c>
      <c r="T1303" s="15">
        <v>16.5</v>
      </c>
      <c r="U1303" s="15">
        <v>2.0625</v>
      </c>
      <c r="V1303" s="15">
        <v>1.2993749999999999</v>
      </c>
      <c r="W1303" s="13">
        <v>150</v>
      </c>
      <c r="X1303" s="13">
        <v>269</v>
      </c>
      <c r="Y1303" s="13">
        <v>33</v>
      </c>
      <c r="Z1303" s="13">
        <v>419</v>
      </c>
      <c r="AA1303" s="13">
        <v>72</v>
      </c>
      <c r="AB1303" s="13">
        <v>4</v>
      </c>
    </row>
    <row r="1304" spans="1:28">
      <c r="A1304" s="1">
        <v>100008807</v>
      </c>
      <c r="B1304" s="1" t="s">
        <v>2344</v>
      </c>
      <c r="C1304" s="1" t="s">
        <v>2840</v>
      </c>
      <c r="D1304" s="1" t="s">
        <v>2871</v>
      </c>
      <c r="E1304" s="1">
        <v>1</v>
      </c>
      <c r="F1304" s="13">
        <v>146</v>
      </c>
      <c r="G1304" s="13">
        <f t="shared" si="21"/>
        <v>38</v>
      </c>
      <c r="H1304" s="13">
        <v>38</v>
      </c>
      <c r="I1304" s="13">
        <v>0</v>
      </c>
      <c r="J1304" s="13">
        <v>20</v>
      </c>
      <c r="K1304" s="13">
        <v>0</v>
      </c>
      <c r="L1304" s="13">
        <v>1</v>
      </c>
      <c r="M1304" s="13">
        <v>0</v>
      </c>
      <c r="N1304" s="13">
        <v>10</v>
      </c>
      <c r="O1304" s="13">
        <v>1</v>
      </c>
      <c r="P1304" s="13">
        <v>10</v>
      </c>
      <c r="Q1304" s="13">
        <v>54</v>
      </c>
      <c r="R1304" s="13">
        <v>7040</v>
      </c>
      <c r="S1304" s="13">
        <v>2273</v>
      </c>
      <c r="T1304" s="15">
        <v>73</v>
      </c>
      <c r="U1304" s="15">
        <v>9.125</v>
      </c>
      <c r="V1304" s="15">
        <v>5.7487500000000002</v>
      </c>
      <c r="W1304" s="13">
        <v>634</v>
      </c>
      <c r="X1304" s="13">
        <v>1738</v>
      </c>
      <c r="Y1304" s="13">
        <v>146</v>
      </c>
      <c r="Z1304" s="13">
        <v>2372</v>
      </c>
      <c r="AA1304" s="13">
        <v>240</v>
      </c>
      <c r="AB1304" s="13">
        <v>20</v>
      </c>
    </row>
    <row r="1305" spans="1:28">
      <c r="A1305" s="1">
        <v>100008818</v>
      </c>
      <c r="B1305" s="1" t="s">
        <v>2344</v>
      </c>
      <c r="C1305" s="1" t="s">
        <v>2840</v>
      </c>
      <c r="D1305" s="1" t="s">
        <v>2874</v>
      </c>
      <c r="E1305" s="1">
        <v>1</v>
      </c>
      <c r="F1305" s="13">
        <v>64</v>
      </c>
      <c r="G1305" s="13">
        <f t="shared" si="21"/>
        <v>22</v>
      </c>
      <c r="H1305" s="13">
        <v>22</v>
      </c>
      <c r="I1305" s="13">
        <v>0</v>
      </c>
      <c r="J1305" s="13">
        <v>10</v>
      </c>
      <c r="K1305" s="13">
        <v>0</v>
      </c>
      <c r="L1305" s="13">
        <v>0</v>
      </c>
      <c r="M1305" s="13">
        <v>0</v>
      </c>
      <c r="N1305" s="13">
        <v>6</v>
      </c>
      <c r="O1305" s="13">
        <v>1</v>
      </c>
      <c r="P1305" s="13">
        <v>5</v>
      </c>
      <c r="Q1305" s="13">
        <v>21</v>
      </c>
      <c r="R1305" s="13">
        <v>3221</v>
      </c>
      <c r="S1305" s="13">
        <v>279</v>
      </c>
      <c r="T1305" s="15">
        <v>32</v>
      </c>
      <c r="U1305" s="15">
        <v>4</v>
      </c>
      <c r="V1305" s="15">
        <v>2.52</v>
      </c>
      <c r="W1305" s="13">
        <v>290</v>
      </c>
      <c r="X1305" s="13">
        <v>567</v>
      </c>
      <c r="Y1305" s="13">
        <v>64</v>
      </c>
      <c r="Z1305" s="13">
        <v>857</v>
      </c>
      <c r="AA1305" s="13">
        <v>144</v>
      </c>
      <c r="AB1305" s="13">
        <v>10</v>
      </c>
    </row>
    <row r="1306" spans="1:28">
      <c r="A1306" s="1">
        <v>100008821</v>
      </c>
      <c r="B1306" s="1" t="s">
        <v>2344</v>
      </c>
      <c r="C1306" s="1" t="s">
        <v>2840</v>
      </c>
      <c r="D1306" s="1" t="s">
        <v>18</v>
      </c>
      <c r="E1306" s="1">
        <v>1</v>
      </c>
      <c r="F1306" s="13">
        <v>44</v>
      </c>
      <c r="G1306" s="13">
        <f t="shared" si="21"/>
        <v>12</v>
      </c>
      <c r="H1306" s="13">
        <v>12</v>
      </c>
      <c r="I1306" s="13">
        <v>0</v>
      </c>
      <c r="J1306" s="13">
        <v>6</v>
      </c>
      <c r="K1306" s="13">
        <v>0</v>
      </c>
      <c r="L1306" s="13">
        <v>0</v>
      </c>
      <c r="M1306" s="13">
        <v>0</v>
      </c>
      <c r="N1306" s="13">
        <v>4</v>
      </c>
      <c r="O1306" s="13">
        <v>1</v>
      </c>
      <c r="P1306" s="13">
        <v>3</v>
      </c>
      <c r="Q1306" s="13">
        <v>16</v>
      </c>
      <c r="R1306" s="13">
        <v>2170</v>
      </c>
      <c r="S1306" s="13">
        <v>142</v>
      </c>
      <c r="T1306" s="15">
        <v>22</v>
      </c>
      <c r="U1306" s="15">
        <v>2.75</v>
      </c>
      <c r="V1306" s="15">
        <v>1.7324999999999999</v>
      </c>
      <c r="W1306" s="13">
        <v>196</v>
      </c>
      <c r="X1306" s="13">
        <v>369</v>
      </c>
      <c r="Y1306" s="13">
        <v>44</v>
      </c>
      <c r="Z1306" s="13">
        <v>565</v>
      </c>
      <c r="AA1306" s="13">
        <v>96</v>
      </c>
      <c r="AB1306" s="13">
        <v>6</v>
      </c>
    </row>
    <row r="1307" spans="1:28">
      <c r="A1307" s="1">
        <v>100008826</v>
      </c>
      <c r="B1307" s="1" t="s">
        <v>2344</v>
      </c>
      <c r="C1307" s="1" t="s">
        <v>2840</v>
      </c>
      <c r="D1307" s="1" t="s">
        <v>176</v>
      </c>
      <c r="E1307" s="1">
        <v>1</v>
      </c>
      <c r="F1307" s="13">
        <v>33</v>
      </c>
      <c r="G1307" s="13">
        <f t="shared" si="21"/>
        <v>9</v>
      </c>
      <c r="H1307" s="13">
        <v>9</v>
      </c>
      <c r="I1307" s="13">
        <v>0</v>
      </c>
      <c r="J1307" s="13">
        <v>4</v>
      </c>
      <c r="K1307" s="13">
        <v>0</v>
      </c>
      <c r="L1307" s="13">
        <v>0</v>
      </c>
      <c r="M1307" s="13">
        <v>0</v>
      </c>
      <c r="N1307" s="13">
        <v>3</v>
      </c>
      <c r="O1307" s="13">
        <v>1</v>
      </c>
      <c r="P1307" s="13">
        <v>2</v>
      </c>
      <c r="Q1307" s="13">
        <v>12</v>
      </c>
      <c r="R1307" s="13">
        <v>1657</v>
      </c>
      <c r="S1307" s="13">
        <v>65</v>
      </c>
      <c r="T1307" s="15">
        <v>16.5</v>
      </c>
      <c r="U1307" s="15">
        <v>2.0625</v>
      </c>
      <c r="V1307" s="15">
        <v>1.2993749999999999</v>
      </c>
      <c r="W1307" s="13">
        <v>150</v>
      </c>
      <c r="X1307" s="13">
        <v>269</v>
      </c>
      <c r="Y1307" s="13">
        <v>33</v>
      </c>
      <c r="Z1307" s="13">
        <v>419</v>
      </c>
      <c r="AA1307" s="13">
        <v>72</v>
      </c>
      <c r="AB1307" s="13">
        <v>4</v>
      </c>
    </row>
    <row r="1308" spans="1:28">
      <c r="A1308" s="1">
        <v>100008833</v>
      </c>
      <c r="B1308" s="1" t="s">
        <v>2344</v>
      </c>
      <c r="C1308" s="1" t="s">
        <v>2840</v>
      </c>
      <c r="D1308" s="1" t="s">
        <v>176</v>
      </c>
      <c r="E1308" s="1">
        <v>1</v>
      </c>
      <c r="F1308" s="13">
        <v>10</v>
      </c>
      <c r="G1308" s="13">
        <f t="shared" si="21"/>
        <v>4</v>
      </c>
      <c r="H1308" s="13">
        <v>4</v>
      </c>
      <c r="I1308" s="13">
        <v>0</v>
      </c>
      <c r="J1308" s="13">
        <v>0</v>
      </c>
      <c r="K1308" s="13">
        <v>1</v>
      </c>
      <c r="L1308" s="13">
        <v>0</v>
      </c>
      <c r="M1308" s="13">
        <v>1</v>
      </c>
      <c r="N1308" s="13">
        <v>0</v>
      </c>
      <c r="O1308" s="13">
        <v>1</v>
      </c>
      <c r="P1308" s="13">
        <v>1</v>
      </c>
      <c r="Q1308" s="13">
        <v>3</v>
      </c>
      <c r="R1308" s="13">
        <v>443</v>
      </c>
      <c r="S1308" s="13">
        <v>0</v>
      </c>
      <c r="T1308" s="15">
        <v>5</v>
      </c>
      <c r="U1308" s="15">
        <v>0.625</v>
      </c>
      <c r="V1308" s="15">
        <v>0.39374999999999999</v>
      </c>
      <c r="W1308" s="13">
        <v>40</v>
      </c>
      <c r="X1308" s="13">
        <v>67</v>
      </c>
      <c r="Y1308" s="13">
        <v>10</v>
      </c>
      <c r="Z1308" s="13">
        <v>107</v>
      </c>
      <c r="AA1308" s="13">
        <v>48</v>
      </c>
      <c r="AB1308" s="13">
        <v>0</v>
      </c>
    </row>
    <row r="1309" spans="1:28">
      <c r="A1309" s="1">
        <v>100008837</v>
      </c>
      <c r="B1309" s="1" t="s">
        <v>2344</v>
      </c>
      <c r="C1309" s="1" t="s">
        <v>2840</v>
      </c>
      <c r="D1309" s="1" t="s">
        <v>176</v>
      </c>
      <c r="E1309" s="1">
        <v>1</v>
      </c>
      <c r="F1309" s="13">
        <v>62</v>
      </c>
      <c r="G1309" s="13">
        <f t="shared" si="21"/>
        <v>16</v>
      </c>
      <c r="H1309" s="13">
        <v>16</v>
      </c>
      <c r="I1309" s="13">
        <v>0</v>
      </c>
      <c r="J1309" s="13">
        <v>10</v>
      </c>
      <c r="K1309" s="13">
        <v>0</v>
      </c>
      <c r="L1309" s="13">
        <v>0</v>
      </c>
      <c r="M1309" s="13">
        <v>0</v>
      </c>
      <c r="N1309" s="13">
        <v>6</v>
      </c>
      <c r="O1309" s="13">
        <v>1</v>
      </c>
      <c r="P1309" s="13">
        <v>5</v>
      </c>
      <c r="Q1309" s="13">
        <v>23</v>
      </c>
      <c r="R1309" s="13">
        <v>3128</v>
      </c>
      <c r="S1309" s="13">
        <v>345</v>
      </c>
      <c r="T1309" s="15">
        <v>31</v>
      </c>
      <c r="U1309" s="15">
        <v>3.875</v>
      </c>
      <c r="V1309" s="15">
        <v>2.4412500000000001</v>
      </c>
      <c r="W1309" s="13">
        <v>282</v>
      </c>
      <c r="X1309" s="13">
        <v>573</v>
      </c>
      <c r="Y1309" s="13">
        <v>62</v>
      </c>
      <c r="Z1309" s="13">
        <v>855</v>
      </c>
      <c r="AA1309" s="13">
        <v>144</v>
      </c>
      <c r="AB1309" s="13">
        <v>10</v>
      </c>
    </row>
    <row r="1310" spans="1:28">
      <c r="A1310" s="1">
        <v>100008854</v>
      </c>
      <c r="B1310" s="1" t="s">
        <v>2344</v>
      </c>
      <c r="C1310" s="1" t="s">
        <v>2885</v>
      </c>
      <c r="D1310" s="1" t="s">
        <v>176</v>
      </c>
      <c r="E1310" s="1">
        <v>1</v>
      </c>
      <c r="F1310" s="13">
        <v>38</v>
      </c>
      <c r="G1310" s="13">
        <f t="shared" si="21"/>
        <v>10</v>
      </c>
      <c r="H1310" s="13">
        <v>10</v>
      </c>
      <c r="I1310" s="13">
        <v>0</v>
      </c>
      <c r="J1310" s="13">
        <v>4</v>
      </c>
      <c r="K1310" s="13">
        <v>0</v>
      </c>
      <c r="L1310" s="13">
        <v>0</v>
      </c>
      <c r="M1310" s="13">
        <v>0</v>
      </c>
      <c r="N1310" s="13">
        <v>3</v>
      </c>
      <c r="O1310" s="13">
        <v>1</v>
      </c>
      <c r="P1310" s="13">
        <v>2</v>
      </c>
      <c r="Q1310" s="13">
        <v>14</v>
      </c>
      <c r="R1310" s="13">
        <v>1890</v>
      </c>
      <c r="S1310" s="13">
        <v>100</v>
      </c>
      <c r="T1310" s="15">
        <v>19</v>
      </c>
      <c r="U1310" s="15">
        <v>2.375</v>
      </c>
      <c r="V1310" s="15">
        <v>1.4962500000000001</v>
      </c>
      <c r="W1310" s="13">
        <v>171</v>
      </c>
      <c r="X1310" s="13">
        <v>314</v>
      </c>
      <c r="Y1310" s="13">
        <v>38</v>
      </c>
      <c r="Z1310" s="13">
        <v>485</v>
      </c>
      <c r="AA1310" s="13">
        <v>72</v>
      </c>
      <c r="AB1310" s="13">
        <v>4</v>
      </c>
    </row>
    <row r="1311" spans="1:28">
      <c r="A1311" s="1">
        <v>100008859</v>
      </c>
      <c r="B1311" s="1" t="s">
        <v>2344</v>
      </c>
      <c r="C1311" s="1" t="s">
        <v>2885</v>
      </c>
      <c r="D1311" s="1" t="s">
        <v>176</v>
      </c>
      <c r="E1311" s="1">
        <v>1</v>
      </c>
      <c r="F1311" s="13">
        <v>13</v>
      </c>
      <c r="G1311" s="13">
        <f t="shared" si="21"/>
        <v>5</v>
      </c>
      <c r="H1311" s="13">
        <v>5</v>
      </c>
      <c r="I1311" s="13">
        <v>0</v>
      </c>
      <c r="J1311" s="13">
        <v>0</v>
      </c>
      <c r="K1311" s="13">
        <v>1</v>
      </c>
      <c r="L1311" s="13">
        <v>0</v>
      </c>
      <c r="M1311" s="13">
        <v>1</v>
      </c>
      <c r="N1311" s="13">
        <v>0</v>
      </c>
      <c r="O1311" s="13">
        <v>1</v>
      </c>
      <c r="P1311" s="13">
        <v>1</v>
      </c>
      <c r="Q1311" s="13">
        <v>4</v>
      </c>
      <c r="R1311" s="13">
        <v>630</v>
      </c>
      <c r="S1311" s="13">
        <v>0</v>
      </c>
      <c r="T1311" s="15">
        <v>6.5</v>
      </c>
      <c r="U1311" s="15">
        <v>0.8125</v>
      </c>
      <c r="V1311" s="15">
        <v>0.51187499999999997</v>
      </c>
      <c r="W1311" s="13">
        <v>57</v>
      </c>
      <c r="X1311" s="13">
        <v>95</v>
      </c>
      <c r="Y1311" s="13">
        <v>13</v>
      </c>
      <c r="Z1311" s="13">
        <v>152</v>
      </c>
      <c r="AA1311" s="13">
        <v>48</v>
      </c>
      <c r="AB1311" s="13">
        <v>0</v>
      </c>
    </row>
    <row r="1312" spans="1:28">
      <c r="A1312" s="1">
        <v>100008865</v>
      </c>
      <c r="B1312" s="1" t="s">
        <v>2344</v>
      </c>
      <c r="C1312" s="1" t="s">
        <v>2885</v>
      </c>
      <c r="D1312" s="1" t="s">
        <v>176</v>
      </c>
      <c r="E1312" s="1">
        <v>1</v>
      </c>
      <c r="F1312" s="13">
        <v>55</v>
      </c>
      <c r="G1312" s="13">
        <f t="shared" si="21"/>
        <v>19</v>
      </c>
      <c r="H1312" s="13">
        <v>19</v>
      </c>
      <c r="I1312" s="13">
        <v>0</v>
      </c>
      <c r="J1312" s="13">
        <v>6</v>
      </c>
      <c r="K1312" s="13">
        <v>0</v>
      </c>
      <c r="L1312" s="13">
        <v>0</v>
      </c>
      <c r="M1312" s="13">
        <v>0</v>
      </c>
      <c r="N1312" s="13">
        <v>4</v>
      </c>
      <c r="O1312" s="13">
        <v>1</v>
      </c>
      <c r="P1312" s="13">
        <v>3</v>
      </c>
      <c r="Q1312" s="13">
        <v>18</v>
      </c>
      <c r="R1312" s="13">
        <v>2682</v>
      </c>
      <c r="S1312" s="13">
        <v>192</v>
      </c>
      <c r="T1312" s="15">
        <v>27.5</v>
      </c>
      <c r="U1312" s="15">
        <v>3.4375</v>
      </c>
      <c r="V1312" s="15">
        <v>2.1656249999999999</v>
      </c>
      <c r="W1312" s="13">
        <v>242</v>
      </c>
      <c r="X1312" s="13">
        <v>460</v>
      </c>
      <c r="Y1312" s="13">
        <v>55</v>
      </c>
      <c r="Z1312" s="13">
        <v>702</v>
      </c>
      <c r="AA1312" s="13">
        <v>96</v>
      </c>
      <c r="AB1312" s="13">
        <v>6</v>
      </c>
    </row>
    <row r="1313" spans="1:28">
      <c r="A1313" s="1">
        <v>100008871</v>
      </c>
      <c r="B1313" s="1" t="s">
        <v>2344</v>
      </c>
      <c r="C1313" s="1" t="s">
        <v>2885</v>
      </c>
      <c r="D1313" s="1" t="s">
        <v>12</v>
      </c>
      <c r="E1313" s="1">
        <v>1</v>
      </c>
      <c r="F1313" s="13">
        <v>46</v>
      </c>
      <c r="G1313" s="13">
        <f t="shared" si="21"/>
        <v>12</v>
      </c>
      <c r="H1313" s="13">
        <v>12</v>
      </c>
      <c r="I1313" s="13">
        <v>0</v>
      </c>
      <c r="J1313" s="13">
        <v>6</v>
      </c>
      <c r="K1313" s="13">
        <v>0</v>
      </c>
      <c r="L1313" s="13">
        <v>0</v>
      </c>
      <c r="M1313" s="13">
        <v>0</v>
      </c>
      <c r="N1313" s="13">
        <v>4</v>
      </c>
      <c r="O1313" s="13">
        <v>1</v>
      </c>
      <c r="P1313" s="13">
        <v>3</v>
      </c>
      <c r="Q1313" s="13">
        <v>17</v>
      </c>
      <c r="R1313" s="13">
        <v>2263</v>
      </c>
      <c r="S1313" s="13">
        <v>166</v>
      </c>
      <c r="T1313" s="15">
        <v>23</v>
      </c>
      <c r="U1313" s="15">
        <v>2.875</v>
      </c>
      <c r="V1313" s="15">
        <v>1.81125</v>
      </c>
      <c r="W1313" s="13">
        <v>204</v>
      </c>
      <c r="X1313" s="13">
        <v>390</v>
      </c>
      <c r="Y1313" s="13">
        <v>46</v>
      </c>
      <c r="Z1313" s="13">
        <v>594</v>
      </c>
      <c r="AA1313" s="13">
        <v>96</v>
      </c>
      <c r="AB1313" s="13">
        <v>6</v>
      </c>
    </row>
    <row r="1314" spans="1:28">
      <c r="A1314" s="1">
        <v>100008876</v>
      </c>
      <c r="B1314" s="1" t="s">
        <v>2344</v>
      </c>
      <c r="C1314" s="1" t="s">
        <v>2885</v>
      </c>
      <c r="D1314" s="1" t="s">
        <v>2895</v>
      </c>
      <c r="E1314" s="1">
        <v>1</v>
      </c>
      <c r="F1314" s="13">
        <v>38</v>
      </c>
      <c r="G1314" s="13">
        <f t="shared" si="21"/>
        <v>10</v>
      </c>
      <c r="H1314" s="13">
        <v>10</v>
      </c>
      <c r="I1314" s="13">
        <v>0</v>
      </c>
      <c r="J1314" s="13">
        <v>4</v>
      </c>
      <c r="K1314" s="13">
        <v>0</v>
      </c>
      <c r="L1314" s="13">
        <v>0</v>
      </c>
      <c r="M1314" s="13">
        <v>0</v>
      </c>
      <c r="N1314" s="13">
        <v>3</v>
      </c>
      <c r="O1314" s="13">
        <v>1</v>
      </c>
      <c r="P1314" s="13">
        <v>2</v>
      </c>
      <c r="Q1314" s="13">
        <v>14</v>
      </c>
      <c r="R1314" s="13">
        <v>1890</v>
      </c>
      <c r="S1314" s="13">
        <v>100</v>
      </c>
      <c r="T1314" s="15">
        <v>19</v>
      </c>
      <c r="U1314" s="15">
        <v>2.375</v>
      </c>
      <c r="V1314" s="15">
        <v>1.4962500000000001</v>
      </c>
      <c r="W1314" s="13">
        <v>171</v>
      </c>
      <c r="X1314" s="13">
        <v>314</v>
      </c>
      <c r="Y1314" s="13">
        <v>38</v>
      </c>
      <c r="Z1314" s="13">
        <v>485</v>
      </c>
      <c r="AA1314" s="13">
        <v>72</v>
      </c>
      <c r="AB1314" s="13">
        <v>4</v>
      </c>
    </row>
    <row r="1315" spans="1:28">
      <c r="A1315" s="1">
        <v>100008881</v>
      </c>
      <c r="B1315" s="1" t="s">
        <v>2344</v>
      </c>
      <c r="C1315" s="1" t="s">
        <v>2885</v>
      </c>
      <c r="D1315" s="1" t="s">
        <v>12</v>
      </c>
      <c r="E1315" s="1">
        <v>1</v>
      </c>
      <c r="F1315" s="13">
        <v>19</v>
      </c>
      <c r="G1315" s="13">
        <f t="shared" si="21"/>
        <v>7</v>
      </c>
      <c r="H1315" s="13">
        <v>7</v>
      </c>
      <c r="I1315" s="13">
        <v>0</v>
      </c>
      <c r="J1315" s="13">
        <v>0</v>
      </c>
      <c r="K1315" s="13">
        <v>1</v>
      </c>
      <c r="L1315" s="13">
        <v>0</v>
      </c>
      <c r="M1315" s="13">
        <v>1</v>
      </c>
      <c r="N1315" s="13">
        <v>0</v>
      </c>
      <c r="O1315" s="13">
        <v>1</v>
      </c>
      <c r="P1315" s="13">
        <v>1</v>
      </c>
      <c r="Q1315" s="13">
        <v>6</v>
      </c>
      <c r="R1315" s="13">
        <v>1130</v>
      </c>
      <c r="S1315" s="13">
        <v>0</v>
      </c>
      <c r="T1315" s="15">
        <v>9.5</v>
      </c>
      <c r="U1315" s="15">
        <v>1.1875</v>
      </c>
      <c r="V1315" s="15">
        <v>0.74812500000000004</v>
      </c>
      <c r="W1315" s="13">
        <v>102</v>
      </c>
      <c r="X1315" s="13">
        <v>170</v>
      </c>
      <c r="Y1315" s="13">
        <v>19</v>
      </c>
      <c r="Z1315" s="13">
        <v>272</v>
      </c>
      <c r="AA1315" s="13">
        <v>48</v>
      </c>
      <c r="AB1315" s="13">
        <v>0</v>
      </c>
    </row>
    <row r="1316" spans="1:28">
      <c r="A1316" s="1">
        <v>100008883</v>
      </c>
      <c r="B1316" s="1" t="s">
        <v>2344</v>
      </c>
      <c r="C1316" s="1" t="s">
        <v>2885</v>
      </c>
      <c r="D1316" s="1" t="s">
        <v>12</v>
      </c>
      <c r="E1316" s="1">
        <v>1</v>
      </c>
      <c r="F1316" s="13">
        <v>13</v>
      </c>
      <c r="G1316" s="13">
        <f t="shared" si="21"/>
        <v>5</v>
      </c>
      <c r="H1316" s="13">
        <v>5</v>
      </c>
      <c r="I1316" s="13">
        <v>0</v>
      </c>
      <c r="J1316" s="13">
        <v>0</v>
      </c>
      <c r="K1316" s="13">
        <v>1</v>
      </c>
      <c r="L1316" s="13">
        <v>0</v>
      </c>
      <c r="M1316" s="13">
        <v>1</v>
      </c>
      <c r="N1316" s="13">
        <v>0</v>
      </c>
      <c r="O1316" s="13">
        <v>1</v>
      </c>
      <c r="P1316" s="13">
        <v>1</v>
      </c>
      <c r="Q1316" s="13">
        <v>4</v>
      </c>
      <c r="R1316" s="13">
        <v>630</v>
      </c>
      <c r="S1316" s="13">
        <v>0</v>
      </c>
      <c r="T1316" s="15">
        <v>6.5</v>
      </c>
      <c r="U1316" s="15">
        <v>0.8125</v>
      </c>
      <c r="V1316" s="15">
        <v>0.51187499999999997</v>
      </c>
      <c r="W1316" s="13">
        <v>57</v>
      </c>
      <c r="X1316" s="13">
        <v>95</v>
      </c>
      <c r="Y1316" s="13">
        <v>13</v>
      </c>
      <c r="Z1316" s="13">
        <v>152</v>
      </c>
      <c r="AA1316" s="13">
        <v>48</v>
      </c>
      <c r="AB1316" s="13">
        <v>0</v>
      </c>
    </row>
    <row r="1317" spans="1:28">
      <c r="A1317" s="1">
        <v>100008886</v>
      </c>
      <c r="B1317" s="1" t="s">
        <v>2344</v>
      </c>
      <c r="C1317" s="1" t="s">
        <v>2885</v>
      </c>
      <c r="D1317" s="1" t="s">
        <v>12</v>
      </c>
      <c r="E1317" s="1">
        <v>1</v>
      </c>
      <c r="F1317" s="13">
        <v>64</v>
      </c>
      <c r="G1317" s="13">
        <f t="shared" si="21"/>
        <v>22</v>
      </c>
      <c r="H1317" s="13">
        <v>22</v>
      </c>
      <c r="I1317" s="13">
        <v>0</v>
      </c>
      <c r="J1317" s="13">
        <v>10</v>
      </c>
      <c r="K1317" s="13">
        <v>0</v>
      </c>
      <c r="L1317" s="13">
        <v>0</v>
      </c>
      <c r="M1317" s="13">
        <v>0</v>
      </c>
      <c r="N1317" s="13">
        <v>6</v>
      </c>
      <c r="O1317" s="13">
        <v>1</v>
      </c>
      <c r="P1317" s="13">
        <v>5</v>
      </c>
      <c r="Q1317" s="13">
        <v>21</v>
      </c>
      <c r="R1317" s="13">
        <v>3221</v>
      </c>
      <c r="S1317" s="13">
        <v>279</v>
      </c>
      <c r="T1317" s="15">
        <v>32</v>
      </c>
      <c r="U1317" s="15">
        <v>4</v>
      </c>
      <c r="V1317" s="15">
        <v>2.52</v>
      </c>
      <c r="W1317" s="13">
        <v>290</v>
      </c>
      <c r="X1317" s="13">
        <v>567</v>
      </c>
      <c r="Y1317" s="13">
        <v>64</v>
      </c>
      <c r="Z1317" s="13">
        <v>857</v>
      </c>
      <c r="AA1317" s="13">
        <v>144</v>
      </c>
      <c r="AB1317" s="13">
        <v>10</v>
      </c>
    </row>
    <row r="1318" spans="1:28">
      <c r="A1318" s="1">
        <v>100008893</v>
      </c>
      <c r="B1318" s="1" t="s">
        <v>2344</v>
      </c>
      <c r="C1318" s="1" t="s">
        <v>2885</v>
      </c>
      <c r="D1318" s="1" t="s">
        <v>176</v>
      </c>
      <c r="E1318" s="1">
        <v>1</v>
      </c>
      <c r="F1318" s="13">
        <v>10</v>
      </c>
      <c r="G1318" s="13">
        <f t="shared" si="21"/>
        <v>4</v>
      </c>
      <c r="H1318" s="13">
        <v>4</v>
      </c>
      <c r="I1318" s="13">
        <v>0</v>
      </c>
      <c r="J1318" s="13">
        <v>0</v>
      </c>
      <c r="K1318" s="13">
        <v>1</v>
      </c>
      <c r="L1318" s="13">
        <v>0</v>
      </c>
      <c r="M1318" s="13">
        <v>1</v>
      </c>
      <c r="N1318" s="13">
        <v>0</v>
      </c>
      <c r="O1318" s="13">
        <v>1</v>
      </c>
      <c r="P1318" s="13">
        <v>1</v>
      </c>
      <c r="Q1318" s="13">
        <v>3</v>
      </c>
      <c r="R1318" s="13">
        <v>443</v>
      </c>
      <c r="S1318" s="13">
        <v>0</v>
      </c>
      <c r="T1318" s="15">
        <v>5</v>
      </c>
      <c r="U1318" s="15">
        <v>0.625</v>
      </c>
      <c r="V1318" s="15">
        <v>0.39374999999999999</v>
      </c>
      <c r="W1318" s="13">
        <v>40</v>
      </c>
      <c r="X1318" s="13">
        <v>67</v>
      </c>
      <c r="Y1318" s="13">
        <v>10</v>
      </c>
      <c r="Z1318" s="13">
        <v>107</v>
      </c>
      <c r="AA1318" s="13">
        <v>48</v>
      </c>
      <c r="AB1318" s="13">
        <v>0</v>
      </c>
    </row>
    <row r="1319" spans="1:28">
      <c r="A1319" s="1">
        <v>100008897</v>
      </c>
      <c r="B1319" s="1" t="s">
        <v>2344</v>
      </c>
      <c r="C1319" s="1" t="s">
        <v>2885</v>
      </c>
      <c r="D1319" s="1" t="s">
        <v>176</v>
      </c>
      <c r="E1319" s="1">
        <v>1</v>
      </c>
      <c r="F1319" s="13">
        <v>67</v>
      </c>
      <c r="G1319" s="13">
        <f t="shared" si="21"/>
        <v>23</v>
      </c>
      <c r="H1319" s="13">
        <v>23</v>
      </c>
      <c r="I1319" s="13">
        <v>0</v>
      </c>
      <c r="J1319" s="13">
        <v>10</v>
      </c>
      <c r="K1319" s="13">
        <v>0</v>
      </c>
      <c r="L1319" s="13">
        <v>0</v>
      </c>
      <c r="M1319" s="13">
        <v>0</v>
      </c>
      <c r="N1319" s="13">
        <v>6</v>
      </c>
      <c r="O1319" s="13">
        <v>1</v>
      </c>
      <c r="P1319" s="13">
        <v>5</v>
      </c>
      <c r="Q1319" s="13">
        <v>22</v>
      </c>
      <c r="R1319" s="13">
        <v>3361</v>
      </c>
      <c r="S1319" s="13">
        <v>311</v>
      </c>
      <c r="T1319" s="15">
        <v>33.5</v>
      </c>
      <c r="U1319" s="15">
        <v>4.1875</v>
      </c>
      <c r="V1319" s="15">
        <v>2.6381250000000001</v>
      </c>
      <c r="W1319" s="13">
        <v>303</v>
      </c>
      <c r="X1319" s="13">
        <v>598</v>
      </c>
      <c r="Y1319" s="13">
        <v>67</v>
      </c>
      <c r="Z1319" s="13">
        <v>901</v>
      </c>
      <c r="AA1319" s="13">
        <v>144</v>
      </c>
      <c r="AB1319" s="13">
        <v>10</v>
      </c>
    </row>
    <row r="1320" spans="1:28">
      <c r="A1320" s="1">
        <v>100008907</v>
      </c>
      <c r="B1320" s="1" t="s">
        <v>2344</v>
      </c>
      <c r="C1320" s="1" t="s">
        <v>2885</v>
      </c>
      <c r="D1320" s="1" t="s">
        <v>12</v>
      </c>
      <c r="E1320" s="1">
        <v>1</v>
      </c>
      <c r="F1320" s="13">
        <v>16</v>
      </c>
      <c r="G1320" s="13">
        <f t="shared" si="21"/>
        <v>6</v>
      </c>
      <c r="H1320" s="13">
        <v>6</v>
      </c>
      <c r="I1320" s="13">
        <v>0</v>
      </c>
      <c r="J1320" s="13">
        <v>0</v>
      </c>
      <c r="K1320" s="13">
        <v>1</v>
      </c>
      <c r="L1320" s="13">
        <v>0</v>
      </c>
      <c r="M1320" s="13">
        <v>1</v>
      </c>
      <c r="N1320" s="13">
        <v>0</v>
      </c>
      <c r="O1320" s="13">
        <v>1</v>
      </c>
      <c r="P1320" s="13">
        <v>1</v>
      </c>
      <c r="Q1320" s="13">
        <v>5</v>
      </c>
      <c r="R1320" s="13">
        <v>859</v>
      </c>
      <c r="S1320" s="13">
        <v>0</v>
      </c>
      <c r="T1320" s="15">
        <v>8</v>
      </c>
      <c r="U1320" s="15">
        <v>1</v>
      </c>
      <c r="V1320" s="15">
        <v>0.63</v>
      </c>
      <c r="W1320" s="13">
        <v>78</v>
      </c>
      <c r="X1320" s="13">
        <v>129</v>
      </c>
      <c r="Y1320" s="13">
        <v>16</v>
      </c>
      <c r="Z1320" s="13">
        <v>207</v>
      </c>
      <c r="AA1320" s="13">
        <v>48</v>
      </c>
      <c r="AB1320" s="13">
        <v>0</v>
      </c>
    </row>
    <row r="1321" spans="1:28">
      <c r="A1321" s="1">
        <v>100008913</v>
      </c>
      <c r="B1321" s="1" t="s">
        <v>2344</v>
      </c>
      <c r="C1321" s="1" t="s">
        <v>2885</v>
      </c>
      <c r="D1321" s="1" t="s">
        <v>176</v>
      </c>
      <c r="E1321" s="1">
        <v>1</v>
      </c>
      <c r="F1321" s="13">
        <v>35</v>
      </c>
      <c r="G1321" s="13">
        <f t="shared" si="21"/>
        <v>9</v>
      </c>
      <c r="H1321" s="13">
        <v>9</v>
      </c>
      <c r="I1321" s="13">
        <v>0</v>
      </c>
      <c r="J1321" s="13">
        <v>4</v>
      </c>
      <c r="K1321" s="13">
        <v>0</v>
      </c>
      <c r="L1321" s="13">
        <v>0</v>
      </c>
      <c r="M1321" s="13">
        <v>0</v>
      </c>
      <c r="N1321" s="13">
        <v>3</v>
      </c>
      <c r="O1321" s="13">
        <v>1</v>
      </c>
      <c r="P1321" s="13">
        <v>2</v>
      </c>
      <c r="Q1321" s="13">
        <v>13</v>
      </c>
      <c r="R1321" s="13">
        <v>1751</v>
      </c>
      <c r="S1321" s="13">
        <v>82</v>
      </c>
      <c r="T1321" s="15">
        <v>17.5</v>
      </c>
      <c r="U1321" s="15">
        <v>2.1875</v>
      </c>
      <c r="V1321" s="15">
        <v>1.378125</v>
      </c>
      <c r="W1321" s="13">
        <v>158</v>
      </c>
      <c r="X1321" s="13">
        <v>288</v>
      </c>
      <c r="Y1321" s="13">
        <v>35</v>
      </c>
      <c r="Z1321" s="13">
        <v>446</v>
      </c>
      <c r="AA1321" s="13">
        <v>72</v>
      </c>
      <c r="AB1321" s="13">
        <v>4</v>
      </c>
    </row>
    <row r="1322" spans="1:28">
      <c r="A1322" s="1">
        <v>100008918</v>
      </c>
      <c r="B1322" s="1" t="s">
        <v>2344</v>
      </c>
      <c r="C1322" s="1" t="s">
        <v>2885</v>
      </c>
      <c r="D1322" s="1" t="s">
        <v>176</v>
      </c>
      <c r="E1322" s="1">
        <v>1</v>
      </c>
      <c r="F1322" s="13">
        <v>17</v>
      </c>
      <c r="G1322" s="13">
        <f t="shared" si="21"/>
        <v>5</v>
      </c>
      <c r="H1322" s="13">
        <v>5</v>
      </c>
      <c r="I1322" s="13">
        <v>0</v>
      </c>
      <c r="J1322" s="13">
        <v>0</v>
      </c>
      <c r="K1322" s="13">
        <v>1</v>
      </c>
      <c r="L1322" s="13">
        <v>0</v>
      </c>
      <c r="M1322" s="13">
        <v>1</v>
      </c>
      <c r="N1322" s="13">
        <v>0</v>
      </c>
      <c r="O1322" s="13">
        <v>1</v>
      </c>
      <c r="P1322" s="13">
        <v>1</v>
      </c>
      <c r="Q1322" s="13">
        <v>6</v>
      </c>
      <c r="R1322" s="13">
        <v>1024</v>
      </c>
      <c r="S1322" s="13">
        <v>0</v>
      </c>
      <c r="T1322" s="15">
        <v>8.5</v>
      </c>
      <c r="U1322" s="15">
        <v>1.0625</v>
      </c>
      <c r="V1322" s="15">
        <v>0.66937500000000005</v>
      </c>
      <c r="W1322" s="13">
        <v>93</v>
      </c>
      <c r="X1322" s="13">
        <v>154</v>
      </c>
      <c r="Y1322" s="13">
        <v>17</v>
      </c>
      <c r="Z1322" s="13">
        <v>247</v>
      </c>
      <c r="AA1322" s="13">
        <v>48</v>
      </c>
      <c r="AB1322" s="13">
        <v>0</v>
      </c>
    </row>
    <row r="1323" spans="1:28">
      <c r="A1323" s="1">
        <v>100008926</v>
      </c>
      <c r="B1323" s="1" t="s">
        <v>2344</v>
      </c>
      <c r="C1323" s="1" t="s">
        <v>2885</v>
      </c>
      <c r="D1323" s="1" t="s">
        <v>176</v>
      </c>
      <c r="E1323" s="1">
        <v>1</v>
      </c>
      <c r="F1323" s="13">
        <v>17</v>
      </c>
      <c r="G1323" s="13">
        <f t="shared" si="21"/>
        <v>5</v>
      </c>
      <c r="H1323" s="13">
        <v>5</v>
      </c>
      <c r="I1323" s="13">
        <v>0</v>
      </c>
      <c r="J1323" s="13">
        <v>0</v>
      </c>
      <c r="K1323" s="13">
        <v>1</v>
      </c>
      <c r="L1323" s="13">
        <v>0</v>
      </c>
      <c r="M1323" s="13">
        <v>1</v>
      </c>
      <c r="N1323" s="13">
        <v>0</v>
      </c>
      <c r="O1323" s="13">
        <v>1</v>
      </c>
      <c r="P1323" s="13">
        <v>1</v>
      </c>
      <c r="Q1323" s="13">
        <v>6</v>
      </c>
      <c r="R1323" s="13">
        <v>1024</v>
      </c>
      <c r="S1323" s="13">
        <v>0</v>
      </c>
      <c r="T1323" s="15">
        <v>8.5</v>
      </c>
      <c r="U1323" s="15">
        <v>1.0625</v>
      </c>
      <c r="V1323" s="15">
        <v>0.66937500000000005</v>
      </c>
      <c r="W1323" s="13">
        <v>93</v>
      </c>
      <c r="X1323" s="13">
        <v>154</v>
      </c>
      <c r="Y1323" s="13">
        <v>17</v>
      </c>
      <c r="Z1323" s="13">
        <v>247</v>
      </c>
      <c r="AA1323" s="13">
        <v>48</v>
      </c>
      <c r="AB1323" s="13">
        <v>0</v>
      </c>
    </row>
    <row r="1324" spans="1:28">
      <c r="A1324" s="1">
        <v>100008928</v>
      </c>
      <c r="B1324" s="1" t="s">
        <v>2344</v>
      </c>
      <c r="C1324" s="1" t="s">
        <v>2885</v>
      </c>
      <c r="D1324" s="1" t="s">
        <v>12</v>
      </c>
      <c r="E1324" s="1">
        <v>1</v>
      </c>
      <c r="F1324" s="13">
        <v>11</v>
      </c>
      <c r="G1324" s="13">
        <f t="shared" si="21"/>
        <v>3</v>
      </c>
      <c r="H1324" s="13">
        <v>3</v>
      </c>
      <c r="I1324" s="13">
        <v>0</v>
      </c>
      <c r="J1324" s="13">
        <v>0</v>
      </c>
      <c r="K1324" s="13">
        <v>1</v>
      </c>
      <c r="L1324" s="13">
        <v>0</v>
      </c>
      <c r="M1324" s="13">
        <v>1</v>
      </c>
      <c r="N1324" s="13">
        <v>0</v>
      </c>
      <c r="O1324" s="13">
        <v>1</v>
      </c>
      <c r="P1324" s="13">
        <v>1</v>
      </c>
      <c r="Q1324" s="13">
        <v>4</v>
      </c>
      <c r="R1324" s="13">
        <v>552</v>
      </c>
      <c r="S1324" s="13">
        <v>0</v>
      </c>
      <c r="T1324" s="15">
        <v>5.5</v>
      </c>
      <c r="U1324" s="15">
        <v>0.6875</v>
      </c>
      <c r="V1324" s="15">
        <v>0.43312499999999998</v>
      </c>
      <c r="W1324" s="13">
        <v>50</v>
      </c>
      <c r="X1324" s="13">
        <v>83</v>
      </c>
      <c r="Y1324" s="13">
        <v>11</v>
      </c>
      <c r="Z1324" s="13">
        <v>133</v>
      </c>
      <c r="AA1324" s="13">
        <v>48</v>
      </c>
      <c r="AB1324" s="13">
        <v>0</v>
      </c>
    </row>
    <row r="1325" spans="1:28">
      <c r="A1325" s="1">
        <v>100008932</v>
      </c>
      <c r="B1325" s="1" t="s">
        <v>2344</v>
      </c>
      <c r="C1325" s="1" t="s">
        <v>2885</v>
      </c>
      <c r="D1325" s="1" t="s">
        <v>12</v>
      </c>
      <c r="E1325" s="1">
        <v>1</v>
      </c>
      <c r="F1325" s="13">
        <v>33</v>
      </c>
      <c r="G1325" s="13">
        <f t="shared" si="21"/>
        <v>9</v>
      </c>
      <c r="H1325" s="13">
        <v>9</v>
      </c>
      <c r="I1325" s="13">
        <v>0</v>
      </c>
      <c r="J1325" s="13">
        <v>4</v>
      </c>
      <c r="K1325" s="13">
        <v>0</v>
      </c>
      <c r="L1325" s="13">
        <v>0</v>
      </c>
      <c r="M1325" s="13">
        <v>0</v>
      </c>
      <c r="N1325" s="13">
        <v>3</v>
      </c>
      <c r="O1325" s="13">
        <v>1</v>
      </c>
      <c r="P1325" s="13">
        <v>2</v>
      </c>
      <c r="Q1325" s="13">
        <v>12</v>
      </c>
      <c r="R1325" s="13">
        <v>1657</v>
      </c>
      <c r="S1325" s="13">
        <v>65</v>
      </c>
      <c r="T1325" s="15">
        <v>16.5</v>
      </c>
      <c r="U1325" s="15">
        <v>2.0625</v>
      </c>
      <c r="V1325" s="15">
        <v>1.2993749999999999</v>
      </c>
      <c r="W1325" s="13">
        <v>150</v>
      </c>
      <c r="X1325" s="13">
        <v>269</v>
      </c>
      <c r="Y1325" s="13">
        <v>33</v>
      </c>
      <c r="Z1325" s="13">
        <v>419</v>
      </c>
      <c r="AA1325" s="13">
        <v>72</v>
      </c>
      <c r="AB1325" s="13">
        <v>4</v>
      </c>
    </row>
    <row r="1326" spans="1:28">
      <c r="A1326" s="1">
        <v>100008940</v>
      </c>
      <c r="B1326" s="1" t="s">
        <v>2344</v>
      </c>
      <c r="C1326" s="1" t="s">
        <v>2885</v>
      </c>
      <c r="D1326" s="1" t="s">
        <v>12</v>
      </c>
      <c r="E1326" s="1">
        <v>1</v>
      </c>
      <c r="F1326" s="13">
        <v>54</v>
      </c>
      <c r="G1326" s="13">
        <f t="shared" si="21"/>
        <v>14</v>
      </c>
      <c r="H1326" s="13">
        <v>14</v>
      </c>
      <c r="I1326" s="13">
        <v>0</v>
      </c>
      <c r="J1326" s="13">
        <v>6</v>
      </c>
      <c r="K1326" s="13">
        <v>0</v>
      </c>
      <c r="L1326" s="13">
        <v>0</v>
      </c>
      <c r="M1326" s="13">
        <v>0</v>
      </c>
      <c r="N1326" s="13">
        <v>4</v>
      </c>
      <c r="O1326" s="13">
        <v>1</v>
      </c>
      <c r="P1326" s="13">
        <v>3</v>
      </c>
      <c r="Q1326" s="13">
        <v>20</v>
      </c>
      <c r="R1326" s="13">
        <v>2636</v>
      </c>
      <c r="S1326" s="13">
        <v>248</v>
      </c>
      <c r="T1326" s="15">
        <v>27</v>
      </c>
      <c r="U1326" s="15">
        <v>3.375</v>
      </c>
      <c r="V1326" s="15">
        <v>2.1262500000000002</v>
      </c>
      <c r="W1326" s="13">
        <v>238</v>
      </c>
      <c r="X1326" s="13">
        <v>470</v>
      </c>
      <c r="Y1326" s="13">
        <v>54</v>
      </c>
      <c r="Z1326" s="13">
        <v>708</v>
      </c>
      <c r="AA1326" s="13">
        <v>96</v>
      </c>
      <c r="AB1326" s="13">
        <v>6</v>
      </c>
    </row>
    <row r="1327" spans="1:28">
      <c r="A1327" s="1">
        <v>100008950</v>
      </c>
      <c r="B1327" s="1" t="s">
        <v>2344</v>
      </c>
      <c r="C1327" s="1" t="s">
        <v>2885</v>
      </c>
      <c r="D1327" s="1" t="s">
        <v>176</v>
      </c>
      <c r="E1327" s="1">
        <v>1</v>
      </c>
      <c r="F1327" s="13">
        <v>11</v>
      </c>
      <c r="G1327" s="13">
        <f t="shared" si="21"/>
        <v>3</v>
      </c>
      <c r="H1327" s="13">
        <v>3</v>
      </c>
      <c r="I1327" s="13">
        <v>0</v>
      </c>
      <c r="J1327" s="13">
        <v>0</v>
      </c>
      <c r="K1327" s="13">
        <v>1</v>
      </c>
      <c r="L1327" s="13">
        <v>0</v>
      </c>
      <c r="M1327" s="13">
        <v>1</v>
      </c>
      <c r="N1327" s="13">
        <v>0</v>
      </c>
      <c r="O1327" s="13">
        <v>1</v>
      </c>
      <c r="P1327" s="13">
        <v>1</v>
      </c>
      <c r="Q1327" s="13">
        <v>4</v>
      </c>
      <c r="R1327" s="13">
        <v>552</v>
      </c>
      <c r="S1327" s="13">
        <v>0</v>
      </c>
      <c r="T1327" s="15">
        <v>5.5</v>
      </c>
      <c r="U1327" s="15">
        <v>0.6875</v>
      </c>
      <c r="V1327" s="15">
        <v>0.43312499999999998</v>
      </c>
      <c r="W1327" s="13">
        <v>50</v>
      </c>
      <c r="X1327" s="13">
        <v>83</v>
      </c>
      <c r="Y1327" s="13">
        <v>11</v>
      </c>
      <c r="Z1327" s="13">
        <v>133</v>
      </c>
      <c r="AA1327" s="13">
        <v>48</v>
      </c>
      <c r="AB1327" s="13">
        <v>0</v>
      </c>
    </row>
    <row r="1328" spans="1:28">
      <c r="A1328" s="1">
        <v>100008953</v>
      </c>
      <c r="B1328" s="1" t="s">
        <v>2344</v>
      </c>
      <c r="C1328" s="1" t="s">
        <v>2885</v>
      </c>
      <c r="D1328" s="1" t="s">
        <v>176</v>
      </c>
      <c r="E1328" s="1">
        <v>1</v>
      </c>
      <c r="F1328" s="13">
        <v>25</v>
      </c>
      <c r="G1328" s="13">
        <f t="shared" si="21"/>
        <v>7</v>
      </c>
      <c r="H1328" s="13">
        <v>7</v>
      </c>
      <c r="I1328" s="13">
        <v>0</v>
      </c>
      <c r="J1328" s="13">
        <v>4</v>
      </c>
      <c r="K1328" s="13">
        <v>0</v>
      </c>
      <c r="L1328" s="13">
        <v>0</v>
      </c>
      <c r="M1328" s="13">
        <v>0</v>
      </c>
      <c r="N1328" s="13">
        <v>3</v>
      </c>
      <c r="O1328" s="13">
        <v>1</v>
      </c>
      <c r="P1328" s="13">
        <v>2</v>
      </c>
      <c r="Q1328" s="13">
        <v>9</v>
      </c>
      <c r="R1328" s="13">
        <v>1285</v>
      </c>
      <c r="S1328" s="13">
        <v>25</v>
      </c>
      <c r="T1328" s="15">
        <v>12.5</v>
      </c>
      <c r="U1328" s="15">
        <v>1.5625</v>
      </c>
      <c r="V1328" s="15">
        <v>0.984375</v>
      </c>
      <c r="W1328" s="13">
        <v>116</v>
      </c>
      <c r="X1328" s="13">
        <v>201</v>
      </c>
      <c r="Y1328" s="13">
        <v>25</v>
      </c>
      <c r="Z1328" s="13">
        <v>317</v>
      </c>
      <c r="AA1328" s="13">
        <v>72</v>
      </c>
      <c r="AB1328" s="13">
        <v>4</v>
      </c>
    </row>
    <row r="1329" spans="1:28">
      <c r="A1329" s="1">
        <v>100008956</v>
      </c>
      <c r="B1329" s="1" t="s">
        <v>2344</v>
      </c>
      <c r="C1329" s="1" t="s">
        <v>2885</v>
      </c>
      <c r="D1329" s="1" t="s">
        <v>12</v>
      </c>
      <c r="E1329" s="1">
        <v>1</v>
      </c>
      <c r="F1329" s="13">
        <v>11</v>
      </c>
      <c r="G1329" s="13">
        <f t="shared" si="21"/>
        <v>3</v>
      </c>
      <c r="H1329" s="13">
        <v>3</v>
      </c>
      <c r="I1329" s="13">
        <v>0</v>
      </c>
      <c r="J1329" s="13">
        <v>0</v>
      </c>
      <c r="K1329" s="13">
        <v>1</v>
      </c>
      <c r="L1329" s="13">
        <v>0</v>
      </c>
      <c r="M1329" s="13">
        <v>1</v>
      </c>
      <c r="N1329" s="13">
        <v>0</v>
      </c>
      <c r="O1329" s="13">
        <v>1</v>
      </c>
      <c r="P1329" s="13">
        <v>1</v>
      </c>
      <c r="Q1329" s="13">
        <v>4</v>
      </c>
      <c r="R1329" s="13">
        <v>552</v>
      </c>
      <c r="S1329" s="13">
        <v>0</v>
      </c>
      <c r="T1329" s="15">
        <v>5.5</v>
      </c>
      <c r="U1329" s="15">
        <v>0.6875</v>
      </c>
      <c r="V1329" s="15">
        <v>0.43312499999999998</v>
      </c>
      <c r="W1329" s="13">
        <v>50</v>
      </c>
      <c r="X1329" s="13">
        <v>83</v>
      </c>
      <c r="Y1329" s="13">
        <v>11</v>
      </c>
      <c r="Z1329" s="13">
        <v>133</v>
      </c>
      <c r="AA1329" s="13">
        <v>48</v>
      </c>
      <c r="AB1329" s="13">
        <v>0</v>
      </c>
    </row>
    <row r="1330" spans="1:28">
      <c r="A1330" s="1">
        <v>100008973</v>
      </c>
      <c r="B1330" s="1" t="s">
        <v>2344</v>
      </c>
      <c r="C1330" s="1" t="s">
        <v>2885</v>
      </c>
      <c r="D1330" s="1" t="s">
        <v>18</v>
      </c>
      <c r="E1330" s="1">
        <v>1</v>
      </c>
      <c r="F1330" s="13">
        <v>41</v>
      </c>
      <c r="G1330" s="13">
        <f t="shared" si="21"/>
        <v>11</v>
      </c>
      <c r="H1330" s="13">
        <v>11</v>
      </c>
      <c r="I1330" s="13">
        <v>0</v>
      </c>
      <c r="J1330" s="13">
        <v>6</v>
      </c>
      <c r="K1330" s="13">
        <v>0</v>
      </c>
      <c r="L1330" s="13">
        <v>0</v>
      </c>
      <c r="M1330" s="13">
        <v>0</v>
      </c>
      <c r="N1330" s="13">
        <v>4</v>
      </c>
      <c r="O1330" s="13">
        <v>1</v>
      </c>
      <c r="P1330" s="13">
        <v>3</v>
      </c>
      <c r="Q1330" s="13">
        <v>15</v>
      </c>
      <c r="R1330" s="13">
        <v>2030</v>
      </c>
      <c r="S1330" s="13">
        <v>120</v>
      </c>
      <c r="T1330" s="15">
        <v>20.5</v>
      </c>
      <c r="U1330" s="15">
        <v>2.5625</v>
      </c>
      <c r="V1330" s="15">
        <v>1.6143749999999999</v>
      </c>
      <c r="W1330" s="13">
        <v>183</v>
      </c>
      <c r="X1330" s="13">
        <v>341</v>
      </c>
      <c r="Y1330" s="13">
        <v>41</v>
      </c>
      <c r="Z1330" s="13">
        <v>524</v>
      </c>
      <c r="AA1330" s="13">
        <v>96</v>
      </c>
      <c r="AB1330" s="13">
        <v>6</v>
      </c>
    </row>
    <row r="1331" spans="1:28">
      <c r="A1331" s="1">
        <v>100008974</v>
      </c>
      <c r="B1331" s="1" t="s">
        <v>2344</v>
      </c>
      <c r="C1331" s="1" t="s">
        <v>2885</v>
      </c>
      <c r="D1331" s="1" t="s">
        <v>12</v>
      </c>
      <c r="E1331" s="1">
        <v>1</v>
      </c>
      <c r="F1331" s="13">
        <v>95</v>
      </c>
      <c r="G1331" s="13">
        <f t="shared" si="21"/>
        <v>25</v>
      </c>
      <c r="H1331" s="13">
        <v>25</v>
      </c>
      <c r="I1331" s="13">
        <v>0</v>
      </c>
      <c r="J1331" s="13">
        <v>12</v>
      </c>
      <c r="K1331" s="13">
        <v>0</v>
      </c>
      <c r="L1331" s="13">
        <v>0</v>
      </c>
      <c r="M1331" s="13">
        <v>0</v>
      </c>
      <c r="N1331" s="13">
        <v>7</v>
      </c>
      <c r="O1331" s="13">
        <v>1</v>
      </c>
      <c r="P1331" s="13">
        <v>6</v>
      </c>
      <c r="Q1331" s="13">
        <v>35</v>
      </c>
      <c r="R1331" s="13">
        <v>4665</v>
      </c>
      <c r="S1331" s="13">
        <v>892</v>
      </c>
      <c r="T1331" s="15">
        <v>47.5</v>
      </c>
      <c r="U1331" s="15">
        <v>5.9375</v>
      </c>
      <c r="V1331" s="15">
        <v>3.7406250000000001</v>
      </c>
      <c r="W1331" s="13">
        <v>420</v>
      </c>
      <c r="X1331" s="13">
        <v>968</v>
      </c>
      <c r="Y1331" s="13">
        <v>95</v>
      </c>
      <c r="Z1331" s="13">
        <v>1388</v>
      </c>
      <c r="AA1331" s="13">
        <v>168</v>
      </c>
      <c r="AB1331" s="13">
        <v>12</v>
      </c>
    </row>
    <row r="1332" spans="1:28">
      <c r="A1332" s="1">
        <v>100008989</v>
      </c>
      <c r="B1332" s="1" t="s">
        <v>2344</v>
      </c>
      <c r="C1332" s="1" t="s">
        <v>2885</v>
      </c>
      <c r="D1332" s="1" t="s">
        <v>12</v>
      </c>
      <c r="E1332" s="1">
        <v>1</v>
      </c>
      <c r="F1332" s="13">
        <v>31</v>
      </c>
      <c r="G1332" s="13">
        <f t="shared" si="21"/>
        <v>11</v>
      </c>
      <c r="H1332" s="13">
        <v>11</v>
      </c>
      <c r="I1332" s="13">
        <v>0</v>
      </c>
      <c r="J1332" s="13">
        <v>4</v>
      </c>
      <c r="K1332" s="13">
        <v>0</v>
      </c>
      <c r="L1332" s="13">
        <v>0</v>
      </c>
      <c r="M1332" s="13">
        <v>0</v>
      </c>
      <c r="N1332" s="13">
        <v>3</v>
      </c>
      <c r="O1332" s="13">
        <v>1</v>
      </c>
      <c r="P1332" s="13">
        <v>2</v>
      </c>
      <c r="Q1332" s="13">
        <v>10</v>
      </c>
      <c r="R1332" s="13">
        <v>1564</v>
      </c>
      <c r="S1332" s="13">
        <v>37</v>
      </c>
      <c r="T1332" s="15">
        <v>15.5</v>
      </c>
      <c r="U1332" s="15">
        <v>1.9375</v>
      </c>
      <c r="V1332" s="15">
        <v>1.2206250000000001</v>
      </c>
      <c r="W1332" s="13">
        <v>141</v>
      </c>
      <c r="X1332" s="13">
        <v>246</v>
      </c>
      <c r="Y1332" s="13">
        <v>31</v>
      </c>
      <c r="Z1332" s="13">
        <v>387</v>
      </c>
      <c r="AA1332" s="13">
        <v>72</v>
      </c>
      <c r="AB1332" s="13">
        <v>4</v>
      </c>
    </row>
    <row r="1333" spans="1:28">
      <c r="A1333" s="1">
        <v>100008997</v>
      </c>
      <c r="B1333" s="1" t="s">
        <v>2344</v>
      </c>
      <c r="C1333" s="1" t="s">
        <v>2885</v>
      </c>
      <c r="D1333" s="1" t="s">
        <v>12</v>
      </c>
      <c r="E1333" s="1">
        <v>1</v>
      </c>
      <c r="F1333" s="13">
        <v>76</v>
      </c>
      <c r="G1333" s="13">
        <f t="shared" si="21"/>
        <v>20</v>
      </c>
      <c r="H1333" s="13">
        <v>20</v>
      </c>
      <c r="I1333" s="13">
        <v>0</v>
      </c>
      <c r="J1333" s="13">
        <v>10</v>
      </c>
      <c r="K1333" s="13">
        <v>0</v>
      </c>
      <c r="L1333" s="13">
        <v>0</v>
      </c>
      <c r="M1333" s="13">
        <v>0</v>
      </c>
      <c r="N1333" s="13">
        <v>6</v>
      </c>
      <c r="O1333" s="13">
        <v>1</v>
      </c>
      <c r="P1333" s="13">
        <v>5</v>
      </c>
      <c r="Q1333" s="13">
        <v>28</v>
      </c>
      <c r="R1333" s="13">
        <v>3780</v>
      </c>
      <c r="S1333" s="13">
        <v>543</v>
      </c>
      <c r="T1333" s="15">
        <v>38</v>
      </c>
      <c r="U1333" s="15">
        <v>4.75</v>
      </c>
      <c r="V1333" s="15">
        <v>2.9925000000000002</v>
      </c>
      <c r="W1333" s="13">
        <v>341</v>
      </c>
      <c r="X1333" s="13">
        <v>730</v>
      </c>
      <c r="Y1333" s="13">
        <v>76</v>
      </c>
      <c r="Z1333" s="13">
        <v>1071</v>
      </c>
      <c r="AA1333" s="13">
        <v>144</v>
      </c>
      <c r="AB1333" s="13">
        <v>10</v>
      </c>
    </row>
    <row r="1334" spans="1:28">
      <c r="A1334" s="1">
        <v>100009003</v>
      </c>
      <c r="B1334" s="1" t="s">
        <v>2344</v>
      </c>
      <c r="C1334" s="1" t="s">
        <v>2885</v>
      </c>
      <c r="D1334" s="1" t="s">
        <v>176</v>
      </c>
      <c r="E1334" s="1">
        <v>1</v>
      </c>
      <c r="F1334" s="13">
        <v>54</v>
      </c>
      <c r="G1334" s="13">
        <f t="shared" si="21"/>
        <v>14</v>
      </c>
      <c r="H1334" s="13">
        <v>14</v>
      </c>
      <c r="I1334" s="13">
        <v>0</v>
      </c>
      <c r="J1334" s="13">
        <v>8</v>
      </c>
      <c r="K1334" s="13">
        <v>0</v>
      </c>
      <c r="L1334" s="13">
        <v>0</v>
      </c>
      <c r="M1334" s="13">
        <v>0</v>
      </c>
      <c r="N1334" s="13">
        <v>5</v>
      </c>
      <c r="O1334" s="13">
        <v>1</v>
      </c>
      <c r="P1334" s="13">
        <v>4</v>
      </c>
      <c r="Q1334" s="13">
        <v>20</v>
      </c>
      <c r="R1334" s="13">
        <v>2756</v>
      </c>
      <c r="S1334" s="13">
        <v>248</v>
      </c>
      <c r="T1334" s="15">
        <v>27</v>
      </c>
      <c r="U1334" s="15">
        <v>3.375</v>
      </c>
      <c r="V1334" s="15">
        <v>2.1262500000000002</v>
      </c>
      <c r="W1334" s="13">
        <v>249</v>
      </c>
      <c r="X1334" s="13">
        <v>488</v>
      </c>
      <c r="Y1334" s="13">
        <v>54</v>
      </c>
      <c r="Z1334" s="13">
        <v>737</v>
      </c>
      <c r="AA1334" s="13">
        <v>120</v>
      </c>
      <c r="AB1334" s="13">
        <v>8</v>
      </c>
    </row>
    <row r="1335" spans="1:28">
      <c r="A1335" s="1">
        <v>100009007</v>
      </c>
      <c r="B1335" s="1" t="s">
        <v>2344</v>
      </c>
      <c r="C1335" s="1" t="s">
        <v>2885</v>
      </c>
      <c r="D1335" s="1" t="s">
        <v>2939</v>
      </c>
      <c r="E1335" s="1">
        <v>1</v>
      </c>
      <c r="F1335" s="13">
        <v>38</v>
      </c>
      <c r="G1335" s="13">
        <f t="shared" si="21"/>
        <v>10</v>
      </c>
      <c r="H1335" s="13">
        <v>10</v>
      </c>
      <c r="I1335" s="13">
        <v>0</v>
      </c>
      <c r="J1335" s="13">
        <v>4</v>
      </c>
      <c r="K1335" s="13">
        <v>0</v>
      </c>
      <c r="L1335" s="13">
        <v>0</v>
      </c>
      <c r="M1335" s="13">
        <v>0</v>
      </c>
      <c r="N1335" s="13">
        <v>3</v>
      </c>
      <c r="O1335" s="13">
        <v>1</v>
      </c>
      <c r="P1335" s="13">
        <v>2</v>
      </c>
      <c r="Q1335" s="13">
        <v>14</v>
      </c>
      <c r="R1335" s="13">
        <v>1890</v>
      </c>
      <c r="S1335" s="13">
        <v>100</v>
      </c>
      <c r="T1335" s="15">
        <v>19</v>
      </c>
      <c r="U1335" s="15">
        <v>2.375</v>
      </c>
      <c r="V1335" s="15">
        <v>1.4962500000000001</v>
      </c>
      <c r="W1335" s="13">
        <v>171</v>
      </c>
      <c r="X1335" s="13">
        <v>314</v>
      </c>
      <c r="Y1335" s="13">
        <v>38</v>
      </c>
      <c r="Z1335" s="13">
        <v>485</v>
      </c>
      <c r="AA1335" s="13">
        <v>72</v>
      </c>
      <c r="AB1335" s="13">
        <v>4</v>
      </c>
    </row>
    <row r="1336" spans="1:28">
      <c r="A1336" s="1">
        <v>100009013</v>
      </c>
      <c r="B1336" s="1" t="s">
        <v>2344</v>
      </c>
      <c r="C1336" s="1" t="s">
        <v>2885</v>
      </c>
      <c r="D1336" s="1" t="s">
        <v>12</v>
      </c>
      <c r="E1336" s="1">
        <v>1</v>
      </c>
      <c r="F1336" s="13">
        <v>14</v>
      </c>
      <c r="G1336" s="13">
        <f t="shared" si="21"/>
        <v>4</v>
      </c>
      <c r="H1336" s="13">
        <v>4</v>
      </c>
      <c r="I1336" s="13">
        <v>0</v>
      </c>
      <c r="J1336" s="13">
        <v>0</v>
      </c>
      <c r="K1336" s="13">
        <v>1</v>
      </c>
      <c r="L1336" s="13">
        <v>0</v>
      </c>
      <c r="M1336" s="13">
        <v>1</v>
      </c>
      <c r="N1336" s="13">
        <v>0</v>
      </c>
      <c r="O1336" s="13">
        <v>1</v>
      </c>
      <c r="P1336" s="13">
        <v>1</v>
      </c>
      <c r="Q1336" s="13">
        <v>5</v>
      </c>
      <c r="R1336" s="13">
        <v>767</v>
      </c>
      <c r="S1336" s="13">
        <v>0</v>
      </c>
      <c r="T1336" s="15">
        <v>7</v>
      </c>
      <c r="U1336" s="15">
        <v>0.875</v>
      </c>
      <c r="V1336" s="15">
        <v>0.55125000000000002</v>
      </c>
      <c r="W1336" s="13">
        <v>70</v>
      </c>
      <c r="X1336" s="13">
        <v>116</v>
      </c>
      <c r="Y1336" s="13">
        <v>14</v>
      </c>
      <c r="Z1336" s="13">
        <v>186</v>
      </c>
      <c r="AA1336" s="13">
        <v>48</v>
      </c>
      <c r="AB1336" s="13">
        <v>0</v>
      </c>
    </row>
    <row r="1337" spans="1:28">
      <c r="A1337" s="1">
        <v>100009020</v>
      </c>
      <c r="B1337" s="1" t="s">
        <v>2344</v>
      </c>
      <c r="C1337" s="1" t="s">
        <v>2885</v>
      </c>
      <c r="D1337" s="1" t="s">
        <v>145</v>
      </c>
      <c r="E1337" s="1">
        <v>1</v>
      </c>
      <c r="F1337" s="13">
        <v>52</v>
      </c>
      <c r="G1337" s="13">
        <f t="shared" si="21"/>
        <v>14</v>
      </c>
      <c r="H1337" s="13">
        <v>14</v>
      </c>
      <c r="I1337" s="13">
        <v>0</v>
      </c>
      <c r="J1337" s="13">
        <v>6</v>
      </c>
      <c r="K1337" s="13">
        <v>0</v>
      </c>
      <c r="L1337" s="13">
        <v>0</v>
      </c>
      <c r="M1337" s="13">
        <v>0</v>
      </c>
      <c r="N1337" s="13">
        <v>4</v>
      </c>
      <c r="O1337" s="13">
        <v>1</v>
      </c>
      <c r="P1337" s="13">
        <v>3</v>
      </c>
      <c r="Q1337" s="13">
        <v>19</v>
      </c>
      <c r="R1337" s="13">
        <v>2542</v>
      </c>
      <c r="S1337" s="13">
        <v>219</v>
      </c>
      <c r="T1337" s="15">
        <v>26</v>
      </c>
      <c r="U1337" s="15">
        <v>3.25</v>
      </c>
      <c r="V1337" s="15">
        <v>2.0474999999999999</v>
      </c>
      <c r="W1337" s="13">
        <v>229</v>
      </c>
      <c r="X1337" s="13">
        <v>447</v>
      </c>
      <c r="Y1337" s="13">
        <v>52</v>
      </c>
      <c r="Z1337" s="13">
        <v>676</v>
      </c>
      <c r="AA1337" s="13">
        <v>96</v>
      </c>
      <c r="AB1337" s="13">
        <v>6</v>
      </c>
    </row>
    <row r="1338" spans="1:28">
      <c r="A1338" s="1">
        <v>100009031</v>
      </c>
      <c r="B1338" s="1" t="s">
        <v>2344</v>
      </c>
      <c r="C1338" s="1" t="s">
        <v>2885</v>
      </c>
      <c r="D1338" s="1" t="s">
        <v>2946</v>
      </c>
      <c r="E1338" s="1">
        <v>1</v>
      </c>
      <c r="F1338" s="13">
        <v>38</v>
      </c>
      <c r="G1338" s="13">
        <f t="shared" si="21"/>
        <v>10</v>
      </c>
      <c r="H1338" s="13">
        <v>10</v>
      </c>
      <c r="I1338" s="13">
        <v>0</v>
      </c>
      <c r="J1338" s="13">
        <v>4</v>
      </c>
      <c r="K1338" s="13">
        <v>0</v>
      </c>
      <c r="L1338" s="13">
        <v>0</v>
      </c>
      <c r="M1338" s="13">
        <v>0</v>
      </c>
      <c r="N1338" s="13">
        <v>3</v>
      </c>
      <c r="O1338" s="13">
        <v>1</v>
      </c>
      <c r="P1338" s="13">
        <v>2</v>
      </c>
      <c r="Q1338" s="13">
        <v>14</v>
      </c>
      <c r="R1338" s="13">
        <v>1890</v>
      </c>
      <c r="S1338" s="13">
        <v>100</v>
      </c>
      <c r="T1338" s="15">
        <v>19</v>
      </c>
      <c r="U1338" s="15">
        <v>2.375</v>
      </c>
      <c r="V1338" s="15">
        <v>1.4962500000000001</v>
      </c>
      <c r="W1338" s="13">
        <v>171</v>
      </c>
      <c r="X1338" s="13">
        <v>314</v>
      </c>
      <c r="Y1338" s="13">
        <v>38</v>
      </c>
      <c r="Z1338" s="13">
        <v>485</v>
      </c>
      <c r="AA1338" s="13">
        <v>72</v>
      </c>
      <c r="AB1338" s="13">
        <v>4</v>
      </c>
    </row>
    <row r="1339" spans="1:28">
      <c r="A1339" s="1">
        <v>100009035</v>
      </c>
      <c r="B1339" s="1" t="s">
        <v>2344</v>
      </c>
      <c r="C1339" s="1" t="s">
        <v>2885</v>
      </c>
      <c r="D1339" s="1" t="s">
        <v>176</v>
      </c>
      <c r="E1339" s="1">
        <v>1</v>
      </c>
      <c r="F1339" s="13">
        <v>41</v>
      </c>
      <c r="G1339" s="13">
        <f t="shared" si="21"/>
        <v>11</v>
      </c>
      <c r="H1339" s="13">
        <v>11</v>
      </c>
      <c r="I1339" s="13">
        <v>0</v>
      </c>
      <c r="J1339" s="13">
        <v>6</v>
      </c>
      <c r="K1339" s="13">
        <v>0</v>
      </c>
      <c r="L1339" s="13">
        <v>0</v>
      </c>
      <c r="M1339" s="13">
        <v>0</v>
      </c>
      <c r="N1339" s="13">
        <v>4</v>
      </c>
      <c r="O1339" s="13">
        <v>1</v>
      </c>
      <c r="P1339" s="13">
        <v>3</v>
      </c>
      <c r="Q1339" s="13">
        <v>15</v>
      </c>
      <c r="R1339" s="13">
        <v>2030</v>
      </c>
      <c r="S1339" s="13">
        <v>120</v>
      </c>
      <c r="T1339" s="15">
        <v>20.5</v>
      </c>
      <c r="U1339" s="15">
        <v>2.5625</v>
      </c>
      <c r="V1339" s="15">
        <v>1.6143749999999999</v>
      </c>
      <c r="W1339" s="13">
        <v>183</v>
      </c>
      <c r="X1339" s="13">
        <v>341</v>
      </c>
      <c r="Y1339" s="13">
        <v>41</v>
      </c>
      <c r="Z1339" s="13">
        <v>524</v>
      </c>
      <c r="AA1339" s="13">
        <v>96</v>
      </c>
      <c r="AB1339" s="13">
        <v>6</v>
      </c>
    </row>
    <row r="1340" spans="1:28">
      <c r="A1340" s="1">
        <v>100009048</v>
      </c>
      <c r="B1340" s="1" t="s">
        <v>2344</v>
      </c>
      <c r="C1340" s="1" t="s">
        <v>2885</v>
      </c>
      <c r="D1340" s="1" t="s">
        <v>2953</v>
      </c>
      <c r="E1340" s="1">
        <v>2</v>
      </c>
      <c r="F1340" s="13">
        <v>77</v>
      </c>
      <c r="G1340" s="13">
        <f t="shared" si="21"/>
        <v>21</v>
      </c>
      <c r="H1340" s="13">
        <v>21</v>
      </c>
      <c r="I1340" s="13">
        <v>0</v>
      </c>
      <c r="J1340" s="13">
        <v>10</v>
      </c>
      <c r="K1340" s="13">
        <v>0</v>
      </c>
      <c r="L1340" s="13">
        <v>0</v>
      </c>
      <c r="M1340" s="13">
        <v>0</v>
      </c>
      <c r="N1340" s="13">
        <v>7</v>
      </c>
      <c r="O1340" s="13">
        <v>2</v>
      </c>
      <c r="P1340" s="13">
        <v>5</v>
      </c>
      <c r="Q1340" s="13">
        <v>28</v>
      </c>
      <c r="R1340" s="13">
        <v>3827</v>
      </c>
      <c r="S1340" s="13">
        <v>244</v>
      </c>
      <c r="T1340" s="15">
        <v>38.5</v>
      </c>
      <c r="U1340" s="15">
        <v>4.8125</v>
      </c>
      <c r="V1340" s="15">
        <v>3.0318749999999999</v>
      </c>
      <c r="W1340" s="13">
        <v>345</v>
      </c>
      <c r="X1340" s="13">
        <v>648</v>
      </c>
      <c r="Y1340" s="13">
        <v>77</v>
      </c>
      <c r="Z1340" s="13">
        <v>993</v>
      </c>
      <c r="AA1340" s="13">
        <v>168</v>
      </c>
      <c r="AB1340" s="13">
        <v>10</v>
      </c>
    </row>
    <row r="1341" spans="1:28">
      <c r="A1341" s="1">
        <v>100009064</v>
      </c>
      <c r="B1341" s="1" t="s">
        <v>2344</v>
      </c>
      <c r="C1341" s="1" t="s">
        <v>2885</v>
      </c>
      <c r="D1341" s="1" t="s">
        <v>2955</v>
      </c>
      <c r="E1341" s="1">
        <v>1</v>
      </c>
      <c r="F1341" s="13">
        <v>78</v>
      </c>
      <c r="G1341" s="13">
        <f t="shared" si="21"/>
        <v>20</v>
      </c>
      <c r="H1341" s="13">
        <v>20</v>
      </c>
      <c r="I1341" s="13">
        <v>0</v>
      </c>
      <c r="J1341" s="13">
        <v>10</v>
      </c>
      <c r="K1341" s="13">
        <v>0</v>
      </c>
      <c r="L1341" s="13">
        <v>0</v>
      </c>
      <c r="M1341" s="13">
        <v>0</v>
      </c>
      <c r="N1341" s="13">
        <v>6</v>
      </c>
      <c r="O1341" s="13">
        <v>1</v>
      </c>
      <c r="P1341" s="13">
        <v>5</v>
      </c>
      <c r="Q1341" s="13">
        <v>29</v>
      </c>
      <c r="R1341" s="13">
        <v>3873</v>
      </c>
      <c r="S1341" s="13">
        <v>587</v>
      </c>
      <c r="T1341" s="15">
        <v>39</v>
      </c>
      <c r="U1341" s="15">
        <v>4.875</v>
      </c>
      <c r="V1341" s="15">
        <v>3.07125</v>
      </c>
      <c r="W1341" s="13">
        <v>349</v>
      </c>
      <c r="X1341" s="13">
        <v>758</v>
      </c>
      <c r="Y1341" s="13">
        <v>78</v>
      </c>
      <c r="Z1341" s="13">
        <v>1107</v>
      </c>
      <c r="AA1341" s="13">
        <v>144</v>
      </c>
      <c r="AB1341" s="13">
        <v>10</v>
      </c>
    </row>
    <row r="1342" spans="1:28">
      <c r="A1342" s="1">
        <v>100009071</v>
      </c>
      <c r="B1342" s="1" t="s">
        <v>2344</v>
      </c>
      <c r="C1342" s="1" t="s">
        <v>2885</v>
      </c>
      <c r="D1342" s="1" t="s">
        <v>176</v>
      </c>
      <c r="E1342" s="1">
        <v>1</v>
      </c>
      <c r="F1342" s="13">
        <v>49</v>
      </c>
      <c r="G1342" s="13">
        <f t="shared" si="21"/>
        <v>13</v>
      </c>
      <c r="H1342" s="13">
        <v>13</v>
      </c>
      <c r="I1342" s="13">
        <v>0</v>
      </c>
      <c r="J1342" s="13">
        <v>6</v>
      </c>
      <c r="K1342" s="13">
        <v>0</v>
      </c>
      <c r="L1342" s="13">
        <v>0</v>
      </c>
      <c r="M1342" s="13">
        <v>0</v>
      </c>
      <c r="N1342" s="13">
        <v>4</v>
      </c>
      <c r="O1342" s="13">
        <v>1</v>
      </c>
      <c r="P1342" s="13">
        <v>3</v>
      </c>
      <c r="Q1342" s="13">
        <v>18</v>
      </c>
      <c r="R1342" s="13">
        <v>2403</v>
      </c>
      <c r="S1342" s="13">
        <v>192</v>
      </c>
      <c r="T1342" s="15">
        <v>24.5</v>
      </c>
      <c r="U1342" s="15">
        <v>3.0625</v>
      </c>
      <c r="V1342" s="15">
        <v>1.9293750000000001</v>
      </c>
      <c r="W1342" s="13">
        <v>217</v>
      </c>
      <c r="X1342" s="13">
        <v>419</v>
      </c>
      <c r="Y1342" s="13">
        <v>49</v>
      </c>
      <c r="Z1342" s="13">
        <v>636</v>
      </c>
      <c r="AA1342" s="13">
        <v>96</v>
      </c>
      <c r="AB1342" s="13">
        <v>6</v>
      </c>
    </row>
    <row r="1343" spans="1:28">
      <c r="A1343" s="1">
        <v>100009083</v>
      </c>
      <c r="B1343" s="1" t="s">
        <v>2344</v>
      </c>
      <c r="C1343" s="1" t="s">
        <v>2885</v>
      </c>
      <c r="D1343" s="1" t="s">
        <v>176</v>
      </c>
      <c r="E1343" s="1">
        <v>1</v>
      </c>
      <c r="F1343" s="13">
        <v>30</v>
      </c>
      <c r="G1343" s="13">
        <f t="shared" si="21"/>
        <v>8</v>
      </c>
      <c r="H1343" s="13">
        <v>8</v>
      </c>
      <c r="I1343" s="13">
        <v>0</v>
      </c>
      <c r="J1343" s="13">
        <v>4</v>
      </c>
      <c r="K1343" s="13">
        <v>0</v>
      </c>
      <c r="L1343" s="13">
        <v>0</v>
      </c>
      <c r="M1343" s="13">
        <v>0</v>
      </c>
      <c r="N1343" s="13">
        <v>3</v>
      </c>
      <c r="O1343" s="13">
        <v>1</v>
      </c>
      <c r="P1343" s="13">
        <v>2</v>
      </c>
      <c r="Q1343" s="13">
        <v>11</v>
      </c>
      <c r="R1343" s="13">
        <v>1518</v>
      </c>
      <c r="S1343" s="13">
        <v>50</v>
      </c>
      <c r="T1343" s="15">
        <v>15</v>
      </c>
      <c r="U1343" s="15">
        <v>1.875</v>
      </c>
      <c r="V1343" s="15">
        <v>1.1812499999999999</v>
      </c>
      <c r="W1343" s="13">
        <v>137</v>
      </c>
      <c r="X1343" s="13">
        <v>243</v>
      </c>
      <c r="Y1343" s="13">
        <v>30</v>
      </c>
      <c r="Z1343" s="13">
        <v>380</v>
      </c>
      <c r="AA1343" s="13">
        <v>72</v>
      </c>
      <c r="AB1343" s="13">
        <v>4</v>
      </c>
    </row>
    <row r="1344" spans="1:28">
      <c r="A1344" s="1">
        <v>100009097</v>
      </c>
      <c r="B1344" s="1" t="s">
        <v>2344</v>
      </c>
      <c r="C1344" s="1" t="s">
        <v>2885</v>
      </c>
      <c r="D1344" s="1" t="s">
        <v>2962</v>
      </c>
      <c r="E1344" s="1">
        <v>2</v>
      </c>
      <c r="F1344" s="13">
        <v>39</v>
      </c>
      <c r="G1344" s="13">
        <f t="shared" si="21"/>
        <v>11</v>
      </c>
      <c r="H1344" s="13">
        <v>11</v>
      </c>
      <c r="I1344" s="13">
        <v>0</v>
      </c>
      <c r="J1344" s="13">
        <v>4</v>
      </c>
      <c r="K1344" s="13">
        <v>1</v>
      </c>
      <c r="L1344" s="13">
        <v>0</v>
      </c>
      <c r="M1344" s="13">
        <v>1</v>
      </c>
      <c r="N1344" s="13">
        <v>3</v>
      </c>
      <c r="O1344" s="13">
        <v>2</v>
      </c>
      <c r="P1344" s="13">
        <v>3</v>
      </c>
      <c r="Q1344" s="13">
        <v>14</v>
      </c>
      <c r="R1344" s="13">
        <v>1928</v>
      </c>
      <c r="S1344" s="13">
        <v>50</v>
      </c>
      <c r="T1344" s="15">
        <v>19.5</v>
      </c>
      <c r="U1344" s="15">
        <v>2.4375</v>
      </c>
      <c r="V1344" s="15">
        <v>1.535625</v>
      </c>
      <c r="W1344" s="13">
        <v>174</v>
      </c>
      <c r="X1344" s="13">
        <v>305</v>
      </c>
      <c r="Y1344" s="13">
        <v>39</v>
      </c>
      <c r="Z1344" s="13">
        <v>479</v>
      </c>
      <c r="AA1344" s="13">
        <v>120</v>
      </c>
      <c r="AB1344" s="13">
        <v>4</v>
      </c>
    </row>
    <row r="1345" spans="1:28">
      <c r="A1345" s="1">
        <v>100009099</v>
      </c>
      <c r="B1345" s="1" t="s">
        <v>2344</v>
      </c>
      <c r="C1345" s="1" t="s">
        <v>2885</v>
      </c>
      <c r="D1345" s="1" t="s">
        <v>176</v>
      </c>
      <c r="E1345" s="1">
        <v>1</v>
      </c>
      <c r="F1345" s="13">
        <v>35</v>
      </c>
      <c r="G1345" s="13">
        <f t="shared" si="21"/>
        <v>9</v>
      </c>
      <c r="H1345" s="13">
        <v>9</v>
      </c>
      <c r="I1345" s="13">
        <v>0</v>
      </c>
      <c r="J1345" s="13">
        <v>4</v>
      </c>
      <c r="K1345" s="13">
        <v>0</v>
      </c>
      <c r="L1345" s="13">
        <v>0</v>
      </c>
      <c r="M1345" s="13">
        <v>0</v>
      </c>
      <c r="N1345" s="13">
        <v>3</v>
      </c>
      <c r="O1345" s="13">
        <v>1</v>
      </c>
      <c r="P1345" s="13">
        <v>2</v>
      </c>
      <c r="Q1345" s="13">
        <v>13</v>
      </c>
      <c r="R1345" s="13">
        <v>1751</v>
      </c>
      <c r="S1345" s="13">
        <v>82</v>
      </c>
      <c r="T1345" s="15">
        <v>17.5</v>
      </c>
      <c r="U1345" s="15">
        <v>2.1875</v>
      </c>
      <c r="V1345" s="15">
        <v>1.378125</v>
      </c>
      <c r="W1345" s="13">
        <v>158</v>
      </c>
      <c r="X1345" s="13">
        <v>288</v>
      </c>
      <c r="Y1345" s="13">
        <v>35</v>
      </c>
      <c r="Z1345" s="13">
        <v>446</v>
      </c>
      <c r="AA1345" s="13">
        <v>72</v>
      </c>
      <c r="AB1345" s="13">
        <v>4</v>
      </c>
    </row>
    <row r="1346" spans="1:28">
      <c r="A1346" s="1">
        <v>100009101</v>
      </c>
      <c r="B1346" s="1" t="s">
        <v>2344</v>
      </c>
      <c r="C1346" s="1" t="s">
        <v>2885</v>
      </c>
      <c r="D1346" s="1" t="s">
        <v>2965</v>
      </c>
      <c r="E1346" s="1">
        <v>1</v>
      </c>
      <c r="F1346" s="13">
        <v>6</v>
      </c>
      <c r="G1346" s="13">
        <f t="shared" si="21"/>
        <v>2</v>
      </c>
      <c r="H1346" s="13">
        <v>2</v>
      </c>
      <c r="I1346" s="13">
        <v>0</v>
      </c>
      <c r="J1346" s="13">
        <v>0</v>
      </c>
      <c r="K1346" s="13">
        <v>1</v>
      </c>
      <c r="L1346" s="13">
        <v>0</v>
      </c>
      <c r="M1346" s="13">
        <v>1</v>
      </c>
      <c r="N1346" s="13">
        <v>0</v>
      </c>
      <c r="O1346" s="13">
        <v>1</v>
      </c>
      <c r="P1346" s="13">
        <v>1</v>
      </c>
      <c r="Q1346" s="13">
        <v>2</v>
      </c>
      <c r="R1346" s="13">
        <v>272</v>
      </c>
      <c r="S1346" s="13">
        <v>0</v>
      </c>
      <c r="T1346" s="15">
        <v>3</v>
      </c>
      <c r="U1346" s="15">
        <v>0.375</v>
      </c>
      <c r="V1346" s="15">
        <v>0.23624999999999999</v>
      </c>
      <c r="W1346" s="13">
        <v>25</v>
      </c>
      <c r="X1346" s="13">
        <v>41</v>
      </c>
      <c r="Y1346" s="13">
        <v>6</v>
      </c>
      <c r="Z1346" s="13">
        <v>66</v>
      </c>
      <c r="AA1346" s="13">
        <v>48</v>
      </c>
      <c r="AB1346" s="13">
        <v>0</v>
      </c>
    </row>
    <row r="1347" spans="1:28">
      <c r="A1347" s="1">
        <v>100009103</v>
      </c>
      <c r="B1347" s="1" t="s">
        <v>2344</v>
      </c>
      <c r="C1347" s="1" t="s">
        <v>2885</v>
      </c>
      <c r="D1347" s="1" t="s">
        <v>176</v>
      </c>
      <c r="E1347" s="1">
        <v>1</v>
      </c>
      <c r="F1347" s="13">
        <v>35</v>
      </c>
      <c r="G1347" s="13">
        <f t="shared" si="21"/>
        <v>9</v>
      </c>
      <c r="H1347" s="13">
        <v>9</v>
      </c>
      <c r="I1347" s="13">
        <v>0</v>
      </c>
      <c r="J1347" s="13">
        <v>4</v>
      </c>
      <c r="K1347" s="13">
        <v>0</v>
      </c>
      <c r="L1347" s="13">
        <v>0</v>
      </c>
      <c r="M1347" s="13">
        <v>0</v>
      </c>
      <c r="N1347" s="13">
        <v>3</v>
      </c>
      <c r="O1347" s="13">
        <v>1</v>
      </c>
      <c r="P1347" s="13">
        <v>2</v>
      </c>
      <c r="Q1347" s="13">
        <v>13</v>
      </c>
      <c r="R1347" s="13">
        <v>1751</v>
      </c>
      <c r="S1347" s="13">
        <v>82</v>
      </c>
      <c r="T1347" s="15">
        <v>17.5</v>
      </c>
      <c r="U1347" s="15">
        <v>2.1875</v>
      </c>
      <c r="V1347" s="15">
        <v>1.378125</v>
      </c>
      <c r="W1347" s="13">
        <v>158</v>
      </c>
      <c r="X1347" s="13">
        <v>288</v>
      </c>
      <c r="Y1347" s="13">
        <v>35</v>
      </c>
      <c r="Z1347" s="13">
        <v>446</v>
      </c>
      <c r="AA1347" s="13">
        <v>72</v>
      </c>
      <c r="AB1347" s="13">
        <v>4</v>
      </c>
    </row>
    <row r="1348" spans="1:28">
      <c r="A1348" s="1">
        <v>100009114</v>
      </c>
      <c r="B1348" s="1" t="s">
        <v>2344</v>
      </c>
      <c r="C1348" s="1" t="s">
        <v>2885</v>
      </c>
      <c r="D1348" s="1" t="s">
        <v>2970</v>
      </c>
      <c r="E1348" s="1">
        <v>1</v>
      </c>
      <c r="F1348" s="13">
        <v>81</v>
      </c>
      <c r="G1348" s="13">
        <f t="shared" si="21"/>
        <v>21</v>
      </c>
      <c r="H1348" s="13">
        <v>21</v>
      </c>
      <c r="I1348" s="13">
        <v>0</v>
      </c>
      <c r="J1348" s="13">
        <v>12</v>
      </c>
      <c r="K1348" s="13">
        <v>0</v>
      </c>
      <c r="L1348" s="13">
        <v>0</v>
      </c>
      <c r="M1348" s="13">
        <v>0</v>
      </c>
      <c r="N1348" s="13">
        <v>7</v>
      </c>
      <c r="O1348" s="13">
        <v>1</v>
      </c>
      <c r="P1348" s="13">
        <v>6</v>
      </c>
      <c r="Q1348" s="13">
        <v>30</v>
      </c>
      <c r="R1348" s="13">
        <v>4013</v>
      </c>
      <c r="S1348" s="13">
        <v>634</v>
      </c>
      <c r="T1348" s="15">
        <v>40.5</v>
      </c>
      <c r="U1348" s="15">
        <v>5.0625</v>
      </c>
      <c r="V1348" s="15">
        <v>3.1893750000000001</v>
      </c>
      <c r="W1348" s="13">
        <v>362</v>
      </c>
      <c r="X1348" s="13">
        <v>793</v>
      </c>
      <c r="Y1348" s="13">
        <v>81</v>
      </c>
      <c r="Z1348" s="13">
        <v>1155</v>
      </c>
      <c r="AA1348" s="13">
        <v>168</v>
      </c>
      <c r="AB1348" s="13">
        <v>12</v>
      </c>
    </row>
    <row r="1349" spans="1:28">
      <c r="A1349" s="1">
        <v>100009119</v>
      </c>
      <c r="B1349" s="1" t="s">
        <v>2344</v>
      </c>
      <c r="C1349" s="1" t="s">
        <v>2885</v>
      </c>
      <c r="D1349" s="1" t="s">
        <v>176</v>
      </c>
      <c r="E1349" s="1">
        <v>2</v>
      </c>
      <c r="F1349" s="13">
        <v>95</v>
      </c>
      <c r="G1349" s="13">
        <f t="shared" si="21"/>
        <v>25</v>
      </c>
      <c r="H1349" s="13">
        <v>25</v>
      </c>
      <c r="I1349" s="13">
        <v>0</v>
      </c>
      <c r="J1349" s="13">
        <v>12</v>
      </c>
      <c r="K1349" s="13">
        <v>1</v>
      </c>
      <c r="L1349" s="13">
        <v>0</v>
      </c>
      <c r="M1349" s="13">
        <v>1</v>
      </c>
      <c r="N1349" s="13">
        <v>7</v>
      </c>
      <c r="O1349" s="13">
        <v>2</v>
      </c>
      <c r="P1349" s="13">
        <v>7</v>
      </c>
      <c r="Q1349" s="13">
        <v>35</v>
      </c>
      <c r="R1349" s="13">
        <v>4780</v>
      </c>
      <c r="S1349" s="13">
        <v>634</v>
      </c>
      <c r="T1349" s="15">
        <v>47.5</v>
      </c>
      <c r="U1349" s="15">
        <v>5.9375</v>
      </c>
      <c r="V1349" s="15">
        <v>3.7406250000000001</v>
      </c>
      <c r="W1349" s="13">
        <v>432</v>
      </c>
      <c r="X1349" s="13">
        <v>909</v>
      </c>
      <c r="Y1349" s="13">
        <v>95</v>
      </c>
      <c r="Z1349" s="13">
        <v>1341</v>
      </c>
      <c r="AA1349" s="13">
        <v>216</v>
      </c>
      <c r="AB1349" s="13">
        <v>12</v>
      </c>
    </row>
    <row r="1350" spans="1:28">
      <c r="A1350" s="1">
        <v>100009125</v>
      </c>
      <c r="B1350" s="1" t="s">
        <v>2344</v>
      </c>
      <c r="C1350" s="1" t="s">
        <v>2885</v>
      </c>
      <c r="D1350" s="1" t="s">
        <v>1954</v>
      </c>
      <c r="E1350" s="1">
        <v>1</v>
      </c>
      <c r="F1350" s="13">
        <v>60</v>
      </c>
      <c r="G1350" s="13">
        <f t="shared" ref="G1350:G1413" si="22">H1350+I1350</f>
        <v>16</v>
      </c>
      <c r="H1350" s="13">
        <v>16</v>
      </c>
      <c r="I1350" s="13">
        <v>0</v>
      </c>
      <c r="J1350" s="13">
        <v>6</v>
      </c>
      <c r="K1350" s="13">
        <v>0</v>
      </c>
      <c r="L1350" s="13">
        <v>0</v>
      </c>
      <c r="M1350" s="13">
        <v>0</v>
      </c>
      <c r="N1350" s="13">
        <v>4</v>
      </c>
      <c r="O1350" s="13">
        <v>1</v>
      </c>
      <c r="P1350" s="13">
        <v>3</v>
      </c>
      <c r="Q1350" s="13">
        <v>22</v>
      </c>
      <c r="R1350" s="13">
        <v>2915</v>
      </c>
      <c r="S1350" s="13">
        <v>311</v>
      </c>
      <c r="T1350" s="15">
        <v>30</v>
      </c>
      <c r="U1350" s="15">
        <v>3.75</v>
      </c>
      <c r="V1350" s="15">
        <v>2.3624999999999998</v>
      </c>
      <c r="W1350" s="13">
        <v>263</v>
      </c>
      <c r="X1350" s="13">
        <v>531</v>
      </c>
      <c r="Y1350" s="13">
        <v>60</v>
      </c>
      <c r="Z1350" s="13">
        <v>794</v>
      </c>
      <c r="AA1350" s="13">
        <v>96</v>
      </c>
      <c r="AB1350" s="13">
        <v>6</v>
      </c>
    </row>
    <row r="1351" spans="1:28">
      <c r="A1351" s="1">
        <v>100009126</v>
      </c>
      <c r="B1351" s="1" t="s">
        <v>2344</v>
      </c>
      <c r="C1351" s="1" t="s">
        <v>2885</v>
      </c>
      <c r="D1351" s="1" t="s">
        <v>167</v>
      </c>
      <c r="E1351" s="1">
        <v>1</v>
      </c>
      <c r="F1351" s="13">
        <v>73</v>
      </c>
      <c r="G1351" s="13">
        <f t="shared" si="22"/>
        <v>19</v>
      </c>
      <c r="H1351" s="13">
        <v>19</v>
      </c>
      <c r="I1351" s="13">
        <v>0</v>
      </c>
      <c r="J1351" s="13">
        <v>10</v>
      </c>
      <c r="K1351" s="13">
        <v>0</v>
      </c>
      <c r="L1351" s="13">
        <v>0</v>
      </c>
      <c r="M1351" s="13">
        <v>0</v>
      </c>
      <c r="N1351" s="13">
        <v>6</v>
      </c>
      <c r="O1351" s="13">
        <v>1</v>
      </c>
      <c r="P1351" s="13">
        <v>5</v>
      </c>
      <c r="Q1351" s="13">
        <v>27</v>
      </c>
      <c r="R1351" s="13">
        <v>3640</v>
      </c>
      <c r="S1351" s="13">
        <v>500</v>
      </c>
      <c r="T1351" s="15">
        <v>36.5</v>
      </c>
      <c r="U1351" s="15">
        <v>4.5625</v>
      </c>
      <c r="V1351" s="15">
        <v>2.8743750000000001</v>
      </c>
      <c r="W1351" s="13">
        <v>328</v>
      </c>
      <c r="X1351" s="13">
        <v>696</v>
      </c>
      <c r="Y1351" s="13">
        <v>73</v>
      </c>
      <c r="Z1351" s="13">
        <v>1024</v>
      </c>
      <c r="AA1351" s="13">
        <v>144</v>
      </c>
      <c r="AB1351" s="13">
        <v>10</v>
      </c>
    </row>
    <row r="1352" spans="1:28">
      <c r="A1352" s="1">
        <v>100009129</v>
      </c>
      <c r="B1352" s="1" t="s">
        <v>2344</v>
      </c>
      <c r="C1352" s="1" t="s">
        <v>2885</v>
      </c>
      <c r="D1352" s="1" t="s">
        <v>18</v>
      </c>
      <c r="E1352" s="1">
        <v>1</v>
      </c>
      <c r="F1352" s="13">
        <v>87</v>
      </c>
      <c r="G1352" s="13">
        <f t="shared" si="22"/>
        <v>23</v>
      </c>
      <c r="H1352" s="13">
        <v>23</v>
      </c>
      <c r="I1352" s="13">
        <v>0</v>
      </c>
      <c r="J1352" s="13">
        <v>12</v>
      </c>
      <c r="K1352" s="13">
        <v>0</v>
      </c>
      <c r="L1352" s="13">
        <v>0</v>
      </c>
      <c r="M1352" s="13">
        <v>0</v>
      </c>
      <c r="N1352" s="13">
        <v>7</v>
      </c>
      <c r="O1352" s="13">
        <v>1</v>
      </c>
      <c r="P1352" s="13">
        <v>6</v>
      </c>
      <c r="Q1352" s="13">
        <v>32</v>
      </c>
      <c r="R1352" s="13">
        <v>4293</v>
      </c>
      <c r="S1352" s="13">
        <v>732</v>
      </c>
      <c r="T1352" s="15">
        <v>43.5</v>
      </c>
      <c r="U1352" s="15">
        <v>5.4375</v>
      </c>
      <c r="V1352" s="15">
        <v>3.4256250000000001</v>
      </c>
      <c r="W1352" s="13">
        <v>387</v>
      </c>
      <c r="X1352" s="13">
        <v>864</v>
      </c>
      <c r="Y1352" s="13">
        <v>87</v>
      </c>
      <c r="Z1352" s="13">
        <v>1251</v>
      </c>
      <c r="AA1352" s="13">
        <v>168</v>
      </c>
      <c r="AB1352" s="13">
        <v>12</v>
      </c>
    </row>
    <row r="1353" spans="1:28">
      <c r="A1353" s="1">
        <v>100009130</v>
      </c>
      <c r="B1353" s="1" t="s">
        <v>2344</v>
      </c>
      <c r="C1353" s="1" t="s">
        <v>2885</v>
      </c>
      <c r="D1353" s="1" t="s">
        <v>203</v>
      </c>
      <c r="E1353" s="1">
        <v>1</v>
      </c>
      <c r="F1353" s="13">
        <v>119</v>
      </c>
      <c r="G1353" s="13">
        <f t="shared" si="22"/>
        <v>31</v>
      </c>
      <c r="H1353" s="13">
        <v>31</v>
      </c>
      <c r="I1353" s="13">
        <v>0</v>
      </c>
      <c r="J1353" s="13">
        <v>16</v>
      </c>
      <c r="K1353" s="13">
        <v>0</v>
      </c>
      <c r="L1353" s="13">
        <v>1</v>
      </c>
      <c r="M1353" s="13">
        <v>0</v>
      </c>
      <c r="N1353" s="13">
        <v>8</v>
      </c>
      <c r="O1353" s="13">
        <v>1</v>
      </c>
      <c r="P1353" s="13">
        <v>8</v>
      </c>
      <c r="Q1353" s="13">
        <v>44</v>
      </c>
      <c r="R1353" s="13">
        <v>5783</v>
      </c>
      <c r="S1353" s="13">
        <v>1468</v>
      </c>
      <c r="T1353" s="15">
        <v>59.5</v>
      </c>
      <c r="U1353" s="15">
        <v>7.4375</v>
      </c>
      <c r="V1353" s="15">
        <v>4.6856249999999999</v>
      </c>
      <c r="W1353" s="13">
        <v>521</v>
      </c>
      <c r="X1353" s="13">
        <v>1308</v>
      </c>
      <c r="Y1353" s="13">
        <v>119</v>
      </c>
      <c r="Z1353" s="13">
        <v>1829</v>
      </c>
      <c r="AA1353" s="13">
        <v>192</v>
      </c>
      <c r="AB1353" s="13">
        <v>16</v>
      </c>
    </row>
    <row r="1354" spans="1:28">
      <c r="A1354" s="1">
        <v>100009144</v>
      </c>
      <c r="B1354" s="1" t="s">
        <v>2344</v>
      </c>
      <c r="C1354" s="1" t="s">
        <v>2885</v>
      </c>
      <c r="D1354" s="1" t="s">
        <v>2980</v>
      </c>
      <c r="E1354" s="1">
        <v>1</v>
      </c>
      <c r="F1354" s="13">
        <v>67</v>
      </c>
      <c r="G1354" s="13">
        <f t="shared" si="22"/>
        <v>23</v>
      </c>
      <c r="H1354" s="13">
        <v>23</v>
      </c>
      <c r="I1354" s="13">
        <v>0</v>
      </c>
      <c r="J1354" s="13">
        <v>10</v>
      </c>
      <c r="K1354" s="13">
        <v>0</v>
      </c>
      <c r="L1354" s="13">
        <v>0</v>
      </c>
      <c r="M1354" s="13">
        <v>0</v>
      </c>
      <c r="N1354" s="13">
        <v>6</v>
      </c>
      <c r="O1354" s="13">
        <v>1</v>
      </c>
      <c r="P1354" s="13">
        <v>5</v>
      </c>
      <c r="Q1354" s="13">
        <v>22</v>
      </c>
      <c r="R1354" s="13">
        <v>3361</v>
      </c>
      <c r="S1354" s="13">
        <v>311</v>
      </c>
      <c r="T1354" s="15">
        <v>33.5</v>
      </c>
      <c r="U1354" s="15">
        <v>4.1875</v>
      </c>
      <c r="V1354" s="15">
        <v>2.6381250000000001</v>
      </c>
      <c r="W1354" s="13">
        <v>303</v>
      </c>
      <c r="X1354" s="13">
        <v>598</v>
      </c>
      <c r="Y1354" s="13">
        <v>67</v>
      </c>
      <c r="Z1354" s="13">
        <v>901</v>
      </c>
      <c r="AA1354" s="13">
        <v>144</v>
      </c>
      <c r="AB1354" s="13">
        <v>10</v>
      </c>
    </row>
    <row r="1355" spans="1:28">
      <c r="A1355" s="1">
        <v>100009145</v>
      </c>
      <c r="B1355" s="1" t="s">
        <v>2344</v>
      </c>
      <c r="C1355" s="1" t="s">
        <v>2885</v>
      </c>
      <c r="D1355" s="1" t="s">
        <v>63</v>
      </c>
      <c r="E1355" s="1">
        <v>1</v>
      </c>
      <c r="F1355" s="13">
        <v>197</v>
      </c>
      <c r="G1355" s="13">
        <f t="shared" si="22"/>
        <v>51</v>
      </c>
      <c r="H1355" s="13">
        <v>51</v>
      </c>
      <c r="I1355" s="13">
        <v>0</v>
      </c>
      <c r="J1355" s="13">
        <v>22</v>
      </c>
      <c r="K1355" s="13">
        <v>0</v>
      </c>
      <c r="L1355" s="13">
        <v>1</v>
      </c>
      <c r="M1355" s="13">
        <v>0</v>
      </c>
      <c r="N1355" s="13">
        <v>11</v>
      </c>
      <c r="O1355" s="13">
        <v>1</v>
      </c>
      <c r="P1355" s="13">
        <v>11</v>
      </c>
      <c r="Q1355" s="13">
        <v>73</v>
      </c>
      <c r="R1355" s="13">
        <v>9296</v>
      </c>
      <c r="S1355" s="13">
        <v>4285</v>
      </c>
      <c r="T1355" s="15">
        <v>98.5</v>
      </c>
      <c r="U1355" s="15">
        <v>12.3125</v>
      </c>
      <c r="V1355" s="15">
        <v>7.756875</v>
      </c>
      <c r="W1355" s="13">
        <v>837</v>
      </c>
      <c r="X1355" s="13">
        <v>2680</v>
      </c>
      <c r="Y1355" s="13">
        <v>197</v>
      </c>
      <c r="Z1355" s="13">
        <v>3517</v>
      </c>
      <c r="AA1355" s="13">
        <v>264</v>
      </c>
      <c r="AB1355" s="13">
        <v>22</v>
      </c>
    </row>
    <row r="1356" spans="1:28">
      <c r="A1356" s="1">
        <v>100009151</v>
      </c>
      <c r="B1356" s="1" t="s">
        <v>2344</v>
      </c>
      <c r="C1356" s="1" t="s">
        <v>2885</v>
      </c>
      <c r="D1356" s="1" t="s">
        <v>2984</v>
      </c>
      <c r="E1356" s="1">
        <v>1</v>
      </c>
      <c r="F1356" s="13">
        <v>33</v>
      </c>
      <c r="G1356" s="13">
        <f t="shared" si="22"/>
        <v>9</v>
      </c>
      <c r="H1356" s="13">
        <v>9</v>
      </c>
      <c r="I1356" s="13">
        <v>0</v>
      </c>
      <c r="J1356" s="13">
        <v>4</v>
      </c>
      <c r="K1356" s="13">
        <v>0</v>
      </c>
      <c r="L1356" s="13">
        <v>0</v>
      </c>
      <c r="M1356" s="13">
        <v>0</v>
      </c>
      <c r="N1356" s="13">
        <v>3</v>
      </c>
      <c r="O1356" s="13">
        <v>1</v>
      </c>
      <c r="P1356" s="13">
        <v>2</v>
      </c>
      <c r="Q1356" s="13">
        <v>12</v>
      </c>
      <c r="R1356" s="13">
        <v>1657</v>
      </c>
      <c r="S1356" s="13">
        <v>65</v>
      </c>
      <c r="T1356" s="15">
        <v>16.5</v>
      </c>
      <c r="U1356" s="15">
        <v>2.0625</v>
      </c>
      <c r="V1356" s="15">
        <v>1.2993749999999999</v>
      </c>
      <c r="W1356" s="13">
        <v>150</v>
      </c>
      <c r="X1356" s="13">
        <v>269</v>
      </c>
      <c r="Y1356" s="13">
        <v>33</v>
      </c>
      <c r="Z1356" s="13">
        <v>419</v>
      </c>
      <c r="AA1356" s="13">
        <v>72</v>
      </c>
      <c r="AB1356" s="13">
        <v>4</v>
      </c>
    </row>
    <row r="1357" spans="1:28">
      <c r="A1357" s="1">
        <v>100009154</v>
      </c>
      <c r="B1357" s="1" t="s">
        <v>2344</v>
      </c>
      <c r="C1357" s="1" t="s">
        <v>2885</v>
      </c>
      <c r="D1357" s="1" t="s">
        <v>12</v>
      </c>
      <c r="E1357" s="1">
        <v>1</v>
      </c>
      <c r="F1357" s="13">
        <v>73</v>
      </c>
      <c r="G1357" s="13">
        <f t="shared" si="22"/>
        <v>19</v>
      </c>
      <c r="H1357" s="13">
        <v>19</v>
      </c>
      <c r="I1357" s="13">
        <v>0</v>
      </c>
      <c r="J1357" s="13">
        <v>10</v>
      </c>
      <c r="K1357" s="13">
        <v>0</v>
      </c>
      <c r="L1357" s="13">
        <v>0</v>
      </c>
      <c r="M1357" s="13">
        <v>0</v>
      </c>
      <c r="N1357" s="13">
        <v>6</v>
      </c>
      <c r="O1357" s="13">
        <v>1</v>
      </c>
      <c r="P1357" s="13">
        <v>5</v>
      </c>
      <c r="Q1357" s="13">
        <v>27</v>
      </c>
      <c r="R1357" s="13">
        <v>3640</v>
      </c>
      <c r="S1357" s="13">
        <v>500</v>
      </c>
      <c r="T1357" s="15">
        <v>36.5</v>
      </c>
      <c r="U1357" s="15">
        <v>4.5625</v>
      </c>
      <c r="V1357" s="15">
        <v>2.8743750000000001</v>
      </c>
      <c r="W1357" s="13">
        <v>328</v>
      </c>
      <c r="X1357" s="13">
        <v>696</v>
      </c>
      <c r="Y1357" s="13">
        <v>73</v>
      </c>
      <c r="Z1357" s="13">
        <v>1024</v>
      </c>
      <c r="AA1357" s="13">
        <v>144</v>
      </c>
      <c r="AB1357" s="13">
        <v>10</v>
      </c>
    </row>
    <row r="1358" spans="1:28">
      <c r="A1358" s="1">
        <v>100009161</v>
      </c>
      <c r="B1358" s="1" t="s">
        <v>2344</v>
      </c>
      <c r="C1358" s="1" t="s">
        <v>2885</v>
      </c>
      <c r="D1358" s="1" t="s">
        <v>12</v>
      </c>
      <c r="E1358" s="1">
        <v>1</v>
      </c>
      <c r="F1358" s="13">
        <v>113</v>
      </c>
      <c r="G1358" s="13">
        <f t="shared" si="22"/>
        <v>29</v>
      </c>
      <c r="H1358" s="13">
        <v>29</v>
      </c>
      <c r="I1358" s="13">
        <v>0</v>
      </c>
      <c r="J1358" s="13">
        <v>18</v>
      </c>
      <c r="K1358" s="13">
        <v>0</v>
      </c>
      <c r="L1358" s="13">
        <v>1</v>
      </c>
      <c r="M1358" s="13">
        <v>0</v>
      </c>
      <c r="N1358" s="13">
        <v>9</v>
      </c>
      <c r="O1358" s="13">
        <v>1</v>
      </c>
      <c r="P1358" s="13">
        <v>9</v>
      </c>
      <c r="Q1358" s="13">
        <v>42</v>
      </c>
      <c r="R1358" s="13">
        <v>5623</v>
      </c>
      <c r="S1358" s="13">
        <v>1328</v>
      </c>
      <c r="T1358" s="15">
        <v>56.5</v>
      </c>
      <c r="U1358" s="15">
        <v>7.0625</v>
      </c>
      <c r="V1358" s="15">
        <v>4.4493749999999999</v>
      </c>
      <c r="W1358" s="13">
        <v>507</v>
      </c>
      <c r="X1358" s="13">
        <v>1242</v>
      </c>
      <c r="Y1358" s="13">
        <v>113</v>
      </c>
      <c r="Z1358" s="13">
        <v>1749</v>
      </c>
      <c r="AA1358" s="13">
        <v>216</v>
      </c>
      <c r="AB1358" s="13">
        <v>18</v>
      </c>
    </row>
    <row r="1359" spans="1:28">
      <c r="A1359" s="1">
        <v>100009163</v>
      </c>
      <c r="B1359" s="1" t="s">
        <v>2344</v>
      </c>
      <c r="C1359" s="1" t="s">
        <v>2885</v>
      </c>
      <c r="D1359" s="1" t="s">
        <v>250</v>
      </c>
      <c r="E1359" s="1">
        <v>1</v>
      </c>
      <c r="F1359" s="13">
        <v>154</v>
      </c>
      <c r="G1359" s="13">
        <f t="shared" si="22"/>
        <v>52</v>
      </c>
      <c r="H1359" s="13">
        <v>52</v>
      </c>
      <c r="I1359" s="13">
        <v>0</v>
      </c>
      <c r="J1359" s="13">
        <v>20</v>
      </c>
      <c r="K1359" s="13">
        <v>0</v>
      </c>
      <c r="L1359" s="13">
        <v>1</v>
      </c>
      <c r="M1359" s="13">
        <v>0</v>
      </c>
      <c r="N1359" s="13">
        <v>10</v>
      </c>
      <c r="O1359" s="13">
        <v>1</v>
      </c>
      <c r="P1359" s="13">
        <v>10</v>
      </c>
      <c r="Q1359" s="13">
        <v>51</v>
      </c>
      <c r="R1359" s="13">
        <v>7413</v>
      </c>
      <c r="S1359" s="13">
        <v>2013</v>
      </c>
      <c r="T1359" s="15">
        <v>77</v>
      </c>
      <c r="U1359" s="15">
        <v>9.625</v>
      </c>
      <c r="V1359" s="15">
        <v>6.0637499999999998</v>
      </c>
      <c r="W1359" s="13">
        <v>668</v>
      </c>
      <c r="X1359" s="13">
        <v>1716</v>
      </c>
      <c r="Y1359" s="13">
        <v>154</v>
      </c>
      <c r="Z1359" s="13">
        <v>2384</v>
      </c>
      <c r="AA1359" s="13">
        <v>240</v>
      </c>
      <c r="AB1359" s="13">
        <v>20</v>
      </c>
    </row>
    <row r="1360" spans="1:28">
      <c r="A1360" s="1">
        <v>100009168</v>
      </c>
      <c r="B1360" s="1" t="s">
        <v>2344</v>
      </c>
      <c r="C1360" s="1" t="s">
        <v>2885</v>
      </c>
      <c r="D1360" s="1" t="s">
        <v>12</v>
      </c>
      <c r="E1360" s="1">
        <v>1</v>
      </c>
      <c r="F1360" s="13">
        <v>92</v>
      </c>
      <c r="G1360" s="13">
        <f t="shared" si="22"/>
        <v>24</v>
      </c>
      <c r="H1360" s="13">
        <v>24</v>
      </c>
      <c r="I1360" s="13">
        <v>0</v>
      </c>
      <c r="J1360" s="13">
        <v>12</v>
      </c>
      <c r="K1360" s="13">
        <v>0</v>
      </c>
      <c r="L1360" s="13">
        <v>0</v>
      </c>
      <c r="M1360" s="13">
        <v>0</v>
      </c>
      <c r="N1360" s="13">
        <v>7</v>
      </c>
      <c r="O1360" s="13">
        <v>1</v>
      </c>
      <c r="P1360" s="13">
        <v>6</v>
      </c>
      <c r="Q1360" s="13">
        <v>34</v>
      </c>
      <c r="R1360" s="13">
        <v>4525</v>
      </c>
      <c r="S1360" s="13">
        <v>837</v>
      </c>
      <c r="T1360" s="15">
        <v>46</v>
      </c>
      <c r="U1360" s="15">
        <v>5.75</v>
      </c>
      <c r="V1360" s="15">
        <v>3.6225000000000001</v>
      </c>
      <c r="W1360" s="13">
        <v>408</v>
      </c>
      <c r="X1360" s="13">
        <v>930</v>
      </c>
      <c r="Y1360" s="13">
        <v>92</v>
      </c>
      <c r="Z1360" s="13">
        <v>1338</v>
      </c>
      <c r="AA1360" s="13">
        <v>168</v>
      </c>
      <c r="AB1360" s="13">
        <v>12</v>
      </c>
    </row>
    <row r="1361" spans="1:28">
      <c r="A1361" s="1">
        <v>100009175</v>
      </c>
      <c r="B1361" s="1" t="s">
        <v>2344</v>
      </c>
      <c r="C1361" s="1" t="s">
        <v>2885</v>
      </c>
      <c r="D1361" s="1" t="s">
        <v>12</v>
      </c>
      <c r="E1361" s="1">
        <v>1</v>
      </c>
      <c r="F1361" s="13">
        <v>81</v>
      </c>
      <c r="G1361" s="13">
        <f t="shared" si="22"/>
        <v>23</v>
      </c>
      <c r="H1361" s="13">
        <v>20</v>
      </c>
      <c r="I1361" s="13">
        <v>3</v>
      </c>
      <c r="J1361" s="13">
        <v>12</v>
      </c>
      <c r="K1361" s="13">
        <v>0</v>
      </c>
      <c r="L1361" s="13">
        <v>0</v>
      </c>
      <c r="M1361" s="13">
        <v>0</v>
      </c>
      <c r="N1361" s="13">
        <v>7</v>
      </c>
      <c r="O1361" s="13">
        <v>1</v>
      </c>
      <c r="P1361" s="13">
        <v>6</v>
      </c>
      <c r="Q1361" s="13">
        <v>32</v>
      </c>
      <c r="R1361" s="13">
        <v>4013</v>
      </c>
      <c r="S1361" s="13">
        <v>732</v>
      </c>
      <c r="T1361" s="15">
        <v>40.5</v>
      </c>
      <c r="U1361" s="15">
        <v>5.0625</v>
      </c>
      <c r="V1361" s="15">
        <v>3.1893750000000001</v>
      </c>
      <c r="W1361" s="13">
        <v>362</v>
      </c>
      <c r="X1361" s="13">
        <v>822</v>
      </c>
      <c r="Y1361" s="13">
        <v>81</v>
      </c>
      <c r="Z1361" s="13">
        <v>1184</v>
      </c>
      <c r="AA1361" s="13">
        <v>168</v>
      </c>
      <c r="AB1361" s="13">
        <v>12</v>
      </c>
    </row>
    <row r="1362" spans="1:28">
      <c r="A1362" s="1">
        <v>100009180</v>
      </c>
      <c r="B1362" s="1" t="s">
        <v>2344</v>
      </c>
      <c r="C1362" s="1" t="s">
        <v>2885</v>
      </c>
      <c r="D1362" s="1" t="s">
        <v>12</v>
      </c>
      <c r="E1362" s="1">
        <v>1</v>
      </c>
      <c r="F1362" s="13">
        <v>116</v>
      </c>
      <c r="G1362" s="13">
        <f t="shared" si="22"/>
        <v>30</v>
      </c>
      <c r="H1362" s="13">
        <v>30</v>
      </c>
      <c r="I1362" s="13">
        <v>0</v>
      </c>
      <c r="J1362" s="13">
        <v>18</v>
      </c>
      <c r="K1362" s="13">
        <v>0</v>
      </c>
      <c r="L1362" s="13">
        <v>1</v>
      </c>
      <c r="M1362" s="13">
        <v>0</v>
      </c>
      <c r="N1362" s="13">
        <v>9</v>
      </c>
      <c r="O1362" s="13">
        <v>1</v>
      </c>
      <c r="P1362" s="13">
        <v>9</v>
      </c>
      <c r="Q1362" s="13">
        <v>43</v>
      </c>
      <c r="R1362" s="13">
        <v>5763</v>
      </c>
      <c r="S1362" s="13">
        <v>1397</v>
      </c>
      <c r="T1362" s="15">
        <v>58</v>
      </c>
      <c r="U1362" s="15">
        <v>7.25</v>
      </c>
      <c r="V1362" s="15">
        <v>4.5674999999999999</v>
      </c>
      <c r="W1362" s="13">
        <v>519</v>
      </c>
      <c r="X1362" s="13">
        <v>1284</v>
      </c>
      <c r="Y1362" s="13">
        <v>116</v>
      </c>
      <c r="Z1362" s="13">
        <v>1803</v>
      </c>
      <c r="AA1362" s="13">
        <v>216</v>
      </c>
      <c r="AB1362" s="13">
        <v>18</v>
      </c>
    </row>
    <row r="1363" spans="1:28">
      <c r="A1363" s="1">
        <v>100009199</v>
      </c>
      <c r="B1363" s="1" t="s">
        <v>2344</v>
      </c>
      <c r="C1363" s="1" t="s">
        <v>2885</v>
      </c>
      <c r="D1363" s="1" t="s">
        <v>12</v>
      </c>
      <c r="E1363" s="1">
        <v>1</v>
      </c>
      <c r="F1363" s="13">
        <v>116</v>
      </c>
      <c r="G1363" s="13">
        <f t="shared" si="22"/>
        <v>30</v>
      </c>
      <c r="H1363" s="13">
        <v>30</v>
      </c>
      <c r="I1363" s="13">
        <v>0</v>
      </c>
      <c r="J1363" s="13">
        <v>16</v>
      </c>
      <c r="K1363" s="13">
        <v>0</v>
      </c>
      <c r="L1363" s="13">
        <v>1</v>
      </c>
      <c r="M1363" s="13">
        <v>0</v>
      </c>
      <c r="N1363" s="13">
        <v>8</v>
      </c>
      <c r="O1363" s="13">
        <v>1</v>
      </c>
      <c r="P1363" s="13">
        <v>8</v>
      </c>
      <c r="Q1363" s="13">
        <v>43</v>
      </c>
      <c r="R1363" s="13">
        <v>5643</v>
      </c>
      <c r="S1363" s="13">
        <v>1397</v>
      </c>
      <c r="T1363" s="15">
        <v>58</v>
      </c>
      <c r="U1363" s="15">
        <v>7.25</v>
      </c>
      <c r="V1363" s="15">
        <v>4.5674999999999999</v>
      </c>
      <c r="W1363" s="13">
        <v>508</v>
      </c>
      <c r="X1363" s="13">
        <v>1266</v>
      </c>
      <c r="Y1363" s="13">
        <v>116</v>
      </c>
      <c r="Z1363" s="13">
        <v>1774</v>
      </c>
      <c r="AA1363" s="13">
        <v>192</v>
      </c>
      <c r="AB1363" s="13">
        <v>16</v>
      </c>
    </row>
    <row r="1364" spans="1:28">
      <c r="A1364" s="1">
        <v>100009201</v>
      </c>
      <c r="B1364" s="1" t="s">
        <v>2344</v>
      </c>
      <c r="C1364" s="1" t="s">
        <v>2885</v>
      </c>
      <c r="D1364" s="1" t="s">
        <v>171</v>
      </c>
      <c r="E1364" s="1">
        <v>1</v>
      </c>
      <c r="F1364" s="13">
        <v>41</v>
      </c>
      <c r="G1364" s="13">
        <f t="shared" si="22"/>
        <v>11</v>
      </c>
      <c r="H1364" s="13">
        <v>11</v>
      </c>
      <c r="I1364" s="13">
        <v>0</v>
      </c>
      <c r="J1364" s="13">
        <v>6</v>
      </c>
      <c r="K1364" s="13">
        <v>0</v>
      </c>
      <c r="L1364" s="13">
        <v>0</v>
      </c>
      <c r="M1364" s="13">
        <v>0</v>
      </c>
      <c r="N1364" s="13">
        <v>4</v>
      </c>
      <c r="O1364" s="13">
        <v>1</v>
      </c>
      <c r="P1364" s="13">
        <v>3</v>
      </c>
      <c r="Q1364" s="13">
        <v>15</v>
      </c>
      <c r="R1364" s="13">
        <v>2030</v>
      </c>
      <c r="S1364" s="13">
        <v>120</v>
      </c>
      <c r="T1364" s="15">
        <v>20.5</v>
      </c>
      <c r="U1364" s="15">
        <v>2.5625</v>
      </c>
      <c r="V1364" s="15">
        <v>1.6143749999999999</v>
      </c>
      <c r="W1364" s="13">
        <v>183</v>
      </c>
      <c r="X1364" s="13">
        <v>341</v>
      </c>
      <c r="Y1364" s="13">
        <v>41</v>
      </c>
      <c r="Z1364" s="13">
        <v>524</v>
      </c>
      <c r="AA1364" s="13">
        <v>96</v>
      </c>
      <c r="AB1364" s="13">
        <v>6</v>
      </c>
    </row>
    <row r="1365" spans="1:28">
      <c r="A1365" s="1">
        <v>100009205</v>
      </c>
      <c r="B1365" s="1" t="s">
        <v>2344</v>
      </c>
      <c r="C1365" s="1" t="s">
        <v>2885</v>
      </c>
      <c r="D1365" s="1" t="s">
        <v>150</v>
      </c>
      <c r="E1365" s="1">
        <v>1</v>
      </c>
      <c r="F1365" s="13">
        <v>65</v>
      </c>
      <c r="G1365" s="13">
        <f t="shared" si="22"/>
        <v>17</v>
      </c>
      <c r="H1365" s="13">
        <v>17</v>
      </c>
      <c r="I1365" s="13">
        <v>0</v>
      </c>
      <c r="J1365" s="13">
        <v>10</v>
      </c>
      <c r="K1365" s="13">
        <v>0</v>
      </c>
      <c r="L1365" s="13">
        <v>0</v>
      </c>
      <c r="M1365" s="13">
        <v>0</v>
      </c>
      <c r="N1365" s="13">
        <v>6</v>
      </c>
      <c r="O1365" s="13">
        <v>1</v>
      </c>
      <c r="P1365" s="13">
        <v>5</v>
      </c>
      <c r="Q1365" s="13">
        <v>24</v>
      </c>
      <c r="R1365" s="13">
        <v>3268</v>
      </c>
      <c r="S1365" s="13">
        <v>381</v>
      </c>
      <c r="T1365" s="15">
        <v>32.5</v>
      </c>
      <c r="U1365" s="15">
        <v>4.0625</v>
      </c>
      <c r="V1365" s="15">
        <v>2.5593750000000002</v>
      </c>
      <c r="W1365" s="13">
        <v>295</v>
      </c>
      <c r="X1365" s="13">
        <v>605</v>
      </c>
      <c r="Y1365" s="13">
        <v>65</v>
      </c>
      <c r="Z1365" s="13">
        <v>900</v>
      </c>
      <c r="AA1365" s="13">
        <v>144</v>
      </c>
      <c r="AB1365" s="13">
        <v>10</v>
      </c>
    </row>
    <row r="1366" spans="1:28">
      <c r="A1366" s="1">
        <v>100009214</v>
      </c>
      <c r="B1366" s="1" t="s">
        <v>2344</v>
      </c>
      <c r="C1366" s="1" t="s">
        <v>2885</v>
      </c>
      <c r="D1366" s="1" t="s">
        <v>1108</v>
      </c>
      <c r="E1366" s="1">
        <v>1</v>
      </c>
      <c r="F1366" s="13">
        <v>89</v>
      </c>
      <c r="G1366" s="13">
        <f t="shared" si="22"/>
        <v>23</v>
      </c>
      <c r="H1366" s="13">
        <v>23</v>
      </c>
      <c r="I1366" s="13">
        <v>0</v>
      </c>
      <c r="J1366" s="13">
        <v>12</v>
      </c>
      <c r="K1366" s="13">
        <v>0</v>
      </c>
      <c r="L1366" s="13">
        <v>0</v>
      </c>
      <c r="M1366" s="13">
        <v>0</v>
      </c>
      <c r="N1366" s="13">
        <v>7</v>
      </c>
      <c r="O1366" s="13">
        <v>1</v>
      </c>
      <c r="P1366" s="13">
        <v>6</v>
      </c>
      <c r="Q1366" s="13">
        <v>33</v>
      </c>
      <c r="R1366" s="13">
        <v>4386</v>
      </c>
      <c r="S1366" s="13">
        <v>784</v>
      </c>
      <c r="T1366" s="15">
        <v>44.5</v>
      </c>
      <c r="U1366" s="15">
        <v>5.5625</v>
      </c>
      <c r="V1366" s="15">
        <v>3.504375</v>
      </c>
      <c r="W1366" s="13">
        <v>395</v>
      </c>
      <c r="X1366" s="13">
        <v>894</v>
      </c>
      <c r="Y1366" s="13">
        <v>89</v>
      </c>
      <c r="Z1366" s="13">
        <v>1289</v>
      </c>
      <c r="AA1366" s="13">
        <v>168</v>
      </c>
      <c r="AB1366" s="13">
        <v>12</v>
      </c>
    </row>
    <row r="1367" spans="1:28">
      <c r="A1367" s="1">
        <v>100009217</v>
      </c>
      <c r="B1367" s="1" t="s">
        <v>2344</v>
      </c>
      <c r="C1367" s="1" t="s">
        <v>2885</v>
      </c>
      <c r="D1367" s="1" t="s">
        <v>3003</v>
      </c>
      <c r="E1367" s="1">
        <v>1</v>
      </c>
      <c r="F1367" s="13">
        <v>76</v>
      </c>
      <c r="G1367" s="13">
        <f t="shared" si="22"/>
        <v>20</v>
      </c>
      <c r="H1367" s="13">
        <v>20</v>
      </c>
      <c r="I1367" s="13">
        <v>0</v>
      </c>
      <c r="J1367" s="13">
        <v>10</v>
      </c>
      <c r="K1367" s="13">
        <v>0</v>
      </c>
      <c r="L1367" s="13">
        <v>0</v>
      </c>
      <c r="M1367" s="13">
        <v>0</v>
      </c>
      <c r="N1367" s="13">
        <v>6</v>
      </c>
      <c r="O1367" s="13">
        <v>1</v>
      </c>
      <c r="P1367" s="13">
        <v>5</v>
      </c>
      <c r="Q1367" s="13">
        <v>28</v>
      </c>
      <c r="R1367" s="13">
        <v>3780</v>
      </c>
      <c r="S1367" s="13">
        <v>543</v>
      </c>
      <c r="T1367" s="15">
        <v>38</v>
      </c>
      <c r="U1367" s="15">
        <v>4.75</v>
      </c>
      <c r="V1367" s="15">
        <v>2.9925000000000002</v>
      </c>
      <c r="W1367" s="13">
        <v>341</v>
      </c>
      <c r="X1367" s="13">
        <v>730</v>
      </c>
      <c r="Y1367" s="13">
        <v>76</v>
      </c>
      <c r="Z1367" s="13">
        <v>1071</v>
      </c>
      <c r="AA1367" s="13">
        <v>144</v>
      </c>
      <c r="AB1367" s="13">
        <v>10</v>
      </c>
    </row>
    <row r="1368" spans="1:28">
      <c r="A1368" s="1">
        <v>100009222</v>
      </c>
      <c r="B1368" s="1" t="s">
        <v>2344</v>
      </c>
      <c r="C1368" s="1" t="s">
        <v>2885</v>
      </c>
      <c r="D1368" s="1" t="s">
        <v>156</v>
      </c>
      <c r="E1368" s="1">
        <v>1</v>
      </c>
      <c r="F1368" s="13">
        <v>116</v>
      </c>
      <c r="G1368" s="13">
        <f t="shared" si="22"/>
        <v>30</v>
      </c>
      <c r="H1368" s="13">
        <v>30</v>
      </c>
      <c r="I1368" s="13">
        <v>0</v>
      </c>
      <c r="J1368" s="13">
        <v>16</v>
      </c>
      <c r="K1368" s="13">
        <v>0</v>
      </c>
      <c r="L1368" s="13">
        <v>1</v>
      </c>
      <c r="M1368" s="13">
        <v>0</v>
      </c>
      <c r="N1368" s="13">
        <v>8</v>
      </c>
      <c r="O1368" s="13">
        <v>1</v>
      </c>
      <c r="P1368" s="13">
        <v>8</v>
      </c>
      <c r="Q1368" s="13">
        <v>43</v>
      </c>
      <c r="R1368" s="13">
        <v>5643</v>
      </c>
      <c r="S1368" s="13">
        <v>1397</v>
      </c>
      <c r="T1368" s="15">
        <v>58</v>
      </c>
      <c r="U1368" s="15">
        <v>7.25</v>
      </c>
      <c r="V1368" s="15">
        <v>4.5674999999999999</v>
      </c>
      <c r="W1368" s="13">
        <v>508</v>
      </c>
      <c r="X1368" s="13">
        <v>1266</v>
      </c>
      <c r="Y1368" s="13">
        <v>116</v>
      </c>
      <c r="Z1368" s="13">
        <v>1774</v>
      </c>
      <c r="AA1368" s="13">
        <v>192</v>
      </c>
      <c r="AB1368" s="13">
        <v>16</v>
      </c>
    </row>
    <row r="1369" spans="1:28">
      <c r="A1369" s="1">
        <v>100009235</v>
      </c>
      <c r="B1369" s="1" t="s">
        <v>2344</v>
      </c>
      <c r="C1369" s="1" t="s">
        <v>2885</v>
      </c>
      <c r="D1369" s="1" t="s">
        <v>3008</v>
      </c>
      <c r="E1369" s="1">
        <v>1</v>
      </c>
      <c r="F1369" s="13">
        <v>54</v>
      </c>
      <c r="G1369" s="13">
        <f t="shared" si="22"/>
        <v>14</v>
      </c>
      <c r="H1369" s="13">
        <v>14</v>
      </c>
      <c r="I1369" s="13">
        <v>0</v>
      </c>
      <c r="J1369" s="13">
        <v>8</v>
      </c>
      <c r="K1369" s="13">
        <v>0</v>
      </c>
      <c r="L1369" s="13">
        <v>0</v>
      </c>
      <c r="M1369" s="13">
        <v>0</v>
      </c>
      <c r="N1369" s="13">
        <v>5</v>
      </c>
      <c r="O1369" s="13">
        <v>1</v>
      </c>
      <c r="P1369" s="13">
        <v>4</v>
      </c>
      <c r="Q1369" s="13">
        <v>20</v>
      </c>
      <c r="R1369" s="13">
        <v>2756</v>
      </c>
      <c r="S1369" s="13">
        <v>248</v>
      </c>
      <c r="T1369" s="15">
        <v>27</v>
      </c>
      <c r="U1369" s="15">
        <v>3.375</v>
      </c>
      <c r="V1369" s="15">
        <v>2.1262500000000002</v>
      </c>
      <c r="W1369" s="13">
        <v>249</v>
      </c>
      <c r="X1369" s="13">
        <v>488</v>
      </c>
      <c r="Y1369" s="13">
        <v>54</v>
      </c>
      <c r="Z1369" s="13">
        <v>737</v>
      </c>
      <c r="AA1369" s="13">
        <v>120</v>
      </c>
      <c r="AB1369" s="13">
        <v>8</v>
      </c>
    </row>
    <row r="1370" spans="1:28">
      <c r="A1370" s="1">
        <v>100009236</v>
      </c>
      <c r="B1370" s="1" t="s">
        <v>2344</v>
      </c>
      <c r="C1370" s="1" t="s">
        <v>2885</v>
      </c>
      <c r="D1370" s="1" t="s">
        <v>120</v>
      </c>
      <c r="E1370" s="1">
        <v>1</v>
      </c>
      <c r="F1370" s="13">
        <v>22</v>
      </c>
      <c r="G1370" s="13">
        <f t="shared" si="22"/>
        <v>6</v>
      </c>
      <c r="H1370" s="13">
        <v>6</v>
      </c>
      <c r="I1370" s="13">
        <v>0</v>
      </c>
      <c r="J1370" s="13">
        <v>4</v>
      </c>
      <c r="K1370" s="13">
        <v>0</v>
      </c>
      <c r="L1370" s="13">
        <v>0</v>
      </c>
      <c r="M1370" s="13">
        <v>0</v>
      </c>
      <c r="N1370" s="13">
        <v>3</v>
      </c>
      <c r="O1370" s="13">
        <v>1</v>
      </c>
      <c r="P1370" s="13">
        <v>2</v>
      </c>
      <c r="Q1370" s="13">
        <v>8</v>
      </c>
      <c r="R1370" s="13">
        <v>1145</v>
      </c>
      <c r="S1370" s="13">
        <v>16</v>
      </c>
      <c r="T1370" s="15">
        <v>11</v>
      </c>
      <c r="U1370" s="15">
        <v>1.375</v>
      </c>
      <c r="V1370" s="15">
        <v>0.86624999999999996</v>
      </c>
      <c r="W1370" s="13">
        <v>104</v>
      </c>
      <c r="X1370" s="13">
        <v>177</v>
      </c>
      <c r="Y1370" s="13">
        <v>22</v>
      </c>
      <c r="Z1370" s="13">
        <v>281</v>
      </c>
      <c r="AA1370" s="13">
        <v>72</v>
      </c>
      <c r="AB1370" s="13">
        <v>4</v>
      </c>
    </row>
    <row r="1371" spans="1:28">
      <c r="A1371" s="1">
        <v>100009238</v>
      </c>
      <c r="B1371" s="1" t="s">
        <v>2344</v>
      </c>
      <c r="C1371" s="1" t="s">
        <v>2885</v>
      </c>
      <c r="D1371" s="1" t="s">
        <v>378</v>
      </c>
      <c r="E1371" s="1">
        <v>1</v>
      </c>
      <c r="F1371" s="13">
        <v>52</v>
      </c>
      <c r="G1371" s="13">
        <f t="shared" si="22"/>
        <v>14</v>
      </c>
      <c r="H1371" s="13">
        <v>14</v>
      </c>
      <c r="I1371" s="13">
        <v>0</v>
      </c>
      <c r="J1371" s="13">
        <v>6</v>
      </c>
      <c r="K1371" s="13">
        <v>0</v>
      </c>
      <c r="L1371" s="13">
        <v>0</v>
      </c>
      <c r="M1371" s="13">
        <v>0</v>
      </c>
      <c r="N1371" s="13">
        <v>4</v>
      </c>
      <c r="O1371" s="13">
        <v>1</v>
      </c>
      <c r="P1371" s="13">
        <v>3</v>
      </c>
      <c r="Q1371" s="13">
        <v>19</v>
      </c>
      <c r="R1371" s="13">
        <v>2542</v>
      </c>
      <c r="S1371" s="13">
        <v>219</v>
      </c>
      <c r="T1371" s="15">
        <v>26</v>
      </c>
      <c r="U1371" s="15">
        <v>3.25</v>
      </c>
      <c r="V1371" s="15">
        <v>2.0474999999999999</v>
      </c>
      <c r="W1371" s="13">
        <v>229</v>
      </c>
      <c r="X1371" s="13">
        <v>447</v>
      </c>
      <c r="Y1371" s="13">
        <v>52</v>
      </c>
      <c r="Z1371" s="13">
        <v>676</v>
      </c>
      <c r="AA1371" s="13">
        <v>96</v>
      </c>
      <c r="AB1371" s="13">
        <v>6</v>
      </c>
    </row>
    <row r="1372" spans="1:28">
      <c r="A1372" s="1">
        <v>100009242</v>
      </c>
      <c r="B1372" s="1" t="s">
        <v>2344</v>
      </c>
      <c r="C1372" s="1" t="s">
        <v>2885</v>
      </c>
      <c r="D1372" s="1" t="s">
        <v>12</v>
      </c>
      <c r="E1372" s="1">
        <v>1</v>
      </c>
      <c r="F1372" s="13">
        <v>52</v>
      </c>
      <c r="G1372" s="13">
        <f t="shared" si="22"/>
        <v>14</v>
      </c>
      <c r="H1372" s="13">
        <v>14</v>
      </c>
      <c r="I1372" s="13">
        <v>0</v>
      </c>
      <c r="J1372" s="13">
        <v>8</v>
      </c>
      <c r="K1372" s="13">
        <v>0</v>
      </c>
      <c r="L1372" s="13">
        <v>0</v>
      </c>
      <c r="M1372" s="13">
        <v>0</v>
      </c>
      <c r="N1372" s="13">
        <v>5</v>
      </c>
      <c r="O1372" s="13">
        <v>1</v>
      </c>
      <c r="P1372" s="13">
        <v>4</v>
      </c>
      <c r="Q1372" s="13">
        <v>19</v>
      </c>
      <c r="R1372" s="13">
        <v>2662</v>
      </c>
      <c r="S1372" s="13">
        <v>219</v>
      </c>
      <c r="T1372" s="15">
        <v>26</v>
      </c>
      <c r="U1372" s="15">
        <v>3.25</v>
      </c>
      <c r="V1372" s="15">
        <v>2.0474999999999999</v>
      </c>
      <c r="W1372" s="13">
        <v>240</v>
      </c>
      <c r="X1372" s="13">
        <v>465</v>
      </c>
      <c r="Y1372" s="13">
        <v>52</v>
      </c>
      <c r="Z1372" s="13">
        <v>705</v>
      </c>
      <c r="AA1372" s="13">
        <v>120</v>
      </c>
      <c r="AB1372" s="13">
        <v>8</v>
      </c>
    </row>
    <row r="1373" spans="1:28">
      <c r="A1373" s="1">
        <v>100009251</v>
      </c>
      <c r="B1373" s="1" t="s">
        <v>2344</v>
      </c>
      <c r="C1373" s="1" t="s">
        <v>2885</v>
      </c>
      <c r="D1373" s="1" t="s">
        <v>176</v>
      </c>
      <c r="E1373" s="1">
        <v>1</v>
      </c>
      <c r="F1373" s="13">
        <v>70</v>
      </c>
      <c r="G1373" s="13">
        <f t="shared" si="22"/>
        <v>18</v>
      </c>
      <c r="H1373" s="13">
        <v>18</v>
      </c>
      <c r="I1373" s="13">
        <v>0</v>
      </c>
      <c r="J1373" s="13">
        <v>10</v>
      </c>
      <c r="K1373" s="13">
        <v>0</v>
      </c>
      <c r="L1373" s="13">
        <v>0</v>
      </c>
      <c r="M1373" s="13">
        <v>0</v>
      </c>
      <c r="N1373" s="13">
        <v>6</v>
      </c>
      <c r="O1373" s="13">
        <v>1</v>
      </c>
      <c r="P1373" s="13">
        <v>5</v>
      </c>
      <c r="Q1373" s="13">
        <v>26</v>
      </c>
      <c r="R1373" s="13">
        <v>3501</v>
      </c>
      <c r="S1373" s="13">
        <v>458</v>
      </c>
      <c r="T1373" s="15">
        <v>35</v>
      </c>
      <c r="U1373" s="15">
        <v>4.375</v>
      </c>
      <c r="V1373" s="15">
        <v>2.7562500000000001</v>
      </c>
      <c r="W1373" s="13">
        <v>316</v>
      </c>
      <c r="X1373" s="13">
        <v>663</v>
      </c>
      <c r="Y1373" s="13">
        <v>70</v>
      </c>
      <c r="Z1373" s="13">
        <v>979</v>
      </c>
      <c r="AA1373" s="13">
        <v>144</v>
      </c>
      <c r="AB1373" s="13">
        <v>10</v>
      </c>
    </row>
    <row r="1374" spans="1:28">
      <c r="A1374" s="1">
        <v>100009256</v>
      </c>
      <c r="B1374" s="1" t="s">
        <v>2344</v>
      </c>
      <c r="C1374" s="1" t="s">
        <v>2885</v>
      </c>
      <c r="D1374" s="1" t="s">
        <v>3015</v>
      </c>
      <c r="E1374" s="1">
        <v>1</v>
      </c>
      <c r="F1374" s="13">
        <v>65</v>
      </c>
      <c r="G1374" s="13">
        <f t="shared" si="22"/>
        <v>17</v>
      </c>
      <c r="H1374" s="13">
        <v>17</v>
      </c>
      <c r="I1374" s="13">
        <v>0</v>
      </c>
      <c r="J1374" s="13">
        <v>10</v>
      </c>
      <c r="K1374" s="13">
        <v>0</v>
      </c>
      <c r="L1374" s="13">
        <v>0</v>
      </c>
      <c r="M1374" s="13">
        <v>0</v>
      </c>
      <c r="N1374" s="13">
        <v>6</v>
      </c>
      <c r="O1374" s="13">
        <v>1</v>
      </c>
      <c r="P1374" s="13">
        <v>5</v>
      </c>
      <c r="Q1374" s="13">
        <v>24</v>
      </c>
      <c r="R1374" s="13">
        <v>3268</v>
      </c>
      <c r="S1374" s="13">
        <v>381</v>
      </c>
      <c r="T1374" s="15">
        <v>32.5</v>
      </c>
      <c r="U1374" s="15">
        <v>4.0625</v>
      </c>
      <c r="V1374" s="15">
        <v>2.5593750000000002</v>
      </c>
      <c r="W1374" s="13">
        <v>295</v>
      </c>
      <c r="X1374" s="13">
        <v>605</v>
      </c>
      <c r="Y1374" s="13">
        <v>65</v>
      </c>
      <c r="Z1374" s="13">
        <v>900</v>
      </c>
      <c r="AA1374" s="13">
        <v>144</v>
      </c>
      <c r="AB1374" s="13">
        <v>10</v>
      </c>
    </row>
    <row r="1375" spans="1:28">
      <c r="A1375" s="1">
        <v>100009260</v>
      </c>
      <c r="B1375" s="1" t="s">
        <v>2344</v>
      </c>
      <c r="C1375" s="1" t="s">
        <v>2885</v>
      </c>
      <c r="D1375" s="1" t="s">
        <v>1937</v>
      </c>
      <c r="E1375" s="1">
        <v>1</v>
      </c>
      <c r="F1375" s="13">
        <v>60</v>
      </c>
      <c r="G1375" s="13">
        <f t="shared" si="22"/>
        <v>16</v>
      </c>
      <c r="H1375" s="13">
        <v>16</v>
      </c>
      <c r="I1375" s="13">
        <v>0</v>
      </c>
      <c r="J1375" s="13">
        <v>8</v>
      </c>
      <c r="K1375" s="13">
        <v>0</v>
      </c>
      <c r="L1375" s="13">
        <v>0</v>
      </c>
      <c r="M1375" s="13">
        <v>0</v>
      </c>
      <c r="N1375" s="13">
        <v>5</v>
      </c>
      <c r="O1375" s="13">
        <v>1</v>
      </c>
      <c r="P1375" s="13">
        <v>4</v>
      </c>
      <c r="Q1375" s="13">
        <v>22</v>
      </c>
      <c r="R1375" s="13">
        <v>3035</v>
      </c>
      <c r="S1375" s="13">
        <v>311</v>
      </c>
      <c r="T1375" s="15">
        <v>30</v>
      </c>
      <c r="U1375" s="15">
        <v>3.75</v>
      </c>
      <c r="V1375" s="15">
        <v>2.3624999999999998</v>
      </c>
      <c r="W1375" s="13">
        <v>274</v>
      </c>
      <c r="X1375" s="13">
        <v>549</v>
      </c>
      <c r="Y1375" s="13">
        <v>60</v>
      </c>
      <c r="Z1375" s="13">
        <v>823</v>
      </c>
      <c r="AA1375" s="13">
        <v>120</v>
      </c>
      <c r="AB1375" s="13">
        <v>8</v>
      </c>
    </row>
    <row r="1376" spans="1:28">
      <c r="A1376" s="1">
        <v>100009263</v>
      </c>
      <c r="B1376" s="1" t="s">
        <v>2344</v>
      </c>
      <c r="C1376" s="1" t="s">
        <v>2885</v>
      </c>
      <c r="D1376" s="1" t="s">
        <v>176</v>
      </c>
      <c r="E1376" s="1">
        <v>1</v>
      </c>
      <c r="F1376" s="13">
        <v>84</v>
      </c>
      <c r="G1376" s="13">
        <f t="shared" si="22"/>
        <v>22</v>
      </c>
      <c r="H1376" s="13">
        <v>22</v>
      </c>
      <c r="I1376" s="13">
        <v>0</v>
      </c>
      <c r="J1376" s="13">
        <v>12</v>
      </c>
      <c r="K1376" s="13">
        <v>0</v>
      </c>
      <c r="L1376" s="13">
        <v>0</v>
      </c>
      <c r="M1376" s="13">
        <v>0</v>
      </c>
      <c r="N1376" s="13">
        <v>7</v>
      </c>
      <c r="O1376" s="13">
        <v>1</v>
      </c>
      <c r="P1376" s="13">
        <v>6</v>
      </c>
      <c r="Q1376" s="13">
        <v>31</v>
      </c>
      <c r="R1376" s="13">
        <v>4153</v>
      </c>
      <c r="S1376" s="13">
        <v>682</v>
      </c>
      <c r="T1376" s="15">
        <v>42</v>
      </c>
      <c r="U1376" s="15">
        <v>5.25</v>
      </c>
      <c r="V1376" s="15">
        <v>3.3075000000000001</v>
      </c>
      <c r="W1376" s="13">
        <v>374</v>
      </c>
      <c r="X1376" s="13">
        <v>828</v>
      </c>
      <c r="Y1376" s="13">
        <v>84</v>
      </c>
      <c r="Z1376" s="13">
        <v>1202</v>
      </c>
      <c r="AA1376" s="13">
        <v>168</v>
      </c>
      <c r="AB1376" s="13">
        <v>12</v>
      </c>
    </row>
    <row r="1377" spans="1:28">
      <c r="A1377" s="1">
        <v>100009271</v>
      </c>
      <c r="B1377" s="1" t="s">
        <v>2344</v>
      </c>
      <c r="C1377" s="1" t="s">
        <v>2885</v>
      </c>
      <c r="D1377" s="1" t="s">
        <v>12</v>
      </c>
      <c r="E1377" s="1">
        <v>1</v>
      </c>
      <c r="F1377" s="13">
        <v>100</v>
      </c>
      <c r="G1377" s="13">
        <f t="shared" si="22"/>
        <v>34</v>
      </c>
      <c r="H1377" s="13">
        <v>34</v>
      </c>
      <c r="I1377" s="13">
        <v>0</v>
      </c>
      <c r="J1377" s="13">
        <v>12</v>
      </c>
      <c r="K1377" s="13">
        <v>0</v>
      </c>
      <c r="L1377" s="13">
        <v>0</v>
      </c>
      <c r="M1377" s="13">
        <v>0</v>
      </c>
      <c r="N1377" s="13">
        <v>7</v>
      </c>
      <c r="O1377" s="13">
        <v>1</v>
      </c>
      <c r="P1377" s="13">
        <v>6</v>
      </c>
      <c r="Q1377" s="13">
        <v>33</v>
      </c>
      <c r="R1377" s="13">
        <v>4898</v>
      </c>
      <c r="S1377" s="13">
        <v>784</v>
      </c>
      <c r="T1377" s="15">
        <v>50</v>
      </c>
      <c r="U1377" s="15">
        <v>6.25</v>
      </c>
      <c r="V1377" s="15">
        <v>3.9375</v>
      </c>
      <c r="W1377" s="13">
        <v>441</v>
      </c>
      <c r="X1377" s="13">
        <v>970</v>
      </c>
      <c r="Y1377" s="13">
        <v>100</v>
      </c>
      <c r="Z1377" s="13">
        <v>1411</v>
      </c>
      <c r="AA1377" s="13">
        <v>168</v>
      </c>
      <c r="AB1377" s="13">
        <v>12</v>
      </c>
    </row>
    <row r="1378" spans="1:28">
      <c r="A1378" s="1">
        <v>100009274</v>
      </c>
      <c r="B1378" s="1" t="s">
        <v>2344</v>
      </c>
      <c r="C1378" s="1" t="s">
        <v>2885</v>
      </c>
      <c r="D1378" s="1" t="s">
        <v>18</v>
      </c>
      <c r="E1378" s="1">
        <v>1</v>
      </c>
      <c r="F1378" s="13">
        <v>84</v>
      </c>
      <c r="G1378" s="13">
        <f t="shared" si="22"/>
        <v>22</v>
      </c>
      <c r="H1378" s="13">
        <v>22</v>
      </c>
      <c r="I1378" s="13">
        <v>0</v>
      </c>
      <c r="J1378" s="13">
        <v>12</v>
      </c>
      <c r="K1378" s="13">
        <v>0</v>
      </c>
      <c r="L1378" s="13">
        <v>0</v>
      </c>
      <c r="M1378" s="13">
        <v>0</v>
      </c>
      <c r="N1378" s="13">
        <v>7</v>
      </c>
      <c r="O1378" s="13">
        <v>1</v>
      </c>
      <c r="P1378" s="13">
        <v>6</v>
      </c>
      <c r="Q1378" s="13">
        <v>31</v>
      </c>
      <c r="R1378" s="13">
        <v>4153</v>
      </c>
      <c r="S1378" s="13">
        <v>682</v>
      </c>
      <c r="T1378" s="15">
        <v>42</v>
      </c>
      <c r="U1378" s="15">
        <v>5.25</v>
      </c>
      <c r="V1378" s="15">
        <v>3.3075000000000001</v>
      </c>
      <c r="W1378" s="13">
        <v>374</v>
      </c>
      <c r="X1378" s="13">
        <v>828</v>
      </c>
      <c r="Y1378" s="13">
        <v>84</v>
      </c>
      <c r="Z1378" s="13">
        <v>1202</v>
      </c>
      <c r="AA1378" s="13">
        <v>168</v>
      </c>
      <c r="AB1378" s="13">
        <v>12</v>
      </c>
    </row>
    <row r="1379" spans="1:28">
      <c r="A1379" s="1">
        <v>100009276</v>
      </c>
      <c r="B1379" s="1" t="s">
        <v>2344</v>
      </c>
      <c r="C1379" s="1" t="s">
        <v>2885</v>
      </c>
      <c r="D1379" s="1" t="s">
        <v>18</v>
      </c>
      <c r="E1379" s="1">
        <v>1</v>
      </c>
      <c r="F1379" s="13">
        <v>65</v>
      </c>
      <c r="G1379" s="13">
        <f t="shared" si="22"/>
        <v>17</v>
      </c>
      <c r="H1379" s="13">
        <v>17</v>
      </c>
      <c r="I1379" s="13">
        <v>0</v>
      </c>
      <c r="J1379" s="13">
        <v>10</v>
      </c>
      <c r="K1379" s="13">
        <v>0</v>
      </c>
      <c r="L1379" s="13">
        <v>0</v>
      </c>
      <c r="M1379" s="13">
        <v>0</v>
      </c>
      <c r="N1379" s="13">
        <v>6</v>
      </c>
      <c r="O1379" s="13">
        <v>1</v>
      </c>
      <c r="P1379" s="13">
        <v>5</v>
      </c>
      <c r="Q1379" s="13">
        <v>24</v>
      </c>
      <c r="R1379" s="13">
        <v>3268</v>
      </c>
      <c r="S1379" s="13">
        <v>381</v>
      </c>
      <c r="T1379" s="15">
        <v>32.5</v>
      </c>
      <c r="U1379" s="15">
        <v>4.0625</v>
      </c>
      <c r="V1379" s="15">
        <v>2.5593750000000002</v>
      </c>
      <c r="W1379" s="13">
        <v>295</v>
      </c>
      <c r="X1379" s="13">
        <v>605</v>
      </c>
      <c r="Y1379" s="13">
        <v>65</v>
      </c>
      <c r="Z1379" s="13">
        <v>900</v>
      </c>
      <c r="AA1379" s="13">
        <v>144</v>
      </c>
      <c r="AB1379" s="13">
        <v>10</v>
      </c>
    </row>
    <row r="1380" spans="1:28">
      <c r="A1380" s="1">
        <v>100009279</v>
      </c>
      <c r="B1380" s="1" t="s">
        <v>2344</v>
      </c>
      <c r="C1380" s="1" t="s">
        <v>2885</v>
      </c>
      <c r="D1380" s="1" t="s">
        <v>1900</v>
      </c>
      <c r="E1380" s="1">
        <v>1</v>
      </c>
      <c r="F1380" s="13">
        <v>119</v>
      </c>
      <c r="G1380" s="13">
        <f t="shared" si="22"/>
        <v>31</v>
      </c>
      <c r="H1380" s="13">
        <v>31</v>
      </c>
      <c r="I1380" s="13">
        <v>0</v>
      </c>
      <c r="J1380" s="13">
        <v>16</v>
      </c>
      <c r="K1380" s="13">
        <v>0</v>
      </c>
      <c r="L1380" s="13">
        <v>1</v>
      </c>
      <c r="M1380" s="13">
        <v>0</v>
      </c>
      <c r="N1380" s="13">
        <v>8</v>
      </c>
      <c r="O1380" s="13">
        <v>1</v>
      </c>
      <c r="P1380" s="13">
        <v>8</v>
      </c>
      <c r="Q1380" s="13">
        <v>44</v>
      </c>
      <c r="R1380" s="13">
        <v>5783</v>
      </c>
      <c r="S1380" s="13">
        <v>1468</v>
      </c>
      <c r="T1380" s="15">
        <v>59.5</v>
      </c>
      <c r="U1380" s="15">
        <v>7.4375</v>
      </c>
      <c r="V1380" s="15">
        <v>4.6856249999999999</v>
      </c>
      <c r="W1380" s="13">
        <v>521</v>
      </c>
      <c r="X1380" s="13">
        <v>1308</v>
      </c>
      <c r="Y1380" s="13">
        <v>119</v>
      </c>
      <c r="Z1380" s="13">
        <v>1829</v>
      </c>
      <c r="AA1380" s="13">
        <v>192</v>
      </c>
      <c r="AB1380" s="13">
        <v>16</v>
      </c>
    </row>
    <row r="1381" spans="1:28">
      <c r="A1381" s="1">
        <v>100009280</v>
      </c>
      <c r="B1381" s="1" t="s">
        <v>2344</v>
      </c>
      <c r="C1381" s="1" t="s">
        <v>2885</v>
      </c>
      <c r="D1381" s="1" t="s">
        <v>100</v>
      </c>
      <c r="E1381" s="1">
        <v>1</v>
      </c>
      <c r="F1381" s="13">
        <v>118</v>
      </c>
      <c r="G1381" s="13">
        <f t="shared" si="22"/>
        <v>40</v>
      </c>
      <c r="H1381" s="13">
        <v>40</v>
      </c>
      <c r="I1381" s="13">
        <v>0</v>
      </c>
      <c r="J1381" s="13">
        <v>16</v>
      </c>
      <c r="K1381" s="13">
        <v>0</v>
      </c>
      <c r="L1381" s="13">
        <v>1</v>
      </c>
      <c r="M1381" s="13">
        <v>0</v>
      </c>
      <c r="N1381" s="13">
        <v>8</v>
      </c>
      <c r="O1381" s="13">
        <v>1</v>
      </c>
      <c r="P1381" s="13">
        <v>8</v>
      </c>
      <c r="Q1381" s="13">
        <v>39</v>
      </c>
      <c r="R1381" s="13">
        <v>5736</v>
      </c>
      <c r="S1381" s="13">
        <v>1131</v>
      </c>
      <c r="T1381" s="15">
        <v>59</v>
      </c>
      <c r="U1381" s="15">
        <v>7.375</v>
      </c>
      <c r="V1381" s="15">
        <v>4.6462500000000002</v>
      </c>
      <c r="W1381" s="13">
        <v>517</v>
      </c>
      <c r="X1381" s="13">
        <v>1200</v>
      </c>
      <c r="Y1381" s="13">
        <v>118</v>
      </c>
      <c r="Z1381" s="13">
        <v>1717</v>
      </c>
      <c r="AA1381" s="13">
        <v>192</v>
      </c>
      <c r="AB1381" s="13">
        <v>16</v>
      </c>
    </row>
    <row r="1382" spans="1:28">
      <c r="A1382" s="1">
        <v>100009283</v>
      </c>
      <c r="B1382" s="1" t="s">
        <v>2344</v>
      </c>
      <c r="C1382" s="1" t="s">
        <v>2885</v>
      </c>
      <c r="D1382" s="1" t="s">
        <v>3025</v>
      </c>
      <c r="E1382" s="1">
        <v>1</v>
      </c>
      <c r="F1382" s="13">
        <v>55</v>
      </c>
      <c r="G1382" s="13">
        <f t="shared" si="22"/>
        <v>19</v>
      </c>
      <c r="H1382" s="13">
        <v>19</v>
      </c>
      <c r="I1382" s="13">
        <v>0</v>
      </c>
      <c r="J1382" s="13">
        <v>6</v>
      </c>
      <c r="K1382" s="13">
        <v>0</v>
      </c>
      <c r="L1382" s="13">
        <v>0</v>
      </c>
      <c r="M1382" s="13">
        <v>0</v>
      </c>
      <c r="N1382" s="13">
        <v>4</v>
      </c>
      <c r="O1382" s="13">
        <v>1</v>
      </c>
      <c r="P1382" s="13">
        <v>3</v>
      </c>
      <c r="Q1382" s="13">
        <v>18</v>
      </c>
      <c r="R1382" s="13">
        <v>2682</v>
      </c>
      <c r="S1382" s="13">
        <v>192</v>
      </c>
      <c r="T1382" s="15">
        <v>27.5</v>
      </c>
      <c r="U1382" s="15">
        <v>3.4375</v>
      </c>
      <c r="V1382" s="15">
        <v>2.1656249999999999</v>
      </c>
      <c r="W1382" s="13">
        <v>242</v>
      </c>
      <c r="X1382" s="13">
        <v>460</v>
      </c>
      <c r="Y1382" s="13">
        <v>55</v>
      </c>
      <c r="Z1382" s="13">
        <v>702</v>
      </c>
      <c r="AA1382" s="13">
        <v>96</v>
      </c>
      <c r="AB1382" s="13">
        <v>6</v>
      </c>
    </row>
    <row r="1383" spans="1:28">
      <c r="A1383" s="1">
        <v>100009290</v>
      </c>
      <c r="B1383" s="1" t="s">
        <v>2344</v>
      </c>
      <c r="C1383" s="1" t="s">
        <v>2885</v>
      </c>
      <c r="D1383" s="1" t="s">
        <v>120</v>
      </c>
      <c r="E1383" s="1">
        <v>1</v>
      </c>
      <c r="F1383" s="13">
        <v>18</v>
      </c>
      <c r="G1383" s="13">
        <f t="shared" si="22"/>
        <v>6</v>
      </c>
      <c r="H1383" s="13">
        <v>5</v>
      </c>
      <c r="I1383" s="13">
        <v>1</v>
      </c>
      <c r="J1383" s="13">
        <v>0</v>
      </c>
      <c r="K1383" s="13">
        <v>1</v>
      </c>
      <c r="L1383" s="13">
        <v>0</v>
      </c>
      <c r="M1383" s="13">
        <v>1</v>
      </c>
      <c r="N1383" s="13">
        <v>0</v>
      </c>
      <c r="O1383" s="13">
        <v>1</v>
      </c>
      <c r="P1383" s="13">
        <v>1</v>
      </c>
      <c r="Q1383" s="13">
        <v>7</v>
      </c>
      <c r="R1383" s="13">
        <v>1203</v>
      </c>
      <c r="S1383" s="13">
        <v>0</v>
      </c>
      <c r="T1383" s="15">
        <v>9</v>
      </c>
      <c r="U1383" s="15">
        <v>1.125</v>
      </c>
      <c r="V1383" s="15">
        <v>0.70874999999999999</v>
      </c>
      <c r="W1383" s="13">
        <v>109</v>
      </c>
      <c r="X1383" s="13">
        <v>181</v>
      </c>
      <c r="Y1383" s="13">
        <v>18</v>
      </c>
      <c r="Z1383" s="13">
        <v>290</v>
      </c>
      <c r="AA1383" s="13">
        <v>48</v>
      </c>
      <c r="AB1383" s="13">
        <v>0</v>
      </c>
    </row>
    <row r="1384" spans="1:28">
      <c r="A1384" s="1">
        <v>100009300</v>
      </c>
      <c r="B1384" s="1" t="s">
        <v>1138</v>
      </c>
      <c r="C1384" s="1" t="s">
        <v>3032</v>
      </c>
      <c r="D1384" s="1" t="s">
        <v>176</v>
      </c>
      <c r="E1384" s="1">
        <v>1</v>
      </c>
      <c r="F1384" s="13">
        <v>55</v>
      </c>
      <c r="G1384" s="13">
        <f t="shared" si="22"/>
        <v>15</v>
      </c>
      <c r="H1384" s="13">
        <v>14</v>
      </c>
      <c r="I1384" s="13">
        <v>1</v>
      </c>
      <c r="J1384" s="13">
        <v>8</v>
      </c>
      <c r="K1384" s="13">
        <v>0</v>
      </c>
      <c r="L1384" s="13">
        <v>0</v>
      </c>
      <c r="M1384" s="13">
        <v>0</v>
      </c>
      <c r="N1384" s="13">
        <v>5</v>
      </c>
      <c r="O1384" s="13">
        <v>1</v>
      </c>
      <c r="P1384" s="13">
        <v>4</v>
      </c>
      <c r="Q1384" s="13">
        <v>21</v>
      </c>
      <c r="R1384" s="13">
        <v>2802</v>
      </c>
      <c r="S1384" s="13">
        <v>279</v>
      </c>
      <c r="T1384" s="15">
        <v>27.5</v>
      </c>
      <c r="U1384" s="15">
        <v>3.4375</v>
      </c>
      <c r="V1384" s="15">
        <v>2.1656249999999999</v>
      </c>
      <c r="W1384" s="13">
        <v>253</v>
      </c>
      <c r="X1384" s="13">
        <v>504</v>
      </c>
      <c r="Y1384" s="13">
        <v>55</v>
      </c>
      <c r="Z1384" s="13">
        <v>757</v>
      </c>
      <c r="AA1384" s="13">
        <v>120</v>
      </c>
      <c r="AB1384" s="13">
        <v>8</v>
      </c>
    </row>
    <row r="1385" spans="1:28">
      <c r="A1385" s="1">
        <v>100009316</v>
      </c>
      <c r="B1385" s="1" t="s">
        <v>1138</v>
      </c>
      <c r="C1385" s="1" t="s">
        <v>3032</v>
      </c>
      <c r="D1385" s="1" t="s">
        <v>46</v>
      </c>
      <c r="E1385" s="1">
        <v>2</v>
      </c>
      <c r="F1385" s="13">
        <v>87</v>
      </c>
      <c r="G1385" s="13">
        <f t="shared" si="22"/>
        <v>23</v>
      </c>
      <c r="H1385" s="13">
        <v>23</v>
      </c>
      <c r="I1385" s="13">
        <v>0</v>
      </c>
      <c r="J1385" s="13">
        <v>10</v>
      </c>
      <c r="K1385" s="13">
        <v>0</v>
      </c>
      <c r="L1385" s="13">
        <v>0</v>
      </c>
      <c r="M1385" s="13">
        <v>0</v>
      </c>
      <c r="N1385" s="13">
        <v>6</v>
      </c>
      <c r="O1385" s="13">
        <v>1</v>
      </c>
      <c r="P1385" s="13">
        <v>5</v>
      </c>
      <c r="Q1385" s="13">
        <v>32</v>
      </c>
      <c r="R1385" s="13">
        <v>4173</v>
      </c>
      <c r="S1385" s="13">
        <v>732</v>
      </c>
      <c r="T1385" s="15">
        <v>43.5</v>
      </c>
      <c r="U1385" s="15">
        <v>5.4375</v>
      </c>
      <c r="V1385" s="15">
        <v>3.4256250000000001</v>
      </c>
      <c r="W1385" s="13">
        <v>376</v>
      </c>
      <c r="X1385" s="13">
        <v>846</v>
      </c>
      <c r="Y1385" s="13">
        <v>87</v>
      </c>
      <c r="Z1385" s="13">
        <v>1222</v>
      </c>
      <c r="AA1385" s="13">
        <v>144</v>
      </c>
      <c r="AB1385" s="13">
        <v>10</v>
      </c>
    </row>
    <row r="1386" spans="1:28">
      <c r="A1386" s="1">
        <v>100009320</v>
      </c>
      <c r="B1386" s="1" t="s">
        <v>1138</v>
      </c>
      <c r="C1386" s="1" t="s">
        <v>3032</v>
      </c>
      <c r="D1386" s="1" t="s">
        <v>12</v>
      </c>
      <c r="E1386" s="1">
        <v>1</v>
      </c>
      <c r="F1386" s="13">
        <v>121</v>
      </c>
      <c r="G1386" s="13">
        <f t="shared" si="22"/>
        <v>41</v>
      </c>
      <c r="H1386" s="13">
        <v>41</v>
      </c>
      <c r="I1386" s="13">
        <v>0</v>
      </c>
      <c r="J1386" s="13">
        <v>20</v>
      </c>
      <c r="K1386" s="13">
        <v>0</v>
      </c>
      <c r="L1386" s="13">
        <v>1</v>
      </c>
      <c r="M1386" s="13">
        <v>0</v>
      </c>
      <c r="N1386" s="13">
        <v>10</v>
      </c>
      <c r="O1386" s="13">
        <v>1</v>
      </c>
      <c r="P1386" s="13">
        <v>10</v>
      </c>
      <c r="Q1386" s="13">
        <v>40</v>
      </c>
      <c r="R1386" s="13">
        <v>5996</v>
      </c>
      <c r="S1386" s="13">
        <v>1195</v>
      </c>
      <c r="T1386" s="15">
        <v>60.5</v>
      </c>
      <c r="U1386" s="15">
        <v>7.5625</v>
      </c>
      <c r="V1386" s="15">
        <v>4.7643750000000002</v>
      </c>
      <c r="W1386" s="13">
        <v>540</v>
      </c>
      <c r="X1386" s="13">
        <v>1258</v>
      </c>
      <c r="Y1386" s="13">
        <v>121</v>
      </c>
      <c r="Z1386" s="13">
        <v>1798</v>
      </c>
      <c r="AA1386" s="13">
        <v>240</v>
      </c>
      <c r="AB1386" s="13">
        <v>20</v>
      </c>
    </row>
    <row r="1387" spans="1:28">
      <c r="A1387" s="1">
        <v>100009323</v>
      </c>
      <c r="B1387" s="1" t="s">
        <v>1138</v>
      </c>
      <c r="C1387" s="1" t="s">
        <v>3032</v>
      </c>
      <c r="D1387" s="1" t="s">
        <v>3039</v>
      </c>
      <c r="E1387" s="1">
        <v>1</v>
      </c>
      <c r="F1387" s="13">
        <v>62</v>
      </c>
      <c r="G1387" s="13">
        <f t="shared" si="22"/>
        <v>16</v>
      </c>
      <c r="H1387" s="13">
        <v>16</v>
      </c>
      <c r="I1387" s="13">
        <v>0</v>
      </c>
      <c r="J1387" s="13">
        <v>10</v>
      </c>
      <c r="K1387" s="13">
        <v>0</v>
      </c>
      <c r="L1387" s="13">
        <v>0</v>
      </c>
      <c r="M1387" s="13">
        <v>0</v>
      </c>
      <c r="N1387" s="13">
        <v>6</v>
      </c>
      <c r="O1387" s="13">
        <v>1</v>
      </c>
      <c r="P1387" s="13">
        <v>5</v>
      </c>
      <c r="Q1387" s="13">
        <v>23</v>
      </c>
      <c r="R1387" s="13">
        <v>3128</v>
      </c>
      <c r="S1387" s="13">
        <v>345</v>
      </c>
      <c r="T1387" s="15">
        <v>31</v>
      </c>
      <c r="U1387" s="15">
        <v>3.875</v>
      </c>
      <c r="V1387" s="15">
        <v>2.4412500000000001</v>
      </c>
      <c r="W1387" s="13">
        <v>282</v>
      </c>
      <c r="X1387" s="13">
        <v>573</v>
      </c>
      <c r="Y1387" s="13">
        <v>62</v>
      </c>
      <c r="Z1387" s="13">
        <v>855</v>
      </c>
      <c r="AA1387" s="13">
        <v>144</v>
      </c>
      <c r="AB1387" s="13">
        <v>10</v>
      </c>
    </row>
    <row r="1388" spans="1:28">
      <c r="A1388" s="1">
        <v>100009326</v>
      </c>
      <c r="B1388" s="1" t="s">
        <v>1138</v>
      </c>
      <c r="C1388" s="1" t="s">
        <v>3032</v>
      </c>
      <c r="D1388" s="1" t="s">
        <v>12</v>
      </c>
      <c r="E1388" s="1">
        <v>1</v>
      </c>
      <c r="F1388" s="13">
        <v>110</v>
      </c>
      <c r="G1388" s="13">
        <f t="shared" si="22"/>
        <v>38</v>
      </c>
      <c r="H1388" s="13">
        <v>37</v>
      </c>
      <c r="I1388" s="13">
        <v>1</v>
      </c>
      <c r="J1388" s="13">
        <v>16</v>
      </c>
      <c r="K1388" s="13">
        <v>0</v>
      </c>
      <c r="L1388" s="13">
        <v>0</v>
      </c>
      <c r="M1388" s="13">
        <v>0</v>
      </c>
      <c r="N1388" s="13">
        <v>9</v>
      </c>
      <c r="O1388" s="13">
        <v>1</v>
      </c>
      <c r="P1388" s="13">
        <v>8</v>
      </c>
      <c r="Q1388" s="13">
        <v>37</v>
      </c>
      <c r="R1388" s="13">
        <v>5484</v>
      </c>
      <c r="S1388" s="13">
        <v>1008</v>
      </c>
      <c r="T1388" s="15">
        <v>55</v>
      </c>
      <c r="U1388" s="15">
        <v>6.875</v>
      </c>
      <c r="V1388" s="15">
        <v>4.3312499999999998</v>
      </c>
      <c r="W1388" s="13">
        <v>494</v>
      </c>
      <c r="X1388" s="13">
        <v>1125</v>
      </c>
      <c r="Y1388" s="13">
        <v>110</v>
      </c>
      <c r="Z1388" s="13">
        <v>1619</v>
      </c>
      <c r="AA1388" s="13">
        <v>216</v>
      </c>
      <c r="AB1388" s="13">
        <v>16</v>
      </c>
    </row>
    <row r="1389" spans="1:28">
      <c r="A1389" s="1">
        <v>100009338</v>
      </c>
      <c r="B1389" s="1" t="s">
        <v>1138</v>
      </c>
      <c r="C1389" s="1" t="s">
        <v>3032</v>
      </c>
      <c r="D1389" s="1" t="s">
        <v>3042</v>
      </c>
      <c r="E1389" s="1">
        <v>1</v>
      </c>
      <c r="F1389" s="13">
        <v>146</v>
      </c>
      <c r="G1389" s="13">
        <f t="shared" si="22"/>
        <v>38</v>
      </c>
      <c r="H1389" s="13">
        <v>38</v>
      </c>
      <c r="I1389" s="13">
        <v>0</v>
      </c>
      <c r="J1389" s="13">
        <v>22</v>
      </c>
      <c r="K1389" s="13">
        <v>0</v>
      </c>
      <c r="L1389" s="13">
        <v>1</v>
      </c>
      <c r="M1389" s="13">
        <v>0</v>
      </c>
      <c r="N1389" s="13">
        <v>11</v>
      </c>
      <c r="O1389" s="13">
        <v>1</v>
      </c>
      <c r="P1389" s="13">
        <v>11</v>
      </c>
      <c r="Q1389" s="13">
        <v>54</v>
      </c>
      <c r="R1389" s="13">
        <v>7160</v>
      </c>
      <c r="S1389" s="13">
        <v>2273</v>
      </c>
      <c r="T1389" s="15">
        <v>73</v>
      </c>
      <c r="U1389" s="15">
        <v>9.125</v>
      </c>
      <c r="V1389" s="15">
        <v>5.7487500000000002</v>
      </c>
      <c r="W1389" s="13">
        <v>645</v>
      </c>
      <c r="X1389" s="13">
        <v>1756</v>
      </c>
      <c r="Y1389" s="13">
        <v>146</v>
      </c>
      <c r="Z1389" s="13">
        <v>2401</v>
      </c>
      <c r="AA1389" s="13">
        <v>264</v>
      </c>
      <c r="AB1389" s="13">
        <v>22</v>
      </c>
    </row>
    <row r="1390" spans="1:28">
      <c r="A1390" s="1">
        <v>100009339</v>
      </c>
      <c r="B1390" s="1" t="s">
        <v>1138</v>
      </c>
      <c r="C1390" s="1" t="s">
        <v>3032</v>
      </c>
      <c r="D1390" s="1" t="s">
        <v>3045</v>
      </c>
      <c r="E1390" s="1">
        <v>1</v>
      </c>
      <c r="F1390" s="13">
        <v>73</v>
      </c>
      <c r="G1390" s="13">
        <f t="shared" si="22"/>
        <v>25</v>
      </c>
      <c r="H1390" s="13">
        <v>25</v>
      </c>
      <c r="I1390" s="13">
        <v>0</v>
      </c>
      <c r="J1390" s="13">
        <v>10</v>
      </c>
      <c r="K1390" s="13">
        <v>0</v>
      </c>
      <c r="L1390" s="13">
        <v>0</v>
      </c>
      <c r="M1390" s="13">
        <v>0</v>
      </c>
      <c r="N1390" s="13">
        <v>6</v>
      </c>
      <c r="O1390" s="13">
        <v>1</v>
      </c>
      <c r="P1390" s="13">
        <v>5</v>
      </c>
      <c r="Q1390" s="13">
        <v>24</v>
      </c>
      <c r="R1390" s="13">
        <v>3640</v>
      </c>
      <c r="S1390" s="13">
        <v>381</v>
      </c>
      <c r="T1390" s="15">
        <v>36.5</v>
      </c>
      <c r="U1390" s="15">
        <v>4.5625</v>
      </c>
      <c r="V1390" s="15">
        <v>2.8743750000000001</v>
      </c>
      <c r="W1390" s="13">
        <v>328</v>
      </c>
      <c r="X1390" s="13">
        <v>661</v>
      </c>
      <c r="Y1390" s="13">
        <v>73</v>
      </c>
      <c r="Z1390" s="13">
        <v>989</v>
      </c>
      <c r="AA1390" s="13">
        <v>144</v>
      </c>
      <c r="AB1390" s="13">
        <v>10</v>
      </c>
    </row>
    <row r="1391" spans="1:28">
      <c r="A1391" s="1">
        <v>100009344</v>
      </c>
      <c r="B1391" s="1" t="s">
        <v>1138</v>
      </c>
      <c r="C1391" s="1" t="s">
        <v>3032</v>
      </c>
      <c r="D1391" s="1" t="s">
        <v>3047</v>
      </c>
      <c r="E1391" s="1">
        <v>1</v>
      </c>
      <c r="F1391" s="13">
        <v>95</v>
      </c>
      <c r="G1391" s="13">
        <f t="shared" si="22"/>
        <v>25</v>
      </c>
      <c r="H1391" s="13">
        <v>25</v>
      </c>
      <c r="I1391" s="13">
        <v>0</v>
      </c>
      <c r="J1391" s="13">
        <v>12</v>
      </c>
      <c r="K1391" s="13">
        <v>0</v>
      </c>
      <c r="L1391" s="13">
        <v>0</v>
      </c>
      <c r="M1391" s="13">
        <v>0</v>
      </c>
      <c r="N1391" s="13">
        <v>7</v>
      </c>
      <c r="O1391" s="13">
        <v>1</v>
      </c>
      <c r="P1391" s="13">
        <v>6</v>
      </c>
      <c r="Q1391" s="13">
        <v>35</v>
      </c>
      <c r="R1391" s="13">
        <v>4665</v>
      </c>
      <c r="S1391" s="13">
        <v>892</v>
      </c>
      <c r="T1391" s="15">
        <v>47.5</v>
      </c>
      <c r="U1391" s="15">
        <v>5.9375</v>
      </c>
      <c r="V1391" s="15">
        <v>3.7406250000000001</v>
      </c>
      <c r="W1391" s="13">
        <v>420</v>
      </c>
      <c r="X1391" s="13">
        <v>968</v>
      </c>
      <c r="Y1391" s="13">
        <v>95</v>
      </c>
      <c r="Z1391" s="13">
        <v>1388</v>
      </c>
      <c r="AA1391" s="13">
        <v>168</v>
      </c>
      <c r="AB1391" s="13">
        <v>12</v>
      </c>
    </row>
    <row r="1392" spans="1:28">
      <c r="A1392" s="1">
        <v>100009346</v>
      </c>
      <c r="B1392" s="1" t="s">
        <v>1138</v>
      </c>
      <c r="C1392" s="1" t="s">
        <v>3032</v>
      </c>
      <c r="D1392" s="1" t="s">
        <v>167</v>
      </c>
      <c r="E1392" s="1">
        <v>1</v>
      </c>
      <c r="F1392" s="13">
        <v>87</v>
      </c>
      <c r="G1392" s="13">
        <f t="shared" si="22"/>
        <v>23</v>
      </c>
      <c r="H1392" s="13">
        <v>23</v>
      </c>
      <c r="I1392" s="13">
        <v>0</v>
      </c>
      <c r="J1392" s="13">
        <v>12</v>
      </c>
      <c r="K1392" s="13">
        <v>0</v>
      </c>
      <c r="L1392" s="13">
        <v>0</v>
      </c>
      <c r="M1392" s="13">
        <v>0</v>
      </c>
      <c r="N1392" s="13">
        <v>7</v>
      </c>
      <c r="O1392" s="13">
        <v>1</v>
      </c>
      <c r="P1392" s="13">
        <v>6</v>
      </c>
      <c r="Q1392" s="13">
        <v>32</v>
      </c>
      <c r="R1392" s="13">
        <v>4293</v>
      </c>
      <c r="S1392" s="13">
        <v>732</v>
      </c>
      <c r="T1392" s="15">
        <v>43.5</v>
      </c>
      <c r="U1392" s="15">
        <v>5.4375</v>
      </c>
      <c r="V1392" s="15">
        <v>3.4256250000000001</v>
      </c>
      <c r="W1392" s="13">
        <v>387</v>
      </c>
      <c r="X1392" s="13">
        <v>864</v>
      </c>
      <c r="Y1392" s="13">
        <v>87</v>
      </c>
      <c r="Z1392" s="13">
        <v>1251</v>
      </c>
      <c r="AA1392" s="13">
        <v>168</v>
      </c>
      <c r="AB1392" s="13">
        <v>12</v>
      </c>
    </row>
    <row r="1393" spans="1:28">
      <c r="A1393" s="1">
        <v>100009347</v>
      </c>
      <c r="B1393" s="1" t="s">
        <v>1138</v>
      </c>
      <c r="C1393" s="1" t="s">
        <v>3032</v>
      </c>
      <c r="D1393" s="1" t="s">
        <v>3050</v>
      </c>
      <c r="E1393" s="1">
        <v>1</v>
      </c>
      <c r="F1393" s="13">
        <v>121</v>
      </c>
      <c r="G1393" s="13">
        <f t="shared" si="22"/>
        <v>31</v>
      </c>
      <c r="H1393" s="13">
        <v>31</v>
      </c>
      <c r="I1393" s="13">
        <v>0</v>
      </c>
      <c r="J1393" s="13">
        <v>20</v>
      </c>
      <c r="K1393" s="13">
        <v>0</v>
      </c>
      <c r="L1393" s="13">
        <v>1</v>
      </c>
      <c r="M1393" s="13">
        <v>0</v>
      </c>
      <c r="N1393" s="13">
        <v>10</v>
      </c>
      <c r="O1393" s="13">
        <v>1</v>
      </c>
      <c r="P1393" s="13">
        <v>10</v>
      </c>
      <c r="Q1393" s="13">
        <v>45</v>
      </c>
      <c r="R1393" s="13">
        <v>5996</v>
      </c>
      <c r="S1393" s="13">
        <v>1540</v>
      </c>
      <c r="T1393" s="15">
        <v>60.5</v>
      </c>
      <c r="U1393" s="15">
        <v>7.5625</v>
      </c>
      <c r="V1393" s="15">
        <v>4.7643750000000002</v>
      </c>
      <c r="W1393" s="13">
        <v>540</v>
      </c>
      <c r="X1393" s="13">
        <v>1362</v>
      </c>
      <c r="Y1393" s="13">
        <v>121</v>
      </c>
      <c r="Z1393" s="13">
        <v>1902</v>
      </c>
      <c r="AA1393" s="13">
        <v>240</v>
      </c>
      <c r="AB1393" s="13">
        <v>20</v>
      </c>
    </row>
    <row r="1394" spans="1:28">
      <c r="A1394" s="1">
        <v>100009348</v>
      </c>
      <c r="B1394" s="1" t="s">
        <v>1138</v>
      </c>
      <c r="C1394" s="1" t="s">
        <v>3032</v>
      </c>
      <c r="D1394" s="1" t="s">
        <v>3052</v>
      </c>
      <c r="E1394" s="1">
        <v>1</v>
      </c>
      <c r="F1394" s="13">
        <v>105</v>
      </c>
      <c r="G1394" s="13">
        <f t="shared" si="22"/>
        <v>27</v>
      </c>
      <c r="H1394" s="13">
        <v>27</v>
      </c>
      <c r="I1394" s="13">
        <v>0</v>
      </c>
      <c r="J1394" s="13">
        <v>16</v>
      </c>
      <c r="K1394" s="13">
        <v>0</v>
      </c>
      <c r="L1394" s="13">
        <v>1</v>
      </c>
      <c r="M1394" s="13">
        <v>0</v>
      </c>
      <c r="N1394" s="13">
        <v>8</v>
      </c>
      <c r="O1394" s="13">
        <v>1</v>
      </c>
      <c r="P1394" s="13">
        <v>8</v>
      </c>
      <c r="Q1394" s="13">
        <v>39</v>
      </c>
      <c r="R1394" s="13">
        <v>5131</v>
      </c>
      <c r="S1394" s="13">
        <v>1131</v>
      </c>
      <c r="T1394" s="15">
        <v>52.5</v>
      </c>
      <c r="U1394" s="15">
        <v>6.5625</v>
      </c>
      <c r="V1394" s="15">
        <v>4.1343750000000004</v>
      </c>
      <c r="W1394" s="13">
        <v>462</v>
      </c>
      <c r="X1394" s="13">
        <v>1109</v>
      </c>
      <c r="Y1394" s="13">
        <v>105</v>
      </c>
      <c r="Z1394" s="13">
        <v>1571</v>
      </c>
      <c r="AA1394" s="13">
        <v>192</v>
      </c>
      <c r="AB1394" s="13">
        <v>16</v>
      </c>
    </row>
    <row r="1395" spans="1:28">
      <c r="A1395" s="1">
        <v>100009350</v>
      </c>
      <c r="B1395" s="1" t="s">
        <v>1138</v>
      </c>
      <c r="C1395" s="1" t="s">
        <v>3032</v>
      </c>
      <c r="D1395" s="1" t="s">
        <v>230</v>
      </c>
      <c r="E1395" s="1">
        <v>1</v>
      </c>
      <c r="F1395" s="13">
        <v>84</v>
      </c>
      <c r="G1395" s="13">
        <f t="shared" si="22"/>
        <v>22</v>
      </c>
      <c r="H1395" s="13">
        <v>22</v>
      </c>
      <c r="I1395" s="13">
        <v>0</v>
      </c>
      <c r="J1395" s="13">
        <v>12</v>
      </c>
      <c r="K1395" s="13">
        <v>0</v>
      </c>
      <c r="L1395" s="13">
        <v>0</v>
      </c>
      <c r="M1395" s="13">
        <v>0</v>
      </c>
      <c r="N1395" s="13">
        <v>7</v>
      </c>
      <c r="O1395" s="13">
        <v>1</v>
      </c>
      <c r="P1395" s="13">
        <v>6</v>
      </c>
      <c r="Q1395" s="13">
        <v>31</v>
      </c>
      <c r="R1395" s="13">
        <v>4153</v>
      </c>
      <c r="S1395" s="13">
        <v>682</v>
      </c>
      <c r="T1395" s="15">
        <v>42</v>
      </c>
      <c r="U1395" s="15">
        <v>5.25</v>
      </c>
      <c r="V1395" s="15">
        <v>3.3075000000000001</v>
      </c>
      <c r="W1395" s="13">
        <v>374</v>
      </c>
      <c r="X1395" s="13">
        <v>828</v>
      </c>
      <c r="Y1395" s="13">
        <v>84</v>
      </c>
      <c r="Z1395" s="13">
        <v>1202</v>
      </c>
      <c r="AA1395" s="13">
        <v>168</v>
      </c>
      <c r="AB1395" s="13">
        <v>12</v>
      </c>
    </row>
    <row r="1396" spans="1:28">
      <c r="A1396" s="1">
        <v>100009356</v>
      </c>
      <c r="B1396" s="1" t="s">
        <v>1138</v>
      </c>
      <c r="C1396" s="1" t="s">
        <v>3032</v>
      </c>
      <c r="D1396" s="1" t="s">
        <v>12</v>
      </c>
      <c r="E1396" s="1">
        <v>1</v>
      </c>
      <c r="F1396" s="13">
        <v>44</v>
      </c>
      <c r="G1396" s="13">
        <f t="shared" si="22"/>
        <v>12</v>
      </c>
      <c r="H1396" s="13">
        <v>12</v>
      </c>
      <c r="I1396" s="13">
        <v>0</v>
      </c>
      <c r="J1396" s="13">
        <v>6</v>
      </c>
      <c r="K1396" s="13">
        <v>0</v>
      </c>
      <c r="L1396" s="13">
        <v>0</v>
      </c>
      <c r="M1396" s="13">
        <v>0</v>
      </c>
      <c r="N1396" s="13">
        <v>4</v>
      </c>
      <c r="O1396" s="13">
        <v>1</v>
      </c>
      <c r="P1396" s="13">
        <v>3</v>
      </c>
      <c r="Q1396" s="13">
        <v>16</v>
      </c>
      <c r="R1396" s="13">
        <v>2170</v>
      </c>
      <c r="S1396" s="13">
        <v>142</v>
      </c>
      <c r="T1396" s="15">
        <v>22</v>
      </c>
      <c r="U1396" s="15">
        <v>2.75</v>
      </c>
      <c r="V1396" s="15">
        <v>1.7324999999999999</v>
      </c>
      <c r="W1396" s="13">
        <v>196</v>
      </c>
      <c r="X1396" s="13">
        <v>369</v>
      </c>
      <c r="Y1396" s="13">
        <v>44</v>
      </c>
      <c r="Z1396" s="13">
        <v>565</v>
      </c>
      <c r="AA1396" s="13">
        <v>96</v>
      </c>
      <c r="AB1396" s="13">
        <v>6</v>
      </c>
    </row>
    <row r="1397" spans="1:28">
      <c r="A1397" s="1">
        <v>100009383</v>
      </c>
      <c r="B1397" s="1" t="s">
        <v>1138</v>
      </c>
      <c r="C1397" s="1" t="s">
        <v>3032</v>
      </c>
      <c r="D1397" s="1" t="s">
        <v>150</v>
      </c>
      <c r="E1397" s="1">
        <v>1</v>
      </c>
      <c r="F1397" s="13">
        <v>36</v>
      </c>
      <c r="G1397" s="13">
        <f t="shared" si="22"/>
        <v>10</v>
      </c>
      <c r="H1397" s="13">
        <v>9</v>
      </c>
      <c r="I1397" s="13">
        <v>1</v>
      </c>
      <c r="J1397" s="13">
        <v>4</v>
      </c>
      <c r="K1397" s="13">
        <v>0</v>
      </c>
      <c r="L1397" s="13">
        <v>0</v>
      </c>
      <c r="M1397" s="13">
        <v>0</v>
      </c>
      <c r="N1397" s="13">
        <v>3</v>
      </c>
      <c r="O1397" s="13">
        <v>1</v>
      </c>
      <c r="P1397" s="13">
        <v>2</v>
      </c>
      <c r="Q1397" s="13">
        <v>14</v>
      </c>
      <c r="R1397" s="13">
        <v>1797</v>
      </c>
      <c r="S1397" s="13">
        <v>100</v>
      </c>
      <c r="T1397" s="15">
        <v>18</v>
      </c>
      <c r="U1397" s="15">
        <v>2.25</v>
      </c>
      <c r="V1397" s="15">
        <v>1.4175</v>
      </c>
      <c r="W1397" s="13">
        <v>162</v>
      </c>
      <c r="X1397" s="13">
        <v>300</v>
      </c>
      <c r="Y1397" s="13">
        <v>36</v>
      </c>
      <c r="Z1397" s="13">
        <v>462</v>
      </c>
      <c r="AA1397" s="13">
        <v>72</v>
      </c>
      <c r="AB1397" s="13">
        <v>4</v>
      </c>
    </row>
    <row r="1398" spans="1:28">
      <c r="A1398" s="1">
        <v>100009384</v>
      </c>
      <c r="B1398" s="1" t="s">
        <v>1138</v>
      </c>
      <c r="C1398" s="1" t="s">
        <v>3032</v>
      </c>
      <c r="D1398" s="1" t="s">
        <v>3061</v>
      </c>
      <c r="E1398" s="1">
        <v>1</v>
      </c>
      <c r="F1398" s="13">
        <v>49</v>
      </c>
      <c r="G1398" s="13">
        <f t="shared" si="22"/>
        <v>13</v>
      </c>
      <c r="H1398" s="13">
        <v>13</v>
      </c>
      <c r="I1398" s="13">
        <v>0</v>
      </c>
      <c r="J1398" s="13">
        <v>8</v>
      </c>
      <c r="K1398" s="13">
        <v>0</v>
      </c>
      <c r="L1398" s="13">
        <v>0</v>
      </c>
      <c r="M1398" s="13">
        <v>0</v>
      </c>
      <c r="N1398" s="13">
        <v>5</v>
      </c>
      <c r="O1398" s="13">
        <v>1</v>
      </c>
      <c r="P1398" s="13">
        <v>4</v>
      </c>
      <c r="Q1398" s="13">
        <v>18</v>
      </c>
      <c r="R1398" s="13">
        <v>2523</v>
      </c>
      <c r="S1398" s="13">
        <v>192</v>
      </c>
      <c r="T1398" s="15">
        <v>24.5</v>
      </c>
      <c r="U1398" s="15">
        <v>3.0625</v>
      </c>
      <c r="V1398" s="15">
        <v>1.9293750000000001</v>
      </c>
      <c r="W1398" s="13">
        <v>228</v>
      </c>
      <c r="X1398" s="13">
        <v>437</v>
      </c>
      <c r="Y1398" s="13">
        <v>49</v>
      </c>
      <c r="Z1398" s="13">
        <v>665</v>
      </c>
      <c r="AA1398" s="13">
        <v>120</v>
      </c>
      <c r="AB1398" s="13">
        <v>8</v>
      </c>
    </row>
    <row r="1399" spans="1:28">
      <c r="A1399" s="1">
        <v>100009388</v>
      </c>
      <c r="B1399" s="1" t="s">
        <v>1138</v>
      </c>
      <c r="C1399" s="1" t="s">
        <v>3032</v>
      </c>
      <c r="D1399" s="1" t="s">
        <v>12</v>
      </c>
      <c r="E1399" s="1">
        <v>1</v>
      </c>
      <c r="F1399" s="13">
        <v>120</v>
      </c>
      <c r="G1399" s="13">
        <f t="shared" si="22"/>
        <v>32</v>
      </c>
      <c r="H1399" s="13">
        <v>31</v>
      </c>
      <c r="I1399" s="13">
        <v>1</v>
      </c>
      <c r="J1399" s="13">
        <v>18</v>
      </c>
      <c r="K1399" s="13">
        <v>0</v>
      </c>
      <c r="L1399" s="13">
        <v>1</v>
      </c>
      <c r="M1399" s="13">
        <v>0</v>
      </c>
      <c r="N1399" s="13">
        <v>9</v>
      </c>
      <c r="O1399" s="13">
        <v>1</v>
      </c>
      <c r="P1399" s="13">
        <v>9</v>
      </c>
      <c r="Q1399" s="13">
        <v>45</v>
      </c>
      <c r="R1399" s="13">
        <v>5949</v>
      </c>
      <c r="S1399" s="13">
        <v>1540</v>
      </c>
      <c r="T1399" s="15">
        <v>60</v>
      </c>
      <c r="U1399" s="15">
        <v>7.5</v>
      </c>
      <c r="V1399" s="15">
        <v>4.7249999999999996</v>
      </c>
      <c r="W1399" s="13">
        <v>536</v>
      </c>
      <c r="X1399" s="13">
        <v>1355</v>
      </c>
      <c r="Y1399" s="13">
        <v>120</v>
      </c>
      <c r="Z1399" s="13">
        <v>1891</v>
      </c>
      <c r="AA1399" s="13">
        <v>216</v>
      </c>
      <c r="AB1399" s="13">
        <v>18</v>
      </c>
    </row>
    <row r="1400" spans="1:28">
      <c r="A1400" s="1">
        <v>100009400</v>
      </c>
      <c r="B1400" s="1" t="s">
        <v>1138</v>
      </c>
      <c r="C1400" s="1" t="s">
        <v>3032</v>
      </c>
      <c r="D1400" s="1" t="s">
        <v>199</v>
      </c>
      <c r="E1400" s="1">
        <v>1</v>
      </c>
      <c r="F1400" s="13">
        <v>6</v>
      </c>
      <c r="G1400" s="13">
        <f t="shared" si="22"/>
        <v>2</v>
      </c>
      <c r="H1400" s="13">
        <v>2</v>
      </c>
      <c r="I1400" s="13">
        <v>0</v>
      </c>
      <c r="J1400" s="13">
        <v>0</v>
      </c>
      <c r="K1400" s="13">
        <v>1</v>
      </c>
      <c r="L1400" s="13">
        <v>0</v>
      </c>
      <c r="M1400" s="13">
        <v>1</v>
      </c>
      <c r="N1400" s="13">
        <v>0</v>
      </c>
      <c r="O1400" s="13">
        <v>1</v>
      </c>
      <c r="P1400" s="13">
        <v>1</v>
      </c>
      <c r="Q1400" s="13">
        <v>2</v>
      </c>
      <c r="R1400" s="13">
        <v>272</v>
      </c>
      <c r="S1400" s="13">
        <v>0</v>
      </c>
      <c r="T1400" s="15">
        <v>3</v>
      </c>
      <c r="U1400" s="15">
        <v>0.375</v>
      </c>
      <c r="V1400" s="15">
        <v>0.23624999999999999</v>
      </c>
      <c r="W1400" s="13">
        <v>25</v>
      </c>
      <c r="X1400" s="13">
        <v>41</v>
      </c>
      <c r="Y1400" s="13">
        <v>6</v>
      </c>
      <c r="Z1400" s="13">
        <v>66</v>
      </c>
      <c r="AA1400" s="13">
        <v>48</v>
      </c>
      <c r="AB1400" s="13">
        <v>0</v>
      </c>
    </row>
    <row r="1401" spans="1:28">
      <c r="A1401" s="1">
        <v>100009401</v>
      </c>
      <c r="B1401" s="1" t="s">
        <v>1138</v>
      </c>
      <c r="C1401" s="1" t="s">
        <v>3032</v>
      </c>
      <c r="D1401" s="1" t="s">
        <v>3064</v>
      </c>
      <c r="E1401" s="1">
        <v>1</v>
      </c>
      <c r="F1401" s="13">
        <v>59</v>
      </c>
      <c r="G1401" s="13">
        <f t="shared" si="22"/>
        <v>21</v>
      </c>
      <c r="H1401" s="13">
        <v>20</v>
      </c>
      <c r="I1401" s="13">
        <v>1</v>
      </c>
      <c r="J1401" s="13">
        <v>6</v>
      </c>
      <c r="K1401" s="13">
        <v>0</v>
      </c>
      <c r="L1401" s="13">
        <v>0</v>
      </c>
      <c r="M1401" s="13">
        <v>0</v>
      </c>
      <c r="N1401" s="13">
        <v>4</v>
      </c>
      <c r="O1401" s="13">
        <v>1</v>
      </c>
      <c r="P1401" s="13">
        <v>3</v>
      </c>
      <c r="Q1401" s="13">
        <v>20</v>
      </c>
      <c r="R1401" s="13">
        <v>2868</v>
      </c>
      <c r="S1401" s="13">
        <v>248</v>
      </c>
      <c r="T1401" s="15">
        <v>29.5</v>
      </c>
      <c r="U1401" s="15">
        <v>3.6875</v>
      </c>
      <c r="V1401" s="15">
        <v>2.3231250000000001</v>
      </c>
      <c r="W1401" s="13">
        <v>259</v>
      </c>
      <c r="X1401" s="13">
        <v>505</v>
      </c>
      <c r="Y1401" s="13">
        <v>59</v>
      </c>
      <c r="Z1401" s="13">
        <v>764</v>
      </c>
      <c r="AA1401" s="13">
        <v>96</v>
      </c>
      <c r="AB1401" s="13">
        <v>6</v>
      </c>
    </row>
    <row r="1402" spans="1:28">
      <c r="A1402" s="1">
        <v>100009409</v>
      </c>
      <c r="B1402" s="1" t="s">
        <v>1138</v>
      </c>
      <c r="C1402" s="1" t="s">
        <v>3032</v>
      </c>
      <c r="D1402" s="1" t="s">
        <v>3066</v>
      </c>
      <c r="E1402" s="1">
        <v>1</v>
      </c>
      <c r="F1402" s="13">
        <v>68</v>
      </c>
      <c r="G1402" s="13">
        <f t="shared" si="22"/>
        <v>18</v>
      </c>
      <c r="H1402" s="13">
        <v>18</v>
      </c>
      <c r="I1402" s="13">
        <v>0</v>
      </c>
      <c r="J1402" s="13">
        <v>10</v>
      </c>
      <c r="K1402" s="13">
        <v>0</v>
      </c>
      <c r="L1402" s="13">
        <v>0</v>
      </c>
      <c r="M1402" s="13">
        <v>0</v>
      </c>
      <c r="N1402" s="13">
        <v>6</v>
      </c>
      <c r="O1402" s="13">
        <v>1</v>
      </c>
      <c r="P1402" s="13">
        <v>5</v>
      </c>
      <c r="Q1402" s="13">
        <v>25</v>
      </c>
      <c r="R1402" s="13">
        <v>3408</v>
      </c>
      <c r="S1402" s="13">
        <v>419</v>
      </c>
      <c r="T1402" s="15">
        <v>34</v>
      </c>
      <c r="U1402" s="15">
        <v>4.25</v>
      </c>
      <c r="V1402" s="15">
        <v>2.6775000000000002</v>
      </c>
      <c r="W1402" s="13">
        <v>307</v>
      </c>
      <c r="X1402" s="13">
        <v>637</v>
      </c>
      <c r="Y1402" s="13">
        <v>68</v>
      </c>
      <c r="Z1402" s="13">
        <v>944</v>
      </c>
      <c r="AA1402" s="13">
        <v>144</v>
      </c>
      <c r="AB1402" s="13">
        <v>10</v>
      </c>
    </row>
    <row r="1403" spans="1:28">
      <c r="A1403" s="1">
        <v>100009416</v>
      </c>
      <c r="B1403" s="1" t="s">
        <v>1138</v>
      </c>
      <c r="C1403" s="1" t="s">
        <v>3032</v>
      </c>
      <c r="D1403" s="1" t="s">
        <v>12</v>
      </c>
      <c r="E1403" s="1">
        <v>1</v>
      </c>
      <c r="F1403" s="13">
        <v>87</v>
      </c>
      <c r="G1403" s="13">
        <f t="shared" si="22"/>
        <v>23</v>
      </c>
      <c r="H1403" s="13">
        <v>23</v>
      </c>
      <c r="I1403" s="13">
        <v>0</v>
      </c>
      <c r="J1403" s="13">
        <v>12</v>
      </c>
      <c r="K1403" s="13">
        <v>0</v>
      </c>
      <c r="L1403" s="13">
        <v>0</v>
      </c>
      <c r="M1403" s="13">
        <v>0</v>
      </c>
      <c r="N1403" s="13">
        <v>7</v>
      </c>
      <c r="O1403" s="13">
        <v>1</v>
      </c>
      <c r="P1403" s="13">
        <v>6</v>
      </c>
      <c r="Q1403" s="13">
        <v>32</v>
      </c>
      <c r="R1403" s="13">
        <v>4293</v>
      </c>
      <c r="S1403" s="13">
        <v>732</v>
      </c>
      <c r="T1403" s="15">
        <v>43.5</v>
      </c>
      <c r="U1403" s="15">
        <v>5.4375</v>
      </c>
      <c r="V1403" s="15">
        <v>3.4256250000000001</v>
      </c>
      <c r="W1403" s="13">
        <v>387</v>
      </c>
      <c r="X1403" s="13">
        <v>864</v>
      </c>
      <c r="Y1403" s="13">
        <v>87</v>
      </c>
      <c r="Z1403" s="13">
        <v>1251</v>
      </c>
      <c r="AA1403" s="13">
        <v>168</v>
      </c>
      <c r="AB1403" s="13">
        <v>12</v>
      </c>
    </row>
    <row r="1404" spans="1:28">
      <c r="A1404" s="1">
        <v>100009419</v>
      </c>
      <c r="B1404" s="1" t="s">
        <v>1138</v>
      </c>
      <c r="C1404" s="1" t="s">
        <v>3032</v>
      </c>
      <c r="D1404" s="1" t="s">
        <v>72</v>
      </c>
      <c r="E1404" s="1">
        <v>1</v>
      </c>
      <c r="F1404" s="13">
        <v>50</v>
      </c>
      <c r="G1404" s="13">
        <f t="shared" si="22"/>
        <v>14</v>
      </c>
      <c r="H1404" s="13">
        <v>13</v>
      </c>
      <c r="I1404" s="13">
        <v>1</v>
      </c>
      <c r="J1404" s="13">
        <v>8</v>
      </c>
      <c r="K1404" s="13">
        <v>0</v>
      </c>
      <c r="L1404" s="13">
        <v>0</v>
      </c>
      <c r="M1404" s="13">
        <v>0</v>
      </c>
      <c r="N1404" s="13">
        <v>5</v>
      </c>
      <c r="O1404" s="13">
        <v>1</v>
      </c>
      <c r="P1404" s="13">
        <v>4</v>
      </c>
      <c r="Q1404" s="13">
        <v>19</v>
      </c>
      <c r="R1404" s="13">
        <v>2569</v>
      </c>
      <c r="S1404" s="13">
        <v>219</v>
      </c>
      <c r="T1404" s="15">
        <v>25</v>
      </c>
      <c r="U1404" s="15">
        <v>3.125</v>
      </c>
      <c r="V1404" s="15">
        <v>1.96875</v>
      </c>
      <c r="W1404" s="13">
        <v>232</v>
      </c>
      <c r="X1404" s="13">
        <v>452</v>
      </c>
      <c r="Y1404" s="13">
        <v>50</v>
      </c>
      <c r="Z1404" s="13">
        <v>684</v>
      </c>
      <c r="AA1404" s="13">
        <v>120</v>
      </c>
      <c r="AB1404" s="13">
        <v>8</v>
      </c>
    </row>
    <row r="1405" spans="1:28">
      <c r="A1405" s="1">
        <v>100009436</v>
      </c>
      <c r="B1405" s="1" t="s">
        <v>1138</v>
      </c>
      <c r="C1405" s="1" t="s">
        <v>3032</v>
      </c>
      <c r="D1405" s="1" t="s">
        <v>12</v>
      </c>
      <c r="E1405" s="1">
        <v>1</v>
      </c>
      <c r="F1405" s="13">
        <v>76</v>
      </c>
      <c r="G1405" s="13">
        <f t="shared" si="22"/>
        <v>20</v>
      </c>
      <c r="H1405" s="13">
        <v>20</v>
      </c>
      <c r="I1405" s="13">
        <v>0</v>
      </c>
      <c r="J1405" s="13">
        <v>10</v>
      </c>
      <c r="K1405" s="13">
        <v>0</v>
      </c>
      <c r="L1405" s="13">
        <v>0</v>
      </c>
      <c r="M1405" s="13">
        <v>0</v>
      </c>
      <c r="N1405" s="13">
        <v>6</v>
      </c>
      <c r="O1405" s="13">
        <v>1</v>
      </c>
      <c r="P1405" s="13">
        <v>5</v>
      </c>
      <c r="Q1405" s="13">
        <v>28</v>
      </c>
      <c r="R1405" s="13">
        <v>3780</v>
      </c>
      <c r="S1405" s="13">
        <v>543</v>
      </c>
      <c r="T1405" s="15">
        <v>38</v>
      </c>
      <c r="U1405" s="15">
        <v>4.75</v>
      </c>
      <c r="V1405" s="15">
        <v>2.9925000000000002</v>
      </c>
      <c r="W1405" s="13">
        <v>341</v>
      </c>
      <c r="X1405" s="13">
        <v>730</v>
      </c>
      <c r="Y1405" s="13">
        <v>76</v>
      </c>
      <c r="Z1405" s="13">
        <v>1071</v>
      </c>
      <c r="AA1405" s="13">
        <v>144</v>
      </c>
      <c r="AB1405" s="13">
        <v>10</v>
      </c>
    </row>
    <row r="1406" spans="1:28">
      <c r="A1406" s="1">
        <v>100009439</v>
      </c>
      <c r="B1406" s="1" t="s">
        <v>1138</v>
      </c>
      <c r="C1406" s="1" t="s">
        <v>3032</v>
      </c>
      <c r="D1406" s="1" t="s">
        <v>3072</v>
      </c>
      <c r="E1406" s="1">
        <v>1</v>
      </c>
      <c r="F1406" s="13">
        <v>151</v>
      </c>
      <c r="G1406" s="13">
        <f t="shared" si="22"/>
        <v>39</v>
      </c>
      <c r="H1406" s="13">
        <v>39</v>
      </c>
      <c r="I1406" s="13">
        <v>0</v>
      </c>
      <c r="J1406" s="13">
        <v>18</v>
      </c>
      <c r="K1406" s="13">
        <v>0</v>
      </c>
      <c r="L1406" s="13">
        <v>1</v>
      </c>
      <c r="M1406" s="13">
        <v>0</v>
      </c>
      <c r="N1406" s="13">
        <v>9</v>
      </c>
      <c r="O1406" s="13">
        <v>1</v>
      </c>
      <c r="P1406" s="13">
        <v>9</v>
      </c>
      <c r="Q1406" s="13">
        <v>56</v>
      </c>
      <c r="R1406" s="13">
        <v>7153</v>
      </c>
      <c r="S1406" s="13">
        <v>2455</v>
      </c>
      <c r="T1406" s="15">
        <v>75.5</v>
      </c>
      <c r="U1406" s="15">
        <v>9.4375</v>
      </c>
      <c r="V1406" s="15">
        <v>5.9456249999999997</v>
      </c>
      <c r="W1406" s="13">
        <v>644</v>
      </c>
      <c r="X1406" s="13">
        <v>1810</v>
      </c>
      <c r="Y1406" s="13">
        <v>151</v>
      </c>
      <c r="Z1406" s="13">
        <v>2454</v>
      </c>
      <c r="AA1406" s="13">
        <v>216</v>
      </c>
      <c r="AB1406" s="13">
        <v>18</v>
      </c>
    </row>
    <row r="1407" spans="1:28">
      <c r="A1407" s="1">
        <v>100009442</v>
      </c>
      <c r="B1407" s="1" t="s">
        <v>1138</v>
      </c>
      <c r="C1407" s="1" t="s">
        <v>3032</v>
      </c>
      <c r="D1407" s="1" t="s">
        <v>3074</v>
      </c>
      <c r="E1407" s="1">
        <v>1</v>
      </c>
      <c r="F1407" s="13">
        <v>62</v>
      </c>
      <c r="G1407" s="13">
        <f t="shared" si="22"/>
        <v>22</v>
      </c>
      <c r="H1407" s="13">
        <v>21</v>
      </c>
      <c r="I1407" s="13">
        <v>1</v>
      </c>
      <c r="J1407" s="13">
        <v>10</v>
      </c>
      <c r="K1407" s="13">
        <v>0</v>
      </c>
      <c r="L1407" s="13">
        <v>0</v>
      </c>
      <c r="M1407" s="13">
        <v>0</v>
      </c>
      <c r="N1407" s="13">
        <v>6</v>
      </c>
      <c r="O1407" s="13">
        <v>1</v>
      </c>
      <c r="P1407" s="13">
        <v>5</v>
      </c>
      <c r="Q1407" s="13">
        <v>21</v>
      </c>
      <c r="R1407" s="13">
        <v>3128</v>
      </c>
      <c r="S1407" s="13">
        <v>279</v>
      </c>
      <c r="T1407" s="15">
        <v>31</v>
      </c>
      <c r="U1407" s="15">
        <v>3.875</v>
      </c>
      <c r="V1407" s="15">
        <v>2.4412500000000001</v>
      </c>
      <c r="W1407" s="13">
        <v>282</v>
      </c>
      <c r="X1407" s="13">
        <v>553</v>
      </c>
      <c r="Y1407" s="13">
        <v>62</v>
      </c>
      <c r="Z1407" s="13">
        <v>835</v>
      </c>
      <c r="AA1407" s="13">
        <v>144</v>
      </c>
      <c r="AB1407" s="13">
        <v>10</v>
      </c>
    </row>
    <row r="1408" spans="1:28">
      <c r="A1408" s="1">
        <v>100009443</v>
      </c>
      <c r="B1408" s="1" t="s">
        <v>1138</v>
      </c>
      <c r="C1408" s="1" t="s">
        <v>3032</v>
      </c>
      <c r="D1408" s="1" t="s">
        <v>3076</v>
      </c>
      <c r="E1408" s="1">
        <v>1</v>
      </c>
      <c r="F1408" s="13">
        <v>69</v>
      </c>
      <c r="G1408" s="13">
        <f t="shared" si="22"/>
        <v>25</v>
      </c>
      <c r="H1408" s="13">
        <v>23</v>
      </c>
      <c r="I1408" s="13">
        <v>2</v>
      </c>
      <c r="J1408" s="13">
        <v>10</v>
      </c>
      <c r="K1408" s="13">
        <v>0</v>
      </c>
      <c r="L1408" s="13">
        <v>0</v>
      </c>
      <c r="M1408" s="13">
        <v>0</v>
      </c>
      <c r="N1408" s="13">
        <v>6</v>
      </c>
      <c r="O1408" s="13">
        <v>1</v>
      </c>
      <c r="P1408" s="13">
        <v>5</v>
      </c>
      <c r="Q1408" s="13">
        <v>24</v>
      </c>
      <c r="R1408" s="13">
        <v>3454</v>
      </c>
      <c r="S1408" s="13">
        <v>381</v>
      </c>
      <c r="T1408" s="15">
        <v>34.5</v>
      </c>
      <c r="U1408" s="15">
        <v>4.3125</v>
      </c>
      <c r="V1408" s="15">
        <v>2.7168749999999999</v>
      </c>
      <c r="W1408" s="13">
        <v>311</v>
      </c>
      <c r="X1408" s="13">
        <v>633</v>
      </c>
      <c r="Y1408" s="13">
        <v>69</v>
      </c>
      <c r="Z1408" s="13">
        <v>944</v>
      </c>
      <c r="AA1408" s="13">
        <v>144</v>
      </c>
      <c r="AB1408" s="13">
        <v>10</v>
      </c>
    </row>
    <row r="1409" spans="1:28">
      <c r="A1409" s="1">
        <v>100009450</v>
      </c>
      <c r="B1409" s="1" t="s">
        <v>1138</v>
      </c>
      <c r="C1409" s="1" t="s">
        <v>3032</v>
      </c>
      <c r="D1409" s="1" t="s">
        <v>12</v>
      </c>
      <c r="E1409" s="1">
        <v>1</v>
      </c>
      <c r="F1409" s="13">
        <v>136</v>
      </c>
      <c r="G1409" s="13">
        <f t="shared" si="22"/>
        <v>46</v>
      </c>
      <c r="H1409" s="13">
        <v>46</v>
      </c>
      <c r="I1409" s="13">
        <v>0</v>
      </c>
      <c r="J1409" s="13">
        <v>20</v>
      </c>
      <c r="K1409" s="13">
        <v>0</v>
      </c>
      <c r="L1409" s="13">
        <v>1</v>
      </c>
      <c r="M1409" s="13">
        <v>0</v>
      </c>
      <c r="N1409" s="13">
        <v>10</v>
      </c>
      <c r="O1409" s="13">
        <v>1</v>
      </c>
      <c r="P1409" s="13">
        <v>10</v>
      </c>
      <c r="Q1409" s="13">
        <v>45</v>
      </c>
      <c r="R1409" s="13">
        <v>6695</v>
      </c>
      <c r="S1409" s="13">
        <v>1540</v>
      </c>
      <c r="T1409" s="15">
        <v>68</v>
      </c>
      <c r="U1409" s="15">
        <v>8.5</v>
      </c>
      <c r="V1409" s="15">
        <v>5.3550000000000004</v>
      </c>
      <c r="W1409" s="13">
        <v>603</v>
      </c>
      <c r="X1409" s="13">
        <v>1467</v>
      </c>
      <c r="Y1409" s="13">
        <v>136</v>
      </c>
      <c r="Z1409" s="13">
        <v>2070</v>
      </c>
      <c r="AA1409" s="13">
        <v>240</v>
      </c>
      <c r="AB1409" s="13">
        <v>20</v>
      </c>
    </row>
    <row r="1410" spans="1:28">
      <c r="A1410" s="1">
        <v>100009457</v>
      </c>
      <c r="B1410" s="1" t="s">
        <v>1138</v>
      </c>
      <c r="C1410" s="1" t="s">
        <v>3032</v>
      </c>
      <c r="D1410" s="1" t="s">
        <v>238</v>
      </c>
      <c r="E1410" s="1">
        <v>1</v>
      </c>
      <c r="F1410" s="13">
        <v>54</v>
      </c>
      <c r="G1410" s="13">
        <f t="shared" si="22"/>
        <v>14</v>
      </c>
      <c r="H1410" s="13">
        <v>14</v>
      </c>
      <c r="I1410" s="13">
        <v>0</v>
      </c>
      <c r="J1410" s="13">
        <v>6</v>
      </c>
      <c r="K1410" s="13">
        <v>0</v>
      </c>
      <c r="L1410" s="13">
        <v>0</v>
      </c>
      <c r="M1410" s="13">
        <v>0</v>
      </c>
      <c r="N1410" s="13">
        <v>4</v>
      </c>
      <c r="O1410" s="13">
        <v>1</v>
      </c>
      <c r="P1410" s="13">
        <v>3</v>
      </c>
      <c r="Q1410" s="13">
        <v>20</v>
      </c>
      <c r="R1410" s="13">
        <v>2636</v>
      </c>
      <c r="S1410" s="13">
        <v>248</v>
      </c>
      <c r="T1410" s="15">
        <v>27</v>
      </c>
      <c r="U1410" s="15">
        <v>3.375</v>
      </c>
      <c r="V1410" s="15">
        <v>2.1262500000000002</v>
      </c>
      <c r="W1410" s="13">
        <v>238</v>
      </c>
      <c r="X1410" s="13">
        <v>470</v>
      </c>
      <c r="Y1410" s="13">
        <v>54</v>
      </c>
      <c r="Z1410" s="13">
        <v>708</v>
      </c>
      <c r="AA1410" s="13">
        <v>96</v>
      </c>
      <c r="AB1410" s="13">
        <v>6</v>
      </c>
    </row>
    <row r="1411" spans="1:28">
      <c r="A1411" s="1">
        <v>100009471</v>
      </c>
      <c r="B1411" s="1" t="s">
        <v>1138</v>
      </c>
      <c r="C1411" s="1" t="s">
        <v>3032</v>
      </c>
      <c r="D1411" s="1" t="s">
        <v>145</v>
      </c>
      <c r="E1411" s="1">
        <v>1</v>
      </c>
      <c r="F1411" s="13">
        <v>97</v>
      </c>
      <c r="G1411" s="13">
        <f t="shared" si="22"/>
        <v>33</v>
      </c>
      <c r="H1411" s="13">
        <v>33</v>
      </c>
      <c r="I1411" s="13">
        <v>0</v>
      </c>
      <c r="J1411" s="13">
        <v>12</v>
      </c>
      <c r="K1411" s="13">
        <v>0</v>
      </c>
      <c r="L1411" s="13">
        <v>0</v>
      </c>
      <c r="M1411" s="13">
        <v>0</v>
      </c>
      <c r="N1411" s="13">
        <v>7</v>
      </c>
      <c r="O1411" s="13">
        <v>1</v>
      </c>
      <c r="P1411" s="13">
        <v>6</v>
      </c>
      <c r="Q1411" s="13">
        <v>32</v>
      </c>
      <c r="R1411" s="13">
        <v>4758</v>
      </c>
      <c r="S1411" s="13">
        <v>732</v>
      </c>
      <c r="T1411" s="15">
        <v>48.5</v>
      </c>
      <c r="U1411" s="15">
        <v>6.0625</v>
      </c>
      <c r="V1411" s="15">
        <v>3.819375</v>
      </c>
      <c r="W1411" s="13">
        <v>429</v>
      </c>
      <c r="X1411" s="13">
        <v>934</v>
      </c>
      <c r="Y1411" s="13">
        <v>97</v>
      </c>
      <c r="Z1411" s="13">
        <v>1363</v>
      </c>
      <c r="AA1411" s="13">
        <v>168</v>
      </c>
      <c r="AB1411" s="13">
        <v>12</v>
      </c>
    </row>
    <row r="1412" spans="1:28">
      <c r="A1412" s="1">
        <v>100009475</v>
      </c>
      <c r="B1412" s="1" t="s">
        <v>1138</v>
      </c>
      <c r="C1412" s="1" t="s">
        <v>3032</v>
      </c>
      <c r="D1412" s="1" t="s">
        <v>97</v>
      </c>
      <c r="E1412" s="1">
        <v>1</v>
      </c>
      <c r="F1412" s="13">
        <v>70</v>
      </c>
      <c r="G1412" s="13">
        <f t="shared" si="22"/>
        <v>18</v>
      </c>
      <c r="H1412" s="13">
        <v>18</v>
      </c>
      <c r="I1412" s="13">
        <v>0</v>
      </c>
      <c r="J1412" s="13">
        <v>10</v>
      </c>
      <c r="K1412" s="13">
        <v>0</v>
      </c>
      <c r="L1412" s="13">
        <v>0</v>
      </c>
      <c r="M1412" s="13">
        <v>0</v>
      </c>
      <c r="N1412" s="13">
        <v>6</v>
      </c>
      <c r="O1412" s="13">
        <v>1</v>
      </c>
      <c r="P1412" s="13">
        <v>5</v>
      </c>
      <c r="Q1412" s="13">
        <v>26</v>
      </c>
      <c r="R1412" s="13">
        <v>3501</v>
      </c>
      <c r="S1412" s="13">
        <v>458</v>
      </c>
      <c r="T1412" s="15">
        <v>35</v>
      </c>
      <c r="U1412" s="15">
        <v>4.375</v>
      </c>
      <c r="V1412" s="15">
        <v>2.7562500000000001</v>
      </c>
      <c r="W1412" s="13">
        <v>316</v>
      </c>
      <c r="X1412" s="13">
        <v>663</v>
      </c>
      <c r="Y1412" s="13">
        <v>70</v>
      </c>
      <c r="Z1412" s="13">
        <v>979</v>
      </c>
      <c r="AA1412" s="13">
        <v>144</v>
      </c>
      <c r="AB1412" s="13">
        <v>10</v>
      </c>
    </row>
    <row r="1413" spans="1:28">
      <c r="A1413" s="1">
        <v>100009485</v>
      </c>
      <c r="B1413" s="1" t="s">
        <v>1138</v>
      </c>
      <c r="C1413" s="1" t="s">
        <v>3032</v>
      </c>
      <c r="D1413" s="1" t="s">
        <v>3085</v>
      </c>
      <c r="E1413" s="1">
        <v>1</v>
      </c>
      <c r="F1413" s="13">
        <v>52</v>
      </c>
      <c r="G1413" s="13">
        <f t="shared" si="22"/>
        <v>14</v>
      </c>
      <c r="H1413" s="13">
        <v>14</v>
      </c>
      <c r="I1413" s="13">
        <v>0</v>
      </c>
      <c r="J1413" s="13">
        <v>8</v>
      </c>
      <c r="K1413" s="13">
        <v>0</v>
      </c>
      <c r="L1413" s="13">
        <v>0</v>
      </c>
      <c r="M1413" s="13">
        <v>0</v>
      </c>
      <c r="N1413" s="13">
        <v>5</v>
      </c>
      <c r="O1413" s="13">
        <v>1</v>
      </c>
      <c r="P1413" s="13">
        <v>4</v>
      </c>
      <c r="Q1413" s="13">
        <v>19</v>
      </c>
      <c r="R1413" s="13">
        <v>2662</v>
      </c>
      <c r="S1413" s="13">
        <v>219</v>
      </c>
      <c r="T1413" s="15">
        <v>26</v>
      </c>
      <c r="U1413" s="15">
        <v>3.25</v>
      </c>
      <c r="V1413" s="15">
        <v>2.0474999999999999</v>
      </c>
      <c r="W1413" s="13">
        <v>240</v>
      </c>
      <c r="X1413" s="13">
        <v>465</v>
      </c>
      <c r="Y1413" s="13">
        <v>52</v>
      </c>
      <c r="Z1413" s="13">
        <v>705</v>
      </c>
      <c r="AA1413" s="13">
        <v>120</v>
      </c>
      <c r="AB1413" s="13">
        <v>8</v>
      </c>
    </row>
    <row r="1414" spans="1:28">
      <c r="A1414" s="1">
        <v>100009494</v>
      </c>
      <c r="B1414" s="1" t="s">
        <v>1138</v>
      </c>
      <c r="C1414" s="1" t="s">
        <v>3032</v>
      </c>
      <c r="D1414" s="1" t="s">
        <v>3090</v>
      </c>
      <c r="E1414" s="1">
        <v>1</v>
      </c>
      <c r="F1414" s="13">
        <v>30</v>
      </c>
      <c r="G1414" s="13">
        <f t="shared" ref="G1414:G1477" si="23">H1414+I1414</f>
        <v>8</v>
      </c>
      <c r="H1414" s="13">
        <v>8</v>
      </c>
      <c r="I1414" s="13">
        <v>0</v>
      </c>
      <c r="J1414" s="13">
        <v>4</v>
      </c>
      <c r="K1414" s="13">
        <v>0</v>
      </c>
      <c r="L1414" s="13">
        <v>0</v>
      </c>
      <c r="M1414" s="13">
        <v>0</v>
      </c>
      <c r="N1414" s="13">
        <v>3</v>
      </c>
      <c r="O1414" s="13">
        <v>1</v>
      </c>
      <c r="P1414" s="13">
        <v>2</v>
      </c>
      <c r="Q1414" s="13">
        <v>11</v>
      </c>
      <c r="R1414" s="13">
        <v>1518</v>
      </c>
      <c r="S1414" s="13">
        <v>50</v>
      </c>
      <c r="T1414" s="15">
        <v>15</v>
      </c>
      <c r="U1414" s="15">
        <v>1.875</v>
      </c>
      <c r="V1414" s="15">
        <v>1.1812499999999999</v>
      </c>
      <c r="W1414" s="13">
        <v>137</v>
      </c>
      <c r="X1414" s="13">
        <v>243</v>
      </c>
      <c r="Y1414" s="13">
        <v>30</v>
      </c>
      <c r="Z1414" s="13">
        <v>380</v>
      </c>
      <c r="AA1414" s="13">
        <v>72</v>
      </c>
      <c r="AB1414" s="13">
        <v>4</v>
      </c>
    </row>
    <row r="1415" spans="1:28">
      <c r="A1415" s="1">
        <v>100009501</v>
      </c>
      <c r="B1415" s="1" t="s">
        <v>1138</v>
      </c>
      <c r="C1415" s="1" t="s">
        <v>3032</v>
      </c>
      <c r="D1415" s="1" t="s">
        <v>176</v>
      </c>
      <c r="E1415" s="1">
        <v>1</v>
      </c>
      <c r="F1415" s="13">
        <v>58</v>
      </c>
      <c r="G1415" s="13">
        <f t="shared" si="23"/>
        <v>20</v>
      </c>
      <c r="H1415" s="13">
        <v>20</v>
      </c>
      <c r="I1415" s="13">
        <v>0</v>
      </c>
      <c r="J1415" s="13">
        <v>6</v>
      </c>
      <c r="K1415" s="13">
        <v>0</v>
      </c>
      <c r="L1415" s="13">
        <v>0</v>
      </c>
      <c r="M1415" s="13">
        <v>0</v>
      </c>
      <c r="N1415" s="13">
        <v>4</v>
      </c>
      <c r="O1415" s="13">
        <v>1</v>
      </c>
      <c r="P1415" s="13">
        <v>3</v>
      </c>
      <c r="Q1415" s="13">
        <v>19</v>
      </c>
      <c r="R1415" s="13">
        <v>2822</v>
      </c>
      <c r="S1415" s="13">
        <v>219</v>
      </c>
      <c r="T1415" s="15">
        <v>29</v>
      </c>
      <c r="U1415" s="15">
        <v>3.625</v>
      </c>
      <c r="V1415" s="15">
        <v>2.2837499999999999</v>
      </c>
      <c r="W1415" s="13">
        <v>254</v>
      </c>
      <c r="X1415" s="13">
        <v>489</v>
      </c>
      <c r="Y1415" s="13">
        <v>58</v>
      </c>
      <c r="Z1415" s="13">
        <v>743</v>
      </c>
      <c r="AA1415" s="13">
        <v>96</v>
      </c>
      <c r="AB1415" s="13">
        <v>6</v>
      </c>
    </row>
    <row r="1416" spans="1:28">
      <c r="A1416" s="1">
        <v>100009505</v>
      </c>
      <c r="B1416" s="1" t="s">
        <v>1138</v>
      </c>
      <c r="C1416" s="1" t="s">
        <v>3032</v>
      </c>
      <c r="D1416" s="1" t="s">
        <v>3094</v>
      </c>
      <c r="E1416" s="1">
        <v>1</v>
      </c>
      <c r="F1416" s="13">
        <v>13</v>
      </c>
      <c r="G1416" s="13">
        <f t="shared" si="23"/>
        <v>5</v>
      </c>
      <c r="H1416" s="13">
        <v>5</v>
      </c>
      <c r="I1416" s="13">
        <v>0</v>
      </c>
      <c r="J1416" s="13">
        <v>0</v>
      </c>
      <c r="K1416" s="13">
        <v>1</v>
      </c>
      <c r="L1416" s="13">
        <v>0</v>
      </c>
      <c r="M1416" s="13">
        <v>1</v>
      </c>
      <c r="N1416" s="13">
        <v>0</v>
      </c>
      <c r="O1416" s="13">
        <v>1</v>
      </c>
      <c r="P1416" s="13">
        <v>1</v>
      </c>
      <c r="Q1416" s="13">
        <v>4</v>
      </c>
      <c r="R1416" s="13">
        <v>630</v>
      </c>
      <c r="S1416" s="13">
        <v>0</v>
      </c>
      <c r="T1416" s="15">
        <v>6.5</v>
      </c>
      <c r="U1416" s="15">
        <v>0.8125</v>
      </c>
      <c r="V1416" s="15">
        <v>0.51187499999999997</v>
      </c>
      <c r="W1416" s="13">
        <v>57</v>
      </c>
      <c r="X1416" s="13">
        <v>95</v>
      </c>
      <c r="Y1416" s="13">
        <v>13</v>
      </c>
      <c r="Z1416" s="13">
        <v>152</v>
      </c>
      <c r="AA1416" s="13">
        <v>48</v>
      </c>
      <c r="AB1416" s="13">
        <v>0</v>
      </c>
    </row>
    <row r="1417" spans="1:28">
      <c r="A1417" s="1">
        <v>100009517</v>
      </c>
      <c r="B1417" s="1" t="s">
        <v>1138</v>
      </c>
      <c r="C1417" s="1" t="s">
        <v>3032</v>
      </c>
      <c r="D1417" s="1" t="s">
        <v>3097</v>
      </c>
      <c r="E1417" s="1">
        <v>1</v>
      </c>
      <c r="F1417" s="13">
        <v>33</v>
      </c>
      <c r="G1417" s="13">
        <f t="shared" si="23"/>
        <v>9</v>
      </c>
      <c r="H1417" s="13">
        <v>9</v>
      </c>
      <c r="I1417" s="13">
        <v>0</v>
      </c>
      <c r="J1417" s="13">
        <v>4</v>
      </c>
      <c r="K1417" s="13">
        <v>0</v>
      </c>
      <c r="L1417" s="13">
        <v>0</v>
      </c>
      <c r="M1417" s="13">
        <v>0</v>
      </c>
      <c r="N1417" s="13">
        <v>3</v>
      </c>
      <c r="O1417" s="13">
        <v>1</v>
      </c>
      <c r="P1417" s="13">
        <v>2</v>
      </c>
      <c r="Q1417" s="13">
        <v>12</v>
      </c>
      <c r="R1417" s="13">
        <v>1657</v>
      </c>
      <c r="S1417" s="13">
        <v>65</v>
      </c>
      <c r="T1417" s="15">
        <v>16.5</v>
      </c>
      <c r="U1417" s="15">
        <v>2.0625</v>
      </c>
      <c r="V1417" s="15">
        <v>1.2993749999999999</v>
      </c>
      <c r="W1417" s="13">
        <v>150</v>
      </c>
      <c r="X1417" s="13">
        <v>269</v>
      </c>
      <c r="Y1417" s="13">
        <v>33</v>
      </c>
      <c r="Z1417" s="13">
        <v>419</v>
      </c>
      <c r="AA1417" s="13">
        <v>72</v>
      </c>
      <c r="AB1417" s="13">
        <v>4</v>
      </c>
    </row>
    <row r="1418" spans="1:28">
      <c r="A1418" s="1">
        <v>100009526</v>
      </c>
      <c r="B1418" s="1" t="s">
        <v>1138</v>
      </c>
      <c r="C1418" s="1" t="s">
        <v>3032</v>
      </c>
      <c r="D1418" s="1" t="s">
        <v>3100</v>
      </c>
      <c r="E1418" s="1">
        <v>1</v>
      </c>
      <c r="F1418" s="13">
        <v>46</v>
      </c>
      <c r="G1418" s="13">
        <f t="shared" si="23"/>
        <v>16</v>
      </c>
      <c r="H1418" s="13">
        <v>16</v>
      </c>
      <c r="I1418" s="13">
        <v>0</v>
      </c>
      <c r="J1418" s="13">
        <v>6</v>
      </c>
      <c r="K1418" s="13">
        <v>0</v>
      </c>
      <c r="L1418" s="13">
        <v>0</v>
      </c>
      <c r="M1418" s="13">
        <v>0</v>
      </c>
      <c r="N1418" s="13">
        <v>4</v>
      </c>
      <c r="O1418" s="13">
        <v>1</v>
      </c>
      <c r="P1418" s="13">
        <v>3</v>
      </c>
      <c r="Q1418" s="13">
        <v>15</v>
      </c>
      <c r="R1418" s="13">
        <v>2263</v>
      </c>
      <c r="S1418" s="13">
        <v>120</v>
      </c>
      <c r="T1418" s="15">
        <v>23</v>
      </c>
      <c r="U1418" s="15">
        <v>2.875</v>
      </c>
      <c r="V1418" s="15">
        <v>1.81125</v>
      </c>
      <c r="W1418" s="13">
        <v>204</v>
      </c>
      <c r="X1418" s="13">
        <v>376</v>
      </c>
      <c r="Y1418" s="13">
        <v>46</v>
      </c>
      <c r="Z1418" s="13">
        <v>580</v>
      </c>
      <c r="AA1418" s="13">
        <v>96</v>
      </c>
      <c r="AB1418" s="13">
        <v>6</v>
      </c>
    </row>
    <row r="1419" spans="1:28">
      <c r="A1419" s="1">
        <v>100009528</v>
      </c>
      <c r="B1419" s="1" t="s">
        <v>1138</v>
      </c>
      <c r="C1419" s="1" t="s">
        <v>3032</v>
      </c>
      <c r="D1419" s="1" t="s">
        <v>12</v>
      </c>
      <c r="E1419" s="1">
        <v>1</v>
      </c>
      <c r="F1419" s="13">
        <v>10</v>
      </c>
      <c r="G1419" s="13">
        <f t="shared" si="23"/>
        <v>4</v>
      </c>
      <c r="H1419" s="13">
        <v>4</v>
      </c>
      <c r="I1419" s="13">
        <v>0</v>
      </c>
      <c r="J1419" s="13">
        <v>0</v>
      </c>
      <c r="K1419" s="13">
        <v>1</v>
      </c>
      <c r="L1419" s="13">
        <v>0</v>
      </c>
      <c r="M1419" s="13">
        <v>1</v>
      </c>
      <c r="N1419" s="13">
        <v>0</v>
      </c>
      <c r="O1419" s="13">
        <v>1</v>
      </c>
      <c r="P1419" s="13">
        <v>1</v>
      </c>
      <c r="Q1419" s="13">
        <v>3</v>
      </c>
      <c r="R1419" s="13">
        <v>443</v>
      </c>
      <c r="S1419" s="13">
        <v>0</v>
      </c>
      <c r="T1419" s="15">
        <v>5</v>
      </c>
      <c r="U1419" s="15">
        <v>0.625</v>
      </c>
      <c r="V1419" s="15">
        <v>0.39374999999999999</v>
      </c>
      <c r="W1419" s="13">
        <v>40</v>
      </c>
      <c r="X1419" s="13">
        <v>67</v>
      </c>
      <c r="Y1419" s="13">
        <v>10</v>
      </c>
      <c r="Z1419" s="13">
        <v>107</v>
      </c>
      <c r="AA1419" s="13">
        <v>48</v>
      </c>
      <c r="AB1419" s="13">
        <v>0</v>
      </c>
    </row>
    <row r="1420" spans="1:28">
      <c r="A1420" s="1">
        <v>100009532</v>
      </c>
      <c r="B1420" s="1" t="s">
        <v>1138</v>
      </c>
      <c r="C1420" s="1" t="s">
        <v>3032</v>
      </c>
      <c r="D1420" s="1" t="s">
        <v>176</v>
      </c>
      <c r="E1420" s="1">
        <v>1</v>
      </c>
      <c r="F1420" s="13">
        <v>6</v>
      </c>
      <c r="G1420" s="13">
        <f t="shared" si="23"/>
        <v>2</v>
      </c>
      <c r="H1420" s="13">
        <v>2</v>
      </c>
      <c r="I1420" s="13">
        <v>0</v>
      </c>
      <c r="J1420" s="13">
        <v>0</v>
      </c>
      <c r="K1420" s="13">
        <v>1</v>
      </c>
      <c r="L1420" s="13">
        <v>0</v>
      </c>
      <c r="M1420" s="13">
        <v>1</v>
      </c>
      <c r="N1420" s="13">
        <v>0</v>
      </c>
      <c r="O1420" s="13">
        <v>1</v>
      </c>
      <c r="P1420" s="13">
        <v>1</v>
      </c>
      <c r="Q1420" s="13">
        <v>2</v>
      </c>
      <c r="R1420" s="13">
        <v>272</v>
      </c>
      <c r="S1420" s="13">
        <v>0</v>
      </c>
      <c r="T1420" s="15">
        <v>3</v>
      </c>
      <c r="U1420" s="15">
        <v>0.375</v>
      </c>
      <c r="V1420" s="15">
        <v>0.23624999999999999</v>
      </c>
      <c r="W1420" s="13">
        <v>25</v>
      </c>
      <c r="X1420" s="13">
        <v>41</v>
      </c>
      <c r="Y1420" s="13">
        <v>6</v>
      </c>
      <c r="Z1420" s="13">
        <v>66</v>
      </c>
      <c r="AA1420" s="13">
        <v>48</v>
      </c>
      <c r="AB1420" s="13">
        <v>0</v>
      </c>
    </row>
    <row r="1421" spans="1:28">
      <c r="A1421" s="1">
        <v>100009536</v>
      </c>
      <c r="B1421" s="1" t="s">
        <v>1138</v>
      </c>
      <c r="C1421" s="1" t="s">
        <v>3032</v>
      </c>
      <c r="D1421" s="1" t="s">
        <v>176</v>
      </c>
      <c r="E1421" s="1">
        <v>1</v>
      </c>
      <c r="F1421" s="13">
        <v>11</v>
      </c>
      <c r="G1421" s="13">
        <f t="shared" si="23"/>
        <v>3</v>
      </c>
      <c r="H1421" s="13">
        <v>3</v>
      </c>
      <c r="I1421" s="13">
        <v>0</v>
      </c>
      <c r="J1421" s="13">
        <v>0</v>
      </c>
      <c r="K1421" s="13">
        <v>1</v>
      </c>
      <c r="L1421" s="13">
        <v>0</v>
      </c>
      <c r="M1421" s="13">
        <v>1</v>
      </c>
      <c r="N1421" s="13">
        <v>0</v>
      </c>
      <c r="O1421" s="13">
        <v>1</v>
      </c>
      <c r="P1421" s="13">
        <v>1</v>
      </c>
      <c r="Q1421" s="13">
        <v>4</v>
      </c>
      <c r="R1421" s="13">
        <v>552</v>
      </c>
      <c r="S1421" s="13">
        <v>0</v>
      </c>
      <c r="T1421" s="15">
        <v>5.5</v>
      </c>
      <c r="U1421" s="15">
        <v>0.6875</v>
      </c>
      <c r="V1421" s="15">
        <v>0.43312499999999998</v>
      </c>
      <c r="W1421" s="13">
        <v>50</v>
      </c>
      <c r="X1421" s="13">
        <v>83</v>
      </c>
      <c r="Y1421" s="13">
        <v>11</v>
      </c>
      <c r="Z1421" s="13">
        <v>133</v>
      </c>
      <c r="AA1421" s="13">
        <v>48</v>
      </c>
      <c r="AB1421" s="13">
        <v>0</v>
      </c>
    </row>
    <row r="1422" spans="1:28">
      <c r="A1422" s="1">
        <v>100009543</v>
      </c>
      <c r="B1422" s="1" t="s">
        <v>1138</v>
      </c>
      <c r="C1422" s="1" t="s">
        <v>3032</v>
      </c>
      <c r="D1422" s="1" t="s">
        <v>176</v>
      </c>
      <c r="E1422" s="1">
        <v>1</v>
      </c>
      <c r="F1422" s="13">
        <v>9</v>
      </c>
      <c r="G1422" s="13">
        <f t="shared" si="23"/>
        <v>3</v>
      </c>
      <c r="H1422" s="13">
        <v>3</v>
      </c>
      <c r="I1422" s="13">
        <v>0</v>
      </c>
      <c r="J1422" s="13">
        <v>0</v>
      </c>
      <c r="K1422" s="13">
        <v>1</v>
      </c>
      <c r="L1422" s="13">
        <v>0</v>
      </c>
      <c r="M1422" s="13">
        <v>1</v>
      </c>
      <c r="N1422" s="13">
        <v>0</v>
      </c>
      <c r="O1422" s="13">
        <v>1</v>
      </c>
      <c r="P1422" s="13">
        <v>1</v>
      </c>
      <c r="Q1422" s="13">
        <v>3</v>
      </c>
      <c r="R1422" s="13">
        <v>410</v>
      </c>
      <c r="S1422" s="13">
        <v>0</v>
      </c>
      <c r="T1422" s="15">
        <v>4.5</v>
      </c>
      <c r="U1422" s="15">
        <v>0.5625</v>
      </c>
      <c r="V1422" s="15">
        <v>0.354375</v>
      </c>
      <c r="W1422" s="13">
        <v>37</v>
      </c>
      <c r="X1422" s="13">
        <v>62</v>
      </c>
      <c r="Y1422" s="13">
        <v>9</v>
      </c>
      <c r="Z1422" s="13">
        <v>99</v>
      </c>
      <c r="AA1422" s="13">
        <v>48</v>
      </c>
      <c r="AB1422" s="13">
        <v>0</v>
      </c>
    </row>
    <row r="1423" spans="1:28">
      <c r="A1423" s="1">
        <v>100009547</v>
      </c>
      <c r="B1423" s="1" t="s">
        <v>1138</v>
      </c>
      <c r="C1423" s="1" t="s">
        <v>3032</v>
      </c>
      <c r="D1423" s="1" t="s">
        <v>3111</v>
      </c>
      <c r="E1423" s="1">
        <v>1</v>
      </c>
      <c r="F1423" s="13">
        <v>45</v>
      </c>
      <c r="G1423" s="13">
        <f t="shared" si="23"/>
        <v>13</v>
      </c>
      <c r="H1423" s="13">
        <v>12</v>
      </c>
      <c r="I1423" s="13">
        <v>1</v>
      </c>
      <c r="J1423" s="13">
        <v>6</v>
      </c>
      <c r="K1423" s="13">
        <v>0</v>
      </c>
      <c r="L1423" s="13">
        <v>0</v>
      </c>
      <c r="M1423" s="13">
        <v>0</v>
      </c>
      <c r="N1423" s="13">
        <v>4</v>
      </c>
      <c r="O1423" s="13">
        <v>1</v>
      </c>
      <c r="P1423" s="13">
        <v>3</v>
      </c>
      <c r="Q1423" s="13">
        <v>17</v>
      </c>
      <c r="R1423" s="13">
        <v>2216</v>
      </c>
      <c r="S1423" s="13">
        <v>166</v>
      </c>
      <c r="T1423" s="15">
        <v>22.5</v>
      </c>
      <c r="U1423" s="15">
        <v>2.8125</v>
      </c>
      <c r="V1423" s="15">
        <v>1.7718750000000001</v>
      </c>
      <c r="W1423" s="13">
        <v>200</v>
      </c>
      <c r="X1423" s="13">
        <v>383</v>
      </c>
      <c r="Y1423" s="13">
        <v>45</v>
      </c>
      <c r="Z1423" s="13">
        <v>583</v>
      </c>
      <c r="AA1423" s="13">
        <v>96</v>
      </c>
      <c r="AB1423" s="13">
        <v>6</v>
      </c>
    </row>
    <row r="1424" spans="1:28">
      <c r="A1424" s="1">
        <v>100009552</v>
      </c>
      <c r="B1424" s="1" t="s">
        <v>1138</v>
      </c>
      <c r="C1424" s="1" t="s">
        <v>3032</v>
      </c>
      <c r="D1424" s="1" t="s">
        <v>176</v>
      </c>
      <c r="E1424" s="1">
        <v>1</v>
      </c>
      <c r="F1424" s="13">
        <v>9</v>
      </c>
      <c r="G1424" s="13">
        <f t="shared" si="23"/>
        <v>3</v>
      </c>
      <c r="H1424" s="13">
        <v>3</v>
      </c>
      <c r="I1424" s="13">
        <v>0</v>
      </c>
      <c r="J1424" s="13">
        <v>0</v>
      </c>
      <c r="K1424" s="13">
        <v>1</v>
      </c>
      <c r="L1424" s="13">
        <v>0</v>
      </c>
      <c r="M1424" s="13">
        <v>1</v>
      </c>
      <c r="N1424" s="13">
        <v>0</v>
      </c>
      <c r="O1424" s="13">
        <v>1</v>
      </c>
      <c r="P1424" s="13">
        <v>1</v>
      </c>
      <c r="Q1424" s="13">
        <v>3</v>
      </c>
      <c r="R1424" s="13">
        <v>410</v>
      </c>
      <c r="S1424" s="13">
        <v>0</v>
      </c>
      <c r="T1424" s="15">
        <v>4.5</v>
      </c>
      <c r="U1424" s="15">
        <v>0.5625</v>
      </c>
      <c r="V1424" s="15">
        <v>0.354375</v>
      </c>
      <c r="W1424" s="13">
        <v>37</v>
      </c>
      <c r="X1424" s="13">
        <v>62</v>
      </c>
      <c r="Y1424" s="13">
        <v>9</v>
      </c>
      <c r="Z1424" s="13">
        <v>99</v>
      </c>
      <c r="AA1424" s="13">
        <v>48</v>
      </c>
      <c r="AB1424" s="13">
        <v>0</v>
      </c>
    </row>
    <row r="1425" spans="1:28">
      <c r="A1425" s="1">
        <v>100009560</v>
      </c>
      <c r="B1425" s="1" t="s">
        <v>1138</v>
      </c>
      <c r="C1425" s="1" t="s">
        <v>3032</v>
      </c>
      <c r="D1425" s="1" t="s">
        <v>12</v>
      </c>
      <c r="E1425" s="1">
        <v>1</v>
      </c>
      <c r="F1425" s="13">
        <v>30</v>
      </c>
      <c r="G1425" s="13">
        <f t="shared" si="23"/>
        <v>8</v>
      </c>
      <c r="H1425" s="13">
        <v>8</v>
      </c>
      <c r="I1425" s="13">
        <v>0</v>
      </c>
      <c r="J1425" s="13">
        <v>4</v>
      </c>
      <c r="K1425" s="13">
        <v>0</v>
      </c>
      <c r="L1425" s="13">
        <v>0</v>
      </c>
      <c r="M1425" s="13">
        <v>0</v>
      </c>
      <c r="N1425" s="13">
        <v>3</v>
      </c>
      <c r="O1425" s="13">
        <v>1</v>
      </c>
      <c r="P1425" s="13">
        <v>2</v>
      </c>
      <c r="Q1425" s="13">
        <v>11</v>
      </c>
      <c r="R1425" s="13">
        <v>1518</v>
      </c>
      <c r="S1425" s="13">
        <v>50</v>
      </c>
      <c r="T1425" s="15">
        <v>15</v>
      </c>
      <c r="U1425" s="15">
        <v>1.875</v>
      </c>
      <c r="V1425" s="15">
        <v>1.1812499999999999</v>
      </c>
      <c r="W1425" s="13">
        <v>137</v>
      </c>
      <c r="X1425" s="13">
        <v>243</v>
      </c>
      <c r="Y1425" s="13">
        <v>30</v>
      </c>
      <c r="Z1425" s="13">
        <v>380</v>
      </c>
      <c r="AA1425" s="13">
        <v>72</v>
      </c>
      <c r="AB1425" s="13">
        <v>4</v>
      </c>
    </row>
    <row r="1426" spans="1:28">
      <c r="A1426" s="1">
        <v>100009570</v>
      </c>
      <c r="B1426" s="1" t="s">
        <v>1138</v>
      </c>
      <c r="C1426" s="1" t="s">
        <v>3032</v>
      </c>
      <c r="D1426" s="1" t="s">
        <v>3118</v>
      </c>
      <c r="E1426" s="1">
        <v>1</v>
      </c>
      <c r="F1426" s="13">
        <v>71</v>
      </c>
      <c r="G1426" s="13">
        <f t="shared" si="23"/>
        <v>19</v>
      </c>
      <c r="H1426" s="13">
        <v>18</v>
      </c>
      <c r="I1426" s="13">
        <v>1</v>
      </c>
      <c r="J1426" s="13">
        <v>10</v>
      </c>
      <c r="K1426" s="13">
        <v>0</v>
      </c>
      <c r="L1426" s="13">
        <v>0</v>
      </c>
      <c r="M1426" s="13">
        <v>0</v>
      </c>
      <c r="N1426" s="13">
        <v>6</v>
      </c>
      <c r="O1426" s="13">
        <v>1</v>
      </c>
      <c r="P1426" s="13">
        <v>5</v>
      </c>
      <c r="Q1426" s="13">
        <v>27</v>
      </c>
      <c r="R1426" s="13">
        <v>3547</v>
      </c>
      <c r="S1426" s="13">
        <v>500</v>
      </c>
      <c r="T1426" s="15">
        <v>35.5</v>
      </c>
      <c r="U1426" s="15">
        <v>4.4375</v>
      </c>
      <c r="V1426" s="15">
        <v>2.7956249999999998</v>
      </c>
      <c r="W1426" s="13">
        <v>320</v>
      </c>
      <c r="X1426" s="13">
        <v>683</v>
      </c>
      <c r="Y1426" s="13">
        <v>71</v>
      </c>
      <c r="Z1426" s="13">
        <v>1003</v>
      </c>
      <c r="AA1426" s="13">
        <v>144</v>
      </c>
      <c r="AB1426" s="13">
        <v>10</v>
      </c>
    </row>
    <row r="1427" spans="1:28">
      <c r="A1427" s="1">
        <v>100009575</v>
      </c>
      <c r="B1427" s="1" t="s">
        <v>1138</v>
      </c>
      <c r="C1427" s="1" t="s">
        <v>3032</v>
      </c>
      <c r="D1427" s="1" t="s">
        <v>12</v>
      </c>
      <c r="E1427" s="1">
        <v>1</v>
      </c>
      <c r="F1427" s="13">
        <v>28</v>
      </c>
      <c r="G1427" s="13">
        <f t="shared" si="23"/>
        <v>10</v>
      </c>
      <c r="H1427" s="13">
        <v>10</v>
      </c>
      <c r="I1427" s="13">
        <v>0</v>
      </c>
      <c r="J1427" s="13">
        <v>4</v>
      </c>
      <c r="K1427" s="13">
        <v>0</v>
      </c>
      <c r="L1427" s="13">
        <v>0</v>
      </c>
      <c r="M1427" s="13">
        <v>0</v>
      </c>
      <c r="N1427" s="13">
        <v>3</v>
      </c>
      <c r="O1427" s="13">
        <v>1</v>
      </c>
      <c r="P1427" s="13">
        <v>2</v>
      </c>
      <c r="Q1427" s="13">
        <v>9</v>
      </c>
      <c r="R1427" s="13">
        <v>1425</v>
      </c>
      <c r="S1427" s="13">
        <v>25</v>
      </c>
      <c r="T1427" s="15">
        <v>14</v>
      </c>
      <c r="U1427" s="15">
        <v>1.75</v>
      </c>
      <c r="V1427" s="15">
        <v>1.1025</v>
      </c>
      <c r="W1427" s="13">
        <v>129</v>
      </c>
      <c r="X1427" s="13">
        <v>222</v>
      </c>
      <c r="Y1427" s="13">
        <v>28</v>
      </c>
      <c r="Z1427" s="13">
        <v>351</v>
      </c>
      <c r="AA1427" s="13">
        <v>72</v>
      </c>
      <c r="AB1427" s="13">
        <v>4</v>
      </c>
    </row>
    <row r="1428" spans="1:28">
      <c r="A1428" s="1">
        <v>100009581</v>
      </c>
      <c r="B1428" s="1" t="s">
        <v>1138</v>
      </c>
      <c r="C1428" s="1" t="s">
        <v>3032</v>
      </c>
      <c r="D1428" s="1" t="s">
        <v>176</v>
      </c>
      <c r="E1428" s="1">
        <v>1</v>
      </c>
      <c r="F1428" s="13">
        <v>14</v>
      </c>
      <c r="G1428" s="13">
        <f t="shared" si="23"/>
        <v>4</v>
      </c>
      <c r="H1428" s="13">
        <v>4</v>
      </c>
      <c r="I1428" s="13">
        <v>0</v>
      </c>
      <c r="J1428" s="13">
        <v>0</v>
      </c>
      <c r="K1428" s="13">
        <v>1</v>
      </c>
      <c r="L1428" s="13">
        <v>0</v>
      </c>
      <c r="M1428" s="13">
        <v>1</v>
      </c>
      <c r="N1428" s="13">
        <v>0</v>
      </c>
      <c r="O1428" s="13">
        <v>1</v>
      </c>
      <c r="P1428" s="13">
        <v>1</v>
      </c>
      <c r="Q1428" s="13">
        <v>5</v>
      </c>
      <c r="R1428" s="13">
        <v>767</v>
      </c>
      <c r="S1428" s="13">
        <v>0</v>
      </c>
      <c r="T1428" s="15">
        <v>7</v>
      </c>
      <c r="U1428" s="15">
        <v>0.875</v>
      </c>
      <c r="V1428" s="15">
        <v>0.55125000000000002</v>
      </c>
      <c r="W1428" s="13">
        <v>70</v>
      </c>
      <c r="X1428" s="13">
        <v>116</v>
      </c>
      <c r="Y1428" s="13">
        <v>14</v>
      </c>
      <c r="Z1428" s="13">
        <v>186</v>
      </c>
      <c r="AA1428" s="13">
        <v>48</v>
      </c>
      <c r="AB1428" s="13">
        <v>0</v>
      </c>
    </row>
    <row r="1429" spans="1:28">
      <c r="A1429" s="1">
        <v>100009588</v>
      </c>
      <c r="B1429" s="1" t="s">
        <v>1138</v>
      </c>
      <c r="C1429" s="1" t="s">
        <v>3032</v>
      </c>
      <c r="D1429" s="1" t="s">
        <v>176</v>
      </c>
      <c r="E1429" s="1">
        <v>1</v>
      </c>
      <c r="F1429" s="13">
        <v>25</v>
      </c>
      <c r="G1429" s="13">
        <f t="shared" si="23"/>
        <v>9</v>
      </c>
      <c r="H1429" s="13">
        <v>9</v>
      </c>
      <c r="I1429" s="13">
        <v>0</v>
      </c>
      <c r="J1429" s="13">
        <v>4</v>
      </c>
      <c r="K1429" s="13">
        <v>0</v>
      </c>
      <c r="L1429" s="13">
        <v>0</v>
      </c>
      <c r="M1429" s="13">
        <v>0</v>
      </c>
      <c r="N1429" s="13">
        <v>3</v>
      </c>
      <c r="O1429" s="13">
        <v>1</v>
      </c>
      <c r="P1429" s="13">
        <v>2</v>
      </c>
      <c r="Q1429" s="13">
        <v>8</v>
      </c>
      <c r="R1429" s="13">
        <v>1285</v>
      </c>
      <c r="S1429" s="13">
        <v>16</v>
      </c>
      <c r="T1429" s="15">
        <v>12.5</v>
      </c>
      <c r="U1429" s="15">
        <v>1.5625</v>
      </c>
      <c r="V1429" s="15">
        <v>0.984375</v>
      </c>
      <c r="W1429" s="13">
        <v>116</v>
      </c>
      <c r="X1429" s="13">
        <v>198</v>
      </c>
      <c r="Y1429" s="13">
        <v>25</v>
      </c>
      <c r="Z1429" s="13">
        <v>314</v>
      </c>
      <c r="AA1429" s="13">
        <v>72</v>
      </c>
      <c r="AB1429" s="13">
        <v>4</v>
      </c>
    </row>
    <row r="1430" spans="1:28">
      <c r="A1430" s="1">
        <v>100009593</v>
      </c>
      <c r="B1430" s="1" t="s">
        <v>1138</v>
      </c>
      <c r="C1430" s="1" t="s">
        <v>3128</v>
      </c>
      <c r="D1430" s="1" t="s">
        <v>176</v>
      </c>
      <c r="E1430" s="1">
        <v>1</v>
      </c>
      <c r="F1430" s="13">
        <v>35</v>
      </c>
      <c r="G1430" s="13">
        <f t="shared" si="23"/>
        <v>9</v>
      </c>
      <c r="H1430" s="13">
        <v>9</v>
      </c>
      <c r="I1430" s="13">
        <v>0</v>
      </c>
      <c r="J1430" s="13">
        <v>4</v>
      </c>
      <c r="K1430" s="13">
        <v>0</v>
      </c>
      <c r="L1430" s="13">
        <v>0</v>
      </c>
      <c r="M1430" s="13">
        <v>0</v>
      </c>
      <c r="N1430" s="13">
        <v>3</v>
      </c>
      <c r="O1430" s="13">
        <v>1</v>
      </c>
      <c r="P1430" s="13">
        <v>2</v>
      </c>
      <c r="Q1430" s="13">
        <v>13</v>
      </c>
      <c r="R1430" s="13">
        <v>1751</v>
      </c>
      <c r="S1430" s="13">
        <v>82</v>
      </c>
      <c r="T1430" s="15">
        <v>17.5</v>
      </c>
      <c r="U1430" s="15">
        <v>2.1875</v>
      </c>
      <c r="V1430" s="15">
        <v>1.378125</v>
      </c>
      <c r="W1430" s="13">
        <v>158</v>
      </c>
      <c r="X1430" s="13">
        <v>288</v>
      </c>
      <c r="Y1430" s="13">
        <v>35</v>
      </c>
      <c r="Z1430" s="13">
        <v>446</v>
      </c>
      <c r="AA1430" s="13">
        <v>72</v>
      </c>
      <c r="AB1430" s="13">
        <v>4</v>
      </c>
    </row>
    <row r="1431" spans="1:28">
      <c r="A1431" s="1">
        <v>100009598</v>
      </c>
      <c r="B1431" s="1" t="s">
        <v>1138</v>
      </c>
      <c r="C1431" s="1" t="s">
        <v>3128</v>
      </c>
      <c r="D1431" s="1" t="s">
        <v>3130</v>
      </c>
      <c r="E1431" s="1">
        <v>1</v>
      </c>
      <c r="F1431" s="13">
        <v>84</v>
      </c>
      <c r="G1431" s="13">
        <f t="shared" si="23"/>
        <v>22</v>
      </c>
      <c r="H1431" s="13">
        <v>22</v>
      </c>
      <c r="I1431" s="13">
        <v>0</v>
      </c>
      <c r="J1431" s="13">
        <v>12</v>
      </c>
      <c r="K1431" s="13">
        <v>0</v>
      </c>
      <c r="L1431" s="13">
        <v>0</v>
      </c>
      <c r="M1431" s="13">
        <v>0</v>
      </c>
      <c r="N1431" s="13">
        <v>7</v>
      </c>
      <c r="O1431" s="13">
        <v>1</v>
      </c>
      <c r="P1431" s="13">
        <v>6</v>
      </c>
      <c r="Q1431" s="13">
        <v>31</v>
      </c>
      <c r="R1431" s="13">
        <v>4153</v>
      </c>
      <c r="S1431" s="13">
        <v>682</v>
      </c>
      <c r="T1431" s="15">
        <v>42</v>
      </c>
      <c r="U1431" s="15">
        <v>5.25</v>
      </c>
      <c r="V1431" s="15">
        <v>3.3075000000000001</v>
      </c>
      <c r="W1431" s="13">
        <v>374</v>
      </c>
      <c r="X1431" s="13">
        <v>828</v>
      </c>
      <c r="Y1431" s="13">
        <v>84</v>
      </c>
      <c r="Z1431" s="13">
        <v>1202</v>
      </c>
      <c r="AA1431" s="13">
        <v>168</v>
      </c>
      <c r="AB1431" s="13">
        <v>12</v>
      </c>
    </row>
    <row r="1432" spans="1:28">
      <c r="A1432" s="1">
        <v>100009601</v>
      </c>
      <c r="B1432" s="1" t="s">
        <v>1138</v>
      </c>
      <c r="C1432" s="1" t="s">
        <v>3128</v>
      </c>
      <c r="D1432" s="1" t="s">
        <v>2869</v>
      </c>
      <c r="E1432" s="1">
        <v>1</v>
      </c>
      <c r="F1432" s="13">
        <v>46</v>
      </c>
      <c r="G1432" s="13">
        <f t="shared" si="23"/>
        <v>16</v>
      </c>
      <c r="H1432" s="13">
        <v>16</v>
      </c>
      <c r="I1432" s="13">
        <v>0</v>
      </c>
      <c r="J1432" s="13">
        <v>6</v>
      </c>
      <c r="K1432" s="13">
        <v>0</v>
      </c>
      <c r="L1432" s="13">
        <v>0</v>
      </c>
      <c r="M1432" s="13">
        <v>0</v>
      </c>
      <c r="N1432" s="13">
        <v>4</v>
      </c>
      <c r="O1432" s="13">
        <v>1</v>
      </c>
      <c r="P1432" s="13">
        <v>3</v>
      </c>
      <c r="Q1432" s="13">
        <v>15</v>
      </c>
      <c r="R1432" s="13">
        <v>2263</v>
      </c>
      <c r="S1432" s="13">
        <v>120</v>
      </c>
      <c r="T1432" s="15">
        <v>23</v>
      </c>
      <c r="U1432" s="15">
        <v>2.875</v>
      </c>
      <c r="V1432" s="15">
        <v>1.81125</v>
      </c>
      <c r="W1432" s="13">
        <v>204</v>
      </c>
      <c r="X1432" s="13">
        <v>376</v>
      </c>
      <c r="Y1432" s="13">
        <v>46</v>
      </c>
      <c r="Z1432" s="13">
        <v>580</v>
      </c>
      <c r="AA1432" s="13">
        <v>96</v>
      </c>
      <c r="AB1432" s="13">
        <v>6</v>
      </c>
    </row>
    <row r="1433" spans="1:28">
      <c r="A1433" s="1">
        <v>100009609</v>
      </c>
      <c r="B1433" s="1" t="s">
        <v>1138</v>
      </c>
      <c r="C1433" s="1" t="s">
        <v>3128</v>
      </c>
      <c r="D1433" s="1" t="s">
        <v>1345</v>
      </c>
      <c r="E1433" s="1">
        <v>1</v>
      </c>
      <c r="F1433" s="13">
        <v>41</v>
      </c>
      <c r="G1433" s="13">
        <f t="shared" si="23"/>
        <v>11</v>
      </c>
      <c r="H1433" s="13">
        <v>11</v>
      </c>
      <c r="I1433" s="13">
        <v>0</v>
      </c>
      <c r="J1433" s="13">
        <v>6</v>
      </c>
      <c r="K1433" s="13">
        <v>0</v>
      </c>
      <c r="L1433" s="13">
        <v>0</v>
      </c>
      <c r="M1433" s="13">
        <v>0</v>
      </c>
      <c r="N1433" s="13">
        <v>4</v>
      </c>
      <c r="O1433" s="13">
        <v>1</v>
      </c>
      <c r="P1433" s="13">
        <v>3</v>
      </c>
      <c r="Q1433" s="13">
        <v>15</v>
      </c>
      <c r="R1433" s="13">
        <v>2030</v>
      </c>
      <c r="S1433" s="13">
        <v>120</v>
      </c>
      <c r="T1433" s="15">
        <v>20.5</v>
      </c>
      <c r="U1433" s="15">
        <v>2.5625</v>
      </c>
      <c r="V1433" s="15">
        <v>1.6143749999999999</v>
      </c>
      <c r="W1433" s="13">
        <v>183</v>
      </c>
      <c r="X1433" s="13">
        <v>341</v>
      </c>
      <c r="Y1433" s="13">
        <v>41</v>
      </c>
      <c r="Z1433" s="13">
        <v>524</v>
      </c>
      <c r="AA1433" s="13">
        <v>96</v>
      </c>
      <c r="AB1433" s="13">
        <v>6</v>
      </c>
    </row>
    <row r="1434" spans="1:28">
      <c r="A1434" s="1">
        <v>100009617</v>
      </c>
      <c r="B1434" s="1" t="s">
        <v>1138</v>
      </c>
      <c r="C1434" s="1" t="s">
        <v>3128</v>
      </c>
      <c r="D1434" s="1" t="s">
        <v>3137</v>
      </c>
      <c r="E1434" s="1">
        <v>1</v>
      </c>
      <c r="F1434" s="13">
        <v>23</v>
      </c>
      <c r="G1434" s="13">
        <f t="shared" si="23"/>
        <v>7</v>
      </c>
      <c r="H1434" s="13">
        <v>6</v>
      </c>
      <c r="I1434" s="13">
        <v>1</v>
      </c>
      <c r="J1434" s="13">
        <v>4</v>
      </c>
      <c r="K1434" s="13">
        <v>0</v>
      </c>
      <c r="L1434" s="13">
        <v>0</v>
      </c>
      <c r="M1434" s="13">
        <v>0</v>
      </c>
      <c r="N1434" s="13">
        <v>3</v>
      </c>
      <c r="O1434" s="13">
        <v>1</v>
      </c>
      <c r="P1434" s="13">
        <v>2</v>
      </c>
      <c r="Q1434" s="13">
        <v>9</v>
      </c>
      <c r="R1434" s="13">
        <v>1192</v>
      </c>
      <c r="S1434" s="13">
        <v>25</v>
      </c>
      <c r="T1434" s="15">
        <v>11.5</v>
      </c>
      <c r="U1434" s="15">
        <v>1.4375</v>
      </c>
      <c r="V1434" s="15">
        <v>0.90562500000000001</v>
      </c>
      <c r="W1434" s="13">
        <v>108</v>
      </c>
      <c r="X1434" s="13">
        <v>187</v>
      </c>
      <c r="Y1434" s="13">
        <v>23</v>
      </c>
      <c r="Z1434" s="13">
        <v>295</v>
      </c>
      <c r="AA1434" s="13">
        <v>72</v>
      </c>
      <c r="AB1434" s="13">
        <v>4</v>
      </c>
    </row>
    <row r="1435" spans="1:28">
      <c r="A1435" s="1">
        <v>100009620</v>
      </c>
      <c r="B1435" s="1" t="s">
        <v>1138</v>
      </c>
      <c r="C1435" s="1" t="s">
        <v>3128</v>
      </c>
      <c r="D1435" s="1" t="s">
        <v>3140</v>
      </c>
      <c r="E1435" s="1">
        <v>1</v>
      </c>
      <c r="F1435" s="13">
        <v>65</v>
      </c>
      <c r="G1435" s="13">
        <f t="shared" si="23"/>
        <v>17</v>
      </c>
      <c r="H1435" s="13">
        <v>17</v>
      </c>
      <c r="I1435" s="13">
        <v>0</v>
      </c>
      <c r="J1435" s="13">
        <v>8</v>
      </c>
      <c r="K1435" s="13">
        <v>0</v>
      </c>
      <c r="L1435" s="13">
        <v>0</v>
      </c>
      <c r="M1435" s="13">
        <v>0</v>
      </c>
      <c r="N1435" s="13">
        <v>5</v>
      </c>
      <c r="O1435" s="13">
        <v>1</v>
      </c>
      <c r="P1435" s="13">
        <v>4</v>
      </c>
      <c r="Q1435" s="13">
        <v>24</v>
      </c>
      <c r="R1435" s="13">
        <v>3148</v>
      </c>
      <c r="S1435" s="13">
        <v>381</v>
      </c>
      <c r="T1435" s="15">
        <v>32.5</v>
      </c>
      <c r="U1435" s="15">
        <v>4.0625</v>
      </c>
      <c r="V1435" s="15">
        <v>2.5593750000000002</v>
      </c>
      <c r="W1435" s="13">
        <v>284</v>
      </c>
      <c r="X1435" s="13">
        <v>587</v>
      </c>
      <c r="Y1435" s="13">
        <v>65</v>
      </c>
      <c r="Z1435" s="13">
        <v>871</v>
      </c>
      <c r="AA1435" s="13">
        <v>120</v>
      </c>
      <c r="AB1435" s="13">
        <v>8</v>
      </c>
    </row>
    <row r="1436" spans="1:28">
      <c r="A1436" s="1">
        <v>100009629</v>
      </c>
      <c r="B1436" s="1" t="s">
        <v>1138</v>
      </c>
      <c r="C1436" s="1" t="s">
        <v>3128</v>
      </c>
      <c r="D1436" s="1" t="s">
        <v>46</v>
      </c>
      <c r="E1436" s="1">
        <v>1</v>
      </c>
      <c r="F1436" s="13">
        <v>28</v>
      </c>
      <c r="G1436" s="13">
        <f t="shared" si="23"/>
        <v>10</v>
      </c>
      <c r="H1436" s="13">
        <v>10</v>
      </c>
      <c r="I1436" s="13">
        <v>0</v>
      </c>
      <c r="J1436" s="13">
        <v>4</v>
      </c>
      <c r="K1436" s="13">
        <v>0</v>
      </c>
      <c r="L1436" s="13">
        <v>0</v>
      </c>
      <c r="M1436" s="13">
        <v>0</v>
      </c>
      <c r="N1436" s="13">
        <v>3</v>
      </c>
      <c r="O1436" s="13">
        <v>1</v>
      </c>
      <c r="P1436" s="13">
        <v>2</v>
      </c>
      <c r="Q1436" s="13">
        <v>9</v>
      </c>
      <c r="R1436" s="13">
        <v>1425</v>
      </c>
      <c r="S1436" s="13">
        <v>25</v>
      </c>
      <c r="T1436" s="15">
        <v>14</v>
      </c>
      <c r="U1436" s="15">
        <v>1.75</v>
      </c>
      <c r="V1436" s="15">
        <v>1.1025</v>
      </c>
      <c r="W1436" s="13">
        <v>129</v>
      </c>
      <c r="X1436" s="13">
        <v>222</v>
      </c>
      <c r="Y1436" s="13">
        <v>28</v>
      </c>
      <c r="Z1436" s="13">
        <v>351</v>
      </c>
      <c r="AA1436" s="13">
        <v>72</v>
      </c>
      <c r="AB1436" s="13">
        <v>4</v>
      </c>
    </row>
    <row r="1437" spans="1:28">
      <c r="A1437" s="1">
        <v>100009631</v>
      </c>
      <c r="B1437" s="1" t="s">
        <v>1138</v>
      </c>
      <c r="C1437" s="1" t="s">
        <v>3128</v>
      </c>
      <c r="D1437" s="1" t="s">
        <v>3144</v>
      </c>
      <c r="E1437" s="1">
        <v>1</v>
      </c>
      <c r="F1437" s="13">
        <v>105</v>
      </c>
      <c r="G1437" s="13">
        <f t="shared" si="23"/>
        <v>27</v>
      </c>
      <c r="H1437" s="13">
        <v>27</v>
      </c>
      <c r="I1437" s="13">
        <v>0</v>
      </c>
      <c r="J1437" s="13">
        <v>16</v>
      </c>
      <c r="K1437" s="13">
        <v>0</v>
      </c>
      <c r="L1437" s="13">
        <v>1</v>
      </c>
      <c r="M1437" s="13">
        <v>0</v>
      </c>
      <c r="N1437" s="13">
        <v>8</v>
      </c>
      <c r="O1437" s="13">
        <v>1</v>
      </c>
      <c r="P1437" s="13">
        <v>8</v>
      </c>
      <c r="Q1437" s="13">
        <v>39</v>
      </c>
      <c r="R1437" s="13">
        <v>5131</v>
      </c>
      <c r="S1437" s="13">
        <v>1131</v>
      </c>
      <c r="T1437" s="15">
        <v>52.5</v>
      </c>
      <c r="U1437" s="15">
        <v>6.5625</v>
      </c>
      <c r="V1437" s="15">
        <v>4.1343750000000004</v>
      </c>
      <c r="W1437" s="13">
        <v>462</v>
      </c>
      <c r="X1437" s="13">
        <v>1109</v>
      </c>
      <c r="Y1437" s="13">
        <v>105</v>
      </c>
      <c r="Z1437" s="13">
        <v>1571</v>
      </c>
      <c r="AA1437" s="13">
        <v>192</v>
      </c>
      <c r="AB1437" s="13">
        <v>16</v>
      </c>
    </row>
    <row r="1438" spans="1:28">
      <c r="A1438" s="1">
        <v>100009642</v>
      </c>
      <c r="B1438" s="1" t="s">
        <v>1138</v>
      </c>
      <c r="C1438" s="1" t="s">
        <v>3128</v>
      </c>
      <c r="D1438" s="1" t="s">
        <v>176</v>
      </c>
      <c r="E1438" s="1">
        <v>1</v>
      </c>
      <c r="F1438" s="13">
        <v>14</v>
      </c>
      <c r="G1438" s="13">
        <f t="shared" si="23"/>
        <v>4</v>
      </c>
      <c r="H1438" s="13">
        <v>4</v>
      </c>
      <c r="I1438" s="13">
        <v>0</v>
      </c>
      <c r="J1438" s="13">
        <v>0</v>
      </c>
      <c r="K1438" s="13">
        <v>1</v>
      </c>
      <c r="L1438" s="13">
        <v>0</v>
      </c>
      <c r="M1438" s="13">
        <v>1</v>
      </c>
      <c r="N1438" s="13">
        <v>0</v>
      </c>
      <c r="O1438" s="13">
        <v>1</v>
      </c>
      <c r="P1438" s="13">
        <v>1</v>
      </c>
      <c r="Q1438" s="13">
        <v>5</v>
      </c>
      <c r="R1438" s="13">
        <v>767</v>
      </c>
      <c r="S1438" s="13">
        <v>0</v>
      </c>
      <c r="T1438" s="15">
        <v>7</v>
      </c>
      <c r="U1438" s="15">
        <v>0.875</v>
      </c>
      <c r="V1438" s="15">
        <v>0.55125000000000002</v>
      </c>
      <c r="W1438" s="13">
        <v>70</v>
      </c>
      <c r="X1438" s="13">
        <v>116</v>
      </c>
      <c r="Y1438" s="13">
        <v>14</v>
      </c>
      <c r="Z1438" s="13">
        <v>186</v>
      </c>
      <c r="AA1438" s="13">
        <v>48</v>
      </c>
      <c r="AB1438" s="13">
        <v>0</v>
      </c>
    </row>
    <row r="1439" spans="1:28">
      <c r="A1439" s="1">
        <v>100009646</v>
      </c>
      <c r="B1439" s="1" t="s">
        <v>1138</v>
      </c>
      <c r="C1439" s="1" t="s">
        <v>3128</v>
      </c>
      <c r="D1439" s="1" t="s">
        <v>3148</v>
      </c>
      <c r="E1439" s="1">
        <v>1</v>
      </c>
      <c r="F1439" s="13">
        <v>37</v>
      </c>
      <c r="G1439" s="13">
        <f t="shared" si="23"/>
        <v>13</v>
      </c>
      <c r="H1439" s="13">
        <v>13</v>
      </c>
      <c r="I1439" s="13">
        <v>0</v>
      </c>
      <c r="J1439" s="13">
        <v>4</v>
      </c>
      <c r="K1439" s="13">
        <v>0</v>
      </c>
      <c r="L1439" s="13">
        <v>0</v>
      </c>
      <c r="M1439" s="13">
        <v>0</v>
      </c>
      <c r="N1439" s="13">
        <v>3</v>
      </c>
      <c r="O1439" s="13">
        <v>1</v>
      </c>
      <c r="P1439" s="13">
        <v>2</v>
      </c>
      <c r="Q1439" s="13">
        <v>12</v>
      </c>
      <c r="R1439" s="13">
        <v>1844</v>
      </c>
      <c r="S1439" s="13">
        <v>65</v>
      </c>
      <c r="T1439" s="15">
        <v>18.5</v>
      </c>
      <c r="U1439" s="15">
        <v>2.3125</v>
      </c>
      <c r="V1439" s="15">
        <v>1.4568749999999999</v>
      </c>
      <c r="W1439" s="13">
        <v>166</v>
      </c>
      <c r="X1439" s="13">
        <v>297</v>
      </c>
      <c r="Y1439" s="13">
        <v>37</v>
      </c>
      <c r="Z1439" s="13">
        <v>463</v>
      </c>
      <c r="AA1439" s="13">
        <v>72</v>
      </c>
      <c r="AB1439" s="13">
        <v>4</v>
      </c>
    </row>
    <row r="1440" spans="1:28">
      <c r="A1440" s="1">
        <v>100009652</v>
      </c>
      <c r="B1440" s="1" t="s">
        <v>1138</v>
      </c>
      <c r="C1440" s="1" t="s">
        <v>3128</v>
      </c>
      <c r="D1440" s="1" t="s">
        <v>3151</v>
      </c>
      <c r="E1440" s="1">
        <v>1</v>
      </c>
      <c r="F1440" s="13">
        <v>35</v>
      </c>
      <c r="G1440" s="13">
        <f t="shared" si="23"/>
        <v>9</v>
      </c>
      <c r="H1440" s="13">
        <v>9</v>
      </c>
      <c r="I1440" s="13">
        <v>0</v>
      </c>
      <c r="J1440" s="13">
        <v>4</v>
      </c>
      <c r="K1440" s="13">
        <v>0</v>
      </c>
      <c r="L1440" s="13">
        <v>0</v>
      </c>
      <c r="M1440" s="13">
        <v>0</v>
      </c>
      <c r="N1440" s="13">
        <v>3</v>
      </c>
      <c r="O1440" s="13">
        <v>1</v>
      </c>
      <c r="P1440" s="13">
        <v>2</v>
      </c>
      <c r="Q1440" s="13">
        <v>13</v>
      </c>
      <c r="R1440" s="13">
        <v>1751</v>
      </c>
      <c r="S1440" s="13">
        <v>82</v>
      </c>
      <c r="T1440" s="15">
        <v>17.5</v>
      </c>
      <c r="U1440" s="15">
        <v>2.1875</v>
      </c>
      <c r="V1440" s="15">
        <v>1.378125</v>
      </c>
      <c r="W1440" s="13">
        <v>158</v>
      </c>
      <c r="X1440" s="13">
        <v>288</v>
      </c>
      <c r="Y1440" s="13">
        <v>35</v>
      </c>
      <c r="Z1440" s="13">
        <v>446</v>
      </c>
      <c r="AA1440" s="13">
        <v>72</v>
      </c>
      <c r="AB1440" s="13">
        <v>4</v>
      </c>
    </row>
    <row r="1441" spans="1:28">
      <c r="A1441" s="1">
        <v>100009662</v>
      </c>
      <c r="B1441" s="1" t="s">
        <v>1138</v>
      </c>
      <c r="C1441" s="1" t="s">
        <v>3155</v>
      </c>
      <c r="D1441" s="1" t="s">
        <v>12</v>
      </c>
      <c r="E1441" s="1">
        <v>1</v>
      </c>
      <c r="F1441" s="13">
        <v>38</v>
      </c>
      <c r="G1441" s="13">
        <f t="shared" si="23"/>
        <v>14</v>
      </c>
      <c r="H1441" s="13">
        <v>13</v>
      </c>
      <c r="I1441" s="13">
        <v>1</v>
      </c>
      <c r="J1441" s="13">
        <v>4</v>
      </c>
      <c r="K1441" s="13">
        <v>0</v>
      </c>
      <c r="L1441" s="13">
        <v>0</v>
      </c>
      <c r="M1441" s="13">
        <v>0</v>
      </c>
      <c r="N1441" s="13">
        <v>3</v>
      </c>
      <c r="O1441" s="13">
        <v>1</v>
      </c>
      <c r="P1441" s="13">
        <v>2</v>
      </c>
      <c r="Q1441" s="13">
        <v>13</v>
      </c>
      <c r="R1441" s="13">
        <v>1890</v>
      </c>
      <c r="S1441" s="13">
        <v>82</v>
      </c>
      <c r="T1441" s="15">
        <v>19</v>
      </c>
      <c r="U1441" s="15">
        <v>2.375</v>
      </c>
      <c r="V1441" s="15">
        <v>1.4962500000000001</v>
      </c>
      <c r="W1441" s="13">
        <v>171</v>
      </c>
      <c r="X1441" s="13">
        <v>309</v>
      </c>
      <c r="Y1441" s="13">
        <v>38</v>
      </c>
      <c r="Z1441" s="13">
        <v>480</v>
      </c>
      <c r="AA1441" s="13">
        <v>72</v>
      </c>
      <c r="AB1441" s="13">
        <v>4</v>
      </c>
    </row>
    <row r="1442" spans="1:28">
      <c r="A1442" s="1">
        <v>100009680</v>
      </c>
      <c r="B1442" s="1" t="s">
        <v>1138</v>
      </c>
      <c r="C1442" s="1" t="s">
        <v>3155</v>
      </c>
      <c r="D1442" s="1" t="s">
        <v>176</v>
      </c>
      <c r="E1442" s="1">
        <v>1</v>
      </c>
      <c r="F1442" s="13">
        <v>70</v>
      </c>
      <c r="G1442" s="13">
        <f t="shared" si="23"/>
        <v>18</v>
      </c>
      <c r="H1442" s="13">
        <v>18</v>
      </c>
      <c r="I1442" s="13">
        <v>0</v>
      </c>
      <c r="J1442" s="13">
        <v>8</v>
      </c>
      <c r="K1442" s="13">
        <v>0</v>
      </c>
      <c r="L1442" s="13">
        <v>0</v>
      </c>
      <c r="M1442" s="13">
        <v>0</v>
      </c>
      <c r="N1442" s="13">
        <v>5</v>
      </c>
      <c r="O1442" s="13">
        <v>1</v>
      </c>
      <c r="P1442" s="13">
        <v>4</v>
      </c>
      <c r="Q1442" s="13">
        <v>26</v>
      </c>
      <c r="R1442" s="13">
        <v>3381</v>
      </c>
      <c r="S1442" s="13">
        <v>458</v>
      </c>
      <c r="T1442" s="15">
        <v>35</v>
      </c>
      <c r="U1442" s="15">
        <v>4.375</v>
      </c>
      <c r="V1442" s="15">
        <v>2.7562500000000001</v>
      </c>
      <c r="W1442" s="13">
        <v>305</v>
      </c>
      <c r="X1442" s="13">
        <v>645</v>
      </c>
      <c r="Y1442" s="13">
        <v>70</v>
      </c>
      <c r="Z1442" s="13">
        <v>950</v>
      </c>
      <c r="AA1442" s="13">
        <v>120</v>
      </c>
      <c r="AB1442" s="13">
        <v>8</v>
      </c>
    </row>
    <row r="1443" spans="1:28">
      <c r="A1443" s="1">
        <v>100009683</v>
      </c>
      <c r="B1443" s="1" t="s">
        <v>1138</v>
      </c>
      <c r="C1443" s="1" t="s">
        <v>3155</v>
      </c>
      <c r="D1443" s="1" t="s">
        <v>100</v>
      </c>
      <c r="E1443" s="1">
        <v>1</v>
      </c>
      <c r="F1443" s="13">
        <v>22</v>
      </c>
      <c r="G1443" s="13">
        <f t="shared" si="23"/>
        <v>6</v>
      </c>
      <c r="H1443" s="13">
        <v>6</v>
      </c>
      <c r="I1443" s="13">
        <v>0</v>
      </c>
      <c r="J1443" s="13">
        <v>4</v>
      </c>
      <c r="K1443" s="13">
        <v>0</v>
      </c>
      <c r="L1443" s="13">
        <v>0</v>
      </c>
      <c r="M1443" s="13">
        <v>0</v>
      </c>
      <c r="N1443" s="13">
        <v>3</v>
      </c>
      <c r="O1443" s="13">
        <v>1</v>
      </c>
      <c r="P1443" s="13">
        <v>2</v>
      </c>
      <c r="Q1443" s="13">
        <v>8</v>
      </c>
      <c r="R1443" s="13">
        <v>1145</v>
      </c>
      <c r="S1443" s="13">
        <v>16</v>
      </c>
      <c r="T1443" s="15">
        <v>11</v>
      </c>
      <c r="U1443" s="15">
        <v>1.375</v>
      </c>
      <c r="V1443" s="15">
        <v>0.86624999999999996</v>
      </c>
      <c r="W1443" s="13">
        <v>104</v>
      </c>
      <c r="X1443" s="13">
        <v>177</v>
      </c>
      <c r="Y1443" s="13">
        <v>22</v>
      </c>
      <c r="Z1443" s="13">
        <v>281</v>
      </c>
      <c r="AA1443" s="13">
        <v>72</v>
      </c>
      <c r="AB1443" s="13">
        <v>4</v>
      </c>
    </row>
    <row r="1444" spans="1:28">
      <c r="A1444" s="1">
        <v>100009684</v>
      </c>
      <c r="B1444" s="1" t="s">
        <v>1138</v>
      </c>
      <c r="C1444" s="1" t="s">
        <v>3155</v>
      </c>
      <c r="D1444" s="1" t="s">
        <v>203</v>
      </c>
      <c r="E1444" s="1">
        <v>1</v>
      </c>
      <c r="F1444" s="13">
        <v>66</v>
      </c>
      <c r="G1444" s="13">
        <f t="shared" si="23"/>
        <v>24</v>
      </c>
      <c r="H1444" s="13">
        <v>15</v>
      </c>
      <c r="I1444" s="13">
        <v>9</v>
      </c>
      <c r="J1444" s="13">
        <v>8</v>
      </c>
      <c r="K1444" s="13">
        <v>0</v>
      </c>
      <c r="L1444" s="13">
        <v>0</v>
      </c>
      <c r="M1444" s="13">
        <v>0</v>
      </c>
      <c r="N1444" s="13">
        <v>5</v>
      </c>
      <c r="O1444" s="13">
        <v>1</v>
      </c>
      <c r="P1444" s="13">
        <v>4</v>
      </c>
      <c r="Q1444" s="13">
        <v>30</v>
      </c>
      <c r="R1444" s="13">
        <v>3194</v>
      </c>
      <c r="S1444" s="13">
        <v>634</v>
      </c>
      <c r="T1444" s="15">
        <v>33</v>
      </c>
      <c r="U1444" s="15">
        <v>4.125</v>
      </c>
      <c r="V1444" s="15">
        <v>2.5987499999999999</v>
      </c>
      <c r="W1444" s="13">
        <v>288</v>
      </c>
      <c r="X1444" s="13">
        <v>670</v>
      </c>
      <c r="Y1444" s="13">
        <v>66</v>
      </c>
      <c r="Z1444" s="13">
        <v>958</v>
      </c>
      <c r="AA1444" s="13">
        <v>120</v>
      </c>
      <c r="AB1444" s="13">
        <v>8</v>
      </c>
    </row>
    <row r="1445" spans="1:28">
      <c r="A1445" s="1">
        <v>100009687</v>
      </c>
      <c r="B1445" s="1" t="s">
        <v>1138</v>
      </c>
      <c r="C1445" s="1" t="s">
        <v>3155</v>
      </c>
      <c r="D1445" s="1" t="s">
        <v>46</v>
      </c>
      <c r="E1445" s="1">
        <v>1</v>
      </c>
      <c r="F1445" s="13">
        <v>73</v>
      </c>
      <c r="G1445" s="13">
        <f t="shared" si="23"/>
        <v>19</v>
      </c>
      <c r="H1445" s="13">
        <v>19</v>
      </c>
      <c r="I1445" s="13">
        <v>0</v>
      </c>
      <c r="J1445" s="13">
        <v>8</v>
      </c>
      <c r="K1445" s="13">
        <v>0</v>
      </c>
      <c r="L1445" s="13">
        <v>0</v>
      </c>
      <c r="M1445" s="13">
        <v>0</v>
      </c>
      <c r="N1445" s="13">
        <v>5</v>
      </c>
      <c r="O1445" s="13">
        <v>1</v>
      </c>
      <c r="P1445" s="13">
        <v>4</v>
      </c>
      <c r="Q1445" s="13">
        <v>27</v>
      </c>
      <c r="R1445" s="13">
        <v>3520</v>
      </c>
      <c r="S1445" s="13">
        <v>500</v>
      </c>
      <c r="T1445" s="15">
        <v>36.5</v>
      </c>
      <c r="U1445" s="15">
        <v>4.5625</v>
      </c>
      <c r="V1445" s="15">
        <v>2.8743750000000001</v>
      </c>
      <c r="W1445" s="13">
        <v>317</v>
      </c>
      <c r="X1445" s="13">
        <v>678</v>
      </c>
      <c r="Y1445" s="13">
        <v>73</v>
      </c>
      <c r="Z1445" s="13">
        <v>995</v>
      </c>
      <c r="AA1445" s="13">
        <v>120</v>
      </c>
      <c r="AB1445" s="13">
        <v>8</v>
      </c>
    </row>
    <row r="1446" spans="1:28">
      <c r="A1446" s="1">
        <v>100009691</v>
      </c>
      <c r="B1446" s="1" t="s">
        <v>1138</v>
      </c>
      <c r="C1446" s="1" t="s">
        <v>3155</v>
      </c>
      <c r="D1446" s="1" t="s">
        <v>176</v>
      </c>
      <c r="E1446" s="1">
        <v>1</v>
      </c>
      <c r="F1446" s="13">
        <v>148</v>
      </c>
      <c r="G1446" s="13">
        <f t="shared" si="23"/>
        <v>38</v>
      </c>
      <c r="H1446" s="13">
        <v>38</v>
      </c>
      <c r="I1446" s="13">
        <v>0</v>
      </c>
      <c r="J1446" s="13">
        <v>22</v>
      </c>
      <c r="K1446" s="13">
        <v>0</v>
      </c>
      <c r="L1446" s="13">
        <v>1</v>
      </c>
      <c r="M1446" s="13">
        <v>0</v>
      </c>
      <c r="N1446" s="13">
        <v>11</v>
      </c>
      <c r="O1446" s="13">
        <v>1</v>
      </c>
      <c r="P1446" s="13">
        <v>11</v>
      </c>
      <c r="Q1446" s="13">
        <v>55</v>
      </c>
      <c r="R1446" s="13">
        <v>7254</v>
      </c>
      <c r="S1446" s="13">
        <v>2363</v>
      </c>
      <c r="T1446" s="15">
        <v>74</v>
      </c>
      <c r="U1446" s="15">
        <v>9.25</v>
      </c>
      <c r="V1446" s="15">
        <v>5.8274999999999997</v>
      </c>
      <c r="W1446" s="13">
        <v>653</v>
      </c>
      <c r="X1446" s="13">
        <v>1797</v>
      </c>
      <c r="Y1446" s="13">
        <v>148</v>
      </c>
      <c r="Z1446" s="13">
        <v>2450</v>
      </c>
      <c r="AA1446" s="13">
        <v>264</v>
      </c>
      <c r="AB1446" s="13">
        <v>22</v>
      </c>
    </row>
    <row r="1447" spans="1:28">
      <c r="A1447" s="1">
        <v>100009694</v>
      </c>
      <c r="B1447" s="1" t="s">
        <v>1138</v>
      </c>
      <c r="C1447" s="1" t="s">
        <v>3155</v>
      </c>
      <c r="D1447" s="1" t="s">
        <v>3162</v>
      </c>
      <c r="E1447" s="1">
        <v>1</v>
      </c>
      <c r="F1447" s="13">
        <v>92</v>
      </c>
      <c r="G1447" s="13">
        <f t="shared" si="23"/>
        <v>24</v>
      </c>
      <c r="H1447" s="13">
        <v>24</v>
      </c>
      <c r="I1447" s="13">
        <v>0</v>
      </c>
      <c r="J1447" s="13">
        <v>14</v>
      </c>
      <c r="K1447" s="13">
        <v>0</v>
      </c>
      <c r="L1447" s="13">
        <v>0</v>
      </c>
      <c r="M1447" s="13">
        <v>0</v>
      </c>
      <c r="N1447" s="13">
        <v>8</v>
      </c>
      <c r="O1447" s="13">
        <v>1</v>
      </c>
      <c r="P1447" s="13">
        <v>7</v>
      </c>
      <c r="Q1447" s="13">
        <v>34</v>
      </c>
      <c r="R1447" s="13">
        <v>4645</v>
      </c>
      <c r="S1447" s="13">
        <v>837</v>
      </c>
      <c r="T1447" s="15">
        <v>46</v>
      </c>
      <c r="U1447" s="15">
        <v>5.75</v>
      </c>
      <c r="V1447" s="15">
        <v>3.6225000000000001</v>
      </c>
      <c r="W1447" s="13">
        <v>419</v>
      </c>
      <c r="X1447" s="13">
        <v>948</v>
      </c>
      <c r="Y1447" s="13">
        <v>92</v>
      </c>
      <c r="Z1447" s="13">
        <v>1367</v>
      </c>
      <c r="AA1447" s="13">
        <v>192</v>
      </c>
      <c r="AB1447" s="13">
        <v>14</v>
      </c>
    </row>
    <row r="1448" spans="1:28">
      <c r="A1448" s="1">
        <v>100009698</v>
      </c>
      <c r="B1448" s="1" t="s">
        <v>1138</v>
      </c>
      <c r="C1448" s="1" t="s">
        <v>3155</v>
      </c>
      <c r="D1448" s="1" t="s">
        <v>3164</v>
      </c>
      <c r="E1448" s="1">
        <v>2</v>
      </c>
      <c r="F1448" s="13">
        <v>59</v>
      </c>
      <c r="G1448" s="13">
        <f t="shared" si="23"/>
        <v>21</v>
      </c>
      <c r="H1448" s="13">
        <v>21</v>
      </c>
      <c r="I1448" s="13">
        <v>0</v>
      </c>
      <c r="J1448" s="13">
        <v>8</v>
      </c>
      <c r="K1448" s="13">
        <v>0</v>
      </c>
      <c r="L1448" s="13">
        <v>0</v>
      </c>
      <c r="M1448" s="13">
        <v>0</v>
      </c>
      <c r="N1448" s="13">
        <v>6</v>
      </c>
      <c r="O1448" s="13">
        <v>2</v>
      </c>
      <c r="P1448" s="13">
        <v>4</v>
      </c>
      <c r="Q1448" s="13">
        <v>19</v>
      </c>
      <c r="R1448" s="13">
        <v>2989</v>
      </c>
      <c r="S1448" s="13">
        <v>66</v>
      </c>
      <c r="T1448" s="15">
        <v>29.5</v>
      </c>
      <c r="U1448" s="15">
        <v>3.6875</v>
      </c>
      <c r="V1448" s="15">
        <v>2.3231250000000001</v>
      </c>
      <c r="W1448" s="13">
        <v>270</v>
      </c>
      <c r="X1448" s="13">
        <v>469</v>
      </c>
      <c r="Y1448" s="13">
        <v>59</v>
      </c>
      <c r="Z1448" s="13">
        <v>739</v>
      </c>
      <c r="AA1448" s="13">
        <v>144</v>
      </c>
      <c r="AB1448" s="13">
        <v>8</v>
      </c>
    </row>
    <row r="1449" spans="1:28">
      <c r="A1449" s="1">
        <v>100009701</v>
      </c>
      <c r="B1449" s="1" t="s">
        <v>1138</v>
      </c>
      <c r="C1449" s="1" t="s">
        <v>3155</v>
      </c>
      <c r="D1449" s="1" t="s">
        <v>3168</v>
      </c>
      <c r="E1449" s="1">
        <v>1</v>
      </c>
      <c r="F1449" s="13">
        <v>82</v>
      </c>
      <c r="G1449" s="13">
        <f t="shared" si="23"/>
        <v>28</v>
      </c>
      <c r="H1449" s="13">
        <v>28</v>
      </c>
      <c r="I1449" s="13">
        <v>0</v>
      </c>
      <c r="J1449" s="13">
        <v>10</v>
      </c>
      <c r="K1449" s="13">
        <v>0</v>
      </c>
      <c r="L1449" s="13">
        <v>0</v>
      </c>
      <c r="M1449" s="13">
        <v>0</v>
      </c>
      <c r="N1449" s="13">
        <v>6</v>
      </c>
      <c r="O1449" s="13">
        <v>1</v>
      </c>
      <c r="P1449" s="13">
        <v>5</v>
      </c>
      <c r="Q1449" s="13">
        <v>27</v>
      </c>
      <c r="R1449" s="13">
        <v>3940</v>
      </c>
      <c r="S1449" s="13">
        <v>500</v>
      </c>
      <c r="T1449" s="15">
        <v>41</v>
      </c>
      <c r="U1449" s="15">
        <v>5.125</v>
      </c>
      <c r="V1449" s="15">
        <v>3.2287499999999998</v>
      </c>
      <c r="W1449" s="13">
        <v>355</v>
      </c>
      <c r="X1449" s="13">
        <v>741</v>
      </c>
      <c r="Y1449" s="13">
        <v>82</v>
      </c>
      <c r="Z1449" s="13">
        <v>1096</v>
      </c>
      <c r="AA1449" s="13">
        <v>144</v>
      </c>
      <c r="AB1449" s="13">
        <v>10</v>
      </c>
    </row>
    <row r="1450" spans="1:28">
      <c r="A1450" s="1">
        <v>100009702</v>
      </c>
      <c r="B1450" s="1" t="s">
        <v>1138</v>
      </c>
      <c r="C1450" s="1" t="s">
        <v>3155</v>
      </c>
      <c r="D1450" s="1" t="s">
        <v>46</v>
      </c>
      <c r="E1450" s="1">
        <v>1</v>
      </c>
      <c r="F1450" s="13">
        <v>31</v>
      </c>
      <c r="G1450" s="13">
        <f t="shared" si="23"/>
        <v>11</v>
      </c>
      <c r="H1450" s="13">
        <v>11</v>
      </c>
      <c r="I1450" s="13">
        <v>0</v>
      </c>
      <c r="J1450" s="13">
        <v>4</v>
      </c>
      <c r="K1450" s="13">
        <v>0</v>
      </c>
      <c r="L1450" s="13">
        <v>0</v>
      </c>
      <c r="M1450" s="13">
        <v>0</v>
      </c>
      <c r="N1450" s="13">
        <v>3</v>
      </c>
      <c r="O1450" s="13">
        <v>1</v>
      </c>
      <c r="P1450" s="13">
        <v>2</v>
      </c>
      <c r="Q1450" s="13">
        <v>10</v>
      </c>
      <c r="R1450" s="13">
        <v>1564</v>
      </c>
      <c r="S1450" s="13">
        <v>37</v>
      </c>
      <c r="T1450" s="15">
        <v>15.5</v>
      </c>
      <c r="U1450" s="15">
        <v>1.9375</v>
      </c>
      <c r="V1450" s="15">
        <v>1.2206250000000001</v>
      </c>
      <c r="W1450" s="13">
        <v>141</v>
      </c>
      <c r="X1450" s="13">
        <v>246</v>
      </c>
      <c r="Y1450" s="13">
        <v>31</v>
      </c>
      <c r="Z1450" s="13">
        <v>387</v>
      </c>
      <c r="AA1450" s="13">
        <v>72</v>
      </c>
      <c r="AB1450" s="13">
        <v>4</v>
      </c>
    </row>
    <row r="1451" spans="1:28">
      <c r="A1451" s="1">
        <v>100009706</v>
      </c>
      <c r="B1451" s="1" t="s">
        <v>1138</v>
      </c>
      <c r="C1451" s="1" t="s">
        <v>3155</v>
      </c>
      <c r="D1451" s="1" t="s">
        <v>12</v>
      </c>
      <c r="E1451" s="1">
        <v>1</v>
      </c>
      <c r="F1451" s="13">
        <v>94</v>
      </c>
      <c r="G1451" s="13">
        <f t="shared" si="23"/>
        <v>32</v>
      </c>
      <c r="H1451" s="13">
        <v>32</v>
      </c>
      <c r="I1451" s="13">
        <v>0</v>
      </c>
      <c r="J1451" s="13">
        <v>12</v>
      </c>
      <c r="K1451" s="13">
        <v>0</v>
      </c>
      <c r="L1451" s="13">
        <v>0</v>
      </c>
      <c r="M1451" s="13">
        <v>0</v>
      </c>
      <c r="N1451" s="13">
        <v>7</v>
      </c>
      <c r="O1451" s="13">
        <v>1</v>
      </c>
      <c r="P1451" s="13">
        <v>6</v>
      </c>
      <c r="Q1451" s="13">
        <v>31</v>
      </c>
      <c r="R1451" s="13">
        <v>4619</v>
      </c>
      <c r="S1451" s="13">
        <v>682</v>
      </c>
      <c r="T1451" s="15">
        <v>47</v>
      </c>
      <c r="U1451" s="15">
        <v>5.875</v>
      </c>
      <c r="V1451" s="15">
        <v>3.7012499999999999</v>
      </c>
      <c r="W1451" s="13">
        <v>416</v>
      </c>
      <c r="X1451" s="13">
        <v>898</v>
      </c>
      <c r="Y1451" s="13">
        <v>94</v>
      </c>
      <c r="Z1451" s="13">
        <v>1314</v>
      </c>
      <c r="AA1451" s="13">
        <v>168</v>
      </c>
      <c r="AB1451" s="13">
        <v>12</v>
      </c>
    </row>
    <row r="1452" spans="1:28">
      <c r="A1452" s="1">
        <v>100009716</v>
      </c>
      <c r="B1452" s="1" t="s">
        <v>1138</v>
      </c>
      <c r="C1452" s="1" t="s">
        <v>3155</v>
      </c>
      <c r="D1452" s="1" t="s">
        <v>176</v>
      </c>
      <c r="E1452" s="1">
        <v>1</v>
      </c>
      <c r="F1452" s="13">
        <v>6</v>
      </c>
      <c r="G1452" s="13">
        <f t="shared" si="23"/>
        <v>2</v>
      </c>
      <c r="H1452" s="13">
        <v>2</v>
      </c>
      <c r="I1452" s="13">
        <v>0</v>
      </c>
      <c r="J1452" s="13">
        <v>0</v>
      </c>
      <c r="K1452" s="13">
        <v>1</v>
      </c>
      <c r="L1452" s="13">
        <v>0</v>
      </c>
      <c r="M1452" s="13">
        <v>1</v>
      </c>
      <c r="N1452" s="13">
        <v>0</v>
      </c>
      <c r="O1452" s="13">
        <v>1</v>
      </c>
      <c r="P1452" s="13">
        <v>1</v>
      </c>
      <c r="Q1452" s="13">
        <v>2</v>
      </c>
      <c r="R1452" s="13">
        <v>272</v>
      </c>
      <c r="S1452" s="13">
        <v>0</v>
      </c>
      <c r="T1452" s="15">
        <v>3</v>
      </c>
      <c r="U1452" s="15">
        <v>0.375</v>
      </c>
      <c r="V1452" s="15">
        <v>0.23624999999999999</v>
      </c>
      <c r="W1452" s="13">
        <v>25</v>
      </c>
      <c r="X1452" s="13">
        <v>41</v>
      </c>
      <c r="Y1452" s="13">
        <v>6</v>
      </c>
      <c r="Z1452" s="13">
        <v>66</v>
      </c>
      <c r="AA1452" s="13">
        <v>48</v>
      </c>
      <c r="AB1452" s="13">
        <v>0</v>
      </c>
    </row>
    <row r="1453" spans="1:28">
      <c r="A1453" s="1">
        <v>100009721</v>
      </c>
      <c r="B1453" s="1" t="s">
        <v>1138</v>
      </c>
      <c r="C1453" s="1" t="s">
        <v>3155</v>
      </c>
      <c r="D1453" s="1" t="s">
        <v>12</v>
      </c>
      <c r="E1453" s="1">
        <v>1</v>
      </c>
      <c r="F1453" s="13">
        <v>53</v>
      </c>
      <c r="G1453" s="13">
        <f t="shared" si="23"/>
        <v>19</v>
      </c>
      <c r="H1453" s="13">
        <v>18</v>
      </c>
      <c r="I1453" s="13">
        <v>1</v>
      </c>
      <c r="J1453" s="13">
        <v>6</v>
      </c>
      <c r="K1453" s="13">
        <v>0</v>
      </c>
      <c r="L1453" s="13">
        <v>0</v>
      </c>
      <c r="M1453" s="13">
        <v>0</v>
      </c>
      <c r="N1453" s="13">
        <v>4</v>
      </c>
      <c r="O1453" s="13">
        <v>1</v>
      </c>
      <c r="P1453" s="13">
        <v>3</v>
      </c>
      <c r="Q1453" s="13">
        <v>18</v>
      </c>
      <c r="R1453" s="13">
        <v>2589</v>
      </c>
      <c r="S1453" s="13">
        <v>192</v>
      </c>
      <c r="T1453" s="15">
        <v>26.5</v>
      </c>
      <c r="U1453" s="15">
        <v>3.3125</v>
      </c>
      <c r="V1453" s="15">
        <v>2.086875</v>
      </c>
      <c r="W1453" s="13">
        <v>234</v>
      </c>
      <c r="X1453" s="13">
        <v>446</v>
      </c>
      <c r="Y1453" s="13">
        <v>53</v>
      </c>
      <c r="Z1453" s="13">
        <v>680</v>
      </c>
      <c r="AA1453" s="13">
        <v>96</v>
      </c>
      <c r="AB1453" s="13">
        <v>6</v>
      </c>
    </row>
    <row r="1454" spans="1:28">
      <c r="A1454" s="1">
        <v>100009724</v>
      </c>
      <c r="B1454" s="1" t="s">
        <v>1138</v>
      </c>
      <c r="C1454" s="1" t="s">
        <v>3155</v>
      </c>
      <c r="D1454" s="1" t="s">
        <v>12</v>
      </c>
      <c r="E1454" s="1">
        <v>1</v>
      </c>
      <c r="F1454" s="13">
        <v>10</v>
      </c>
      <c r="G1454" s="13">
        <f t="shared" si="23"/>
        <v>4</v>
      </c>
      <c r="H1454" s="13">
        <v>4</v>
      </c>
      <c r="I1454" s="13">
        <v>0</v>
      </c>
      <c r="J1454" s="13">
        <v>0</v>
      </c>
      <c r="K1454" s="13">
        <v>1</v>
      </c>
      <c r="L1454" s="13">
        <v>0</v>
      </c>
      <c r="M1454" s="13">
        <v>1</v>
      </c>
      <c r="N1454" s="13">
        <v>0</v>
      </c>
      <c r="O1454" s="13">
        <v>1</v>
      </c>
      <c r="P1454" s="13">
        <v>1</v>
      </c>
      <c r="Q1454" s="13">
        <v>3</v>
      </c>
      <c r="R1454" s="13">
        <v>443</v>
      </c>
      <c r="S1454" s="13">
        <v>0</v>
      </c>
      <c r="T1454" s="15">
        <v>5</v>
      </c>
      <c r="U1454" s="15">
        <v>0.625</v>
      </c>
      <c r="V1454" s="15">
        <v>0.39374999999999999</v>
      </c>
      <c r="W1454" s="13">
        <v>40</v>
      </c>
      <c r="X1454" s="13">
        <v>67</v>
      </c>
      <c r="Y1454" s="13">
        <v>10</v>
      </c>
      <c r="Z1454" s="13">
        <v>107</v>
      </c>
      <c r="AA1454" s="13">
        <v>48</v>
      </c>
      <c r="AB1454" s="13">
        <v>0</v>
      </c>
    </row>
    <row r="1455" spans="1:28">
      <c r="A1455" s="1">
        <v>100009730</v>
      </c>
      <c r="B1455" s="1" t="s">
        <v>1138</v>
      </c>
      <c r="C1455" s="1" t="s">
        <v>3155</v>
      </c>
      <c r="D1455" s="1" t="s">
        <v>12</v>
      </c>
      <c r="E1455" s="1">
        <v>1</v>
      </c>
      <c r="F1455" s="13">
        <v>14</v>
      </c>
      <c r="G1455" s="13">
        <f t="shared" si="23"/>
        <v>4</v>
      </c>
      <c r="H1455" s="13">
        <v>4</v>
      </c>
      <c r="I1455" s="13">
        <v>0</v>
      </c>
      <c r="J1455" s="13">
        <v>0</v>
      </c>
      <c r="K1455" s="13">
        <v>1</v>
      </c>
      <c r="L1455" s="13">
        <v>0</v>
      </c>
      <c r="M1455" s="13">
        <v>1</v>
      </c>
      <c r="N1455" s="13">
        <v>0</v>
      </c>
      <c r="O1455" s="13">
        <v>1</v>
      </c>
      <c r="P1455" s="13">
        <v>1</v>
      </c>
      <c r="Q1455" s="13">
        <v>5</v>
      </c>
      <c r="R1455" s="13">
        <v>767</v>
      </c>
      <c r="S1455" s="13">
        <v>0</v>
      </c>
      <c r="T1455" s="15">
        <v>7</v>
      </c>
      <c r="U1455" s="15">
        <v>0.875</v>
      </c>
      <c r="V1455" s="15">
        <v>0.55125000000000002</v>
      </c>
      <c r="W1455" s="13">
        <v>70</v>
      </c>
      <c r="X1455" s="13">
        <v>116</v>
      </c>
      <c r="Y1455" s="13">
        <v>14</v>
      </c>
      <c r="Z1455" s="13">
        <v>186</v>
      </c>
      <c r="AA1455" s="13">
        <v>48</v>
      </c>
      <c r="AB1455" s="13">
        <v>0</v>
      </c>
    </row>
    <row r="1456" spans="1:28">
      <c r="A1456" s="1">
        <v>100009752</v>
      </c>
      <c r="B1456" s="1" t="s">
        <v>1138</v>
      </c>
      <c r="C1456" s="1" t="s">
        <v>3155</v>
      </c>
      <c r="D1456" s="1" t="s">
        <v>3181</v>
      </c>
      <c r="E1456" s="1">
        <v>1</v>
      </c>
      <c r="F1456" s="13">
        <v>55</v>
      </c>
      <c r="G1456" s="13">
        <f t="shared" si="23"/>
        <v>19</v>
      </c>
      <c r="H1456" s="13">
        <v>19</v>
      </c>
      <c r="I1456" s="13">
        <v>0</v>
      </c>
      <c r="J1456" s="13">
        <v>6</v>
      </c>
      <c r="K1456" s="13">
        <v>0</v>
      </c>
      <c r="L1456" s="13">
        <v>0</v>
      </c>
      <c r="M1456" s="13">
        <v>0</v>
      </c>
      <c r="N1456" s="13">
        <v>4</v>
      </c>
      <c r="O1456" s="13">
        <v>1</v>
      </c>
      <c r="P1456" s="13">
        <v>3</v>
      </c>
      <c r="Q1456" s="13">
        <v>18</v>
      </c>
      <c r="R1456" s="13">
        <v>2682</v>
      </c>
      <c r="S1456" s="13">
        <v>192</v>
      </c>
      <c r="T1456" s="15">
        <v>27.5</v>
      </c>
      <c r="U1456" s="15">
        <v>3.4375</v>
      </c>
      <c r="V1456" s="15">
        <v>2.1656249999999999</v>
      </c>
      <c r="W1456" s="13">
        <v>242</v>
      </c>
      <c r="X1456" s="13">
        <v>460</v>
      </c>
      <c r="Y1456" s="13">
        <v>55</v>
      </c>
      <c r="Z1456" s="13">
        <v>702</v>
      </c>
      <c r="AA1456" s="13">
        <v>96</v>
      </c>
      <c r="AB1456" s="13">
        <v>6</v>
      </c>
    </row>
    <row r="1457" spans="1:28">
      <c r="A1457" s="1">
        <v>100009758</v>
      </c>
      <c r="B1457" s="1" t="s">
        <v>1138</v>
      </c>
      <c r="C1457" s="1" t="s">
        <v>3155</v>
      </c>
      <c r="D1457" s="1" t="s">
        <v>176</v>
      </c>
      <c r="E1457" s="1">
        <v>1</v>
      </c>
      <c r="F1457" s="13">
        <v>53</v>
      </c>
      <c r="G1457" s="13">
        <f t="shared" si="23"/>
        <v>15</v>
      </c>
      <c r="H1457" s="13">
        <v>14</v>
      </c>
      <c r="I1457" s="13">
        <v>1</v>
      </c>
      <c r="J1457" s="13">
        <v>6</v>
      </c>
      <c r="K1457" s="13">
        <v>0</v>
      </c>
      <c r="L1457" s="13">
        <v>0</v>
      </c>
      <c r="M1457" s="13">
        <v>0</v>
      </c>
      <c r="N1457" s="13">
        <v>4</v>
      </c>
      <c r="O1457" s="13">
        <v>1</v>
      </c>
      <c r="P1457" s="13">
        <v>3</v>
      </c>
      <c r="Q1457" s="13">
        <v>20</v>
      </c>
      <c r="R1457" s="13">
        <v>2589</v>
      </c>
      <c r="S1457" s="13">
        <v>248</v>
      </c>
      <c r="T1457" s="15">
        <v>26.5</v>
      </c>
      <c r="U1457" s="15">
        <v>3.3125</v>
      </c>
      <c r="V1457" s="15">
        <v>2.086875</v>
      </c>
      <c r="W1457" s="13">
        <v>234</v>
      </c>
      <c r="X1457" s="13">
        <v>463</v>
      </c>
      <c r="Y1457" s="13">
        <v>53</v>
      </c>
      <c r="Z1457" s="13">
        <v>697</v>
      </c>
      <c r="AA1457" s="13">
        <v>96</v>
      </c>
      <c r="AB1457" s="13">
        <v>6</v>
      </c>
    </row>
    <row r="1458" spans="1:28">
      <c r="A1458" s="1">
        <v>100009771</v>
      </c>
      <c r="B1458" s="1" t="s">
        <v>1138</v>
      </c>
      <c r="C1458" s="1" t="s">
        <v>3155</v>
      </c>
      <c r="D1458" s="1" t="s">
        <v>12</v>
      </c>
      <c r="E1458" s="1">
        <v>1</v>
      </c>
      <c r="F1458" s="13">
        <v>53</v>
      </c>
      <c r="G1458" s="13">
        <f t="shared" si="23"/>
        <v>19</v>
      </c>
      <c r="H1458" s="13">
        <v>18</v>
      </c>
      <c r="I1458" s="13">
        <v>1</v>
      </c>
      <c r="J1458" s="13">
        <v>6</v>
      </c>
      <c r="K1458" s="13">
        <v>0</v>
      </c>
      <c r="L1458" s="13">
        <v>0</v>
      </c>
      <c r="M1458" s="13">
        <v>0</v>
      </c>
      <c r="N1458" s="13">
        <v>4</v>
      </c>
      <c r="O1458" s="13">
        <v>1</v>
      </c>
      <c r="P1458" s="13">
        <v>3</v>
      </c>
      <c r="Q1458" s="13">
        <v>18</v>
      </c>
      <c r="R1458" s="13">
        <v>2589</v>
      </c>
      <c r="S1458" s="13">
        <v>192</v>
      </c>
      <c r="T1458" s="15">
        <v>26.5</v>
      </c>
      <c r="U1458" s="15">
        <v>3.3125</v>
      </c>
      <c r="V1458" s="15">
        <v>2.086875</v>
      </c>
      <c r="W1458" s="13">
        <v>234</v>
      </c>
      <c r="X1458" s="13">
        <v>446</v>
      </c>
      <c r="Y1458" s="13">
        <v>53</v>
      </c>
      <c r="Z1458" s="13">
        <v>680</v>
      </c>
      <c r="AA1458" s="13">
        <v>96</v>
      </c>
      <c r="AB1458" s="13">
        <v>6</v>
      </c>
    </row>
    <row r="1459" spans="1:28">
      <c r="A1459" s="1">
        <v>100009773</v>
      </c>
      <c r="B1459" s="1" t="s">
        <v>1138</v>
      </c>
      <c r="C1459" s="1" t="s">
        <v>3155</v>
      </c>
      <c r="D1459" s="1" t="s">
        <v>46</v>
      </c>
      <c r="E1459" s="1">
        <v>1</v>
      </c>
      <c r="F1459" s="13">
        <v>43</v>
      </c>
      <c r="G1459" s="13">
        <f t="shared" si="23"/>
        <v>15</v>
      </c>
      <c r="H1459" s="13">
        <v>15</v>
      </c>
      <c r="I1459" s="13">
        <v>0</v>
      </c>
      <c r="J1459" s="13">
        <v>6</v>
      </c>
      <c r="K1459" s="13">
        <v>0</v>
      </c>
      <c r="L1459" s="13">
        <v>0</v>
      </c>
      <c r="M1459" s="13">
        <v>0</v>
      </c>
      <c r="N1459" s="13">
        <v>4</v>
      </c>
      <c r="O1459" s="13">
        <v>1</v>
      </c>
      <c r="P1459" s="13">
        <v>3</v>
      </c>
      <c r="Q1459" s="13">
        <v>14</v>
      </c>
      <c r="R1459" s="13">
        <v>2123</v>
      </c>
      <c r="S1459" s="13">
        <v>100</v>
      </c>
      <c r="T1459" s="15">
        <v>21.5</v>
      </c>
      <c r="U1459" s="15">
        <v>2.6875</v>
      </c>
      <c r="V1459" s="15">
        <v>1.693125</v>
      </c>
      <c r="W1459" s="13">
        <v>192</v>
      </c>
      <c r="X1459" s="13">
        <v>349</v>
      </c>
      <c r="Y1459" s="13">
        <v>43</v>
      </c>
      <c r="Z1459" s="13">
        <v>541</v>
      </c>
      <c r="AA1459" s="13">
        <v>96</v>
      </c>
      <c r="AB1459" s="13">
        <v>6</v>
      </c>
    </row>
    <row r="1460" spans="1:28">
      <c r="A1460" s="1">
        <v>100009776</v>
      </c>
      <c r="B1460" s="1" t="s">
        <v>1138</v>
      </c>
      <c r="C1460" s="1" t="s">
        <v>3155</v>
      </c>
      <c r="D1460" s="1" t="s">
        <v>176</v>
      </c>
      <c r="E1460" s="1">
        <v>1</v>
      </c>
      <c r="F1460" s="13">
        <v>38</v>
      </c>
      <c r="G1460" s="13">
        <f t="shared" si="23"/>
        <v>10</v>
      </c>
      <c r="H1460" s="13">
        <v>10</v>
      </c>
      <c r="I1460" s="13">
        <v>0</v>
      </c>
      <c r="J1460" s="13">
        <v>4</v>
      </c>
      <c r="K1460" s="13">
        <v>0</v>
      </c>
      <c r="L1460" s="13">
        <v>0</v>
      </c>
      <c r="M1460" s="13">
        <v>0</v>
      </c>
      <c r="N1460" s="13">
        <v>3</v>
      </c>
      <c r="O1460" s="13">
        <v>1</v>
      </c>
      <c r="P1460" s="13">
        <v>2</v>
      </c>
      <c r="Q1460" s="13">
        <v>14</v>
      </c>
      <c r="R1460" s="13">
        <v>1890</v>
      </c>
      <c r="S1460" s="13">
        <v>100</v>
      </c>
      <c r="T1460" s="15">
        <v>19</v>
      </c>
      <c r="U1460" s="15">
        <v>2.375</v>
      </c>
      <c r="V1460" s="15">
        <v>1.4962500000000001</v>
      </c>
      <c r="W1460" s="13">
        <v>171</v>
      </c>
      <c r="X1460" s="13">
        <v>314</v>
      </c>
      <c r="Y1460" s="13">
        <v>38</v>
      </c>
      <c r="Z1460" s="13">
        <v>485</v>
      </c>
      <c r="AA1460" s="13">
        <v>72</v>
      </c>
      <c r="AB1460" s="13">
        <v>4</v>
      </c>
    </row>
    <row r="1461" spans="1:28">
      <c r="A1461" s="1">
        <v>100009781</v>
      </c>
      <c r="B1461" s="1" t="s">
        <v>1138</v>
      </c>
      <c r="C1461" s="1" t="s">
        <v>3155</v>
      </c>
      <c r="D1461" s="1" t="s">
        <v>12</v>
      </c>
      <c r="E1461" s="1">
        <v>1</v>
      </c>
      <c r="F1461" s="13">
        <v>40</v>
      </c>
      <c r="G1461" s="13">
        <f t="shared" si="23"/>
        <v>14</v>
      </c>
      <c r="H1461" s="13">
        <v>14</v>
      </c>
      <c r="I1461" s="13">
        <v>0</v>
      </c>
      <c r="J1461" s="13">
        <v>4</v>
      </c>
      <c r="K1461" s="13">
        <v>0</v>
      </c>
      <c r="L1461" s="13">
        <v>0</v>
      </c>
      <c r="M1461" s="13">
        <v>0</v>
      </c>
      <c r="N1461" s="13">
        <v>3</v>
      </c>
      <c r="O1461" s="13">
        <v>1</v>
      </c>
      <c r="P1461" s="13">
        <v>2</v>
      </c>
      <c r="Q1461" s="13">
        <v>13</v>
      </c>
      <c r="R1461" s="13">
        <v>1983</v>
      </c>
      <c r="S1461" s="13">
        <v>82</v>
      </c>
      <c r="T1461" s="15">
        <v>20</v>
      </c>
      <c r="U1461" s="15">
        <v>2.5</v>
      </c>
      <c r="V1461" s="15">
        <v>1.575</v>
      </c>
      <c r="W1461" s="13">
        <v>179</v>
      </c>
      <c r="X1461" s="13">
        <v>323</v>
      </c>
      <c r="Y1461" s="13">
        <v>40</v>
      </c>
      <c r="Z1461" s="13">
        <v>502</v>
      </c>
      <c r="AA1461" s="13">
        <v>72</v>
      </c>
      <c r="AB1461" s="13">
        <v>4</v>
      </c>
    </row>
    <row r="1462" spans="1:28">
      <c r="A1462" s="1">
        <v>100009785</v>
      </c>
      <c r="B1462" s="1" t="s">
        <v>1138</v>
      </c>
      <c r="C1462" s="1" t="s">
        <v>3155</v>
      </c>
      <c r="D1462" s="1" t="s">
        <v>12</v>
      </c>
      <c r="E1462" s="1">
        <v>1</v>
      </c>
      <c r="F1462" s="13">
        <v>46</v>
      </c>
      <c r="G1462" s="13">
        <f t="shared" si="23"/>
        <v>16</v>
      </c>
      <c r="H1462" s="13">
        <v>16</v>
      </c>
      <c r="I1462" s="13">
        <v>0</v>
      </c>
      <c r="J1462" s="13">
        <v>6</v>
      </c>
      <c r="K1462" s="13">
        <v>0</v>
      </c>
      <c r="L1462" s="13">
        <v>0</v>
      </c>
      <c r="M1462" s="13">
        <v>0</v>
      </c>
      <c r="N1462" s="13">
        <v>4</v>
      </c>
      <c r="O1462" s="13">
        <v>1</v>
      </c>
      <c r="P1462" s="13">
        <v>3</v>
      </c>
      <c r="Q1462" s="13">
        <v>15</v>
      </c>
      <c r="R1462" s="13">
        <v>2263</v>
      </c>
      <c r="S1462" s="13">
        <v>120</v>
      </c>
      <c r="T1462" s="15">
        <v>23</v>
      </c>
      <c r="U1462" s="15">
        <v>2.875</v>
      </c>
      <c r="V1462" s="15">
        <v>1.81125</v>
      </c>
      <c r="W1462" s="13">
        <v>204</v>
      </c>
      <c r="X1462" s="13">
        <v>376</v>
      </c>
      <c r="Y1462" s="13">
        <v>46</v>
      </c>
      <c r="Z1462" s="13">
        <v>580</v>
      </c>
      <c r="AA1462" s="13">
        <v>96</v>
      </c>
      <c r="AB1462" s="13">
        <v>6</v>
      </c>
    </row>
    <row r="1463" spans="1:28">
      <c r="A1463" s="1">
        <v>100009789</v>
      </c>
      <c r="B1463" s="1" t="s">
        <v>1138</v>
      </c>
      <c r="C1463" s="1" t="s">
        <v>3155</v>
      </c>
      <c r="D1463" s="1" t="s">
        <v>3197</v>
      </c>
      <c r="E1463" s="1">
        <v>1</v>
      </c>
      <c r="F1463" s="13">
        <v>85</v>
      </c>
      <c r="G1463" s="13">
        <f t="shared" si="23"/>
        <v>29</v>
      </c>
      <c r="H1463" s="13">
        <v>29</v>
      </c>
      <c r="I1463" s="13">
        <v>0</v>
      </c>
      <c r="J1463" s="13">
        <v>12</v>
      </c>
      <c r="K1463" s="13">
        <v>0</v>
      </c>
      <c r="L1463" s="13">
        <v>0</v>
      </c>
      <c r="M1463" s="13">
        <v>0</v>
      </c>
      <c r="N1463" s="13">
        <v>7</v>
      </c>
      <c r="O1463" s="13">
        <v>1</v>
      </c>
      <c r="P1463" s="13">
        <v>6</v>
      </c>
      <c r="Q1463" s="13">
        <v>28</v>
      </c>
      <c r="R1463" s="13">
        <v>4199</v>
      </c>
      <c r="S1463" s="13">
        <v>543</v>
      </c>
      <c r="T1463" s="15">
        <v>42.5</v>
      </c>
      <c r="U1463" s="15">
        <v>5.3125</v>
      </c>
      <c r="V1463" s="15">
        <v>3.3468749999999998</v>
      </c>
      <c r="W1463" s="13">
        <v>378</v>
      </c>
      <c r="X1463" s="13">
        <v>793</v>
      </c>
      <c r="Y1463" s="13">
        <v>85</v>
      </c>
      <c r="Z1463" s="13">
        <v>1171</v>
      </c>
      <c r="AA1463" s="13">
        <v>168</v>
      </c>
      <c r="AB1463" s="13">
        <v>12</v>
      </c>
    </row>
    <row r="1464" spans="1:28">
      <c r="A1464" s="1">
        <v>100009792</v>
      </c>
      <c r="B1464" s="1" t="s">
        <v>1138</v>
      </c>
      <c r="C1464" s="1" t="s">
        <v>3155</v>
      </c>
      <c r="D1464" s="1" t="s">
        <v>842</v>
      </c>
      <c r="E1464" s="1">
        <v>1</v>
      </c>
      <c r="F1464" s="13">
        <v>11</v>
      </c>
      <c r="G1464" s="13">
        <f t="shared" si="23"/>
        <v>3</v>
      </c>
      <c r="H1464" s="13">
        <v>3</v>
      </c>
      <c r="I1464" s="13">
        <v>0</v>
      </c>
      <c r="J1464" s="13">
        <v>0</v>
      </c>
      <c r="K1464" s="13">
        <v>1</v>
      </c>
      <c r="L1464" s="13">
        <v>0</v>
      </c>
      <c r="M1464" s="13">
        <v>1</v>
      </c>
      <c r="N1464" s="13">
        <v>0</v>
      </c>
      <c r="O1464" s="13">
        <v>1</v>
      </c>
      <c r="P1464" s="13">
        <v>1</v>
      </c>
      <c r="Q1464" s="13">
        <v>4</v>
      </c>
      <c r="R1464" s="13">
        <v>552</v>
      </c>
      <c r="S1464" s="13">
        <v>0</v>
      </c>
      <c r="T1464" s="15">
        <v>5.5</v>
      </c>
      <c r="U1464" s="15">
        <v>0.6875</v>
      </c>
      <c r="V1464" s="15">
        <v>0.43312499999999998</v>
      </c>
      <c r="W1464" s="13">
        <v>50</v>
      </c>
      <c r="X1464" s="13">
        <v>83</v>
      </c>
      <c r="Y1464" s="13">
        <v>11</v>
      </c>
      <c r="Z1464" s="13">
        <v>133</v>
      </c>
      <c r="AA1464" s="13">
        <v>48</v>
      </c>
      <c r="AB1464" s="13">
        <v>0</v>
      </c>
    </row>
    <row r="1465" spans="1:28">
      <c r="A1465" s="1">
        <v>100009794</v>
      </c>
      <c r="B1465" s="1" t="s">
        <v>1138</v>
      </c>
      <c r="C1465" s="1" t="s">
        <v>3155</v>
      </c>
      <c r="D1465" s="1" t="s">
        <v>670</v>
      </c>
      <c r="E1465" s="1">
        <v>1</v>
      </c>
      <c r="F1465" s="13">
        <v>49</v>
      </c>
      <c r="G1465" s="13">
        <f t="shared" si="23"/>
        <v>13</v>
      </c>
      <c r="H1465" s="13">
        <v>13</v>
      </c>
      <c r="I1465" s="13">
        <v>0</v>
      </c>
      <c r="J1465" s="13">
        <v>6</v>
      </c>
      <c r="K1465" s="13">
        <v>0</v>
      </c>
      <c r="L1465" s="13">
        <v>0</v>
      </c>
      <c r="M1465" s="13">
        <v>0</v>
      </c>
      <c r="N1465" s="13">
        <v>4</v>
      </c>
      <c r="O1465" s="13">
        <v>1</v>
      </c>
      <c r="P1465" s="13">
        <v>3</v>
      </c>
      <c r="Q1465" s="13">
        <v>18</v>
      </c>
      <c r="R1465" s="13">
        <v>2403</v>
      </c>
      <c r="S1465" s="13">
        <v>192</v>
      </c>
      <c r="T1465" s="15">
        <v>24.5</v>
      </c>
      <c r="U1465" s="15">
        <v>3.0625</v>
      </c>
      <c r="V1465" s="15">
        <v>1.9293750000000001</v>
      </c>
      <c r="W1465" s="13">
        <v>217</v>
      </c>
      <c r="X1465" s="13">
        <v>419</v>
      </c>
      <c r="Y1465" s="13">
        <v>49</v>
      </c>
      <c r="Z1465" s="13">
        <v>636</v>
      </c>
      <c r="AA1465" s="13">
        <v>96</v>
      </c>
      <c r="AB1465" s="13">
        <v>6</v>
      </c>
    </row>
    <row r="1466" spans="1:28">
      <c r="A1466" s="1">
        <v>100009795</v>
      </c>
      <c r="B1466" s="1" t="s">
        <v>1138</v>
      </c>
      <c r="C1466" s="1" t="s">
        <v>3155</v>
      </c>
      <c r="D1466" s="1" t="s">
        <v>673</v>
      </c>
      <c r="E1466" s="1">
        <v>1</v>
      </c>
      <c r="F1466" s="13">
        <v>26</v>
      </c>
      <c r="G1466" s="13">
        <f t="shared" si="23"/>
        <v>8</v>
      </c>
      <c r="H1466" s="13">
        <v>7</v>
      </c>
      <c r="I1466" s="13">
        <v>1</v>
      </c>
      <c r="J1466" s="13">
        <v>4</v>
      </c>
      <c r="K1466" s="13">
        <v>0</v>
      </c>
      <c r="L1466" s="13">
        <v>0</v>
      </c>
      <c r="M1466" s="13">
        <v>0</v>
      </c>
      <c r="N1466" s="13">
        <v>3</v>
      </c>
      <c r="O1466" s="13">
        <v>1</v>
      </c>
      <c r="P1466" s="13">
        <v>2</v>
      </c>
      <c r="Q1466" s="13">
        <v>10</v>
      </c>
      <c r="R1466" s="13">
        <v>1331</v>
      </c>
      <c r="S1466" s="13">
        <v>37</v>
      </c>
      <c r="T1466" s="15">
        <v>13</v>
      </c>
      <c r="U1466" s="15">
        <v>1.625</v>
      </c>
      <c r="V1466" s="15">
        <v>1.0237499999999999</v>
      </c>
      <c r="W1466" s="13">
        <v>120</v>
      </c>
      <c r="X1466" s="13">
        <v>211</v>
      </c>
      <c r="Y1466" s="13">
        <v>26</v>
      </c>
      <c r="Z1466" s="13">
        <v>331</v>
      </c>
      <c r="AA1466" s="13">
        <v>72</v>
      </c>
      <c r="AB1466" s="13">
        <v>4</v>
      </c>
    </row>
    <row r="1467" spans="1:28">
      <c r="A1467" s="1">
        <v>100009804</v>
      </c>
      <c r="B1467" s="1" t="s">
        <v>1138</v>
      </c>
      <c r="C1467" s="1" t="s">
        <v>3155</v>
      </c>
      <c r="D1467" s="1" t="s">
        <v>176</v>
      </c>
      <c r="E1467" s="1">
        <v>1</v>
      </c>
      <c r="F1467" s="13">
        <v>54</v>
      </c>
      <c r="G1467" s="13">
        <f t="shared" si="23"/>
        <v>14</v>
      </c>
      <c r="H1467" s="13">
        <v>14</v>
      </c>
      <c r="I1467" s="13">
        <v>0</v>
      </c>
      <c r="J1467" s="13">
        <v>6</v>
      </c>
      <c r="K1467" s="13">
        <v>0</v>
      </c>
      <c r="L1467" s="13">
        <v>0</v>
      </c>
      <c r="M1467" s="13">
        <v>0</v>
      </c>
      <c r="N1467" s="13">
        <v>4</v>
      </c>
      <c r="O1467" s="13">
        <v>1</v>
      </c>
      <c r="P1467" s="13">
        <v>3</v>
      </c>
      <c r="Q1467" s="13">
        <v>20</v>
      </c>
      <c r="R1467" s="13">
        <v>2636</v>
      </c>
      <c r="S1467" s="13">
        <v>248</v>
      </c>
      <c r="T1467" s="15">
        <v>27</v>
      </c>
      <c r="U1467" s="15">
        <v>3.375</v>
      </c>
      <c r="V1467" s="15">
        <v>2.1262500000000002</v>
      </c>
      <c r="W1467" s="13">
        <v>238</v>
      </c>
      <c r="X1467" s="13">
        <v>470</v>
      </c>
      <c r="Y1467" s="13">
        <v>54</v>
      </c>
      <c r="Z1467" s="13">
        <v>708</v>
      </c>
      <c r="AA1467" s="13">
        <v>96</v>
      </c>
      <c r="AB1467" s="13">
        <v>6</v>
      </c>
    </row>
    <row r="1468" spans="1:28">
      <c r="A1468" s="1">
        <v>100009808</v>
      </c>
      <c r="B1468" s="1" t="s">
        <v>1138</v>
      </c>
      <c r="C1468" s="1" t="s">
        <v>3205</v>
      </c>
      <c r="D1468" s="1" t="s">
        <v>3203</v>
      </c>
      <c r="E1468" s="1">
        <v>1</v>
      </c>
      <c r="F1468" s="13">
        <v>76</v>
      </c>
      <c r="G1468" s="13">
        <f t="shared" si="23"/>
        <v>20</v>
      </c>
      <c r="H1468" s="13">
        <v>20</v>
      </c>
      <c r="I1468" s="13">
        <v>0</v>
      </c>
      <c r="J1468" s="13">
        <v>10</v>
      </c>
      <c r="K1468" s="13">
        <v>0</v>
      </c>
      <c r="L1468" s="13">
        <v>0</v>
      </c>
      <c r="M1468" s="13">
        <v>0</v>
      </c>
      <c r="N1468" s="13">
        <v>6</v>
      </c>
      <c r="O1468" s="13">
        <v>1</v>
      </c>
      <c r="P1468" s="13">
        <v>5</v>
      </c>
      <c r="Q1468" s="13">
        <v>28</v>
      </c>
      <c r="R1468" s="13">
        <v>3780</v>
      </c>
      <c r="S1468" s="13">
        <v>543</v>
      </c>
      <c r="T1468" s="15">
        <v>38</v>
      </c>
      <c r="U1468" s="15">
        <v>4.75</v>
      </c>
      <c r="V1468" s="15">
        <v>2.9925000000000002</v>
      </c>
      <c r="W1468" s="13">
        <v>341</v>
      </c>
      <c r="X1468" s="13">
        <v>730</v>
      </c>
      <c r="Y1468" s="13">
        <v>76</v>
      </c>
      <c r="Z1468" s="13">
        <v>1071</v>
      </c>
      <c r="AA1468" s="13">
        <v>144</v>
      </c>
      <c r="AB1468" s="13">
        <v>10</v>
      </c>
    </row>
    <row r="1469" spans="1:28">
      <c r="A1469" s="1">
        <v>100009813</v>
      </c>
      <c r="B1469" s="1" t="s">
        <v>1138</v>
      </c>
      <c r="C1469" s="1" t="s">
        <v>3205</v>
      </c>
      <c r="D1469" s="1" t="s">
        <v>12</v>
      </c>
      <c r="E1469" s="1">
        <v>1</v>
      </c>
      <c r="F1469" s="13">
        <v>78</v>
      </c>
      <c r="G1469" s="13">
        <f t="shared" si="23"/>
        <v>20</v>
      </c>
      <c r="H1469" s="13">
        <v>20</v>
      </c>
      <c r="I1469" s="13">
        <v>0</v>
      </c>
      <c r="J1469" s="13">
        <v>10</v>
      </c>
      <c r="K1469" s="13">
        <v>0</v>
      </c>
      <c r="L1469" s="13">
        <v>0</v>
      </c>
      <c r="M1469" s="13">
        <v>0</v>
      </c>
      <c r="N1469" s="13">
        <v>6</v>
      </c>
      <c r="O1469" s="13">
        <v>1</v>
      </c>
      <c r="P1469" s="13">
        <v>5</v>
      </c>
      <c r="Q1469" s="13">
        <v>29</v>
      </c>
      <c r="R1469" s="13">
        <v>3873</v>
      </c>
      <c r="S1469" s="13">
        <v>587</v>
      </c>
      <c r="T1469" s="15">
        <v>39</v>
      </c>
      <c r="U1469" s="15">
        <v>4.875</v>
      </c>
      <c r="V1469" s="15">
        <v>3.07125</v>
      </c>
      <c r="W1469" s="13">
        <v>349</v>
      </c>
      <c r="X1469" s="13">
        <v>758</v>
      </c>
      <c r="Y1469" s="13">
        <v>78</v>
      </c>
      <c r="Z1469" s="13">
        <v>1107</v>
      </c>
      <c r="AA1469" s="13">
        <v>144</v>
      </c>
      <c r="AB1469" s="13">
        <v>10</v>
      </c>
    </row>
    <row r="1470" spans="1:28">
      <c r="A1470" s="1">
        <v>100009823</v>
      </c>
      <c r="B1470" s="1" t="s">
        <v>1138</v>
      </c>
      <c r="C1470" s="1" t="s">
        <v>3205</v>
      </c>
      <c r="D1470" s="1" t="s">
        <v>46</v>
      </c>
      <c r="E1470" s="1">
        <v>1</v>
      </c>
      <c r="F1470" s="13">
        <v>17</v>
      </c>
      <c r="G1470" s="13">
        <f t="shared" si="23"/>
        <v>5</v>
      </c>
      <c r="H1470" s="13">
        <v>5</v>
      </c>
      <c r="I1470" s="13">
        <v>0</v>
      </c>
      <c r="J1470" s="13">
        <v>0</v>
      </c>
      <c r="K1470" s="13">
        <v>1</v>
      </c>
      <c r="L1470" s="13">
        <v>0</v>
      </c>
      <c r="M1470" s="13">
        <v>1</v>
      </c>
      <c r="N1470" s="13">
        <v>0</v>
      </c>
      <c r="O1470" s="13">
        <v>1</v>
      </c>
      <c r="P1470" s="13">
        <v>1</v>
      </c>
      <c r="Q1470" s="13">
        <v>6</v>
      </c>
      <c r="R1470" s="13">
        <v>1024</v>
      </c>
      <c r="S1470" s="13">
        <v>0</v>
      </c>
      <c r="T1470" s="15">
        <v>8.5</v>
      </c>
      <c r="U1470" s="15">
        <v>1.0625</v>
      </c>
      <c r="V1470" s="15">
        <v>0.66937500000000005</v>
      </c>
      <c r="W1470" s="13">
        <v>93</v>
      </c>
      <c r="X1470" s="13">
        <v>154</v>
      </c>
      <c r="Y1470" s="13">
        <v>17</v>
      </c>
      <c r="Z1470" s="13">
        <v>247</v>
      </c>
      <c r="AA1470" s="13">
        <v>48</v>
      </c>
      <c r="AB1470" s="13">
        <v>0</v>
      </c>
    </row>
    <row r="1471" spans="1:28">
      <c r="A1471" s="1">
        <v>100009827</v>
      </c>
      <c r="B1471" s="1" t="s">
        <v>1138</v>
      </c>
      <c r="C1471" s="1" t="s">
        <v>3205</v>
      </c>
      <c r="D1471" s="1" t="s">
        <v>3209</v>
      </c>
      <c r="E1471" s="1">
        <v>2</v>
      </c>
      <c r="F1471" s="13">
        <v>15</v>
      </c>
      <c r="G1471" s="13">
        <f t="shared" si="23"/>
        <v>5</v>
      </c>
      <c r="H1471" s="13">
        <v>5</v>
      </c>
      <c r="I1471" s="13">
        <v>0</v>
      </c>
      <c r="J1471" s="13">
        <v>0</v>
      </c>
      <c r="K1471" s="13">
        <v>2</v>
      </c>
      <c r="L1471" s="13">
        <v>0</v>
      </c>
      <c r="M1471" s="13">
        <v>2</v>
      </c>
      <c r="N1471" s="13">
        <v>0</v>
      </c>
      <c r="O1471" s="13">
        <v>2</v>
      </c>
      <c r="P1471" s="13">
        <v>2</v>
      </c>
      <c r="Q1471" s="13">
        <v>5</v>
      </c>
      <c r="R1471" s="13">
        <v>682</v>
      </c>
      <c r="S1471" s="13">
        <v>0</v>
      </c>
      <c r="T1471" s="15">
        <v>7.5</v>
      </c>
      <c r="U1471" s="15">
        <v>0.9375</v>
      </c>
      <c r="V1471" s="15">
        <v>0.59062499999999996</v>
      </c>
      <c r="W1471" s="13">
        <v>62</v>
      </c>
      <c r="X1471" s="13">
        <v>103</v>
      </c>
      <c r="Y1471" s="13">
        <v>15</v>
      </c>
      <c r="Z1471" s="13">
        <v>165</v>
      </c>
      <c r="AA1471" s="13">
        <v>96</v>
      </c>
      <c r="AB1471" s="13">
        <v>0</v>
      </c>
    </row>
    <row r="1472" spans="1:28">
      <c r="A1472" s="1">
        <v>100009831</v>
      </c>
      <c r="B1472" s="1" t="s">
        <v>1138</v>
      </c>
      <c r="C1472" s="1" t="s">
        <v>3205</v>
      </c>
      <c r="D1472" s="1" t="s">
        <v>3211</v>
      </c>
      <c r="E1472" s="1">
        <v>1</v>
      </c>
      <c r="F1472" s="13">
        <v>46</v>
      </c>
      <c r="G1472" s="13">
        <f t="shared" si="23"/>
        <v>12</v>
      </c>
      <c r="H1472" s="13">
        <v>12</v>
      </c>
      <c r="I1472" s="13">
        <v>0</v>
      </c>
      <c r="J1472" s="13">
        <v>6</v>
      </c>
      <c r="K1472" s="13">
        <v>0</v>
      </c>
      <c r="L1472" s="13">
        <v>0</v>
      </c>
      <c r="M1472" s="13">
        <v>0</v>
      </c>
      <c r="N1472" s="13">
        <v>4</v>
      </c>
      <c r="O1472" s="13">
        <v>1</v>
      </c>
      <c r="P1472" s="13">
        <v>3</v>
      </c>
      <c r="Q1472" s="13">
        <v>17</v>
      </c>
      <c r="R1472" s="13">
        <v>2263</v>
      </c>
      <c r="S1472" s="13">
        <v>166</v>
      </c>
      <c r="T1472" s="15">
        <v>23</v>
      </c>
      <c r="U1472" s="15">
        <v>2.875</v>
      </c>
      <c r="V1472" s="15">
        <v>1.81125</v>
      </c>
      <c r="W1472" s="13">
        <v>204</v>
      </c>
      <c r="X1472" s="13">
        <v>390</v>
      </c>
      <c r="Y1472" s="13">
        <v>46</v>
      </c>
      <c r="Z1472" s="13">
        <v>594</v>
      </c>
      <c r="AA1472" s="13">
        <v>96</v>
      </c>
      <c r="AB1472" s="13">
        <v>6</v>
      </c>
    </row>
    <row r="1473" spans="1:28">
      <c r="A1473" s="1">
        <v>100009839</v>
      </c>
      <c r="B1473" s="1" t="s">
        <v>1138</v>
      </c>
      <c r="C1473" s="1" t="s">
        <v>3205</v>
      </c>
      <c r="D1473" s="1" t="s">
        <v>18</v>
      </c>
      <c r="E1473" s="1">
        <v>1</v>
      </c>
      <c r="F1473" s="13">
        <v>27</v>
      </c>
      <c r="G1473" s="13">
        <f t="shared" si="23"/>
        <v>7</v>
      </c>
      <c r="H1473" s="13">
        <v>7</v>
      </c>
      <c r="I1473" s="13">
        <v>0</v>
      </c>
      <c r="J1473" s="13">
        <v>4</v>
      </c>
      <c r="K1473" s="13">
        <v>0</v>
      </c>
      <c r="L1473" s="13">
        <v>0</v>
      </c>
      <c r="M1473" s="13">
        <v>0</v>
      </c>
      <c r="N1473" s="13">
        <v>3</v>
      </c>
      <c r="O1473" s="13">
        <v>1</v>
      </c>
      <c r="P1473" s="13">
        <v>2</v>
      </c>
      <c r="Q1473" s="13">
        <v>10</v>
      </c>
      <c r="R1473" s="13">
        <v>1378</v>
      </c>
      <c r="S1473" s="13">
        <v>37</v>
      </c>
      <c r="T1473" s="15">
        <v>13.5</v>
      </c>
      <c r="U1473" s="15">
        <v>1.6875</v>
      </c>
      <c r="V1473" s="15">
        <v>1.0631250000000001</v>
      </c>
      <c r="W1473" s="13">
        <v>125</v>
      </c>
      <c r="X1473" s="13">
        <v>218</v>
      </c>
      <c r="Y1473" s="13">
        <v>27</v>
      </c>
      <c r="Z1473" s="13">
        <v>343</v>
      </c>
      <c r="AA1473" s="13">
        <v>72</v>
      </c>
      <c r="AB1473" s="13">
        <v>4</v>
      </c>
    </row>
    <row r="1474" spans="1:28">
      <c r="A1474" s="1">
        <v>100009841</v>
      </c>
      <c r="B1474" s="1" t="s">
        <v>1138</v>
      </c>
      <c r="C1474" s="1" t="s">
        <v>3205</v>
      </c>
      <c r="D1474" s="1" t="s">
        <v>12</v>
      </c>
      <c r="E1474" s="1">
        <v>1</v>
      </c>
      <c r="F1474" s="13">
        <v>60</v>
      </c>
      <c r="G1474" s="13">
        <f t="shared" si="23"/>
        <v>16</v>
      </c>
      <c r="H1474" s="13">
        <v>16</v>
      </c>
      <c r="I1474" s="13">
        <v>0</v>
      </c>
      <c r="J1474" s="13">
        <v>8</v>
      </c>
      <c r="K1474" s="13">
        <v>0</v>
      </c>
      <c r="L1474" s="13">
        <v>0</v>
      </c>
      <c r="M1474" s="13">
        <v>0</v>
      </c>
      <c r="N1474" s="13">
        <v>5</v>
      </c>
      <c r="O1474" s="13">
        <v>1</v>
      </c>
      <c r="P1474" s="13">
        <v>4</v>
      </c>
      <c r="Q1474" s="13">
        <v>22</v>
      </c>
      <c r="R1474" s="13">
        <v>3035</v>
      </c>
      <c r="S1474" s="13">
        <v>311</v>
      </c>
      <c r="T1474" s="15">
        <v>30</v>
      </c>
      <c r="U1474" s="15">
        <v>3.75</v>
      </c>
      <c r="V1474" s="15">
        <v>2.3624999999999998</v>
      </c>
      <c r="W1474" s="13">
        <v>274</v>
      </c>
      <c r="X1474" s="13">
        <v>549</v>
      </c>
      <c r="Y1474" s="13">
        <v>60</v>
      </c>
      <c r="Z1474" s="13">
        <v>823</v>
      </c>
      <c r="AA1474" s="13">
        <v>120</v>
      </c>
      <c r="AB1474" s="13">
        <v>8</v>
      </c>
    </row>
    <row r="1475" spans="1:28">
      <c r="A1475" s="1">
        <v>100009843</v>
      </c>
      <c r="B1475" s="1" t="s">
        <v>1138</v>
      </c>
      <c r="C1475" s="1" t="s">
        <v>3205</v>
      </c>
      <c r="D1475" s="1" t="s">
        <v>3218</v>
      </c>
      <c r="E1475" s="1">
        <v>1</v>
      </c>
      <c r="F1475" s="13">
        <v>22</v>
      </c>
      <c r="G1475" s="13">
        <f t="shared" si="23"/>
        <v>6</v>
      </c>
      <c r="H1475" s="13">
        <v>6</v>
      </c>
      <c r="I1475" s="13">
        <v>0</v>
      </c>
      <c r="J1475" s="13">
        <v>4</v>
      </c>
      <c r="K1475" s="13">
        <v>0</v>
      </c>
      <c r="L1475" s="13">
        <v>0</v>
      </c>
      <c r="M1475" s="13">
        <v>0</v>
      </c>
      <c r="N1475" s="13">
        <v>3</v>
      </c>
      <c r="O1475" s="13">
        <v>1</v>
      </c>
      <c r="P1475" s="13">
        <v>2</v>
      </c>
      <c r="Q1475" s="13">
        <v>8</v>
      </c>
      <c r="R1475" s="13">
        <v>1145</v>
      </c>
      <c r="S1475" s="13">
        <v>16</v>
      </c>
      <c r="T1475" s="15">
        <v>11</v>
      </c>
      <c r="U1475" s="15">
        <v>1.375</v>
      </c>
      <c r="V1475" s="15">
        <v>0.86624999999999996</v>
      </c>
      <c r="W1475" s="13">
        <v>104</v>
      </c>
      <c r="X1475" s="13">
        <v>177</v>
      </c>
      <c r="Y1475" s="13">
        <v>22</v>
      </c>
      <c r="Z1475" s="13">
        <v>281</v>
      </c>
      <c r="AA1475" s="13">
        <v>72</v>
      </c>
      <c r="AB1475" s="13">
        <v>4</v>
      </c>
    </row>
    <row r="1476" spans="1:28">
      <c r="A1476" s="1">
        <v>100009852</v>
      </c>
      <c r="B1476" s="1" t="s">
        <v>1138</v>
      </c>
      <c r="C1476" s="1" t="s">
        <v>3205</v>
      </c>
      <c r="D1476" s="1" t="s">
        <v>176</v>
      </c>
      <c r="E1476" s="1">
        <v>1</v>
      </c>
      <c r="F1476" s="13">
        <v>35</v>
      </c>
      <c r="G1476" s="13">
        <f t="shared" si="23"/>
        <v>9</v>
      </c>
      <c r="H1476" s="13">
        <v>9</v>
      </c>
      <c r="I1476" s="13">
        <v>0</v>
      </c>
      <c r="J1476" s="13">
        <v>4</v>
      </c>
      <c r="K1476" s="13">
        <v>0</v>
      </c>
      <c r="L1476" s="13">
        <v>0</v>
      </c>
      <c r="M1476" s="13">
        <v>0</v>
      </c>
      <c r="N1476" s="13">
        <v>3</v>
      </c>
      <c r="O1476" s="13">
        <v>1</v>
      </c>
      <c r="P1476" s="13">
        <v>2</v>
      </c>
      <c r="Q1476" s="13">
        <v>13</v>
      </c>
      <c r="R1476" s="13">
        <v>1751</v>
      </c>
      <c r="S1476" s="13">
        <v>82</v>
      </c>
      <c r="T1476" s="15">
        <v>17.5</v>
      </c>
      <c r="U1476" s="15">
        <v>2.1875</v>
      </c>
      <c r="V1476" s="15">
        <v>1.378125</v>
      </c>
      <c r="W1476" s="13">
        <v>158</v>
      </c>
      <c r="X1476" s="13">
        <v>288</v>
      </c>
      <c r="Y1476" s="13">
        <v>35</v>
      </c>
      <c r="Z1476" s="13">
        <v>446</v>
      </c>
      <c r="AA1476" s="13">
        <v>72</v>
      </c>
      <c r="AB1476" s="13">
        <v>4</v>
      </c>
    </row>
    <row r="1477" spans="1:28">
      <c r="A1477" s="1">
        <v>100009856</v>
      </c>
      <c r="B1477" s="1" t="s">
        <v>1138</v>
      </c>
      <c r="C1477" s="1" t="s">
        <v>3205</v>
      </c>
      <c r="D1477" s="1" t="s">
        <v>176</v>
      </c>
      <c r="E1477" s="1">
        <v>1</v>
      </c>
      <c r="F1477" s="13">
        <v>81</v>
      </c>
      <c r="G1477" s="13">
        <f t="shared" si="23"/>
        <v>21</v>
      </c>
      <c r="H1477" s="13">
        <v>21</v>
      </c>
      <c r="I1477" s="13">
        <v>0</v>
      </c>
      <c r="J1477" s="13">
        <v>12</v>
      </c>
      <c r="K1477" s="13">
        <v>0</v>
      </c>
      <c r="L1477" s="13">
        <v>0</v>
      </c>
      <c r="M1477" s="13">
        <v>0</v>
      </c>
      <c r="N1477" s="13">
        <v>7</v>
      </c>
      <c r="O1477" s="13">
        <v>1</v>
      </c>
      <c r="P1477" s="13">
        <v>6</v>
      </c>
      <c r="Q1477" s="13">
        <v>30</v>
      </c>
      <c r="R1477" s="13">
        <v>4013</v>
      </c>
      <c r="S1477" s="13">
        <v>634</v>
      </c>
      <c r="T1477" s="15">
        <v>40.5</v>
      </c>
      <c r="U1477" s="15">
        <v>5.0625</v>
      </c>
      <c r="V1477" s="15">
        <v>3.1893750000000001</v>
      </c>
      <c r="W1477" s="13">
        <v>362</v>
      </c>
      <c r="X1477" s="13">
        <v>793</v>
      </c>
      <c r="Y1477" s="13">
        <v>81</v>
      </c>
      <c r="Z1477" s="13">
        <v>1155</v>
      </c>
      <c r="AA1477" s="13">
        <v>168</v>
      </c>
      <c r="AB1477" s="13">
        <v>12</v>
      </c>
    </row>
    <row r="1478" spans="1:28">
      <c r="A1478" s="1">
        <v>100009866</v>
      </c>
      <c r="B1478" s="1" t="s">
        <v>1138</v>
      </c>
      <c r="C1478" s="1" t="s">
        <v>3205</v>
      </c>
      <c r="D1478" s="1" t="s">
        <v>12</v>
      </c>
      <c r="E1478" s="1">
        <v>1</v>
      </c>
      <c r="F1478" s="13">
        <v>46</v>
      </c>
      <c r="G1478" s="13">
        <f t="shared" ref="G1478:G1541" si="24">H1478+I1478</f>
        <v>12</v>
      </c>
      <c r="H1478" s="13">
        <v>12</v>
      </c>
      <c r="I1478" s="13">
        <v>0</v>
      </c>
      <c r="J1478" s="13">
        <v>6</v>
      </c>
      <c r="K1478" s="13">
        <v>0</v>
      </c>
      <c r="L1478" s="13">
        <v>0</v>
      </c>
      <c r="M1478" s="13">
        <v>0</v>
      </c>
      <c r="N1478" s="13">
        <v>4</v>
      </c>
      <c r="O1478" s="13">
        <v>1</v>
      </c>
      <c r="P1478" s="13">
        <v>3</v>
      </c>
      <c r="Q1478" s="13">
        <v>17</v>
      </c>
      <c r="R1478" s="13">
        <v>2263</v>
      </c>
      <c r="S1478" s="13">
        <v>166</v>
      </c>
      <c r="T1478" s="15">
        <v>23</v>
      </c>
      <c r="U1478" s="15">
        <v>2.875</v>
      </c>
      <c r="V1478" s="15">
        <v>1.81125</v>
      </c>
      <c r="W1478" s="13">
        <v>204</v>
      </c>
      <c r="X1478" s="13">
        <v>390</v>
      </c>
      <c r="Y1478" s="13">
        <v>46</v>
      </c>
      <c r="Z1478" s="13">
        <v>594</v>
      </c>
      <c r="AA1478" s="13">
        <v>96</v>
      </c>
      <c r="AB1478" s="13">
        <v>6</v>
      </c>
    </row>
    <row r="1479" spans="1:28">
      <c r="A1479" s="1">
        <v>100009872</v>
      </c>
      <c r="B1479" s="1" t="s">
        <v>1138</v>
      </c>
      <c r="C1479" s="1" t="s">
        <v>3205</v>
      </c>
      <c r="D1479" s="1" t="s">
        <v>12</v>
      </c>
      <c r="E1479" s="1">
        <v>1</v>
      </c>
      <c r="F1479" s="13">
        <v>7</v>
      </c>
      <c r="G1479" s="13">
        <f t="shared" si="24"/>
        <v>3</v>
      </c>
      <c r="H1479" s="13">
        <v>3</v>
      </c>
      <c r="I1479" s="13">
        <v>0</v>
      </c>
      <c r="J1479" s="13">
        <v>0</v>
      </c>
      <c r="K1479" s="13">
        <v>1</v>
      </c>
      <c r="L1479" s="13">
        <v>0</v>
      </c>
      <c r="M1479" s="13">
        <v>1</v>
      </c>
      <c r="N1479" s="13">
        <v>0</v>
      </c>
      <c r="O1479" s="13">
        <v>1</v>
      </c>
      <c r="P1479" s="13">
        <v>1</v>
      </c>
      <c r="Q1479" s="13">
        <v>2</v>
      </c>
      <c r="R1479" s="13">
        <v>297</v>
      </c>
      <c r="S1479" s="13">
        <v>0</v>
      </c>
      <c r="T1479" s="15">
        <v>3.5</v>
      </c>
      <c r="U1479" s="15">
        <v>0.4375</v>
      </c>
      <c r="V1479" s="15">
        <v>0.27562500000000001</v>
      </c>
      <c r="W1479" s="13">
        <v>27</v>
      </c>
      <c r="X1479" s="13">
        <v>45</v>
      </c>
      <c r="Y1479" s="13">
        <v>7</v>
      </c>
      <c r="Z1479" s="13">
        <v>72</v>
      </c>
      <c r="AA1479" s="13">
        <v>48</v>
      </c>
      <c r="AB1479" s="13">
        <v>0</v>
      </c>
    </row>
    <row r="1480" spans="1:28">
      <c r="A1480" s="1">
        <v>100009878</v>
      </c>
      <c r="B1480" s="1" t="s">
        <v>1138</v>
      </c>
      <c r="C1480" s="1" t="s">
        <v>3205</v>
      </c>
      <c r="D1480" s="1" t="s">
        <v>12</v>
      </c>
      <c r="E1480" s="1">
        <v>1</v>
      </c>
      <c r="F1480" s="13">
        <v>37</v>
      </c>
      <c r="G1480" s="13">
        <f t="shared" si="24"/>
        <v>13</v>
      </c>
      <c r="H1480" s="13">
        <v>13</v>
      </c>
      <c r="I1480" s="13">
        <v>0</v>
      </c>
      <c r="J1480" s="13">
        <v>4</v>
      </c>
      <c r="K1480" s="13">
        <v>0</v>
      </c>
      <c r="L1480" s="13">
        <v>0</v>
      </c>
      <c r="M1480" s="13">
        <v>0</v>
      </c>
      <c r="N1480" s="13">
        <v>3</v>
      </c>
      <c r="O1480" s="13">
        <v>1</v>
      </c>
      <c r="P1480" s="13">
        <v>2</v>
      </c>
      <c r="Q1480" s="13">
        <v>12</v>
      </c>
      <c r="R1480" s="13">
        <v>1844</v>
      </c>
      <c r="S1480" s="13">
        <v>65</v>
      </c>
      <c r="T1480" s="15">
        <v>18.5</v>
      </c>
      <c r="U1480" s="15">
        <v>2.3125</v>
      </c>
      <c r="V1480" s="15">
        <v>1.4568749999999999</v>
      </c>
      <c r="W1480" s="13">
        <v>166</v>
      </c>
      <c r="X1480" s="13">
        <v>297</v>
      </c>
      <c r="Y1480" s="13">
        <v>37</v>
      </c>
      <c r="Z1480" s="13">
        <v>463</v>
      </c>
      <c r="AA1480" s="13">
        <v>72</v>
      </c>
      <c r="AB1480" s="13">
        <v>4</v>
      </c>
    </row>
    <row r="1481" spans="1:28">
      <c r="A1481" s="1">
        <v>100009897</v>
      </c>
      <c r="B1481" s="1" t="s">
        <v>1138</v>
      </c>
      <c r="C1481" s="1" t="s">
        <v>3231</v>
      </c>
      <c r="D1481" s="1" t="s">
        <v>176</v>
      </c>
      <c r="E1481" s="1">
        <v>1</v>
      </c>
      <c r="F1481" s="13">
        <v>46</v>
      </c>
      <c r="G1481" s="13">
        <f t="shared" si="24"/>
        <v>12</v>
      </c>
      <c r="H1481" s="13">
        <v>12</v>
      </c>
      <c r="I1481" s="13">
        <v>0</v>
      </c>
      <c r="J1481" s="13">
        <v>6</v>
      </c>
      <c r="K1481" s="13">
        <v>0</v>
      </c>
      <c r="L1481" s="13">
        <v>0</v>
      </c>
      <c r="M1481" s="13">
        <v>0</v>
      </c>
      <c r="N1481" s="13">
        <v>4</v>
      </c>
      <c r="O1481" s="13">
        <v>1</v>
      </c>
      <c r="P1481" s="13">
        <v>3</v>
      </c>
      <c r="Q1481" s="13">
        <v>17</v>
      </c>
      <c r="R1481" s="13">
        <v>2263</v>
      </c>
      <c r="S1481" s="13">
        <v>166</v>
      </c>
      <c r="T1481" s="15">
        <v>23</v>
      </c>
      <c r="U1481" s="15">
        <v>2.875</v>
      </c>
      <c r="V1481" s="15">
        <v>1.81125</v>
      </c>
      <c r="W1481" s="13">
        <v>204</v>
      </c>
      <c r="X1481" s="13">
        <v>390</v>
      </c>
      <c r="Y1481" s="13">
        <v>46</v>
      </c>
      <c r="Z1481" s="13">
        <v>594</v>
      </c>
      <c r="AA1481" s="13">
        <v>96</v>
      </c>
      <c r="AB1481" s="13">
        <v>6</v>
      </c>
    </row>
    <row r="1482" spans="1:28">
      <c r="A1482" s="1">
        <v>100009900</v>
      </c>
      <c r="B1482" s="1" t="s">
        <v>1138</v>
      </c>
      <c r="C1482" s="1" t="s">
        <v>3231</v>
      </c>
      <c r="D1482" s="1" t="s">
        <v>176</v>
      </c>
      <c r="E1482" s="1">
        <v>1</v>
      </c>
      <c r="F1482" s="13">
        <v>31</v>
      </c>
      <c r="G1482" s="13">
        <f t="shared" si="24"/>
        <v>11</v>
      </c>
      <c r="H1482" s="13">
        <v>11</v>
      </c>
      <c r="I1482" s="13">
        <v>0</v>
      </c>
      <c r="J1482" s="13">
        <v>4</v>
      </c>
      <c r="K1482" s="13">
        <v>0</v>
      </c>
      <c r="L1482" s="13">
        <v>0</v>
      </c>
      <c r="M1482" s="13">
        <v>0</v>
      </c>
      <c r="N1482" s="13">
        <v>3</v>
      </c>
      <c r="O1482" s="13">
        <v>1</v>
      </c>
      <c r="P1482" s="13">
        <v>2</v>
      </c>
      <c r="Q1482" s="13">
        <v>10</v>
      </c>
      <c r="R1482" s="13">
        <v>1564</v>
      </c>
      <c r="S1482" s="13">
        <v>37</v>
      </c>
      <c r="T1482" s="15">
        <v>15.5</v>
      </c>
      <c r="U1482" s="15">
        <v>1.9375</v>
      </c>
      <c r="V1482" s="15">
        <v>1.2206250000000001</v>
      </c>
      <c r="W1482" s="13">
        <v>141</v>
      </c>
      <c r="X1482" s="13">
        <v>246</v>
      </c>
      <c r="Y1482" s="13">
        <v>31</v>
      </c>
      <c r="Z1482" s="13">
        <v>387</v>
      </c>
      <c r="AA1482" s="13">
        <v>72</v>
      </c>
      <c r="AB1482" s="13">
        <v>4</v>
      </c>
    </row>
    <row r="1483" spans="1:28">
      <c r="A1483" s="1">
        <v>100009907</v>
      </c>
      <c r="B1483" s="1" t="s">
        <v>1138</v>
      </c>
      <c r="C1483" s="1" t="s">
        <v>3231</v>
      </c>
      <c r="D1483" s="1" t="s">
        <v>12</v>
      </c>
      <c r="E1483" s="1">
        <v>1</v>
      </c>
      <c r="F1483" s="13">
        <v>11</v>
      </c>
      <c r="G1483" s="13">
        <f t="shared" si="24"/>
        <v>3</v>
      </c>
      <c r="H1483" s="13">
        <v>3</v>
      </c>
      <c r="I1483" s="13">
        <v>0</v>
      </c>
      <c r="J1483" s="13">
        <v>0</v>
      </c>
      <c r="K1483" s="13">
        <v>1</v>
      </c>
      <c r="L1483" s="13">
        <v>0</v>
      </c>
      <c r="M1483" s="13">
        <v>1</v>
      </c>
      <c r="N1483" s="13">
        <v>0</v>
      </c>
      <c r="O1483" s="13">
        <v>1</v>
      </c>
      <c r="P1483" s="13">
        <v>1</v>
      </c>
      <c r="Q1483" s="13">
        <v>4</v>
      </c>
      <c r="R1483" s="13">
        <v>552</v>
      </c>
      <c r="S1483" s="13">
        <v>0</v>
      </c>
      <c r="T1483" s="15">
        <v>5.5</v>
      </c>
      <c r="U1483" s="15">
        <v>0.6875</v>
      </c>
      <c r="V1483" s="15">
        <v>0.43312499999999998</v>
      </c>
      <c r="W1483" s="13">
        <v>50</v>
      </c>
      <c r="X1483" s="13">
        <v>83</v>
      </c>
      <c r="Y1483" s="13">
        <v>11</v>
      </c>
      <c r="Z1483" s="13">
        <v>133</v>
      </c>
      <c r="AA1483" s="13">
        <v>48</v>
      </c>
      <c r="AB1483" s="13">
        <v>0</v>
      </c>
    </row>
    <row r="1484" spans="1:28">
      <c r="A1484" s="1">
        <v>100009922</v>
      </c>
      <c r="B1484" s="1" t="s">
        <v>1138</v>
      </c>
      <c r="C1484" s="1" t="s">
        <v>3231</v>
      </c>
      <c r="D1484" s="1" t="s">
        <v>176</v>
      </c>
      <c r="E1484" s="1">
        <v>1</v>
      </c>
      <c r="F1484" s="13">
        <v>58</v>
      </c>
      <c r="G1484" s="13">
        <f t="shared" si="24"/>
        <v>20</v>
      </c>
      <c r="H1484" s="13">
        <v>20</v>
      </c>
      <c r="I1484" s="13">
        <v>0</v>
      </c>
      <c r="J1484" s="13">
        <v>6</v>
      </c>
      <c r="K1484" s="13">
        <v>0</v>
      </c>
      <c r="L1484" s="13">
        <v>0</v>
      </c>
      <c r="M1484" s="13">
        <v>0</v>
      </c>
      <c r="N1484" s="13">
        <v>4</v>
      </c>
      <c r="O1484" s="13">
        <v>1</v>
      </c>
      <c r="P1484" s="13">
        <v>3</v>
      </c>
      <c r="Q1484" s="13">
        <v>19</v>
      </c>
      <c r="R1484" s="13">
        <v>2822</v>
      </c>
      <c r="S1484" s="13">
        <v>219</v>
      </c>
      <c r="T1484" s="15">
        <v>29</v>
      </c>
      <c r="U1484" s="15">
        <v>3.625</v>
      </c>
      <c r="V1484" s="15">
        <v>2.2837499999999999</v>
      </c>
      <c r="W1484" s="13">
        <v>254</v>
      </c>
      <c r="X1484" s="13">
        <v>489</v>
      </c>
      <c r="Y1484" s="13">
        <v>58</v>
      </c>
      <c r="Z1484" s="13">
        <v>743</v>
      </c>
      <c r="AA1484" s="13">
        <v>96</v>
      </c>
      <c r="AB1484" s="13">
        <v>6</v>
      </c>
    </row>
    <row r="1485" spans="1:28">
      <c r="A1485" s="1">
        <v>100009926</v>
      </c>
      <c r="B1485" s="1" t="s">
        <v>1138</v>
      </c>
      <c r="C1485" s="1" t="s">
        <v>3231</v>
      </c>
      <c r="D1485" s="1" t="s">
        <v>176</v>
      </c>
      <c r="E1485" s="1">
        <v>1</v>
      </c>
      <c r="F1485" s="13">
        <v>10</v>
      </c>
      <c r="G1485" s="13">
        <f t="shared" si="24"/>
        <v>4</v>
      </c>
      <c r="H1485" s="13">
        <v>4</v>
      </c>
      <c r="I1485" s="13">
        <v>0</v>
      </c>
      <c r="J1485" s="13">
        <v>0</v>
      </c>
      <c r="K1485" s="13">
        <v>1</v>
      </c>
      <c r="L1485" s="13">
        <v>0</v>
      </c>
      <c r="M1485" s="13">
        <v>1</v>
      </c>
      <c r="N1485" s="13">
        <v>0</v>
      </c>
      <c r="O1485" s="13">
        <v>1</v>
      </c>
      <c r="P1485" s="13">
        <v>1</v>
      </c>
      <c r="Q1485" s="13">
        <v>3</v>
      </c>
      <c r="R1485" s="13">
        <v>443</v>
      </c>
      <c r="S1485" s="13">
        <v>0</v>
      </c>
      <c r="T1485" s="15">
        <v>5</v>
      </c>
      <c r="U1485" s="15">
        <v>0.625</v>
      </c>
      <c r="V1485" s="15">
        <v>0.39374999999999999</v>
      </c>
      <c r="W1485" s="13">
        <v>40</v>
      </c>
      <c r="X1485" s="13">
        <v>67</v>
      </c>
      <c r="Y1485" s="13">
        <v>10</v>
      </c>
      <c r="Z1485" s="13">
        <v>107</v>
      </c>
      <c r="AA1485" s="13">
        <v>48</v>
      </c>
      <c r="AB1485" s="13">
        <v>0</v>
      </c>
    </row>
    <row r="1486" spans="1:28">
      <c r="A1486" s="1">
        <v>100009929</v>
      </c>
      <c r="B1486" s="1" t="s">
        <v>1138</v>
      </c>
      <c r="C1486" s="1" t="s">
        <v>3231</v>
      </c>
      <c r="D1486" s="1" t="s">
        <v>750</v>
      </c>
      <c r="E1486" s="1">
        <v>1</v>
      </c>
      <c r="F1486" s="13">
        <v>58</v>
      </c>
      <c r="G1486" s="13">
        <f t="shared" si="24"/>
        <v>20</v>
      </c>
      <c r="H1486" s="13">
        <v>20</v>
      </c>
      <c r="I1486" s="13">
        <v>0</v>
      </c>
      <c r="J1486" s="13">
        <v>6</v>
      </c>
      <c r="K1486" s="13">
        <v>0</v>
      </c>
      <c r="L1486" s="13">
        <v>0</v>
      </c>
      <c r="M1486" s="13">
        <v>0</v>
      </c>
      <c r="N1486" s="13">
        <v>4</v>
      </c>
      <c r="O1486" s="13">
        <v>1</v>
      </c>
      <c r="P1486" s="13">
        <v>3</v>
      </c>
      <c r="Q1486" s="13">
        <v>19</v>
      </c>
      <c r="R1486" s="13">
        <v>2822</v>
      </c>
      <c r="S1486" s="13">
        <v>219</v>
      </c>
      <c r="T1486" s="15">
        <v>29</v>
      </c>
      <c r="U1486" s="15">
        <v>3.625</v>
      </c>
      <c r="V1486" s="15">
        <v>2.2837499999999999</v>
      </c>
      <c r="W1486" s="13">
        <v>254</v>
      </c>
      <c r="X1486" s="13">
        <v>489</v>
      </c>
      <c r="Y1486" s="13">
        <v>58</v>
      </c>
      <c r="Z1486" s="13">
        <v>743</v>
      </c>
      <c r="AA1486" s="13">
        <v>96</v>
      </c>
      <c r="AB1486" s="13">
        <v>6</v>
      </c>
    </row>
    <row r="1487" spans="1:28">
      <c r="A1487" s="1">
        <v>100009931</v>
      </c>
      <c r="B1487" s="1" t="s">
        <v>1138</v>
      </c>
      <c r="C1487" s="1" t="s">
        <v>3231</v>
      </c>
      <c r="D1487" s="1" t="s">
        <v>3244</v>
      </c>
      <c r="E1487" s="1">
        <v>1</v>
      </c>
      <c r="F1487" s="13">
        <v>67</v>
      </c>
      <c r="G1487" s="13">
        <f t="shared" si="24"/>
        <v>23</v>
      </c>
      <c r="H1487" s="13">
        <v>23</v>
      </c>
      <c r="I1487" s="13">
        <v>0</v>
      </c>
      <c r="J1487" s="13">
        <v>10</v>
      </c>
      <c r="K1487" s="13">
        <v>0</v>
      </c>
      <c r="L1487" s="13">
        <v>0</v>
      </c>
      <c r="M1487" s="13">
        <v>0</v>
      </c>
      <c r="N1487" s="13">
        <v>6</v>
      </c>
      <c r="O1487" s="13">
        <v>1</v>
      </c>
      <c r="P1487" s="13">
        <v>5</v>
      </c>
      <c r="Q1487" s="13">
        <v>22</v>
      </c>
      <c r="R1487" s="13">
        <v>3361</v>
      </c>
      <c r="S1487" s="13">
        <v>311</v>
      </c>
      <c r="T1487" s="15">
        <v>33.5</v>
      </c>
      <c r="U1487" s="15">
        <v>4.1875</v>
      </c>
      <c r="V1487" s="15">
        <v>2.6381250000000001</v>
      </c>
      <c r="W1487" s="13">
        <v>303</v>
      </c>
      <c r="X1487" s="13">
        <v>598</v>
      </c>
      <c r="Y1487" s="13">
        <v>67</v>
      </c>
      <c r="Z1487" s="13">
        <v>901</v>
      </c>
      <c r="AA1487" s="13">
        <v>144</v>
      </c>
      <c r="AB1487" s="13">
        <v>10</v>
      </c>
    </row>
    <row r="1488" spans="1:28">
      <c r="A1488" s="1">
        <v>100009934</v>
      </c>
      <c r="B1488" s="1" t="s">
        <v>1138</v>
      </c>
      <c r="C1488" s="1" t="s">
        <v>3231</v>
      </c>
      <c r="D1488" s="1" t="s">
        <v>3047</v>
      </c>
      <c r="E1488" s="1">
        <v>1</v>
      </c>
      <c r="F1488" s="13">
        <v>43</v>
      </c>
      <c r="G1488" s="13">
        <f t="shared" si="24"/>
        <v>15</v>
      </c>
      <c r="H1488" s="13">
        <v>15</v>
      </c>
      <c r="I1488" s="13">
        <v>0</v>
      </c>
      <c r="J1488" s="13">
        <v>6</v>
      </c>
      <c r="K1488" s="13">
        <v>0</v>
      </c>
      <c r="L1488" s="13">
        <v>0</v>
      </c>
      <c r="M1488" s="13">
        <v>0</v>
      </c>
      <c r="N1488" s="13">
        <v>4</v>
      </c>
      <c r="O1488" s="13">
        <v>1</v>
      </c>
      <c r="P1488" s="13">
        <v>3</v>
      </c>
      <c r="Q1488" s="13">
        <v>14</v>
      </c>
      <c r="R1488" s="13">
        <v>2123</v>
      </c>
      <c r="S1488" s="13">
        <v>100</v>
      </c>
      <c r="T1488" s="15">
        <v>21.5</v>
      </c>
      <c r="U1488" s="15">
        <v>2.6875</v>
      </c>
      <c r="V1488" s="15">
        <v>1.693125</v>
      </c>
      <c r="W1488" s="13">
        <v>192</v>
      </c>
      <c r="X1488" s="13">
        <v>349</v>
      </c>
      <c r="Y1488" s="13">
        <v>43</v>
      </c>
      <c r="Z1488" s="13">
        <v>541</v>
      </c>
      <c r="AA1488" s="13">
        <v>96</v>
      </c>
      <c r="AB1488" s="13">
        <v>6</v>
      </c>
    </row>
    <row r="1489" spans="1:28">
      <c r="A1489" s="1">
        <v>100009939</v>
      </c>
      <c r="B1489" s="1" t="s">
        <v>1138</v>
      </c>
      <c r="C1489" s="1" t="s">
        <v>3231</v>
      </c>
      <c r="D1489" s="1" t="s">
        <v>46</v>
      </c>
      <c r="E1489" s="1">
        <v>1</v>
      </c>
      <c r="F1489" s="13">
        <v>24</v>
      </c>
      <c r="G1489" s="13">
        <f t="shared" si="24"/>
        <v>8</v>
      </c>
      <c r="H1489" s="13">
        <v>6</v>
      </c>
      <c r="I1489" s="13">
        <v>2</v>
      </c>
      <c r="J1489" s="13">
        <v>4</v>
      </c>
      <c r="K1489" s="13">
        <v>0</v>
      </c>
      <c r="L1489" s="13">
        <v>0</v>
      </c>
      <c r="M1489" s="13">
        <v>0</v>
      </c>
      <c r="N1489" s="13">
        <v>3</v>
      </c>
      <c r="O1489" s="13">
        <v>1</v>
      </c>
      <c r="P1489" s="13">
        <v>2</v>
      </c>
      <c r="Q1489" s="13">
        <v>10</v>
      </c>
      <c r="R1489" s="13">
        <v>1238</v>
      </c>
      <c r="S1489" s="13">
        <v>37</v>
      </c>
      <c r="T1489" s="15">
        <v>12</v>
      </c>
      <c r="U1489" s="15">
        <v>1.5</v>
      </c>
      <c r="V1489" s="15">
        <v>0.94499999999999995</v>
      </c>
      <c r="W1489" s="13">
        <v>112</v>
      </c>
      <c r="X1489" s="13">
        <v>197</v>
      </c>
      <c r="Y1489" s="13">
        <v>24</v>
      </c>
      <c r="Z1489" s="13">
        <v>309</v>
      </c>
      <c r="AA1489" s="13">
        <v>72</v>
      </c>
      <c r="AB1489" s="13">
        <v>4</v>
      </c>
    </row>
    <row r="1490" spans="1:28">
      <c r="A1490" s="1">
        <v>100009942</v>
      </c>
      <c r="B1490" s="1" t="s">
        <v>1138</v>
      </c>
      <c r="C1490" s="1" t="s">
        <v>3231</v>
      </c>
      <c r="D1490" s="1" t="s">
        <v>2269</v>
      </c>
      <c r="E1490" s="1">
        <v>1</v>
      </c>
      <c r="F1490" s="13">
        <v>74</v>
      </c>
      <c r="G1490" s="13">
        <f t="shared" si="24"/>
        <v>20</v>
      </c>
      <c r="H1490" s="13">
        <v>19</v>
      </c>
      <c r="I1490" s="13">
        <v>1</v>
      </c>
      <c r="J1490" s="13">
        <v>10</v>
      </c>
      <c r="K1490" s="13">
        <v>0</v>
      </c>
      <c r="L1490" s="13">
        <v>0</v>
      </c>
      <c r="M1490" s="13">
        <v>0</v>
      </c>
      <c r="N1490" s="13">
        <v>6</v>
      </c>
      <c r="O1490" s="13">
        <v>1</v>
      </c>
      <c r="P1490" s="13">
        <v>5</v>
      </c>
      <c r="Q1490" s="13">
        <v>28</v>
      </c>
      <c r="R1490" s="13">
        <v>3687</v>
      </c>
      <c r="S1490" s="13">
        <v>543</v>
      </c>
      <c r="T1490" s="15">
        <v>37</v>
      </c>
      <c r="U1490" s="15">
        <v>4.625</v>
      </c>
      <c r="V1490" s="15">
        <v>2.9137499999999998</v>
      </c>
      <c r="W1490" s="13">
        <v>332</v>
      </c>
      <c r="X1490" s="13">
        <v>716</v>
      </c>
      <c r="Y1490" s="13">
        <v>74</v>
      </c>
      <c r="Z1490" s="13">
        <v>1048</v>
      </c>
      <c r="AA1490" s="13">
        <v>144</v>
      </c>
      <c r="AB1490" s="13">
        <v>10</v>
      </c>
    </row>
    <row r="1491" spans="1:28">
      <c r="A1491" s="1">
        <v>100009953</v>
      </c>
      <c r="B1491" s="1" t="s">
        <v>1138</v>
      </c>
      <c r="C1491" s="1" t="s">
        <v>3231</v>
      </c>
      <c r="D1491" s="1" t="s">
        <v>12</v>
      </c>
      <c r="E1491" s="1">
        <v>1</v>
      </c>
      <c r="F1491" s="13">
        <v>13</v>
      </c>
      <c r="G1491" s="13">
        <f t="shared" si="24"/>
        <v>5</v>
      </c>
      <c r="H1491" s="13">
        <v>5</v>
      </c>
      <c r="I1491" s="13">
        <v>0</v>
      </c>
      <c r="J1491" s="13">
        <v>0</v>
      </c>
      <c r="K1491" s="13">
        <v>1</v>
      </c>
      <c r="L1491" s="13">
        <v>0</v>
      </c>
      <c r="M1491" s="13">
        <v>1</v>
      </c>
      <c r="N1491" s="13">
        <v>0</v>
      </c>
      <c r="O1491" s="13">
        <v>1</v>
      </c>
      <c r="P1491" s="13">
        <v>1</v>
      </c>
      <c r="Q1491" s="13">
        <v>4</v>
      </c>
      <c r="R1491" s="13">
        <v>630</v>
      </c>
      <c r="S1491" s="13">
        <v>0</v>
      </c>
      <c r="T1491" s="15">
        <v>6.5</v>
      </c>
      <c r="U1491" s="15">
        <v>0.8125</v>
      </c>
      <c r="V1491" s="15">
        <v>0.51187499999999997</v>
      </c>
      <c r="W1491" s="13">
        <v>57</v>
      </c>
      <c r="X1491" s="13">
        <v>95</v>
      </c>
      <c r="Y1491" s="13">
        <v>13</v>
      </c>
      <c r="Z1491" s="13">
        <v>152</v>
      </c>
      <c r="AA1491" s="13">
        <v>48</v>
      </c>
      <c r="AB1491" s="13">
        <v>0</v>
      </c>
    </row>
    <row r="1492" spans="1:28">
      <c r="A1492" s="1">
        <v>100009956</v>
      </c>
      <c r="B1492" s="1" t="s">
        <v>1138</v>
      </c>
      <c r="C1492" s="1" t="s">
        <v>3231</v>
      </c>
      <c r="D1492" s="1" t="s">
        <v>3251</v>
      </c>
      <c r="E1492" s="1">
        <v>1</v>
      </c>
      <c r="F1492" s="13">
        <v>38</v>
      </c>
      <c r="G1492" s="13">
        <f t="shared" si="24"/>
        <v>10</v>
      </c>
      <c r="H1492" s="13">
        <v>10</v>
      </c>
      <c r="I1492" s="13">
        <v>0</v>
      </c>
      <c r="J1492" s="13">
        <v>4</v>
      </c>
      <c r="K1492" s="13">
        <v>0</v>
      </c>
      <c r="L1492" s="13">
        <v>0</v>
      </c>
      <c r="M1492" s="13">
        <v>0</v>
      </c>
      <c r="N1492" s="13">
        <v>3</v>
      </c>
      <c r="O1492" s="13">
        <v>1</v>
      </c>
      <c r="P1492" s="13">
        <v>2</v>
      </c>
      <c r="Q1492" s="13">
        <v>14</v>
      </c>
      <c r="R1492" s="13">
        <v>1890</v>
      </c>
      <c r="S1492" s="13">
        <v>100</v>
      </c>
      <c r="T1492" s="15">
        <v>19</v>
      </c>
      <c r="U1492" s="15">
        <v>2.375</v>
      </c>
      <c r="V1492" s="15">
        <v>1.4962500000000001</v>
      </c>
      <c r="W1492" s="13">
        <v>171</v>
      </c>
      <c r="X1492" s="13">
        <v>314</v>
      </c>
      <c r="Y1492" s="13">
        <v>38</v>
      </c>
      <c r="Z1492" s="13">
        <v>485</v>
      </c>
      <c r="AA1492" s="13">
        <v>72</v>
      </c>
      <c r="AB1492" s="13">
        <v>4</v>
      </c>
    </row>
    <row r="1493" spans="1:28">
      <c r="A1493" s="1">
        <v>100009959</v>
      </c>
      <c r="B1493" s="1" t="s">
        <v>1138</v>
      </c>
      <c r="C1493" s="1" t="s">
        <v>3231</v>
      </c>
      <c r="D1493" s="1" t="s">
        <v>176</v>
      </c>
      <c r="E1493" s="1">
        <v>1</v>
      </c>
      <c r="F1493" s="13">
        <v>49</v>
      </c>
      <c r="G1493" s="13">
        <f t="shared" si="24"/>
        <v>17</v>
      </c>
      <c r="H1493" s="13">
        <v>17</v>
      </c>
      <c r="I1493" s="13">
        <v>0</v>
      </c>
      <c r="J1493" s="13">
        <v>6</v>
      </c>
      <c r="K1493" s="13">
        <v>0</v>
      </c>
      <c r="L1493" s="13">
        <v>0</v>
      </c>
      <c r="M1493" s="13">
        <v>0</v>
      </c>
      <c r="N1493" s="13">
        <v>4</v>
      </c>
      <c r="O1493" s="13">
        <v>1</v>
      </c>
      <c r="P1493" s="13">
        <v>3</v>
      </c>
      <c r="Q1493" s="13">
        <v>16</v>
      </c>
      <c r="R1493" s="13">
        <v>2403</v>
      </c>
      <c r="S1493" s="13">
        <v>142</v>
      </c>
      <c r="T1493" s="15">
        <v>24.5</v>
      </c>
      <c r="U1493" s="15">
        <v>3.0625</v>
      </c>
      <c r="V1493" s="15">
        <v>1.9293750000000001</v>
      </c>
      <c r="W1493" s="13">
        <v>217</v>
      </c>
      <c r="X1493" s="13">
        <v>404</v>
      </c>
      <c r="Y1493" s="13">
        <v>49</v>
      </c>
      <c r="Z1493" s="13">
        <v>621</v>
      </c>
      <c r="AA1493" s="13">
        <v>96</v>
      </c>
      <c r="AB1493" s="13">
        <v>6</v>
      </c>
    </row>
    <row r="1494" spans="1:28">
      <c r="A1494" s="1">
        <v>100009967</v>
      </c>
      <c r="B1494" s="1" t="s">
        <v>1138</v>
      </c>
      <c r="C1494" s="1" t="s">
        <v>3258</v>
      </c>
      <c r="D1494" s="1" t="s">
        <v>3256</v>
      </c>
      <c r="E1494" s="1">
        <v>1</v>
      </c>
      <c r="F1494" s="13">
        <v>6</v>
      </c>
      <c r="G1494" s="13">
        <f t="shared" si="24"/>
        <v>2</v>
      </c>
      <c r="H1494" s="13">
        <v>2</v>
      </c>
      <c r="I1494" s="13">
        <v>0</v>
      </c>
      <c r="J1494" s="13">
        <v>0</v>
      </c>
      <c r="K1494" s="13">
        <v>1</v>
      </c>
      <c r="L1494" s="13">
        <v>0</v>
      </c>
      <c r="M1494" s="13">
        <v>1</v>
      </c>
      <c r="N1494" s="13">
        <v>0</v>
      </c>
      <c r="O1494" s="13">
        <v>1</v>
      </c>
      <c r="P1494" s="13">
        <v>1</v>
      </c>
      <c r="Q1494" s="13">
        <v>2</v>
      </c>
      <c r="R1494" s="13">
        <v>272</v>
      </c>
      <c r="S1494" s="13">
        <v>0</v>
      </c>
      <c r="T1494" s="15">
        <v>3</v>
      </c>
      <c r="U1494" s="15">
        <v>0.375</v>
      </c>
      <c r="V1494" s="15">
        <v>0.23624999999999999</v>
      </c>
      <c r="W1494" s="13">
        <v>25</v>
      </c>
      <c r="X1494" s="13">
        <v>41</v>
      </c>
      <c r="Y1494" s="13">
        <v>6</v>
      </c>
      <c r="Z1494" s="13">
        <v>66</v>
      </c>
      <c r="AA1494" s="13">
        <v>48</v>
      </c>
      <c r="AB1494" s="13">
        <v>0</v>
      </c>
    </row>
    <row r="1495" spans="1:28">
      <c r="A1495" s="1">
        <v>100009972</v>
      </c>
      <c r="B1495" s="1" t="s">
        <v>1138</v>
      </c>
      <c r="C1495" s="1" t="s">
        <v>3258</v>
      </c>
      <c r="D1495" s="1" t="s">
        <v>533</v>
      </c>
      <c r="E1495" s="1">
        <v>1</v>
      </c>
      <c r="F1495" s="13">
        <v>9</v>
      </c>
      <c r="G1495" s="13">
        <f t="shared" si="24"/>
        <v>3</v>
      </c>
      <c r="H1495" s="13">
        <v>3</v>
      </c>
      <c r="I1495" s="13">
        <v>0</v>
      </c>
      <c r="J1495" s="13">
        <v>0</v>
      </c>
      <c r="K1495" s="13">
        <v>1</v>
      </c>
      <c r="L1495" s="13">
        <v>0</v>
      </c>
      <c r="M1495" s="13">
        <v>1</v>
      </c>
      <c r="N1495" s="13">
        <v>0</v>
      </c>
      <c r="O1495" s="13">
        <v>1</v>
      </c>
      <c r="P1495" s="13">
        <v>1</v>
      </c>
      <c r="Q1495" s="13">
        <v>3</v>
      </c>
      <c r="R1495" s="13">
        <v>410</v>
      </c>
      <c r="S1495" s="13">
        <v>0</v>
      </c>
      <c r="T1495" s="15">
        <v>4.5</v>
      </c>
      <c r="U1495" s="15">
        <v>0.5625</v>
      </c>
      <c r="V1495" s="15">
        <v>0.354375</v>
      </c>
      <c r="W1495" s="13">
        <v>37</v>
      </c>
      <c r="X1495" s="13">
        <v>62</v>
      </c>
      <c r="Y1495" s="13">
        <v>9</v>
      </c>
      <c r="Z1495" s="13">
        <v>99</v>
      </c>
      <c r="AA1495" s="13">
        <v>48</v>
      </c>
      <c r="AB1495" s="13">
        <v>0</v>
      </c>
    </row>
    <row r="1496" spans="1:28">
      <c r="A1496" s="1">
        <v>100009976</v>
      </c>
      <c r="B1496" s="1" t="s">
        <v>1138</v>
      </c>
      <c r="C1496" s="1" t="s">
        <v>3258</v>
      </c>
      <c r="D1496" s="1" t="s">
        <v>533</v>
      </c>
      <c r="E1496" s="1">
        <v>1</v>
      </c>
      <c r="F1496" s="13">
        <v>9</v>
      </c>
      <c r="G1496" s="13">
        <f t="shared" si="24"/>
        <v>3</v>
      </c>
      <c r="H1496" s="13">
        <v>3</v>
      </c>
      <c r="I1496" s="13">
        <v>0</v>
      </c>
      <c r="J1496" s="13">
        <v>0</v>
      </c>
      <c r="K1496" s="13">
        <v>1</v>
      </c>
      <c r="L1496" s="13">
        <v>0</v>
      </c>
      <c r="M1496" s="13">
        <v>1</v>
      </c>
      <c r="N1496" s="13">
        <v>0</v>
      </c>
      <c r="O1496" s="13">
        <v>1</v>
      </c>
      <c r="P1496" s="13">
        <v>1</v>
      </c>
      <c r="Q1496" s="13">
        <v>3</v>
      </c>
      <c r="R1496" s="13">
        <v>410</v>
      </c>
      <c r="S1496" s="13">
        <v>0</v>
      </c>
      <c r="T1496" s="15">
        <v>4.5</v>
      </c>
      <c r="U1496" s="15">
        <v>0.5625</v>
      </c>
      <c r="V1496" s="15">
        <v>0.354375</v>
      </c>
      <c r="W1496" s="13">
        <v>37</v>
      </c>
      <c r="X1496" s="13">
        <v>62</v>
      </c>
      <c r="Y1496" s="13">
        <v>9</v>
      </c>
      <c r="Z1496" s="13">
        <v>99</v>
      </c>
      <c r="AA1496" s="13">
        <v>48</v>
      </c>
      <c r="AB1496" s="13">
        <v>0</v>
      </c>
    </row>
    <row r="1497" spans="1:28">
      <c r="A1497" s="1">
        <v>100009978</v>
      </c>
      <c r="B1497" s="1" t="s">
        <v>1138</v>
      </c>
      <c r="C1497" s="1" t="s">
        <v>3258</v>
      </c>
      <c r="D1497" s="1" t="s">
        <v>12</v>
      </c>
      <c r="E1497" s="1">
        <v>1</v>
      </c>
      <c r="F1497" s="13">
        <v>7</v>
      </c>
      <c r="G1497" s="13">
        <f t="shared" si="24"/>
        <v>3</v>
      </c>
      <c r="H1497" s="13">
        <v>3</v>
      </c>
      <c r="I1497" s="13">
        <v>0</v>
      </c>
      <c r="J1497" s="13">
        <v>0</v>
      </c>
      <c r="K1497" s="13">
        <v>1</v>
      </c>
      <c r="L1497" s="13">
        <v>0</v>
      </c>
      <c r="M1497" s="13">
        <v>1</v>
      </c>
      <c r="N1497" s="13">
        <v>0</v>
      </c>
      <c r="O1497" s="13">
        <v>1</v>
      </c>
      <c r="P1497" s="13">
        <v>1</v>
      </c>
      <c r="Q1497" s="13">
        <v>2</v>
      </c>
      <c r="R1497" s="13">
        <v>297</v>
      </c>
      <c r="S1497" s="13">
        <v>0</v>
      </c>
      <c r="T1497" s="15">
        <v>3.5</v>
      </c>
      <c r="U1497" s="15">
        <v>0.4375</v>
      </c>
      <c r="V1497" s="15">
        <v>0.27562500000000001</v>
      </c>
      <c r="W1497" s="13">
        <v>27</v>
      </c>
      <c r="X1497" s="13">
        <v>45</v>
      </c>
      <c r="Y1497" s="13">
        <v>7</v>
      </c>
      <c r="Z1497" s="13">
        <v>72</v>
      </c>
      <c r="AA1497" s="13">
        <v>48</v>
      </c>
      <c r="AB1497" s="13">
        <v>0</v>
      </c>
    </row>
    <row r="1498" spans="1:28">
      <c r="A1498" s="1">
        <v>100009983</v>
      </c>
      <c r="B1498" s="1" t="s">
        <v>1138</v>
      </c>
      <c r="C1498" s="1" t="s">
        <v>3258</v>
      </c>
      <c r="D1498" s="1" t="s">
        <v>3264</v>
      </c>
      <c r="E1498" s="1">
        <v>1</v>
      </c>
      <c r="F1498" s="13">
        <v>18</v>
      </c>
      <c r="G1498" s="13">
        <f t="shared" si="24"/>
        <v>6</v>
      </c>
      <c r="H1498" s="13">
        <v>5</v>
      </c>
      <c r="I1498" s="13">
        <v>1</v>
      </c>
      <c r="J1498" s="13">
        <v>0</v>
      </c>
      <c r="K1498" s="13">
        <v>1</v>
      </c>
      <c r="L1498" s="13">
        <v>0</v>
      </c>
      <c r="M1498" s="13">
        <v>1</v>
      </c>
      <c r="N1498" s="13">
        <v>0</v>
      </c>
      <c r="O1498" s="13">
        <v>1</v>
      </c>
      <c r="P1498" s="13">
        <v>1</v>
      </c>
      <c r="Q1498" s="13">
        <v>7</v>
      </c>
      <c r="R1498" s="13">
        <v>1203</v>
      </c>
      <c r="S1498" s="13">
        <v>0</v>
      </c>
      <c r="T1498" s="15">
        <v>9</v>
      </c>
      <c r="U1498" s="15">
        <v>1.125</v>
      </c>
      <c r="V1498" s="15">
        <v>0.70874999999999999</v>
      </c>
      <c r="W1498" s="13">
        <v>109</v>
      </c>
      <c r="X1498" s="13">
        <v>181</v>
      </c>
      <c r="Y1498" s="13">
        <v>18</v>
      </c>
      <c r="Z1498" s="13">
        <v>290</v>
      </c>
      <c r="AA1498" s="13">
        <v>48</v>
      </c>
      <c r="AB1498" s="13">
        <v>0</v>
      </c>
    </row>
    <row r="1499" spans="1:28">
      <c r="A1499" s="1">
        <v>100009987</v>
      </c>
      <c r="B1499" s="1" t="s">
        <v>1138</v>
      </c>
      <c r="C1499" s="1" t="s">
        <v>3258</v>
      </c>
      <c r="D1499" s="1" t="s">
        <v>1664</v>
      </c>
      <c r="E1499" s="1">
        <v>1</v>
      </c>
      <c r="F1499" s="13">
        <v>13</v>
      </c>
      <c r="G1499" s="13">
        <f t="shared" si="24"/>
        <v>5</v>
      </c>
      <c r="H1499" s="13">
        <v>5</v>
      </c>
      <c r="I1499" s="13">
        <v>0</v>
      </c>
      <c r="J1499" s="13">
        <v>0</v>
      </c>
      <c r="K1499" s="13">
        <v>1</v>
      </c>
      <c r="L1499" s="13">
        <v>0</v>
      </c>
      <c r="M1499" s="13">
        <v>1</v>
      </c>
      <c r="N1499" s="13">
        <v>0</v>
      </c>
      <c r="O1499" s="13">
        <v>1</v>
      </c>
      <c r="P1499" s="13">
        <v>1</v>
      </c>
      <c r="Q1499" s="13">
        <v>4</v>
      </c>
      <c r="R1499" s="13">
        <v>630</v>
      </c>
      <c r="S1499" s="13">
        <v>0</v>
      </c>
      <c r="T1499" s="15">
        <v>6.5</v>
      </c>
      <c r="U1499" s="15">
        <v>0.8125</v>
      </c>
      <c r="V1499" s="15">
        <v>0.51187499999999997</v>
      </c>
      <c r="W1499" s="13">
        <v>57</v>
      </c>
      <c r="X1499" s="13">
        <v>95</v>
      </c>
      <c r="Y1499" s="13">
        <v>13</v>
      </c>
      <c r="Z1499" s="13">
        <v>152</v>
      </c>
      <c r="AA1499" s="13">
        <v>48</v>
      </c>
      <c r="AB1499" s="13">
        <v>0</v>
      </c>
    </row>
    <row r="1500" spans="1:28">
      <c r="A1500" s="1">
        <v>100009991</v>
      </c>
      <c r="B1500" s="1" t="s">
        <v>1138</v>
      </c>
      <c r="C1500" s="1" t="s">
        <v>3258</v>
      </c>
      <c r="D1500" s="1" t="s">
        <v>12</v>
      </c>
      <c r="E1500" s="1">
        <v>1</v>
      </c>
      <c r="F1500" s="13">
        <v>84</v>
      </c>
      <c r="G1500" s="13">
        <f t="shared" si="24"/>
        <v>22</v>
      </c>
      <c r="H1500" s="13">
        <v>22</v>
      </c>
      <c r="I1500" s="13">
        <v>0</v>
      </c>
      <c r="J1500" s="13">
        <v>12</v>
      </c>
      <c r="K1500" s="13">
        <v>0</v>
      </c>
      <c r="L1500" s="13">
        <v>0</v>
      </c>
      <c r="M1500" s="13">
        <v>0</v>
      </c>
      <c r="N1500" s="13">
        <v>7</v>
      </c>
      <c r="O1500" s="13">
        <v>1</v>
      </c>
      <c r="P1500" s="13">
        <v>6</v>
      </c>
      <c r="Q1500" s="13">
        <v>31</v>
      </c>
      <c r="R1500" s="13">
        <v>4153</v>
      </c>
      <c r="S1500" s="13">
        <v>682</v>
      </c>
      <c r="T1500" s="15">
        <v>42</v>
      </c>
      <c r="U1500" s="15">
        <v>5.25</v>
      </c>
      <c r="V1500" s="15">
        <v>3.3075000000000001</v>
      </c>
      <c r="W1500" s="13">
        <v>374</v>
      </c>
      <c r="X1500" s="13">
        <v>828</v>
      </c>
      <c r="Y1500" s="13">
        <v>84</v>
      </c>
      <c r="Z1500" s="13">
        <v>1202</v>
      </c>
      <c r="AA1500" s="13">
        <v>168</v>
      </c>
      <c r="AB1500" s="13">
        <v>12</v>
      </c>
    </row>
    <row r="1501" spans="1:28">
      <c r="A1501" s="1">
        <v>100009995</v>
      </c>
      <c r="B1501" s="1" t="s">
        <v>1138</v>
      </c>
      <c r="C1501" s="1" t="s">
        <v>3258</v>
      </c>
      <c r="D1501" s="1" t="s">
        <v>12</v>
      </c>
      <c r="E1501" s="1">
        <v>1</v>
      </c>
      <c r="F1501" s="13">
        <v>9</v>
      </c>
      <c r="G1501" s="13">
        <f t="shared" si="24"/>
        <v>3</v>
      </c>
      <c r="H1501" s="13">
        <v>3</v>
      </c>
      <c r="I1501" s="13">
        <v>0</v>
      </c>
      <c r="J1501" s="13">
        <v>0</v>
      </c>
      <c r="K1501" s="13">
        <v>1</v>
      </c>
      <c r="L1501" s="13">
        <v>0</v>
      </c>
      <c r="M1501" s="13">
        <v>1</v>
      </c>
      <c r="N1501" s="13">
        <v>0</v>
      </c>
      <c r="O1501" s="13">
        <v>1</v>
      </c>
      <c r="P1501" s="13">
        <v>1</v>
      </c>
      <c r="Q1501" s="13">
        <v>3</v>
      </c>
      <c r="R1501" s="13">
        <v>410</v>
      </c>
      <c r="S1501" s="13">
        <v>0</v>
      </c>
      <c r="T1501" s="15">
        <v>4.5</v>
      </c>
      <c r="U1501" s="15">
        <v>0.5625</v>
      </c>
      <c r="V1501" s="15">
        <v>0.354375</v>
      </c>
      <c r="W1501" s="13">
        <v>37</v>
      </c>
      <c r="X1501" s="13">
        <v>62</v>
      </c>
      <c r="Y1501" s="13">
        <v>9</v>
      </c>
      <c r="Z1501" s="13">
        <v>99</v>
      </c>
      <c r="AA1501" s="13">
        <v>48</v>
      </c>
      <c r="AB1501" s="13">
        <v>0</v>
      </c>
    </row>
    <row r="1502" spans="1:28">
      <c r="A1502" s="1">
        <v>100010000</v>
      </c>
      <c r="B1502" s="1" t="s">
        <v>1138</v>
      </c>
      <c r="C1502" s="1" t="s">
        <v>3258</v>
      </c>
      <c r="D1502" s="1" t="s">
        <v>12</v>
      </c>
      <c r="E1502" s="1">
        <v>1</v>
      </c>
      <c r="F1502" s="13">
        <v>44</v>
      </c>
      <c r="G1502" s="13">
        <f t="shared" si="24"/>
        <v>12</v>
      </c>
      <c r="H1502" s="13">
        <v>12</v>
      </c>
      <c r="I1502" s="13">
        <v>0</v>
      </c>
      <c r="J1502" s="13">
        <v>6</v>
      </c>
      <c r="K1502" s="13">
        <v>0</v>
      </c>
      <c r="L1502" s="13">
        <v>0</v>
      </c>
      <c r="M1502" s="13">
        <v>0</v>
      </c>
      <c r="N1502" s="13">
        <v>4</v>
      </c>
      <c r="O1502" s="13">
        <v>1</v>
      </c>
      <c r="P1502" s="13">
        <v>3</v>
      </c>
      <c r="Q1502" s="13">
        <v>16</v>
      </c>
      <c r="R1502" s="13">
        <v>2170</v>
      </c>
      <c r="S1502" s="13">
        <v>142</v>
      </c>
      <c r="T1502" s="15">
        <v>22</v>
      </c>
      <c r="U1502" s="15">
        <v>2.75</v>
      </c>
      <c r="V1502" s="15">
        <v>1.7324999999999999</v>
      </c>
      <c r="W1502" s="13">
        <v>196</v>
      </c>
      <c r="X1502" s="13">
        <v>369</v>
      </c>
      <c r="Y1502" s="13">
        <v>44</v>
      </c>
      <c r="Z1502" s="13">
        <v>565</v>
      </c>
      <c r="AA1502" s="13">
        <v>96</v>
      </c>
      <c r="AB1502" s="13">
        <v>6</v>
      </c>
    </row>
    <row r="1503" spans="1:28">
      <c r="A1503" s="1">
        <v>100010005</v>
      </c>
      <c r="B1503" s="1" t="s">
        <v>1138</v>
      </c>
      <c r="C1503" s="1" t="s">
        <v>3258</v>
      </c>
      <c r="D1503" s="1" t="s">
        <v>3275</v>
      </c>
      <c r="E1503" s="1">
        <v>1</v>
      </c>
      <c r="F1503" s="13">
        <v>52</v>
      </c>
      <c r="G1503" s="13">
        <f t="shared" si="24"/>
        <v>14</v>
      </c>
      <c r="H1503" s="13">
        <v>14</v>
      </c>
      <c r="I1503" s="13">
        <v>0</v>
      </c>
      <c r="J1503" s="13">
        <v>6</v>
      </c>
      <c r="K1503" s="13">
        <v>0</v>
      </c>
      <c r="L1503" s="13">
        <v>0</v>
      </c>
      <c r="M1503" s="13">
        <v>0</v>
      </c>
      <c r="N1503" s="13">
        <v>4</v>
      </c>
      <c r="O1503" s="13">
        <v>1</v>
      </c>
      <c r="P1503" s="13">
        <v>3</v>
      </c>
      <c r="Q1503" s="13">
        <v>19</v>
      </c>
      <c r="R1503" s="13">
        <v>2542</v>
      </c>
      <c r="S1503" s="13">
        <v>219</v>
      </c>
      <c r="T1503" s="15">
        <v>26</v>
      </c>
      <c r="U1503" s="15">
        <v>3.25</v>
      </c>
      <c r="V1503" s="15">
        <v>2.0474999999999999</v>
      </c>
      <c r="W1503" s="13">
        <v>229</v>
      </c>
      <c r="X1503" s="13">
        <v>447</v>
      </c>
      <c r="Y1503" s="13">
        <v>52</v>
      </c>
      <c r="Z1503" s="13">
        <v>676</v>
      </c>
      <c r="AA1503" s="13">
        <v>96</v>
      </c>
      <c r="AB1503" s="13">
        <v>6</v>
      </c>
    </row>
    <row r="1504" spans="1:28">
      <c r="A1504" s="1">
        <v>100010008</v>
      </c>
      <c r="B1504" s="1" t="s">
        <v>1138</v>
      </c>
      <c r="C1504" s="1" t="s">
        <v>3258</v>
      </c>
      <c r="D1504" s="1" t="s">
        <v>2283</v>
      </c>
      <c r="E1504" s="1">
        <v>1</v>
      </c>
      <c r="F1504" s="13">
        <v>70</v>
      </c>
      <c r="G1504" s="13">
        <f t="shared" si="24"/>
        <v>24</v>
      </c>
      <c r="H1504" s="13">
        <v>24</v>
      </c>
      <c r="I1504" s="13">
        <v>0</v>
      </c>
      <c r="J1504" s="13">
        <v>8</v>
      </c>
      <c r="K1504" s="13">
        <v>0</v>
      </c>
      <c r="L1504" s="13">
        <v>0</v>
      </c>
      <c r="M1504" s="13">
        <v>0</v>
      </c>
      <c r="N1504" s="13">
        <v>5</v>
      </c>
      <c r="O1504" s="13">
        <v>1</v>
      </c>
      <c r="P1504" s="13">
        <v>4</v>
      </c>
      <c r="Q1504" s="13">
        <v>23</v>
      </c>
      <c r="R1504" s="13">
        <v>3381</v>
      </c>
      <c r="S1504" s="13">
        <v>345</v>
      </c>
      <c r="T1504" s="15">
        <v>35</v>
      </c>
      <c r="U1504" s="15">
        <v>4.375</v>
      </c>
      <c r="V1504" s="15">
        <v>2.7562500000000001</v>
      </c>
      <c r="W1504" s="13">
        <v>305</v>
      </c>
      <c r="X1504" s="13">
        <v>611</v>
      </c>
      <c r="Y1504" s="13">
        <v>70</v>
      </c>
      <c r="Z1504" s="13">
        <v>916</v>
      </c>
      <c r="AA1504" s="13">
        <v>120</v>
      </c>
      <c r="AB1504" s="13">
        <v>8</v>
      </c>
    </row>
    <row r="1505" spans="1:28">
      <c r="A1505" s="1">
        <v>100010010</v>
      </c>
      <c r="B1505" s="1" t="s">
        <v>1138</v>
      </c>
      <c r="C1505" s="1" t="s">
        <v>3258</v>
      </c>
      <c r="D1505" s="1" t="s">
        <v>12</v>
      </c>
      <c r="E1505" s="1">
        <v>1</v>
      </c>
      <c r="F1505" s="13">
        <v>79</v>
      </c>
      <c r="G1505" s="13">
        <f t="shared" si="24"/>
        <v>27</v>
      </c>
      <c r="H1505" s="13">
        <v>27</v>
      </c>
      <c r="I1505" s="13">
        <v>0</v>
      </c>
      <c r="J1505" s="13">
        <v>10</v>
      </c>
      <c r="K1505" s="13">
        <v>0</v>
      </c>
      <c r="L1505" s="13">
        <v>0</v>
      </c>
      <c r="M1505" s="13">
        <v>0</v>
      </c>
      <c r="N1505" s="13">
        <v>6</v>
      </c>
      <c r="O1505" s="13">
        <v>1</v>
      </c>
      <c r="P1505" s="13">
        <v>5</v>
      </c>
      <c r="Q1505" s="13">
        <v>26</v>
      </c>
      <c r="R1505" s="13">
        <v>3920</v>
      </c>
      <c r="S1505" s="13">
        <v>458</v>
      </c>
      <c r="T1505" s="15">
        <v>39.5</v>
      </c>
      <c r="U1505" s="15">
        <v>4.9375</v>
      </c>
      <c r="V1505" s="15">
        <v>3.1106250000000002</v>
      </c>
      <c r="W1505" s="13">
        <v>353</v>
      </c>
      <c r="X1505" s="13">
        <v>726</v>
      </c>
      <c r="Y1505" s="13">
        <v>79</v>
      </c>
      <c r="Z1505" s="13">
        <v>1079</v>
      </c>
      <c r="AA1505" s="13">
        <v>144</v>
      </c>
      <c r="AB1505" s="13">
        <v>10</v>
      </c>
    </row>
    <row r="1506" spans="1:28">
      <c r="A1506" s="1">
        <v>100010015</v>
      </c>
      <c r="B1506" s="1" t="s">
        <v>1138</v>
      </c>
      <c r="C1506" s="1" t="s">
        <v>3258</v>
      </c>
      <c r="D1506" s="1" t="s">
        <v>3279</v>
      </c>
      <c r="E1506" s="1">
        <v>2</v>
      </c>
      <c r="F1506" s="13">
        <v>52</v>
      </c>
      <c r="G1506" s="13">
        <f t="shared" si="24"/>
        <v>14</v>
      </c>
      <c r="H1506" s="13">
        <v>14</v>
      </c>
      <c r="I1506" s="13">
        <v>0</v>
      </c>
      <c r="J1506" s="13">
        <v>6</v>
      </c>
      <c r="K1506" s="13">
        <v>1</v>
      </c>
      <c r="L1506" s="13">
        <v>0</v>
      </c>
      <c r="M1506" s="13">
        <v>1</v>
      </c>
      <c r="N1506" s="13">
        <v>4</v>
      </c>
      <c r="O1506" s="13">
        <v>2</v>
      </c>
      <c r="P1506" s="13">
        <v>4</v>
      </c>
      <c r="Q1506" s="13">
        <v>19</v>
      </c>
      <c r="R1506" s="13">
        <v>2662</v>
      </c>
      <c r="S1506" s="13">
        <v>219</v>
      </c>
      <c r="T1506" s="15">
        <v>26</v>
      </c>
      <c r="U1506" s="15">
        <v>3.25</v>
      </c>
      <c r="V1506" s="15">
        <v>2.0474999999999999</v>
      </c>
      <c r="W1506" s="13">
        <v>240</v>
      </c>
      <c r="X1506" s="13">
        <v>465</v>
      </c>
      <c r="Y1506" s="13">
        <v>52</v>
      </c>
      <c r="Z1506" s="13">
        <v>705</v>
      </c>
      <c r="AA1506" s="13">
        <v>144</v>
      </c>
      <c r="AB1506" s="13">
        <v>6</v>
      </c>
    </row>
    <row r="1507" spans="1:28">
      <c r="A1507" s="1">
        <v>100010019</v>
      </c>
      <c r="B1507" s="1" t="s">
        <v>1138</v>
      </c>
      <c r="C1507" s="1" t="s">
        <v>3258</v>
      </c>
      <c r="D1507" s="1" t="s">
        <v>3281</v>
      </c>
      <c r="E1507" s="1">
        <v>1</v>
      </c>
      <c r="F1507" s="13">
        <v>65</v>
      </c>
      <c r="G1507" s="13">
        <f t="shared" si="24"/>
        <v>17</v>
      </c>
      <c r="H1507" s="13">
        <v>17</v>
      </c>
      <c r="I1507" s="13">
        <v>0</v>
      </c>
      <c r="J1507" s="13">
        <v>10</v>
      </c>
      <c r="K1507" s="13">
        <v>0</v>
      </c>
      <c r="L1507" s="13">
        <v>0</v>
      </c>
      <c r="M1507" s="13">
        <v>0</v>
      </c>
      <c r="N1507" s="13">
        <v>6</v>
      </c>
      <c r="O1507" s="13">
        <v>1</v>
      </c>
      <c r="P1507" s="13">
        <v>5</v>
      </c>
      <c r="Q1507" s="13">
        <v>24</v>
      </c>
      <c r="R1507" s="13">
        <v>3268</v>
      </c>
      <c r="S1507" s="13">
        <v>381</v>
      </c>
      <c r="T1507" s="15">
        <v>32.5</v>
      </c>
      <c r="U1507" s="15">
        <v>4.0625</v>
      </c>
      <c r="V1507" s="15">
        <v>2.5593750000000002</v>
      </c>
      <c r="W1507" s="13">
        <v>295</v>
      </c>
      <c r="X1507" s="13">
        <v>605</v>
      </c>
      <c r="Y1507" s="13">
        <v>65</v>
      </c>
      <c r="Z1507" s="13">
        <v>900</v>
      </c>
      <c r="AA1507" s="13">
        <v>144</v>
      </c>
      <c r="AB1507" s="13">
        <v>10</v>
      </c>
    </row>
    <row r="1508" spans="1:28">
      <c r="A1508" s="1">
        <v>100010021</v>
      </c>
      <c r="B1508" s="1" t="s">
        <v>1138</v>
      </c>
      <c r="C1508" s="1" t="s">
        <v>3258</v>
      </c>
      <c r="D1508" s="1" t="s">
        <v>3283</v>
      </c>
      <c r="E1508" s="1">
        <v>1</v>
      </c>
      <c r="F1508" s="13">
        <v>109</v>
      </c>
      <c r="G1508" s="13">
        <f t="shared" si="24"/>
        <v>29</v>
      </c>
      <c r="H1508" s="13">
        <v>28</v>
      </c>
      <c r="I1508" s="13">
        <v>1</v>
      </c>
      <c r="J1508" s="13">
        <v>18</v>
      </c>
      <c r="K1508" s="13">
        <v>0</v>
      </c>
      <c r="L1508" s="13">
        <v>1</v>
      </c>
      <c r="M1508" s="13">
        <v>0</v>
      </c>
      <c r="N1508" s="13">
        <v>9</v>
      </c>
      <c r="O1508" s="13">
        <v>1</v>
      </c>
      <c r="P1508" s="13">
        <v>9</v>
      </c>
      <c r="Q1508" s="13">
        <v>41</v>
      </c>
      <c r="R1508" s="13">
        <v>5437</v>
      </c>
      <c r="S1508" s="13">
        <v>1260</v>
      </c>
      <c r="T1508" s="15">
        <v>54.5</v>
      </c>
      <c r="U1508" s="15">
        <v>6.8125</v>
      </c>
      <c r="V1508" s="15">
        <v>4.2918750000000001</v>
      </c>
      <c r="W1508" s="13">
        <v>490</v>
      </c>
      <c r="X1508" s="13">
        <v>1194</v>
      </c>
      <c r="Y1508" s="13">
        <v>109</v>
      </c>
      <c r="Z1508" s="13">
        <v>1684</v>
      </c>
      <c r="AA1508" s="13">
        <v>216</v>
      </c>
      <c r="AB1508" s="13">
        <v>18</v>
      </c>
    </row>
    <row r="1509" spans="1:28">
      <c r="A1509" s="1">
        <v>100010026</v>
      </c>
      <c r="B1509" s="1" t="s">
        <v>1138</v>
      </c>
      <c r="C1509" s="1" t="s">
        <v>3258</v>
      </c>
      <c r="D1509" s="1" t="s">
        <v>1664</v>
      </c>
      <c r="E1509" s="1">
        <v>1</v>
      </c>
      <c r="F1509" s="13">
        <v>6</v>
      </c>
      <c r="G1509" s="13">
        <f t="shared" si="24"/>
        <v>2</v>
      </c>
      <c r="H1509" s="13">
        <v>2</v>
      </c>
      <c r="I1509" s="13">
        <v>0</v>
      </c>
      <c r="J1509" s="13">
        <v>0</v>
      </c>
      <c r="K1509" s="13">
        <v>1</v>
      </c>
      <c r="L1509" s="13">
        <v>0</v>
      </c>
      <c r="M1509" s="13">
        <v>1</v>
      </c>
      <c r="N1509" s="13">
        <v>0</v>
      </c>
      <c r="O1509" s="13">
        <v>1</v>
      </c>
      <c r="P1509" s="13">
        <v>1</v>
      </c>
      <c r="Q1509" s="13">
        <v>2</v>
      </c>
      <c r="R1509" s="13">
        <v>272</v>
      </c>
      <c r="S1509" s="13">
        <v>0</v>
      </c>
      <c r="T1509" s="15">
        <v>3</v>
      </c>
      <c r="U1509" s="15">
        <v>0.375</v>
      </c>
      <c r="V1509" s="15">
        <v>0.23624999999999999</v>
      </c>
      <c r="W1509" s="13">
        <v>25</v>
      </c>
      <c r="X1509" s="13">
        <v>41</v>
      </c>
      <c r="Y1509" s="13">
        <v>6</v>
      </c>
      <c r="Z1509" s="13">
        <v>66</v>
      </c>
      <c r="AA1509" s="13">
        <v>48</v>
      </c>
      <c r="AB1509" s="13">
        <v>0</v>
      </c>
    </row>
    <row r="1510" spans="1:28">
      <c r="A1510" s="1">
        <v>100010030</v>
      </c>
      <c r="B1510" s="1" t="s">
        <v>1138</v>
      </c>
      <c r="C1510" s="1" t="s">
        <v>3258</v>
      </c>
      <c r="D1510" s="1" t="s">
        <v>3287</v>
      </c>
      <c r="E1510" s="1">
        <v>1</v>
      </c>
      <c r="F1510" s="13">
        <v>76</v>
      </c>
      <c r="G1510" s="13">
        <f t="shared" si="24"/>
        <v>26</v>
      </c>
      <c r="H1510" s="13">
        <v>26</v>
      </c>
      <c r="I1510" s="13">
        <v>0</v>
      </c>
      <c r="J1510" s="13">
        <v>8</v>
      </c>
      <c r="K1510" s="13">
        <v>0</v>
      </c>
      <c r="L1510" s="13">
        <v>0</v>
      </c>
      <c r="M1510" s="13">
        <v>0</v>
      </c>
      <c r="N1510" s="13">
        <v>5</v>
      </c>
      <c r="O1510" s="13">
        <v>1</v>
      </c>
      <c r="P1510" s="13">
        <v>4</v>
      </c>
      <c r="Q1510" s="13">
        <v>25</v>
      </c>
      <c r="R1510" s="13">
        <v>3660</v>
      </c>
      <c r="S1510" s="13">
        <v>419</v>
      </c>
      <c r="T1510" s="15">
        <v>38</v>
      </c>
      <c r="U1510" s="15">
        <v>4.75</v>
      </c>
      <c r="V1510" s="15">
        <v>2.9925000000000002</v>
      </c>
      <c r="W1510" s="13">
        <v>330</v>
      </c>
      <c r="X1510" s="13">
        <v>675</v>
      </c>
      <c r="Y1510" s="13">
        <v>76</v>
      </c>
      <c r="Z1510" s="13">
        <v>1005</v>
      </c>
      <c r="AA1510" s="13">
        <v>120</v>
      </c>
      <c r="AB1510" s="13">
        <v>8</v>
      </c>
    </row>
    <row r="1511" spans="1:28">
      <c r="A1511" s="1">
        <v>100010034</v>
      </c>
      <c r="B1511" s="1" t="s">
        <v>1138</v>
      </c>
      <c r="C1511" s="1" t="s">
        <v>3258</v>
      </c>
      <c r="D1511" s="1" t="s">
        <v>1664</v>
      </c>
      <c r="E1511" s="1">
        <v>1</v>
      </c>
      <c r="F1511" s="13">
        <v>9</v>
      </c>
      <c r="G1511" s="13">
        <f t="shared" si="24"/>
        <v>3</v>
      </c>
      <c r="H1511" s="13">
        <v>3</v>
      </c>
      <c r="I1511" s="13">
        <v>0</v>
      </c>
      <c r="J1511" s="13">
        <v>0</v>
      </c>
      <c r="K1511" s="13">
        <v>1</v>
      </c>
      <c r="L1511" s="13">
        <v>0</v>
      </c>
      <c r="M1511" s="13">
        <v>1</v>
      </c>
      <c r="N1511" s="13">
        <v>0</v>
      </c>
      <c r="O1511" s="13">
        <v>1</v>
      </c>
      <c r="P1511" s="13">
        <v>1</v>
      </c>
      <c r="Q1511" s="13">
        <v>3</v>
      </c>
      <c r="R1511" s="13">
        <v>410</v>
      </c>
      <c r="S1511" s="13">
        <v>0</v>
      </c>
      <c r="T1511" s="15">
        <v>4.5</v>
      </c>
      <c r="U1511" s="15">
        <v>0.5625</v>
      </c>
      <c r="V1511" s="15">
        <v>0.354375</v>
      </c>
      <c r="W1511" s="13">
        <v>37</v>
      </c>
      <c r="X1511" s="13">
        <v>62</v>
      </c>
      <c r="Y1511" s="13">
        <v>9</v>
      </c>
      <c r="Z1511" s="13">
        <v>99</v>
      </c>
      <c r="AA1511" s="13">
        <v>48</v>
      </c>
      <c r="AB1511" s="13">
        <v>0</v>
      </c>
    </row>
    <row r="1512" spans="1:28">
      <c r="A1512" s="1">
        <v>100010039</v>
      </c>
      <c r="B1512" s="1" t="s">
        <v>1138</v>
      </c>
      <c r="C1512" s="1" t="s">
        <v>3258</v>
      </c>
      <c r="D1512" s="1" t="s">
        <v>12</v>
      </c>
      <c r="E1512" s="1">
        <v>1</v>
      </c>
      <c r="F1512" s="13">
        <v>60</v>
      </c>
      <c r="G1512" s="13">
        <f t="shared" si="24"/>
        <v>22</v>
      </c>
      <c r="H1512" s="13">
        <v>20</v>
      </c>
      <c r="I1512" s="13">
        <v>2</v>
      </c>
      <c r="J1512" s="13">
        <v>6</v>
      </c>
      <c r="K1512" s="13">
        <v>0</v>
      </c>
      <c r="L1512" s="13">
        <v>0</v>
      </c>
      <c r="M1512" s="13">
        <v>0</v>
      </c>
      <c r="N1512" s="13">
        <v>4</v>
      </c>
      <c r="O1512" s="13">
        <v>1</v>
      </c>
      <c r="P1512" s="13">
        <v>3</v>
      </c>
      <c r="Q1512" s="13">
        <v>21</v>
      </c>
      <c r="R1512" s="13">
        <v>2915</v>
      </c>
      <c r="S1512" s="13">
        <v>279</v>
      </c>
      <c r="T1512" s="15">
        <v>30</v>
      </c>
      <c r="U1512" s="15">
        <v>3.75</v>
      </c>
      <c r="V1512" s="15">
        <v>2.3624999999999998</v>
      </c>
      <c r="W1512" s="13">
        <v>263</v>
      </c>
      <c r="X1512" s="13">
        <v>521</v>
      </c>
      <c r="Y1512" s="13">
        <v>60</v>
      </c>
      <c r="Z1512" s="13">
        <v>784</v>
      </c>
      <c r="AA1512" s="13">
        <v>96</v>
      </c>
      <c r="AB1512" s="13">
        <v>6</v>
      </c>
    </row>
    <row r="1513" spans="1:28">
      <c r="A1513" s="1">
        <v>100010042</v>
      </c>
      <c r="B1513" s="1" t="s">
        <v>1138</v>
      </c>
      <c r="C1513" s="1" t="s">
        <v>3258</v>
      </c>
      <c r="D1513" s="1" t="s">
        <v>3294</v>
      </c>
      <c r="E1513" s="1">
        <v>1</v>
      </c>
      <c r="F1513" s="13">
        <v>70</v>
      </c>
      <c r="G1513" s="13">
        <f t="shared" si="24"/>
        <v>18</v>
      </c>
      <c r="H1513" s="13">
        <v>18</v>
      </c>
      <c r="I1513" s="13">
        <v>0</v>
      </c>
      <c r="J1513" s="13">
        <v>8</v>
      </c>
      <c r="K1513" s="13">
        <v>0</v>
      </c>
      <c r="L1513" s="13">
        <v>0</v>
      </c>
      <c r="M1513" s="13">
        <v>0</v>
      </c>
      <c r="N1513" s="13">
        <v>5</v>
      </c>
      <c r="O1513" s="13">
        <v>1</v>
      </c>
      <c r="P1513" s="13">
        <v>4</v>
      </c>
      <c r="Q1513" s="13">
        <v>26</v>
      </c>
      <c r="R1513" s="13">
        <v>3381</v>
      </c>
      <c r="S1513" s="13">
        <v>458</v>
      </c>
      <c r="T1513" s="15">
        <v>35</v>
      </c>
      <c r="U1513" s="15">
        <v>4.375</v>
      </c>
      <c r="V1513" s="15">
        <v>2.7562500000000001</v>
      </c>
      <c r="W1513" s="13">
        <v>305</v>
      </c>
      <c r="X1513" s="13">
        <v>645</v>
      </c>
      <c r="Y1513" s="13">
        <v>70</v>
      </c>
      <c r="Z1513" s="13">
        <v>950</v>
      </c>
      <c r="AA1513" s="13">
        <v>120</v>
      </c>
      <c r="AB1513" s="13">
        <v>8</v>
      </c>
    </row>
    <row r="1514" spans="1:28">
      <c r="A1514" s="1">
        <v>100010044</v>
      </c>
      <c r="B1514" s="1" t="s">
        <v>1138</v>
      </c>
      <c r="C1514" s="1" t="s">
        <v>3258</v>
      </c>
      <c r="D1514" s="1" t="s">
        <v>390</v>
      </c>
      <c r="E1514" s="1">
        <v>1</v>
      </c>
      <c r="F1514" s="13">
        <v>62</v>
      </c>
      <c r="G1514" s="13">
        <f t="shared" si="24"/>
        <v>16</v>
      </c>
      <c r="H1514" s="13">
        <v>16</v>
      </c>
      <c r="I1514" s="13">
        <v>0</v>
      </c>
      <c r="J1514" s="13">
        <v>10</v>
      </c>
      <c r="K1514" s="13">
        <v>0</v>
      </c>
      <c r="L1514" s="13">
        <v>0</v>
      </c>
      <c r="M1514" s="13">
        <v>0</v>
      </c>
      <c r="N1514" s="13">
        <v>6</v>
      </c>
      <c r="O1514" s="13">
        <v>1</v>
      </c>
      <c r="P1514" s="13">
        <v>5</v>
      </c>
      <c r="Q1514" s="13">
        <v>23</v>
      </c>
      <c r="R1514" s="13">
        <v>3128</v>
      </c>
      <c r="S1514" s="13">
        <v>345</v>
      </c>
      <c r="T1514" s="15">
        <v>31</v>
      </c>
      <c r="U1514" s="15">
        <v>3.875</v>
      </c>
      <c r="V1514" s="15">
        <v>2.4412500000000001</v>
      </c>
      <c r="W1514" s="13">
        <v>282</v>
      </c>
      <c r="X1514" s="13">
        <v>573</v>
      </c>
      <c r="Y1514" s="13">
        <v>62</v>
      </c>
      <c r="Z1514" s="13">
        <v>855</v>
      </c>
      <c r="AA1514" s="13">
        <v>144</v>
      </c>
      <c r="AB1514" s="13">
        <v>10</v>
      </c>
    </row>
    <row r="1515" spans="1:28">
      <c r="A1515" s="1">
        <v>100010049</v>
      </c>
      <c r="B1515" s="1" t="s">
        <v>1138</v>
      </c>
      <c r="C1515" s="1" t="s">
        <v>3258</v>
      </c>
      <c r="D1515" s="1" t="s">
        <v>171</v>
      </c>
      <c r="E1515" s="1">
        <v>1</v>
      </c>
      <c r="F1515" s="13">
        <v>43</v>
      </c>
      <c r="G1515" s="13">
        <f t="shared" si="24"/>
        <v>15</v>
      </c>
      <c r="H1515" s="13">
        <v>15</v>
      </c>
      <c r="I1515" s="13">
        <v>0</v>
      </c>
      <c r="J1515" s="13">
        <v>6</v>
      </c>
      <c r="K1515" s="13">
        <v>0</v>
      </c>
      <c r="L1515" s="13">
        <v>0</v>
      </c>
      <c r="M1515" s="13">
        <v>0</v>
      </c>
      <c r="N1515" s="13">
        <v>4</v>
      </c>
      <c r="O1515" s="13">
        <v>1</v>
      </c>
      <c r="P1515" s="13">
        <v>3</v>
      </c>
      <c r="Q1515" s="13">
        <v>14</v>
      </c>
      <c r="R1515" s="13">
        <v>2123</v>
      </c>
      <c r="S1515" s="13">
        <v>100</v>
      </c>
      <c r="T1515" s="15">
        <v>21.5</v>
      </c>
      <c r="U1515" s="15">
        <v>2.6875</v>
      </c>
      <c r="V1515" s="15">
        <v>1.693125</v>
      </c>
      <c r="W1515" s="13">
        <v>192</v>
      </c>
      <c r="X1515" s="13">
        <v>349</v>
      </c>
      <c r="Y1515" s="13">
        <v>43</v>
      </c>
      <c r="Z1515" s="13">
        <v>541</v>
      </c>
      <c r="AA1515" s="13">
        <v>96</v>
      </c>
      <c r="AB1515" s="13">
        <v>6</v>
      </c>
    </row>
    <row r="1516" spans="1:28">
      <c r="A1516" s="1">
        <v>100010052</v>
      </c>
      <c r="B1516" s="1" t="s">
        <v>1138</v>
      </c>
      <c r="C1516" s="1" t="s">
        <v>3258</v>
      </c>
      <c r="D1516" s="1" t="s">
        <v>1232</v>
      </c>
      <c r="E1516" s="1">
        <v>2</v>
      </c>
      <c r="F1516" s="13">
        <v>111</v>
      </c>
      <c r="G1516" s="13">
        <f t="shared" si="24"/>
        <v>31</v>
      </c>
      <c r="H1516" s="13">
        <v>30</v>
      </c>
      <c r="I1516" s="13">
        <v>1</v>
      </c>
      <c r="J1516" s="13">
        <v>16</v>
      </c>
      <c r="K1516" s="13">
        <v>0</v>
      </c>
      <c r="L1516" s="13">
        <v>0</v>
      </c>
      <c r="M1516" s="13">
        <v>1</v>
      </c>
      <c r="N1516" s="13">
        <v>9</v>
      </c>
      <c r="O1516" s="13">
        <v>2</v>
      </c>
      <c r="P1516" s="13">
        <v>8</v>
      </c>
      <c r="Q1516" s="13">
        <v>41</v>
      </c>
      <c r="R1516" s="13">
        <v>5416</v>
      </c>
      <c r="S1516" s="13">
        <v>1068</v>
      </c>
      <c r="T1516" s="15">
        <v>55.5</v>
      </c>
      <c r="U1516" s="15">
        <v>6.9375</v>
      </c>
      <c r="V1516" s="15">
        <v>4.3706250000000004</v>
      </c>
      <c r="W1516" s="13">
        <v>489</v>
      </c>
      <c r="X1516" s="13">
        <v>1134</v>
      </c>
      <c r="Y1516" s="13">
        <v>111</v>
      </c>
      <c r="Z1516" s="13">
        <v>1623</v>
      </c>
      <c r="AA1516" s="13">
        <v>240</v>
      </c>
      <c r="AB1516" s="13">
        <v>16</v>
      </c>
    </row>
    <row r="1517" spans="1:28">
      <c r="A1517" s="1">
        <v>100010055</v>
      </c>
      <c r="B1517" s="1" t="s">
        <v>1138</v>
      </c>
      <c r="C1517" s="1" t="s">
        <v>3258</v>
      </c>
      <c r="D1517" s="1" t="s">
        <v>12</v>
      </c>
      <c r="E1517" s="1">
        <v>1</v>
      </c>
      <c r="F1517" s="13">
        <v>76</v>
      </c>
      <c r="G1517" s="13">
        <f t="shared" si="24"/>
        <v>26</v>
      </c>
      <c r="H1517" s="13">
        <v>26</v>
      </c>
      <c r="I1517" s="13">
        <v>0</v>
      </c>
      <c r="J1517" s="13">
        <v>10</v>
      </c>
      <c r="K1517" s="13">
        <v>0</v>
      </c>
      <c r="L1517" s="13">
        <v>0</v>
      </c>
      <c r="M1517" s="13">
        <v>0</v>
      </c>
      <c r="N1517" s="13">
        <v>6</v>
      </c>
      <c r="O1517" s="13">
        <v>1</v>
      </c>
      <c r="P1517" s="13">
        <v>5</v>
      </c>
      <c r="Q1517" s="13">
        <v>25</v>
      </c>
      <c r="R1517" s="13">
        <v>3780</v>
      </c>
      <c r="S1517" s="13">
        <v>419</v>
      </c>
      <c r="T1517" s="15">
        <v>38</v>
      </c>
      <c r="U1517" s="15">
        <v>4.75</v>
      </c>
      <c r="V1517" s="15">
        <v>2.9925000000000002</v>
      </c>
      <c r="W1517" s="13">
        <v>341</v>
      </c>
      <c r="X1517" s="13">
        <v>693</v>
      </c>
      <c r="Y1517" s="13">
        <v>76</v>
      </c>
      <c r="Z1517" s="13">
        <v>1034</v>
      </c>
      <c r="AA1517" s="13">
        <v>144</v>
      </c>
      <c r="AB1517" s="13">
        <v>10</v>
      </c>
    </row>
    <row r="1518" spans="1:28">
      <c r="A1518" s="1">
        <v>100010059</v>
      </c>
      <c r="B1518" s="1" t="s">
        <v>1138</v>
      </c>
      <c r="C1518" s="1" t="s">
        <v>3258</v>
      </c>
      <c r="D1518" s="1" t="s">
        <v>673</v>
      </c>
      <c r="E1518" s="1">
        <v>1</v>
      </c>
      <c r="F1518" s="13">
        <v>19</v>
      </c>
      <c r="G1518" s="13">
        <f t="shared" si="24"/>
        <v>5</v>
      </c>
      <c r="H1518" s="13">
        <v>5</v>
      </c>
      <c r="I1518" s="13">
        <v>0</v>
      </c>
      <c r="J1518" s="13">
        <v>0</v>
      </c>
      <c r="K1518" s="13">
        <v>1</v>
      </c>
      <c r="L1518" s="13">
        <v>0</v>
      </c>
      <c r="M1518" s="13">
        <v>1</v>
      </c>
      <c r="N1518" s="13">
        <v>0</v>
      </c>
      <c r="O1518" s="13">
        <v>1</v>
      </c>
      <c r="P1518" s="13">
        <v>1</v>
      </c>
      <c r="Q1518" s="13">
        <v>7</v>
      </c>
      <c r="R1518" s="13">
        <v>1263</v>
      </c>
      <c r="S1518" s="13">
        <v>0</v>
      </c>
      <c r="T1518" s="15">
        <v>9.5</v>
      </c>
      <c r="U1518" s="15">
        <v>1.1875</v>
      </c>
      <c r="V1518" s="15">
        <v>0.74812500000000004</v>
      </c>
      <c r="W1518" s="13">
        <v>114</v>
      </c>
      <c r="X1518" s="13">
        <v>190</v>
      </c>
      <c r="Y1518" s="13">
        <v>19</v>
      </c>
      <c r="Z1518" s="13">
        <v>304</v>
      </c>
      <c r="AA1518" s="13">
        <v>48</v>
      </c>
      <c r="AB1518" s="13">
        <v>0</v>
      </c>
    </row>
    <row r="1519" spans="1:28">
      <c r="A1519" s="1">
        <v>100010062</v>
      </c>
      <c r="B1519" s="1" t="s">
        <v>1138</v>
      </c>
      <c r="C1519" s="1" t="s">
        <v>3258</v>
      </c>
      <c r="D1519" s="1" t="s">
        <v>3303</v>
      </c>
      <c r="E1519" s="1">
        <v>1</v>
      </c>
      <c r="F1519" s="13">
        <v>109</v>
      </c>
      <c r="G1519" s="13">
        <f t="shared" si="24"/>
        <v>37</v>
      </c>
      <c r="H1519" s="13">
        <v>37</v>
      </c>
      <c r="I1519" s="13">
        <v>0</v>
      </c>
      <c r="J1519" s="13">
        <v>14</v>
      </c>
      <c r="K1519" s="13">
        <v>0</v>
      </c>
      <c r="L1519" s="13">
        <v>0</v>
      </c>
      <c r="M1519" s="13">
        <v>0</v>
      </c>
      <c r="N1519" s="13">
        <v>8</v>
      </c>
      <c r="O1519" s="13">
        <v>1</v>
      </c>
      <c r="P1519" s="13">
        <v>7</v>
      </c>
      <c r="Q1519" s="13">
        <v>36</v>
      </c>
      <c r="R1519" s="13">
        <v>5317</v>
      </c>
      <c r="S1519" s="13">
        <v>949</v>
      </c>
      <c r="T1519" s="15">
        <v>54.5</v>
      </c>
      <c r="U1519" s="15">
        <v>6.8125</v>
      </c>
      <c r="V1519" s="15">
        <v>4.2918750000000001</v>
      </c>
      <c r="W1519" s="13">
        <v>479</v>
      </c>
      <c r="X1519" s="13">
        <v>1083</v>
      </c>
      <c r="Y1519" s="13">
        <v>109</v>
      </c>
      <c r="Z1519" s="13">
        <v>1562</v>
      </c>
      <c r="AA1519" s="13">
        <v>192</v>
      </c>
      <c r="AB1519" s="13">
        <v>14</v>
      </c>
    </row>
    <row r="1520" spans="1:28">
      <c r="A1520" s="1">
        <v>100010065</v>
      </c>
      <c r="B1520" s="1" t="s">
        <v>1138</v>
      </c>
      <c r="C1520" s="1" t="s">
        <v>3258</v>
      </c>
      <c r="D1520" s="1" t="s">
        <v>3305</v>
      </c>
      <c r="E1520" s="1">
        <v>1</v>
      </c>
      <c r="F1520" s="13">
        <v>100</v>
      </c>
      <c r="G1520" s="13">
        <f t="shared" si="24"/>
        <v>34</v>
      </c>
      <c r="H1520" s="13">
        <v>34</v>
      </c>
      <c r="I1520" s="13">
        <v>0</v>
      </c>
      <c r="J1520" s="13">
        <v>12</v>
      </c>
      <c r="K1520" s="13">
        <v>0</v>
      </c>
      <c r="L1520" s="13">
        <v>0</v>
      </c>
      <c r="M1520" s="13">
        <v>0</v>
      </c>
      <c r="N1520" s="13">
        <v>7</v>
      </c>
      <c r="O1520" s="13">
        <v>1</v>
      </c>
      <c r="P1520" s="13">
        <v>6</v>
      </c>
      <c r="Q1520" s="13">
        <v>33</v>
      </c>
      <c r="R1520" s="13">
        <v>4898</v>
      </c>
      <c r="S1520" s="13">
        <v>784</v>
      </c>
      <c r="T1520" s="15">
        <v>50</v>
      </c>
      <c r="U1520" s="15">
        <v>6.25</v>
      </c>
      <c r="V1520" s="15">
        <v>3.9375</v>
      </c>
      <c r="W1520" s="13">
        <v>441</v>
      </c>
      <c r="X1520" s="13">
        <v>970</v>
      </c>
      <c r="Y1520" s="13">
        <v>100</v>
      </c>
      <c r="Z1520" s="13">
        <v>1411</v>
      </c>
      <c r="AA1520" s="13">
        <v>168</v>
      </c>
      <c r="AB1520" s="13">
        <v>12</v>
      </c>
    </row>
    <row r="1521" spans="1:28">
      <c r="A1521" s="1">
        <v>100010078</v>
      </c>
      <c r="B1521" s="1" t="s">
        <v>1138</v>
      </c>
      <c r="C1521" s="1" t="s">
        <v>3258</v>
      </c>
      <c r="D1521" s="1" t="s">
        <v>167</v>
      </c>
      <c r="E1521" s="1">
        <v>1</v>
      </c>
      <c r="F1521" s="13">
        <v>46</v>
      </c>
      <c r="G1521" s="13">
        <f t="shared" si="24"/>
        <v>12</v>
      </c>
      <c r="H1521" s="13">
        <v>12</v>
      </c>
      <c r="I1521" s="13">
        <v>0</v>
      </c>
      <c r="J1521" s="13">
        <v>6</v>
      </c>
      <c r="K1521" s="13">
        <v>0</v>
      </c>
      <c r="L1521" s="13">
        <v>0</v>
      </c>
      <c r="M1521" s="13">
        <v>0</v>
      </c>
      <c r="N1521" s="13">
        <v>4</v>
      </c>
      <c r="O1521" s="13">
        <v>1</v>
      </c>
      <c r="P1521" s="13">
        <v>3</v>
      </c>
      <c r="Q1521" s="13">
        <v>17</v>
      </c>
      <c r="R1521" s="13">
        <v>2263</v>
      </c>
      <c r="S1521" s="13">
        <v>166</v>
      </c>
      <c r="T1521" s="15">
        <v>23</v>
      </c>
      <c r="U1521" s="15">
        <v>2.875</v>
      </c>
      <c r="V1521" s="15">
        <v>1.81125</v>
      </c>
      <c r="W1521" s="13">
        <v>204</v>
      </c>
      <c r="X1521" s="13">
        <v>390</v>
      </c>
      <c r="Y1521" s="13">
        <v>46</v>
      </c>
      <c r="Z1521" s="13">
        <v>594</v>
      </c>
      <c r="AA1521" s="13">
        <v>96</v>
      </c>
      <c r="AB1521" s="13">
        <v>6</v>
      </c>
    </row>
    <row r="1522" spans="1:28">
      <c r="A1522" s="1">
        <v>100010079</v>
      </c>
      <c r="B1522" s="1" t="s">
        <v>1138</v>
      </c>
      <c r="C1522" s="1" t="s">
        <v>3258</v>
      </c>
      <c r="D1522" s="1" t="s">
        <v>100</v>
      </c>
      <c r="E1522" s="1">
        <v>1</v>
      </c>
      <c r="F1522" s="13">
        <v>45</v>
      </c>
      <c r="G1522" s="13">
        <f t="shared" si="24"/>
        <v>13</v>
      </c>
      <c r="H1522" s="13">
        <v>12</v>
      </c>
      <c r="I1522" s="13">
        <v>1</v>
      </c>
      <c r="J1522" s="13">
        <v>6</v>
      </c>
      <c r="K1522" s="13">
        <v>0</v>
      </c>
      <c r="L1522" s="13">
        <v>0</v>
      </c>
      <c r="M1522" s="13">
        <v>0</v>
      </c>
      <c r="N1522" s="13">
        <v>4</v>
      </c>
      <c r="O1522" s="13">
        <v>1</v>
      </c>
      <c r="P1522" s="13">
        <v>3</v>
      </c>
      <c r="Q1522" s="13">
        <v>17</v>
      </c>
      <c r="R1522" s="13">
        <v>2216</v>
      </c>
      <c r="S1522" s="13">
        <v>166</v>
      </c>
      <c r="T1522" s="15">
        <v>22.5</v>
      </c>
      <c r="U1522" s="15">
        <v>2.8125</v>
      </c>
      <c r="V1522" s="15">
        <v>1.7718750000000001</v>
      </c>
      <c r="W1522" s="13">
        <v>200</v>
      </c>
      <c r="X1522" s="13">
        <v>383</v>
      </c>
      <c r="Y1522" s="13">
        <v>45</v>
      </c>
      <c r="Z1522" s="13">
        <v>583</v>
      </c>
      <c r="AA1522" s="13">
        <v>96</v>
      </c>
      <c r="AB1522" s="13">
        <v>6</v>
      </c>
    </row>
    <row r="1523" spans="1:28">
      <c r="A1523" s="1">
        <v>100010083</v>
      </c>
      <c r="B1523" s="1" t="s">
        <v>1138</v>
      </c>
      <c r="C1523" s="1" t="s">
        <v>3258</v>
      </c>
      <c r="D1523" s="1" t="s">
        <v>3309</v>
      </c>
      <c r="E1523" s="1">
        <v>1</v>
      </c>
      <c r="F1523" s="13">
        <v>77</v>
      </c>
      <c r="G1523" s="13">
        <f t="shared" si="24"/>
        <v>27</v>
      </c>
      <c r="H1523" s="13">
        <v>26</v>
      </c>
      <c r="I1523" s="13">
        <v>1</v>
      </c>
      <c r="J1523" s="13">
        <v>10</v>
      </c>
      <c r="K1523" s="13">
        <v>0</v>
      </c>
      <c r="L1523" s="13">
        <v>0</v>
      </c>
      <c r="M1523" s="13">
        <v>0</v>
      </c>
      <c r="N1523" s="13">
        <v>6</v>
      </c>
      <c r="O1523" s="13">
        <v>1</v>
      </c>
      <c r="P1523" s="13">
        <v>5</v>
      </c>
      <c r="Q1523" s="13">
        <v>26</v>
      </c>
      <c r="R1523" s="13">
        <v>3827</v>
      </c>
      <c r="S1523" s="13">
        <v>458</v>
      </c>
      <c r="T1523" s="15">
        <v>38.5</v>
      </c>
      <c r="U1523" s="15">
        <v>4.8125</v>
      </c>
      <c r="V1523" s="15">
        <v>3.0318749999999999</v>
      </c>
      <c r="W1523" s="13">
        <v>345</v>
      </c>
      <c r="X1523" s="13">
        <v>712</v>
      </c>
      <c r="Y1523" s="13">
        <v>77</v>
      </c>
      <c r="Z1523" s="13">
        <v>1057</v>
      </c>
      <c r="AA1523" s="13">
        <v>144</v>
      </c>
      <c r="AB1523" s="13">
        <v>10</v>
      </c>
    </row>
    <row r="1524" spans="1:28">
      <c r="A1524" s="1">
        <v>100010092</v>
      </c>
      <c r="B1524" s="1" t="s">
        <v>1138</v>
      </c>
      <c r="C1524" s="1" t="s">
        <v>3258</v>
      </c>
      <c r="D1524" s="1" t="s">
        <v>3311</v>
      </c>
      <c r="E1524" s="1">
        <v>1</v>
      </c>
      <c r="F1524" s="13">
        <v>25</v>
      </c>
      <c r="G1524" s="13">
        <f t="shared" si="24"/>
        <v>7</v>
      </c>
      <c r="H1524" s="13">
        <v>7</v>
      </c>
      <c r="I1524" s="13">
        <v>0</v>
      </c>
      <c r="J1524" s="13">
        <v>6</v>
      </c>
      <c r="K1524" s="13">
        <v>0</v>
      </c>
      <c r="L1524" s="13">
        <v>0</v>
      </c>
      <c r="M1524" s="13">
        <v>0</v>
      </c>
      <c r="N1524" s="13">
        <v>4</v>
      </c>
      <c r="O1524" s="13">
        <v>1</v>
      </c>
      <c r="P1524" s="13">
        <v>3</v>
      </c>
      <c r="Q1524" s="13">
        <v>9</v>
      </c>
      <c r="R1524" s="13">
        <v>1405</v>
      </c>
      <c r="S1524" s="13">
        <v>25</v>
      </c>
      <c r="T1524" s="15">
        <v>12.5</v>
      </c>
      <c r="U1524" s="15">
        <v>1.5625</v>
      </c>
      <c r="V1524" s="15">
        <v>0.984375</v>
      </c>
      <c r="W1524" s="13">
        <v>127</v>
      </c>
      <c r="X1524" s="13">
        <v>219</v>
      </c>
      <c r="Y1524" s="13">
        <v>25</v>
      </c>
      <c r="Z1524" s="13">
        <v>346</v>
      </c>
      <c r="AA1524" s="13">
        <v>96</v>
      </c>
      <c r="AB1524" s="13">
        <v>6</v>
      </c>
    </row>
    <row r="1525" spans="1:28">
      <c r="A1525" s="1">
        <v>100010099</v>
      </c>
      <c r="B1525" s="1" t="s">
        <v>1138</v>
      </c>
      <c r="C1525" s="1" t="s">
        <v>3258</v>
      </c>
      <c r="D1525" s="1" t="s">
        <v>3313</v>
      </c>
      <c r="E1525" s="1">
        <v>1</v>
      </c>
      <c r="F1525" s="13">
        <v>38</v>
      </c>
      <c r="G1525" s="13">
        <f t="shared" si="24"/>
        <v>14</v>
      </c>
      <c r="H1525" s="13">
        <v>13</v>
      </c>
      <c r="I1525" s="13">
        <v>1</v>
      </c>
      <c r="J1525" s="13">
        <v>4</v>
      </c>
      <c r="K1525" s="13">
        <v>0</v>
      </c>
      <c r="L1525" s="13">
        <v>0</v>
      </c>
      <c r="M1525" s="13">
        <v>0</v>
      </c>
      <c r="N1525" s="13">
        <v>3</v>
      </c>
      <c r="O1525" s="13">
        <v>1</v>
      </c>
      <c r="P1525" s="13">
        <v>2</v>
      </c>
      <c r="Q1525" s="13">
        <v>13</v>
      </c>
      <c r="R1525" s="13">
        <v>1890</v>
      </c>
      <c r="S1525" s="13">
        <v>82</v>
      </c>
      <c r="T1525" s="15">
        <v>19</v>
      </c>
      <c r="U1525" s="15">
        <v>2.375</v>
      </c>
      <c r="V1525" s="15">
        <v>1.4962500000000001</v>
      </c>
      <c r="W1525" s="13">
        <v>171</v>
      </c>
      <c r="X1525" s="13">
        <v>309</v>
      </c>
      <c r="Y1525" s="13">
        <v>38</v>
      </c>
      <c r="Z1525" s="13">
        <v>480</v>
      </c>
      <c r="AA1525" s="13">
        <v>72</v>
      </c>
      <c r="AB1525" s="13">
        <v>4</v>
      </c>
    </row>
    <row r="1526" spans="1:28">
      <c r="A1526" s="1">
        <v>100010104</v>
      </c>
      <c r="B1526" s="1" t="s">
        <v>1138</v>
      </c>
      <c r="C1526" s="1" t="s">
        <v>3258</v>
      </c>
      <c r="D1526" s="1" t="s">
        <v>176</v>
      </c>
      <c r="E1526" s="1">
        <v>1</v>
      </c>
      <c r="F1526" s="13">
        <v>27</v>
      </c>
      <c r="G1526" s="13">
        <f t="shared" si="24"/>
        <v>9</v>
      </c>
      <c r="H1526" s="13">
        <v>7</v>
      </c>
      <c r="I1526" s="13">
        <v>2</v>
      </c>
      <c r="J1526" s="13">
        <v>4</v>
      </c>
      <c r="K1526" s="13">
        <v>0</v>
      </c>
      <c r="L1526" s="13">
        <v>0</v>
      </c>
      <c r="M1526" s="13">
        <v>0</v>
      </c>
      <c r="N1526" s="13">
        <v>3</v>
      </c>
      <c r="O1526" s="13">
        <v>1</v>
      </c>
      <c r="P1526" s="13">
        <v>2</v>
      </c>
      <c r="Q1526" s="13">
        <v>11</v>
      </c>
      <c r="R1526" s="13">
        <v>1378</v>
      </c>
      <c r="S1526" s="13">
        <v>50</v>
      </c>
      <c r="T1526" s="15">
        <v>13.5</v>
      </c>
      <c r="U1526" s="15">
        <v>1.6875</v>
      </c>
      <c r="V1526" s="15">
        <v>1.0631250000000001</v>
      </c>
      <c r="W1526" s="13">
        <v>125</v>
      </c>
      <c r="X1526" s="13">
        <v>222</v>
      </c>
      <c r="Y1526" s="13">
        <v>27</v>
      </c>
      <c r="Z1526" s="13">
        <v>347</v>
      </c>
      <c r="AA1526" s="13">
        <v>72</v>
      </c>
      <c r="AB1526" s="13">
        <v>4</v>
      </c>
    </row>
    <row r="1527" spans="1:28">
      <c r="A1527" s="1">
        <v>100010109</v>
      </c>
      <c r="B1527" s="1" t="s">
        <v>1138</v>
      </c>
      <c r="C1527" s="1" t="s">
        <v>3258</v>
      </c>
      <c r="D1527" s="1" t="s">
        <v>3317</v>
      </c>
      <c r="E1527" s="1">
        <v>1</v>
      </c>
      <c r="F1527" s="13">
        <v>49</v>
      </c>
      <c r="G1527" s="13">
        <f t="shared" si="24"/>
        <v>17</v>
      </c>
      <c r="H1527" s="13">
        <v>17</v>
      </c>
      <c r="I1527" s="13">
        <v>0</v>
      </c>
      <c r="J1527" s="13">
        <v>6</v>
      </c>
      <c r="K1527" s="13">
        <v>0</v>
      </c>
      <c r="L1527" s="13">
        <v>0</v>
      </c>
      <c r="M1527" s="13">
        <v>0</v>
      </c>
      <c r="N1527" s="13">
        <v>4</v>
      </c>
      <c r="O1527" s="13">
        <v>1</v>
      </c>
      <c r="P1527" s="13">
        <v>3</v>
      </c>
      <c r="Q1527" s="13">
        <v>16</v>
      </c>
      <c r="R1527" s="13">
        <v>2403</v>
      </c>
      <c r="S1527" s="13">
        <v>142</v>
      </c>
      <c r="T1527" s="15">
        <v>24.5</v>
      </c>
      <c r="U1527" s="15">
        <v>3.0625</v>
      </c>
      <c r="V1527" s="15">
        <v>1.9293750000000001</v>
      </c>
      <c r="W1527" s="13">
        <v>217</v>
      </c>
      <c r="X1527" s="13">
        <v>404</v>
      </c>
      <c r="Y1527" s="13">
        <v>49</v>
      </c>
      <c r="Z1527" s="13">
        <v>621</v>
      </c>
      <c r="AA1527" s="13">
        <v>96</v>
      </c>
      <c r="AB1527" s="13">
        <v>6</v>
      </c>
    </row>
    <row r="1528" spans="1:28">
      <c r="A1528" s="1">
        <v>100010114</v>
      </c>
      <c r="B1528" s="1" t="s">
        <v>1138</v>
      </c>
      <c r="C1528" s="1" t="s">
        <v>3258</v>
      </c>
      <c r="D1528" s="1" t="s">
        <v>12</v>
      </c>
      <c r="E1528" s="1">
        <v>1</v>
      </c>
      <c r="F1528" s="13">
        <v>113</v>
      </c>
      <c r="G1528" s="13">
        <f t="shared" si="24"/>
        <v>29</v>
      </c>
      <c r="H1528" s="13">
        <v>29</v>
      </c>
      <c r="I1528" s="13">
        <v>0</v>
      </c>
      <c r="J1528" s="13">
        <v>18</v>
      </c>
      <c r="K1528" s="13">
        <v>0</v>
      </c>
      <c r="L1528" s="13">
        <v>1</v>
      </c>
      <c r="M1528" s="13">
        <v>0</v>
      </c>
      <c r="N1528" s="13">
        <v>9</v>
      </c>
      <c r="O1528" s="13">
        <v>1</v>
      </c>
      <c r="P1528" s="13">
        <v>9</v>
      </c>
      <c r="Q1528" s="13">
        <v>42</v>
      </c>
      <c r="R1528" s="13">
        <v>5623</v>
      </c>
      <c r="S1528" s="13">
        <v>1328</v>
      </c>
      <c r="T1528" s="15">
        <v>56.5</v>
      </c>
      <c r="U1528" s="15">
        <v>7.0625</v>
      </c>
      <c r="V1528" s="15">
        <v>4.4493749999999999</v>
      </c>
      <c r="W1528" s="13">
        <v>507</v>
      </c>
      <c r="X1528" s="13">
        <v>1242</v>
      </c>
      <c r="Y1528" s="13">
        <v>113</v>
      </c>
      <c r="Z1528" s="13">
        <v>1749</v>
      </c>
      <c r="AA1528" s="13">
        <v>216</v>
      </c>
      <c r="AB1528" s="13">
        <v>18</v>
      </c>
    </row>
    <row r="1529" spans="1:28">
      <c r="A1529" s="1">
        <v>100010118</v>
      </c>
      <c r="B1529" s="1" t="s">
        <v>1138</v>
      </c>
      <c r="C1529" s="1" t="s">
        <v>3258</v>
      </c>
      <c r="D1529" s="1" t="s">
        <v>46</v>
      </c>
      <c r="E1529" s="1">
        <v>4</v>
      </c>
      <c r="F1529" s="13">
        <v>83</v>
      </c>
      <c r="G1529" s="13">
        <f t="shared" si="24"/>
        <v>25</v>
      </c>
      <c r="H1529" s="13">
        <v>25</v>
      </c>
      <c r="I1529" s="13">
        <v>0</v>
      </c>
      <c r="J1529" s="13">
        <v>12</v>
      </c>
      <c r="K1529" s="13">
        <v>0</v>
      </c>
      <c r="L1529" s="13">
        <v>0</v>
      </c>
      <c r="M1529" s="13">
        <v>0</v>
      </c>
      <c r="N1529" s="13">
        <v>9</v>
      </c>
      <c r="O1529" s="13">
        <v>3</v>
      </c>
      <c r="P1529" s="13">
        <v>6</v>
      </c>
      <c r="Q1529" s="13">
        <v>29</v>
      </c>
      <c r="R1529" s="13">
        <v>4227</v>
      </c>
      <c r="S1529" s="13">
        <v>106</v>
      </c>
      <c r="T1529" s="15">
        <v>41.5</v>
      </c>
      <c r="U1529" s="15">
        <v>5.1875</v>
      </c>
      <c r="V1529" s="15">
        <v>3.2681249999999999</v>
      </c>
      <c r="W1529" s="13">
        <v>383</v>
      </c>
      <c r="X1529" s="13">
        <v>668</v>
      </c>
      <c r="Y1529" s="13">
        <v>83</v>
      </c>
      <c r="Z1529" s="13">
        <v>1051</v>
      </c>
      <c r="AA1529" s="13">
        <v>216</v>
      </c>
      <c r="AB1529" s="13">
        <v>12</v>
      </c>
    </row>
    <row r="1530" spans="1:28">
      <c r="A1530" s="1">
        <v>100010121</v>
      </c>
      <c r="B1530" s="1" t="s">
        <v>1138</v>
      </c>
      <c r="C1530" s="1" t="s">
        <v>3258</v>
      </c>
      <c r="D1530" s="1" t="s">
        <v>3321</v>
      </c>
      <c r="E1530" s="1">
        <v>1</v>
      </c>
      <c r="F1530" s="13">
        <v>226</v>
      </c>
      <c r="G1530" s="13">
        <f t="shared" si="24"/>
        <v>58</v>
      </c>
      <c r="H1530" s="13">
        <v>58</v>
      </c>
      <c r="I1530" s="13">
        <v>0</v>
      </c>
      <c r="J1530" s="13">
        <v>28</v>
      </c>
      <c r="K1530" s="13">
        <v>0</v>
      </c>
      <c r="L1530" s="13">
        <v>1</v>
      </c>
      <c r="M1530" s="13">
        <v>0</v>
      </c>
      <c r="N1530" s="13">
        <v>14</v>
      </c>
      <c r="O1530" s="13">
        <v>1</v>
      </c>
      <c r="P1530" s="13">
        <v>14</v>
      </c>
      <c r="Q1530" s="13">
        <v>84</v>
      </c>
      <c r="R1530" s="13">
        <v>10766</v>
      </c>
      <c r="S1530" s="13">
        <v>5739</v>
      </c>
      <c r="T1530" s="15">
        <v>113</v>
      </c>
      <c r="U1530" s="15">
        <v>14.125</v>
      </c>
      <c r="V1530" s="15">
        <v>8.8987499999999997</v>
      </c>
      <c r="W1530" s="13">
        <v>969</v>
      </c>
      <c r="X1530" s="13">
        <v>3337</v>
      </c>
      <c r="Y1530" s="13">
        <v>226</v>
      </c>
      <c r="Z1530" s="13">
        <v>4306</v>
      </c>
      <c r="AA1530" s="13">
        <v>336</v>
      </c>
      <c r="AB1530" s="13">
        <v>28</v>
      </c>
    </row>
    <row r="1531" spans="1:28">
      <c r="A1531" s="1">
        <v>100010123</v>
      </c>
      <c r="B1531" s="1" t="s">
        <v>1138</v>
      </c>
      <c r="C1531" s="1" t="s">
        <v>3258</v>
      </c>
      <c r="D1531" s="1" t="s">
        <v>12</v>
      </c>
      <c r="E1531" s="1">
        <v>1</v>
      </c>
      <c r="F1531" s="13">
        <v>16</v>
      </c>
      <c r="G1531" s="13">
        <f t="shared" si="24"/>
        <v>6</v>
      </c>
      <c r="H1531" s="13">
        <v>6</v>
      </c>
      <c r="I1531" s="13">
        <v>0</v>
      </c>
      <c r="J1531" s="13">
        <v>0</v>
      </c>
      <c r="K1531" s="13">
        <v>1</v>
      </c>
      <c r="L1531" s="13">
        <v>0</v>
      </c>
      <c r="M1531" s="13">
        <v>1</v>
      </c>
      <c r="N1531" s="13">
        <v>0</v>
      </c>
      <c r="O1531" s="13">
        <v>1</v>
      </c>
      <c r="P1531" s="13">
        <v>1</v>
      </c>
      <c r="Q1531" s="13">
        <v>5</v>
      </c>
      <c r="R1531" s="13">
        <v>859</v>
      </c>
      <c r="S1531" s="13">
        <v>0</v>
      </c>
      <c r="T1531" s="15">
        <v>8</v>
      </c>
      <c r="U1531" s="15">
        <v>1</v>
      </c>
      <c r="V1531" s="15">
        <v>0.63</v>
      </c>
      <c r="W1531" s="13">
        <v>78</v>
      </c>
      <c r="X1531" s="13">
        <v>129</v>
      </c>
      <c r="Y1531" s="13">
        <v>16</v>
      </c>
      <c r="Z1531" s="13">
        <v>207</v>
      </c>
      <c r="AA1531" s="13">
        <v>48</v>
      </c>
      <c r="AB1531" s="13">
        <v>0</v>
      </c>
    </row>
    <row r="1532" spans="1:28">
      <c r="A1532" s="1">
        <v>100010129</v>
      </c>
      <c r="B1532" s="1" t="s">
        <v>1138</v>
      </c>
      <c r="C1532" s="1" t="s">
        <v>3258</v>
      </c>
      <c r="D1532" s="1" t="s">
        <v>12</v>
      </c>
      <c r="E1532" s="1">
        <v>1</v>
      </c>
      <c r="F1532" s="13">
        <v>9</v>
      </c>
      <c r="G1532" s="13">
        <f t="shared" si="24"/>
        <v>3</v>
      </c>
      <c r="H1532" s="13">
        <v>3</v>
      </c>
      <c r="I1532" s="13">
        <v>0</v>
      </c>
      <c r="J1532" s="13">
        <v>0</v>
      </c>
      <c r="K1532" s="13">
        <v>1</v>
      </c>
      <c r="L1532" s="13">
        <v>0</v>
      </c>
      <c r="M1532" s="13">
        <v>1</v>
      </c>
      <c r="N1532" s="13">
        <v>0</v>
      </c>
      <c r="O1532" s="13">
        <v>1</v>
      </c>
      <c r="P1532" s="13">
        <v>1</v>
      </c>
      <c r="Q1532" s="13">
        <v>3</v>
      </c>
      <c r="R1532" s="13">
        <v>410</v>
      </c>
      <c r="S1532" s="13">
        <v>0</v>
      </c>
      <c r="T1532" s="15">
        <v>4.5</v>
      </c>
      <c r="U1532" s="15">
        <v>0.5625</v>
      </c>
      <c r="V1532" s="15">
        <v>0.354375</v>
      </c>
      <c r="W1532" s="13">
        <v>37</v>
      </c>
      <c r="X1532" s="13">
        <v>62</v>
      </c>
      <c r="Y1532" s="13">
        <v>9</v>
      </c>
      <c r="Z1532" s="13">
        <v>99</v>
      </c>
      <c r="AA1532" s="13">
        <v>48</v>
      </c>
      <c r="AB1532" s="13">
        <v>0</v>
      </c>
    </row>
    <row r="1533" spans="1:28">
      <c r="A1533" s="1">
        <v>100010139</v>
      </c>
      <c r="B1533" s="1" t="s">
        <v>1138</v>
      </c>
      <c r="C1533" s="1" t="s">
        <v>3258</v>
      </c>
      <c r="D1533" s="1" t="s">
        <v>1768</v>
      </c>
      <c r="E1533" s="1">
        <v>3</v>
      </c>
      <c r="F1533" s="13">
        <v>69</v>
      </c>
      <c r="G1533" s="13">
        <f t="shared" si="24"/>
        <v>19</v>
      </c>
      <c r="H1533" s="13">
        <v>19</v>
      </c>
      <c r="I1533" s="13">
        <v>0</v>
      </c>
      <c r="J1533" s="13">
        <v>6</v>
      </c>
      <c r="K1533" s="13">
        <v>1</v>
      </c>
      <c r="L1533" s="13">
        <v>0</v>
      </c>
      <c r="M1533" s="13">
        <v>2</v>
      </c>
      <c r="N1533" s="13">
        <v>4</v>
      </c>
      <c r="O1533" s="13">
        <v>3</v>
      </c>
      <c r="P1533" s="13">
        <v>4</v>
      </c>
      <c r="Q1533" s="13">
        <v>25</v>
      </c>
      <c r="R1533" s="13">
        <v>3242</v>
      </c>
      <c r="S1533" s="13">
        <v>311</v>
      </c>
      <c r="T1533" s="15">
        <v>34.5</v>
      </c>
      <c r="U1533" s="15">
        <v>4.3125</v>
      </c>
      <c r="V1533" s="15">
        <v>2.7168749999999999</v>
      </c>
      <c r="W1533" s="13">
        <v>293</v>
      </c>
      <c r="X1533" s="13">
        <v>581</v>
      </c>
      <c r="Y1533" s="13">
        <v>69</v>
      </c>
      <c r="Z1533" s="13">
        <v>874</v>
      </c>
      <c r="AA1533" s="13">
        <v>168</v>
      </c>
      <c r="AB1533" s="13">
        <v>6</v>
      </c>
    </row>
    <row r="1534" spans="1:28">
      <c r="A1534" s="1">
        <v>100010145</v>
      </c>
      <c r="B1534" s="1" t="s">
        <v>1138</v>
      </c>
      <c r="C1534" s="1" t="s">
        <v>3258</v>
      </c>
      <c r="D1534" s="1" t="s">
        <v>1664</v>
      </c>
      <c r="E1534" s="1">
        <v>1</v>
      </c>
      <c r="F1534" s="13">
        <v>14</v>
      </c>
      <c r="G1534" s="13">
        <f t="shared" si="24"/>
        <v>4</v>
      </c>
      <c r="H1534" s="13">
        <v>4</v>
      </c>
      <c r="I1534" s="13">
        <v>0</v>
      </c>
      <c r="J1534" s="13">
        <v>0</v>
      </c>
      <c r="K1534" s="13">
        <v>1</v>
      </c>
      <c r="L1534" s="13">
        <v>0</v>
      </c>
      <c r="M1534" s="13">
        <v>1</v>
      </c>
      <c r="N1534" s="13">
        <v>0</v>
      </c>
      <c r="O1534" s="13">
        <v>1</v>
      </c>
      <c r="P1534" s="13">
        <v>1</v>
      </c>
      <c r="Q1534" s="13">
        <v>5</v>
      </c>
      <c r="R1534" s="13">
        <v>767</v>
      </c>
      <c r="S1534" s="13">
        <v>0</v>
      </c>
      <c r="T1534" s="15">
        <v>7</v>
      </c>
      <c r="U1534" s="15">
        <v>0.875</v>
      </c>
      <c r="V1534" s="15">
        <v>0.55125000000000002</v>
      </c>
      <c r="W1534" s="13">
        <v>70</v>
      </c>
      <c r="X1534" s="13">
        <v>116</v>
      </c>
      <c r="Y1534" s="13">
        <v>14</v>
      </c>
      <c r="Z1534" s="13">
        <v>186</v>
      </c>
      <c r="AA1534" s="13">
        <v>48</v>
      </c>
      <c r="AB1534" s="13">
        <v>0</v>
      </c>
    </row>
    <row r="1535" spans="1:28">
      <c r="A1535" s="1">
        <v>100010149</v>
      </c>
      <c r="B1535" s="1" t="s">
        <v>1138</v>
      </c>
      <c r="C1535" s="1" t="s">
        <v>3258</v>
      </c>
      <c r="D1535" s="1" t="s">
        <v>12</v>
      </c>
      <c r="E1535" s="1">
        <v>1</v>
      </c>
      <c r="F1535" s="13">
        <v>13</v>
      </c>
      <c r="G1535" s="13">
        <f t="shared" si="24"/>
        <v>5</v>
      </c>
      <c r="H1535" s="13">
        <v>5</v>
      </c>
      <c r="I1535" s="13">
        <v>0</v>
      </c>
      <c r="J1535" s="13">
        <v>0</v>
      </c>
      <c r="K1535" s="13">
        <v>1</v>
      </c>
      <c r="L1535" s="13">
        <v>0</v>
      </c>
      <c r="M1535" s="13">
        <v>1</v>
      </c>
      <c r="N1535" s="13">
        <v>0</v>
      </c>
      <c r="O1535" s="13">
        <v>1</v>
      </c>
      <c r="P1535" s="13">
        <v>1</v>
      </c>
      <c r="Q1535" s="13">
        <v>4</v>
      </c>
      <c r="R1535" s="13">
        <v>630</v>
      </c>
      <c r="S1535" s="13">
        <v>0</v>
      </c>
      <c r="T1535" s="15">
        <v>6.5</v>
      </c>
      <c r="U1535" s="15">
        <v>0.8125</v>
      </c>
      <c r="V1535" s="15">
        <v>0.51187499999999997</v>
      </c>
      <c r="W1535" s="13">
        <v>57</v>
      </c>
      <c r="X1535" s="13">
        <v>95</v>
      </c>
      <c r="Y1535" s="13">
        <v>13</v>
      </c>
      <c r="Z1535" s="13">
        <v>152</v>
      </c>
      <c r="AA1535" s="13">
        <v>48</v>
      </c>
      <c r="AB1535" s="13">
        <v>0</v>
      </c>
    </row>
    <row r="1536" spans="1:28">
      <c r="A1536" s="1">
        <v>100010155</v>
      </c>
      <c r="B1536" s="1" t="s">
        <v>1138</v>
      </c>
      <c r="C1536" s="1" t="s">
        <v>3258</v>
      </c>
      <c r="D1536" s="1" t="s">
        <v>533</v>
      </c>
      <c r="E1536" s="1">
        <v>1</v>
      </c>
      <c r="F1536" s="13">
        <v>10</v>
      </c>
      <c r="G1536" s="13">
        <f t="shared" si="24"/>
        <v>4</v>
      </c>
      <c r="H1536" s="13">
        <v>4</v>
      </c>
      <c r="I1536" s="13">
        <v>0</v>
      </c>
      <c r="J1536" s="13">
        <v>0</v>
      </c>
      <c r="K1536" s="13">
        <v>1</v>
      </c>
      <c r="L1536" s="13">
        <v>0</v>
      </c>
      <c r="M1536" s="13">
        <v>1</v>
      </c>
      <c r="N1536" s="13">
        <v>0</v>
      </c>
      <c r="O1536" s="13">
        <v>1</v>
      </c>
      <c r="P1536" s="13">
        <v>1</v>
      </c>
      <c r="Q1536" s="13">
        <v>3</v>
      </c>
      <c r="R1536" s="13">
        <v>443</v>
      </c>
      <c r="S1536" s="13">
        <v>0</v>
      </c>
      <c r="T1536" s="15">
        <v>5</v>
      </c>
      <c r="U1536" s="15">
        <v>0.625</v>
      </c>
      <c r="V1536" s="15">
        <v>0.39374999999999999</v>
      </c>
      <c r="W1536" s="13">
        <v>40</v>
      </c>
      <c r="X1536" s="13">
        <v>67</v>
      </c>
      <c r="Y1536" s="13">
        <v>10</v>
      </c>
      <c r="Z1536" s="13">
        <v>107</v>
      </c>
      <c r="AA1536" s="13">
        <v>48</v>
      </c>
      <c r="AB1536" s="13">
        <v>0</v>
      </c>
    </row>
    <row r="1537" spans="1:28">
      <c r="A1537" s="1">
        <v>100010157</v>
      </c>
      <c r="B1537" s="1" t="s">
        <v>1138</v>
      </c>
      <c r="C1537" s="1" t="s">
        <v>3258</v>
      </c>
      <c r="D1537" s="1" t="s">
        <v>10</v>
      </c>
      <c r="E1537" s="1">
        <v>1</v>
      </c>
      <c r="F1537" s="13">
        <v>14</v>
      </c>
      <c r="G1537" s="13">
        <f t="shared" si="24"/>
        <v>4</v>
      </c>
      <c r="H1537" s="13">
        <v>4</v>
      </c>
      <c r="I1537" s="13">
        <v>0</v>
      </c>
      <c r="J1537" s="13">
        <v>0</v>
      </c>
      <c r="K1537" s="13">
        <v>1</v>
      </c>
      <c r="L1537" s="13">
        <v>0</v>
      </c>
      <c r="M1537" s="13">
        <v>1</v>
      </c>
      <c r="N1537" s="13">
        <v>0</v>
      </c>
      <c r="O1537" s="13">
        <v>1</v>
      </c>
      <c r="P1537" s="13">
        <v>1</v>
      </c>
      <c r="Q1537" s="13">
        <v>5</v>
      </c>
      <c r="R1537" s="13">
        <v>767</v>
      </c>
      <c r="S1537" s="13">
        <v>0</v>
      </c>
      <c r="T1537" s="15">
        <v>7</v>
      </c>
      <c r="U1537" s="15">
        <v>0.875</v>
      </c>
      <c r="V1537" s="15">
        <v>0.55125000000000002</v>
      </c>
      <c r="W1537" s="13">
        <v>70</v>
      </c>
      <c r="X1537" s="13">
        <v>116</v>
      </c>
      <c r="Y1537" s="13">
        <v>14</v>
      </c>
      <c r="Z1537" s="13">
        <v>186</v>
      </c>
      <c r="AA1537" s="13">
        <v>48</v>
      </c>
      <c r="AB1537" s="13">
        <v>0</v>
      </c>
    </row>
    <row r="1538" spans="1:28">
      <c r="A1538" s="1">
        <v>100010162</v>
      </c>
      <c r="B1538" s="1" t="s">
        <v>1138</v>
      </c>
      <c r="C1538" s="1" t="s">
        <v>3258</v>
      </c>
      <c r="D1538" s="1" t="s">
        <v>12</v>
      </c>
      <c r="E1538" s="1">
        <v>1</v>
      </c>
      <c r="F1538" s="13">
        <v>9</v>
      </c>
      <c r="G1538" s="13">
        <f t="shared" si="24"/>
        <v>3</v>
      </c>
      <c r="H1538" s="13">
        <v>3</v>
      </c>
      <c r="I1538" s="13">
        <v>0</v>
      </c>
      <c r="J1538" s="13">
        <v>0</v>
      </c>
      <c r="K1538" s="13">
        <v>1</v>
      </c>
      <c r="L1538" s="13">
        <v>0</v>
      </c>
      <c r="M1538" s="13">
        <v>1</v>
      </c>
      <c r="N1538" s="13">
        <v>0</v>
      </c>
      <c r="O1538" s="13">
        <v>1</v>
      </c>
      <c r="P1538" s="13">
        <v>1</v>
      </c>
      <c r="Q1538" s="13">
        <v>3</v>
      </c>
      <c r="R1538" s="13">
        <v>410</v>
      </c>
      <c r="S1538" s="13">
        <v>0</v>
      </c>
      <c r="T1538" s="15">
        <v>4.5</v>
      </c>
      <c r="U1538" s="15">
        <v>0.5625</v>
      </c>
      <c r="V1538" s="15">
        <v>0.354375</v>
      </c>
      <c r="W1538" s="13">
        <v>37</v>
      </c>
      <c r="X1538" s="13">
        <v>62</v>
      </c>
      <c r="Y1538" s="13">
        <v>9</v>
      </c>
      <c r="Z1538" s="13">
        <v>99</v>
      </c>
      <c r="AA1538" s="13">
        <v>48</v>
      </c>
      <c r="AB1538" s="13">
        <v>0</v>
      </c>
    </row>
    <row r="1539" spans="1:28">
      <c r="A1539" s="1">
        <v>100010168</v>
      </c>
      <c r="B1539" s="1" t="s">
        <v>1138</v>
      </c>
      <c r="C1539" s="1" t="s">
        <v>3258</v>
      </c>
      <c r="D1539" s="1" t="s">
        <v>12</v>
      </c>
      <c r="E1539" s="1">
        <v>1</v>
      </c>
      <c r="F1539" s="13">
        <v>14</v>
      </c>
      <c r="G1539" s="13">
        <f t="shared" si="24"/>
        <v>4</v>
      </c>
      <c r="H1539" s="13">
        <v>4</v>
      </c>
      <c r="I1539" s="13">
        <v>0</v>
      </c>
      <c r="J1539" s="13">
        <v>0</v>
      </c>
      <c r="K1539" s="13">
        <v>1</v>
      </c>
      <c r="L1539" s="13">
        <v>0</v>
      </c>
      <c r="M1539" s="13">
        <v>1</v>
      </c>
      <c r="N1539" s="13">
        <v>0</v>
      </c>
      <c r="O1539" s="13">
        <v>1</v>
      </c>
      <c r="P1539" s="13">
        <v>1</v>
      </c>
      <c r="Q1539" s="13">
        <v>5</v>
      </c>
      <c r="R1539" s="13">
        <v>767</v>
      </c>
      <c r="S1539" s="13">
        <v>0</v>
      </c>
      <c r="T1539" s="15">
        <v>7</v>
      </c>
      <c r="U1539" s="15">
        <v>0.875</v>
      </c>
      <c r="V1539" s="15">
        <v>0.55125000000000002</v>
      </c>
      <c r="W1539" s="13">
        <v>70</v>
      </c>
      <c r="X1539" s="13">
        <v>116</v>
      </c>
      <c r="Y1539" s="13">
        <v>14</v>
      </c>
      <c r="Z1539" s="13">
        <v>186</v>
      </c>
      <c r="AA1539" s="13">
        <v>48</v>
      </c>
      <c r="AB1539" s="13">
        <v>0</v>
      </c>
    </row>
    <row r="1540" spans="1:28">
      <c r="A1540" s="1">
        <v>100010170</v>
      </c>
      <c r="B1540" s="1" t="s">
        <v>1138</v>
      </c>
      <c r="C1540" s="1" t="s">
        <v>3258</v>
      </c>
      <c r="D1540" s="1" t="s">
        <v>12</v>
      </c>
      <c r="E1540" s="1">
        <v>1</v>
      </c>
      <c r="F1540" s="13">
        <v>6</v>
      </c>
      <c r="G1540" s="13">
        <f t="shared" si="24"/>
        <v>2</v>
      </c>
      <c r="H1540" s="13">
        <v>2</v>
      </c>
      <c r="I1540" s="13">
        <v>0</v>
      </c>
      <c r="J1540" s="13">
        <v>0</v>
      </c>
      <c r="K1540" s="13">
        <v>1</v>
      </c>
      <c r="L1540" s="13">
        <v>0</v>
      </c>
      <c r="M1540" s="13">
        <v>1</v>
      </c>
      <c r="N1540" s="13">
        <v>0</v>
      </c>
      <c r="O1540" s="13">
        <v>1</v>
      </c>
      <c r="P1540" s="13">
        <v>1</v>
      </c>
      <c r="Q1540" s="13">
        <v>2</v>
      </c>
      <c r="R1540" s="13">
        <v>272</v>
      </c>
      <c r="S1540" s="13">
        <v>0</v>
      </c>
      <c r="T1540" s="15">
        <v>3</v>
      </c>
      <c r="U1540" s="15">
        <v>0.375</v>
      </c>
      <c r="V1540" s="15">
        <v>0.23624999999999999</v>
      </c>
      <c r="W1540" s="13">
        <v>25</v>
      </c>
      <c r="X1540" s="13">
        <v>41</v>
      </c>
      <c r="Y1540" s="13">
        <v>6</v>
      </c>
      <c r="Z1540" s="13">
        <v>66</v>
      </c>
      <c r="AA1540" s="13">
        <v>48</v>
      </c>
      <c r="AB1540" s="13">
        <v>0</v>
      </c>
    </row>
    <row r="1541" spans="1:28">
      <c r="A1541" s="1">
        <v>100010173</v>
      </c>
      <c r="B1541" s="1" t="s">
        <v>1138</v>
      </c>
      <c r="C1541" s="1" t="s">
        <v>3258</v>
      </c>
      <c r="D1541" s="1" t="s">
        <v>1664</v>
      </c>
      <c r="E1541" s="1">
        <v>1</v>
      </c>
      <c r="F1541" s="13">
        <v>12</v>
      </c>
      <c r="G1541" s="13">
        <f t="shared" si="24"/>
        <v>4</v>
      </c>
      <c r="H1541" s="13">
        <v>3</v>
      </c>
      <c r="I1541" s="13">
        <v>1</v>
      </c>
      <c r="J1541" s="13">
        <v>0</v>
      </c>
      <c r="K1541" s="13">
        <v>1</v>
      </c>
      <c r="L1541" s="13">
        <v>0</v>
      </c>
      <c r="M1541" s="13">
        <v>1</v>
      </c>
      <c r="N1541" s="13">
        <v>0</v>
      </c>
      <c r="O1541" s="13">
        <v>1</v>
      </c>
      <c r="P1541" s="13">
        <v>1</v>
      </c>
      <c r="Q1541" s="13">
        <v>5</v>
      </c>
      <c r="R1541" s="13">
        <v>675</v>
      </c>
      <c r="S1541" s="13">
        <v>0</v>
      </c>
      <c r="T1541" s="15">
        <v>6</v>
      </c>
      <c r="U1541" s="15">
        <v>0.75</v>
      </c>
      <c r="V1541" s="15">
        <v>0.47249999999999998</v>
      </c>
      <c r="W1541" s="13">
        <v>61</v>
      </c>
      <c r="X1541" s="13">
        <v>102</v>
      </c>
      <c r="Y1541" s="13">
        <v>12</v>
      </c>
      <c r="Z1541" s="13">
        <v>163</v>
      </c>
      <c r="AA1541" s="13">
        <v>48</v>
      </c>
      <c r="AB1541" s="13">
        <v>0</v>
      </c>
    </row>
    <row r="1542" spans="1:28">
      <c r="A1542" s="1">
        <v>100010180</v>
      </c>
      <c r="B1542" s="1" t="s">
        <v>1138</v>
      </c>
      <c r="C1542" s="1" t="s">
        <v>3258</v>
      </c>
      <c r="D1542" s="1" t="s">
        <v>10</v>
      </c>
      <c r="E1542" s="1">
        <v>1</v>
      </c>
      <c r="F1542" s="13">
        <v>30</v>
      </c>
      <c r="G1542" s="13">
        <f t="shared" ref="G1542:G1605" si="25">H1542+I1542</f>
        <v>8</v>
      </c>
      <c r="H1542" s="13">
        <v>8</v>
      </c>
      <c r="I1542" s="13">
        <v>0</v>
      </c>
      <c r="J1542" s="13">
        <v>4</v>
      </c>
      <c r="K1542" s="13">
        <v>0</v>
      </c>
      <c r="L1542" s="13">
        <v>0</v>
      </c>
      <c r="M1542" s="13">
        <v>0</v>
      </c>
      <c r="N1542" s="13">
        <v>3</v>
      </c>
      <c r="O1542" s="13">
        <v>1</v>
      </c>
      <c r="P1542" s="13">
        <v>2</v>
      </c>
      <c r="Q1542" s="13">
        <v>11</v>
      </c>
      <c r="R1542" s="13">
        <v>1518</v>
      </c>
      <c r="S1542" s="13">
        <v>50</v>
      </c>
      <c r="T1542" s="15">
        <v>15</v>
      </c>
      <c r="U1542" s="15">
        <v>1.875</v>
      </c>
      <c r="V1542" s="15">
        <v>1.1812499999999999</v>
      </c>
      <c r="W1542" s="13">
        <v>137</v>
      </c>
      <c r="X1542" s="13">
        <v>243</v>
      </c>
      <c r="Y1542" s="13">
        <v>30</v>
      </c>
      <c r="Z1542" s="13">
        <v>380</v>
      </c>
      <c r="AA1542" s="13">
        <v>72</v>
      </c>
      <c r="AB1542" s="13">
        <v>4</v>
      </c>
    </row>
    <row r="1543" spans="1:28">
      <c r="A1543" s="1">
        <v>100010184</v>
      </c>
      <c r="B1543" s="1" t="s">
        <v>1138</v>
      </c>
      <c r="C1543" s="1" t="s">
        <v>3348</v>
      </c>
      <c r="D1543" s="1" t="s">
        <v>12</v>
      </c>
      <c r="E1543" s="1">
        <v>1</v>
      </c>
      <c r="F1543" s="13">
        <v>10</v>
      </c>
      <c r="G1543" s="13">
        <f t="shared" si="25"/>
        <v>4</v>
      </c>
      <c r="H1543" s="13">
        <v>4</v>
      </c>
      <c r="I1543" s="13">
        <v>0</v>
      </c>
      <c r="J1543" s="13">
        <v>0</v>
      </c>
      <c r="K1543" s="13">
        <v>1</v>
      </c>
      <c r="L1543" s="13">
        <v>0</v>
      </c>
      <c r="M1543" s="13">
        <v>1</v>
      </c>
      <c r="N1543" s="13">
        <v>0</v>
      </c>
      <c r="O1543" s="13">
        <v>1</v>
      </c>
      <c r="P1543" s="13">
        <v>1</v>
      </c>
      <c r="Q1543" s="13">
        <v>3</v>
      </c>
      <c r="R1543" s="13">
        <v>443</v>
      </c>
      <c r="S1543" s="13">
        <v>0</v>
      </c>
      <c r="T1543" s="15">
        <v>5</v>
      </c>
      <c r="U1543" s="15">
        <v>0.625</v>
      </c>
      <c r="V1543" s="15">
        <v>0.39374999999999999</v>
      </c>
      <c r="W1543" s="13">
        <v>40</v>
      </c>
      <c r="X1543" s="13">
        <v>67</v>
      </c>
      <c r="Y1543" s="13">
        <v>10</v>
      </c>
      <c r="Z1543" s="13">
        <v>107</v>
      </c>
      <c r="AA1543" s="13">
        <v>48</v>
      </c>
      <c r="AB1543" s="13">
        <v>0</v>
      </c>
    </row>
    <row r="1544" spans="1:28">
      <c r="A1544" s="1">
        <v>100010189</v>
      </c>
      <c r="B1544" s="1" t="s">
        <v>1138</v>
      </c>
      <c r="C1544" s="1" t="s">
        <v>3348</v>
      </c>
      <c r="D1544" s="1" t="s">
        <v>176</v>
      </c>
      <c r="E1544" s="1">
        <v>1</v>
      </c>
      <c r="F1544" s="13">
        <v>58</v>
      </c>
      <c r="G1544" s="13">
        <f t="shared" si="25"/>
        <v>22</v>
      </c>
      <c r="H1544" s="13">
        <v>19</v>
      </c>
      <c r="I1544" s="13">
        <v>3</v>
      </c>
      <c r="J1544" s="13">
        <v>6</v>
      </c>
      <c r="K1544" s="13">
        <v>0</v>
      </c>
      <c r="L1544" s="13">
        <v>0</v>
      </c>
      <c r="M1544" s="13">
        <v>0</v>
      </c>
      <c r="N1544" s="13">
        <v>4</v>
      </c>
      <c r="O1544" s="13">
        <v>1</v>
      </c>
      <c r="P1544" s="13">
        <v>3</v>
      </c>
      <c r="Q1544" s="13">
        <v>21</v>
      </c>
      <c r="R1544" s="13">
        <v>2822</v>
      </c>
      <c r="S1544" s="13">
        <v>279</v>
      </c>
      <c r="T1544" s="15">
        <v>29</v>
      </c>
      <c r="U1544" s="15">
        <v>3.625</v>
      </c>
      <c r="V1544" s="15">
        <v>2.2837499999999999</v>
      </c>
      <c r="W1544" s="13">
        <v>254</v>
      </c>
      <c r="X1544" s="13">
        <v>507</v>
      </c>
      <c r="Y1544" s="13">
        <v>58</v>
      </c>
      <c r="Z1544" s="13">
        <v>761</v>
      </c>
      <c r="AA1544" s="13">
        <v>96</v>
      </c>
      <c r="AB1544" s="13">
        <v>6</v>
      </c>
    </row>
    <row r="1545" spans="1:28">
      <c r="A1545" s="1">
        <v>100010195</v>
      </c>
      <c r="B1545" s="1" t="s">
        <v>1138</v>
      </c>
      <c r="C1545" s="1" t="s">
        <v>3348</v>
      </c>
      <c r="D1545" s="1" t="s">
        <v>176</v>
      </c>
      <c r="E1545" s="1">
        <v>1</v>
      </c>
      <c r="F1545" s="13">
        <v>9</v>
      </c>
      <c r="G1545" s="13">
        <f t="shared" si="25"/>
        <v>3</v>
      </c>
      <c r="H1545" s="13">
        <v>3</v>
      </c>
      <c r="I1545" s="13">
        <v>0</v>
      </c>
      <c r="J1545" s="13">
        <v>0</v>
      </c>
      <c r="K1545" s="13">
        <v>1</v>
      </c>
      <c r="L1545" s="13">
        <v>0</v>
      </c>
      <c r="M1545" s="13">
        <v>1</v>
      </c>
      <c r="N1545" s="13">
        <v>0</v>
      </c>
      <c r="O1545" s="13">
        <v>1</v>
      </c>
      <c r="P1545" s="13">
        <v>1</v>
      </c>
      <c r="Q1545" s="13">
        <v>3</v>
      </c>
      <c r="R1545" s="13">
        <v>410</v>
      </c>
      <c r="S1545" s="13">
        <v>0</v>
      </c>
      <c r="T1545" s="15">
        <v>4.5</v>
      </c>
      <c r="U1545" s="15">
        <v>0.5625</v>
      </c>
      <c r="V1545" s="15">
        <v>0.354375</v>
      </c>
      <c r="W1545" s="13">
        <v>37</v>
      </c>
      <c r="X1545" s="13">
        <v>62</v>
      </c>
      <c r="Y1545" s="13">
        <v>9</v>
      </c>
      <c r="Z1545" s="13">
        <v>99</v>
      </c>
      <c r="AA1545" s="13">
        <v>48</v>
      </c>
      <c r="AB1545" s="13">
        <v>0</v>
      </c>
    </row>
    <row r="1546" spans="1:28">
      <c r="A1546" s="1">
        <v>100010199</v>
      </c>
      <c r="B1546" s="1" t="s">
        <v>1138</v>
      </c>
      <c r="C1546" s="1" t="s">
        <v>3348</v>
      </c>
      <c r="D1546" s="1" t="s">
        <v>12</v>
      </c>
      <c r="E1546" s="1">
        <v>1</v>
      </c>
      <c r="F1546" s="13">
        <v>14</v>
      </c>
      <c r="G1546" s="13">
        <f t="shared" si="25"/>
        <v>4</v>
      </c>
      <c r="H1546" s="13">
        <v>4</v>
      </c>
      <c r="I1546" s="13">
        <v>0</v>
      </c>
      <c r="J1546" s="13">
        <v>0</v>
      </c>
      <c r="K1546" s="13">
        <v>1</v>
      </c>
      <c r="L1546" s="13">
        <v>0</v>
      </c>
      <c r="M1546" s="13">
        <v>1</v>
      </c>
      <c r="N1546" s="13">
        <v>0</v>
      </c>
      <c r="O1546" s="13">
        <v>1</v>
      </c>
      <c r="P1546" s="13">
        <v>1</v>
      </c>
      <c r="Q1546" s="13">
        <v>5</v>
      </c>
      <c r="R1546" s="13">
        <v>767</v>
      </c>
      <c r="S1546" s="13">
        <v>0</v>
      </c>
      <c r="T1546" s="15">
        <v>7</v>
      </c>
      <c r="U1546" s="15">
        <v>0.875</v>
      </c>
      <c r="V1546" s="15">
        <v>0.55125000000000002</v>
      </c>
      <c r="W1546" s="13">
        <v>70</v>
      </c>
      <c r="X1546" s="13">
        <v>116</v>
      </c>
      <c r="Y1546" s="13">
        <v>14</v>
      </c>
      <c r="Z1546" s="13">
        <v>186</v>
      </c>
      <c r="AA1546" s="13">
        <v>48</v>
      </c>
      <c r="AB1546" s="13">
        <v>0</v>
      </c>
    </row>
    <row r="1547" spans="1:28">
      <c r="A1547" s="1">
        <v>100010204</v>
      </c>
      <c r="B1547" s="1" t="s">
        <v>1138</v>
      </c>
      <c r="C1547" s="1" t="s">
        <v>3348</v>
      </c>
      <c r="D1547" s="1" t="s">
        <v>176</v>
      </c>
      <c r="E1547" s="1">
        <v>1</v>
      </c>
      <c r="F1547" s="13">
        <v>44</v>
      </c>
      <c r="G1547" s="13">
        <f t="shared" si="25"/>
        <v>12</v>
      </c>
      <c r="H1547" s="13">
        <v>12</v>
      </c>
      <c r="I1547" s="13">
        <v>0</v>
      </c>
      <c r="J1547" s="13">
        <v>6</v>
      </c>
      <c r="K1547" s="13">
        <v>0</v>
      </c>
      <c r="L1547" s="13">
        <v>0</v>
      </c>
      <c r="M1547" s="13">
        <v>0</v>
      </c>
      <c r="N1547" s="13">
        <v>4</v>
      </c>
      <c r="O1547" s="13">
        <v>1</v>
      </c>
      <c r="P1547" s="13">
        <v>3</v>
      </c>
      <c r="Q1547" s="13">
        <v>16</v>
      </c>
      <c r="R1547" s="13">
        <v>2170</v>
      </c>
      <c r="S1547" s="13">
        <v>142</v>
      </c>
      <c r="T1547" s="15">
        <v>22</v>
      </c>
      <c r="U1547" s="15">
        <v>2.75</v>
      </c>
      <c r="V1547" s="15">
        <v>1.7324999999999999</v>
      </c>
      <c r="W1547" s="13">
        <v>196</v>
      </c>
      <c r="X1547" s="13">
        <v>369</v>
      </c>
      <c r="Y1547" s="13">
        <v>44</v>
      </c>
      <c r="Z1547" s="13">
        <v>565</v>
      </c>
      <c r="AA1547" s="13">
        <v>96</v>
      </c>
      <c r="AB1547" s="13">
        <v>6</v>
      </c>
    </row>
    <row r="1548" spans="1:28">
      <c r="A1548" s="1">
        <v>100010210</v>
      </c>
      <c r="B1548" s="1" t="s">
        <v>1138</v>
      </c>
      <c r="C1548" s="1" t="s">
        <v>3348</v>
      </c>
      <c r="D1548" s="1" t="s">
        <v>176</v>
      </c>
      <c r="E1548" s="1">
        <v>1</v>
      </c>
      <c r="F1548" s="13">
        <v>63</v>
      </c>
      <c r="G1548" s="13">
        <f t="shared" si="25"/>
        <v>17</v>
      </c>
      <c r="H1548" s="13">
        <v>16</v>
      </c>
      <c r="I1548" s="13">
        <v>1</v>
      </c>
      <c r="J1548" s="13">
        <v>8</v>
      </c>
      <c r="K1548" s="13">
        <v>0</v>
      </c>
      <c r="L1548" s="13">
        <v>0</v>
      </c>
      <c r="M1548" s="13">
        <v>0</v>
      </c>
      <c r="N1548" s="13">
        <v>5</v>
      </c>
      <c r="O1548" s="13">
        <v>1</v>
      </c>
      <c r="P1548" s="13">
        <v>4</v>
      </c>
      <c r="Q1548" s="13">
        <v>24</v>
      </c>
      <c r="R1548" s="13">
        <v>3055</v>
      </c>
      <c r="S1548" s="13">
        <v>381</v>
      </c>
      <c r="T1548" s="15">
        <v>31.5</v>
      </c>
      <c r="U1548" s="15">
        <v>3.9375</v>
      </c>
      <c r="V1548" s="15">
        <v>2.4806249999999999</v>
      </c>
      <c r="W1548" s="13">
        <v>275</v>
      </c>
      <c r="X1548" s="13">
        <v>573</v>
      </c>
      <c r="Y1548" s="13">
        <v>63</v>
      </c>
      <c r="Z1548" s="13">
        <v>848</v>
      </c>
      <c r="AA1548" s="13">
        <v>120</v>
      </c>
      <c r="AB1548" s="13">
        <v>8</v>
      </c>
    </row>
    <row r="1549" spans="1:28">
      <c r="A1549" s="1">
        <v>100010215</v>
      </c>
      <c r="B1549" s="1" t="s">
        <v>1138</v>
      </c>
      <c r="C1549" s="1" t="s">
        <v>3348</v>
      </c>
      <c r="D1549" s="1" t="s">
        <v>12</v>
      </c>
      <c r="E1549" s="1">
        <v>1</v>
      </c>
      <c r="F1549" s="13">
        <v>30</v>
      </c>
      <c r="G1549" s="13">
        <f t="shared" si="25"/>
        <v>8</v>
      </c>
      <c r="H1549" s="13">
        <v>8</v>
      </c>
      <c r="I1549" s="13">
        <v>0</v>
      </c>
      <c r="J1549" s="13">
        <v>4</v>
      </c>
      <c r="K1549" s="13">
        <v>0</v>
      </c>
      <c r="L1549" s="13">
        <v>0</v>
      </c>
      <c r="M1549" s="13">
        <v>0</v>
      </c>
      <c r="N1549" s="13">
        <v>3</v>
      </c>
      <c r="O1549" s="13">
        <v>1</v>
      </c>
      <c r="P1549" s="13">
        <v>2</v>
      </c>
      <c r="Q1549" s="13">
        <v>11</v>
      </c>
      <c r="R1549" s="13">
        <v>1518</v>
      </c>
      <c r="S1549" s="13">
        <v>50</v>
      </c>
      <c r="T1549" s="15">
        <v>15</v>
      </c>
      <c r="U1549" s="15">
        <v>1.875</v>
      </c>
      <c r="V1549" s="15">
        <v>1.1812499999999999</v>
      </c>
      <c r="W1549" s="13">
        <v>137</v>
      </c>
      <c r="X1549" s="13">
        <v>243</v>
      </c>
      <c r="Y1549" s="13">
        <v>30</v>
      </c>
      <c r="Z1549" s="13">
        <v>380</v>
      </c>
      <c r="AA1549" s="13">
        <v>72</v>
      </c>
      <c r="AB1549" s="13">
        <v>4</v>
      </c>
    </row>
    <row r="1550" spans="1:28">
      <c r="A1550" s="1">
        <v>100010225</v>
      </c>
      <c r="B1550" s="1" t="s">
        <v>1138</v>
      </c>
      <c r="C1550" s="1" t="s">
        <v>3348</v>
      </c>
      <c r="D1550" s="1" t="s">
        <v>12</v>
      </c>
      <c r="E1550" s="1">
        <v>1</v>
      </c>
      <c r="F1550" s="13">
        <v>91</v>
      </c>
      <c r="G1550" s="13">
        <f t="shared" si="25"/>
        <v>31</v>
      </c>
      <c r="H1550" s="13">
        <v>31</v>
      </c>
      <c r="I1550" s="13">
        <v>0</v>
      </c>
      <c r="J1550" s="13">
        <v>12</v>
      </c>
      <c r="K1550" s="13">
        <v>0</v>
      </c>
      <c r="L1550" s="13">
        <v>0</v>
      </c>
      <c r="M1550" s="13">
        <v>0</v>
      </c>
      <c r="N1550" s="13">
        <v>7</v>
      </c>
      <c r="O1550" s="13">
        <v>1</v>
      </c>
      <c r="P1550" s="13">
        <v>6</v>
      </c>
      <c r="Q1550" s="13">
        <v>30</v>
      </c>
      <c r="R1550" s="13">
        <v>4479</v>
      </c>
      <c r="S1550" s="13">
        <v>634</v>
      </c>
      <c r="T1550" s="15">
        <v>45.5</v>
      </c>
      <c r="U1550" s="15">
        <v>5.6875</v>
      </c>
      <c r="V1550" s="15">
        <v>3.5831249999999999</v>
      </c>
      <c r="W1550" s="13">
        <v>404</v>
      </c>
      <c r="X1550" s="13">
        <v>863</v>
      </c>
      <c r="Y1550" s="13">
        <v>91</v>
      </c>
      <c r="Z1550" s="13">
        <v>1267</v>
      </c>
      <c r="AA1550" s="13">
        <v>168</v>
      </c>
      <c r="AB1550" s="13">
        <v>12</v>
      </c>
    </row>
    <row r="1551" spans="1:28">
      <c r="A1551" s="1">
        <v>100010229</v>
      </c>
      <c r="B1551" s="1" t="s">
        <v>1138</v>
      </c>
      <c r="C1551" s="1" t="s">
        <v>3348</v>
      </c>
      <c r="D1551" s="1" t="s">
        <v>12</v>
      </c>
      <c r="E1551" s="1">
        <v>1</v>
      </c>
      <c r="F1551" s="13">
        <v>62</v>
      </c>
      <c r="G1551" s="13">
        <f t="shared" si="25"/>
        <v>16</v>
      </c>
      <c r="H1551" s="13">
        <v>16</v>
      </c>
      <c r="I1551" s="13">
        <v>0</v>
      </c>
      <c r="J1551" s="13">
        <v>8</v>
      </c>
      <c r="K1551" s="13">
        <v>0</v>
      </c>
      <c r="L1551" s="13">
        <v>0</v>
      </c>
      <c r="M1551" s="13">
        <v>0</v>
      </c>
      <c r="N1551" s="13">
        <v>5</v>
      </c>
      <c r="O1551" s="13">
        <v>1</v>
      </c>
      <c r="P1551" s="13">
        <v>4</v>
      </c>
      <c r="Q1551" s="13">
        <v>23</v>
      </c>
      <c r="R1551" s="13">
        <v>3008</v>
      </c>
      <c r="S1551" s="13">
        <v>345</v>
      </c>
      <c r="T1551" s="15">
        <v>31</v>
      </c>
      <c r="U1551" s="15">
        <v>3.875</v>
      </c>
      <c r="V1551" s="15">
        <v>2.4412500000000001</v>
      </c>
      <c r="W1551" s="13">
        <v>271</v>
      </c>
      <c r="X1551" s="13">
        <v>555</v>
      </c>
      <c r="Y1551" s="13">
        <v>62</v>
      </c>
      <c r="Z1551" s="13">
        <v>826</v>
      </c>
      <c r="AA1551" s="13">
        <v>120</v>
      </c>
      <c r="AB1551" s="13">
        <v>8</v>
      </c>
    </row>
    <row r="1552" spans="1:28">
      <c r="A1552" s="1">
        <v>100010242</v>
      </c>
      <c r="B1552" s="1" t="s">
        <v>1138</v>
      </c>
      <c r="C1552" s="1" t="s">
        <v>3348</v>
      </c>
      <c r="D1552" s="1" t="s">
        <v>176</v>
      </c>
      <c r="E1552" s="1">
        <v>1</v>
      </c>
      <c r="F1552" s="13">
        <v>23</v>
      </c>
      <c r="G1552" s="13">
        <f t="shared" si="25"/>
        <v>9</v>
      </c>
      <c r="H1552" s="13">
        <v>8</v>
      </c>
      <c r="I1552" s="13">
        <v>1</v>
      </c>
      <c r="J1552" s="13">
        <v>4</v>
      </c>
      <c r="K1552" s="13">
        <v>0</v>
      </c>
      <c r="L1552" s="13">
        <v>0</v>
      </c>
      <c r="M1552" s="13">
        <v>0</v>
      </c>
      <c r="N1552" s="13">
        <v>3</v>
      </c>
      <c r="O1552" s="13">
        <v>1</v>
      </c>
      <c r="P1552" s="13">
        <v>2</v>
      </c>
      <c r="Q1552" s="13">
        <v>8</v>
      </c>
      <c r="R1552" s="13">
        <v>1192</v>
      </c>
      <c r="S1552" s="13">
        <v>16</v>
      </c>
      <c r="T1552" s="15">
        <v>11.5</v>
      </c>
      <c r="U1552" s="15">
        <v>1.4375</v>
      </c>
      <c r="V1552" s="15">
        <v>0.90562500000000001</v>
      </c>
      <c r="W1552" s="13">
        <v>108</v>
      </c>
      <c r="X1552" s="13">
        <v>184</v>
      </c>
      <c r="Y1552" s="13">
        <v>23</v>
      </c>
      <c r="Z1552" s="13">
        <v>292</v>
      </c>
      <c r="AA1552" s="13">
        <v>72</v>
      </c>
      <c r="AB1552" s="13">
        <v>4</v>
      </c>
    </row>
    <row r="1553" spans="1:28">
      <c r="A1553" s="1">
        <v>100010247</v>
      </c>
      <c r="B1553" s="1" t="s">
        <v>1138</v>
      </c>
      <c r="C1553" s="1" t="s">
        <v>3369</v>
      </c>
      <c r="D1553" s="1" t="s">
        <v>10</v>
      </c>
      <c r="E1553" s="1">
        <v>1</v>
      </c>
      <c r="F1553" s="13">
        <v>11</v>
      </c>
      <c r="G1553" s="13">
        <f t="shared" si="25"/>
        <v>3</v>
      </c>
      <c r="H1553" s="13">
        <v>3</v>
      </c>
      <c r="I1553" s="13">
        <v>0</v>
      </c>
      <c r="J1553" s="13">
        <v>0</v>
      </c>
      <c r="K1553" s="13">
        <v>1</v>
      </c>
      <c r="L1553" s="13">
        <v>0</v>
      </c>
      <c r="M1553" s="13">
        <v>1</v>
      </c>
      <c r="N1553" s="13">
        <v>0</v>
      </c>
      <c r="O1553" s="13">
        <v>1</v>
      </c>
      <c r="P1553" s="13">
        <v>1</v>
      </c>
      <c r="Q1553" s="13">
        <v>4</v>
      </c>
      <c r="R1553" s="13">
        <v>552</v>
      </c>
      <c r="S1553" s="13">
        <v>0</v>
      </c>
      <c r="T1553" s="15">
        <v>5.5</v>
      </c>
      <c r="U1553" s="15">
        <v>0.6875</v>
      </c>
      <c r="V1553" s="15">
        <v>0.43312499999999998</v>
      </c>
      <c r="W1553" s="13">
        <v>50</v>
      </c>
      <c r="X1553" s="13">
        <v>83</v>
      </c>
      <c r="Y1553" s="13">
        <v>11</v>
      </c>
      <c r="Z1553" s="13">
        <v>133</v>
      </c>
      <c r="AA1553" s="13">
        <v>48</v>
      </c>
      <c r="AB1553" s="13">
        <v>0</v>
      </c>
    </row>
    <row r="1554" spans="1:28">
      <c r="A1554" s="1">
        <v>100010249</v>
      </c>
      <c r="B1554" s="1" t="s">
        <v>1138</v>
      </c>
      <c r="C1554" s="1" t="s">
        <v>3369</v>
      </c>
      <c r="D1554" s="1" t="s">
        <v>10</v>
      </c>
      <c r="E1554" s="1">
        <v>1</v>
      </c>
      <c r="F1554" s="13">
        <v>34</v>
      </c>
      <c r="G1554" s="13">
        <f t="shared" si="25"/>
        <v>12</v>
      </c>
      <c r="H1554" s="13">
        <v>12</v>
      </c>
      <c r="I1554" s="13">
        <v>0</v>
      </c>
      <c r="J1554" s="13">
        <v>4</v>
      </c>
      <c r="K1554" s="13">
        <v>0</v>
      </c>
      <c r="L1554" s="13">
        <v>0</v>
      </c>
      <c r="M1554" s="13">
        <v>0</v>
      </c>
      <c r="N1554" s="13">
        <v>3</v>
      </c>
      <c r="O1554" s="13">
        <v>1</v>
      </c>
      <c r="P1554" s="13">
        <v>2</v>
      </c>
      <c r="Q1554" s="13">
        <v>11</v>
      </c>
      <c r="R1554" s="13">
        <v>1704</v>
      </c>
      <c r="S1554" s="13">
        <v>50</v>
      </c>
      <c r="T1554" s="15">
        <v>17</v>
      </c>
      <c r="U1554" s="15">
        <v>2.125</v>
      </c>
      <c r="V1554" s="15">
        <v>1.3387500000000001</v>
      </c>
      <c r="W1554" s="13">
        <v>154</v>
      </c>
      <c r="X1554" s="13">
        <v>271</v>
      </c>
      <c r="Y1554" s="13">
        <v>34</v>
      </c>
      <c r="Z1554" s="13">
        <v>425</v>
      </c>
      <c r="AA1554" s="13">
        <v>72</v>
      </c>
      <c r="AB1554" s="13">
        <v>4</v>
      </c>
    </row>
    <row r="1555" spans="1:28">
      <c r="A1555" s="1">
        <v>100010253</v>
      </c>
      <c r="B1555" s="1" t="s">
        <v>1138</v>
      </c>
      <c r="C1555" s="1" t="s">
        <v>3369</v>
      </c>
      <c r="D1555" s="1" t="s">
        <v>1664</v>
      </c>
      <c r="E1555" s="1">
        <v>1</v>
      </c>
      <c r="F1555" s="13">
        <v>81</v>
      </c>
      <c r="G1555" s="13">
        <f t="shared" si="25"/>
        <v>21</v>
      </c>
      <c r="H1555" s="13">
        <v>21</v>
      </c>
      <c r="I1555" s="13">
        <v>0</v>
      </c>
      <c r="J1555" s="13">
        <v>12</v>
      </c>
      <c r="K1555" s="13">
        <v>0</v>
      </c>
      <c r="L1555" s="13">
        <v>0</v>
      </c>
      <c r="M1555" s="13">
        <v>0</v>
      </c>
      <c r="N1555" s="13">
        <v>7</v>
      </c>
      <c r="O1555" s="13">
        <v>1</v>
      </c>
      <c r="P1555" s="13">
        <v>6</v>
      </c>
      <c r="Q1555" s="13">
        <v>30</v>
      </c>
      <c r="R1555" s="13">
        <v>4013</v>
      </c>
      <c r="S1555" s="13">
        <v>634</v>
      </c>
      <c r="T1555" s="15">
        <v>40.5</v>
      </c>
      <c r="U1555" s="15">
        <v>5.0625</v>
      </c>
      <c r="V1555" s="15">
        <v>3.1893750000000001</v>
      </c>
      <c r="W1555" s="13">
        <v>362</v>
      </c>
      <c r="X1555" s="13">
        <v>793</v>
      </c>
      <c r="Y1555" s="13">
        <v>81</v>
      </c>
      <c r="Z1555" s="13">
        <v>1155</v>
      </c>
      <c r="AA1555" s="13">
        <v>168</v>
      </c>
      <c r="AB1555" s="13">
        <v>12</v>
      </c>
    </row>
    <row r="1556" spans="1:28">
      <c r="A1556" s="1">
        <v>100010259</v>
      </c>
      <c r="B1556" s="1" t="s">
        <v>1138</v>
      </c>
      <c r="C1556" s="1" t="s">
        <v>3369</v>
      </c>
      <c r="D1556" s="1" t="s">
        <v>1664</v>
      </c>
      <c r="E1556" s="1">
        <v>1</v>
      </c>
      <c r="F1556" s="13">
        <v>12</v>
      </c>
      <c r="G1556" s="13">
        <f t="shared" si="25"/>
        <v>4</v>
      </c>
      <c r="H1556" s="13">
        <v>3</v>
      </c>
      <c r="I1556" s="13">
        <v>1</v>
      </c>
      <c r="J1556" s="13">
        <v>0</v>
      </c>
      <c r="K1556" s="13">
        <v>1</v>
      </c>
      <c r="L1556" s="13">
        <v>0</v>
      </c>
      <c r="M1556" s="13">
        <v>1</v>
      </c>
      <c r="N1556" s="13">
        <v>0</v>
      </c>
      <c r="O1556" s="13">
        <v>1</v>
      </c>
      <c r="P1556" s="13">
        <v>1</v>
      </c>
      <c r="Q1556" s="13">
        <v>5</v>
      </c>
      <c r="R1556" s="13">
        <v>675</v>
      </c>
      <c r="S1556" s="13">
        <v>0</v>
      </c>
      <c r="T1556" s="15">
        <v>6</v>
      </c>
      <c r="U1556" s="15">
        <v>0.75</v>
      </c>
      <c r="V1556" s="15">
        <v>0.47249999999999998</v>
      </c>
      <c r="W1556" s="13">
        <v>61</v>
      </c>
      <c r="X1556" s="13">
        <v>102</v>
      </c>
      <c r="Y1556" s="13">
        <v>12</v>
      </c>
      <c r="Z1556" s="13">
        <v>163</v>
      </c>
      <c r="AA1556" s="13">
        <v>48</v>
      </c>
      <c r="AB1556" s="13">
        <v>0</v>
      </c>
    </row>
    <row r="1557" spans="1:28">
      <c r="A1557" s="1">
        <v>100010263</v>
      </c>
      <c r="B1557" s="1" t="s">
        <v>1138</v>
      </c>
      <c r="C1557" s="1" t="s">
        <v>3369</v>
      </c>
      <c r="D1557" s="1" t="s">
        <v>46</v>
      </c>
      <c r="E1557" s="1">
        <v>2</v>
      </c>
      <c r="F1557" s="13">
        <v>82</v>
      </c>
      <c r="G1557" s="13">
        <f t="shared" si="25"/>
        <v>28</v>
      </c>
      <c r="H1557" s="13">
        <v>28</v>
      </c>
      <c r="I1557" s="13">
        <v>0</v>
      </c>
      <c r="J1557" s="13">
        <v>10</v>
      </c>
      <c r="K1557" s="13">
        <v>0</v>
      </c>
      <c r="L1557" s="13">
        <v>0</v>
      </c>
      <c r="M1557" s="13">
        <v>0</v>
      </c>
      <c r="N1557" s="13">
        <v>6</v>
      </c>
      <c r="O1557" s="13">
        <v>1</v>
      </c>
      <c r="P1557" s="13">
        <v>5</v>
      </c>
      <c r="Q1557" s="13">
        <v>27</v>
      </c>
      <c r="R1557" s="13">
        <v>3940</v>
      </c>
      <c r="S1557" s="13">
        <v>500</v>
      </c>
      <c r="T1557" s="15">
        <v>41</v>
      </c>
      <c r="U1557" s="15">
        <v>5.125</v>
      </c>
      <c r="V1557" s="15">
        <v>3.2287499999999998</v>
      </c>
      <c r="W1557" s="13">
        <v>355</v>
      </c>
      <c r="X1557" s="13">
        <v>741</v>
      </c>
      <c r="Y1557" s="13">
        <v>82</v>
      </c>
      <c r="Z1557" s="13">
        <v>1096</v>
      </c>
      <c r="AA1557" s="13">
        <v>144</v>
      </c>
      <c r="AB1557" s="13">
        <v>10</v>
      </c>
    </row>
    <row r="1558" spans="1:28">
      <c r="A1558" s="1">
        <v>100010265</v>
      </c>
      <c r="B1558" s="1" t="s">
        <v>1138</v>
      </c>
      <c r="C1558" s="1" t="s">
        <v>3369</v>
      </c>
      <c r="D1558" s="1" t="s">
        <v>176</v>
      </c>
      <c r="E1558" s="1">
        <v>1</v>
      </c>
      <c r="F1558" s="13">
        <v>97</v>
      </c>
      <c r="G1558" s="13">
        <f t="shared" si="25"/>
        <v>25</v>
      </c>
      <c r="H1558" s="13">
        <v>25</v>
      </c>
      <c r="I1558" s="13">
        <v>0</v>
      </c>
      <c r="J1558" s="13">
        <v>12</v>
      </c>
      <c r="K1558" s="13">
        <v>0</v>
      </c>
      <c r="L1558" s="13">
        <v>0</v>
      </c>
      <c r="M1558" s="13">
        <v>0</v>
      </c>
      <c r="N1558" s="13">
        <v>7</v>
      </c>
      <c r="O1558" s="13">
        <v>1</v>
      </c>
      <c r="P1558" s="13">
        <v>6</v>
      </c>
      <c r="Q1558" s="13">
        <v>36</v>
      </c>
      <c r="R1558" s="13">
        <v>4758</v>
      </c>
      <c r="S1558" s="13">
        <v>949</v>
      </c>
      <c r="T1558" s="15">
        <v>48.5</v>
      </c>
      <c r="U1558" s="15">
        <v>6.0625</v>
      </c>
      <c r="V1558" s="15">
        <v>3.819375</v>
      </c>
      <c r="W1558" s="13">
        <v>429</v>
      </c>
      <c r="X1558" s="13">
        <v>999</v>
      </c>
      <c r="Y1558" s="13">
        <v>97</v>
      </c>
      <c r="Z1558" s="13">
        <v>1428</v>
      </c>
      <c r="AA1558" s="13">
        <v>168</v>
      </c>
      <c r="AB1558" s="13">
        <v>12</v>
      </c>
    </row>
    <row r="1559" spans="1:28">
      <c r="A1559" s="1">
        <v>100010270</v>
      </c>
      <c r="B1559" s="1" t="s">
        <v>1138</v>
      </c>
      <c r="C1559" s="1" t="s">
        <v>3369</v>
      </c>
      <c r="D1559" s="1" t="s">
        <v>12</v>
      </c>
      <c r="E1559" s="1">
        <v>1</v>
      </c>
      <c r="F1559" s="13">
        <v>17</v>
      </c>
      <c r="G1559" s="13">
        <f t="shared" si="25"/>
        <v>5</v>
      </c>
      <c r="H1559" s="13">
        <v>5</v>
      </c>
      <c r="I1559" s="13">
        <v>0</v>
      </c>
      <c r="J1559" s="13">
        <v>0</v>
      </c>
      <c r="K1559" s="13">
        <v>1</v>
      </c>
      <c r="L1559" s="13">
        <v>0</v>
      </c>
      <c r="M1559" s="13">
        <v>1</v>
      </c>
      <c r="N1559" s="13">
        <v>0</v>
      </c>
      <c r="O1559" s="13">
        <v>1</v>
      </c>
      <c r="P1559" s="13">
        <v>1</v>
      </c>
      <c r="Q1559" s="13">
        <v>6</v>
      </c>
      <c r="R1559" s="13">
        <v>1024</v>
      </c>
      <c r="S1559" s="13">
        <v>0</v>
      </c>
      <c r="T1559" s="15">
        <v>8.5</v>
      </c>
      <c r="U1559" s="15">
        <v>1.0625</v>
      </c>
      <c r="V1559" s="15">
        <v>0.66937500000000005</v>
      </c>
      <c r="W1559" s="13">
        <v>93</v>
      </c>
      <c r="X1559" s="13">
        <v>154</v>
      </c>
      <c r="Y1559" s="13">
        <v>17</v>
      </c>
      <c r="Z1559" s="13">
        <v>247</v>
      </c>
      <c r="AA1559" s="13">
        <v>48</v>
      </c>
      <c r="AB1559" s="13">
        <v>0</v>
      </c>
    </row>
    <row r="1560" spans="1:28">
      <c r="A1560" s="1">
        <v>100010277</v>
      </c>
      <c r="B1560" s="1" t="s">
        <v>1138</v>
      </c>
      <c r="C1560" s="1" t="s">
        <v>3369</v>
      </c>
      <c r="D1560" s="1" t="s">
        <v>3382</v>
      </c>
      <c r="E1560" s="1">
        <v>1</v>
      </c>
      <c r="F1560" s="13">
        <v>64</v>
      </c>
      <c r="G1560" s="13">
        <f t="shared" si="25"/>
        <v>22</v>
      </c>
      <c r="H1560" s="13">
        <v>22</v>
      </c>
      <c r="I1560" s="13">
        <v>0</v>
      </c>
      <c r="J1560" s="13">
        <v>8</v>
      </c>
      <c r="K1560" s="13">
        <v>0</v>
      </c>
      <c r="L1560" s="13">
        <v>0</v>
      </c>
      <c r="M1560" s="13">
        <v>0</v>
      </c>
      <c r="N1560" s="13">
        <v>5</v>
      </c>
      <c r="O1560" s="13">
        <v>1</v>
      </c>
      <c r="P1560" s="13">
        <v>4</v>
      </c>
      <c r="Q1560" s="13">
        <v>21</v>
      </c>
      <c r="R1560" s="13">
        <v>3101</v>
      </c>
      <c r="S1560" s="13">
        <v>279</v>
      </c>
      <c r="T1560" s="15">
        <v>32</v>
      </c>
      <c r="U1560" s="15">
        <v>4</v>
      </c>
      <c r="V1560" s="15">
        <v>2.52</v>
      </c>
      <c r="W1560" s="13">
        <v>280</v>
      </c>
      <c r="X1560" s="13">
        <v>549</v>
      </c>
      <c r="Y1560" s="13">
        <v>64</v>
      </c>
      <c r="Z1560" s="13">
        <v>829</v>
      </c>
      <c r="AA1560" s="13">
        <v>120</v>
      </c>
      <c r="AB1560" s="13">
        <v>8</v>
      </c>
    </row>
    <row r="1561" spans="1:28">
      <c r="A1561" s="1">
        <v>100010283</v>
      </c>
      <c r="B1561" s="1" t="s">
        <v>1138</v>
      </c>
      <c r="C1561" s="1" t="s">
        <v>3369</v>
      </c>
      <c r="D1561" s="1" t="s">
        <v>176</v>
      </c>
      <c r="E1561" s="1">
        <v>1</v>
      </c>
      <c r="F1561" s="13">
        <v>44</v>
      </c>
      <c r="G1561" s="13">
        <f t="shared" si="25"/>
        <v>12</v>
      </c>
      <c r="H1561" s="13">
        <v>12</v>
      </c>
      <c r="I1561" s="13">
        <v>0</v>
      </c>
      <c r="J1561" s="13">
        <v>6</v>
      </c>
      <c r="K1561" s="13">
        <v>0</v>
      </c>
      <c r="L1561" s="13">
        <v>0</v>
      </c>
      <c r="M1561" s="13">
        <v>0</v>
      </c>
      <c r="N1561" s="13">
        <v>4</v>
      </c>
      <c r="O1561" s="13">
        <v>1</v>
      </c>
      <c r="P1561" s="13">
        <v>3</v>
      </c>
      <c r="Q1561" s="13">
        <v>16</v>
      </c>
      <c r="R1561" s="13">
        <v>2170</v>
      </c>
      <c r="S1561" s="13">
        <v>142</v>
      </c>
      <c r="T1561" s="15">
        <v>22</v>
      </c>
      <c r="U1561" s="15">
        <v>2.75</v>
      </c>
      <c r="V1561" s="15">
        <v>1.7324999999999999</v>
      </c>
      <c r="W1561" s="13">
        <v>196</v>
      </c>
      <c r="X1561" s="13">
        <v>369</v>
      </c>
      <c r="Y1561" s="13">
        <v>44</v>
      </c>
      <c r="Z1561" s="13">
        <v>565</v>
      </c>
      <c r="AA1561" s="13">
        <v>96</v>
      </c>
      <c r="AB1561" s="13">
        <v>6</v>
      </c>
    </row>
    <row r="1562" spans="1:28">
      <c r="A1562" s="1">
        <v>100010289</v>
      </c>
      <c r="B1562" s="1" t="s">
        <v>1138</v>
      </c>
      <c r="C1562" s="1" t="s">
        <v>3369</v>
      </c>
      <c r="D1562" s="1" t="s">
        <v>12</v>
      </c>
      <c r="E1562" s="1">
        <v>1</v>
      </c>
      <c r="F1562" s="13">
        <v>17</v>
      </c>
      <c r="G1562" s="13">
        <f t="shared" si="25"/>
        <v>5</v>
      </c>
      <c r="H1562" s="13">
        <v>5</v>
      </c>
      <c r="I1562" s="13">
        <v>0</v>
      </c>
      <c r="J1562" s="13">
        <v>0</v>
      </c>
      <c r="K1562" s="13">
        <v>1</v>
      </c>
      <c r="L1562" s="13">
        <v>0</v>
      </c>
      <c r="M1562" s="13">
        <v>1</v>
      </c>
      <c r="N1562" s="13">
        <v>0</v>
      </c>
      <c r="O1562" s="13">
        <v>1</v>
      </c>
      <c r="P1562" s="13">
        <v>1</v>
      </c>
      <c r="Q1562" s="13">
        <v>6</v>
      </c>
      <c r="R1562" s="13">
        <v>1024</v>
      </c>
      <c r="S1562" s="13">
        <v>0</v>
      </c>
      <c r="T1562" s="15">
        <v>8.5</v>
      </c>
      <c r="U1562" s="15">
        <v>1.0625</v>
      </c>
      <c r="V1562" s="15">
        <v>0.66937500000000005</v>
      </c>
      <c r="W1562" s="13">
        <v>93</v>
      </c>
      <c r="X1562" s="13">
        <v>154</v>
      </c>
      <c r="Y1562" s="13">
        <v>17</v>
      </c>
      <c r="Z1562" s="13">
        <v>247</v>
      </c>
      <c r="AA1562" s="13">
        <v>48</v>
      </c>
      <c r="AB1562" s="13">
        <v>0</v>
      </c>
    </row>
    <row r="1563" spans="1:28">
      <c r="A1563" s="1">
        <v>100010293</v>
      </c>
      <c r="B1563" s="1" t="s">
        <v>1138</v>
      </c>
      <c r="C1563" s="1" t="s">
        <v>3369</v>
      </c>
      <c r="D1563" s="1" t="s">
        <v>12</v>
      </c>
      <c r="E1563" s="1">
        <v>1</v>
      </c>
      <c r="F1563" s="13">
        <v>49</v>
      </c>
      <c r="G1563" s="13">
        <f t="shared" si="25"/>
        <v>17</v>
      </c>
      <c r="H1563" s="13">
        <v>17</v>
      </c>
      <c r="I1563" s="13">
        <v>0</v>
      </c>
      <c r="J1563" s="13">
        <v>6</v>
      </c>
      <c r="K1563" s="13">
        <v>0</v>
      </c>
      <c r="L1563" s="13">
        <v>0</v>
      </c>
      <c r="M1563" s="13">
        <v>0</v>
      </c>
      <c r="N1563" s="13">
        <v>4</v>
      </c>
      <c r="O1563" s="13">
        <v>1</v>
      </c>
      <c r="P1563" s="13">
        <v>3</v>
      </c>
      <c r="Q1563" s="13">
        <v>16</v>
      </c>
      <c r="R1563" s="13">
        <v>2403</v>
      </c>
      <c r="S1563" s="13">
        <v>142</v>
      </c>
      <c r="T1563" s="15">
        <v>24.5</v>
      </c>
      <c r="U1563" s="15">
        <v>3.0625</v>
      </c>
      <c r="V1563" s="15">
        <v>1.9293750000000001</v>
      </c>
      <c r="W1563" s="13">
        <v>217</v>
      </c>
      <c r="X1563" s="13">
        <v>404</v>
      </c>
      <c r="Y1563" s="13">
        <v>49</v>
      </c>
      <c r="Z1563" s="13">
        <v>621</v>
      </c>
      <c r="AA1563" s="13">
        <v>96</v>
      </c>
      <c r="AB1563" s="13">
        <v>6</v>
      </c>
    </row>
    <row r="1564" spans="1:28">
      <c r="A1564" s="1">
        <v>100010298</v>
      </c>
      <c r="B1564" s="1" t="s">
        <v>1138</v>
      </c>
      <c r="C1564" s="1" t="s">
        <v>3369</v>
      </c>
      <c r="D1564" s="1" t="s">
        <v>72</v>
      </c>
      <c r="E1564" s="1">
        <v>1</v>
      </c>
      <c r="F1564" s="13">
        <v>62</v>
      </c>
      <c r="G1564" s="13">
        <f t="shared" si="25"/>
        <v>16</v>
      </c>
      <c r="H1564" s="13">
        <v>16</v>
      </c>
      <c r="I1564" s="13">
        <v>0</v>
      </c>
      <c r="J1564" s="13">
        <v>8</v>
      </c>
      <c r="K1564" s="13">
        <v>0</v>
      </c>
      <c r="L1564" s="13">
        <v>0</v>
      </c>
      <c r="M1564" s="13">
        <v>0</v>
      </c>
      <c r="N1564" s="13">
        <v>5</v>
      </c>
      <c r="O1564" s="13">
        <v>1</v>
      </c>
      <c r="P1564" s="13">
        <v>4</v>
      </c>
      <c r="Q1564" s="13">
        <v>23</v>
      </c>
      <c r="R1564" s="13">
        <v>3008</v>
      </c>
      <c r="S1564" s="13">
        <v>345</v>
      </c>
      <c r="T1564" s="15">
        <v>31</v>
      </c>
      <c r="U1564" s="15">
        <v>3.875</v>
      </c>
      <c r="V1564" s="15">
        <v>2.4412500000000001</v>
      </c>
      <c r="W1564" s="13">
        <v>271</v>
      </c>
      <c r="X1564" s="13">
        <v>555</v>
      </c>
      <c r="Y1564" s="13">
        <v>62</v>
      </c>
      <c r="Z1564" s="13">
        <v>826</v>
      </c>
      <c r="AA1564" s="13">
        <v>120</v>
      </c>
      <c r="AB1564" s="13">
        <v>8</v>
      </c>
    </row>
    <row r="1565" spans="1:28">
      <c r="A1565" s="1">
        <v>100010301</v>
      </c>
      <c r="B1565" s="1" t="s">
        <v>1138</v>
      </c>
      <c r="C1565" s="1" t="s">
        <v>3369</v>
      </c>
      <c r="D1565" s="1" t="s">
        <v>12</v>
      </c>
      <c r="E1565" s="1">
        <v>1</v>
      </c>
      <c r="F1565" s="13">
        <v>92</v>
      </c>
      <c r="G1565" s="13">
        <f t="shared" si="25"/>
        <v>32</v>
      </c>
      <c r="H1565" s="13">
        <v>31</v>
      </c>
      <c r="I1565" s="13">
        <v>1</v>
      </c>
      <c r="J1565" s="13">
        <v>12</v>
      </c>
      <c r="K1565" s="13">
        <v>0</v>
      </c>
      <c r="L1565" s="13">
        <v>0</v>
      </c>
      <c r="M1565" s="13">
        <v>0</v>
      </c>
      <c r="N1565" s="13">
        <v>7</v>
      </c>
      <c r="O1565" s="13">
        <v>1</v>
      </c>
      <c r="P1565" s="13">
        <v>6</v>
      </c>
      <c r="Q1565" s="13">
        <v>31</v>
      </c>
      <c r="R1565" s="13">
        <v>4525</v>
      </c>
      <c r="S1565" s="13">
        <v>682</v>
      </c>
      <c r="T1565" s="15">
        <v>46</v>
      </c>
      <c r="U1565" s="15">
        <v>5.75</v>
      </c>
      <c r="V1565" s="15">
        <v>3.6225000000000001</v>
      </c>
      <c r="W1565" s="13">
        <v>408</v>
      </c>
      <c r="X1565" s="13">
        <v>884</v>
      </c>
      <c r="Y1565" s="13">
        <v>92</v>
      </c>
      <c r="Z1565" s="13">
        <v>1292</v>
      </c>
      <c r="AA1565" s="13">
        <v>168</v>
      </c>
      <c r="AB1565" s="13">
        <v>12</v>
      </c>
    </row>
    <row r="1566" spans="1:28">
      <c r="A1566" s="1">
        <v>100010303</v>
      </c>
      <c r="B1566" s="1" t="s">
        <v>1138</v>
      </c>
      <c r="C1566" s="1" t="s">
        <v>3369</v>
      </c>
      <c r="D1566" s="1" t="s">
        <v>3394</v>
      </c>
      <c r="E1566" s="1">
        <v>1</v>
      </c>
      <c r="F1566" s="13">
        <v>89</v>
      </c>
      <c r="G1566" s="13">
        <f t="shared" si="25"/>
        <v>23</v>
      </c>
      <c r="H1566" s="13">
        <v>23</v>
      </c>
      <c r="I1566" s="13">
        <v>0</v>
      </c>
      <c r="J1566" s="13">
        <v>12</v>
      </c>
      <c r="K1566" s="13">
        <v>0</v>
      </c>
      <c r="L1566" s="13">
        <v>0</v>
      </c>
      <c r="M1566" s="13">
        <v>0</v>
      </c>
      <c r="N1566" s="13">
        <v>7</v>
      </c>
      <c r="O1566" s="13">
        <v>1</v>
      </c>
      <c r="P1566" s="13">
        <v>6</v>
      </c>
      <c r="Q1566" s="13">
        <v>33</v>
      </c>
      <c r="R1566" s="13">
        <v>4386</v>
      </c>
      <c r="S1566" s="13">
        <v>784</v>
      </c>
      <c r="T1566" s="15">
        <v>44.5</v>
      </c>
      <c r="U1566" s="15">
        <v>5.5625</v>
      </c>
      <c r="V1566" s="15">
        <v>3.504375</v>
      </c>
      <c r="W1566" s="13">
        <v>395</v>
      </c>
      <c r="X1566" s="13">
        <v>894</v>
      </c>
      <c r="Y1566" s="13">
        <v>89</v>
      </c>
      <c r="Z1566" s="13">
        <v>1289</v>
      </c>
      <c r="AA1566" s="13">
        <v>168</v>
      </c>
      <c r="AB1566" s="13">
        <v>12</v>
      </c>
    </row>
    <row r="1567" spans="1:28">
      <c r="A1567" s="1">
        <v>100010305</v>
      </c>
      <c r="B1567" s="1" t="s">
        <v>1138</v>
      </c>
      <c r="C1567" s="1" t="s">
        <v>3369</v>
      </c>
      <c r="D1567" s="1" t="s">
        <v>46</v>
      </c>
      <c r="E1567" s="1">
        <v>1</v>
      </c>
      <c r="F1567" s="13">
        <v>31</v>
      </c>
      <c r="G1567" s="13">
        <f t="shared" si="25"/>
        <v>11</v>
      </c>
      <c r="H1567" s="13">
        <v>11</v>
      </c>
      <c r="I1567" s="13">
        <v>0</v>
      </c>
      <c r="J1567" s="13">
        <v>4</v>
      </c>
      <c r="K1567" s="13">
        <v>0</v>
      </c>
      <c r="L1567" s="13">
        <v>0</v>
      </c>
      <c r="M1567" s="13">
        <v>0</v>
      </c>
      <c r="N1567" s="13">
        <v>3</v>
      </c>
      <c r="O1567" s="13">
        <v>1</v>
      </c>
      <c r="P1567" s="13">
        <v>2</v>
      </c>
      <c r="Q1567" s="13">
        <v>10</v>
      </c>
      <c r="R1567" s="13">
        <v>1564</v>
      </c>
      <c r="S1567" s="13">
        <v>37</v>
      </c>
      <c r="T1567" s="15">
        <v>15.5</v>
      </c>
      <c r="U1567" s="15">
        <v>1.9375</v>
      </c>
      <c r="V1567" s="15">
        <v>1.2206250000000001</v>
      </c>
      <c r="W1567" s="13">
        <v>141</v>
      </c>
      <c r="X1567" s="13">
        <v>246</v>
      </c>
      <c r="Y1567" s="13">
        <v>31</v>
      </c>
      <c r="Z1567" s="13">
        <v>387</v>
      </c>
      <c r="AA1567" s="13">
        <v>72</v>
      </c>
      <c r="AB1567" s="13">
        <v>4</v>
      </c>
    </row>
    <row r="1568" spans="1:28">
      <c r="A1568" s="1">
        <v>100010320</v>
      </c>
      <c r="B1568" s="1" t="s">
        <v>1138</v>
      </c>
      <c r="C1568" s="1" t="s">
        <v>3369</v>
      </c>
      <c r="D1568" s="1" t="s">
        <v>3397</v>
      </c>
      <c r="E1568" s="1">
        <v>1</v>
      </c>
      <c r="F1568" s="13">
        <v>60</v>
      </c>
      <c r="G1568" s="13">
        <f t="shared" si="25"/>
        <v>16</v>
      </c>
      <c r="H1568" s="13">
        <v>16</v>
      </c>
      <c r="I1568" s="13">
        <v>0</v>
      </c>
      <c r="J1568" s="13">
        <v>6</v>
      </c>
      <c r="K1568" s="13">
        <v>0</v>
      </c>
      <c r="L1568" s="13">
        <v>0</v>
      </c>
      <c r="M1568" s="13">
        <v>0</v>
      </c>
      <c r="N1568" s="13">
        <v>4</v>
      </c>
      <c r="O1568" s="13">
        <v>1</v>
      </c>
      <c r="P1568" s="13">
        <v>3</v>
      </c>
      <c r="Q1568" s="13">
        <v>22</v>
      </c>
      <c r="R1568" s="13">
        <v>2915</v>
      </c>
      <c r="S1568" s="13">
        <v>311</v>
      </c>
      <c r="T1568" s="15">
        <v>30</v>
      </c>
      <c r="U1568" s="15">
        <v>3.75</v>
      </c>
      <c r="V1568" s="15">
        <v>2.3624999999999998</v>
      </c>
      <c r="W1568" s="13">
        <v>263</v>
      </c>
      <c r="X1568" s="13">
        <v>531</v>
      </c>
      <c r="Y1568" s="13">
        <v>60</v>
      </c>
      <c r="Z1568" s="13">
        <v>794</v>
      </c>
      <c r="AA1568" s="13">
        <v>96</v>
      </c>
      <c r="AB1568" s="13">
        <v>6</v>
      </c>
    </row>
    <row r="1569" spans="1:28">
      <c r="A1569" s="1">
        <v>100010329</v>
      </c>
      <c r="B1569" s="1" t="s">
        <v>1138</v>
      </c>
      <c r="C1569" s="1" t="s">
        <v>3369</v>
      </c>
      <c r="D1569" s="1" t="s">
        <v>3398</v>
      </c>
      <c r="E1569" s="1">
        <v>1</v>
      </c>
      <c r="F1569" s="13">
        <v>57</v>
      </c>
      <c r="G1569" s="13">
        <f t="shared" si="25"/>
        <v>15</v>
      </c>
      <c r="H1569" s="13">
        <v>15</v>
      </c>
      <c r="I1569" s="13">
        <v>0</v>
      </c>
      <c r="J1569" s="13">
        <v>6</v>
      </c>
      <c r="K1569" s="13">
        <v>0</v>
      </c>
      <c r="L1569" s="13">
        <v>0</v>
      </c>
      <c r="M1569" s="13">
        <v>0</v>
      </c>
      <c r="N1569" s="13">
        <v>4</v>
      </c>
      <c r="O1569" s="13">
        <v>1</v>
      </c>
      <c r="P1569" s="13">
        <v>3</v>
      </c>
      <c r="Q1569" s="13">
        <v>21</v>
      </c>
      <c r="R1569" s="13">
        <v>2775</v>
      </c>
      <c r="S1569" s="13">
        <v>279</v>
      </c>
      <c r="T1569" s="15">
        <v>28.5</v>
      </c>
      <c r="U1569" s="15">
        <v>3.5625</v>
      </c>
      <c r="V1569" s="15">
        <v>2.2443749999999998</v>
      </c>
      <c r="W1569" s="13">
        <v>250</v>
      </c>
      <c r="X1569" s="13">
        <v>500</v>
      </c>
      <c r="Y1569" s="13">
        <v>57</v>
      </c>
      <c r="Z1569" s="13">
        <v>750</v>
      </c>
      <c r="AA1569" s="13">
        <v>96</v>
      </c>
      <c r="AB1569" s="13">
        <v>6</v>
      </c>
    </row>
    <row r="1570" spans="1:28">
      <c r="A1570" s="1">
        <v>100010332</v>
      </c>
      <c r="B1570" s="1" t="s">
        <v>1138</v>
      </c>
      <c r="C1570" s="1" t="s">
        <v>3369</v>
      </c>
      <c r="D1570" s="1" t="s">
        <v>120</v>
      </c>
      <c r="E1570" s="1">
        <v>1</v>
      </c>
      <c r="F1570" s="13">
        <v>49</v>
      </c>
      <c r="G1570" s="13">
        <f t="shared" si="25"/>
        <v>17</v>
      </c>
      <c r="H1570" s="13">
        <v>17</v>
      </c>
      <c r="I1570" s="13">
        <v>0</v>
      </c>
      <c r="J1570" s="13">
        <v>6</v>
      </c>
      <c r="K1570" s="13">
        <v>0</v>
      </c>
      <c r="L1570" s="13">
        <v>0</v>
      </c>
      <c r="M1570" s="13">
        <v>0</v>
      </c>
      <c r="N1570" s="13">
        <v>4</v>
      </c>
      <c r="O1570" s="13">
        <v>1</v>
      </c>
      <c r="P1570" s="13">
        <v>3</v>
      </c>
      <c r="Q1570" s="13">
        <v>16</v>
      </c>
      <c r="R1570" s="13">
        <v>2403</v>
      </c>
      <c r="S1570" s="13">
        <v>142</v>
      </c>
      <c r="T1570" s="15">
        <v>24.5</v>
      </c>
      <c r="U1570" s="15">
        <v>3.0625</v>
      </c>
      <c r="V1570" s="15">
        <v>1.9293750000000001</v>
      </c>
      <c r="W1570" s="13">
        <v>217</v>
      </c>
      <c r="X1570" s="13">
        <v>404</v>
      </c>
      <c r="Y1570" s="13">
        <v>49</v>
      </c>
      <c r="Z1570" s="13">
        <v>621</v>
      </c>
      <c r="AA1570" s="13">
        <v>96</v>
      </c>
      <c r="AB1570" s="13">
        <v>6</v>
      </c>
    </row>
    <row r="1571" spans="1:28">
      <c r="A1571" s="1">
        <v>100010334</v>
      </c>
      <c r="B1571" s="1" t="s">
        <v>1138</v>
      </c>
      <c r="C1571" s="1" t="s">
        <v>3369</v>
      </c>
      <c r="D1571" s="1" t="s">
        <v>12</v>
      </c>
      <c r="E1571" s="1">
        <v>1</v>
      </c>
      <c r="F1571" s="13">
        <v>46</v>
      </c>
      <c r="G1571" s="13">
        <f t="shared" si="25"/>
        <v>12</v>
      </c>
      <c r="H1571" s="13">
        <v>12</v>
      </c>
      <c r="I1571" s="13">
        <v>0</v>
      </c>
      <c r="J1571" s="13">
        <v>6</v>
      </c>
      <c r="K1571" s="13">
        <v>0</v>
      </c>
      <c r="L1571" s="13">
        <v>0</v>
      </c>
      <c r="M1571" s="13">
        <v>0</v>
      </c>
      <c r="N1571" s="13">
        <v>4</v>
      </c>
      <c r="O1571" s="13">
        <v>1</v>
      </c>
      <c r="P1571" s="13">
        <v>3</v>
      </c>
      <c r="Q1571" s="13">
        <v>17</v>
      </c>
      <c r="R1571" s="13">
        <v>2263</v>
      </c>
      <c r="S1571" s="13">
        <v>166</v>
      </c>
      <c r="T1571" s="15">
        <v>23</v>
      </c>
      <c r="U1571" s="15">
        <v>2.875</v>
      </c>
      <c r="V1571" s="15">
        <v>1.81125</v>
      </c>
      <c r="W1571" s="13">
        <v>204</v>
      </c>
      <c r="X1571" s="13">
        <v>390</v>
      </c>
      <c r="Y1571" s="13">
        <v>46</v>
      </c>
      <c r="Z1571" s="13">
        <v>594</v>
      </c>
      <c r="AA1571" s="13">
        <v>96</v>
      </c>
      <c r="AB1571" s="13">
        <v>6</v>
      </c>
    </row>
    <row r="1572" spans="1:28">
      <c r="A1572" s="1">
        <v>100010343</v>
      </c>
      <c r="B1572" s="1" t="s">
        <v>1138</v>
      </c>
      <c r="C1572" s="1" t="s">
        <v>3369</v>
      </c>
      <c r="D1572" s="1" t="s">
        <v>446</v>
      </c>
      <c r="E1572" s="1">
        <v>3</v>
      </c>
      <c r="F1572" s="13">
        <v>33</v>
      </c>
      <c r="G1572" s="13">
        <f t="shared" si="25"/>
        <v>9</v>
      </c>
      <c r="H1572" s="13">
        <v>9</v>
      </c>
      <c r="I1572" s="13">
        <v>0</v>
      </c>
      <c r="J1572" s="13">
        <v>4</v>
      </c>
      <c r="K1572" s="13">
        <v>0</v>
      </c>
      <c r="L1572" s="13">
        <v>0</v>
      </c>
      <c r="M1572" s="13">
        <v>0</v>
      </c>
      <c r="N1572" s="13">
        <v>3</v>
      </c>
      <c r="O1572" s="13">
        <v>1</v>
      </c>
      <c r="P1572" s="13">
        <v>2</v>
      </c>
      <c r="Q1572" s="13">
        <v>12</v>
      </c>
      <c r="R1572" s="13">
        <v>1657</v>
      </c>
      <c r="S1572" s="13">
        <v>65</v>
      </c>
      <c r="T1572" s="15">
        <v>16.5</v>
      </c>
      <c r="U1572" s="15">
        <v>2.0625</v>
      </c>
      <c r="V1572" s="15">
        <v>1.2993749999999999</v>
      </c>
      <c r="W1572" s="13">
        <v>150</v>
      </c>
      <c r="X1572" s="13">
        <v>269</v>
      </c>
      <c r="Y1572" s="13">
        <v>33</v>
      </c>
      <c r="Z1572" s="13">
        <v>419</v>
      </c>
      <c r="AA1572" s="13">
        <v>72</v>
      </c>
      <c r="AB1572" s="13">
        <v>4</v>
      </c>
    </row>
    <row r="1573" spans="1:28">
      <c r="A1573" s="1">
        <v>100010346</v>
      </c>
      <c r="B1573" s="1" t="s">
        <v>1138</v>
      </c>
      <c r="C1573" s="1" t="s">
        <v>3369</v>
      </c>
      <c r="D1573" s="1" t="s">
        <v>3407</v>
      </c>
      <c r="E1573" s="1">
        <v>1</v>
      </c>
      <c r="F1573" s="13">
        <v>151</v>
      </c>
      <c r="G1573" s="13">
        <f t="shared" si="25"/>
        <v>51</v>
      </c>
      <c r="H1573" s="13">
        <v>51</v>
      </c>
      <c r="I1573" s="13">
        <v>0</v>
      </c>
      <c r="J1573" s="13">
        <v>22</v>
      </c>
      <c r="K1573" s="13">
        <v>0</v>
      </c>
      <c r="L1573" s="13">
        <v>1</v>
      </c>
      <c r="M1573" s="13">
        <v>0</v>
      </c>
      <c r="N1573" s="13">
        <v>11</v>
      </c>
      <c r="O1573" s="13">
        <v>1</v>
      </c>
      <c r="P1573" s="13">
        <v>11</v>
      </c>
      <c r="Q1573" s="13">
        <v>50</v>
      </c>
      <c r="R1573" s="13">
        <v>7393</v>
      </c>
      <c r="S1573" s="13">
        <v>1930</v>
      </c>
      <c r="T1573" s="15">
        <v>75.5</v>
      </c>
      <c r="U1573" s="15">
        <v>9.4375</v>
      </c>
      <c r="V1573" s="15">
        <v>5.9456249999999997</v>
      </c>
      <c r="W1573" s="13">
        <v>666</v>
      </c>
      <c r="X1573" s="13">
        <v>1688</v>
      </c>
      <c r="Y1573" s="13">
        <v>151</v>
      </c>
      <c r="Z1573" s="13">
        <v>2354</v>
      </c>
      <c r="AA1573" s="13">
        <v>264</v>
      </c>
      <c r="AB1573" s="13">
        <v>22</v>
      </c>
    </row>
    <row r="1574" spans="1:28">
      <c r="A1574" s="1">
        <v>100010354</v>
      </c>
      <c r="B1574" s="1" t="s">
        <v>1138</v>
      </c>
      <c r="C1574" s="1" t="s">
        <v>3369</v>
      </c>
      <c r="D1574" s="1" t="s">
        <v>3275</v>
      </c>
      <c r="E1574" s="1">
        <v>1</v>
      </c>
      <c r="F1574" s="13">
        <v>62</v>
      </c>
      <c r="G1574" s="13">
        <f t="shared" si="25"/>
        <v>16</v>
      </c>
      <c r="H1574" s="13">
        <v>16</v>
      </c>
      <c r="I1574" s="13">
        <v>0</v>
      </c>
      <c r="J1574" s="13">
        <v>8</v>
      </c>
      <c r="K1574" s="13">
        <v>0</v>
      </c>
      <c r="L1574" s="13">
        <v>0</v>
      </c>
      <c r="M1574" s="13">
        <v>0</v>
      </c>
      <c r="N1574" s="13">
        <v>5</v>
      </c>
      <c r="O1574" s="13">
        <v>1</v>
      </c>
      <c r="P1574" s="13">
        <v>4</v>
      </c>
      <c r="Q1574" s="13">
        <v>23</v>
      </c>
      <c r="R1574" s="13">
        <v>3008</v>
      </c>
      <c r="S1574" s="13">
        <v>345</v>
      </c>
      <c r="T1574" s="15">
        <v>31</v>
      </c>
      <c r="U1574" s="15">
        <v>3.875</v>
      </c>
      <c r="V1574" s="15">
        <v>2.4412500000000001</v>
      </c>
      <c r="W1574" s="13">
        <v>271</v>
      </c>
      <c r="X1574" s="13">
        <v>555</v>
      </c>
      <c r="Y1574" s="13">
        <v>62</v>
      </c>
      <c r="Z1574" s="13">
        <v>826</v>
      </c>
      <c r="AA1574" s="13">
        <v>120</v>
      </c>
      <c r="AB1574" s="13">
        <v>8</v>
      </c>
    </row>
    <row r="1575" spans="1:28">
      <c r="A1575" s="1">
        <v>100010357</v>
      </c>
      <c r="B1575" s="1" t="s">
        <v>1138</v>
      </c>
      <c r="C1575" s="1" t="s">
        <v>3369</v>
      </c>
      <c r="D1575" s="1" t="s">
        <v>3413</v>
      </c>
      <c r="E1575" s="1">
        <v>1</v>
      </c>
      <c r="F1575" s="13">
        <v>85</v>
      </c>
      <c r="G1575" s="13">
        <f t="shared" si="25"/>
        <v>29</v>
      </c>
      <c r="H1575" s="13">
        <v>29</v>
      </c>
      <c r="I1575" s="13">
        <v>0</v>
      </c>
      <c r="J1575" s="13">
        <v>12</v>
      </c>
      <c r="K1575" s="13">
        <v>0</v>
      </c>
      <c r="L1575" s="13">
        <v>0</v>
      </c>
      <c r="M1575" s="13">
        <v>0</v>
      </c>
      <c r="N1575" s="13">
        <v>7</v>
      </c>
      <c r="O1575" s="13">
        <v>1</v>
      </c>
      <c r="P1575" s="13">
        <v>6</v>
      </c>
      <c r="Q1575" s="13">
        <v>28</v>
      </c>
      <c r="R1575" s="13">
        <v>4199</v>
      </c>
      <c r="S1575" s="13">
        <v>543</v>
      </c>
      <c r="T1575" s="15">
        <v>42.5</v>
      </c>
      <c r="U1575" s="15">
        <v>5.3125</v>
      </c>
      <c r="V1575" s="15">
        <v>3.3468749999999998</v>
      </c>
      <c r="W1575" s="13">
        <v>378</v>
      </c>
      <c r="X1575" s="13">
        <v>793</v>
      </c>
      <c r="Y1575" s="13">
        <v>85</v>
      </c>
      <c r="Z1575" s="13">
        <v>1171</v>
      </c>
      <c r="AA1575" s="13">
        <v>168</v>
      </c>
      <c r="AB1575" s="13">
        <v>12</v>
      </c>
    </row>
    <row r="1576" spans="1:28">
      <c r="A1576" s="1">
        <v>100010361</v>
      </c>
      <c r="B1576" s="1" t="s">
        <v>1138</v>
      </c>
      <c r="C1576" s="1" t="s">
        <v>1137</v>
      </c>
      <c r="D1576" s="1" t="s">
        <v>3415</v>
      </c>
      <c r="E1576" s="1">
        <v>1</v>
      </c>
      <c r="F1576" s="13">
        <v>11</v>
      </c>
      <c r="G1576" s="13">
        <f t="shared" si="25"/>
        <v>3</v>
      </c>
      <c r="H1576" s="13">
        <v>3</v>
      </c>
      <c r="I1576" s="13">
        <v>0</v>
      </c>
      <c r="J1576" s="13">
        <v>0</v>
      </c>
      <c r="K1576" s="13">
        <v>1</v>
      </c>
      <c r="L1576" s="13">
        <v>0</v>
      </c>
      <c r="M1576" s="13">
        <v>1</v>
      </c>
      <c r="N1576" s="13">
        <v>0</v>
      </c>
      <c r="O1576" s="13">
        <v>1</v>
      </c>
      <c r="P1576" s="13">
        <v>1</v>
      </c>
      <c r="Q1576" s="13">
        <v>4</v>
      </c>
      <c r="R1576" s="13">
        <v>552</v>
      </c>
      <c r="S1576" s="13">
        <v>0</v>
      </c>
      <c r="T1576" s="15">
        <v>5.5</v>
      </c>
      <c r="U1576" s="15">
        <v>0.6875</v>
      </c>
      <c r="V1576" s="15">
        <v>0.43312499999999998</v>
      </c>
      <c r="W1576" s="13">
        <v>50</v>
      </c>
      <c r="X1576" s="13">
        <v>83</v>
      </c>
      <c r="Y1576" s="13">
        <v>11</v>
      </c>
      <c r="Z1576" s="13">
        <v>133</v>
      </c>
      <c r="AA1576" s="13">
        <v>48</v>
      </c>
      <c r="AB1576" s="13">
        <v>0</v>
      </c>
    </row>
    <row r="1577" spans="1:28">
      <c r="A1577" s="1">
        <v>100010365</v>
      </c>
      <c r="B1577" s="1" t="s">
        <v>1138</v>
      </c>
      <c r="C1577" s="1" t="s">
        <v>1137</v>
      </c>
      <c r="D1577" s="1" t="s">
        <v>10</v>
      </c>
      <c r="E1577" s="1">
        <v>1</v>
      </c>
      <c r="F1577" s="13">
        <v>14</v>
      </c>
      <c r="G1577" s="13">
        <f t="shared" si="25"/>
        <v>4</v>
      </c>
      <c r="H1577" s="13">
        <v>4</v>
      </c>
      <c r="I1577" s="13">
        <v>0</v>
      </c>
      <c r="J1577" s="13">
        <v>0</v>
      </c>
      <c r="K1577" s="13">
        <v>1</v>
      </c>
      <c r="L1577" s="13">
        <v>0</v>
      </c>
      <c r="M1577" s="13">
        <v>1</v>
      </c>
      <c r="N1577" s="13">
        <v>0</v>
      </c>
      <c r="O1577" s="13">
        <v>1</v>
      </c>
      <c r="P1577" s="13">
        <v>1</v>
      </c>
      <c r="Q1577" s="13">
        <v>5</v>
      </c>
      <c r="R1577" s="13">
        <v>767</v>
      </c>
      <c r="S1577" s="13">
        <v>0</v>
      </c>
      <c r="T1577" s="15">
        <v>7</v>
      </c>
      <c r="U1577" s="15">
        <v>0.875</v>
      </c>
      <c r="V1577" s="15">
        <v>0.55125000000000002</v>
      </c>
      <c r="W1577" s="13">
        <v>70</v>
      </c>
      <c r="X1577" s="13">
        <v>116</v>
      </c>
      <c r="Y1577" s="13">
        <v>14</v>
      </c>
      <c r="Z1577" s="13">
        <v>186</v>
      </c>
      <c r="AA1577" s="13">
        <v>48</v>
      </c>
      <c r="AB1577" s="13">
        <v>0</v>
      </c>
    </row>
    <row r="1578" spans="1:28">
      <c r="A1578" s="1">
        <v>100010372</v>
      </c>
      <c r="B1578" s="1" t="s">
        <v>1138</v>
      </c>
      <c r="C1578" s="1" t="s">
        <v>1137</v>
      </c>
      <c r="D1578" s="1" t="s">
        <v>3420</v>
      </c>
      <c r="E1578" s="1">
        <v>1</v>
      </c>
      <c r="F1578" s="13">
        <v>11</v>
      </c>
      <c r="G1578" s="13">
        <f t="shared" si="25"/>
        <v>3</v>
      </c>
      <c r="H1578" s="13">
        <v>3</v>
      </c>
      <c r="I1578" s="13">
        <v>0</v>
      </c>
      <c r="J1578" s="13">
        <v>0</v>
      </c>
      <c r="K1578" s="13">
        <v>1</v>
      </c>
      <c r="L1578" s="13">
        <v>0</v>
      </c>
      <c r="M1578" s="13">
        <v>1</v>
      </c>
      <c r="N1578" s="13">
        <v>0</v>
      </c>
      <c r="O1578" s="13">
        <v>1</v>
      </c>
      <c r="P1578" s="13">
        <v>1</v>
      </c>
      <c r="Q1578" s="13">
        <v>4</v>
      </c>
      <c r="R1578" s="13">
        <v>552</v>
      </c>
      <c r="S1578" s="13">
        <v>0</v>
      </c>
      <c r="T1578" s="15">
        <v>5.5</v>
      </c>
      <c r="U1578" s="15">
        <v>0.6875</v>
      </c>
      <c r="V1578" s="15">
        <v>0.43312499999999998</v>
      </c>
      <c r="W1578" s="13">
        <v>50</v>
      </c>
      <c r="X1578" s="13">
        <v>83</v>
      </c>
      <c r="Y1578" s="13">
        <v>11</v>
      </c>
      <c r="Z1578" s="13">
        <v>133</v>
      </c>
      <c r="AA1578" s="13">
        <v>48</v>
      </c>
      <c r="AB1578" s="13">
        <v>0</v>
      </c>
    </row>
    <row r="1579" spans="1:28">
      <c r="A1579" s="1">
        <v>100010376</v>
      </c>
      <c r="B1579" s="1" t="s">
        <v>1138</v>
      </c>
      <c r="C1579" s="1" t="s">
        <v>1137</v>
      </c>
      <c r="D1579" s="1" t="s">
        <v>10</v>
      </c>
      <c r="E1579" s="1">
        <v>1</v>
      </c>
      <c r="F1579" s="13">
        <v>11</v>
      </c>
      <c r="G1579" s="13">
        <f t="shared" si="25"/>
        <v>3</v>
      </c>
      <c r="H1579" s="13">
        <v>3</v>
      </c>
      <c r="I1579" s="13">
        <v>0</v>
      </c>
      <c r="J1579" s="13">
        <v>0</v>
      </c>
      <c r="K1579" s="13">
        <v>1</v>
      </c>
      <c r="L1579" s="13">
        <v>0</v>
      </c>
      <c r="M1579" s="13">
        <v>1</v>
      </c>
      <c r="N1579" s="13">
        <v>0</v>
      </c>
      <c r="O1579" s="13">
        <v>1</v>
      </c>
      <c r="P1579" s="13">
        <v>1</v>
      </c>
      <c r="Q1579" s="13">
        <v>4</v>
      </c>
      <c r="R1579" s="13">
        <v>552</v>
      </c>
      <c r="S1579" s="13">
        <v>0</v>
      </c>
      <c r="T1579" s="15">
        <v>5.5</v>
      </c>
      <c r="U1579" s="15">
        <v>0.6875</v>
      </c>
      <c r="V1579" s="15">
        <v>0.43312499999999998</v>
      </c>
      <c r="W1579" s="13">
        <v>50</v>
      </c>
      <c r="X1579" s="13">
        <v>83</v>
      </c>
      <c r="Y1579" s="13">
        <v>11</v>
      </c>
      <c r="Z1579" s="13">
        <v>133</v>
      </c>
      <c r="AA1579" s="13">
        <v>48</v>
      </c>
      <c r="AB1579" s="13">
        <v>0</v>
      </c>
    </row>
    <row r="1580" spans="1:28">
      <c r="A1580" s="1">
        <v>100010381</v>
      </c>
      <c r="B1580" s="1" t="s">
        <v>1138</v>
      </c>
      <c r="C1580" s="1" t="s">
        <v>1137</v>
      </c>
      <c r="D1580" s="1" t="s">
        <v>446</v>
      </c>
      <c r="E1580" s="1">
        <v>3</v>
      </c>
      <c r="F1580" s="13">
        <v>11</v>
      </c>
      <c r="G1580" s="13">
        <f t="shared" si="25"/>
        <v>3</v>
      </c>
      <c r="H1580" s="13">
        <v>3</v>
      </c>
      <c r="I1580" s="13">
        <v>0</v>
      </c>
      <c r="J1580" s="13">
        <v>0</v>
      </c>
      <c r="K1580" s="13">
        <v>1</v>
      </c>
      <c r="L1580" s="13">
        <v>0</v>
      </c>
      <c r="M1580" s="13">
        <v>2</v>
      </c>
      <c r="N1580" s="13">
        <v>0</v>
      </c>
      <c r="O1580" s="13">
        <v>2</v>
      </c>
      <c r="P1580" s="13">
        <v>1</v>
      </c>
      <c r="Q1580" s="13">
        <v>4</v>
      </c>
      <c r="R1580" s="13">
        <v>552</v>
      </c>
      <c r="S1580" s="13">
        <v>0</v>
      </c>
      <c r="T1580" s="15">
        <v>5.5</v>
      </c>
      <c r="U1580" s="15">
        <v>0.6875</v>
      </c>
      <c r="V1580" s="15">
        <v>0.43312499999999998</v>
      </c>
      <c r="W1580" s="13">
        <v>50</v>
      </c>
      <c r="X1580" s="13">
        <v>83</v>
      </c>
      <c r="Y1580" s="13">
        <v>11</v>
      </c>
      <c r="Z1580" s="13">
        <v>133</v>
      </c>
      <c r="AA1580" s="13">
        <v>72</v>
      </c>
      <c r="AB1580" s="13">
        <v>0</v>
      </c>
    </row>
    <row r="1581" spans="1:28">
      <c r="A1581" s="1">
        <v>100010387</v>
      </c>
      <c r="B1581" s="1" t="s">
        <v>1138</v>
      </c>
      <c r="C1581" s="1" t="s">
        <v>1137</v>
      </c>
      <c r="D1581" s="1" t="s">
        <v>533</v>
      </c>
      <c r="E1581" s="1">
        <v>1</v>
      </c>
      <c r="F1581" s="13">
        <v>3</v>
      </c>
      <c r="G1581" s="13">
        <f t="shared" si="25"/>
        <v>1</v>
      </c>
      <c r="H1581" s="13">
        <v>1</v>
      </c>
      <c r="I1581" s="13">
        <v>0</v>
      </c>
      <c r="J1581" s="13">
        <v>0</v>
      </c>
      <c r="K1581" s="13">
        <v>1</v>
      </c>
      <c r="L1581" s="13">
        <v>0</v>
      </c>
      <c r="M1581" s="13">
        <v>1</v>
      </c>
      <c r="N1581" s="13">
        <v>0</v>
      </c>
      <c r="O1581" s="13">
        <v>1</v>
      </c>
      <c r="P1581" s="13">
        <v>1</v>
      </c>
      <c r="Q1581" s="13">
        <v>1</v>
      </c>
      <c r="R1581" s="13">
        <v>175</v>
      </c>
      <c r="S1581" s="13">
        <v>0</v>
      </c>
      <c r="T1581" s="15">
        <v>1.5</v>
      </c>
      <c r="U1581" s="15">
        <v>0.1875</v>
      </c>
      <c r="V1581" s="15">
        <v>0.11812499999999999</v>
      </c>
      <c r="W1581" s="13">
        <v>16</v>
      </c>
      <c r="X1581" s="13">
        <v>27</v>
      </c>
      <c r="Y1581" s="13">
        <v>3</v>
      </c>
      <c r="Z1581" s="13">
        <v>43</v>
      </c>
      <c r="AA1581" s="13">
        <v>48</v>
      </c>
      <c r="AB1581" s="13">
        <v>0</v>
      </c>
    </row>
    <row r="1582" spans="1:28">
      <c r="A1582" s="1">
        <v>100010390</v>
      </c>
      <c r="B1582" s="1" t="s">
        <v>1138</v>
      </c>
      <c r="C1582" s="1" t="s">
        <v>1137</v>
      </c>
      <c r="D1582" s="1" t="s">
        <v>1664</v>
      </c>
      <c r="E1582" s="1">
        <v>1</v>
      </c>
      <c r="F1582" s="13">
        <v>11</v>
      </c>
      <c r="G1582" s="13">
        <f t="shared" si="25"/>
        <v>3</v>
      </c>
      <c r="H1582" s="13">
        <v>3</v>
      </c>
      <c r="I1582" s="13">
        <v>0</v>
      </c>
      <c r="J1582" s="13">
        <v>0</v>
      </c>
      <c r="K1582" s="13">
        <v>1</v>
      </c>
      <c r="L1582" s="13">
        <v>0</v>
      </c>
      <c r="M1582" s="13">
        <v>1</v>
      </c>
      <c r="N1582" s="13">
        <v>0</v>
      </c>
      <c r="O1582" s="13">
        <v>1</v>
      </c>
      <c r="P1582" s="13">
        <v>1</v>
      </c>
      <c r="Q1582" s="13">
        <v>4</v>
      </c>
      <c r="R1582" s="13">
        <v>552</v>
      </c>
      <c r="S1582" s="13">
        <v>0</v>
      </c>
      <c r="T1582" s="15">
        <v>5.5</v>
      </c>
      <c r="U1582" s="15">
        <v>0.6875</v>
      </c>
      <c r="V1582" s="15">
        <v>0.43312499999999998</v>
      </c>
      <c r="W1582" s="13">
        <v>50</v>
      </c>
      <c r="X1582" s="13">
        <v>83</v>
      </c>
      <c r="Y1582" s="13">
        <v>11</v>
      </c>
      <c r="Z1582" s="13">
        <v>133</v>
      </c>
      <c r="AA1582" s="13">
        <v>48</v>
      </c>
      <c r="AB1582" s="13">
        <v>0</v>
      </c>
    </row>
    <row r="1583" spans="1:28">
      <c r="A1583" s="1">
        <v>100010394</v>
      </c>
      <c r="B1583" s="1" t="s">
        <v>1138</v>
      </c>
      <c r="C1583" s="1" t="s">
        <v>1137</v>
      </c>
      <c r="D1583" s="1" t="s">
        <v>1664</v>
      </c>
      <c r="E1583" s="1">
        <v>1</v>
      </c>
      <c r="F1583" s="13">
        <v>9</v>
      </c>
      <c r="G1583" s="13">
        <f t="shared" si="25"/>
        <v>3</v>
      </c>
      <c r="H1583" s="13">
        <v>3</v>
      </c>
      <c r="I1583" s="13">
        <v>0</v>
      </c>
      <c r="J1583" s="13">
        <v>0</v>
      </c>
      <c r="K1583" s="13">
        <v>1</v>
      </c>
      <c r="L1583" s="13">
        <v>0</v>
      </c>
      <c r="M1583" s="13">
        <v>1</v>
      </c>
      <c r="N1583" s="13">
        <v>0</v>
      </c>
      <c r="O1583" s="13">
        <v>1</v>
      </c>
      <c r="P1583" s="13">
        <v>1</v>
      </c>
      <c r="Q1583" s="13">
        <v>3</v>
      </c>
      <c r="R1583" s="13">
        <v>410</v>
      </c>
      <c r="S1583" s="13">
        <v>0</v>
      </c>
      <c r="T1583" s="15">
        <v>4.5</v>
      </c>
      <c r="U1583" s="15">
        <v>0.5625</v>
      </c>
      <c r="V1583" s="15">
        <v>0.354375</v>
      </c>
      <c r="W1583" s="13">
        <v>37</v>
      </c>
      <c r="X1583" s="13">
        <v>62</v>
      </c>
      <c r="Y1583" s="13">
        <v>9</v>
      </c>
      <c r="Z1583" s="13">
        <v>99</v>
      </c>
      <c r="AA1583" s="13">
        <v>48</v>
      </c>
      <c r="AB1583" s="13">
        <v>0</v>
      </c>
    </row>
    <row r="1584" spans="1:28">
      <c r="A1584" s="1">
        <v>100010403</v>
      </c>
      <c r="B1584" s="1" t="s">
        <v>1138</v>
      </c>
      <c r="C1584" s="1" t="s">
        <v>1137</v>
      </c>
      <c r="D1584" s="1" t="s">
        <v>3434</v>
      </c>
      <c r="E1584" s="1">
        <v>1</v>
      </c>
      <c r="F1584" s="13">
        <v>6</v>
      </c>
      <c r="G1584" s="13">
        <f t="shared" si="25"/>
        <v>2</v>
      </c>
      <c r="H1584" s="13">
        <v>2</v>
      </c>
      <c r="I1584" s="13">
        <v>0</v>
      </c>
      <c r="J1584" s="13">
        <v>0</v>
      </c>
      <c r="K1584" s="13">
        <v>1</v>
      </c>
      <c r="L1584" s="13">
        <v>0</v>
      </c>
      <c r="M1584" s="13">
        <v>1</v>
      </c>
      <c r="N1584" s="13">
        <v>0</v>
      </c>
      <c r="O1584" s="13">
        <v>1</v>
      </c>
      <c r="P1584" s="13">
        <v>1</v>
      </c>
      <c r="Q1584" s="13">
        <v>2</v>
      </c>
      <c r="R1584" s="13">
        <v>272</v>
      </c>
      <c r="S1584" s="13">
        <v>0</v>
      </c>
      <c r="T1584" s="15">
        <v>3</v>
      </c>
      <c r="U1584" s="15">
        <v>0.375</v>
      </c>
      <c r="V1584" s="15">
        <v>0.23624999999999999</v>
      </c>
      <c r="W1584" s="13">
        <v>25</v>
      </c>
      <c r="X1584" s="13">
        <v>41</v>
      </c>
      <c r="Y1584" s="13">
        <v>6</v>
      </c>
      <c r="Z1584" s="13">
        <v>66</v>
      </c>
      <c r="AA1584" s="13">
        <v>48</v>
      </c>
      <c r="AB1584" s="13">
        <v>0</v>
      </c>
    </row>
    <row r="1585" spans="1:28">
      <c r="A1585" s="1">
        <v>100010406</v>
      </c>
      <c r="B1585" s="1" t="s">
        <v>1138</v>
      </c>
      <c r="C1585" s="1" t="s">
        <v>1137</v>
      </c>
      <c r="D1585" s="1" t="s">
        <v>176</v>
      </c>
      <c r="E1585" s="1">
        <v>1</v>
      </c>
      <c r="F1585" s="13">
        <v>79</v>
      </c>
      <c r="G1585" s="13">
        <f t="shared" si="25"/>
        <v>27</v>
      </c>
      <c r="H1585" s="13">
        <v>27</v>
      </c>
      <c r="I1585" s="13">
        <v>0</v>
      </c>
      <c r="J1585" s="13">
        <v>8</v>
      </c>
      <c r="K1585" s="13">
        <v>0</v>
      </c>
      <c r="L1585" s="13">
        <v>0</v>
      </c>
      <c r="M1585" s="13">
        <v>0</v>
      </c>
      <c r="N1585" s="13">
        <v>5</v>
      </c>
      <c r="O1585" s="13">
        <v>1</v>
      </c>
      <c r="P1585" s="13">
        <v>4</v>
      </c>
      <c r="Q1585" s="13">
        <v>26</v>
      </c>
      <c r="R1585" s="13">
        <v>3800</v>
      </c>
      <c r="S1585" s="13">
        <v>458</v>
      </c>
      <c r="T1585" s="15">
        <v>39.5</v>
      </c>
      <c r="U1585" s="15">
        <v>4.9375</v>
      </c>
      <c r="V1585" s="15">
        <v>3.1106250000000002</v>
      </c>
      <c r="W1585" s="13">
        <v>342</v>
      </c>
      <c r="X1585" s="13">
        <v>708</v>
      </c>
      <c r="Y1585" s="13">
        <v>79</v>
      </c>
      <c r="Z1585" s="13">
        <v>1050</v>
      </c>
      <c r="AA1585" s="13">
        <v>120</v>
      </c>
      <c r="AB1585" s="13">
        <v>8</v>
      </c>
    </row>
    <row r="1586" spans="1:28">
      <c r="A1586" s="1">
        <v>100010414</v>
      </c>
      <c r="B1586" s="1" t="s">
        <v>1138</v>
      </c>
      <c r="C1586" s="1" t="s">
        <v>1137</v>
      </c>
      <c r="D1586" s="1" t="s">
        <v>3439</v>
      </c>
      <c r="E1586" s="1">
        <v>1</v>
      </c>
      <c r="F1586" s="13">
        <v>11</v>
      </c>
      <c r="G1586" s="13">
        <f t="shared" si="25"/>
        <v>3</v>
      </c>
      <c r="H1586" s="13">
        <v>3</v>
      </c>
      <c r="I1586" s="13">
        <v>0</v>
      </c>
      <c r="J1586" s="13">
        <v>0</v>
      </c>
      <c r="K1586" s="13">
        <v>1</v>
      </c>
      <c r="L1586" s="13">
        <v>0</v>
      </c>
      <c r="M1586" s="13">
        <v>1</v>
      </c>
      <c r="N1586" s="13">
        <v>0</v>
      </c>
      <c r="O1586" s="13">
        <v>1</v>
      </c>
      <c r="P1586" s="13">
        <v>1</v>
      </c>
      <c r="Q1586" s="13">
        <v>4</v>
      </c>
      <c r="R1586" s="13">
        <v>552</v>
      </c>
      <c r="S1586" s="13">
        <v>0</v>
      </c>
      <c r="T1586" s="15">
        <v>5.5</v>
      </c>
      <c r="U1586" s="15">
        <v>0.6875</v>
      </c>
      <c r="V1586" s="15">
        <v>0.43312499999999998</v>
      </c>
      <c r="W1586" s="13">
        <v>50</v>
      </c>
      <c r="X1586" s="13">
        <v>83</v>
      </c>
      <c r="Y1586" s="13">
        <v>11</v>
      </c>
      <c r="Z1586" s="13">
        <v>133</v>
      </c>
      <c r="AA1586" s="13">
        <v>48</v>
      </c>
      <c r="AB1586" s="13">
        <v>0</v>
      </c>
    </row>
    <row r="1587" spans="1:28">
      <c r="A1587" s="1">
        <v>100010417</v>
      </c>
      <c r="B1587" s="1" t="s">
        <v>1138</v>
      </c>
      <c r="C1587" s="1" t="s">
        <v>1137</v>
      </c>
      <c r="D1587" s="1" t="s">
        <v>72</v>
      </c>
      <c r="E1587" s="1">
        <v>1</v>
      </c>
      <c r="F1587" s="13">
        <v>38</v>
      </c>
      <c r="G1587" s="13">
        <f t="shared" si="25"/>
        <v>10</v>
      </c>
      <c r="H1587" s="13">
        <v>10</v>
      </c>
      <c r="I1587" s="13">
        <v>0</v>
      </c>
      <c r="J1587" s="13">
        <v>4</v>
      </c>
      <c r="K1587" s="13">
        <v>0</v>
      </c>
      <c r="L1587" s="13">
        <v>0</v>
      </c>
      <c r="M1587" s="13">
        <v>0</v>
      </c>
      <c r="N1587" s="13">
        <v>3</v>
      </c>
      <c r="O1587" s="13">
        <v>1</v>
      </c>
      <c r="P1587" s="13">
        <v>2</v>
      </c>
      <c r="Q1587" s="13">
        <v>14</v>
      </c>
      <c r="R1587" s="13">
        <v>1890</v>
      </c>
      <c r="S1587" s="13">
        <v>100</v>
      </c>
      <c r="T1587" s="15">
        <v>19</v>
      </c>
      <c r="U1587" s="15">
        <v>2.375</v>
      </c>
      <c r="V1587" s="15">
        <v>1.4962500000000001</v>
      </c>
      <c r="W1587" s="13">
        <v>171</v>
      </c>
      <c r="X1587" s="13">
        <v>314</v>
      </c>
      <c r="Y1587" s="13">
        <v>38</v>
      </c>
      <c r="Z1587" s="13">
        <v>485</v>
      </c>
      <c r="AA1587" s="13">
        <v>72</v>
      </c>
      <c r="AB1587" s="13">
        <v>4</v>
      </c>
    </row>
    <row r="1588" spans="1:28">
      <c r="A1588" s="1">
        <v>100010421</v>
      </c>
      <c r="B1588" s="1" t="s">
        <v>1138</v>
      </c>
      <c r="C1588" s="1" t="s">
        <v>1137</v>
      </c>
      <c r="D1588" s="1" t="s">
        <v>12</v>
      </c>
      <c r="E1588" s="1">
        <v>1</v>
      </c>
      <c r="F1588" s="13">
        <v>62</v>
      </c>
      <c r="G1588" s="13">
        <f t="shared" si="25"/>
        <v>16</v>
      </c>
      <c r="H1588" s="13">
        <v>16</v>
      </c>
      <c r="I1588" s="13">
        <v>0</v>
      </c>
      <c r="J1588" s="13">
        <v>8</v>
      </c>
      <c r="K1588" s="13">
        <v>0</v>
      </c>
      <c r="L1588" s="13">
        <v>0</v>
      </c>
      <c r="M1588" s="13">
        <v>0</v>
      </c>
      <c r="N1588" s="13">
        <v>5</v>
      </c>
      <c r="O1588" s="13">
        <v>1</v>
      </c>
      <c r="P1588" s="13">
        <v>4</v>
      </c>
      <c r="Q1588" s="13">
        <v>23</v>
      </c>
      <c r="R1588" s="13">
        <v>3008</v>
      </c>
      <c r="S1588" s="13">
        <v>345</v>
      </c>
      <c r="T1588" s="15">
        <v>31</v>
      </c>
      <c r="U1588" s="15">
        <v>3.875</v>
      </c>
      <c r="V1588" s="15">
        <v>2.4412500000000001</v>
      </c>
      <c r="W1588" s="13">
        <v>271</v>
      </c>
      <c r="X1588" s="13">
        <v>555</v>
      </c>
      <c r="Y1588" s="13">
        <v>62</v>
      </c>
      <c r="Z1588" s="13">
        <v>826</v>
      </c>
      <c r="AA1588" s="13">
        <v>120</v>
      </c>
      <c r="AB1588" s="13">
        <v>8</v>
      </c>
    </row>
    <row r="1589" spans="1:28">
      <c r="A1589" s="1">
        <v>100010426</v>
      </c>
      <c r="B1589" s="1" t="s">
        <v>1138</v>
      </c>
      <c r="C1589" s="1" t="s">
        <v>1137</v>
      </c>
      <c r="D1589" s="1" t="s">
        <v>3445</v>
      </c>
      <c r="E1589" s="1">
        <v>1</v>
      </c>
      <c r="F1589" s="13">
        <v>76</v>
      </c>
      <c r="G1589" s="13">
        <f t="shared" si="25"/>
        <v>26</v>
      </c>
      <c r="H1589" s="13">
        <v>26</v>
      </c>
      <c r="I1589" s="13">
        <v>0</v>
      </c>
      <c r="J1589" s="13">
        <v>10</v>
      </c>
      <c r="K1589" s="13">
        <v>0</v>
      </c>
      <c r="L1589" s="13">
        <v>0</v>
      </c>
      <c r="M1589" s="13">
        <v>0</v>
      </c>
      <c r="N1589" s="13">
        <v>6</v>
      </c>
      <c r="O1589" s="13">
        <v>1</v>
      </c>
      <c r="P1589" s="13">
        <v>5</v>
      </c>
      <c r="Q1589" s="13">
        <v>25</v>
      </c>
      <c r="R1589" s="13">
        <v>3780</v>
      </c>
      <c r="S1589" s="13">
        <v>419</v>
      </c>
      <c r="T1589" s="15">
        <v>38</v>
      </c>
      <c r="U1589" s="15">
        <v>4.75</v>
      </c>
      <c r="V1589" s="15">
        <v>2.9925000000000002</v>
      </c>
      <c r="W1589" s="13">
        <v>341</v>
      </c>
      <c r="X1589" s="13">
        <v>693</v>
      </c>
      <c r="Y1589" s="13">
        <v>76</v>
      </c>
      <c r="Z1589" s="13">
        <v>1034</v>
      </c>
      <c r="AA1589" s="13">
        <v>144</v>
      </c>
      <c r="AB1589" s="13">
        <v>10</v>
      </c>
    </row>
    <row r="1590" spans="1:28">
      <c r="A1590" s="1">
        <v>100010431</v>
      </c>
      <c r="B1590" s="1" t="s">
        <v>1138</v>
      </c>
      <c r="C1590" s="1" t="s">
        <v>1137</v>
      </c>
      <c r="D1590" s="1" t="s">
        <v>46</v>
      </c>
      <c r="E1590" s="1">
        <v>1</v>
      </c>
      <c r="F1590" s="13">
        <v>31</v>
      </c>
      <c r="G1590" s="13">
        <f t="shared" si="25"/>
        <v>11</v>
      </c>
      <c r="H1590" s="13">
        <v>11</v>
      </c>
      <c r="I1590" s="13">
        <v>0</v>
      </c>
      <c r="J1590" s="13">
        <v>4</v>
      </c>
      <c r="K1590" s="13">
        <v>0</v>
      </c>
      <c r="L1590" s="13">
        <v>0</v>
      </c>
      <c r="M1590" s="13">
        <v>0</v>
      </c>
      <c r="N1590" s="13">
        <v>3</v>
      </c>
      <c r="O1590" s="13">
        <v>1</v>
      </c>
      <c r="P1590" s="13">
        <v>2</v>
      </c>
      <c r="Q1590" s="13">
        <v>10</v>
      </c>
      <c r="R1590" s="13">
        <v>1564</v>
      </c>
      <c r="S1590" s="13">
        <v>37</v>
      </c>
      <c r="T1590" s="15">
        <v>15.5</v>
      </c>
      <c r="U1590" s="15">
        <v>1.9375</v>
      </c>
      <c r="V1590" s="15">
        <v>1.2206250000000001</v>
      </c>
      <c r="W1590" s="13">
        <v>141</v>
      </c>
      <c r="X1590" s="13">
        <v>246</v>
      </c>
      <c r="Y1590" s="13">
        <v>31</v>
      </c>
      <c r="Z1590" s="13">
        <v>387</v>
      </c>
      <c r="AA1590" s="13">
        <v>72</v>
      </c>
      <c r="AB1590" s="13">
        <v>4</v>
      </c>
    </row>
    <row r="1591" spans="1:28">
      <c r="A1591" s="1">
        <v>100010437</v>
      </c>
      <c r="B1591" s="1" t="s">
        <v>1138</v>
      </c>
      <c r="C1591" s="1" t="s">
        <v>1137</v>
      </c>
      <c r="D1591" s="1" t="s">
        <v>533</v>
      </c>
      <c r="E1591" s="1">
        <v>1</v>
      </c>
      <c r="F1591" s="13">
        <v>49</v>
      </c>
      <c r="G1591" s="13">
        <f t="shared" si="25"/>
        <v>13</v>
      </c>
      <c r="H1591" s="13">
        <v>13</v>
      </c>
      <c r="I1591" s="13">
        <v>0</v>
      </c>
      <c r="J1591" s="13">
        <v>6</v>
      </c>
      <c r="K1591" s="13">
        <v>0</v>
      </c>
      <c r="L1591" s="13">
        <v>0</v>
      </c>
      <c r="M1591" s="13">
        <v>0</v>
      </c>
      <c r="N1591" s="13">
        <v>4</v>
      </c>
      <c r="O1591" s="13">
        <v>1</v>
      </c>
      <c r="P1591" s="13">
        <v>3</v>
      </c>
      <c r="Q1591" s="13">
        <v>18</v>
      </c>
      <c r="R1591" s="13">
        <v>2403</v>
      </c>
      <c r="S1591" s="13">
        <v>192</v>
      </c>
      <c r="T1591" s="15">
        <v>24.5</v>
      </c>
      <c r="U1591" s="15">
        <v>3.0625</v>
      </c>
      <c r="V1591" s="15">
        <v>1.9293750000000001</v>
      </c>
      <c r="W1591" s="13">
        <v>217</v>
      </c>
      <c r="X1591" s="13">
        <v>419</v>
      </c>
      <c r="Y1591" s="13">
        <v>49</v>
      </c>
      <c r="Z1591" s="13">
        <v>636</v>
      </c>
      <c r="AA1591" s="13">
        <v>96</v>
      </c>
      <c r="AB1591" s="13">
        <v>6</v>
      </c>
    </row>
    <row r="1592" spans="1:28">
      <c r="A1592" s="1">
        <v>100010441</v>
      </c>
      <c r="B1592" s="1" t="s">
        <v>1138</v>
      </c>
      <c r="C1592" s="1" t="s">
        <v>1137</v>
      </c>
      <c r="D1592" s="1" t="s">
        <v>105</v>
      </c>
      <c r="E1592" s="1">
        <v>1</v>
      </c>
      <c r="F1592" s="13">
        <v>41</v>
      </c>
      <c r="G1592" s="13">
        <f t="shared" si="25"/>
        <v>11</v>
      </c>
      <c r="H1592" s="13">
        <v>11</v>
      </c>
      <c r="I1592" s="13">
        <v>0</v>
      </c>
      <c r="J1592" s="13">
        <v>6</v>
      </c>
      <c r="K1592" s="13">
        <v>0</v>
      </c>
      <c r="L1592" s="13">
        <v>0</v>
      </c>
      <c r="M1592" s="13">
        <v>0</v>
      </c>
      <c r="N1592" s="13">
        <v>4</v>
      </c>
      <c r="O1592" s="13">
        <v>1</v>
      </c>
      <c r="P1592" s="13">
        <v>3</v>
      </c>
      <c r="Q1592" s="13">
        <v>15</v>
      </c>
      <c r="R1592" s="13">
        <v>2030</v>
      </c>
      <c r="S1592" s="13">
        <v>120</v>
      </c>
      <c r="T1592" s="15">
        <v>20.5</v>
      </c>
      <c r="U1592" s="15">
        <v>2.5625</v>
      </c>
      <c r="V1592" s="15">
        <v>1.6143749999999999</v>
      </c>
      <c r="W1592" s="13">
        <v>183</v>
      </c>
      <c r="X1592" s="13">
        <v>341</v>
      </c>
      <c r="Y1592" s="13">
        <v>41</v>
      </c>
      <c r="Z1592" s="13">
        <v>524</v>
      </c>
      <c r="AA1592" s="13">
        <v>96</v>
      </c>
      <c r="AB1592" s="13">
        <v>6</v>
      </c>
    </row>
    <row r="1593" spans="1:28">
      <c r="A1593" s="1">
        <v>100010446</v>
      </c>
      <c r="B1593" s="1" t="s">
        <v>1138</v>
      </c>
      <c r="C1593" s="1" t="s">
        <v>1137</v>
      </c>
      <c r="D1593" s="1" t="s">
        <v>3452</v>
      </c>
      <c r="E1593" s="1">
        <v>1</v>
      </c>
      <c r="F1593" s="13">
        <v>41</v>
      </c>
      <c r="G1593" s="13">
        <f t="shared" si="25"/>
        <v>11</v>
      </c>
      <c r="H1593" s="13">
        <v>11</v>
      </c>
      <c r="I1593" s="13">
        <v>0</v>
      </c>
      <c r="J1593" s="13">
        <v>6</v>
      </c>
      <c r="K1593" s="13">
        <v>0</v>
      </c>
      <c r="L1593" s="13">
        <v>0</v>
      </c>
      <c r="M1593" s="13">
        <v>0</v>
      </c>
      <c r="N1593" s="13">
        <v>4</v>
      </c>
      <c r="O1593" s="13">
        <v>1</v>
      </c>
      <c r="P1593" s="13">
        <v>3</v>
      </c>
      <c r="Q1593" s="13">
        <v>15</v>
      </c>
      <c r="R1593" s="13">
        <v>2030</v>
      </c>
      <c r="S1593" s="13">
        <v>120</v>
      </c>
      <c r="T1593" s="15">
        <v>20.5</v>
      </c>
      <c r="U1593" s="15">
        <v>2.5625</v>
      </c>
      <c r="V1593" s="15">
        <v>1.6143749999999999</v>
      </c>
      <c r="W1593" s="13">
        <v>183</v>
      </c>
      <c r="X1593" s="13">
        <v>341</v>
      </c>
      <c r="Y1593" s="13">
        <v>41</v>
      </c>
      <c r="Z1593" s="13">
        <v>524</v>
      </c>
      <c r="AA1593" s="13">
        <v>96</v>
      </c>
      <c r="AB1593" s="13">
        <v>6</v>
      </c>
    </row>
    <row r="1594" spans="1:28">
      <c r="A1594" s="1">
        <v>100010449</v>
      </c>
      <c r="B1594" s="1" t="s">
        <v>1138</v>
      </c>
      <c r="C1594" s="1" t="s">
        <v>1137</v>
      </c>
      <c r="D1594" s="1" t="s">
        <v>1664</v>
      </c>
      <c r="E1594" s="1">
        <v>1</v>
      </c>
      <c r="F1594" s="13">
        <v>9</v>
      </c>
      <c r="G1594" s="13">
        <f t="shared" si="25"/>
        <v>3</v>
      </c>
      <c r="H1594" s="13">
        <v>3</v>
      </c>
      <c r="I1594" s="13">
        <v>0</v>
      </c>
      <c r="J1594" s="13">
        <v>0</v>
      </c>
      <c r="K1594" s="13">
        <v>1</v>
      </c>
      <c r="L1594" s="13">
        <v>0</v>
      </c>
      <c r="M1594" s="13">
        <v>1</v>
      </c>
      <c r="N1594" s="13">
        <v>0</v>
      </c>
      <c r="O1594" s="13">
        <v>1</v>
      </c>
      <c r="P1594" s="13">
        <v>1</v>
      </c>
      <c r="Q1594" s="13">
        <v>3</v>
      </c>
      <c r="R1594" s="13">
        <v>410</v>
      </c>
      <c r="S1594" s="13">
        <v>0</v>
      </c>
      <c r="T1594" s="15">
        <v>4.5</v>
      </c>
      <c r="U1594" s="15">
        <v>0.5625</v>
      </c>
      <c r="V1594" s="15">
        <v>0.354375</v>
      </c>
      <c r="W1594" s="13">
        <v>37</v>
      </c>
      <c r="X1594" s="13">
        <v>62</v>
      </c>
      <c r="Y1594" s="13">
        <v>9</v>
      </c>
      <c r="Z1594" s="13">
        <v>99</v>
      </c>
      <c r="AA1594" s="13">
        <v>48</v>
      </c>
      <c r="AB1594" s="13">
        <v>0</v>
      </c>
    </row>
    <row r="1595" spans="1:28">
      <c r="A1595" s="1">
        <v>100010453</v>
      </c>
      <c r="B1595" s="1" t="s">
        <v>1138</v>
      </c>
      <c r="C1595" s="1" t="s">
        <v>1137</v>
      </c>
      <c r="D1595" s="1" t="s">
        <v>10</v>
      </c>
      <c r="E1595" s="1">
        <v>1</v>
      </c>
      <c r="F1595" s="13">
        <v>9</v>
      </c>
      <c r="G1595" s="13">
        <f t="shared" si="25"/>
        <v>3</v>
      </c>
      <c r="H1595" s="13">
        <v>3</v>
      </c>
      <c r="I1595" s="13">
        <v>0</v>
      </c>
      <c r="J1595" s="13">
        <v>0</v>
      </c>
      <c r="K1595" s="13">
        <v>1</v>
      </c>
      <c r="L1595" s="13">
        <v>0</v>
      </c>
      <c r="M1595" s="13">
        <v>1</v>
      </c>
      <c r="N1595" s="13">
        <v>0</v>
      </c>
      <c r="O1595" s="13">
        <v>1</v>
      </c>
      <c r="P1595" s="13">
        <v>1</v>
      </c>
      <c r="Q1595" s="13">
        <v>3</v>
      </c>
      <c r="R1595" s="13">
        <v>410</v>
      </c>
      <c r="S1595" s="13">
        <v>0</v>
      </c>
      <c r="T1595" s="15">
        <v>4.5</v>
      </c>
      <c r="U1595" s="15">
        <v>0.5625</v>
      </c>
      <c r="V1595" s="15">
        <v>0.354375</v>
      </c>
      <c r="W1595" s="13">
        <v>37</v>
      </c>
      <c r="X1595" s="13">
        <v>62</v>
      </c>
      <c r="Y1595" s="13">
        <v>9</v>
      </c>
      <c r="Z1595" s="13">
        <v>99</v>
      </c>
      <c r="AA1595" s="13">
        <v>48</v>
      </c>
      <c r="AB1595" s="13">
        <v>0</v>
      </c>
    </row>
    <row r="1596" spans="1:28">
      <c r="A1596" s="1">
        <v>100010460</v>
      </c>
      <c r="B1596" s="1" t="s">
        <v>1138</v>
      </c>
      <c r="C1596" s="1" t="s">
        <v>1137</v>
      </c>
      <c r="D1596" s="1" t="s">
        <v>3459</v>
      </c>
      <c r="E1596" s="1">
        <v>2</v>
      </c>
      <c r="F1596" s="13">
        <v>43</v>
      </c>
      <c r="G1596" s="13">
        <f t="shared" si="25"/>
        <v>15</v>
      </c>
      <c r="H1596" s="13">
        <v>15</v>
      </c>
      <c r="I1596" s="13">
        <v>0</v>
      </c>
      <c r="J1596" s="13">
        <v>6</v>
      </c>
      <c r="K1596" s="13">
        <v>1</v>
      </c>
      <c r="L1596" s="13">
        <v>0</v>
      </c>
      <c r="M1596" s="13">
        <v>1</v>
      </c>
      <c r="N1596" s="13">
        <v>4</v>
      </c>
      <c r="O1596" s="13">
        <v>2</v>
      </c>
      <c r="P1596" s="13">
        <v>4</v>
      </c>
      <c r="Q1596" s="13">
        <v>14</v>
      </c>
      <c r="R1596" s="13">
        <v>2243</v>
      </c>
      <c r="S1596" s="13">
        <v>100</v>
      </c>
      <c r="T1596" s="15">
        <v>21.5</v>
      </c>
      <c r="U1596" s="15">
        <v>2.6875</v>
      </c>
      <c r="V1596" s="15">
        <v>1.693125</v>
      </c>
      <c r="W1596" s="13">
        <v>203</v>
      </c>
      <c r="X1596" s="13">
        <v>367</v>
      </c>
      <c r="Y1596" s="13">
        <v>43</v>
      </c>
      <c r="Z1596" s="13">
        <v>570</v>
      </c>
      <c r="AA1596" s="13">
        <v>144</v>
      </c>
      <c r="AB1596" s="13">
        <v>6</v>
      </c>
    </row>
    <row r="1597" spans="1:28">
      <c r="A1597" s="1">
        <v>100010464</v>
      </c>
      <c r="B1597" s="1" t="s">
        <v>1138</v>
      </c>
      <c r="C1597" s="1" t="s">
        <v>1137</v>
      </c>
      <c r="D1597" s="1" t="s">
        <v>3462</v>
      </c>
      <c r="E1597" s="1">
        <v>2</v>
      </c>
      <c r="F1597" s="13">
        <v>79</v>
      </c>
      <c r="G1597" s="13">
        <f t="shared" si="25"/>
        <v>21</v>
      </c>
      <c r="H1597" s="13">
        <v>21</v>
      </c>
      <c r="I1597" s="13">
        <v>0</v>
      </c>
      <c r="J1597" s="13">
        <v>12</v>
      </c>
      <c r="K1597" s="13">
        <v>0</v>
      </c>
      <c r="L1597" s="13">
        <v>0</v>
      </c>
      <c r="M1597" s="13">
        <v>0</v>
      </c>
      <c r="N1597" s="13">
        <v>8</v>
      </c>
      <c r="O1597" s="13">
        <v>2</v>
      </c>
      <c r="P1597" s="13">
        <v>6</v>
      </c>
      <c r="Q1597" s="13">
        <v>29</v>
      </c>
      <c r="R1597" s="13">
        <v>4041</v>
      </c>
      <c r="S1597" s="13">
        <v>242</v>
      </c>
      <c r="T1597" s="15">
        <v>39.5</v>
      </c>
      <c r="U1597" s="15">
        <v>4.9375</v>
      </c>
      <c r="V1597" s="15">
        <v>3.1106250000000002</v>
      </c>
      <c r="W1597" s="13">
        <v>365</v>
      </c>
      <c r="X1597" s="13">
        <v>680</v>
      </c>
      <c r="Y1597" s="13">
        <v>79</v>
      </c>
      <c r="Z1597" s="13">
        <v>1045</v>
      </c>
      <c r="AA1597" s="13">
        <v>192</v>
      </c>
      <c r="AB1597" s="13">
        <v>12</v>
      </c>
    </row>
    <row r="1598" spans="1:28">
      <c r="A1598" s="1">
        <v>100010470</v>
      </c>
      <c r="B1598" s="1" t="s">
        <v>1138</v>
      </c>
      <c r="C1598" s="1" t="s">
        <v>1137</v>
      </c>
      <c r="D1598" s="1" t="s">
        <v>3464</v>
      </c>
      <c r="E1598" s="1">
        <v>1</v>
      </c>
      <c r="F1598" s="13">
        <v>19</v>
      </c>
      <c r="G1598" s="13">
        <f t="shared" si="25"/>
        <v>7</v>
      </c>
      <c r="H1598" s="13">
        <v>7</v>
      </c>
      <c r="I1598" s="13">
        <v>0</v>
      </c>
      <c r="J1598" s="13">
        <v>0</v>
      </c>
      <c r="K1598" s="13">
        <v>1</v>
      </c>
      <c r="L1598" s="13">
        <v>0</v>
      </c>
      <c r="M1598" s="13">
        <v>1</v>
      </c>
      <c r="N1598" s="13">
        <v>0</v>
      </c>
      <c r="O1598" s="13">
        <v>1</v>
      </c>
      <c r="P1598" s="13">
        <v>1</v>
      </c>
      <c r="Q1598" s="13">
        <v>6</v>
      </c>
      <c r="R1598" s="13">
        <v>1130</v>
      </c>
      <c r="S1598" s="13">
        <v>0</v>
      </c>
      <c r="T1598" s="15">
        <v>9.5</v>
      </c>
      <c r="U1598" s="15">
        <v>1.1875</v>
      </c>
      <c r="V1598" s="15">
        <v>0.74812500000000004</v>
      </c>
      <c r="W1598" s="13">
        <v>102</v>
      </c>
      <c r="X1598" s="13">
        <v>170</v>
      </c>
      <c r="Y1598" s="13">
        <v>19</v>
      </c>
      <c r="Z1598" s="13">
        <v>272</v>
      </c>
      <c r="AA1598" s="13">
        <v>48</v>
      </c>
      <c r="AB1598" s="13">
        <v>0</v>
      </c>
    </row>
    <row r="1599" spans="1:28">
      <c r="A1599" s="1">
        <v>100010473</v>
      </c>
      <c r="B1599" s="1" t="s">
        <v>1138</v>
      </c>
      <c r="C1599" s="1" t="s">
        <v>1137</v>
      </c>
      <c r="D1599" s="1" t="s">
        <v>3467</v>
      </c>
      <c r="E1599" s="1">
        <v>1</v>
      </c>
      <c r="F1599" s="13">
        <v>49</v>
      </c>
      <c r="G1599" s="13">
        <f t="shared" si="25"/>
        <v>13</v>
      </c>
      <c r="H1599" s="13">
        <v>13</v>
      </c>
      <c r="I1599" s="13">
        <v>0</v>
      </c>
      <c r="J1599" s="13">
        <v>6</v>
      </c>
      <c r="K1599" s="13">
        <v>0</v>
      </c>
      <c r="L1599" s="13">
        <v>0</v>
      </c>
      <c r="M1599" s="13">
        <v>0</v>
      </c>
      <c r="N1599" s="13">
        <v>4</v>
      </c>
      <c r="O1599" s="13">
        <v>1</v>
      </c>
      <c r="P1599" s="13">
        <v>3</v>
      </c>
      <c r="Q1599" s="13">
        <v>18</v>
      </c>
      <c r="R1599" s="13">
        <v>2403</v>
      </c>
      <c r="S1599" s="13">
        <v>192</v>
      </c>
      <c r="T1599" s="15">
        <v>24.5</v>
      </c>
      <c r="U1599" s="15">
        <v>3.0625</v>
      </c>
      <c r="V1599" s="15">
        <v>1.9293750000000001</v>
      </c>
      <c r="W1599" s="13">
        <v>217</v>
      </c>
      <c r="X1599" s="13">
        <v>419</v>
      </c>
      <c r="Y1599" s="13">
        <v>49</v>
      </c>
      <c r="Z1599" s="13">
        <v>636</v>
      </c>
      <c r="AA1599" s="13">
        <v>96</v>
      </c>
      <c r="AB1599" s="13">
        <v>6</v>
      </c>
    </row>
    <row r="1600" spans="1:28">
      <c r="A1600" s="1">
        <v>100010475</v>
      </c>
      <c r="B1600" s="1" t="s">
        <v>1138</v>
      </c>
      <c r="C1600" s="1" t="s">
        <v>1137</v>
      </c>
      <c r="D1600" s="1" t="s">
        <v>46</v>
      </c>
      <c r="E1600" s="1">
        <v>1</v>
      </c>
      <c r="F1600" s="13">
        <v>22</v>
      </c>
      <c r="G1600" s="13">
        <f t="shared" si="25"/>
        <v>8</v>
      </c>
      <c r="H1600" s="13">
        <v>8</v>
      </c>
      <c r="I1600" s="13">
        <v>0</v>
      </c>
      <c r="J1600" s="13">
        <v>0</v>
      </c>
      <c r="K1600" s="13">
        <v>1</v>
      </c>
      <c r="L1600" s="13">
        <v>0</v>
      </c>
      <c r="M1600" s="13">
        <v>1</v>
      </c>
      <c r="N1600" s="13">
        <v>0</v>
      </c>
      <c r="O1600" s="13">
        <v>1</v>
      </c>
      <c r="P1600" s="13">
        <v>1</v>
      </c>
      <c r="Q1600" s="13">
        <v>7</v>
      </c>
      <c r="R1600" s="13">
        <v>1443</v>
      </c>
      <c r="S1600" s="13">
        <v>0</v>
      </c>
      <c r="T1600" s="15">
        <v>11</v>
      </c>
      <c r="U1600" s="15">
        <v>1.375</v>
      </c>
      <c r="V1600" s="15">
        <v>0.86624999999999996</v>
      </c>
      <c r="W1600" s="13">
        <v>130</v>
      </c>
      <c r="X1600" s="13">
        <v>217</v>
      </c>
      <c r="Y1600" s="13">
        <v>22</v>
      </c>
      <c r="Z1600" s="13">
        <v>347</v>
      </c>
      <c r="AA1600" s="13">
        <v>48</v>
      </c>
      <c r="AB1600" s="13">
        <v>0</v>
      </c>
    </row>
    <row r="1601" spans="1:28">
      <c r="A1601" s="1">
        <v>100010483</v>
      </c>
      <c r="B1601" s="1" t="s">
        <v>1138</v>
      </c>
      <c r="C1601" s="1" t="s">
        <v>1137</v>
      </c>
      <c r="D1601" s="1" t="s">
        <v>12</v>
      </c>
      <c r="E1601" s="1">
        <v>1</v>
      </c>
      <c r="F1601" s="13">
        <v>9</v>
      </c>
      <c r="G1601" s="13">
        <f t="shared" si="25"/>
        <v>3</v>
      </c>
      <c r="H1601" s="13">
        <v>3</v>
      </c>
      <c r="I1601" s="13">
        <v>0</v>
      </c>
      <c r="J1601" s="13">
        <v>0</v>
      </c>
      <c r="K1601" s="13">
        <v>1</v>
      </c>
      <c r="L1601" s="13">
        <v>0</v>
      </c>
      <c r="M1601" s="13">
        <v>1</v>
      </c>
      <c r="N1601" s="13">
        <v>0</v>
      </c>
      <c r="O1601" s="13">
        <v>1</v>
      </c>
      <c r="P1601" s="13">
        <v>1</v>
      </c>
      <c r="Q1601" s="13">
        <v>3</v>
      </c>
      <c r="R1601" s="13">
        <v>410</v>
      </c>
      <c r="S1601" s="13">
        <v>0</v>
      </c>
      <c r="T1601" s="15">
        <v>4.5</v>
      </c>
      <c r="U1601" s="15">
        <v>0.5625</v>
      </c>
      <c r="V1601" s="15">
        <v>0.354375</v>
      </c>
      <c r="W1601" s="13">
        <v>37</v>
      </c>
      <c r="X1601" s="13">
        <v>62</v>
      </c>
      <c r="Y1601" s="13">
        <v>9</v>
      </c>
      <c r="Z1601" s="13">
        <v>99</v>
      </c>
      <c r="AA1601" s="13">
        <v>48</v>
      </c>
      <c r="AB1601" s="13">
        <v>0</v>
      </c>
    </row>
    <row r="1602" spans="1:28">
      <c r="A1602" s="1">
        <v>100010486</v>
      </c>
      <c r="B1602" s="1" t="s">
        <v>1138</v>
      </c>
      <c r="C1602" s="1" t="s">
        <v>1137</v>
      </c>
      <c r="D1602" s="1" t="s">
        <v>3473</v>
      </c>
      <c r="E1602" s="1">
        <v>1</v>
      </c>
      <c r="F1602" s="13">
        <v>11</v>
      </c>
      <c r="G1602" s="13">
        <f t="shared" si="25"/>
        <v>3</v>
      </c>
      <c r="H1602" s="13">
        <v>3</v>
      </c>
      <c r="I1602" s="13">
        <v>0</v>
      </c>
      <c r="J1602" s="13">
        <v>0</v>
      </c>
      <c r="K1602" s="13">
        <v>1</v>
      </c>
      <c r="L1602" s="13">
        <v>0</v>
      </c>
      <c r="M1602" s="13">
        <v>1</v>
      </c>
      <c r="N1602" s="13">
        <v>0</v>
      </c>
      <c r="O1602" s="13">
        <v>1</v>
      </c>
      <c r="P1602" s="13">
        <v>1</v>
      </c>
      <c r="Q1602" s="13">
        <v>4</v>
      </c>
      <c r="R1602" s="13">
        <v>552</v>
      </c>
      <c r="S1602" s="13">
        <v>0</v>
      </c>
      <c r="T1602" s="15">
        <v>5.5</v>
      </c>
      <c r="U1602" s="15">
        <v>0.6875</v>
      </c>
      <c r="V1602" s="15">
        <v>0.43312499999999998</v>
      </c>
      <c r="W1602" s="13">
        <v>50</v>
      </c>
      <c r="X1602" s="13">
        <v>83</v>
      </c>
      <c r="Y1602" s="13">
        <v>11</v>
      </c>
      <c r="Z1602" s="13">
        <v>133</v>
      </c>
      <c r="AA1602" s="13">
        <v>48</v>
      </c>
      <c r="AB1602" s="13">
        <v>0</v>
      </c>
    </row>
    <row r="1603" spans="1:28">
      <c r="A1603" s="1">
        <v>100010491</v>
      </c>
      <c r="B1603" s="1" t="s">
        <v>1138</v>
      </c>
      <c r="C1603" s="1" t="s">
        <v>1137</v>
      </c>
      <c r="D1603" s="1" t="s">
        <v>105</v>
      </c>
      <c r="E1603" s="1">
        <v>1</v>
      </c>
      <c r="F1603" s="13">
        <v>17</v>
      </c>
      <c r="G1603" s="13">
        <f t="shared" si="25"/>
        <v>5</v>
      </c>
      <c r="H1603" s="13">
        <v>5</v>
      </c>
      <c r="I1603" s="13">
        <v>0</v>
      </c>
      <c r="J1603" s="13">
        <v>0</v>
      </c>
      <c r="K1603" s="13">
        <v>1</v>
      </c>
      <c r="L1603" s="13">
        <v>0</v>
      </c>
      <c r="M1603" s="13">
        <v>1</v>
      </c>
      <c r="N1603" s="13">
        <v>0</v>
      </c>
      <c r="O1603" s="13">
        <v>1</v>
      </c>
      <c r="P1603" s="13">
        <v>1</v>
      </c>
      <c r="Q1603" s="13">
        <v>6</v>
      </c>
      <c r="R1603" s="13">
        <v>1024</v>
      </c>
      <c r="S1603" s="13">
        <v>0</v>
      </c>
      <c r="T1603" s="15">
        <v>8.5</v>
      </c>
      <c r="U1603" s="15">
        <v>1.0625</v>
      </c>
      <c r="V1603" s="15">
        <v>0.66937500000000005</v>
      </c>
      <c r="W1603" s="13">
        <v>93</v>
      </c>
      <c r="X1603" s="13">
        <v>154</v>
      </c>
      <c r="Y1603" s="13">
        <v>17</v>
      </c>
      <c r="Z1603" s="13">
        <v>247</v>
      </c>
      <c r="AA1603" s="13">
        <v>48</v>
      </c>
      <c r="AB1603" s="13">
        <v>0</v>
      </c>
    </row>
    <row r="1604" spans="1:28">
      <c r="A1604" s="1">
        <v>100010498</v>
      </c>
      <c r="B1604" s="1" t="s">
        <v>1138</v>
      </c>
      <c r="C1604" s="1" t="s">
        <v>1137</v>
      </c>
      <c r="D1604" s="1" t="s">
        <v>105</v>
      </c>
      <c r="E1604" s="1">
        <v>1</v>
      </c>
      <c r="F1604" s="13">
        <v>9</v>
      </c>
      <c r="G1604" s="13">
        <f t="shared" si="25"/>
        <v>3</v>
      </c>
      <c r="H1604" s="13">
        <v>3</v>
      </c>
      <c r="I1604" s="13">
        <v>0</v>
      </c>
      <c r="J1604" s="13">
        <v>0</v>
      </c>
      <c r="K1604" s="13">
        <v>1</v>
      </c>
      <c r="L1604" s="13">
        <v>0</v>
      </c>
      <c r="M1604" s="13">
        <v>1</v>
      </c>
      <c r="N1604" s="13">
        <v>0</v>
      </c>
      <c r="O1604" s="13">
        <v>1</v>
      </c>
      <c r="P1604" s="13">
        <v>1</v>
      </c>
      <c r="Q1604" s="13">
        <v>3</v>
      </c>
      <c r="R1604" s="13">
        <v>410</v>
      </c>
      <c r="S1604" s="13">
        <v>0</v>
      </c>
      <c r="T1604" s="15">
        <v>4.5</v>
      </c>
      <c r="U1604" s="15">
        <v>0.5625</v>
      </c>
      <c r="V1604" s="15">
        <v>0.354375</v>
      </c>
      <c r="W1604" s="13">
        <v>37</v>
      </c>
      <c r="X1604" s="13">
        <v>62</v>
      </c>
      <c r="Y1604" s="13">
        <v>9</v>
      </c>
      <c r="Z1604" s="13">
        <v>99</v>
      </c>
      <c r="AA1604" s="13">
        <v>48</v>
      </c>
      <c r="AB1604" s="13">
        <v>0</v>
      </c>
    </row>
    <row r="1605" spans="1:28">
      <c r="A1605" s="1">
        <v>100010502</v>
      </c>
      <c r="B1605" s="1" t="s">
        <v>1138</v>
      </c>
      <c r="C1605" s="1" t="s">
        <v>1137</v>
      </c>
      <c r="D1605" s="1" t="s">
        <v>176</v>
      </c>
      <c r="E1605" s="1">
        <v>1</v>
      </c>
      <c r="F1605" s="13">
        <v>54</v>
      </c>
      <c r="G1605" s="13">
        <f t="shared" si="25"/>
        <v>14</v>
      </c>
      <c r="H1605" s="13">
        <v>14</v>
      </c>
      <c r="I1605" s="13">
        <v>0</v>
      </c>
      <c r="J1605" s="13">
        <v>6</v>
      </c>
      <c r="K1605" s="13">
        <v>0</v>
      </c>
      <c r="L1605" s="13">
        <v>0</v>
      </c>
      <c r="M1605" s="13">
        <v>0</v>
      </c>
      <c r="N1605" s="13">
        <v>4</v>
      </c>
      <c r="O1605" s="13">
        <v>1</v>
      </c>
      <c r="P1605" s="13">
        <v>3</v>
      </c>
      <c r="Q1605" s="13">
        <v>20</v>
      </c>
      <c r="R1605" s="13">
        <v>2636</v>
      </c>
      <c r="S1605" s="13">
        <v>248</v>
      </c>
      <c r="T1605" s="15">
        <v>27</v>
      </c>
      <c r="U1605" s="15">
        <v>3.375</v>
      </c>
      <c r="V1605" s="15">
        <v>2.1262500000000002</v>
      </c>
      <c r="W1605" s="13">
        <v>238</v>
      </c>
      <c r="X1605" s="13">
        <v>470</v>
      </c>
      <c r="Y1605" s="13">
        <v>54</v>
      </c>
      <c r="Z1605" s="13">
        <v>708</v>
      </c>
      <c r="AA1605" s="13">
        <v>96</v>
      </c>
      <c r="AB1605" s="13">
        <v>6</v>
      </c>
    </row>
    <row r="1606" spans="1:28">
      <c r="A1606" s="1">
        <v>100010511</v>
      </c>
      <c r="B1606" s="1" t="s">
        <v>1138</v>
      </c>
      <c r="C1606" s="1" t="s">
        <v>1137</v>
      </c>
      <c r="D1606" s="1" t="s">
        <v>10</v>
      </c>
      <c r="E1606" s="1">
        <v>1</v>
      </c>
      <c r="F1606" s="13">
        <v>27</v>
      </c>
      <c r="G1606" s="13">
        <f t="shared" ref="G1606:G1669" si="26">H1606+I1606</f>
        <v>7</v>
      </c>
      <c r="H1606" s="13">
        <v>7</v>
      </c>
      <c r="I1606" s="13">
        <v>0</v>
      </c>
      <c r="J1606" s="13">
        <v>4</v>
      </c>
      <c r="K1606" s="13">
        <v>0</v>
      </c>
      <c r="L1606" s="13">
        <v>0</v>
      </c>
      <c r="M1606" s="13">
        <v>0</v>
      </c>
      <c r="N1606" s="13">
        <v>3</v>
      </c>
      <c r="O1606" s="13">
        <v>1</v>
      </c>
      <c r="P1606" s="13">
        <v>2</v>
      </c>
      <c r="Q1606" s="13">
        <v>10</v>
      </c>
      <c r="R1606" s="13">
        <v>1378</v>
      </c>
      <c r="S1606" s="13">
        <v>37</v>
      </c>
      <c r="T1606" s="15">
        <v>13.5</v>
      </c>
      <c r="U1606" s="15">
        <v>1.6875</v>
      </c>
      <c r="V1606" s="15">
        <v>1.0631250000000001</v>
      </c>
      <c r="W1606" s="13">
        <v>125</v>
      </c>
      <c r="X1606" s="13">
        <v>218</v>
      </c>
      <c r="Y1606" s="13">
        <v>27</v>
      </c>
      <c r="Z1606" s="13">
        <v>343</v>
      </c>
      <c r="AA1606" s="13">
        <v>72</v>
      </c>
      <c r="AB1606" s="13">
        <v>4</v>
      </c>
    </row>
    <row r="1607" spans="1:28">
      <c r="A1607" s="1">
        <v>100010515</v>
      </c>
      <c r="B1607" s="1" t="s">
        <v>1138</v>
      </c>
      <c r="C1607" s="1" t="s">
        <v>1137</v>
      </c>
      <c r="D1607" s="1" t="s">
        <v>3481</v>
      </c>
      <c r="E1607" s="1">
        <v>1</v>
      </c>
      <c r="F1607" s="13">
        <v>31</v>
      </c>
      <c r="G1607" s="13">
        <f t="shared" si="26"/>
        <v>11</v>
      </c>
      <c r="H1607" s="13">
        <v>11</v>
      </c>
      <c r="I1607" s="13">
        <v>0</v>
      </c>
      <c r="J1607" s="13">
        <v>4</v>
      </c>
      <c r="K1607" s="13">
        <v>0</v>
      </c>
      <c r="L1607" s="13">
        <v>0</v>
      </c>
      <c r="M1607" s="13">
        <v>0</v>
      </c>
      <c r="N1607" s="13">
        <v>3</v>
      </c>
      <c r="O1607" s="13">
        <v>1</v>
      </c>
      <c r="P1607" s="13">
        <v>2</v>
      </c>
      <c r="Q1607" s="13">
        <v>10</v>
      </c>
      <c r="R1607" s="13">
        <v>1564</v>
      </c>
      <c r="S1607" s="13">
        <v>37</v>
      </c>
      <c r="T1607" s="15">
        <v>15.5</v>
      </c>
      <c r="U1607" s="15">
        <v>1.9375</v>
      </c>
      <c r="V1607" s="15">
        <v>1.2206250000000001</v>
      </c>
      <c r="W1607" s="13">
        <v>141</v>
      </c>
      <c r="X1607" s="13">
        <v>246</v>
      </c>
      <c r="Y1607" s="13">
        <v>31</v>
      </c>
      <c r="Z1607" s="13">
        <v>387</v>
      </c>
      <c r="AA1607" s="13">
        <v>72</v>
      </c>
      <c r="AB1607" s="13">
        <v>4</v>
      </c>
    </row>
    <row r="1608" spans="1:28">
      <c r="A1608" s="1">
        <v>100010518</v>
      </c>
      <c r="B1608" s="1" t="s">
        <v>1138</v>
      </c>
      <c r="C1608" s="1" t="s">
        <v>1137</v>
      </c>
      <c r="D1608" s="1" t="s">
        <v>3484</v>
      </c>
      <c r="E1608" s="1">
        <v>1</v>
      </c>
      <c r="F1608" s="13">
        <v>13</v>
      </c>
      <c r="G1608" s="13">
        <f t="shared" si="26"/>
        <v>5</v>
      </c>
      <c r="H1608" s="13">
        <v>5</v>
      </c>
      <c r="I1608" s="13">
        <v>0</v>
      </c>
      <c r="J1608" s="13">
        <v>0</v>
      </c>
      <c r="K1608" s="13">
        <v>1</v>
      </c>
      <c r="L1608" s="13">
        <v>0</v>
      </c>
      <c r="M1608" s="13">
        <v>1</v>
      </c>
      <c r="N1608" s="13">
        <v>0</v>
      </c>
      <c r="O1608" s="13">
        <v>1</v>
      </c>
      <c r="P1608" s="13">
        <v>1</v>
      </c>
      <c r="Q1608" s="13">
        <v>4</v>
      </c>
      <c r="R1608" s="13">
        <v>630</v>
      </c>
      <c r="S1608" s="13">
        <v>0</v>
      </c>
      <c r="T1608" s="15">
        <v>6.5</v>
      </c>
      <c r="U1608" s="15">
        <v>0.8125</v>
      </c>
      <c r="V1608" s="15">
        <v>0.51187499999999997</v>
      </c>
      <c r="W1608" s="13">
        <v>57</v>
      </c>
      <c r="X1608" s="13">
        <v>95</v>
      </c>
      <c r="Y1608" s="13">
        <v>13</v>
      </c>
      <c r="Z1608" s="13">
        <v>152</v>
      </c>
      <c r="AA1608" s="13">
        <v>48</v>
      </c>
      <c r="AB1608" s="13">
        <v>0</v>
      </c>
    </row>
    <row r="1609" spans="1:28">
      <c r="A1609" s="1">
        <v>100010521</v>
      </c>
      <c r="B1609" s="1" t="s">
        <v>1138</v>
      </c>
      <c r="C1609" s="1" t="s">
        <v>1137</v>
      </c>
      <c r="D1609" s="1" t="s">
        <v>1664</v>
      </c>
      <c r="E1609" s="1">
        <v>1</v>
      </c>
      <c r="F1609" s="13">
        <v>78</v>
      </c>
      <c r="G1609" s="13">
        <f t="shared" si="26"/>
        <v>20</v>
      </c>
      <c r="H1609" s="13">
        <v>20</v>
      </c>
      <c r="I1609" s="13">
        <v>0</v>
      </c>
      <c r="J1609" s="13">
        <v>10</v>
      </c>
      <c r="K1609" s="13">
        <v>0</v>
      </c>
      <c r="L1609" s="13">
        <v>0</v>
      </c>
      <c r="M1609" s="13">
        <v>0</v>
      </c>
      <c r="N1609" s="13">
        <v>6</v>
      </c>
      <c r="O1609" s="13">
        <v>1</v>
      </c>
      <c r="P1609" s="13">
        <v>5</v>
      </c>
      <c r="Q1609" s="13">
        <v>29</v>
      </c>
      <c r="R1609" s="13">
        <v>3873</v>
      </c>
      <c r="S1609" s="13">
        <v>587</v>
      </c>
      <c r="T1609" s="15">
        <v>39</v>
      </c>
      <c r="U1609" s="15">
        <v>4.875</v>
      </c>
      <c r="V1609" s="15">
        <v>3.07125</v>
      </c>
      <c r="W1609" s="13">
        <v>349</v>
      </c>
      <c r="X1609" s="13">
        <v>758</v>
      </c>
      <c r="Y1609" s="13">
        <v>78</v>
      </c>
      <c r="Z1609" s="13">
        <v>1107</v>
      </c>
      <c r="AA1609" s="13">
        <v>144</v>
      </c>
      <c r="AB1609" s="13">
        <v>10</v>
      </c>
    </row>
    <row r="1610" spans="1:28">
      <c r="A1610" s="1">
        <v>100010525</v>
      </c>
      <c r="B1610" s="1" t="s">
        <v>1138</v>
      </c>
      <c r="C1610" s="1" t="s">
        <v>1137</v>
      </c>
      <c r="D1610" s="1" t="s">
        <v>46</v>
      </c>
      <c r="E1610" s="1">
        <v>2</v>
      </c>
      <c r="F1610" s="13">
        <v>91</v>
      </c>
      <c r="G1610" s="13">
        <f t="shared" si="26"/>
        <v>31</v>
      </c>
      <c r="H1610" s="13">
        <v>31</v>
      </c>
      <c r="I1610" s="13">
        <v>0</v>
      </c>
      <c r="J1610" s="13">
        <v>10</v>
      </c>
      <c r="K1610" s="13">
        <v>0</v>
      </c>
      <c r="L1610" s="13">
        <v>0</v>
      </c>
      <c r="M1610" s="13">
        <v>0</v>
      </c>
      <c r="N1610" s="13">
        <v>6</v>
      </c>
      <c r="O1610" s="13">
        <v>1</v>
      </c>
      <c r="P1610" s="13">
        <v>5</v>
      </c>
      <c r="Q1610" s="13">
        <v>30</v>
      </c>
      <c r="R1610" s="13">
        <v>4359</v>
      </c>
      <c r="S1610" s="13">
        <v>634</v>
      </c>
      <c r="T1610" s="15">
        <v>45.5</v>
      </c>
      <c r="U1610" s="15">
        <v>5.6875</v>
      </c>
      <c r="V1610" s="15">
        <v>3.5831249999999999</v>
      </c>
      <c r="W1610" s="13">
        <v>393</v>
      </c>
      <c r="X1610" s="13">
        <v>845</v>
      </c>
      <c r="Y1610" s="13">
        <v>91</v>
      </c>
      <c r="Z1610" s="13">
        <v>1238</v>
      </c>
      <c r="AA1610" s="13">
        <v>144</v>
      </c>
      <c r="AB1610" s="13">
        <v>10</v>
      </c>
    </row>
    <row r="1611" spans="1:28">
      <c r="A1611" s="1">
        <v>100010531</v>
      </c>
      <c r="B1611" s="1" t="s">
        <v>1138</v>
      </c>
      <c r="C1611" s="1" t="s">
        <v>1137</v>
      </c>
      <c r="D1611" s="1" t="s">
        <v>3489</v>
      </c>
      <c r="E1611" s="1">
        <v>1</v>
      </c>
      <c r="F1611" s="13">
        <v>40</v>
      </c>
      <c r="G1611" s="13">
        <f t="shared" si="26"/>
        <v>14</v>
      </c>
      <c r="H1611" s="13">
        <v>14</v>
      </c>
      <c r="I1611" s="13">
        <v>0</v>
      </c>
      <c r="J1611" s="13">
        <v>4</v>
      </c>
      <c r="K1611" s="13">
        <v>0</v>
      </c>
      <c r="L1611" s="13">
        <v>0</v>
      </c>
      <c r="M1611" s="13">
        <v>0</v>
      </c>
      <c r="N1611" s="13">
        <v>3</v>
      </c>
      <c r="O1611" s="13">
        <v>1</v>
      </c>
      <c r="P1611" s="13">
        <v>2</v>
      </c>
      <c r="Q1611" s="13">
        <v>13</v>
      </c>
      <c r="R1611" s="13">
        <v>1983</v>
      </c>
      <c r="S1611" s="13">
        <v>82</v>
      </c>
      <c r="T1611" s="15">
        <v>20</v>
      </c>
      <c r="U1611" s="15">
        <v>2.5</v>
      </c>
      <c r="V1611" s="15">
        <v>1.575</v>
      </c>
      <c r="W1611" s="13">
        <v>179</v>
      </c>
      <c r="X1611" s="13">
        <v>323</v>
      </c>
      <c r="Y1611" s="13">
        <v>40</v>
      </c>
      <c r="Z1611" s="13">
        <v>502</v>
      </c>
      <c r="AA1611" s="13">
        <v>72</v>
      </c>
      <c r="AB1611" s="13">
        <v>4</v>
      </c>
    </row>
    <row r="1612" spans="1:28">
      <c r="A1612" s="1">
        <v>100010536</v>
      </c>
      <c r="B1612" s="1" t="s">
        <v>1138</v>
      </c>
      <c r="C1612" s="1" t="s">
        <v>1137</v>
      </c>
      <c r="D1612" s="1" t="s">
        <v>3492</v>
      </c>
      <c r="E1612" s="1">
        <v>1</v>
      </c>
      <c r="F1612" s="13">
        <v>73</v>
      </c>
      <c r="G1612" s="13">
        <f t="shared" si="26"/>
        <v>19</v>
      </c>
      <c r="H1612" s="13">
        <v>19</v>
      </c>
      <c r="I1612" s="13">
        <v>0</v>
      </c>
      <c r="J1612" s="13">
        <v>10</v>
      </c>
      <c r="K1612" s="13">
        <v>0</v>
      </c>
      <c r="L1612" s="13">
        <v>0</v>
      </c>
      <c r="M1612" s="13">
        <v>0</v>
      </c>
      <c r="N1612" s="13">
        <v>6</v>
      </c>
      <c r="O1612" s="13">
        <v>1</v>
      </c>
      <c r="P1612" s="13">
        <v>5</v>
      </c>
      <c r="Q1612" s="13">
        <v>27</v>
      </c>
      <c r="R1612" s="13">
        <v>3640</v>
      </c>
      <c r="S1612" s="13">
        <v>500</v>
      </c>
      <c r="T1612" s="15">
        <v>36.5</v>
      </c>
      <c r="U1612" s="15">
        <v>4.5625</v>
      </c>
      <c r="V1612" s="15">
        <v>2.8743750000000001</v>
      </c>
      <c r="W1612" s="13">
        <v>328</v>
      </c>
      <c r="X1612" s="13">
        <v>696</v>
      </c>
      <c r="Y1612" s="13">
        <v>73</v>
      </c>
      <c r="Z1612" s="13">
        <v>1024</v>
      </c>
      <c r="AA1612" s="13">
        <v>144</v>
      </c>
      <c r="AB1612" s="13">
        <v>10</v>
      </c>
    </row>
    <row r="1613" spans="1:28">
      <c r="A1613" s="1">
        <v>100010539</v>
      </c>
      <c r="B1613" s="1" t="s">
        <v>1138</v>
      </c>
      <c r="C1613" s="1" t="s">
        <v>1137</v>
      </c>
      <c r="D1613" s="1" t="s">
        <v>3495</v>
      </c>
      <c r="E1613" s="1">
        <v>1</v>
      </c>
      <c r="F1613" s="13">
        <v>92</v>
      </c>
      <c r="G1613" s="13">
        <f t="shared" si="26"/>
        <v>24</v>
      </c>
      <c r="H1613" s="13">
        <v>24</v>
      </c>
      <c r="I1613" s="13">
        <v>0</v>
      </c>
      <c r="J1613" s="13">
        <v>12</v>
      </c>
      <c r="K1613" s="13">
        <v>0</v>
      </c>
      <c r="L1613" s="13">
        <v>0</v>
      </c>
      <c r="M1613" s="13">
        <v>0</v>
      </c>
      <c r="N1613" s="13">
        <v>7</v>
      </c>
      <c r="O1613" s="13">
        <v>1</v>
      </c>
      <c r="P1613" s="13">
        <v>6</v>
      </c>
      <c r="Q1613" s="13">
        <v>34</v>
      </c>
      <c r="R1613" s="13">
        <v>4525</v>
      </c>
      <c r="S1613" s="13">
        <v>837</v>
      </c>
      <c r="T1613" s="15">
        <v>46</v>
      </c>
      <c r="U1613" s="15">
        <v>5.75</v>
      </c>
      <c r="V1613" s="15">
        <v>3.6225000000000001</v>
      </c>
      <c r="W1613" s="13">
        <v>408</v>
      </c>
      <c r="X1613" s="13">
        <v>930</v>
      </c>
      <c r="Y1613" s="13">
        <v>92</v>
      </c>
      <c r="Z1613" s="13">
        <v>1338</v>
      </c>
      <c r="AA1613" s="13">
        <v>168</v>
      </c>
      <c r="AB1613" s="13">
        <v>12</v>
      </c>
    </row>
    <row r="1614" spans="1:28">
      <c r="A1614" s="1">
        <v>100010542</v>
      </c>
      <c r="B1614" s="1" t="s">
        <v>1138</v>
      </c>
      <c r="C1614" s="1" t="s">
        <v>1137</v>
      </c>
      <c r="D1614" s="1" t="s">
        <v>3497</v>
      </c>
      <c r="E1614" s="1">
        <v>1</v>
      </c>
      <c r="F1614" s="13">
        <v>19</v>
      </c>
      <c r="G1614" s="13">
        <f t="shared" si="26"/>
        <v>5</v>
      </c>
      <c r="H1614" s="13">
        <v>5</v>
      </c>
      <c r="I1614" s="13">
        <v>0</v>
      </c>
      <c r="J1614" s="13">
        <v>0</v>
      </c>
      <c r="K1614" s="13">
        <v>1</v>
      </c>
      <c r="L1614" s="13">
        <v>0</v>
      </c>
      <c r="M1614" s="13">
        <v>1</v>
      </c>
      <c r="N1614" s="13">
        <v>0</v>
      </c>
      <c r="O1614" s="13">
        <v>1</v>
      </c>
      <c r="P1614" s="13">
        <v>1</v>
      </c>
      <c r="Q1614" s="13">
        <v>7</v>
      </c>
      <c r="R1614" s="13">
        <v>1263</v>
      </c>
      <c r="S1614" s="13">
        <v>0</v>
      </c>
      <c r="T1614" s="15">
        <v>9.5</v>
      </c>
      <c r="U1614" s="15">
        <v>1.1875</v>
      </c>
      <c r="V1614" s="15">
        <v>0.74812500000000004</v>
      </c>
      <c r="W1614" s="13">
        <v>114</v>
      </c>
      <c r="X1614" s="13">
        <v>190</v>
      </c>
      <c r="Y1614" s="13">
        <v>19</v>
      </c>
      <c r="Z1614" s="13">
        <v>304</v>
      </c>
      <c r="AA1614" s="13">
        <v>48</v>
      </c>
      <c r="AB1614" s="13">
        <v>0</v>
      </c>
    </row>
    <row r="1615" spans="1:28">
      <c r="A1615" s="1">
        <v>100010548</v>
      </c>
      <c r="B1615" s="1" t="s">
        <v>1138</v>
      </c>
      <c r="C1615" s="1" t="s">
        <v>1137</v>
      </c>
      <c r="D1615" s="1" t="s">
        <v>622</v>
      </c>
      <c r="E1615" s="1">
        <v>2</v>
      </c>
      <c r="F1615" s="13">
        <v>43</v>
      </c>
      <c r="G1615" s="13">
        <f t="shared" si="26"/>
        <v>15</v>
      </c>
      <c r="H1615" s="13">
        <v>15</v>
      </c>
      <c r="I1615" s="13">
        <v>0</v>
      </c>
      <c r="J1615" s="13">
        <v>6</v>
      </c>
      <c r="K1615" s="13">
        <v>0</v>
      </c>
      <c r="L1615" s="13">
        <v>0</v>
      </c>
      <c r="M1615" s="13">
        <v>0</v>
      </c>
      <c r="N1615" s="13">
        <v>4</v>
      </c>
      <c r="O1615" s="13">
        <v>1</v>
      </c>
      <c r="P1615" s="13">
        <v>3</v>
      </c>
      <c r="Q1615" s="13">
        <v>14</v>
      </c>
      <c r="R1615" s="13">
        <v>2123</v>
      </c>
      <c r="S1615" s="13">
        <v>100</v>
      </c>
      <c r="T1615" s="15">
        <v>21.5</v>
      </c>
      <c r="U1615" s="15">
        <v>2.6875</v>
      </c>
      <c r="V1615" s="15">
        <v>1.693125</v>
      </c>
      <c r="W1615" s="13">
        <v>192</v>
      </c>
      <c r="X1615" s="13">
        <v>349</v>
      </c>
      <c r="Y1615" s="13">
        <v>43</v>
      </c>
      <c r="Z1615" s="13">
        <v>541</v>
      </c>
      <c r="AA1615" s="13">
        <v>96</v>
      </c>
      <c r="AB1615" s="13">
        <v>6</v>
      </c>
    </row>
    <row r="1616" spans="1:28">
      <c r="A1616" s="1">
        <v>100010554</v>
      </c>
      <c r="B1616" s="1" t="s">
        <v>1138</v>
      </c>
      <c r="C1616" s="1" t="s">
        <v>1137</v>
      </c>
      <c r="D1616" s="1" t="s">
        <v>706</v>
      </c>
      <c r="E1616" s="1">
        <v>1</v>
      </c>
      <c r="F1616" s="13">
        <v>65</v>
      </c>
      <c r="G1616" s="13">
        <f t="shared" si="26"/>
        <v>17</v>
      </c>
      <c r="H1616" s="13">
        <v>17</v>
      </c>
      <c r="I1616" s="13">
        <v>0</v>
      </c>
      <c r="J1616" s="13">
        <v>8</v>
      </c>
      <c r="K1616" s="13">
        <v>0</v>
      </c>
      <c r="L1616" s="13">
        <v>0</v>
      </c>
      <c r="M1616" s="13">
        <v>0</v>
      </c>
      <c r="N1616" s="13">
        <v>5</v>
      </c>
      <c r="O1616" s="13">
        <v>1</v>
      </c>
      <c r="P1616" s="13">
        <v>4</v>
      </c>
      <c r="Q1616" s="13">
        <v>24</v>
      </c>
      <c r="R1616" s="13">
        <v>3148</v>
      </c>
      <c r="S1616" s="13">
        <v>381</v>
      </c>
      <c r="T1616" s="15">
        <v>32.5</v>
      </c>
      <c r="U1616" s="15">
        <v>4.0625</v>
      </c>
      <c r="V1616" s="15">
        <v>2.5593750000000002</v>
      </c>
      <c r="W1616" s="13">
        <v>284</v>
      </c>
      <c r="X1616" s="13">
        <v>587</v>
      </c>
      <c r="Y1616" s="13">
        <v>65</v>
      </c>
      <c r="Z1616" s="13">
        <v>871</v>
      </c>
      <c r="AA1616" s="13">
        <v>120</v>
      </c>
      <c r="AB1616" s="13">
        <v>8</v>
      </c>
    </row>
    <row r="1617" spans="1:28">
      <c r="A1617" s="1">
        <v>100010564</v>
      </c>
      <c r="B1617" s="1" t="s">
        <v>1138</v>
      </c>
      <c r="C1617" s="1" t="s">
        <v>1137</v>
      </c>
      <c r="D1617" s="1" t="s">
        <v>3502</v>
      </c>
      <c r="E1617" s="1">
        <v>1</v>
      </c>
      <c r="F1617" s="13">
        <v>151</v>
      </c>
      <c r="G1617" s="13">
        <f t="shared" si="26"/>
        <v>39</v>
      </c>
      <c r="H1617" s="13">
        <v>39</v>
      </c>
      <c r="I1617" s="13">
        <v>0</v>
      </c>
      <c r="J1617" s="13">
        <v>20</v>
      </c>
      <c r="K1617" s="13">
        <v>0</v>
      </c>
      <c r="L1617" s="13">
        <v>1</v>
      </c>
      <c r="M1617" s="13">
        <v>0</v>
      </c>
      <c r="N1617" s="13">
        <v>10</v>
      </c>
      <c r="O1617" s="13">
        <v>1</v>
      </c>
      <c r="P1617" s="13">
        <v>10</v>
      </c>
      <c r="Q1617" s="13">
        <v>56</v>
      </c>
      <c r="R1617" s="13">
        <v>7273</v>
      </c>
      <c r="S1617" s="13">
        <v>2455</v>
      </c>
      <c r="T1617" s="15">
        <v>75.5</v>
      </c>
      <c r="U1617" s="15">
        <v>9.4375</v>
      </c>
      <c r="V1617" s="15">
        <v>5.9456249999999997</v>
      </c>
      <c r="W1617" s="13">
        <v>655</v>
      </c>
      <c r="X1617" s="13">
        <v>1828</v>
      </c>
      <c r="Y1617" s="13">
        <v>151</v>
      </c>
      <c r="Z1617" s="13">
        <v>2483</v>
      </c>
      <c r="AA1617" s="13">
        <v>240</v>
      </c>
      <c r="AB1617" s="13">
        <v>20</v>
      </c>
    </row>
    <row r="1618" spans="1:28">
      <c r="A1618" s="1">
        <v>100010566</v>
      </c>
      <c r="B1618" s="1" t="s">
        <v>1138</v>
      </c>
      <c r="C1618" s="1" t="s">
        <v>1137</v>
      </c>
      <c r="D1618" s="1" t="s">
        <v>3504</v>
      </c>
      <c r="E1618" s="1">
        <v>1</v>
      </c>
      <c r="F1618" s="13">
        <v>78</v>
      </c>
      <c r="G1618" s="13">
        <f t="shared" si="26"/>
        <v>20</v>
      </c>
      <c r="H1618" s="13">
        <v>20</v>
      </c>
      <c r="I1618" s="13">
        <v>0</v>
      </c>
      <c r="J1618" s="13">
        <v>10</v>
      </c>
      <c r="K1618" s="13">
        <v>0</v>
      </c>
      <c r="L1618" s="13">
        <v>0</v>
      </c>
      <c r="M1618" s="13">
        <v>0</v>
      </c>
      <c r="N1618" s="13">
        <v>6</v>
      </c>
      <c r="O1618" s="13">
        <v>1</v>
      </c>
      <c r="P1618" s="13">
        <v>5</v>
      </c>
      <c r="Q1618" s="13">
        <v>29</v>
      </c>
      <c r="R1618" s="13">
        <v>3873</v>
      </c>
      <c r="S1618" s="13">
        <v>587</v>
      </c>
      <c r="T1618" s="15">
        <v>39</v>
      </c>
      <c r="U1618" s="15">
        <v>4.875</v>
      </c>
      <c r="V1618" s="15">
        <v>3.07125</v>
      </c>
      <c r="W1618" s="13">
        <v>349</v>
      </c>
      <c r="X1618" s="13">
        <v>758</v>
      </c>
      <c r="Y1618" s="13">
        <v>78</v>
      </c>
      <c r="Z1618" s="13">
        <v>1107</v>
      </c>
      <c r="AA1618" s="13">
        <v>144</v>
      </c>
      <c r="AB1618" s="13">
        <v>10</v>
      </c>
    </row>
    <row r="1619" spans="1:28">
      <c r="A1619" s="1">
        <v>100010576</v>
      </c>
      <c r="B1619" s="1" t="s">
        <v>1138</v>
      </c>
      <c r="C1619" s="1" t="s">
        <v>1137</v>
      </c>
      <c r="D1619" s="1" t="s">
        <v>750</v>
      </c>
      <c r="E1619" s="1">
        <v>1</v>
      </c>
      <c r="F1619" s="13">
        <v>100</v>
      </c>
      <c r="G1619" s="13">
        <f t="shared" si="26"/>
        <v>26</v>
      </c>
      <c r="H1619" s="13">
        <v>26</v>
      </c>
      <c r="I1619" s="13">
        <v>0</v>
      </c>
      <c r="J1619" s="13">
        <v>12</v>
      </c>
      <c r="K1619" s="13">
        <v>0</v>
      </c>
      <c r="L1619" s="13">
        <v>0</v>
      </c>
      <c r="M1619" s="13">
        <v>0</v>
      </c>
      <c r="N1619" s="13">
        <v>7</v>
      </c>
      <c r="O1619" s="13">
        <v>1</v>
      </c>
      <c r="P1619" s="13">
        <v>6</v>
      </c>
      <c r="Q1619" s="13">
        <v>37</v>
      </c>
      <c r="R1619" s="13">
        <v>4898</v>
      </c>
      <c r="S1619" s="13">
        <v>1008</v>
      </c>
      <c r="T1619" s="15">
        <v>50</v>
      </c>
      <c r="U1619" s="15">
        <v>6.25</v>
      </c>
      <c r="V1619" s="15">
        <v>3.9375</v>
      </c>
      <c r="W1619" s="13">
        <v>441</v>
      </c>
      <c r="X1619" s="13">
        <v>1038</v>
      </c>
      <c r="Y1619" s="13">
        <v>100</v>
      </c>
      <c r="Z1619" s="13">
        <v>1479</v>
      </c>
      <c r="AA1619" s="13">
        <v>168</v>
      </c>
      <c r="AB1619" s="13">
        <v>12</v>
      </c>
    </row>
    <row r="1620" spans="1:28">
      <c r="A1620" s="1">
        <v>100010577</v>
      </c>
      <c r="B1620" s="1" t="s">
        <v>1138</v>
      </c>
      <c r="C1620" s="1" t="s">
        <v>1137</v>
      </c>
      <c r="D1620" s="1" t="s">
        <v>3507</v>
      </c>
      <c r="E1620" s="1">
        <v>2</v>
      </c>
      <c r="F1620" s="13">
        <v>88</v>
      </c>
      <c r="G1620" s="13">
        <f t="shared" si="26"/>
        <v>28</v>
      </c>
      <c r="H1620" s="13">
        <v>28</v>
      </c>
      <c r="I1620" s="13">
        <v>0</v>
      </c>
      <c r="J1620" s="13">
        <v>14</v>
      </c>
      <c r="K1620" s="13">
        <v>0</v>
      </c>
      <c r="L1620" s="13">
        <v>0</v>
      </c>
      <c r="M1620" s="13">
        <v>0</v>
      </c>
      <c r="N1620" s="13">
        <v>9</v>
      </c>
      <c r="O1620" s="13">
        <v>2</v>
      </c>
      <c r="P1620" s="13">
        <v>7</v>
      </c>
      <c r="Q1620" s="13">
        <v>30</v>
      </c>
      <c r="R1620" s="13">
        <v>4460</v>
      </c>
      <c r="S1620" s="13">
        <v>285</v>
      </c>
      <c r="T1620" s="15">
        <v>44</v>
      </c>
      <c r="U1620" s="15">
        <v>5.5</v>
      </c>
      <c r="V1620" s="15">
        <v>3.4649999999999999</v>
      </c>
      <c r="W1620" s="13">
        <v>403</v>
      </c>
      <c r="X1620" s="13">
        <v>755</v>
      </c>
      <c r="Y1620" s="13">
        <v>88</v>
      </c>
      <c r="Z1620" s="13">
        <v>1158</v>
      </c>
      <c r="AA1620" s="13">
        <v>216</v>
      </c>
      <c r="AB1620" s="13">
        <v>14</v>
      </c>
    </row>
    <row r="1621" spans="1:28">
      <c r="A1621" s="1">
        <v>100010586</v>
      </c>
      <c r="B1621" s="1" t="s">
        <v>1138</v>
      </c>
      <c r="C1621" s="1" t="s">
        <v>1137</v>
      </c>
      <c r="D1621" s="1" t="s">
        <v>533</v>
      </c>
      <c r="E1621" s="1">
        <v>1</v>
      </c>
      <c r="F1621" s="13">
        <v>10</v>
      </c>
      <c r="G1621" s="13">
        <f t="shared" si="26"/>
        <v>4</v>
      </c>
      <c r="H1621" s="13">
        <v>4</v>
      </c>
      <c r="I1621" s="13">
        <v>0</v>
      </c>
      <c r="J1621" s="13">
        <v>0</v>
      </c>
      <c r="K1621" s="13">
        <v>1</v>
      </c>
      <c r="L1621" s="13">
        <v>0</v>
      </c>
      <c r="M1621" s="13">
        <v>1</v>
      </c>
      <c r="N1621" s="13">
        <v>0</v>
      </c>
      <c r="O1621" s="13">
        <v>1</v>
      </c>
      <c r="P1621" s="13">
        <v>1</v>
      </c>
      <c r="Q1621" s="13">
        <v>3</v>
      </c>
      <c r="R1621" s="13">
        <v>443</v>
      </c>
      <c r="S1621" s="13">
        <v>0</v>
      </c>
      <c r="T1621" s="15">
        <v>5</v>
      </c>
      <c r="U1621" s="15">
        <v>0.625</v>
      </c>
      <c r="V1621" s="15">
        <v>0.39374999999999999</v>
      </c>
      <c r="W1621" s="13">
        <v>40</v>
      </c>
      <c r="X1621" s="13">
        <v>67</v>
      </c>
      <c r="Y1621" s="13">
        <v>10</v>
      </c>
      <c r="Z1621" s="13">
        <v>107</v>
      </c>
      <c r="AA1621" s="13">
        <v>48</v>
      </c>
      <c r="AB1621" s="13">
        <v>0</v>
      </c>
    </row>
    <row r="1622" spans="1:28">
      <c r="A1622" s="1">
        <v>100010592</v>
      </c>
      <c r="B1622" s="1" t="s">
        <v>1138</v>
      </c>
      <c r="C1622" s="1" t="s">
        <v>1137</v>
      </c>
      <c r="D1622" s="1" t="s">
        <v>533</v>
      </c>
      <c r="E1622" s="1">
        <v>1</v>
      </c>
      <c r="F1622" s="13">
        <v>11</v>
      </c>
      <c r="G1622" s="13">
        <f t="shared" si="26"/>
        <v>3</v>
      </c>
      <c r="H1622" s="13">
        <v>3</v>
      </c>
      <c r="I1622" s="13">
        <v>0</v>
      </c>
      <c r="J1622" s="13">
        <v>0</v>
      </c>
      <c r="K1622" s="13">
        <v>1</v>
      </c>
      <c r="L1622" s="13">
        <v>0</v>
      </c>
      <c r="M1622" s="13">
        <v>1</v>
      </c>
      <c r="N1622" s="13">
        <v>0</v>
      </c>
      <c r="O1622" s="13">
        <v>1</v>
      </c>
      <c r="P1622" s="13">
        <v>1</v>
      </c>
      <c r="Q1622" s="13">
        <v>4</v>
      </c>
      <c r="R1622" s="13">
        <v>552</v>
      </c>
      <c r="S1622" s="13">
        <v>0</v>
      </c>
      <c r="T1622" s="15">
        <v>5.5</v>
      </c>
      <c r="U1622" s="15">
        <v>0.6875</v>
      </c>
      <c r="V1622" s="15">
        <v>0.43312499999999998</v>
      </c>
      <c r="W1622" s="13">
        <v>50</v>
      </c>
      <c r="X1622" s="13">
        <v>83</v>
      </c>
      <c r="Y1622" s="13">
        <v>11</v>
      </c>
      <c r="Z1622" s="13">
        <v>133</v>
      </c>
      <c r="AA1622" s="13">
        <v>48</v>
      </c>
      <c r="AB1622" s="13">
        <v>0</v>
      </c>
    </row>
    <row r="1623" spans="1:28">
      <c r="A1623" s="1">
        <v>100010595</v>
      </c>
      <c r="B1623" s="1" t="s">
        <v>1138</v>
      </c>
      <c r="C1623" s="1" t="s">
        <v>1137</v>
      </c>
      <c r="D1623" s="1" t="s">
        <v>10</v>
      </c>
      <c r="E1623" s="1">
        <v>1</v>
      </c>
      <c r="F1623" s="13">
        <v>9</v>
      </c>
      <c r="G1623" s="13">
        <f t="shared" si="26"/>
        <v>3</v>
      </c>
      <c r="H1623" s="13">
        <v>3</v>
      </c>
      <c r="I1623" s="13">
        <v>0</v>
      </c>
      <c r="J1623" s="13">
        <v>0</v>
      </c>
      <c r="K1623" s="13">
        <v>1</v>
      </c>
      <c r="L1623" s="13">
        <v>0</v>
      </c>
      <c r="M1623" s="13">
        <v>1</v>
      </c>
      <c r="N1623" s="13">
        <v>0</v>
      </c>
      <c r="O1623" s="13">
        <v>1</v>
      </c>
      <c r="P1623" s="13">
        <v>1</v>
      </c>
      <c r="Q1623" s="13">
        <v>3</v>
      </c>
      <c r="R1623" s="13">
        <v>410</v>
      </c>
      <c r="S1623" s="13">
        <v>0</v>
      </c>
      <c r="T1623" s="15">
        <v>4.5</v>
      </c>
      <c r="U1623" s="15">
        <v>0.5625</v>
      </c>
      <c r="V1623" s="15">
        <v>0.354375</v>
      </c>
      <c r="W1623" s="13">
        <v>37</v>
      </c>
      <c r="X1623" s="13">
        <v>62</v>
      </c>
      <c r="Y1623" s="13">
        <v>9</v>
      </c>
      <c r="Z1623" s="13">
        <v>99</v>
      </c>
      <c r="AA1623" s="13">
        <v>48</v>
      </c>
      <c r="AB1623" s="13">
        <v>0</v>
      </c>
    </row>
    <row r="1624" spans="1:28">
      <c r="A1624" s="1">
        <v>100010597</v>
      </c>
      <c r="B1624" s="1" t="s">
        <v>1138</v>
      </c>
      <c r="C1624" s="1" t="s">
        <v>1137</v>
      </c>
      <c r="D1624" s="1" t="s">
        <v>3515</v>
      </c>
      <c r="E1624" s="1">
        <v>1</v>
      </c>
      <c r="F1624" s="13">
        <v>13</v>
      </c>
      <c r="G1624" s="13">
        <f t="shared" si="26"/>
        <v>5</v>
      </c>
      <c r="H1624" s="13">
        <v>5</v>
      </c>
      <c r="I1624" s="13">
        <v>0</v>
      </c>
      <c r="J1624" s="13">
        <v>0</v>
      </c>
      <c r="K1624" s="13">
        <v>1</v>
      </c>
      <c r="L1624" s="13">
        <v>0</v>
      </c>
      <c r="M1624" s="13">
        <v>1</v>
      </c>
      <c r="N1624" s="13">
        <v>0</v>
      </c>
      <c r="O1624" s="13">
        <v>1</v>
      </c>
      <c r="P1624" s="13">
        <v>1</v>
      </c>
      <c r="Q1624" s="13">
        <v>4</v>
      </c>
      <c r="R1624" s="13">
        <v>630</v>
      </c>
      <c r="S1624" s="13">
        <v>0</v>
      </c>
      <c r="T1624" s="15">
        <v>6.5</v>
      </c>
      <c r="U1624" s="15">
        <v>0.8125</v>
      </c>
      <c r="V1624" s="15">
        <v>0.51187499999999997</v>
      </c>
      <c r="W1624" s="13">
        <v>57</v>
      </c>
      <c r="X1624" s="13">
        <v>95</v>
      </c>
      <c r="Y1624" s="13">
        <v>13</v>
      </c>
      <c r="Z1624" s="13">
        <v>152</v>
      </c>
      <c r="AA1624" s="13">
        <v>48</v>
      </c>
      <c r="AB1624" s="13">
        <v>0</v>
      </c>
    </row>
    <row r="1625" spans="1:28">
      <c r="A1625" s="1">
        <v>100010603</v>
      </c>
      <c r="B1625" s="1" t="s">
        <v>1138</v>
      </c>
      <c r="C1625" s="1" t="s">
        <v>1137</v>
      </c>
      <c r="D1625" s="1" t="s">
        <v>10</v>
      </c>
      <c r="E1625" s="1">
        <v>1</v>
      </c>
      <c r="F1625" s="13">
        <v>6</v>
      </c>
      <c r="G1625" s="13">
        <f t="shared" si="26"/>
        <v>2</v>
      </c>
      <c r="H1625" s="13">
        <v>2</v>
      </c>
      <c r="I1625" s="13">
        <v>0</v>
      </c>
      <c r="J1625" s="13">
        <v>0</v>
      </c>
      <c r="K1625" s="13">
        <v>1</v>
      </c>
      <c r="L1625" s="13">
        <v>0</v>
      </c>
      <c r="M1625" s="13">
        <v>1</v>
      </c>
      <c r="N1625" s="13">
        <v>0</v>
      </c>
      <c r="O1625" s="13">
        <v>1</v>
      </c>
      <c r="P1625" s="13">
        <v>1</v>
      </c>
      <c r="Q1625" s="13">
        <v>2</v>
      </c>
      <c r="R1625" s="13">
        <v>272</v>
      </c>
      <c r="S1625" s="13">
        <v>0</v>
      </c>
      <c r="T1625" s="15">
        <v>3</v>
      </c>
      <c r="U1625" s="15">
        <v>0.375</v>
      </c>
      <c r="V1625" s="15">
        <v>0.23624999999999999</v>
      </c>
      <c r="W1625" s="13">
        <v>25</v>
      </c>
      <c r="X1625" s="13">
        <v>41</v>
      </c>
      <c r="Y1625" s="13">
        <v>6</v>
      </c>
      <c r="Z1625" s="13">
        <v>66</v>
      </c>
      <c r="AA1625" s="13">
        <v>48</v>
      </c>
      <c r="AB1625" s="13">
        <v>0</v>
      </c>
    </row>
    <row r="1626" spans="1:28">
      <c r="A1626" s="1">
        <v>100010608</v>
      </c>
      <c r="B1626" s="1" t="s">
        <v>1138</v>
      </c>
      <c r="C1626" s="1" t="s">
        <v>1137</v>
      </c>
      <c r="D1626" s="1" t="s">
        <v>105</v>
      </c>
      <c r="E1626" s="1">
        <v>1</v>
      </c>
      <c r="F1626" s="13">
        <v>10</v>
      </c>
      <c r="G1626" s="13">
        <f t="shared" si="26"/>
        <v>4</v>
      </c>
      <c r="H1626" s="13">
        <v>4</v>
      </c>
      <c r="I1626" s="13">
        <v>0</v>
      </c>
      <c r="J1626" s="13">
        <v>0</v>
      </c>
      <c r="K1626" s="13">
        <v>1</v>
      </c>
      <c r="L1626" s="13">
        <v>0</v>
      </c>
      <c r="M1626" s="13">
        <v>1</v>
      </c>
      <c r="N1626" s="13">
        <v>0</v>
      </c>
      <c r="O1626" s="13">
        <v>1</v>
      </c>
      <c r="P1626" s="13">
        <v>1</v>
      </c>
      <c r="Q1626" s="13">
        <v>3</v>
      </c>
      <c r="R1626" s="13">
        <v>443</v>
      </c>
      <c r="S1626" s="13">
        <v>0</v>
      </c>
      <c r="T1626" s="15">
        <v>5</v>
      </c>
      <c r="U1626" s="15">
        <v>0.625</v>
      </c>
      <c r="V1626" s="15">
        <v>0.39374999999999999</v>
      </c>
      <c r="W1626" s="13">
        <v>40</v>
      </c>
      <c r="X1626" s="13">
        <v>67</v>
      </c>
      <c r="Y1626" s="13">
        <v>10</v>
      </c>
      <c r="Z1626" s="13">
        <v>107</v>
      </c>
      <c r="AA1626" s="13">
        <v>48</v>
      </c>
      <c r="AB1626" s="13">
        <v>0</v>
      </c>
    </row>
    <row r="1627" spans="1:28">
      <c r="A1627" s="1">
        <v>100010611</v>
      </c>
      <c r="B1627" s="1" t="s">
        <v>1138</v>
      </c>
      <c r="C1627" s="1" t="s">
        <v>1137</v>
      </c>
      <c r="D1627" s="1" t="s">
        <v>3522</v>
      </c>
      <c r="E1627" s="1">
        <v>1</v>
      </c>
      <c r="F1627" s="13">
        <v>35</v>
      </c>
      <c r="G1627" s="13">
        <f t="shared" si="26"/>
        <v>9</v>
      </c>
      <c r="H1627" s="13">
        <v>9</v>
      </c>
      <c r="I1627" s="13">
        <v>0</v>
      </c>
      <c r="J1627" s="13">
        <v>4</v>
      </c>
      <c r="K1627" s="13">
        <v>0</v>
      </c>
      <c r="L1627" s="13">
        <v>0</v>
      </c>
      <c r="M1627" s="13">
        <v>0</v>
      </c>
      <c r="N1627" s="13">
        <v>3</v>
      </c>
      <c r="O1627" s="13">
        <v>1</v>
      </c>
      <c r="P1627" s="13">
        <v>2</v>
      </c>
      <c r="Q1627" s="13">
        <v>13</v>
      </c>
      <c r="R1627" s="13">
        <v>1751</v>
      </c>
      <c r="S1627" s="13">
        <v>82</v>
      </c>
      <c r="T1627" s="15">
        <v>17.5</v>
      </c>
      <c r="U1627" s="15">
        <v>2.1875</v>
      </c>
      <c r="V1627" s="15">
        <v>1.378125</v>
      </c>
      <c r="W1627" s="13">
        <v>158</v>
      </c>
      <c r="X1627" s="13">
        <v>288</v>
      </c>
      <c r="Y1627" s="13">
        <v>35</v>
      </c>
      <c r="Z1627" s="13">
        <v>446</v>
      </c>
      <c r="AA1627" s="13">
        <v>72</v>
      </c>
      <c r="AB1627" s="13">
        <v>4</v>
      </c>
    </row>
    <row r="1628" spans="1:28">
      <c r="A1628" s="1">
        <v>100010616</v>
      </c>
      <c r="B1628" s="1" t="s">
        <v>1138</v>
      </c>
      <c r="C1628" s="1" t="s">
        <v>1137</v>
      </c>
      <c r="D1628" s="1" t="s">
        <v>3525</v>
      </c>
      <c r="E1628" s="1">
        <v>1</v>
      </c>
      <c r="F1628" s="13">
        <v>77</v>
      </c>
      <c r="G1628" s="13">
        <f t="shared" si="26"/>
        <v>27</v>
      </c>
      <c r="H1628" s="13">
        <v>26</v>
      </c>
      <c r="I1628" s="13">
        <v>1</v>
      </c>
      <c r="J1628" s="13">
        <v>10</v>
      </c>
      <c r="K1628" s="13">
        <v>0</v>
      </c>
      <c r="L1628" s="13">
        <v>0</v>
      </c>
      <c r="M1628" s="13">
        <v>0</v>
      </c>
      <c r="N1628" s="13">
        <v>6</v>
      </c>
      <c r="O1628" s="13">
        <v>1</v>
      </c>
      <c r="P1628" s="13">
        <v>5</v>
      </c>
      <c r="Q1628" s="13">
        <v>26</v>
      </c>
      <c r="R1628" s="13">
        <v>3827</v>
      </c>
      <c r="S1628" s="13">
        <v>458</v>
      </c>
      <c r="T1628" s="15">
        <v>38.5</v>
      </c>
      <c r="U1628" s="15">
        <v>4.8125</v>
      </c>
      <c r="V1628" s="15">
        <v>3.0318749999999999</v>
      </c>
      <c r="W1628" s="13">
        <v>345</v>
      </c>
      <c r="X1628" s="13">
        <v>712</v>
      </c>
      <c r="Y1628" s="13">
        <v>77</v>
      </c>
      <c r="Z1628" s="13">
        <v>1057</v>
      </c>
      <c r="AA1628" s="13">
        <v>144</v>
      </c>
      <c r="AB1628" s="13">
        <v>10</v>
      </c>
    </row>
    <row r="1629" spans="1:28">
      <c r="A1629" s="1">
        <v>100010620</v>
      </c>
      <c r="B1629" s="1" t="s">
        <v>1138</v>
      </c>
      <c r="C1629" s="1" t="s">
        <v>1137</v>
      </c>
      <c r="D1629" s="1" t="s">
        <v>3074</v>
      </c>
      <c r="E1629" s="1">
        <v>1</v>
      </c>
      <c r="F1629" s="13">
        <v>61</v>
      </c>
      <c r="G1629" s="13">
        <f t="shared" si="26"/>
        <v>21</v>
      </c>
      <c r="H1629" s="13">
        <v>21</v>
      </c>
      <c r="I1629" s="13">
        <v>0</v>
      </c>
      <c r="J1629" s="13">
        <v>8</v>
      </c>
      <c r="K1629" s="13">
        <v>0</v>
      </c>
      <c r="L1629" s="13">
        <v>0</v>
      </c>
      <c r="M1629" s="13">
        <v>0</v>
      </c>
      <c r="N1629" s="13">
        <v>5</v>
      </c>
      <c r="O1629" s="13">
        <v>1</v>
      </c>
      <c r="P1629" s="13">
        <v>4</v>
      </c>
      <c r="Q1629" s="13">
        <v>20</v>
      </c>
      <c r="R1629" s="13">
        <v>2962</v>
      </c>
      <c r="S1629" s="13">
        <v>248</v>
      </c>
      <c r="T1629" s="15">
        <v>30.5</v>
      </c>
      <c r="U1629" s="15">
        <v>3.8125</v>
      </c>
      <c r="V1629" s="15">
        <v>2.401875</v>
      </c>
      <c r="W1629" s="13">
        <v>267</v>
      </c>
      <c r="X1629" s="13">
        <v>519</v>
      </c>
      <c r="Y1629" s="13">
        <v>61</v>
      </c>
      <c r="Z1629" s="13">
        <v>786</v>
      </c>
      <c r="AA1629" s="13">
        <v>120</v>
      </c>
      <c r="AB1629" s="13">
        <v>8</v>
      </c>
    </row>
    <row r="1630" spans="1:28">
      <c r="A1630" s="1">
        <v>100010622</v>
      </c>
      <c r="B1630" s="1" t="s">
        <v>1138</v>
      </c>
      <c r="C1630" s="1" t="s">
        <v>1137</v>
      </c>
      <c r="D1630" s="1" t="s">
        <v>72</v>
      </c>
      <c r="E1630" s="1">
        <v>1</v>
      </c>
      <c r="F1630" s="13">
        <v>68</v>
      </c>
      <c r="G1630" s="13">
        <f t="shared" si="26"/>
        <v>18</v>
      </c>
      <c r="H1630" s="13">
        <v>18</v>
      </c>
      <c r="I1630" s="13">
        <v>0</v>
      </c>
      <c r="J1630" s="13">
        <v>8</v>
      </c>
      <c r="K1630" s="13">
        <v>0</v>
      </c>
      <c r="L1630" s="13">
        <v>0</v>
      </c>
      <c r="M1630" s="13">
        <v>0</v>
      </c>
      <c r="N1630" s="13">
        <v>5</v>
      </c>
      <c r="O1630" s="13">
        <v>1</v>
      </c>
      <c r="P1630" s="13">
        <v>4</v>
      </c>
      <c r="Q1630" s="13">
        <v>25</v>
      </c>
      <c r="R1630" s="13">
        <v>3288</v>
      </c>
      <c r="S1630" s="13">
        <v>419</v>
      </c>
      <c r="T1630" s="15">
        <v>34</v>
      </c>
      <c r="U1630" s="15">
        <v>4.25</v>
      </c>
      <c r="V1630" s="15">
        <v>2.6775000000000002</v>
      </c>
      <c r="W1630" s="13">
        <v>296</v>
      </c>
      <c r="X1630" s="13">
        <v>619</v>
      </c>
      <c r="Y1630" s="13">
        <v>68</v>
      </c>
      <c r="Z1630" s="13">
        <v>915</v>
      </c>
      <c r="AA1630" s="13">
        <v>120</v>
      </c>
      <c r="AB1630" s="13">
        <v>8</v>
      </c>
    </row>
    <row r="1631" spans="1:28">
      <c r="A1631" s="1">
        <v>100010626</v>
      </c>
      <c r="B1631" s="1" t="s">
        <v>1138</v>
      </c>
      <c r="C1631" s="1" t="s">
        <v>1137</v>
      </c>
      <c r="D1631" s="1" t="s">
        <v>533</v>
      </c>
      <c r="E1631" s="1">
        <v>1</v>
      </c>
      <c r="F1631" s="13">
        <v>11</v>
      </c>
      <c r="G1631" s="13">
        <f t="shared" si="26"/>
        <v>3</v>
      </c>
      <c r="H1631" s="13">
        <v>3</v>
      </c>
      <c r="I1631" s="13">
        <v>0</v>
      </c>
      <c r="J1631" s="13">
        <v>0</v>
      </c>
      <c r="K1631" s="13">
        <v>1</v>
      </c>
      <c r="L1631" s="13">
        <v>0</v>
      </c>
      <c r="M1631" s="13">
        <v>1</v>
      </c>
      <c r="N1631" s="13">
        <v>0</v>
      </c>
      <c r="O1631" s="13">
        <v>1</v>
      </c>
      <c r="P1631" s="13">
        <v>1</v>
      </c>
      <c r="Q1631" s="13">
        <v>4</v>
      </c>
      <c r="R1631" s="13">
        <v>552</v>
      </c>
      <c r="S1631" s="13">
        <v>0</v>
      </c>
      <c r="T1631" s="15">
        <v>5.5</v>
      </c>
      <c r="U1631" s="15">
        <v>0.6875</v>
      </c>
      <c r="V1631" s="15">
        <v>0.43312499999999998</v>
      </c>
      <c r="W1631" s="13">
        <v>50</v>
      </c>
      <c r="X1631" s="13">
        <v>83</v>
      </c>
      <c r="Y1631" s="13">
        <v>11</v>
      </c>
      <c r="Z1631" s="13">
        <v>133</v>
      </c>
      <c r="AA1631" s="13">
        <v>48</v>
      </c>
      <c r="AB1631" s="13">
        <v>0</v>
      </c>
    </row>
    <row r="1632" spans="1:28">
      <c r="A1632" s="1">
        <v>100010635</v>
      </c>
      <c r="B1632" s="1" t="s">
        <v>1138</v>
      </c>
      <c r="C1632" s="1" t="s">
        <v>1137</v>
      </c>
      <c r="D1632" s="1" t="s">
        <v>10</v>
      </c>
      <c r="E1632" s="1">
        <v>1</v>
      </c>
      <c r="F1632" s="13">
        <v>7</v>
      </c>
      <c r="G1632" s="13">
        <f t="shared" si="26"/>
        <v>3</v>
      </c>
      <c r="H1632" s="13">
        <v>3</v>
      </c>
      <c r="I1632" s="13">
        <v>0</v>
      </c>
      <c r="J1632" s="13">
        <v>0</v>
      </c>
      <c r="K1632" s="13">
        <v>1</v>
      </c>
      <c r="L1632" s="13">
        <v>0</v>
      </c>
      <c r="M1632" s="13">
        <v>1</v>
      </c>
      <c r="N1632" s="13">
        <v>0</v>
      </c>
      <c r="O1632" s="13">
        <v>1</v>
      </c>
      <c r="P1632" s="13">
        <v>1</v>
      </c>
      <c r="Q1632" s="13">
        <v>2</v>
      </c>
      <c r="R1632" s="13">
        <v>297</v>
      </c>
      <c r="S1632" s="13">
        <v>0</v>
      </c>
      <c r="T1632" s="15">
        <v>3.5</v>
      </c>
      <c r="U1632" s="15">
        <v>0.4375</v>
      </c>
      <c r="V1632" s="15">
        <v>0.27562500000000001</v>
      </c>
      <c r="W1632" s="13">
        <v>27</v>
      </c>
      <c r="X1632" s="13">
        <v>45</v>
      </c>
      <c r="Y1632" s="13">
        <v>7</v>
      </c>
      <c r="Z1632" s="13">
        <v>72</v>
      </c>
      <c r="AA1632" s="13">
        <v>48</v>
      </c>
      <c r="AB1632" s="13">
        <v>0</v>
      </c>
    </row>
    <row r="1633" spans="1:28">
      <c r="A1633" s="1">
        <v>100010640</v>
      </c>
      <c r="B1633" s="1" t="s">
        <v>1138</v>
      </c>
      <c r="C1633" s="1" t="s">
        <v>1137</v>
      </c>
      <c r="D1633" s="1" t="s">
        <v>533</v>
      </c>
      <c r="E1633" s="1">
        <v>1</v>
      </c>
      <c r="F1633" s="13">
        <v>17</v>
      </c>
      <c r="G1633" s="13">
        <f t="shared" si="26"/>
        <v>5</v>
      </c>
      <c r="H1633" s="13">
        <v>5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1</v>
      </c>
      <c r="P1633" s="13">
        <v>1</v>
      </c>
      <c r="Q1633" s="13">
        <v>6</v>
      </c>
      <c r="R1633" s="13">
        <v>1024</v>
      </c>
      <c r="S1633" s="13">
        <v>0</v>
      </c>
      <c r="T1633" s="15">
        <v>8.5</v>
      </c>
      <c r="U1633" s="15">
        <v>1.0625</v>
      </c>
      <c r="V1633" s="15">
        <v>0.66937500000000005</v>
      </c>
      <c r="W1633" s="13">
        <v>93</v>
      </c>
      <c r="X1633" s="13">
        <v>154</v>
      </c>
      <c r="Y1633" s="13">
        <v>17</v>
      </c>
      <c r="Z1633" s="13">
        <v>247</v>
      </c>
      <c r="AA1633" s="13">
        <v>48</v>
      </c>
      <c r="AB1633" s="13">
        <v>0</v>
      </c>
    </row>
    <row r="1634" spans="1:28">
      <c r="A1634" s="1">
        <v>100010646</v>
      </c>
      <c r="B1634" s="1" t="s">
        <v>1138</v>
      </c>
      <c r="C1634" s="1" t="s">
        <v>3538</v>
      </c>
      <c r="D1634" s="1" t="s">
        <v>3536</v>
      </c>
      <c r="E1634" s="1">
        <v>1</v>
      </c>
      <c r="F1634" s="13">
        <v>33</v>
      </c>
      <c r="G1634" s="13">
        <f t="shared" si="26"/>
        <v>9</v>
      </c>
      <c r="H1634" s="13">
        <v>9</v>
      </c>
      <c r="I1634" s="13">
        <v>0</v>
      </c>
      <c r="J1634" s="13">
        <v>4</v>
      </c>
      <c r="K1634" s="13">
        <v>0</v>
      </c>
      <c r="L1634" s="13">
        <v>0</v>
      </c>
      <c r="M1634" s="13">
        <v>0</v>
      </c>
      <c r="N1634" s="13">
        <v>3</v>
      </c>
      <c r="O1634" s="13">
        <v>1</v>
      </c>
      <c r="P1634" s="13">
        <v>2</v>
      </c>
      <c r="Q1634" s="13">
        <v>12</v>
      </c>
      <c r="R1634" s="13">
        <v>1657</v>
      </c>
      <c r="S1634" s="13">
        <v>65</v>
      </c>
      <c r="T1634" s="15">
        <v>16.5</v>
      </c>
      <c r="U1634" s="15">
        <v>2.0625</v>
      </c>
      <c r="V1634" s="15">
        <v>1.2993749999999999</v>
      </c>
      <c r="W1634" s="13">
        <v>150</v>
      </c>
      <c r="X1634" s="13">
        <v>269</v>
      </c>
      <c r="Y1634" s="13">
        <v>33</v>
      </c>
      <c r="Z1634" s="13">
        <v>419</v>
      </c>
      <c r="AA1634" s="13">
        <v>72</v>
      </c>
      <c r="AB1634" s="13">
        <v>4</v>
      </c>
    </row>
    <row r="1635" spans="1:28">
      <c r="A1635" s="1">
        <v>100010656</v>
      </c>
      <c r="B1635" s="1" t="s">
        <v>1138</v>
      </c>
      <c r="C1635" s="1" t="s">
        <v>3538</v>
      </c>
      <c r="D1635" s="1" t="s">
        <v>176</v>
      </c>
      <c r="E1635" s="1">
        <v>1</v>
      </c>
      <c r="F1635" s="13">
        <v>52</v>
      </c>
      <c r="G1635" s="13">
        <f t="shared" si="26"/>
        <v>18</v>
      </c>
      <c r="H1635" s="13">
        <v>18</v>
      </c>
      <c r="I1635" s="13">
        <v>0</v>
      </c>
      <c r="J1635" s="13">
        <v>6</v>
      </c>
      <c r="K1635" s="13">
        <v>0</v>
      </c>
      <c r="L1635" s="13">
        <v>0</v>
      </c>
      <c r="M1635" s="13">
        <v>0</v>
      </c>
      <c r="N1635" s="13">
        <v>4</v>
      </c>
      <c r="O1635" s="13">
        <v>1</v>
      </c>
      <c r="P1635" s="13">
        <v>3</v>
      </c>
      <c r="Q1635" s="13">
        <v>17</v>
      </c>
      <c r="R1635" s="13">
        <v>2542</v>
      </c>
      <c r="S1635" s="13">
        <v>166</v>
      </c>
      <c r="T1635" s="15">
        <v>26</v>
      </c>
      <c r="U1635" s="15">
        <v>3.25</v>
      </c>
      <c r="V1635" s="15">
        <v>2.0474999999999999</v>
      </c>
      <c r="W1635" s="13">
        <v>229</v>
      </c>
      <c r="X1635" s="13">
        <v>432</v>
      </c>
      <c r="Y1635" s="13">
        <v>52</v>
      </c>
      <c r="Z1635" s="13">
        <v>661</v>
      </c>
      <c r="AA1635" s="13">
        <v>96</v>
      </c>
      <c r="AB1635" s="13">
        <v>6</v>
      </c>
    </row>
    <row r="1636" spans="1:28">
      <c r="A1636" s="1">
        <v>100010662</v>
      </c>
      <c r="B1636" s="1" t="s">
        <v>1138</v>
      </c>
      <c r="C1636" s="1" t="s">
        <v>3538</v>
      </c>
      <c r="D1636" s="1" t="s">
        <v>3542</v>
      </c>
      <c r="E1636" s="1">
        <v>1</v>
      </c>
      <c r="F1636" s="13">
        <v>68</v>
      </c>
      <c r="G1636" s="13">
        <f t="shared" si="26"/>
        <v>18</v>
      </c>
      <c r="H1636" s="13">
        <v>18</v>
      </c>
      <c r="I1636" s="13">
        <v>0</v>
      </c>
      <c r="J1636" s="13">
        <v>8</v>
      </c>
      <c r="K1636" s="13">
        <v>0</v>
      </c>
      <c r="L1636" s="13">
        <v>0</v>
      </c>
      <c r="M1636" s="13">
        <v>0</v>
      </c>
      <c r="N1636" s="13">
        <v>5</v>
      </c>
      <c r="O1636" s="13">
        <v>1</v>
      </c>
      <c r="P1636" s="13">
        <v>4</v>
      </c>
      <c r="Q1636" s="13">
        <v>25</v>
      </c>
      <c r="R1636" s="13">
        <v>3288</v>
      </c>
      <c r="S1636" s="13">
        <v>419</v>
      </c>
      <c r="T1636" s="15">
        <v>34</v>
      </c>
      <c r="U1636" s="15">
        <v>4.25</v>
      </c>
      <c r="V1636" s="15">
        <v>2.6775000000000002</v>
      </c>
      <c r="W1636" s="13">
        <v>296</v>
      </c>
      <c r="X1636" s="13">
        <v>619</v>
      </c>
      <c r="Y1636" s="13">
        <v>68</v>
      </c>
      <c r="Z1636" s="13">
        <v>915</v>
      </c>
      <c r="AA1636" s="13">
        <v>120</v>
      </c>
      <c r="AB1636" s="13">
        <v>8</v>
      </c>
    </row>
    <row r="1637" spans="1:28">
      <c r="A1637" s="1">
        <v>100010670</v>
      </c>
      <c r="B1637" s="1" t="s">
        <v>1138</v>
      </c>
      <c r="C1637" s="1" t="s">
        <v>3538</v>
      </c>
      <c r="D1637" s="1" t="s">
        <v>176</v>
      </c>
      <c r="E1637" s="1">
        <v>1</v>
      </c>
      <c r="F1637" s="13">
        <v>52</v>
      </c>
      <c r="G1637" s="13">
        <f t="shared" si="26"/>
        <v>18</v>
      </c>
      <c r="H1637" s="13">
        <v>18</v>
      </c>
      <c r="I1637" s="13">
        <v>0</v>
      </c>
      <c r="J1637" s="13">
        <v>6</v>
      </c>
      <c r="K1637" s="13">
        <v>0</v>
      </c>
      <c r="L1637" s="13">
        <v>0</v>
      </c>
      <c r="M1637" s="13">
        <v>0</v>
      </c>
      <c r="N1637" s="13">
        <v>4</v>
      </c>
      <c r="O1637" s="13">
        <v>1</v>
      </c>
      <c r="P1637" s="13">
        <v>3</v>
      </c>
      <c r="Q1637" s="13">
        <v>17</v>
      </c>
      <c r="R1637" s="13">
        <v>2542</v>
      </c>
      <c r="S1637" s="13">
        <v>166</v>
      </c>
      <c r="T1637" s="15">
        <v>26</v>
      </c>
      <c r="U1637" s="15">
        <v>3.25</v>
      </c>
      <c r="V1637" s="15">
        <v>2.0474999999999999</v>
      </c>
      <c r="W1637" s="13">
        <v>229</v>
      </c>
      <c r="X1637" s="13">
        <v>432</v>
      </c>
      <c r="Y1637" s="13">
        <v>52</v>
      </c>
      <c r="Z1637" s="13">
        <v>661</v>
      </c>
      <c r="AA1637" s="13">
        <v>96</v>
      </c>
      <c r="AB1637" s="13">
        <v>6</v>
      </c>
    </row>
    <row r="1638" spans="1:28">
      <c r="A1638" s="1">
        <v>100010680</v>
      </c>
      <c r="B1638" s="1" t="s">
        <v>1138</v>
      </c>
      <c r="C1638" s="1" t="s">
        <v>3538</v>
      </c>
      <c r="D1638" s="1" t="s">
        <v>176</v>
      </c>
      <c r="E1638" s="1">
        <v>1</v>
      </c>
      <c r="F1638" s="13">
        <v>46</v>
      </c>
      <c r="G1638" s="13">
        <f t="shared" si="26"/>
        <v>12</v>
      </c>
      <c r="H1638" s="13">
        <v>12</v>
      </c>
      <c r="I1638" s="13">
        <v>0</v>
      </c>
      <c r="J1638" s="13">
        <v>6</v>
      </c>
      <c r="K1638" s="13">
        <v>0</v>
      </c>
      <c r="L1638" s="13">
        <v>0</v>
      </c>
      <c r="M1638" s="13">
        <v>0</v>
      </c>
      <c r="N1638" s="13">
        <v>4</v>
      </c>
      <c r="O1638" s="13">
        <v>1</v>
      </c>
      <c r="P1638" s="13">
        <v>3</v>
      </c>
      <c r="Q1638" s="13">
        <v>17</v>
      </c>
      <c r="R1638" s="13">
        <v>2263</v>
      </c>
      <c r="S1638" s="13">
        <v>166</v>
      </c>
      <c r="T1638" s="15">
        <v>23</v>
      </c>
      <c r="U1638" s="15">
        <v>2.875</v>
      </c>
      <c r="V1638" s="15">
        <v>1.81125</v>
      </c>
      <c r="W1638" s="13">
        <v>204</v>
      </c>
      <c r="X1638" s="13">
        <v>390</v>
      </c>
      <c r="Y1638" s="13">
        <v>46</v>
      </c>
      <c r="Z1638" s="13">
        <v>594</v>
      </c>
      <c r="AA1638" s="13">
        <v>96</v>
      </c>
      <c r="AB1638" s="13">
        <v>6</v>
      </c>
    </row>
    <row r="1639" spans="1:28">
      <c r="A1639" s="1">
        <v>100010701</v>
      </c>
      <c r="B1639" s="1" t="s">
        <v>1138</v>
      </c>
      <c r="C1639" s="1" t="s">
        <v>3538</v>
      </c>
      <c r="D1639" s="1" t="s">
        <v>176</v>
      </c>
      <c r="E1639" s="1">
        <v>1</v>
      </c>
      <c r="F1639" s="13">
        <v>41</v>
      </c>
      <c r="G1639" s="13">
        <f t="shared" si="26"/>
        <v>11</v>
      </c>
      <c r="H1639" s="13">
        <v>11</v>
      </c>
      <c r="I1639" s="13">
        <v>0</v>
      </c>
      <c r="J1639" s="13">
        <v>6</v>
      </c>
      <c r="K1639" s="13">
        <v>0</v>
      </c>
      <c r="L1639" s="13">
        <v>0</v>
      </c>
      <c r="M1639" s="13">
        <v>0</v>
      </c>
      <c r="N1639" s="13">
        <v>4</v>
      </c>
      <c r="O1639" s="13">
        <v>1</v>
      </c>
      <c r="P1639" s="13">
        <v>3</v>
      </c>
      <c r="Q1639" s="13">
        <v>15</v>
      </c>
      <c r="R1639" s="13">
        <v>2030</v>
      </c>
      <c r="S1639" s="13">
        <v>120</v>
      </c>
      <c r="T1639" s="15">
        <v>20.5</v>
      </c>
      <c r="U1639" s="15">
        <v>2.5625</v>
      </c>
      <c r="V1639" s="15">
        <v>1.6143749999999999</v>
      </c>
      <c r="W1639" s="13">
        <v>183</v>
      </c>
      <c r="X1639" s="13">
        <v>341</v>
      </c>
      <c r="Y1639" s="13">
        <v>41</v>
      </c>
      <c r="Z1639" s="13">
        <v>524</v>
      </c>
      <c r="AA1639" s="13">
        <v>96</v>
      </c>
      <c r="AB1639" s="13">
        <v>6</v>
      </c>
    </row>
    <row r="1640" spans="1:28">
      <c r="A1640" s="1">
        <v>100010705</v>
      </c>
      <c r="B1640" s="1" t="s">
        <v>1138</v>
      </c>
      <c r="C1640" s="1" t="s">
        <v>3538</v>
      </c>
      <c r="D1640" s="1" t="s">
        <v>12</v>
      </c>
      <c r="E1640" s="1">
        <v>1</v>
      </c>
      <c r="F1640" s="13">
        <v>9</v>
      </c>
      <c r="G1640" s="13">
        <f t="shared" si="26"/>
        <v>3</v>
      </c>
      <c r="H1640" s="13">
        <v>3</v>
      </c>
      <c r="I1640" s="13">
        <v>0</v>
      </c>
      <c r="J1640" s="13">
        <v>0</v>
      </c>
      <c r="K1640" s="13">
        <v>1</v>
      </c>
      <c r="L1640" s="13">
        <v>0</v>
      </c>
      <c r="M1640" s="13">
        <v>1</v>
      </c>
      <c r="N1640" s="13">
        <v>0</v>
      </c>
      <c r="O1640" s="13">
        <v>1</v>
      </c>
      <c r="P1640" s="13">
        <v>1</v>
      </c>
      <c r="Q1640" s="13">
        <v>3</v>
      </c>
      <c r="R1640" s="13">
        <v>410</v>
      </c>
      <c r="S1640" s="13">
        <v>0</v>
      </c>
      <c r="T1640" s="15">
        <v>4.5</v>
      </c>
      <c r="U1640" s="15">
        <v>0.5625</v>
      </c>
      <c r="V1640" s="15">
        <v>0.354375</v>
      </c>
      <c r="W1640" s="13">
        <v>37</v>
      </c>
      <c r="X1640" s="13">
        <v>62</v>
      </c>
      <c r="Y1640" s="13">
        <v>9</v>
      </c>
      <c r="Z1640" s="13">
        <v>99</v>
      </c>
      <c r="AA1640" s="13">
        <v>48</v>
      </c>
      <c r="AB1640" s="13">
        <v>0</v>
      </c>
    </row>
    <row r="1641" spans="1:28">
      <c r="A1641" s="1">
        <v>100010710</v>
      </c>
      <c r="B1641" s="1" t="s">
        <v>1138</v>
      </c>
      <c r="C1641" s="1" t="s">
        <v>3538</v>
      </c>
      <c r="D1641" s="1" t="s">
        <v>3554</v>
      </c>
      <c r="E1641" s="1">
        <v>1</v>
      </c>
      <c r="F1641" s="13">
        <v>55</v>
      </c>
      <c r="G1641" s="13">
        <f t="shared" si="26"/>
        <v>19</v>
      </c>
      <c r="H1641" s="13">
        <v>19</v>
      </c>
      <c r="I1641" s="13">
        <v>0</v>
      </c>
      <c r="J1641" s="13">
        <v>6</v>
      </c>
      <c r="K1641" s="13">
        <v>0</v>
      </c>
      <c r="L1641" s="13">
        <v>0</v>
      </c>
      <c r="M1641" s="13">
        <v>0</v>
      </c>
      <c r="N1641" s="13">
        <v>4</v>
      </c>
      <c r="O1641" s="13">
        <v>1</v>
      </c>
      <c r="P1641" s="13">
        <v>3</v>
      </c>
      <c r="Q1641" s="13">
        <v>18</v>
      </c>
      <c r="R1641" s="13">
        <v>2682</v>
      </c>
      <c r="S1641" s="13">
        <v>192</v>
      </c>
      <c r="T1641" s="15">
        <v>27.5</v>
      </c>
      <c r="U1641" s="15">
        <v>3.4375</v>
      </c>
      <c r="V1641" s="15">
        <v>2.1656249999999999</v>
      </c>
      <c r="W1641" s="13">
        <v>242</v>
      </c>
      <c r="X1641" s="13">
        <v>460</v>
      </c>
      <c r="Y1641" s="13">
        <v>55</v>
      </c>
      <c r="Z1641" s="13">
        <v>702</v>
      </c>
      <c r="AA1641" s="13">
        <v>96</v>
      </c>
      <c r="AB1641" s="13">
        <v>6</v>
      </c>
    </row>
    <row r="1642" spans="1:28">
      <c r="A1642" s="1">
        <v>100010731</v>
      </c>
      <c r="B1642" s="1" t="s">
        <v>1138</v>
      </c>
      <c r="C1642" s="1" t="s">
        <v>3538</v>
      </c>
      <c r="D1642" s="1" t="s">
        <v>12</v>
      </c>
      <c r="E1642" s="1">
        <v>1</v>
      </c>
      <c r="F1642" s="13">
        <v>13</v>
      </c>
      <c r="G1642" s="13">
        <f t="shared" si="26"/>
        <v>5</v>
      </c>
      <c r="H1642" s="13">
        <v>5</v>
      </c>
      <c r="I1642" s="13">
        <v>0</v>
      </c>
      <c r="J1642" s="13">
        <v>0</v>
      </c>
      <c r="K1642" s="13">
        <v>1</v>
      </c>
      <c r="L1642" s="13">
        <v>0</v>
      </c>
      <c r="M1642" s="13">
        <v>1</v>
      </c>
      <c r="N1642" s="13">
        <v>0</v>
      </c>
      <c r="O1642" s="13">
        <v>1</v>
      </c>
      <c r="P1642" s="13">
        <v>1</v>
      </c>
      <c r="Q1642" s="13">
        <v>4</v>
      </c>
      <c r="R1642" s="13">
        <v>630</v>
      </c>
      <c r="S1642" s="13">
        <v>0</v>
      </c>
      <c r="T1642" s="15">
        <v>6.5</v>
      </c>
      <c r="U1642" s="15">
        <v>0.8125</v>
      </c>
      <c r="V1642" s="15">
        <v>0.51187499999999997</v>
      </c>
      <c r="W1642" s="13">
        <v>57</v>
      </c>
      <c r="X1642" s="13">
        <v>95</v>
      </c>
      <c r="Y1642" s="13">
        <v>13</v>
      </c>
      <c r="Z1642" s="13">
        <v>152</v>
      </c>
      <c r="AA1642" s="13">
        <v>48</v>
      </c>
      <c r="AB1642" s="13">
        <v>0</v>
      </c>
    </row>
    <row r="1643" spans="1:28">
      <c r="A1643" s="1">
        <v>100010736</v>
      </c>
      <c r="B1643" s="1" t="s">
        <v>1138</v>
      </c>
      <c r="C1643" s="1" t="s">
        <v>3538</v>
      </c>
      <c r="D1643" s="1" t="s">
        <v>12</v>
      </c>
      <c r="E1643" s="1">
        <v>1</v>
      </c>
      <c r="F1643" s="13">
        <v>10</v>
      </c>
      <c r="G1643" s="13">
        <f t="shared" si="26"/>
        <v>4</v>
      </c>
      <c r="H1643" s="13">
        <v>4</v>
      </c>
      <c r="I1643" s="13">
        <v>0</v>
      </c>
      <c r="J1643" s="13">
        <v>0</v>
      </c>
      <c r="K1643" s="13">
        <v>1</v>
      </c>
      <c r="L1643" s="13">
        <v>0</v>
      </c>
      <c r="M1643" s="13">
        <v>1</v>
      </c>
      <c r="N1643" s="13">
        <v>0</v>
      </c>
      <c r="O1643" s="13">
        <v>1</v>
      </c>
      <c r="P1643" s="13">
        <v>1</v>
      </c>
      <c r="Q1643" s="13">
        <v>3</v>
      </c>
      <c r="R1643" s="13">
        <v>443</v>
      </c>
      <c r="S1643" s="13">
        <v>0</v>
      </c>
      <c r="T1643" s="15">
        <v>5</v>
      </c>
      <c r="U1643" s="15">
        <v>0.625</v>
      </c>
      <c r="V1643" s="15">
        <v>0.39374999999999999</v>
      </c>
      <c r="W1643" s="13">
        <v>40</v>
      </c>
      <c r="X1643" s="13">
        <v>67</v>
      </c>
      <c r="Y1643" s="13">
        <v>10</v>
      </c>
      <c r="Z1643" s="13">
        <v>107</v>
      </c>
      <c r="AA1643" s="13">
        <v>48</v>
      </c>
      <c r="AB1643" s="13">
        <v>0</v>
      </c>
    </row>
    <row r="1644" spans="1:28">
      <c r="A1644" s="1">
        <v>100010747</v>
      </c>
      <c r="B1644" s="1" t="s">
        <v>1138</v>
      </c>
      <c r="C1644" s="1" t="s">
        <v>3538</v>
      </c>
      <c r="D1644" s="1" t="s">
        <v>3561</v>
      </c>
      <c r="E1644" s="1">
        <v>2</v>
      </c>
      <c r="F1644" s="13">
        <v>64</v>
      </c>
      <c r="G1644" s="13">
        <f t="shared" si="26"/>
        <v>22</v>
      </c>
      <c r="H1644" s="13">
        <v>22</v>
      </c>
      <c r="I1644" s="13">
        <v>0</v>
      </c>
      <c r="J1644" s="13">
        <v>6</v>
      </c>
      <c r="K1644" s="13">
        <v>1</v>
      </c>
      <c r="L1644" s="13">
        <v>0</v>
      </c>
      <c r="M1644" s="13">
        <v>1</v>
      </c>
      <c r="N1644" s="13">
        <v>4</v>
      </c>
      <c r="O1644" s="13">
        <v>2</v>
      </c>
      <c r="P1644" s="13">
        <v>4</v>
      </c>
      <c r="Q1644" s="13">
        <v>21</v>
      </c>
      <c r="R1644" s="13">
        <v>3092</v>
      </c>
      <c r="S1644" s="13">
        <v>192</v>
      </c>
      <c r="T1644" s="15">
        <v>32</v>
      </c>
      <c r="U1644" s="15">
        <v>4</v>
      </c>
      <c r="V1644" s="15">
        <v>2.52</v>
      </c>
      <c r="W1644" s="13">
        <v>279</v>
      </c>
      <c r="X1644" s="13">
        <v>522</v>
      </c>
      <c r="Y1644" s="13">
        <v>64</v>
      </c>
      <c r="Z1644" s="13">
        <v>801</v>
      </c>
      <c r="AA1644" s="13">
        <v>144</v>
      </c>
      <c r="AB1644" s="13">
        <v>6</v>
      </c>
    </row>
    <row r="1645" spans="1:28">
      <c r="A1645" s="1">
        <v>100010752</v>
      </c>
      <c r="B1645" s="1" t="s">
        <v>1138</v>
      </c>
      <c r="C1645" s="1" t="s">
        <v>3538</v>
      </c>
      <c r="D1645" s="1" t="s">
        <v>12</v>
      </c>
      <c r="E1645" s="1">
        <v>1</v>
      </c>
      <c r="F1645" s="13">
        <v>6</v>
      </c>
      <c r="G1645" s="13">
        <f t="shared" si="26"/>
        <v>2</v>
      </c>
      <c r="H1645" s="13">
        <v>2</v>
      </c>
      <c r="I1645" s="13">
        <v>0</v>
      </c>
      <c r="J1645" s="13">
        <v>0</v>
      </c>
      <c r="K1645" s="13">
        <v>1</v>
      </c>
      <c r="L1645" s="13">
        <v>0</v>
      </c>
      <c r="M1645" s="13">
        <v>1</v>
      </c>
      <c r="N1645" s="13">
        <v>0</v>
      </c>
      <c r="O1645" s="13">
        <v>1</v>
      </c>
      <c r="P1645" s="13">
        <v>1</v>
      </c>
      <c r="Q1645" s="13">
        <v>2</v>
      </c>
      <c r="R1645" s="13">
        <v>272</v>
      </c>
      <c r="S1645" s="13">
        <v>0</v>
      </c>
      <c r="T1645" s="15">
        <v>3</v>
      </c>
      <c r="U1645" s="15">
        <v>0.375</v>
      </c>
      <c r="V1645" s="15">
        <v>0.23624999999999999</v>
      </c>
      <c r="W1645" s="13">
        <v>25</v>
      </c>
      <c r="X1645" s="13">
        <v>41</v>
      </c>
      <c r="Y1645" s="13">
        <v>6</v>
      </c>
      <c r="Z1645" s="13">
        <v>66</v>
      </c>
      <c r="AA1645" s="13">
        <v>48</v>
      </c>
      <c r="AB1645" s="13">
        <v>0</v>
      </c>
    </row>
    <row r="1646" spans="1:28">
      <c r="A1646" s="1">
        <v>100010756</v>
      </c>
      <c r="B1646" s="1" t="s">
        <v>1138</v>
      </c>
      <c r="C1646" s="1" t="s">
        <v>3538</v>
      </c>
      <c r="D1646" s="1" t="s">
        <v>3567</v>
      </c>
      <c r="E1646" s="1">
        <v>1</v>
      </c>
      <c r="F1646" s="13">
        <v>89</v>
      </c>
      <c r="G1646" s="13">
        <f t="shared" si="26"/>
        <v>23</v>
      </c>
      <c r="H1646" s="13">
        <v>23</v>
      </c>
      <c r="I1646" s="13">
        <v>0</v>
      </c>
      <c r="J1646" s="13">
        <v>12</v>
      </c>
      <c r="K1646" s="13">
        <v>0</v>
      </c>
      <c r="L1646" s="13">
        <v>0</v>
      </c>
      <c r="M1646" s="13">
        <v>0</v>
      </c>
      <c r="N1646" s="13">
        <v>7</v>
      </c>
      <c r="O1646" s="13">
        <v>1</v>
      </c>
      <c r="P1646" s="13">
        <v>6</v>
      </c>
      <c r="Q1646" s="13">
        <v>33</v>
      </c>
      <c r="R1646" s="13">
        <v>4386</v>
      </c>
      <c r="S1646" s="13">
        <v>784</v>
      </c>
      <c r="T1646" s="15">
        <v>44.5</v>
      </c>
      <c r="U1646" s="15">
        <v>5.5625</v>
      </c>
      <c r="V1646" s="15">
        <v>3.504375</v>
      </c>
      <c r="W1646" s="13">
        <v>395</v>
      </c>
      <c r="X1646" s="13">
        <v>894</v>
      </c>
      <c r="Y1646" s="13">
        <v>89</v>
      </c>
      <c r="Z1646" s="13">
        <v>1289</v>
      </c>
      <c r="AA1646" s="13">
        <v>168</v>
      </c>
      <c r="AB1646" s="13">
        <v>12</v>
      </c>
    </row>
    <row r="1647" spans="1:28">
      <c r="A1647" s="1">
        <v>100010759</v>
      </c>
      <c r="B1647" s="1" t="s">
        <v>1138</v>
      </c>
      <c r="C1647" s="1" t="s">
        <v>3538</v>
      </c>
      <c r="D1647" s="1" t="s">
        <v>12</v>
      </c>
      <c r="E1647" s="1">
        <v>1</v>
      </c>
      <c r="F1647" s="13">
        <v>119</v>
      </c>
      <c r="G1647" s="13">
        <f t="shared" si="26"/>
        <v>31</v>
      </c>
      <c r="H1647" s="13">
        <v>31</v>
      </c>
      <c r="I1647" s="13">
        <v>0</v>
      </c>
      <c r="J1647" s="13">
        <v>16</v>
      </c>
      <c r="K1647" s="13">
        <v>0</v>
      </c>
      <c r="L1647" s="13">
        <v>1</v>
      </c>
      <c r="M1647" s="13">
        <v>0</v>
      </c>
      <c r="N1647" s="13">
        <v>8</v>
      </c>
      <c r="O1647" s="13">
        <v>1</v>
      </c>
      <c r="P1647" s="13">
        <v>8</v>
      </c>
      <c r="Q1647" s="13">
        <v>44</v>
      </c>
      <c r="R1647" s="13">
        <v>5783</v>
      </c>
      <c r="S1647" s="13">
        <v>1468</v>
      </c>
      <c r="T1647" s="15">
        <v>59.5</v>
      </c>
      <c r="U1647" s="15">
        <v>7.4375</v>
      </c>
      <c r="V1647" s="15">
        <v>4.6856249999999999</v>
      </c>
      <c r="W1647" s="13">
        <v>521</v>
      </c>
      <c r="X1647" s="13">
        <v>1308</v>
      </c>
      <c r="Y1647" s="13">
        <v>119</v>
      </c>
      <c r="Z1647" s="13">
        <v>1829</v>
      </c>
      <c r="AA1647" s="13">
        <v>192</v>
      </c>
      <c r="AB1647" s="13">
        <v>16</v>
      </c>
    </row>
    <row r="1648" spans="1:28">
      <c r="A1648" s="1">
        <v>100010766</v>
      </c>
      <c r="B1648" s="1" t="s">
        <v>1138</v>
      </c>
      <c r="C1648" s="1" t="s">
        <v>3538</v>
      </c>
      <c r="D1648" s="1" t="s">
        <v>12</v>
      </c>
      <c r="E1648" s="1">
        <v>1</v>
      </c>
      <c r="F1648" s="13">
        <v>49</v>
      </c>
      <c r="G1648" s="13">
        <f t="shared" si="26"/>
        <v>13</v>
      </c>
      <c r="H1648" s="13">
        <v>13</v>
      </c>
      <c r="I1648" s="13">
        <v>0</v>
      </c>
      <c r="J1648" s="13">
        <v>6</v>
      </c>
      <c r="K1648" s="13">
        <v>0</v>
      </c>
      <c r="L1648" s="13">
        <v>0</v>
      </c>
      <c r="M1648" s="13">
        <v>0</v>
      </c>
      <c r="N1648" s="13">
        <v>4</v>
      </c>
      <c r="O1648" s="13">
        <v>1</v>
      </c>
      <c r="P1648" s="13">
        <v>3</v>
      </c>
      <c r="Q1648" s="13">
        <v>18</v>
      </c>
      <c r="R1648" s="13">
        <v>2403</v>
      </c>
      <c r="S1648" s="13">
        <v>192</v>
      </c>
      <c r="T1648" s="15">
        <v>24.5</v>
      </c>
      <c r="U1648" s="15">
        <v>3.0625</v>
      </c>
      <c r="V1648" s="15">
        <v>1.9293750000000001</v>
      </c>
      <c r="W1648" s="13">
        <v>217</v>
      </c>
      <c r="X1648" s="13">
        <v>419</v>
      </c>
      <c r="Y1648" s="13">
        <v>49</v>
      </c>
      <c r="Z1648" s="13">
        <v>636</v>
      </c>
      <c r="AA1648" s="13">
        <v>96</v>
      </c>
      <c r="AB1648" s="13">
        <v>6</v>
      </c>
    </row>
    <row r="1649" spans="1:28">
      <c r="A1649" s="1">
        <v>100010770</v>
      </c>
      <c r="B1649" s="1" t="s">
        <v>1138</v>
      </c>
      <c r="C1649" s="1" t="s">
        <v>3538</v>
      </c>
      <c r="D1649" s="1" t="s">
        <v>72</v>
      </c>
      <c r="E1649" s="1">
        <v>1</v>
      </c>
      <c r="F1649" s="13">
        <v>81</v>
      </c>
      <c r="G1649" s="13">
        <f t="shared" si="26"/>
        <v>21</v>
      </c>
      <c r="H1649" s="13">
        <v>21</v>
      </c>
      <c r="I1649" s="13">
        <v>0</v>
      </c>
      <c r="J1649" s="13">
        <v>10</v>
      </c>
      <c r="K1649" s="13">
        <v>0</v>
      </c>
      <c r="L1649" s="13">
        <v>0</v>
      </c>
      <c r="M1649" s="13">
        <v>0</v>
      </c>
      <c r="N1649" s="13">
        <v>6</v>
      </c>
      <c r="O1649" s="13">
        <v>1</v>
      </c>
      <c r="P1649" s="13">
        <v>5</v>
      </c>
      <c r="Q1649" s="13">
        <v>30</v>
      </c>
      <c r="R1649" s="13">
        <v>3893</v>
      </c>
      <c r="S1649" s="13">
        <v>634</v>
      </c>
      <c r="T1649" s="15">
        <v>40.5</v>
      </c>
      <c r="U1649" s="15">
        <v>5.0625</v>
      </c>
      <c r="V1649" s="15">
        <v>3.1893750000000001</v>
      </c>
      <c r="W1649" s="13">
        <v>351</v>
      </c>
      <c r="X1649" s="13">
        <v>775</v>
      </c>
      <c r="Y1649" s="13">
        <v>81</v>
      </c>
      <c r="Z1649" s="13">
        <v>1126</v>
      </c>
      <c r="AA1649" s="13">
        <v>144</v>
      </c>
      <c r="AB1649" s="13">
        <v>10</v>
      </c>
    </row>
    <row r="1650" spans="1:28">
      <c r="A1650" s="1">
        <v>100010774</v>
      </c>
      <c r="B1650" s="1" t="s">
        <v>1138</v>
      </c>
      <c r="C1650" s="1" t="s">
        <v>3538</v>
      </c>
      <c r="D1650" s="1" t="s">
        <v>3573</v>
      </c>
      <c r="E1650" s="1">
        <v>1</v>
      </c>
      <c r="F1650" s="13">
        <v>85</v>
      </c>
      <c r="G1650" s="13">
        <f t="shared" si="26"/>
        <v>29</v>
      </c>
      <c r="H1650" s="13">
        <v>29</v>
      </c>
      <c r="I1650" s="13">
        <v>0</v>
      </c>
      <c r="J1650" s="13">
        <v>10</v>
      </c>
      <c r="K1650" s="13">
        <v>0</v>
      </c>
      <c r="L1650" s="13">
        <v>0</v>
      </c>
      <c r="M1650" s="13">
        <v>0</v>
      </c>
      <c r="N1650" s="13">
        <v>6</v>
      </c>
      <c r="O1650" s="13">
        <v>1</v>
      </c>
      <c r="P1650" s="13">
        <v>5</v>
      </c>
      <c r="Q1650" s="13">
        <v>28</v>
      </c>
      <c r="R1650" s="13">
        <v>4079</v>
      </c>
      <c r="S1650" s="13">
        <v>543</v>
      </c>
      <c r="T1650" s="15">
        <v>42.5</v>
      </c>
      <c r="U1650" s="15">
        <v>5.3125</v>
      </c>
      <c r="V1650" s="15">
        <v>3.3468749999999998</v>
      </c>
      <c r="W1650" s="13">
        <v>368</v>
      </c>
      <c r="X1650" s="13">
        <v>775</v>
      </c>
      <c r="Y1650" s="13">
        <v>85</v>
      </c>
      <c r="Z1650" s="13">
        <v>1143</v>
      </c>
      <c r="AA1650" s="13">
        <v>144</v>
      </c>
      <c r="AB1650" s="13">
        <v>10</v>
      </c>
    </row>
    <row r="1651" spans="1:28">
      <c r="A1651" s="1">
        <v>100010781</v>
      </c>
      <c r="B1651" s="1" t="s">
        <v>1138</v>
      </c>
      <c r="C1651" s="1" t="s">
        <v>3538</v>
      </c>
      <c r="D1651" s="1" t="s">
        <v>46</v>
      </c>
      <c r="E1651" s="1">
        <v>1</v>
      </c>
      <c r="F1651" s="13">
        <v>54</v>
      </c>
      <c r="G1651" s="13">
        <f t="shared" si="26"/>
        <v>14</v>
      </c>
      <c r="H1651" s="13">
        <v>14</v>
      </c>
      <c r="I1651" s="13">
        <v>0</v>
      </c>
      <c r="J1651" s="13">
        <v>6</v>
      </c>
      <c r="K1651" s="13">
        <v>0</v>
      </c>
      <c r="L1651" s="13">
        <v>0</v>
      </c>
      <c r="M1651" s="13">
        <v>0</v>
      </c>
      <c r="N1651" s="13">
        <v>4</v>
      </c>
      <c r="O1651" s="13">
        <v>1</v>
      </c>
      <c r="P1651" s="13">
        <v>3</v>
      </c>
      <c r="Q1651" s="13">
        <v>20</v>
      </c>
      <c r="R1651" s="13">
        <v>2636</v>
      </c>
      <c r="S1651" s="13">
        <v>248</v>
      </c>
      <c r="T1651" s="15">
        <v>27</v>
      </c>
      <c r="U1651" s="15">
        <v>3.375</v>
      </c>
      <c r="V1651" s="15">
        <v>2.1262500000000002</v>
      </c>
      <c r="W1651" s="13">
        <v>238</v>
      </c>
      <c r="X1651" s="13">
        <v>470</v>
      </c>
      <c r="Y1651" s="13">
        <v>54</v>
      </c>
      <c r="Z1651" s="13">
        <v>708</v>
      </c>
      <c r="AA1651" s="13">
        <v>96</v>
      </c>
      <c r="AB1651" s="13">
        <v>6</v>
      </c>
    </row>
    <row r="1652" spans="1:28">
      <c r="A1652" s="1">
        <v>100010786</v>
      </c>
      <c r="B1652" s="1" t="s">
        <v>1138</v>
      </c>
      <c r="C1652" s="1" t="s">
        <v>3538</v>
      </c>
      <c r="D1652" s="1" t="s">
        <v>3576</v>
      </c>
      <c r="E1652" s="1">
        <v>1</v>
      </c>
      <c r="F1652" s="13">
        <v>40</v>
      </c>
      <c r="G1652" s="13">
        <f t="shared" si="26"/>
        <v>14</v>
      </c>
      <c r="H1652" s="13">
        <v>14</v>
      </c>
      <c r="I1652" s="13">
        <v>0</v>
      </c>
      <c r="J1652" s="13">
        <v>4</v>
      </c>
      <c r="K1652" s="13">
        <v>0</v>
      </c>
      <c r="L1652" s="13">
        <v>0</v>
      </c>
      <c r="M1652" s="13">
        <v>0</v>
      </c>
      <c r="N1652" s="13">
        <v>3</v>
      </c>
      <c r="O1652" s="13">
        <v>1</v>
      </c>
      <c r="P1652" s="13">
        <v>2</v>
      </c>
      <c r="Q1652" s="13">
        <v>13</v>
      </c>
      <c r="R1652" s="13">
        <v>1983</v>
      </c>
      <c r="S1652" s="13">
        <v>82</v>
      </c>
      <c r="T1652" s="15">
        <v>20</v>
      </c>
      <c r="U1652" s="15">
        <v>2.5</v>
      </c>
      <c r="V1652" s="15">
        <v>1.575</v>
      </c>
      <c r="W1652" s="13">
        <v>179</v>
      </c>
      <c r="X1652" s="13">
        <v>323</v>
      </c>
      <c r="Y1652" s="13">
        <v>40</v>
      </c>
      <c r="Z1652" s="13">
        <v>502</v>
      </c>
      <c r="AA1652" s="13">
        <v>72</v>
      </c>
      <c r="AB1652" s="13">
        <v>4</v>
      </c>
    </row>
    <row r="1653" spans="1:28">
      <c r="A1653" s="1">
        <v>100010790</v>
      </c>
      <c r="B1653" s="1" t="s">
        <v>1138</v>
      </c>
      <c r="C1653" s="1" t="s">
        <v>3538</v>
      </c>
      <c r="D1653" s="1" t="s">
        <v>3579</v>
      </c>
      <c r="E1653" s="1">
        <v>1</v>
      </c>
      <c r="F1653" s="13">
        <v>17</v>
      </c>
      <c r="G1653" s="13">
        <f t="shared" si="26"/>
        <v>5</v>
      </c>
      <c r="H1653" s="13">
        <v>5</v>
      </c>
      <c r="I1653" s="13">
        <v>0</v>
      </c>
      <c r="J1653" s="13">
        <v>0</v>
      </c>
      <c r="K1653" s="13">
        <v>1</v>
      </c>
      <c r="L1653" s="13">
        <v>0</v>
      </c>
      <c r="M1653" s="13">
        <v>1</v>
      </c>
      <c r="N1653" s="13">
        <v>0</v>
      </c>
      <c r="O1653" s="13">
        <v>1</v>
      </c>
      <c r="P1653" s="13">
        <v>1</v>
      </c>
      <c r="Q1653" s="13">
        <v>6</v>
      </c>
      <c r="R1653" s="13">
        <v>1024</v>
      </c>
      <c r="S1653" s="13">
        <v>0</v>
      </c>
      <c r="T1653" s="15">
        <v>8.5</v>
      </c>
      <c r="U1653" s="15">
        <v>1.0625</v>
      </c>
      <c r="V1653" s="15">
        <v>0.66937500000000005</v>
      </c>
      <c r="W1653" s="13">
        <v>93</v>
      </c>
      <c r="X1653" s="13">
        <v>154</v>
      </c>
      <c r="Y1653" s="13">
        <v>17</v>
      </c>
      <c r="Z1653" s="13">
        <v>247</v>
      </c>
      <c r="AA1653" s="13">
        <v>48</v>
      </c>
      <c r="AB1653" s="13">
        <v>0</v>
      </c>
    </row>
    <row r="1654" spans="1:28">
      <c r="A1654" s="1">
        <v>100010799</v>
      </c>
      <c r="B1654" s="1" t="s">
        <v>1138</v>
      </c>
      <c r="C1654" s="1" t="s">
        <v>3538</v>
      </c>
      <c r="D1654" s="1" t="s">
        <v>72</v>
      </c>
      <c r="E1654" s="1">
        <v>1</v>
      </c>
      <c r="F1654" s="13">
        <v>25</v>
      </c>
      <c r="G1654" s="13">
        <f t="shared" si="26"/>
        <v>7</v>
      </c>
      <c r="H1654" s="13">
        <v>7</v>
      </c>
      <c r="I1654" s="13">
        <v>0</v>
      </c>
      <c r="J1654" s="13">
        <v>4</v>
      </c>
      <c r="K1654" s="13">
        <v>0</v>
      </c>
      <c r="L1654" s="13">
        <v>0</v>
      </c>
      <c r="M1654" s="13">
        <v>0</v>
      </c>
      <c r="N1654" s="13">
        <v>3</v>
      </c>
      <c r="O1654" s="13">
        <v>1</v>
      </c>
      <c r="P1654" s="13">
        <v>2</v>
      </c>
      <c r="Q1654" s="13">
        <v>9</v>
      </c>
      <c r="R1654" s="13">
        <v>1285</v>
      </c>
      <c r="S1654" s="13">
        <v>25</v>
      </c>
      <c r="T1654" s="15">
        <v>12.5</v>
      </c>
      <c r="U1654" s="15">
        <v>1.5625</v>
      </c>
      <c r="V1654" s="15">
        <v>0.984375</v>
      </c>
      <c r="W1654" s="13">
        <v>116</v>
      </c>
      <c r="X1654" s="13">
        <v>201</v>
      </c>
      <c r="Y1654" s="13">
        <v>25</v>
      </c>
      <c r="Z1654" s="13">
        <v>317</v>
      </c>
      <c r="AA1654" s="13">
        <v>72</v>
      </c>
      <c r="AB1654" s="13">
        <v>4</v>
      </c>
    </row>
    <row r="1655" spans="1:28">
      <c r="A1655" s="1">
        <v>100010800</v>
      </c>
      <c r="B1655" s="1" t="s">
        <v>1138</v>
      </c>
      <c r="C1655" s="1" t="s">
        <v>3538</v>
      </c>
      <c r="D1655" s="1" t="s">
        <v>673</v>
      </c>
      <c r="E1655" s="1">
        <v>1</v>
      </c>
      <c r="F1655" s="13">
        <v>22</v>
      </c>
      <c r="G1655" s="13">
        <f t="shared" si="26"/>
        <v>6</v>
      </c>
      <c r="H1655" s="13">
        <v>6</v>
      </c>
      <c r="I1655" s="13">
        <v>0</v>
      </c>
      <c r="J1655" s="13">
        <v>4</v>
      </c>
      <c r="K1655" s="13">
        <v>0</v>
      </c>
      <c r="L1655" s="13">
        <v>0</v>
      </c>
      <c r="M1655" s="13">
        <v>0</v>
      </c>
      <c r="N1655" s="13">
        <v>3</v>
      </c>
      <c r="O1655" s="13">
        <v>1</v>
      </c>
      <c r="P1655" s="13">
        <v>2</v>
      </c>
      <c r="Q1655" s="13">
        <v>8</v>
      </c>
      <c r="R1655" s="13">
        <v>1145</v>
      </c>
      <c r="S1655" s="13">
        <v>16</v>
      </c>
      <c r="T1655" s="15">
        <v>11</v>
      </c>
      <c r="U1655" s="15">
        <v>1.375</v>
      </c>
      <c r="V1655" s="15">
        <v>0.86624999999999996</v>
      </c>
      <c r="W1655" s="13">
        <v>104</v>
      </c>
      <c r="X1655" s="13">
        <v>177</v>
      </c>
      <c r="Y1655" s="13">
        <v>22</v>
      </c>
      <c r="Z1655" s="13">
        <v>281</v>
      </c>
      <c r="AA1655" s="13">
        <v>72</v>
      </c>
      <c r="AB1655" s="13">
        <v>4</v>
      </c>
    </row>
    <row r="1656" spans="1:28">
      <c r="A1656" s="1">
        <v>100010804</v>
      </c>
      <c r="B1656" s="1" t="s">
        <v>1138</v>
      </c>
      <c r="C1656" s="1" t="s">
        <v>3538</v>
      </c>
      <c r="D1656" s="1" t="s">
        <v>176</v>
      </c>
      <c r="E1656" s="1">
        <v>1</v>
      </c>
      <c r="F1656" s="13">
        <v>30</v>
      </c>
      <c r="G1656" s="13">
        <f t="shared" si="26"/>
        <v>8</v>
      </c>
      <c r="H1656" s="13">
        <v>8</v>
      </c>
      <c r="I1656" s="13">
        <v>0</v>
      </c>
      <c r="J1656" s="13">
        <v>4</v>
      </c>
      <c r="K1656" s="13">
        <v>0</v>
      </c>
      <c r="L1656" s="13">
        <v>0</v>
      </c>
      <c r="M1656" s="13">
        <v>0</v>
      </c>
      <c r="N1656" s="13">
        <v>3</v>
      </c>
      <c r="O1656" s="13">
        <v>1</v>
      </c>
      <c r="P1656" s="13">
        <v>2</v>
      </c>
      <c r="Q1656" s="13">
        <v>11</v>
      </c>
      <c r="R1656" s="13">
        <v>1518</v>
      </c>
      <c r="S1656" s="13">
        <v>50</v>
      </c>
      <c r="T1656" s="15">
        <v>15</v>
      </c>
      <c r="U1656" s="15">
        <v>1.875</v>
      </c>
      <c r="V1656" s="15">
        <v>1.1812499999999999</v>
      </c>
      <c r="W1656" s="13">
        <v>137</v>
      </c>
      <c r="X1656" s="13">
        <v>243</v>
      </c>
      <c r="Y1656" s="13">
        <v>30</v>
      </c>
      <c r="Z1656" s="13">
        <v>380</v>
      </c>
      <c r="AA1656" s="13">
        <v>72</v>
      </c>
      <c r="AB1656" s="13">
        <v>4</v>
      </c>
    </row>
    <row r="1657" spans="1:28">
      <c r="A1657" s="1">
        <v>100010817</v>
      </c>
      <c r="B1657" s="1" t="s">
        <v>1138</v>
      </c>
      <c r="C1657" s="1" t="s">
        <v>3587</v>
      </c>
      <c r="D1657" s="1" t="s">
        <v>3585</v>
      </c>
      <c r="E1657" s="1">
        <v>1</v>
      </c>
      <c r="F1657" s="13">
        <v>49</v>
      </c>
      <c r="G1657" s="13">
        <f t="shared" si="26"/>
        <v>13</v>
      </c>
      <c r="H1657" s="13">
        <v>13</v>
      </c>
      <c r="I1657" s="13">
        <v>0</v>
      </c>
      <c r="J1657" s="13">
        <v>6</v>
      </c>
      <c r="K1657" s="13">
        <v>0</v>
      </c>
      <c r="L1657" s="13">
        <v>0</v>
      </c>
      <c r="M1657" s="13">
        <v>0</v>
      </c>
      <c r="N1657" s="13">
        <v>4</v>
      </c>
      <c r="O1657" s="13">
        <v>1</v>
      </c>
      <c r="P1657" s="13">
        <v>3</v>
      </c>
      <c r="Q1657" s="13">
        <v>18</v>
      </c>
      <c r="R1657" s="13">
        <v>2403</v>
      </c>
      <c r="S1657" s="13">
        <v>192</v>
      </c>
      <c r="T1657" s="15">
        <v>24.5</v>
      </c>
      <c r="U1657" s="15">
        <v>3.0625</v>
      </c>
      <c r="V1657" s="15">
        <v>1.9293750000000001</v>
      </c>
      <c r="W1657" s="13">
        <v>217</v>
      </c>
      <c r="X1657" s="13">
        <v>419</v>
      </c>
      <c r="Y1657" s="13">
        <v>49</v>
      </c>
      <c r="Z1657" s="13">
        <v>636</v>
      </c>
      <c r="AA1657" s="13">
        <v>96</v>
      </c>
      <c r="AB1657" s="13">
        <v>6</v>
      </c>
    </row>
    <row r="1658" spans="1:28">
      <c r="A1658" s="1">
        <v>100010822</v>
      </c>
      <c r="B1658" s="1" t="s">
        <v>1138</v>
      </c>
      <c r="C1658" s="1" t="s">
        <v>3587</v>
      </c>
      <c r="D1658" s="1" t="s">
        <v>3589</v>
      </c>
      <c r="E1658" s="1">
        <v>1</v>
      </c>
      <c r="F1658" s="13">
        <v>35</v>
      </c>
      <c r="G1658" s="13">
        <f t="shared" si="26"/>
        <v>9</v>
      </c>
      <c r="H1658" s="13">
        <v>9</v>
      </c>
      <c r="I1658" s="13">
        <v>0</v>
      </c>
      <c r="J1658" s="13">
        <v>4</v>
      </c>
      <c r="K1658" s="13">
        <v>0</v>
      </c>
      <c r="L1658" s="13">
        <v>0</v>
      </c>
      <c r="M1658" s="13">
        <v>0</v>
      </c>
      <c r="N1658" s="13">
        <v>3</v>
      </c>
      <c r="O1658" s="13">
        <v>1</v>
      </c>
      <c r="P1658" s="13">
        <v>2</v>
      </c>
      <c r="Q1658" s="13">
        <v>13</v>
      </c>
      <c r="R1658" s="13">
        <v>1751</v>
      </c>
      <c r="S1658" s="13">
        <v>82</v>
      </c>
      <c r="T1658" s="15">
        <v>17.5</v>
      </c>
      <c r="U1658" s="15">
        <v>2.1875</v>
      </c>
      <c r="V1658" s="15">
        <v>1.378125</v>
      </c>
      <c r="W1658" s="13">
        <v>158</v>
      </c>
      <c r="X1658" s="13">
        <v>288</v>
      </c>
      <c r="Y1658" s="13">
        <v>35</v>
      </c>
      <c r="Z1658" s="13">
        <v>446</v>
      </c>
      <c r="AA1658" s="13">
        <v>72</v>
      </c>
      <c r="AB1658" s="13">
        <v>4</v>
      </c>
    </row>
    <row r="1659" spans="1:28">
      <c r="A1659" s="1">
        <v>100010826</v>
      </c>
      <c r="B1659" s="1" t="s">
        <v>1138</v>
      </c>
      <c r="C1659" s="1" t="s">
        <v>3587</v>
      </c>
      <c r="D1659" s="1" t="s">
        <v>199</v>
      </c>
      <c r="E1659" s="1">
        <v>1</v>
      </c>
      <c r="F1659" s="13">
        <v>27</v>
      </c>
      <c r="G1659" s="13">
        <f t="shared" si="26"/>
        <v>7</v>
      </c>
      <c r="H1659" s="13">
        <v>7</v>
      </c>
      <c r="I1659" s="13">
        <v>0</v>
      </c>
      <c r="J1659" s="13">
        <v>4</v>
      </c>
      <c r="K1659" s="13">
        <v>0</v>
      </c>
      <c r="L1659" s="13">
        <v>0</v>
      </c>
      <c r="M1659" s="13">
        <v>0</v>
      </c>
      <c r="N1659" s="13">
        <v>3</v>
      </c>
      <c r="O1659" s="13">
        <v>1</v>
      </c>
      <c r="P1659" s="13">
        <v>2</v>
      </c>
      <c r="Q1659" s="13">
        <v>10</v>
      </c>
      <c r="R1659" s="13">
        <v>1378</v>
      </c>
      <c r="S1659" s="13">
        <v>37</v>
      </c>
      <c r="T1659" s="15">
        <v>13.5</v>
      </c>
      <c r="U1659" s="15">
        <v>1.6875</v>
      </c>
      <c r="V1659" s="15">
        <v>1.0631250000000001</v>
      </c>
      <c r="W1659" s="13">
        <v>125</v>
      </c>
      <c r="X1659" s="13">
        <v>218</v>
      </c>
      <c r="Y1659" s="13">
        <v>27</v>
      </c>
      <c r="Z1659" s="13">
        <v>343</v>
      </c>
      <c r="AA1659" s="13">
        <v>72</v>
      </c>
      <c r="AB1659" s="13">
        <v>4</v>
      </c>
    </row>
    <row r="1660" spans="1:28">
      <c r="A1660" s="1">
        <v>100010829</v>
      </c>
      <c r="B1660" s="1" t="s">
        <v>1138</v>
      </c>
      <c r="C1660" s="1" t="s">
        <v>3587</v>
      </c>
      <c r="D1660" s="1" t="s">
        <v>176</v>
      </c>
      <c r="E1660" s="1">
        <v>1</v>
      </c>
      <c r="F1660" s="13">
        <v>14</v>
      </c>
      <c r="G1660" s="13">
        <f t="shared" si="26"/>
        <v>4</v>
      </c>
      <c r="H1660" s="13">
        <v>4</v>
      </c>
      <c r="I1660" s="13">
        <v>0</v>
      </c>
      <c r="J1660" s="13">
        <v>0</v>
      </c>
      <c r="K1660" s="13">
        <v>1</v>
      </c>
      <c r="L1660" s="13">
        <v>0</v>
      </c>
      <c r="M1660" s="13">
        <v>1</v>
      </c>
      <c r="N1660" s="13">
        <v>0</v>
      </c>
      <c r="O1660" s="13">
        <v>1</v>
      </c>
      <c r="P1660" s="13">
        <v>1</v>
      </c>
      <c r="Q1660" s="13">
        <v>5</v>
      </c>
      <c r="R1660" s="13">
        <v>767</v>
      </c>
      <c r="S1660" s="13">
        <v>0</v>
      </c>
      <c r="T1660" s="15">
        <v>7</v>
      </c>
      <c r="U1660" s="15">
        <v>0.875</v>
      </c>
      <c r="V1660" s="15">
        <v>0.55125000000000002</v>
      </c>
      <c r="W1660" s="13">
        <v>70</v>
      </c>
      <c r="X1660" s="13">
        <v>116</v>
      </c>
      <c r="Y1660" s="13">
        <v>14</v>
      </c>
      <c r="Z1660" s="13">
        <v>186</v>
      </c>
      <c r="AA1660" s="13">
        <v>48</v>
      </c>
      <c r="AB1660" s="13">
        <v>0</v>
      </c>
    </row>
    <row r="1661" spans="1:28">
      <c r="A1661" s="1">
        <v>100010835</v>
      </c>
      <c r="B1661" s="1" t="s">
        <v>1138</v>
      </c>
      <c r="C1661" s="1" t="s">
        <v>3587</v>
      </c>
      <c r="D1661" s="1" t="s">
        <v>12</v>
      </c>
      <c r="E1661" s="1">
        <v>1</v>
      </c>
      <c r="F1661" s="13">
        <v>13</v>
      </c>
      <c r="G1661" s="13">
        <f t="shared" si="26"/>
        <v>5</v>
      </c>
      <c r="H1661" s="13">
        <v>5</v>
      </c>
      <c r="I1661" s="13">
        <v>0</v>
      </c>
      <c r="J1661" s="13">
        <v>0</v>
      </c>
      <c r="K1661" s="13">
        <v>1</v>
      </c>
      <c r="L1661" s="13">
        <v>0</v>
      </c>
      <c r="M1661" s="13">
        <v>1</v>
      </c>
      <c r="N1661" s="13">
        <v>0</v>
      </c>
      <c r="O1661" s="13">
        <v>1</v>
      </c>
      <c r="P1661" s="13">
        <v>1</v>
      </c>
      <c r="Q1661" s="13">
        <v>4</v>
      </c>
      <c r="R1661" s="13">
        <v>630</v>
      </c>
      <c r="S1661" s="13">
        <v>0</v>
      </c>
      <c r="T1661" s="15">
        <v>6.5</v>
      </c>
      <c r="U1661" s="15">
        <v>0.8125</v>
      </c>
      <c r="V1661" s="15">
        <v>0.51187499999999997</v>
      </c>
      <c r="W1661" s="13">
        <v>57</v>
      </c>
      <c r="X1661" s="13">
        <v>95</v>
      </c>
      <c r="Y1661" s="13">
        <v>13</v>
      </c>
      <c r="Z1661" s="13">
        <v>152</v>
      </c>
      <c r="AA1661" s="13">
        <v>48</v>
      </c>
      <c r="AB1661" s="13">
        <v>0</v>
      </c>
    </row>
    <row r="1662" spans="1:28">
      <c r="A1662" s="1">
        <v>100010838</v>
      </c>
      <c r="B1662" s="1" t="s">
        <v>1138</v>
      </c>
      <c r="C1662" s="1" t="s">
        <v>3587</v>
      </c>
      <c r="D1662" s="1" t="s">
        <v>3597</v>
      </c>
      <c r="E1662" s="1">
        <v>1</v>
      </c>
      <c r="F1662" s="13">
        <v>38</v>
      </c>
      <c r="G1662" s="13">
        <f t="shared" si="26"/>
        <v>10</v>
      </c>
      <c r="H1662" s="13">
        <v>10</v>
      </c>
      <c r="I1662" s="13">
        <v>0</v>
      </c>
      <c r="J1662" s="13">
        <v>4</v>
      </c>
      <c r="K1662" s="13">
        <v>0</v>
      </c>
      <c r="L1662" s="13">
        <v>0</v>
      </c>
      <c r="M1662" s="13">
        <v>0</v>
      </c>
      <c r="N1662" s="13">
        <v>3</v>
      </c>
      <c r="O1662" s="13">
        <v>1</v>
      </c>
      <c r="P1662" s="13">
        <v>2</v>
      </c>
      <c r="Q1662" s="13">
        <v>14</v>
      </c>
      <c r="R1662" s="13">
        <v>1890</v>
      </c>
      <c r="S1662" s="13">
        <v>100</v>
      </c>
      <c r="T1662" s="15">
        <v>19</v>
      </c>
      <c r="U1662" s="15">
        <v>2.375</v>
      </c>
      <c r="V1662" s="15">
        <v>1.4962500000000001</v>
      </c>
      <c r="W1662" s="13">
        <v>171</v>
      </c>
      <c r="X1662" s="13">
        <v>314</v>
      </c>
      <c r="Y1662" s="13">
        <v>38</v>
      </c>
      <c r="Z1662" s="13">
        <v>485</v>
      </c>
      <c r="AA1662" s="13">
        <v>72</v>
      </c>
      <c r="AB1662" s="13">
        <v>4</v>
      </c>
    </row>
    <row r="1663" spans="1:28">
      <c r="A1663" s="1">
        <v>100010843</v>
      </c>
      <c r="B1663" s="1" t="s">
        <v>1138</v>
      </c>
      <c r="C1663" s="1" t="s">
        <v>3587</v>
      </c>
      <c r="D1663" s="1" t="s">
        <v>3600</v>
      </c>
      <c r="E1663" s="1">
        <v>2</v>
      </c>
      <c r="F1663" s="13">
        <v>17</v>
      </c>
      <c r="G1663" s="13">
        <f t="shared" si="26"/>
        <v>5</v>
      </c>
      <c r="H1663" s="13">
        <v>5</v>
      </c>
      <c r="I1663" s="13">
        <v>0</v>
      </c>
      <c r="J1663" s="13">
        <v>0</v>
      </c>
      <c r="K1663" s="13">
        <v>1</v>
      </c>
      <c r="L1663" s="13">
        <v>0</v>
      </c>
      <c r="M1663" s="13">
        <v>2</v>
      </c>
      <c r="N1663" s="13">
        <v>0</v>
      </c>
      <c r="O1663" s="13">
        <v>2</v>
      </c>
      <c r="P1663" s="13">
        <v>1</v>
      </c>
      <c r="Q1663" s="13">
        <v>6</v>
      </c>
      <c r="R1663" s="13">
        <v>1024</v>
      </c>
      <c r="S1663" s="13">
        <v>0</v>
      </c>
      <c r="T1663" s="15">
        <v>8.5</v>
      </c>
      <c r="U1663" s="15">
        <v>1.0625</v>
      </c>
      <c r="V1663" s="15">
        <v>0.66937500000000005</v>
      </c>
      <c r="W1663" s="13">
        <v>93</v>
      </c>
      <c r="X1663" s="13">
        <v>154</v>
      </c>
      <c r="Y1663" s="13">
        <v>17</v>
      </c>
      <c r="Z1663" s="13">
        <v>247</v>
      </c>
      <c r="AA1663" s="13">
        <v>72</v>
      </c>
      <c r="AB1663" s="13">
        <v>0</v>
      </c>
    </row>
    <row r="1664" spans="1:28">
      <c r="A1664" s="1">
        <v>100010848</v>
      </c>
      <c r="B1664" s="1" t="s">
        <v>1138</v>
      </c>
      <c r="C1664" s="1" t="s">
        <v>3587</v>
      </c>
      <c r="D1664" s="1" t="s">
        <v>176</v>
      </c>
      <c r="E1664" s="1">
        <v>1</v>
      </c>
      <c r="F1664" s="13">
        <v>35</v>
      </c>
      <c r="G1664" s="13">
        <f t="shared" si="26"/>
        <v>9</v>
      </c>
      <c r="H1664" s="13">
        <v>9</v>
      </c>
      <c r="I1664" s="13">
        <v>0</v>
      </c>
      <c r="J1664" s="13">
        <v>4</v>
      </c>
      <c r="K1664" s="13">
        <v>0</v>
      </c>
      <c r="L1664" s="13">
        <v>0</v>
      </c>
      <c r="M1664" s="13">
        <v>0</v>
      </c>
      <c r="N1664" s="13">
        <v>3</v>
      </c>
      <c r="O1664" s="13">
        <v>1</v>
      </c>
      <c r="P1664" s="13">
        <v>2</v>
      </c>
      <c r="Q1664" s="13">
        <v>13</v>
      </c>
      <c r="R1664" s="13">
        <v>1751</v>
      </c>
      <c r="S1664" s="13">
        <v>82</v>
      </c>
      <c r="T1664" s="15">
        <v>17.5</v>
      </c>
      <c r="U1664" s="15">
        <v>2.1875</v>
      </c>
      <c r="V1664" s="15">
        <v>1.378125</v>
      </c>
      <c r="W1664" s="13">
        <v>158</v>
      </c>
      <c r="X1664" s="13">
        <v>288</v>
      </c>
      <c r="Y1664" s="13">
        <v>35</v>
      </c>
      <c r="Z1664" s="13">
        <v>446</v>
      </c>
      <c r="AA1664" s="13">
        <v>72</v>
      </c>
      <c r="AB1664" s="13">
        <v>4</v>
      </c>
    </row>
    <row r="1665" spans="1:28">
      <c r="A1665" s="1">
        <v>100010851</v>
      </c>
      <c r="B1665" s="1" t="s">
        <v>1138</v>
      </c>
      <c r="C1665" s="1" t="s">
        <v>3587</v>
      </c>
      <c r="D1665" s="1" t="s">
        <v>150</v>
      </c>
      <c r="E1665" s="1">
        <v>1</v>
      </c>
      <c r="F1665" s="13">
        <v>7</v>
      </c>
      <c r="G1665" s="13">
        <f t="shared" si="26"/>
        <v>3</v>
      </c>
      <c r="H1665" s="13">
        <v>3</v>
      </c>
      <c r="I1665" s="13">
        <v>0</v>
      </c>
      <c r="J1665" s="13">
        <v>0</v>
      </c>
      <c r="K1665" s="13">
        <v>1</v>
      </c>
      <c r="L1665" s="13">
        <v>0</v>
      </c>
      <c r="M1665" s="13">
        <v>1</v>
      </c>
      <c r="N1665" s="13">
        <v>0</v>
      </c>
      <c r="O1665" s="13">
        <v>1</v>
      </c>
      <c r="P1665" s="13">
        <v>1</v>
      </c>
      <c r="Q1665" s="13">
        <v>2</v>
      </c>
      <c r="R1665" s="13">
        <v>297</v>
      </c>
      <c r="S1665" s="13">
        <v>0</v>
      </c>
      <c r="T1665" s="15">
        <v>3.5</v>
      </c>
      <c r="U1665" s="15">
        <v>0.4375</v>
      </c>
      <c r="V1665" s="15">
        <v>0.27562500000000001</v>
      </c>
      <c r="W1665" s="13">
        <v>27</v>
      </c>
      <c r="X1665" s="13">
        <v>45</v>
      </c>
      <c r="Y1665" s="13">
        <v>7</v>
      </c>
      <c r="Z1665" s="13">
        <v>72</v>
      </c>
      <c r="AA1665" s="13">
        <v>48</v>
      </c>
      <c r="AB1665" s="13">
        <v>0</v>
      </c>
    </row>
    <row r="1666" spans="1:28">
      <c r="A1666" s="1">
        <v>100010854</v>
      </c>
      <c r="B1666" s="1" t="s">
        <v>1138</v>
      </c>
      <c r="C1666" s="1" t="s">
        <v>3587</v>
      </c>
      <c r="D1666" s="1" t="s">
        <v>176</v>
      </c>
      <c r="E1666" s="1">
        <v>1</v>
      </c>
      <c r="F1666" s="13">
        <v>16</v>
      </c>
      <c r="G1666" s="13">
        <f t="shared" si="26"/>
        <v>6</v>
      </c>
      <c r="H1666" s="13">
        <v>6</v>
      </c>
      <c r="I1666" s="13">
        <v>0</v>
      </c>
      <c r="J1666" s="13">
        <v>0</v>
      </c>
      <c r="K1666" s="13">
        <v>1</v>
      </c>
      <c r="L1666" s="13">
        <v>0</v>
      </c>
      <c r="M1666" s="13">
        <v>1</v>
      </c>
      <c r="N1666" s="13">
        <v>0</v>
      </c>
      <c r="O1666" s="13">
        <v>1</v>
      </c>
      <c r="P1666" s="13">
        <v>1</v>
      </c>
      <c r="Q1666" s="13">
        <v>5</v>
      </c>
      <c r="R1666" s="13">
        <v>859</v>
      </c>
      <c r="S1666" s="13">
        <v>0</v>
      </c>
      <c r="T1666" s="15">
        <v>8</v>
      </c>
      <c r="U1666" s="15">
        <v>1</v>
      </c>
      <c r="V1666" s="15">
        <v>0.63</v>
      </c>
      <c r="W1666" s="13">
        <v>78</v>
      </c>
      <c r="X1666" s="13">
        <v>129</v>
      </c>
      <c r="Y1666" s="13">
        <v>16</v>
      </c>
      <c r="Z1666" s="13">
        <v>207</v>
      </c>
      <c r="AA1666" s="13">
        <v>48</v>
      </c>
      <c r="AB1666" s="13">
        <v>0</v>
      </c>
    </row>
    <row r="1667" spans="1:28">
      <c r="A1667" s="1">
        <v>100010861</v>
      </c>
      <c r="B1667" s="1" t="s">
        <v>1138</v>
      </c>
      <c r="C1667" s="1" t="s">
        <v>3587</v>
      </c>
      <c r="D1667" s="1" t="s">
        <v>3609</v>
      </c>
      <c r="E1667" s="1">
        <v>1</v>
      </c>
      <c r="F1667" s="13">
        <v>84</v>
      </c>
      <c r="G1667" s="13">
        <f t="shared" si="26"/>
        <v>22</v>
      </c>
      <c r="H1667" s="13">
        <v>22</v>
      </c>
      <c r="I1667" s="13">
        <v>0</v>
      </c>
      <c r="J1667" s="13">
        <v>12</v>
      </c>
      <c r="K1667" s="13">
        <v>0</v>
      </c>
      <c r="L1667" s="13">
        <v>0</v>
      </c>
      <c r="M1667" s="13">
        <v>0</v>
      </c>
      <c r="N1667" s="13">
        <v>7</v>
      </c>
      <c r="O1667" s="13">
        <v>1</v>
      </c>
      <c r="P1667" s="13">
        <v>6</v>
      </c>
      <c r="Q1667" s="13">
        <v>31</v>
      </c>
      <c r="R1667" s="13">
        <v>4153</v>
      </c>
      <c r="S1667" s="13">
        <v>682</v>
      </c>
      <c r="T1667" s="15">
        <v>42</v>
      </c>
      <c r="U1667" s="15">
        <v>5.25</v>
      </c>
      <c r="V1667" s="15">
        <v>3.3075000000000001</v>
      </c>
      <c r="W1667" s="13">
        <v>374</v>
      </c>
      <c r="X1667" s="13">
        <v>828</v>
      </c>
      <c r="Y1667" s="13">
        <v>84</v>
      </c>
      <c r="Z1667" s="13">
        <v>1202</v>
      </c>
      <c r="AA1667" s="13">
        <v>168</v>
      </c>
      <c r="AB1667" s="13">
        <v>12</v>
      </c>
    </row>
    <row r="1668" spans="1:28">
      <c r="A1668" s="1">
        <v>100010889</v>
      </c>
      <c r="B1668" s="1" t="s">
        <v>1138</v>
      </c>
      <c r="C1668" s="1" t="s">
        <v>3587</v>
      </c>
      <c r="D1668" s="1" t="s">
        <v>3612</v>
      </c>
      <c r="E1668" s="1">
        <v>1</v>
      </c>
      <c r="F1668" s="13">
        <v>46</v>
      </c>
      <c r="G1668" s="13">
        <f t="shared" si="26"/>
        <v>16</v>
      </c>
      <c r="H1668" s="13">
        <v>16</v>
      </c>
      <c r="I1668" s="13">
        <v>0</v>
      </c>
      <c r="J1668" s="13">
        <v>6</v>
      </c>
      <c r="K1668" s="13">
        <v>0</v>
      </c>
      <c r="L1668" s="13">
        <v>0</v>
      </c>
      <c r="M1668" s="13">
        <v>0</v>
      </c>
      <c r="N1668" s="13">
        <v>4</v>
      </c>
      <c r="O1668" s="13">
        <v>1</v>
      </c>
      <c r="P1668" s="13">
        <v>3</v>
      </c>
      <c r="Q1668" s="13">
        <v>15</v>
      </c>
      <c r="R1668" s="13">
        <v>2263</v>
      </c>
      <c r="S1668" s="13">
        <v>120</v>
      </c>
      <c r="T1668" s="15">
        <v>23</v>
      </c>
      <c r="U1668" s="15">
        <v>2.875</v>
      </c>
      <c r="V1668" s="15">
        <v>1.81125</v>
      </c>
      <c r="W1668" s="13">
        <v>204</v>
      </c>
      <c r="X1668" s="13">
        <v>376</v>
      </c>
      <c r="Y1668" s="13">
        <v>46</v>
      </c>
      <c r="Z1668" s="13">
        <v>580</v>
      </c>
      <c r="AA1668" s="13">
        <v>96</v>
      </c>
      <c r="AB1668" s="13">
        <v>6</v>
      </c>
    </row>
    <row r="1669" spans="1:28">
      <c r="A1669" s="1">
        <v>100010891</v>
      </c>
      <c r="B1669" s="1" t="s">
        <v>1138</v>
      </c>
      <c r="C1669" s="1" t="s">
        <v>3587</v>
      </c>
      <c r="D1669" s="1" t="s">
        <v>12</v>
      </c>
      <c r="E1669" s="1">
        <v>1</v>
      </c>
      <c r="F1669" s="13">
        <v>95</v>
      </c>
      <c r="G1669" s="13">
        <f t="shared" si="26"/>
        <v>25</v>
      </c>
      <c r="H1669" s="13">
        <v>25</v>
      </c>
      <c r="I1669" s="13">
        <v>0</v>
      </c>
      <c r="J1669" s="13">
        <v>14</v>
      </c>
      <c r="K1669" s="13">
        <v>0</v>
      </c>
      <c r="L1669" s="13">
        <v>0</v>
      </c>
      <c r="M1669" s="13">
        <v>0</v>
      </c>
      <c r="N1669" s="13">
        <v>8</v>
      </c>
      <c r="O1669" s="13">
        <v>1</v>
      </c>
      <c r="P1669" s="13">
        <v>7</v>
      </c>
      <c r="Q1669" s="13">
        <v>35</v>
      </c>
      <c r="R1669" s="13">
        <v>4785</v>
      </c>
      <c r="S1669" s="13">
        <v>892</v>
      </c>
      <c r="T1669" s="15">
        <v>47.5</v>
      </c>
      <c r="U1669" s="15">
        <v>5.9375</v>
      </c>
      <c r="V1669" s="15">
        <v>3.7406250000000001</v>
      </c>
      <c r="W1669" s="13">
        <v>431</v>
      </c>
      <c r="X1669" s="13">
        <v>986</v>
      </c>
      <c r="Y1669" s="13">
        <v>95</v>
      </c>
      <c r="Z1669" s="13">
        <v>1417</v>
      </c>
      <c r="AA1669" s="13">
        <v>192</v>
      </c>
      <c r="AB1669" s="13">
        <v>14</v>
      </c>
    </row>
    <row r="1670" spans="1:28">
      <c r="A1670" s="1">
        <v>100010896</v>
      </c>
      <c r="B1670" s="1" t="s">
        <v>1138</v>
      </c>
      <c r="C1670" s="1" t="s">
        <v>3587</v>
      </c>
      <c r="D1670" s="1" t="s">
        <v>1562</v>
      </c>
      <c r="E1670" s="1">
        <v>1</v>
      </c>
      <c r="F1670" s="13">
        <v>103</v>
      </c>
      <c r="G1670" s="13">
        <f t="shared" ref="G1670:G1733" si="27">H1670+I1670</f>
        <v>27</v>
      </c>
      <c r="H1670" s="13">
        <v>27</v>
      </c>
      <c r="I1670" s="13">
        <v>0</v>
      </c>
      <c r="J1670" s="13">
        <v>14</v>
      </c>
      <c r="K1670" s="13">
        <v>0</v>
      </c>
      <c r="L1670" s="13">
        <v>0</v>
      </c>
      <c r="M1670" s="13">
        <v>0</v>
      </c>
      <c r="N1670" s="13">
        <v>8</v>
      </c>
      <c r="O1670" s="13">
        <v>1</v>
      </c>
      <c r="P1670" s="13">
        <v>7</v>
      </c>
      <c r="Q1670" s="13">
        <v>38</v>
      </c>
      <c r="R1670" s="13">
        <v>5038</v>
      </c>
      <c r="S1670" s="13">
        <v>1068</v>
      </c>
      <c r="T1670" s="15">
        <v>51.5</v>
      </c>
      <c r="U1670" s="15">
        <v>6.4375</v>
      </c>
      <c r="V1670" s="15">
        <v>4.055625</v>
      </c>
      <c r="W1670" s="13">
        <v>454</v>
      </c>
      <c r="X1670" s="13">
        <v>1077</v>
      </c>
      <c r="Y1670" s="13">
        <v>103</v>
      </c>
      <c r="Z1670" s="13">
        <v>1531</v>
      </c>
      <c r="AA1670" s="13">
        <v>192</v>
      </c>
      <c r="AB1670" s="13">
        <v>14</v>
      </c>
    </row>
    <row r="1671" spans="1:28">
      <c r="A1671" s="1">
        <v>100010903</v>
      </c>
      <c r="B1671" s="1" t="s">
        <v>1138</v>
      </c>
      <c r="C1671" s="1" t="s">
        <v>3587</v>
      </c>
      <c r="D1671" s="1" t="s">
        <v>12</v>
      </c>
      <c r="E1671" s="1">
        <v>1</v>
      </c>
      <c r="F1671" s="13">
        <v>100</v>
      </c>
      <c r="G1671" s="13">
        <f t="shared" si="27"/>
        <v>26</v>
      </c>
      <c r="H1671" s="13">
        <v>26</v>
      </c>
      <c r="I1671" s="13">
        <v>0</v>
      </c>
      <c r="J1671" s="13">
        <v>12</v>
      </c>
      <c r="K1671" s="13">
        <v>0</v>
      </c>
      <c r="L1671" s="13">
        <v>0</v>
      </c>
      <c r="M1671" s="13">
        <v>0</v>
      </c>
      <c r="N1671" s="13">
        <v>7</v>
      </c>
      <c r="O1671" s="13">
        <v>1</v>
      </c>
      <c r="P1671" s="13">
        <v>6</v>
      </c>
      <c r="Q1671" s="13">
        <v>37</v>
      </c>
      <c r="R1671" s="13">
        <v>4898</v>
      </c>
      <c r="S1671" s="13">
        <v>1008</v>
      </c>
      <c r="T1671" s="15">
        <v>50</v>
      </c>
      <c r="U1671" s="15">
        <v>6.25</v>
      </c>
      <c r="V1671" s="15">
        <v>3.9375</v>
      </c>
      <c r="W1671" s="13">
        <v>441</v>
      </c>
      <c r="X1671" s="13">
        <v>1038</v>
      </c>
      <c r="Y1671" s="13">
        <v>100</v>
      </c>
      <c r="Z1671" s="13">
        <v>1479</v>
      </c>
      <c r="AA1671" s="13">
        <v>168</v>
      </c>
      <c r="AB1671" s="13">
        <v>12</v>
      </c>
    </row>
    <row r="1672" spans="1:28">
      <c r="A1672" s="1">
        <v>100010905</v>
      </c>
      <c r="B1672" s="1" t="s">
        <v>1138</v>
      </c>
      <c r="C1672" s="1" t="s">
        <v>3587</v>
      </c>
      <c r="D1672" s="1" t="s">
        <v>167</v>
      </c>
      <c r="E1672" s="1">
        <v>1</v>
      </c>
      <c r="F1672" s="13">
        <v>55</v>
      </c>
      <c r="G1672" s="13">
        <f t="shared" si="27"/>
        <v>19</v>
      </c>
      <c r="H1672" s="13">
        <v>19</v>
      </c>
      <c r="I1672" s="13">
        <v>0</v>
      </c>
      <c r="J1672" s="13">
        <v>8</v>
      </c>
      <c r="K1672" s="13">
        <v>0</v>
      </c>
      <c r="L1672" s="13">
        <v>0</v>
      </c>
      <c r="M1672" s="13">
        <v>0</v>
      </c>
      <c r="N1672" s="13">
        <v>5</v>
      </c>
      <c r="O1672" s="13">
        <v>1</v>
      </c>
      <c r="P1672" s="13">
        <v>4</v>
      </c>
      <c r="Q1672" s="13">
        <v>18</v>
      </c>
      <c r="R1672" s="13">
        <v>2802</v>
      </c>
      <c r="S1672" s="13">
        <v>192</v>
      </c>
      <c r="T1672" s="15">
        <v>27.5</v>
      </c>
      <c r="U1672" s="15">
        <v>3.4375</v>
      </c>
      <c r="V1672" s="15">
        <v>2.1656249999999999</v>
      </c>
      <c r="W1672" s="13">
        <v>253</v>
      </c>
      <c r="X1672" s="13">
        <v>478</v>
      </c>
      <c r="Y1672" s="13">
        <v>55</v>
      </c>
      <c r="Z1672" s="13">
        <v>731</v>
      </c>
      <c r="AA1672" s="13">
        <v>120</v>
      </c>
      <c r="AB1672" s="13">
        <v>8</v>
      </c>
    </row>
    <row r="1673" spans="1:28">
      <c r="A1673" s="1">
        <v>100010908</v>
      </c>
      <c r="B1673" s="1" t="s">
        <v>1138</v>
      </c>
      <c r="C1673" s="1" t="s">
        <v>3587</v>
      </c>
      <c r="D1673" s="1" t="s">
        <v>390</v>
      </c>
      <c r="E1673" s="1">
        <v>1</v>
      </c>
      <c r="F1673" s="13">
        <v>121</v>
      </c>
      <c r="G1673" s="13">
        <f t="shared" si="27"/>
        <v>31</v>
      </c>
      <c r="H1673" s="13">
        <v>31</v>
      </c>
      <c r="I1673" s="13">
        <v>0</v>
      </c>
      <c r="J1673" s="13">
        <v>16</v>
      </c>
      <c r="K1673" s="13">
        <v>0</v>
      </c>
      <c r="L1673" s="13">
        <v>1</v>
      </c>
      <c r="M1673" s="13">
        <v>0</v>
      </c>
      <c r="N1673" s="13">
        <v>8</v>
      </c>
      <c r="O1673" s="13">
        <v>1</v>
      </c>
      <c r="P1673" s="13">
        <v>8</v>
      </c>
      <c r="Q1673" s="13">
        <v>45</v>
      </c>
      <c r="R1673" s="13">
        <v>5756</v>
      </c>
      <c r="S1673" s="13">
        <v>1540</v>
      </c>
      <c r="T1673" s="15">
        <v>60.5</v>
      </c>
      <c r="U1673" s="15">
        <v>7.5625</v>
      </c>
      <c r="V1673" s="15">
        <v>4.7643750000000002</v>
      </c>
      <c r="W1673" s="13">
        <v>519</v>
      </c>
      <c r="X1673" s="13">
        <v>1326</v>
      </c>
      <c r="Y1673" s="13">
        <v>121</v>
      </c>
      <c r="Z1673" s="13">
        <v>1845</v>
      </c>
      <c r="AA1673" s="13">
        <v>192</v>
      </c>
      <c r="AB1673" s="13">
        <v>16</v>
      </c>
    </row>
    <row r="1674" spans="1:28">
      <c r="A1674" s="1">
        <v>100010913</v>
      </c>
      <c r="B1674" s="1" t="s">
        <v>1138</v>
      </c>
      <c r="C1674" s="1" t="s">
        <v>3587</v>
      </c>
      <c r="D1674" s="1" t="s">
        <v>238</v>
      </c>
      <c r="E1674" s="1">
        <v>1</v>
      </c>
      <c r="F1674" s="13">
        <v>127</v>
      </c>
      <c r="G1674" s="13">
        <f t="shared" si="27"/>
        <v>33</v>
      </c>
      <c r="H1674" s="13">
        <v>33</v>
      </c>
      <c r="I1674" s="13">
        <v>0</v>
      </c>
      <c r="J1674" s="13">
        <v>18</v>
      </c>
      <c r="K1674" s="13">
        <v>0</v>
      </c>
      <c r="L1674" s="13">
        <v>1</v>
      </c>
      <c r="M1674" s="13">
        <v>0</v>
      </c>
      <c r="N1674" s="13">
        <v>9</v>
      </c>
      <c r="O1674" s="13">
        <v>1</v>
      </c>
      <c r="P1674" s="13">
        <v>9</v>
      </c>
      <c r="Q1674" s="13">
        <v>47</v>
      </c>
      <c r="R1674" s="13">
        <v>6156</v>
      </c>
      <c r="S1674" s="13">
        <v>1691</v>
      </c>
      <c r="T1674" s="15">
        <v>63.5</v>
      </c>
      <c r="U1674" s="15">
        <v>7.9375</v>
      </c>
      <c r="V1674" s="15">
        <v>5.0006250000000003</v>
      </c>
      <c r="W1674" s="13">
        <v>555</v>
      </c>
      <c r="X1674" s="13">
        <v>1431</v>
      </c>
      <c r="Y1674" s="13">
        <v>127</v>
      </c>
      <c r="Z1674" s="13">
        <v>1986</v>
      </c>
      <c r="AA1674" s="13">
        <v>216</v>
      </c>
      <c r="AB1674" s="13">
        <v>18</v>
      </c>
    </row>
    <row r="1675" spans="1:28">
      <c r="A1675" s="1">
        <v>100010918</v>
      </c>
      <c r="B1675" s="1" t="s">
        <v>1138</v>
      </c>
      <c r="C1675" s="1" t="s">
        <v>3587</v>
      </c>
      <c r="D1675" s="1" t="s">
        <v>372</v>
      </c>
      <c r="E1675" s="1">
        <v>1</v>
      </c>
      <c r="F1675" s="13">
        <v>6</v>
      </c>
      <c r="G1675" s="13">
        <f t="shared" si="27"/>
        <v>4</v>
      </c>
      <c r="H1675" s="13">
        <v>2</v>
      </c>
      <c r="I1675" s="13">
        <v>2</v>
      </c>
      <c r="J1675" s="13">
        <v>0</v>
      </c>
      <c r="K1675" s="13">
        <v>1</v>
      </c>
      <c r="L1675" s="13">
        <v>0</v>
      </c>
      <c r="M1675" s="13">
        <v>1</v>
      </c>
      <c r="N1675" s="13">
        <v>0</v>
      </c>
      <c r="O1675" s="13">
        <v>1</v>
      </c>
      <c r="P1675" s="13">
        <v>1</v>
      </c>
      <c r="Q1675" s="13">
        <v>3</v>
      </c>
      <c r="R1675" s="13">
        <v>314</v>
      </c>
      <c r="S1675" s="13">
        <v>0</v>
      </c>
      <c r="T1675" s="15">
        <v>3</v>
      </c>
      <c r="U1675" s="15">
        <v>0.375</v>
      </c>
      <c r="V1675" s="15">
        <v>0.23624999999999999</v>
      </c>
      <c r="W1675" s="13">
        <v>29</v>
      </c>
      <c r="X1675" s="13">
        <v>48</v>
      </c>
      <c r="Y1675" s="13">
        <v>6</v>
      </c>
      <c r="Z1675" s="13">
        <v>77</v>
      </c>
      <c r="AA1675" s="13">
        <v>48</v>
      </c>
      <c r="AB1675" s="13">
        <v>0</v>
      </c>
    </row>
    <row r="1676" spans="1:28">
      <c r="A1676" s="1">
        <v>100010919</v>
      </c>
      <c r="B1676" s="1" t="s">
        <v>1138</v>
      </c>
      <c r="C1676" s="1" t="s">
        <v>3587</v>
      </c>
      <c r="D1676" s="1" t="s">
        <v>1921</v>
      </c>
      <c r="E1676" s="1">
        <v>2</v>
      </c>
      <c r="F1676" s="13">
        <v>60</v>
      </c>
      <c r="G1676" s="13">
        <f t="shared" si="27"/>
        <v>20</v>
      </c>
      <c r="H1676" s="13">
        <v>20</v>
      </c>
      <c r="I1676" s="13">
        <v>0</v>
      </c>
      <c r="J1676" s="13">
        <v>6</v>
      </c>
      <c r="K1676" s="13">
        <v>0</v>
      </c>
      <c r="L1676" s="13">
        <v>0</v>
      </c>
      <c r="M1676" s="13">
        <v>1</v>
      </c>
      <c r="N1676" s="13">
        <v>4</v>
      </c>
      <c r="O1676" s="13">
        <v>2</v>
      </c>
      <c r="P1676" s="13">
        <v>3</v>
      </c>
      <c r="Q1676" s="13">
        <v>20</v>
      </c>
      <c r="R1676" s="13">
        <v>2835</v>
      </c>
      <c r="S1676" s="13">
        <v>142</v>
      </c>
      <c r="T1676" s="15">
        <v>30</v>
      </c>
      <c r="U1676" s="15">
        <v>3.75</v>
      </c>
      <c r="V1676" s="15">
        <v>2.3624999999999998</v>
      </c>
      <c r="W1676" s="13">
        <v>256</v>
      </c>
      <c r="X1676" s="13">
        <v>469</v>
      </c>
      <c r="Y1676" s="13">
        <v>60</v>
      </c>
      <c r="Z1676" s="13">
        <v>725</v>
      </c>
      <c r="AA1676" s="13">
        <v>120</v>
      </c>
      <c r="AB1676" s="13">
        <v>6</v>
      </c>
    </row>
    <row r="1677" spans="1:28">
      <c r="A1677" s="1">
        <v>100010920</v>
      </c>
      <c r="B1677" s="1" t="s">
        <v>1138</v>
      </c>
      <c r="C1677" s="1" t="s">
        <v>3587</v>
      </c>
      <c r="D1677" s="1" t="s">
        <v>1954</v>
      </c>
      <c r="E1677" s="1">
        <v>1</v>
      </c>
      <c r="F1677" s="13">
        <v>19</v>
      </c>
      <c r="G1677" s="13">
        <f t="shared" si="27"/>
        <v>7</v>
      </c>
      <c r="H1677" s="13">
        <v>7</v>
      </c>
      <c r="I1677" s="13">
        <v>0</v>
      </c>
      <c r="J1677" s="13">
        <v>0</v>
      </c>
      <c r="K1677" s="13">
        <v>1</v>
      </c>
      <c r="L1677" s="13">
        <v>0</v>
      </c>
      <c r="M1677" s="13">
        <v>1</v>
      </c>
      <c r="N1677" s="13">
        <v>0</v>
      </c>
      <c r="O1677" s="13">
        <v>1</v>
      </c>
      <c r="P1677" s="13">
        <v>1</v>
      </c>
      <c r="Q1677" s="13">
        <v>6</v>
      </c>
      <c r="R1677" s="13">
        <v>1130</v>
      </c>
      <c r="S1677" s="13">
        <v>0</v>
      </c>
      <c r="T1677" s="15">
        <v>9.5</v>
      </c>
      <c r="U1677" s="15">
        <v>1.1875</v>
      </c>
      <c r="V1677" s="15">
        <v>0.74812500000000004</v>
      </c>
      <c r="W1677" s="13">
        <v>102</v>
      </c>
      <c r="X1677" s="13">
        <v>170</v>
      </c>
      <c r="Y1677" s="13">
        <v>19</v>
      </c>
      <c r="Z1677" s="13">
        <v>272</v>
      </c>
      <c r="AA1677" s="13">
        <v>48</v>
      </c>
      <c r="AB1677" s="13">
        <v>0</v>
      </c>
    </row>
    <row r="1678" spans="1:28">
      <c r="A1678" s="1">
        <v>100010922</v>
      </c>
      <c r="B1678" s="1" t="s">
        <v>1138</v>
      </c>
      <c r="C1678" s="1" t="s">
        <v>3587</v>
      </c>
      <c r="D1678" s="1" t="s">
        <v>199</v>
      </c>
      <c r="E1678" s="1">
        <v>1</v>
      </c>
      <c r="F1678" s="13">
        <v>6</v>
      </c>
      <c r="G1678" s="13">
        <f t="shared" si="27"/>
        <v>2</v>
      </c>
      <c r="H1678" s="13">
        <v>2</v>
      </c>
      <c r="I1678" s="13">
        <v>0</v>
      </c>
      <c r="J1678" s="13">
        <v>0</v>
      </c>
      <c r="K1678" s="13">
        <v>1</v>
      </c>
      <c r="L1678" s="13">
        <v>0</v>
      </c>
      <c r="M1678" s="13">
        <v>1</v>
      </c>
      <c r="N1678" s="13">
        <v>0</v>
      </c>
      <c r="O1678" s="13">
        <v>1</v>
      </c>
      <c r="P1678" s="13">
        <v>1</v>
      </c>
      <c r="Q1678" s="13">
        <v>2</v>
      </c>
      <c r="R1678" s="13">
        <v>272</v>
      </c>
      <c r="S1678" s="13">
        <v>0</v>
      </c>
      <c r="T1678" s="15">
        <v>3</v>
      </c>
      <c r="U1678" s="15">
        <v>0.375</v>
      </c>
      <c r="V1678" s="15">
        <v>0.23624999999999999</v>
      </c>
      <c r="W1678" s="13">
        <v>25</v>
      </c>
      <c r="X1678" s="13">
        <v>41</v>
      </c>
      <c r="Y1678" s="13">
        <v>6</v>
      </c>
      <c r="Z1678" s="13">
        <v>66</v>
      </c>
      <c r="AA1678" s="13">
        <v>48</v>
      </c>
      <c r="AB1678" s="13">
        <v>0</v>
      </c>
    </row>
    <row r="1679" spans="1:28">
      <c r="A1679" s="1">
        <v>100010928</v>
      </c>
      <c r="B1679" s="1" t="s">
        <v>1138</v>
      </c>
      <c r="C1679" s="1" t="s">
        <v>3587</v>
      </c>
      <c r="D1679" s="1" t="s">
        <v>2116</v>
      </c>
      <c r="E1679" s="1">
        <v>1</v>
      </c>
      <c r="F1679" s="13">
        <v>135</v>
      </c>
      <c r="G1679" s="13">
        <f t="shared" si="27"/>
        <v>35</v>
      </c>
      <c r="H1679" s="13">
        <v>35</v>
      </c>
      <c r="I1679" s="13">
        <v>0</v>
      </c>
      <c r="J1679" s="13">
        <v>18</v>
      </c>
      <c r="K1679" s="13">
        <v>0</v>
      </c>
      <c r="L1679" s="13">
        <v>1</v>
      </c>
      <c r="M1679" s="13">
        <v>0</v>
      </c>
      <c r="N1679" s="13">
        <v>9</v>
      </c>
      <c r="O1679" s="13">
        <v>1</v>
      </c>
      <c r="P1679" s="13">
        <v>9</v>
      </c>
      <c r="Q1679" s="13">
        <v>50</v>
      </c>
      <c r="R1679" s="13">
        <v>6528</v>
      </c>
      <c r="S1679" s="13">
        <v>1930</v>
      </c>
      <c r="T1679" s="15">
        <v>67.5</v>
      </c>
      <c r="U1679" s="15">
        <v>8.4375</v>
      </c>
      <c r="V1679" s="15">
        <v>5.3156249999999998</v>
      </c>
      <c r="W1679" s="13">
        <v>588</v>
      </c>
      <c r="X1679" s="13">
        <v>1559</v>
      </c>
      <c r="Y1679" s="13">
        <v>135</v>
      </c>
      <c r="Z1679" s="13">
        <v>2147</v>
      </c>
      <c r="AA1679" s="13">
        <v>216</v>
      </c>
      <c r="AB1679" s="13">
        <v>18</v>
      </c>
    </row>
    <row r="1680" spans="1:28">
      <c r="A1680" s="1">
        <v>100010935</v>
      </c>
      <c r="B1680" s="1" t="s">
        <v>1138</v>
      </c>
      <c r="C1680" s="1" t="s">
        <v>3587</v>
      </c>
      <c r="D1680" s="1" t="s">
        <v>12</v>
      </c>
      <c r="E1680" s="1">
        <v>1</v>
      </c>
      <c r="F1680" s="13">
        <v>113</v>
      </c>
      <c r="G1680" s="13">
        <f t="shared" si="27"/>
        <v>29</v>
      </c>
      <c r="H1680" s="13">
        <v>29</v>
      </c>
      <c r="I1680" s="13">
        <v>0</v>
      </c>
      <c r="J1680" s="13">
        <v>18</v>
      </c>
      <c r="K1680" s="13">
        <v>0</v>
      </c>
      <c r="L1680" s="13">
        <v>1</v>
      </c>
      <c r="M1680" s="13">
        <v>0</v>
      </c>
      <c r="N1680" s="13">
        <v>9</v>
      </c>
      <c r="O1680" s="13">
        <v>1</v>
      </c>
      <c r="P1680" s="13">
        <v>9</v>
      </c>
      <c r="Q1680" s="13">
        <v>42</v>
      </c>
      <c r="R1680" s="13">
        <v>5623</v>
      </c>
      <c r="S1680" s="13">
        <v>1328</v>
      </c>
      <c r="T1680" s="15">
        <v>56.5</v>
      </c>
      <c r="U1680" s="15">
        <v>7.0625</v>
      </c>
      <c r="V1680" s="15">
        <v>4.4493749999999999</v>
      </c>
      <c r="W1680" s="13">
        <v>507</v>
      </c>
      <c r="X1680" s="13">
        <v>1242</v>
      </c>
      <c r="Y1680" s="13">
        <v>113</v>
      </c>
      <c r="Z1680" s="13">
        <v>1749</v>
      </c>
      <c r="AA1680" s="13">
        <v>216</v>
      </c>
      <c r="AB1680" s="13">
        <v>18</v>
      </c>
    </row>
    <row r="1681" spans="1:28">
      <c r="A1681" s="1">
        <v>100010940</v>
      </c>
      <c r="B1681" s="1" t="s">
        <v>1138</v>
      </c>
      <c r="C1681" s="1" t="s">
        <v>3587</v>
      </c>
      <c r="D1681" s="1" t="s">
        <v>1954</v>
      </c>
      <c r="E1681" s="1">
        <v>1</v>
      </c>
      <c r="F1681" s="13">
        <v>41</v>
      </c>
      <c r="G1681" s="13">
        <f t="shared" si="27"/>
        <v>11</v>
      </c>
      <c r="H1681" s="13">
        <v>11</v>
      </c>
      <c r="I1681" s="13">
        <v>0</v>
      </c>
      <c r="J1681" s="13">
        <v>6</v>
      </c>
      <c r="K1681" s="13">
        <v>0</v>
      </c>
      <c r="L1681" s="13">
        <v>0</v>
      </c>
      <c r="M1681" s="13">
        <v>0</v>
      </c>
      <c r="N1681" s="13">
        <v>4</v>
      </c>
      <c r="O1681" s="13">
        <v>1</v>
      </c>
      <c r="P1681" s="13">
        <v>3</v>
      </c>
      <c r="Q1681" s="13">
        <v>15</v>
      </c>
      <c r="R1681" s="13">
        <v>2030</v>
      </c>
      <c r="S1681" s="13">
        <v>120</v>
      </c>
      <c r="T1681" s="15">
        <v>20.5</v>
      </c>
      <c r="U1681" s="15">
        <v>2.5625</v>
      </c>
      <c r="V1681" s="15">
        <v>1.6143749999999999</v>
      </c>
      <c r="W1681" s="13">
        <v>183</v>
      </c>
      <c r="X1681" s="13">
        <v>341</v>
      </c>
      <c r="Y1681" s="13">
        <v>41</v>
      </c>
      <c r="Z1681" s="13">
        <v>524</v>
      </c>
      <c r="AA1681" s="13">
        <v>96</v>
      </c>
      <c r="AB1681" s="13">
        <v>6</v>
      </c>
    </row>
    <row r="1682" spans="1:28">
      <c r="A1682" s="1">
        <v>100010942</v>
      </c>
      <c r="B1682" s="1" t="s">
        <v>1138</v>
      </c>
      <c r="C1682" s="1" t="s">
        <v>3587</v>
      </c>
      <c r="D1682" s="1" t="s">
        <v>957</v>
      </c>
      <c r="E1682" s="1">
        <v>1</v>
      </c>
      <c r="F1682" s="13">
        <v>19</v>
      </c>
      <c r="G1682" s="13">
        <f t="shared" si="27"/>
        <v>5</v>
      </c>
      <c r="H1682" s="13">
        <v>5</v>
      </c>
      <c r="I1682" s="13">
        <v>0</v>
      </c>
      <c r="J1682" s="13">
        <v>0</v>
      </c>
      <c r="K1682" s="13">
        <v>1</v>
      </c>
      <c r="L1682" s="13">
        <v>0</v>
      </c>
      <c r="M1682" s="13">
        <v>1</v>
      </c>
      <c r="N1682" s="13">
        <v>0</v>
      </c>
      <c r="O1682" s="13">
        <v>1</v>
      </c>
      <c r="P1682" s="13">
        <v>1</v>
      </c>
      <c r="Q1682" s="13">
        <v>7</v>
      </c>
      <c r="R1682" s="13">
        <v>1263</v>
      </c>
      <c r="S1682" s="13">
        <v>0</v>
      </c>
      <c r="T1682" s="15">
        <v>9.5</v>
      </c>
      <c r="U1682" s="15">
        <v>1.1875</v>
      </c>
      <c r="V1682" s="15">
        <v>0.74812500000000004</v>
      </c>
      <c r="W1682" s="13">
        <v>114</v>
      </c>
      <c r="X1682" s="13">
        <v>190</v>
      </c>
      <c r="Y1682" s="13">
        <v>19</v>
      </c>
      <c r="Z1682" s="13">
        <v>304</v>
      </c>
      <c r="AA1682" s="13">
        <v>48</v>
      </c>
      <c r="AB1682" s="13">
        <v>0</v>
      </c>
    </row>
    <row r="1683" spans="1:28">
      <c r="A1683" s="1">
        <v>100010943</v>
      </c>
      <c r="B1683" s="1" t="s">
        <v>1138</v>
      </c>
      <c r="C1683" s="1" t="s">
        <v>3587</v>
      </c>
      <c r="D1683" s="1" t="s">
        <v>12</v>
      </c>
      <c r="E1683" s="1">
        <v>1</v>
      </c>
      <c r="F1683" s="13">
        <v>106</v>
      </c>
      <c r="G1683" s="13">
        <f t="shared" si="27"/>
        <v>28</v>
      </c>
      <c r="H1683" s="13">
        <v>27</v>
      </c>
      <c r="I1683" s="13">
        <v>1</v>
      </c>
      <c r="J1683" s="13">
        <v>18</v>
      </c>
      <c r="K1683" s="13">
        <v>0</v>
      </c>
      <c r="L1683" s="13">
        <v>1</v>
      </c>
      <c r="M1683" s="13">
        <v>0</v>
      </c>
      <c r="N1683" s="13">
        <v>9</v>
      </c>
      <c r="O1683" s="13">
        <v>1</v>
      </c>
      <c r="P1683" s="13">
        <v>9</v>
      </c>
      <c r="Q1683" s="13">
        <v>40</v>
      </c>
      <c r="R1683" s="13">
        <v>5297</v>
      </c>
      <c r="S1683" s="13">
        <v>1195</v>
      </c>
      <c r="T1683" s="15">
        <v>53</v>
      </c>
      <c r="U1683" s="15">
        <v>6.625</v>
      </c>
      <c r="V1683" s="15">
        <v>4.1737500000000001</v>
      </c>
      <c r="W1683" s="13">
        <v>477</v>
      </c>
      <c r="X1683" s="13">
        <v>1154</v>
      </c>
      <c r="Y1683" s="13">
        <v>106</v>
      </c>
      <c r="Z1683" s="13">
        <v>1631</v>
      </c>
      <c r="AA1683" s="13">
        <v>216</v>
      </c>
      <c r="AB1683" s="13">
        <v>18</v>
      </c>
    </row>
    <row r="1684" spans="1:28">
      <c r="A1684" s="1">
        <v>100010951</v>
      </c>
      <c r="B1684" s="1" t="s">
        <v>1138</v>
      </c>
      <c r="C1684" s="1" t="s">
        <v>3587</v>
      </c>
      <c r="D1684" s="1" t="s">
        <v>12</v>
      </c>
      <c r="E1684" s="1">
        <v>1</v>
      </c>
      <c r="F1684" s="13">
        <v>88</v>
      </c>
      <c r="G1684" s="13">
        <f t="shared" si="27"/>
        <v>30</v>
      </c>
      <c r="H1684" s="13">
        <v>30</v>
      </c>
      <c r="I1684" s="13">
        <v>0</v>
      </c>
      <c r="J1684" s="13">
        <v>12</v>
      </c>
      <c r="K1684" s="13">
        <v>0</v>
      </c>
      <c r="L1684" s="13">
        <v>0</v>
      </c>
      <c r="M1684" s="13">
        <v>0</v>
      </c>
      <c r="N1684" s="13">
        <v>7</v>
      </c>
      <c r="O1684" s="13">
        <v>1</v>
      </c>
      <c r="P1684" s="13">
        <v>6</v>
      </c>
      <c r="Q1684" s="13">
        <v>29</v>
      </c>
      <c r="R1684" s="13">
        <v>4339</v>
      </c>
      <c r="S1684" s="13">
        <v>587</v>
      </c>
      <c r="T1684" s="15">
        <v>44</v>
      </c>
      <c r="U1684" s="15">
        <v>5.5</v>
      </c>
      <c r="V1684" s="15">
        <v>3.4649999999999999</v>
      </c>
      <c r="W1684" s="13">
        <v>391</v>
      </c>
      <c r="X1684" s="13">
        <v>827</v>
      </c>
      <c r="Y1684" s="13">
        <v>88</v>
      </c>
      <c r="Z1684" s="13">
        <v>1218</v>
      </c>
      <c r="AA1684" s="13">
        <v>168</v>
      </c>
      <c r="AB1684" s="13">
        <v>12</v>
      </c>
    </row>
    <row r="1685" spans="1:28">
      <c r="A1685" s="1">
        <v>100010954</v>
      </c>
      <c r="B1685" s="1" t="s">
        <v>1138</v>
      </c>
      <c r="C1685" s="1" t="s">
        <v>3587</v>
      </c>
      <c r="D1685" s="1" t="s">
        <v>12</v>
      </c>
      <c r="E1685" s="1">
        <v>1</v>
      </c>
      <c r="F1685" s="13">
        <v>86</v>
      </c>
      <c r="G1685" s="13">
        <f t="shared" si="27"/>
        <v>30</v>
      </c>
      <c r="H1685" s="13">
        <v>29</v>
      </c>
      <c r="I1685" s="13">
        <v>1</v>
      </c>
      <c r="J1685" s="13">
        <v>10</v>
      </c>
      <c r="K1685" s="13">
        <v>0</v>
      </c>
      <c r="L1685" s="13">
        <v>0</v>
      </c>
      <c r="M1685" s="13">
        <v>0</v>
      </c>
      <c r="N1685" s="13">
        <v>6</v>
      </c>
      <c r="O1685" s="13">
        <v>1</v>
      </c>
      <c r="P1685" s="13">
        <v>5</v>
      </c>
      <c r="Q1685" s="13">
        <v>29</v>
      </c>
      <c r="R1685" s="13">
        <v>4126</v>
      </c>
      <c r="S1685" s="13">
        <v>587</v>
      </c>
      <c r="T1685" s="15">
        <v>43</v>
      </c>
      <c r="U1685" s="15">
        <v>5.375</v>
      </c>
      <c r="V1685" s="15">
        <v>3.38625</v>
      </c>
      <c r="W1685" s="13">
        <v>372</v>
      </c>
      <c r="X1685" s="13">
        <v>795</v>
      </c>
      <c r="Y1685" s="13">
        <v>86</v>
      </c>
      <c r="Z1685" s="13">
        <v>1167</v>
      </c>
      <c r="AA1685" s="13">
        <v>144</v>
      </c>
      <c r="AB1685" s="13">
        <v>10</v>
      </c>
    </row>
    <row r="1686" spans="1:28">
      <c r="A1686" s="1">
        <v>100010960</v>
      </c>
      <c r="B1686" s="1" t="s">
        <v>1138</v>
      </c>
      <c r="C1686" s="1" t="s">
        <v>3587</v>
      </c>
      <c r="D1686" s="1" t="s">
        <v>3633</v>
      </c>
      <c r="E1686" s="1">
        <v>2</v>
      </c>
      <c r="F1686" s="13">
        <v>46</v>
      </c>
      <c r="G1686" s="13">
        <f t="shared" si="27"/>
        <v>14</v>
      </c>
      <c r="H1686" s="13">
        <v>14</v>
      </c>
      <c r="I1686" s="13">
        <v>0</v>
      </c>
      <c r="J1686" s="13">
        <v>4</v>
      </c>
      <c r="K1686" s="13">
        <v>1</v>
      </c>
      <c r="L1686" s="13">
        <v>0</v>
      </c>
      <c r="M1686" s="13">
        <v>1</v>
      </c>
      <c r="N1686" s="13">
        <v>3</v>
      </c>
      <c r="O1686" s="13">
        <v>2</v>
      </c>
      <c r="P1686" s="13">
        <v>3</v>
      </c>
      <c r="Q1686" s="13">
        <v>16</v>
      </c>
      <c r="R1686" s="13">
        <v>2377</v>
      </c>
      <c r="S1686" s="13">
        <v>50</v>
      </c>
      <c r="T1686" s="15">
        <v>23</v>
      </c>
      <c r="U1686" s="15">
        <v>2.875</v>
      </c>
      <c r="V1686" s="15">
        <v>1.81125</v>
      </c>
      <c r="W1686" s="13">
        <v>215</v>
      </c>
      <c r="X1686" s="13">
        <v>372</v>
      </c>
      <c r="Y1686" s="13">
        <v>46</v>
      </c>
      <c r="Z1686" s="13">
        <v>587</v>
      </c>
      <c r="AA1686" s="13">
        <v>120</v>
      </c>
      <c r="AB1686" s="13">
        <v>4</v>
      </c>
    </row>
    <row r="1687" spans="1:28">
      <c r="A1687" s="1">
        <v>100010964</v>
      </c>
      <c r="B1687" s="1" t="s">
        <v>1138</v>
      </c>
      <c r="C1687" s="1" t="s">
        <v>3587</v>
      </c>
      <c r="D1687" s="1" t="s">
        <v>46</v>
      </c>
      <c r="E1687" s="1">
        <v>1</v>
      </c>
      <c r="F1687" s="13">
        <v>60</v>
      </c>
      <c r="G1687" s="13">
        <f t="shared" si="27"/>
        <v>16</v>
      </c>
      <c r="H1687" s="13">
        <v>16</v>
      </c>
      <c r="I1687" s="13">
        <v>0</v>
      </c>
      <c r="J1687" s="13">
        <v>6</v>
      </c>
      <c r="K1687" s="13">
        <v>0</v>
      </c>
      <c r="L1687" s="13">
        <v>0</v>
      </c>
      <c r="M1687" s="13">
        <v>0</v>
      </c>
      <c r="N1687" s="13">
        <v>4</v>
      </c>
      <c r="O1687" s="13">
        <v>1</v>
      </c>
      <c r="P1687" s="13">
        <v>3</v>
      </c>
      <c r="Q1687" s="13">
        <v>22</v>
      </c>
      <c r="R1687" s="13">
        <v>2915</v>
      </c>
      <c r="S1687" s="13">
        <v>311</v>
      </c>
      <c r="T1687" s="15">
        <v>30</v>
      </c>
      <c r="U1687" s="15">
        <v>3.75</v>
      </c>
      <c r="V1687" s="15">
        <v>2.3624999999999998</v>
      </c>
      <c r="W1687" s="13">
        <v>263</v>
      </c>
      <c r="X1687" s="13">
        <v>531</v>
      </c>
      <c r="Y1687" s="13">
        <v>60</v>
      </c>
      <c r="Z1687" s="13">
        <v>794</v>
      </c>
      <c r="AA1687" s="13">
        <v>96</v>
      </c>
      <c r="AB1687" s="13">
        <v>6</v>
      </c>
    </row>
    <row r="1688" spans="1:28">
      <c r="A1688" s="1">
        <v>100010965</v>
      </c>
      <c r="B1688" s="1" t="s">
        <v>1138</v>
      </c>
      <c r="C1688" s="1" t="s">
        <v>3587</v>
      </c>
      <c r="D1688" s="1" t="s">
        <v>134</v>
      </c>
      <c r="E1688" s="1">
        <v>1</v>
      </c>
      <c r="F1688" s="13">
        <v>73</v>
      </c>
      <c r="G1688" s="13">
        <f t="shared" si="27"/>
        <v>19</v>
      </c>
      <c r="H1688" s="13">
        <v>19</v>
      </c>
      <c r="I1688" s="13">
        <v>0</v>
      </c>
      <c r="J1688" s="13">
        <v>10</v>
      </c>
      <c r="K1688" s="13">
        <v>0</v>
      </c>
      <c r="L1688" s="13">
        <v>0</v>
      </c>
      <c r="M1688" s="13">
        <v>0</v>
      </c>
      <c r="N1688" s="13">
        <v>6</v>
      </c>
      <c r="O1688" s="13">
        <v>1</v>
      </c>
      <c r="P1688" s="13">
        <v>5</v>
      </c>
      <c r="Q1688" s="13">
        <v>27</v>
      </c>
      <c r="R1688" s="13">
        <v>3640</v>
      </c>
      <c r="S1688" s="13">
        <v>500</v>
      </c>
      <c r="T1688" s="15">
        <v>36.5</v>
      </c>
      <c r="U1688" s="15">
        <v>4.5625</v>
      </c>
      <c r="V1688" s="15">
        <v>2.8743750000000001</v>
      </c>
      <c r="W1688" s="13">
        <v>328</v>
      </c>
      <c r="X1688" s="13">
        <v>696</v>
      </c>
      <c r="Y1688" s="13">
        <v>73</v>
      </c>
      <c r="Z1688" s="13">
        <v>1024</v>
      </c>
      <c r="AA1688" s="13">
        <v>144</v>
      </c>
      <c r="AB1688" s="13">
        <v>10</v>
      </c>
    </row>
    <row r="1689" spans="1:28">
      <c r="A1689" s="1">
        <v>100010974</v>
      </c>
      <c r="B1689" s="1" t="s">
        <v>1138</v>
      </c>
      <c r="C1689" s="1" t="s">
        <v>3587</v>
      </c>
      <c r="D1689" s="1" t="s">
        <v>3638</v>
      </c>
      <c r="E1689" s="1">
        <v>1</v>
      </c>
      <c r="F1689" s="13">
        <v>61</v>
      </c>
      <c r="G1689" s="13">
        <f t="shared" si="27"/>
        <v>21</v>
      </c>
      <c r="H1689" s="13">
        <v>21</v>
      </c>
      <c r="I1689" s="13">
        <v>0</v>
      </c>
      <c r="J1689" s="13">
        <v>8</v>
      </c>
      <c r="K1689" s="13">
        <v>0</v>
      </c>
      <c r="L1689" s="13">
        <v>0</v>
      </c>
      <c r="M1689" s="13">
        <v>0</v>
      </c>
      <c r="N1689" s="13">
        <v>5</v>
      </c>
      <c r="O1689" s="13">
        <v>1</v>
      </c>
      <c r="P1689" s="13">
        <v>4</v>
      </c>
      <c r="Q1689" s="13">
        <v>20</v>
      </c>
      <c r="R1689" s="13">
        <v>2962</v>
      </c>
      <c r="S1689" s="13">
        <v>248</v>
      </c>
      <c r="T1689" s="15">
        <v>30.5</v>
      </c>
      <c r="U1689" s="15">
        <v>3.8125</v>
      </c>
      <c r="V1689" s="15">
        <v>2.401875</v>
      </c>
      <c r="W1689" s="13">
        <v>267</v>
      </c>
      <c r="X1689" s="13">
        <v>519</v>
      </c>
      <c r="Y1689" s="13">
        <v>61</v>
      </c>
      <c r="Z1689" s="13">
        <v>786</v>
      </c>
      <c r="AA1689" s="13">
        <v>120</v>
      </c>
      <c r="AB1689" s="13">
        <v>8</v>
      </c>
    </row>
    <row r="1690" spans="1:28">
      <c r="A1690" s="1">
        <v>100010981</v>
      </c>
      <c r="B1690" s="1" t="s">
        <v>1138</v>
      </c>
      <c r="C1690" s="1" t="s">
        <v>3642</v>
      </c>
      <c r="D1690" s="1" t="s">
        <v>176</v>
      </c>
      <c r="E1690" s="1">
        <v>1</v>
      </c>
      <c r="F1690" s="13">
        <v>33</v>
      </c>
      <c r="G1690" s="13">
        <f t="shared" si="27"/>
        <v>9</v>
      </c>
      <c r="H1690" s="13">
        <v>9</v>
      </c>
      <c r="I1690" s="13">
        <v>0</v>
      </c>
      <c r="J1690" s="13">
        <v>4</v>
      </c>
      <c r="K1690" s="13">
        <v>0</v>
      </c>
      <c r="L1690" s="13">
        <v>0</v>
      </c>
      <c r="M1690" s="13">
        <v>0</v>
      </c>
      <c r="N1690" s="13">
        <v>3</v>
      </c>
      <c r="O1690" s="13">
        <v>1</v>
      </c>
      <c r="P1690" s="13">
        <v>2</v>
      </c>
      <c r="Q1690" s="13">
        <v>12</v>
      </c>
      <c r="R1690" s="13">
        <v>1657</v>
      </c>
      <c r="S1690" s="13">
        <v>65</v>
      </c>
      <c r="T1690" s="15">
        <v>16.5</v>
      </c>
      <c r="U1690" s="15">
        <v>2.0625</v>
      </c>
      <c r="V1690" s="15">
        <v>1.2993749999999999</v>
      </c>
      <c r="W1690" s="13">
        <v>150</v>
      </c>
      <c r="X1690" s="13">
        <v>269</v>
      </c>
      <c r="Y1690" s="13">
        <v>33</v>
      </c>
      <c r="Z1690" s="13">
        <v>419</v>
      </c>
      <c r="AA1690" s="13">
        <v>72</v>
      </c>
      <c r="AB1690" s="13">
        <v>4</v>
      </c>
    </row>
    <row r="1691" spans="1:28">
      <c r="A1691" s="1">
        <v>100010985</v>
      </c>
      <c r="B1691" s="1" t="s">
        <v>1138</v>
      </c>
      <c r="C1691" s="1" t="s">
        <v>3642</v>
      </c>
      <c r="D1691" s="1" t="s">
        <v>12</v>
      </c>
      <c r="E1691" s="1">
        <v>1</v>
      </c>
      <c r="F1691" s="13">
        <v>28</v>
      </c>
      <c r="G1691" s="13">
        <f t="shared" si="27"/>
        <v>10</v>
      </c>
      <c r="H1691" s="13">
        <v>10</v>
      </c>
      <c r="I1691" s="13">
        <v>0</v>
      </c>
      <c r="J1691" s="13">
        <v>4</v>
      </c>
      <c r="K1691" s="13">
        <v>0</v>
      </c>
      <c r="L1691" s="13">
        <v>0</v>
      </c>
      <c r="M1691" s="13">
        <v>0</v>
      </c>
      <c r="N1691" s="13">
        <v>3</v>
      </c>
      <c r="O1691" s="13">
        <v>1</v>
      </c>
      <c r="P1691" s="13">
        <v>2</v>
      </c>
      <c r="Q1691" s="13">
        <v>9</v>
      </c>
      <c r="R1691" s="13">
        <v>1425</v>
      </c>
      <c r="S1691" s="13">
        <v>25</v>
      </c>
      <c r="T1691" s="15">
        <v>14</v>
      </c>
      <c r="U1691" s="15">
        <v>1.75</v>
      </c>
      <c r="V1691" s="15">
        <v>1.1025</v>
      </c>
      <c r="W1691" s="13">
        <v>129</v>
      </c>
      <c r="X1691" s="13">
        <v>222</v>
      </c>
      <c r="Y1691" s="13">
        <v>28</v>
      </c>
      <c r="Z1691" s="13">
        <v>351</v>
      </c>
      <c r="AA1691" s="13">
        <v>72</v>
      </c>
      <c r="AB1691" s="13">
        <v>4</v>
      </c>
    </row>
    <row r="1692" spans="1:28">
      <c r="A1692" s="1">
        <v>100010987</v>
      </c>
      <c r="B1692" s="1" t="s">
        <v>1138</v>
      </c>
      <c r="C1692" s="1" t="s">
        <v>3642</v>
      </c>
      <c r="D1692" s="1" t="s">
        <v>1954</v>
      </c>
      <c r="E1692" s="1">
        <v>1</v>
      </c>
      <c r="F1692" s="13">
        <v>33</v>
      </c>
      <c r="G1692" s="13">
        <f t="shared" si="27"/>
        <v>9</v>
      </c>
      <c r="H1692" s="13">
        <v>9</v>
      </c>
      <c r="I1692" s="13">
        <v>0</v>
      </c>
      <c r="J1692" s="13">
        <v>4</v>
      </c>
      <c r="K1692" s="13">
        <v>0</v>
      </c>
      <c r="L1692" s="13">
        <v>0</v>
      </c>
      <c r="M1692" s="13">
        <v>0</v>
      </c>
      <c r="N1692" s="13">
        <v>3</v>
      </c>
      <c r="O1692" s="13">
        <v>1</v>
      </c>
      <c r="P1692" s="13">
        <v>2</v>
      </c>
      <c r="Q1692" s="13">
        <v>12</v>
      </c>
      <c r="R1692" s="13">
        <v>1657</v>
      </c>
      <c r="S1692" s="13">
        <v>65</v>
      </c>
      <c r="T1692" s="15">
        <v>16.5</v>
      </c>
      <c r="U1692" s="15">
        <v>2.0625</v>
      </c>
      <c r="V1692" s="15">
        <v>1.2993749999999999</v>
      </c>
      <c r="W1692" s="13">
        <v>150</v>
      </c>
      <c r="X1692" s="13">
        <v>269</v>
      </c>
      <c r="Y1692" s="13">
        <v>33</v>
      </c>
      <c r="Z1692" s="13">
        <v>419</v>
      </c>
      <c r="AA1692" s="13">
        <v>72</v>
      </c>
      <c r="AB1692" s="13">
        <v>4</v>
      </c>
    </row>
    <row r="1693" spans="1:28">
      <c r="A1693" s="1">
        <v>100010995</v>
      </c>
      <c r="B1693" s="1" t="s">
        <v>1138</v>
      </c>
      <c r="C1693" s="1" t="s">
        <v>3642</v>
      </c>
      <c r="D1693" s="1" t="s">
        <v>176</v>
      </c>
      <c r="E1693" s="1">
        <v>1</v>
      </c>
      <c r="F1693" s="13">
        <v>25</v>
      </c>
      <c r="G1693" s="13">
        <f t="shared" si="27"/>
        <v>9</v>
      </c>
      <c r="H1693" s="13">
        <v>9</v>
      </c>
      <c r="I1693" s="13">
        <v>0</v>
      </c>
      <c r="J1693" s="13">
        <v>4</v>
      </c>
      <c r="K1693" s="13">
        <v>0</v>
      </c>
      <c r="L1693" s="13">
        <v>0</v>
      </c>
      <c r="M1693" s="13">
        <v>0</v>
      </c>
      <c r="N1693" s="13">
        <v>3</v>
      </c>
      <c r="O1693" s="13">
        <v>1</v>
      </c>
      <c r="P1693" s="13">
        <v>2</v>
      </c>
      <c r="Q1693" s="13">
        <v>8</v>
      </c>
      <c r="R1693" s="13">
        <v>1285</v>
      </c>
      <c r="S1693" s="13">
        <v>16</v>
      </c>
      <c r="T1693" s="15">
        <v>12.5</v>
      </c>
      <c r="U1693" s="15">
        <v>1.5625</v>
      </c>
      <c r="V1693" s="15">
        <v>0.984375</v>
      </c>
      <c r="W1693" s="13">
        <v>116</v>
      </c>
      <c r="X1693" s="13">
        <v>198</v>
      </c>
      <c r="Y1693" s="13">
        <v>25</v>
      </c>
      <c r="Z1693" s="13">
        <v>314</v>
      </c>
      <c r="AA1693" s="13">
        <v>72</v>
      </c>
      <c r="AB1693" s="13">
        <v>4</v>
      </c>
    </row>
    <row r="1694" spans="1:28">
      <c r="A1694" s="1">
        <v>100010999</v>
      </c>
      <c r="B1694" s="1" t="s">
        <v>1138</v>
      </c>
      <c r="C1694" s="1" t="s">
        <v>3642</v>
      </c>
      <c r="D1694" s="1" t="s">
        <v>176</v>
      </c>
      <c r="E1694" s="1">
        <v>1</v>
      </c>
      <c r="F1694" s="13">
        <v>22</v>
      </c>
      <c r="G1694" s="13">
        <f t="shared" si="27"/>
        <v>6</v>
      </c>
      <c r="H1694" s="13">
        <v>6</v>
      </c>
      <c r="I1694" s="13">
        <v>0</v>
      </c>
      <c r="J1694" s="13">
        <v>4</v>
      </c>
      <c r="K1694" s="13">
        <v>0</v>
      </c>
      <c r="L1694" s="13">
        <v>0</v>
      </c>
      <c r="M1694" s="13">
        <v>0</v>
      </c>
      <c r="N1694" s="13">
        <v>3</v>
      </c>
      <c r="O1694" s="13">
        <v>1</v>
      </c>
      <c r="P1694" s="13">
        <v>2</v>
      </c>
      <c r="Q1694" s="13">
        <v>8</v>
      </c>
      <c r="R1694" s="13">
        <v>1145</v>
      </c>
      <c r="S1694" s="13">
        <v>16</v>
      </c>
      <c r="T1694" s="15">
        <v>11</v>
      </c>
      <c r="U1694" s="15">
        <v>1.375</v>
      </c>
      <c r="V1694" s="15">
        <v>0.86624999999999996</v>
      </c>
      <c r="W1694" s="13">
        <v>104</v>
      </c>
      <c r="X1694" s="13">
        <v>177</v>
      </c>
      <c r="Y1694" s="13">
        <v>22</v>
      </c>
      <c r="Z1694" s="13">
        <v>281</v>
      </c>
      <c r="AA1694" s="13">
        <v>72</v>
      </c>
      <c r="AB1694" s="13">
        <v>4</v>
      </c>
    </row>
    <row r="1695" spans="1:28">
      <c r="A1695" s="1">
        <v>100011004</v>
      </c>
      <c r="B1695" s="1" t="s">
        <v>1138</v>
      </c>
      <c r="C1695" s="1" t="s">
        <v>3642</v>
      </c>
      <c r="D1695" s="1" t="s">
        <v>3651</v>
      </c>
      <c r="E1695" s="1">
        <v>1</v>
      </c>
      <c r="F1695" s="13">
        <v>46</v>
      </c>
      <c r="G1695" s="13">
        <f t="shared" si="27"/>
        <v>16</v>
      </c>
      <c r="H1695" s="13">
        <v>16</v>
      </c>
      <c r="I1695" s="13">
        <v>0</v>
      </c>
      <c r="J1695" s="13">
        <v>6</v>
      </c>
      <c r="K1695" s="13">
        <v>0</v>
      </c>
      <c r="L1695" s="13">
        <v>0</v>
      </c>
      <c r="M1695" s="13">
        <v>0</v>
      </c>
      <c r="N1695" s="13">
        <v>4</v>
      </c>
      <c r="O1695" s="13">
        <v>1</v>
      </c>
      <c r="P1695" s="13">
        <v>3</v>
      </c>
      <c r="Q1695" s="13">
        <v>15</v>
      </c>
      <c r="R1695" s="13">
        <v>2263</v>
      </c>
      <c r="S1695" s="13">
        <v>120</v>
      </c>
      <c r="T1695" s="15">
        <v>23</v>
      </c>
      <c r="U1695" s="15">
        <v>2.875</v>
      </c>
      <c r="V1695" s="15">
        <v>1.81125</v>
      </c>
      <c r="W1695" s="13">
        <v>204</v>
      </c>
      <c r="X1695" s="13">
        <v>376</v>
      </c>
      <c r="Y1695" s="13">
        <v>46</v>
      </c>
      <c r="Z1695" s="13">
        <v>580</v>
      </c>
      <c r="AA1695" s="13">
        <v>96</v>
      </c>
      <c r="AB1695" s="13">
        <v>6</v>
      </c>
    </row>
    <row r="1696" spans="1:28">
      <c r="A1696" s="1">
        <v>100011010</v>
      </c>
      <c r="B1696" s="1" t="s">
        <v>1138</v>
      </c>
      <c r="C1696" s="1" t="s">
        <v>3642</v>
      </c>
      <c r="D1696" s="1" t="s">
        <v>750</v>
      </c>
      <c r="E1696" s="1">
        <v>1</v>
      </c>
      <c r="F1696" s="13">
        <v>79</v>
      </c>
      <c r="G1696" s="13">
        <f t="shared" si="27"/>
        <v>27</v>
      </c>
      <c r="H1696" s="13">
        <v>27</v>
      </c>
      <c r="I1696" s="13">
        <v>0</v>
      </c>
      <c r="J1696" s="13">
        <v>8</v>
      </c>
      <c r="K1696" s="13">
        <v>0</v>
      </c>
      <c r="L1696" s="13">
        <v>0</v>
      </c>
      <c r="M1696" s="13">
        <v>0</v>
      </c>
      <c r="N1696" s="13">
        <v>5</v>
      </c>
      <c r="O1696" s="13">
        <v>1</v>
      </c>
      <c r="P1696" s="13">
        <v>4</v>
      </c>
      <c r="Q1696" s="13">
        <v>26</v>
      </c>
      <c r="R1696" s="13">
        <v>3800</v>
      </c>
      <c r="S1696" s="13">
        <v>458</v>
      </c>
      <c r="T1696" s="15">
        <v>39.5</v>
      </c>
      <c r="U1696" s="15">
        <v>4.9375</v>
      </c>
      <c r="V1696" s="15">
        <v>3.1106250000000002</v>
      </c>
      <c r="W1696" s="13">
        <v>342</v>
      </c>
      <c r="X1696" s="13">
        <v>708</v>
      </c>
      <c r="Y1696" s="13">
        <v>79</v>
      </c>
      <c r="Z1696" s="13">
        <v>1050</v>
      </c>
      <c r="AA1696" s="13">
        <v>120</v>
      </c>
      <c r="AB1696" s="13">
        <v>8</v>
      </c>
    </row>
    <row r="1697" spans="1:28">
      <c r="A1697" s="1">
        <v>100011019</v>
      </c>
      <c r="B1697" s="1" t="s">
        <v>1138</v>
      </c>
      <c r="C1697" s="1" t="s">
        <v>3642</v>
      </c>
      <c r="D1697" s="1" t="s">
        <v>3657</v>
      </c>
      <c r="E1697" s="1">
        <v>1</v>
      </c>
      <c r="F1697" s="13">
        <v>46</v>
      </c>
      <c r="G1697" s="13">
        <f t="shared" si="27"/>
        <v>16</v>
      </c>
      <c r="H1697" s="13">
        <v>16</v>
      </c>
      <c r="I1697" s="13">
        <v>0</v>
      </c>
      <c r="J1697" s="13">
        <v>6</v>
      </c>
      <c r="K1697" s="13">
        <v>0</v>
      </c>
      <c r="L1697" s="13">
        <v>0</v>
      </c>
      <c r="M1697" s="13">
        <v>0</v>
      </c>
      <c r="N1697" s="13">
        <v>4</v>
      </c>
      <c r="O1697" s="13">
        <v>1</v>
      </c>
      <c r="P1697" s="13">
        <v>3</v>
      </c>
      <c r="Q1697" s="13">
        <v>15</v>
      </c>
      <c r="R1697" s="13">
        <v>2263</v>
      </c>
      <c r="S1697" s="13">
        <v>120</v>
      </c>
      <c r="T1697" s="15">
        <v>23</v>
      </c>
      <c r="U1697" s="15">
        <v>2.875</v>
      </c>
      <c r="V1697" s="15">
        <v>1.81125</v>
      </c>
      <c r="W1697" s="13">
        <v>204</v>
      </c>
      <c r="X1697" s="13">
        <v>376</v>
      </c>
      <c r="Y1697" s="13">
        <v>46</v>
      </c>
      <c r="Z1697" s="13">
        <v>580</v>
      </c>
      <c r="AA1697" s="13">
        <v>96</v>
      </c>
      <c r="AB1697" s="13">
        <v>6</v>
      </c>
    </row>
    <row r="1698" spans="1:28">
      <c r="A1698" s="1">
        <v>100011022</v>
      </c>
      <c r="B1698" s="1" t="s">
        <v>1138</v>
      </c>
      <c r="C1698" s="1" t="s">
        <v>3642</v>
      </c>
      <c r="D1698" s="1" t="s">
        <v>3659</v>
      </c>
      <c r="E1698" s="1">
        <v>1</v>
      </c>
      <c r="F1698" s="13">
        <v>106</v>
      </c>
      <c r="G1698" s="13">
        <f t="shared" si="27"/>
        <v>36</v>
      </c>
      <c r="H1698" s="13">
        <v>36</v>
      </c>
      <c r="I1698" s="13">
        <v>0</v>
      </c>
      <c r="J1698" s="13">
        <v>14</v>
      </c>
      <c r="K1698" s="13">
        <v>0</v>
      </c>
      <c r="L1698" s="13">
        <v>0</v>
      </c>
      <c r="M1698" s="13">
        <v>0</v>
      </c>
      <c r="N1698" s="13">
        <v>8</v>
      </c>
      <c r="O1698" s="13">
        <v>1</v>
      </c>
      <c r="P1698" s="13">
        <v>7</v>
      </c>
      <c r="Q1698" s="13">
        <v>35</v>
      </c>
      <c r="R1698" s="13">
        <v>5177</v>
      </c>
      <c r="S1698" s="13">
        <v>892</v>
      </c>
      <c r="T1698" s="15">
        <v>53</v>
      </c>
      <c r="U1698" s="15">
        <v>6.625</v>
      </c>
      <c r="V1698" s="15">
        <v>4.1737500000000001</v>
      </c>
      <c r="W1698" s="13">
        <v>466</v>
      </c>
      <c r="X1698" s="13">
        <v>1045</v>
      </c>
      <c r="Y1698" s="13">
        <v>106</v>
      </c>
      <c r="Z1698" s="13">
        <v>1511</v>
      </c>
      <c r="AA1698" s="13">
        <v>192</v>
      </c>
      <c r="AB1698" s="13">
        <v>14</v>
      </c>
    </row>
    <row r="1699" spans="1:28">
      <c r="A1699" s="1">
        <v>100011033</v>
      </c>
      <c r="B1699" s="1" t="s">
        <v>1138</v>
      </c>
      <c r="C1699" s="1" t="s">
        <v>3642</v>
      </c>
      <c r="D1699" s="1" t="s">
        <v>176</v>
      </c>
      <c r="E1699" s="1">
        <v>1</v>
      </c>
      <c r="F1699" s="13">
        <v>44</v>
      </c>
      <c r="G1699" s="13">
        <f t="shared" si="27"/>
        <v>12</v>
      </c>
      <c r="H1699" s="13">
        <v>12</v>
      </c>
      <c r="I1699" s="13">
        <v>0</v>
      </c>
      <c r="J1699" s="13">
        <v>6</v>
      </c>
      <c r="K1699" s="13">
        <v>0</v>
      </c>
      <c r="L1699" s="13">
        <v>0</v>
      </c>
      <c r="M1699" s="13">
        <v>0</v>
      </c>
      <c r="N1699" s="13">
        <v>4</v>
      </c>
      <c r="O1699" s="13">
        <v>1</v>
      </c>
      <c r="P1699" s="13">
        <v>3</v>
      </c>
      <c r="Q1699" s="13">
        <v>16</v>
      </c>
      <c r="R1699" s="13">
        <v>2170</v>
      </c>
      <c r="S1699" s="13">
        <v>142</v>
      </c>
      <c r="T1699" s="15">
        <v>22</v>
      </c>
      <c r="U1699" s="15">
        <v>2.75</v>
      </c>
      <c r="V1699" s="15">
        <v>1.7324999999999999</v>
      </c>
      <c r="W1699" s="13">
        <v>196</v>
      </c>
      <c r="X1699" s="13">
        <v>369</v>
      </c>
      <c r="Y1699" s="13">
        <v>44</v>
      </c>
      <c r="Z1699" s="13">
        <v>565</v>
      </c>
      <c r="AA1699" s="13">
        <v>96</v>
      </c>
      <c r="AB1699" s="13">
        <v>6</v>
      </c>
    </row>
    <row r="1700" spans="1:28">
      <c r="A1700" s="1">
        <v>100011038</v>
      </c>
      <c r="B1700" s="1" t="s">
        <v>1138</v>
      </c>
      <c r="C1700" s="1" t="s">
        <v>3642</v>
      </c>
      <c r="D1700" s="1" t="s">
        <v>176</v>
      </c>
      <c r="E1700" s="1">
        <v>1</v>
      </c>
      <c r="F1700" s="13">
        <v>29</v>
      </c>
      <c r="G1700" s="13">
        <f t="shared" si="27"/>
        <v>11</v>
      </c>
      <c r="H1700" s="13">
        <v>10</v>
      </c>
      <c r="I1700" s="13">
        <v>1</v>
      </c>
      <c r="J1700" s="13">
        <v>4</v>
      </c>
      <c r="K1700" s="13">
        <v>0</v>
      </c>
      <c r="L1700" s="13">
        <v>0</v>
      </c>
      <c r="M1700" s="13">
        <v>0</v>
      </c>
      <c r="N1700" s="13">
        <v>3</v>
      </c>
      <c r="O1700" s="13">
        <v>1</v>
      </c>
      <c r="P1700" s="13">
        <v>2</v>
      </c>
      <c r="Q1700" s="13">
        <v>10</v>
      </c>
      <c r="R1700" s="13">
        <v>1471</v>
      </c>
      <c r="S1700" s="13">
        <v>37</v>
      </c>
      <c r="T1700" s="15">
        <v>14.5</v>
      </c>
      <c r="U1700" s="15">
        <v>1.8125</v>
      </c>
      <c r="V1700" s="15">
        <v>1.141875</v>
      </c>
      <c r="W1700" s="13">
        <v>133</v>
      </c>
      <c r="X1700" s="13">
        <v>232</v>
      </c>
      <c r="Y1700" s="13">
        <v>29</v>
      </c>
      <c r="Z1700" s="13">
        <v>365</v>
      </c>
      <c r="AA1700" s="13">
        <v>72</v>
      </c>
      <c r="AB1700" s="13">
        <v>4</v>
      </c>
    </row>
    <row r="1701" spans="1:28">
      <c r="A1701" s="1">
        <v>100011051</v>
      </c>
      <c r="B1701" s="1" t="s">
        <v>1138</v>
      </c>
      <c r="C1701" s="1" t="s">
        <v>3642</v>
      </c>
      <c r="D1701" s="1" t="s">
        <v>72</v>
      </c>
      <c r="E1701" s="1">
        <v>1</v>
      </c>
      <c r="F1701" s="13">
        <v>44</v>
      </c>
      <c r="G1701" s="13">
        <f t="shared" si="27"/>
        <v>12</v>
      </c>
      <c r="H1701" s="13">
        <v>12</v>
      </c>
      <c r="I1701" s="13">
        <v>0</v>
      </c>
      <c r="J1701" s="13">
        <v>6</v>
      </c>
      <c r="K1701" s="13">
        <v>0</v>
      </c>
      <c r="L1701" s="13">
        <v>0</v>
      </c>
      <c r="M1701" s="13">
        <v>0</v>
      </c>
      <c r="N1701" s="13">
        <v>4</v>
      </c>
      <c r="O1701" s="13">
        <v>1</v>
      </c>
      <c r="P1701" s="13">
        <v>3</v>
      </c>
      <c r="Q1701" s="13">
        <v>16</v>
      </c>
      <c r="R1701" s="13">
        <v>2170</v>
      </c>
      <c r="S1701" s="13">
        <v>142</v>
      </c>
      <c r="T1701" s="15">
        <v>22</v>
      </c>
      <c r="U1701" s="15">
        <v>2.75</v>
      </c>
      <c r="V1701" s="15">
        <v>1.7324999999999999</v>
      </c>
      <c r="W1701" s="13">
        <v>196</v>
      </c>
      <c r="X1701" s="13">
        <v>369</v>
      </c>
      <c r="Y1701" s="13">
        <v>44</v>
      </c>
      <c r="Z1701" s="13">
        <v>565</v>
      </c>
      <c r="AA1701" s="13">
        <v>96</v>
      </c>
      <c r="AB1701" s="13">
        <v>6</v>
      </c>
    </row>
    <row r="1702" spans="1:28">
      <c r="A1702" s="1">
        <v>100011056</v>
      </c>
      <c r="B1702" s="1" t="s">
        <v>1138</v>
      </c>
      <c r="C1702" s="1" t="s">
        <v>3642</v>
      </c>
      <c r="D1702" s="1" t="s">
        <v>12</v>
      </c>
      <c r="E1702" s="1">
        <v>1</v>
      </c>
      <c r="F1702" s="13">
        <v>100</v>
      </c>
      <c r="G1702" s="13">
        <f t="shared" si="27"/>
        <v>26</v>
      </c>
      <c r="H1702" s="13">
        <v>26</v>
      </c>
      <c r="I1702" s="13">
        <v>0</v>
      </c>
      <c r="J1702" s="13">
        <v>12</v>
      </c>
      <c r="K1702" s="13">
        <v>0</v>
      </c>
      <c r="L1702" s="13">
        <v>0</v>
      </c>
      <c r="M1702" s="13">
        <v>0</v>
      </c>
      <c r="N1702" s="13">
        <v>7</v>
      </c>
      <c r="O1702" s="13">
        <v>1</v>
      </c>
      <c r="P1702" s="13">
        <v>6</v>
      </c>
      <c r="Q1702" s="13">
        <v>37</v>
      </c>
      <c r="R1702" s="13">
        <v>4898</v>
      </c>
      <c r="S1702" s="13">
        <v>1008</v>
      </c>
      <c r="T1702" s="15">
        <v>50</v>
      </c>
      <c r="U1702" s="15">
        <v>6.25</v>
      </c>
      <c r="V1702" s="15">
        <v>3.9375</v>
      </c>
      <c r="W1702" s="13">
        <v>441</v>
      </c>
      <c r="X1702" s="13">
        <v>1038</v>
      </c>
      <c r="Y1702" s="13">
        <v>100</v>
      </c>
      <c r="Z1702" s="13">
        <v>1479</v>
      </c>
      <c r="AA1702" s="13">
        <v>168</v>
      </c>
      <c r="AB1702" s="13">
        <v>12</v>
      </c>
    </row>
    <row r="1703" spans="1:28">
      <c r="A1703" s="1">
        <v>100011062</v>
      </c>
      <c r="B1703" s="1" t="s">
        <v>1138</v>
      </c>
      <c r="C1703" s="1" t="s">
        <v>3642</v>
      </c>
      <c r="D1703" s="1" t="s">
        <v>46</v>
      </c>
      <c r="E1703" s="1">
        <v>1</v>
      </c>
      <c r="F1703" s="13">
        <v>19</v>
      </c>
      <c r="G1703" s="13">
        <f t="shared" si="27"/>
        <v>5</v>
      </c>
      <c r="H1703" s="13">
        <v>5</v>
      </c>
      <c r="I1703" s="13">
        <v>0</v>
      </c>
      <c r="J1703" s="13">
        <v>0</v>
      </c>
      <c r="K1703" s="13">
        <v>1</v>
      </c>
      <c r="L1703" s="13">
        <v>0</v>
      </c>
      <c r="M1703" s="13">
        <v>1</v>
      </c>
      <c r="N1703" s="13">
        <v>0</v>
      </c>
      <c r="O1703" s="13">
        <v>1</v>
      </c>
      <c r="P1703" s="13">
        <v>1</v>
      </c>
      <c r="Q1703" s="13">
        <v>7</v>
      </c>
      <c r="R1703" s="13">
        <v>1263</v>
      </c>
      <c r="S1703" s="13">
        <v>0</v>
      </c>
      <c r="T1703" s="15">
        <v>9.5</v>
      </c>
      <c r="U1703" s="15">
        <v>1.1875</v>
      </c>
      <c r="V1703" s="15">
        <v>0.74812500000000004</v>
      </c>
      <c r="W1703" s="13">
        <v>114</v>
      </c>
      <c r="X1703" s="13">
        <v>190</v>
      </c>
      <c r="Y1703" s="13">
        <v>19</v>
      </c>
      <c r="Z1703" s="13">
        <v>304</v>
      </c>
      <c r="AA1703" s="13">
        <v>48</v>
      </c>
      <c r="AB1703" s="13">
        <v>0</v>
      </c>
    </row>
    <row r="1704" spans="1:28">
      <c r="A1704" s="1">
        <v>100011064</v>
      </c>
      <c r="B1704" s="1" t="s">
        <v>1138</v>
      </c>
      <c r="C1704" s="1" t="s">
        <v>3642</v>
      </c>
      <c r="D1704" s="1" t="s">
        <v>1824</v>
      </c>
      <c r="E1704" s="1">
        <v>1</v>
      </c>
      <c r="F1704" s="13">
        <v>34</v>
      </c>
      <c r="G1704" s="13">
        <f t="shared" si="27"/>
        <v>12</v>
      </c>
      <c r="H1704" s="13">
        <v>12</v>
      </c>
      <c r="I1704" s="13">
        <v>0</v>
      </c>
      <c r="J1704" s="13">
        <v>4</v>
      </c>
      <c r="K1704" s="13">
        <v>0</v>
      </c>
      <c r="L1704" s="13">
        <v>0</v>
      </c>
      <c r="M1704" s="13">
        <v>0</v>
      </c>
      <c r="N1704" s="13">
        <v>3</v>
      </c>
      <c r="O1704" s="13">
        <v>1</v>
      </c>
      <c r="P1704" s="13">
        <v>2</v>
      </c>
      <c r="Q1704" s="13">
        <v>11</v>
      </c>
      <c r="R1704" s="13">
        <v>1704</v>
      </c>
      <c r="S1704" s="13">
        <v>50</v>
      </c>
      <c r="T1704" s="15">
        <v>17</v>
      </c>
      <c r="U1704" s="15">
        <v>2.125</v>
      </c>
      <c r="V1704" s="15">
        <v>1.3387500000000001</v>
      </c>
      <c r="W1704" s="13">
        <v>154</v>
      </c>
      <c r="X1704" s="13">
        <v>271</v>
      </c>
      <c r="Y1704" s="13">
        <v>34</v>
      </c>
      <c r="Z1704" s="13">
        <v>425</v>
      </c>
      <c r="AA1704" s="13">
        <v>72</v>
      </c>
      <c r="AB1704" s="13">
        <v>4</v>
      </c>
    </row>
    <row r="1705" spans="1:28">
      <c r="A1705" s="1">
        <v>100011067</v>
      </c>
      <c r="B1705" s="1" t="s">
        <v>1138</v>
      </c>
      <c r="C1705" s="1" t="s">
        <v>3642</v>
      </c>
      <c r="D1705" s="1" t="s">
        <v>3671</v>
      </c>
      <c r="E1705" s="1">
        <v>1</v>
      </c>
      <c r="F1705" s="13">
        <v>46</v>
      </c>
      <c r="G1705" s="13">
        <f t="shared" si="27"/>
        <v>12</v>
      </c>
      <c r="H1705" s="13">
        <v>12</v>
      </c>
      <c r="I1705" s="13">
        <v>0</v>
      </c>
      <c r="J1705" s="13">
        <v>6</v>
      </c>
      <c r="K1705" s="13">
        <v>0</v>
      </c>
      <c r="L1705" s="13">
        <v>0</v>
      </c>
      <c r="M1705" s="13">
        <v>0</v>
      </c>
      <c r="N1705" s="13">
        <v>4</v>
      </c>
      <c r="O1705" s="13">
        <v>1</v>
      </c>
      <c r="P1705" s="13">
        <v>3</v>
      </c>
      <c r="Q1705" s="13">
        <v>17</v>
      </c>
      <c r="R1705" s="13">
        <v>2263</v>
      </c>
      <c r="S1705" s="13">
        <v>166</v>
      </c>
      <c r="T1705" s="15">
        <v>23</v>
      </c>
      <c r="U1705" s="15">
        <v>2.875</v>
      </c>
      <c r="V1705" s="15">
        <v>1.81125</v>
      </c>
      <c r="W1705" s="13">
        <v>204</v>
      </c>
      <c r="X1705" s="13">
        <v>390</v>
      </c>
      <c r="Y1705" s="13">
        <v>46</v>
      </c>
      <c r="Z1705" s="13">
        <v>594</v>
      </c>
      <c r="AA1705" s="13">
        <v>96</v>
      </c>
      <c r="AB1705" s="13">
        <v>6</v>
      </c>
    </row>
    <row r="1706" spans="1:28">
      <c r="A1706" s="1">
        <v>100011076</v>
      </c>
      <c r="B1706" s="1" t="s">
        <v>1138</v>
      </c>
      <c r="C1706" s="1" t="s">
        <v>3675</v>
      </c>
      <c r="D1706" s="1" t="s">
        <v>120</v>
      </c>
      <c r="E1706" s="1">
        <v>1</v>
      </c>
      <c r="F1706" s="13">
        <v>22</v>
      </c>
      <c r="G1706" s="13">
        <f t="shared" si="27"/>
        <v>6</v>
      </c>
      <c r="H1706" s="13">
        <v>6</v>
      </c>
      <c r="I1706" s="13">
        <v>0</v>
      </c>
      <c r="J1706" s="13">
        <v>4</v>
      </c>
      <c r="K1706" s="13">
        <v>0</v>
      </c>
      <c r="L1706" s="13">
        <v>0</v>
      </c>
      <c r="M1706" s="13">
        <v>0</v>
      </c>
      <c r="N1706" s="13">
        <v>3</v>
      </c>
      <c r="O1706" s="13">
        <v>1</v>
      </c>
      <c r="P1706" s="13">
        <v>2</v>
      </c>
      <c r="Q1706" s="13">
        <v>8</v>
      </c>
      <c r="R1706" s="13">
        <v>1145</v>
      </c>
      <c r="S1706" s="13">
        <v>16</v>
      </c>
      <c r="T1706" s="15">
        <v>11</v>
      </c>
      <c r="U1706" s="15">
        <v>1.375</v>
      </c>
      <c r="V1706" s="15">
        <v>0.86624999999999996</v>
      </c>
      <c r="W1706" s="13">
        <v>104</v>
      </c>
      <c r="X1706" s="13">
        <v>177</v>
      </c>
      <c r="Y1706" s="13">
        <v>22</v>
      </c>
      <c r="Z1706" s="13">
        <v>281</v>
      </c>
      <c r="AA1706" s="13">
        <v>72</v>
      </c>
      <c r="AB1706" s="13">
        <v>4</v>
      </c>
    </row>
    <row r="1707" spans="1:28">
      <c r="A1707" s="1">
        <v>100011081</v>
      </c>
      <c r="B1707" s="1" t="s">
        <v>1138</v>
      </c>
      <c r="C1707" s="1" t="s">
        <v>3675</v>
      </c>
      <c r="D1707" s="1" t="s">
        <v>12</v>
      </c>
      <c r="E1707" s="1">
        <v>1</v>
      </c>
      <c r="F1707" s="13">
        <v>74</v>
      </c>
      <c r="G1707" s="13">
        <f t="shared" si="27"/>
        <v>26</v>
      </c>
      <c r="H1707" s="13">
        <v>25</v>
      </c>
      <c r="I1707" s="13">
        <v>1</v>
      </c>
      <c r="J1707" s="13">
        <v>10</v>
      </c>
      <c r="K1707" s="13">
        <v>0</v>
      </c>
      <c r="L1707" s="13">
        <v>0</v>
      </c>
      <c r="M1707" s="13">
        <v>0</v>
      </c>
      <c r="N1707" s="13">
        <v>6</v>
      </c>
      <c r="O1707" s="13">
        <v>1</v>
      </c>
      <c r="P1707" s="13">
        <v>5</v>
      </c>
      <c r="Q1707" s="13">
        <v>25</v>
      </c>
      <c r="R1707" s="13">
        <v>3687</v>
      </c>
      <c r="S1707" s="13">
        <v>419</v>
      </c>
      <c r="T1707" s="15">
        <v>37</v>
      </c>
      <c r="U1707" s="15">
        <v>4.625</v>
      </c>
      <c r="V1707" s="15">
        <v>2.9137499999999998</v>
      </c>
      <c r="W1707" s="13">
        <v>332</v>
      </c>
      <c r="X1707" s="13">
        <v>679</v>
      </c>
      <c r="Y1707" s="13">
        <v>74</v>
      </c>
      <c r="Z1707" s="13">
        <v>1011</v>
      </c>
      <c r="AA1707" s="13">
        <v>144</v>
      </c>
      <c r="AB1707" s="13">
        <v>10</v>
      </c>
    </row>
    <row r="1708" spans="1:28">
      <c r="A1708" s="1">
        <v>100011096</v>
      </c>
      <c r="B1708" s="1" t="s">
        <v>1138</v>
      </c>
      <c r="C1708" s="1" t="s">
        <v>3675</v>
      </c>
      <c r="D1708" s="1" t="s">
        <v>12</v>
      </c>
      <c r="E1708" s="1">
        <v>1</v>
      </c>
      <c r="F1708" s="13">
        <v>40</v>
      </c>
      <c r="G1708" s="13">
        <f t="shared" si="27"/>
        <v>14</v>
      </c>
      <c r="H1708" s="13">
        <v>14</v>
      </c>
      <c r="I1708" s="13">
        <v>0</v>
      </c>
      <c r="J1708" s="13">
        <v>4</v>
      </c>
      <c r="K1708" s="13">
        <v>0</v>
      </c>
      <c r="L1708" s="13">
        <v>0</v>
      </c>
      <c r="M1708" s="13">
        <v>0</v>
      </c>
      <c r="N1708" s="13">
        <v>3</v>
      </c>
      <c r="O1708" s="13">
        <v>1</v>
      </c>
      <c r="P1708" s="13">
        <v>2</v>
      </c>
      <c r="Q1708" s="13">
        <v>13</v>
      </c>
      <c r="R1708" s="13">
        <v>1983</v>
      </c>
      <c r="S1708" s="13">
        <v>82</v>
      </c>
      <c r="T1708" s="15">
        <v>20</v>
      </c>
      <c r="U1708" s="15">
        <v>2.5</v>
      </c>
      <c r="V1708" s="15">
        <v>1.575</v>
      </c>
      <c r="W1708" s="13">
        <v>179</v>
      </c>
      <c r="X1708" s="13">
        <v>323</v>
      </c>
      <c r="Y1708" s="13">
        <v>40</v>
      </c>
      <c r="Z1708" s="13">
        <v>502</v>
      </c>
      <c r="AA1708" s="13">
        <v>72</v>
      </c>
      <c r="AB1708" s="13">
        <v>4</v>
      </c>
    </row>
    <row r="1709" spans="1:28">
      <c r="A1709" s="1">
        <v>100011100</v>
      </c>
      <c r="B1709" s="1" t="s">
        <v>1138</v>
      </c>
      <c r="C1709" s="1" t="s">
        <v>3675</v>
      </c>
      <c r="D1709" s="1" t="s">
        <v>176</v>
      </c>
      <c r="E1709" s="1">
        <v>1</v>
      </c>
      <c r="F1709" s="13">
        <v>38</v>
      </c>
      <c r="G1709" s="13">
        <f t="shared" si="27"/>
        <v>10</v>
      </c>
      <c r="H1709" s="13">
        <v>10</v>
      </c>
      <c r="I1709" s="13">
        <v>0</v>
      </c>
      <c r="J1709" s="13">
        <v>6</v>
      </c>
      <c r="K1709" s="13">
        <v>0</v>
      </c>
      <c r="L1709" s="13">
        <v>0</v>
      </c>
      <c r="M1709" s="13">
        <v>0</v>
      </c>
      <c r="N1709" s="13">
        <v>4</v>
      </c>
      <c r="O1709" s="13">
        <v>1</v>
      </c>
      <c r="P1709" s="13">
        <v>3</v>
      </c>
      <c r="Q1709" s="13">
        <v>14</v>
      </c>
      <c r="R1709" s="13">
        <v>2010</v>
      </c>
      <c r="S1709" s="13">
        <v>100</v>
      </c>
      <c r="T1709" s="15">
        <v>19</v>
      </c>
      <c r="U1709" s="15">
        <v>2.375</v>
      </c>
      <c r="V1709" s="15">
        <v>1.4962500000000001</v>
      </c>
      <c r="W1709" s="13">
        <v>181</v>
      </c>
      <c r="X1709" s="13">
        <v>332</v>
      </c>
      <c r="Y1709" s="13">
        <v>38</v>
      </c>
      <c r="Z1709" s="13">
        <v>513</v>
      </c>
      <c r="AA1709" s="13">
        <v>96</v>
      </c>
      <c r="AB1709" s="13">
        <v>6</v>
      </c>
    </row>
    <row r="1710" spans="1:28">
      <c r="A1710" s="1">
        <v>100011108</v>
      </c>
      <c r="B1710" s="1" t="s">
        <v>1138</v>
      </c>
      <c r="C1710" s="1" t="s">
        <v>3675</v>
      </c>
      <c r="D1710" s="1" t="s">
        <v>12</v>
      </c>
      <c r="E1710" s="1">
        <v>1</v>
      </c>
      <c r="F1710" s="13">
        <v>53</v>
      </c>
      <c r="G1710" s="13">
        <f t="shared" si="27"/>
        <v>15</v>
      </c>
      <c r="H1710" s="13">
        <v>14</v>
      </c>
      <c r="I1710" s="13">
        <v>1</v>
      </c>
      <c r="J1710" s="13">
        <v>6</v>
      </c>
      <c r="K1710" s="13">
        <v>0</v>
      </c>
      <c r="L1710" s="13">
        <v>0</v>
      </c>
      <c r="M1710" s="13">
        <v>0</v>
      </c>
      <c r="N1710" s="13">
        <v>4</v>
      </c>
      <c r="O1710" s="13">
        <v>1</v>
      </c>
      <c r="P1710" s="13">
        <v>3</v>
      </c>
      <c r="Q1710" s="13">
        <v>20</v>
      </c>
      <c r="R1710" s="13">
        <v>2589</v>
      </c>
      <c r="S1710" s="13">
        <v>248</v>
      </c>
      <c r="T1710" s="15">
        <v>26.5</v>
      </c>
      <c r="U1710" s="15">
        <v>3.3125</v>
      </c>
      <c r="V1710" s="15">
        <v>2.086875</v>
      </c>
      <c r="W1710" s="13">
        <v>234</v>
      </c>
      <c r="X1710" s="13">
        <v>463</v>
      </c>
      <c r="Y1710" s="13">
        <v>53</v>
      </c>
      <c r="Z1710" s="13">
        <v>697</v>
      </c>
      <c r="AA1710" s="13">
        <v>96</v>
      </c>
      <c r="AB1710" s="13">
        <v>6</v>
      </c>
    </row>
    <row r="1711" spans="1:28">
      <c r="A1711" s="1">
        <v>100011121</v>
      </c>
      <c r="B1711" s="1" t="s">
        <v>1138</v>
      </c>
      <c r="C1711" s="1" t="s">
        <v>3675</v>
      </c>
      <c r="D1711" s="1" t="s">
        <v>171</v>
      </c>
      <c r="E1711" s="1">
        <v>1</v>
      </c>
      <c r="F1711" s="13">
        <v>13</v>
      </c>
      <c r="G1711" s="13">
        <f t="shared" si="27"/>
        <v>5</v>
      </c>
      <c r="H1711" s="13">
        <v>5</v>
      </c>
      <c r="I1711" s="13">
        <v>0</v>
      </c>
      <c r="J1711" s="13">
        <v>0</v>
      </c>
      <c r="K1711" s="13">
        <v>1</v>
      </c>
      <c r="L1711" s="13">
        <v>0</v>
      </c>
      <c r="M1711" s="13">
        <v>1</v>
      </c>
      <c r="N1711" s="13">
        <v>0</v>
      </c>
      <c r="O1711" s="13">
        <v>1</v>
      </c>
      <c r="P1711" s="13">
        <v>1</v>
      </c>
      <c r="Q1711" s="13">
        <v>4</v>
      </c>
      <c r="R1711" s="13">
        <v>630</v>
      </c>
      <c r="S1711" s="13">
        <v>0</v>
      </c>
      <c r="T1711" s="15">
        <v>6.5</v>
      </c>
      <c r="U1711" s="15">
        <v>0.8125</v>
      </c>
      <c r="V1711" s="15">
        <v>0.51187499999999997</v>
      </c>
      <c r="W1711" s="13">
        <v>57</v>
      </c>
      <c r="X1711" s="13">
        <v>95</v>
      </c>
      <c r="Y1711" s="13">
        <v>13</v>
      </c>
      <c r="Z1711" s="13">
        <v>152</v>
      </c>
      <c r="AA1711" s="13">
        <v>48</v>
      </c>
      <c r="AB1711" s="13">
        <v>0</v>
      </c>
    </row>
    <row r="1712" spans="1:28">
      <c r="A1712" s="1">
        <v>100011131</v>
      </c>
      <c r="B1712" s="1" t="s">
        <v>1138</v>
      </c>
      <c r="C1712" s="1" t="s">
        <v>3675</v>
      </c>
      <c r="D1712" s="1" t="s">
        <v>3694</v>
      </c>
      <c r="E1712" s="1">
        <v>3</v>
      </c>
      <c r="F1712" s="13">
        <v>35</v>
      </c>
      <c r="G1712" s="13">
        <f t="shared" si="27"/>
        <v>9</v>
      </c>
      <c r="H1712" s="13">
        <v>9</v>
      </c>
      <c r="I1712" s="13">
        <v>0</v>
      </c>
      <c r="J1712" s="13">
        <v>4</v>
      </c>
      <c r="K1712" s="13">
        <v>0</v>
      </c>
      <c r="L1712" s="13">
        <v>0</v>
      </c>
      <c r="M1712" s="13">
        <v>0</v>
      </c>
      <c r="N1712" s="13">
        <v>3</v>
      </c>
      <c r="O1712" s="13">
        <v>1</v>
      </c>
      <c r="P1712" s="13">
        <v>2</v>
      </c>
      <c r="Q1712" s="13">
        <v>13</v>
      </c>
      <c r="R1712" s="13">
        <v>1751</v>
      </c>
      <c r="S1712" s="13">
        <v>82</v>
      </c>
      <c r="T1712" s="15">
        <v>17.5</v>
      </c>
      <c r="U1712" s="15">
        <v>2.1875</v>
      </c>
      <c r="V1712" s="15">
        <v>1.378125</v>
      </c>
      <c r="W1712" s="13">
        <v>158</v>
      </c>
      <c r="X1712" s="13">
        <v>288</v>
      </c>
      <c r="Y1712" s="13">
        <v>35</v>
      </c>
      <c r="Z1712" s="13">
        <v>446</v>
      </c>
      <c r="AA1712" s="13">
        <v>72</v>
      </c>
      <c r="AB1712" s="13">
        <v>4</v>
      </c>
    </row>
    <row r="1713" spans="1:28">
      <c r="A1713" s="1">
        <v>100011136</v>
      </c>
      <c r="B1713" s="1" t="s">
        <v>1138</v>
      </c>
      <c r="C1713" s="1" t="s">
        <v>3675</v>
      </c>
      <c r="D1713" s="1" t="s">
        <v>3696</v>
      </c>
      <c r="E1713" s="1">
        <v>1</v>
      </c>
      <c r="F1713" s="13">
        <v>52</v>
      </c>
      <c r="G1713" s="13">
        <f t="shared" si="27"/>
        <v>18</v>
      </c>
      <c r="H1713" s="13">
        <v>18</v>
      </c>
      <c r="I1713" s="13">
        <v>0</v>
      </c>
      <c r="J1713" s="13">
        <v>6</v>
      </c>
      <c r="K1713" s="13">
        <v>0</v>
      </c>
      <c r="L1713" s="13">
        <v>0</v>
      </c>
      <c r="M1713" s="13">
        <v>0</v>
      </c>
      <c r="N1713" s="13">
        <v>4</v>
      </c>
      <c r="O1713" s="13">
        <v>1</v>
      </c>
      <c r="P1713" s="13">
        <v>3</v>
      </c>
      <c r="Q1713" s="13">
        <v>17</v>
      </c>
      <c r="R1713" s="13">
        <v>2542</v>
      </c>
      <c r="S1713" s="13">
        <v>166</v>
      </c>
      <c r="T1713" s="15">
        <v>26</v>
      </c>
      <c r="U1713" s="15">
        <v>3.25</v>
      </c>
      <c r="V1713" s="15">
        <v>2.0474999999999999</v>
      </c>
      <c r="W1713" s="13">
        <v>229</v>
      </c>
      <c r="X1713" s="13">
        <v>432</v>
      </c>
      <c r="Y1713" s="13">
        <v>52</v>
      </c>
      <c r="Z1713" s="13">
        <v>661</v>
      </c>
      <c r="AA1713" s="13">
        <v>96</v>
      </c>
      <c r="AB1713" s="13">
        <v>6</v>
      </c>
    </row>
    <row r="1714" spans="1:28">
      <c r="A1714" s="1">
        <v>100011158</v>
      </c>
      <c r="B1714" s="1" t="s">
        <v>1138</v>
      </c>
      <c r="C1714" s="1" t="s">
        <v>3675</v>
      </c>
      <c r="D1714" s="1" t="s">
        <v>12</v>
      </c>
      <c r="E1714" s="1">
        <v>1</v>
      </c>
      <c r="F1714" s="13">
        <v>17</v>
      </c>
      <c r="G1714" s="13">
        <f t="shared" si="27"/>
        <v>5</v>
      </c>
      <c r="H1714" s="13">
        <v>5</v>
      </c>
      <c r="I1714" s="13">
        <v>0</v>
      </c>
      <c r="J1714" s="13">
        <v>0</v>
      </c>
      <c r="K1714" s="13">
        <v>1</v>
      </c>
      <c r="L1714" s="13">
        <v>0</v>
      </c>
      <c r="M1714" s="13">
        <v>1</v>
      </c>
      <c r="N1714" s="13">
        <v>0</v>
      </c>
      <c r="O1714" s="13">
        <v>1</v>
      </c>
      <c r="P1714" s="13">
        <v>1</v>
      </c>
      <c r="Q1714" s="13">
        <v>6</v>
      </c>
      <c r="R1714" s="13">
        <v>1024</v>
      </c>
      <c r="S1714" s="13">
        <v>0</v>
      </c>
      <c r="T1714" s="15">
        <v>8.5</v>
      </c>
      <c r="U1714" s="15">
        <v>1.0625</v>
      </c>
      <c r="V1714" s="15">
        <v>0.66937500000000005</v>
      </c>
      <c r="W1714" s="13">
        <v>93</v>
      </c>
      <c r="X1714" s="13">
        <v>154</v>
      </c>
      <c r="Y1714" s="13">
        <v>17</v>
      </c>
      <c r="Z1714" s="13">
        <v>247</v>
      </c>
      <c r="AA1714" s="13">
        <v>48</v>
      </c>
      <c r="AB1714" s="13">
        <v>0</v>
      </c>
    </row>
    <row r="1715" spans="1:28">
      <c r="A1715" s="1">
        <v>100011161</v>
      </c>
      <c r="B1715" s="1" t="s">
        <v>1138</v>
      </c>
      <c r="C1715" s="1" t="s">
        <v>3675</v>
      </c>
      <c r="D1715" s="1" t="s">
        <v>3701</v>
      </c>
      <c r="E1715" s="1">
        <v>1</v>
      </c>
      <c r="F1715" s="13">
        <v>14</v>
      </c>
      <c r="G1715" s="13">
        <f t="shared" si="27"/>
        <v>4</v>
      </c>
      <c r="H1715" s="13">
        <v>4</v>
      </c>
      <c r="I1715" s="13">
        <v>0</v>
      </c>
      <c r="J1715" s="13">
        <v>0</v>
      </c>
      <c r="K1715" s="13">
        <v>1</v>
      </c>
      <c r="L1715" s="13">
        <v>0</v>
      </c>
      <c r="M1715" s="13">
        <v>1</v>
      </c>
      <c r="N1715" s="13">
        <v>0</v>
      </c>
      <c r="O1715" s="13">
        <v>1</v>
      </c>
      <c r="P1715" s="13">
        <v>1</v>
      </c>
      <c r="Q1715" s="13">
        <v>5</v>
      </c>
      <c r="R1715" s="13">
        <v>767</v>
      </c>
      <c r="S1715" s="13">
        <v>0</v>
      </c>
      <c r="T1715" s="15">
        <v>7</v>
      </c>
      <c r="U1715" s="15">
        <v>0.875</v>
      </c>
      <c r="V1715" s="15">
        <v>0.55125000000000002</v>
      </c>
      <c r="W1715" s="13">
        <v>70</v>
      </c>
      <c r="X1715" s="13">
        <v>116</v>
      </c>
      <c r="Y1715" s="13">
        <v>14</v>
      </c>
      <c r="Z1715" s="13">
        <v>186</v>
      </c>
      <c r="AA1715" s="13">
        <v>48</v>
      </c>
      <c r="AB1715" s="13">
        <v>0</v>
      </c>
    </row>
    <row r="1716" spans="1:28">
      <c r="A1716" s="1">
        <v>100011166</v>
      </c>
      <c r="B1716" s="1" t="s">
        <v>1138</v>
      </c>
      <c r="C1716" s="1" t="s">
        <v>3675</v>
      </c>
      <c r="D1716" s="1" t="s">
        <v>176</v>
      </c>
      <c r="E1716" s="1">
        <v>1</v>
      </c>
      <c r="F1716" s="13">
        <v>9</v>
      </c>
      <c r="G1716" s="13">
        <f t="shared" si="27"/>
        <v>3</v>
      </c>
      <c r="H1716" s="13">
        <v>3</v>
      </c>
      <c r="I1716" s="13">
        <v>0</v>
      </c>
      <c r="J1716" s="13">
        <v>0</v>
      </c>
      <c r="K1716" s="13">
        <v>1</v>
      </c>
      <c r="L1716" s="13">
        <v>0</v>
      </c>
      <c r="M1716" s="13">
        <v>1</v>
      </c>
      <c r="N1716" s="13">
        <v>0</v>
      </c>
      <c r="O1716" s="13">
        <v>1</v>
      </c>
      <c r="P1716" s="13">
        <v>1</v>
      </c>
      <c r="Q1716" s="13">
        <v>3</v>
      </c>
      <c r="R1716" s="13">
        <v>410</v>
      </c>
      <c r="S1716" s="13">
        <v>0</v>
      </c>
      <c r="T1716" s="15">
        <v>4.5</v>
      </c>
      <c r="U1716" s="15">
        <v>0.5625</v>
      </c>
      <c r="V1716" s="15">
        <v>0.354375</v>
      </c>
      <c r="W1716" s="13">
        <v>37</v>
      </c>
      <c r="X1716" s="13">
        <v>62</v>
      </c>
      <c r="Y1716" s="13">
        <v>9</v>
      </c>
      <c r="Z1716" s="13">
        <v>99</v>
      </c>
      <c r="AA1716" s="13">
        <v>48</v>
      </c>
      <c r="AB1716" s="13">
        <v>0</v>
      </c>
    </row>
    <row r="1717" spans="1:28">
      <c r="A1717" s="1">
        <v>100011177</v>
      </c>
      <c r="B1717" s="1" t="s">
        <v>1138</v>
      </c>
      <c r="C1717" s="1" t="s">
        <v>3675</v>
      </c>
      <c r="D1717" s="1" t="s">
        <v>12</v>
      </c>
      <c r="E1717" s="1">
        <v>1</v>
      </c>
      <c r="F1717" s="13">
        <v>3</v>
      </c>
      <c r="G1717" s="13">
        <f t="shared" si="27"/>
        <v>1</v>
      </c>
      <c r="H1717" s="13">
        <v>1</v>
      </c>
      <c r="I1717" s="13">
        <v>0</v>
      </c>
      <c r="J1717" s="13">
        <v>0</v>
      </c>
      <c r="K1717" s="13">
        <v>1</v>
      </c>
      <c r="L1717" s="13">
        <v>0</v>
      </c>
      <c r="M1717" s="13">
        <v>1</v>
      </c>
      <c r="N1717" s="13">
        <v>0</v>
      </c>
      <c r="O1717" s="13">
        <v>1</v>
      </c>
      <c r="P1717" s="13">
        <v>1</v>
      </c>
      <c r="Q1717" s="13">
        <v>1</v>
      </c>
      <c r="R1717" s="13">
        <v>175</v>
      </c>
      <c r="S1717" s="13">
        <v>0</v>
      </c>
      <c r="T1717" s="15">
        <v>1.5</v>
      </c>
      <c r="U1717" s="15">
        <v>0.1875</v>
      </c>
      <c r="V1717" s="15">
        <v>0.11812499999999999</v>
      </c>
      <c r="W1717" s="13">
        <v>16</v>
      </c>
      <c r="X1717" s="13">
        <v>27</v>
      </c>
      <c r="Y1717" s="13">
        <v>3</v>
      </c>
      <c r="Z1717" s="13">
        <v>43</v>
      </c>
      <c r="AA1717" s="13">
        <v>48</v>
      </c>
      <c r="AB1717" s="13">
        <v>0</v>
      </c>
    </row>
    <row r="1718" spans="1:28">
      <c r="A1718" s="1">
        <v>100011180</v>
      </c>
      <c r="B1718" s="1" t="s">
        <v>1138</v>
      </c>
      <c r="C1718" s="1" t="s">
        <v>3675</v>
      </c>
      <c r="D1718" s="1" t="s">
        <v>176</v>
      </c>
      <c r="E1718" s="1">
        <v>1</v>
      </c>
      <c r="F1718" s="13">
        <v>6</v>
      </c>
      <c r="G1718" s="13">
        <f t="shared" si="27"/>
        <v>2</v>
      </c>
      <c r="H1718" s="13">
        <v>2</v>
      </c>
      <c r="I1718" s="13">
        <v>0</v>
      </c>
      <c r="J1718" s="13">
        <v>0</v>
      </c>
      <c r="K1718" s="13">
        <v>1</v>
      </c>
      <c r="L1718" s="13">
        <v>0</v>
      </c>
      <c r="M1718" s="13">
        <v>1</v>
      </c>
      <c r="N1718" s="13">
        <v>0</v>
      </c>
      <c r="O1718" s="13">
        <v>1</v>
      </c>
      <c r="P1718" s="13">
        <v>1</v>
      </c>
      <c r="Q1718" s="13">
        <v>2</v>
      </c>
      <c r="R1718" s="13">
        <v>272</v>
      </c>
      <c r="S1718" s="13">
        <v>0</v>
      </c>
      <c r="T1718" s="15">
        <v>3</v>
      </c>
      <c r="U1718" s="15">
        <v>0.375</v>
      </c>
      <c r="V1718" s="15">
        <v>0.23624999999999999</v>
      </c>
      <c r="W1718" s="13">
        <v>25</v>
      </c>
      <c r="X1718" s="13">
        <v>41</v>
      </c>
      <c r="Y1718" s="13">
        <v>6</v>
      </c>
      <c r="Z1718" s="13">
        <v>66</v>
      </c>
      <c r="AA1718" s="13">
        <v>48</v>
      </c>
      <c r="AB1718" s="13">
        <v>0</v>
      </c>
    </row>
    <row r="1719" spans="1:28">
      <c r="A1719" s="1">
        <v>100011185</v>
      </c>
      <c r="B1719" s="1" t="s">
        <v>1138</v>
      </c>
      <c r="C1719" s="1" t="s">
        <v>3675</v>
      </c>
      <c r="D1719" s="1" t="s">
        <v>12</v>
      </c>
      <c r="E1719" s="1">
        <v>1</v>
      </c>
      <c r="F1719" s="13">
        <v>35</v>
      </c>
      <c r="G1719" s="13">
        <f t="shared" si="27"/>
        <v>9</v>
      </c>
      <c r="H1719" s="13">
        <v>9</v>
      </c>
      <c r="I1719" s="13">
        <v>0</v>
      </c>
      <c r="J1719" s="13">
        <v>4</v>
      </c>
      <c r="K1719" s="13">
        <v>0</v>
      </c>
      <c r="L1719" s="13">
        <v>0</v>
      </c>
      <c r="M1719" s="13">
        <v>0</v>
      </c>
      <c r="N1719" s="13">
        <v>3</v>
      </c>
      <c r="O1719" s="13">
        <v>1</v>
      </c>
      <c r="P1719" s="13">
        <v>2</v>
      </c>
      <c r="Q1719" s="13">
        <v>13</v>
      </c>
      <c r="R1719" s="13">
        <v>1751</v>
      </c>
      <c r="S1719" s="13">
        <v>82</v>
      </c>
      <c r="T1719" s="15">
        <v>17.5</v>
      </c>
      <c r="U1719" s="15">
        <v>2.1875</v>
      </c>
      <c r="V1719" s="15">
        <v>1.378125</v>
      </c>
      <c r="W1719" s="13">
        <v>158</v>
      </c>
      <c r="X1719" s="13">
        <v>288</v>
      </c>
      <c r="Y1719" s="13">
        <v>35</v>
      </c>
      <c r="Z1719" s="13">
        <v>446</v>
      </c>
      <c r="AA1719" s="13">
        <v>72</v>
      </c>
      <c r="AB1719" s="13">
        <v>4</v>
      </c>
    </row>
    <row r="1720" spans="1:28">
      <c r="A1720" s="1">
        <v>100011188</v>
      </c>
      <c r="B1720" s="1" t="s">
        <v>1138</v>
      </c>
      <c r="C1720" s="1" t="s">
        <v>3675</v>
      </c>
      <c r="D1720" s="1" t="s">
        <v>12</v>
      </c>
      <c r="E1720" s="1">
        <v>1</v>
      </c>
      <c r="F1720" s="13">
        <v>41</v>
      </c>
      <c r="G1720" s="13">
        <f t="shared" si="27"/>
        <v>11</v>
      </c>
      <c r="H1720" s="13">
        <v>11</v>
      </c>
      <c r="I1720" s="13">
        <v>0</v>
      </c>
      <c r="J1720" s="13">
        <v>6</v>
      </c>
      <c r="K1720" s="13">
        <v>0</v>
      </c>
      <c r="L1720" s="13">
        <v>0</v>
      </c>
      <c r="M1720" s="13">
        <v>0</v>
      </c>
      <c r="N1720" s="13">
        <v>4</v>
      </c>
      <c r="O1720" s="13">
        <v>1</v>
      </c>
      <c r="P1720" s="13">
        <v>3</v>
      </c>
      <c r="Q1720" s="13">
        <v>15</v>
      </c>
      <c r="R1720" s="13">
        <v>2030</v>
      </c>
      <c r="S1720" s="13">
        <v>120</v>
      </c>
      <c r="T1720" s="15">
        <v>20.5</v>
      </c>
      <c r="U1720" s="15">
        <v>2.5625</v>
      </c>
      <c r="V1720" s="15">
        <v>1.6143749999999999</v>
      </c>
      <c r="W1720" s="13">
        <v>183</v>
      </c>
      <c r="X1720" s="13">
        <v>341</v>
      </c>
      <c r="Y1720" s="13">
        <v>41</v>
      </c>
      <c r="Z1720" s="13">
        <v>524</v>
      </c>
      <c r="AA1720" s="13">
        <v>96</v>
      </c>
      <c r="AB1720" s="13">
        <v>6</v>
      </c>
    </row>
    <row r="1721" spans="1:28">
      <c r="A1721" s="1">
        <v>100011193</v>
      </c>
      <c r="B1721" s="1" t="s">
        <v>1138</v>
      </c>
      <c r="C1721" s="1" t="s">
        <v>3675</v>
      </c>
      <c r="D1721" s="1" t="s">
        <v>3064</v>
      </c>
      <c r="E1721" s="1">
        <v>1</v>
      </c>
      <c r="F1721" s="13">
        <v>73</v>
      </c>
      <c r="G1721" s="13">
        <f t="shared" si="27"/>
        <v>19</v>
      </c>
      <c r="H1721" s="13">
        <v>19</v>
      </c>
      <c r="I1721" s="13">
        <v>0</v>
      </c>
      <c r="J1721" s="13">
        <v>10</v>
      </c>
      <c r="K1721" s="13">
        <v>0</v>
      </c>
      <c r="L1721" s="13">
        <v>0</v>
      </c>
      <c r="M1721" s="13">
        <v>0</v>
      </c>
      <c r="N1721" s="13">
        <v>6</v>
      </c>
      <c r="O1721" s="13">
        <v>1</v>
      </c>
      <c r="P1721" s="13">
        <v>5</v>
      </c>
      <c r="Q1721" s="13">
        <v>27</v>
      </c>
      <c r="R1721" s="13">
        <v>3640</v>
      </c>
      <c r="S1721" s="13">
        <v>500</v>
      </c>
      <c r="T1721" s="15">
        <v>36.5</v>
      </c>
      <c r="U1721" s="15">
        <v>4.5625</v>
      </c>
      <c r="V1721" s="15">
        <v>2.8743750000000001</v>
      </c>
      <c r="W1721" s="13">
        <v>328</v>
      </c>
      <c r="X1721" s="13">
        <v>696</v>
      </c>
      <c r="Y1721" s="13">
        <v>73</v>
      </c>
      <c r="Z1721" s="13">
        <v>1024</v>
      </c>
      <c r="AA1721" s="13">
        <v>144</v>
      </c>
      <c r="AB1721" s="13">
        <v>10</v>
      </c>
    </row>
    <row r="1722" spans="1:28">
      <c r="A1722" s="1">
        <v>100011199</v>
      </c>
      <c r="B1722" s="1" t="s">
        <v>1138</v>
      </c>
      <c r="C1722" s="1" t="s">
        <v>3675</v>
      </c>
      <c r="D1722" s="1" t="s">
        <v>3715</v>
      </c>
      <c r="E1722" s="1">
        <v>1</v>
      </c>
      <c r="F1722" s="13">
        <v>60</v>
      </c>
      <c r="G1722" s="13">
        <f t="shared" si="27"/>
        <v>16</v>
      </c>
      <c r="H1722" s="13">
        <v>16</v>
      </c>
      <c r="I1722" s="13">
        <v>0</v>
      </c>
      <c r="J1722" s="13">
        <v>6</v>
      </c>
      <c r="K1722" s="13">
        <v>0</v>
      </c>
      <c r="L1722" s="13">
        <v>0</v>
      </c>
      <c r="M1722" s="13">
        <v>0</v>
      </c>
      <c r="N1722" s="13">
        <v>4</v>
      </c>
      <c r="O1722" s="13">
        <v>1</v>
      </c>
      <c r="P1722" s="13">
        <v>3</v>
      </c>
      <c r="Q1722" s="13">
        <v>22</v>
      </c>
      <c r="R1722" s="13">
        <v>2915</v>
      </c>
      <c r="S1722" s="13">
        <v>311</v>
      </c>
      <c r="T1722" s="15">
        <v>30</v>
      </c>
      <c r="U1722" s="15">
        <v>3.75</v>
      </c>
      <c r="V1722" s="15">
        <v>2.3624999999999998</v>
      </c>
      <c r="W1722" s="13">
        <v>263</v>
      </c>
      <c r="X1722" s="13">
        <v>531</v>
      </c>
      <c r="Y1722" s="13">
        <v>60</v>
      </c>
      <c r="Z1722" s="13">
        <v>794</v>
      </c>
      <c r="AA1722" s="13">
        <v>96</v>
      </c>
      <c r="AB1722" s="13">
        <v>6</v>
      </c>
    </row>
    <row r="1723" spans="1:28">
      <c r="A1723" s="1">
        <v>100011200</v>
      </c>
      <c r="B1723" s="1" t="s">
        <v>1138</v>
      </c>
      <c r="C1723" s="1" t="s">
        <v>3675</v>
      </c>
      <c r="D1723" s="1" t="s">
        <v>12</v>
      </c>
      <c r="E1723" s="1">
        <v>1</v>
      </c>
      <c r="F1723" s="13">
        <v>91</v>
      </c>
      <c r="G1723" s="13">
        <f t="shared" si="27"/>
        <v>31</v>
      </c>
      <c r="H1723" s="13">
        <v>31</v>
      </c>
      <c r="I1723" s="13">
        <v>0</v>
      </c>
      <c r="J1723" s="13">
        <v>12</v>
      </c>
      <c r="K1723" s="13">
        <v>0</v>
      </c>
      <c r="L1723" s="13">
        <v>0</v>
      </c>
      <c r="M1723" s="13">
        <v>0</v>
      </c>
      <c r="N1723" s="13">
        <v>7</v>
      </c>
      <c r="O1723" s="13">
        <v>1</v>
      </c>
      <c r="P1723" s="13">
        <v>6</v>
      </c>
      <c r="Q1723" s="13">
        <v>30</v>
      </c>
      <c r="R1723" s="13">
        <v>4479</v>
      </c>
      <c r="S1723" s="13">
        <v>634</v>
      </c>
      <c r="T1723" s="15">
        <v>45.5</v>
      </c>
      <c r="U1723" s="15">
        <v>5.6875</v>
      </c>
      <c r="V1723" s="15">
        <v>3.5831249999999999</v>
      </c>
      <c r="W1723" s="13">
        <v>404</v>
      </c>
      <c r="X1723" s="13">
        <v>863</v>
      </c>
      <c r="Y1723" s="13">
        <v>91</v>
      </c>
      <c r="Z1723" s="13">
        <v>1267</v>
      </c>
      <c r="AA1723" s="13">
        <v>168</v>
      </c>
      <c r="AB1723" s="13">
        <v>12</v>
      </c>
    </row>
    <row r="1724" spans="1:28">
      <c r="A1724" s="1">
        <v>100011205</v>
      </c>
      <c r="B1724" s="1" t="s">
        <v>1138</v>
      </c>
      <c r="C1724" s="1" t="s">
        <v>3675</v>
      </c>
      <c r="D1724" s="1" t="s">
        <v>46</v>
      </c>
      <c r="E1724" s="1">
        <v>2</v>
      </c>
      <c r="F1724" s="13">
        <v>50</v>
      </c>
      <c r="G1724" s="13">
        <f t="shared" si="27"/>
        <v>14</v>
      </c>
      <c r="H1724" s="13">
        <v>14</v>
      </c>
      <c r="I1724" s="13">
        <v>0</v>
      </c>
      <c r="J1724" s="13">
        <v>6</v>
      </c>
      <c r="K1724" s="13">
        <v>1</v>
      </c>
      <c r="L1724" s="13">
        <v>0</v>
      </c>
      <c r="M1724" s="13">
        <v>1</v>
      </c>
      <c r="N1724" s="13">
        <v>4</v>
      </c>
      <c r="O1724" s="13">
        <v>2</v>
      </c>
      <c r="P1724" s="13">
        <v>4</v>
      </c>
      <c r="Q1724" s="13">
        <v>18</v>
      </c>
      <c r="R1724" s="13">
        <v>2440</v>
      </c>
      <c r="S1724" s="13">
        <v>120</v>
      </c>
      <c r="T1724" s="15">
        <v>25</v>
      </c>
      <c r="U1724" s="15">
        <v>3.125</v>
      </c>
      <c r="V1724" s="15">
        <v>1.96875</v>
      </c>
      <c r="W1724" s="13">
        <v>220</v>
      </c>
      <c r="X1724" s="13">
        <v>403</v>
      </c>
      <c r="Y1724" s="13">
        <v>50</v>
      </c>
      <c r="Z1724" s="13">
        <v>623</v>
      </c>
      <c r="AA1724" s="13">
        <v>144</v>
      </c>
      <c r="AB1724" s="13">
        <v>6</v>
      </c>
    </row>
    <row r="1725" spans="1:28">
      <c r="A1725" s="1">
        <v>100011209</v>
      </c>
      <c r="B1725" s="1" t="s">
        <v>1138</v>
      </c>
      <c r="C1725" s="1" t="s">
        <v>3675</v>
      </c>
      <c r="D1725" s="1" t="s">
        <v>750</v>
      </c>
      <c r="E1725" s="1">
        <v>1</v>
      </c>
      <c r="F1725" s="13">
        <v>35</v>
      </c>
      <c r="G1725" s="13">
        <f t="shared" si="27"/>
        <v>9</v>
      </c>
      <c r="H1725" s="13">
        <v>9</v>
      </c>
      <c r="I1725" s="13">
        <v>0</v>
      </c>
      <c r="J1725" s="13">
        <v>4</v>
      </c>
      <c r="K1725" s="13">
        <v>0</v>
      </c>
      <c r="L1725" s="13">
        <v>0</v>
      </c>
      <c r="M1725" s="13">
        <v>0</v>
      </c>
      <c r="N1725" s="13">
        <v>3</v>
      </c>
      <c r="O1725" s="13">
        <v>1</v>
      </c>
      <c r="P1725" s="13">
        <v>2</v>
      </c>
      <c r="Q1725" s="13">
        <v>13</v>
      </c>
      <c r="R1725" s="13">
        <v>1751</v>
      </c>
      <c r="S1725" s="13">
        <v>82</v>
      </c>
      <c r="T1725" s="15">
        <v>17.5</v>
      </c>
      <c r="U1725" s="15">
        <v>2.1875</v>
      </c>
      <c r="V1725" s="15">
        <v>1.378125</v>
      </c>
      <c r="W1725" s="13">
        <v>158</v>
      </c>
      <c r="X1725" s="13">
        <v>288</v>
      </c>
      <c r="Y1725" s="13">
        <v>35</v>
      </c>
      <c r="Z1725" s="13">
        <v>446</v>
      </c>
      <c r="AA1725" s="13">
        <v>72</v>
      </c>
      <c r="AB1725" s="13">
        <v>4</v>
      </c>
    </row>
    <row r="1726" spans="1:28">
      <c r="A1726" s="1">
        <v>100011211</v>
      </c>
      <c r="B1726" s="1" t="s">
        <v>1138</v>
      </c>
      <c r="C1726" s="1" t="s">
        <v>3675</v>
      </c>
      <c r="D1726" s="1" t="s">
        <v>12</v>
      </c>
      <c r="E1726" s="1">
        <v>1</v>
      </c>
      <c r="F1726" s="13">
        <v>81</v>
      </c>
      <c r="G1726" s="13">
        <f t="shared" si="27"/>
        <v>21</v>
      </c>
      <c r="H1726" s="13">
        <v>21</v>
      </c>
      <c r="I1726" s="13">
        <v>0</v>
      </c>
      <c r="J1726" s="13">
        <v>12</v>
      </c>
      <c r="K1726" s="13">
        <v>0</v>
      </c>
      <c r="L1726" s="13">
        <v>0</v>
      </c>
      <c r="M1726" s="13">
        <v>0</v>
      </c>
      <c r="N1726" s="13">
        <v>7</v>
      </c>
      <c r="O1726" s="13">
        <v>1</v>
      </c>
      <c r="P1726" s="13">
        <v>6</v>
      </c>
      <c r="Q1726" s="13">
        <v>30</v>
      </c>
      <c r="R1726" s="13">
        <v>4013</v>
      </c>
      <c r="S1726" s="13">
        <v>634</v>
      </c>
      <c r="T1726" s="15">
        <v>40.5</v>
      </c>
      <c r="U1726" s="15">
        <v>5.0625</v>
      </c>
      <c r="V1726" s="15">
        <v>3.1893750000000001</v>
      </c>
      <c r="W1726" s="13">
        <v>362</v>
      </c>
      <c r="X1726" s="13">
        <v>793</v>
      </c>
      <c r="Y1726" s="13">
        <v>81</v>
      </c>
      <c r="Z1726" s="13">
        <v>1155</v>
      </c>
      <c r="AA1726" s="13">
        <v>168</v>
      </c>
      <c r="AB1726" s="13">
        <v>12</v>
      </c>
    </row>
    <row r="1727" spans="1:28">
      <c r="A1727" s="1">
        <v>100011224</v>
      </c>
      <c r="B1727" s="1" t="s">
        <v>1138</v>
      </c>
      <c r="C1727" s="1" t="s">
        <v>3675</v>
      </c>
      <c r="D1727" s="1" t="s">
        <v>3722</v>
      </c>
      <c r="E1727" s="1">
        <v>1</v>
      </c>
      <c r="F1727" s="13">
        <v>81</v>
      </c>
      <c r="G1727" s="13">
        <f t="shared" si="27"/>
        <v>21</v>
      </c>
      <c r="H1727" s="13">
        <v>21</v>
      </c>
      <c r="I1727" s="13">
        <v>0</v>
      </c>
      <c r="J1727" s="13">
        <v>12</v>
      </c>
      <c r="K1727" s="13">
        <v>0</v>
      </c>
      <c r="L1727" s="13">
        <v>0</v>
      </c>
      <c r="M1727" s="13">
        <v>0</v>
      </c>
      <c r="N1727" s="13">
        <v>7</v>
      </c>
      <c r="O1727" s="13">
        <v>1</v>
      </c>
      <c r="P1727" s="13">
        <v>6</v>
      </c>
      <c r="Q1727" s="13">
        <v>30</v>
      </c>
      <c r="R1727" s="13">
        <v>4013</v>
      </c>
      <c r="S1727" s="13">
        <v>634</v>
      </c>
      <c r="T1727" s="15">
        <v>40.5</v>
      </c>
      <c r="U1727" s="15">
        <v>5.0625</v>
      </c>
      <c r="V1727" s="15">
        <v>3.1893750000000001</v>
      </c>
      <c r="W1727" s="13">
        <v>362</v>
      </c>
      <c r="X1727" s="13">
        <v>793</v>
      </c>
      <c r="Y1727" s="13">
        <v>81</v>
      </c>
      <c r="Z1727" s="13">
        <v>1155</v>
      </c>
      <c r="AA1727" s="13">
        <v>168</v>
      </c>
      <c r="AB1727" s="13">
        <v>12</v>
      </c>
    </row>
    <row r="1728" spans="1:28">
      <c r="A1728" s="1">
        <v>100011225</v>
      </c>
      <c r="B1728" s="1" t="s">
        <v>1138</v>
      </c>
      <c r="C1728" s="1" t="s">
        <v>3675</v>
      </c>
      <c r="D1728" s="1" t="s">
        <v>12</v>
      </c>
      <c r="E1728" s="1">
        <v>1</v>
      </c>
      <c r="F1728" s="13">
        <v>119</v>
      </c>
      <c r="G1728" s="13">
        <f t="shared" si="27"/>
        <v>31</v>
      </c>
      <c r="H1728" s="13">
        <v>31</v>
      </c>
      <c r="I1728" s="13">
        <v>0</v>
      </c>
      <c r="J1728" s="13">
        <v>18</v>
      </c>
      <c r="K1728" s="13">
        <v>0</v>
      </c>
      <c r="L1728" s="13">
        <v>1</v>
      </c>
      <c r="M1728" s="13">
        <v>0</v>
      </c>
      <c r="N1728" s="13">
        <v>9</v>
      </c>
      <c r="O1728" s="13">
        <v>1</v>
      </c>
      <c r="P1728" s="13">
        <v>9</v>
      </c>
      <c r="Q1728" s="13">
        <v>44</v>
      </c>
      <c r="R1728" s="13">
        <v>5903</v>
      </c>
      <c r="S1728" s="13">
        <v>1468</v>
      </c>
      <c r="T1728" s="15">
        <v>59.5</v>
      </c>
      <c r="U1728" s="15">
        <v>7.4375</v>
      </c>
      <c r="V1728" s="15">
        <v>4.6856249999999999</v>
      </c>
      <c r="W1728" s="13">
        <v>532</v>
      </c>
      <c r="X1728" s="13">
        <v>1326</v>
      </c>
      <c r="Y1728" s="13">
        <v>119</v>
      </c>
      <c r="Z1728" s="13">
        <v>1858</v>
      </c>
      <c r="AA1728" s="13">
        <v>216</v>
      </c>
      <c r="AB1728" s="13">
        <v>18</v>
      </c>
    </row>
    <row r="1729" spans="1:28">
      <c r="A1729" s="1">
        <v>100011226</v>
      </c>
      <c r="B1729" s="1" t="s">
        <v>1138</v>
      </c>
      <c r="C1729" s="1" t="s">
        <v>3675</v>
      </c>
      <c r="D1729" s="1" t="s">
        <v>3725</v>
      </c>
      <c r="E1729" s="1">
        <v>1</v>
      </c>
      <c r="F1729" s="13">
        <v>16</v>
      </c>
      <c r="G1729" s="13">
        <f t="shared" si="27"/>
        <v>6</v>
      </c>
      <c r="H1729" s="13">
        <v>6</v>
      </c>
      <c r="I1729" s="13">
        <v>0</v>
      </c>
      <c r="J1729" s="13">
        <v>0</v>
      </c>
      <c r="K1729" s="13">
        <v>1</v>
      </c>
      <c r="L1729" s="13">
        <v>0</v>
      </c>
      <c r="M1729" s="13">
        <v>1</v>
      </c>
      <c r="N1729" s="13">
        <v>0</v>
      </c>
      <c r="O1729" s="13">
        <v>1</v>
      </c>
      <c r="P1729" s="13">
        <v>1</v>
      </c>
      <c r="Q1729" s="13">
        <v>5</v>
      </c>
      <c r="R1729" s="13">
        <v>859</v>
      </c>
      <c r="S1729" s="13">
        <v>0</v>
      </c>
      <c r="T1729" s="15">
        <v>8</v>
      </c>
      <c r="U1729" s="15">
        <v>1</v>
      </c>
      <c r="V1729" s="15">
        <v>0.63</v>
      </c>
      <c r="W1729" s="13">
        <v>78</v>
      </c>
      <c r="X1729" s="13">
        <v>129</v>
      </c>
      <c r="Y1729" s="13">
        <v>16</v>
      </c>
      <c r="Z1729" s="13">
        <v>207</v>
      </c>
      <c r="AA1729" s="13">
        <v>48</v>
      </c>
      <c r="AB1729" s="13">
        <v>0</v>
      </c>
    </row>
    <row r="1730" spans="1:28">
      <c r="A1730" s="1">
        <v>100011364</v>
      </c>
      <c r="B1730" s="1" t="s">
        <v>2314</v>
      </c>
      <c r="C1730" s="1" t="s">
        <v>3737</v>
      </c>
      <c r="D1730" s="1" t="s">
        <v>3164</v>
      </c>
      <c r="E1730" s="1">
        <v>1</v>
      </c>
      <c r="F1730" s="13">
        <v>30</v>
      </c>
      <c r="G1730" s="13">
        <f t="shared" si="27"/>
        <v>8</v>
      </c>
      <c r="H1730" s="13">
        <v>8</v>
      </c>
      <c r="I1730" s="13">
        <v>0</v>
      </c>
      <c r="J1730" s="13">
        <v>6</v>
      </c>
      <c r="K1730" s="13">
        <v>0</v>
      </c>
      <c r="L1730" s="13">
        <v>0</v>
      </c>
      <c r="M1730" s="13">
        <v>0</v>
      </c>
      <c r="N1730" s="13">
        <v>4</v>
      </c>
      <c r="O1730" s="13">
        <v>1</v>
      </c>
      <c r="P1730" s="13">
        <v>3</v>
      </c>
      <c r="Q1730" s="13">
        <v>11</v>
      </c>
      <c r="R1730" s="13">
        <v>1638</v>
      </c>
      <c r="S1730" s="13">
        <v>50</v>
      </c>
      <c r="T1730" s="15">
        <v>15</v>
      </c>
      <c r="U1730" s="15">
        <v>1.875</v>
      </c>
      <c r="V1730" s="15">
        <v>1.1812499999999999</v>
      </c>
      <c r="W1730" s="13">
        <v>148</v>
      </c>
      <c r="X1730" s="13">
        <v>261</v>
      </c>
      <c r="Y1730" s="13">
        <v>30</v>
      </c>
      <c r="Z1730" s="13">
        <v>409</v>
      </c>
      <c r="AA1730" s="13">
        <v>96</v>
      </c>
      <c r="AB1730" s="13">
        <v>6</v>
      </c>
    </row>
    <row r="1731" spans="1:28">
      <c r="A1731" s="1">
        <v>100011389</v>
      </c>
      <c r="B1731" s="1" t="s">
        <v>6</v>
      </c>
      <c r="C1731" s="1" t="s">
        <v>242</v>
      </c>
      <c r="D1731" s="1" t="s">
        <v>3742</v>
      </c>
      <c r="E1731" s="1">
        <v>5</v>
      </c>
      <c r="F1731" s="13">
        <v>108</v>
      </c>
      <c r="G1731" s="13">
        <f t="shared" si="27"/>
        <v>30</v>
      </c>
      <c r="H1731" s="13">
        <v>30</v>
      </c>
      <c r="I1731" s="13">
        <v>0</v>
      </c>
      <c r="J1731" s="13">
        <v>10</v>
      </c>
      <c r="K1731" s="13">
        <v>3</v>
      </c>
      <c r="L1731" s="13">
        <v>0</v>
      </c>
      <c r="M1731" s="13">
        <v>3</v>
      </c>
      <c r="N1731" s="13">
        <v>7</v>
      </c>
      <c r="O1731" s="13">
        <v>5</v>
      </c>
      <c r="P1731" s="13">
        <v>8</v>
      </c>
      <c r="Q1731" s="13">
        <v>39</v>
      </c>
      <c r="R1731" s="13">
        <v>5534</v>
      </c>
      <c r="S1731" s="13">
        <v>191</v>
      </c>
      <c r="T1731" s="15">
        <v>54</v>
      </c>
      <c r="U1731" s="15">
        <v>6.75</v>
      </c>
      <c r="V1731" s="15">
        <v>4.2525000000000004</v>
      </c>
      <c r="W1731" s="13">
        <v>500</v>
      </c>
      <c r="X1731" s="13">
        <v>890</v>
      </c>
      <c r="Y1731" s="13">
        <v>108</v>
      </c>
      <c r="Z1731" s="13">
        <v>1390</v>
      </c>
      <c r="AA1731" s="13">
        <v>312</v>
      </c>
      <c r="AB1731" s="13">
        <v>10</v>
      </c>
    </row>
    <row r="1732" spans="1:28">
      <c r="A1732" s="1">
        <v>100011403</v>
      </c>
      <c r="B1732" s="1" t="s">
        <v>1138</v>
      </c>
      <c r="C1732" s="1" t="s">
        <v>3155</v>
      </c>
      <c r="D1732" s="1" t="s">
        <v>1830</v>
      </c>
      <c r="E1732" s="1">
        <v>1</v>
      </c>
      <c r="F1732" s="13">
        <v>142</v>
      </c>
      <c r="G1732" s="13">
        <f t="shared" si="27"/>
        <v>48</v>
      </c>
      <c r="H1732" s="13">
        <v>48</v>
      </c>
      <c r="I1732" s="13">
        <v>0</v>
      </c>
      <c r="J1732" s="13">
        <v>18</v>
      </c>
      <c r="K1732" s="13">
        <v>0</v>
      </c>
      <c r="L1732" s="13">
        <v>1</v>
      </c>
      <c r="M1732" s="13">
        <v>0</v>
      </c>
      <c r="N1732" s="13">
        <v>9</v>
      </c>
      <c r="O1732" s="13">
        <v>1</v>
      </c>
      <c r="P1732" s="13">
        <v>9</v>
      </c>
      <c r="Q1732" s="13">
        <v>47</v>
      </c>
      <c r="R1732" s="13">
        <v>6734</v>
      </c>
      <c r="S1732" s="13">
        <v>1691</v>
      </c>
      <c r="T1732" s="15">
        <v>71</v>
      </c>
      <c r="U1732" s="15">
        <v>8.875</v>
      </c>
      <c r="V1732" s="15">
        <v>5.5912499999999996</v>
      </c>
      <c r="W1732" s="13">
        <v>607</v>
      </c>
      <c r="X1732" s="13">
        <v>1518</v>
      </c>
      <c r="Y1732" s="13">
        <v>142</v>
      </c>
      <c r="Z1732" s="13">
        <v>2125</v>
      </c>
      <c r="AA1732" s="13">
        <v>216</v>
      </c>
      <c r="AB1732" s="13">
        <v>18</v>
      </c>
    </row>
    <row r="1733" spans="1:28">
      <c r="A1733" s="1">
        <v>100011407</v>
      </c>
      <c r="B1733" s="1" t="s">
        <v>1138</v>
      </c>
      <c r="C1733" s="1" t="s">
        <v>1137</v>
      </c>
      <c r="D1733" s="1" t="s">
        <v>3744</v>
      </c>
      <c r="E1733" s="1">
        <v>1</v>
      </c>
      <c r="F1733" s="13">
        <v>103</v>
      </c>
      <c r="G1733" s="13">
        <f t="shared" si="27"/>
        <v>27</v>
      </c>
      <c r="H1733" s="13">
        <v>27</v>
      </c>
      <c r="I1733" s="13">
        <v>0</v>
      </c>
      <c r="J1733" s="13">
        <v>14</v>
      </c>
      <c r="K1733" s="13">
        <v>0</v>
      </c>
      <c r="L1733" s="13">
        <v>0</v>
      </c>
      <c r="M1733" s="13">
        <v>0</v>
      </c>
      <c r="N1733" s="13">
        <v>8</v>
      </c>
      <c r="O1733" s="13">
        <v>1</v>
      </c>
      <c r="P1733" s="13">
        <v>7</v>
      </c>
      <c r="Q1733" s="13">
        <v>38</v>
      </c>
      <c r="R1733" s="13">
        <v>5038</v>
      </c>
      <c r="S1733" s="13">
        <v>1068</v>
      </c>
      <c r="T1733" s="15">
        <v>51.5</v>
      </c>
      <c r="U1733" s="15">
        <v>6.4375</v>
      </c>
      <c r="V1733" s="15">
        <v>4.055625</v>
      </c>
      <c r="W1733" s="13">
        <v>454</v>
      </c>
      <c r="X1733" s="13">
        <v>1077</v>
      </c>
      <c r="Y1733" s="13">
        <v>103</v>
      </c>
      <c r="Z1733" s="13">
        <v>1531</v>
      </c>
      <c r="AA1733" s="13">
        <v>192</v>
      </c>
      <c r="AB1733" s="13">
        <v>14</v>
      </c>
    </row>
    <row r="1734" spans="1:28">
      <c r="A1734" s="1">
        <v>100011410</v>
      </c>
      <c r="B1734" s="1" t="s">
        <v>1138</v>
      </c>
      <c r="C1734" s="1" t="s">
        <v>3128</v>
      </c>
      <c r="D1734" s="1" t="s">
        <v>3746</v>
      </c>
      <c r="E1734" s="1">
        <v>1</v>
      </c>
      <c r="F1734" s="13">
        <v>78</v>
      </c>
      <c r="G1734" s="13">
        <f t="shared" ref="G1734:G1797" si="28">H1734+I1734</f>
        <v>20</v>
      </c>
      <c r="H1734" s="13">
        <v>20</v>
      </c>
      <c r="I1734" s="13">
        <v>0</v>
      </c>
      <c r="J1734" s="13">
        <v>8</v>
      </c>
      <c r="K1734" s="13">
        <v>0</v>
      </c>
      <c r="L1734" s="13">
        <v>0</v>
      </c>
      <c r="M1734" s="13">
        <v>0</v>
      </c>
      <c r="N1734" s="13">
        <v>5</v>
      </c>
      <c r="O1734" s="13">
        <v>1</v>
      </c>
      <c r="P1734" s="13">
        <v>4</v>
      </c>
      <c r="Q1734" s="13">
        <v>29</v>
      </c>
      <c r="R1734" s="13">
        <v>3753</v>
      </c>
      <c r="S1734" s="13">
        <v>587</v>
      </c>
      <c r="T1734" s="15">
        <v>39</v>
      </c>
      <c r="U1734" s="15">
        <v>4.875</v>
      </c>
      <c r="V1734" s="15">
        <v>3.07125</v>
      </c>
      <c r="W1734" s="13">
        <v>338</v>
      </c>
      <c r="X1734" s="13">
        <v>740</v>
      </c>
      <c r="Y1734" s="13">
        <v>78</v>
      </c>
      <c r="Z1734" s="13">
        <v>1078</v>
      </c>
      <c r="AA1734" s="13">
        <v>120</v>
      </c>
      <c r="AB1734" s="13">
        <v>8</v>
      </c>
    </row>
    <row r="1735" spans="1:28">
      <c r="A1735" s="1">
        <v>100011428</v>
      </c>
      <c r="B1735" s="1" t="s">
        <v>2314</v>
      </c>
      <c r="C1735" s="1" t="s">
        <v>3749</v>
      </c>
      <c r="D1735" s="1" t="s">
        <v>2641</v>
      </c>
      <c r="E1735" s="1">
        <v>2</v>
      </c>
      <c r="F1735" s="13">
        <v>18</v>
      </c>
      <c r="G1735" s="13">
        <f t="shared" si="28"/>
        <v>6</v>
      </c>
      <c r="H1735" s="13">
        <v>5</v>
      </c>
      <c r="I1735" s="13">
        <v>1</v>
      </c>
      <c r="J1735" s="13">
        <v>0</v>
      </c>
      <c r="K1735" s="13">
        <v>1</v>
      </c>
      <c r="L1735" s="13">
        <v>0</v>
      </c>
      <c r="M1735" s="13">
        <v>2</v>
      </c>
      <c r="N1735" s="13">
        <v>0</v>
      </c>
      <c r="O1735" s="13">
        <v>2</v>
      </c>
      <c r="P1735" s="13">
        <v>1</v>
      </c>
      <c r="Q1735" s="13">
        <v>7</v>
      </c>
      <c r="R1735" s="13">
        <v>1203</v>
      </c>
      <c r="S1735" s="13">
        <v>0</v>
      </c>
      <c r="T1735" s="15">
        <v>9</v>
      </c>
      <c r="U1735" s="15">
        <v>1.125</v>
      </c>
      <c r="V1735" s="15">
        <v>0.70874999999999999</v>
      </c>
      <c r="W1735" s="13">
        <v>109</v>
      </c>
      <c r="X1735" s="13">
        <v>181</v>
      </c>
      <c r="Y1735" s="13">
        <v>18</v>
      </c>
      <c r="Z1735" s="13">
        <v>290</v>
      </c>
      <c r="AA1735" s="13">
        <v>72</v>
      </c>
      <c r="AB1735" s="13">
        <v>0</v>
      </c>
    </row>
    <row r="1736" spans="1:28">
      <c r="A1736" s="1">
        <v>100011434</v>
      </c>
      <c r="B1736" s="1" t="s">
        <v>2314</v>
      </c>
      <c r="C1736" s="1" t="s">
        <v>3749</v>
      </c>
      <c r="D1736" s="1" t="s">
        <v>3751</v>
      </c>
      <c r="E1736" s="1">
        <v>1</v>
      </c>
      <c r="F1736" s="13">
        <v>61</v>
      </c>
      <c r="G1736" s="13">
        <f t="shared" si="28"/>
        <v>21</v>
      </c>
      <c r="H1736" s="13">
        <v>21</v>
      </c>
      <c r="I1736" s="13">
        <v>0</v>
      </c>
      <c r="J1736" s="13">
        <v>8</v>
      </c>
      <c r="K1736" s="13">
        <v>0</v>
      </c>
      <c r="L1736" s="13">
        <v>0</v>
      </c>
      <c r="M1736" s="13">
        <v>0</v>
      </c>
      <c r="N1736" s="13">
        <v>5</v>
      </c>
      <c r="O1736" s="13">
        <v>1</v>
      </c>
      <c r="P1736" s="13">
        <v>4</v>
      </c>
      <c r="Q1736" s="13">
        <v>20</v>
      </c>
      <c r="R1736" s="13">
        <v>2962</v>
      </c>
      <c r="S1736" s="13">
        <v>248</v>
      </c>
      <c r="T1736" s="15">
        <v>30.5</v>
      </c>
      <c r="U1736" s="15">
        <v>3.8125</v>
      </c>
      <c r="V1736" s="15">
        <v>2.401875</v>
      </c>
      <c r="W1736" s="13">
        <v>267</v>
      </c>
      <c r="X1736" s="13">
        <v>519</v>
      </c>
      <c r="Y1736" s="13">
        <v>61</v>
      </c>
      <c r="Z1736" s="13">
        <v>786</v>
      </c>
      <c r="AA1736" s="13">
        <v>120</v>
      </c>
      <c r="AB1736" s="13">
        <v>8</v>
      </c>
    </row>
    <row r="1737" spans="1:28">
      <c r="A1737" s="1">
        <v>100011435</v>
      </c>
      <c r="B1737" s="1" t="s">
        <v>2314</v>
      </c>
      <c r="C1737" s="1" t="s">
        <v>3749</v>
      </c>
      <c r="D1737" s="1" t="s">
        <v>3754</v>
      </c>
      <c r="E1737" s="1">
        <v>1</v>
      </c>
      <c r="F1737" s="13">
        <v>97</v>
      </c>
      <c r="G1737" s="13">
        <f t="shared" si="28"/>
        <v>33</v>
      </c>
      <c r="H1737" s="13">
        <v>33</v>
      </c>
      <c r="I1737" s="13">
        <v>0</v>
      </c>
      <c r="J1737" s="13">
        <v>12</v>
      </c>
      <c r="K1737" s="13">
        <v>0</v>
      </c>
      <c r="L1737" s="13">
        <v>0</v>
      </c>
      <c r="M1737" s="13">
        <v>0</v>
      </c>
      <c r="N1737" s="13">
        <v>7</v>
      </c>
      <c r="O1737" s="13">
        <v>1</v>
      </c>
      <c r="P1737" s="13">
        <v>6</v>
      </c>
      <c r="Q1737" s="13">
        <v>32</v>
      </c>
      <c r="R1737" s="13">
        <v>4758</v>
      </c>
      <c r="S1737" s="13">
        <v>732</v>
      </c>
      <c r="T1737" s="15">
        <v>48.5</v>
      </c>
      <c r="U1737" s="15">
        <v>6.0625</v>
      </c>
      <c r="V1737" s="15">
        <v>3.819375</v>
      </c>
      <c r="W1737" s="13">
        <v>429</v>
      </c>
      <c r="X1737" s="13">
        <v>934</v>
      </c>
      <c r="Y1737" s="13">
        <v>97</v>
      </c>
      <c r="Z1737" s="13">
        <v>1363</v>
      </c>
      <c r="AA1737" s="13">
        <v>168</v>
      </c>
      <c r="AB1737" s="13">
        <v>12</v>
      </c>
    </row>
    <row r="1738" spans="1:28">
      <c r="A1738" s="1">
        <v>100011442</v>
      </c>
      <c r="B1738" s="1" t="s">
        <v>2314</v>
      </c>
      <c r="C1738" s="1" t="s">
        <v>3749</v>
      </c>
      <c r="D1738" s="1" t="s">
        <v>12</v>
      </c>
      <c r="E1738" s="1">
        <v>1</v>
      </c>
      <c r="F1738" s="13">
        <v>133</v>
      </c>
      <c r="G1738" s="13">
        <f t="shared" si="28"/>
        <v>45</v>
      </c>
      <c r="H1738" s="13">
        <v>45</v>
      </c>
      <c r="I1738" s="13">
        <v>0</v>
      </c>
      <c r="J1738" s="13">
        <v>20</v>
      </c>
      <c r="K1738" s="13">
        <v>0</v>
      </c>
      <c r="L1738" s="13">
        <v>1</v>
      </c>
      <c r="M1738" s="13">
        <v>0</v>
      </c>
      <c r="N1738" s="13">
        <v>10</v>
      </c>
      <c r="O1738" s="13">
        <v>1</v>
      </c>
      <c r="P1738" s="13">
        <v>10</v>
      </c>
      <c r="Q1738" s="13">
        <v>44</v>
      </c>
      <c r="R1738" s="13">
        <v>6555</v>
      </c>
      <c r="S1738" s="13">
        <v>1468</v>
      </c>
      <c r="T1738" s="15">
        <v>66.5</v>
      </c>
      <c r="U1738" s="15">
        <v>8.3125</v>
      </c>
      <c r="V1738" s="15">
        <v>5.2368750000000004</v>
      </c>
      <c r="W1738" s="13">
        <v>590</v>
      </c>
      <c r="X1738" s="13">
        <v>1424</v>
      </c>
      <c r="Y1738" s="13">
        <v>133</v>
      </c>
      <c r="Z1738" s="13">
        <v>2014</v>
      </c>
      <c r="AA1738" s="13">
        <v>240</v>
      </c>
      <c r="AB1738" s="13">
        <v>20</v>
      </c>
    </row>
    <row r="1739" spans="1:28">
      <c r="A1739" s="1">
        <v>100011452</v>
      </c>
      <c r="B1739" s="1" t="s">
        <v>2314</v>
      </c>
      <c r="C1739" s="1" t="s">
        <v>3749</v>
      </c>
      <c r="D1739" s="1" t="s">
        <v>1088</v>
      </c>
      <c r="E1739" s="1">
        <v>1</v>
      </c>
      <c r="F1739" s="13">
        <v>84</v>
      </c>
      <c r="G1739" s="13">
        <f t="shared" si="28"/>
        <v>22</v>
      </c>
      <c r="H1739" s="13">
        <v>22</v>
      </c>
      <c r="I1739" s="13">
        <v>0</v>
      </c>
      <c r="J1739" s="13">
        <v>12</v>
      </c>
      <c r="K1739" s="13">
        <v>0</v>
      </c>
      <c r="L1739" s="13">
        <v>0</v>
      </c>
      <c r="M1739" s="13">
        <v>0</v>
      </c>
      <c r="N1739" s="13">
        <v>7</v>
      </c>
      <c r="O1739" s="13">
        <v>1</v>
      </c>
      <c r="P1739" s="13">
        <v>6</v>
      </c>
      <c r="Q1739" s="13">
        <v>31</v>
      </c>
      <c r="R1739" s="13">
        <v>4153</v>
      </c>
      <c r="S1739" s="13">
        <v>682</v>
      </c>
      <c r="T1739" s="15">
        <v>42</v>
      </c>
      <c r="U1739" s="15">
        <v>5.25</v>
      </c>
      <c r="V1739" s="15">
        <v>3.3075000000000001</v>
      </c>
      <c r="W1739" s="13">
        <v>374</v>
      </c>
      <c r="X1739" s="13">
        <v>828</v>
      </c>
      <c r="Y1739" s="13">
        <v>84</v>
      </c>
      <c r="Z1739" s="13">
        <v>1202</v>
      </c>
      <c r="AA1739" s="13">
        <v>168</v>
      </c>
      <c r="AB1739" s="13">
        <v>12</v>
      </c>
    </row>
    <row r="1740" spans="1:28">
      <c r="A1740" s="1">
        <v>100011457</v>
      </c>
      <c r="B1740" s="1" t="s">
        <v>2314</v>
      </c>
      <c r="C1740" s="1" t="s">
        <v>3749</v>
      </c>
      <c r="D1740" s="1" t="s">
        <v>3763</v>
      </c>
      <c r="E1740" s="1">
        <v>1</v>
      </c>
      <c r="F1740" s="13">
        <v>27</v>
      </c>
      <c r="G1740" s="13">
        <f t="shared" si="28"/>
        <v>7</v>
      </c>
      <c r="H1740" s="13">
        <v>7</v>
      </c>
      <c r="I1740" s="13">
        <v>0</v>
      </c>
      <c r="J1740" s="13">
        <v>4</v>
      </c>
      <c r="K1740" s="13">
        <v>0</v>
      </c>
      <c r="L1740" s="13">
        <v>0</v>
      </c>
      <c r="M1740" s="13">
        <v>0</v>
      </c>
      <c r="N1740" s="13">
        <v>3</v>
      </c>
      <c r="O1740" s="13">
        <v>1</v>
      </c>
      <c r="P1740" s="13">
        <v>2</v>
      </c>
      <c r="Q1740" s="13">
        <v>10</v>
      </c>
      <c r="R1740" s="13">
        <v>1378</v>
      </c>
      <c r="S1740" s="13">
        <v>37</v>
      </c>
      <c r="T1740" s="15">
        <v>13.5</v>
      </c>
      <c r="U1740" s="15">
        <v>1.6875</v>
      </c>
      <c r="V1740" s="15">
        <v>1.0631250000000001</v>
      </c>
      <c r="W1740" s="13">
        <v>125</v>
      </c>
      <c r="X1740" s="13">
        <v>218</v>
      </c>
      <c r="Y1740" s="13">
        <v>27</v>
      </c>
      <c r="Z1740" s="13">
        <v>343</v>
      </c>
      <c r="AA1740" s="13">
        <v>72</v>
      </c>
      <c r="AB1740" s="13">
        <v>4</v>
      </c>
    </row>
    <row r="1741" spans="1:28">
      <c r="A1741" s="1">
        <v>100011463</v>
      </c>
      <c r="B1741" s="1" t="s">
        <v>2314</v>
      </c>
      <c r="C1741" s="1" t="s">
        <v>3749</v>
      </c>
      <c r="D1741" s="1" t="s">
        <v>12</v>
      </c>
      <c r="E1741" s="1">
        <v>1</v>
      </c>
      <c r="F1741" s="13">
        <v>67</v>
      </c>
      <c r="G1741" s="13">
        <f t="shared" si="28"/>
        <v>23</v>
      </c>
      <c r="H1741" s="13">
        <v>23</v>
      </c>
      <c r="I1741" s="13">
        <v>0</v>
      </c>
      <c r="J1741" s="13">
        <v>10</v>
      </c>
      <c r="K1741" s="13">
        <v>0</v>
      </c>
      <c r="L1741" s="13">
        <v>0</v>
      </c>
      <c r="M1741" s="13">
        <v>0</v>
      </c>
      <c r="N1741" s="13">
        <v>6</v>
      </c>
      <c r="O1741" s="13">
        <v>1</v>
      </c>
      <c r="P1741" s="13">
        <v>5</v>
      </c>
      <c r="Q1741" s="13">
        <v>22</v>
      </c>
      <c r="R1741" s="13">
        <v>3361</v>
      </c>
      <c r="S1741" s="13">
        <v>311</v>
      </c>
      <c r="T1741" s="15">
        <v>33.5</v>
      </c>
      <c r="U1741" s="15">
        <v>4.1875</v>
      </c>
      <c r="V1741" s="15">
        <v>2.6381250000000001</v>
      </c>
      <c r="W1741" s="13">
        <v>303</v>
      </c>
      <c r="X1741" s="13">
        <v>598</v>
      </c>
      <c r="Y1741" s="13">
        <v>67</v>
      </c>
      <c r="Z1741" s="13">
        <v>901</v>
      </c>
      <c r="AA1741" s="13">
        <v>144</v>
      </c>
      <c r="AB1741" s="13">
        <v>10</v>
      </c>
    </row>
    <row r="1742" spans="1:28">
      <c r="A1742" s="1">
        <v>100011476</v>
      </c>
      <c r="B1742" s="1" t="s">
        <v>2314</v>
      </c>
      <c r="C1742" s="1" t="s">
        <v>3749</v>
      </c>
      <c r="D1742" s="1" t="s">
        <v>176</v>
      </c>
      <c r="E1742" s="1">
        <v>1</v>
      </c>
      <c r="F1742" s="13">
        <v>62</v>
      </c>
      <c r="G1742" s="13">
        <f t="shared" si="28"/>
        <v>16</v>
      </c>
      <c r="H1742" s="13">
        <v>16</v>
      </c>
      <c r="I1742" s="13">
        <v>0</v>
      </c>
      <c r="J1742" s="13">
        <v>8</v>
      </c>
      <c r="K1742" s="13">
        <v>0</v>
      </c>
      <c r="L1742" s="13">
        <v>0</v>
      </c>
      <c r="M1742" s="13">
        <v>0</v>
      </c>
      <c r="N1742" s="13">
        <v>5</v>
      </c>
      <c r="O1742" s="13">
        <v>1</v>
      </c>
      <c r="P1742" s="13">
        <v>4</v>
      </c>
      <c r="Q1742" s="13">
        <v>23</v>
      </c>
      <c r="R1742" s="13">
        <v>3008</v>
      </c>
      <c r="S1742" s="13">
        <v>345</v>
      </c>
      <c r="T1742" s="15">
        <v>31</v>
      </c>
      <c r="U1742" s="15">
        <v>3.875</v>
      </c>
      <c r="V1742" s="15">
        <v>2.4412500000000001</v>
      </c>
      <c r="W1742" s="13">
        <v>271</v>
      </c>
      <c r="X1742" s="13">
        <v>555</v>
      </c>
      <c r="Y1742" s="13">
        <v>62</v>
      </c>
      <c r="Z1742" s="13">
        <v>826</v>
      </c>
      <c r="AA1742" s="13">
        <v>120</v>
      </c>
      <c r="AB1742" s="13">
        <v>8</v>
      </c>
    </row>
    <row r="1743" spans="1:28">
      <c r="A1743" s="1">
        <v>100011481</v>
      </c>
      <c r="B1743" s="1" t="s">
        <v>2314</v>
      </c>
      <c r="C1743" s="1" t="s">
        <v>3749</v>
      </c>
      <c r="D1743" s="1" t="s">
        <v>176</v>
      </c>
      <c r="E1743" s="1">
        <v>1</v>
      </c>
      <c r="F1743" s="13">
        <v>119</v>
      </c>
      <c r="G1743" s="13">
        <f t="shared" si="28"/>
        <v>31</v>
      </c>
      <c r="H1743" s="13">
        <v>31</v>
      </c>
      <c r="I1743" s="13">
        <v>0</v>
      </c>
      <c r="J1743" s="13">
        <v>18</v>
      </c>
      <c r="K1743" s="13">
        <v>0</v>
      </c>
      <c r="L1743" s="13">
        <v>1</v>
      </c>
      <c r="M1743" s="13">
        <v>0</v>
      </c>
      <c r="N1743" s="13">
        <v>9</v>
      </c>
      <c r="O1743" s="13">
        <v>1</v>
      </c>
      <c r="P1743" s="13">
        <v>9</v>
      </c>
      <c r="Q1743" s="13">
        <v>44</v>
      </c>
      <c r="R1743" s="13">
        <v>5903</v>
      </c>
      <c r="S1743" s="13">
        <v>1468</v>
      </c>
      <c r="T1743" s="15">
        <v>59.5</v>
      </c>
      <c r="U1743" s="15">
        <v>7.4375</v>
      </c>
      <c r="V1743" s="15">
        <v>4.6856249999999999</v>
      </c>
      <c r="W1743" s="13">
        <v>532</v>
      </c>
      <c r="X1743" s="13">
        <v>1326</v>
      </c>
      <c r="Y1743" s="13">
        <v>119</v>
      </c>
      <c r="Z1743" s="13">
        <v>1858</v>
      </c>
      <c r="AA1743" s="13">
        <v>216</v>
      </c>
      <c r="AB1743" s="13">
        <v>18</v>
      </c>
    </row>
    <row r="1744" spans="1:28">
      <c r="A1744" s="1">
        <v>100011488</v>
      </c>
      <c r="B1744" s="1" t="s">
        <v>2314</v>
      </c>
      <c r="C1744" s="1" t="s">
        <v>3749</v>
      </c>
      <c r="D1744" s="1" t="s">
        <v>3769</v>
      </c>
      <c r="E1744" s="1">
        <v>1</v>
      </c>
      <c r="F1744" s="13">
        <v>121</v>
      </c>
      <c r="G1744" s="13">
        <f t="shared" si="28"/>
        <v>31</v>
      </c>
      <c r="H1744" s="13">
        <v>31</v>
      </c>
      <c r="I1744" s="13">
        <v>0</v>
      </c>
      <c r="J1744" s="13">
        <v>18</v>
      </c>
      <c r="K1744" s="13">
        <v>0</v>
      </c>
      <c r="L1744" s="13">
        <v>1</v>
      </c>
      <c r="M1744" s="13">
        <v>0</v>
      </c>
      <c r="N1744" s="13">
        <v>9</v>
      </c>
      <c r="O1744" s="13">
        <v>1</v>
      </c>
      <c r="P1744" s="13">
        <v>9</v>
      </c>
      <c r="Q1744" s="13">
        <v>45</v>
      </c>
      <c r="R1744" s="13">
        <v>5876</v>
      </c>
      <c r="S1744" s="13">
        <v>1540</v>
      </c>
      <c r="T1744" s="15">
        <v>60.5</v>
      </c>
      <c r="U1744" s="15">
        <v>7.5625</v>
      </c>
      <c r="V1744" s="15">
        <v>4.7643750000000002</v>
      </c>
      <c r="W1744" s="13">
        <v>529</v>
      </c>
      <c r="X1744" s="13">
        <v>1344</v>
      </c>
      <c r="Y1744" s="13">
        <v>121</v>
      </c>
      <c r="Z1744" s="13">
        <v>1873</v>
      </c>
      <c r="AA1744" s="13">
        <v>216</v>
      </c>
      <c r="AB1744" s="13">
        <v>18</v>
      </c>
    </row>
    <row r="1745" spans="1:28">
      <c r="A1745" s="1">
        <v>100011490</v>
      </c>
      <c r="B1745" s="1" t="s">
        <v>2314</v>
      </c>
      <c r="C1745" s="1" t="s">
        <v>3749</v>
      </c>
      <c r="D1745" s="1" t="s">
        <v>3771</v>
      </c>
      <c r="E1745" s="1">
        <v>1</v>
      </c>
      <c r="F1745" s="13">
        <v>30</v>
      </c>
      <c r="G1745" s="13">
        <f t="shared" si="28"/>
        <v>8</v>
      </c>
      <c r="H1745" s="13">
        <v>8</v>
      </c>
      <c r="I1745" s="13">
        <v>0</v>
      </c>
      <c r="J1745" s="13">
        <v>4</v>
      </c>
      <c r="K1745" s="13">
        <v>0</v>
      </c>
      <c r="L1745" s="13">
        <v>0</v>
      </c>
      <c r="M1745" s="13">
        <v>0</v>
      </c>
      <c r="N1745" s="13">
        <v>3</v>
      </c>
      <c r="O1745" s="13">
        <v>1</v>
      </c>
      <c r="P1745" s="13">
        <v>2</v>
      </c>
      <c r="Q1745" s="13">
        <v>11</v>
      </c>
      <c r="R1745" s="13">
        <v>1518</v>
      </c>
      <c r="S1745" s="13">
        <v>50</v>
      </c>
      <c r="T1745" s="15">
        <v>15</v>
      </c>
      <c r="U1745" s="15">
        <v>1.875</v>
      </c>
      <c r="V1745" s="15">
        <v>1.1812499999999999</v>
      </c>
      <c r="W1745" s="13">
        <v>137</v>
      </c>
      <c r="X1745" s="13">
        <v>243</v>
      </c>
      <c r="Y1745" s="13">
        <v>30</v>
      </c>
      <c r="Z1745" s="13">
        <v>380</v>
      </c>
      <c r="AA1745" s="13">
        <v>72</v>
      </c>
      <c r="AB1745" s="13">
        <v>4</v>
      </c>
    </row>
    <row r="1746" spans="1:28">
      <c r="A1746" s="1">
        <v>100011504</v>
      </c>
      <c r="B1746" s="1" t="s">
        <v>2314</v>
      </c>
      <c r="C1746" s="1" t="s">
        <v>3749</v>
      </c>
      <c r="D1746" s="1" t="s">
        <v>3778</v>
      </c>
      <c r="E1746" s="1">
        <v>1</v>
      </c>
      <c r="F1746" s="13">
        <v>98</v>
      </c>
      <c r="G1746" s="13">
        <f t="shared" si="28"/>
        <v>26</v>
      </c>
      <c r="H1746" s="13">
        <v>25</v>
      </c>
      <c r="I1746" s="13">
        <v>1</v>
      </c>
      <c r="J1746" s="13">
        <v>12</v>
      </c>
      <c r="K1746" s="13">
        <v>0</v>
      </c>
      <c r="L1746" s="13">
        <v>0</v>
      </c>
      <c r="M1746" s="13">
        <v>0</v>
      </c>
      <c r="N1746" s="13">
        <v>7</v>
      </c>
      <c r="O1746" s="13">
        <v>1</v>
      </c>
      <c r="P1746" s="13">
        <v>6</v>
      </c>
      <c r="Q1746" s="13">
        <v>37</v>
      </c>
      <c r="R1746" s="13">
        <v>4805</v>
      </c>
      <c r="S1746" s="13">
        <v>1008</v>
      </c>
      <c r="T1746" s="15">
        <v>49</v>
      </c>
      <c r="U1746" s="15">
        <v>6.125</v>
      </c>
      <c r="V1746" s="15">
        <v>3.8587500000000001</v>
      </c>
      <c r="W1746" s="13">
        <v>433</v>
      </c>
      <c r="X1746" s="13">
        <v>1024</v>
      </c>
      <c r="Y1746" s="13">
        <v>98</v>
      </c>
      <c r="Z1746" s="13">
        <v>1457</v>
      </c>
      <c r="AA1746" s="13">
        <v>168</v>
      </c>
      <c r="AB1746" s="13">
        <v>12</v>
      </c>
    </row>
    <row r="1747" spans="1:28">
      <c r="A1747" s="1">
        <v>100011508</v>
      </c>
      <c r="B1747" s="1" t="s">
        <v>2314</v>
      </c>
      <c r="C1747" s="1" t="s">
        <v>3749</v>
      </c>
      <c r="D1747" s="1" t="s">
        <v>3780</v>
      </c>
      <c r="E1747" s="1">
        <v>1</v>
      </c>
      <c r="F1747" s="13">
        <v>31</v>
      </c>
      <c r="G1747" s="13">
        <f t="shared" si="28"/>
        <v>11</v>
      </c>
      <c r="H1747" s="13">
        <v>11</v>
      </c>
      <c r="I1747" s="13">
        <v>0</v>
      </c>
      <c r="J1747" s="13">
        <v>4</v>
      </c>
      <c r="K1747" s="13">
        <v>0</v>
      </c>
      <c r="L1747" s="13">
        <v>0</v>
      </c>
      <c r="M1747" s="13">
        <v>0</v>
      </c>
      <c r="N1747" s="13">
        <v>3</v>
      </c>
      <c r="O1747" s="13">
        <v>1</v>
      </c>
      <c r="P1747" s="13">
        <v>2</v>
      </c>
      <c r="Q1747" s="13">
        <v>10</v>
      </c>
      <c r="R1747" s="13">
        <v>1564</v>
      </c>
      <c r="S1747" s="13">
        <v>37</v>
      </c>
      <c r="T1747" s="15">
        <v>15.5</v>
      </c>
      <c r="U1747" s="15">
        <v>1.9375</v>
      </c>
      <c r="V1747" s="15">
        <v>1.2206250000000001</v>
      </c>
      <c r="W1747" s="13">
        <v>141</v>
      </c>
      <c r="X1747" s="13">
        <v>246</v>
      </c>
      <c r="Y1747" s="13">
        <v>31</v>
      </c>
      <c r="Z1747" s="13">
        <v>387</v>
      </c>
      <c r="AA1747" s="13">
        <v>72</v>
      </c>
      <c r="AB1747" s="13">
        <v>4</v>
      </c>
    </row>
    <row r="1748" spans="1:28">
      <c r="A1748" s="1">
        <v>100011511</v>
      </c>
      <c r="B1748" s="1" t="s">
        <v>2314</v>
      </c>
      <c r="C1748" s="1" t="s">
        <v>3749</v>
      </c>
      <c r="D1748" s="1" t="s">
        <v>12</v>
      </c>
      <c r="E1748" s="1">
        <v>1</v>
      </c>
      <c r="F1748" s="13">
        <v>133</v>
      </c>
      <c r="G1748" s="13">
        <f t="shared" si="28"/>
        <v>45</v>
      </c>
      <c r="H1748" s="13">
        <v>45</v>
      </c>
      <c r="I1748" s="13">
        <v>0</v>
      </c>
      <c r="J1748" s="13">
        <v>20</v>
      </c>
      <c r="K1748" s="13">
        <v>0</v>
      </c>
      <c r="L1748" s="13">
        <v>1</v>
      </c>
      <c r="M1748" s="13">
        <v>0</v>
      </c>
      <c r="N1748" s="13">
        <v>10</v>
      </c>
      <c r="O1748" s="13">
        <v>1</v>
      </c>
      <c r="P1748" s="13">
        <v>10</v>
      </c>
      <c r="Q1748" s="13">
        <v>44</v>
      </c>
      <c r="R1748" s="13">
        <v>6555</v>
      </c>
      <c r="S1748" s="13">
        <v>1468</v>
      </c>
      <c r="T1748" s="15">
        <v>66.5</v>
      </c>
      <c r="U1748" s="15">
        <v>8.3125</v>
      </c>
      <c r="V1748" s="15">
        <v>5.2368750000000004</v>
      </c>
      <c r="W1748" s="13">
        <v>590</v>
      </c>
      <c r="X1748" s="13">
        <v>1424</v>
      </c>
      <c r="Y1748" s="13">
        <v>133</v>
      </c>
      <c r="Z1748" s="13">
        <v>2014</v>
      </c>
      <c r="AA1748" s="13">
        <v>240</v>
      </c>
      <c r="AB1748" s="13">
        <v>20</v>
      </c>
    </row>
    <row r="1749" spans="1:28">
      <c r="A1749" s="1">
        <v>100011517</v>
      </c>
      <c r="B1749" s="1" t="s">
        <v>2314</v>
      </c>
      <c r="C1749" s="1" t="s">
        <v>3749</v>
      </c>
      <c r="D1749" s="1" t="s">
        <v>12</v>
      </c>
      <c r="E1749" s="1">
        <v>1</v>
      </c>
      <c r="F1749" s="13">
        <v>9</v>
      </c>
      <c r="G1749" s="13">
        <f t="shared" si="28"/>
        <v>3</v>
      </c>
      <c r="H1749" s="13">
        <v>3</v>
      </c>
      <c r="I1749" s="13">
        <v>0</v>
      </c>
      <c r="J1749" s="13">
        <v>0</v>
      </c>
      <c r="K1749" s="13">
        <v>1</v>
      </c>
      <c r="L1749" s="13">
        <v>0</v>
      </c>
      <c r="M1749" s="13">
        <v>1</v>
      </c>
      <c r="N1749" s="13">
        <v>0</v>
      </c>
      <c r="O1749" s="13">
        <v>1</v>
      </c>
      <c r="P1749" s="13">
        <v>1</v>
      </c>
      <c r="Q1749" s="13">
        <v>3</v>
      </c>
      <c r="R1749" s="13">
        <v>410</v>
      </c>
      <c r="S1749" s="13">
        <v>0</v>
      </c>
      <c r="T1749" s="15">
        <v>4.5</v>
      </c>
      <c r="U1749" s="15">
        <v>0.5625</v>
      </c>
      <c r="V1749" s="15">
        <v>0.354375</v>
      </c>
      <c r="W1749" s="13">
        <v>37</v>
      </c>
      <c r="X1749" s="13">
        <v>62</v>
      </c>
      <c r="Y1749" s="13">
        <v>9</v>
      </c>
      <c r="Z1749" s="13">
        <v>99</v>
      </c>
      <c r="AA1749" s="13">
        <v>48</v>
      </c>
      <c r="AB1749" s="13">
        <v>0</v>
      </c>
    </row>
    <row r="1750" spans="1:28">
      <c r="A1750" s="1">
        <v>100011523</v>
      </c>
      <c r="B1750" s="1" t="s">
        <v>2314</v>
      </c>
      <c r="C1750" s="1" t="s">
        <v>3749</v>
      </c>
      <c r="D1750" s="1" t="s">
        <v>12</v>
      </c>
      <c r="E1750" s="1">
        <v>1</v>
      </c>
      <c r="F1750" s="13">
        <v>10</v>
      </c>
      <c r="G1750" s="13">
        <f t="shared" si="28"/>
        <v>4</v>
      </c>
      <c r="H1750" s="13">
        <v>4</v>
      </c>
      <c r="I1750" s="13">
        <v>0</v>
      </c>
      <c r="J1750" s="13">
        <v>0</v>
      </c>
      <c r="K1750" s="13">
        <v>1</v>
      </c>
      <c r="L1750" s="13">
        <v>0</v>
      </c>
      <c r="M1750" s="13">
        <v>1</v>
      </c>
      <c r="N1750" s="13">
        <v>0</v>
      </c>
      <c r="O1750" s="13">
        <v>1</v>
      </c>
      <c r="P1750" s="13">
        <v>1</v>
      </c>
      <c r="Q1750" s="13">
        <v>3</v>
      </c>
      <c r="R1750" s="13">
        <v>443</v>
      </c>
      <c r="S1750" s="13">
        <v>0</v>
      </c>
      <c r="T1750" s="15">
        <v>5</v>
      </c>
      <c r="U1750" s="15">
        <v>0.625</v>
      </c>
      <c r="V1750" s="15">
        <v>0.39374999999999999</v>
      </c>
      <c r="W1750" s="13">
        <v>40</v>
      </c>
      <c r="X1750" s="13">
        <v>67</v>
      </c>
      <c r="Y1750" s="13">
        <v>10</v>
      </c>
      <c r="Z1750" s="13">
        <v>107</v>
      </c>
      <c r="AA1750" s="13">
        <v>48</v>
      </c>
      <c r="AB1750" s="13">
        <v>0</v>
      </c>
    </row>
    <row r="1751" spans="1:28">
      <c r="A1751" s="1">
        <v>100011528</v>
      </c>
      <c r="B1751" s="1" t="s">
        <v>2314</v>
      </c>
      <c r="C1751" s="1" t="s">
        <v>3749</v>
      </c>
      <c r="D1751" s="1" t="s">
        <v>12</v>
      </c>
      <c r="E1751" s="1">
        <v>1</v>
      </c>
      <c r="F1751" s="13">
        <v>7</v>
      </c>
      <c r="G1751" s="13">
        <f t="shared" si="28"/>
        <v>3</v>
      </c>
      <c r="H1751" s="13">
        <v>3</v>
      </c>
      <c r="I1751" s="13">
        <v>0</v>
      </c>
      <c r="J1751" s="13">
        <v>0</v>
      </c>
      <c r="K1751" s="13">
        <v>1</v>
      </c>
      <c r="L1751" s="13">
        <v>0</v>
      </c>
      <c r="M1751" s="13">
        <v>1</v>
      </c>
      <c r="N1751" s="13">
        <v>0</v>
      </c>
      <c r="O1751" s="13">
        <v>1</v>
      </c>
      <c r="P1751" s="13">
        <v>1</v>
      </c>
      <c r="Q1751" s="13">
        <v>2</v>
      </c>
      <c r="R1751" s="13">
        <v>297</v>
      </c>
      <c r="S1751" s="13">
        <v>0</v>
      </c>
      <c r="T1751" s="15">
        <v>3.5</v>
      </c>
      <c r="U1751" s="15">
        <v>0.4375</v>
      </c>
      <c r="V1751" s="15">
        <v>0.27562500000000001</v>
      </c>
      <c r="W1751" s="13">
        <v>27</v>
      </c>
      <c r="X1751" s="13">
        <v>45</v>
      </c>
      <c r="Y1751" s="13">
        <v>7</v>
      </c>
      <c r="Z1751" s="13">
        <v>72</v>
      </c>
      <c r="AA1751" s="13">
        <v>48</v>
      </c>
      <c r="AB1751" s="13">
        <v>0</v>
      </c>
    </row>
    <row r="1752" spans="1:28">
      <c r="A1752" s="1">
        <v>100011533</v>
      </c>
      <c r="B1752" s="1" t="s">
        <v>2314</v>
      </c>
      <c r="C1752" s="1" t="s">
        <v>3749</v>
      </c>
      <c r="D1752" s="1" t="s">
        <v>12</v>
      </c>
      <c r="E1752" s="1">
        <v>1</v>
      </c>
      <c r="F1752" s="13">
        <v>10</v>
      </c>
      <c r="G1752" s="13">
        <f t="shared" si="28"/>
        <v>4</v>
      </c>
      <c r="H1752" s="13">
        <v>4</v>
      </c>
      <c r="I1752" s="13">
        <v>0</v>
      </c>
      <c r="J1752" s="13">
        <v>0</v>
      </c>
      <c r="K1752" s="13">
        <v>1</v>
      </c>
      <c r="L1752" s="13">
        <v>0</v>
      </c>
      <c r="M1752" s="13">
        <v>1</v>
      </c>
      <c r="N1752" s="13">
        <v>0</v>
      </c>
      <c r="O1752" s="13">
        <v>1</v>
      </c>
      <c r="P1752" s="13">
        <v>1</v>
      </c>
      <c r="Q1752" s="13">
        <v>3</v>
      </c>
      <c r="R1752" s="13">
        <v>443</v>
      </c>
      <c r="S1752" s="13">
        <v>0</v>
      </c>
      <c r="T1752" s="15">
        <v>5</v>
      </c>
      <c r="U1752" s="15">
        <v>0.625</v>
      </c>
      <c r="V1752" s="15">
        <v>0.39374999999999999</v>
      </c>
      <c r="W1752" s="13">
        <v>40</v>
      </c>
      <c r="X1752" s="13">
        <v>67</v>
      </c>
      <c r="Y1752" s="13">
        <v>10</v>
      </c>
      <c r="Z1752" s="13">
        <v>107</v>
      </c>
      <c r="AA1752" s="13">
        <v>48</v>
      </c>
      <c r="AB1752" s="13">
        <v>0</v>
      </c>
    </row>
    <row r="1753" spans="1:28">
      <c r="A1753" s="1">
        <v>100011536</v>
      </c>
      <c r="B1753" s="1" t="s">
        <v>2314</v>
      </c>
      <c r="C1753" s="1" t="s">
        <v>3749</v>
      </c>
      <c r="D1753" s="1" t="s">
        <v>176</v>
      </c>
      <c r="E1753" s="1">
        <v>1</v>
      </c>
      <c r="F1753" s="13">
        <v>60</v>
      </c>
      <c r="G1753" s="13">
        <f t="shared" si="28"/>
        <v>16</v>
      </c>
      <c r="H1753" s="13">
        <v>16</v>
      </c>
      <c r="I1753" s="13">
        <v>0</v>
      </c>
      <c r="J1753" s="13">
        <v>8</v>
      </c>
      <c r="K1753" s="13">
        <v>0</v>
      </c>
      <c r="L1753" s="13">
        <v>0</v>
      </c>
      <c r="M1753" s="13">
        <v>0</v>
      </c>
      <c r="N1753" s="13">
        <v>5</v>
      </c>
      <c r="O1753" s="13">
        <v>1</v>
      </c>
      <c r="P1753" s="13">
        <v>4</v>
      </c>
      <c r="Q1753" s="13">
        <v>22</v>
      </c>
      <c r="R1753" s="13">
        <v>3035</v>
      </c>
      <c r="S1753" s="13">
        <v>311</v>
      </c>
      <c r="T1753" s="15">
        <v>30</v>
      </c>
      <c r="U1753" s="15">
        <v>3.75</v>
      </c>
      <c r="V1753" s="15">
        <v>2.3624999999999998</v>
      </c>
      <c r="W1753" s="13">
        <v>274</v>
      </c>
      <c r="X1753" s="13">
        <v>549</v>
      </c>
      <c r="Y1753" s="13">
        <v>60</v>
      </c>
      <c r="Z1753" s="13">
        <v>823</v>
      </c>
      <c r="AA1753" s="13">
        <v>120</v>
      </c>
      <c r="AB1753" s="13">
        <v>8</v>
      </c>
    </row>
    <row r="1754" spans="1:28">
      <c r="A1754" s="1">
        <v>100011542</v>
      </c>
      <c r="B1754" s="1" t="s">
        <v>2314</v>
      </c>
      <c r="C1754" s="1" t="s">
        <v>3749</v>
      </c>
      <c r="D1754" s="1" t="s">
        <v>12</v>
      </c>
      <c r="E1754" s="1">
        <v>1</v>
      </c>
      <c r="F1754" s="13">
        <v>19</v>
      </c>
      <c r="G1754" s="13">
        <f t="shared" si="28"/>
        <v>7</v>
      </c>
      <c r="H1754" s="13">
        <v>7</v>
      </c>
      <c r="I1754" s="13">
        <v>0</v>
      </c>
      <c r="J1754" s="13">
        <v>0</v>
      </c>
      <c r="K1754" s="13">
        <v>1</v>
      </c>
      <c r="L1754" s="13">
        <v>0</v>
      </c>
      <c r="M1754" s="13">
        <v>1</v>
      </c>
      <c r="N1754" s="13">
        <v>0</v>
      </c>
      <c r="O1754" s="13">
        <v>1</v>
      </c>
      <c r="P1754" s="13">
        <v>1</v>
      </c>
      <c r="Q1754" s="13">
        <v>6</v>
      </c>
      <c r="R1754" s="13">
        <v>1130</v>
      </c>
      <c r="S1754" s="13">
        <v>0</v>
      </c>
      <c r="T1754" s="15">
        <v>9.5</v>
      </c>
      <c r="U1754" s="15">
        <v>1.1875</v>
      </c>
      <c r="V1754" s="15">
        <v>0.74812500000000004</v>
      </c>
      <c r="W1754" s="13">
        <v>102</v>
      </c>
      <c r="X1754" s="13">
        <v>170</v>
      </c>
      <c r="Y1754" s="13">
        <v>19</v>
      </c>
      <c r="Z1754" s="13">
        <v>272</v>
      </c>
      <c r="AA1754" s="13">
        <v>48</v>
      </c>
      <c r="AB1754" s="13">
        <v>0</v>
      </c>
    </row>
    <row r="1755" spans="1:28">
      <c r="A1755" s="1">
        <v>100011547</v>
      </c>
      <c r="B1755" s="1" t="s">
        <v>2314</v>
      </c>
      <c r="C1755" s="1" t="s">
        <v>3749</v>
      </c>
      <c r="D1755" s="1" t="s">
        <v>12</v>
      </c>
      <c r="E1755" s="1">
        <v>1</v>
      </c>
      <c r="F1755" s="13">
        <v>10</v>
      </c>
      <c r="G1755" s="13">
        <f t="shared" si="28"/>
        <v>4</v>
      </c>
      <c r="H1755" s="13">
        <v>4</v>
      </c>
      <c r="I1755" s="13">
        <v>0</v>
      </c>
      <c r="J1755" s="13">
        <v>0</v>
      </c>
      <c r="K1755" s="13">
        <v>1</v>
      </c>
      <c r="L1755" s="13">
        <v>0</v>
      </c>
      <c r="M1755" s="13">
        <v>1</v>
      </c>
      <c r="N1755" s="13">
        <v>0</v>
      </c>
      <c r="O1755" s="13">
        <v>1</v>
      </c>
      <c r="P1755" s="13">
        <v>1</v>
      </c>
      <c r="Q1755" s="13">
        <v>3</v>
      </c>
      <c r="R1755" s="13">
        <v>443</v>
      </c>
      <c r="S1755" s="13">
        <v>0</v>
      </c>
      <c r="T1755" s="15">
        <v>5</v>
      </c>
      <c r="U1755" s="15">
        <v>0.625</v>
      </c>
      <c r="V1755" s="15">
        <v>0.39374999999999999</v>
      </c>
      <c r="W1755" s="13">
        <v>40</v>
      </c>
      <c r="X1755" s="13">
        <v>67</v>
      </c>
      <c r="Y1755" s="13">
        <v>10</v>
      </c>
      <c r="Z1755" s="13">
        <v>107</v>
      </c>
      <c r="AA1755" s="13">
        <v>48</v>
      </c>
      <c r="AB1755" s="13">
        <v>0</v>
      </c>
    </row>
    <row r="1756" spans="1:28">
      <c r="A1756" s="1">
        <v>100011549</v>
      </c>
      <c r="B1756" s="1" t="s">
        <v>2314</v>
      </c>
      <c r="C1756" s="1" t="s">
        <v>3749</v>
      </c>
      <c r="D1756" s="1" t="s">
        <v>12</v>
      </c>
      <c r="E1756" s="1">
        <v>1</v>
      </c>
      <c r="F1756" s="13">
        <v>6</v>
      </c>
      <c r="G1756" s="13">
        <f t="shared" si="28"/>
        <v>2</v>
      </c>
      <c r="H1756" s="13">
        <v>2</v>
      </c>
      <c r="I1756" s="13">
        <v>0</v>
      </c>
      <c r="J1756" s="13">
        <v>0</v>
      </c>
      <c r="K1756" s="13">
        <v>1</v>
      </c>
      <c r="L1756" s="13">
        <v>0</v>
      </c>
      <c r="M1756" s="13">
        <v>1</v>
      </c>
      <c r="N1756" s="13">
        <v>0</v>
      </c>
      <c r="O1756" s="13">
        <v>1</v>
      </c>
      <c r="P1756" s="13">
        <v>1</v>
      </c>
      <c r="Q1756" s="13">
        <v>2</v>
      </c>
      <c r="R1756" s="13">
        <v>272</v>
      </c>
      <c r="S1756" s="13">
        <v>0</v>
      </c>
      <c r="T1756" s="15">
        <v>3</v>
      </c>
      <c r="U1756" s="15">
        <v>0.375</v>
      </c>
      <c r="V1756" s="15">
        <v>0.23624999999999999</v>
      </c>
      <c r="W1756" s="13">
        <v>25</v>
      </c>
      <c r="X1756" s="13">
        <v>41</v>
      </c>
      <c r="Y1756" s="13">
        <v>6</v>
      </c>
      <c r="Z1756" s="13">
        <v>66</v>
      </c>
      <c r="AA1756" s="13">
        <v>48</v>
      </c>
      <c r="AB1756" s="13">
        <v>0</v>
      </c>
    </row>
    <row r="1757" spans="1:28">
      <c r="A1757" s="1">
        <v>100011558</v>
      </c>
      <c r="B1757" s="1" t="s">
        <v>2314</v>
      </c>
      <c r="C1757" s="1" t="s">
        <v>3749</v>
      </c>
      <c r="D1757" s="1" t="s">
        <v>176</v>
      </c>
      <c r="E1757" s="1">
        <v>1</v>
      </c>
      <c r="F1757" s="13">
        <v>55</v>
      </c>
      <c r="G1757" s="13">
        <f t="shared" si="28"/>
        <v>19</v>
      </c>
      <c r="H1757" s="13">
        <v>19</v>
      </c>
      <c r="I1757" s="13">
        <v>0</v>
      </c>
      <c r="J1757" s="13">
        <v>6</v>
      </c>
      <c r="K1757" s="13">
        <v>0</v>
      </c>
      <c r="L1757" s="13">
        <v>0</v>
      </c>
      <c r="M1757" s="13">
        <v>0</v>
      </c>
      <c r="N1757" s="13">
        <v>4</v>
      </c>
      <c r="O1757" s="13">
        <v>1</v>
      </c>
      <c r="P1757" s="13">
        <v>3</v>
      </c>
      <c r="Q1757" s="13">
        <v>18</v>
      </c>
      <c r="R1757" s="13">
        <v>2682</v>
      </c>
      <c r="S1757" s="13">
        <v>192</v>
      </c>
      <c r="T1757" s="15">
        <v>27.5</v>
      </c>
      <c r="U1757" s="15">
        <v>3.4375</v>
      </c>
      <c r="V1757" s="15">
        <v>2.1656249999999999</v>
      </c>
      <c r="W1757" s="13">
        <v>242</v>
      </c>
      <c r="X1757" s="13">
        <v>460</v>
      </c>
      <c r="Y1757" s="13">
        <v>55</v>
      </c>
      <c r="Z1757" s="13">
        <v>702</v>
      </c>
      <c r="AA1757" s="13">
        <v>96</v>
      </c>
      <c r="AB1757" s="13">
        <v>6</v>
      </c>
    </row>
    <row r="1758" spans="1:28">
      <c r="A1758" s="1">
        <v>100011562</v>
      </c>
      <c r="B1758" s="1" t="s">
        <v>2314</v>
      </c>
      <c r="C1758" s="1" t="s">
        <v>3749</v>
      </c>
      <c r="D1758" s="1" t="s">
        <v>12</v>
      </c>
      <c r="E1758" s="1">
        <v>1</v>
      </c>
      <c r="F1758" s="13">
        <v>10</v>
      </c>
      <c r="G1758" s="13">
        <f t="shared" si="28"/>
        <v>4</v>
      </c>
      <c r="H1758" s="13">
        <v>4</v>
      </c>
      <c r="I1758" s="13">
        <v>0</v>
      </c>
      <c r="J1758" s="13">
        <v>0</v>
      </c>
      <c r="K1758" s="13">
        <v>1</v>
      </c>
      <c r="L1758" s="13">
        <v>0</v>
      </c>
      <c r="M1758" s="13">
        <v>1</v>
      </c>
      <c r="N1758" s="13">
        <v>0</v>
      </c>
      <c r="O1758" s="13">
        <v>1</v>
      </c>
      <c r="P1758" s="13">
        <v>1</v>
      </c>
      <c r="Q1758" s="13">
        <v>3</v>
      </c>
      <c r="R1758" s="13">
        <v>443</v>
      </c>
      <c r="S1758" s="13">
        <v>0</v>
      </c>
      <c r="T1758" s="15">
        <v>5</v>
      </c>
      <c r="U1758" s="15">
        <v>0.625</v>
      </c>
      <c r="V1758" s="15">
        <v>0.39374999999999999</v>
      </c>
      <c r="W1758" s="13">
        <v>40</v>
      </c>
      <c r="X1758" s="13">
        <v>67</v>
      </c>
      <c r="Y1758" s="13">
        <v>10</v>
      </c>
      <c r="Z1758" s="13">
        <v>107</v>
      </c>
      <c r="AA1758" s="13">
        <v>48</v>
      </c>
      <c r="AB1758" s="13">
        <v>0</v>
      </c>
    </row>
    <row r="1759" spans="1:28">
      <c r="A1759" s="1">
        <v>100011567</v>
      </c>
      <c r="B1759" s="1" t="s">
        <v>2314</v>
      </c>
      <c r="C1759" s="1" t="s">
        <v>3749</v>
      </c>
      <c r="D1759" s="1" t="s">
        <v>12</v>
      </c>
      <c r="E1759" s="1">
        <v>1</v>
      </c>
      <c r="F1759" s="13">
        <v>10</v>
      </c>
      <c r="G1759" s="13">
        <f t="shared" si="28"/>
        <v>4</v>
      </c>
      <c r="H1759" s="13">
        <v>4</v>
      </c>
      <c r="I1759" s="13">
        <v>0</v>
      </c>
      <c r="J1759" s="13">
        <v>0</v>
      </c>
      <c r="K1759" s="13">
        <v>1</v>
      </c>
      <c r="L1759" s="13">
        <v>0</v>
      </c>
      <c r="M1759" s="13">
        <v>1</v>
      </c>
      <c r="N1759" s="13">
        <v>0</v>
      </c>
      <c r="O1759" s="13">
        <v>1</v>
      </c>
      <c r="P1759" s="13">
        <v>1</v>
      </c>
      <c r="Q1759" s="13">
        <v>3</v>
      </c>
      <c r="R1759" s="13">
        <v>443</v>
      </c>
      <c r="S1759" s="13">
        <v>0</v>
      </c>
      <c r="T1759" s="15">
        <v>5</v>
      </c>
      <c r="U1759" s="15">
        <v>0.625</v>
      </c>
      <c r="V1759" s="15">
        <v>0.39374999999999999</v>
      </c>
      <c r="W1759" s="13">
        <v>40</v>
      </c>
      <c r="X1759" s="13">
        <v>67</v>
      </c>
      <c r="Y1759" s="13">
        <v>10</v>
      </c>
      <c r="Z1759" s="13">
        <v>107</v>
      </c>
      <c r="AA1759" s="13">
        <v>48</v>
      </c>
      <c r="AB1759" s="13">
        <v>0</v>
      </c>
    </row>
    <row r="1760" spans="1:28">
      <c r="A1760" s="1">
        <v>100011568</v>
      </c>
      <c r="B1760" s="1" t="s">
        <v>2314</v>
      </c>
      <c r="C1760" s="1" t="s">
        <v>3749</v>
      </c>
      <c r="D1760" s="1" t="s">
        <v>12</v>
      </c>
      <c r="E1760" s="1">
        <v>1</v>
      </c>
      <c r="F1760" s="13">
        <v>16</v>
      </c>
      <c r="G1760" s="13">
        <f t="shared" si="28"/>
        <v>6</v>
      </c>
      <c r="H1760" s="13">
        <v>6</v>
      </c>
      <c r="I1760" s="13">
        <v>0</v>
      </c>
      <c r="J1760" s="13">
        <v>0</v>
      </c>
      <c r="K1760" s="13">
        <v>1</v>
      </c>
      <c r="L1760" s="13">
        <v>0</v>
      </c>
      <c r="M1760" s="13">
        <v>1</v>
      </c>
      <c r="N1760" s="13">
        <v>0</v>
      </c>
      <c r="O1760" s="13">
        <v>1</v>
      </c>
      <c r="P1760" s="13">
        <v>1</v>
      </c>
      <c r="Q1760" s="13">
        <v>5</v>
      </c>
      <c r="R1760" s="13">
        <v>859</v>
      </c>
      <c r="S1760" s="13">
        <v>0</v>
      </c>
      <c r="T1760" s="15">
        <v>8</v>
      </c>
      <c r="U1760" s="15">
        <v>1</v>
      </c>
      <c r="V1760" s="15">
        <v>0.63</v>
      </c>
      <c r="W1760" s="13">
        <v>78</v>
      </c>
      <c r="X1760" s="13">
        <v>129</v>
      </c>
      <c r="Y1760" s="13">
        <v>16</v>
      </c>
      <c r="Z1760" s="13">
        <v>207</v>
      </c>
      <c r="AA1760" s="13">
        <v>48</v>
      </c>
      <c r="AB1760" s="13">
        <v>0</v>
      </c>
    </row>
    <row r="1761" spans="1:28">
      <c r="A1761" s="1">
        <v>100011577</v>
      </c>
      <c r="B1761" s="1" t="s">
        <v>2314</v>
      </c>
      <c r="C1761" s="1" t="s">
        <v>3749</v>
      </c>
      <c r="D1761" s="1" t="s">
        <v>12</v>
      </c>
      <c r="E1761" s="1">
        <v>1</v>
      </c>
      <c r="F1761" s="13">
        <v>10</v>
      </c>
      <c r="G1761" s="13">
        <f t="shared" si="28"/>
        <v>4</v>
      </c>
      <c r="H1761" s="13">
        <v>4</v>
      </c>
      <c r="I1761" s="13">
        <v>0</v>
      </c>
      <c r="J1761" s="13">
        <v>0</v>
      </c>
      <c r="K1761" s="13">
        <v>1</v>
      </c>
      <c r="L1761" s="13">
        <v>0</v>
      </c>
      <c r="M1761" s="13">
        <v>1</v>
      </c>
      <c r="N1761" s="13">
        <v>0</v>
      </c>
      <c r="O1761" s="13">
        <v>1</v>
      </c>
      <c r="P1761" s="13">
        <v>1</v>
      </c>
      <c r="Q1761" s="13">
        <v>3</v>
      </c>
      <c r="R1761" s="13">
        <v>443</v>
      </c>
      <c r="S1761" s="13">
        <v>0</v>
      </c>
      <c r="T1761" s="15">
        <v>5</v>
      </c>
      <c r="U1761" s="15">
        <v>0.625</v>
      </c>
      <c r="V1761" s="15">
        <v>0.39374999999999999</v>
      </c>
      <c r="W1761" s="13">
        <v>40</v>
      </c>
      <c r="X1761" s="13">
        <v>67</v>
      </c>
      <c r="Y1761" s="13">
        <v>10</v>
      </c>
      <c r="Z1761" s="13">
        <v>107</v>
      </c>
      <c r="AA1761" s="13">
        <v>48</v>
      </c>
      <c r="AB1761" s="13">
        <v>0</v>
      </c>
    </row>
    <row r="1762" spans="1:28">
      <c r="A1762" s="1">
        <v>100011581</v>
      </c>
      <c r="B1762" s="1" t="s">
        <v>2314</v>
      </c>
      <c r="C1762" s="1" t="s">
        <v>3749</v>
      </c>
      <c r="D1762" s="1" t="s">
        <v>176</v>
      </c>
      <c r="E1762" s="1">
        <v>1</v>
      </c>
      <c r="F1762" s="13">
        <v>12</v>
      </c>
      <c r="G1762" s="13">
        <f t="shared" si="28"/>
        <v>4</v>
      </c>
      <c r="H1762" s="13">
        <v>3</v>
      </c>
      <c r="I1762" s="13">
        <v>1</v>
      </c>
      <c r="J1762" s="13">
        <v>0</v>
      </c>
      <c r="K1762" s="13">
        <v>1</v>
      </c>
      <c r="L1762" s="13">
        <v>0</v>
      </c>
      <c r="M1762" s="13">
        <v>1</v>
      </c>
      <c r="N1762" s="13">
        <v>0</v>
      </c>
      <c r="O1762" s="13">
        <v>1</v>
      </c>
      <c r="P1762" s="13">
        <v>1</v>
      </c>
      <c r="Q1762" s="13">
        <v>5</v>
      </c>
      <c r="R1762" s="13">
        <v>675</v>
      </c>
      <c r="S1762" s="13">
        <v>0</v>
      </c>
      <c r="T1762" s="15">
        <v>6</v>
      </c>
      <c r="U1762" s="15">
        <v>0.75</v>
      </c>
      <c r="V1762" s="15">
        <v>0.47249999999999998</v>
      </c>
      <c r="W1762" s="13">
        <v>61</v>
      </c>
      <c r="X1762" s="13">
        <v>102</v>
      </c>
      <c r="Y1762" s="13">
        <v>12</v>
      </c>
      <c r="Z1762" s="13">
        <v>163</v>
      </c>
      <c r="AA1762" s="13">
        <v>48</v>
      </c>
      <c r="AB1762" s="13">
        <v>0</v>
      </c>
    </row>
    <row r="1763" spans="1:28">
      <c r="A1763" s="1">
        <v>100011585</v>
      </c>
      <c r="B1763" s="1" t="s">
        <v>2314</v>
      </c>
      <c r="C1763" s="1" t="s">
        <v>3749</v>
      </c>
      <c r="D1763" s="1" t="s">
        <v>12</v>
      </c>
      <c r="E1763" s="1">
        <v>1</v>
      </c>
      <c r="F1763" s="13">
        <v>11</v>
      </c>
      <c r="G1763" s="13">
        <f t="shared" si="28"/>
        <v>3</v>
      </c>
      <c r="H1763" s="13">
        <v>3</v>
      </c>
      <c r="I1763" s="13">
        <v>0</v>
      </c>
      <c r="J1763" s="13">
        <v>0</v>
      </c>
      <c r="K1763" s="13">
        <v>1</v>
      </c>
      <c r="L1763" s="13">
        <v>0</v>
      </c>
      <c r="M1763" s="13">
        <v>1</v>
      </c>
      <c r="N1763" s="13">
        <v>0</v>
      </c>
      <c r="O1763" s="13">
        <v>1</v>
      </c>
      <c r="P1763" s="13">
        <v>1</v>
      </c>
      <c r="Q1763" s="13">
        <v>4</v>
      </c>
      <c r="R1763" s="13">
        <v>552</v>
      </c>
      <c r="S1763" s="13">
        <v>0</v>
      </c>
      <c r="T1763" s="15">
        <v>5.5</v>
      </c>
      <c r="U1763" s="15">
        <v>0.6875</v>
      </c>
      <c r="V1763" s="15">
        <v>0.43312499999999998</v>
      </c>
      <c r="W1763" s="13">
        <v>50</v>
      </c>
      <c r="X1763" s="13">
        <v>83</v>
      </c>
      <c r="Y1763" s="13">
        <v>11</v>
      </c>
      <c r="Z1763" s="13">
        <v>133</v>
      </c>
      <c r="AA1763" s="13">
        <v>48</v>
      </c>
      <c r="AB1763" s="13">
        <v>0</v>
      </c>
    </row>
    <row r="1764" spans="1:28">
      <c r="A1764" s="1">
        <v>100011592</v>
      </c>
      <c r="B1764" s="1" t="s">
        <v>2314</v>
      </c>
      <c r="C1764" s="1" t="s">
        <v>3749</v>
      </c>
      <c r="D1764" s="1" t="s">
        <v>12</v>
      </c>
      <c r="E1764" s="1">
        <v>1</v>
      </c>
      <c r="F1764" s="13">
        <v>11</v>
      </c>
      <c r="G1764" s="13">
        <f t="shared" si="28"/>
        <v>3</v>
      </c>
      <c r="H1764" s="13">
        <v>3</v>
      </c>
      <c r="I1764" s="13">
        <v>0</v>
      </c>
      <c r="J1764" s="13">
        <v>0</v>
      </c>
      <c r="K1764" s="13">
        <v>1</v>
      </c>
      <c r="L1764" s="13">
        <v>0</v>
      </c>
      <c r="M1764" s="13">
        <v>1</v>
      </c>
      <c r="N1764" s="13">
        <v>0</v>
      </c>
      <c r="O1764" s="13">
        <v>1</v>
      </c>
      <c r="P1764" s="13">
        <v>1</v>
      </c>
      <c r="Q1764" s="13">
        <v>4</v>
      </c>
      <c r="R1764" s="13">
        <v>552</v>
      </c>
      <c r="S1764" s="13">
        <v>0</v>
      </c>
      <c r="T1764" s="15">
        <v>5.5</v>
      </c>
      <c r="U1764" s="15">
        <v>0.6875</v>
      </c>
      <c r="V1764" s="15">
        <v>0.43312499999999998</v>
      </c>
      <c r="W1764" s="13">
        <v>50</v>
      </c>
      <c r="X1764" s="13">
        <v>83</v>
      </c>
      <c r="Y1764" s="13">
        <v>11</v>
      </c>
      <c r="Z1764" s="13">
        <v>133</v>
      </c>
      <c r="AA1764" s="13">
        <v>48</v>
      </c>
      <c r="AB1764" s="13">
        <v>0</v>
      </c>
    </row>
    <row r="1765" spans="1:28">
      <c r="A1765" s="1">
        <v>100011596</v>
      </c>
      <c r="B1765" s="1" t="s">
        <v>2314</v>
      </c>
      <c r="C1765" s="1" t="s">
        <v>3749</v>
      </c>
      <c r="D1765" s="1" t="s">
        <v>12</v>
      </c>
      <c r="E1765" s="1">
        <v>1</v>
      </c>
      <c r="F1765" s="13">
        <v>30</v>
      </c>
      <c r="G1765" s="13">
        <f t="shared" si="28"/>
        <v>8</v>
      </c>
      <c r="H1765" s="13">
        <v>8</v>
      </c>
      <c r="I1765" s="13">
        <v>0</v>
      </c>
      <c r="J1765" s="13">
        <v>4</v>
      </c>
      <c r="K1765" s="13">
        <v>0</v>
      </c>
      <c r="L1765" s="13">
        <v>0</v>
      </c>
      <c r="M1765" s="13">
        <v>0</v>
      </c>
      <c r="N1765" s="13">
        <v>3</v>
      </c>
      <c r="O1765" s="13">
        <v>1</v>
      </c>
      <c r="P1765" s="13">
        <v>2</v>
      </c>
      <c r="Q1765" s="13">
        <v>11</v>
      </c>
      <c r="R1765" s="13">
        <v>1518</v>
      </c>
      <c r="S1765" s="13">
        <v>50</v>
      </c>
      <c r="T1765" s="15">
        <v>15</v>
      </c>
      <c r="U1765" s="15">
        <v>1.875</v>
      </c>
      <c r="V1765" s="15">
        <v>1.1812499999999999</v>
      </c>
      <c r="W1765" s="13">
        <v>137</v>
      </c>
      <c r="X1765" s="13">
        <v>243</v>
      </c>
      <c r="Y1765" s="13">
        <v>30</v>
      </c>
      <c r="Z1765" s="13">
        <v>380</v>
      </c>
      <c r="AA1765" s="13">
        <v>72</v>
      </c>
      <c r="AB1765" s="13">
        <v>4</v>
      </c>
    </row>
    <row r="1766" spans="1:28">
      <c r="A1766" s="1">
        <v>100011603</v>
      </c>
      <c r="B1766" s="1" t="s">
        <v>2314</v>
      </c>
      <c r="C1766" s="1" t="s">
        <v>3749</v>
      </c>
      <c r="D1766" s="1" t="s">
        <v>12</v>
      </c>
      <c r="E1766" s="1">
        <v>1</v>
      </c>
      <c r="F1766" s="13">
        <v>65</v>
      </c>
      <c r="G1766" s="13">
        <f t="shared" si="28"/>
        <v>17</v>
      </c>
      <c r="H1766" s="13">
        <v>17</v>
      </c>
      <c r="I1766" s="13">
        <v>0</v>
      </c>
      <c r="J1766" s="13">
        <v>8</v>
      </c>
      <c r="K1766" s="13">
        <v>0</v>
      </c>
      <c r="L1766" s="13">
        <v>0</v>
      </c>
      <c r="M1766" s="13">
        <v>0</v>
      </c>
      <c r="N1766" s="13">
        <v>5</v>
      </c>
      <c r="O1766" s="13">
        <v>1</v>
      </c>
      <c r="P1766" s="13">
        <v>4</v>
      </c>
      <c r="Q1766" s="13">
        <v>24</v>
      </c>
      <c r="R1766" s="13">
        <v>3148</v>
      </c>
      <c r="S1766" s="13">
        <v>381</v>
      </c>
      <c r="T1766" s="15">
        <v>32.5</v>
      </c>
      <c r="U1766" s="15">
        <v>4.0625</v>
      </c>
      <c r="V1766" s="15">
        <v>2.5593750000000002</v>
      </c>
      <c r="W1766" s="13">
        <v>284</v>
      </c>
      <c r="X1766" s="13">
        <v>587</v>
      </c>
      <c r="Y1766" s="13">
        <v>65</v>
      </c>
      <c r="Z1766" s="13">
        <v>871</v>
      </c>
      <c r="AA1766" s="13">
        <v>120</v>
      </c>
      <c r="AB1766" s="13">
        <v>8</v>
      </c>
    </row>
    <row r="1767" spans="1:28">
      <c r="A1767" s="1">
        <v>100011609</v>
      </c>
      <c r="B1767" s="1" t="s">
        <v>2314</v>
      </c>
      <c r="C1767" s="1" t="s">
        <v>3749</v>
      </c>
      <c r="D1767" s="1" t="s">
        <v>12</v>
      </c>
      <c r="E1767" s="1">
        <v>1</v>
      </c>
      <c r="F1767" s="13">
        <v>7</v>
      </c>
      <c r="G1767" s="13">
        <f t="shared" si="28"/>
        <v>3</v>
      </c>
      <c r="H1767" s="13">
        <v>3</v>
      </c>
      <c r="I1767" s="13">
        <v>0</v>
      </c>
      <c r="J1767" s="13">
        <v>0</v>
      </c>
      <c r="K1767" s="13">
        <v>1</v>
      </c>
      <c r="L1767" s="13">
        <v>0</v>
      </c>
      <c r="M1767" s="13">
        <v>1</v>
      </c>
      <c r="N1767" s="13">
        <v>0</v>
      </c>
      <c r="O1767" s="13">
        <v>1</v>
      </c>
      <c r="P1767" s="13">
        <v>1</v>
      </c>
      <c r="Q1767" s="13">
        <v>2</v>
      </c>
      <c r="R1767" s="13">
        <v>297</v>
      </c>
      <c r="S1767" s="13">
        <v>0</v>
      </c>
      <c r="T1767" s="15">
        <v>3.5</v>
      </c>
      <c r="U1767" s="15">
        <v>0.4375</v>
      </c>
      <c r="V1767" s="15">
        <v>0.27562500000000001</v>
      </c>
      <c r="W1767" s="13">
        <v>27</v>
      </c>
      <c r="X1767" s="13">
        <v>45</v>
      </c>
      <c r="Y1767" s="13">
        <v>7</v>
      </c>
      <c r="Z1767" s="13">
        <v>72</v>
      </c>
      <c r="AA1767" s="13">
        <v>48</v>
      </c>
      <c r="AB1767" s="13">
        <v>0</v>
      </c>
    </row>
    <row r="1768" spans="1:28">
      <c r="A1768" s="1">
        <v>100011613</v>
      </c>
      <c r="B1768" s="1" t="s">
        <v>2314</v>
      </c>
      <c r="C1768" s="1" t="s">
        <v>3749</v>
      </c>
      <c r="D1768" s="1" t="s">
        <v>12</v>
      </c>
      <c r="E1768" s="1">
        <v>1</v>
      </c>
      <c r="F1768" s="13">
        <v>13</v>
      </c>
      <c r="G1768" s="13">
        <f t="shared" si="28"/>
        <v>5</v>
      </c>
      <c r="H1768" s="13">
        <v>5</v>
      </c>
      <c r="I1768" s="13">
        <v>0</v>
      </c>
      <c r="J1768" s="13">
        <v>0</v>
      </c>
      <c r="K1768" s="13">
        <v>1</v>
      </c>
      <c r="L1768" s="13">
        <v>0</v>
      </c>
      <c r="M1768" s="13">
        <v>1</v>
      </c>
      <c r="N1768" s="13">
        <v>0</v>
      </c>
      <c r="O1768" s="13">
        <v>1</v>
      </c>
      <c r="P1768" s="13">
        <v>1</v>
      </c>
      <c r="Q1768" s="13">
        <v>4</v>
      </c>
      <c r="R1768" s="13">
        <v>630</v>
      </c>
      <c r="S1768" s="13">
        <v>0</v>
      </c>
      <c r="T1768" s="15">
        <v>6.5</v>
      </c>
      <c r="U1768" s="15">
        <v>0.8125</v>
      </c>
      <c r="V1768" s="15">
        <v>0.51187499999999997</v>
      </c>
      <c r="W1768" s="13">
        <v>57</v>
      </c>
      <c r="X1768" s="13">
        <v>95</v>
      </c>
      <c r="Y1768" s="13">
        <v>13</v>
      </c>
      <c r="Z1768" s="13">
        <v>152</v>
      </c>
      <c r="AA1768" s="13">
        <v>48</v>
      </c>
      <c r="AB1768" s="13">
        <v>0</v>
      </c>
    </row>
    <row r="1769" spans="1:28">
      <c r="A1769" s="1">
        <v>100011618</v>
      </c>
      <c r="B1769" s="1" t="s">
        <v>2314</v>
      </c>
      <c r="C1769" s="1" t="s">
        <v>3749</v>
      </c>
      <c r="D1769" s="1" t="s">
        <v>12</v>
      </c>
      <c r="E1769" s="1">
        <v>1</v>
      </c>
      <c r="F1769" s="13">
        <v>14</v>
      </c>
      <c r="G1769" s="13">
        <f t="shared" si="28"/>
        <v>4</v>
      </c>
      <c r="H1769" s="13">
        <v>4</v>
      </c>
      <c r="I1769" s="13">
        <v>0</v>
      </c>
      <c r="J1769" s="13">
        <v>0</v>
      </c>
      <c r="K1769" s="13">
        <v>1</v>
      </c>
      <c r="L1769" s="13">
        <v>0</v>
      </c>
      <c r="M1769" s="13">
        <v>1</v>
      </c>
      <c r="N1769" s="13">
        <v>0</v>
      </c>
      <c r="O1769" s="13">
        <v>1</v>
      </c>
      <c r="P1769" s="13">
        <v>1</v>
      </c>
      <c r="Q1769" s="13">
        <v>5</v>
      </c>
      <c r="R1769" s="13">
        <v>767</v>
      </c>
      <c r="S1769" s="13">
        <v>0</v>
      </c>
      <c r="T1769" s="15">
        <v>7</v>
      </c>
      <c r="U1769" s="15">
        <v>0.875</v>
      </c>
      <c r="V1769" s="15">
        <v>0.55125000000000002</v>
      </c>
      <c r="W1769" s="13">
        <v>70</v>
      </c>
      <c r="X1769" s="13">
        <v>116</v>
      </c>
      <c r="Y1769" s="13">
        <v>14</v>
      </c>
      <c r="Z1769" s="13">
        <v>186</v>
      </c>
      <c r="AA1769" s="13">
        <v>48</v>
      </c>
      <c r="AB1769" s="13">
        <v>0</v>
      </c>
    </row>
    <row r="1770" spans="1:28">
      <c r="A1770" s="1">
        <v>100011624</v>
      </c>
      <c r="B1770" s="1" t="s">
        <v>2314</v>
      </c>
      <c r="C1770" s="1" t="s">
        <v>3749</v>
      </c>
      <c r="D1770" s="1" t="s">
        <v>12</v>
      </c>
      <c r="E1770" s="1">
        <v>1</v>
      </c>
      <c r="F1770" s="13">
        <v>10</v>
      </c>
      <c r="G1770" s="13">
        <f t="shared" si="28"/>
        <v>4</v>
      </c>
      <c r="H1770" s="13">
        <v>4</v>
      </c>
      <c r="I1770" s="13">
        <v>0</v>
      </c>
      <c r="J1770" s="13">
        <v>0</v>
      </c>
      <c r="K1770" s="13">
        <v>1</v>
      </c>
      <c r="L1770" s="13">
        <v>0</v>
      </c>
      <c r="M1770" s="13">
        <v>1</v>
      </c>
      <c r="N1770" s="13">
        <v>0</v>
      </c>
      <c r="O1770" s="13">
        <v>1</v>
      </c>
      <c r="P1770" s="13">
        <v>1</v>
      </c>
      <c r="Q1770" s="13">
        <v>3</v>
      </c>
      <c r="R1770" s="13">
        <v>443</v>
      </c>
      <c r="S1770" s="13">
        <v>0</v>
      </c>
      <c r="T1770" s="15">
        <v>5</v>
      </c>
      <c r="U1770" s="15">
        <v>0.625</v>
      </c>
      <c r="V1770" s="15">
        <v>0.39374999999999999</v>
      </c>
      <c r="W1770" s="13">
        <v>40</v>
      </c>
      <c r="X1770" s="13">
        <v>67</v>
      </c>
      <c r="Y1770" s="13">
        <v>10</v>
      </c>
      <c r="Z1770" s="13">
        <v>107</v>
      </c>
      <c r="AA1770" s="13">
        <v>48</v>
      </c>
      <c r="AB1770" s="13">
        <v>0</v>
      </c>
    </row>
    <row r="1771" spans="1:28">
      <c r="A1771" s="1">
        <v>100011626</v>
      </c>
      <c r="B1771" s="1" t="s">
        <v>2314</v>
      </c>
      <c r="C1771" s="1" t="s">
        <v>3749</v>
      </c>
      <c r="D1771" s="1" t="s">
        <v>12</v>
      </c>
      <c r="E1771" s="1">
        <v>1</v>
      </c>
      <c r="F1771" s="13">
        <v>19</v>
      </c>
      <c r="G1771" s="13">
        <f t="shared" si="28"/>
        <v>7</v>
      </c>
      <c r="H1771" s="13">
        <v>7</v>
      </c>
      <c r="I1771" s="13">
        <v>0</v>
      </c>
      <c r="J1771" s="13">
        <v>0</v>
      </c>
      <c r="K1771" s="13">
        <v>1</v>
      </c>
      <c r="L1771" s="13">
        <v>0</v>
      </c>
      <c r="M1771" s="13">
        <v>1</v>
      </c>
      <c r="N1771" s="13">
        <v>0</v>
      </c>
      <c r="O1771" s="13">
        <v>1</v>
      </c>
      <c r="P1771" s="13">
        <v>1</v>
      </c>
      <c r="Q1771" s="13">
        <v>6</v>
      </c>
      <c r="R1771" s="13">
        <v>1130</v>
      </c>
      <c r="S1771" s="13">
        <v>0</v>
      </c>
      <c r="T1771" s="15">
        <v>9.5</v>
      </c>
      <c r="U1771" s="15">
        <v>1.1875</v>
      </c>
      <c r="V1771" s="15">
        <v>0.74812500000000004</v>
      </c>
      <c r="W1771" s="13">
        <v>102</v>
      </c>
      <c r="X1771" s="13">
        <v>170</v>
      </c>
      <c r="Y1771" s="13">
        <v>19</v>
      </c>
      <c r="Z1771" s="13">
        <v>272</v>
      </c>
      <c r="AA1771" s="13">
        <v>48</v>
      </c>
      <c r="AB1771" s="13">
        <v>0</v>
      </c>
    </row>
    <row r="1772" spans="1:28">
      <c r="A1772" s="1">
        <v>100011631</v>
      </c>
      <c r="B1772" s="1" t="s">
        <v>2314</v>
      </c>
      <c r="C1772" s="1" t="s">
        <v>3749</v>
      </c>
      <c r="D1772" s="1" t="s">
        <v>12</v>
      </c>
      <c r="E1772" s="1">
        <v>1</v>
      </c>
      <c r="F1772" s="13">
        <v>95</v>
      </c>
      <c r="G1772" s="13">
        <f t="shared" si="28"/>
        <v>25</v>
      </c>
      <c r="H1772" s="13">
        <v>25</v>
      </c>
      <c r="I1772" s="13">
        <v>0</v>
      </c>
      <c r="J1772" s="13">
        <v>12</v>
      </c>
      <c r="K1772" s="13">
        <v>0</v>
      </c>
      <c r="L1772" s="13">
        <v>0</v>
      </c>
      <c r="M1772" s="13">
        <v>0</v>
      </c>
      <c r="N1772" s="13">
        <v>7</v>
      </c>
      <c r="O1772" s="13">
        <v>1</v>
      </c>
      <c r="P1772" s="13">
        <v>6</v>
      </c>
      <c r="Q1772" s="13">
        <v>35</v>
      </c>
      <c r="R1772" s="13">
        <v>4665</v>
      </c>
      <c r="S1772" s="13">
        <v>892</v>
      </c>
      <c r="T1772" s="15">
        <v>47.5</v>
      </c>
      <c r="U1772" s="15">
        <v>5.9375</v>
      </c>
      <c r="V1772" s="15">
        <v>3.7406250000000001</v>
      </c>
      <c r="W1772" s="13">
        <v>420</v>
      </c>
      <c r="X1772" s="13">
        <v>968</v>
      </c>
      <c r="Y1772" s="13">
        <v>95</v>
      </c>
      <c r="Z1772" s="13">
        <v>1388</v>
      </c>
      <c r="AA1772" s="13">
        <v>168</v>
      </c>
      <c r="AB1772" s="13">
        <v>12</v>
      </c>
    </row>
    <row r="1773" spans="1:28">
      <c r="A1773" s="1">
        <v>100011634</v>
      </c>
      <c r="B1773" s="1" t="s">
        <v>2314</v>
      </c>
      <c r="C1773" s="1" t="s">
        <v>3749</v>
      </c>
      <c r="D1773" s="1" t="s">
        <v>12</v>
      </c>
      <c r="E1773" s="1">
        <v>2</v>
      </c>
      <c r="F1773" s="13">
        <v>65</v>
      </c>
      <c r="G1773" s="13">
        <f t="shared" si="28"/>
        <v>17</v>
      </c>
      <c r="H1773" s="13">
        <v>17</v>
      </c>
      <c r="I1773" s="13">
        <v>0</v>
      </c>
      <c r="J1773" s="13">
        <v>6</v>
      </c>
      <c r="K1773" s="13">
        <v>1</v>
      </c>
      <c r="L1773" s="13">
        <v>0</v>
      </c>
      <c r="M1773" s="13">
        <v>1</v>
      </c>
      <c r="N1773" s="13">
        <v>4</v>
      </c>
      <c r="O1773" s="13">
        <v>2</v>
      </c>
      <c r="P1773" s="13">
        <v>4</v>
      </c>
      <c r="Q1773" s="13">
        <v>24</v>
      </c>
      <c r="R1773" s="13">
        <v>3188</v>
      </c>
      <c r="S1773" s="13">
        <v>248</v>
      </c>
      <c r="T1773" s="15">
        <v>32.5</v>
      </c>
      <c r="U1773" s="15">
        <v>4.0625</v>
      </c>
      <c r="V1773" s="15">
        <v>2.5593750000000002</v>
      </c>
      <c r="W1773" s="13">
        <v>288</v>
      </c>
      <c r="X1773" s="13">
        <v>553</v>
      </c>
      <c r="Y1773" s="13">
        <v>65</v>
      </c>
      <c r="Z1773" s="13">
        <v>841</v>
      </c>
      <c r="AA1773" s="13">
        <v>144</v>
      </c>
      <c r="AB1773" s="13">
        <v>6</v>
      </c>
    </row>
    <row r="1774" spans="1:28">
      <c r="A1774" s="1">
        <v>100011640</v>
      </c>
      <c r="B1774" s="1" t="s">
        <v>2314</v>
      </c>
      <c r="C1774" s="1" t="s">
        <v>3749</v>
      </c>
      <c r="D1774" s="1" t="s">
        <v>176</v>
      </c>
      <c r="E1774" s="1">
        <v>1</v>
      </c>
      <c r="F1774" s="13">
        <v>9</v>
      </c>
      <c r="G1774" s="13">
        <f t="shared" si="28"/>
        <v>3</v>
      </c>
      <c r="H1774" s="13">
        <v>3</v>
      </c>
      <c r="I1774" s="13">
        <v>0</v>
      </c>
      <c r="J1774" s="13">
        <v>0</v>
      </c>
      <c r="K1774" s="13">
        <v>1</v>
      </c>
      <c r="L1774" s="13">
        <v>0</v>
      </c>
      <c r="M1774" s="13">
        <v>1</v>
      </c>
      <c r="N1774" s="13">
        <v>0</v>
      </c>
      <c r="O1774" s="13">
        <v>1</v>
      </c>
      <c r="P1774" s="13">
        <v>1</v>
      </c>
      <c r="Q1774" s="13">
        <v>3</v>
      </c>
      <c r="R1774" s="13">
        <v>410</v>
      </c>
      <c r="S1774" s="13">
        <v>0</v>
      </c>
      <c r="T1774" s="15">
        <v>4.5</v>
      </c>
      <c r="U1774" s="15">
        <v>0.5625</v>
      </c>
      <c r="V1774" s="15">
        <v>0.354375</v>
      </c>
      <c r="W1774" s="13">
        <v>37</v>
      </c>
      <c r="X1774" s="13">
        <v>62</v>
      </c>
      <c r="Y1774" s="13">
        <v>9</v>
      </c>
      <c r="Z1774" s="13">
        <v>99</v>
      </c>
      <c r="AA1774" s="13">
        <v>48</v>
      </c>
      <c r="AB1774" s="13">
        <v>0</v>
      </c>
    </row>
    <row r="1775" spans="1:28">
      <c r="A1775" s="1">
        <v>100011646</v>
      </c>
      <c r="B1775" s="1" t="s">
        <v>2314</v>
      </c>
      <c r="C1775" s="1" t="s">
        <v>3749</v>
      </c>
      <c r="D1775" s="1" t="s">
        <v>176</v>
      </c>
      <c r="E1775" s="1">
        <v>1</v>
      </c>
      <c r="F1775" s="13">
        <v>6</v>
      </c>
      <c r="G1775" s="13">
        <f t="shared" si="28"/>
        <v>2</v>
      </c>
      <c r="H1775" s="13">
        <v>2</v>
      </c>
      <c r="I1775" s="13">
        <v>0</v>
      </c>
      <c r="J1775" s="13">
        <v>0</v>
      </c>
      <c r="K1775" s="13">
        <v>1</v>
      </c>
      <c r="L1775" s="13">
        <v>0</v>
      </c>
      <c r="M1775" s="13">
        <v>1</v>
      </c>
      <c r="N1775" s="13">
        <v>0</v>
      </c>
      <c r="O1775" s="13">
        <v>1</v>
      </c>
      <c r="P1775" s="13">
        <v>1</v>
      </c>
      <c r="Q1775" s="13">
        <v>2</v>
      </c>
      <c r="R1775" s="13">
        <v>272</v>
      </c>
      <c r="S1775" s="13">
        <v>0</v>
      </c>
      <c r="T1775" s="15">
        <v>3</v>
      </c>
      <c r="U1775" s="15">
        <v>0.375</v>
      </c>
      <c r="V1775" s="15">
        <v>0.23624999999999999</v>
      </c>
      <c r="W1775" s="13">
        <v>25</v>
      </c>
      <c r="X1775" s="13">
        <v>41</v>
      </c>
      <c r="Y1775" s="13">
        <v>6</v>
      </c>
      <c r="Z1775" s="13">
        <v>66</v>
      </c>
      <c r="AA1775" s="13">
        <v>48</v>
      </c>
      <c r="AB1775" s="13">
        <v>0</v>
      </c>
    </row>
    <row r="1776" spans="1:28">
      <c r="A1776" s="1">
        <v>100011649</v>
      </c>
      <c r="B1776" s="1" t="s">
        <v>2314</v>
      </c>
      <c r="C1776" s="1" t="s">
        <v>3749</v>
      </c>
      <c r="D1776" s="1" t="s">
        <v>12</v>
      </c>
      <c r="E1776" s="1">
        <v>1</v>
      </c>
      <c r="F1776" s="13">
        <v>11</v>
      </c>
      <c r="G1776" s="13">
        <f t="shared" si="28"/>
        <v>3</v>
      </c>
      <c r="H1776" s="13">
        <v>3</v>
      </c>
      <c r="I1776" s="13">
        <v>0</v>
      </c>
      <c r="J1776" s="13">
        <v>0</v>
      </c>
      <c r="K1776" s="13">
        <v>1</v>
      </c>
      <c r="L1776" s="13">
        <v>0</v>
      </c>
      <c r="M1776" s="13">
        <v>1</v>
      </c>
      <c r="N1776" s="13">
        <v>0</v>
      </c>
      <c r="O1776" s="13">
        <v>1</v>
      </c>
      <c r="P1776" s="13">
        <v>1</v>
      </c>
      <c r="Q1776" s="13">
        <v>4</v>
      </c>
      <c r="R1776" s="13">
        <v>552</v>
      </c>
      <c r="S1776" s="13">
        <v>0</v>
      </c>
      <c r="T1776" s="15">
        <v>5.5</v>
      </c>
      <c r="U1776" s="15">
        <v>0.6875</v>
      </c>
      <c r="V1776" s="15">
        <v>0.43312499999999998</v>
      </c>
      <c r="W1776" s="13">
        <v>50</v>
      </c>
      <c r="X1776" s="13">
        <v>83</v>
      </c>
      <c r="Y1776" s="13">
        <v>11</v>
      </c>
      <c r="Z1776" s="13">
        <v>133</v>
      </c>
      <c r="AA1776" s="13">
        <v>48</v>
      </c>
      <c r="AB1776" s="13">
        <v>0</v>
      </c>
    </row>
    <row r="1777" spans="1:28">
      <c r="A1777" s="1">
        <v>100011652</v>
      </c>
      <c r="B1777" s="1" t="s">
        <v>2314</v>
      </c>
      <c r="C1777" s="1" t="s">
        <v>3749</v>
      </c>
      <c r="D1777" s="1" t="s">
        <v>12</v>
      </c>
      <c r="E1777" s="1">
        <v>1</v>
      </c>
      <c r="F1777" s="13">
        <v>11</v>
      </c>
      <c r="G1777" s="13">
        <f t="shared" si="28"/>
        <v>3</v>
      </c>
      <c r="H1777" s="13">
        <v>3</v>
      </c>
      <c r="I1777" s="13">
        <v>0</v>
      </c>
      <c r="J1777" s="13">
        <v>0</v>
      </c>
      <c r="K1777" s="13">
        <v>1</v>
      </c>
      <c r="L1777" s="13">
        <v>0</v>
      </c>
      <c r="M1777" s="13">
        <v>1</v>
      </c>
      <c r="N1777" s="13">
        <v>0</v>
      </c>
      <c r="O1777" s="13">
        <v>1</v>
      </c>
      <c r="P1777" s="13">
        <v>1</v>
      </c>
      <c r="Q1777" s="13">
        <v>4</v>
      </c>
      <c r="R1777" s="13">
        <v>552</v>
      </c>
      <c r="S1777" s="13">
        <v>0</v>
      </c>
      <c r="T1777" s="15">
        <v>5.5</v>
      </c>
      <c r="U1777" s="15">
        <v>0.6875</v>
      </c>
      <c r="V1777" s="15">
        <v>0.43312499999999998</v>
      </c>
      <c r="W1777" s="13">
        <v>50</v>
      </c>
      <c r="X1777" s="13">
        <v>83</v>
      </c>
      <c r="Y1777" s="13">
        <v>11</v>
      </c>
      <c r="Z1777" s="13">
        <v>133</v>
      </c>
      <c r="AA1777" s="13">
        <v>48</v>
      </c>
      <c r="AB1777" s="13">
        <v>0</v>
      </c>
    </row>
    <row r="1778" spans="1:28">
      <c r="A1778" s="1">
        <v>100011654</v>
      </c>
      <c r="B1778" s="1" t="s">
        <v>2314</v>
      </c>
      <c r="C1778" s="1" t="s">
        <v>3749</v>
      </c>
      <c r="D1778" s="1" t="s">
        <v>12</v>
      </c>
      <c r="E1778" s="1">
        <v>1</v>
      </c>
      <c r="F1778" s="13">
        <v>14</v>
      </c>
      <c r="G1778" s="13">
        <f t="shared" si="28"/>
        <v>4</v>
      </c>
      <c r="H1778" s="13">
        <v>4</v>
      </c>
      <c r="I1778" s="13">
        <v>0</v>
      </c>
      <c r="J1778" s="13">
        <v>0</v>
      </c>
      <c r="K1778" s="13">
        <v>1</v>
      </c>
      <c r="L1778" s="13">
        <v>0</v>
      </c>
      <c r="M1778" s="13">
        <v>1</v>
      </c>
      <c r="N1778" s="13">
        <v>0</v>
      </c>
      <c r="O1778" s="13">
        <v>1</v>
      </c>
      <c r="P1778" s="13">
        <v>1</v>
      </c>
      <c r="Q1778" s="13">
        <v>5</v>
      </c>
      <c r="R1778" s="13">
        <v>767</v>
      </c>
      <c r="S1778" s="13">
        <v>0</v>
      </c>
      <c r="T1778" s="15">
        <v>7</v>
      </c>
      <c r="U1778" s="15">
        <v>0.875</v>
      </c>
      <c r="V1778" s="15">
        <v>0.55125000000000002</v>
      </c>
      <c r="W1778" s="13">
        <v>70</v>
      </c>
      <c r="X1778" s="13">
        <v>116</v>
      </c>
      <c r="Y1778" s="13">
        <v>14</v>
      </c>
      <c r="Z1778" s="13">
        <v>186</v>
      </c>
      <c r="AA1778" s="13">
        <v>48</v>
      </c>
      <c r="AB1778" s="13">
        <v>0</v>
      </c>
    </row>
    <row r="1779" spans="1:28">
      <c r="A1779" s="1">
        <v>100011659</v>
      </c>
      <c r="B1779" s="1" t="s">
        <v>2314</v>
      </c>
      <c r="C1779" s="1" t="s">
        <v>3749</v>
      </c>
      <c r="D1779" s="1" t="s">
        <v>12</v>
      </c>
      <c r="E1779" s="1">
        <v>1</v>
      </c>
      <c r="F1779" s="13">
        <v>14</v>
      </c>
      <c r="G1779" s="13">
        <f t="shared" si="28"/>
        <v>4</v>
      </c>
      <c r="H1779" s="13">
        <v>4</v>
      </c>
      <c r="I1779" s="13">
        <v>0</v>
      </c>
      <c r="J1779" s="13">
        <v>0</v>
      </c>
      <c r="K1779" s="13">
        <v>1</v>
      </c>
      <c r="L1779" s="13">
        <v>0</v>
      </c>
      <c r="M1779" s="13">
        <v>1</v>
      </c>
      <c r="N1779" s="13">
        <v>0</v>
      </c>
      <c r="O1779" s="13">
        <v>1</v>
      </c>
      <c r="P1779" s="13">
        <v>1</v>
      </c>
      <c r="Q1779" s="13">
        <v>5</v>
      </c>
      <c r="R1779" s="13">
        <v>767</v>
      </c>
      <c r="S1779" s="13">
        <v>0</v>
      </c>
      <c r="T1779" s="15">
        <v>7</v>
      </c>
      <c r="U1779" s="15">
        <v>0.875</v>
      </c>
      <c r="V1779" s="15">
        <v>0.55125000000000002</v>
      </c>
      <c r="W1779" s="13">
        <v>70</v>
      </c>
      <c r="X1779" s="13">
        <v>116</v>
      </c>
      <c r="Y1779" s="13">
        <v>14</v>
      </c>
      <c r="Z1779" s="13">
        <v>186</v>
      </c>
      <c r="AA1779" s="13">
        <v>48</v>
      </c>
      <c r="AB1779" s="13">
        <v>0</v>
      </c>
    </row>
    <row r="1780" spans="1:28">
      <c r="A1780" s="1">
        <v>100011661</v>
      </c>
      <c r="B1780" s="1" t="s">
        <v>2314</v>
      </c>
      <c r="C1780" s="1" t="s">
        <v>3749</v>
      </c>
      <c r="D1780" s="1" t="s">
        <v>12</v>
      </c>
      <c r="E1780" s="1">
        <v>1</v>
      </c>
      <c r="F1780" s="13">
        <v>6</v>
      </c>
      <c r="G1780" s="13">
        <f t="shared" si="28"/>
        <v>2</v>
      </c>
      <c r="H1780" s="13">
        <v>2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1</v>
      </c>
      <c r="P1780" s="13">
        <v>1</v>
      </c>
      <c r="Q1780" s="13">
        <v>2</v>
      </c>
      <c r="R1780" s="13">
        <v>272</v>
      </c>
      <c r="S1780" s="13">
        <v>0</v>
      </c>
      <c r="T1780" s="15">
        <v>3</v>
      </c>
      <c r="U1780" s="15">
        <v>0.375</v>
      </c>
      <c r="V1780" s="15">
        <v>0.23624999999999999</v>
      </c>
      <c r="W1780" s="13">
        <v>25</v>
      </c>
      <c r="X1780" s="13">
        <v>41</v>
      </c>
      <c r="Y1780" s="13">
        <v>6</v>
      </c>
      <c r="Z1780" s="13">
        <v>66</v>
      </c>
      <c r="AA1780" s="13">
        <v>48</v>
      </c>
      <c r="AB1780" s="13">
        <v>0</v>
      </c>
    </row>
    <row r="1781" spans="1:28">
      <c r="A1781" s="1">
        <v>100011667</v>
      </c>
      <c r="B1781" s="1" t="s">
        <v>2314</v>
      </c>
      <c r="C1781" s="1" t="s">
        <v>3749</v>
      </c>
      <c r="D1781" s="1" t="s">
        <v>12</v>
      </c>
      <c r="E1781" s="1">
        <v>1</v>
      </c>
      <c r="F1781" s="13">
        <v>84</v>
      </c>
      <c r="G1781" s="13">
        <f t="shared" si="28"/>
        <v>22</v>
      </c>
      <c r="H1781" s="13">
        <v>22</v>
      </c>
      <c r="I1781" s="13">
        <v>0</v>
      </c>
      <c r="J1781" s="13">
        <v>12</v>
      </c>
      <c r="K1781" s="13">
        <v>0</v>
      </c>
      <c r="L1781" s="13">
        <v>0</v>
      </c>
      <c r="M1781" s="13">
        <v>0</v>
      </c>
      <c r="N1781" s="13">
        <v>7</v>
      </c>
      <c r="O1781" s="13">
        <v>1</v>
      </c>
      <c r="P1781" s="13">
        <v>6</v>
      </c>
      <c r="Q1781" s="13">
        <v>31</v>
      </c>
      <c r="R1781" s="13">
        <v>4153</v>
      </c>
      <c r="S1781" s="13">
        <v>682</v>
      </c>
      <c r="T1781" s="15">
        <v>42</v>
      </c>
      <c r="U1781" s="15">
        <v>5.25</v>
      </c>
      <c r="V1781" s="15">
        <v>3.3075000000000001</v>
      </c>
      <c r="W1781" s="13">
        <v>374</v>
      </c>
      <c r="X1781" s="13">
        <v>828</v>
      </c>
      <c r="Y1781" s="13">
        <v>84</v>
      </c>
      <c r="Z1781" s="13">
        <v>1202</v>
      </c>
      <c r="AA1781" s="13">
        <v>168</v>
      </c>
      <c r="AB1781" s="13">
        <v>12</v>
      </c>
    </row>
    <row r="1782" spans="1:28">
      <c r="A1782" s="1">
        <v>100011676</v>
      </c>
      <c r="B1782" s="1" t="s">
        <v>2314</v>
      </c>
      <c r="C1782" s="1" t="s">
        <v>3749</v>
      </c>
      <c r="D1782" s="1" t="s">
        <v>176</v>
      </c>
      <c r="E1782" s="1">
        <v>1</v>
      </c>
      <c r="F1782" s="13">
        <v>13</v>
      </c>
      <c r="G1782" s="13">
        <f t="shared" si="28"/>
        <v>5</v>
      </c>
      <c r="H1782" s="13">
        <v>5</v>
      </c>
      <c r="I1782" s="13">
        <v>0</v>
      </c>
      <c r="J1782" s="13">
        <v>0</v>
      </c>
      <c r="K1782" s="13">
        <v>1</v>
      </c>
      <c r="L1782" s="13">
        <v>0</v>
      </c>
      <c r="M1782" s="13">
        <v>1</v>
      </c>
      <c r="N1782" s="13">
        <v>0</v>
      </c>
      <c r="O1782" s="13">
        <v>1</v>
      </c>
      <c r="P1782" s="13">
        <v>1</v>
      </c>
      <c r="Q1782" s="13">
        <v>4</v>
      </c>
      <c r="R1782" s="13">
        <v>630</v>
      </c>
      <c r="S1782" s="13">
        <v>0</v>
      </c>
      <c r="T1782" s="15">
        <v>6.5</v>
      </c>
      <c r="U1782" s="15">
        <v>0.8125</v>
      </c>
      <c r="V1782" s="15">
        <v>0.51187499999999997</v>
      </c>
      <c r="W1782" s="13">
        <v>57</v>
      </c>
      <c r="X1782" s="13">
        <v>95</v>
      </c>
      <c r="Y1782" s="13">
        <v>13</v>
      </c>
      <c r="Z1782" s="13">
        <v>152</v>
      </c>
      <c r="AA1782" s="13">
        <v>48</v>
      </c>
      <c r="AB1782" s="13">
        <v>0</v>
      </c>
    </row>
    <row r="1783" spans="1:28">
      <c r="A1783" s="1">
        <v>100011680</v>
      </c>
      <c r="B1783" s="1" t="s">
        <v>2314</v>
      </c>
      <c r="C1783" s="1" t="s">
        <v>3749</v>
      </c>
      <c r="D1783" s="1" t="s">
        <v>176</v>
      </c>
      <c r="E1783" s="1">
        <v>1</v>
      </c>
      <c r="F1783" s="13">
        <v>14</v>
      </c>
      <c r="G1783" s="13">
        <f t="shared" si="28"/>
        <v>4</v>
      </c>
      <c r="H1783" s="13">
        <v>4</v>
      </c>
      <c r="I1783" s="13">
        <v>0</v>
      </c>
      <c r="J1783" s="13">
        <v>0</v>
      </c>
      <c r="K1783" s="13">
        <v>1</v>
      </c>
      <c r="L1783" s="13">
        <v>0</v>
      </c>
      <c r="M1783" s="13">
        <v>1</v>
      </c>
      <c r="N1783" s="13">
        <v>0</v>
      </c>
      <c r="O1783" s="13">
        <v>1</v>
      </c>
      <c r="P1783" s="13">
        <v>1</v>
      </c>
      <c r="Q1783" s="13">
        <v>5</v>
      </c>
      <c r="R1783" s="13">
        <v>767</v>
      </c>
      <c r="S1783" s="13">
        <v>0</v>
      </c>
      <c r="T1783" s="15">
        <v>7</v>
      </c>
      <c r="U1783" s="15">
        <v>0.875</v>
      </c>
      <c r="V1783" s="15">
        <v>0.55125000000000002</v>
      </c>
      <c r="W1783" s="13">
        <v>70</v>
      </c>
      <c r="X1783" s="13">
        <v>116</v>
      </c>
      <c r="Y1783" s="13">
        <v>14</v>
      </c>
      <c r="Z1783" s="13">
        <v>186</v>
      </c>
      <c r="AA1783" s="13">
        <v>48</v>
      </c>
      <c r="AB1783" s="13">
        <v>0</v>
      </c>
    </row>
    <row r="1784" spans="1:28">
      <c r="A1784" s="1">
        <v>100011682</v>
      </c>
      <c r="B1784" s="1" t="s">
        <v>2314</v>
      </c>
      <c r="C1784" s="1" t="s">
        <v>3749</v>
      </c>
      <c r="D1784" s="1" t="s">
        <v>176</v>
      </c>
      <c r="E1784" s="1">
        <v>1</v>
      </c>
      <c r="F1784" s="13">
        <v>13</v>
      </c>
      <c r="G1784" s="13">
        <f t="shared" si="28"/>
        <v>5</v>
      </c>
      <c r="H1784" s="13">
        <v>5</v>
      </c>
      <c r="I1784" s="13">
        <v>0</v>
      </c>
      <c r="J1784" s="13">
        <v>0</v>
      </c>
      <c r="K1784" s="13">
        <v>1</v>
      </c>
      <c r="L1784" s="13">
        <v>0</v>
      </c>
      <c r="M1784" s="13">
        <v>1</v>
      </c>
      <c r="N1784" s="13">
        <v>0</v>
      </c>
      <c r="O1784" s="13">
        <v>1</v>
      </c>
      <c r="P1784" s="13">
        <v>1</v>
      </c>
      <c r="Q1784" s="13">
        <v>4</v>
      </c>
      <c r="R1784" s="13">
        <v>630</v>
      </c>
      <c r="S1784" s="13">
        <v>0</v>
      </c>
      <c r="T1784" s="15">
        <v>6.5</v>
      </c>
      <c r="U1784" s="15">
        <v>0.8125</v>
      </c>
      <c r="V1784" s="15">
        <v>0.51187499999999997</v>
      </c>
      <c r="W1784" s="13">
        <v>57</v>
      </c>
      <c r="X1784" s="13">
        <v>95</v>
      </c>
      <c r="Y1784" s="13">
        <v>13</v>
      </c>
      <c r="Z1784" s="13">
        <v>152</v>
      </c>
      <c r="AA1784" s="13">
        <v>48</v>
      </c>
      <c r="AB1784" s="13">
        <v>0</v>
      </c>
    </row>
    <row r="1785" spans="1:28">
      <c r="A1785" s="1">
        <v>100011688</v>
      </c>
      <c r="B1785" s="1" t="s">
        <v>2314</v>
      </c>
      <c r="C1785" s="1" t="s">
        <v>3749</v>
      </c>
      <c r="D1785" s="1" t="s">
        <v>6062</v>
      </c>
      <c r="E1785" s="1">
        <v>1</v>
      </c>
      <c r="F1785" s="13">
        <v>9</v>
      </c>
      <c r="G1785" s="13">
        <f t="shared" si="28"/>
        <v>3</v>
      </c>
      <c r="H1785" s="13">
        <v>3</v>
      </c>
      <c r="I1785" s="13">
        <v>0</v>
      </c>
      <c r="J1785" s="13">
        <v>0</v>
      </c>
      <c r="K1785" s="13">
        <v>1</v>
      </c>
      <c r="L1785" s="13">
        <v>0</v>
      </c>
      <c r="M1785" s="13">
        <v>1</v>
      </c>
      <c r="N1785" s="13">
        <v>0</v>
      </c>
      <c r="O1785" s="13">
        <v>1</v>
      </c>
      <c r="P1785" s="13">
        <v>1</v>
      </c>
      <c r="Q1785" s="13">
        <v>3</v>
      </c>
      <c r="R1785" s="13">
        <v>410</v>
      </c>
      <c r="S1785" s="13">
        <v>0</v>
      </c>
      <c r="T1785" s="15">
        <v>4.5</v>
      </c>
      <c r="U1785" s="15">
        <v>0.5625</v>
      </c>
      <c r="V1785" s="15">
        <v>0.354375</v>
      </c>
      <c r="W1785" s="13">
        <v>37</v>
      </c>
      <c r="X1785" s="13">
        <v>62</v>
      </c>
      <c r="Y1785" s="13">
        <v>9</v>
      </c>
      <c r="Z1785" s="13">
        <v>99</v>
      </c>
      <c r="AA1785" s="13">
        <v>48</v>
      </c>
      <c r="AB1785" s="13">
        <v>0</v>
      </c>
    </row>
    <row r="1786" spans="1:28">
      <c r="A1786" s="1">
        <v>100011692</v>
      </c>
      <c r="B1786" s="1" t="s">
        <v>2314</v>
      </c>
      <c r="C1786" s="1" t="s">
        <v>3749</v>
      </c>
      <c r="D1786" s="1" t="s">
        <v>12</v>
      </c>
      <c r="E1786" s="1">
        <v>1</v>
      </c>
      <c r="F1786" s="13">
        <v>7</v>
      </c>
      <c r="G1786" s="13">
        <f t="shared" si="28"/>
        <v>3</v>
      </c>
      <c r="H1786" s="13">
        <v>3</v>
      </c>
      <c r="I1786" s="13">
        <v>0</v>
      </c>
      <c r="J1786" s="13">
        <v>0</v>
      </c>
      <c r="K1786" s="13">
        <v>1</v>
      </c>
      <c r="L1786" s="13">
        <v>0</v>
      </c>
      <c r="M1786" s="13">
        <v>1</v>
      </c>
      <c r="N1786" s="13">
        <v>0</v>
      </c>
      <c r="O1786" s="13">
        <v>1</v>
      </c>
      <c r="P1786" s="13">
        <v>1</v>
      </c>
      <c r="Q1786" s="13">
        <v>2</v>
      </c>
      <c r="R1786" s="13">
        <v>297</v>
      </c>
      <c r="S1786" s="13">
        <v>0</v>
      </c>
      <c r="T1786" s="15">
        <v>3.5</v>
      </c>
      <c r="U1786" s="15">
        <v>0.4375</v>
      </c>
      <c r="V1786" s="15">
        <v>0.27562500000000001</v>
      </c>
      <c r="W1786" s="13">
        <v>27</v>
      </c>
      <c r="X1786" s="13">
        <v>45</v>
      </c>
      <c r="Y1786" s="13">
        <v>7</v>
      </c>
      <c r="Z1786" s="13">
        <v>72</v>
      </c>
      <c r="AA1786" s="13">
        <v>48</v>
      </c>
      <c r="AB1786" s="13">
        <v>0</v>
      </c>
    </row>
    <row r="1787" spans="1:28">
      <c r="A1787" s="1">
        <v>100011697</v>
      </c>
      <c r="B1787" s="1" t="s">
        <v>2314</v>
      </c>
      <c r="C1787" s="1" t="s">
        <v>3749</v>
      </c>
      <c r="D1787" s="1" t="s">
        <v>12</v>
      </c>
      <c r="E1787" s="1">
        <v>1</v>
      </c>
      <c r="F1787" s="13">
        <v>9</v>
      </c>
      <c r="G1787" s="13">
        <f t="shared" si="28"/>
        <v>3</v>
      </c>
      <c r="H1787" s="13">
        <v>3</v>
      </c>
      <c r="I1787" s="13">
        <v>0</v>
      </c>
      <c r="J1787" s="13">
        <v>0</v>
      </c>
      <c r="K1787" s="13">
        <v>1</v>
      </c>
      <c r="L1787" s="13">
        <v>0</v>
      </c>
      <c r="M1787" s="13">
        <v>1</v>
      </c>
      <c r="N1787" s="13">
        <v>0</v>
      </c>
      <c r="O1787" s="13">
        <v>1</v>
      </c>
      <c r="P1787" s="13">
        <v>1</v>
      </c>
      <c r="Q1787" s="13">
        <v>3</v>
      </c>
      <c r="R1787" s="13">
        <v>410</v>
      </c>
      <c r="S1787" s="13">
        <v>0</v>
      </c>
      <c r="T1787" s="15">
        <v>4.5</v>
      </c>
      <c r="U1787" s="15">
        <v>0.5625</v>
      </c>
      <c r="V1787" s="15">
        <v>0.354375</v>
      </c>
      <c r="W1787" s="13">
        <v>37</v>
      </c>
      <c r="X1787" s="13">
        <v>62</v>
      </c>
      <c r="Y1787" s="13">
        <v>9</v>
      </c>
      <c r="Z1787" s="13">
        <v>99</v>
      </c>
      <c r="AA1787" s="13">
        <v>48</v>
      </c>
      <c r="AB1787" s="13">
        <v>0</v>
      </c>
    </row>
    <row r="1788" spans="1:28">
      <c r="A1788" s="1">
        <v>100011704</v>
      </c>
      <c r="B1788" s="1" t="s">
        <v>2314</v>
      </c>
      <c r="C1788" s="1" t="s">
        <v>3749</v>
      </c>
      <c r="D1788" s="1" t="s">
        <v>12</v>
      </c>
      <c r="E1788" s="1">
        <v>1</v>
      </c>
      <c r="F1788" s="13">
        <v>10</v>
      </c>
      <c r="G1788" s="13">
        <f t="shared" si="28"/>
        <v>4</v>
      </c>
      <c r="H1788" s="13">
        <v>4</v>
      </c>
      <c r="I1788" s="13">
        <v>0</v>
      </c>
      <c r="J1788" s="13">
        <v>0</v>
      </c>
      <c r="K1788" s="13">
        <v>1</v>
      </c>
      <c r="L1788" s="13">
        <v>0</v>
      </c>
      <c r="M1788" s="13">
        <v>1</v>
      </c>
      <c r="N1788" s="13">
        <v>0</v>
      </c>
      <c r="O1788" s="13">
        <v>1</v>
      </c>
      <c r="P1788" s="13">
        <v>1</v>
      </c>
      <c r="Q1788" s="13">
        <v>3</v>
      </c>
      <c r="R1788" s="13">
        <v>443</v>
      </c>
      <c r="S1788" s="13">
        <v>0</v>
      </c>
      <c r="T1788" s="15">
        <v>5</v>
      </c>
      <c r="U1788" s="15">
        <v>0.625</v>
      </c>
      <c r="V1788" s="15">
        <v>0.39374999999999999</v>
      </c>
      <c r="W1788" s="13">
        <v>40</v>
      </c>
      <c r="X1788" s="13">
        <v>67</v>
      </c>
      <c r="Y1788" s="13">
        <v>10</v>
      </c>
      <c r="Z1788" s="13">
        <v>107</v>
      </c>
      <c r="AA1788" s="13">
        <v>48</v>
      </c>
      <c r="AB1788" s="13">
        <v>0</v>
      </c>
    </row>
    <row r="1789" spans="1:28">
      <c r="A1789" s="1">
        <v>100011707</v>
      </c>
      <c r="B1789" s="1" t="s">
        <v>2314</v>
      </c>
      <c r="C1789" s="1" t="s">
        <v>3749</v>
      </c>
      <c r="D1789" s="1" t="s">
        <v>12</v>
      </c>
      <c r="E1789" s="1">
        <v>1</v>
      </c>
      <c r="F1789" s="13">
        <v>6</v>
      </c>
      <c r="G1789" s="13">
        <f t="shared" si="28"/>
        <v>2</v>
      </c>
      <c r="H1789" s="13">
        <v>2</v>
      </c>
      <c r="I1789" s="13">
        <v>0</v>
      </c>
      <c r="J1789" s="13">
        <v>0</v>
      </c>
      <c r="K1789" s="13">
        <v>1</v>
      </c>
      <c r="L1789" s="13">
        <v>0</v>
      </c>
      <c r="M1789" s="13">
        <v>1</v>
      </c>
      <c r="N1789" s="13">
        <v>0</v>
      </c>
      <c r="O1789" s="13">
        <v>1</v>
      </c>
      <c r="P1789" s="13">
        <v>1</v>
      </c>
      <c r="Q1789" s="13">
        <v>2</v>
      </c>
      <c r="R1789" s="13">
        <v>272</v>
      </c>
      <c r="S1789" s="13">
        <v>0</v>
      </c>
      <c r="T1789" s="15">
        <v>3</v>
      </c>
      <c r="U1789" s="15">
        <v>0.375</v>
      </c>
      <c r="V1789" s="15">
        <v>0.23624999999999999</v>
      </c>
      <c r="W1789" s="13">
        <v>25</v>
      </c>
      <c r="X1789" s="13">
        <v>41</v>
      </c>
      <c r="Y1789" s="13">
        <v>6</v>
      </c>
      <c r="Z1789" s="13">
        <v>66</v>
      </c>
      <c r="AA1789" s="13">
        <v>48</v>
      </c>
      <c r="AB1789" s="13">
        <v>0</v>
      </c>
    </row>
    <row r="1790" spans="1:28">
      <c r="A1790" s="1">
        <v>100011721</v>
      </c>
      <c r="B1790" s="1" t="s">
        <v>2314</v>
      </c>
      <c r="C1790" s="1" t="s">
        <v>3749</v>
      </c>
      <c r="D1790" s="1" t="s">
        <v>46</v>
      </c>
      <c r="E1790" s="1">
        <v>1</v>
      </c>
      <c r="F1790" s="13">
        <v>22</v>
      </c>
      <c r="G1790" s="13">
        <f t="shared" si="28"/>
        <v>6</v>
      </c>
      <c r="H1790" s="13">
        <v>6</v>
      </c>
      <c r="I1790" s="13">
        <v>0</v>
      </c>
      <c r="J1790" s="13">
        <v>4</v>
      </c>
      <c r="K1790" s="13">
        <v>0</v>
      </c>
      <c r="L1790" s="13">
        <v>0</v>
      </c>
      <c r="M1790" s="13">
        <v>0</v>
      </c>
      <c r="N1790" s="13">
        <v>3</v>
      </c>
      <c r="O1790" s="13">
        <v>1</v>
      </c>
      <c r="P1790" s="13">
        <v>2</v>
      </c>
      <c r="Q1790" s="13">
        <v>8</v>
      </c>
      <c r="R1790" s="13">
        <v>1145</v>
      </c>
      <c r="S1790" s="13">
        <v>16</v>
      </c>
      <c r="T1790" s="15">
        <v>11</v>
      </c>
      <c r="U1790" s="15">
        <v>1.375</v>
      </c>
      <c r="V1790" s="15">
        <v>0.86624999999999996</v>
      </c>
      <c r="W1790" s="13">
        <v>104</v>
      </c>
      <c r="X1790" s="13">
        <v>177</v>
      </c>
      <c r="Y1790" s="13">
        <v>22</v>
      </c>
      <c r="Z1790" s="13">
        <v>281</v>
      </c>
      <c r="AA1790" s="13">
        <v>72</v>
      </c>
      <c r="AB1790" s="13">
        <v>4</v>
      </c>
    </row>
    <row r="1791" spans="1:28">
      <c r="A1791" s="1">
        <v>100011726</v>
      </c>
      <c r="B1791" s="1" t="s">
        <v>2314</v>
      </c>
      <c r="C1791" s="1" t="s">
        <v>3749</v>
      </c>
      <c r="D1791" s="1" t="s">
        <v>176</v>
      </c>
      <c r="E1791" s="1">
        <v>1</v>
      </c>
      <c r="F1791" s="13">
        <v>9</v>
      </c>
      <c r="G1791" s="13">
        <f t="shared" si="28"/>
        <v>3</v>
      </c>
      <c r="H1791" s="13">
        <v>3</v>
      </c>
      <c r="I1791" s="13">
        <v>0</v>
      </c>
      <c r="J1791" s="13">
        <v>0</v>
      </c>
      <c r="K1791" s="13">
        <v>1</v>
      </c>
      <c r="L1791" s="13">
        <v>0</v>
      </c>
      <c r="M1791" s="13">
        <v>1</v>
      </c>
      <c r="N1791" s="13">
        <v>0</v>
      </c>
      <c r="O1791" s="13">
        <v>1</v>
      </c>
      <c r="P1791" s="13">
        <v>1</v>
      </c>
      <c r="Q1791" s="13">
        <v>3</v>
      </c>
      <c r="R1791" s="13">
        <v>410</v>
      </c>
      <c r="S1791" s="13">
        <v>0</v>
      </c>
      <c r="T1791" s="15">
        <v>4.5</v>
      </c>
      <c r="U1791" s="15">
        <v>0.5625</v>
      </c>
      <c r="V1791" s="15">
        <v>0.354375</v>
      </c>
      <c r="W1791" s="13">
        <v>37</v>
      </c>
      <c r="X1791" s="13">
        <v>62</v>
      </c>
      <c r="Y1791" s="13">
        <v>9</v>
      </c>
      <c r="Z1791" s="13">
        <v>99</v>
      </c>
      <c r="AA1791" s="13">
        <v>48</v>
      </c>
      <c r="AB1791" s="13">
        <v>0</v>
      </c>
    </row>
    <row r="1792" spans="1:28">
      <c r="A1792" s="1">
        <v>100011734</v>
      </c>
      <c r="B1792" s="1" t="s">
        <v>2314</v>
      </c>
      <c r="C1792" s="1" t="s">
        <v>3737</v>
      </c>
      <c r="D1792" s="1" t="s">
        <v>12</v>
      </c>
      <c r="E1792" s="1">
        <v>1</v>
      </c>
      <c r="F1792" s="13">
        <v>16</v>
      </c>
      <c r="G1792" s="13">
        <f t="shared" si="28"/>
        <v>6</v>
      </c>
      <c r="H1792" s="13">
        <v>6</v>
      </c>
      <c r="I1792" s="13">
        <v>0</v>
      </c>
      <c r="J1792" s="13">
        <v>0</v>
      </c>
      <c r="K1792" s="13">
        <v>1</v>
      </c>
      <c r="L1792" s="13">
        <v>0</v>
      </c>
      <c r="M1792" s="13">
        <v>1</v>
      </c>
      <c r="N1792" s="13">
        <v>0</v>
      </c>
      <c r="O1792" s="13">
        <v>1</v>
      </c>
      <c r="P1792" s="13">
        <v>1</v>
      </c>
      <c r="Q1792" s="13">
        <v>5</v>
      </c>
      <c r="R1792" s="13">
        <v>859</v>
      </c>
      <c r="S1792" s="13">
        <v>0</v>
      </c>
      <c r="T1792" s="15">
        <v>8</v>
      </c>
      <c r="U1792" s="15">
        <v>1</v>
      </c>
      <c r="V1792" s="15">
        <v>0.63</v>
      </c>
      <c r="W1792" s="13">
        <v>78</v>
      </c>
      <c r="X1792" s="13">
        <v>129</v>
      </c>
      <c r="Y1792" s="13">
        <v>16</v>
      </c>
      <c r="Z1792" s="13">
        <v>207</v>
      </c>
      <c r="AA1792" s="13">
        <v>48</v>
      </c>
      <c r="AB1792" s="13">
        <v>0</v>
      </c>
    </row>
    <row r="1793" spans="1:28">
      <c r="A1793" s="1">
        <v>100011748</v>
      </c>
      <c r="B1793" s="1" t="s">
        <v>2314</v>
      </c>
      <c r="C1793" s="1" t="s">
        <v>3737</v>
      </c>
      <c r="D1793" s="1" t="s">
        <v>176</v>
      </c>
      <c r="E1793" s="1">
        <v>1</v>
      </c>
      <c r="F1793" s="13">
        <v>6</v>
      </c>
      <c r="G1793" s="13">
        <f t="shared" si="28"/>
        <v>2</v>
      </c>
      <c r="H1793" s="13">
        <v>2</v>
      </c>
      <c r="I1793" s="13">
        <v>0</v>
      </c>
      <c r="J1793" s="13">
        <v>0</v>
      </c>
      <c r="K1793" s="13">
        <v>1</v>
      </c>
      <c r="L1793" s="13">
        <v>0</v>
      </c>
      <c r="M1793" s="13">
        <v>1</v>
      </c>
      <c r="N1793" s="13">
        <v>0</v>
      </c>
      <c r="O1793" s="13">
        <v>1</v>
      </c>
      <c r="P1793" s="13">
        <v>1</v>
      </c>
      <c r="Q1793" s="13">
        <v>2</v>
      </c>
      <c r="R1793" s="13">
        <v>272</v>
      </c>
      <c r="S1793" s="13">
        <v>0</v>
      </c>
      <c r="T1793" s="15">
        <v>3</v>
      </c>
      <c r="U1793" s="15">
        <v>0.375</v>
      </c>
      <c r="V1793" s="15">
        <v>0.23624999999999999</v>
      </c>
      <c r="W1793" s="13">
        <v>25</v>
      </c>
      <c r="X1793" s="13">
        <v>41</v>
      </c>
      <c r="Y1793" s="13">
        <v>6</v>
      </c>
      <c r="Z1793" s="13">
        <v>66</v>
      </c>
      <c r="AA1793" s="13">
        <v>48</v>
      </c>
      <c r="AB1793" s="13">
        <v>0</v>
      </c>
    </row>
    <row r="1794" spans="1:28">
      <c r="A1794" s="1">
        <v>100011763</v>
      </c>
      <c r="B1794" s="1" t="s">
        <v>2314</v>
      </c>
      <c r="C1794" s="1" t="s">
        <v>3737</v>
      </c>
      <c r="D1794" s="1" t="s">
        <v>12</v>
      </c>
      <c r="E1794" s="1">
        <v>1</v>
      </c>
      <c r="F1794" s="13">
        <v>122</v>
      </c>
      <c r="G1794" s="13">
        <f t="shared" si="28"/>
        <v>42</v>
      </c>
      <c r="H1794" s="13">
        <v>41</v>
      </c>
      <c r="I1794" s="13">
        <v>1</v>
      </c>
      <c r="J1794" s="13">
        <v>18</v>
      </c>
      <c r="K1794" s="13">
        <v>0</v>
      </c>
      <c r="L1794" s="13">
        <v>1</v>
      </c>
      <c r="M1794" s="13">
        <v>0</v>
      </c>
      <c r="N1794" s="13">
        <v>9</v>
      </c>
      <c r="O1794" s="13">
        <v>1</v>
      </c>
      <c r="P1794" s="13">
        <v>9</v>
      </c>
      <c r="Q1794" s="13">
        <v>41</v>
      </c>
      <c r="R1794" s="13">
        <v>5923</v>
      </c>
      <c r="S1794" s="13">
        <v>1260</v>
      </c>
      <c r="T1794" s="15">
        <v>61</v>
      </c>
      <c r="U1794" s="15">
        <v>7.625</v>
      </c>
      <c r="V1794" s="15">
        <v>4.80375</v>
      </c>
      <c r="W1794" s="13">
        <v>534</v>
      </c>
      <c r="X1794" s="13">
        <v>1267</v>
      </c>
      <c r="Y1794" s="13">
        <v>122</v>
      </c>
      <c r="Z1794" s="13">
        <v>1801</v>
      </c>
      <c r="AA1794" s="13">
        <v>216</v>
      </c>
      <c r="AB1794" s="13">
        <v>18</v>
      </c>
    </row>
    <row r="1795" spans="1:28">
      <c r="A1795" s="1">
        <v>100011768</v>
      </c>
      <c r="B1795" s="1" t="s">
        <v>2314</v>
      </c>
      <c r="C1795" s="1" t="s">
        <v>3737</v>
      </c>
      <c r="D1795" s="1" t="s">
        <v>390</v>
      </c>
      <c r="E1795" s="1">
        <v>1</v>
      </c>
      <c r="F1795" s="13">
        <v>132</v>
      </c>
      <c r="G1795" s="13">
        <f t="shared" si="28"/>
        <v>34</v>
      </c>
      <c r="H1795" s="13">
        <v>34</v>
      </c>
      <c r="I1795" s="13">
        <v>0</v>
      </c>
      <c r="J1795" s="13">
        <v>16</v>
      </c>
      <c r="K1795" s="13">
        <v>0</v>
      </c>
      <c r="L1795" s="13">
        <v>1</v>
      </c>
      <c r="M1795" s="13">
        <v>0</v>
      </c>
      <c r="N1795" s="13">
        <v>8</v>
      </c>
      <c r="O1795" s="13">
        <v>1</v>
      </c>
      <c r="P1795" s="13">
        <v>8</v>
      </c>
      <c r="Q1795" s="13">
        <v>49</v>
      </c>
      <c r="R1795" s="13">
        <v>6268</v>
      </c>
      <c r="S1795" s="13">
        <v>1849</v>
      </c>
      <c r="T1795" s="15">
        <v>66</v>
      </c>
      <c r="U1795" s="15">
        <v>8.25</v>
      </c>
      <c r="V1795" s="15">
        <v>5.1974999999999998</v>
      </c>
      <c r="W1795" s="13">
        <v>565</v>
      </c>
      <c r="X1795" s="13">
        <v>1495</v>
      </c>
      <c r="Y1795" s="13">
        <v>132</v>
      </c>
      <c r="Z1795" s="13">
        <v>2060</v>
      </c>
      <c r="AA1795" s="13">
        <v>192</v>
      </c>
      <c r="AB1795" s="13">
        <v>16</v>
      </c>
    </row>
    <row r="1796" spans="1:28">
      <c r="A1796" s="1">
        <v>100011776</v>
      </c>
      <c r="B1796" s="1" t="s">
        <v>2314</v>
      </c>
      <c r="C1796" s="1" t="s">
        <v>3737</v>
      </c>
      <c r="D1796" s="1" t="s">
        <v>12</v>
      </c>
      <c r="E1796" s="1">
        <v>1</v>
      </c>
      <c r="F1796" s="13">
        <v>118</v>
      </c>
      <c r="G1796" s="13">
        <f t="shared" si="28"/>
        <v>40</v>
      </c>
      <c r="H1796" s="13">
        <v>40</v>
      </c>
      <c r="I1796" s="13">
        <v>0</v>
      </c>
      <c r="J1796" s="13">
        <v>16</v>
      </c>
      <c r="K1796" s="13">
        <v>0</v>
      </c>
      <c r="L1796" s="13">
        <v>1</v>
      </c>
      <c r="M1796" s="13">
        <v>0</v>
      </c>
      <c r="N1796" s="13">
        <v>8</v>
      </c>
      <c r="O1796" s="13">
        <v>1</v>
      </c>
      <c r="P1796" s="13">
        <v>8</v>
      </c>
      <c r="Q1796" s="13">
        <v>39</v>
      </c>
      <c r="R1796" s="13">
        <v>5736</v>
      </c>
      <c r="S1796" s="13">
        <v>1131</v>
      </c>
      <c r="T1796" s="15">
        <v>59</v>
      </c>
      <c r="U1796" s="15">
        <v>7.375</v>
      </c>
      <c r="V1796" s="15">
        <v>4.6462500000000002</v>
      </c>
      <c r="W1796" s="13">
        <v>517</v>
      </c>
      <c r="X1796" s="13">
        <v>1200</v>
      </c>
      <c r="Y1796" s="13">
        <v>118</v>
      </c>
      <c r="Z1796" s="13">
        <v>1717</v>
      </c>
      <c r="AA1796" s="13">
        <v>192</v>
      </c>
      <c r="AB1796" s="13">
        <v>16</v>
      </c>
    </row>
    <row r="1797" spans="1:28">
      <c r="A1797" s="1">
        <v>100011781</v>
      </c>
      <c r="B1797" s="1" t="s">
        <v>2314</v>
      </c>
      <c r="C1797" s="1" t="s">
        <v>3737</v>
      </c>
      <c r="D1797" s="1" t="s">
        <v>100</v>
      </c>
      <c r="E1797" s="1">
        <v>1</v>
      </c>
      <c r="F1797" s="13">
        <v>60</v>
      </c>
      <c r="G1797" s="13">
        <f t="shared" si="28"/>
        <v>16</v>
      </c>
      <c r="H1797" s="13">
        <v>16</v>
      </c>
      <c r="I1797" s="13">
        <v>0</v>
      </c>
      <c r="J1797" s="13">
        <v>6</v>
      </c>
      <c r="K1797" s="13">
        <v>0</v>
      </c>
      <c r="L1797" s="13">
        <v>0</v>
      </c>
      <c r="M1797" s="13">
        <v>0</v>
      </c>
      <c r="N1797" s="13">
        <v>4</v>
      </c>
      <c r="O1797" s="13">
        <v>1</v>
      </c>
      <c r="P1797" s="13">
        <v>3</v>
      </c>
      <c r="Q1797" s="13">
        <v>22</v>
      </c>
      <c r="R1797" s="13">
        <v>2915</v>
      </c>
      <c r="S1797" s="13">
        <v>311</v>
      </c>
      <c r="T1797" s="15">
        <v>30</v>
      </c>
      <c r="U1797" s="15">
        <v>3.75</v>
      </c>
      <c r="V1797" s="15">
        <v>2.3624999999999998</v>
      </c>
      <c r="W1797" s="13">
        <v>263</v>
      </c>
      <c r="X1797" s="13">
        <v>531</v>
      </c>
      <c r="Y1797" s="13">
        <v>60</v>
      </c>
      <c r="Z1797" s="13">
        <v>794</v>
      </c>
      <c r="AA1797" s="13">
        <v>96</v>
      </c>
      <c r="AB1797" s="13">
        <v>6</v>
      </c>
    </row>
    <row r="1798" spans="1:28">
      <c r="A1798" s="1">
        <v>100011791</v>
      </c>
      <c r="B1798" s="1" t="s">
        <v>2314</v>
      </c>
      <c r="C1798" s="1" t="s">
        <v>3737</v>
      </c>
      <c r="D1798" s="1" t="s">
        <v>3878</v>
      </c>
      <c r="E1798" s="1">
        <v>1</v>
      </c>
      <c r="F1798" s="13">
        <v>84</v>
      </c>
      <c r="G1798" s="13">
        <f t="shared" ref="G1798:G1861" si="29">H1798+I1798</f>
        <v>22</v>
      </c>
      <c r="H1798" s="13">
        <v>22</v>
      </c>
      <c r="I1798" s="13">
        <v>0</v>
      </c>
      <c r="J1798" s="13">
        <v>12</v>
      </c>
      <c r="K1798" s="13">
        <v>0</v>
      </c>
      <c r="L1798" s="13">
        <v>0</v>
      </c>
      <c r="M1798" s="13">
        <v>0</v>
      </c>
      <c r="N1798" s="13">
        <v>7</v>
      </c>
      <c r="O1798" s="13">
        <v>1</v>
      </c>
      <c r="P1798" s="13">
        <v>6</v>
      </c>
      <c r="Q1798" s="13">
        <v>31</v>
      </c>
      <c r="R1798" s="13">
        <v>4153</v>
      </c>
      <c r="S1798" s="13">
        <v>682</v>
      </c>
      <c r="T1798" s="15">
        <v>42</v>
      </c>
      <c r="U1798" s="15">
        <v>5.25</v>
      </c>
      <c r="V1798" s="15">
        <v>3.3075000000000001</v>
      </c>
      <c r="W1798" s="13">
        <v>374</v>
      </c>
      <c r="X1798" s="13">
        <v>828</v>
      </c>
      <c r="Y1798" s="13">
        <v>84</v>
      </c>
      <c r="Z1798" s="13">
        <v>1202</v>
      </c>
      <c r="AA1798" s="13">
        <v>168</v>
      </c>
      <c r="AB1798" s="13">
        <v>12</v>
      </c>
    </row>
    <row r="1799" spans="1:28">
      <c r="A1799" s="1">
        <v>100011792</v>
      </c>
      <c r="B1799" s="1" t="s">
        <v>2314</v>
      </c>
      <c r="C1799" s="1" t="s">
        <v>3737</v>
      </c>
      <c r="D1799" s="1" t="s">
        <v>12</v>
      </c>
      <c r="E1799" s="1">
        <v>1</v>
      </c>
      <c r="F1799" s="13">
        <v>97</v>
      </c>
      <c r="G1799" s="13">
        <f t="shared" si="29"/>
        <v>33</v>
      </c>
      <c r="H1799" s="13">
        <v>33</v>
      </c>
      <c r="I1799" s="13">
        <v>0</v>
      </c>
      <c r="J1799" s="13">
        <v>12</v>
      </c>
      <c r="K1799" s="13">
        <v>0</v>
      </c>
      <c r="L1799" s="13">
        <v>0</v>
      </c>
      <c r="M1799" s="13">
        <v>0</v>
      </c>
      <c r="N1799" s="13">
        <v>7</v>
      </c>
      <c r="O1799" s="13">
        <v>1</v>
      </c>
      <c r="P1799" s="13">
        <v>6</v>
      </c>
      <c r="Q1799" s="13">
        <v>32</v>
      </c>
      <c r="R1799" s="13">
        <v>4758</v>
      </c>
      <c r="S1799" s="13">
        <v>732</v>
      </c>
      <c r="T1799" s="15">
        <v>48.5</v>
      </c>
      <c r="U1799" s="15">
        <v>6.0625</v>
      </c>
      <c r="V1799" s="15">
        <v>3.819375</v>
      </c>
      <c r="W1799" s="13">
        <v>429</v>
      </c>
      <c r="X1799" s="13">
        <v>934</v>
      </c>
      <c r="Y1799" s="13">
        <v>97</v>
      </c>
      <c r="Z1799" s="13">
        <v>1363</v>
      </c>
      <c r="AA1799" s="13">
        <v>168</v>
      </c>
      <c r="AB1799" s="13">
        <v>12</v>
      </c>
    </row>
    <row r="1800" spans="1:28">
      <c r="A1800" s="1">
        <v>100011797</v>
      </c>
      <c r="B1800" s="1" t="s">
        <v>2314</v>
      </c>
      <c r="C1800" s="1" t="s">
        <v>3737</v>
      </c>
      <c r="D1800" s="1" t="s">
        <v>12</v>
      </c>
      <c r="E1800" s="1">
        <v>1</v>
      </c>
      <c r="F1800" s="13">
        <v>58</v>
      </c>
      <c r="G1800" s="13">
        <f t="shared" si="29"/>
        <v>20</v>
      </c>
      <c r="H1800" s="13">
        <v>20</v>
      </c>
      <c r="I1800" s="13">
        <v>0</v>
      </c>
      <c r="J1800" s="13">
        <v>6</v>
      </c>
      <c r="K1800" s="13">
        <v>0</v>
      </c>
      <c r="L1800" s="13">
        <v>0</v>
      </c>
      <c r="M1800" s="13">
        <v>0</v>
      </c>
      <c r="N1800" s="13">
        <v>4</v>
      </c>
      <c r="O1800" s="13">
        <v>1</v>
      </c>
      <c r="P1800" s="13">
        <v>3</v>
      </c>
      <c r="Q1800" s="13">
        <v>19</v>
      </c>
      <c r="R1800" s="13">
        <v>2822</v>
      </c>
      <c r="S1800" s="13">
        <v>219</v>
      </c>
      <c r="T1800" s="15">
        <v>29</v>
      </c>
      <c r="U1800" s="15">
        <v>3.625</v>
      </c>
      <c r="V1800" s="15">
        <v>2.2837499999999999</v>
      </c>
      <c r="W1800" s="13">
        <v>254</v>
      </c>
      <c r="X1800" s="13">
        <v>489</v>
      </c>
      <c r="Y1800" s="13">
        <v>58</v>
      </c>
      <c r="Z1800" s="13">
        <v>743</v>
      </c>
      <c r="AA1800" s="13">
        <v>96</v>
      </c>
      <c r="AB1800" s="13">
        <v>6</v>
      </c>
    </row>
    <row r="1801" spans="1:28">
      <c r="A1801" s="1">
        <v>100011803</v>
      </c>
      <c r="B1801" s="1" t="s">
        <v>2314</v>
      </c>
      <c r="C1801" s="1" t="s">
        <v>3737</v>
      </c>
      <c r="D1801" s="1" t="s">
        <v>3882</v>
      </c>
      <c r="E1801" s="1">
        <v>1</v>
      </c>
      <c r="F1801" s="13">
        <v>44</v>
      </c>
      <c r="G1801" s="13">
        <f t="shared" si="29"/>
        <v>12</v>
      </c>
      <c r="H1801" s="13">
        <v>12</v>
      </c>
      <c r="I1801" s="13">
        <v>0</v>
      </c>
      <c r="J1801" s="13">
        <v>6</v>
      </c>
      <c r="K1801" s="13">
        <v>0</v>
      </c>
      <c r="L1801" s="13">
        <v>0</v>
      </c>
      <c r="M1801" s="13">
        <v>0</v>
      </c>
      <c r="N1801" s="13">
        <v>4</v>
      </c>
      <c r="O1801" s="13">
        <v>1</v>
      </c>
      <c r="P1801" s="13">
        <v>3</v>
      </c>
      <c r="Q1801" s="13">
        <v>16</v>
      </c>
      <c r="R1801" s="13">
        <v>2170</v>
      </c>
      <c r="S1801" s="13">
        <v>142</v>
      </c>
      <c r="T1801" s="15">
        <v>22</v>
      </c>
      <c r="U1801" s="15">
        <v>2.75</v>
      </c>
      <c r="V1801" s="15">
        <v>1.7324999999999999</v>
      </c>
      <c r="W1801" s="13">
        <v>196</v>
      </c>
      <c r="X1801" s="13">
        <v>369</v>
      </c>
      <c r="Y1801" s="13">
        <v>44</v>
      </c>
      <c r="Z1801" s="13">
        <v>565</v>
      </c>
      <c r="AA1801" s="13">
        <v>96</v>
      </c>
      <c r="AB1801" s="13">
        <v>6</v>
      </c>
    </row>
    <row r="1802" spans="1:28">
      <c r="A1802" s="1">
        <v>100011811</v>
      </c>
      <c r="B1802" s="1" t="s">
        <v>2314</v>
      </c>
      <c r="C1802" s="1" t="s">
        <v>3737</v>
      </c>
      <c r="D1802" s="1" t="s">
        <v>167</v>
      </c>
      <c r="E1802" s="1">
        <v>1</v>
      </c>
      <c r="F1802" s="13">
        <v>46</v>
      </c>
      <c r="G1802" s="13">
        <f t="shared" si="29"/>
        <v>12</v>
      </c>
      <c r="H1802" s="13">
        <v>12</v>
      </c>
      <c r="I1802" s="13">
        <v>0</v>
      </c>
      <c r="J1802" s="13">
        <v>6</v>
      </c>
      <c r="K1802" s="13">
        <v>0</v>
      </c>
      <c r="L1802" s="13">
        <v>0</v>
      </c>
      <c r="M1802" s="13">
        <v>0</v>
      </c>
      <c r="N1802" s="13">
        <v>4</v>
      </c>
      <c r="O1802" s="13">
        <v>1</v>
      </c>
      <c r="P1802" s="13">
        <v>3</v>
      </c>
      <c r="Q1802" s="13">
        <v>17</v>
      </c>
      <c r="R1802" s="13">
        <v>2263</v>
      </c>
      <c r="S1802" s="13">
        <v>166</v>
      </c>
      <c r="T1802" s="15">
        <v>23</v>
      </c>
      <c r="U1802" s="15">
        <v>2.875</v>
      </c>
      <c r="V1802" s="15">
        <v>1.81125</v>
      </c>
      <c r="W1802" s="13">
        <v>204</v>
      </c>
      <c r="X1802" s="13">
        <v>390</v>
      </c>
      <c r="Y1802" s="13">
        <v>46</v>
      </c>
      <c r="Z1802" s="13">
        <v>594</v>
      </c>
      <c r="AA1802" s="13">
        <v>96</v>
      </c>
      <c r="AB1802" s="13">
        <v>6</v>
      </c>
    </row>
    <row r="1803" spans="1:28">
      <c r="A1803" s="1">
        <v>100011814</v>
      </c>
      <c r="B1803" s="1" t="s">
        <v>2314</v>
      </c>
      <c r="C1803" s="1" t="s">
        <v>3737</v>
      </c>
      <c r="D1803" s="1" t="s">
        <v>750</v>
      </c>
      <c r="E1803" s="1">
        <v>1</v>
      </c>
      <c r="F1803" s="13">
        <v>73</v>
      </c>
      <c r="G1803" s="13">
        <f t="shared" si="29"/>
        <v>19</v>
      </c>
      <c r="H1803" s="13">
        <v>19</v>
      </c>
      <c r="I1803" s="13">
        <v>0</v>
      </c>
      <c r="J1803" s="13">
        <v>10</v>
      </c>
      <c r="K1803" s="13">
        <v>0</v>
      </c>
      <c r="L1803" s="13">
        <v>0</v>
      </c>
      <c r="M1803" s="13">
        <v>0</v>
      </c>
      <c r="N1803" s="13">
        <v>6</v>
      </c>
      <c r="O1803" s="13">
        <v>1</v>
      </c>
      <c r="P1803" s="13">
        <v>5</v>
      </c>
      <c r="Q1803" s="13">
        <v>27</v>
      </c>
      <c r="R1803" s="13">
        <v>3640</v>
      </c>
      <c r="S1803" s="13">
        <v>500</v>
      </c>
      <c r="T1803" s="15">
        <v>36.5</v>
      </c>
      <c r="U1803" s="15">
        <v>4.5625</v>
      </c>
      <c r="V1803" s="15">
        <v>2.8743750000000001</v>
      </c>
      <c r="W1803" s="13">
        <v>328</v>
      </c>
      <c r="X1803" s="13">
        <v>696</v>
      </c>
      <c r="Y1803" s="13">
        <v>73</v>
      </c>
      <c r="Z1803" s="13">
        <v>1024</v>
      </c>
      <c r="AA1803" s="13">
        <v>144</v>
      </c>
      <c r="AB1803" s="13">
        <v>10</v>
      </c>
    </row>
    <row r="1804" spans="1:28">
      <c r="A1804" s="1">
        <v>100011828</v>
      </c>
      <c r="B1804" s="1" t="s">
        <v>2314</v>
      </c>
      <c r="C1804" s="1" t="s">
        <v>3737</v>
      </c>
      <c r="D1804" s="1" t="s">
        <v>176</v>
      </c>
      <c r="E1804" s="1">
        <v>1</v>
      </c>
      <c r="F1804" s="13">
        <v>11</v>
      </c>
      <c r="G1804" s="13">
        <f t="shared" si="29"/>
        <v>3</v>
      </c>
      <c r="H1804" s="13">
        <v>3</v>
      </c>
      <c r="I1804" s="13">
        <v>0</v>
      </c>
      <c r="J1804" s="13">
        <v>0</v>
      </c>
      <c r="K1804" s="13">
        <v>1</v>
      </c>
      <c r="L1804" s="13">
        <v>0</v>
      </c>
      <c r="M1804" s="13">
        <v>1</v>
      </c>
      <c r="N1804" s="13">
        <v>0</v>
      </c>
      <c r="O1804" s="13">
        <v>1</v>
      </c>
      <c r="P1804" s="13">
        <v>1</v>
      </c>
      <c r="Q1804" s="13">
        <v>4</v>
      </c>
      <c r="R1804" s="13">
        <v>552</v>
      </c>
      <c r="S1804" s="13">
        <v>0</v>
      </c>
      <c r="T1804" s="15">
        <v>5.5</v>
      </c>
      <c r="U1804" s="15">
        <v>0.6875</v>
      </c>
      <c r="V1804" s="15">
        <v>0.43312499999999998</v>
      </c>
      <c r="W1804" s="13">
        <v>50</v>
      </c>
      <c r="X1804" s="13">
        <v>83</v>
      </c>
      <c r="Y1804" s="13">
        <v>11</v>
      </c>
      <c r="Z1804" s="13">
        <v>133</v>
      </c>
      <c r="AA1804" s="13">
        <v>48</v>
      </c>
      <c r="AB1804" s="13">
        <v>0</v>
      </c>
    </row>
    <row r="1805" spans="1:28">
      <c r="A1805" s="1">
        <v>100011831</v>
      </c>
      <c r="B1805" s="1" t="s">
        <v>2314</v>
      </c>
      <c r="C1805" s="1" t="s">
        <v>3737</v>
      </c>
      <c r="D1805" s="1" t="s">
        <v>12</v>
      </c>
      <c r="E1805" s="1">
        <v>1</v>
      </c>
      <c r="F1805" s="13">
        <v>110</v>
      </c>
      <c r="G1805" s="13">
        <f t="shared" si="29"/>
        <v>38</v>
      </c>
      <c r="H1805" s="13">
        <v>37</v>
      </c>
      <c r="I1805" s="13">
        <v>1</v>
      </c>
      <c r="J1805" s="13">
        <v>14</v>
      </c>
      <c r="K1805" s="13">
        <v>0</v>
      </c>
      <c r="L1805" s="13">
        <v>0</v>
      </c>
      <c r="M1805" s="13">
        <v>0</v>
      </c>
      <c r="N1805" s="13">
        <v>8</v>
      </c>
      <c r="O1805" s="13">
        <v>1</v>
      </c>
      <c r="P1805" s="13">
        <v>7</v>
      </c>
      <c r="Q1805" s="13">
        <v>37</v>
      </c>
      <c r="R1805" s="13">
        <v>5364</v>
      </c>
      <c r="S1805" s="13">
        <v>1008</v>
      </c>
      <c r="T1805" s="15">
        <v>55</v>
      </c>
      <c r="U1805" s="15">
        <v>6.875</v>
      </c>
      <c r="V1805" s="15">
        <v>4.3312499999999998</v>
      </c>
      <c r="W1805" s="13">
        <v>483</v>
      </c>
      <c r="X1805" s="13">
        <v>1107</v>
      </c>
      <c r="Y1805" s="13">
        <v>110</v>
      </c>
      <c r="Z1805" s="13">
        <v>1590</v>
      </c>
      <c r="AA1805" s="13">
        <v>192</v>
      </c>
      <c r="AB1805" s="13">
        <v>14</v>
      </c>
    </row>
    <row r="1806" spans="1:28">
      <c r="A1806" s="1">
        <v>100011835</v>
      </c>
      <c r="B1806" s="1" t="s">
        <v>2314</v>
      </c>
      <c r="C1806" s="1" t="s">
        <v>3737</v>
      </c>
      <c r="D1806" s="1" t="s">
        <v>12</v>
      </c>
      <c r="E1806" s="1">
        <v>1</v>
      </c>
      <c r="F1806" s="13">
        <v>44</v>
      </c>
      <c r="G1806" s="13">
        <f t="shared" si="29"/>
        <v>12</v>
      </c>
      <c r="H1806" s="13">
        <v>12</v>
      </c>
      <c r="I1806" s="13">
        <v>0</v>
      </c>
      <c r="J1806" s="13">
        <v>6</v>
      </c>
      <c r="K1806" s="13">
        <v>0</v>
      </c>
      <c r="L1806" s="13">
        <v>0</v>
      </c>
      <c r="M1806" s="13">
        <v>0</v>
      </c>
      <c r="N1806" s="13">
        <v>4</v>
      </c>
      <c r="O1806" s="13">
        <v>1</v>
      </c>
      <c r="P1806" s="13">
        <v>3</v>
      </c>
      <c r="Q1806" s="13">
        <v>16</v>
      </c>
      <c r="R1806" s="13">
        <v>2170</v>
      </c>
      <c r="S1806" s="13">
        <v>142</v>
      </c>
      <c r="T1806" s="15">
        <v>22</v>
      </c>
      <c r="U1806" s="15">
        <v>2.75</v>
      </c>
      <c r="V1806" s="15">
        <v>1.7324999999999999</v>
      </c>
      <c r="W1806" s="13">
        <v>196</v>
      </c>
      <c r="X1806" s="13">
        <v>369</v>
      </c>
      <c r="Y1806" s="13">
        <v>44</v>
      </c>
      <c r="Z1806" s="13">
        <v>565</v>
      </c>
      <c r="AA1806" s="13">
        <v>96</v>
      </c>
      <c r="AB1806" s="13">
        <v>6</v>
      </c>
    </row>
    <row r="1807" spans="1:28">
      <c r="A1807" s="1">
        <v>100011838</v>
      </c>
      <c r="B1807" s="1" t="s">
        <v>2314</v>
      </c>
      <c r="C1807" s="1" t="s">
        <v>3737</v>
      </c>
      <c r="D1807" s="1" t="s">
        <v>1456</v>
      </c>
      <c r="E1807" s="1">
        <v>1</v>
      </c>
      <c r="F1807" s="13">
        <v>81</v>
      </c>
      <c r="G1807" s="13">
        <f t="shared" si="29"/>
        <v>21</v>
      </c>
      <c r="H1807" s="13">
        <v>21</v>
      </c>
      <c r="I1807" s="13">
        <v>0</v>
      </c>
      <c r="J1807" s="13">
        <v>10</v>
      </c>
      <c r="K1807" s="13">
        <v>0</v>
      </c>
      <c r="L1807" s="13">
        <v>0</v>
      </c>
      <c r="M1807" s="13">
        <v>0</v>
      </c>
      <c r="N1807" s="13">
        <v>6</v>
      </c>
      <c r="O1807" s="13">
        <v>1</v>
      </c>
      <c r="P1807" s="13">
        <v>5</v>
      </c>
      <c r="Q1807" s="13">
        <v>30</v>
      </c>
      <c r="R1807" s="13">
        <v>3893</v>
      </c>
      <c r="S1807" s="13">
        <v>634</v>
      </c>
      <c r="T1807" s="15">
        <v>40.5</v>
      </c>
      <c r="U1807" s="15">
        <v>5.0625</v>
      </c>
      <c r="V1807" s="15">
        <v>3.1893750000000001</v>
      </c>
      <c r="W1807" s="13">
        <v>351</v>
      </c>
      <c r="X1807" s="13">
        <v>775</v>
      </c>
      <c r="Y1807" s="13">
        <v>81</v>
      </c>
      <c r="Z1807" s="13">
        <v>1126</v>
      </c>
      <c r="AA1807" s="13">
        <v>144</v>
      </c>
      <c r="AB1807" s="13">
        <v>10</v>
      </c>
    </row>
    <row r="1808" spans="1:28">
      <c r="A1808" s="1">
        <v>100011842</v>
      </c>
      <c r="B1808" s="1" t="s">
        <v>2314</v>
      </c>
      <c r="C1808" s="1" t="s">
        <v>3737</v>
      </c>
      <c r="D1808" s="1" t="s">
        <v>203</v>
      </c>
      <c r="E1808" s="1">
        <v>1</v>
      </c>
      <c r="F1808" s="13">
        <v>68</v>
      </c>
      <c r="G1808" s="13">
        <f t="shared" si="29"/>
        <v>18</v>
      </c>
      <c r="H1808" s="13">
        <v>18</v>
      </c>
      <c r="I1808" s="13">
        <v>0</v>
      </c>
      <c r="J1808" s="13">
        <v>8</v>
      </c>
      <c r="K1808" s="13">
        <v>0</v>
      </c>
      <c r="L1808" s="13">
        <v>0</v>
      </c>
      <c r="M1808" s="13">
        <v>0</v>
      </c>
      <c r="N1808" s="13">
        <v>5</v>
      </c>
      <c r="O1808" s="13">
        <v>1</v>
      </c>
      <c r="P1808" s="13">
        <v>4</v>
      </c>
      <c r="Q1808" s="13">
        <v>25</v>
      </c>
      <c r="R1808" s="13">
        <v>3288</v>
      </c>
      <c r="S1808" s="13">
        <v>419</v>
      </c>
      <c r="T1808" s="15">
        <v>34</v>
      </c>
      <c r="U1808" s="15">
        <v>4.25</v>
      </c>
      <c r="V1808" s="15">
        <v>2.6775000000000002</v>
      </c>
      <c r="W1808" s="13">
        <v>296</v>
      </c>
      <c r="X1808" s="13">
        <v>619</v>
      </c>
      <c r="Y1808" s="13">
        <v>68</v>
      </c>
      <c r="Z1808" s="13">
        <v>915</v>
      </c>
      <c r="AA1808" s="13">
        <v>120</v>
      </c>
      <c r="AB1808" s="13">
        <v>8</v>
      </c>
    </row>
    <row r="1809" spans="1:28">
      <c r="A1809" s="1">
        <v>100011845</v>
      </c>
      <c r="B1809" s="1" t="s">
        <v>2314</v>
      </c>
      <c r="C1809" s="1" t="s">
        <v>3737</v>
      </c>
      <c r="D1809" s="1" t="s">
        <v>3891</v>
      </c>
      <c r="E1809" s="1">
        <v>1</v>
      </c>
      <c r="F1809" s="13">
        <v>121</v>
      </c>
      <c r="G1809" s="13">
        <f t="shared" si="29"/>
        <v>41</v>
      </c>
      <c r="H1809" s="13">
        <v>41</v>
      </c>
      <c r="I1809" s="13">
        <v>0</v>
      </c>
      <c r="J1809" s="13">
        <v>20</v>
      </c>
      <c r="K1809" s="13">
        <v>0</v>
      </c>
      <c r="L1809" s="13">
        <v>1</v>
      </c>
      <c r="M1809" s="13">
        <v>0</v>
      </c>
      <c r="N1809" s="13">
        <v>10</v>
      </c>
      <c r="O1809" s="13">
        <v>1</v>
      </c>
      <c r="P1809" s="13">
        <v>10</v>
      </c>
      <c r="Q1809" s="13">
        <v>40</v>
      </c>
      <c r="R1809" s="13">
        <v>5996</v>
      </c>
      <c r="S1809" s="13">
        <v>1195</v>
      </c>
      <c r="T1809" s="15">
        <v>60.5</v>
      </c>
      <c r="U1809" s="15">
        <v>7.5625</v>
      </c>
      <c r="V1809" s="15">
        <v>4.7643750000000002</v>
      </c>
      <c r="W1809" s="13">
        <v>540</v>
      </c>
      <c r="X1809" s="13">
        <v>1258</v>
      </c>
      <c r="Y1809" s="13">
        <v>121</v>
      </c>
      <c r="Z1809" s="13">
        <v>1798</v>
      </c>
      <c r="AA1809" s="13">
        <v>240</v>
      </c>
      <c r="AB1809" s="13">
        <v>20</v>
      </c>
    </row>
    <row r="1810" spans="1:28">
      <c r="A1810" s="1">
        <v>100011871</v>
      </c>
      <c r="B1810" s="1" t="s">
        <v>2314</v>
      </c>
      <c r="C1810" s="1" t="s">
        <v>3737</v>
      </c>
      <c r="D1810" s="1" t="s">
        <v>176</v>
      </c>
      <c r="E1810" s="1">
        <v>1</v>
      </c>
      <c r="F1810" s="13">
        <v>49</v>
      </c>
      <c r="G1810" s="13">
        <f t="shared" si="29"/>
        <v>13</v>
      </c>
      <c r="H1810" s="13">
        <v>13</v>
      </c>
      <c r="I1810" s="13">
        <v>0</v>
      </c>
      <c r="J1810" s="13">
        <v>6</v>
      </c>
      <c r="K1810" s="13">
        <v>0</v>
      </c>
      <c r="L1810" s="13">
        <v>0</v>
      </c>
      <c r="M1810" s="13">
        <v>0</v>
      </c>
      <c r="N1810" s="13">
        <v>4</v>
      </c>
      <c r="O1810" s="13">
        <v>1</v>
      </c>
      <c r="P1810" s="13">
        <v>3</v>
      </c>
      <c r="Q1810" s="13">
        <v>18</v>
      </c>
      <c r="R1810" s="13">
        <v>2403</v>
      </c>
      <c r="S1810" s="13">
        <v>192</v>
      </c>
      <c r="T1810" s="15">
        <v>24.5</v>
      </c>
      <c r="U1810" s="15">
        <v>3.0625</v>
      </c>
      <c r="V1810" s="15">
        <v>1.9293750000000001</v>
      </c>
      <c r="W1810" s="13">
        <v>217</v>
      </c>
      <c r="X1810" s="13">
        <v>419</v>
      </c>
      <c r="Y1810" s="13">
        <v>49</v>
      </c>
      <c r="Z1810" s="13">
        <v>636</v>
      </c>
      <c r="AA1810" s="13">
        <v>96</v>
      </c>
      <c r="AB1810" s="13">
        <v>6</v>
      </c>
    </row>
    <row r="1811" spans="1:28">
      <c r="A1811" s="1">
        <v>100011880</v>
      </c>
      <c r="B1811" s="1" t="s">
        <v>2314</v>
      </c>
      <c r="C1811" s="1" t="s">
        <v>3737</v>
      </c>
      <c r="D1811" s="1" t="s">
        <v>176</v>
      </c>
      <c r="E1811" s="1">
        <v>1</v>
      </c>
      <c r="F1811" s="13">
        <v>30</v>
      </c>
      <c r="G1811" s="13">
        <f t="shared" si="29"/>
        <v>8</v>
      </c>
      <c r="H1811" s="13">
        <v>8</v>
      </c>
      <c r="I1811" s="13">
        <v>0</v>
      </c>
      <c r="J1811" s="13">
        <v>4</v>
      </c>
      <c r="K1811" s="13">
        <v>0</v>
      </c>
      <c r="L1811" s="13">
        <v>0</v>
      </c>
      <c r="M1811" s="13">
        <v>0</v>
      </c>
      <c r="N1811" s="13">
        <v>3</v>
      </c>
      <c r="O1811" s="13">
        <v>1</v>
      </c>
      <c r="P1811" s="13">
        <v>2</v>
      </c>
      <c r="Q1811" s="13">
        <v>11</v>
      </c>
      <c r="R1811" s="13">
        <v>1518</v>
      </c>
      <c r="S1811" s="13">
        <v>50</v>
      </c>
      <c r="T1811" s="15">
        <v>15</v>
      </c>
      <c r="U1811" s="15">
        <v>1.875</v>
      </c>
      <c r="V1811" s="15">
        <v>1.1812499999999999</v>
      </c>
      <c r="W1811" s="13">
        <v>137</v>
      </c>
      <c r="X1811" s="13">
        <v>243</v>
      </c>
      <c r="Y1811" s="13">
        <v>30</v>
      </c>
      <c r="Z1811" s="13">
        <v>380</v>
      </c>
      <c r="AA1811" s="13">
        <v>72</v>
      </c>
      <c r="AB1811" s="13">
        <v>4</v>
      </c>
    </row>
    <row r="1812" spans="1:28">
      <c r="A1812" s="1">
        <v>100011884</v>
      </c>
      <c r="B1812" s="1" t="s">
        <v>2314</v>
      </c>
      <c r="C1812" s="1" t="s">
        <v>3737</v>
      </c>
      <c r="D1812" s="1" t="s">
        <v>176</v>
      </c>
      <c r="E1812" s="1">
        <v>1</v>
      </c>
      <c r="F1812" s="13">
        <v>41</v>
      </c>
      <c r="G1812" s="13">
        <f t="shared" si="29"/>
        <v>11</v>
      </c>
      <c r="H1812" s="13">
        <v>11</v>
      </c>
      <c r="I1812" s="13">
        <v>0</v>
      </c>
      <c r="J1812" s="13">
        <v>6</v>
      </c>
      <c r="K1812" s="13">
        <v>0</v>
      </c>
      <c r="L1812" s="13">
        <v>0</v>
      </c>
      <c r="M1812" s="13">
        <v>0</v>
      </c>
      <c r="N1812" s="13">
        <v>4</v>
      </c>
      <c r="O1812" s="13">
        <v>1</v>
      </c>
      <c r="P1812" s="13">
        <v>3</v>
      </c>
      <c r="Q1812" s="13">
        <v>15</v>
      </c>
      <c r="R1812" s="13">
        <v>2030</v>
      </c>
      <c r="S1812" s="13">
        <v>120</v>
      </c>
      <c r="T1812" s="15">
        <v>20.5</v>
      </c>
      <c r="U1812" s="15">
        <v>2.5625</v>
      </c>
      <c r="V1812" s="15">
        <v>1.6143749999999999</v>
      </c>
      <c r="W1812" s="13">
        <v>183</v>
      </c>
      <c r="X1812" s="13">
        <v>341</v>
      </c>
      <c r="Y1812" s="13">
        <v>41</v>
      </c>
      <c r="Z1812" s="13">
        <v>524</v>
      </c>
      <c r="AA1812" s="13">
        <v>96</v>
      </c>
      <c r="AB1812" s="13">
        <v>6</v>
      </c>
    </row>
    <row r="1813" spans="1:28">
      <c r="A1813" s="1">
        <v>100011901</v>
      </c>
      <c r="B1813" s="1" t="s">
        <v>2314</v>
      </c>
      <c r="C1813" s="1" t="s">
        <v>3737</v>
      </c>
      <c r="D1813" s="1" t="s">
        <v>176</v>
      </c>
      <c r="E1813" s="1">
        <v>2</v>
      </c>
      <c r="F1813" s="13">
        <v>46</v>
      </c>
      <c r="G1813" s="13">
        <f t="shared" si="29"/>
        <v>12</v>
      </c>
      <c r="H1813" s="13">
        <v>12</v>
      </c>
      <c r="I1813" s="13">
        <v>0</v>
      </c>
      <c r="J1813" s="13">
        <v>4</v>
      </c>
      <c r="K1813" s="13">
        <v>1</v>
      </c>
      <c r="L1813" s="13">
        <v>0</v>
      </c>
      <c r="M1813" s="13">
        <v>1</v>
      </c>
      <c r="N1813" s="13">
        <v>3</v>
      </c>
      <c r="O1813" s="13">
        <v>2</v>
      </c>
      <c r="P1813" s="13">
        <v>3</v>
      </c>
      <c r="Q1813" s="13">
        <v>17</v>
      </c>
      <c r="R1813" s="13">
        <v>2303</v>
      </c>
      <c r="S1813" s="13">
        <v>82</v>
      </c>
      <c r="T1813" s="15">
        <v>23</v>
      </c>
      <c r="U1813" s="15">
        <v>2.875</v>
      </c>
      <c r="V1813" s="15">
        <v>1.81125</v>
      </c>
      <c r="W1813" s="13">
        <v>208</v>
      </c>
      <c r="X1813" s="13">
        <v>371</v>
      </c>
      <c r="Y1813" s="13">
        <v>46</v>
      </c>
      <c r="Z1813" s="13">
        <v>579</v>
      </c>
      <c r="AA1813" s="13">
        <v>120</v>
      </c>
      <c r="AB1813" s="13">
        <v>4</v>
      </c>
    </row>
    <row r="1814" spans="1:28">
      <c r="A1814" s="1">
        <v>100011915</v>
      </c>
      <c r="B1814" s="1" t="s">
        <v>2314</v>
      </c>
      <c r="C1814" s="1" t="s">
        <v>3737</v>
      </c>
      <c r="D1814" s="1" t="s">
        <v>12</v>
      </c>
      <c r="E1814" s="1">
        <v>1</v>
      </c>
      <c r="F1814" s="13">
        <v>27</v>
      </c>
      <c r="G1814" s="13">
        <f t="shared" si="29"/>
        <v>7</v>
      </c>
      <c r="H1814" s="13">
        <v>7</v>
      </c>
      <c r="I1814" s="13">
        <v>0</v>
      </c>
      <c r="J1814" s="13">
        <v>4</v>
      </c>
      <c r="K1814" s="13">
        <v>0</v>
      </c>
      <c r="L1814" s="13">
        <v>0</v>
      </c>
      <c r="M1814" s="13">
        <v>0</v>
      </c>
      <c r="N1814" s="13">
        <v>3</v>
      </c>
      <c r="O1814" s="13">
        <v>1</v>
      </c>
      <c r="P1814" s="13">
        <v>2</v>
      </c>
      <c r="Q1814" s="13">
        <v>10</v>
      </c>
      <c r="R1814" s="13">
        <v>1378</v>
      </c>
      <c r="S1814" s="13">
        <v>37</v>
      </c>
      <c r="T1814" s="15">
        <v>13.5</v>
      </c>
      <c r="U1814" s="15">
        <v>1.6875</v>
      </c>
      <c r="V1814" s="15">
        <v>1.0631250000000001</v>
      </c>
      <c r="W1814" s="13">
        <v>125</v>
      </c>
      <c r="X1814" s="13">
        <v>218</v>
      </c>
      <c r="Y1814" s="13">
        <v>27</v>
      </c>
      <c r="Z1814" s="13">
        <v>343</v>
      </c>
      <c r="AA1814" s="13">
        <v>72</v>
      </c>
      <c r="AB1814" s="13">
        <v>4</v>
      </c>
    </row>
    <row r="1815" spans="1:28">
      <c r="A1815" s="1">
        <v>100011919</v>
      </c>
      <c r="B1815" s="1" t="s">
        <v>2314</v>
      </c>
      <c r="C1815" s="1" t="s">
        <v>3737</v>
      </c>
      <c r="D1815" s="1" t="s">
        <v>12</v>
      </c>
      <c r="E1815" s="1">
        <v>1</v>
      </c>
      <c r="F1815" s="13">
        <v>7</v>
      </c>
      <c r="G1815" s="13">
        <f t="shared" si="29"/>
        <v>3</v>
      </c>
      <c r="H1815" s="13">
        <v>3</v>
      </c>
      <c r="I1815" s="13">
        <v>0</v>
      </c>
      <c r="J1815" s="13">
        <v>0</v>
      </c>
      <c r="K1815" s="13">
        <v>1</v>
      </c>
      <c r="L1815" s="13">
        <v>0</v>
      </c>
      <c r="M1815" s="13">
        <v>1</v>
      </c>
      <c r="N1815" s="13">
        <v>0</v>
      </c>
      <c r="O1815" s="13">
        <v>1</v>
      </c>
      <c r="P1815" s="13">
        <v>1</v>
      </c>
      <c r="Q1815" s="13">
        <v>2</v>
      </c>
      <c r="R1815" s="13">
        <v>297</v>
      </c>
      <c r="S1815" s="13">
        <v>0</v>
      </c>
      <c r="T1815" s="15">
        <v>3.5</v>
      </c>
      <c r="U1815" s="15">
        <v>0.4375</v>
      </c>
      <c r="V1815" s="15">
        <v>0.27562500000000001</v>
      </c>
      <c r="W1815" s="13">
        <v>27</v>
      </c>
      <c r="X1815" s="13">
        <v>45</v>
      </c>
      <c r="Y1815" s="13">
        <v>7</v>
      </c>
      <c r="Z1815" s="13">
        <v>72</v>
      </c>
      <c r="AA1815" s="13">
        <v>48</v>
      </c>
      <c r="AB1815" s="13">
        <v>0</v>
      </c>
    </row>
    <row r="1816" spans="1:28">
      <c r="A1816" s="1">
        <v>100011924</v>
      </c>
      <c r="B1816" s="1" t="s">
        <v>2314</v>
      </c>
      <c r="C1816" s="1" t="s">
        <v>3737</v>
      </c>
      <c r="D1816" s="1" t="s">
        <v>176</v>
      </c>
      <c r="E1816" s="1">
        <v>1</v>
      </c>
      <c r="F1816" s="13">
        <v>33</v>
      </c>
      <c r="G1816" s="13">
        <f t="shared" si="29"/>
        <v>9</v>
      </c>
      <c r="H1816" s="13">
        <v>9</v>
      </c>
      <c r="I1816" s="13">
        <v>0</v>
      </c>
      <c r="J1816" s="13">
        <v>4</v>
      </c>
      <c r="K1816" s="13">
        <v>0</v>
      </c>
      <c r="L1816" s="13">
        <v>0</v>
      </c>
      <c r="M1816" s="13">
        <v>0</v>
      </c>
      <c r="N1816" s="13">
        <v>3</v>
      </c>
      <c r="O1816" s="13">
        <v>1</v>
      </c>
      <c r="P1816" s="13">
        <v>2</v>
      </c>
      <c r="Q1816" s="13">
        <v>12</v>
      </c>
      <c r="R1816" s="13">
        <v>1657</v>
      </c>
      <c r="S1816" s="13">
        <v>65</v>
      </c>
      <c r="T1816" s="15">
        <v>16.5</v>
      </c>
      <c r="U1816" s="15">
        <v>2.0625</v>
      </c>
      <c r="V1816" s="15">
        <v>1.2993749999999999</v>
      </c>
      <c r="W1816" s="13">
        <v>150</v>
      </c>
      <c r="X1816" s="13">
        <v>269</v>
      </c>
      <c r="Y1816" s="13">
        <v>33</v>
      </c>
      <c r="Z1816" s="13">
        <v>419</v>
      </c>
      <c r="AA1816" s="13">
        <v>72</v>
      </c>
      <c r="AB1816" s="13">
        <v>4</v>
      </c>
    </row>
    <row r="1817" spans="1:28">
      <c r="A1817" s="1">
        <v>100011945</v>
      </c>
      <c r="B1817" s="1" t="s">
        <v>2314</v>
      </c>
      <c r="C1817" s="1" t="s">
        <v>3737</v>
      </c>
      <c r="D1817" s="1" t="s">
        <v>176</v>
      </c>
      <c r="E1817" s="1">
        <v>1</v>
      </c>
      <c r="F1817" s="13">
        <v>27</v>
      </c>
      <c r="G1817" s="13">
        <f t="shared" si="29"/>
        <v>7</v>
      </c>
      <c r="H1817" s="13">
        <v>7</v>
      </c>
      <c r="I1817" s="13">
        <v>0</v>
      </c>
      <c r="J1817" s="13">
        <v>4</v>
      </c>
      <c r="K1817" s="13">
        <v>0</v>
      </c>
      <c r="L1817" s="13">
        <v>0</v>
      </c>
      <c r="M1817" s="13">
        <v>0</v>
      </c>
      <c r="N1817" s="13">
        <v>3</v>
      </c>
      <c r="O1817" s="13">
        <v>1</v>
      </c>
      <c r="P1817" s="13">
        <v>2</v>
      </c>
      <c r="Q1817" s="13">
        <v>10</v>
      </c>
      <c r="R1817" s="13">
        <v>1378</v>
      </c>
      <c r="S1817" s="13">
        <v>37</v>
      </c>
      <c r="T1817" s="15">
        <v>13.5</v>
      </c>
      <c r="U1817" s="15">
        <v>1.6875</v>
      </c>
      <c r="V1817" s="15">
        <v>1.0631250000000001</v>
      </c>
      <c r="W1817" s="13">
        <v>125</v>
      </c>
      <c r="X1817" s="13">
        <v>218</v>
      </c>
      <c r="Y1817" s="13">
        <v>27</v>
      </c>
      <c r="Z1817" s="13">
        <v>343</v>
      </c>
      <c r="AA1817" s="13">
        <v>72</v>
      </c>
      <c r="AB1817" s="13">
        <v>4</v>
      </c>
    </row>
    <row r="1818" spans="1:28">
      <c r="A1818" s="1">
        <v>100011954</v>
      </c>
      <c r="B1818" s="1" t="s">
        <v>2314</v>
      </c>
      <c r="C1818" s="1" t="s">
        <v>3737</v>
      </c>
      <c r="D1818" s="1" t="s">
        <v>176</v>
      </c>
      <c r="E1818" s="1">
        <v>1</v>
      </c>
      <c r="F1818" s="13">
        <v>52</v>
      </c>
      <c r="G1818" s="13">
        <f t="shared" si="29"/>
        <v>18</v>
      </c>
      <c r="H1818" s="13">
        <v>18</v>
      </c>
      <c r="I1818" s="13">
        <v>0</v>
      </c>
      <c r="J1818" s="13">
        <v>6</v>
      </c>
      <c r="K1818" s="13">
        <v>0</v>
      </c>
      <c r="L1818" s="13">
        <v>0</v>
      </c>
      <c r="M1818" s="13">
        <v>0</v>
      </c>
      <c r="N1818" s="13">
        <v>4</v>
      </c>
      <c r="O1818" s="13">
        <v>1</v>
      </c>
      <c r="P1818" s="13">
        <v>3</v>
      </c>
      <c r="Q1818" s="13">
        <v>17</v>
      </c>
      <c r="R1818" s="13">
        <v>2542</v>
      </c>
      <c r="S1818" s="13">
        <v>166</v>
      </c>
      <c r="T1818" s="15">
        <v>26</v>
      </c>
      <c r="U1818" s="15">
        <v>3.25</v>
      </c>
      <c r="V1818" s="15">
        <v>2.0474999999999999</v>
      </c>
      <c r="W1818" s="13">
        <v>229</v>
      </c>
      <c r="X1818" s="13">
        <v>432</v>
      </c>
      <c r="Y1818" s="13">
        <v>52</v>
      </c>
      <c r="Z1818" s="13">
        <v>661</v>
      </c>
      <c r="AA1818" s="13">
        <v>96</v>
      </c>
      <c r="AB1818" s="13">
        <v>6</v>
      </c>
    </row>
    <row r="1819" spans="1:28">
      <c r="A1819" s="1">
        <v>100011960</v>
      </c>
      <c r="B1819" s="1" t="s">
        <v>2314</v>
      </c>
      <c r="C1819" s="1" t="s">
        <v>3737</v>
      </c>
      <c r="D1819" s="1" t="s">
        <v>12</v>
      </c>
      <c r="E1819" s="1">
        <v>1</v>
      </c>
      <c r="F1819" s="13">
        <v>3</v>
      </c>
      <c r="G1819" s="13">
        <f t="shared" si="29"/>
        <v>1</v>
      </c>
      <c r="H1819" s="13">
        <v>1</v>
      </c>
      <c r="I1819" s="13">
        <v>0</v>
      </c>
      <c r="J1819" s="13">
        <v>0</v>
      </c>
      <c r="K1819" s="13">
        <v>1</v>
      </c>
      <c r="L1819" s="13">
        <v>0</v>
      </c>
      <c r="M1819" s="13">
        <v>1</v>
      </c>
      <c r="N1819" s="13">
        <v>0</v>
      </c>
      <c r="O1819" s="13">
        <v>1</v>
      </c>
      <c r="P1819" s="13">
        <v>1</v>
      </c>
      <c r="Q1819" s="13">
        <v>1</v>
      </c>
      <c r="R1819" s="13">
        <v>175</v>
      </c>
      <c r="S1819" s="13">
        <v>0</v>
      </c>
      <c r="T1819" s="15">
        <v>1.5</v>
      </c>
      <c r="U1819" s="15">
        <v>0.1875</v>
      </c>
      <c r="V1819" s="15">
        <v>0.11812499999999999</v>
      </c>
      <c r="W1819" s="13">
        <v>16</v>
      </c>
      <c r="X1819" s="13">
        <v>27</v>
      </c>
      <c r="Y1819" s="13">
        <v>3</v>
      </c>
      <c r="Z1819" s="13">
        <v>43</v>
      </c>
      <c r="AA1819" s="13">
        <v>48</v>
      </c>
      <c r="AB1819" s="13">
        <v>0</v>
      </c>
    </row>
    <row r="1820" spans="1:28">
      <c r="A1820" s="1">
        <v>100011974</v>
      </c>
      <c r="B1820" s="1" t="s">
        <v>2314</v>
      </c>
      <c r="C1820" s="1" t="s">
        <v>3737</v>
      </c>
      <c r="D1820" s="1" t="s">
        <v>12</v>
      </c>
      <c r="E1820" s="1">
        <v>1</v>
      </c>
      <c r="F1820" s="13">
        <v>17</v>
      </c>
      <c r="G1820" s="13">
        <f t="shared" si="29"/>
        <v>5</v>
      </c>
      <c r="H1820" s="13">
        <v>5</v>
      </c>
      <c r="I1820" s="13">
        <v>0</v>
      </c>
      <c r="J1820" s="13">
        <v>0</v>
      </c>
      <c r="K1820" s="13">
        <v>1</v>
      </c>
      <c r="L1820" s="13">
        <v>0</v>
      </c>
      <c r="M1820" s="13">
        <v>1</v>
      </c>
      <c r="N1820" s="13">
        <v>0</v>
      </c>
      <c r="O1820" s="13">
        <v>1</v>
      </c>
      <c r="P1820" s="13">
        <v>1</v>
      </c>
      <c r="Q1820" s="13">
        <v>6</v>
      </c>
      <c r="R1820" s="13">
        <v>1024</v>
      </c>
      <c r="S1820" s="13">
        <v>0</v>
      </c>
      <c r="T1820" s="15">
        <v>8.5</v>
      </c>
      <c r="U1820" s="15">
        <v>1.0625</v>
      </c>
      <c r="V1820" s="15">
        <v>0.66937500000000005</v>
      </c>
      <c r="W1820" s="13">
        <v>93</v>
      </c>
      <c r="X1820" s="13">
        <v>154</v>
      </c>
      <c r="Y1820" s="13">
        <v>17</v>
      </c>
      <c r="Z1820" s="13">
        <v>247</v>
      </c>
      <c r="AA1820" s="13">
        <v>48</v>
      </c>
      <c r="AB1820" s="13">
        <v>0</v>
      </c>
    </row>
    <row r="1821" spans="1:28">
      <c r="A1821" s="1">
        <v>100011984</v>
      </c>
      <c r="B1821" s="1" t="s">
        <v>2314</v>
      </c>
      <c r="C1821" s="1" t="s">
        <v>3916</v>
      </c>
      <c r="D1821" s="1" t="s">
        <v>176</v>
      </c>
      <c r="E1821" s="1">
        <v>1</v>
      </c>
      <c r="F1821" s="13">
        <v>34</v>
      </c>
      <c r="G1821" s="13">
        <f t="shared" si="29"/>
        <v>12</v>
      </c>
      <c r="H1821" s="13">
        <v>12</v>
      </c>
      <c r="I1821" s="13">
        <v>0</v>
      </c>
      <c r="J1821" s="13">
        <v>4</v>
      </c>
      <c r="K1821" s="13">
        <v>0</v>
      </c>
      <c r="L1821" s="13">
        <v>0</v>
      </c>
      <c r="M1821" s="13">
        <v>0</v>
      </c>
      <c r="N1821" s="13">
        <v>3</v>
      </c>
      <c r="O1821" s="13">
        <v>1</v>
      </c>
      <c r="P1821" s="13">
        <v>2</v>
      </c>
      <c r="Q1821" s="13">
        <v>11</v>
      </c>
      <c r="R1821" s="13">
        <v>1704</v>
      </c>
      <c r="S1821" s="13">
        <v>50</v>
      </c>
      <c r="T1821" s="15">
        <v>17</v>
      </c>
      <c r="U1821" s="15">
        <v>2.125</v>
      </c>
      <c r="V1821" s="15">
        <v>1.3387500000000001</v>
      </c>
      <c r="W1821" s="13">
        <v>154</v>
      </c>
      <c r="X1821" s="13">
        <v>271</v>
      </c>
      <c r="Y1821" s="13">
        <v>34</v>
      </c>
      <c r="Z1821" s="13">
        <v>425</v>
      </c>
      <c r="AA1821" s="13">
        <v>72</v>
      </c>
      <c r="AB1821" s="13">
        <v>4</v>
      </c>
    </row>
    <row r="1822" spans="1:28">
      <c r="A1822" s="1">
        <v>100011992</v>
      </c>
      <c r="B1822" s="1" t="s">
        <v>2314</v>
      </c>
      <c r="C1822" s="1" t="s">
        <v>3916</v>
      </c>
      <c r="D1822" s="1" t="s">
        <v>12</v>
      </c>
      <c r="E1822" s="1">
        <v>1</v>
      </c>
      <c r="F1822" s="13">
        <v>94</v>
      </c>
      <c r="G1822" s="13">
        <f t="shared" si="29"/>
        <v>32</v>
      </c>
      <c r="H1822" s="13">
        <v>32</v>
      </c>
      <c r="I1822" s="13">
        <v>0</v>
      </c>
      <c r="J1822" s="13">
        <v>12</v>
      </c>
      <c r="K1822" s="13">
        <v>0</v>
      </c>
      <c r="L1822" s="13">
        <v>0</v>
      </c>
      <c r="M1822" s="13">
        <v>0</v>
      </c>
      <c r="N1822" s="13">
        <v>7</v>
      </c>
      <c r="O1822" s="13">
        <v>1</v>
      </c>
      <c r="P1822" s="13">
        <v>6</v>
      </c>
      <c r="Q1822" s="13">
        <v>31</v>
      </c>
      <c r="R1822" s="13">
        <v>4619</v>
      </c>
      <c r="S1822" s="13">
        <v>682</v>
      </c>
      <c r="T1822" s="15">
        <v>47</v>
      </c>
      <c r="U1822" s="15">
        <v>5.875</v>
      </c>
      <c r="V1822" s="15">
        <v>3.7012499999999999</v>
      </c>
      <c r="W1822" s="13">
        <v>416</v>
      </c>
      <c r="X1822" s="13">
        <v>898</v>
      </c>
      <c r="Y1822" s="13">
        <v>94</v>
      </c>
      <c r="Z1822" s="13">
        <v>1314</v>
      </c>
      <c r="AA1822" s="13">
        <v>168</v>
      </c>
      <c r="AB1822" s="13">
        <v>12</v>
      </c>
    </row>
    <row r="1823" spans="1:28">
      <c r="A1823" s="1">
        <v>100011996</v>
      </c>
      <c r="B1823" s="1" t="s">
        <v>2314</v>
      </c>
      <c r="C1823" s="1" t="s">
        <v>3916</v>
      </c>
      <c r="D1823" s="1" t="s">
        <v>12</v>
      </c>
      <c r="E1823" s="1">
        <v>1</v>
      </c>
      <c r="F1823" s="13">
        <v>28</v>
      </c>
      <c r="G1823" s="13">
        <f t="shared" si="29"/>
        <v>10</v>
      </c>
      <c r="H1823" s="13">
        <v>10</v>
      </c>
      <c r="I1823" s="13">
        <v>0</v>
      </c>
      <c r="J1823" s="13">
        <v>4</v>
      </c>
      <c r="K1823" s="13">
        <v>0</v>
      </c>
      <c r="L1823" s="13">
        <v>0</v>
      </c>
      <c r="M1823" s="13">
        <v>0</v>
      </c>
      <c r="N1823" s="13">
        <v>3</v>
      </c>
      <c r="O1823" s="13">
        <v>1</v>
      </c>
      <c r="P1823" s="13">
        <v>2</v>
      </c>
      <c r="Q1823" s="13">
        <v>9</v>
      </c>
      <c r="R1823" s="13">
        <v>1425</v>
      </c>
      <c r="S1823" s="13">
        <v>25</v>
      </c>
      <c r="T1823" s="15">
        <v>14</v>
      </c>
      <c r="U1823" s="15">
        <v>1.75</v>
      </c>
      <c r="V1823" s="15">
        <v>1.1025</v>
      </c>
      <c r="W1823" s="13">
        <v>129</v>
      </c>
      <c r="X1823" s="13">
        <v>222</v>
      </c>
      <c r="Y1823" s="13">
        <v>28</v>
      </c>
      <c r="Z1823" s="13">
        <v>351</v>
      </c>
      <c r="AA1823" s="13">
        <v>72</v>
      </c>
      <c r="AB1823" s="13">
        <v>4</v>
      </c>
    </row>
    <row r="1824" spans="1:28">
      <c r="A1824" s="1">
        <v>100012000</v>
      </c>
      <c r="B1824" s="1" t="s">
        <v>2314</v>
      </c>
      <c r="C1824" s="1" t="s">
        <v>3916</v>
      </c>
      <c r="D1824" s="1" t="s">
        <v>176</v>
      </c>
      <c r="E1824" s="1">
        <v>1</v>
      </c>
      <c r="F1824" s="13">
        <v>35</v>
      </c>
      <c r="G1824" s="13">
        <f t="shared" si="29"/>
        <v>9</v>
      </c>
      <c r="H1824" s="13">
        <v>9</v>
      </c>
      <c r="I1824" s="13">
        <v>0</v>
      </c>
      <c r="J1824" s="13">
        <v>4</v>
      </c>
      <c r="K1824" s="13">
        <v>0</v>
      </c>
      <c r="L1824" s="13">
        <v>0</v>
      </c>
      <c r="M1824" s="13">
        <v>0</v>
      </c>
      <c r="N1824" s="13">
        <v>3</v>
      </c>
      <c r="O1824" s="13">
        <v>1</v>
      </c>
      <c r="P1824" s="13">
        <v>2</v>
      </c>
      <c r="Q1824" s="13">
        <v>13</v>
      </c>
      <c r="R1824" s="13">
        <v>1751</v>
      </c>
      <c r="S1824" s="13">
        <v>82</v>
      </c>
      <c r="T1824" s="15">
        <v>17.5</v>
      </c>
      <c r="U1824" s="15">
        <v>2.1875</v>
      </c>
      <c r="V1824" s="15">
        <v>1.378125</v>
      </c>
      <c r="W1824" s="13">
        <v>158</v>
      </c>
      <c r="X1824" s="13">
        <v>288</v>
      </c>
      <c r="Y1824" s="13">
        <v>35</v>
      </c>
      <c r="Z1824" s="13">
        <v>446</v>
      </c>
      <c r="AA1824" s="13">
        <v>72</v>
      </c>
      <c r="AB1824" s="13">
        <v>4</v>
      </c>
    </row>
    <row r="1825" spans="1:28">
      <c r="A1825" s="1">
        <v>100012006</v>
      </c>
      <c r="B1825" s="1" t="s">
        <v>2314</v>
      </c>
      <c r="C1825" s="1" t="s">
        <v>3916</v>
      </c>
      <c r="D1825" s="1" t="s">
        <v>12</v>
      </c>
      <c r="E1825" s="1">
        <v>1</v>
      </c>
      <c r="F1825" s="13">
        <v>109</v>
      </c>
      <c r="G1825" s="13">
        <f t="shared" si="29"/>
        <v>29</v>
      </c>
      <c r="H1825" s="13">
        <v>28</v>
      </c>
      <c r="I1825" s="13">
        <v>1</v>
      </c>
      <c r="J1825" s="13">
        <v>18</v>
      </c>
      <c r="K1825" s="13">
        <v>0</v>
      </c>
      <c r="L1825" s="13">
        <v>1</v>
      </c>
      <c r="M1825" s="13">
        <v>0</v>
      </c>
      <c r="N1825" s="13">
        <v>9</v>
      </c>
      <c r="O1825" s="13">
        <v>1</v>
      </c>
      <c r="P1825" s="13">
        <v>9</v>
      </c>
      <c r="Q1825" s="13">
        <v>41</v>
      </c>
      <c r="R1825" s="13">
        <v>5437</v>
      </c>
      <c r="S1825" s="13">
        <v>1260</v>
      </c>
      <c r="T1825" s="15">
        <v>54.5</v>
      </c>
      <c r="U1825" s="15">
        <v>6.8125</v>
      </c>
      <c r="V1825" s="15">
        <v>4.2918750000000001</v>
      </c>
      <c r="W1825" s="13">
        <v>490</v>
      </c>
      <c r="X1825" s="13">
        <v>1194</v>
      </c>
      <c r="Y1825" s="13">
        <v>109</v>
      </c>
      <c r="Z1825" s="13">
        <v>1684</v>
      </c>
      <c r="AA1825" s="13">
        <v>216</v>
      </c>
      <c r="AB1825" s="13">
        <v>18</v>
      </c>
    </row>
    <row r="1826" spans="1:28">
      <c r="A1826" s="1">
        <v>100012009</v>
      </c>
      <c r="B1826" s="1" t="s">
        <v>2314</v>
      </c>
      <c r="C1826" s="1" t="s">
        <v>3916</v>
      </c>
      <c r="D1826" s="1" t="s">
        <v>72</v>
      </c>
      <c r="E1826" s="1">
        <v>1</v>
      </c>
      <c r="F1826" s="13">
        <v>121</v>
      </c>
      <c r="G1826" s="13">
        <f t="shared" si="29"/>
        <v>31</v>
      </c>
      <c r="H1826" s="13">
        <v>31</v>
      </c>
      <c r="I1826" s="13">
        <v>0</v>
      </c>
      <c r="J1826" s="13">
        <v>18</v>
      </c>
      <c r="K1826" s="13">
        <v>0</v>
      </c>
      <c r="L1826" s="13">
        <v>1</v>
      </c>
      <c r="M1826" s="13">
        <v>0</v>
      </c>
      <c r="N1826" s="13">
        <v>9</v>
      </c>
      <c r="O1826" s="13">
        <v>1</v>
      </c>
      <c r="P1826" s="13">
        <v>9</v>
      </c>
      <c r="Q1826" s="13">
        <v>45</v>
      </c>
      <c r="R1826" s="13">
        <v>5876</v>
      </c>
      <c r="S1826" s="13">
        <v>1540</v>
      </c>
      <c r="T1826" s="15">
        <v>60.5</v>
      </c>
      <c r="U1826" s="15">
        <v>7.5625</v>
      </c>
      <c r="V1826" s="15">
        <v>4.7643750000000002</v>
      </c>
      <c r="W1826" s="13">
        <v>529</v>
      </c>
      <c r="X1826" s="13">
        <v>1344</v>
      </c>
      <c r="Y1826" s="13">
        <v>121</v>
      </c>
      <c r="Z1826" s="13">
        <v>1873</v>
      </c>
      <c r="AA1826" s="13">
        <v>216</v>
      </c>
      <c r="AB1826" s="13">
        <v>18</v>
      </c>
    </row>
    <row r="1827" spans="1:28">
      <c r="A1827" s="1">
        <v>100012013</v>
      </c>
      <c r="B1827" s="1" t="s">
        <v>2314</v>
      </c>
      <c r="C1827" s="1" t="s">
        <v>3916</v>
      </c>
      <c r="D1827" s="1" t="s">
        <v>3927</v>
      </c>
      <c r="E1827" s="1">
        <v>1</v>
      </c>
      <c r="F1827" s="13">
        <v>103</v>
      </c>
      <c r="G1827" s="13">
        <f t="shared" si="29"/>
        <v>35</v>
      </c>
      <c r="H1827" s="13">
        <v>35</v>
      </c>
      <c r="I1827" s="13">
        <v>0</v>
      </c>
      <c r="J1827" s="13">
        <v>14</v>
      </c>
      <c r="K1827" s="13">
        <v>0</v>
      </c>
      <c r="L1827" s="13">
        <v>0</v>
      </c>
      <c r="M1827" s="13">
        <v>0</v>
      </c>
      <c r="N1827" s="13">
        <v>8</v>
      </c>
      <c r="O1827" s="13">
        <v>1</v>
      </c>
      <c r="P1827" s="13">
        <v>7</v>
      </c>
      <c r="Q1827" s="13">
        <v>34</v>
      </c>
      <c r="R1827" s="13">
        <v>5038</v>
      </c>
      <c r="S1827" s="13">
        <v>837</v>
      </c>
      <c r="T1827" s="15">
        <v>51.5</v>
      </c>
      <c r="U1827" s="15">
        <v>6.4375</v>
      </c>
      <c r="V1827" s="15">
        <v>4.055625</v>
      </c>
      <c r="W1827" s="13">
        <v>454</v>
      </c>
      <c r="X1827" s="13">
        <v>1007</v>
      </c>
      <c r="Y1827" s="13">
        <v>103</v>
      </c>
      <c r="Z1827" s="13">
        <v>1461</v>
      </c>
      <c r="AA1827" s="13">
        <v>192</v>
      </c>
      <c r="AB1827" s="13">
        <v>14</v>
      </c>
    </row>
    <row r="1828" spans="1:28">
      <c r="A1828" s="1">
        <v>100012018</v>
      </c>
      <c r="B1828" s="1" t="s">
        <v>2314</v>
      </c>
      <c r="C1828" s="1" t="s">
        <v>3916</v>
      </c>
      <c r="D1828" s="1" t="s">
        <v>2459</v>
      </c>
      <c r="E1828" s="1">
        <v>1</v>
      </c>
      <c r="F1828" s="13">
        <v>64</v>
      </c>
      <c r="G1828" s="13">
        <f t="shared" si="29"/>
        <v>22</v>
      </c>
      <c r="H1828" s="13">
        <v>22</v>
      </c>
      <c r="I1828" s="13">
        <v>0</v>
      </c>
      <c r="J1828" s="13">
        <v>8</v>
      </c>
      <c r="K1828" s="13">
        <v>0</v>
      </c>
      <c r="L1828" s="13">
        <v>0</v>
      </c>
      <c r="M1828" s="13">
        <v>0</v>
      </c>
      <c r="N1828" s="13">
        <v>5</v>
      </c>
      <c r="O1828" s="13">
        <v>1</v>
      </c>
      <c r="P1828" s="13">
        <v>4</v>
      </c>
      <c r="Q1828" s="13">
        <v>21</v>
      </c>
      <c r="R1828" s="13">
        <v>3101</v>
      </c>
      <c r="S1828" s="13">
        <v>279</v>
      </c>
      <c r="T1828" s="15">
        <v>32</v>
      </c>
      <c r="U1828" s="15">
        <v>4</v>
      </c>
      <c r="V1828" s="15">
        <v>2.52</v>
      </c>
      <c r="W1828" s="13">
        <v>280</v>
      </c>
      <c r="X1828" s="13">
        <v>549</v>
      </c>
      <c r="Y1828" s="13">
        <v>64</v>
      </c>
      <c r="Z1828" s="13">
        <v>829</v>
      </c>
      <c r="AA1828" s="13">
        <v>120</v>
      </c>
      <c r="AB1828" s="13">
        <v>8</v>
      </c>
    </row>
    <row r="1829" spans="1:28">
      <c r="A1829" s="1">
        <v>100012027</v>
      </c>
      <c r="B1829" s="1" t="s">
        <v>2314</v>
      </c>
      <c r="C1829" s="1" t="s">
        <v>3916</v>
      </c>
      <c r="D1829" s="1" t="s">
        <v>3930</v>
      </c>
      <c r="E1829" s="1">
        <v>7</v>
      </c>
      <c r="F1829" s="13">
        <v>178</v>
      </c>
      <c r="G1829" s="13">
        <f t="shared" si="29"/>
        <v>60</v>
      </c>
      <c r="H1829" s="13">
        <v>60</v>
      </c>
      <c r="I1829" s="13">
        <v>0</v>
      </c>
      <c r="J1829" s="13">
        <v>22</v>
      </c>
      <c r="K1829" s="13">
        <v>5</v>
      </c>
      <c r="L1829" s="13">
        <v>1</v>
      </c>
      <c r="M1829" s="13">
        <v>5</v>
      </c>
      <c r="N1829" s="13">
        <v>12</v>
      </c>
      <c r="O1829" s="13">
        <v>7</v>
      </c>
      <c r="P1829" s="13">
        <v>16</v>
      </c>
      <c r="Q1829" s="13">
        <v>59</v>
      </c>
      <c r="R1829" s="13">
        <v>9171</v>
      </c>
      <c r="S1829" s="13">
        <v>1462</v>
      </c>
      <c r="T1829" s="15">
        <v>89</v>
      </c>
      <c r="U1829" s="15">
        <v>11.125</v>
      </c>
      <c r="V1829" s="15">
        <v>7.00875</v>
      </c>
      <c r="W1829" s="13">
        <v>827</v>
      </c>
      <c r="X1829" s="13">
        <v>1816</v>
      </c>
      <c r="Y1829" s="13">
        <v>178</v>
      </c>
      <c r="Z1829" s="13">
        <v>2643</v>
      </c>
      <c r="AA1829" s="13">
        <v>528</v>
      </c>
      <c r="AB1829" s="13">
        <v>22</v>
      </c>
    </row>
    <row r="1830" spans="1:28">
      <c r="A1830" s="1">
        <v>100012031</v>
      </c>
      <c r="B1830" s="1" t="s">
        <v>2314</v>
      </c>
      <c r="C1830" s="1" t="s">
        <v>3916</v>
      </c>
      <c r="D1830" s="1" t="s">
        <v>3932</v>
      </c>
      <c r="E1830" s="1">
        <v>1</v>
      </c>
      <c r="F1830" s="13">
        <v>76</v>
      </c>
      <c r="G1830" s="13">
        <f t="shared" si="29"/>
        <v>30</v>
      </c>
      <c r="H1830" s="13">
        <v>24</v>
      </c>
      <c r="I1830" s="13">
        <v>6</v>
      </c>
      <c r="J1830" s="13">
        <v>8</v>
      </c>
      <c r="K1830" s="13">
        <v>0</v>
      </c>
      <c r="L1830" s="13">
        <v>0</v>
      </c>
      <c r="M1830" s="13">
        <v>0</v>
      </c>
      <c r="N1830" s="13">
        <v>5</v>
      </c>
      <c r="O1830" s="13">
        <v>1</v>
      </c>
      <c r="P1830" s="13">
        <v>4</v>
      </c>
      <c r="Q1830" s="13">
        <v>29</v>
      </c>
      <c r="R1830" s="13">
        <v>3660</v>
      </c>
      <c r="S1830" s="13">
        <v>587</v>
      </c>
      <c r="T1830" s="15">
        <v>38</v>
      </c>
      <c r="U1830" s="15">
        <v>4.75</v>
      </c>
      <c r="V1830" s="15">
        <v>2.9925000000000002</v>
      </c>
      <c r="W1830" s="13">
        <v>330</v>
      </c>
      <c r="X1830" s="13">
        <v>726</v>
      </c>
      <c r="Y1830" s="13">
        <v>76</v>
      </c>
      <c r="Z1830" s="13">
        <v>1056</v>
      </c>
      <c r="AA1830" s="13">
        <v>120</v>
      </c>
      <c r="AB1830" s="13">
        <v>8</v>
      </c>
    </row>
    <row r="1831" spans="1:28">
      <c r="A1831" s="1">
        <v>100012037</v>
      </c>
      <c r="B1831" s="1" t="s">
        <v>2314</v>
      </c>
      <c r="C1831" s="1" t="s">
        <v>3916</v>
      </c>
      <c r="D1831" s="1" t="s">
        <v>3934</v>
      </c>
      <c r="E1831" s="1">
        <v>1</v>
      </c>
      <c r="F1831" s="13">
        <v>84</v>
      </c>
      <c r="G1831" s="13">
        <f t="shared" si="29"/>
        <v>22</v>
      </c>
      <c r="H1831" s="13">
        <v>22</v>
      </c>
      <c r="I1831" s="13">
        <v>0</v>
      </c>
      <c r="J1831" s="13">
        <v>12</v>
      </c>
      <c r="K1831" s="13">
        <v>0</v>
      </c>
      <c r="L1831" s="13">
        <v>0</v>
      </c>
      <c r="M1831" s="13">
        <v>0</v>
      </c>
      <c r="N1831" s="13">
        <v>7</v>
      </c>
      <c r="O1831" s="13">
        <v>1</v>
      </c>
      <c r="P1831" s="13">
        <v>6</v>
      </c>
      <c r="Q1831" s="13">
        <v>31</v>
      </c>
      <c r="R1831" s="13">
        <v>4153</v>
      </c>
      <c r="S1831" s="13">
        <v>682</v>
      </c>
      <c r="T1831" s="15">
        <v>42</v>
      </c>
      <c r="U1831" s="15">
        <v>5.25</v>
      </c>
      <c r="V1831" s="15">
        <v>3.3075000000000001</v>
      </c>
      <c r="W1831" s="13">
        <v>374</v>
      </c>
      <c r="X1831" s="13">
        <v>828</v>
      </c>
      <c r="Y1831" s="13">
        <v>84</v>
      </c>
      <c r="Z1831" s="13">
        <v>1202</v>
      </c>
      <c r="AA1831" s="13">
        <v>168</v>
      </c>
      <c r="AB1831" s="13">
        <v>12</v>
      </c>
    </row>
    <row r="1832" spans="1:28">
      <c r="A1832" s="1">
        <v>100012044</v>
      </c>
      <c r="B1832" s="1" t="s">
        <v>2314</v>
      </c>
      <c r="C1832" s="1" t="s">
        <v>3916</v>
      </c>
      <c r="D1832" s="1" t="s">
        <v>127</v>
      </c>
      <c r="E1832" s="1">
        <v>1</v>
      </c>
      <c r="F1832" s="13">
        <v>44</v>
      </c>
      <c r="G1832" s="13">
        <f t="shared" si="29"/>
        <v>12</v>
      </c>
      <c r="H1832" s="13">
        <v>12</v>
      </c>
      <c r="I1832" s="13">
        <v>0</v>
      </c>
      <c r="J1832" s="13">
        <v>6</v>
      </c>
      <c r="K1832" s="13">
        <v>0</v>
      </c>
      <c r="L1832" s="13">
        <v>0</v>
      </c>
      <c r="M1832" s="13">
        <v>0</v>
      </c>
      <c r="N1832" s="13">
        <v>4</v>
      </c>
      <c r="O1832" s="13">
        <v>1</v>
      </c>
      <c r="P1832" s="13">
        <v>3</v>
      </c>
      <c r="Q1832" s="13">
        <v>16</v>
      </c>
      <c r="R1832" s="13">
        <v>2170</v>
      </c>
      <c r="S1832" s="13">
        <v>142</v>
      </c>
      <c r="T1832" s="15">
        <v>22</v>
      </c>
      <c r="U1832" s="15">
        <v>2.75</v>
      </c>
      <c r="V1832" s="15">
        <v>1.7324999999999999</v>
      </c>
      <c r="W1832" s="13">
        <v>196</v>
      </c>
      <c r="X1832" s="13">
        <v>369</v>
      </c>
      <c r="Y1832" s="13">
        <v>44</v>
      </c>
      <c r="Z1832" s="13">
        <v>565</v>
      </c>
      <c r="AA1832" s="13">
        <v>96</v>
      </c>
      <c r="AB1832" s="13">
        <v>6</v>
      </c>
    </row>
    <row r="1833" spans="1:28">
      <c r="A1833" s="1">
        <v>100012047</v>
      </c>
      <c r="B1833" s="1" t="s">
        <v>2314</v>
      </c>
      <c r="C1833" s="1" t="s">
        <v>3916</v>
      </c>
      <c r="D1833" s="1" t="s">
        <v>12</v>
      </c>
      <c r="E1833" s="1">
        <v>2</v>
      </c>
      <c r="F1833" s="13">
        <v>73</v>
      </c>
      <c r="G1833" s="13">
        <f t="shared" si="29"/>
        <v>23</v>
      </c>
      <c r="H1833" s="13">
        <v>23</v>
      </c>
      <c r="I1833" s="13">
        <v>0</v>
      </c>
      <c r="J1833" s="13">
        <v>8</v>
      </c>
      <c r="K1833" s="13">
        <v>0</v>
      </c>
      <c r="L1833" s="13">
        <v>0</v>
      </c>
      <c r="M1833" s="13">
        <v>0</v>
      </c>
      <c r="N1833" s="13">
        <v>6</v>
      </c>
      <c r="O1833" s="13">
        <v>2</v>
      </c>
      <c r="P1833" s="13">
        <v>4</v>
      </c>
      <c r="Q1833" s="13">
        <v>25</v>
      </c>
      <c r="R1833" s="13">
        <v>3640</v>
      </c>
      <c r="S1833" s="13">
        <v>147</v>
      </c>
      <c r="T1833" s="15">
        <v>36.5</v>
      </c>
      <c r="U1833" s="15">
        <v>4.5625</v>
      </c>
      <c r="V1833" s="15">
        <v>2.8743750000000001</v>
      </c>
      <c r="W1833" s="13">
        <v>329</v>
      </c>
      <c r="X1833" s="13">
        <v>592</v>
      </c>
      <c r="Y1833" s="13">
        <v>73</v>
      </c>
      <c r="Z1833" s="13">
        <v>921</v>
      </c>
      <c r="AA1833" s="13">
        <v>144</v>
      </c>
      <c r="AB1833" s="13">
        <v>8</v>
      </c>
    </row>
    <row r="1834" spans="1:28">
      <c r="A1834" s="1">
        <v>100012061</v>
      </c>
      <c r="B1834" s="1" t="s">
        <v>2314</v>
      </c>
      <c r="C1834" s="1" t="s">
        <v>3916</v>
      </c>
      <c r="D1834" s="1" t="s">
        <v>12</v>
      </c>
      <c r="E1834" s="1">
        <v>1</v>
      </c>
      <c r="F1834" s="13">
        <v>108</v>
      </c>
      <c r="G1834" s="13">
        <f t="shared" si="29"/>
        <v>28</v>
      </c>
      <c r="H1834" s="13">
        <v>28</v>
      </c>
      <c r="I1834" s="13">
        <v>0</v>
      </c>
      <c r="J1834" s="13">
        <v>16</v>
      </c>
      <c r="K1834" s="13">
        <v>0</v>
      </c>
      <c r="L1834" s="13">
        <v>1</v>
      </c>
      <c r="M1834" s="13">
        <v>0</v>
      </c>
      <c r="N1834" s="13">
        <v>8</v>
      </c>
      <c r="O1834" s="13">
        <v>1</v>
      </c>
      <c r="P1834" s="13">
        <v>8</v>
      </c>
      <c r="Q1834" s="13">
        <v>40</v>
      </c>
      <c r="R1834" s="13">
        <v>5271</v>
      </c>
      <c r="S1834" s="13">
        <v>1195</v>
      </c>
      <c r="T1834" s="15">
        <v>54</v>
      </c>
      <c r="U1834" s="15">
        <v>6.75</v>
      </c>
      <c r="V1834" s="15">
        <v>4.2525000000000004</v>
      </c>
      <c r="W1834" s="13">
        <v>475</v>
      </c>
      <c r="X1834" s="13">
        <v>1150</v>
      </c>
      <c r="Y1834" s="13">
        <v>108</v>
      </c>
      <c r="Z1834" s="13">
        <v>1625</v>
      </c>
      <c r="AA1834" s="13">
        <v>192</v>
      </c>
      <c r="AB1834" s="13">
        <v>16</v>
      </c>
    </row>
    <row r="1835" spans="1:28">
      <c r="A1835" s="1">
        <v>100012070</v>
      </c>
      <c r="B1835" s="1" t="s">
        <v>2314</v>
      </c>
      <c r="C1835" s="1" t="s">
        <v>3916</v>
      </c>
      <c r="D1835" s="1" t="s">
        <v>12</v>
      </c>
      <c r="E1835" s="1">
        <v>1</v>
      </c>
      <c r="F1835" s="13">
        <v>10</v>
      </c>
      <c r="G1835" s="13">
        <f t="shared" si="29"/>
        <v>4</v>
      </c>
      <c r="H1835" s="13">
        <v>4</v>
      </c>
      <c r="I1835" s="13">
        <v>0</v>
      </c>
      <c r="J1835" s="13">
        <v>0</v>
      </c>
      <c r="K1835" s="13">
        <v>1</v>
      </c>
      <c r="L1835" s="13">
        <v>0</v>
      </c>
      <c r="M1835" s="13">
        <v>1</v>
      </c>
      <c r="N1835" s="13">
        <v>0</v>
      </c>
      <c r="O1835" s="13">
        <v>1</v>
      </c>
      <c r="P1835" s="13">
        <v>1</v>
      </c>
      <c r="Q1835" s="13">
        <v>3</v>
      </c>
      <c r="R1835" s="13">
        <v>443</v>
      </c>
      <c r="S1835" s="13">
        <v>0</v>
      </c>
      <c r="T1835" s="15">
        <v>5</v>
      </c>
      <c r="U1835" s="15">
        <v>0.625</v>
      </c>
      <c r="V1835" s="15">
        <v>0.39374999999999999</v>
      </c>
      <c r="W1835" s="13">
        <v>40</v>
      </c>
      <c r="X1835" s="13">
        <v>67</v>
      </c>
      <c r="Y1835" s="13">
        <v>10</v>
      </c>
      <c r="Z1835" s="13">
        <v>107</v>
      </c>
      <c r="AA1835" s="13">
        <v>48</v>
      </c>
      <c r="AB1835" s="13">
        <v>0</v>
      </c>
    </row>
    <row r="1836" spans="1:28">
      <c r="A1836" s="1">
        <v>100012077</v>
      </c>
      <c r="B1836" s="1" t="s">
        <v>2314</v>
      </c>
      <c r="C1836" s="1" t="s">
        <v>3916</v>
      </c>
      <c r="D1836" s="1" t="s">
        <v>12</v>
      </c>
      <c r="E1836" s="1">
        <v>1</v>
      </c>
      <c r="F1836" s="13">
        <v>89</v>
      </c>
      <c r="G1836" s="13">
        <f t="shared" si="29"/>
        <v>23</v>
      </c>
      <c r="H1836" s="13">
        <v>23</v>
      </c>
      <c r="I1836" s="13">
        <v>0</v>
      </c>
      <c r="J1836" s="13">
        <v>14</v>
      </c>
      <c r="K1836" s="13">
        <v>0</v>
      </c>
      <c r="L1836" s="13">
        <v>0</v>
      </c>
      <c r="M1836" s="13">
        <v>0</v>
      </c>
      <c r="N1836" s="13">
        <v>8</v>
      </c>
      <c r="O1836" s="13">
        <v>1</v>
      </c>
      <c r="P1836" s="13">
        <v>7</v>
      </c>
      <c r="Q1836" s="13">
        <v>33</v>
      </c>
      <c r="R1836" s="13">
        <v>4506</v>
      </c>
      <c r="S1836" s="13">
        <v>784</v>
      </c>
      <c r="T1836" s="15">
        <v>44.5</v>
      </c>
      <c r="U1836" s="15">
        <v>5.5625</v>
      </c>
      <c r="V1836" s="15">
        <v>3.504375</v>
      </c>
      <c r="W1836" s="13">
        <v>406</v>
      </c>
      <c r="X1836" s="13">
        <v>912</v>
      </c>
      <c r="Y1836" s="13">
        <v>89</v>
      </c>
      <c r="Z1836" s="13">
        <v>1318</v>
      </c>
      <c r="AA1836" s="13">
        <v>192</v>
      </c>
      <c r="AB1836" s="13">
        <v>14</v>
      </c>
    </row>
    <row r="1837" spans="1:28">
      <c r="A1837" s="1">
        <v>100012081</v>
      </c>
      <c r="B1837" s="1" t="s">
        <v>2314</v>
      </c>
      <c r="C1837" s="1" t="s">
        <v>3916</v>
      </c>
      <c r="D1837" s="1" t="s">
        <v>176</v>
      </c>
      <c r="E1837" s="1">
        <v>3</v>
      </c>
      <c r="F1837" s="13">
        <v>222</v>
      </c>
      <c r="G1837" s="13">
        <f t="shared" si="29"/>
        <v>58</v>
      </c>
      <c r="H1837" s="13">
        <v>58</v>
      </c>
      <c r="I1837" s="13">
        <v>0</v>
      </c>
      <c r="J1837" s="13">
        <v>26</v>
      </c>
      <c r="K1837" s="13">
        <v>0</v>
      </c>
      <c r="L1837" s="13">
        <v>1</v>
      </c>
      <c r="M1837" s="13">
        <v>0</v>
      </c>
      <c r="N1837" s="13">
        <v>15</v>
      </c>
      <c r="O1837" s="13">
        <v>3</v>
      </c>
      <c r="P1837" s="13">
        <v>13</v>
      </c>
      <c r="Q1837" s="13">
        <v>82</v>
      </c>
      <c r="R1837" s="13">
        <v>10701</v>
      </c>
      <c r="S1837" s="13">
        <v>2130</v>
      </c>
      <c r="T1837" s="15">
        <v>111</v>
      </c>
      <c r="U1837" s="15">
        <v>13.875</v>
      </c>
      <c r="V1837" s="15">
        <v>8.7412500000000009</v>
      </c>
      <c r="W1837" s="13">
        <v>964</v>
      </c>
      <c r="X1837" s="13">
        <v>2245</v>
      </c>
      <c r="Y1837" s="13">
        <v>222</v>
      </c>
      <c r="Z1837" s="13">
        <v>3209</v>
      </c>
      <c r="AA1837" s="13">
        <v>360</v>
      </c>
      <c r="AB1837" s="13">
        <v>26</v>
      </c>
    </row>
    <row r="1838" spans="1:28">
      <c r="A1838" s="1">
        <v>100012085</v>
      </c>
      <c r="B1838" s="1" t="s">
        <v>2314</v>
      </c>
      <c r="C1838" s="1" t="s">
        <v>3916</v>
      </c>
      <c r="D1838" s="1" t="s">
        <v>176</v>
      </c>
      <c r="E1838" s="1">
        <v>1</v>
      </c>
      <c r="F1838" s="13">
        <v>89</v>
      </c>
      <c r="G1838" s="13">
        <f t="shared" si="29"/>
        <v>23</v>
      </c>
      <c r="H1838" s="13">
        <v>23</v>
      </c>
      <c r="I1838" s="13">
        <v>0</v>
      </c>
      <c r="J1838" s="13">
        <v>12</v>
      </c>
      <c r="K1838" s="13">
        <v>0</v>
      </c>
      <c r="L1838" s="13">
        <v>0</v>
      </c>
      <c r="M1838" s="13">
        <v>0</v>
      </c>
      <c r="N1838" s="13">
        <v>7</v>
      </c>
      <c r="O1838" s="13">
        <v>1</v>
      </c>
      <c r="P1838" s="13">
        <v>6</v>
      </c>
      <c r="Q1838" s="13">
        <v>33</v>
      </c>
      <c r="R1838" s="13">
        <v>4386</v>
      </c>
      <c r="S1838" s="13">
        <v>784</v>
      </c>
      <c r="T1838" s="15">
        <v>44.5</v>
      </c>
      <c r="U1838" s="15">
        <v>5.5625</v>
      </c>
      <c r="V1838" s="15">
        <v>3.504375</v>
      </c>
      <c r="W1838" s="13">
        <v>395</v>
      </c>
      <c r="X1838" s="13">
        <v>894</v>
      </c>
      <c r="Y1838" s="13">
        <v>89</v>
      </c>
      <c r="Z1838" s="13">
        <v>1289</v>
      </c>
      <c r="AA1838" s="13">
        <v>168</v>
      </c>
      <c r="AB1838" s="13">
        <v>12</v>
      </c>
    </row>
    <row r="1839" spans="1:28">
      <c r="A1839" s="1">
        <v>100012091</v>
      </c>
      <c r="B1839" s="1" t="s">
        <v>2314</v>
      </c>
      <c r="C1839" s="1" t="s">
        <v>3916</v>
      </c>
      <c r="D1839" s="1" t="s">
        <v>3950</v>
      </c>
      <c r="E1839" s="1">
        <v>1</v>
      </c>
      <c r="F1839" s="13">
        <v>87</v>
      </c>
      <c r="G1839" s="13">
        <f t="shared" si="29"/>
        <v>23</v>
      </c>
      <c r="H1839" s="13">
        <v>23</v>
      </c>
      <c r="I1839" s="13">
        <v>0</v>
      </c>
      <c r="J1839" s="13">
        <v>12</v>
      </c>
      <c r="K1839" s="13">
        <v>0</v>
      </c>
      <c r="L1839" s="13">
        <v>0</v>
      </c>
      <c r="M1839" s="13">
        <v>0</v>
      </c>
      <c r="N1839" s="13">
        <v>7</v>
      </c>
      <c r="O1839" s="13">
        <v>1</v>
      </c>
      <c r="P1839" s="13">
        <v>6</v>
      </c>
      <c r="Q1839" s="13">
        <v>32</v>
      </c>
      <c r="R1839" s="13">
        <v>4293</v>
      </c>
      <c r="S1839" s="13">
        <v>732</v>
      </c>
      <c r="T1839" s="15">
        <v>43.5</v>
      </c>
      <c r="U1839" s="15">
        <v>5.4375</v>
      </c>
      <c r="V1839" s="15">
        <v>3.4256250000000001</v>
      </c>
      <c r="W1839" s="13">
        <v>387</v>
      </c>
      <c r="X1839" s="13">
        <v>864</v>
      </c>
      <c r="Y1839" s="13">
        <v>87</v>
      </c>
      <c r="Z1839" s="13">
        <v>1251</v>
      </c>
      <c r="AA1839" s="13">
        <v>168</v>
      </c>
      <c r="AB1839" s="13">
        <v>12</v>
      </c>
    </row>
    <row r="1840" spans="1:28">
      <c r="A1840" s="1">
        <v>100012095</v>
      </c>
      <c r="B1840" s="1" t="s">
        <v>2314</v>
      </c>
      <c r="C1840" s="1" t="s">
        <v>3916</v>
      </c>
      <c r="D1840" s="1" t="s">
        <v>1232</v>
      </c>
      <c r="E1840" s="1">
        <v>2</v>
      </c>
      <c r="F1840" s="13">
        <v>98</v>
      </c>
      <c r="G1840" s="13">
        <f t="shared" si="29"/>
        <v>32</v>
      </c>
      <c r="H1840" s="13">
        <v>32</v>
      </c>
      <c r="I1840" s="13">
        <v>0</v>
      </c>
      <c r="J1840" s="13">
        <v>10</v>
      </c>
      <c r="K1840" s="13">
        <v>1</v>
      </c>
      <c r="L1840" s="13">
        <v>0</v>
      </c>
      <c r="M1840" s="13">
        <v>1</v>
      </c>
      <c r="N1840" s="13">
        <v>6</v>
      </c>
      <c r="O1840" s="13">
        <v>2</v>
      </c>
      <c r="P1840" s="13">
        <v>6</v>
      </c>
      <c r="Q1840" s="13">
        <v>33</v>
      </c>
      <c r="R1840" s="13">
        <v>5183</v>
      </c>
      <c r="S1840" s="13">
        <v>458</v>
      </c>
      <c r="T1840" s="15">
        <v>49</v>
      </c>
      <c r="U1840" s="15">
        <v>6.125</v>
      </c>
      <c r="V1840" s="15">
        <v>3.8587500000000001</v>
      </c>
      <c r="W1840" s="13">
        <v>467</v>
      </c>
      <c r="X1840" s="13">
        <v>916</v>
      </c>
      <c r="Y1840" s="13">
        <v>98</v>
      </c>
      <c r="Z1840" s="13">
        <v>1383</v>
      </c>
      <c r="AA1840" s="13">
        <v>192</v>
      </c>
      <c r="AB1840" s="13">
        <v>10</v>
      </c>
    </row>
    <row r="1841" spans="1:28">
      <c r="A1841" s="1">
        <v>100012100</v>
      </c>
      <c r="B1841" s="1" t="s">
        <v>2314</v>
      </c>
      <c r="C1841" s="1" t="s">
        <v>3916</v>
      </c>
      <c r="D1841" s="1" t="s">
        <v>46</v>
      </c>
      <c r="E1841" s="1">
        <v>3</v>
      </c>
      <c r="F1841" s="13">
        <v>54</v>
      </c>
      <c r="G1841" s="13">
        <f t="shared" si="29"/>
        <v>18</v>
      </c>
      <c r="H1841" s="13">
        <v>18</v>
      </c>
      <c r="I1841" s="13">
        <v>0</v>
      </c>
      <c r="J1841" s="13">
        <v>4</v>
      </c>
      <c r="K1841" s="13">
        <v>2</v>
      </c>
      <c r="L1841" s="13">
        <v>0</v>
      </c>
      <c r="M1841" s="13">
        <v>2</v>
      </c>
      <c r="N1841" s="13">
        <v>3</v>
      </c>
      <c r="O1841" s="13">
        <v>3</v>
      </c>
      <c r="P1841" s="13">
        <v>4</v>
      </c>
      <c r="Q1841" s="13">
        <v>18</v>
      </c>
      <c r="R1841" s="13">
        <v>2743</v>
      </c>
      <c r="S1841" s="13">
        <v>50</v>
      </c>
      <c r="T1841" s="15">
        <v>27</v>
      </c>
      <c r="U1841" s="15">
        <v>3.375</v>
      </c>
      <c r="V1841" s="15">
        <v>2.1262500000000002</v>
      </c>
      <c r="W1841" s="13">
        <v>249</v>
      </c>
      <c r="X1841" s="13">
        <v>428</v>
      </c>
      <c r="Y1841" s="13">
        <v>54</v>
      </c>
      <c r="Z1841" s="13">
        <v>677</v>
      </c>
      <c r="AA1841" s="13">
        <v>168</v>
      </c>
      <c r="AB1841" s="13">
        <v>4</v>
      </c>
    </row>
    <row r="1842" spans="1:28">
      <c r="A1842" s="1">
        <v>100012109</v>
      </c>
      <c r="B1842" s="1" t="s">
        <v>2314</v>
      </c>
      <c r="C1842" s="1" t="s">
        <v>3916</v>
      </c>
      <c r="D1842" s="1" t="s">
        <v>176</v>
      </c>
      <c r="E1842" s="1">
        <v>1</v>
      </c>
      <c r="F1842" s="13">
        <v>40</v>
      </c>
      <c r="G1842" s="13">
        <f t="shared" si="29"/>
        <v>14</v>
      </c>
      <c r="H1842" s="13">
        <v>14</v>
      </c>
      <c r="I1842" s="13">
        <v>0</v>
      </c>
      <c r="J1842" s="13">
        <v>4</v>
      </c>
      <c r="K1842" s="13">
        <v>0</v>
      </c>
      <c r="L1842" s="13">
        <v>0</v>
      </c>
      <c r="M1842" s="13">
        <v>0</v>
      </c>
      <c r="N1842" s="13">
        <v>3</v>
      </c>
      <c r="O1842" s="13">
        <v>1</v>
      </c>
      <c r="P1842" s="13">
        <v>2</v>
      </c>
      <c r="Q1842" s="13">
        <v>13</v>
      </c>
      <c r="R1842" s="13">
        <v>1983</v>
      </c>
      <c r="S1842" s="13">
        <v>82</v>
      </c>
      <c r="T1842" s="15">
        <v>20</v>
      </c>
      <c r="U1842" s="15">
        <v>2.5</v>
      </c>
      <c r="V1842" s="15">
        <v>1.575</v>
      </c>
      <c r="W1842" s="13">
        <v>179</v>
      </c>
      <c r="X1842" s="13">
        <v>323</v>
      </c>
      <c r="Y1842" s="13">
        <v>40</v>
      </c>
      <c r="Z1842" s="13">
        <v>502</v>
      </c>
      <c r="AA1842" s="13">
        <v>72</v>
      </c>
      <c r="AB1842" s="13">
        <v>4</v>
      </c>
    </row>
    <row r="1843" spans="1:28">
      <c r="A1843" s="1">
        <v>100012113</v>
      </c>
      <c r="B1843" s="1" t="s">
        <v>2314</v>
      </c>
      <c r="C1843" s="1" t="s">
        <v>3916</v>
      </c>
      <c r="D1843" s="1" t="s">
        <v>12</v>
      </c>
      <c r="E1843" s="1">
        <v>1</v>
      </c>
      <c r="F1843" s="13">
        <v>13</v>
      </c>
      <c r="G1843" s="13">
        <f t="shared" si="29"/>
        <v>5</v>
      </c>
      <c r="H1843" s="13">
        <v>5</v>
      </c>
      <c r="I1843" s="13">
        <v>0</v>
      </c>
      <c r="J1843" s="13">
        <v>0</v>
      </c>
      <c r="K1843" s="13">
        <v>1</v>
      </c>
      <c r="L1843" s="13">
        <v>0</v>
      </c>
      <c r="M1843" s="13">
        <v>1</v>
      </c>
      <c r="N1843" s="13">
        <v>0</v>
      </c>
      <c r="O1843" s="13">
        <v>1</v>
      </c>
      <c r="P1843" s="13">
        <v>1</v>
      </c>
      <c r="Q1843" s="13">
        <v>4</v>
      </c>
      <c r="R1843" s="13">
        <v>630</v>
      </c>
      <c r="S1843" s="13">
        <v>0</v>
      </c>
      <c r="T1843" s="15">
        <v>6.5</v>
      </c>
      <c r="U1843" s="15">
        <v>0.8125</v>
      </c>
      <c r="V1843" s="15">
        <v>0.51187499999999997</v>
      </c>
      <c r="W1843" s="13">
        <v>57</v>
      </c>
      <c r="X1843" s="13">
        <v>95</v>
      </c>
      <c r="Y1843" s="13">
        <v>13</v>
      </c>
      <c r="Z1843" s="13">
        <v>152</v>
      </c>
      <c r="AA1843" s="13">
        <v>48</v>
      </c>
      <c r="AB1843" s="13">
        <v>0</v>
      </c>
    </row>
    <row r="1844" spans="1:28">
      <c r="A1844" s="1">
        <v>100012119</v>
      </c>
      <c r="B1844" s="1" t="s">
        <v>2314</v>
      </c>
      <c r="C1844" s="1" t="s">
        <v>3916</v>
      </c>
      <c r="D1844" s="1" t="s">
        <v>176</v>
      </c>
      <c r="E1844" s="1">
        <v>3</v>
      </c>
      <c r="F1844" s="13">
        <v>73</v>
      </c>
      <c r="G1844" s="13">
        <f t="shared" si="29"/>
        <v>21</v>
      </c>
      <c r="H1844" s="13">
        <v>21</v>
      </c>
      <c r="I1844" s="13">
        <v>0</v>
      </c>
      <c r="J1844" s="13">
        <v>8</v>
      </c>
      <c r="K1844" s="13">
        <v>1</v>
      </c>
      <c r="L1844" s="13">
        <v>0</v>
      </c>
      <c r="M1844" s="13">
        <v>2</v>
      </c>
      <c r="N1844" s="13">
        <v>5</v>
      </c>
      <c r="O1844" s="13">
        <v>3</v>
      </c>
      <c r="P1844" s="13">
        <v>5</v>
      </c>
      <c r="Q1844" s="13">
        <v>26</v>
      </c>
      <c r="R1844" s="13">
        <v>3665</v>
      </c>
      <c r="S1844" s="13">
        <v>311</v>
      </c>
      <c r="T1844" s="15">
        <v>36.5</v>
      </c>
      <c r="U1844" s="15">
        <v>4.5625</v>
      </c>
      <c r="V1844" s="15">
        <v>2.8743750000000001</v>
      </c>
      <c r="W1844" s="13">
        <v>331</v>
      </c>
      <c r="X1844" s="13">
        <v>644</v>
      </c>
      <c r="Y1844" s="13">
        <v>73</v>
      </c>
      <c r="Z1844" s="13">
        <v>975</v>
      </c>
      <c r="AA1844" s="13">
        <v>192</v>
      </c>
      <c r="AB1844" s="13">
        <v>8</v>
      </c>
    </row>
    <row r="1845" spans="1:28">
      <c r="A1845" s="1">
        <v>100012123</v>
      </c>
      <c r="B1845" s="1" t="s">
        <v>2314</v>
      </c>
      <c r="C1845" s="1" t="s">
        <v>3916</v>
      </c>
      <c r="D1845" s="1" t="s">
        <v>12</v>
      </c>
      <c r="E1845" s="1">
        <v>1</v>
      </c>
      <c r="F1845" s="13">
        <v>44</v>
      </c>
      <c r="G1845" s="13">
        <f t="shared" si="29"/>
        <v>12</v>
      </c>
      <c r="H1845" s="13">
        <v>12</v>
      </c>
      <c r="I1845" s="13">
        <v>0</v>
      </c>
      <c r="J1845" s="13">
        <v>8</v>
      </c>
      <c r="K1845" s="13">
        <v>0</v>
      </c>
      <c r="L1845" s="13">
        <v>0</v>
      </c>
      <c r="M1845" s="13">
        <v>0</v>
      </c>
      <c r="N1845" s="13">
        <v>5</v>
      </c>
      <c r="O1845" s="13">
        <v>1</v>
      </c>
      <c r="P1845" s="13">
        <v>4</v>
      </c>
      <c r="Q1845" s="13">
        <v>16</v>
      </c>
      <c r="R1845" s="13">
        <v>2290</v>
      </c>
      <c r="S1845" s="13">
        <v>142</v>
      </c>
      <c r="T1845" s="15">
        <v>22</v>
      </c>
      <c r="U1845" s="15">
        <v>2.75</v>
      </c>
      <c r="V1845" s="15">
        <v>1.7324999999999999</v>
      </c>
      <c r="W1845" s="13">
        <v>207</v>
      </c>
      <c r="X1845" s="13">
        <v>387</v>
      </c>
      <c r="Y1845" s="13">
        <v>44</v>
      </c>
      <c r="Z1845" s="13">
        <v>594</v>
      </c>
      <c r="AA1845" s="13">
        <v>120</v>
      </c>
      <c r="AB1845" s="13">
        <v>8</v>
      </c>
    </row>
    <row r="1846" spans="1:28">
      <c r="A1846" s="1">
        <v>100012125</v>
      </c>
      <c r="B1846" s="1" t="s">
        <v>2314</v>
      </c>
      <c r="C1846" s="1" t="s">
        <v>3916</v>
      </c>
      <c r="D1846" s="1" t="s">
        <v>46</v>
      </c>
      <c r="E1846" s="1">
        <v>3</v>
      </c>
      <c r="F1846" s="13">
        <v>22</v>
      </c>
      <c r="G1846" s="13">
        <f t="shared" si="29"/>
        <v>8</v>
      </c>
      <c r="H1846" s="13">
        <v>8</v>
      </c>
      <c r="I1846" s="13">
        <v>0</v>
      </c>
      <c r="J1846" s="13">
        <v>0</v>
      </c>
      <c r="K1846" s="13">
        <v>3</v>
      </c>
      <c r="L1846" s="13">
        <v>0</v>
      </c>
      <c r="M1846" s="13">
        <v>3</v>
      </c>
      <c r="N1846" s="13">
        <v>0</v>
      </c>
      <c r="O1846" s="13">
        <v>3</v>
      </c>
      <c r="P1846" s="13">
        <v>3</v>
      </c>
      <c r="Q1846" s="13">
        <v>7</v>
      </c>
      <c r="R1846" s="13">
        <v>987</v>
      </c>
      <c r="S1846" s="13">
        <v>0</v>
      </c>
      <c r="T1846" s="15">
        <v>11</v>
      </c>
      <c r="U1846" s="15">
        <v>1.375</v>
      </c>
      <c r="V1846" s="15">
        <v>0.86624999999999996</v>
      </c>
      <c r="W1846" s="13">
        <v>90</v>
      </c>
      <c r="X1846" s="13">
        <v>149</v>
      </c>
      <c r="Y1846" s="13">
        <v>22</v>
      </c>
      <c r="Z1846" s="13">
        <v>239</v>
      </c>
      <c r="AA1846" s="13">
        <v>144</v>
      </c>
      <c r="AB1846" s="13">
        <v>0</v>
      </c>
    </row>
    <row r="1847" spans="1:28">
      <c r="A1847" s="1">
        <v>100012127</v>
      </c>
      <c r="B1847" s="1" t="s">
        <v>2314</v>
      </c>
      <c r="C1847" s="1" t="s">
        <v>3916</v>
      </c>
      <c r="D1847" s="1" t="s">
        <v>12</v>
      </c>
      <c r="E1847" s="1">
        <v>1</v>
      </c>
      <c r="F1847" s="13">
        <v>11</v>
      </c>
      <c r="G1847" s="13">
        <f t="shared" si="29"/>
        <v>3</v>
      </c>
      <c r="H1847" s="13">
        <v>3</v>
      </c>
      <c r="I1847" s="13">
        <v>0</v>
      </c>
      <c r="J1847" s="13">
        <v>0</v>
      </c>
      <c r="K1847" s="13">
        <v>1</v>
      </c>
      <c r="L1847" s="13">
        <v>0</v>
      </c>
      <c r="M1847" s="13">
        <v>1</v>
      </c>
      <c r="N1847" s="13">
        <v>0</v>
      </c>
      <c r="O1847" s="13">
        <v>1</v>
      </c>
      <c r="P1847" s="13">
        <v>1</v>
      </c>
      <c r="Q1847" s="13">
        <v>4</v>
      </c>
      <c r="R1847" s="13">
        <v>552</v>
      </c>
      <c r="S1847" s="13">
        <v>0</v>
      </c>
      <c r="T1847" s="15">
        <v>5.5</v>
      </c>
      <c r="U1847" s="15">
        <v>0.6875</v>
      </c>
      <c r="V1847" s="15">
        <v>0.43312499999999998</v>
      </c>
      <c r="W1847" s="13">
        <v>50</v>
      </c>
      <c r="X1847" s="13">
        <v>83</v>
      </c>
      <c r="Y1847" s="13">
        <v>11</v>
      </c>
      <c r="Z1847" s="13">
        <v>133</v>
      </c>
      <c r="AA1847" s="13">
        <v>48</v>
      </c>
      <c r="AB1847" s="13">
        <v>0</v>
      </c>
    </row>
    <row r="1848" spans="1:28">
      <c r="A1848" s="1">
        <v>100012131</v>
      </c>
      <c r="B1848" s="1" t="s">
        <v>2314</v>
      </c>
      <c r="C1848" s="1" t="s">
        <v>3916</v>
      </c>
      <c r="D1848" s="1" t="s">
        <v>12</v>
      </c>
      <c r="E1848" s="1">
        <v>1</v>
      </c>
      <c r="F1848" s="13">
        <v>6</v>
      </c>
      <c r="G1848" s="13">
        <f t="shared" si="29"/>
        <v>2</v>
      </c>
      <c r="H1848" s="13">
        <v>2</v>
      </c>
      <c r="I1848" s="13">
        <v>0</v>
      </c>
      <c r="J1848" s="13">
        <v>0</v>
      </c>
      <c r="K1848" s="13">
        <v>1</v>
      </c>
      <c r="L1848" s="13">
        <v>0</v>
      </c>
      <c r="M1848" s="13">
        <v>1</v>
      </c>
      <c r="N1848" s="13">
        <v>0</v>
      </c>
      <c r="O1848" s="13">
        <v>1</v>
      </c>
      <c r="P1848" s="13">
        <v>1</v>
      </c>
      <c r="Q1848" s="13">
        <v>2</v>
      </c>
      <c r="R1848" s="13">
        <v>272</v>
      </c>
      <c r="S1848" s="13">
        <v>0</v>
      </c>
      <c r="T1848" s="15">
        <v>3</v>
      </c>
      <c r="U1848" s="15">
        <v>0.375</v>
      </c>
      <c r="V1848" s="15">
        <v>0.23624999999999999</v>
      </c>
      <c r="W1848" s="13">
        <v>25</v>
      </c>
      <c r="X1848" s="13">
        <v>41</v>
      </c>
      <c r="Y1848" s="13">
        <v>6</v>
      </c>
      <c r="Z1848" s="13">
        <v>66</v>
      </c>
      <c r="AA1848" s="13">
        <v>48</v>
      </c>
      <c r="AB1848" s="13">
        <v>0</v>
      </c>
    </row>
    <row r="1849" spans="1:28">
      <c r="A1849" s="1">
        <v>100012134</v>
      </c>
      <c r="B1849" s="1" t="s">
        <v>2314</v>
      </c>
      <c r="C1849" s="1" t="s">
        <v>3916</v>
      </c>
      <c r="D1849" s="1" t="s">
        <v>176</v>
      </c>
      <c r="E1849" s="1">
        <v>1</v>
      </c>
      <c r="F1849" s="13">
        <v>88</v>
      </c>
      <c r="G1849" s="13">
        <f t="shared" si="29"/>
        <v>30</v>
      </c>
      <c r="H1849" s="13">
        <v>30</v>
      </c>
      <c r="I1849" s="13">
        <v>0</v>
      </c>
      <c r="J1849" s="13">
        <v>14</v>
      </c>
      <c r="K1849" s="13">
        <v>0</v>
      </c>
      <c r="L1849" s="13">
        <v>0</v>
      </c>
      <c r="M1849" s="13">
        <v>0</v>
      </c>
      <c r="N1849" s="13">
        <v>8</v>
      </c>
      <c r="O1849" s="13">
        <v>1</v>
      </c>
      <c r="P1849" s="13">
        <v>7</v>
      </c>
      <c r="Q1849" s="13">
        <v>29</v>
      </c>
      <c r="R1849" s="13">
        <v>4459</v>
      </c>
      <c r="S1849" s="13">
        <v>587</v>
      </c>
      <c r="T1849" s="15">
        <v>44</v>
      </c>
      <c r="U1849" s="15">
        <v>5.5</v>
      </c>
      <c r="V1849" s="15">
        <v>3.4649999999999999</v>
      </c>
      <c r="W1849" s="13">
        <v>402</v>
      </c>
      <c r="X1849" s="13">
        <v>845</v>
      </c>
      <c r="Y1849" s="13">
        <v>88</v>
      </c>
      <c r="Z1849" s="13">
        <v>1247</v>
      </c>
      <c r="AA1849" s="13">
        <v>192</v>
      </c>
      <c r="AB1849" s="13">
        <v>14</v>
      </c>
    </row>
    <row r="1850" spans="1:28">
      <c r="A1850" s="1">
        <v>100012141</v>
      </c>
      <c r="B1850" s="1" t="s">
        <v>2314</v>
      </c>
      <c r="C1850" s="1" t="s">
        <v>3916</v>
      </c>
      <c r="D1850" s="1" t="s">
        <v>176</v>
      </c>
      <c r="E1850" s="1">
        <v>1</v>
      </c>
      <c r="F1850" s="13">
        <v>6</v>
      </c>
      <c r="G1850" s="13">
        <f t="shared" si="29"/>
        <v>2</v>
      </c>
      <c r="H1850" s="13">
        <v>2</v>
      </c>
      <c r="I1850" s="13">
        <v>0</v>
      </c>
      <c r="J1850" s="13">
        <v>0</v>
      </c>
      <c r="K1850" s="13">
        <v>1</v>
      </c>
      <c r="L1850" s="13">
        <v>0</v>
      </c>
      <c r="M1850" s="13">
        <v>1</v>
      </c>
      <c r="N1850" s="13">
        <v>0</v>
      </c>
      <c r="O1850" s="13">
        <v>1</v>
      </c>
      <c r="P1850" s="13">
        <v>1</v>
      </c>
      <c r="Q1850" s="13">
        <v>2</v>
      </c>
      <c r="R1850" s="13">
        <v>272</v>
      </c>
      <c r="S1850" s="13">
        <v>0</v>
      </c>
      <c r="T1850" s="15">
        <v>3</v>
      </c>
      <c r="U1850" s="15">
        <v>0.375</v>
      </c>
      <c r="V1850" s="15">
        <v>0.23624999999999999</v>
      </c>
      <c r="W1850" s="13">
        <v>25</v>
      </c>
      <c r="X1850" s="13">
        <v>41</v>
      </c>
      <c r="Y1850" s="13">
        <v>6</v>
      </c>
      <c r="Z1850" s="13">
        <v>66</v>
      </c>
      <c r="AA1850" s="13">
        <v>48</v>
      </c>
      <c r="AB1850" s="13">
        <v>0</v>
      </c>
    </row>
    <row r="1851" spans="1:28">
      <c r="A1851" s="1">
        <v>100012145</v>
      </c>
      <c r="B1851" s="1" t="s">
        <v>2314</v>
      </c>
      <c r="C1851" s="1" t="s">
        <v>3916</v>
      </c>
      <c r="D1851" s="1" t="s">
        <v>176</v>
      </c>
      <c r="E1851" s="1">
        <v>1</v>
      </c>
      <c r="F1851" s="13">
        <v>9</v>
      </c>
      <c r="G1851" s="13">
        <f t="shared" si="29"/>
        <v>3</v>
      </c>
      <c r="H1851" s="13">
        <v>3</v>
      </c>
      <c r="I1851" s="13">
        <v>0</v>
      </c>
      <c r="J1851" s="13">
        <v>0</v>
      </c>
      <c r="K1851" s="13">
        <v>1</v>
      </c>
      <c r="L1851" s="13">
        <v>0</v>
      </c>
      <c r="M1851" s="13">
        <v>1</v>
      </c>
      <c r="N1851" s="13">
        <v>0</v>
      </c>
      <c r="O1851" s="13">
        <v>1</v>
      </c>
      <c r="P1851" s="13">
        <v>1</v>
      </c>
      <c r="Q1851" s="13">
        <v>3</v>
      </c>
      <c r="R1851" s="13">
        <v>410</v>
      </c>
      <c r="S1851" s="13">
        <v>0</v>
      </c>
      <c r="T1851" s="15">
        <v>4.5</v>
      </c>
      <c r="U1851" s="15">
        <v>0.5625</v>
      </c>
      <c r="V1851" s="15">
        <v>0.354375</v>
      </c>
      <c r="W1851" s="13">
        <v>37</v>
      </c>
      <c r="X1851" s="13">
        <v>62</v>
      </c>
      <c r="Y1851" s="13">
        <v>9</v>
      </c>
      <c r="Z1851" s="13">
        <v>99</v>
      </c>
      <c r="AA1851" s="13">
        <v>48</v>
      </c>
      <c r="AB1851" s="13">
        <v>0</v>
      </c>
    </row>
    <row r="1852" spans="1:28">
      <c r="A1852" s="1">
        <v>100012153</v>
      </c>
      <c r="B1852" s="1" t="s">
        <v>2314</v>
      </c>
      <c r="C1852" s="1" t="s">
        <v>3916</v>
      </c>
      <c r="D1852" s="1" t="s">
        <v>12</v>
      </c>
      <c r="E1852" s="1">
        <v>1</v>
      </c>
      <c r="F1852" s="13">
        <v>49</v>
      </c>
      <c r="G1852" s="13">
        <f t="shared" si="29"/>
        <v>13</v>
      </c>
      <c r="H1852" s="13">
        <v>13</v>
      </c>
      <c r="I1852" s="13">
        <v>0</v>
      </c>
      <c r="J1852" s="13">
        <v>6</v>
      </c>
      <c r="K1852" s="13">
        <v>0</v>
      </c>
      <c r="L1852" s="13">
        <v>0</v>
      </c>
      <c r="M1852" s="13">
        <v>0</v>
      </c>
      <c r="N1852" s="13">
        <v>4</v>
      </c>
      <c r="O1852" s="13">
        <v>1</v>
      </c>
      <c r="P1852" s="13">
        <v>3</v>
      </c>
      <c r="Q1852" s="13">
        <v>18</v>
      </c>
      <c r="R1852" s="13">
        <v>2403</v>
      </c>
      <c r="S1852" s="13">
        <v>192</v>
      </c>
      <c r="T1852" s="15">
        <v>24.5</v>
      </c>
      <c r="U1852" s="15">
        <v>3.0625</v>
      </c>
      <c r="V1852" s="15">
        <v>1.9293750000000001</v>
      </c>
      <c r="W1852" s="13">
        <v>217</v>
      </c>
      <c r="X1852" s="13">
        <v>419</v>
      </c>
      <c r="Y1852" s="13">
        <v>49</v>
      </c>
      <c r="Z1852" s="13">
        <v>636</v>
      </c>
      <c r="AA1852" s="13">
        <v>96</v>
      </c>
      <c r="AB1852" s="13">
        <v>6</v>
      </c>
    </row>
    <row r="1853" spans="1:28">
      <c r="A1853" s="1">
        <v>100012157</v>
      </c>
      <c r="B1853" s="1" t="s">
        <v>2314</v>
      </c>
      <c r="C1853" s="1" t="s">
        <v>3916</v>
      </c>
      <c r="D1853" s="1" t="s">
        <v>12</v>
      </c>
      <c r="E1853" s="1">
        <v>1</v>
      </c>
      <c r="F1853" s="13">
        <v>14</v>
      </c>
      <c r="G1853" s="13">
        <f t="shared" si="29"/>
        <v>4</v>
      </c>
      <c r="H1853" s="13">
        <v>4</v>
      </c>
      <c r="I1853" s="13">
        <v>0</v>
      </c>
      <c r="J1853" s="13">
        <v>0</v>
      </c>
      <c r="K1853" s="13">
        <v>1</v>
      </c>
      <c r="L1853" s="13">
        <v>0</v>
      </c>
      <c r="M1853" s="13">
        <v>1</v>
      </c>
      <c r="N1853" s="13">
        <v>0</v>
      </c>
      <c r="O1853" s="13">
        <v>1</v>
      </c>
      <c r="P1853" s="13">
        <v>1</v>
      </c>
      <c r="Q1853" s="13">
        <v>5</v>
      </c>
      <c r="R1853" s="13">
        <v>767</v>
      </c>
      <c r="S1853" s="13">
        <v>0</v>
      </c>
      <c r="T1853" s="15">
        <v>7</v>
      </c>
      <c r="U1853" s="15">
        <v>0.875</v>
      </c>
      <c r="V1853" s="15">
        <v>0.55125000000000002</v>
      </c>
      <c r="W1853" s="13">
        <v>70</v>
      </c>
      <c r="X1853" s="13">
        <v>116</v>
      </c>
      <c r="Y1853" s="13">
        <v>14</v>
      </c>
      <c r="Z1853" s="13">
        <v>186</v>
      </c>
      <c r="AA1853" s="13">
        <v>48</v>
      </c>
      <c r="AB1853" s="13">
        <v>0</v>
      </c>
    </row>
    <row r="1854" spans="1:28">
      <c r="A1854" s="1">
        <v>100012165</v>
      </c>
      <c r="B1854" s="1" t="s">
        <v>2314</v>
      </c>
      <c r="C1854" s="1" t="s">
        <v>3984</v>
      </c>
      <c r="D1854" s="1" t="s">
        <v>176</v>
      </c>
      <c r="E1854" s="1">
        <v>1</v>
      </c>
      <c r="F1854" s="13">
        <v>16</v>
      </c>
      <c r="G1854" s="13">
        <f t="shared" si="29"/>
        <v>6</v>
      </c>
      <c r="H1854" s="13">
        <v>6</v>
      </c>
      <c r="I1854" s="13">
        <v>0</v>
      </c>
      <c r="J1854" s="13">
        <v>0</v>
      </c>
      <c r="K1854" s="13">
        <v>1</v>
      </c>
      <c r="L1854" s="13">
        <v>0</v>
      </c>
      <c r="M1854" s="13">
        <v>1</v>
      </c>
      <c r="N1854" s="13">
        <v>0</v>
      </c>
      <c r="O1854" s="13">
        <v>1</v>
      </c>
      <c r="P1854" s="13">
        <v>1</v>
      </c>
      <c r="Q1854" s="13">
        <v>5</v>
      </c>
      <c r="R1854" s="13">
        <v>859</v>
      </c>
      <c r="S1854" s="13">
        <v>0</v>
      </c>
      <c r="T1854" s="15">
        <v>8</v>
      </c>
      <c r="U1854" s="15">
        <v>1</v>
      </c>
      <c r="V1854" s="15">
        <v>0.63</v>
      </c>
      <c r="W1854" s="13">
        <v>78</v>
      </c>
      <c r="X1854" s="13">
        <v>129</v>
      </c>
      <c r="Y1854" s="13">
        <v>16</v>
      </c>
      <c r="Z1854" s="13">
        <v>207</v>
      </c>
      <c r="AA1854" s="13">
        <v>48</v>
      </c>
      <c r="AB1854" s="13">
        <v>0</v>
      </c>
    </row>
    <row r="1855" spans="1:28">
      <c r="A1855" s="1">
        <v>100012172</v>
      </c>
      <c r="B1855" s="1" t="s">
        <v>2314</v>
      </c>
      <c r="C1855" s="1" t="s">
        <v>3984</v>
      </c>
      <c r="D1855" s="1" t="s">
        <v>12</v>
      </c>
      <c r="E1855" s="1">
        <v>1</v>
      </c>
      <c r="F1855" s="13">
        <v>13</v>
      </c>
      <c r="G1855" s="13">
        <f t="shared" si="29"/>
        <v>5</v>
      </c>
      <c r="H1855" s="13">
        <v>5</v>
      </c>
      <c r="I1855" s="13">
        <v>0</v>
      </c>
      <c r="J1855" s="13">
        <v>0</v>
      </c>
      <c r="K1855" s="13">
        <v>1</v>
      </c>
      <c r="L1855" s="13">
        <v>0</v>
      </c>
      <c r="M1855" s="13">
        <v>1</v>
      </c>
      <c r="N1855" s="13">
        <v>0</v>
      </c>
      <c r="O1855" s="13">
        <v>1</v>
      </c>
      <c r="P1855" s="13">
        <v>1</v>
      </c>
      <c r="Q1855" s="13">
        <v>4</v>
      </c>
      <c r="R1855" s="13">
        <v>630</v>
      </c>
      <c r="S1855" s="13">
        <v>0</v>
      </c>
      <c r="T1855" s="15">
        <v>6.5</v>
      </c>
      <c r="U1855" s="15">
        <v>0.8125</v>
      </c>
      <c r="V1855" s="15">
        <v>0.51187499999999997</v>
      </c>
      <c r="W1855" s="13">
        <v>57</v>
      </c>
      <c r="X1855" s="13">
        <v>95</v>
      </c>
      <c r="Y1855" s="13">
        <v>13</v>
      </c>
      <c r="Z1855" s="13">
        <v>152</v>
      </c>
      <c r="AA1855" s="13">
        <v>48</v>
      </c>
      <c r="AB1855" s="13">
        <v>0</v>
      </c>
    </row>
    <row r="1856" spans="1:28">
      <c r="A1856" s="1">
        <v>100012178</v>
      </c>
      <c r="B1856" s="1" t="s">
        <v>2314</v>
      </c>
      <c r="C1856" s="1" t="s">
        <v>3984</v>
      </c>
      <c r="D1856" s="1" t="s">
        <v>176</v>
      </c>
      <c r="E1856" s="1">
        <v>1</v>
      </c>
      <c r="F1856" s="13">
        <v>13</v>
      </c>
      <c r="G1856" s="13">
        <f t="shared" si="29"/>
        <v>5</v>
      </c>
      <c r="H1856" s="13">
        <v>5</v>
      </c>
      <c r="I1856" s="13">
        <v>0</v>
      </c>
      <c r="J1856" s="13">
        <v>0</v>
      </c>
      <c r="K1856" s="13">
        <v>1</v>
      </c>
      <c r="L1856" s="13">
        <v>0</v>
      </c>
      <c r="M1856" s="13">
        <v>1</v>
      </c>
      <c r="N1856" s="13">
        <v>0</v>
      </c>
      <c r="O1856" s="13">
        <v>1</v>
      </c>
      <c r="P1856" s="13">
        <v>1</v>
      </c>
      <c r="Q1856" s="13">
        <v>4</v>
      </c>
      <c r="R1856" s="13">
        <v>630</v>
      </c>
      <c r="S1856" s="13">
        <v>0</v>
      </c>
      <c r="T1856" s="15">
        <v>6.5</v>
      </c>
      <c r="U1856" s="15">
        <v>0.8125</v>
      </c>
      <c r="V1856" s="15">
        <v>0.51187499999999997</v>
      </c>
      <c r="W1856" s="13">
        <v>57</v>
      </c>
      <c r="X1856" s="13">
        <v>95</v>
      </c>
      <c r="Y1856" s="13">
        <v>13</v>
      </c>
      <c r="Z1856" s="13">
        <v>152</v>
      </c>
      <c r="AA1856" s="13">
        <v>48</v>
      </c>
      <c r="AB1856" s="13">
        <v>0</v>
      </c>
    </row>
    <row r="1857" spans="1:28">
      <c r="A1857" s="1">
        <v>100012185</v>
      </c>
      <c r="B1857" s="1" t="s">
        <v>2314</v>
      </c>
      <c r="C1857" s="1" t="s">
        <v>3984</v>
      </c>
      <c r="D1857" s="1" t="s">
        <v>12</v>
      </c>
      <c r="E1857" s="1">
        <v>1</v>
      </c>
      <c r="F1857" s="13">
        <v>16</v>
      </c>
      <c r="G1857" s="13">
        <f t="shared" si="29"/>
        <v>6</v>
      </c>
      <c r="H1857" s="13">
        <v>6</v>
      </c>
      <c r="I1857" s="13">
        <v>0</v>
      </c>
      <c r="J1857" s="13">
        <v>0</v>
      </c>
      <c r="K1857" s="13">
        <v>1</v>
      </c>
      <c r="L1857" s="13">
        <v>0</v>
      </c>
      <c r="M1857" s="13">
        <v>1</v>
      </c>
      <c r="N1857" s="13">
        <v>0</v>
      </c>
      <c r="O1857" s="13">
        <v>1</v>
      </c>
      <c r="P1857" s="13">
        <v>1</v>
      </c>
      <c r="Q1857" s="13">
        <v>5</v>
      </c>
      <c r="R1857" s="13">
        <v>859</v>
      </c>
      <c r="S1857" s="13">
        <v>0</v>
      </c>
      <c r="T1857" s="15">
        <v>8</v>
      </c>
      <c r="U1857" s="15">
        <v>1</v>
      </c>
      <c r="V1857" s="15">
        <v>0.63</v>
      </c>
      <c r="W1857" s="13">
        <v>78</v>
      </c>
      <c r="X1857" s="13">
        <v>129</v>
      </c>
      <c r="Y1857" s="13">
        <v>16</v>
      </c>
      <c r="Z1857" s="13">
        <v>207</v>
      </c>
      <c r="AA1857" s="13">
        <v>48</v>
      </c>
      <c r="AB1857" s="13">
        <v>0</v>
      </c>
    </row>
    <row r="1858" spans="1:28">
      <c r="A1858" s="1">
        <v>100012191</v>
      </c>
      <c r="B1858" s="1" t="s">
        <v>2314</v>
      </c>
      <c r="C1858" s="1" t="s">
        <v>3984</v>
      </c>
      <c r="D1858" s="1" t="s">
        <v>12</v>
      </c>
      <c r="E1858" s="1">
        <v>1</v>
      </c>
      <c r="F1858" s="13">
        <v>13</v>
      </c>
      <c r="G1858" s="13">
        <f t="shared" si="29"/>
        <v>5</v>
      </c>
      <c r="H1858" s="13">
        <v>5</v>
      </c>
      <c r="I1858" s="13">
        <v>0</v>
      </c>
      <c r="J1858" s="13">
        <v>0</v>
      </c>
      <c r="K1858" s="13">
        <v>1</v>
      </c>
      <c r="L1858" s="13">
        <v>0</v>
      </c>
      <c r="M1858" s="13">
        <v>1</v>
      </c>
      <c r="N1858" s="13">
        <v>0</v>
      </c>
      <c r="O1858" s="13">
        <v>1</v>
      </c>
      <c r="P1858" s="13">
        <v>1</v>
      </c>
      <c r="Q1858" s="13">
        <v>4</v>
      </c>
      <c r="R1858" s="13">
        <v>630</v>
      </c>
      <c r="S1858" s="13">
        <v>0</v>
      </c>
      <c r="T1858" s="15">
        <v>6.5</v>
      </c>
      <c r="U1858" s="15">
        <v>0.8125</v>
      </c>
      <c r="V1858" s="15">
        <v>0.51187499999999997</v>
      </c>
      <c r="W1858" s="13">
        <v>57</v>
      </c>
      <c r="X1858" s="13">
        <v>95</v>
      </c>
      <c r="Y1858" s="13">
        <v>13</v>
      </c>
      <c r="Z1858" s="13">
        <v>152</v>
      </c>
      <c r="AA1858" s="13">
        <v>48</v>
      </c>
      <c r="AB1858" s="13">
        <v>0</v>
      </c>
    </row>
    <row r="1859" spans="1:28">
      <c r="A1859" s="1">
        <v>100012198</v>
      </c>
      <c r="B1859" s="1" t="s">
        <v>2314</v>
      </c>
      <c r="C1859" s="1" t="s">
        <v>3984</v>
      </c>
      <c r="D1859" s="1" t="s">
        <v>176</v>
      </c>
      <c r="E1859" s="1">
        <v>1</v>
      </c>
      <c r="F1859" s="13">
        <v>14</v>
      </c>
      <c r="G1859" s="13">
        <f t="shared" si="29"/>
        <v>4</v>
      </c>
      <c r="H1859" s="13">
        <v>4</v>
      </c>
      <c r="I1859" s="13">
        <v>0</v>
      </c>
      <c r="J1859" s="13">
        <v>0</v>
      </c>
      <c r="K1859" s="13">
        <v>1</v>
      </c>
      <c r="L1859" s="13">
        <v>0</v>
      </c>
      <c r="M1859" s="13">
        <v>1</v>
      </c>
      <c r="N1859" s="13">
        <v>0</v>
      </c>
      <c r="O1859" s="13">
        <v>1</v>
      </c>
      <c r="P1859" s="13">
        <v>1</v>
      </c>
      <c r="Q1859" s="13">
        <v>5</v>
      </c>
      <c r="R1859" s="13">
        <v>767</v>
      </c>
      <c r="S1859" s="13">
        <v>0</v>
      </c>
      <c r="T1859" s="15">
        <v>7</v>
      </c>
      <c r="U1859" s="15">
        <v>0.875</v>
      </c>
      <c r="V1859" s="15">
        <v>0.55125000000000002</v>
      </c>
      <c r="W1859" s="13">
        <v>70</v>
      </c>
      <c r="X1859" s="13">
        <v>116</v>
      </c>
      <c r="Y1859" s="13">
        <v>14</v>
      </c>
      <c r="Z1859" s="13">
        <v>186</v>
      </c>
      <c r="AA1859" s="13">
        <v>48</v>
      </c>
      <c r="AB1859" s="13">
        <v>0</v>
      </c>
    </row>
    <row r="1860" spans="1:28">
      <c r="A1860" s="1">
        <v>100012203</v>
      </c>
      <c r="B1860" s="1" t="s">
        <v>2314</v>
      </c>
      <c r="C1860" s="1" t="s">
        <v>3984</v>
      </c>
      <c r="D1860" s="1" t="s">
        <v>3996</v>
      </c>
      <c r="E1860" s="1">
        <v>1</v>
      </c>
      <c r="F1860" s="13">
        <v>28</v>
      </c>
      <c r="G1860" s="13">
        <f t="shared" si="29"/>
        <v>10</v>
      </c>
      <c r="H1860" s="13">
        <v>10</v>
      </c>
      <c r="I1860" s="13">
        <v>0</v>
      </c>
      <c r="J1860" s="13">
        <v>4</v>
      </c>
      <c r="K1860" s="13">
        <v>0</v>
      </c>
      <c r="L1860" s="13">
        <v>0</v>
      </c>
      <c r="M1860" s="13">
        <v>0</v>
      </c>
      <c r="N1860" s="13">
        <v>3</v>
      </c>
      <c r="O1860" s="13">
        <v>1</v>
      </c>
      <c r="P1860" s="13">
        <v>2</v>
      </c>
      <c r="Q1860" s="13">
        <v>9</v>
      </c>
      <c r="R1860" s="13">
        <v>1425</v>
      </c>
      <c r="S1860" s="13">
        <v>25</v>
      </c>
      <c r="T1860" s="15">
        <v>14</v>
      </c>
      <c r="U1860" s="15">
        <v>1.75</v>
      </c>
      <c r="V1860" s="15">
        <v>1.1025</v>
      </c>
      <c r="W1860" s="13">
        <v>129</v>
      </c>
      <c r="X1860" s="13">
        <v>222</v>
      </c>
      <c r="Y1860" s="13">
        <v>28</v>
      </c>
      <c r="Z1860" s="13">
        <v>351</v>
      </c>
      <c r="AA1860" s="13">
        <v>72</v>
      </c>
      <c r="AB1860" s="13">
        <v>4</v>
      </c>
    </row>
    <row r="1861" spans="1:28">
      <c r="A1861" s="1">
        <v>100012208</v>
      </c>
      <c r="B1861" s="1" t="s">
        <v>2314</v>
      </c>
      <c r="C1861" s="1" t="s">
        <v>3984</v>
      </c>
      <c r="D1861" s="1" t="s">
        <v>271</v>
      </c>
      <c r="E1861" s="1">
        <v>1</v>
      </c>
      <c r="F1861" s="13">
        <v>65</v>
      </c>
      <c r="G1861" s="13">
        <f t="shared" si="29"/>
        <v>17</v>
      </c>
      <c r="H1861" s="13">
        <v>17</v>
      </c>
      <c r="I1861" s="13">
        <v>0</v>
      </c>
      <c r="J1861" s="13">
        <v>10</v>
      </c>
      <c r="K1861" s="13">
        <v>0</v>
      </c>
      <c r="L1861" s="13">
        <v>0</v>
      </c>
      <c r="M1861" s="13">
        <v>0</v>
      </c>
      <c r="N1861" s="13">
        <v>6</v>
      </c>
      <c r="O1861" s="13">
        <v>1</v>
      </c>
      <c r="P1861" s="13">
        <v>5</v>
      </c>
      <c r="Q1861" s="13">
        <v>24</v>
      </c>
      <c r="R1861" s="13">
        <v>3268</v>
      </c>
      <c r="S1861" s="13">
        <v>381</v>
      </c>
      <c r="T1861" s="15">
        <v>32.5</v>
      </c>
      <c r="U1861" s="15">
        <v>4.0625</v>
      </c>
      <c r="V1861" s="15">
        <v>2.5593750000000002</v>
      </c>
      <c r="W1861" s="13">
        <v>295</v>
      </c>
      <c r="X1861" s="13">
        <v>605</v>
      </c>
      <c r="Y1861" s="13">
        <v>65</v>
      </c>
      <c r="Z1861" s="13">
        <v>900</v>
      </c>
      <c r="AA1861" s="13">
        <v>144</v>
      </c>
      <c r="AB1861" s="13">
        <v>10</v>
      </c>
    </row>
    <row r="1862" spans="1:28">
      <c r="A1862" s="1">
        <v>100012209</v>
      </c>
      <c r="B1862" s="1" t="s">
        <v>2314</v>
      </c>
      <c r="C1862" s="1" t="s">
        <v>3984</v>
      </c>
      <c r="D1862" s="1" t="s">
        <v>46</v>
      </c>
      <c r="E1862" s="1">
        <v>1</v>
      </c>
      <c r="F1862" s="13">
        <v>19</v>
      </c>
      <c r="G1862" s="13">
        <f t="shared" ref="G1862:G1925" si="30">H1862+I1862</f>
        <v>7</v>
      </c>
      <c r="H1862" s="13">
        <v>7</v>
      </c>
      <c r="I1862" s="13">
        <v>0</v>
      </c>
      <c r="J1862" s="13">
        <v>0</v>
      </c>
      <c r="K1862" s="13">
        <v>1</v>
      </c>
      <c r="L1862" s="13">
        <v>0</v>
      </c>
      <c r="M1862" s="13">
        <v>1</v>
      </c>
      <c r="N1862" s="13">
        <v>0</v>
      </c>
      <c r="O1862" s="13">
        <v>1</v>
      </c>
      <c r="P1862" s="13">
        <v>1</v>
      </c>
      <c r="Q1862" s="13">
        <v>6</v>
      </c>
      <c r="R1862" s="13">
        <v>1130</v>
      </c>
      <c r="S1862" s="13">
        <v>0</v>
      </c>
      <c r="T1862" s="15">
        <v>9.5</v>
      </c>
      <c r="U1862" s="15">
        <v>1.1875</v>
      </c>
      <c r="V1862" s="15">
        <v>0.74812500000000004</v>
      </c>
      <c r="W1862" s="13">
        <v>102</v>
      </c>
      <c r="X1862" s="13">
        <v>170</v>
      </c>
      <c r="Y1862" s="13">
        <v>19</v>
      </c>
      <c r="Z1862" s="13">
        <v>272</v>
      </c>
      <c r="AA1862" s="13">
        <v>48</v>
      </c>
      <c r="AB1862" s="13">
        <v>0</v>
      </c>
    </row>
    <row r="1863" spans="1:28">
      <c r="A1863" s="1">
        <v>100012212</v>
      </c>
      <c r="B1863" s="1" t="s">
        <v>2314</v>
      </c>
      <c r="C1863" s="1" t="s">
        <v>3984</v>
      </c>
      <c r="D1863" s="1" t="s">
        <v>12</v>
      </c>
      <c r="E1863" s="1">
        <v>1</v>
      </c>
      <c r="F1863" s="13">
        <v>81</v>
      </c>
      <c r="G1863" s="13">
        <f t="shared" si="30"/>
        <v>21</v>
      </c>
      <c r="H1863" s="13">
        <v>21</v>
      </c>
      <c r="I1863" s="13">
        <v>0</v>
      </c>
      <c r="J1863" s="13">
        <v>12</v>
      </c>
      <c r="K1863" s="13">
        <v>0</v>
      </c>
      <c r="L1863" s="13">
        <v>0</v>
      </c>
      <c r="M1863" s="13">
        <v>0</v>
      </c>
      <c r="N1863" s="13">
        <v>7</v>
      </c>
      <c r="O1863" s="13">
        <v>1</v>
      </c>
      <c r="P1863" s="13">
        <v>6</v>
      </c>
      <c r="Q1863" s="13">
        <v>30</v>
      </c>
      <c r="R1863" s="13">
        <v>4013</v>
      </c>
      <c r="S1863" s="13">
        <v>634</v>
      </c>
      <c r="T1863" s="15">
        <v>40.5</v>
      </c>
      <c r="U1863" s="15">
        <v>5.0625</v>
      </c>
      <c r="V1863" s="15">
        <v>3.1893750000000001</v>
      </c>
      <c r="W1863" s="13">
        <v>362</v>
      </c>
      <c r="X1863" s="13">
        <v>793</v>
      </c>
      <c r="Y1863" s="13">
        <v>81</v>
      </c>
      <c r="Z1863" s="13">
        <v>1155</v>
      </c>
      <c r="AA1863" s="13">
        <v>168</v>
      </c>
      <c r="AB1863" s="13">
        <v>12</v>
      </c>
    </row>
    <row r="1864" spans="1:28">
      <c r="A1864" s="1">
        <v>100012217</v>
      </c>
      <c r="B1864" s="1" t="s">
        <v>2314</v>
      </c>
      <c r="C1864" s="1" t="s">
        <v>3984</v>
      </c>
      <c r="D1864" s="1" t="s">
        <v>12</v>
      </c>
      <c r="E1864" s="1">
        <v>1</v>
      </c>
      <c r="F1864" s="13">
        <v>95</v>
      </c>
      <c r="G1864" s="13">
        <f t="shared" si="30"/>
        <v>25</v>
      </c>
      <c r="H1864" s="13">
        <v>25</v>
      </c>
      <c r="I1864" s="13">
        <v>0</v>
      </c>
      <c r="J1864" s="13">
        <v>12</v>
      </c>
      <c r="K1864" s="13">
        <v>0</v>
      </c>
      <c r="L1864" s="13">
        <v>0</v>
      </c>
      <c r="M1864" s="13">
        <v>0</v>
      </c>
      <c r="N1864" s="13">
        <v>7</v>
      </c>
      <c r="O1864" s="13">
        <v>1</v>
      </c>
      <c r="P1864" s="13">
        <v>6</v>
      </c>
      <c r="Q1864" s="13">
        <v>35</v>
      </c>
      <c r="R1864" s="13">
        <v>4665</v>
      </c>
      <c r="S1864" s="13">
        <v>892</v>
      </c>
      <c r="T1864" s="15">
        <v>47.5</v>
      </c>
      <c r="U1864" s="15">
        <v>5.9375</v>
      </c>
      <c r="V1864" s="15">
        <v>3.7406250000000001</v>
      </c>
      <c r="W1864" s="13">
        <v>420</v>
      </c>
      <c r="X1864" s="13">
        <v>968</v>
      </c>
      <c r="Y1864" s="13">
        <v>95</v>
      </c>
      <c r="Z1864" s="13">
        <v>1388</v>
      </c>
      <c r="AA1864" s="13">
        <v>168</v>
      </c>
      <c r="AB1864" s="13">
        <v>12</v>
      </c>
    </row>
    <row r="1865" spans="1:28">
      <c r="A1865" s="1">
        <v>100012223</v>
      </c>
      <c r="B1865" s="1" t="s">
        <v>2314</v>
      </c>
      <c r="C1865" s="1" t="s">
        <v>3984</v>
      </c>
      <c r="D1865" s="1" t="s">
        <v>4003</v>
      </c>
      <c r="E1865" s="1">
        <v>1</v>
      </c>
      <c r="F1865" s="13">
        <v>58</v>
      </c>
      <c r="G1865" s="13">
        <f t="shared" si="30"/>
        <v>20</v>
      </c>
      <c r="H1865" s="13">
        <v>20</v>
      </c>
      <c r="I1865" s="13">
        <v>0</v>
      </c>
      <c r="J1865" s="13">
        <v>6</v>
      </c>
      <c r="K1865" s="13">
        <v>0</v>
      </c>
      <c r="L1865" s="13">
        <v>0</v>
      </c>
      <c r="M1865" s="13">
        <v>0</v>
      </c>
      <c r="N1865" s="13">
        <v>4</v>
      </c>
      <c r="O1865" s="13">
        <v>1</v>
      </c>
      <c r="P1865" s="13">
        <v>3</v>
      </c>
      <c r="Q1865" s="13">
        <v>19</v>
      </c>
      <c r="R1865" s="13">
        <v>2822</v>
      </c>
      <c r="S1865" s="13">
        <v>219</v>
      </c>
      <c r="T1865" s="15">
        <v>29</v>
      </c>
      <c r="U1865" s="15">
        <v>3.625</v>
      </c>
      <c r="V1865" s="15">
        <v>2.2837499999999999</v>
      </c>
      <c r="W1865" s="13">
        <v>254</v>
      </c>
      <c r="X1865" s="13">
        <v>489</v>
      </c>
      <c r="Y1865" s="13">
        <v>58</v>
      </c>
      <c r="Z1865" s="13">
        <v>743</v>
      </c>
      <c r="AA1865" s="13">
        <v>96</v>
      </c>
      <c r="AB1865" s="13">
        <v>6</v>
      </c>
    </row>
    <row r="1866" spans="1:28">
      <c r="A1866" s="1">
        <v>100012237</v>
      </c>
      <c r="B1866" s="1" t="s">
        <v>2314</v>
      </c>
      <c r="C1866" s="1" t="s">
        <v>3984</v>
      </c>
      <c r="D1866" s="1" t="s">
        <v>4013</v>
      </c>
      <c r="E1866" s="1">
        <v>1</v>
      </c>
      <c r="F1866" s="13">
        <v>46</v>
      </c>
      <c r="G1866" s="13">
        <f t="shared" si="30"/>
        <v>12</v>
      </c>
      <c r="H1866" s="13">
        <v>12</v>
      </c>
      <c r="I1866" s="13">
        <v>0</v>
      </c>
      <c r="J1866" s="13">
        <v>8</v>
      </c>
      <c r="K1866" s="13">
        <v>0</v>
      </c>
      <c r="L1866" s="13">
        <v>0</v>
      </c>
      <c r="M1866" s="13">
        <v>0</v>
      </c>
      <c r="N1866" s="13">
        <v>5</v>
      </c>
      <c r="O1866" s="13">
        <v>1</v>
      </c>
      <c r="P1866" s="13">
        <v>4</v>
      </c>
      <c r="Q1866" s="13">
        <v>17</v>
      </c>
      <c r="R1866" s="13">
        <v>2383</v>
      </c>
      <c r="S1866" s="13">
        <v>166</v>
      </c>
      <c r="T1866" s="15">
        <v>23</v>
      </c>
      <c r="U1866" s="15">
        <v>2.875</v>
      </c>
      <c r="V1866" s="15">
        <v>1.81125</v>
      </c>
      <c r="W1866" s="13">
        <v>215</v>
      </c>
      <c r="X1866" s="13">
        <v>408</v>
      </c>
      <c r="Y1866" s="13">
        <v>46</v>
      </c>
      <c r="Z1866" s="13">
        <v>623</v>
      </c>
      <c r="AA1866" s="13">
        <v>120</v>
      </c>
      <c r="AB1866" s="13">
        <v>8</v>
      </c>
    </row>
    <row r="1867" spans="1:28">
      <c r="A1867" s="1">
        <v>100012238</v>
      </c>
      <c r="B1867" s="1" t="s">
        <v>2314</v>
      </c>
      <c r="C1867" s="1" t="s">
        <v>3984</v>
      </c>
      <c r="D1867" s="1" t="s">
        <v>4014</v>
      </c>
      <c r="E1867" s="1">
        <v>1</v>
      </c>
      <c r="F1867" s="13">
        <v>52</v>
      </c>
      <c r="G1867" s="13">
        <f t="shared" si="30"/>
        <v>18</v>
      </c>
      <c r="H1867" s="13">
        <v>18</v>
      </c>
      <c r="I1867" s="13">
        <v>0</v>
      </c>
      <c r="J1867" s="13">
        <v>6</v>
      </c>
      <c r="K1867" s="13">
        <v>0</v>
      </c>
      <c r="L1867" s="13">
        <v>0</v>
      </c>
      <c r="M1867" s="13">
        <v>0</v>
      </c>
      <c r="N1867" s="13">
        <v>4</v>
      </c>
      <c r="O1867" s="13">
        <v>1</v>
      </c>
      <c r="P1867" s="13">
        <v>3</v>
      </c>
      <c r="Q1867" s="13">
        <v>17</v>
      </c>
      <c r="R1867" s="13">
        <v>2542</v>
      </c>
      <c r="S1867" s="13">
        <v>166</v>
      </c>
      <c r="T1867" s="15">
        <v>26</v>
      </c>
      <c r="U1867" s="15">
        <v>3.25</v>
      </c>
      <c r="V1867" s="15">
        <v>2.0474999999999999</v>
      </c>
      <c r="W1867" s="13">
        <v>229</v>
      </c>
      <c r="X1867" s="13">
        <v>432</v>
      </c>
      <c r="Y1867" s="13">
        <v>52</v>
      </c>
      <c r="Z1867" s="13">
        <v>661</v>
      </c>
      <c r="AA1867" s="13">
        <v>96</v>
      </c>
      <c r="AB1867" s="13">
        <v>6</v>
      </c>
    </row>
    <row r="1868" spans="1:28">
      <c r="A1868" s="1">
        <v>100012241</v>
      </c>
      <c r="B1868" s="1" t="s">
        <v>2314</v>
      </c>
      <c r="C1868" s="1" t="s">
        <v>3984</v>
      </c>
      <c r="D1868" s="1" t="s">
        <v>4016</v>
      </c>
      <c r="E1868" s="1">
        <v>2</v>
      </c>
      <c r="F1868" s="13">
        <v>86</v>
      </c>
      <c r="G1868" s="13">
        <f t="shared" si="30"/>
        <v>30</v>
      </c>
      <c r="H1868" s="13">
        <v>30</v>
      </c>
      <c r="I1868" s="13">
        <v>0</v>
      </c>
      <c r="J1868" s="13">
        <v>10</v>
      </c>
      <c r="K1868" s="13">
        <v>1</v>
      </c>
      <c r="L1868" s="13">
        <v>0</v>
      </c>
      <c r="M1868" s="13">
        <v>1</v>
      </c>
      <c r="N1868" s="13">
        <v>6</v>
      </c>
      <c r="O1868" s="13">
        <v>2</v>
      </c>
      <c r="P1868" s="13">
        <v>6</v>
      </c>
      <c r="Q1868" s="13">
        <v>28</v>
      </c>
      <c r="R1868" s="13">
        <v>4133</v>
      </c>
      <c r="S1868" s="13">
        <v>500</v>
      </c>
      <c r="T1868" s="15">
        <v>43</v>
      </c>
      <c r="U1868" s="15">
        <v>5.375</v>
      </c>
      <c r="V1868" s="15">
        <v>3.38625</v>
      </c>
      <c r="W1868" s="13">
        <v>373</v>
      </c>
      <c r="X1868" s="13">
        <v>770</v>
      </c>
      <c r="Y1868" s="13">
        <v>86</v>
      </c>
      <c r="Z1868" s="13">
        <v>1143</v>
      </c>
      <c r="AA1868" s="13">
        <v>192</v>
      </c>
      <c r="AB1868" s="13">
        <v>10</v>
      </c>
    </row>
    <row r="1869" spans="1:28">
      <c r="A1869" s="1">
        <v>100012256</v>
      </c>
      <c r="B1869" s="1" t="s">
        <v>2314</v>
      </c>
      <c r="C1869" s="1" t="s">
        <v>3984</v>
      </c>
      <c r="D1869" s="1" t="s">
        <v>12</v>
      </c>
      <c r="E1869" s="1">
        <v>1</v>
      </c>
      <c r="F1869" s="13">
        <v>70</v>
      </c>
      <c r="G1869" s="13">
        <f t="shared" si="30"/>
        <v>24</v>
      </c>
      <c r="H1869" s="13">
        <v>24</v>
      </c>
      <c r="I1869" s="13">
        <v>0</v>
      </c>
      <c r="J1869" s="13">
        <v>10</v>
      </c>
      <c r="K1869" s="13">
        <v>0</v>
      </c>
      <c r="L1869" s="13">
        <v>0</v>
      </c>
      <c r="M1869" s="13">
        <v>0</v>
      </c>
      <c r="N1869" s="13">
        <v>6</v>
      </c>
      <c r="O1869" s="13">
        <v>1</v>
      </c>
      <c r="P1869" s="13">
        <v>5</v>
      </c>
      <c r="Q1869" s="13">
        <v>23</v>
      </c>
      <c r="R1869" s="13">
        <v>3501</v>
      </c>
      <c r="S1869" s="13">
        <v>345</v>
      </c>
      <c r="T1869" s="15">
        <v>35</v>
      </c>
      <c r="U1869" s="15">
        <v>4.375</v>
      </c>
      <c r="V1869" s="15">
        <v>2.7562500000000001</v>
      </c>
      <c r="W1869" s="13">
        <v>316</v>
      </c>
      <c r="X1869" s="13">
        <v>629</v>
      </c>
      <c r="Y1869" s="13">
        <v>70</v>
      </c>
      <c r="Z1869" s="13">
        <v>945</v>
      </c>
      <c r="AA1869" s="13">
        <v>144</v>
      </c>
      <c r="AB1869" s="13">
        <v>10</v>
      </c>
    </row>
    <row r="1870" spans="1:28">
      <c r="A1870" s="1">
        <v>100012282</v>
      </c>
      <c r="B1870" s="1" t="s">
        <v>2314</v>
      </c>
      <c r="C1870" s="1" t="s">
        <v>3984</v>
      </c>
      <c r="D1870" s="1" t="s">
        <v>12</v>
      </c>
      <c r="E1870" s="1">
        <v>1</v>
      </c>
      <c r="F1870" s="13">
        <v>58</v>
      </c>
      <c r="G1870" s="13">
        <f t="shared" si="30"/>
        <v>20</v>
      </c>
      <c r="H1870" s="13">
        <v>20</v>
      </c>
      <c r="I1870" s="13">
        <v>0</v>
      </c>
      <c r="J1870" s="13">
        <v>6</v>
      </c>
      <c r="K1870" s="13">
        <v>0</v>
      </c>
      <c r="L1870" s="13">
        <v>0</v>
      </c>
      <c r="M1870" s="13">
        <v>0</v>
      </c>
      <c r="N1870" s="13">
        <v>4</v>
      </c>
      <c r="O1870" s="13">
        <v>1</v>
      </c>
      <c r="P1870" s="13">
        <v>3</v>
      </c>
      <c r="Q1870" s="13">
        <v>19</v>
      </c>
      <c r="R1870" s="13">
        <v>2822</v>
      </c>
      <c r="S1870" s="13">
        <v>219</v>
      </c>
      <c r="T1870" s="15">
        <v>29</v>
      </c>
      <c r="U1870" s="15">
        <v>3.625</v>
      </c>
      <c r="V1870" s="15">
        <v>2.2837499999999999</v>
      </c>
      <c r="W1870" s="13">
        <v>254</v>
      </c>
      <c r="X1870" s="13">
        <v>489</v>
      </c>
      <c r="Y1870" s="13">
        <v>58</v>
      </c>
      <c r="Z1870" s="13">
        <v>743</v>
      </c>
      <c r="AA1870" s="13">
        <v>96</v>
      </c>
      <c r="AB1870" s="13">
        <v>6</v>
      </c>
    </row>
    <row r="1871" spans="1:28">
      <c r="A1871" s="1">
        <v>100012287</v>
      </c>
      <c r="B1871" s="1" t="s">
        <v>2314</v>
      </c>
      <c r="C1871" s="1" t="s">
        <v>3984</v>
      </c>
      <c r="D1871" s="1" t="s">
        <v>12</v>
      </c>
      <c r="E1871" s="1">
        <v>1</v>
      </c>
      <c r="F1871" s="13">
        <v>73</v>
      </c>
      <c r="G1871" s="13">
        <f t="shared" si="30"/>
        <v>25</v>
      </c>
      <c r="H1871" s="13">
        <v>25</v>
      </c>
      <c r="I1871" s="13">
        <v>0</v>
      </c>
      <c r="J1871" s="13">
        <v>10</v>
      </c>
      <c r="K1871" s="13">
        <v>0</v>
      </c>
      <c r="L1871" s="13">
        <v>0</v>
      </c>
      <c r="M1871" s="13">
        <v>0</v>
      </c>
      <c r="N1871" s="13">
        <v>6</v>
      </c>
      <c r="O1871" s="13">
        <v>1</v>
      </c>
      <c r="P1871" s="13">
        <v>5</v>
      </c>
      <c r="Q1871" s="13">
        <v>24</v>
      </c>
      <c r="R1871" s="13">
        <v>3640</v>
      </c>
      <c r="S1871" s="13">
        <v>381</v>
      </c>
      <c r="T1871" s="15">
        <v>36.5</v>
      </c>
      <c r="U1871" s="15">
        <v>4.5625</v>
      </c>
      <c r="V1871" s="15">
        <v>2.8743750000000001</v>
      </c>
      <c r="W1871" s="13">
        <v>328</v>
      </c>
      <c r="X1871" s="13">
        <v>661</v>
      </c>
      <c r="Y1871" s="13">
        <v>73</v>
      </c>
      <c r="Z1871" s="13">
        <v>989</v>
      </c>
      <c r="AA1871" s="13">
        <v>144</v>
      </c>
      <c r="AB1871" s="13">
        <v>10</v>
      </c>
    </row>
    <row r="1872" spans="1:28">
      <c r="A1872" s="1">
        <v>100012293</v>
      </c>
      <c r="B1872" s="1" t="s">
        <v>2314</v>
      </c>
      <c r="C1872" s="1" t="s">
        <v>3984</v>
      </c>
      <c r="D1872" s="1" t="s">
        <v>176</v>
      </c>
      <c r="E1872" s="1">
        <v>2</v>
      </c>
      <c r="F1872" s="13">
        <v>61</v>
      </c>
      <c r="G1872" s="13">
        <f t="shared" si="30"/>
        <v>17</v>
      </c>
      <c r="H1872" s="13">
        <v>17</v>
      </c>
      <c r="I1872" s="13">
        <v>0</v>
      </c>
      <c r="J1872" s="13">
        <v>6</v>
      </c>
      <c r="K1872" s="13">
        <v>1</v>
      </c>
      <c r="L1872" s="13">
        <v>0</v>
      </c>
      <c r="M1872" s="13">
        <v>1</v>
      </c>
      <c r="N1872" s="13">
        <v>4</v>
      </c>
      <c r="O1872" s="13">
        <v>2</v>
      </c>
      <c r="P1872" s="13">
        <v>4</v>
      </c>
      <c r="Q1872" s="13">
        <v>22</v>
      </c>
      <c r="R1872" s="13">
        <v>3194</v>
      </c>
      <c r="S1872" s="13">
        <v>142</v>
      </c>
      <c r="T1872" s="15">
        <v>30.5</v>
      </c>
      <c r="U1872" s="15">
        <v>3.8125</v>
      </c>
      <c r="V1872" s="15">
        <v>2.401875</v>
      </c>
      <c r="W1872" s="13">
        <v>289</v>
      </c>
      <c r="X1872" s="13">
        <v>523</v>
      </c>
      <c r="Y1872" s="13">
        <v>61</v>
      </c>
      <c r="Z1872" s="13">
        <v>812</v>
      </c>
      <c r="AA1872" s="13">
        <v>144</v>
      </c>
      <c r="AB1872" s="13">
        <v>6</v>
      </c>
    </row>
    <row r="1873" spans="1:28">
      <c r="A1873" s="1">
        <v>100012301</v>
      </c>
      <c r="B1873" s="1" t="s">
        <v>2314</v>
      </c>
      <c r="C1873" s="1" t="s">
        <v>3984</v>
      </c>
      <c r="D1873" s="1" t="s">
        <v>446</v>
      </c>
      <c r="E1873" s="1">
        <v>3</v>
      </c>
      <c r="F1873" s="13">
        <v>37</v>
      </c>
      <c r="G1873" s="13">
        <f t="shared" si="30"/>
        <v>11</v>
      </c>
      <c r="H1873" s="13">
        <v>9</v>
      </c>
      <c r="I1873" s="13">
        <v>2</v>
      </c>
      <c r="J1873" s="13">
        <v>4</v>
      </c>
      <c r="K1873" s="13">
        <v>0</v>
      </c>
      <c r="L1873" s="13">
        <v>0</v>
      </c>
      <c r="M1873" s="13">
        <v>0</v>
      </c>
      <c r="N1873" s="13">
        <v>3</v>
      </c>
      <c r="O1873" s="13">
        <v>1</v>
      </c>
      <c r="P1873" s="13">
        <v>2</v>
      </c>
      <c r="Q1873" s="13">
        <v>15</v>
      </c>
      <c r="R1873" s="13">
        <v>1844</v>
      </c>
      <c r="S1873" s="13">
        <v>120</v>
      </c>
      <c r="T1873" s="15">
        <v>18.5</v>
      </c>
      <c r="U1873" s="15">
        <v>2.3125</v>
      </c>
      <c r="V1873" s="15">
        <v>1.4568749999999999</v>
      </c>
      <c r="W1873" s="13">
        <v>166</v>
      </c>
      <c r="X1873" s="13">
        <v>313</v>
      </c>
      <c r="Y1873" s="13">
        <v>37</v>
      </c>
      <c r="Z1873" s="13">
        <v>479</v>
      </c>
      <c r="AA1873" s="13">
        <v>72</v>
      </c>
      <c r="AB1873" s="13">
        <v>4</v>
      </c>
    </row>
    <row r="1874" spans="1:28">
      <c r="A1874" s="1">
        <v>100012305</v>
      </c>
      <c r="B1874" s="1" t="s">
        <v>2314</v>
      </c>
      <c r="C1874" s="1" t="s">
        <v>3984</v>
      </c>
      <c r="D1874" s="1" t="s">
        <v>12</v>
      </c>
      <c r="E1874" s="1">
        <v>1</v>
      </c>
      <c r="F1874" s="13">
        <v>62</v>
      </c>
      <c r="G1874" s="13">
        <f t="shared" si="30"/>
        <v>16</v>
      </c>
      <c r="H1874" s="13">
        <v>16</v>
      </c>
      <c r="I1874" s="13">
        <v>0</v>
      </c>
      <c r="J1874" s="13">
        <v>8</v>
      </c>
      <c r="K1874" s="13">
        <v>0</v>
      </c>
      <c r="L1874" s="13">
        <v>0</v>
      </c>
      <c r="M1874" s="13">
        <v>0</v>
      </c>
      <c r="N1874" s="13">
        <v>5</v>
      </c>
      <c r="O1874" s="13">
        <v>1</v>
      </c>
      <c r="P1874" s="13">
        <v>4</v>
      </c>
      <c r="Q1874" s="13">
        <v>23</v>
      </c>
      <c r="R1874" s="13">
        <v>3008</v>
      </c>
      <c r="S1874" s="13">
        <v>345</v>
      </c>
      <c r="T1874" s="15">
        <v>31</v>
      </c>
      <c r="U1874" s="15">
        <v>3.875</v>
      </c>
      <c r="V1874" s="15">
        <v>2.4412500000000001</v>
      </c>
      <c r="W1874" s="13">
        <v>271</v>
      </c>
      <c r="X1874" s="13">
        <v>555</v>
      </c>
      <c r="Y1874" s="13">
        <v>62</v>
      </c>
      <c r="Z1874" s="13">
        <v>826</v>
      </c>
      <c r="AA1874" s="13">
        <v>120</v>
      </c>
      <c r="AB1874" s="13">
        <v>8</v>
      </c>
    </row>
    <row r="1875" spans="1:28">
      <c r="A1875" s="1">
        <v>100012334</v>
      </c>
      <c r="B1875" s="1" t="s">
        <v>2314</v>
      </c>
      <c r="C1875" s="1" t="s">
        <v>4040</v>
      </c>
      <c r="D1875" s="1" t="s">
        <v>12</v>
      </c>
      <c r="E1875" s="1">
        <v>1</v>
      </c>
      <c r="F1875" s="13">
        <v>78</v>
      </c>
      <c r="G1875" s="13">
        <f t="shared" si="30"/>
        <v>20</v>
      </c>
      <c r="H1875" s="13">
        <v>20</v>
      </c>
      <c r="I1875" s="13">
        <v>0</v>
      </c>
      <c r="J1875" s="13">
        <v>8</v>
      </c>
      <c r="K1875" s="13">
        <v>0</v>
      </c>
      <c r="L1875" s="13">
        <v>0</v>
      </c>
      <c r="M1875" s="13">
        <v>0</v>
      </c>
      <c r="N1875" s="13">
        <v>5</v>
      </c>
      <c r="O1875" s="13">
        <v>1</v>
      </c>
      <c r="P1875" s="13">
        <v>4</v>
      </c>
      <c r="Q1875" s="13">
        <v>29</v>
      </c>
      <c r="R1875" s="13">
        <v>3753</v>
      </c>
      <c r="S1875" s="13">
        <v>587</v>
      </c>
      <c r="T1875" s="15">
        <v>39</v>
      </c>
      <c r="U1875" s="15">
        <v>4.875</v>
      </c>
      <c r="V1875" s="15">
        <v>3.07125</v>
      </c>
      <c r="W1875" s="13">
        <v>338</v>
      </c>
      <c r="X1875" s="13">
        <v>740</v>
      </c>
      <c r="Y1875" s="13">
        <v>78</v>
      </c>
      <c r="Z1875" s="13">
        <v>1078</v>
      </c>
      <c r="AA1875" s="13">
        <v>120</v>
      </c>
      <c r="AB1875" s="13">
        <v>8</v>
      </c>
    </row>
    <row r="1876" spans="1:28">
      <c r="A1876" s="1">
        <v>100012345</v>
      </c>
      <c r="B1876" s="1" t="s">
        <v>2314</v>
      </c>
      <c r="C1876" s="1" t="s">
        <v>4040</v>
      </c>
      <c r="D1876" s="1" t="s">
        <v>12</v>
      </c>
      <c r="E1876" s="1">
        <v>1</v>
      </c>
      <c r="F1876" s="13">
        <v>62</v>
      </c>
      <c r="G1876" s="13">
        <f t="shared" si="30"/>
        <v>16</v>
      </c>
      <c r="H1876" s="13">
        <v>16</v>
      </c>
      <c r="I1876" s="13">
        <v>0</v>
      </c>
      <c r="J1876" s="13">
        <v>10</v>
      </c>
      <c r="K1876" s="13">
        <v>0</v>
      </c>
      <c r="L1876" s="13">
        <v>0</v>
      </c>
      <c r="M1876" s="13">
        <v>0</v>
      </c>
      <c r="N1876" s="13">
        <v>6</v>
      </c>
      <c r="O1876" s="13">
        <v>1</v>
      </c>
      <c r="P1876" s="13">
        <v>5</v>
      </c>
      <c r="Q1876" s="13">
        <v>23</v>
      </c>
      <c r="R1876" s="13">
        <v>3128</v>
      </c>
      <c r="S1876" s="13">
        <v>345</v>
      </c>
      <c r="T1876" s="15">
        <v>31</v>
      </c>
      <c r="U1876" s="15">
        <v>3.875</v>
      </c>
      <c r="V1876" s="15">
        <v>2.4412500000000001</v>
      </c>
      <c r="W1876" s="13">
        <v>282</v>
      </c>
      <c r="X1876" s="13">
        <v>573</v>
      </c>
      <c r="Y1876" s="13">
        <v>62</v>
      </c>
      <c r="Z1876" s="13">
        <v>855</v>
      </c>
      <c r="AA1876" s="13">
        <v>144</v>
      </c>
      <c r="AB1876" s="13">
        <v>10</v>
      </c>
    </row>
    <row r="1877" spans="1:28">
      <c r="A1877" s="1">
        <v>100012352</v>
      </c>
      <c r="B1877" s="1" t="s">
        <v>2314</v>
      </c>
      <c r="C1877" s="1" t="s">
        <v>4040</v>
      </c>
      <c r="D1877" s="1" t="s">
        <v>4043</v>
      </c>
      <c r="E1877" s="1">
        <v>1</v>
      </c>
      <c r="F1877" s="13">
        <v>43</v>
      </c>
      <c r="G1877" s="13">
        <f t="shared" si="30"/>
        <v>15</v>
      </c>
      <c r="H1877" s="13">
        <v>15</v>
      </c>
      <c r="I1877" s="13">
        <v>0</v>
      </c>
      <c r="J1877" s="13">
        <v>6</v>
      </c>
      <c r="K1877" s="13">
        <v>0</v>
      </c>
      <c r="L1877" s="13">
        <v>0</v>
      </c>
      <c r="M1877" s="13">
        <v>0</v>
      </c>
      <c r="N1877" s="13">
        <v>4</v>
      </c>
      <c r="O1877" s="13">
        <v>1</v>
      </c>
      <c r="P1877" s="13">
        <v>3</v>
      </c>
      <c r="Q1877" s="13">
        <v>14</v>
      </c>
      <c r="R1877" s="13">
        <v>2123</v>
      </c>
      <c r="S1877" s="13">
        <v>100</v>
      </c>
      <c r="T1877" s="15">
        <v>21.5</v>
      </c>
      <c r="U1877" s="15">
        <v>2.6875</v>
      </c>
      <c r="V1877" s="15">
        <v>1.693125</v>
      </c>
      <c r="W1877" s="13">
        <v>192</v>
      </c>
      <c r="X1877" s="13">
        <v>349</v>
      </c>
      <c r="Y1877" s="13">
        <v>43</v>
      </c>
      <c r="Z1877" s="13">
        <v>541</v>
      </c>
      <c r="AA1877" s="13">
        <v>96</v>
      </c>
      <c r="AB1877" s="13">
        <v>6</v>
      </c>
    </row>
    <row r="1878" spans="1:28">
      <c r="A1878" s="1">
        <v>100012358</v>
      </c>
      <c r="B1878" s="1" t="s">
        <v>2314</v>
      </c>
      <c r="C1878" s="1" t="s">
        <v>4047</v>
      </c>
      <c r="D1878" s="1" t="s">
        <v>12</v>
      </c>
      <c r="E1878" s="1">
        <v>1</v>
      </c>
      <c r="F1878" s="13">
        <v>31</v>
      </c>
      <c r="G1878" s="13">
        <f t="shared" si="30"/>
        <v>11</v>
      </c>
      <c r="H1878" s="13">
        <v>11</v>
      </c>
      <c r="I1878" s="13">
        <v>0</v>
      </c>
      <c r="J1878" s="13">
        <v>4</v>
      </c>
      <c r="K1878" s="13">
        <v>0</v>
      </c>
      <c r="L1878" s="13">
        <v>0</v>
      </c>
      <c r="M1878" s="13">
        <v>0</v>
      </c>
      <c r="N1878" s="13">
        <v>3</v>
      </c>
      <c r="O1878" s="13">
        <v>1</v>
      </c>
      <c r="P1878" s="13">
        <v>2</v>
      </c>
      <c r="Q1878" s="13">
        <v>10</v>
      </c>
      <c r="R1878" s="13">
        <v>1564</v>
      </c>
      <c r="S1878" s="13">
        <v>37</v>
      </c>
      <c r="T1878" s="15">
        <v>15.5</v>
      </c>
      <c r="U1878" s="15">
        <v>1.9375</v>
      </c>
      <c r="V1878" s="15">
        <v>1.2206250000000001</v>
      </c>
      <c r="W1878" s="13">
        <v>141</v>
      </c>
      <c r="X1878" s="13">
        <v>246</v>
      </c>
      <c r="Y1878" s="13">
        <v>31</v>
      </c>
      <c r="Z1878" s="13">
        <v>387</v>
      </c>
      <c r="AA1878" s="13">
        <v>72</v>
      </c>
      <c r="AB1878" s="13">
        <v>4</v>
      </c>
    </row>
    <row r="1879" spans="1:28">
      <c r="A1879" s="1">
        <v>100012365</v>
      </c>
      <c r="B1879" s="1" t="s">
        <v>2314</v>
      </c>
      <c r="C1879" s="1" t="s">
        <v>4047</v>
      </c>
      <c r="D1879" s="1" t="s">
        <v>176</v>
      </c>
      <c r="E1879" s="1">
        <v>1</v>
      </c>
      <c r="F1879" s="13">
        <v>13</v>
      </c>
      <c r="G1879" s="13">
        <f t="shared" si="30"/>
        <v>5</v>
      </c>
      <c r="H1879" s="13">
        <v>5</v>
      </c>
      <c r="I1879" s="13">
        <v>0</v>
      </c>
      <c r="J1879" s="13">
        <v>0</v>
      </c>
      <c r="K1879" s="13">
        <v>1</v>
      </c>
      <c r="L1879" s="13">
        <v>0</v>
      </c>
      <c r="M1879" s="13">
        <v>1</v>
      </c>
      <c r="N1879" s="13">
        <v>0</v>
      </c>
      <c r="O1879" s="13">
        <v>1</v>
      </c>
      <c r="P1879" s="13">
        <v>1</v>
      </c>
      <c r="Q1879" s="13">
        <v>4</v>
      </c>
      <c r="R1879" s="13">
        <v>630</v>
      </c>
      <c r="S1879" s="13">
        <v>0</v>
      </c>
      <c r="T1879" s="15">
        <v>6.5</v>
      </c>
      <c r="U1879" s="15">
        <v>0.8125</v>
      </c>
      <c r="V1879" s="15">
        <v>0.51187499999999997</v>
      </c>
      <c r="W1879" s="13">
        <v>57</v>
      </c>
      <c r="X1879" s="13">
        <v>95</v>
      </c>
      <c r="Y1879" s="13">
        <v>13</v>
      </c>
      <c r="Z1879" s="13">
        <v>152</v>
      </c>
      <c r="AA1879" s="13">
        <v>48</v>
      </c>
      <c r="AB1879" s="13">
        <v>0</v>
      </c>
    </row>
    <row r="1880" spans="1:28">
      <c r="A1880" s="1">
        <v>100012372</v>
      </c>
      <c r="B1880" s="1" t="s">
        <v>2314</v>
      </c>
      <c r="C1880" s="1" t="s">
        <v>4047</v>
      </c>
      <c r="D1880" s="1" t="s">
        <v>12</v>
      </c>
      <c r="E1880" s="1">
        <v>1</v>
      </c>
      <c r="F1880" s="13">
        <v>19</v>
      </c>
      <c r="G1880" s="13">
        <f t="shared" si="30"/>
        <v>7</v>
      </c>
      <c r="H1880" s="13">
        <v>7</v>
      </c>
      <c r="I1880" s="13">
        <v>0</v>
      </c>
      <c r="J1880" s="13">
        <v>0</v>
      </c>
      <c r="K1880" s="13">
        <v>1</v>
      </c>
      <c r="L1880" s="13">
        <v>0</v>
      </c>
      <c r="M1880" s="13">
        <v>1</v>
      </c>
      <c r="N1880" s="13">
        <v>0</v>
      </c>
      <c r="O1880" s="13">
        <v>1</v>
      </c>
      <c r="P1880" s="13">
        <v>1</v>
      </c>
      <c r="Q1880" s="13">
        <v>6</v>
      </c>
      <c r="R1880" s="13">
        <v>1130</v>
      </c>
      <c r="S1880" s="13">
        <v>0</v>
      </c>
      <c r="T1880" s="15">
        <v>9.5</v>
      </c>
      <c r="U1880" s="15">
        <v>1.1875</v>
      </c>
      <c r="V1880" s="15">
        <v>0.74812500000000004</v>
      </c>
      <c r="W1880" s="13">
        <v>102</v>
      </c>
      <c r="X1880" s="13">
        <v>170</v>
      </c>
      <c r="Y1880" s="13">
        <v>19</v>
      </c>
      <c r="Z1880" s="13">
        <v>272</v>
      </c>
      <c r="AA1880" s="13">
        <v>48</v>
      </c>
      <c r="AB1880" s="13">
        <v>0</v>
      </c>
    </row>
    <row r="1881" spans="1:28">
      <c r="A1881" s="1">
        <v>100012378</v>
      </c>
      <c r="B1881" s="1" t="s">
        <v>2314</v>
      </c>
      <c r="C1881" s="1" t="s">
        <v>4047</v>
      </c>
      <c r="D1881" s="1" t="s">
        <v>12</v>
      </c>
      <c r="E1881" s="1">
        <v>1</v>
      </c>
      <c r="F1881" s="13">
        <v>60</v>
      </c>
      <c r="G1881" s="13">
        <f t="shared" si="30"/>
        <v>16</v>
      </c>
      <c r="H1881" s="13">
        <v>16</v>
      </c>
      <c r="I1881" s="13">
        <v>0</v>
      </c>
      <c r="J1881" s="13">
        <v>8</v>
      </c>
      <c r="K1881" s="13">
        <v>0</v>
      </c>
      <c r="L1881" s="13">
        <v>0</v>
      </c>
      <c r="M1881" s="13">
        <v>0</v>
      </c>
      <c r="N1881" s="13">
        <v>5</v>
      </c>
      <c r="O1881" s="13">
        <v>1</v>
      </c>
      <c r="P1881" s="13">
        <v>4</v>
      </c>
      <c r="Q1881" s="13">
        <v>22</v>
      </c>
      <c r="R1881" s="13">
        <v>3035</v>
      </c>
      <c r="S1881" s="13">
        <v>311</v>
      </c>
      <c r="T1881" s="15">
        <v>30</v>
      </c>
      <c r="U1881" s="15">
        <v>3.75</v>
      </c>
      <c r="V1881" s="15">
        <v>2.3624999999999998</v>
      </c>
      <c r="W1881" s="13">
        <v>274</v>
      </c>
      <c r="X1881" s="13">
        <v>549</v>
      </c>
      <c r="Y1881" s="13">
        <v>60</v>
      </c>
      <c r="Z1881" s="13">
        <v>823</v>
      </c>
      <c r="AA1881" s="13">
        <v>120</v>
      </c>
      <c r="AB1881" s="13">
        <v>8</v>
      </c>
    </row>
    <row r="1882" spans="1:28">
      <c r="A1882" s="1">
        <v>100012382</v>
      </c>
      <c r="B1882" s="1" t="s">
        <v>2314</v>
      </c>
      <c r="C1882" s="1" t="s">
        <v>4047</v>
      </c>
      <c r="D1882" s="1" t="s">
        <v>12</v>
      </c>
      <c r="E1882" s="1">
        <v>1</v>
      </c>
      <c r="F1882" s="13">
        <v>38</v>
      </c>
      <c r="G1882" s="13">
        <f t="shared" si="30"/>
        <v>10</v>
      </c>
      <c r="H1882" s="13">
        <v>10</v>
      </c>
      <c r="I1882" s="13">
        <v>0</v>
      </c>
      <c r="J1882" s="13">
        <v>4</v>
      </c>
      <c r="K1882" s="13">
        <v>0</v>
      </c>
      <c r="L1882" s="13">
        <v>0</v>
      </c>
      <c r="M1882" s="13">
        <v>0</v>
      </c>
      <c r="N1882" s="13">
        <v>3</v>
      </c>
      <c r="O1882" s="13">
        <v>1</v>
      </c>
      <c r="P1882" s="13">
        <v>2</v>
      </c>
      <c r="Q1882" s="13">
        <v>14</v>
      </c>
      <c r="R1882" s="13">
        <v>1890</v>
      </c>
      <c r="S1882" s="13">
        <v>100</v>
      </c>
      <c r="T1882" s="15">
        <v>19</v>
      </c>
      <c r="U1882" s="15">
        <v>2.375</v>
      </c>
      <c r="V1882" s="15">
        <v>1.4962500000000001</v>
      </c>
      <c r="W1882" s="13">
        <v>171</v>
      </c>
      <c r="X1882" s="13">
        <v>314</v>
      </c>
      <c r="Y1882" s="13">
        <v>38</v>
      </c>
      <c r="Z1882" s="13">
        <v>485</v>
      </c>
      <c r="AA1882" s="13">
        <v>72</v>
      </c>
      <c r="AB1882" s="13">
        <v>4</v>
      </c>
    </row>
    <row r="1883" spans="1:28">
      <c r="A1883" s="1">
        <v>100012386</v>
      </c>
      <c r="B1883" s="1" t="s">
        <v>2314</v>
      </c>
      <c r="C1883" s="1" t="s">
        <v>4047</v>
      </c>
      <c r="D1883" s="1" t="s">
        <v>176</v>
      </c>
      <c r="E1883" s="1">
        <v>1</v>
      </c>
      <c r="F1883" s="13">
        <v>9</v>
      </c>
      <c r="G1883" s="13">
        <f t="shared" si="30"/>
        <v>3</v>
      </c>
      <c r="H1883" s="13">
        <v>3</v>
      </c>
      <c r="I1883" s="13">
        <v>0</v>
      </c>
      <c r="J1883" s="13">
        <v>0</v>
      </c>
      <c r="K1883" s="13">
        <v>0</v>
      </c>
      <c r="L1883" s="13">
        <v>0</v>
      </c>
      <c r="M1883" s="13">
        <v>1</v>
      </c>
      <c r="N1883" s="13">
        <v>0</v>
      </c>
      <c r="O1883" s="13">
        <v>1</v>
      </c>
      <c r="P1883" s="13">
        <v>0</v>
      </c>
      <c r="Q1883" s="13">
        <v>3</v>
      </c>
      <c r="R1883" s="13">
        <v>290</v>
      </c>
      <c r="S1883" s="13">
        <v>0</v>
      </c>
      <c r="T1883" s="15">
        <v>4.5</v>
      </c>
      <c r="U1883" s="15">
        <v>0.5625</v>
      </c>
      <c r="V1883" s="15">
        <v>0.354375</v>
      </c>
      <c r="W1883" s="13">
        <v>27</v>
      </c>
      <c r="X1883" s="13">
        <v>44</v>
      </c>
      <c r="Y1883" s="13">
        <v>9</v>
      </c>
      <c r="Z1883" s="13">
        <v>71</v>
      </c>
      <c r="AA1883" s="13">
        <v>24</v>
      </c>
      <c r="AB1883" s="13">
        <v>0</v>
      </c>
    </row>
    <row r="1884" spans="1:28">
      <c r="A1884" s="1">
        <v>100012392</v>
      </c>
      <c r="B1884" s="1" t="s">
        <v>2314</v>
      </c>
      <c r="C1884" s="1" t="s">
        <v>4047</v>
      </c>
      <c r="D1884" s="1" t="s">
        <v>4058</v>
      </c>
      <c r="E1884" s="1">
        <v>2</v>
      </c>
      <c r="F1884" s="13">
        <v>128</v>
      </c>
      <c r="G1884" s="13">
        <f t="shared" si="30"/>
        <v>44</v>
      </c>
      <c r="H1884" s="13">
        <v>44</v>
      </c>
      <c r="I1884" s="13">
        <v>0</v>
      </c>
      <c r="J1884" s="13">
        <v>16</v>
      </c>
      <c r="K1884" s="13">
        <v>0</v>
      </c>
      <c r="L1884" s="13">
        <v>0</v>
      </c>
      <c r="M1884" s="13">
        <v>0</v>
      </c>
      <c r="N1884" s="13">
        <v>10</v>
      </c>
      <c r="O1884" s="13">
        <v>2</v>
      </c>
      <c r="P1884" s="13">
        <v>8</v>
      </c>
      <c r="Q1884" s="13">
        <v>42</v>
      </c>
      <c r="R1884" s="13">
        <v>6202</v>
      </c>
      <c r="S1884" s="13">
        <v>558</v>
      </c>
      <c r="T1884" s="15">
        <v>64</v>
      </c>
      <c r="U1884" s="15">
        <v>8</v>
      </c>
      <c r="V1884" s="15">
        <v>5.04</v>
      </c>
      <c r="W1884" s="13">
        <v>560</v>
      </c>
      <c r="X1884" s="13">
        <v>1098</v>
      </c>
      <c r="Y1884" s="13">
        <v>128</v>
      </c>
      <c r="Z1884" s="13">
        <v>1658</v>
      </c>
      <c r="AA1884" s="13">
        <v>240</v>
      </c>
      <c r="AB1884" s="13">
        <v>16</v>
      </c>
    </row>
    <row r="1885" spans="1:28">
      <c r="A1885" s="1">
        <v>100012394</v>
      </c>
      <c r="B1885" s="1" t="s">
        <v>2314</v>
      </c>
      <c r="C1885" s="1" t="s">
        <v>4047</v>
      </c>
      <c r="D1885" s="1" t="s">
        <v>150</v>
      </c>
      <c r="E1885" s="1">
        <v>1</v>
      </c>
      <c r="F1885" s="13">
        <v>22</v>
      </c>
      <c r="G1885" s="13">
        <f t="shared" si="30"/>
        <v>6</v>
      </c>
      <c r="H1885" s="13">
        <v>6</v>
      </c>
      <c r="I1885" s="13">
        <v>0</v>
      </c>
      <c r="J1885" s="13">
        <v>4</v>
      </c>
      <c r="K1885" s="13">
        <v>0</v>
      </c>
      <c r="L1885" s="13">
        <v>0</v>
      </c>
      <c r="M1885" s="13">
        <v>0</v>
      </c>
      <c r="N1885" s="13">
        <v>3</v>
      </c>
      <c r="O1885" s="13">
        <v>1</v>
      </c>
      <c r="P1885" s="13">
        <v>2</v>
      </c>
      <c r="Q1885" s="13">
        <v>8</v>
      </c>
      <c r="R1885" s="13">
        <v>1145</v>
      </c>
      <c r="S1885" s="13">
        <v>16</v>
      </c>
      <c r="T1885" s="15">
        <v>11</v>
      </c>
      <c r="U1885" s="15">
        <v>1.375</v>
      </c>
      <c r="V1885" s="15">
        <v>0.86624999999999996</v>
      </c>
      <c r="W1885" s="13">
        <v>104</v>
      </c>
      <c r="X1885" s="13">
        <v>177</v>
      </c>
      <c r="Y1885" s="13">
        <v>22</v>
      </c>
      <c r="Z1885" s="13">
        <v>281</v>
      </c>
      <c r="AA1885" s="13">
        <v>72</v>
      </c>
      <c r="AB1885" s="13">
        <v>4</v>
      </c>
    </row>
    <row r="1886" spans="1:28">
      <c r="A1886" s="1">
        <v>100012396</v>
      </c>
      <c r="B1886" s="1" t="s">
        <v>2314</v>
      </c>
      <c r="C1886" s="1" t="s">
        <v>4047</v>
      </c>
      <c r="D1886" s="1" t="s">
        <v>176</v>
      </c>
      <c r="E1886" s="1">
        <v>1</v>
      </c>
      <c r="F1886" s="13">
        <v>11</v>
      </c>
      <c r="G1886" s="13">
        <f t="shared" si="30"/>
        <v>3</v>
      </c>
      <c r="H1886" s="13">
        <v>3</v>
      </c>
      <c r="I1886" s="13">
        <v>0</v>
      </c>
      <c r="J1886" s="13">
        <v>0</v>
      </c>
      <c r="K1886" s="13">
        <v>1</v>
      </c>
      <c r="L1886" s="13">
        <v>0</v>
      </c>
      <c r="M1886" s="13">
        <v>1</v>
      </c>
      <c r="N1886" s="13">
        <v>0</v>
      </c>
      <c r="O1886" s="13">
        <v>1</v>
      </c>
      <c r="P1886" s="13">
        <v>1</v>
      </c>
      <c r="Q1886" s="13">
        <v>4</v>
      </c>
      <c r="R1886" s="13">
        <v>552</v>
      </c>
      <c r="S1886" s="13">
        <v>0</v>
      </c>
      <c r="T1886" s="15">
        <v>5.5</v>
      </c>
      <c r="U1886" s="15">
        <v>0.6875</v>
      </c>
      <c r="V1886" s="15">
        <v>0.43312499999999998</v>
      </c>
      <c r="W1886" s="13">
        <v>50</v>
      </c>
      <c r="X1886" s="13">
        <v>83</v>
      </c>
      <c r="Y1886" s="13">
        <v>11</v>
      </c>
      <c r="Z1886" s="13">
        <v>133</v>
      </c>
      <c r="AA1886" s="13">
        <v>48</v>
      </c>
      <c r="AB1886" s="13">
        <v>0</v>
      </c>
    </row>
    <row r="1887" spans="1:28">
      <c r="A1887" s="1">
        <v>100012416</v>
      </c>
      <c r="B1887" s="1" t="s">
        <v>2314</v>
      </c>
      <c r="C1887" s="1" t="s">
        <v>4047</v>
      </c>
      <c r="D1887" s="1" t="s">
        <v>176</v>
      </c>
      <c r="E1887" s="1">
        <v>1</v>
      </c>
      <c r="F1887" s="13">
        <v>124</v>
      </c>
      <c r="G1887" s="13">
        <f t="shared" si="30"/>
        <v>32</v>
      </c>
      <c r="H1887" s="13">
        <v>32</v>
      </c>
      <c r="I1887" s="13">
        <v>0</v>
      </c>
      <c r="J1887" s="13">
        <v>20</v>
      </c>
      <c r="K1887" s="13">
        <v>0</v>
      </c>
      <c r="L1887" s="13">
        <v>1</v>
      </c>
      <c r="M1887" s="13">
        <v>0</v>
      </c>
      <c r="N1887" s="13">
        <v>10</v>
      </c>
      <c r="O1887" s="13">
        <v>1</v>
      </c>
      <c r="P1887" s="13">
        <v>10</v>
      </c>
      <c r="Q1887" s="13">
        <v>46</v>
      </c>
      <c r="R1887" s="13">
        <v>6136</v>
      </c>
      <c r="S1887" s="13">
        <v>1615</v>
      </c>
      <c r="T1887" s="15">
        <v>62</v>
      </c>
      <c r="U1887" s="15">
        <v>7.75</v>
      </c>
      <c r="V1887" s="15">
        <v>4.8825000000000003</v>
      </c>
      <c r="W1887" s="13">
        <v>553</v>
      </c>
      <c r="X1887" s="13">
        <v>1405</v>
      </c>
      <c r="Y1887" s="13">
        <v>124</v>
      </c>
      <c r="Z1887" s="13">
        <v>1958</v>
      </c>
      <c r="AA1887" s="13">
        <v>240</v>
      </c>
      <c r="AB1887" s="13">
        <v>20</v>
      </c>
    </row>
    <row r="1888" spans="1:28">
      <c r="A1888" s="1">
        <v>100012419</v>
      </c>
      <c r="B1888" s="1" t="s">
        <v>2314</v>
      </c>
      <c r="C1888" s="1" t="s">
        <v>4047</v>
      </c>
      <c r="D1888" s="1" t="s">
        <v>176</v>
      </c>
      <c r="E1888" s="1">
        <v>1</v>
      </c>
      <c r="F1888" s="13">
        <v>100</v>
      </c>
      <c r="G1888" s="13">
        <f t="shared" si="30"/>
        <v>34</v>
      </c>
      <c r="H1888" s="13">
        <v>34</v>
      </c>
      <c r="I1888" s="13">
        <v>0</v>
      </c>
      <c r="J1888" s="13">
        <v>14</v>
      </c>
      <c r="K1888" s="13">
        <v>0</v>
      </c>
      <c r="L1888" s="13">
        <v>0</v>
      </c>
      <c r="M1888" s="13">
        <v>0</v>
      </c>
      <c r="N1888" s="13">
        <v>8</v>
      </c>
      <c r="O1888" s="13">
        <v>1</v>
      </c>
      <c r="P1888" s="13">
        <v>7</v>
      </c>
      <c r="Q1888" s="13">
        <v>33</v>
      </c>
      <c r="R1888" s="13">
        <v>5018</v>
      </c>
      <c r="S1888" s="13">
        <v>784</v>
      </c>
      <c r="T1888" s="15">
        <v>50</v>
      </c>
      <c r="U1888" s="15">
        <v>6.25</v>
      </c>
      <c r="V1888" s="15">
        <v>3.9375</v>
      </c>
      <c r="W1888" s="13">
        <v>452</v>
      </c>
      <c r="X1888" s="13">
        <v>988</v>
      </c>
      <c r="Y1888" s="13">
        <v>100</v>
      </c>
      <c r="Z1888" s="13">
        <v>1440</v>
      </c>
      <c r="AA1888" s="13">
        <v>192</v>
      </c>
      <c r="AB1888" s="13">
        <v>14</v>
      </c>
    </row>
    <row r="1889" spans="1:28">
      <c r="A1889" s="1">
        <v>100012424</v>
      </c>
      <c r="B1889" s="1" t="s">
        <v>2314</v>
      </c>
      <c r="C1889" s="1" t="s">
        <v>4047</v>
      </c>
      <c r="D1889" s="1" t="s">
        <v>176</v>
      </c>
      <c r="E1889" s="1">
        <v>1</v>
      </c>
      <c r="F1889" s="13">
        <v>121</v>
      </c>
      <c r="G1889" s="13">
        <f t="shared" si="30"/>
        <v>31</v>
      </c>
      <c r="H1889" s="13">
        <v>31</v>
      </c>
      <c r="I1889" s="13">
        <v>0</v>
      </c>
      <c r="J1889" s="13">
        <v>18</v>
      </c>
      <c r="K1889" s="13">
        <v>0</v>
      </c>
      <c r="L1889" s="13">
        <v>1</v>
      </c>
      <c r="M1889" s="13">
        <v>0</v>
      </c>
      <c r="N1889" s="13">
        <v>9</v>
      </c>
      <c r="O1889" s="13">
        <v>1</v>
      </c>
      <c r="P1889" s="13">
        <v>9</v>
      </c>
      <c r="Q1889" s="13">
        <v>45</v>
      </c>
      <c r="R1889" s="13">
        <v>5876</v>
      </c>
      <c r="S1889" s="13">
        <v>1540</v>
      </c>
      <c r="T1889" s="15">
        <v>60.5</v>
      </c>
      <c r="U1889" s="15">
        <v>7.5625</v>
      </c>
      <c r="V1889" s="15">
        <v>4.7643750000000002</v>
      </c>
      <c r="W1889" s="13">
        <v>529</v>
      </c>
      <c r="X1889" s="13">
        <v>1344</v>
      </c>
      <c r="Y1889" s="13">
        <v>121</v>
      </c>
      <c r="Z1889" s="13">
        <v>1873</v>
      </c>
      <c r="AA1889" s="13">
        <v>216</v>
      </c>
      <c r="AB1889" s="13">
        <v>18</v>
      </c>
    </row>
    <row r="1890" spans="1:28">
      <c r="A1890" s="1">
        <v>100012431</v>
      </c>
      <c r="B1890" s="1" t="s">
        <v>2314</v>
      </c>
      <c r="C1890" s="1" t="s">
        <v>4047</v>
      </c>
      <c r="D1890" s="1" t="s">
        <v>176</v>
      </c>
      <c r="E1890" s="1">
        <v>1</v>
      </c>
      <c r="F1890" s="13">
        <v>88</v>
      </c>
      <c r="G1890" s="13">
        <f t="shared" si="30"/>
        <v>24</v>
      </c>
      <c r="H1890" s="13">
        <v>23</v>
      </c>
      <c r="I1890" s="13">
        <v>1</v>
      </c>
      <c r="J1890" s="13">
        <v>12</v>
      </c>
      <c r="K1890" s="13">
        <v>0</v>
      </c>
      <c r="L1890" s="13">
        <v>0</v>
      </c>
      <c r="M1890" s="13">
        <v>0</v>
      </c>
      <c r="N1890" s="13">
        <v>7</v>
      </c>
      <c r="O1890" s="13">
        <v>1</v>
      </c>
      <c r="P1890" s="13">
        <v>6</v>
      </c>
      <c r="Q1890" s="13">
        <v>33</v>
      </c>
      <c r="R1890" s="13">
        <v>4339</v>
      </c>
      <c r="S1890" s="13">
        <v>784</v>
      </c>
      <c r="T1890" s="15">
        <v>44</v>
      </c>
      <c r="U1890" s="15">
        <v>5.5</v>
      </c>
      <c r="V1890" s="15">
        <v>3.4649999999999999</v>
      </c>
      <c r="W1890" s="13">
        <v>391</v>
      </c>
      <c r="X1890" s="13">
        <v>887</v>
      </c>
      <c r="Y1890" s="13">
        <v>88</v>
      </c>
      <c r="Z1890" s="13">
        <v>1278</v>
      </c>
      <c r="AA1890" s="13">
        <v>168</v>
      </c>
      <c r="AB1890" s="13">
        <v>12</v>
      </c>
    </row>
    <row r="1891" spans="1:28">
      <c r="A1891" s="1">
        <v>100012434</v>
      </c>
      <c r="B1891" s="1" t="s">
        <v>2314</v>
      </c>
      <c r="C1891" s="1" t="s">
        <v>4047</v>
      </c>
      <c r="D1891" s="1" t="s">
        <v>18</v>
      </c>
      <c r="E1891" s="1">
        <v>1</v>
      </c>
      <c r="F1891" s="13">
        <v>94</v>
      </c>
      <c r="G1891" s="13">
        <f t="shared" si="30"/>
        <v>32</v>
      </c>
      <c r="H1891" s="13">
        <v>32</v>
      </c>
      <c r="I1891" s="13">
        <v>0</v>
      </c>
      <c r="J1891" s="13">
        <v>12</v>
      </c>
      <c r="K1891" s="13">
        <v>0</v>
      </c>
      <c r="L1891" s="13">
        <v>0</v>
      </c>
      <c r="M1891" s="13">
        <v>0</v>
      </c>
      <c r="N1891" s="13">
        <v>7</v>
      </c>
      <c r="O1891" s="13">
        <v>1</v>
      </c>
      <c r="P1891" s="13">
        <v>6</v>
      </c>
      <c r="Q1891" s="13">
        <v>31</v>
      </c>
      <c r="R1891" s="13">
        <v>4619</v>
      </c>
      <c r="S1891" s="13">
        <v>682</v>
      </c>
      <c r="T1891" s="15">
        <v>47</v>
      </c>
      <c r="U1891" s="15">
        <v>5.875</v>
      </c>
      <c r="V1891" s="15">
        <v>3.7012499999999999</v>
      </c>
      <c r="W1891" s="13">
        <v>416</v>
      </c>
      <c r="X1891" s="13">
        <v>898</v>
      </c>
      <c r="Y1891" s="13">
        <v>94</v>
      </c>
      <c r="Z1891" s="13">
        <v>1314</v>
      </c>
      <c r="AA1891" s="13">
        <v>168</v>
      </c>
      <c r="AB1891" s="13">
        <v>12</v>
      </c>
    </row>
    <row r="1892" spans="1:28">
      <c r="A1892" s="1">
        <v>100012436</v>
      </c>
      <c r="B1892" s="1" t="s">
        <v>2314</v>
      </c>
      <c r="C1892" s="1" t="s">
        <v>4047</v>
      </c>
      <c r="D1892" s="1" t="s">
        <v>390</v>
      </c>
      <c r="E1892" s="1">
        <v>1</v>
      </c>
      <c r="F1892" s="13">
        <v>95</v>
      </c>
      <c r="G1892" s="13">
        <f t="shared" si="30"/>
        <v>25</v>
      </c>
      <c r="H1892" s="13">
        <v>25</v>
      </c>
      <c r="I1892" s="13">
        <v>0</v>
      </c>
      <c r="J1892" s="13">
        <v>10</v>
      </c>
      <c r="K1892" s="13">
        <v>0</v>
      </c>
      <c r="L1892" s="13">
        <v>0</v>
      </c>
      <c r="M1892" s="13">
        <v>0</v>
      </c>
      <c r="N1892" s="13">
        <v>6</v>
      </c>
      <c r="O1892" s="13">
        <v>1</v>
      </c>
      <c r="P1892" s="13">
        <v>5</v>
      </c>
      <c r="Q1892" s="13">
        <v>35</v>
      </c>
      <c r="R1892" s="13">
        <v>4545</v>
      </c>
      <c r="S1892" s="13">
        <v>892</v>
      </c>
      <c r="T1892" s="15">
        <v>47.5</v>
      </c>
      <c r="U1892" s="15">
        <v>5.9375</v>
      </c>
      <c r="V1892" s="15">
        <v>3.7406250000000001</v>
      </c>
      <c r="W1892" s="13">
        <v>410</v>
      </c>
      <c r="X1892" s="13">
        <v>950</v>
      </c>
      <c r="Y1892" s="13">
        <v>95</v>
      </c>
      <c r="Z1892" s="13">
        <v>1360</v>
      </c>
      <c r="AA1892" s="13">
        <v>144</v>
      </c>
      <c r="AB1892" s="13">
        <v>10</v>
      </c>
    </row>
    <row r="1893" spans="1:28">
      <c r="A1893" s="1">
        <v>100012442</v>
      </c>
      <c r="B1893" s="1" t="s">
        <v>2314</v>
      </c>
      <c r="C1893" s="1" t="s">
        <v>4047</v>
      </c>
      <c r="D1893" s="1" t="s">
        <v>167</v>
      </c>
      <c r="E1893" s="1">
        <v>1</v>
      </c>
      <c r="F1893" s="13">
        <v>30</v>
      </c>
      <c r="G1893" s="13">
        <f t="shared" si="30"/>
        <v>8</v>
      </c>
      <c r="H1893" s="13">
        <v>8</v>
      </c>
      <c r="I1893" s="13">
        <v>0</v>
      </c>
      <c r="J1893" s="13">
        <v>4</v>
      </c>
      <c r="K1893" s="13">
        <v>0</v>
      </c>
      <c r="L1893" s="13">
        <v>0</v>
      </c>
      <c r="M1893" s="13">
        <v>0</v>
      </c>
      <c r="N1893" s="13">
        <v>3</v>
      </c>
      <c r="O1893" s="13">
        <v>1</v>
      </c>
      <c r="P1893" s="13">
        <v>2</v>
      </c>
      <c r="Q1893" s="13">
        <v>11</v>
      </c>
      <c r="R1893" s="13">
        <v>1518</v>
      </c>
      <c r="S1893" s="13">
        <v>50</v>
      </c>
      <c r="T1893" s="15">
        <v>15</v>
      </c>
      <c r="U1893" s="15">
        <v>1.875</v>
      </c>
      <c r="V1893" s="15">
        <v>1.1812499999999999</v>
      </c>
      <c r="W1893" s="13">
        <v>137</v>
      </c>
      <c r="X1893" s="13">
        <v>243</v>
      </c>
      <c r="Y1893" s="13">
        <v>30</v>
      </c>
      <c r="Z1893" s="13">
        <v>380</v>
      </c>
      <c r="AA1893" s="13">
        <v>72</v>
      </c>
      <c r="AB1893" s="13">
        <v>4</v>
      </c>
    </row>
    <row r="1894" spans="1:28">
      <c r="A1894" s="1">
        <v>100012443</v>
      </c>
      <c r="B1894" s="1" t="s">
        <v>2314</v>
      </c>
      <c r="C1894" s="1" t="s">
        <v>4047</v>
      </c>
      <c r="D1894" s="1" t="s">
        <v>4078</v>
      </c>
      <c r="E1894" s="1">
        <v>1</v>
      </c>
      <c r="F1894" s="13">
        <v>121</v>
      </c>
      <c r="G1894" s="13">
        <f t="shared" si="30"/>
        <v>31</v>
      </c>
      <c r="H1894" s="13">
        <v>31</v>
      </c>
      <c r="I1894" s="13">
        <v>0</v>
      </c>
      <c r="J1894" s="13">
        <v>18</v>
      </c>
      <c r="K1894" s="13">
        <v>0</v>
      </c>
      <c r="L1894" s="13">
        <v>1</v>
      </c>
      <c r="M1894" s="13">
        <v>0</v>
      </c>
      <c r="N1894" s="13">
        <v>9</v>
      </c>
      <c r="O1894" s="13">
        <v>1</v>
      </c>
      <c r="P1894" s="13">
        <v>9</v>
      </c>
      <c r="Q1894" s="13">
        <v>45</v>
      </c>
      <c r="R1894" s="13">
        <v>5876</v>
      </c>
      <c r="S1894" s="13">
        <v>1540</v>
      </c>
      <c r="T1894" s="15">
        <v>60.5</v>
      </c>
      <c r="U1894" s="15">
        <v>7.5625</v>
      </c>
      <c r="V1894" s="15">
        <v>4.7643750000000002</v>
      </c>
      <c r="W1894" s="13">
        <v>529</v>
      </c>
      <c r="X1894" s="13">
        <v>1344</v>
      </c>
      <c r="Y1894" s="13">
        <v>121</v>
      </c>
      <c r="Z1894" s="13">
        <v>1873</v>
      </c>
      <c r="AA1894" s="13">
        <v>216</v>
      </c>
      <c r="AB1894" s="13">
        <v>18</v>
      </c>
    </row>
    <row r="1895" spans="1:28">
      <c r="A1895" s="1">
        <v>100012445</v>
      </c>
      <c r="B1895" s="1" t="s">
        <v>2314</v>
      </c>
      <c r="C1895" s="1" t="s">
        <v>4047</v>
      </c>
      <c r="D1895" s="1" t="s">
        <v>100</v>
      </c>
      <c r="E1895" s="1">
        <v>1</v>
      </c>
      <c r="F1895" s="13">
        <v>78</v>
      </c>
      <c r="G1895" s="13">
        <f t="shared" si="30"/>
        <v>20</v>
      </c>
      <c r="H1895" s="13">
        <v>20</v>
      </c>
      <c r="I1895" s="13">
        <v>0</v>
      </c>
      <c r="J1895" s="13">
        <v>10</v>
      </c>
      <c r="K1895" s="13">
        <v>0</v>
      </c>
      <c r="L1895" s="13">
        <v>0</v>
      </c>
      <c r="M1895" s="13">
        <v>0</v>
      </c>
      <c r="N1895" s="13">
        <v>6</v>
      </c>
      <c r="O1895" s="13">
        <v>1</v>
      </c>
      <c r="P1895" s="13">
        <v>5</v>
      </c>
      <c r="Q1895" s="13">
        <v>29</v>
      </c>
      <c r="R1895" s="13">
        <v>3873</v>
      </c>
      <c r="S1895" s="13">
        <v>587</v>
      </c>
      <c r="T1895" s="15">
        <v>39</v>
      </c>
      <c r="U1895" s="15">
        <v>4.875</v>
      </c>
      <c r="V1895" s="15">
        <v>3.07125</v>
      </c>
      <c r="W1895" s="13">
        <v>349</v>
      </c>
      <c r="X1895" s="13">
        <v>758</v>
      </c>
      <c r="Y1895" s="13">
        <v>78</v>
      </c>
      <c r="Z1895" s="13">
        <v>1107</v>
      </c>
      <c r="AA1895" s="13">
        <v>144</v>
      </c>
      <c r="AB1895" s="13">
        <v>10</v>
      </c>
    </row>
    <row r="1896" spans="1:28">
      <c r="A1896" s="1">
        <v>100012447</v>
      </c>
      <c r="B1896" s="1" t="s">
        <v>2314</v>
      </c>
      <c r="C1896" s="1" t="s">
        <v>4047</v>
      </c>
      <c r="D1896" s="1" t="s">
        <v>4081</v>
      </c>
      <c r="E1896" s="1">
        <v>1</v>
      </c>
      <c r="F1896" s="13">
        <v>81</v>
      </c>
      <c r="G1896" s="13">
        <f t="shared" si="30"/>
        <v>21</v>
      </c>
      <c r="H1896" s="13">
        <v>21</v>
      </c>
      <c r="I1896" s="13">
        <v>0</v>
      </c>
      <c r="J1896" s="13">
        <v>12</v>
      </c>
      <c r="K1896" s="13">
        <v>0</v>
      </c>
      <c r="L1896" s="13">
        <v>0</v>
      </c>
      <c r="M1896" s="13">
        <v>0</v>
      </c>
      <c r="N1896" s="13">
        <v>7</v>
      </c>
      <c r="O1896" s="13">
        <v>1</v>
      </c>
      <c r="P1896" s="13">
        <v>6</v>
      </c>
      <c r="Q1896" s="13">
        <v>30</v>
      </c>
      <c r="R1896" s="13">
        <v>4013</v>
      </c>
      <c r="S1896" s="13">
        <v>634</v>
      </c>
      <c r="T1896" s="15">
        <v>40.5</v>
      </c>
      <c r="U1896" s="15">
        <v>5.0625</v>
      </c>
      <c r="V1896" s="15">
        <v>3.1893750000000001</v>
      </c>
      <c r="W1896" s="13">
        <v>362</v>
      </c>
      <c r="X1896" s="13">
        <v>793</v>
      </c>
      <c r="Y1896" s="13">
        <v>81</v>
      </c>
      <c r="Z1896" s="13">
        <v>1155</v>
      </c>
      <c r="AA1896" s="13">
        <v>168</v>
      </c>
      <c r="AB1896" s="13">
        <v>12</v>
      </c>
    </row>
    <row r="1897" spans="1:28">
      <c r="A1897" s="1">
        <v>100012463</v>
      </c>
      <c r="B1897" s="1" t="s">
        <v>2314</v>
      </c>
      <c r="C1897" s="1" t="s">
        <v>4047</v>
      </c>
      <c r="D1897" s="1" t="s">
        <v>673</v>
      </c>
      <c r="E1897" s="1">
        <v>1</v>
      </c>
      <c r="F1897" s="13">
        <v>49</v>
      </c>
      <c r="G1897" s="13">
        <f t="shared" si="30"/>
        <v>13</v>
      </c>
      <c r="H1897" s="13">
        <v>13</v>
      </c>
      <c r="I1897" s="13">
        <v>0</v>
      </c>
      <c r="J1897" s="13">
        <v>6</v>
      </c>
      <c r="K1897" s="13">
        <v>0</v>
      </c>
      <c r="L1897" s="13">
        <v>0</v>
      </c>
      <c r="M1897" s="13">
        <v>0</v>
      </c>
      <c r="N1897" s="13">
        <v>4</v>
      </c>
      <c r="O1897" s="13">
        <v>1</v>
      </c>
      <c r="P1897" s="13">
        <v>3</v>
      </c>
      <c r="Q1897" s="13">
        <v>18</v>
      </c>
      <c r="R1897" s="13">
        <v>2403</v>
      </c>
      <c r="S1897" s="13">
        <v>192</v>
      </c>
      <c r="T1897" s="15">
        <v>24.5</v>
      </c>
      <c r="U1897" s="15">
        <v>3.0625</v>
      </c>
      <c r="V1897" s="15">
        <v>1.9293750000000001</v>
      </c>
      <c r="W1897" s="13">
        <v>217</v>
      </c>
      <c r="X1897" s="13">
        <v>419</v>
      </c>
      <c r="Y1897" s="13">
        <v>49</v>
      </c>
      <c r="Z1897" s="13">
        <v>636</v>
      </c>
      <c r="AA1897" s="13">
        <v>96</v>
      </c>
      <c r="AB1897" s="13">
        <v>6</v>
      </c>
    </row>
    <row r="1898" spans="1:28">
      <c r="A1898" s="1">
        <v>100012467</v>
      </c>
      <c r="B1898" s="1" t="s">
        <v>2314</v>
      </c>
      <c r="C1898" s="1" t="s">
        <v>4047</v>
      </c>
      <c r="D1898" s="1" t="s">
        <v>176</v>
      </c>
      <c r="E1898" s="1">
        <v>1</v>
      </c>
      <c r="F1898" s="13">
        <v>97</v>
      </c>
      <c r="G1898" s="13">
        <f t="shared" si="30"/>
        <v>25</v>
      </c>
      <c r="H1898" s="13">
        <v>25</v>
      </c>
      <c r="I1898" s="13">
        <v>0</v>
      </c>
      <c r="J1898" s="13">
        <v>12</v>
      </c>
      <c r="K1898" s="13">
        <v>0</v>
      </c>
      <c r="L1898" s="13">
        <v>0</v>
      </c>
      <c r="M1898" s="13">
        <v>0</v>
      </c>
      <c r="N1898" s="13">
        <v>7</v>
      </c>
      <c r="O1898" s="13">
        <v>1</v>
      </c>
      <c r="P1898" s="13">
        <v>6</v>
      </c>
      <c r="Q1898" s="13">
        <v>36</v>
      </c>
      <c r="R1898" s="13">
        <v>4758</v>
      </c>
      <c r="S1898" s="13">
        <v>949</v>
      </c>
      <c r="T1898" s="15">
        <v>48.5</v>
      </c>
      <c r="U1898" s="15">
        <v>6.0625</v>
      </c>
      <c r="V1898" s="15">
        <v>3.819375</v>
      </c>
      <c r="W1898" s="13">
        <v>429</v>
      </c>
      <c r="X1898" s="13">
        <v>999</v>
      </c>
      <c r="Y1898" s="13">
        <v>97</v>
      </c>
      <c r="Z1898" s="13">
        <v>1428</v>
      </c>
      <c r="AA1898" s="13">
        <v>168</v>
      </c>
      <c r="AB1898" s="13">
        <v>12</v>
      </c>
    </row>
    <row r="1899" spans="1:28">
      <c r="A1899" s="1">
        <v>100012473</v>
      </c>
      <c r="B1899" s="1" t="s">
        <v>2314</v>
      </c>
      <c r="C1899" s="1" t="s">
        <v>4047</v>
      </c>
      <c r="D1899" s="1" t="s">
        <v>120</v>
      </c>
      <c r="E1899" s="1">
        <v>1</v>
      </c>
      <c r="F1899" s="13">
        <v>70</v>
      </c>
      <c r="G1899" s="13">
        <f t="shared" si="30"/>
        <v>18</v>
      </c>
      <c r="H1899" s="13">
        <v>18</v>
      </c>
      <c r="I1899" s="13">
        <v>0</v>
      </c>
      <c r="J1899" s="13">
        <v>10</v>
      </c>
      <c r="K1899" s="13">
        <v>0</v>
      </c>
      <c r="L1899" s="13">
        <v>0</v>
      </c>
      <c r="M1899" s="13">
        <v>0</v>
      </c>
      <c r="N1899" s="13">
        <v>6</v>
      </c>
      <c r="O1899" s="13">
        <v>1</v>
      </c>
      <c r="P1899" s="13">
        <v>5</v>
      </c>
      <c r="Q1899" s="13">
        <v>26</v>
      </c>
      <c r="R1899" s="13">
        <v>3501</v>
      </c>
      <c r="S1899" s="13">
        <v>458</v>
      </c>
      <c r="T1899" s="15">
        <v>35</v>
      </c>
      <c r="U1899" s="15">
        <v>4.375</v>
      </c>
      <c r="V1899" s="15">
        <v>2.7562500000000001</v>
      </c>
      <c r="W1899" s="13">
        <v>316</v>
      </c>
      <c r="X1899" s="13">
        <v>663</v>
      </c>
      <c r="Y1899" s="13">
        <v>70</v>
      </c>
      <c r="Z1899" s="13">
        <v>979</v>
      </c>
      <c r="AA1899" s="13">
        <v>144</v>
      </c>
      <c r="AB1899" s="13">
        <v>10</v>
      </c>
    </row>
    <row r="1900" spans="1:28">
      <c r="A1900" s="1">
        <v>100012483</v>
      </c>
      <c r="B1900" s="1" t="s">
        <v>2314</v>
      </c>
      <c r="C1900" s="1" t="s">
        <v>4047</v>
      </c>
      <c r="D1900" s="1" t="s">
        <v>3751</v>
      </c>
      <c r="E1900" s="1">
        <v>1</v>
      </c>
      <c r="F1900" s="13">
        <v>73</v>
      </c>
      <c r="G1900" s="13">
        <f t="shared" si="30"/>
        <v>19</v>
      </c>
      <c r="H1900" s="13">
        <v>19</v>
      </c>
      <c r="I1900" s="13">
        <v>0</v>
      </c>
      <c r="J1900" s="13">
        <v>10</v>
      </c>
      <c r="K1900" s="13">
        <v>0</v>
      </c>
      <c r="L1900" s="13">
        <v>0</v>
      </c>
      <c r="M1900" s="13">
        <v>0</v>
      </c>
      <c r="N1900" s="13">
        <v>6</v>
      </c>
      <c r="O1900" s="13">
        <v>1</v>
      </c>
      <c r="P1900" s="13">
        <v>5</v>
      </c>
      <c r="Q1900" s="13">
        <v>27</v>
      </c>
      <c r="R1900" s="13">
        <v>3640</v>
      </c>
      <c r="S1900" s="13">
        <v>500</v>
      </c>
      <c r="T1900" s="15">
        <v>36.5</v>
      </c>
      <c r="U1900" s="15">
        <v>4.5625</v>
      </c>
      <c r="V1900" s="15">
        <v>2.8743750000000001</v>
      </c>
      <c r="W1900" s="13">
        <v>328</v>
      </c>
      <c r="X1900" s="13">
        <v>696</v>
      </c>
      <c r="Y1900" s="13">
        <v>73</v>
      </c>
      <c r="Z1900" s="13">
        <v>1024</v>
      </c>
      <c r="AA1900" s="13">
        <v>144</v>
      </c>
      <c r="AB1900" s="13">
        <v>10</v>
      </c>
    </row>
    <row r="1901" spans="1:28">
      <c r="A1901" s="1">
        <v>100012488</v>
      </c>
      <c r="B1901" s="1" t="s">
        <v>2314</v>
      </c>
      <c r="C1901" s="1" t="s">
        <v>4047</v>
      </c>
      <c r="D1901" s="1" t="s">
        <v>250</v>
      </c>
      <c r="E1901" s="1">
        <v>1</v>
      </c>
      <c r="F1901" s="13">
        <v>87</v>
      </c>
      <c r="G1901" s="13">
        <f t="shared" si="30"/>
        <v>23</v>
      </c>
      <c r="H1901" s="13">
        <v>23</v>
      </c>
      <c r="I1901" s="13">
        <v>0</v>
      </c>
      <c r="J1901" s="13">
        <v>10</v>
      </c>
      <c r="K1901" s="13">
        <v>0</v>
      </c>
      <c r="L1901" s="13">
        <v>0</v>
      </c>
      <c r="M1901" s="13">
        <v>0</v>
      </c>
      <c r="N1901" s="13">
        <v>6</v>
      </c>
      <c r="O1901" s="13">
        <v>1</v>
      </c>
      <c r="P1901" s="13">
        <v>5</v>
      </c>
      <c r="Q1901" s="13">
        <v>32</v>
      </c>
      <c r="R1901" s="13">
        <v>4173</v>
      </c>
      <c r="S1901" s="13">
        <v>732</v>
      </c>
      <c r="T1901" s="15">
        <v>43.5</v>
      </c>
      <c r="U1901" s="15">
        <v>5.4375</v>
      </c>
      <c r="V1901" s="15">
        <v>3.4256250000000001</v>
      </c>
      <c r="W1901" s="13">
        <v>376</v>
      </c>
      <c r="X1901" s="13">
        <v>846</v>
      </c>
      <c r="Y1901" s="13">
        <v>87</v>
      </c>
      <c r="Z1901" s="13">
        <v>1222</v>
      </c>
      <c r="AA1901" s="13">
        <v>144</v>
      </c>
      <c r="AB1901" s="13">
        <v>10</v>
      </c>
    </row>
    <row r="1902" spans="1:28">
      <c r="A1902" s="1">
        <v>100012491</v>
      </c>
      <c r="B1902" s="1" t="s">
        <v>2314</v>
      </c>
      <c r="C1902" s="1" t="s">
        <v>4047</v>
      </c>
      <c r="D1902" s="1" t="s">
        <v>4091</v>
      </c>
      <c r="E1902" s="1">
        <v>1</v>
      </c>
      <c r="F1902" s="13">
        <v>50</v>
      </c>
      <c r="G1902" s="13">
        <f t="shared" si="30"/>
        <v>14</v>
      </c>
      <c r="H1902" s="13">
        <v>13</v>
      </c>
      <c r="I1902" s="13">
        <v>1</v>
      </c>
      <c r="J1902" s="13">
        <v>8</v>
      </c>
      <c r="K1902" s="13">
        <v>0</v>
      </c>
      <c r="L1902" s="13">
        <v>0</v>
      </c>
      <c r="M1902" s="13">
        <v>0</v>
      </c>
      <c r="N1902" s="13">
        <v>5</v>
      </c>
      <c r="O1902" s="13">
        <v>1</v>
      </c>
      <c r="P1902" s="13">
        <v>4</v>
      </c>
      <c r="Q1902" s="13">
        <v>19</v>
      </c>
      <c r="R1902" s="13">
        <v>2569</v>
      </c>
      <c r="S1902" s="13">
        <v>219</v>
      </c>
      <c r="T1902" s="15">
        <v>25</v>
      </c>
      <c r="U1902" s="15">
        <v>3.125</v>
      </c>
      <c r="V1902" s="15">
        <v>1.96875</v>
      </c>
      <c r="W1902" s="13">
        <v>232</v>
      </c>
      <c r="X1902" s="13">
        <v>452</v>
      </c>
      <c r="Y1902" s="13">
        <v>50</v>
      </c>
      <c r="Z1902" s="13">
        <v>684</v>
      </c>
      <c r="AA1902" s="13">
        <v>120</v>
      </c>
      <c r="AB1902" s="13">
        <v>8</v>
      </c>
    </row>
    <row r="1903" spans="1:28">
      <c r="A1903" s="1">
        <v>100012496</v>
      </c>
      <c r="B1903" s="1" t="s">
        <v>2314</v>
      </c>
      <c r="C1903" s="1" t="s">
        <v>4047</v>
      </c>
      <c r="D1903" s="1" t="s">
        <v>176</v>
      </c>
      <c r="E1903" s="1">
        <v>1</v>
      </c>
      <c r="F1903" s="13">
        <v>68</v>
      </c>
      <c r="G1903" s="13">
        <f t="shared" si="30"/>
        <v>18</v>
      </c>
      <c r="H1903" s="13">
        <v>18</v>
      </c>
      <c r="I1903" s="13">
        <v>0</v>
      </c>
      <c r="J1903" s="13">
        <v>8</v>
      </c>
      <c r="K1903" s="13">
        <v>0</v>
      </c>
      <c r="L1903" s="13">
        <v>0</v>
      </c>
      <c r="M1903" s="13">
        <v>0</v>
      </c>
      <c r="N1903" s="13">
        <v>5</v>
      </c>
      <c r="O1903" s="13">
        <v>1</v>
      </c>
      <c r="P1903" s="13">
        <v>4</v>
      </c>
      <c r="Q1903" s="13">
        <v>25</v>
      </c>
      <c r="R1903" s="13">
        <v>3288</v>
      </c>
      <c r="S1903" s="13">
        <v>419</v>
      </c>
      <c r="T1903" s="15">
        <v>34</v>
      </c>
      <c r="U1903" s="15">
        <v>4.25</v>
      </c>
      <c r="V1903" s="15">
        <v>2.6775000000000002</v>
      </c>
      <c r="W1903" s="13">
        <v>296</v>
      </c>
      <c r="X1903" s="13">
        <v>619</v>
      </c>
      <c r="Y1903" s="13">
        <v>68</v>
      </c>
      <c r="Z1903" s="13">
        <v>915</v>
      </c>
      <c r="AA1903" s="13">
        <v>120</v>
      </c>
      <c r="AB1903" s="13">
        <v>8</v>
      </c>
    </row>
    <row r="1904" spans="1:28">
      <c r="A1904" s="1">
        <v>100012502</v>
      </c>
      <c r="B1904" s="1" t="s">
        <v>2314</v>
      </c>
      <c r="C1904" s="1" t="s">
        <v>4047</v>
      </c>
      <c r="D1904" s="1" t="s">
        <v>176</v>
      </c>
      <c r="E1904" s="1">
        <v>1</v>
      </c>
      <c r="F1904" s="13">
        <v>78</v>
      </c>
      <c r="G1904" s="13">
        <f t="shared" si="30"/>
        <v>20</v>
      </c>
      <c r="H1904" s="13">
        <v>20</v>
      </c>
      <c r="I1904" s="13">
        <v>0</v>
      </c>
      <c r="J1904" s="13">
        <v>10</v>
      </c>
      <c r="K1904" s="13">
        <v>0</v>
      </c>
      <c r="L1904" s="13">
        <v>0</v>
      </c>
      <c r="M1904" s="13">
        <v>0</v>
      </c>
      <c r="N1904" s="13">
        <v>6</v>
      </c>
      <c r="O1904" s="13">
        <v>1</v>
      </c>
      <c r="P1904" s="13">
        <v>5</v>
      </c>
      <c r="Q1904" s="13">
        <v>29</v>
      </c>
      <c r="R1904" s="13">
        <v>3873</v>
      </c>
      <c r="S1904" s="13">
        <v>587</v>
      </c>
      <c r="T1904" s="15">
        <v>39</v>
      </c>
      <c r="U1904" s="15">
        <v>4.875</v>
      </c>
      <c r="V1904" s="15">
        <v>3.07125</v>
      </c>
      <c r="W1904" s="13">
        <v>349</v>
      </c>
      <c r="X1904" s="13">
        <v>758</v>
      </c>
      <c r="Y1904" s="13">
        <v>78</v>
      </c>
      <c r="Z1904" s="13">
        <v>1107</v>
      </c>
      <c r="AA1904" s="13">
        <v>144</v>
      </c>
      <c r="AB1904" s="13">
        <v>10</v>
      </c>
    </row>
    <row r="1905" spans="1:28">
      <c r="A1905" s="1">
        <v>100012509</v>
      </c>
      <c r="B1905" s="1" t="s">
        <v>2314</v>
      </c>
      <c r="C1905" s="1" t="s">
        <v>4047</v>
      </c>
      <c r="D1905" s="1" t="s">
        <v>176</v>
      </c>
      <c r="E1905" s="1">
        <v>1</v>
      </c>
      <c r="F1905" s="13">
        <v>70</v>
      </c>
      <c r="G1905" s="13">
        <f t="shared" si="30"/>
        <v>18</v>
      </c>
      <c r="H1905" s="13">
        <v>18</v>
      </c>
      <c r="I1905" s="13">
        <v>0</v>
      </c>
      <c r="J1905" s="13">
        <v>8</v>
      </c>
      <c r="K1905" s="13">
        <v>0</v>
      </c>
      <c r="L1905" s="13">
        <v>0</v>
      </c>
      <c r="M1905" s="13">
        <v>0</v>
      </c>
      <c r="N1905" s="13">
        <v>5</v>
      </c>
      <c r="O1905" s="13">
        <v>1</v>
      </c>
      <c r="P1905" s="13">
        <v>4</v>
      </c>
      <c r="Q1905" s="13">
        <v>26</v>
      </c>
      <c r="R1905" s="13">
        <v>3381</v>
      </c>
      <c r="S1905" s="13">
        <v>458</v>
      </c>
      <c r="T1905" s="15">
        <v>35</v>
      </c>
      <c r="U1905" s="15">
        <v>4.375</v>
      </c>
      <c r="V1905" s="15">
        <v>2.7562500000000001</v>
      </c>
      <c r="W1905" s="13">
        <v>305</v>
      </c>
      <c r="X1905" s="13">
        <v>645</v>
      </c>
      <c r="Y1905" s="13">
        <v>70</v>
      </c>
      <c r="Z1905" s="13">
        <v>950</v>
      </c>
      <c r="AA1905" s="13">
        <v>120</v>
      </c>
      <c r="AB1905" s="13">
        <v>8</v>
      </c>
    </row>
    <row r="1906" spans="1:28">
      <c r="A1906" s="1">
        <v>100012517</v>
      </c>
      <c r="B1906" s="1" t="s">
        <v>2314</v>
      </c>
      <c r="C1906" s="1" t="s">
        <v>4047</v>
      </c>
      <c r="D1906" s="1" t="s">
        <v>176</v>
      </c>
      <c r="E1906" s="1">
        <v>1</v>
      </c>
      <c r="F1906" s="13">
        <v>77</v>
      </c>
      <c r="G1906" s="13">
        <f t="shared" si="30"/>
        <v>21</v>
      </c>
      <c r="H1906" s="13">
        <v>20</v>
      </c>
      <c r="I1906" s="13">
        <v>1</v>
      </c>
      <c r="J1906" s="13">
        <v>10</v>
      </c>
      <c r="K1906" s="13">
        <v>0</v>
      </c>
      <c r="L1906" s="13">
        <v>0</v>
      </c>
      <c r="M1906" s="13">
        <v>0</v>
      </c>
      <c r="N1906" s="13">
        <v>6</v>
      </c>
      <c r="O1906" s="13">
        <v>1</v>
      </c>
      <c r="P1906" s="13">
        <v>5</v>
      </c>
      <c r="Q1906" s="13">
        <v>29</v>
      </c>
      <c r="R1906" s="13">
        <v>3827</v>
      </c>
      <c r="S1906" s="13">
        <v>587</v>
      </c>
      <c r="T1906" s="15">
        <v>38.5</v>
      </c>
      <c r="U1906" s="15">
        <v>4.8125</v>
      </c>
      <c r="V1906" s="15">
        <v>3.0318749999999999</v>
      </c>
      <c r="W1906" s="13">
        <v>345</v>
      </c>
      <c r="X1906" s="13">
        <v>751</v>
      </c>
      <c r="Y1906" s="13">
        <v>77</v>
      </c>
      <c r="Z1906" s="13">
        <v>1096</v>
      </c>
      <c r="AA1906" s="13">
        <v>144</v>
      </c>
      <c r="AB1906" s="13">
        <v>10</v>
      </c>
    </row>
    <row r="1907" spans="1:28">
      <c r="A1907" s="1">
        <v>100012523</v>
      </c>
      <c r="B1907" s="1" t="s">
        <v>2314</v>
      </c>
      <c r="C1907" s="1" t="s">
        <v>4047</v>
      </c>
      <c r="D1907" s="1" t="s">
        <v>12</v>
      </c>
      <c r="E1907" s="1">
        <v>1</v>
      </c>
      <c r="F1907" s="13">
        <v>50</v>
      </c>
      <c r="G1907" s="13">
        <f t="shared" si="30"/>
        <v>14</v>
      </c>
      <c r="H1907" s="13">
        <v>13</v>
      </c>
      <c r="I1907" s="13">
        <v>1</v>
      </c>
      <c r="J1907" s="13">
        <v>8</v>
      </c>
      <c r="K1907" s="13">
        <v>0</v>
      </c>
      <c r="L1907" s="13">
        <v>0</v>
      </c>
      <c r="M1907" s="13">
        <v>0</v>
      </c>
      <c r="N1907" s="13">
        <v>5</v>
      </c>
      <c r="O1907" s="13">
        <v>1</v>
      </c>
      <c r="P1907" s="13">
        <v>4</v>
      </c>
      <c r="Q1907" s="13">
        <v>19</v>
      </c>
      <c r="R1907" s="13">
        <v>2569</v>
      </c>
      <c r="S1907" s="13">
        <v>219</v>
      </c>
      <c r="T1907" s="15">
        <v>25</v>
      </c>
      <c r="U1907" s="15">
        <v>3.125</v>
      </c>
      <c r="V1907" s="15">
        <v>1.96875</v>
      </c>
      <c r="W1907" s="13">
        <v>232</v>
      </c>
      <c r="X1907" s="13">
        <v>452</v>
      </c>
      <c r="Y1907" s="13">
        <v>50</v>
      </c>
      <c r="Z1907" s="13">
        <v>684</v>
      </c>
      <c r="AA1907" s="13">
        <v>120</v>
      </c>
      <c r="AB1907" s="13">
        <v>8</v>
      </c>
    </row>
    <row r="1908" spans="1:28">
      <c r="A1908" s="1">
        <v>100012525</v>
      </c>
      <c r="B1908" s="1" t="s">
        <v>2314</v>
      </c>
      <c r="C1908" s="1" t="s">
        <v>4047</v>
      </c>
      <c r="D1908" s="1" t="s">
        <v>12</v>
      </c>
      <c r="E1908" s="1">
        <v>1</v>
      </c>
      <c r="F1908" s="13">
        <v>112</v>
      </c>
      <c r="G1908" s="13">
        <f t="shared" si="30"/>
        <v>30</v>
      </c>
      <c r="H1908" s="13">
        <v>29</v>
      </c>
      <c r="I1908" s="13">
        <v>1</v>
      </c>
      <c r="J1908" s="13">
        <v>16</v>
      </c>
      <c r="K1908" s="13">
        <v>0</v>
      </c>
      <c r="L1908" s="13">
        <v>1</v>
      </c>
      <c r="M1908" s="13">
        <v>0</v>
      </c>
      <c r="N1908" s="13">
        <v>8</v>
      </c>
      <c r="O1908" s="13">
        <v>1</v>
      </c>
      <c r="P1908" s="13">
        <v>8</v>
      </c>
      <c r="Q1908" s="13">
        <v>42</v>
      </c>
      <c r="R1908" s="13">
        <v>5457</v>
      </c>
      <c r="S1908" s="13">
        <v>1328</v>
      </c>
      <c r="T1908" s="15">
        <v>56</v>
      </c>
      <c r="U1908" s="15">
        <v>7</v>
      </c>
      <c r="V1908" s="15">
        <v>4.41</v>
      </c>
      <c r="W1908" s="13">
        <v>492</v>
      </c>
      <c r="X1908" s="13">
        <v>1217</v>
      </c>
      <c r="Y1908" s="13">
        <v>112</v>
      </c>
      <c r="Z1908" s="13">
        <v>1709</v>
      </c>
      <c r="AA1908" s="13">
        <v>192</v>
      </c>
      <c r="AB1908" s="13">
        <v>16</v>
      </c>
    </row>
    <row r="1909" spans="1:28">
      <c r="A1909" s="1">
        <v>100012535</v>
      </c>
      <c r="B1909" s="1" t="s">
        <v>2314</v>
      </c>
      <c r="C1909" s="1" t="s">
        <v>4047</v>
      </c>
      <c r="D1909" s="1" t="s">
        <v>46</v>
      </c>
      <c r="E1909" s="1">
        <v>3</v>
      </c>
      <c r="F1909" s="13">
        <v>37</v>
      </c>
      <c r="G1909" s="13">
        <f t="shared" si="30"/>
        <v>11</v>
      </c>
      <c r="H1909" s="13">
        <v>11</v>
      </c>
      <c r="I1909" s="13">
        <v>0</v>
      </c>
      <c r="J1909" s="13">
        <v>0</v>
      </c>
      <c r="K1909" s="13">
        <v>3</v>
      </c>
      <c r="L1909" s="13">
        <v>0</v>
      </c>
      <c r="M1909" s="13">
        <v>3</v>
      </c>
      <c r="N1909" s="13">
        <v>0</v>
      </c>
      <c r="O1909" s="13">
        <v>3</v>
      </c>
      <c r="P1909" s="13">
        <v>3</v>
      </c>
      <c r="Q1909" s="13">
        <v>13</v>
      </c>
      <c r="R1909" s="13">
        <v>1944</v>
      </c>
      <c r="S1909" s="13">
        <v>0</v>
      </c>
      <c r="T1909" s="15">
        <v>18.5</v>
      </c>
      <c r="U1909" s="15">
        <v>2.3125</v>
      </c>
      <c r="V1909" s="15">
        <v>1.4568749999999999</v>
      </c>
      <c r="W1909" s="13">
        <v>177</v>
      </c>
      <c r="X1909" s="13">
        <v>294</v>
      </c>
      <c r="Y1909" s="13">
        <v>37</v>
      </c>
      <c r="Z1909" s="13">
        <v>471</v>
      </c>
      <c r="AA1909" s="13">
        <v>144</v>
      </c>
      <c r="AB1909" s="13">
        <v>0</v>
      </c>
    </row>
    <row r="1910" spans="1:28">
      <c r="A1910" s="1">
        <v>100012536</v>
      </c>
      <c r="B1910" s="1" t="s">
        <v>2314</v>
      </c>
      <c r="C1910" s="1" t="s">
        <v>4047</v>
      </c>
      <c r="D1910" s="1" t="s">
        <v>4104</v>
      </c>
      <c r="E1910" s="1">
        <v>1</v>
      </c>
      <c r="F1910" s="13">
        <v>105</v>
      </c>
      <c r="G1910" s="13">
        <f t="shared" si="30"/>
        <v>27</v>
      </c>
      <c r="H1910" s="13">
        <v>27</v>
      </c>
      <c r="I1910" s="13">
        <v>0</v>
      </c>
      <c r="J1910" s="13">
        <v>16</v>
      </c>
      <c r="K1910" s="13">
        <v>0</v>
      </c>
      <c r="L1910" s="13">
        <v>1</v>
      </c>
      <c r="M1910" s="13">
        <v>0</v>
      </c>
      <c r="N1910" s="13">
        <v>8</v>
      </c>
      <c r="O1910" s="13">
        <v>1</v>
      </c>
      <c r="P1910" s="13">
        <v>8</v>
      </c>
      <c r="Q1910" s="13">
        <v>39</v>
      </c>
      <c r="R1910" s="13">
        <v>5131</v>
      </c>
      <c r="S1910" s="13">
        <v>1131</v>
      </c>
      <c r="T1910" s="15">
        <v>52.5</v>
      </c>
      <c r="U1910" s="15">
        <v>6.5625</v>
      </c>
      <c r="V1910" s="15">
        <v>4.1343750000000004</v>
      </c>
      <c r="W1910" s="13">
        <v>462</v>
      </c>
      <c r="X1910" s="13">
        <v>1109</v>
      </c>
      <c r="Y1910" s="13">
        <v>105</v>
      </c>
      <c r="Z1910" s="13">
        <v>1571</v>
      </c>
      <c r="AA1910" s="13">
        <v>192</v>
      </c>
      <c r="AB1910" s="13">
        <v>16</v>
      </c>
    </row>
    <row r="1911" spans="1:28">
      <c r="A1911" s="1">
        <v>100012545</v>
      </c>
      <c r="B1911" s="1" t="s">
        <v>2314</v>
      </c>
      <c r="C1911" s="1" t="s">
        <v>4047</v>
      </c>
      <c r="D1911" s="1" t="s">
        <v>12</v>
      </c>
      <c r="E1911" s="1">
        <v>1</v>
      </c>
      <c r="F1911" s="13">
        <v>54</v>
      </c>
      <c r="G1911" s="13">
        <f t="shared" si="30"/>
        <v>14</v>
      </c>
      <c r="H1911" s="13">
        <v>14</v>
      </c>
      <c r="I1911" s="13">
        <v>0</v>
      </c>
      <c r="J1911" s="13">
        <v>6</v>
      </c>
      <c r="K1911" s="13">
        <v>0</v>
      </c>
      <c r="L1911" s="13">
        <v>0</v>
      </c>
      <c r="M1911" s="13">
        <v>0</v>
      </c>
      <c r="N1911" s="13">
        <v>4</v>
      </c>
      <c r="O1911" s="13">
        <v>1</v>
      </c>
      <c r="P1911" s="13">
        <v>3</v>
      </c>
      <c r="Q1911" s="13">
        <v>20</v>
      </c>
      <c r="R1911" s="13">
        <v>2636</v>
      </c>
      <c r="S1911" s="13">
        <v>248</v>
      </c>
      <c r="T1911" s="15">
        <v>27</v>
      </c>
      <c r="U1911" s="15">
        <v>3.375</v>
      </c>
      <c r="V1911" s="15">
        <v>2.1262500000000002</v>
      </c>
      <c r="W1911" s="13">
        <v>238</v>
      </c>
      <c r="X1911" s="13">
        <v>470</v>
      </c>
      <c r="Y1911" s="13">
        <v>54</v>
      </c>
      <c r="Z1911" s="13">
        <v>708</v>
      </c>
      <c r="AA1911" s="13">
        <v>96</v>
      </c>
      <c r="AB1911" s="13">
        <v>6</v>
      </c>
    </row>
    <row r="1912" spans="1:28">
      <c r="A1912" s="1">
        <v>100012552</v>
      </c>
      <c r="B1912" s="1" t="s">
        <v>2314</v>
      </c>
      <c r="C1912" s="1" t="s">
        <v>4047</v>
      </c>
      <c r="D1912" s="1" t="s">
        <v>176</v>
      </c>
      <c r="E1912" s="1">
        <v>1</v>
      </c>
      <c r="F1912" s="13">
        <v>52</v>
      </c>
      <c r="G1912" s="13">
        <f t="shared" si="30"/>
        <v>18</v>
      </c>
      <c r="H1912" s="13">
        <v>18</v>
      </c>
      <c r="I1912" s="13">
        <v>0</v>
      </c>
      <c r="J1912" s="13">
        <v>6</v>
      </c>
      <c r="K1912" s="13">
        <v>0</v>
      </c>
      <c r="L1912" s="13">
        <v>0</v>
      </c>
      <c r="M1912" s="13">
        <v>0</v>
      </c>
      <c r="N1912" s="13">
        <v>4</v>
      </c>
      <c r="O1912" s="13">
        <v>1</v>
      </c>
      <c r="P1912" s="13">
        <v>3</v>
      </c>
      <c r="Q1912" s="13">
        <v>17</v>
      </c>
      <c r="R1912" s="13">
        <v>2542</v>
      </c>
      <c r="S1912" s="13">
        <v>166</v>
      </c>
      <c r="T1912" s="15">
        <v>26</v>
      </c>
      <c r="U1912" s="15">
        <v>3.25</v>
      </c>
      <c r="V1912" s="15">
        <v>2.0474999999999999</v>
      </c>
      <c r="W1912" s="13">
        <v>229</v>
      </c>
      <c r="X1912" s="13">
        <v>432</v>
      </c>
      <c r="Y1912" s="13">
        <v>52</v>
      </c>
      <c r="Z1912" s="13">
        <v>661</v>
      </c>
      <c r="AA1912" s="13">
        <v>96</v>
      </c>
      <c r="AB1912" s="13">
        <v>6</v>
      </c>
    </row>
    <row r="1913" spans="1:28">
      <c r="A1913" s="1">
        <v>100012555</v>
      </c>
      <c r="B1913" s="1" t="s">
        <v>2314</v>
      </c>
      <c r="C1913" s="1" t="s">
        <v>4047</v>
      </c>
      <c r="D1913" s="1" t="s">
        <v>176</v>
      </c>
      <c r="E1913" s="1">
        <v>1</v>
      </c>
      <c r="F1913" s="13">
        <v>61</v>
      </c>
      <c r="G1913" s="13">
        <f t="shared" si="30"/>
        <v>21</v>
      </c>
      <c r="H1913" s="13">
        <v>21</v>
      </c>
      <c r="I1913" s="13">
        <v>0</v>
      </c>
      <c r="J1913" s="13">
        <v>8</v>
      </c>
      <c r="K1913" s="13">
        <v>0</v>
      </c>
      <c r="L1913" s="13">
        <v>0</v>
      </c>
      <c r="M1913" s="13">
        <v>0</v>
      </c>
      <c r="N1913" s="13">
        <v>5</v>
      </c>
      <c r="O1913" s="13">
        <v>1</v>
      </c>
      <c r="P1913" s="13">
        <v>4</v>
      </c>
      <c r="Q1913" s="13">
        <v>20</v>
      </c>
      <c r="R1913" s="13">
        <v>2962</v>
      </c>
      <c r="S1913" s="13">
        <v>248</v>
      </c>
      <c r="T1913" s="15">
        <v>30.5</v>
      </c>
      <c r="U1913" s="15">
        <v>3.8125</v>
      </c>
      <c r="V1913" s="15">
        <v>2.401875</v>
      </c>
      <c r="W1913" s="13">
        <v>267</v>
      </c>
      <c r="X1913" s="13">
        <v>519</v>
      </c>
      <c r="Y1913" s="13">
        <v>61</v>
      </c>
      <c r="Z1913" s="13">
        <v>786</v>
      </c>
      <c r="AA1913" s="13">
        <v>120</v>
      </c>
      <c r="AB1913" s="13">
        <v>8</v>
      </c>
    </row>
    <row r="1914" spans="1:28">
      <c r="A1914" s="1">
        <v>100012562</v>
      </c>
      <c r="B1914" s="1" t="s">
        <v>2314</v>
      </c>
      <c r="C1914" s="1" t="s">
        <v>4047</v>
      </c>
      <c r="D1914" s="1" t="s">
        <v>176</v>
      </c>
      <c r="E1914" s="1">
        <v>1</v>
      </c>
      <c r="F1914" s="13">
        <v>35</v>
      </c>
      <c r="G1914" s="13">
        <f t="shared" si="30"/>
        <v>9</v>
      </c>
      <c r="H1914" s="13">
        <v>9</v>
      </c>
      <c r="I1914" s="13">
        <v>0</v>
      </c>
      <c r="J1914" s="13">
        <v>4</v>
      </c>
      <c r="K1914" s="13">
        <v>0</v>
      </c>
      <c r="L1914" s="13">
        <v>0</v>
      </c>
      <c r="M1914" s="13">
        <v>0</v>
      </c>
      <c r="N1914" s="13">
        <v>3</v>
      </c>
      <c r="O1914" s="13">
        <v>1</v>
      </c>
      <c r="P1914" s="13">
        <v>2</v>
      </c>
      <c r="Q1914" s="13">
        <v>13</v>
      </c>
      <c r="R1914" s="13">
        <v>1751</v>
      </c>
      <c r="S1914" s="13">
        <v>82</v>
      </c>
      <c r="T1914" s="15">
        <v>17.5</v>
      </c>
      <c r="U1914" s="15">
        <v>2.1875</v>
      </c>
      <c r="V1914" s="15">
        <v>1.378125</v>
      </c>
      <c r="W1914" s="13">
        <v>158</v>
      </c>
      <c r="X1914" s="13">
        <v>288</v>
      </c>
      <c r="Y1914" s="13">
        <v>35</v>
      </c>
      <c r="Z1914" s="13">
        <v>446</v>
      </c>
      <c r="AA1914" s="13">
        <v>72</v>
      </c>
      <c r="AB1914" s="13">
        <v>4</v>
      </c>
    </row>
    <row r="1915" spans="1:28">
      <c r="A1915" s="1">
        <v>100012566</v>
      </c>
      <c r="B1915" s="1" t="s">
        <v>2314</v>
      </c>
      <c r="C1915" s="1" t="s">
        <v>4047</v>
      </c>
      <c r="D1915" s="1" t="s">
        <v>176</v>
      </c>
      <c r="E1915" s="1">
        <v>2</v>
      </c>
      <c r="F1915" s="13">
        <v>85</v>
      </c>
      <c r="G1915" s="13">
        <f t="shared" si="30"/>
        <v>23</v>
      </c>
      <c r="H1915" s="13">
        <v>23</v>
      </c>
      <c r="I1915" s="13">
        <v>0</v>
      </c>
      <c r="J1915" s="13">
        <v>12</v>
      </c>
      <c r="K1915" s="13">
        <v>0</v>
      </c>
      <c r="L1915" s="13">
        <v>0</v>
      </c>
      <c r="M1915" s="13">
        <v>0</v>
      </c>
      <c r="N1915" s="13">
        <v>8</v>
      </c>
      <c r="O1915" s="13">
        <v>2</v>
      </c>
      <c r="P1915" s="13">
        <v>6</v>
      </c>
      <c r="Q1915" s="13">
        <v>31</v>
      </c>
      <c r="R1915" s="13">
        <v>4200</v>
      </c>
      <c r="S1915" s="13">
        <v>262</v>
      </c>
      <c r="T1915" s="15">
        <v>42.5</v>
      </c>
      <c r="U1915" s="15">
        <v>5.3125</v>
      </c>
      <c r="V1915" s="15">
        <v>3.3468749999999998</v>
      </c>
      <c r="W1915" s="13">
        <v>379</v>
      </c>
      <c r="X1915" s="13">
        <v>710</v>
      </c>
      <c r="Y1915" s="13">
        <v>85</v>
      </c>
      <c r="Z1915" s="13">
        <v>1089</v>
      </c>
      <c r="AA1915" s="13">
        <v>192</v>
      </c>
      <c r="AB1915" s="13">
        <v>12</v>
      </c>
    </row>
    <row r="1916" spans="1:28">
      <c r="A1916" s="1">
        <v>100012569</v>
      </c>
      <c r="B1916" s="1" t="s">
        <v>2314</v>
      </c>
      <c r="C1916" s="1" t="s">
        <v>4047</v>
      </c>
      <c r="D1916" s="1" t="s">
        <v>176</v>
      </c>
      <c r="E1916" s="1">
        <v>1</v>
      </c>
      <c r="F1916" s="13">
        <v>28</v>
      </c>
      <c r="G1916" s="13">
        <f t="shared" si="30"/>
        <v>10</v>
      </c>
      <c r="H1916" s="13">
        <v>10</v>
      </c>
      <c r="I1916" s="13">
        <v>0</v>
      </c>
      <c r="J1916" s="13">
        <v>4</v>
      </c>
      <c r="K1916" s="13">
        <v>0</v>
      </c>
      <c r="L1916" s="13">
        <v>0</v>
      </c>
      <c r="M1916" s="13">
        <v>0</v>
      </c>
      <c r="N1916" s="13">
        <v>3</v>
      </c>
      <c r="O1916" s="13">
        <v>1</v>
      </c>
      <c r="P1916" s="13">
        <v>2</v>
      </c>
      <c r="Q1916" s="13">
        <v>9</v>
      </c>
      <c r="R1916" s="13">
        <v>1425</v>
      </c>
      <c r="S1916" s="13">
        <v>25</v>
      </c>
      <c r="T1916" s="15">
        <v>14</v>
      </c>
      <c r="U1916" s="15">
        <v>1.75</v>
      </c>
      <c r="V1916" s="15">
        <v>1.1025</v>
      </c>
      <c r="W1916" s="13">
        <v>129</v>
      </c>
      <c r="X1916" s="13">
        <v>222</v>
      </c>
      <c r="Y1916" s="13">
        <v>28</v>
      </c>
      <c r="Z1916" s="13">
        <v>351</v>
      </c>
      <c r="AA1916" s="13">
        <v>72</v>
      </c>
      <c r="AB1916" s="13">
        <v>4</v>
      </c>
    </row>
    <row r="1917" spans="1:28">
      <c r="A1917" s="1">
        <v>100012574</v>
      </c>
      <c r="B1917" s="1" t="s">
        <v>2314</v>
      </c>
      <c r="C1917" s="1" t="s">
        <v>4047</v>
      </c>
      <c r="D1917" s="1" t="s">
        <v>176</v>
      </c>
      <c r="E1917" s="1">
        <v>1</v>
      </c>
      <c r="F1917" s="13">
        <v>43</v>
      </c>
      <c r="G1917" s="13">
        <f t="shared" si="30"/>
        <v>13</v>
      </c>
      <c r="H1917" s="13">
        <v>11</v>
      </c>
      <c r="I1917" s="13">
        <v>2</v>
      </c>
      <c r="J1917" s="13">
        <v>6</v>
      </c>
      <c r="K1917" s="13">
        <v>0</v>
      </c>
      <c r="L1917" s="13">
        <v>0</v>
      </c>
      <c r="M1917" s="13">
        <v>0</v>
      </c>
      <c r="N1917" s="13">
        <v>4</v>
      </c>
      <c r="O1917" s="13">
        <v>1</v>
      </c>
      <c r="P1917" s="13">
        <v>3</v>
      </c>
      <c r="Q1917" s="13">
        <v>17</v>
      </c>
      <c r="R1917" s="13">
        <v>2123</v>
      </c>
      <c r="S1917" s="13">
        <v>166</v>
      </c>
      <c r="T1917" s="15">
        <v>21.5</v>
      </c>
      <c r="U1917" s="15">
        <v>2.6875</v>
      </c>
      <c r="V1917" s="15">
        <v>1.693125</v>
      </c>
      <c r="W1917" s="13">
        <v>192</v>
      </c>
      <c r="X1917" s="13">
        <v>369</v>
      </c>
      <c r="Y1917" s="13">
        <v>43</v>
      </c>
      <c r="Z1917" s="13">
        <v>561</v>
      </c>
      <c r="AA1917" s="13">
        <v>96</v>
      </c>
      <c r="AB1917" s="13">
        <v>6</v>
      </c>
    </row>
    <row r="1918" spans="1:28">
      <c r="A1918" s="1">
        <v>100012581</v>
      </c>
      <c r="B1918" s="1" t="s">
        <v>2314</v>
      </c>
      <c r="C1918" s="1" t="s">
        <v>4047</v>
      </c>
      <c r="D1918" s="1" t="s">
        <v>2641</v>
      </c>
      <c r="E1918" s="1">
        <v>3</v>
      </c>
      <c r="F1918" s="13">
        <v>55</v>
      </c>
      <c r="G1918" s="13">
        <f t="shared" si="30"/>
        <v>15</v>
      </c>
      <c r="H1918" s="13">
        <v>15</v>
      </c>
      <c r="I1918" s="13">
        <v>0</v>
      </c>
      <c r="J1918" s="13">
        <v>2</v>
      </c>
      <c r="K1918" s="13">
        <v>2</v>
      </c>
      <c r="L1918" s="13">
        <v>0</v>
      </c>
      <c r="M1918" s="13">
        <v>2</v>
      </c>
      <c r="N1918" s="13">
        <v>2</v>
      </c>
      <c r="O1918" s="13">
        <v>3</v>
      </c>
      <c r="P1918" s="13">
        <v>3</v>
      </c>
      <c r="Q1918" s="13">
        <v>20</v>
      </c>
      <c r="R1918" s="13">
        <v>2670</v>
      </c>
      <c r="S1918" s="13">
        <v>82</v>
      </c>
      <c r="T1918" s="15">
        <v>27.5</v>
      </c>
      <c r="U1918" s="15">
        <v>3.4375</v>
      </c>
      <c r="V1918" s="15">
        <v>2.1656249999999999</v>
      </c>
      <c r="W1918" s="13">
        <v>242</v>
      </c>
      <c r="X1918" s="13">
        <v>427</v>
      </c>
      <c r="Y1918" s="13">
        <v>55</v>
      </c>
      <c r="Z1918" s="13">
        <v>669</v>
      </c>
      <c r="AA1918" s="13">
        <v>144</v>
      </c>
      <c r="AB1918" s="13">
        <v>2</v>
      </c>
    </row>
    <row r="1919" spans="1:28">
      <c r="A1919" s="1">
        <v>100012583</v>
      </c>
      <c r="B1919" s="1" t="s">
        <v>2314</v>
      </c>
      <c r="C1919" s="1" t="s">
        <v>4047</v>
      </c>
      <c r="D1919" s="1" t="s">
        <v>4121</v>
      </c>
      <c r="E1919" s="1">
        <v>1</v>
      </c>
      <c r="F1919" s="13">
        <v>44</v>
      </c>
      <c r="G1919" s="13">
        <f t="shared" si="30"/>
        <v>12</v>
      </c>
      <c r="H1919" s="13">
        <v>12</v>
      </c>
      <c r="I1919" s="13">
        <v>0</v>
      </c>
      <c r="J1919" s="13">
        <v>6</v>
      </c>
      <c r="K1919" s="13">
        <v>0</v>
      </c>
      <c r="L1919" s="13">
        <v>0</v>
      </c>
      <c r="M1919" s="13">
        <v>0</v>
      </c>
      <c r="N1919" s="13">
        <v>4</v>
      </c>
      <c r="O1919" s="13">
        <v>1</v>
      </c>
      <c r="P1919" s="13">
        <v>3</v>
      </c>
      <c r="Q1919" s="13">
        <v>16</v>
      </c>
      <c r="R1919" s="13">
        <v>2170</v>
      </c>
      <c r="S1919" s="13">
        <v>142</v>
      </c>
      <c r="T1919" s="15">
        <v>22</v>
      </c>
      <c r="U1919" s="15">
        <v>2.75</v>
      </c>
      <c r="V1919" s="15">
        <v>1.7324999999999999</v>
      </c>
      <c r="W1919" s="13">
        <v>196</v>
      </c>
      <c r="X1919" s="13">
        <v>369</v>
      </c>
      <c r="Y1919" s="13">
        <v>44</v>
      </c>
      <c r="Z1919" s="13">
        <v>565</v>
      </c>
      <c r="AA1919" s="13">
        <v>96</v>
      </c>
      <c r="AB1919" s="13">
        <v>6</v>
      </c>
    </row>
    <row r="1920" spans="1:28">
      <c r="A1920" s="1">
        <v>100012589</v>
      </c>
      <c r="B1920" s="1" t="s">
        <v>2314</v>
      </c>
      <c r="C1920" s="1" t="s">
        <v>4047</v>
      </c>
      <c r="D1920" s="1" t="s">
        <v>12</v>
      </c>
      <c r="E1920" s="1">
        <v>1</v>
      </c>
      <c r="F1920" s="13">
        <v>58</v>
      </c>
      <c r="G1920" s="13">
        <f t="shared" si="30"/>
        <v>20</v>
      </c>
      <c r="H1920" s="13">
        <v>20</v>
      </c>
      <c r="I1920" s="13">
        <v>0</v>
      </c>
      <c r="J1920" s="13">
        <v>6</v>
      </c>
      <c r="K1920" s="13">
        <v>0</v>
      </c>
      <c r="L1920" s="13">
        <v>0</v>
      </c>
      <c r="M1920" s="13">
        <v>0</v>
      </c>
      <c r="N1920" s="13">
        <v>4</v>
      </c>
      <c r="O1920" s="13">
        <v>1</v>
      </c>
      <c r="P1920" s="13">
        <v>3</v>
      </c>
      <c r="Q1920" s="13">
        <v>19</v>
      </c>
      <c r="R1920" s="13">
        <v>2822</v>
      </c>
      <c r="S1920" s="13">
        <v>219</v>
      </c>
      <c r="T1920" s="15">
        <v>29</v>
      </c>
      <c r="U1920" s="15">
        <v>3.625</v>
      </c>
      <c r="V1920" s="15">
        <v>2.2837499999999999</v>
      </c>
      <c r="W1920" s="13">
        <v>254</v>
      </c>
      <c r="X1920" s="13">
        <v>489</v>
      </c>
      <c r="Y1920" s="13">
        <v>58</v>
      </c>
      <c r="Z1920" s="13">
        <v>743</v>
      </c>
      <c r="AA1920" s="13">
        <v>96</v>
      </c>
      <c r="AB1920" s="13">
        <v>6</v>
      </c>
    </row>
    <row r="1921" spans="1:28">
      <c r="A1921" s="1">
        <v>100012596</v>
      </c>
      <c r="B1921" s="1" t="s">
        <v>2314</v>
      </c>
      <c r="C1921" s="1" t="s">
        <v>4047</v>
      </c>
      <c r="D1921" s="1" t="s">
        <v>12</v>
      </c>
      <c r="E1921" s="1">
        <v>1</v>
      </c>
      <c r="F1921" s="13">
        <v>9</v>
      </c>
      <c r="G1921" s="13">
        <f t="shared" si="30"/>
        <v>3</v>
      </c>
      <c r="H1921" s="13">
        <v>3</v>
      </c>
      <c r="I1921" s="13">
        <v>0</v>
      </c>
      <c r="J1921" s="13">
        <v>0</v>
      </c>
      <c r="K1921" s="13">
        <v>1</v>
      </c>
      <c r="L1921" s="13">
        <v>0</v>
      </c>
      <c r="M1921" s="13">
        <v>1</v>
      </c>
      <c r="N1921" s="13">
        <v>0</v>
      </c>
      <c r="O1921" s="13">
        <v>1</v>
      </c>
      <c r="P1921" s="13">
        <v>1</v>
      </c>
      <c r="Q1921" s="13">
        <v>3</v>
      </c>
      <c r="R1921" s="13">
        <v>410</v>
      </c>
      <c r="S1921" s="13">
        <v>0</v>
      </c>
      <c r="T1921" s="15">
        <v>4.5</v>
      </c>
      <c r="U1921" s="15">
        <v>0.5625</v>
      </c>
      <c r="V1921" s="15">
        <v>0.354375</v>
      </c>
      <c r="W1921" s="13">
        <v>37</v>
      </c>
      <c r="X1921" s="13">
        <v>62</v>
      </c>
      <c r="Y1921" s="13">
        <v>9</v>
      </c>
      <c r="Z1921" s="13">
        <v>99</v>
      </c>
      <c r="AA1921" s="13">
        <v>48</v>
      </c>
      <c r="AB1921" s="13">
        <v>0</v>
      </c>
    </row>
    <row r="1922" spans="1:28">
      <c r="A1922" s="1">
        <v>100012602</v>
      </c>
      <c r="B1922" s="1" t="s">
        <v>2314</v>
      </c>
      <c r="C1922" s="1" t="s">
        <v>4047</v>
      </c>
      <c r="D1922" s="1" t="s">
        <v>176</v>
      </c>
      <c r="E1922" s="1">
        <v>1</v>
      </c>
      <c r="F1922" s="13">
        <v>36</v>
      </c>
      <c r="G1922" s="13">
        <f t="shared" si="30"/>
        <v>10</v>
      </c>
      <c r="H1922" s="13">
        <v>9</v>
      </c>
      <c r="I1922" s="13">
        <v>1</v>
      </c>
      <c r="J1922" s="13">
        <v>4</v>
      </c>
      <c r="K1922" s="13">
        <v>0</v>
      </c>
      <c r="L1922" s="13">
        <v>0</v>
      </c>
      <c r="M1922" s="13">
        <v>0</v>
      </c>
      <c r="N1922" s="13">
        <v>3</v>
      </c>
      <c r="O1922" s="13">
        <v>1</v>
      </c>
      <c r="P1922" s="13">
        <v>2</v>
      </c>
      <c r="Q1922" s="13">
        <v>14</v>
      </c>
      <c r="R1922" s="13">
        <v>1797</v>
      </c>
      <c r="S1922" s="13">
        <v>100</v>
      </c>
      <c r="T1922" s="15">
        <v>18</v>
      </c>
      <c r="U1922" s="15">
        <v>2.25</v>
      </c>
      <c r="V1922" s="15">
        <v>1.4175</v>
      </c>
      <c r="W1922" s="13">
        <v>162</v>
      </c>
      <c r="X1922" s="13">
        <v>300</v>
      </c>
      <c r="Y1922" s="13">
        <v>36</v>
      </c>
      <c r="Z1922" s="13">
        <v>462</v>
      </c>
      <c r="AA1922" s="13">
        <v>72</v>
      </c>
      <c r="AB1922" s="13">
        <v>4</v>
      </c>
    </row>
    <row r="1923" spans="1:28">
      <c r="A1923" s="1">
        <v>100012609</v>
      </c>
      <c r="B1923" s="1" t="s">
        <v>2314</v>
      </c>
      <c r="C1923" s="1" t="s">
        <v>2313</v>
      </c>
      <c r="D1923" s="1" t="s">
        <v>12</v>
      </c>
      <c r="E1923" s="1">
        <v>1</v>
      </c>
      <c r="F1923" s="13">
        <v>9</v>
      </c>
      <c r="G1923" s="13">
        <f t="shared" si="30"/>
        <v>3</v>
      </c>
      <c r="H1923" s="13">
        <v>3</v>
      </c>
      <c r="I1923" s="13">
        <v>0</v>
      </c>
      <c r="J1923" s="13">
        <v>0</v>
      </c>
      <c r="K1923" s="13">
        <v>1</v>
      </c>
      <c r="L1923" s="13">
        <v>0</v>
      </c>
      <c r="M1923" s="13">
        <v>1</v>
      </c>
      <c r="N1923" s="13">
        <v>0</v>
      </c>
      <c r="O1923" s="13">
        <v>1</v>
      </c>
      <c r="P1923" s="13">
        <v>1</v>
      </c>
      <c r="Q1923" s="13">
        <v>3</v>
      </c>
      <c r="R1923" s="13">
        <v>410</v>
      </c>
      <c r="S1923" s="13">
        <v>0</v>
      </c>
      <c r="T1923" s="15">
        <v>4.5</v>
      </c>
      <c r="U1923" s="15">
        <v>0.5625</v>
      </c>
      <c r="V1923" s="15">
        <v>0.354375</v>
      </c>
      <c r="W1923" s="13">
        <v>37</v>
      </c>
      <c r="X1923" s="13">
        <v>62</v>
      </c>
      <c r="Y1923" s="13">
        <v>9</v>
      </c>
      <c r="Z1923" s="13">
        <v>99</v>
      </c>
      <c r="AA1923" s="13">
        <v>48</v>
      </c>
      <c r="AB1923" s="13">
        <v>0</v>
      </c>
    </row>
    <row r="1924" spans="1:28">
      <c r="A1924" s="1">
        <v>100012612</v>
      </c>
      <c r="B1924" s="1" t="s">
        <v>2314</v>
      </c>
      <c r="C1924" s="1" t="s">
        <v>2313</v>
      </c>
      <c r="D1924" s="1" t="s">
        <v>176</v>
      </c>
      <c r="E1924" s="1">
        <v>1</v>
      </c>
      <c r="F1924" s="13">
        <v>33</v>
      </c>
      <c r="G1924" s="13">
        <f t="shared" si="30"/>
        <v>9</v>
      </c>
      <c r="H1924" s="13">
        <v>9</v>
      </c>
      <c r="I1924" s="13">
        <v>0</v>
      </c>
      <c r="J1924" s="13">
        <v>4</v>
      </c>
      <c r="K1924" s="13">
        <v>0</v>
      </c>
      <c r="L1924" s="13">
        <v>0</v>
      </c>
      <c r="M1924" s="13">
        <v>0</v>
      </c>
      <c r="N1924" s="13">
        <v>3</v>
      </c>
      <c r="O1924" s="13">
        <v>1</v>
      </c>
      <c r="P1924" s="13">
        <v>2</v>
      </c>
      <c r="Q1924" s="13">
        <v>12</v>
      </c>
      <c r="R1924" s="13">
        <v>1657</v>
      </c>
      <c r="S1924" s="13">
        <v>65</v>
      </c>
      <c r="T1924" s="15">
        <v>16.5</v>
      </c>
      <c r="U1924" s="15">
        <v>2.0625</v>
      </c>
      <c r="V1924" s="15">
        <v>1.2993749999999999</v>
      </c>
      <c r="W1924" s="13">
        <v>150</v>
      </c>
      <c r="X1924" s="13">
        <v>269</v>
      </c>
      <c r="Y1924" s="13">
        <v>33</v>
      </c>
      <c r="Z1924" s="13">
        <v>419</v>
      </c>
      <c r="AA1924" s="13">
        <v>72</v>
      </c>
      <c r="AB1924" s="13">
        <v>4</v>
      </c>
    </row>
    <row r="1925" spans="1:28">
      <c r="A1925" s="1">
        <v>100012618</v>
      </c>
      <c r="B1925" s="1" t="s">
        <v>2314</v>
      </c>
      <c r="C1925" s="1" t="s">
        <v>2313</v>
      </c>
      <c r="D1925" s="1" t="s">
        <v>12</v>
      </c>
      <c r="E1925" s="1">
        <v>1</v>
      </c>
      <c r="F1925" s="13">
        <v>10</v>
      </c>
      <c r="G1925" s="13">
        <f t="shared" si="30"/>
        <v>4</v>
      </c>
      <c r="H1925" s="13">
        <v>4</v>
      </c>
      <c r="I1925" s="13">
        <v>0</v>
      </c>
      <c r="J1925" s="13">
        <v>0</v>
      </c>
      <c r="K1925" s="13">
        <v>1</v>
      </c>
      <c r="L1925" s="13">
        <v>0</v>
      </c>
      <c r="M1925" s="13">
        <v>1</v>
      </c>
      <c r="N1925" s="13">
        <v>0</v>
      </c>
      <c r="O1925" s="13">
        <v>1</v>
      </c>
      <c r="P1925" s="13">
        <v>1</v>
      </c>
      <c r="Q1925" s="13">
        <v>3</v>
      </c>
      <c r="R1925" s="13">
        <v>443</v>
      </c>
      <c r="S1925" s="13">
        <v>0</v>
      </c>
      <c r="T1925" s="15">
        <v>5</v>
      </c>
      <c r="U1925" s="15">
        <v>0.625</v>
      </c>
      <c r="V1925" s="15">
        <v>0.39374999999999999</v>
      </c>
      <c r="W1925" s="13">
        <v>40</v>
      </c>
      <c r="X1925" s="13">
        <v>67</v>
      </c>
      <c r="Y1925" s="13">
        <v>10</v>
      </c>
      <c r="Z1925" s="13">
        <v>107</v>
      </c>
      <c r="AA1925" s="13">
        <v>48</v>
      </c>
      <c r="AB1925" s="13">
        <v>0</v>
      </c>
    </row>
    <row r="1926" spans="1:28">
      <c r="A1926" s="1">
        <v>100012623</v>
      </c>
      <c r="B1926" s="1" t="s">
        <v>2314</v>
      </c>
      <c r="C1926" s="1" t="s">
        <v>2313</v>
      </c>
      <c r="D1926" s="1" t="s">
        <v>176</v>
      </c>
      <c r="E1926" s="1">
        <v>1</v>
      </c>
      <c r="F1926" s="13">
        <v>6</v>
      </c>
      <c r="G1926" s="13">
        <f t="shared" ref="G1926:G1989" si="31">H1926+I1926</f>
        <v>2</v>
      </c>
      <c r="H1926" s="13">
        <v>2</v>
      </c>
      <c r="I1926" s="13">
        <v>0</v>
      </c>
      <c r="J1926" s="13">
        <v>0</v>
      </c>
      <c r="K1926" s="13">
        <v>1</v>
      </c>
      <c r="L1926" s="13">
        <v>0</v>
      </c>
      <c r="M1926" s="13">
        <v>1</v>
      </c>
      <c r="N1926" s="13">
        <v>0</v>
      </c>
      <c r="O1926" s="13">
        <v>1</v>
      </c>
      <c r="P1926" s="13">
        <v>1</v>
      </c>
      <c r="Q1926" s="13">
        <v>2</v>
      </c>
      <c r="R1926" s="13">
        <v>272</v>
      </c>
      <c r="S1926" s="13">
        <v>0</v>
      </c>
      <c r="T1926" s="15">
        <v>3</v>
      </c>
      <c r="U1926" s="15">
        <v>0.375</v>
      </c>
      <c r="V1926" s="15">
        <v>0.23624999999999999</v>
      </c>
      <c r="W1926" s="13">
        <v>25</v>
      </c>
      <c r="X1926" s="13">
        <v>41</v>
      </c>
      <c r="Y1926" s="13">
        <v>6</v>
      </c>
      <c r="Z1926" s="13">
        <v>66</v>
      </c>
      <c r="AA1926" s="13">
        <v>48</v>
      </c>
      <c r="AB1926" s="13">
        <v>0</v>
      </c>
    </row>
    <row r="1927" spans="1:28">
      <c r="A1927" s="1">
        <v>100012633</v>
      </c>
      <c r="B1927" s="1" t="s">
        <v>2314</v>
      </c>
      <c r="C1927" s="1" t="s">
        <v>2313</v>
      </c>
      <c r="D1927" s="1" t="s">
        <v>12</v>
      </c>
      <c r="E1927" s="1">
        <v>1</v>
      </c>
      <c r="F1927" s="13">
        <v>37</v>
      </c>
      <c r="G1927" s="13">
        <f t="shared" si="31"/>
        <v>13</v>
      </c>
      <c r="H1927" s="13">
        <v>13</v>
      </c>
      <c r="I1927" s="13">
        <v>0</v>
      </c>
      <c r="J1927" s="13">
        <v>4</v>
      </c>
      <c r="K1927" s="13">
        <v>0</v>
      </c>
      <c r="L1927" s="13">
        <v>0</v>
      </c>
      <c r="M1927" s="13">
        <v>0</v>
      </c>
      <c r="N1927" s="13">
        <v>3</v>
      </c>
      <c r="O1927" s="13">
        <v>1</v>
      </c>
      <c r="P1927" s="13">
        <v>2</v>
      </c>
      <c r="Q1927" s="13">
        <v>12</v>
      </c>
      <c r="R1927" s="13">
        <v>1844</v>
      </c>
      <c r="S1927" s="13">
        <v>65</v>
      </c>
      <c r="T1927" s="15">
        <v>18.5</v>
      </c>
      <c r="U1927" s="15">
        <v>2.3125</v>
      </c>
      <c r="V1927" s="15">
        <v>1.4568749999999999</v>
      </c>
      <c r="W1927" s="13">
        <v>166</v>
      </c>
      <c r="X1927" s="13">
        <v>297</v>
      </c>
      <c r="Y1927" s="13">
        <v>37</v>
      </c>
      <c r="Z1927" s="13">
        <v>463</v>
      </c>
      <c r="AA1927" s="13">
        <v>72</v>
      </c>
      <c r="AB1927" s="13">
        <v>4</v>
      </c>
    </row>
    <row r="1928" spans="1:28">
      <c r="A1928" s="1">
        <v>100012636</v>
      </c>
      <c r="B1928" s="1" t="s">
        <v>2314</v>
      </c>
      <c r="C1928" s="1" t="s">
        <v>2313</v>
      </c>
      <c r="D1928" s="1" t="s">
        <v>12</v>
      </c>
      <c r="E1928" s="1">
        <v>1</v>
      </c>
      <c r="F1928" s="13">
        <v>13</v>
      </c>
      <c r="G1928" s="13">
        <f t="shared" si="31"/>
        <v>5</v>
      </c>
      <c r="H1928" s="13">
        <v>5</v>
      </c>
      <c r="I1928" s="13">
        <v>0</v>
      </c>
      <c r="J1928" s="13">
        <v>0</v>
      </c>
      <c r="K1928" s="13">
        <v>1</v>
      </c>
      <c r="L1928" s="13">
        <v>0</v>
      </c>
      <c r="M1928" s="13">
        <v>1</v>
      </c>
      <c r="N1928" s="13">
        <v>0</v>
      </c>
      <c r="O1928" s="13">
        <v>1</v>
      </c>
      <c r="P1928" s="13">
        <v>1</v>
      </c>
      <c r="Q1928" s="13">
        <v>4</v>
      </c>
      <c r="R1928" s="13">
        <v>630</v>
      </c>
      <c r="S1928" s="13">
        <v>0</v>
      </c>
      <c r="T1928" s="15">
        <v>6.5</v>
      </c>
      <c r="U1928" s="15">
        <v>0.8125</v>
      </c>
      <c r="V1928" s="15">
        <v>0.51187499999999997</v>
      </c>
      <c r="W1928" s="13">
        <v>57</v>
      </c>
      <c r="X1928" s="13">
        <v>95</v>
      </c>
      <c r="Y1928" s="13">
        <v>13</v>
      </c>
      <c r="Z1928" s="13">
        <v>152</v>
      </c>
      <c r="AA1928" s="13">
        <v>48</v>
      </c>
      <c r="AB1928" s="13">
        <v>0</v>
      </c>
    </row>
    <row r="1929" spans="1:28">
      <c r="A1929" s="1">
        <v>100012638</v>
      </c>
      <c r="B1929" s="1" t="s">
        <v>2314</v>
      </c>
      <c r="C1929" s="1" t="s">
        <v>2313</v>
      </c>
      <c r="D1929" s="1" t="s">
        <v>12</v>
      </c>
      <c r="E1929" s="1">
        <v>1</v>
      </c>
      <c r="F1929" s="13">
        <v>51</v>
      </c>
      <c r="G1929" s="13">
        <f t="shared" si="31"/>
        <v>19</v>
      </c>
      <c r="H1929" s="13">
        <v>17</v>
      </c>
      <c r="I1929" s="13">
        <v>2</v>
      </c>
      <c r="J1929" s="13">
        <v>6</v>
      </c>
      <c r="K1929" s="13">
        <v>0</v>
      </c>
      <c r="L1929" s="13">
        <v>0</v>
      </c>
      <c r="M1929" s="13">
        <v>0</v>
      </c>
      <c r="N1929" s="13">
        <v>4</v>
      </c>
      <c r="O1929" s="13">
        <v>1</v>
      </c>
      <c r="P1929" s="13">
        <v>3</v>
      </c>
      <c r="Q1929" s="13">
        <v>18</v>
      </c>
      <c r="R1929" s="13">
        <v>2496</v>
      </c>
      <c r="S1929" s="13">
        <v>192</v>
      </c>
      <c r="T1929" s="15">
        <v>25.5</v>
      </c>
      <c r="U1929" s="15">
        <v>3.1875</v>
      </c>
      <c r="V1929" s="15">
        <v>2.0081250000000002</v>
      </c>
      <c r="W1929" s="13">
        <v>225</v>
      </c>
      <c r="X1929" s="13">
        <v>432</v>
      </c>
      <c r="Y1929" s="13">
        <v>51</v>
      </c>
      <c r="Z1929" s="13">
        <v>657</v>
      </c>
      <c r="AA1929" s="13">
        <v>96</v>
      </c>
      <c r="AB1929" s="13">
        <v>6</v>
      </c>
    </row>
    <row r="1930" spans="1:28">
      <c r="A1930" s="1">
        <v>100012645</v>
      </c>
      <c r="B1930" s="1" t="s">
        <v>2314</v>
      </c>
      <c r="C1930" s="1" t="s">
        <v>2313</v>
      </c>
      <c r="D1930" s="1" t="s">
        <v>12</v>
      </c>
      <c r="E1930" s="1">
        <v>1</v>
      </c>
      <c r="F1930" s="13">
        <v>7</v>
      </c>
      <c r="G1930" s="13">
        <f t="shared" si="31"/>
        <v>3</v>
      </c>
      <c r="H1930" s="13">
        <v>3</v>
      </c>
      <c r="I1930" s="13">
        <v>0</v>
      </c>
      <c r="J1930" s="13">
        <v>0</v>
      </c>
      <c r="K1930" s="13">
        <v>1</v>
      </c>
      <c r="L1930" s="13">
        <v>0</v>
      </c>
      <c r="M1930" s="13">
        <v>1</v>
      </c>
      <c r="N1930" s="13">
        <v>0</v>
      </c>
      <c r="O1930" s="13">
        <v>1</v>
      </c>
      <c r="P1930" s="13">
        <v>1</v>
      </c>
      <c r="Q1930" s="13">
        <v>2</v>
      </c>
      <c r="R1930" s="13">
        <v>297</v>
      </c>
      <c r="S1930" s="13">
        <v>0</v>
      </c>
      <c r="T1930" s="15">
        <v>3.5</v>
      </c>
      <c r="U1930" s="15">
        <v>0.4375</v>
      </c>
      <c r="V1930" s="15">
        <v>0.27562500000000001</v>
      </c>
      <c r="W1930" s="13">
        <v>27</v>
      </c>
      <c r="X1930" s="13">
        <v>45</v>
      </c>
      <c r="Y1930" s="13">
        <v>7</v>
      </c>
      <c r="Z1930" s="13">
        <v>72</v>
      </c>
      <c r="AA1930" s="13">
        <v>48</v>
      </c>
      <c r="AB1930" s="13">
        <v>0</v>
      </c>
    </row>
    <row r="1931" spans="1:28">
      <c r="A1931" s="1">
        <v>100012656</v>
      </c>
      <c r="B1931" s="1" t="s">
        <v>2314</v>
      </c>
      <c r="C1931" s="1" t="s">
        <v>2313</v>
      </c>
      <c r="D1931" s="1" t="s">
        <v>12</v>
      </c>
      <c r="E1931" s="1">
        <v>1</v>
      </c>
      <c r="F1931" s="13">
        <v>16</v>
      </c>
      <c r="G1931" s="13">
        <f t="shared" si="31"/>
        <v>6</v>
      </c>
      <c r="H1931" s="13">
        <v>6</v>
      </c>
      <c r="I1931" s="13">
        <v>0</v>
      </c>
      <c r="J1931" s="13">
        <v>0</v>
      </c>
      <c r="K1931" s="13">
        <v>1</v>
      </c>
      <c r="L1931" s="13">
        <v>0</v>
      </c>
      <c r="M1931" s="13">
        <v>1</v>
      </c>
      <c r="N1931" s="13">
        <v>0</v>
      </c>
      <c r="O1931" s="13">
        <v>1</v>
      </c>
      <c r="P1931" s="13">
        <v>1</v>
      </c>
      <c r="Q1931" s="13">
        <v>5</v>
      </c>
      <c r="R1931" s="13">
        <v>859</v>
      </c>
      <c r="S1931" s="13">
        <v>0</v>
      </c>
      <c r="T1931" s="15">
        <v>8</v>
      </c>
      <c r="U1931" s="15">
        <v>1</v>
      </c>
      <c r="V1931" s="15">
        <v>0.63</v>
      </c>
      <c r="W1931" s="13">
        <v>78</v>
      </c>
      <c r="X1931" s="13">
        <v>129</v>
      </c>
      <c r="Y1931" s="13">
        <v>16</v>
      </c>
      <c r="Z1931" s="13">
        <v>207</v>
      </c>
      <c r="AA1931" s="13">
        <v>48</v>
      </c>
      <c r="AB1931" s="13">
        <v>0</v>
      </c>
    </row>
    <row r="1932" spans="1:28">
      <c r="A1932" s="1">
        <v>100012659</v>
      </c>
      <c r="B1932" s="1" t="s">
        <v>2314</v>
      </c>
      <c r="C1932" s="1" t="s">
        <v>2313</v>
      </c>
      <c r="D1932" s="1" t="s">
        <v>12</v>
      </c>
      <c r="E1932" s="1">
        <v>1</v>
      </c>
      <c r="F1932" s="13">
        <v>4</v>
      </c>
      <c r="G1932" s="13">
        <f t="shared" si="31"/>
        <v>2</v>
      </c>
      <c r="H1932" s="13">
        <v>2</v>
      </c>
      <c r="I1932" s="13">
        <v>0</v>
      </c>
      <c r="J1932" s="13">
        <v>0</v>
      </c>
      <c r="K1932" s="13">
        <v>1</v>
      </c>
      <c r="L1932" s="13">
        <v>0</v>
      </c>
      <c r="M1932" s="13">
        <v>1</v>
      </c>
      <c r="N1932" s="13">
        <v>0</v>
      </c>
      <c r="O1932" s="13">
        <v>1</v>
      </c>
      <c r="P1932" s="13">
        <v>1</v>
      </c>
      <c r="Q1932" s="13">
        <v>1</v>
      </c>
      <c r="R1932" s="13">
        <v>193</v>
      </c>
      <c r="S1932" s="13">
        <v>0</v>
      </c>
      <c r="T1932" s="15">
        <v>2</v>
      </c>
      <c r="U1932" s="15">
        <v>0.25</v>
      </c>
      <c r="V1932" s="15">
        <v>0.1575</v>
      </c>
      <c r="W1932" s="13">
        <v>18</v>
      </c>
      <c r="X1932" s="13">
        <v>29</v>
      </c>
      <c r="Y1932" s="13">
        <v>4</v>
      </c>
      <c r="Z1932" s="13">
        <v>47</v>
      </c>
      <c r="AA1932" s="13">
        <v>48</v>
      </c>
      <c r="AB1932" s="13">
        <v>0</v>
      </c>
    </row>
    <row r="1933" spans="1:28">
      <c r="A1933" s="1">
        <v>100012668</v>
      </c>
      <c r="B1933" s="1" t="s">
        <v>2314</v>
      </c>
      <c r="C1933" s="1" t="s">
        <v>2313</v>
      </c>
      <c r="D1933" s="1" t="s">
        <v>176</v>
      </c>
      <c r="E1933" s="1">
        <v>3</v>
      </c>
      <c r="F1933" s="13">
        <v>46</v>
      </c>
      <c r="G1933" s="13">
        <f t="shared" si="31"/>
        <v>12</v>
      </c>
      <c r="H1933" s="13">
        <v>12</v>
      </c>
      <c r="I1933" s="13">
        <v>0</v>
      </c>
      <c r="J1933" s="13">
        <v>6</v>
      </c>
      <c r="K1933" s="13">
        <v>2</v>
      </c>
      <c r="L1933" s="13">
        <v>0</v>
      </c>
      <c r="M1933" s="13">
        <v>2</v>
      </c>
      <c r="N1933" s="13">
        <v>4</v>
      </c>
      <c r="O1933" s="13">
        <v>3</v>
      </c>
      <c r="P1933" s="13">
        <v>5</v>
      </c>
      <c r="Q1933" s="13">
        <v>17</v>
      </c>
      <c r="R1933" s="13">
        <v>2503</v>
      </c>
      <c r="S1933" s="13">
        <v>166</v>
      </c>
      <c r="T1933" s="15">
        <v>23</v>
      </c>
      <c r="U1933" s="15">
        <v>2.875</v>
      </c>
      <c r="V1933" s="15">
        <v>1.81125</v>
      </c>
      <c r="W1933" s="13">
        <v>226</v>
      </c>
      <c r="X1933" s="13">
        <v>426</v>
      </c>
      <c r="Y1933" s="13">
        <v>46</v>
      </c>
      <c r="Z1933" s="13">
        <v>652</v>
      </c>
      <c r="AA1933" s="13">
        <v>192</v>
      </c>
      <c r="AB1933" s="13">
        <v>6</v>
      </c>
    </row>
    <row r="1934" spans="1:28">
      <c r="A1934" s="1">
        <v>100012672</v>
      </c>
      <c r="B1934" s="1" t="s">
        <v>2314</v>
      </c>
      <c r="C1934" s="1" t="s">
        <v>2313</v>
      </c>
      <c r="D1934" s="1" t="s">
        <v>176</v>
      </c>
      <c r="E1934" s="1">
        <v>1</v>
      </c>
      <c r="F1934" s="13">
        <v>30</v>
      </c>
      <c r="G1934" s="13">
        <f t="shared" si="31"/>
        <v>8</v>
      </c>
      <c r="H1934" s="13">
        <v>8</v>
      </c>
      <c r="I1934" s="13">
        <v>0</v>
      </c>
      <c r="J1934" s="13">
        <v>4</v>
      </c>
      <c r="K1934" s="13">
        <v>0</v>
      </c>
      <c r="L1934" s="13">
        <v>0</v>
      </c>
      <c r="M1934" s="13">
        <v>0</v>
      </c>
      <c r="N1934" s="13">
        <v>3</v>
      </c>
      <c r="O1934" s="13">
        <v>1</v>
      </c>
      <c r="P1934" s="13">
        <v>2</v>
      </c>
      <c r="Q1934" s="13">
        <v>11</v>
      </c>
      <c r="R1934" s="13">
        <v>1518</v>
      </c>
      <c r="S1934" s="13">
        <v>50</v>
      </c>
      <c r="T1934" s="15">
        <v>15</v>
      </c>
      <c r="U1934" s="15">
        <v>1.875</v>
      </c>
      <c r="V1934" s="15">
        <v>1.1812499999999999</v>
      </c>
      <c r="W1934" s="13">
        <v>137</v>
      </c>
      <c r="X1934" s="13">
        <v>243</v>
      </c>
      <c r="Y1934" s="13">
        <v>30</v>
      </c>
      <c r="Z1934" s="13">
        <v>380</v>
      </c>
      <c r="AA1934" s="13">
        <v>72</v>
      </c>
      <c r="AB1934" s="13">
        <v>4</v>
      </c>
    </row>
    <row r="1935" spans="1:28">
      <c r="A1935" s="1">
        <v>100012676</v>
      </c>
      <c r="B1935" s="1" t="s">
        <v>2314</v>
      </c>
      <c r="C1935" s="1" t="s">
        <v>2313</v>
      </c>
      <c r="D1935" s="1" t="s">
        <v>12</v>
      </c>
      <c r="E1935" s="1">
        <v>1</v>
      </c>
      <c r="F1935" s="13">
        <v>31</v>
      </c>
      <c r="G1935" s="13">
        <f t="shared" si="31"/>
        <v>11</v>
      </c>
      <c r="H1935" s="13">
        <v>11</v>
      </c>
      <c r="I1935" s="13">
        <v>0</v>
      </c>
      <c r="J1935" s="13">
        <v>4</v>
      </c>
      <c r="K1935" s="13">
        <v>0</v>
      </c>
      <c r="L1935" s="13">
        <v>0</v>
      </c>
      <c r="M1935" s="13">
        <v>0</v>
      </c>
      <c r="N1935" s="13">
        <v>3</v>
      </c>
      <c r="O1935" s="13">
        <v>1</v>
      </c>
      <c r="P1935" s="13">
        <v>2</v>
      </c>
      <c r="Q1935" s="13">
        <v>10</v>
      </c>
      <c r="R1935" s="13">
        <v>1564</v>
      </c>
      <c r="S1935" s="13">
        <v>37</v>
      </c>
      <c r="T1935" s="15">
        <v>15.5</v>
      </c>
      <c r="U1935" s="15">
        <v>1.9375</v>
      </c>
      <c r="V1935" s="15">
        <v>1.2206250000000001</v>
      </c>
      <c r="W1935" s="13">
        <v>141</v>
      </c>
      <c r="X1935" s="13">
        <v>246</v>
      </c>
      <c r="Y1935" s="13">
        <v>31</v>
      </c>
      <c r="Z1935" s="13">
        <v>387</v>
      </c>
      <c r="AA1935" s="13">
        <v>72</v>
      </c>
      <c r="AB1935" s="13">
        <v>4</v>
      </c>
    </row>
    <row r="1936" spans="1:28">
      <c r="A1936" s="1">
        <v>100012686</v>
      </c>
      <c r="B1936" s="1" t="s">
        <v>2314</v>
      </c>
      <c r="C1936" s="1" t="s">
        <v>2313</v>
      </c>
      <c r="D1936" s="1" t="s">
        <v>176</v>
      </c>
      <c r="E1936" s="1">
        <v>1</v>
      </c>
      <c r="F1936" s="13">
        <v>68</v>
      </c>
      <c r="G1936" s="13">
        <f t="shared" si="31"/>
        <v>18</v>
      </c>
      <c r="H1936" s="13">
        <v>18</v>
      </c>
      <c r="I1936" s="13">
        <v>0</v>
      </c>
      <c r="J1936" s="13">
        <v>10</v>
      </c>
      <c r="K1936" s="13">
        <v>0</v>
      </c>
      <c r="L1936" s="13">
        <v>0</v>
      </c>
      <c r="M1936" s="13">
        <v>0</v>
      </c>
      <c r="N1936" s="13">
        <v>6</v>
      </c>
      <c r="O1936" s="13">
        <v>1</v>
      </c>
      <c r="P1936" s="13">
        <v>5</v>
      </c>
      <c r="Q1936" s="13">
        <v>25</v>
      </c>
      <c r="R1936" s="13">
        <v>3408</v>
      </c>
      <c r="S1936" s="13">
        <v>419</v>
      </c>
      <c r="T1936" s="15">
        <v>34</v>
      </c>
      <c r="U1936" s="15">
        <v>4.25</v>
      </c>
      <c r="V1936" s="15">
        <v>2.6775000000000002</v>
      </c>
      <c r="W1936" s="13">
        <v>307</v>
      </c>
      <c r="X1936" s="13">
        <v>637</v>
      </c>
      <c r="Y1936" s="13">
        <v>68</v>
      </c>
      <c r="Z1936" s="13">
        <v>944</v>
      </c>
      <c r="AA1936" s="13">
        <v>144</v>
      </c>
      <c r="AB1936" s="13">
        <v>10</v>
      </c>
    </row>
    <row r="1937" spans="1:28">
      <c r="A1937" s="1">
        <v>100012696</v>
      </c>
      <c r="B1937" s="1" t="s">
        <v>2314</v>
      </c>
      <c r="C1937" s="1" t="s">
        <v>2313</v>
      </c>
      <c r="D1937" s="1" t="s">
        <v>176</v>
      </c>
      <c r="E1937" s="1">
        <v>1</v>
      </c>
      <c r="F1937" s="13">
        <v>97</v>
      </c>
      <c r="G1937" s="13">
        <f t="shared" si="31"/>
        <v>25</v>
      </c>
      <c r="H1937" s="13">
        <v>25</v>
      </c>
      <c r="I1937" s="13">
        <v>0</v>
      </c>
      <c r="J1937" s="13">
        <v>12</v>
      </c>
      <c r="K1937" s="13">
        <v>0</v>
      </c>
      <c r="L1937" s="13">
        <v>0</v>
      </c>
      <c r="M1937" s="13">
        <v>0</v>
      </c>
      <c r="N1937" s="13">
        <v>7</v>
      </c>
      <c r="O1937" s="13">
        <v>1</v>
      </c>
      <c r="P1937" s="13">
        <v>6</v>
      </c>
      <c r="Q1937" s="13">
        <v>36</v>
      </c>
      <c r="R1937" s="13">
        <v>4758</v>
      </c>
      <c r="S1937" s="13">
        <v>949</v>
      </c>
      <c r="T1937" s="15">
        <v>48.5</v>
      </c>
      <c r="U1937" s="15">
        <v>6.0625</v>
      </c>
      <c r="V1937" s="15">
        <v>3.819375</v>
      </c>
      <c r="W1937" s="13">
        <v>429</v>
      </c>
      <c r="X1937" s="13">
        <v>999</v>
      </c>
      <c r="Y1937" s="13">
        <v>97</v>
      </c>
      <c r="Z1937" s="13">
        <v>1428</v>
      </c>
      <c r="AA1937" s="13">
        <v>168</v>
      </c>
      <c r="AB1937" s="13">
        <v>12</v>
      </c>
    </row>
    <row r="1938" spans="1:28">
      <c r="A1938" s="1">
        <v>100012701</v>
      </c>
      <c r="B1938" s="1" t="s">
        <v>2314</v>
      </c>
      <c r="C1938" s="1" t="s">
        <v>2313</v>
      </c>
      <c r="D1938" s="1" t="s">
        <v>4162</v>
      </c>
      <c r="E1938" s="1">
        <v>2</v>
      </c>
      <c r="F1938" s="13">
        <v>41</v>
      </c>
      <c r="G1938" s="13">
        <f t="shared" si="31"/>
        <v>11</v>
      </c>
      <c r="H1938" s="13">
        <v>11</v>
      </c>
      <c r="I1938" s="13">
        <v>0</v>
      </c>
      <c r="J1938" s="13">
        <v>4</v>
      </c>
      <c r="K1938" s="13">
        <v>1</v>
      </c>
      <c r="L1938" s="13">
        <v>0</v>
      </c>
      <c r="M1938" s="13">
        <v>1</v>
      </c>
      <c r="N1938" s="13">
        <v>3</v>
      </c>
      <c r="O1938" s="13">
        <v>2</v>
      </c>
      <c r="P1938" s="13">
        <v>3</v>
      </c>
      <c r="Q1938" s="13">
        <v>15</v>
      </c>
      <c r="R1938" s="13">
        <v>2145</v>
      </c>
      <c r="S1938" s="13">
        <v>37</v>
      </c>
      <c r="T1938" s="15">
        <v>20.5</v>
      </c>
      <c r="U1938" s="15">
        <v>2.5625</v>
      </c>
      <c r="V1938" s="15">
        <v>1.6143749999999999</v>
      </c>
      <c r="W1938" s="13">
        <v>195</v>
      </c>
      <c r="X1938" s="13">
        <v>334</v>
      </c>
      <c r="Y1938" s="13">
        <v>41</v>
      </c>
      <c r="Z1938" s="13">
        <v>529</v>
      </c>
      <c r="AA1938" s="13">
        <v>120</v>
      </c>
      <c r="AB1938" s="13">
        <v>4</v>
      </c>
    </row>
    <row r="1939" spans="1:28">
      <c r="A1939" s="1">
        <v>100012705</v>
      </c>
      <c r="B1939" s="1" t="s">
        <v>2314</v>
      </c>
      <c r="C1939" s="1" t="s">
        <v>2313</v>
      </c>
      <c r="D1939" s="1" t="s">
        <v>12</v>
      </c>
      <c r="E1939" s="1">
        <v>2</v>
      </c>
      <c r="F1939" s="13">
        <v>12</v>
      </c>
      <c r="G1939" s="13">
        <f t="shared" si="31"/>
        <v>4</v>
      </c>
      <c r="H1939" s="13">
        <v>4</v>
      </c>
      <c r="I1939" s="13">
        <v>0</v>
      </c>
      <c r="J1939" s="13">
        <v>0</v>
      </c>
      <c r="K1939" s="13">
        <v>2</v>
      </c>
      <c r="L1939" s="13">
        <v>0</v>
      </c>
      <c r="M1939" s="13">
        <v>2</v>
      </c>
      <c r="N1939" s="13">
        <v>0</v>
      </c>
      <c r="O1939" s="13">
        <v>2</v>
      </c>
      <c r="P1939" s="13">
        <v>2</v>
      </c>
      <c r="Q1939" s="13">
        <v>4</v>
      </c>
      <c r="R1939" s="13">
        <v>585</v>
      </c>
      <c r="S1939" s="13">
        <v>0</v>
      </c>
      <c r="T1939" s="15">
        <v>6</v>
      </c>
      <c r="U1939" s="15">
        <v>0.75</v>
      </c>
      <c r="V1939" s="15">
        <v>0.47249999999999998</v>
      </c>
      <c r="W1939" s="13">
        <v>53</v>
      </c>
      <c r="X1939" s="13">
        <v>89</v>
      </c>
      <c r="Y1939" s="13">
        <v>12</v>
      </c>
      <c r="Z1939" s="13">
        <v>142</v>
      </c>
      <c r="AA1939" s="13">
        <v>96</v>
      </c>
      <c r="AB1939" s="13">
        <v>0</v>
      </c>
    </row>
    <row r="1940" spans="1:28">
      <c r="A1940" s="1">
        <v>100012709</v>
      </c>
      <c r="B1940" s="1" t="s">
        <v>2314</v>
      </c>
      <c r="C1940" s="1" t="s">
        <v>2313</v>
      </c>
      <c r="D1940" s="1" t="s">
        <v>12</v>
      </c>
      <c r="E1940" s="1">
        <v>1</v>
      </c>
      <c r="F1940" s="13">
        <v>10</v>
      </c>
      <c r="G1940" s="13">
        <f t="shared" si="31"/>
        <v>4</v>
      </c>
      <c r="H1940" s="13">
        <v>4</v>
      </c>
      <c r="I1940" s="13">
        <v>0</v>
      </c>
      <c r="J1940" s="13">
        <v>0</v>
      </c>
      <c r="K1940" s="13">
        <v>1</v>
      </c>
      <c r="L1940" s="13">
        <v>0</v>
      </c>
      <c r="M1940" s="13">
        <v>1</v>
      </c>
      <c r="N1940" s="13">
        <v>0</v>
      </c>
      <c r="O1940" s="13">
        <v>1</v>
      </c>
      <c r="P1940" s="13">
        <v>1</v>
      </c>
      <c r="Q1940" s="13">
        <v>3</v>
      </c>
      <c r="R1940" s="13">
        <v>443</v>
      </c>
      <c r="S1940" s="13">
        <v>0</v>
      </c>
      <c r="T1940" s="15">
        <v>5</v>
      </c>
      <c r="U1940" s="15">
        <v>0.625</v>
      </c>
      <c r="V1940" s="15">
        <v>0.39374999999999999</v>
      </c>
      <c r="W1940" s="13">
        <v>40</v>
      </c>
      <c r="X1940" s="13">
        <v>67</v>
      </c>
      <c r="Y1940" s="13">
        <v>10</v>
      </c>
      <c r="Z1940" s="13">
        <v>107</v>
      </c>
      <c r="AA1940" s="13">
        <v>48</v>
      </c>
      <c r="AB1940" s="13">
        <v>0</v>
      </c>
    </row>
    <row r="1941" spans="1:28">
      <c r="A1941" s="1">
        <v>100012716</v>
      </c>
      <c r="B1941" s="1" t="s">
        <v>2314</v>
      </c>
      <c r="C1941" s="1" t="s">
        <v>2313</v>
      </c>
      <c r="D1941" s="1" t="s">
        <v>176</v>
      </c>
      <c r="E1941" s="1">
        <v>1</v>
      </c>
      <c r="F1941" s="13">
        <v>52</v>
      </c>
      <c r="G1941" s="13">
        <f t="shared" si="31"/>
        <v>14</v>
      </c>
      <c r="H1941" s="13">
        <v>14</v>
      </c>
      <c r="I1941" s="13">
        <v>0</v>
      </c>
      <c r="J1941" s="13">
        <v>6</v>
      </c>
      <c r="K1941" s="13">
        <v>0</v>
      </c>
      <c r="L1941" s="13">
        <v>0</v>
      </c>
      <c r="M1941" s="13">
        <v>0</v>
      </c>
      <c r="N1941" s="13">
        <v>4</v>
      </c>
      <c r="O1941" s="13">
        <v>1</v>
      </c>
      <c r="P1941" s="13">
        <v>3</v>
      </c>
      <c r="Q1941" s="13">
        <v>19</v>
      </c>
      <c r="R1941" s="13">
        <v>2542</v>
      </c>
      <c r="S1941" s="13">
        <v>219</v>
      </c>
      <c r="T1941" s="15">
        <v>26</v>
      </c>
      <c r="U1941" s="15">
        <v>3.25</v>
      </c>
      <c r="V1941" s="15">
        <v>2.0474999999999999</v>
      </c>
      <c r="W1941" s="13">
        <v>229</v>
      </c>
      <c r="X1941" s="13">
        <v>447</v>
      </c>
      <c r="Y1941" s="13">
        <v>52</v>
      </c>
      <c r="Z1941" s="13">
        <v>676</v>
      </c>
      <c r="AA1941" s="13">
        <v>96</v>
      </c>
      <c r="AB1941" s="13">
        <v>6</v>
      </c>
    </row>
    <row r="1942" spans="1:28">
      <c r="A1942" s="1">
        <v>100012722</v>
      </c>
      <c r="B1942" s="1" t="s">
        <v>2314</v>
      </c>
      <c r="C1942" s="1" t="s">
        <v>2313</v>
      </c>
      <c r="D1942" s="1" t="s">
        <v>12</v>
      </c>
      <c r="E1942" s="1">
        <v>1</v>
      </c>
      <c r="F1942" s="13">
        <v>9</v>
      </c>
      <c r="G1942" s="13">
        <f t="shared" si="31"/>
        <v>3</v>
      </c>
      <c r="H1942" s="13">
        <v>3</v>
      </c>
      <c r="I1942" s="13">
        <v>0</v>
      </c>
      <c r="J1942" s="13">
        <v>0</v>
      </c>
      <c r="K1942" s="13">
        <v>1</v>
      </c>
      <c r="L1942" s="13">
        <v>0</v>
      </c>
      <c r="M1942" s="13">
        <v>1</v>
      </c>
      <c r="N1942" s="13">
        <v>0</v>
      </c>
      <c r="O1942" s="13">
        <v>1</v>
      </c>
      <c r="P1942" s="13">
        <v>1</v>
      </c>
      <c r="Q1942" s="13">
        <v>3</v>
      </c>
      <c r="R1942" s="13">
        <v>410</v>
      </c>
      <c r="S1942" s="13">
        <v>0</v>
      </c>
      <c r="T1942" s="15">
        <v>4.5</v>
      </c>
      <c r="U1942" s="15">
        <v>0.5625</v>
      </c>
      <c r="V1942" s="15">
        <v>0.354375</v>
      </c>
      <c r="W1942" s="13">
        <v>37</v>
      </c>
      <c r="X1942" s="13">
        <v>62</v>
      </c>
      <c r="Y1942" s="13">
        <v>9</v>
      </c>
      <c r="Z1942" s="13">
        <v>99</v>
      </c>
      <c r="AA1942" s="13">
        <v>48</v>
      </c>
      <c r="AB1942" s="13">
        <v>0</v>
      </c>
    </row>
    <row r="1943" spans="1:28">
      <c r="A1943" s="1">
        <v>100012725</v>
      </c>
      <c r="B1943" s="1" t="s">
        <v>2314</v>
      </c>
      <c r="C1943" s="1" t="s">
        <v>2313</v>
      </c>
      <c r="D1943" s="1" t="s">
        <v>12</v>
      </c>
      <c r="E1943" s="1">
        <v>1</v>
      </c>
      <c r="F1943" s="13">
        <v>10</v>
      </c>
      <c r="G1943" s="13">
        <f t="shared" si="31"/>
        <v>4</v>
      </c>
      <c r="H1943" s="13">
        <v>4</v>
      </c>
      <c r="I1943" s="13">
        <v>0</v>
      </c>
      <c r="J1943" s="13">
        <v>0</v>
      </c>
      <c r="K1943" s="13">
        <v>1</v>
      </c>
      <c r="L1943" s="13">
        <v>0</v>
      </c>
      <c r="M1943" s="13">
        <v>1</v>
      </c>
      <c r="N1943" s="13">
        <v>0</v>
      </c>
      <c r="O1943" s="13">
        <v>1</v>
      </c>
      <c r="P1943" s="13">
        <v>1</v>
      </c>
      <c r="Q1943" s="13">
        <v>3</v>
      </c>
      <c r="R1943" s="13">
        <v>443</v>
      </c>
      <c r="S1943" s="13">
        <v>0</v>
      </c>
      <c r="T1943" s="15">
        <v>5</v>
      </c>
      <c r="U1943" s="15">
        <v>0.625</v>
      </c>
      <c r="V1943" s="15">
        <v>0.39374999999999999</v>
      </c>
      <c r="W1943" s="13">
        <v>40</v>
      </c>
      <c r="X1943" s="13">
        <v>67</v>
      </c>
      <c r="Y1943" s="13">
        <v>10</v>
      </c>
      <c r="Z1943" s="13">
        <v>107</v>
      </c>
      <c r="AA1943" s="13">
        <v>48</v>
      </c>
      <c r="AB1943" s="13">
        <v>0</v>
      </c>
    </row>
    <row r="1944" spans="1:28">
      <c r="A1944" s="1">
        <v>100012732</v>
      </c>
      <c r="B1944" s="1" t="s">
        <v>2314</v>
      </c>
      <c r="C1944" s="1" t="s">
        <v>2313</v>
      </c>
      <c r="D1944" s="1" t="s">
        <v>176</v>
      </c>
      <c r="E1944" s="1">
        <v>1</v>
      </c>
      <c r="F1944" s="13">
        <v>33</v>
      </c>
      <c r="G1944" s="13">
        <f t="shared" si="31"/>
        <v>9</v>
      </c>
      <c r="H1944" s="13">
        <v>9</v>
      </c>
      <c r="I1944" s="13">
        <v>0</v>
      </c>
      <c r="J1944" s="13">
        <v>4</v>
      </c>
      <c r="K1944" s="13">
        <v>0</v>
      </c>
      <c r="L1944" s="13">
        <v>0</v>
      </c>
      <c r="M1944" s="13">
        <v>0</v>
      </c>
      <c r="N1944" s="13">
        <v>3</v>
      </c>
      <c r="O1944" s="13">
        <v>1</v>
      </c>
      <c r="P1944" s="13">
        <v>2</v>
      </c>
      <c r="Q1944" s="13">
        <v>12</v>
      </c>
      <c r="R1944" s="13">
        <v>1657</v>
      </c>
      <c r="S1944" s="13">
        <v>65</v>
      </c>
      <c r="T1944" s="15">
        <v>16.5</v>
      </c>
      <c r="U1944" s="15">
        <v>2.0625</v>
      </c>
      <c r="V1944" s="15">
        <v>1.2993749999999999</v>
      </c>
      <c r="W1944" s="13">
        <v>150</v>
      </c>
      <c r="X1944" s="13">
        <v>269</v>
      </c>
      <c r="Y1944" s="13">
        <v>33</v>
      </c>
      <c r="Z1944" s="13">
        <v>419</v>
      </c>
      <c r="AA1944" s="13">
        <v>72</v>
      </c>
      <c r="AB1944" s="13">
        <v>4</v>
      </c>
    </row>
    <row r="1945" spans="1:28">
      <c r="A1945" s="1">
        <v>100012736</v>
      </c>
      <c r="B1945" s="1" t="s">
        <v>2314</v>
      </c>
      <c r="C1945" s="1" t="s">
        <v>2313</v>
      </c>
      <c r="D1945" s="1" t="s">
        <v>12</v>
      </c>
      <c r="E1945" s="1">
        <v>1</v>
      </c>
      <c r="F1945" s="13">
        <v>95</v>
      </c>
      <c r="G1945" s="13">
        <f t="shared" si="31"/>
        <v>25</v>
      </c>
      <c r="H1945" s="13">
        <v>25</v>
      </c>
      <c r="I1945" s="13">
        <v>0</v>
      </c>
      <c r="J1945" s="13">
        <v>14</v>
      </c>
      <c r="K1945" s="13">
        <v>0</v>
      </c>
      <c r="L1945" s="13">
        <v>0</v>
      </c>
      <c r="M1945" s="13">
        <v>0</v>
      </c>
      <c r="N1945" s="13">
        <v>8</v>
      </c>
      <c r="O1945" s="13">
        <v>1</v>
      </c>
      <c r="P1945" s="13">
        <v>7</v>
      </c>
      <c r="Q1945" s="13">
        <v>35</v>
      </c>
      <c r="R1945" s="13">
        <v>4785</v>
      </c>
      <c r="S1945" s="13">
        <v>892</v>
      </c>
      <c r="T1945" s="15">
        <v>47.5</v>
      </c>
      <c r="U1945" s="15">
        <v>5.9375</v>
      </c>
      <c r="V1945" s="15">
        <v>3.7406250000000001</v>
      </c>
      <c r="W1945" s="13">
        <v>431</v>
      </c>
      <c r="X1945" s="13">
        <v>986</v>
      </c>
      <c r="Y1945" s="13">
        <v>95</v>
      </c>
      <c r="Z1945" s="13">
        <v>1417</v>
      </c>
      <c r="AA1945" s="13">
        <v>192</v>
      </c>
      <c r="AB1945" s="13">
        <v>14</v>
      </c>
    </row>
    <row r="1946" spans="1:28">
      <c r="A1946" s="1">
        <v>100012741</v>
      </c>
      <c r="B1946" s="1" t="s">
        <v>2314</v>
      </c>
      <c r="C1946" s="1" t="s">
        <v>2313</v>
      </c>
      <c r="D1946" s="1" t="s">
        <v>176</v>
      </c>
      <c r="E1946" s="1">
        <v>1</v>
      </c>
      <c r="F1946" s="13">
        <v>6</v>
      </c>
      <c r="G1946" s="13">
        <f t="shared" si="31"/>
        <v>2</v>
      </c>
      <c r="H1946" s="13">
        <v>2</v>
      </c>
      <c r="I1946" s="13">
        <v>0</v>
      </c>
      <c r="J1946" s="13">
        <v>0</v>
      </c>
      <c r="K1946" s="13">
        <v>1</v>
      </c>
      <c r="L1946" s="13">
        <v>0</v>
      </c>
      <c r="M1946" s="13">
        <v>1</v>
      </c>
      <c r="N1946" s="13">
        <v>0</v>
      </c>
      <c r="O1946" s="13">
        <v>1</v>
      </c>
      <c r="P1946" s="13">
        <v>1</v>
      </c>
      <c r="Q1946" s="13">
        <v>2</v>
      </c>
      <c r="R1946" s="13">
        <v>272</v>
      </c>
      <c r="S1946" s="13">
        <v>0</v>
      </c>
      <c r="T1946" s="15">
        <v>3</v>
      </c>
      <c r="U1946" s="15">
        <v>0.375</v>
      </c>
      <c r="V1946" s="15">
        <v>0.23624999999999999</v>
      </c>
      <c r="W1946" s="13">
        <v>25</v>
      </c>
      <c r="X1946" s="13">
        <v>41</v>
      </c>
      <c r="Y1946" s="13">
        <v>6</v>
      </c>
      <c r="Z1946" s="13">
        <v>66</v>
      </c>
      <c r="AA1946" s="13">
        <v>48</v>
      </c>
      <c r="AB1946" s="13">
        <v>0</v>
      </c>
    </row>
    <row r="1947" spans="1:28">
      <c r="A1947" s="1">
        <v>100012743</v>
      </c>
      <c r="B1947" s="1" t="s">
        <v>2314</v>
      </c>
      <c r="C1947" s="1" t="s">
        <v>2313</v>
      </c>
      <c r="D1947" s="1" t="s">
        <v>46</v>
      </c>
      <c r="E1947" s="1">
        <v>1</v>
      </c>
      <c r="F1947" s="13">
        <v>17</v>
      </c>
      <c r="G1947" s="13">
        <f t="shared" si="31"/>
        <v>5</v>
      </c>
      <c r="H1947" s="13">
        <v>5</v>
      </c>
      <c r="I1947" s="13">
        <v>0</v>
      </c>
      <c r="J1947" s="13">
        <v>0</v>
      </c>
      <c r="K1947" s="13">
        <v>1</v>
      </c>
      <c r="L1947" s="13">
        <v>0</v>
      </c>
      <c r="M1947" s="13">
        <v>1</v>
      </c>
      <c r="N1947" s="13">
        <v>0</v>
      </c>
      <c r="O1947" s="13">
        <v>1</v>
      </c>
      <c r="P1947" s="13">
        <v>1</v>
      </c>
      <c r="Q1947" s="13">
        <v>6</v>
      </c>
      <c r="R1947" s="13">
        <v>1024</v>
      </c>
      <c r="S1947" s="13">
        <v>0</v>
      </c>
      <c r="T1947" s="15">
        <v>8.5</v>
      </c>
      <c r="U1947" s="15">
        <v>1.0625</v>
      </c>
      <c r="V1947" s="15">
        <v>0.66937500000000005</v>
      </c>
      <c r="W1947" s="13">
        <v>93</v>
      </c>
      <c r="X1947" s="13">
        <v>154</v>
      </c>
      <c r="Y1947" s="13">
        <v>17</v>
      </c>
      <c r="Z1947" s="13">
        <v>247</v>
      </c>
      <c r="AA1947" s="13">
        <v>48</v>
      </c>
      <c r="AB1947" s="13">
        <v>0</v>
      </c>
    </row>
    <row r="1948" spans="1:28">
      <c r="A1948" s="1">
        <v>100012748</v>
      </c>
      <c r="B1948" s="1" t="s">
        <v>2314</v>
      </c>
      <c r="C1948" s="1" t="s">
        <v>2313</v>
      </c>
      <c r="D1948" s="1" t="s">
        <v>12</v>
      </c>
      <c r="E1948" s="1">
        <v>1</v>
      </c>
      <c r="F1948" s="13">
        <v>41</v>
      </c>
      <c r="G1948" s="13">
        <f t="shared" si="31"/>
        <v>11</v>
      </c>
      <c r="H1948" s="13">
        <v>11</v>
      </c>
      <c r="I1948" s="13">
        <v>0</v>
      </c>
      <c r="J1948" s="13">
        <v>6</v>
      </c>
      <c r="K1948" s="13">
        <v>0</v>
      </c>
      <c r="L1948" s="13">
        <v>0</v>
      </c>
      <c r="M1948" s="13">
        <v>0</v>
      </c>
      <c r="N1948" s="13">
        <v>4</v>
      </c>
      <c r="O1948" s="13">
        <v>1</v>
      </c>
      <c r="P1948" s="13">
        <v>3</v>
      </c>
      <c r="Q1948" s="13">
        <v>15</v>
      </c>
      <c r="R1948" s="13">
        <v>2030</v>
      </c>
      <c r="S1948" s="13">
        <v>120</v>
      </c>
      <c r="T1948" s="15">
        <v>20.5</v>
      </c>
      <c r="U1948" s="15">
        <v>2.5625</v>
      </c>
      <c r="V1948" s="15">
        <v>1.6143749999999999</v>
      </c>
      <c r="W1948" s="13">
        <v>183</v>
      </c>
      <c r="X1948" s="13">
        <v>341</v>
      </c>
      <c r="Y1948" s="13">
        <v>41</v>
      </c>
      <c r="Z1948" s="13">
        <v>524</v>
      </c>
      <c r="AA1948" s="13">
        <v>96</v>
      </c>
      <c r="AB1948" s="13">
        <v>6</v>
      </c>
    </row>
    <row r="1949" spans="1:28">
      <c r="A1949" s="1">
        <v>100012752</v>
      </c>
      <c r="B1949" s="1" t="s">
        <v>2314</v>
      </c>
      <c r="C1949" s="1" t="s">
        <v>2313</v>
      </c>
      <c r="D1949" s="1" t="s">
        <v>12</v>
      </c>
      <c r="E1949" s="1">
        <v>2</v>
      </c>
      <c r="F1949" s="13">
        <v>30</v>
      </c>
      <c r="G1949" s="13">
        <f t="shared" si="31"/>
        <v>10</v>
      </c>
      <c r="H1949" s="13">
        <v>10</v>
      </c>
      <c r="I1949" s="13">
        <v>0</v>
      </c>
      <c r="J1949" s="13">
        <v>0</v>
      </c>
      <c r="K1949" s="13">
        <v>2</v>
      </c>
      <c r="L1949" s="13">
        <v>0</v>
      </c>
      <c r="M1949" s="13">
        <v>2</v>
      </c>
      <c r="N1949" s="13">
        <v>0</v>
      </c>
      <c r="O1949" s="13">
        <v>2</v>
      </c>
      <c r="P1949" s="13">
        <v>2</v>
      </c>
      <c r="Q1949" s="13">
        <v>10</v>
      </c>
      <c r="R1949" s="13">
        <v>1654</v>
      </c>
      <c r="S1949" s="13">
        <v>0</v>
      </c>
      <c r="T1949" s="15">
        <v>15</v>
      </c>
      <c r="U1949" s="15">
        <v>1.875</v>
      </c>
      <c r="V1949" s="15">
        <v>1.1812499999999999</v>
      </c>
      <c r="W1949" s="13">
        <v>150</v>
      </c>
      <c r="X1949" s="13">
        <v>249</v>
      </c>
      <c r="Y1949" s="13">
        <v>30</v>
      </c>
      <c r="Z1949" s="13">
        <v>399</v>
      </c>
      <c r="AA1949" s="13">
        <v>96</v>
      </c>
      <c r="AB1949" s="13">
        <v>0</v>
      </c>
    </row>
    <row r="1950" spans="1:28">
      <c r="A1950" s="1">
        <v>100012755</v>
      </c>
      <c r="B1950" s="1" t="s">
        <v>2314</v>
      </c>
      <c r="C1950" s="1" t="s">
        <v>2313</v>
      </c>
      <c r="D1950" s="1" t="s">
        <v>12</v>
      </c>
      <c r="E1950" s="1">
        <v>1</v>
      </c>
      <c r="F1950" s="13">
        <v>7</v>
      </c>
      <c r="G1950" s="13">
        <f t="shared" si="31"/>
        <v>3</v>
      </c>
      <c r="H1950" s="13">
        <v>3</v>
      </c>
      <c r="I1950" s="13">
        <v>0</v>
      </c>
      <c r="J1950" s="13">
        <v>0</v>
      </c>
      <c r="K1950" s="13">
        <v>1</v>
      </c>
      <c r="L1950" s="13">
        <v>0</v>
      </c>
      <c r="M1950" s="13">
        <v>1</v>
      </c>
      <c r="N1950" s="13">
        <v>0</v>
      </c>
      <c r="O1950" s="13">
        <v>1</v>
      </c>
      <c r="P1950" s="13">
        <v>1</v>
      </c>
      <c r="Q1950" s="13">
        <v>2</v>
      </c>
      <c r="R1950" s="13">
        <v>297</v>
      </c>
      <c r="S1950" s="13">
        <v>0</v>
      </c>
      <c r="T1950" s="15">
        <v>3.5</v>
      </c>
      <c r="U1950" s="15">
        <v>0.4375</v>
      </c>
      <c r="V1950" s="15">
        <v>0.27562500000000001</v>
      </c>
      <c r="W1950" s="13">
        <v>27</v>
      </c>
      <c r="X1950" s="13">
        <v>45</v>
      </c>
      <c r="Y1950" s="13">
        <v>7</v>
      </c>
      <c r="Z1950" s="13">
        <v>72</v>
      </c>
      <c r="AA1950" s="13">
        <v>48</v>
      </c>
      <c r="AB1950" s="13">
        <v>0</v>
      </c>
    </row>
    <row r="1951" spans="1:28">
      <c r="A1951" s="1">
        <v>100012757</v>
      </c>
      <c r="B1951" s="1" t="s">
        <v>2314</v>
      </c>
      <c r="C1951" s="1" t="s">
        <v>2313</v>
      </c>
      <c r="D1951" s="1" t="s">
        <v>12</v>
      </c>
      <c r="E1951" s="1">
        <v>1</v>
      </c>
      <c r="F1951" s="13">
        <v>6</v>
      </c>
      <c r="G1951" s="13">
        <f t="shared" si="31"/>
        <v>2</v>
      </c>
      <c r="H1951" s="13">
        <v>2</v>
      </c>
      <c r="I1951" s="13">
        <v>0</v>
      </c>
      <c r="J1951" s="13">
        <v>0</v>
      </c>
      <c r="K1951" s="13">
        <v>1</v>
      </c>
      <c r="L1951" s="13">
        <v>0</v>
      </c>
      <c r="M1951" s="13">
        <v>1</v>
      </c>
      <c r="N1951" s="13">
        <v>0</v>
      </c>
      <c r="O1951" s="13">
        <v>1</v>
      </c>
      <c r="P1951" s="13">
        <v>1</v>
      </c>
      <c r="Q1951" s="13">
        <v>2</v>
      </c>
      <c r="R1951" s="13">
        <v>272</v>
      </c>
      <c r="S1951" s="13">
        <v>0</v>
      </c>
      <c r="T1951" s="15">
        <v>3</v>
      </c>
      <c r="U1951" s="15">
        <v>0.375</v>
      </c>
      <c r="V1951" s="15">
        <v>0.23624999999999999</v>
      </c>
      <c r="W1951" s="13">
        <v>25</v>
      </c>
      <c r="X1951" s="13">
        <v>41</v>
      </c>
      <c r="Y1951" s="13">
        <v>6</v>
      </c>
      <c r="Z1951" s="13">
        <v>66</v>
      </c>
      <c r="AA1951" s="13">
        <v>48</v>
      </c>
      <c r="AB1951" s="13">
        <v>0</v>
      </c>
    </row>
    <row r="1952" spans="1:28">
      <c r="A1952" s="1">
        <v>100012760</v>
      </c>
      <c r="B1952" s="1" t="s">
        <v>2314</v>
      </c>
      <c r="C1952" s="1" t="s">
        <v>2313</v>
      </c>
      <c r="D1952" s="1" t="s">
        <v>12</v>
      </c>
      <c r="E1952" s="1">
        <v>1</v>
      </c>
      <c r="F1952" s="13">
        <v>9</v>
      </c>
      <c r="G1952" s="13">
        <f t="shared" si="31"/>
        <v>3</v>
      </c>
      <c r="H1952" s="13">
        <v>3</v>
      </c>
      <c r="I1952" s="13">
        <v>0</v>
      </c>
      <c r="J1952" s="13">
        <v>0</v>
      </c>
      <c r="K1952" s="13">
        <v>1</v>
      </c>
      <c r="L1952" s="13">
        <v>0</v>
      </c>
      <c r="M1952" s="13">
        <v>1</v>
      </c>
      <c r="N1952" s="13">
        <v>0</v>
      </c>
      <c r="O1952" s="13">
        <v>1</v>
      </c>
      <c r="P1952" s="13">
        <v>1</v>
      </c>
      <c r="Q1952" s="13">
        <v>3</v>
      </c>
      <c r="R1952" s="13">
        <v>410</v>
      </c>
      <c r="S1952" s="13">
        <v>0</v>
      </c>
      <c r="T1952" s="15">
        <v>4.5</v>
      </c>
      <c r="U1952" s="15">
        <v>0.5625</v>
      </c>
      <c r="V1952" s="15">
        <v>0.354375</v>
      </c>
      <c r="W1952" s="13">
        <v>37</v>
      </c>
      <c r="X1952" s="13">
        <v>62</v>
      </c>
      <c r="Y1952" s="13">
        <v>9</v>
      </c>
      <c r="Z1952" s="13">
        <v>99</v>
      </c>
      <c r="AA1952" s="13">
        <v>48</v>
      </c>
      <c r="AB1952" s="13">
        <v>0</v>
      </c>
    </row>
    <row r="1953" spans="1:28">
      <c r="A1953" s="1">
        <v>100012762</v>
      </c>
      <c r="B1953" s="1" t="s">
        <v>2314</v>
      </c>
      <c r="C1953" s="1" t="s">
        <v>2313</v>
      </c>
      <c r="D1953" s="1" t="s">
        <v>12</v>
      </c>
      <c r="E1953" s="1">
        <v>1</v>
      </c>
      <c r="F1953" s="13">
        <v>40</v>
      </c>
      <c r="G1953" s="13">
        <f t="shared" si="31"/>
        <v>14</v>
      </c>
      <c r="H1953" s="13">
        <v>14</v>
      </c>
      <c r="I1953" s="13">
        <v>0</v>
      </c>
      <c r="J1953" s="13">
        <v>4</v>
      </c>
      <c r="K1953" s="13">
        <v>0</v>
      </c>
      <c r="L1953" s="13">
        <v>0</v>
      </c>
      <c r="M1953" s="13">
        <v>0</v>
      </c>
      <c r="N1953" s="13">
        <v>3</v>
      </c>
      <c r="O1953" s="13">
        <v>1</v>
      </c>
      <c r="P1953" s="13">
        <v>2</v>
      </c>
      <c r="Q1953" s="13">
        <v>13</v>
      </c>
      <c r="R1953" s="13">
        <v>1983</v>
      </c>
      <c r="S1953" s="13">
        <v>82</v>
      </c>
      <c r="T1953" s="15">
        <v>20</v>
      </c>
      <c r="U1953" s="15">
        <v>2.5</v>
      </c>
      <c r="V1953" s="15">
        <v>1.575</v>
      </c>
      <c r="W1953" s="13">
        <v>179</v>
      </c>
      <c r="X1953" s="13">
        <v>323</v>
      </c>
      <c r="Y1953" s="13">
        <v>40</v>
      </c>
      <c r="Z1953" s="13">
        <v>502</v>
      </c>
      <c r="AA1953" s="13">
        <v>72</v>
      </c>
      <c r="AB1953" s="13">
        <v>4</v>
      </c>
    </row>
    <row r="1954" spans="1:28">
      <c r="A1954" s="1">
        <v>100012768</v>
      </c>
      <c r="B1954" s="1" t="s">
        <v>2314</v>
      </c>
      <c r="C1954" s="1" t="s">
        <v>2313</v>
      </c>
      <c r="D1954" s="1" t="s">
        <v>12</v>
      </c>
      <c r="E1954" s="1">
        <v>1</v>
      </c>
      <c r="F1954" s="13">
        <v>14</v>
      </c>
      <c r="G1954" s="13">
        <f t="shared" si="31"/>
        <v>4</v>
      </c>
      <c r="H1954" s="13">
        <v>4</v>
      </c>
      <c r="I1954" s="13">
        <v>0</v>
      </c>
      <c r="J1954" s="13">
        <v>0</v>
      </c>
      <c r="K1954" s="13">
        <v>1</v>
      </c>
      <c r="L1954" s="13">
        <v>0</v>
      </c>
      <c r="M1954" s="13">
        <v>1</v>
      </c>
      <c r="N1954" s="13">
        <v>0</v>
      </c>
      <c r="O1954" s="13">
        <v>1</v>
      </c>
      <c r="P1954" s="13">
        <v>1</v>
      </c>
      <c r="Q1954" s="13">
        <v>5</v>
      </c>
      <c r="R1954" s="13">
        <v>767</v>
      </c>
      <c r="S1954" s="13">
        <v>0</v>
      </c>
      <c r="T1954" s="15">
        <v>7</v>
      </c>
      <c r="U1954" s="15">
        <v>0.875</v>
      </c>
      <c r="V1954" s="15">
        <v>0.55125000000000002</v>
      </c>
      <c r="W1954" s="13">
        <v>70</v>
      </c>
      <c r="X1954" s="13">
        <v>116</v>
      </c>
      <c r="Y1954" s="13">
        <v>14</v>
      </c>
      <c r="Z1954" s="13">
        <v>186</v>
      </c>
      <c r="AA1954" s="13">
        <v>48</v>
      </c>
      <c r="AB1954" s="13">
        <v>0</v>
      </c>
    </row>
    <row r="1955" spans="1:28">
      <c r="A1955" s="1">
        <v>100012776</v>
      </c>
      <c r="B1955" s="1" t="s">
        <v>2314</v>
      </c>
      <c r="C1955" s="1" t="s">
        <v>2313</v>
      </c>
      <c r="D1955" s="1" t="s">
        <v>12</v>
      </c>
      <c r="E1955" s="1">
        <v>1</v>
      </c>
      <c r="F1955" s="13">
        <v>82</v>
      </c>
      <c r="G1955" s="13">
        <f t="shared" si="31"/>
        <v>28</v>
      </c>
      <c r="H1955" s="13">
        <v>28</v>
      </c>
      <c r="I1955" s="13">
        <v>0</v>
      </c>
      <c r="J1955" s="13">
        <v>12</v>
      </c>
      <c r="K1955" s="13">
        <v>0</v>
      </c>
      <c r="L1955" s="13">
        <v>0</v>
      </c>
      <c r="M1955" s="13">
        <v>0</v>
      </c>
      <c r="N1955" s="13">
        <v>7</v>
      </c>
      <c r="O1955" s="13">
        <v>1</v>
      </c>
      <c r="P1955" s="13">
        <v>6</v>
      </c>
      <c r="Q1955" s="13">
        <v>27</v>
      </c>
      <c r="R1955" s="13">
        <v>4060</v>
      </c>
      <c r="S1955" s="13">
        <v>500</v>
      </c>
      <c r="T1955" s="15">
        <v>41</v>
      </c>
      <c r="U1955" s="15">
        <v>5.125</v>
      </c>
      <c r="V1955" s="15">
        <v>3.2287499999999998</v>
      </c>
      <c r="W1955" s="13">
        <v>366</v>
      </c>
      <c r="X1955" s="13">
        <v>759</v>
      </c>
      <c r="Y1955" s="13">
        <v>82</v>
      </c>
      <c r="Z1955" s="13">
        <v>1125</v>
      </c>
      <c r="AA1955" s="13">
        <v>168</v>
      </c>
      <c r="AB1955" s="13">
        <v>12</v>
      </c>
    </row>
    <row r="1956" spans="1:28">
      <c r="A1956" s="1">
        <v>100012787</v>
      </c>
      <c r="B1956" s="1" t="s">
        <v>2314</v>
      </c>
      <c r="C1956" s="1" t="s">
        <v>2313</v>
      </c>
      <c r="D1956" s="1" t="s">
        <v>203</v>
      </c>
      <c r="E1956" s="1">
        <v>1</v>
      </c>
      <c r="F1956" s="13">
        <v>91</v>
      </c>
      <c r="G1956" s="13">
        <f t="shared" si="31"/>
        <v>31</v>
      </c>
      <c r="H1956" s="13">
        <v>31</v>
      </c>
      <c r="I1956" s="13">
        <v>0</v>
      </c>
      <c r="J1956" s="13">
        <v>12</v>
      </c>
      <c r="K1956" s="13">
        <v>0</v>
      </c>
      <c r="L1956" s="13">
        <v>0</v>
      </c>
      <c r="M1956" s="13">
        <v>0</v>
      </c>
      <c r="N1956" s="13">
        <v>7</v>
      </c>
      <c r="O1956" s="13">
        <v>1</v>
      </c>
      <c r="P1956" s="13">
        <v>6</v>
      </c>
      <c r="Q1956" s="13">
        <v>30</v>
      </c>
      <c r="R1956" s="13">
        <v>4479</v>
      </c>
      <c r="S1956" s="13">
        <v>634</v>
      </c>
      <c r="T1956" s="15">
        <v>45.5</v>
      </c>
      <c r="U1956" s="15">
        <v>5.6875</v>
      </c>
      <c r="V1956" s="15">
        <v>3.5831249999999999</v>
      </c>
      <c r="W1956" s="13">
        <v>404</v>
      </c>
      <c r="X1956" s="13">
        <v>863</v>
      </c>
      <c r="Y1956" s="13">
        <v>91</v>
      </c>
      <c r="Z1956" s="13">
        <v>1267</v>
      </c>
      <c r="AA1956" s="13">
        <v>168</v>
      </c>
      <c r="AB1956" s="13">
        <v>12</v>
      </c>
    </row>
    <row r="1957" spans="1:28">
      <c r="A1957" s="1">
        <v>100012807</v>
      </c>
      <c r="B1957" s="1" t="s">
        <v>2314</v>
      </c>
      <c r="C1957" s="1" t="s">
        <v>2313</v>
      </c>
      <c r="D1957" s="1" t="s">
        <v>12</v>
      </c>
      <c r="E1957" s="1">
        <v>2</v>
      </c>
      <c r="F1957" s="13">
        <v>208</v>
      </c>
      <c r="G1957" s="13">
        <f t="shared" si="31"/>
        <v>54</v>
      </c>
      <c r="H1957" s="13">
        <v>54</v>
      </c>
      <c r="I1957" s="13">
        <v>0</v>
      </c>
      <c r="J1957" s="13">
        <v>30</v>
      </c>
      <c r="K1957" s="13">
        <v>0</v>
      </c>
      <c r="L1957" s="13">
        <v>1</v>
      </c>
      <c r="M1957" s="13">
        <v>0</v>
      </c>
      <c r="N1957" s="13">
        <v>16</v>
      </c>
      <c r="O1957" s="13">
        <v>2</v>
      </c>
      <c r="P1957" s="13">
        <v>15</v>
      </c>
      <c r="Q1957" s="13">
        <v>77</v>
      </c>
      <c r="R1957" s="13">
        <v>10289</v>
      </c>
      <c r="S1957" s="13">
        <v>2797</v>
      </c>
      <c r="T1957" s="15">
        <v>104</v>
      </c>
      <c r="U1957" s="15">
        <v>13</v>
      </c>
      <c r="V1957" s="15">
        <v>8.19</v>
      </c>
      <c r="W1957" s="13">
        <v>927</v>
      </c>
      <c r="X1957" s="13">
        <v>2383</v>
      </c>
      <c r="Y1957" s="13">
        <v>208</v>
      </c>
      <c r="Z1957" s="13">
        <v>3310</v>
      </c>
      <c r="AA1957" s="13">
        <v>384</v>
      </c>
      <c r="AB1957" s="13">
        <v>30</v>
      </c>
    </row>
    <row r="1958" spans="1:28">
      <c r="A1958" s="1">
        <v>100012813</v>
      </c>
      <c r="B1958" s="1" t="s">
        <v>2314</v>
      </c>
      <c r="C1958" s="1" t="s">
        <v>2313</v>
      </c>
      <c r="D1958" s="1" t="s">
        <v>19</v>
      </c>
      <c r="E1958" s="1">
        <v>1</v>
      </c>
      <c r="F1958" s="13">
        <v>97</v>
      </c>
      <c r="G1958" s="13">
        <f t="shared" si="31"/>
        <v>25</v>
      </c>
      <c r="H1958" s="13">
        <v>25</v>
      </c>
      <c r="I1958" s="13">
        <v>0</v>
      </c>
      <c r="J1958" s="13">
        <v>12</v>
      </c>
      <c r="K1958" s="13">
        <v>0</v>
      </c>
      <c r="L1958" s="13">
        <v>0</v>
      </c>
      <c r="M1958" s="13">
        <v>0</v>
      </c>
      <c r="N1958" s="13">
        <v>7</v>
      </c>
      <c r="O1958" s="13">
        <v>1</v>
      </c>
      <c r="P1958" s="13">
        <v>6</v>
      </c>
      <c r="Q1958" s="13">
        <v>36</v>
      </c>
      <c r="R1958" s="13">
        <v>4758</v>
      </c>
      <c r="S1958" s="13">
        <v>949</v>
      </c>
      <c r="T1958" s="15">
        <v>48.5</v>
      </c>
      <c r="U1958" s="15">
        <v>6.0625</v>
      </c>
      <c r="V1958" s="15">
        <v>3.819375</v>
      </c>
      <c r="W1958" s="13">
        <v>429</v>
      </c>
      <c r="X1958" s="13">
        <v>999</v>
      </c>
      <c r="Y1958" s="13">
        <v>97</v>
      </c>
      <c r="Z1958" s="13">
        <v>1428</v>
      </c>
      <c r="AA1958" s="13">
        <v>168</v>
      </c>
      <c r="AB1958" s="13">
        <v>12</v>
      </c>
    </row>
    <row r="1959" spans="1:28">
      <c r="A1959" s="1">
        <v>100012834</v>
      </c>
      <c r="B1959" s="1" t="s">
        <v>2314</v>
      </c>
      <c r="C1959" s="1" t="s">
        <v>2313</v>
      </c>
      <c r="D1959" s="1" t="s">
        <v>4209</v>
      </c>
      <c r="E1959" s="1">
        <v>1</v>
      </c>
      <c r="F1959" s="13">
        <v>7</v>
      </c>
      <c r="G1959" s="13">
        <f t="shared" si="31"/>
        <v>3</v>
      </c>
      <c r="H1959" s="13">
        <v>3</v>
      </c>
      <c r="I1959" s="13">
        <v>0</v>
      </c>
      <c r="J1959" s="13">
        <v>0</v>
      </c>
      <c r="K1959" s="13">
        <v>1</v>
      </c>
      <c r="L1959" s="13">
        <v>0</v>
      </c>
      <c r="M1959" s="13">
        <v>1</v>
      </c>
      <c r="N1959" s="13">
        <v>0</v>
      </c>
      <c r="O1959" s="13">
        <v>1</v>
      </c>
      <c r="P1959" s="13">
        <v>1</v>
      </c>
      <c r="Q1959" s="13">
        <v>2</v>
      </c>
      <c r="R1959" s="13">
        <v>297</v>
      </c>
      <c r="S1959" s="13">
        <v>0</v>
      </c>
      <c r="T1959" s="15">
        <v>3.5</v>
      </c>
      <c r="U1959" s="15">
        <v>0.4375</v>
      </c>
      <c r="V1959" s="15">
        <v>0.27562500000000001</v>
      </c>
      <c r="W1959" s="13">
        <v>27</v>
      </c>
      <c r="X1959" s="13">
        <v>45</v>
      </c>
      <c r="Y1959" s="13">
        <v>7</v>
      </c>
      <c r="Z1959" s="13">
        <v>72</v>
      </c>
      <c r="AA1959" s="13">
        <v>48</v>
      </c>
      <c r="AB1959" s="13">
        <v>0</v>
      </c>
    </row>
    <row r="1960" spans="1:28">
      <c r="A1960" s="1">
        <v>100012842</v>
      </c>
      <c r="B1960" s="1" t="s">
        <v>2314</v>
      </c>
      <c r="C1960" s="1" t="s">
        <v>2313</v>
      </c>
      <c r="D1960" s="1" t="s">
        <v>4212</v>
      </c>
      <c r="E1960" s="1">
        <v>1</v>
      </c>
      <c r="F1960" s="13">
        <v>41</v>
      </c>
      <c r="G1960" s="13">
        <f t="shared" si="31"/>
        <v>11</v>
      </c>
      <c r="H1960" s="13">
        <v>11</v>
      </c>
      <c r="I1960" s="13">
        <v>0</v>
      </c>
      <c r="J1960" s="13">
        <v>8</v>
      </c>
      <c r="K1960" s="13">
        <v>0</v>
      </c>
      <c r="L1960" s="13">
        <v>0</v>
      </c>
      <c r="M1960" s="13">
        <v>0</v>
      </c>
      <c r="N1960" s="13">
        <v>5</v>
      </c>
      <c r="O1960" s="13">
        <v>1</v>
      </c>
      <c r="P1960" s="13">
        <v>4</v>
      </c>
      <c r="Q1960" s="13">
        <v>15</v>
      </c>
      <c r="R1960" s="13">
        <v>2150</v>
      </c>
      <c r="S1960" s="13">
        <v>120</v>
      </c>
      <c r="T1960" s="15">
        <v>20.5</v>
      </c>
      <c r="U1960" s="15">
        <v>2.5625</v>
      </c>
      <c r="V1960" s="15">
        <v>1.6143749999999999</v>
      </c>
      <c r="W1960" s="13">
        <v>194</v>
      </c>
      <c r="X1960" s="13">
        <v>359</v>
      </c>
      <c r="Y1960" s="13">
        <v>41</v>
      </c>
      <c r="Z1960" s="13">
        <v>553</v>
      </c>
      <c r="AA1960" s="13">
        <v>120</v>
      </c>
      <c r="AB1960" s="13">
        <v>8</v>
      </c>
    </row>
    <row r="1961" spans="1:28">
      <c r="A1961" s="1">
        <v>100012846</v>
      </c>
      <c r="B1961" s="1" t="s">
        <v>2314</v>
      </c>
      <c r="C1961" s="1" t="s">
        <v>2313</v>
      </c>
      <c r="D1961" s="1" t="s">
        <v>271</v>
      </c>
      <c r="E1961" s="1">
        <v>1</v>
      </c>
      <c r="F1961" s="13">
        <v>75</v>
      </c>
      <c r="G1961" s="13">
        <f t="shared" si="31"/>
        <v>27</v>
      </c>
      <c r="H1961" s="13">
        <v>25</v>
      </c>
      <c r="I1961" s="13">
        <v>2</v>
      </c>
      <c r="J1961" s="13">
        <v>10</v>
      </c>
      <c r="K1961" s="13">
        <v>0</v>
      </c>
      <c r="L1961" s="13">
        <v>0</v>
      </c>
      <c r="M1961" s="13">
        <v>0</v>
      </c>
      <c r="N1961" s="13">
        <v>6</v>
      </c>
      <c r="O1961" s="13">
        <v>1</v>
      </c>
      <c r="P1961" s="13">
        <v>5</v>
      </c>
      <c r="Q1961" s="13">
        <v>26</v>
      </c>
      <c r="R1961" s="13">
        <v>3734</v>
      </c>
      <c r="S1961" s="13">
        <v>458</v>
      </c>
      <c r="T1961" s="15">
        <v>37.5</v>
      </c>
      <c r="U1961" s="15">
        <v>4.6875</v>
      </c>
      <c r="V1961" s="15">
        <v>2.953125</v>
      </c>
      <c r="W1961" s="13">
        <v>337</v>
      </c>
      <c r="X1961" s="13">
        <v>698</v>
      </c>
      <c r="Y1961" s="13">
        <v>75</v>
      </c>
      <c r="Z1961" s="13">
        <v>1035</v>
      </c>
      <c r="AA1961" s="13">
        <v>144</v>
      </c>
      <c r="AB1961" s="13">
        <v>10</v>
      </c>
    </row>
    <row r="1962" spans="1:28">
      <c r="A1962" s="1">
        <v>100012852</v>
      </c>
      <c r="B1962" s="1" t="s">
        <v>2314</v>
      </c>
      <c r="C1962" s="1" t="s">
        <v>2313</v>
      </c>
      <c r="D1962" s="1" t="s">
        <v>18</v>
      </c>
      <c r="E1962" s="1">
        <v>1</v>
      </c>
      <c r="F1962" s="13">
        <v>148</v>
      </c>
      <c r="G1962" s="13">
        <f t="shared" si="31"/>
        <v>50</v>
      </c>
      <c r="H1962" s="13">
        <v>50</v>
      </c>
      <c r="I1962" s="13">
        <v>0</v>
      </c>
      <c r="J1962" s="13">
        <v>22</v>
      </c>
      <c r="K1962" s="13">
        <v>0</v>
      </c>
      <c r="L1962" s="13">
        <v>1</v>
      </c>
      <c r="M1962" s="13">
        <v>0</v>
      </c>
      <c r="N1962" s="13">
        <v>11</v>
      </c>
      <c r="O1962" s="13">
        <v>1</v>
      </c>
      <c r="P1962" s="13">
        <v>11</v>
      </c>
      <c r="Q1962" s="13">
        <v>49</v>
      </c>
      <c r="R1962" s="13">
        <v>7254</v>
      </c>
      <c r="S1962" s="13">
        <v>1849</v>
      </c>
      <c r="T1962" s="15">
        <v>74</v>
      </c>
      <c r="U1962" s="15">
        <v>9.25</v>
      </c>
      <c r="V1962" s="15">
        <v>5.8274999999999997</v>
      </c>
      <c r="W1962" s="13">
        <v>653</v>
      </c>
      <c r="X1962" s="13">
        <v>1643</v>
      </c>
      <c r="Y1962" s="13">
        <v>148</v>
      </c>
      <c r="Z1962" s="13">
        <v>2296</v>
      </c>
      <c r="AA1962" s="13">
        <v>264</v>
      </c>
      <c r="AB1962" s="13">
        <v>22</v>
      </c>
    </row>
    <row r="1963" spans="1:28">
      <c r="A1963" s="1">
        <v>100012853</v>
      </c>
      <c r="B1963" s="1" t="s">
        <v>2314</v>
      </c>
      <c r="C1963" s="1" t="s">
        <v>2313</v>
      </c>
      <c r="D1963" s="1" t="s">
        <v>156</v>
      </c>
      <c r="E1963" s="1">
        <v>1</v>
      </c>
      <c r="F1963" s="13">
        <v>70</v>
      </c>
      <c r="G1963" s="13">
        <f t="shared" si="31"/>
        <v>18</v>
      </c>
      <c r="H1963" s="13">
        <v>18</v>
      </c>
      <c r="I1963" s="13">
        <v>0</v>
      </c>
      <c r="J1963" s="13">
        <v>8</v>
      </c>
      <c r="K1963" s="13">
        <v>0</v>
      </c>
      <c r="L1963" s="13">
        <v>0</v>
      </c>
      <c r="M1963" s="13">
        <v>0</v>
      </c>
      <c r="N1963" s="13">
        <v>5</v>
      </c>
      <c r="O1963" s="13">
        <v>1</v>
      </c>
      <c r="P1963" s="13">
        <v>4</v>
      </c>
      <c r="Q1963" s="13">
        <v>26</v>
      </c>
      <c r="R1963" s="13">
        <v>3381</v>
      </c>
      <c r="S1963" s="13">
        <v>458</v>
      </c>
      <c r="T1963" s="15">
        <v>35</v>
      </c>
      <c r="U1963" s="15">
        <v>4.375</v>
      </c>
      <c r="V1963" s="15">
        <v>2.7562500000000001</v>
      </c>
      <c r="W1963" s="13">
        <v>305</v>
      </c>
      <c r="X1963" s="13">
        <v>645</v>
      </c>
      <c r="Y1963" s="13">
        <v>70</v>
      </c>
      <c r="Z1963" s="13">
        <v>950</v>
      </c>
      <c r="AA1963" s="13">
        <v>120</v>
      </c>
      <c r="AB1963" s="13">
        <v>8</v>
      </c>
    </row>
    <row r="1964" spans="1:28">
      <c r="A1964" s="1">
        <v>100012855</v>
      </c>
      <c r="B1964" s="1" t="s">
        <v>2314</v>
      </c>
      <c r="C1964" s="1" t="s">
        <v>2313</v>
      </c>
      <c r="D1964" s="1" t="s">
        <v>1839</v>
      </c>
      <c r="E1964" s="1">
        <v>1</v>
      </c>
      <c r="F1964" s="13">
        <v>81</v>
      </c>
      <c r="G1964" s="13">
        <f t="shared" si="31"/>
        <v>21</v>
      </c>
      <c r="H1964" s="13">
        <v>21</v>
      </c>
      <c r="I1964" s="13">
        <v>0</v>
      </c>
      <c r="J1964" s="13">
        <v>10</v>
      </c>
      <c r="K1964" s="13">
        <v>0</v>
      </c>
      <c r="L1964" s="13">
        <v>0</v>
      </c>
      <c r="M1964" s="13">
        <v>0</v>
      </c>
      <c r="N1964" s="13">
        <v>6</v>
      </c>
      <c r="O1964" s="13">
        <v>1</v>
      </c>
      <c r="P1964" s="13">
        <v>5</v>
      </c>
      <c r="Q1964" s="13">
        <v>30</v>
      </c>
      <c r="R1964" s="13">
        <v>3893</v>
      </c>
      <c r="S1964" s="13">
        <v>634</v>
      </c>
      <c r="T1964" s="15">
        <v>40.5</v>
      </c>
      <c r="U1964" s="15">
        <v>5.0625</v>
      </c>
      <c r="V1964" s="15">
        <v>3.1893750000000001</v>
      </c>
      <c r="W1964" s="13">
        <v>351</v>
      </c>
      <c r="X1964" s="13">
        <v>775</v>
      </c>
      <c r="Y1964" s="13">
        <v>81</v>
      </c>
      <c r="Z1964" s="13">
        <v>1126</v>
      </c>
      <c r="AA1964" s="13">
        <v>144</v>
      </c>
      <c r="AB1964" s="13">
        <v>10</v>
      </c>
    </row>
    <row r="1965" spans="1:28">
      <c r="A1965" s="1">
        <v>100012857</v>
      </c>
      <c r="B1965" s="1" t="s">
        <v>2314</v>
      </c>
      <c r="C1965" s="1" t="s">
        <v>2313</v>
      </c>
      <c r="D1965" s="1" t="s">
        <v>12</v>
      </c>
      <c r="E1965" s="1">
        <v>1</v>
      </c>
      <c r="F1965" s="13">
        <v>97</v>
      </c>
      <c r="G1965" s="13">
        <f t="shared" si="31"/>
        <v>33</v>
      </c>
      <c r="H1965" s="13">
        <v>33</v>
      </c>
      <c r="I1965" s="13">
        <v>0</v>
      </c>
      <c r="J1965" s="13">
        <v>14</v>
      </c>
      <c r="K1965" s="13">
        <v>0</v>
      </c>
      <c r="L1965" s="13">
        <v>0</v>
      </c>
      <c r="M1965" s="13">
        <v>0</v>
      </c>
      <c r="N1965" s="13">
        <v>8</v>
      </c>
      <c r="O1965" s="13">
        <v>1</v>
      </c>
      <c r="P1965" s="13">
        <v>7</v>
      </c>
      <c r="Q1965" s="13">
        <v>32</v>
      </c>
      <c r="R1965" s="13">
        <v>4878</v>
      </c>
      <c r="S1965" s="13">
        <v>732</v>
      </c>
      <c r="T1965" s="15">
        <v>48.5</v>
      </c>
      <c r="U1965" s="15">
        <v>6.0625</v>
      </c>
      <c r="V1965" s="15">
        <v>3.819375</v>
      </c>
      <c r="W1965" s="13">
        <v>440</v>
      </c>
      <c r="X1965" s="13">
        <v>952</v>
      </c>
      <c r="Y1965" s="13">
        <v>97</v>
      </c>
      <c r="Z1965" s="13">
        <v>1392</v>
      </c>
      <c r="AA1965" s="13">
        <v>192</v>
      </c>
      <c r="AB1965" s="13">
        <v>14</v>
      </c>
    </row>
    <row r="1966" spans="1:28">
      <c r="A1966" s="1">
        <v>100012865</v>
      </c>
      <c r="B1966" s="1" t="s">
        <v>2314</v>
      </c>
      <c r="C1966" s="1" t="s">
        <v>2313</v>
      </c>
      <c r="D1966" s="1" t="s">
        <v>12</v>
      </c>
      <c r="E1966" s="1">
        <v>1</v>
      </c>
      <c r="F1966" s="13">
        <v>106</v>
      </c>
      <c r="G1966" s="13">
        <f t="shared" si="31"/>
        <v>36</v>
      </c>
      <c r="H1966" s="13">
        <v>36</v>
      </c>
      <c r="I1966" s="13">
        <v>0</v>
      </c>
      <c r="J1966" s="13">
        <v>14</v>
      </c>
      <c r="K1966" s="13">
        <v>0</v>
      </c>
      <c r="L1966" s="13">
        <v>0</v>
      </c>
      <c r="M1966" s="13">
        <v>0</v>
      </c>
      <c r="N1966" s="13">
        <v>8</v>
      </c>
      <c r="O1966" s="13">
        <v>1</v>
      </c>
      <c r="P1966" s="13">
        <v>7</v>
      </c>
      <c r="Q1966" s="13">
        <v>35</v>
      </c>
      <c r="R1966" s="13">
        <v>5177</v>
      </c>
      <c r="S1966" s="13">
        <v>892</v>
      </c>
      <c r="T1966" s="15">
        <v>53</v>
      </c>
      <c r="U1966" s="15">
        <v>6.625</v>
      </c>
      <c r="V1966" s="15">
        <v>4.1737500000000001</v>
      </c>
      <c r="W1966" s="13">
        <v>466</v>
      </c>
      <c r="X1966" s="13">
        <v>1045</v>
      </c>
      <c r="Y1966" s="13">
        <v>106</v>
      </c>
      <c r="Z1966" s="13">
        <v>1511</v>
      </c>
      <c r="AA1966" s="13">
        <v>192</v>
      </c>
      <c r="AB1966" s="13">
        <v>14</v>
      </c>
    </row>
    <row r="1967" spans="1:28">
      <c r="A1967" s="1">
        <v>100012869</v>
      </c>
      <c r="B1967" s="1" t="s">
        <v>2314</v>
      </c>
      <c r="C1967" s="1" t="s">
        <v>2313</v>
      </c>
      <c r="D1967" s="1" t="s">
        <v>12</v>
      </c>
      <c r="E1967" s="1">
        <v>1</v>
      </c>
      <c r="F1967" s="13">
        <v>148</v>
      </c>
      <c r="G1967" s="13">
        <f t="shared" si="31"/>
        <v>38</v>
      </c>
      <c r="H1967" s="13">
        <v>38</v>
      </c>
      <c r="I1967" s="13">
        <v>0</v>
      </c>
      <c r="J1967" s="13">
        <v>24</v>
      </c>
      <c r="K1967" s="13">
        <v>0</v>
      </c>
      <c r="L1967" s="13">
        <v>1</v>
      </c>
      <c r="M1967" s="13">
        <v>0</v>
      </c>
      <c r="N1967" s="13">
        <v>12</v>
      </c>
      <c r="O1967" s="13">
        <v>1</v>
      </c>
      <c r="P1967" s="13">
        <v>12</v>
      </c>
      <c r="Q1967" s="13">
        <v>55</v>
      </c>
      <c r="R1967" s="13">
        <v>7374</v>
      </c>
      <c r="S1967" s="13">
        <v>2363</v>
      </c>
      <c r="T1967" s="15">
        <v>74</v>
      </c>
      <c r="U1967" s="15">
        <v>9.25</v>
      </c>
      <c r="V1967" s="15">
        <v>5.8274999999999997</v>
      </c>
      <c r="W1967" s="13">
        <v>664</v>
      </c>
      <c r="X1967" s="13">
        <v>1815</v>
      </c>
      <c r="Y1967" s="13">
        <v>148</v>
      </c>
      <c r="Z1967" s="13">
        <v>2479</v>
      </c>
      <c r="AA1967" s="13">
        <v>288</v>
      </c>
      <c r="AB1967" s="13">
        <v>24</v>
      </c>
    </row>
    <row r="1968" spans="1:28">
      <c r="A1968" s="1">
        <v>100012873</v>
      </c>
      <c r="B1968" s="1" t="s">
        <v>2314</v>
      </c>
      <c r="C1968" s="1" t="s">
        <v>2313</v>
      </c>
      <c r="D1968" s="1" t="s">
        <v>673</v>
      </c>
      <c r="E1968" s="1">
        <v>1</v>
      </c>
      <c r="F1968" s="13">
        <v>22</v>
      </c>
      <c r="G1968" s="13">
        <f t="shared" si="31"/>
        <v>6</v>
      </c>
      <c r="H1968" s="13">
        <v>6</v>
      </c>
      <c r="I1968" s="13">
        <v>0</v>
      </c>
      <c r="J1968" s="13">
        <v>4</v>
      </c>
      <c r="K1968" s="13">
        <v>0</v>
      </c>
      <c r="L1968" s="13">
        <v>0</v>
      </c>
      <c r="M1968" s="13">
        <v>0</v>
      </c>
      <c r="N1968" s="13">
        <v>3</v>
      </c>
      <c r="O1968" s="13">
        <v>1</v>
      </c>
      <c r="P1968" s="13">
        <v>2</v>
      </c>
      <c r="Q1968" s="13">
        <v>8</v>
      </c>
      <c r="R1968" s="13">
        <v>1145</v>
      </c>
      <c r="S1968" s="13">
        <v>16</v>
      </c>
      <c r="T1968" s="15">
        <v>11</v>
      </c>
      <c r="U1968" s="15">
        <v>1.375</v>
      </c>
      <c r="V1968" s="15">
        <v>0.86624999999999996</v>
      </c>
      <c r="W1968" s="13">
        <v>104</v>
      </c>
      <c r="X1968" s="13">
        <v>177</v>
      </c>
      <c r="Y1968" s="13">
        <v>22</v>
      </c>
      <c r="Z1968" s="13">
        <v>281</v>
      </c>
      <c r="AA1968" s="13">
        <v>72</v>
      </c>
      <c r="AB1968" s="13">
        <v>4</v>
      </c>
    </row>
    <row r="1969" spans="1:28">
      <c r="A1969" s="1">
        <v>100012899</v>
      </c>
      <c r="B1969" s="1" t="s">
        <v>2314</v>
      </c>
      <c r="C1969" s="1" t="s">
        <v>2313</v>
      </c>
      <c r="D1969" s="1" t="s">
        <v>12</v>
      </c>
      <c r="E1969" s="1">
        <v>1</v>
      </c>
      <c r="F1969" s="13">
        <v>78</v>
      </c>
      <c r="G1969" s="13">
        <f t="shared" si="31"/>
        <v>22</v>
      </c>
      <c r="H1969" s="13">
        <v>20</v>
      </c>
      <c r="I1969" s="13">
        <v>2</v>
      </c>
      <c r="J1969" s="13">
        <v>10</v>
      </c>
      <c r="K1969" s="13">
        <v>0</v>
      </c>
      <c r="L1969" s="13">
        <v>0</v>
      </c>
      <c r="M1969" s="13">
        <v>0</v>
      </c>
      <c r="N1969" s="13">
        <v>6</v>
      </c>
      <c r="O1969" s="13">
        <v>1</v>
      </c>
      <c r="P1969" s="13">
        <v>5</v>
      </c>
      <c r="Q1969" s="13">
        <v>30</v>
      </c>
      <c r="R1969" s="13">
        <v>3873</v>
      </c>
      <c r="S1969" s="13">
        <v>634</v>
      </c>
      <c r="T1969" s="15">
        <v>39</v>
      </c>
      <c r="U1969" s="15">
        <v>4.875</v>
      </c>
      <c r="V1969" s="15">
        <v>3.07125</v>
      </c>
      <c r="W1969" s="13">
        <v>349</v>
      </c>
      <c r="X1969" s="13">
        <v>772</v>
      </c>
      <c r="Y1969" s="13">
        <v>78</v>
      </c>
      <c r="Z1969" s="13">
        <v>1121</v>
      </c>
      <c r="AA1969" s="13">
        <v>144</v>
      </c>
      <c r="AB1969" s="13">
        <v>10</v>
      </c>
    </row>
    <row r="1970" spans="1:28">
      <c r="A1970" s="1">
        <v>100012905</v>
      </c>
      <c r="B1970" s="1" t="s">
        <v>2314</v>
      </c>
      <c r="C1970" s="1" t="s">
        <v>2313</v>
      </c>
      <c r="D1970" s="1" t="s">
        <v>4227</v>
      </c>
      <c r="E1970" s="1">
        <v>1</v>
      </c>
      <c r="F1970" s="13">
        <v>118</v>
      </c>
      <c r="G1970" s="13">
        <f t="shared" si="31"/>
        <v>40</v>
      </c>
      <c r="H1970" s="13">
        <v>40</v>
      </c>
      <c r="I1970" s="13">
        <v>0</v>
      </c>
      <c r="J1970" s="13">
        <v>18</v>
      </c>
      <c r="K1970" s="13">
        <v>0</v>
      </c>
      <c r="L1970" s="13">
        <v>1</v>
      </c>
      <c r="M1970" s="13">
        <v>0</v>
      </c>
      <c r="N1970" s="13">
        <v>9</v>
      </c>
      <c r="O1970" s="13">
        <v>1</v>
      </c>
      <c r="P1970" s="13">
        <v>9</v>
      </c>
      <c r="Q1970" s="13">
        <v>39</v>
      </c>
      <c r="R1970" s="13">
        <v>5856</v>
      </c>
      <c r="S1970" s="13">
        <v>1131</v>
      </c>
      <c r="T1970" s="15">
        <v>59</v>
      </c>
      <c r="U1970" s="15">
        <v>7.375</v>
      </c>
      <c r="V1970" s="15">
        <v>4.6462500000000002</v>
      </c>
      <c r="W1970" s="13">
        <v>528</v>
      </c>
      <c r="X1970" s="13">
        <v>1218</v>
      </c>
      <c r="Y1970" s="13">
        <v>118</v>
      </c>
      <c r="Z1970" s="13">
        <v>1746</v>
      </c>
      <c r="AA1970" s="13">
        <v>216</v>
      </c>
      <c r="AB1970" s="13">
        <v>18</v>
      </c>
    </row>
    <row r="1971" spans="1:28">
      <c r="A1971" s="1">
        <v>100012908</v>
      </c>
      <c r="B1971" s="1" t="s">
        <v>2314</v>
      </c>
      <c r="C1971" s="1" t="s">
        <v>2313</v>
      </c>
      <c r="D1971" s="1" t="s">
        <v>1351</v>
      </c>
      <c r="E1971" s="1">
        <v>1</v>
      </c>
      <c r="F1971" s="13">
        <v>76</v>
      </c>
      <c r="G1971" s="13">
        <f t="shared" si="31"/>
        <v>20</v>
      </c>
      <c r="H1971" s="13">
        <v>20</v>
      </c>
      <c r="I1971" s="13">
        <v>0</v>
      </c>
      <c r="J1971" s="13">
        <v>8</v>
      </c>
      <c r="K1971" s="13">
        <v>0</v>
      </c>
      <c r="L1971" s="13">
        <v>0</v>
      </c>
      <c r="M1971" s="13">
        <v>0</v>
      </c>
      <c r="N1971" s="13">
        <v>5</v>
      </c>
      <c r="O1971" s="13">
        <v>1</v>
      </c>
      <c r="P1971" s="13">
        <v>4</v>
      </c>
      <c r="Q1971" s="13">
        <v>28</v>
      </c>
      <c r="R1971" s="13">
        <v>3660</v>
      </c>
      <c r="S1971" s="13">
        <v>543</v>
      </c>
      <c r="T1971" s="15">
        <v>38</v>
      </c>
      <c r="U1971" s="15">
        <v>4.75</v>
      </c>
      <c r="V1971" s="15">
        <v>2.9925000000000002</v>
      </c>
      <c r="W1971" s="13">
        <v>330</v>
      </c>
      <c r="X1971" s="13">
        <v>712</v>
      </c>
      <c r="Y1971" s="13">
        <v>76</v>
      </c>
      <c r="Z1971" s="13">
        <v>1042</v>
      </c>
      <c r="AA1971" s="13">
        <v>120</v>
      </c>
      <c r="AB1971" s="13">
        <v>8</v>
      </c>
    </row>
    <row r="1972" spans="1:28">
      <c r="A1972" s="1">
        <v>100012924</v>
      </c>
      <c r="B1972" s="1" t="s">
        <v>2314</v>
      </c>
      <c r="C1972" s="1" t="s">
        <v>2313</v>
      </c>
      <c r="D1972" s="1" t="s">
        <v>365</v>
      </c>
      <c r="E1972" s="1">
        <v>1</v>
      </c>
      <c r="F1972" s="13">
        <v>22</v>
      </c>
      <c r="G1972" s="13">
        <f t="shared" si="31"/>
        <v>6</v>
      </c>
      <c r="H1972" s="13">
        <v>6</v>
      </c>
      <c r="I1972" s="13">
        <v>0</v>
      </c>
      <c r="J1972" s="13">
        <v>4</v>
      </c>
      <c r="K1972" s="13">
        <v>0</v>
      </c>
      <c r="L1972" s="13">
        <v>0</v>
      </c>
      <c r="M1972" s="13">
        <v>0</v>
      </c>
      <c r="N1972" s="13">
        <v>3</v>
      </c>
      <c r="O1972" s="13">
        <v>1</v>
      </c>
      <c r="P1972" s="13">
        <v>2</v>
      </c>
      <c r="Q1972" s="13">
        <v>8</v>
      </c>
      <c r="R1972" s="13">
        <v>1145</v>
      </c>
      <c r="S1972" s="13">
        <v>16</v>
      </c>
      <c r="T1972" s="15">
        <v>11</v>
      </c>
      <c r="U1972" s="15">
        <v>1.375</v>
      </c>
      <c r="V1972" s="15">
        <v>0.86624999999999996</v>
      </c>
      <c r="W1972" s="13">
        <v>104</v>
      </c>
      <c r="X1972" s="13">
        <v>177</v>
      </c>
      <c r="Y1972" s="13">
        <v>22</v>
      </c>
      <c r="Z1972" s="13">
        <v>281</v>
      </c>
      <c r="AA1972" s="13">
        <v>72</v>
      </c>
      <c r="AB1972" s="13">
        <v>4</v>
      </c>
    </row>
    <row r="1973" spans="1:28">
      <c r="A1973" s="1">
        <v>100012925</v>
      </c>
      <c r="B1973" s="1" t="s">
        <v>2314</v>
      </c>
      <c r="C1973" s="1" t="s">
        <v>2313</v>
      </c>
      <c r="D1973" s="1" t="s">
        <v>78</v>
      </c>
      <c r="E1973" s="1">
        <v>1</v>
      </c>
      <c r="F1973" s="13">
        <v>132</v>
      </c>
      <c r="G1973" s="13">
        <f t="shared" si="31"/>
        <v>34</v>
      </c>
      <c r="H1973" s="13">
        <v>34</v>
      </c>
      <c r="I1973" s="13">
        <v>0</v>
      </c>
      <c r="J1973" s="13">
        <v>20</v>
      </c>
      <c r="K1973" s="13">
        <v>0</v>
      </c>
      <c r="L1973" s="13">
        <v>1</v>
      </c>
      <c r="M1973" s="13">
        <v>0</v>
      </c>
      <c r="N1973" s="13">
        <v>10</v>
      </c>
      <c r="O1973" s="13">
        <v>1</v>
      </c>
      <c r="P1973" s="13">
        <v>10</v>
      </c>
      <c r="Q1973" s="13">
        <v>49</v>
      </c>
      <c r="R1973" s="13">
        <v>6508</v>
      </c>
      <c r="S1973" s="13">
        <v>1849</v>
      </c>
      <c r="T1973" s="15">
        <v>66</v>
      </c>
      <c r="U1973" s="15">
        <v>8.25</v>
      </c>
      <c r="V1973" s="15">
        <v>5.1974999999999998</v>
      </c>
      <c r="W1973" s="13">
        <v>586</v>
      </c>
      <c r="X1973" s="13">
        <v>1531</v>
      </c>
      <c r="Y1973" s="13">
        <v>132</v>
      </c>
      <c r="Z1973" s="13">
        <v>2117</v>
      </c>
      <c r="AA1973" s="13">
        <v>240</v>
      </c>
      <c r="AB1973" s="13">
        <v>20</v>
      </c>
    </row>
    <row r="1974" spans="1:28">
      <c r="A1974" s="1">
        <v>100012926</v>
      </c>
      <c r="B1974" s="1" t="s">
        <v>2314</v>
      </c>
      <c r="C1974" s="1" t="s">
        <v>2313</v>
      </c>
      <c r="D1974" s="1" t="s">
        <v>1900</v>
      </c>
      <c r="E1974" s="1">
        <v>1</v>
      </c>
      <c r="F1974" s="13">
        <v>73</v>
      </c>
      <c r="G1974" s="13">
        <f t="shared" si="31"/>
        <v>25</v>
      </c>
      <c r="H1974" s="13">
        <v>25</v>
      </c>
      <c r="I1974" s="13">
        <v>0</v>
      </c>
      <c r="J1974" s="13">
        <v>10</v>
      </c>
      <c r="K1974" s="13">
        <v>0</v>
      </c>
      <c r="L1974" s="13">
        <v>0</v>
      </c>
      <c r="M1974" s="13">
        <v>0</v>
      </c>
      <c r="N1974" s="13">
        <v>6</v>
      </c>
      <c r="O1974" s="13">
        <v>1</v>
      </c>
      <c r="P1974" s="13">
        <v>5</v>
      </c>
      <c r="Q1974" s="13">
        <v>24</v>
      </c>
      <c r="R1974" s="13">
        <v>3640</v>
      </c>
      <c r="S1974" s="13">
        <v>381</v>
      </c>
      <c r="T1974" s="15">
        <v>36.5</v>
      </c>
      <c r="U1974" s="15">
        <v>4.5625</v>
      </c>
      <c r="V1974" s="15">
        <v>2.8743750000000001</v>
      </c>
      <c r="W1974" s="13">
        <v>328</v>
      </c>
      <c r="X1974" s="13">
        <v>661</v>
      </c>
      <c r="Y1974" s="13">
        <v>73</v>
      </c>
      <c r="Z1974" s="13">
        <v>989</v>
      </c>
      <c r="AA1974" s="13">
        <v>144</v>
      </c>
      <c r="AB1974" s="13">
        <v>10</v>
      </c>
    </row>
    <row r="1975" spans="1:28">
      <c r="A1975" s="1">
        <v>100012929</v>
      </c>
      <c r="B1975" s="1" t="s">
        <v>2314</v>
      </c>
      <c r="C1975" s="1" t="s">
        <v>2313</v>
      </c>
      <c r="D1975" s="1" t="s">
        <v>4237</v>
      </c>
      <c r="E1975" s="1">
        <v>1</v>
      </c>
      <c r="F1975" s="13">
        <v>52</v>
      </c>
      <c r="G1975" s="13">
        <f t="shared" si="31"/>
        <v>14</v>
      </c>
      <c r="H1975" s="13">
        <v>14</v>
      </c>
      <c r="I1975" s="13">
        <v>0</v>
      </c>
      <c r="J1975" s="13">
        <v>8</v>
      </c>
      <c r="K1975" s="13">
        <v>0</v>
      </c>
      <c r="L1975" s="13">
        <v>0</v>
      </c>
      <c r="M1975" s="13">
        <v>0</v>
      </c>
      <c r="N1975" s="13">
        <v>5</v>
      </c>
      <c r="O1975" s="13">
        <v>1</v>
      </c>
      <c r="P1975" s="13">
        <v>4</v>
      </c>
      <c r="Q1975" s="13">
        <v>19</v>
      </c>
      <c r="R1975" s="13">
        <v>2662</v>
      </c>
      <c r="S1975" s="13">
        <v>219</v>
      </c>
      <c r="T1975" s="15">
        <v>26</v>
      </c>
      <c r="U1975" s="15">
        <v>3.25</v>
      </c>
      <c r="V1975" s="15">
        <v>2.0474999999999999</v>
      </c>
      <c r="W1975" s="13">
        <v>240</v>
      </c>
      <c r="X1975" s="13">
        <v>465</v>
      </c>
      <c r="Y1975" s="13">
        <v>52</v>
      </c>
      <c r="Z1975" s="13">
        <v>705</v>
      </c>
      <c r="AA1975" s="13">
        <v>120</v>
      </c>
      <c r="AB1975" s="13">
        <v>8</v>
      </c>
    </row>
    <row r="1976" spans="1:28">
      <c r="A1976" s="1">
        <v>100012933</v>
      </c>
      <c r="B1976" s="1" t="s">
        <v>2314</v>
      </c>
      <c r="C1976" s="1" t="s">
        <v>2313</v>
      </c>
      <c r="D1976" s="1" t="s">
        <v>12</v>
      </c>
      <c r="E1976" s="1">
        <v>1</v>
      </c>
      <c r="F1976" s="13">
        <v>131</v>
      </c>
      <c r="G1976" s="13">
        <f t="shared" si="31"/>
        <v>45</v>
      </c>
      <c r="H1976" s="13">
        <v>44</v>
      </c>
      <c r="I1976" s="13">
        <v>1</v>
      </c>
      <c r="J1976" s="13">
        <v>18</v>
      </c>
      <c r="K1976" s="13">
        <v>0</v>
      </c>
      <c r="L1976" s="13">
        <v>1</v>
      </c>
      <c r="M1976" s="13">
        <v>0</v>
      </c>
      <c r="N1976" s="13">
        <v>9</v>
      </c>
      <c r="O1976" s="13">
        <v>1</v>
      </c>
      <c r="P1976" s="13">
        <v>9</v>
      </c>
      <c r="Q1976" s="13">
        <v>44</v>
      </c>
      <c r="R1976" s="13">
        <v>6342</v>
      </c>
      <c r="S1976" s="13">
        <v>1468</v>
      </c>
      <c r="T1976" s="15">
        <v>65.5</v>
      </c>
      <c r="U1976" s="15">
        <v>8.1875</v>
      </c>
      <c r="V1976" s="15">
        <v>5.1581250000000001</v>
      </c>
      <c r="W1976" s="13">
        <v>571</v>
      </c>
      <c r="X1976" s="13">
        <v>1392</v>
      </c>
      <c r="Y1976" s="13">
        <v>131</v>
      </c>
      <c r="Z1976" s="13">
        <v>1963</v>
      </c>
      <c r="AA1976" s="13">
        <v>216</v>
      </c>
      <c r="AB1976" s="13">
        <v>18</v>
      </c>
    </row>
    <row r="1977" spans="1:28">
      <c r="A1977" s="1">
        <v>100012941</v>
      </c>
      <c r="B1977" s="1" t="s">
        <v>2314</v>
      </c>
      <c r="C1977" s="1" t="s">
        <v>2313</v>
      </c>
      <c r="D1977" s="1" t="s">
        <v>12</v>
      </c>
      <c r="E1977" s="1">
        <v>1</v>
      </c>
      <c r="F1977" s="13">
        <v>108</v>
      </c>
      <c r="G1977" s="13">
        <f t="shared" si="31"/>
        <v>28</v>
      </c>
      <c r="H1977" s="13">
        <v>28</v>
      </c>
      <c r="I1977" s="13">
        <v>0</v>
      </c>
      <c r="J1977" s="13">
        <v>16</v>
      </c>
      <c r="K1977" s="13">
        <v>0</v>
      </c>
      <c r="L1977" s="13">
        <v>1</v>
      </c>
      <c r="M1977" s="13">
        <v>0</v>
      </c>
      <c r="N1977" s="13">
        <v>8</v>
      </c>
      <c r="O1977" s="13">
        <v>1</v>
      </c>
      <c r="P1977" s="13">
        <v>8</v>
      </c>
      <c r="Q1977" s="13">
        <v>40</v>
      </c>
      <c r="R1977" s="13">
        <v>5271</v>
      </c>
      <c r="S1977" s="13">
        <v>1195</v>
      </c>
      <c r="T1977" s="15">
        <v>54</v>
      </c>
      <c r="U1977" s="15">
        <v>6.75</v>
      </c>
      <c r="V1977" s="15">
        <v>4.2525000000000004</v>
      </c>
      <c r="W1977" s="13">
        <v>475</v>
      </c>
      <c r="X1977" s="13">
        <v>1150</v>
      </c>
      <c r="Y1977" s="13">
        <v>108</v>
      </c>
      <c r="Z1977" s="13">
        <v>1625</v>
      </c>
      <c r="AA1977" s="13">
        <v>192</v>
      </c>
      <c r="AB1977" s="13">
        <v>16</v>
      </c>
    </row>
    <row r="1978" spans="1:28">
      <c r="A1978" s="1">
        <v>100012945</v>
      </c>
      <c r="B1978" s="1" t="s">
        <v>2314</v>
      </c>
      <c r="C1978" s="1" t="s">
        <v>2313</v>
      </c>
      <c r="D1978" s="1" t="s">
        <v>2298</v>
      </c>
      <c r="E1978" s="1">
        <v>1</v>
      </c>
      <c r="F1978" s="13">
        <v>76</v>
      </c>
      <c r="G1978" s="13">
        <f t="shared" si="31"/>
        <v>20</v>
      </c>
      <c r="H1978" s="13">
        <v>20</v>
      </c>
      <c r="I1978" s="13">
        <v>0</v>
      </c>
      <c r="J1978" s="13">
        <v>10</v>
      </c>
      <c r="K1978" s="13">
        <v>0</v>
      </c>
      <c r="L1978" s="13">
        <v>0</v>
      </c>
      <c r="M1978" s="13">
        <v>0</v>
      </c>
      <c r="N1978" s="13">
        <v>6</v>
      </c>
      <c r="O1978" s="13">
        <v>1</v>
      </c>
      <c r="P1978" s="13">
        <v>5</v>
      </c>
      <c r="Q1978" s="13">
        <v>28</v>
      </c>
      <c r="R1978" s="13">
        <v>3780</v>
      </c>
      <c r="S1978" s="13">
        <v>543</v>
      </c>
      <c r="T1978" s="15">
        <v>38</v>
      </c>
      <c r="U1978" s="15">
        <v>4.75</v>
      </c>
      <c r="V1978" s="15">
        <v>2.9925000000000002</v>
      </c>
      <c r="W1978" s="13">
        <v>341</v>
      </c>
      <c r="X1978" s="13">
        <v>730</v>
      </c>
      <c r="Y1978" s="13">
        <v>76</v>
      </c>
      <c r="Z1978" s="13">
        <v>1071</v>
      </c>
      <c r="AA1978" s="13">
        <v>144</v>
      </c>
      <c r="AB1978" s="13">
        <v>10</v>
      </c>
    </row>
    <row r="1979" spans="1:28">
      <c r="A1979" s="1">
        <v>100012949</v>
      </c>
      <c r="B1979" s="1" t="s">
        <v>2314</v>
      </c>
      <c r="C1979" s="1" t="s">
        <v>2313</v>
      </c>
      <c r="D1979" s="1" t="s">
        <v>167</v>
      </c>
      <c r="E1979" s="1">
        <v>1</v>
      </c>
      <c r="F1979" s="13">
        <v>103</v>
      </c>
      <c r="G1979" s="13">
        <f t="shared" si="31"/>
        <v>27</v>
      </c>
      <c r="H1979" s="13">
        <v>27</v>
      </c>
      <c r="I1979" s="13">
        <v>0</v>
      </c>
      <c r="J1979" s="13">
        <v>16</v>
      </c>
      <c r="K1979" s="13">
        <v>0</v>
      </c>
      <c r="L1979" s="13">
        <v>0</v>
      </c>
      <c r="M1979" s="13">
        <v>0</v>
      </c>
      <c r="N1979" s="13">
        <v>9</v>
      </c>
      <c r="O1979" s="13">
        <v>1</v>
      </c>
      <c r="P1979" s="13">
        <v>8</v>
      </c>
      <c r="Q1979" s="13">
        <v>38</v>
      </c>
      <c r="R1979" s="13">
        <v>5158</v>
      </c>
      <c r="S1979" s="13">
        <v>1068</v>
      </c>
      <c r="T1979" s="15">
        <v>51.5</v>
      </c>
      <c r="U1979" s="15">
        <v>6.4375</v>
      </c>
      <c r="V1979" s="15">
        <v>4.055625</v>
      </c>
      <c r="W1979" s="13">
        <v>465</v>
      </c>
      <c r="X1979" s="13">
        <v>1095</v>
      </c>
      <c r="Y1979" s="13">
        <v>103</v>
      </c>
      <c r="Z1979" s="13">
        <v>1560</v>
      </c>
      <c r="AA1979" s="13">
        <v>216</v>
      </c>
      <c r="AB1979" s="13">
        <v>16</v>
      </c>
    </row>
    <row r="1980" spans="1:28">
      <c r="A1980" s="1">
        <v>100012959</v>
      </c>
      <c r="B1980" s="1" t="s">
        <v>2314</v>
      </c>
      <c r="C1980" s="1" t="s">
        <v>2313</v>
      </c>
      <c r="D1980" s="1" t="s">
        <v>4247</v>
      </c>
      <c r="E1980" s="1">
        <v>2</v>
      </c>
      <c r="F1980" s="13">
        <v>52</v>
      </c>
      <c r="G1980" s="13">
        <f t="shared" si="31"/>
        <v>14</v>
      </c>
      <c r="H1980" s="13">
        <v>14</v>
      </c>
      <c r="I1980" s="13">
        <v>0</v>
      </c>
      <c r="J1980" s="13">
        <v>4</v>
      </c>
      <c r="K1980" s="13">
        <v>1</v>
      </c>
      <c r="L1980" s="13">
        <v>0</v>
      </c>
      <c r="M1980" s="13">
        <v>1</v>
      </c>
      <c r="N1980" s="13">
        <v>3</v>
      </c>
      <c r="O1980" s="13">
        <v>2</v>
      </c>
      <c r="P1980" s="13">
        <v>3</v>
      </c>
      <c r="Q1980" s="13">
        <v>19</v>
      </c>
      <c r="R1980" s="13">
        <v>2775</v>
      </c>
      <c r="S1980" s="13">
        <v>82</v>
      </c>
      <c r="T1980" s="15">
        <v>26</v>
      </c>
      <c r="U1980" s="15">
        <v>3.25</v>
      </c>
      <c r="V1980" s="15">
        <v>2.0474999999999999</v>
      </c>
      <c r="W1980" s="13">
        <v>251</v>
      </c>
      <c r="X1980" s="13">
        <v>442</v>
      </c>
      <c r="Y1980" s="13">
        <v>52</v>
      </c>
      <c r="Z1980" s="13">
        <v>693</v>
      </c>
      <c r="AA1980" s="13">
        <v>120</v>
      </c>
      <c r="AB1980" s="13">
        <v>4</v>
      </c>
    </row>
    <row r="1981" spans="1:28">
      <c r="A1981" s="1">
        <v>100012960</v>
      </c>
      <c r="B1981" s="1" t="s">
        <v>2314</v>
      </c>
      <c r="C1981" s="1" t="s">
        <v>2313</v>
      </c>
      <c r="D1981" s="1" t="s">
        <v>4250</v>
      </c>
      <c r="E1981" s="1">
        <v>5</v>
      </c>
      <c r="F1981" s="13">
        <v>139</v>
      </c>
      <c r="G1981" s="13">
        <f t="shared" si="31"/>
        <v>39</v>
      </c>
      <c r="H1981" s="13">
        <v>39</v>
      </c>
      <c r="I1981" s="13">
        <v>0</v>
      </c>
      <c r="J1981" s="13">
        <v>8</v>
      </c>
      <c r="K1981" s="13">
        <v>4</v>
      </c>
      <c r="L1981" s="13">
        <v>0</v>
      </c>
      <c r="M1981" s="13">
        <v>4</v>
      </c>
      <c r="N1981" s="13">
        <v>5</v>
      </c>
      <c r="O1981" s="13">
        <v>5</v>
      </c>
      <c r="P1981" s="13">
        <v>8</v>
      </c>
      <c r="Q1981" s="13">
        <v>50</v>
      </c>
      <c r="R1981" s="13">
        <v>7565</v>
      </c>
      <c r="S1981" s="13">
        <v>458</v>
      </c>
      <c r="T1981" s="15">
        <v>69.5</v>
      </c>
      <c r="U1981" s="15">
        <v>8.6875</v>
      </c>
      <c r="V1981" s="15">
        <v>5.4731249999999996</v>
      </c>
      <c r="W1981" s="13">
        <v>684</v>
      </c>
      <c r="X1981" s="13">
        <v>1275</v>
      </c>
      <c r="Y1981" s="13">
        <v>139</v>
      </c>
      <c r="Z1981" s="13">
        <v>1959</v>
      </c>
      <c r="AA1981" s="13">
        <v>312</v>
      </c>
      <c r="AB1981" s="13">
        <v>8</v>
      </c>
    </row>
    <row r="1982" spans="1:28">
      <c r="A1982" s="1">
        <v>100012977</v>
      </c>
      <c r="B1982" s="1" t="s">
        <v>2314</v>
      </c>
      <c r="C1982" s="1" t="s">
        <v>2313</v>
      </c>
      <c r="D1982" s="1" t="s">
        <v>12</v>
      </c>
      <c r="E1982" s="1">
        <v>1</v>
      </c>
      <c r="F1982" s="13">
        <v>124</v>
      </c>
      <c r="G1982" s="13">
        <f t="shared" si="31"/>
        <v>32</v>
      </c>
      <c r="H1982" s="13">
        <v>32</v>
      </c>
      <c r="I1982" s="13">
        <v>0</v>
      </c>
      <c r="J1982" s="13">
        <v>20</v>
      </c>
      <c r="K1982" s="13">
        <v>0</v>
      </c>
      <c r="L1982" s="13">
        <v>1</v>
      </c>
      <c r="M1982" s="13">
        <v>0</v>
      </c>
      <c r="N1982" s="13">
        <v>10</v>
      </c>
      <c r="O1982" s="13">
        <v>1</v>
      </c>
      <c r="P1982" s="13">
        <v>10</v>
      </c>
      <c r="Q1982" s="13">
        <v>46</v>
      </c>
      <c r="R1982" s="13">
        <v>6136</v>
      </c>
      <c r="S1982" s="13">
        <v>1615</v>
      </c>
      <c r="T1982" s="15">
        <v>62</v>
      </c>
      <c r="U1982" s="15">
        <v>7.75</v>
      </c>
      <c r="V1982" s="15">
        <v>4.8825000000000003</v>
      </c>
      <c r="W1982" s="13">
        <v>553</v>
      </c>
      <c r="X1982" s="13">
        <v>1405</v>
      </c>
      <c r="Y1982" s="13">
        <v>124</v>
      </c>
      <c r="Z1982" s="13">
        <v>1958</v>
      </c>
      <c r="AA1982" s="13">
        <v>240</v>
      </c>
      <c r="AB1982" s="13">
        <v>20</v>
      </c>
    </row>
    <row r="1983" spans="1:28">
      <c r="A1983" s="1">
        <v>100012981</v>
      </c>
      <c r="B1983" s="1" t="s">
        <v>2314</v>
      </c>
      <c r="C1983" s="1" t="s">
        <v>2313</v>
      </c>
      <c r="D1983" s="1" t="s">
        <v>12</v>
      </c>
      <c r="E1983" s="1">
        <v>1</v>
      </c>
      <c r="F1983" s="13">
        <v>121</v>
      </c>
      <c r="G1983" s="13">
        <f t="shared" si="31"/>
        <v>31</v>
      </c>
      <c r="H1983" s="13">
        <v>31</v>
      </c>
      <c r="I1983" s="13">
        <v>0</v>
      </c>
      <c r="J1983" s="13">
        <v>22</v>
      </c>
      <c r="K1983" s="13">
        <v>0</v>
      </c>
      <c r="L1983" s="13">
        <v>1</v>
      </c>
      <c r="M1983" s="13">
        <v>0</v>
      </c>
      <c r="N1983" s="13">
        <v>11</v>
      </c>
      <c r="O1983" s="13">
        <v>1</v>
      </c>
      <c r="P1983" s="13">
        <v>11</v>
      </c>
      <c r="Q1983" s="13">
        <v>45</v>
      </c>
      <c r="R1983" s="13">
        <v>6116</v>
      </c>
      <c r="S1983" s="13">
        <v>1540</v>
      </c>
      <c r="T1983" s="15">
        <v>60.5</v>
      </c>
      <c r="U1983" s="15">
        <v>7.5625</v>
      </c>
      <c r="V1983" s="15">
        <v>4.7643750000000002</v>
      </c>
      <c r="W1983" s="13">
        <v>551</v>
      </c>
      <c r="X1983" s="13">
        <v>1380</v>
      </c>
      <c r="Y1983" s="13">
        <v>121</v>
      </c>
      <c r="Z1983" s="13">
        <v>1931</v>
      </c>
      <c r="AA1983" s="13">
        <v>264</v>
      </c>
      <c r="AB1983" s="13">
        <v>22</v>
      </c>
    </row>
    <row r="1984" spans="1:28">
      <c r="A1984" s="1">
        <v>100012985</v>
      </c>
      <c r="B1984" s="1" t="s">
        <v>2314</v>
      </c>
      <c r="C1984" s="1" t="s">
        <v>2313</v>
      </c>
      <c r="D1984" s="1" t="s">
        <v>4253</v>
      </c>
      <c r="E1984" s="1">
        <v>1</v>
      </c>
      <c r="F1984" s="13">
        <v>69</v>
      </c>
      <c r="G1984" s="13">
        <f t="shared" si="31"/>
        <v>19</v>
      </c>
      <c r="H1984" s="13">
        <v>18</v>
      </c>
      <c r="I1984" s="13">
        <v>1</v>
      </c>
      <c r="J1984" s="13">
        <v>10</v>
      </c>
      <c r="K1984" s="13">
        <v>0</v>
      </c>
      <c r="L1984" s="13">
        <v>0</v>
      </c>
      <c r="M1984" s="13">
        <v>0</v>
      </c>
      <c r="N1984" s="13">
        <v>6</v>
      </c>
      <c r="O1984" s="13">
        <v>1</v>
      </c>
      <c r="P1984" s="13">
        <v>5</v>
      </c>
      <c r="Q1984" s="13">
        <v>26</v>
      </c>
      <c r="R1984" s="13">
        <v>3454</v>
      </c>
      <c r="S1984" s="13">
        <v>458</v>
      </c>
      <c r="T1984" s="15">
        <v>34.5</v>
      </c>
      <c r="U1984" s="15">
        <v>4.3125</v>
      </c>
      <c r="V1984" s="15">
        <v>2.7168749999999999</v>
      </c>
      <c r="W1984" s="13">
        <v>311</v>
      </c>
      <c r="X1984" s="13">
        <v>656</v>
      </c>
      <c r="Y1984" s="13">
        <v>69</v>
      </c>
      <c r="Z1984" s="13">
        <v>967</v>
      </c>
      <c r="AA1984" s="13">
        <v>144</v>
      </c>
      <c r="AB1984" s="13">
        <v>10</v>
      </c>
    </row>
    <row r="1985" spans="1:28">
      <c r="A1985" s="1">
        <v>100012989</v>
      </c>
      <c r="B1985" s="1" t="s">
        <v>2314</v>
      </c>
      <c r="C1985" s="1" t="s">
        <v>2313</v>
      </c>
      <c r="D1985" s="1" t="s">
        <v>12</v>
      </c>
      <c r="E1985" s="1">
        <v>1</v>
      </c>
      <c r="F1985" s="13">
        <v>113</v>
      </c>
      <c r="G1985" s="13">
        <f t="shared" si="31"/>
        <v>29</v>
      </c>
      <c r="H1985" s="13">
        <v>29</v>
      </c>
      <c r="I1985" s="13">
        <v>0</v>
      </c>
      <c r="J1985" s="13">
        <v>16</v>
      </c>
      <c r="K1985" s="13">
        <v>0</v>
      </c>
      <c r="L1985" s="13">
        <v>1</v>
      </c>
      <c r="M1985" s="13">
        <v>0</v>
      </c>
      <c r="N1985" s="13">
        <v>8</v>
      </c>
      <c r="O1985" s="13">
        <v>1</v>
      </c>
      <c r="P1985" s="13">
        <v>8</v>
      </c>
      <c r="Q1985" s="13">
        <v>42</v>
      </c>
      <c r="R1985" s="13">
        <v>5503</v>
      </c>
      <c r="S1985" s="13">
        <v>1328</v>
      </c>
      <c r="T1985" s="15">
        <v>56.5</v>
      </c>
      <c r="U1985" s="15">
        <v>7.0625</v>
      </c>
      <c r="V1985" s="15">
        <v>4.4493749999999999</v>
      </c>
      <c r="W1985" s="13">
        <v>496</v>
      </c>
      <c r="X1985" s="13">
        <v>1224</v>
      </c>
      <c r="Y1985" s="13">
        <v>113</v>
      </c>
      <c r="Z1985" s="13">
        <v>1720</v>
      </c>
      <c r="AA1985" s="13">
        <v>192</v>
      </c>
      <c r="AB1985" s="13">
        <v>16</v>
      </c>
    </row>
    <row r="1986" spans="1:28">
      <c r="A1986" s="1">
        <v>100012995</v>
      </c>
      <c r="B1986" s="1" t="s">
        <v>2314</v>
      </c>
      <c r="C1986" s="1" t="s">
        <v>2313</v>
      </c>
      <c r="D1986" s="1" t="s">
        <v>127</v>
      </c>
      <c r="E1986" s="1">
        <v>1</v>
      </c>
      <c r="F1986" s="13">
        <v>111</v>
      </c>
      <c r="G1986" s="13">
        <f t="shared" si="31"/>
        <v>29</v>
      </c>
      <c r="H1986" s="13">
        <v>29</v>
      </c>
      <c r="I1986" s="13">
        <v>0</v>
      </c>
      <c r="J1986" s="13">
        <v>14</v>
      </c>
      <c r="K1986" s="13">
        <v>0</v>
      </c>
      <c r="L1986" s="13">
        <v>1</v>
      </c>
      <c r="M1986" s="13">
        <v>0</v>
      </c>
      <c r="N1986" s="13">
        <v>7</v>
      </c>
      <c r="O1986" s="13">
        <v>1</v>
      </c>
      <c r="P1986" s="13">
        <v>7</v>
      </c>
      <c r="Q1986" s="13">
        <v>41</v>
      </c>
      <c r="R1986" s="13">
        <v>5290</v>
      </c>
      <c r="S1986" s="13">
        <v>1260</v>
      </c>
      <c r="T1986" s="15">
        <v>55.5</v>
      </c>
      <c r="U1986" s="15">
        <v>6.9375</v>
      </c>
      <c r="V1986" s="15">
        <v>4.3706250000000004</v>
      </c>
      <c r="W1986" s="13">
        <v>477</v>
      </c>
      <c r="X1986" s="13">
        <v>1172</v>
      </c>
      <c r="Y1986" s="13">
        <v>111</v>
      </c>
      <c r="Z1986" s="13">
        <v>1649</v>
      </c>
      <c r="AA1986" s="13">
        <v>168</v>
      </c>
      <c r="AB1986" s="13">
        <v>14</v>
      </c>
    </row>
    <row r="1987" spans="1:28">
      <c r="A1987" s="1">
        <v>100013001</v>
      </c>
      <c r="B1987" s="1" t="s">
        <v>2314</v>
      </c>
      <c r="C1987" s="1" t="s">
        <v>2313</v>
      </c>
      <c r="D1987" s="1" t="s">
        <v>390</v>
      </c>
      <c r="E1987" s="1">
        <v>1</v>
      </c>
      <c r="F1987" s="13">
        <v>92</v>
      </c>
      <c r="G1987" s="13">
        <f t="shared" si="31"/>
        <v>24</v>
      </c>
      <c r="H1987" s="13">
        <v>24</v>
      </c>
      <c r="I1987" s="13">
        <v>0</v>
      </c>
      <c r="J1987" s="13">
        <v>12</v>
      </c>
      <c r="K1987" s="13">
        <v>0</v>
      </c>
      <c r="L1987" s="13">
        <v>0</v>
      </c>
      <c r="M1987" s="13">
        <v>0</v>
      </c>
      <c r="N1987" s="13">
        <v>7</v>
      </c>
      <c r="O1987" s="13">
        <v>1</v>
      </c>
      <c r="P1987" s="13">
        <v>6</v>
      </c>
      <c r="Q1987" s="13">
        <v>34</v>
      </c>
      <c r="R1987" s="13">
        <v>4525</v>
      </c>
      <c r="S1987" s="13">
        <v>837</v>
      </c>
      <c r="T1987" s="15">
        <v>46</v>
      </c>
      <c r="U1987" s="15">
        <v>5.75</v>
      </c>
      <c r="V1987" s="15">
        <v>3.6225000000000001</v>
      </c>
      <c r="W1987" s="13">
        <v>408</v>
      </c>
      <c r="X1987" s="13">
        <v>930</v>
      </c>
      <c r="Y1987" s="13">
        <v>92</v>
      </c>
      <c r="Z1987" s="13">
        <v>1338</v>
      </c>
      <c r="AA1987" s="13">
        <v>168</v>
      </c>
      <c r="AB1987" s="13">
        <v>12</v>
      </c>
    </row>
    <row r="1988" spans="1:28">
      <c r="A1988" s="1">
        <v>100013015</v>
      </c>
      <c r="B1988" s="1" t="s">
        <v>2314</v>
      </c>
      <c r="C1988" s="1" t="s">
        <v>2313</v>
      </c>
      <c r="D1988" s="1" t="s">
        <v>12</v>
      </c>
      <c r="E1988" s="1">
        <v>1</v>
      </c>
      <c r="F1988" s="13">
        <v>6</v>
      </c>
      <c r="G1988" s="13">
        <f t="shared" si="31"/>
        <v>2</v>
      </c>
      <c r="H1988" s="13">
        <v>2</v>
      </c>
      <c r="I1988" s="13">
        <v>0</v>
      </c>
      <c r="J1988" s="13">
        <v>0</v>
      </c>
      <c r="K1988" s="13">
        <v>1</v>
      </c>
      <c r="L1988" s="13">
        <v>0</v>
      </c>
      <c r="M1988" s="13">
        <v>1</v>
      </c>
      <c r="N1988" s="13">
        <v>0</v>
      </c>
      <c r="O1988" s="13">
        <v>1</v>
      </c>
      <c r="P1988" s="13">
        <v>1</v>
      </c>
      <c r="Q1988" s="13">
        <v>2</v>
      </c>
      <c r="R1988" s="13">
        <v>272</v>
      </c>
      <c r="S1988" s="13">
        <v>0</v>
      </c>
      <c r="T1988" s="15">
        <v>3</v>
      </c>
      <c r="U1988" s="15">
        <v>0.375</v>
      </c>
      <c r="V1988" s="15">
        <v>0.23624999999999999</v>
      </c>
      <c r="W1988" s="13">
        <v>25</v>
      </c>
      <c r="X1988" s="13">
        <v>41</v>
      </c>
      <c r="Y1988" s="13">
        <v>6</v>
      </c>
      <c r="Z1988" s="13">
        <v>66</v>
      </c>
      <c r="AA1988" s="13">
        <v>48</v>
      </c>
      <c r="AB1988" s="13">
        <v>0</v>
      </c>
    </row>
    <row r="1989" spans="1:28">
      <c r="A1989" s="1">
        <v>100013016</v>
      </c>
      <c r="B1989" s="1" t="s">
        <v>2314</v>
      </c>
      <c r="C1989" s="1" t="s">
        <v>2313</v>
      </c>
      <c r="D1989" s="1" t="s">
        <v>12</v>
      </c>
      <c r="E1989" s="1">
        <v>2</v>
      </c>
      <c r="F1989" s="13">
        <v>7</v>
      </c>
      <c r="G1989" s="13">
        <f t="shared" si="31"/>
        <v>3</v>
      </c>
      <c r="H1989" s="13">
        <v>3</v>
      </c>
      <c r="I1989" s="13">
        <v>0</v>
      </c>
      <c r="J1989" s="13">
        <v>0</v>
      </c>
      <c r="K1989" s="13">
        <v>2</v>
      </c>
      <c r="L1989" s="13">
        <v>0</v>
      </c>
      <c r="M1989" s="13">
        <v>2</v>
      </c>
      <c r="N1989" s="13">
        <v>0</v>
      </c>
      <c r="O1989" s="13">
        <v>2</v>
      </c>
      <c r="P1989" s="13">
        <v>2</v>
      </c>
      <c r="Q1989" s="13">
        <v>2</v>
      </c>
      <c r="R1989" s="13">
        <v>368</v>
      </c>
      <c r="S1989" s="13">
        <v>0</v>
      </c>
      <c r="T1989" s="15">
        <v>3.5</v>
      </c>
      <c r="U1989" s="15">
        <v>0.4375</v>
      </c>
      <c r="V1989" s="15">
        <v>0.27562500000000001</v>
      </c>
      <c r="W1989" s="13">
        <v>34</v>
      </c>
      <c r="X1989" s="13">
        <v>56</v>
      </c>
      <c r="Y1989" s="13">
        <v>7</v>
      </c>
      <c r="Z1989" s="13">
        <v>90</v>
      </c>
      <c r="AA1989" s="13">
        <v>96</v>
      </c>
      <c r="AB1989" s="13">
        <v>0</v>
      </c>
    </row>
    <row r="1990" spans="1:28">
      <c r="A1990" s="1">
        <v>100013019</v>
      </c>
      <c r="B1990" s="1" t="s">
        <v>2314</v>
      </c>
      <c r="C1990" s="1" t="s">
        <v>2313</v>
      </c>
      <c r="D1990" s="1" t="s">
        <v>4262</v>
      </c>
      <c r="E1990" s="1">
        <v>1</v>
      </c>
      <c r="F1990" s="13">
        <v>25</v>
      </c>
      <c r="G1990" s="13">
        <f t="shared" ref="G1990:G2053" si="32">H1990+I1990</f>
        <v>7</v>
      </c>
      <c r="H1990" s="13">
        <v>7</v>
      </c>
      <c r="I1990" s="13">
        <v>0</v>
      </c>
      <c r="J1990" s="13">
        <v>4</v>
      </c>
      <c r="K1990" s="13">
        <v>0</v>
      </c>
      <c r="L1990" s="13">
        <v>0</v>
      </c>
      <c r="M1990" s="13">
        <v>0</v>
      </c>
      <c r="N1990" s="13">
        <v>3</v>
      </c>
      <c r="O1990" s="13">
        <v>1</v>
      </c>
      <c r="P1990" s="13">
        <v>2</v>
      </c>
      <c r="Q1990" s="13">
        <v>9</v>
      </c>
      <c r="R1990" s="13">
        <v>1285</v>
      </c>
      <c r="S1990" s="13">
        <v>25</v>
      </c>
      <c r="T1990" s="15">
        <v>12.5</v>
      </c>
      <c r="U1990" s="15">
        <v>1.5625</v>
      </c>
      <c r="V1990" s="15">
        <v>0.984375</v>
      </c>
      <c r="W1990" s="13">
        <v>116</v>
      </c>
      <c r="X1990" s="13">
        <v>201</v>
      </c>
      <c r="Y1990" s="13">
        <v>25</v>
      </c>
      <c r="Z1990" s="13">
        <v>317</v>
      </c>
      <c r="AA1990" s="13">
        <v>72</v>
      </c>
      <c r="AB1990" s="13">
        <v>4</v>
      </c>
    </row>
    <row r="1991" spans="1:28">
      <c r="A1991" s="1">
        <v>100013028</v>
      </c>
      <c r="B1991" s="1" t="s">
        <v>2314</v>
      </c>
      <c r="C1991" s="1" t="s">
        <v>2313</v>
      </c>
      <c r="D1991" s="1" t="s">
        <v>12</v>
      </c>
      <c r="E1991" s="1">
        <v>1</v>
      </c>
      <c r="F1991" s="13">
        <v>10</v>
      </c>
      <c r="G1991" s="13">
        <f t="shared" si="32"/>
        <v>4</v>
      </c>
      <c r="H1991" s="13">
        <v>4</v>
      </c>
      <c r="I1991" s="13">
        <v>0</v>
      </c>
      <c r="J1991" s="13">
        <v>0</v>
      </c>
      <c r="K1991" s="13">
        <v>1</v>
      </c>
      <c r="L1991" s="13">
        <v>0</v>
      </c>
      <c r="M1991" s="13">
        <v>1</v>
      </c>
      <c r="N1991" s="13">
        <v>0</v>
      </c>
      <c r="O1991" s="13">
        <v>1</v>
      </c>
      <c r="P1991" s="13">
        <v>1</v>
      </c>
      <c r="Q1991" s="13">
        <v>3</v>
      </c>
      <c r="R1991" s="13">
        <v>443</v>
      </c>
      <c r="S1991" s="13">
        <v>0</v>
      </c>
      <c r="T1991" s="15">
        <v>5</v>
      </c>
      <c r="U1991" s="15">
        <v>0.625</v>
      </c>
      <c r="V1991" s="15">
        <v>0.39374999999999999</v>
      </c>
      <c r="W1991" s="13">
        <v>40</v>
      </c>
      <c r="X1991" s="13">
        <v>67</v>
      </c>
      <c r="Y1991" s="13">
        <v>10</v>
      </c>
      <c r="Z1991" s="13">
        <v>107</v>
      </c>
      <c r="AA1991" s="13">
        <v>48</v>
      </c>
      <c r="AB1991" s="13">
        <v>0</v>
      </c>
    </row>
    <row r="1992" spans="1:28">
      <c r="A1992" s="1">
        <v>100013031</v>
      </c>
      <c r="B1992" s="1" t="s">
        <v>2314</v>
      </c>
      <c r="C1992" s="1" t="s">
        <v>2313</v>
      </c>
      <c r="D1992" s="1" t="s">
        <v>176</v>
      </c>
      <c r="E1992" s="1">
        <v>1</v>
      </c>
      <c r="F1992" s="13">
        <v>37</v>
      </c>
      <c r="G1992" s="13">
        <f t="shared" si="32"/>
        <v>13</v>
      </c>
      <c r="H1992" s="13">
        <v>13</v>
      </c>
      <c r="I1992" s="13">
        <v>0</v>
      </c>
      <c r="J1992" s="13">
        <v>4</v>
      </c>
      <c r="K1992" s="13">
        <v>0</v>
      </c>
      <c r="L1992" s="13">
        <v>0</v>
      </c>
      <c r="M1992" s="13">
        <v>0</v>
      </c>
      <c r="N1992" s="13">
        <v>3</v>
      </c>
      <c r="O1992" s="13">
        <v>1</v>
      </c>
      <c r="P1992" s="13">
        <v>2</v>
      </c>
      <c r="Q1992" s="13">
        <v>12</v>
      </c>
      <c r="R1992" s="13">
        <v>1844</v>
      </c>
      <c r="S1992" s="13">
        <v>65</v>
      </c>
      <c r="T1992" s="15">
        <v>18.5</v>
      </c>
      <c r="U1992" s="15">
        <v>2.3125</v>
      </c>
      <c r="V1992" s="15">
        <v>1.4568749999999999</v>
      </c>
      <c r="W1992" s="13">
        <v>166</v>
      </c>
      <c r="X1992" s="13">
        <v>297</v>
      </c>
      <c r="Y1992" s="13">
        <v>37</v>
      </c>
      <c r="Z1992" s="13">
        <v>463</v>
      </c>
      <c r="AA1992" s="13">
        <v>72</v>
      </c>
      <c r="AB1992" s="13">
        <v>4</v>
      </c>
    </row>
    <row r="1993" spans="1:28">
      <c r="A1993" s="1">
        <v>100013039</v>
      </c>
      <c r="B1993" s="1" t="s">
        <v>2314</v>
      </c>
      <c r="C1993" s="1" t="s">
        <v>2313</v>
      </c>
      <c r="D1993" s="1" t="s">
        <v>176</v>
      </c>
      <c r="E1993" s="1">
        <v>4</v>
      </c>
      <c r="F1993" s="13">
        <v>112</v>
      </c>
      <c r="G1993" s="13">
        <f t="shared" si="32"/>
        <v>30</v>
      </c>
      <c r="H1993" s="13">
        <v>30</v>
      </c>
      <c r="I1993" s="13">
        <v>0</v>
      </c>
      <c r="J1993" s="13">
        <v>16</v>
      </c>
      <c r="K1993" s="13">
        <v>1</v>
      </c>
      <c r="L1993" s="13">
        <v>0</v>
      </c>
      <c r="M1993" s="13">
        <v>1</v>
      </c>
      <c r="N1993" s="13">
        <v>11</v>
      </c>
      <c r="O1993" s="13">
        <v>4</v>
      </c>
      <c r="P1993" s="13">
        <v>9</v>
      </c>
      <c r="Q1993" s="13">
        <v>41</v>
      </c>
      <c r="R1993" s="13">
        <v>5738</v>
      </c>
      <c r="S1993" s="13">
        <v>229</v>
      </c>
      <c r="T1993" s="15">
        <v>56</v>
      </c>
      <c r="U1993" s="15">
        <v>7</v>
      </c>
      <c r="V1993" s="15">
        <v>4.41</v>
      </c>
      <c r="W1993" s="13">
        <v>519</v>
      </c>
      <c r="X1993" s="13">
        <v>931</v>
      </c>
      <c r="Y1993" s="13">
        <v>112</v>
      </c>
      <c r="Z1993" s="13">
        <v>1450</v>
      </c>
      <c r="AA1993" s="13">
        <v>312</v>
      </c>
      <c r="AB1993" s="13">
        <v>16</v>
      </c>
    </row>
    <row r="1994" spans="1:28">
      <c r="A1994" s="1">
        <v>100013045</v>
      </c>
      <c r="B1994" s="1" t="s">
        <v>2314</v>
      </c>
      <c r="C1994" s="1" t="s">
        <v>2313</v>
      </c>
      <c r="D1994" s="1" t="s">
        <v>12</v>
      </c>
      <c r="E1994" s="1">
        <v>1</v>
      </c>
      <c r="F1994" s="13">
        <v>13</v>
      </c>
      <c r="G1994" s="13">
        <f t="shared" si="32"/>
        <v>5</v>
      </c>
      <c r="H1994" s="13">
        <v>5</v>
      </c>
      <c r="I1994" s="13">
        <v>0</v>
      </c>
      <c r="J1994" s="13">
        <v>0</v>
      </c>
      <c r="K1994" s="13">
        <v>1</v>
      </c>
      <c r="L1994" s="13">
        <v>0</v>
      </c>
      <c r="M1994" s="13">
        <v>1</v>
      </c>
      <c r="N1994" s="13">
        <v>0</v>
      </c>
      <c r="O1994" s="13">
        <v>1</v>
      </c>
      <c r="P1994" s="13">
        <v>1</v>
      </c>
      <c r="Q1994" s="13">
        <v>4</v>
      </c>
      <c r="R1994" s="13">
        <v>630</v>
      </c>
      <c r="S1994" s="13">
        <v>0</v>
      </c>
      <c r="T1994" s="15">
        <v>6.5</v>
      </c>
      <c r="U1994" s="15">
        <v>0.8125</v>
      </c>
      <c r="V1994" s="15">
        <v>0.51187499999999997</v>
      </c>
      <c r="W1994" s="13">
        <v>57</v>
      </c>
      <c r="X1994" s="13">
        <v>95</v>
      </c>
      <c r="Y1994" s="13">
        <v>13</v>
      </c>
      <c r="Z1994" s="13">
        <v>152</v>
      </c>
      <c r="AA1994" s="13">
        <v>48</v>
      </c>
      <c r="AB1994" s="13">
        <v>0</v>
      </c>
    </row>
    <row r="1995" spans="1:28">
      <c r="A1995" s="1">
        <v>100013047</v>
      </c>
      <c r="B1995" s="1" t="s">
        <v>2314</v>
      </c>
      <c r="C1995" s="1" t="s">
        <v>2313</v>
      </c>
      <c r="D1995" s="1" t="s">
        <v>176</v>
      </c>
      <c r="E1995" s="1">
        <v>1</v>
      </c>
      <c r="F1995" s="13">
        <v>60</v>
      </c>
      <c r="G1995" s="13">
        <f t="shared" si="32"/>
        <v>16</v>
      </c>
      <c r="H1995" s="13">
        <v>16</v>
      </c>
      <c r="I1995" s="13">
        <v>0</v>
      </c>
      <c r="J1995" s="13">
        <v>6</v>
      </c>
      <c r="K1995" s="13">
        <v>0</v>
      </c>
      <c r="L1995" s="13">
        <v>0</v>
      </c>
      <c r="M1995" s="13">
        <v>0</v>
      </c>
      <c r="N1995" s="13">
        <v>4</v>
      </c>
      <c r="O1995" s="13">
        <v>1</v>
      </c>
      <c r="P1995" s="13">
        <v>3</v>
      </c>
      <c r="Q1995" s="13">
        <v>22</v>
      </c>
      <c r="R1995" s="13">
        <v>2915</v>
      </c>
      <c r="S1995" s="13">
        <v>311</v>
      </c>
      <c r="T1995" s="15">
        <v>30</v>
      </c>
      <c r="U1995" s="15">
        <v>3.75</v>
      </c>
      <c r="V1995" s="15">
        <v>2.3624999999999998</v>
      </c>
      <c r="W1995" s="13">
        <v>263</v>
      </c>
      <c r="X1995" s="13">
        <v>531</v>
      </c>
      <c r="Y1995" s="13">
        <v>60</v>
      </c>
      <c r="Z1995" s="13">
        <v>794</v>
      </c>
      <c r="AA1995" s="13">
        <v>96</v>
      </c>
      <c r="AB1995" s="13">
        <v>6</v>
      </c>
    </row>
    <row r="1996" spans="1:28">
      <c r="A1996" s="1">
        <v>100013055</v>
      </c>
      <c r="B1996" s="1" t="s">
        <v>2314</v>
      </c>
      <c r="C1996" s="1" t="s">
        <v>2313</v>
      </c>
      <c r="D1996" s="1" t="s">
        <v>12</v>
      </c>
      <c r="E1996" s="1">
        <v>1</v>
      </c>
      <c r="F1996" s="13">
        <v>63</v>
      </c>
      <c r="G1996" s="13">
        <f t="shared" si="32"/>
        <v>17</v>
      </c>
      <c r="H1996" s="13">
        <v>16</v>
      </c>
      <c r="I1996" s="13">
        <v>1</v>
      </c>
      <c r="J1996" s="13">
        <v>10</v>
      </c>
      <c r="K1996" s="13">
        <v>0</v>
      </c>
      <c r="L1996" s="13">
        <v>0</v>
      </c>
      <c r="M1996" s="13">
        <v>0</v>
      </c>
      <c r="N1996" s="13">
        <v>6</v>
      </c>
      <c r="O1996" s="13">
        <v>1</v>
      </c>
      <c r="P1996" s="13">
        <v>5</v>
      </c>
      <c r="Q1996" s="13">
        <v>24</v>
      </c>
      <c r="R1996" s="13">
        <v>3175</v>
      </c>
      <c r="S1996" s="13">
        <v>381</v>
      </c>
      <c r="T1996" s="15">
        <v>31.5</v>
      </c>
      <c r="U1996" s="15">
        <v>3.9375</v>
      </c>
      <c r="V1996" s="15">
        <v>2.4806249999999999</v>
      </c>
      <c r="W1996" s="13">
        <v>286</v>
      </c>
      <c r="X1996" s="13">
        <v>591</v>
      </c>
      <c r="Y1996" s="13">
        <v>63</v>
      </c>
      <c r="Z1996" s="13">
        <v>877</v>
      </c>
      <c r="AA1996" s="13">
        <v>144</v>
      </c>
      <c r="AB1996" s="13">
        <v>10</v>
      </c>
    </row>
    <row r="1997" spans="1:28">
      <c r="A1997" s="1">
        <v>100013060</v>
      </c>
      <c r="B1997" s="1" t="s">
        <v>2314</v>
      </c>
      <c r="C1997" s="1" t="s">
        <v>2313</v>
      </c>
      <c r="D1997" s="1" t="s">
        <v>176</v>
      </c>
      <c r="E1997" s="1">
        <v>1</v>
      </c>
      <c r="F1997" s="13">
        <v>59</v>
      </c>
      <c r="G1997" s="13">
        <f t="shared" si="32"/>
        <v>21</v>
      </c>
      <c r="H1997" s="13">
        <v>20</v>
      </c>
      <c r="I1997" s="13">
        <v>1</v>
      </c>
      <c r="J1997" s="13">
        <v>8</v>
      </c>
      <c r="K1997" s="13">
        <v>0</v>
      </c>
      <c r="L1997" s="13">
        <v>0</v>
      </c>
      <c r="M1997" s="13">
        <v>0</v>
      </c>
      <c r="N1997" s="13">
        <v>5</v>
      </c>
      <c r="O1997" s="13">
        <v>1</v>
      </c>
      <c r="P1997" s="13">
        <v>4</v>
      </c>
      <c r="Q1997" s="13">
        <v>20</v>
      </c>
      <c r="R1997" s="13">
        <v>2988</v>
      </c>
      <c r="S1997" s="13">
        <v>248</v>
      </c>
      <c r="T1997" s="15">
        <v>29.5</v>
      </c>
      <c r="U1997" s="15">
        <v>3.6875</v>
      </c>
      <c r="V1997" s="15">
        <v>2.3231250000000001</v>
      </c>
      <c r="W1997" s="13">
        <v>269</v>
      </c>
      <c r="X1997" s="13">
        <v>523</v>
      </c>
      <c r="Y1997" s="13">
        <v>59</v>
      </c>
      <c r="Z1997" s="13">
        <v>792</v>
      </c>
      <c r="AA1997" s="13">
        <v>120</v>
      </c>
      <c r="AB1997" s="13">
        <v>8</v>
      </c>
    </row>
    <row r="1998" spans="1:28">
      <c r="A1998" s="1">
        <v>100013065</v>
      </c>
      <c r="B1998" s="1" t="s">
        <v>2314</v>
      </c>
      <c r="C1998" s="1" t="s">
        <v>2313</v>
      </c>
      <c r="D1998" s="1" t="s">
        <v>176</v>
      </c>
      <c r="E1998" s="1">
        <v>2</v>
      </c>
      <c r="F1998" s="13">
        <v>44</v>
      </c>
      <c r="G1998" s="13">
        <f t="shared" si="32"/>
        <v>12</v>
      </c>
      <c r="H1998" s="13">
        <v>12</v>
      </c>
      <c r="I1998" s="13">
        <v>0</v>
      </c>
      <c r="J1998" s="13">
        <v>4</v>
      </c>
      <c r="K1998" s="13">
        <v>1</v>
      </c>
      <c r="L1998" s="13">
        <v>0</v>
      </c>
      <c r="M1998" s="13">
        <v>1</v>
      </c>
      <c r="N1998" s="13">
        <v>3</v>
      </c>
      <c r="O1998" s="13">
        <v>2</v>
      </c>
      <c r="P1998" s="13">
        <v>3</v>
      </c>
      <c r="Q1998" s="13">
        <v>16</v>
      </c>
      <c r="R1998" s="13">
        <v>2209</v>
      </c>
      <c r="S1998" s="13">
        <v>65</v>
      </c>
      <c r="T1998" s="15">
        <v>22</v>
      </c>
      <c r="U1998" s="15">
        <v>2.75</v>
      </c>
      <c r="V1998" s="15">
        <v>1.7324999999999999</v>
      </c>
      <c r="W1998" s="13">
        <v>200</v>
      </c>
      <c r="X1998" s="13">
        <v>352</v>
      </c>
      <c r="Y1998" s="13">
        <v>44</v>
      </c>
      <c r="Z1998" s="13">
        <v>552</v>
      </c>
      <c r="AA1998" s="13">
        <v>120</v>
      </c>
      <c r="AB1998" s="13">
        <v>4</v>
      </c>
    </row>
    <row r="1999" spans="1:28">
      <c r="A1999" s="1">
        <v>100013066</v>
      </c>
      <c r="B1999" s="1" t="s">
        <v>2314</v>
      </c>
      <c r="C1999" s="1" t="s">
        <v>2313</v>
      </c>
      <c r="D1999" s="1" t="s">
        <v>176</v>
      </c>
      <c r="E1999" s="1">
        <v>1</v>
      </c>
      <c r="F1999" s="13">
        <v>32</v>
      </c>
      <c r="G1999" s="13">
        <f t="shared" si="32"/>
        <v>10</v>
      </c>
      <c r="H1999" s="13">
        <v>8</v>
      </c>
      <c r="I1999" s="13">
        <v>2</v>
      </c>
      <c r="J1999" s="13">
        <v>4</v>
      </c>
      <c r="K1999" s="13">
        <v>0</v>
      </c>
      <c r="L1999" s="13">
        <v>0</v>
      </c>
      <c r="M1999" s="13">
        <v>0</v>
      </c>
      <c r="N1999" s="13">
        <v>3</v>
      </c>
      <c r="O1999" s="13">
        <v>1</v>
      </c>
      <c r="P1999" s="13">
        <v>2</v>
      </c>
      <c r="Q1999" s="13">
        <v>13</v>
      </c>
      <c r="R1999" s="13">
        <v>1611</v>
      </c>
      <c r="S1999" s="13">
        <v>82</v>
      </c>
      <c r="T1999" s="15">
        <v>16</v>
      </c>
      <c r="U1999" s="15">
        <v>2</v>
      </c>
      <c r="V1999" s="15">
        <v>1.26</v>
      </c>
      <c r="W1999" s="13">
        <v>145</v>
      </c>
      <c r="X1999" s="13">
        <v>267</v>
      </c>
      <c r="Y1999" s="13">
        <v>32</v>
      </c>
      <c r="Z1999" s="13">
        <v>412</v>
      </c>
      <c r="AA1999" s="13">
        <v>72</v>
      </c>
      <c r="AB1999" s="13">
        <v>4</v>
      </c>
    </row>
    <row r="2000" spans="1:28">
      <c r="A2000" s="1">
        <v>100013080</v>
      </c>
      <c r="B2000" s="1" t="s">
        <v>2314</v>
      </c>
      <c r="C2000" s="1" t="s">
        <v>2313</v>
      </c>
      <c r="D2000" s="1" t="s">
        <v>12</v>
      </c>
      <c r="E2000" s="1">
        <v>2</v>
      </c>
      <c r="F2000" s="13">
        <v>90</v>
      </c>
      <c r="G2000" s="13">
        <f t="shared" si="32"/>
        <v>30</v>
      </c>
      <c r="H2000" s="13">
        <v>30</v>
      </c>
      <c r="I2000" s="13">
        <v>0</v>
      </c>
      <c r="J2000" s="13">
        <v>10</v>
      </c>
      <c r="K2000" s="13">
        <v>1</v>
      </c>
      <c r="L2000" s="13">
        <v>0</v>
      </c>
      <c r="M2000" s="13">
        <v>1</v>
      </c>
      <c r="N2000" s="13">
        <v>6</v>
      </c>
      <c r="O2000" s="13">
        <v>2</v>
      </c>
      <c r="P2000" s="13">
        <v>6</v>
      </c>
      <c r="Q2000" s="13">
        <v>30</v>
      </c>
      <c r="R2000" s="13">
        <v>4664</v>
      </c>
      <c r="S2000" s="13">
        <v>381</v>
      </c>
      <c r="T2000" s="15">
        <v>45</v>
      </c>
      <c r="U2000" s="15">
        <v>5.625</v>
      </c>
      <c r="V2000" s="15">
        <v>3.5437500000000002</v>
      </c>
      <c r="W2000" s="13">
        <v>421</v>
      </c>
      <c r="X2000" s="13">
        <v>815</v>
      </c>
      <c r="Y2000" s="13">
        <v>90</v>
      </c>
      <c r="Z2000" s="13">
        <v>1236</v>
      </c>
      <c r="AA2000" s="13">
        <v>192</v>
      </c>
      <c r="AB2000" s="13">
        <v>10</v>
      </c>
    </row>
    <row r="2001" spans="1:28">
      <c r="A2001" s="1">
        <v>100013085</v>
      </c>
      <c r="B2001" s="1" t="s">
        <v>2314</v>
      </c>
      <c r="C2001" s="1" t="s">
        <v>2313</v>
      </c>
      <c r="D2001" s="1" t="s">
        <v>12</v>
      </c>
      <c r="E2001" s="1">
        <v>1</v>
      </c>
      <c r="F2001" s="13">
        <v>27</v>
      </c>
      <c r="G2001" s="13">
        <f t="shared" si="32"/>
        <v>7</v>
      </c>
      <c r="H2001" s="13">
        <v>7</v>
      </c>
      <c r="I2001" s="13">
        <v>0</v>
      </c>
      <c r="J2001" s="13">
        <v>4</v>
      </c>
      <c r="K2001" s="13">
        <v>0</v>
      </c>
      <c r="L2001" s="13">
        <v>0</v>
      </c>
      <c r="M2001" s="13">
        <v>0</v>
      </c>
      <c r="N2001" s="13">
        <v>3</v>
      </c>
      <c r="O2001" s="13">
        <v>1</v>
      </c>
      <c r="P2001" s="13">
        <v>2</v>
      </c>
      <c r="Q2001" s="13">
        <v>10</v>
      </c>
      <c r="R2001" s="13">
        <v>1378</v>
      </c>
      <c r="S2001" s="13">
        <v>37</v>
      </c>
      <c r="T2001" s="15">
        <v>13.5</v>
      </c>
      <c r="U2001" s="15">
        <v>1.6875</v>
      </c>
      <c r="V2001" s="15">
        <v>1.0631250000000001</v>
      </c>
      <c r="W2001" s="13">
        <v>125</v>
      </c>
      <c r="X2001" s="13">
        <v>218</v>
      </c>
      <c r="Y2001" s="13">
        <v>27</v>
      </c>
      <c r="Z2001" s="13">
        <v>343</v>
      </c>
      <c r="AA2001" s="13">
        <v>72</v>
      </c>
      <c r="AB2001" s="13">
        <v>4</v>
      </c>
    </row>
    <row r="2002" spans="1:28">
      <c r="A2002" s="1">
        <v>100013091</v>
      </c>
      <c r="B2002" s="1" t="s">
        <v>2314</v>
      </c>
      <c r="C2002" s="1" t="s">
        <v>2313</v>
      </c>
      <c r="D2002" s="1" t="s">
        <v>12</v>
      </c>
      <c r="E2002" s="1">
        <v>1</v>
      </c>
      <c r="F2002" s="13">
        <v>12</v>
      </c>
      <c r="G2002" s="13">
        <f t="shared" si="32"/>
        <v>4</v>
      </c>
      <c r="H2002" s="13">
        <v>3</v>
      </c>
      <c r="I2002" s="13">
        <v>1</v>
      </c>
      <c r="J2002" s="13">
        <v>0</v>
      </c>
      <c r="K2002" s="13">
        <v>1</v>
      </c>
      <c r="L2002" s="13">
        <v>0</v>
      </c>
      <c r="M2002" s="13">
        <v>1</v>
      </c>
      <c r="N2002" s="13">
        <v>0</v>
      </c>
      <c r="O2002" s="13">
        <v>1</v>
      </c>
      <c r="P2002" s="13">
        <v>1</v>
      </c>
      <c r="Q2002" s="13">
        <v>5</v>
      </c>
      <c r="R2002" s="13">
        <v>675</v>
      </c>
      <c r="S2002" s="13">
        <v>0</v>
      </c>
      <c r="T2002" s="15">
        <v>6</v>
      </c>
      <c r="U2002" s="15">
        <v>0.75</v>
      </c>
      <c r="V2002" s="15">
        <v>0.47249999999999998</v>
      </c>
      <c r="W2002" s="13">
        <v>61</v>
      </c>
      <c r="X2002" s="13">
        <v>102</v>
      </c>
      <c r="Y2002" s="13">
        <v>12</v>
      </c>
      <c r="Z2002" s="13">
        <v>163</v>
      </c>
      <c r="AA2002" s="13">
        <v>48</v>
      </c>
      <c r="AB2002" s="13">
        <v>0</v>
      </c>
    </row>
    <row r="2003" spans="1:28">
      <c r="A2003" s="1">
        <v>100013099</v>
      </c>
      <c r="B2003" s="1" t="s">
        <v>2314</v>
      </c>
      <c r="C2003" s="1" t="s">
        <v>2313</v>
      </c>
      <c r="D2003" s="1" t="s">
        <v>12</v>
      </c>
      <c r="E2003" s="1">
        <v>2</v>
      </c>
      <c r="F2003" s="13">
        <v>25</v>
      </c>
      <c r="G2003" s="13">
        <f t="shared" si="32"/>
        <v>7</v>
      </c>
      <c r="H2003" s="13">
        <v>7</v>
      </c>
      <c r="I2003" s="13">
        <v>0</v>
      </c>
      <c r="J2003" s="13">
        <v>0</v>
      </c>
      <c r="K2003" s="13">
        <v>2</v>
      </c>
      <c r="L2003" s="13">
        <v>0</v>
      </c>
      <c r="M2003" s="13">
        <v>2</v>
      </c>
      <c r="N2003" s="13">
        <v>0</v>
      </c>
      <c r="O2003" s="13">
        <v>2</v>
      </c>
      <c r="P2003" s="13">
        <v>2</v>
      </c>
      <c r="Q2003" s="13">
        <v>9</v>
      </c>
      <c r="R2003" s="13">
        <v>1319</v>
      </c>
      <c r="S2003" s="13">
        <v>0</v>
      </c>
      <c r="T2003" s="15">
        <v>12.5</v>
      </c>
      <c r="U2003" s="15">
        <v>1.5625</v>
      </c>
      <c r="V2003" s="15">
        <v>0.984375</v>
      </c>
      <c r="W2003" s="13">
        <v>120</v>
      </c>
      <c r="X2003" s="13">
        <v>199</v>
      </c>
      <c r="Y2003" s="13">
        <v>25</v>
      </c>
      <c r="Z2003" s="13">
        <v>319</v>
      </c>
      <c r="AA2003" s="13">
        <v>96</v>
      </c>
      <c r="AB2003" s="13">
        <v>0</v>
      </c>
    </row>
    <row r="2004" spans="1:28">
      <c r="A2004" s="1">
        <v>100013104</v>
      </c>
      <c r="B2004" s="1" t="s">
        <v>2314</v>
      </c>
      <c r="C2004" s="1" t="s">
        <v>2313</v>
      </c>
      <c r="D2004" s="1" t="s">
        <v>176</v>
      </c>
      <c r="E2004" s="1">
        <v>1</v>
      </c>
      <c r="F2004" s="13">
        <v>13</v>
      </c>
      <c r="G2004" s="13">
        <f t="shared" si="32"/>
        <v>5</v>
      </c>
      <c r="H2004" s="13">
        <v>5</v>
      </c>
      <c r="I2004" s="13">
        <v>0</v>
      </c>
      <c r="J2004" s="13">
        <v>0</v>
      </c>
      <c r="K2004" s="13">
        <v>1</v>
      </c>
      <c r="L2004" s="13">
        <v>0</v>
      </c>
      <c r="M2004" s="13">
        <v>1</v>
      </c>
      <c r="N2004" s="13">
        <v>0</v>
      </c>
      <c r="O2004" s="13">
        <v>1</v>
      </c>
      <c r="P2004" s="13">
        <v>1</v>
      </c>
      <c r="Q2004" s="13">
        <v>4</v>
      </c>
      <c r="R2004" s="13">
        <v>630</v>
      </c>
      <c r="S2004" s="13">
        <v>0</v>
      </c>
      <c r="T2004" s="15">
        <v>6.5</v>
      </c>
      <c r="U2004" s="15">
        <v>0.8125</v>
      </c>
      <c r="V2004" s="15">
        <v>0.51187499999999997</v>
      </c>
      <c r="W2004" s="13">
        <v>57</v>
      </c>
      <c r="X2004" s="13">
        <v>95</v>
      </c>
      <c r="Y2004" s="13">
        <v>13</v>
      </c>
      <c r="Z2004" s="13">
        <v>152</v>
      </c>
      <c r="AA2004" s="13">
        <v>48</v>
      </c>
      <c r="AB2004" s="13">
        <v>0</v>
      </c>
    </row>
    <row r="2005" spans="1:28">
      <c r="A2005" s="1">
        <v>100013112</v>
      </c>
      <c r="B2005" s="1" t="s">
        <v>2314</v>
      </c>
      <c r="C2005" s="1" t="s">
        <v>4293</v>
      </c>
      <c r="D2005" s="1" t="s">
        <v>12</v>
      </c>
      <c r="E2005" s="1">
        <v>1</v>
      </c>
      <c r="F2005" s="13">
        <v>10</v>
      </c>
      <c r="G2005" s="13">
        <f t="shared" si="32"/>
        <v>4</v>
      </c>
      <c r="H2005" s="13">
        <v>4</v>
      </c>
      <c r="I2005" s="13">
        <v>0</v>
      </c>
      <c r="J2005" s="13">
        <v>0</v>
      </c>
      <c r="K2005" s="13">
        <v>1</v>
      </c>
      <c r="L2005" s="13">
        <v>0</v>
      </c>
      <c r="M2005" s="13">
        <v>1</v>
      </c>
      <c r="N2005" s="13">
        <v>0</v>
      </c>
      <c r="O2005" s="13">
        <v>1</v>
      </c>
      <c r="P2005" s="13">
        <v>1</v>
      </c>
      <c r="Q2005" s="13">
        <v>3</v>
      </c>
      <c r="R2005" s="13">
        <v>443</v>
      </c>
      <c r="S2005" s="13">
        <v>0</v>
      </c>
      <c r="T2005" s="15">
        <v>5</v>
      </c>
      <c r="U2005" s="15">
        <v>0.625</v>
      </c>
      <c r="V2005" s="15">
        <v>0.39374999999999999</v>
      </c>
      <c r="W2005" s="13">
        <v>40</v>
      </c>
      <c r="X2005" s="13">
        <v>67</v>
      </c>
      <c r="Y2005" s="13">
        <v>10</v>
      </c>
      <c r="Z2005" s="13">
        <v>107</v>
      </c>
      <c r="AA2005" s="13">
        <v>48</v>
      </c>
      <c r="AB2005" s="13">
        <v>0</v>
      </c>
    </row>
    <row r="2006" spans="1:28">
      <c r="A2006" s="1">
        <v>100013117</v>
      </c>
      <c r="B2006" s="1" t="s">
        <v>2314</v>
      </c>
      <c r="C2006" s="1" t="s">
        <v>4293</v>
      </c>
      <c r="D2006" s="1" t="s">
        <v>176</v>
      </c>
      <c r="E2006" s="1">
        <v>1</v>
      </c>
      <c r="F2006" s="13">
        <v>82</v>
      </c>
      <c r="G2006" s="13">
        <f t="shared" si="32"/>
        <v>28</v>
      </c>
      <c r="H2006" s="13">
        <v>28</v>
      </c>
      <c r="I2006" s="13">
        <v>0</v>
      </c>
      <c r="J2006" s="13">
        <v>10</v>
      </c>
      <c r="K2006" s="13">
        <v>0</v>
      </c>
      <c r="L2006" s="13">
        <v>0</v>
      </c>
      <c r="M2006" s="13">
        <v>0</v>
      </c>
      <c r="N2006" s="13">
        <v>6</v>
      </c>
      <c r="O2006" s="13">
        <v>1</v>
      </c>
      <c r="P2006" s="13">
        <v>5</v>
      </c>
      <c r="Q2006" s="13">
        <v>27</v>
      </c>
      <c r="R2006" s="13">
        <v>3940</v>
      </c>
      <c r="S2006" s="13">
        <v>500</v>
      </c>
      <c r="T2006" s="15">
        <v>41</v>
      </c>
      <c r="U2006" s="15">
        <v>5.125</v>
      </c>
      <c r="V2006" s="15">
        <v>3.2287499999999998</v>
      </c>
      <c r="W2006" s="13">
        <v>355</v>
      </c>
      <c r="X2006" s="13">
        <v>741</v>
      </c>
      <c r="Y2006" s="13">
        <v>82</v>
      </c>
      <c r="Z2006" s="13">
        <v>1096</v>
      </c>
      <c r="AA2006" s="13">
        <v>144</v>
      </c>
      <c r="AB2006" s="13">
        <v>10</v>
      </c>
    </row>
    <row r="2007" spans="1:28">
      <c r="A2007" s="1">
        <v>100013128</v>
      </c>
      <c r="B2007" s="1" t="s">
        <v>2314</v>
      </c>
      <c r="C2007" s="1" t="s">
        <v>4293</v>
      </c>
      <c r="D2007" s="1" t="s">
        <v>12</v>
      </c>
      <c r="E2007" s="1">
        <v>1</v>
      </c>
      <c r="F2007" s="13">
        <v>7</v>
      </c>
      <c r="G2007" s="13">
        <f t="shared" si="32"/>
        <v>3</v>
      </c>
      <c r="H2007" s="13">
        <v>3</v>
      </c>
      <c r="I2007" s="13">
        <v>0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1</v>
      </c>
      <c r="P2007" s="13">
        <v>1</v>
      </c>
      <c r="Q2007" s="13">
        <v>2</v>
      </c>
      <c r="R2007" s="13">
        <v>297</v>
      </c>
      <c r="S2007" s="13">
        <v>0</v>
      </c>
      <c r="T2007" s="15">
        <v>3.5</v>
      </c>
      <c r="U2007" s="15">
        <v>0.4375</v>
      </c>
      <c r="V2007" s="15">
        <v>0.27562500000000001</v>
      </c>
      <c r="W2007" s="13">
        <v>27</v>
      </c>
      <c r="X2007" s="13">
        <v>45</v>
      </c>
      <c r="Y2007" s="13">
        <v>7</v>
      </c>
      <c r="Z2007" s="13">
        <v>72</v>
      </c>
      <c r="AA2007" s="13">
        <v>48</v>
      </c>
      <c r="AB2007" s="13">
        <v>0</v>
      </c>
    </row>
    <row r="2008" spans="1:28">
      <c r="A2008" s="1">
        <v>100013129</v>
      </c>
      <c r="B2008" s="1" t="s">
        <v>2314</v>
      </c>
      <c r="C2008" s="1" t="s">
        <v>4293</v>
      </c>
      <c r="D2008" s="1" t="s">
        <v>176</v>
      </c>
      <c r="E2008" s="1">
        <v>1</v>
      </c>
      <c r="F2008" s="13">
        <v>10</v>
      </c>
      <c r="G2008" s="13">
        <f t="shared" si="32"/>
        <v>4</v>
      </c>
      <c r="H2008" s="13">
        <v>4</v>
      </c>
      <c r="I2008" s="13">
        <v>0</v>
      </c>
      <c r="J2008" s="13">
        <v>0</v>
      </c>
      <c r="K2008" s="13">
        <v>1</v>
      </c>
      <c r="L2008" s="13">
        <v>0</v>
      </c>
      <c r="M2008" s="13">
        <v>1</v>
      </c>
      <c r="N2008" s="13">
        <v>0</v>
      </c>
      <c r="O2008" s="13">
        <v>1</v>
      </c>
      <c r="P2008" s="13">
        <v>1</v>
      </c>
      <c r="Q2008" s="13">
        <v>3</v>
      </c>
      <c r="R2008" s="13">
        <v>443</v>
      </c>
      <c r="S2008" s="13">
        <v>0</v>
      </c>
      <c r="T2008" s="15">
        <v>5</v>
      </c>
      <c r="U2008" s="15">
        <v>0.625</v>
      </c>
      <c r="V2008" s="15">
        <v>0.39374999999999999</v>
      </c>
      <c r="W2008" s="13">
        <v>40</v>
      </c>
      <c r="X2008" s="13">
        <v>67</v>
      </c>
      <c r="Y2008" s="13">
        <v>10</v>
      </c>
      <c r="Z2008" s="13">
        <v>107</v>
      </c>
      <c r="AA2008" s="13">
        <v>48</v>
      </c>
      <c r="AB2008" s="13">
        <v>0</v>
      </c>
    </row>
    <row r="2009" spans="1:28">
      <c r="A2009" s="1">
        <v>100013136</v>
      </c>
      <c r="B2009" s="1" t="s">
        <v>2314</v>
      </c>
      <c r="C2009" s="1" t="s">
        <v>4293</v>
      </c>
      <c r="D2009" s="1" t="s">
        <v>12</v>
      </c>
      <c r="E2009" s="1">
        <v>1</v>
      </c>
      <c r="F2009" s="13">
        <v>19</v>
      </c>
      <c r="G2009" s="13">
        <f t="shared" si="32"/>
        <v>7</v>
      </c>
      <c r="H2009" s="13">
        <v>7</v>
      </c>
      <c r="I2009" s="13">
        <v>0</v>
      </c>
      <c r="J2009" s="13">
        <v>0</v>
      </c>
      <c r="K2009" s="13">
        <v>1</v>
      </c>
      <c r="L2009" s="13">
        <v>0</v>
      </c>
      <c r="M2009" s="13">
        <v>1</v>
      </c>
      <c r="N2009" s="13">
        <v>0</v>
      </c>
      <c r="O2009" s="13">
        <v>1</v>
      </c>
      <c r="P2009" s="13">
        <v>1</v>
      </c>
      <c r="Q2009" s="13">
        <v>6</v>
      </c>
      <c r="R2009" s="13">
        <v>1130</v>
      </c>
      <c r="S2009" s="13">
        <v>0</v>
      </c>
      <c r="T2009" s="15">
        <v>9.5</v>
      </c>
      <c r="U2009" s="15">
        <v>1.1875</v>
      </c>
      <c r="V2009" s="15">
        <v>0.74812500000000004</v>
      </c>
      <c r="W2009" s="13">
        <v>102</v>
      </c>
      <c r="X2009" s="13">
        <v>170</v>
      </c>
      <c r="Y2009" s="13">
        <v>19</v>
      </c>
      <c r="Z2009" s="13">
        <v>272</v>
      </c>
      <c r="AA2009" s="13">
        <v>48</v>
      </c>
      <c r="AB2009" s="13">
        <v>0</v>
      </c>
    </row>
    <row r="2010" spans="1:28">
      <c r="A2010" s="1">
        <v>100013142</v>
      </c>
      <c r="B2010" s="1" t="s">
        <v>2314</v>
      </c>
      <c r="C2010" s="1" t="s">
        <v>4293</v>
      </c>
      <c r="D2010" s="1" t="s">
        <v>12</v>
      </c>
      <c r="E2010" s="1">
        <v>1</v>
      </c>
      <c r="F2010" s="13">
        <v>7</v>
      </c>
      <c r="G2010" s="13">
        <f t="shared" si="32"/>
        <v>3</v>
      </c>
      <c r="H2010" s="13">
        <v>3</v>
      </c>
      <c r="I2010" s="13">
        <v>0</v>
      </c>
      <c r="J2010" s="13">
        <v>0</v>
      </c>
      <c r="K2010" s="13">
        <v>1</v>
      </c>
      <c r="L2010" s="13">
        <v>0</v>
      </c>
      <c r="M2010" s="13">
        <v>1</v>
      </c>
      <c r="N2010" s="13">
        <v>0</v>
      </c>
      <c r="O2010" s="13">
        <v>1</v>
      </c>
      <c r="P2010" s="13">
        <v>1</v>
      </c>
      <c r="Q2010" s="13">
        <v>2</v>
      </c>
      <c r="R2010" s="13">
        <v>297</v>
      </c>
      <c r="S2010" s="13">
        <v>0</v>
      </c>
      <c r="T2010" s="15">
        <v>3.5</v>
      </c>
      <c r="U2010" s="15">
        <v>0.4375</v>
      </c>
      <c r="V2010" s="15">
        <v>0.27562500000000001</v>
      </c>
      <c r="W2010" s="13">
        <v>27</v>
      </c>
      <c r="X2010" s="13">
        <v>45</v>
      </c>
      <c r="Y2010" s="13">
        <v>7</v>
      </c>
      <c r="Z2010" s="13">
        <v>72</v>
      </c>
      <c r="AA2010" s="13">
        <v>48</v>
      </c>
      <c r="AB2010" s="13">
        <v>0</v>
      </c>
    </row>
    <row r="2011" spans="1:28">
      <c r="A2011" s="1">
        <v>100013152</v>
      </c>
      <c r="B2011" s="1" t="s">
        <v>2314</v>
      </c>
      <c r="C2011" s="1" t="s">
        <v>4293</v>
      </c>
      <c r="D2011" s="1" t="s">
        <v>12</v>
      </c>
      <c r="E2011" s="1">
        <v>1</v>
      </c>
      <c r="F2011" s="13">
        <v>13</v>
      </c>
      <c r="G2011" s="13">
        <f t="shared" si="32"/>
        <v>5</v>
      </c>
      <c r="H2011" s="13">
        <v>5</v>
      </c>
      <c r="I2011" s="13">
        <v>0</v>
      </c>
      <c r="J2011" s="13">
        <v>0</v>
      </c>
      <c r="K2011" s="13">
        <v>1</v>
      </c>
      <c r="L2011" s="13">
        <v>0</v>
      </c>
      <c r="M2011" s="13">
        <v>1</v>
      </c>
      <c r="N2011" s="13">
        <v>0</v>
      </c>
      <c r="O2011" s="13">
        <v>1</v>
      </c>
      <c r="P2011" s="13">
        <v>1</v>
      </c>
      <c r="Q2011" s="13">
        <v>4</v>
      </c>
      <c r="R2011" s="13">
        <v>630</v>
      </c>
      <c r="S2011" s="13">
        <v>0</v>
      </c>
      <c r="T2011" s="15">
        <v>6.5</v>
      </c>
      <c r="U2011" s="15">
        <v>0.8125</v>
      </c>
      <c r="V2011" s="15">
        <v>0.51187499999999997</v>
      </c>
      <c r="W2011" s="13">
        <v>57</v>
      </c>
      <c r="X2011" s="13">
        <v>95</v>
      </c>
      <c r="Y2011" s="13">
        <v>13</v>
      </c>
      <c r="Z2011" s="13">
        <v>152</v>
      </c>
      <c r="AA2011" s="13">
        <v>48</v>
      </c>
      <c r="AB2011" s="13">
        <v>0</v>
      </c>
    </row>
    <row r="2012" spans="1:28">
      <c r="A2012" s="1">
        <v>100013154</v>
      </c>
      <c r="B2012" s="1" t="s">
        <v>2314</v>
      </c>
      <c r="C2012" s="1" t="s">
        <v>4293</v>
      </c>
      <c r="D2012" s="1" t="s">
        <v>12</v>
      </c>
      <c r="E2012" s="1">
        <v>1</v>
      </c>
      <c r="F2012" s="13">
        <v>113</v>
      </c>
      <c r="G2012" s="13">
        <f t="shared" si="32"/>
        <v>29</v>
      </c>
      <c r="H2012" s="13">
        <v>29</v>
      </c>
      <c r="I2012" s="13">
        <v>0</v>
      </c>
      <c r="J2012" s="13">
        <v>20</v>
      </c>
      <c r="K2012" s="13">
        <v>0</v>
      </c>
      <c r="L2012" s="13">
        <v>1</v>
      </c>
      <c r="M2012" s="13">
        <v>0</v>
      </c>
      <c r="N2012" s="13">
        <v>10</v>
      </c>
      <c r="O2012" s="13">
        <v>1</v>
      </c>
      <c r="P2012" s="13">
        <v>10</v>
      </c>
      <c r="Q2012" s="13">
        <v>42</v>
      </c>
      <c r="R2012" s="13">
        <v>5743</v>
      </c>
      <c r="S2012" s="13">
        <v>1328</v>
      </c>
      <c r="T2012" s="15">
        <v>56.5</v>
      </c>
      <c r="U2012" s="15">
        <v>7.0625</v>
      </c>
      <c r="V2012" s="15">
        <v>4.4493749999999999</v>
      </c>
      <c r="W2012" s="13">
        <v>517</v>
      </c>
      <c r="X2012" s="13">
        <v>1260</v>
      </c>
      <c r="Y2012" s="13">
        <v>113</v>
      </c>
      <c r="Z2012" s="13">
        <v>1777</v>
      </c>
      <c r="AA2012" s="13">
        <v>240</v>
      </c>
      <c r="AB2012" s="13">
        <v>20</v>
      </c>
    </row>
    <row r="2013" spans="1:28">
      <c r="A2013" s="1">
        <v>100013161</v>
      </c>
      <c r="B2013" s="1" t="s">
        <v>2314</v>
      </c>
      <c r="C2013" s="1" t="s">
        <v>4293</v>
      </c>
      <c r="D2013" s="1" t="s">
        <v>46</v>
      </c>
      <c r="E2013" s="1">
        <v>2</v>
      </c>
      <c r="F2013" s="13">
        <v>25</v>
      </c>
      <c r="G2013" s="13">
        <f t="shared" si="32"/>
        <v>7</v>
      </c>
      <c r="H2013" s="13">
        <v>7</v>
      </c>
      <c r="I2013" s="13">
        <v>0</v>
      </c>
      <c r="J2013" s="13">
        <v>4</v>
      </c>
      <c r="K2013" s="13">
        <v>1</v>
      </c>
      <c r="L2013" s="13">
        <v>0</v>
      </c>
      <c r="M2013" s="13">
        <v>1</v>
      </c>
      <c r="N2013" s="13">
        <v>3</v>
      </c>
      <c r="O2013" s="13">
        <v>2</v>
      </c>
      <c r="P2013" s="13">
        <v>3</v>
      </c>
      <c r="Q2013" s="13">
        <v>9</v>
      </c>
      <c r="R2013" s="13">
        <v>1405</v>
      </c>
      <c r="S2013" s="13">
        <v>25</v>
      </c>
      <c r="T2013" s="15">
        <v>12.5</v>
      </c>
      <c r="U2013" s="15">
        <v>1.5625</v>
      </c>
      <c r="V2013" s="15">
        <v>0.984375</v>
      </c>
      <c r="W2013" s="13">
        <v>127</v>
      </c>
      <c r="X2013" s="13">
        <v>219</v>
      </c>
      <c r="Y2013" s="13">
        <v>25</v>
      </c>
      <c r="Z2013" s="13">
        <v>346</v>
      </c>
      <c r="AA2013" s="13">
        <v>120</v>
      </c>
      <c r="AB2013" s="13">
        <v>4</v>
      </c>
    </row>
    <row r="2014" spans="1:28">
      <c r="A2014" s="1">
        <v>100013164</v>
      </c>
      <c r="B2014" s="1" t="s">
        <v>2314</v>
      </c>
      <c r="C2014" s="1" t="s">
        <v>4293</v>
      </c>
      <c r="D2014" s="1" t="s">
        <v>176</v>
      </c>
      <c r="E2014" s="1">
        <v>1</v>
      </c>
      <c r="F2014" s="13">
        <v>14</v>
      </c>
      <c r="G2014" s="13">
        <f t="shared" si="32"/>
        <v>4</v>
      </c>
      <c r="H2014" s="13">
        <v>4</v>
      </c>
      <c r="I2014" s="13">
        <v>0</v>
      </c>
      <c r="J2014" s="13">
        <v>0</v>
      </c>
      <c r="K2014" s="13">
        <v>1</v>
      </c>
      <c r="L2014" s="13">
        <v>0</v>
      </c>
      <c r="M2014" s="13">
        <v>1</v>
      </c>
      <c r="N2014" s="13">
        <v>0</v>
      </c>
      <c r="O2014" s="13">
        <v>1</v>
      </c>
      <c r="P2014" s="13">
        <v>1</v>
      </c>
      <c r="Q2014" s="13">
        <v>5</v>
      </c>
      <c r="R2014" s="13">
        <v>767</v>
      </c>
      <c r="S2014" s="13">
        <v>0</v>
      </c>
      <c r="T2014" s="15">
        <v>7</v>
      </c>
      <c r="U2014" s="15">
        <v>0.875</v>
      </c>
      <c r="V2014" s="15">
        <v>0.55125000000000002</v>
      </c>
      <c r="W2014" s="13">
        <v>70</v>
      </c>
      <c r="X2014" s="13">
        <v>116</v>
      </c>
      <c r="Y2014" s="13">
        <v>14</v>
      </c>
      <c r="Z2014" s="13">
        <v>186</v>
      </c>
      <c r="AA2014" s="13">
        <v>48</v>
      </c>
      <c r="AB2014" s="13">
        <v>0</v>
      </c>
    </row>
    <row r="2015" spans="1:28">
      <c r="A2015" s="1">
        <v>100013168</v>
      </c>
      <c r="B2015" s="1" t="s">
        <v>2314</v>
      </c>
      <c r="C2015" s="1" t="s">
        <v>4293</v>
      </c>
      <c r="D2015" s="1" t="s">
        <v>176</v>
      </c>
      <c r="E2015" s="1">
        <v>1</v>
      </c>
      <c r="F2015" s="13">
        <v>11</v>
      </c>
      <c r="G2015" s="13">
        <f t="shared" si="32"/>
        <v>3</v>
      </c>
      <c r="H2015" s="13">
        <v>3</v>
      </c>
      <c r="I2015" s="13">
        <v>0</v>
      </c>
      <c r="J2015" s="13">
        <v>0</v>
      </c>
      <c r="K2015" s="13">
        <v>1</v>
      </c>
      <c r="L2015" s="13">
        <v>0</v>
      </c>
      <c r="M2015" s="13">
        <v>1</v>
      </c>
      <c r="N2015" s="13">
        <v>0</v>
      </c>
      <c r="O2015" s="13">
        <v>1</v>
      </c>
      <c r="P2015" s="13">
        <v>1</v>
      </c>
      <c r="Q2015" s="13">
        <v>4</v>
      </c>
      <c r="R2015" s="13">
        <v>552</v>
      </c>
      <c r="S2015" s="13">
        <v>0</v>
      </c>
      <c r="T2015" s="15">
        <v>5.5</v>
      </c>
      <c r="U2015" s="15">
        <v>0.6875</v>
      </c>
      <c r="V2015" s="15">
        <v>0.43312499999999998</v>
      </c>
      <c r="W2015" s="13">
        <v>50</v>
      </c>
      <c r="X2015" s="13">
        <v>83</v>
      </c>
      <c r="Y2015" s="13">
        <v>11</v>
      </c>
      <c r="Z2015" s="13">
        <v>133</v>
      </c>
      <c r="AA2015" s="13">
        <v>48</v>
      </c>
      <c r="AB2015" s="13">
        <v>0</v>
      </c>
    </row>
    <row r="2016" spans="1:28">
      <c r="A2016" s="1">
        <v>100013172</v>
      </c>
      <c r="B2016" s="1" t="s">
        <v>2314</v>
      </c>
      <c r="C2016" s="1" t="s">
        <v>4293</v>
      </c>
      <c r="D2016" s="1" t="s">
        <v>176</v>
      </c>
      <c r="E2016" s="1">
        <v>1</v>
      </c>
      <c r="F2016" s="13">
        <v>41</v>
      </c>
      <c r="G2016" s="13">
        <f t="shared" si="32"/>
        <v>11</v>
      </c>
      <c r="H2016" s="13">
        <v>11</v>
      </c>
      <c r="I2016" s="13">
        <v>0</v>
      </c>
      <c r="J2016" s="13">
        <v>6</v>
      </c>
      <c r="K2016" s="13">
        <v>0</v>
      </c>
      <c r="L2016" s="13">
        <v>0</v>
      </c>
      <c r="M2016" s="13">
        <v>0</v>
      </c>
      <c r="N2016" s="13">
        <v>4</v>
      </c>
      <c r="O2016" s="13">
        <v>1</v>
      </c>
      <c r="P2016" s="13">
        <v>3</v>
      </c>
      <c r="Q2016" s="13">
        <v>15</v>
      </c>
      <c r="R2016" s="13">
        <v>2030</v>
      </c>
      <c r="S2016" s="13">
        <v>120</v>
      </c>
      <c r="T2016" s="15">
        <v>20.5</v>
      </c>
      <c r="U2016" s="15">
        <v>2.5625</v>
      </c>
      <c r="V2016" s="15">
        <v>1.6143749999999999</v>
      </c>
      <c r="W2016" s="13">
        <v>183</v>
      </c>
      <c r="X2016" s="13">
        <v>341</v>
      </c>
      <c r="Y2016" s="13">
        <v>41</v>
      </c>
      <c r="Z2016" s="13">
        <v>524</v>
      </c>
      <c r="AA2016" s="13">
        <v>96</v>
      </c>
      <c r="AB2016" s="13">
        <v>6</v>
      </c>
    </row>
    <row r="2017" spans="1:28">
      <c r="A2017" s="1">
        <v>100013177</v>
      </c>
      <c r="B2017" s="1" t="s">
        <v>2314</v>
      </c>
      <c r="C2017" s="1" t="s">
        <v>4293</v>
      </c>
      <c r="D2017" s="1" t="s">
        <v>12</v>
      </c>
      <c r="E2017" s="1">
        <v>1</v>
      </c>
      <c r="F2017" s="13">
        <v>65</v>
      </c>
      <c r="G2017" s="13">
        <f t="shared" si="32"/>
        <v>17</v>
      </c>
      <c r="H2017" s="13">
        <v>17</v>
      </c>
      <c r="I2017" s="13">
        <v>0</v>
      </c>
      <c r="J2017" s="13">
        <v>8</v>
      </c>
      <c r="K2017" s="13">
        <v>0</v>
      </c>
      <c r="L2017" s="13">
        <v>0</v>
      </c>
      <c r="M2017" s="13">
        <v>0</v>
      </c>
      <c r="N2017" s="13">
        <v>5</v>
      </c>
      <c r="O2017" s="13">
        <v>1</v>
      </c>
      <c r="P2017" s="13">
        <v>4</v>
      </c>
      <c r="Q2017" s="13">
        <v>24</v>
      </c>
      <c r="R2017" s="13">
        <v>3148</v>
      </c>
      <c r="S2017" s="13">
        <v>381</v>
      </c>
      <c r="T2017" s="15">
        <v>32.5</v>
      </c>
      <c r="U2017" s="15">
        <v>4.0625</v>
      </c>
      <c r="V2017" s="15">
        <v>2.5593750000000002</v>
      </c>
      <c r="W2017" s="13">
        <v>284</v>
      </c>
      <c r="X2017" s="13">
        <v>587</v>
      </c>
      <c r="Y2017" s="13">
        <v>65</v>
      </c>
      <c r="Z2017" s="13">
        <v>871</v>
      </c>
      <c r="AA2017" s="13">
        <v>120</v>
      </c>
      <c r="AB2017" s="13">
        <v>8</v>
      </c>
    </row>
    <row r="2018" spans="1:28">
      <c r="A2018" s="1">
        <v>100013181</v>
      </c>
      <c r="B2018" s="1" t="s">
        <v>2314</v>
      </c>
      <c r="C2018" s="1" t="s">
        <v>4293</v>
      </c>
      <c r="D2018" s="1" t="s">
        <v>12</v>
      </c>
      <c r="E2018" s="1">
        <v>2</v>
      </c>
      <c r="F2018" s="13">
        <v>146</v>
      </c>
      <c r="G2018" s="13">
        <f t="shared" si="32"/>
        <v>38</v>
      </c>
      <c r="H2018" s="13">
        <v>38</v>
      </c>
      <c r="I2018" s="13">
        <v>0</v>
      </c>
      <c r="J2018" s="13">
        <v>20</v>
      </c>
      <c r="K2018" s="13">
        <v>1</v>
      </c>
      <c r="L2018" s="13">
        <v>1</v>
      </c>
      <c r="M2018" s="13">
        <v>1</v>
      </c>
      <c r="N2018" s="13">
        <v>10</v>
      </c>
      <c r="O2018" s="13">
        <v>2</v>
      </c>
      <c r="P2018" s="13">
        <v>11</v>
      </c>
      <c r="Q2018" s="13">
        <v>54</v>
      </c>
      <c r="R2018" s="13">
        <v>7153</v>
      </c>
      <c r="S2018" s="13">
        <v>2098</v>
      </c>
      <c r="T2018" s="15">
        <v>73</v>
      </c>
      <c r="U2018" s="15">
        <v>9.125</v>
      </c>
      <c r="V2018" s="15">
        <v>5.7487500000000002</v>
      </c>
      <c r="W2018" s="13">
        <v>645</v>
      </c>
      <c r="X2018" s="13">
        <v>1703</v>
      </c>
      <c r="Y2018" s="13">
        <v>146</v>
      </c>
      <c r="Z2018" s="13">
        <v>2348</v>
      </c>
      <c r="AA2018" s="13">
        <v>288</v>
      </c>
      <c r="AB2018" s="13">
        <v>20</v>
      </c>
    </row>
    <row r="2019" spans="1:28">
      <c r="A2019" s="1">
        <v>100013185</v>
      </c>
      <c r="B2019" s="1" t="s">
        <v>2314</v>
      </c>
      <c r="C2019" s="1" t="s">
        <v>4293</v>
      </c>
      <c r="D2019" s="1" t="s">
        <v>18</v>
      </c>
      <c r="E2019" s="1">
        <v>1</v>
      </c>
      <c r="F2019" s="13">
        <v>57</v>
      </c>
      <c r="G2019" s="13">
        <f t="shared" si="32"/>
        <v>15</v>
      </c>
      <c r="H2019" s="13">
        <v>15</v>
      </c>
      <c r="I2019" s="13">
        <v>0</v>
      </c>
      <c r="J2019" s="13">
        <v>6</v>
      </c>
      <c r="K2019" s="13">
        <v>0</v>
      </c>
      <c r="L2019" s="13">
        <v>0</v>
      </c>
      <c r="M2019" s="13">
        <v>0</v>
      </c>
      <c r="N2019" s="13">
        <v>4</v>
      </c>
      <c r="O2019" s="13">
        <v>1</v>
      </c>
      <c r="P2019" s="13">
        <v>3</v>
      </c>
      <c r="Q2019" s="13">
        <v>21</v>
      </c>
      <c r="R2019" s="13">
        <v>2775</v>
      </c>
      <c r="S2019" s="13">
        <v>279</v>
      </c>
      <c r="T2019" s="15">
        <v>28.5</v>
      </c>
      <c r="U2019" s="15">
        <v>3.5625</v>
      </c>
      <c r="V2019" s="15">
        <v>2.2443749999999998</v>
      </c>
      <c r="W2019" s="13">
        <v>250</v>
      </c>
      <c r="X2019" s="13">
        <v>500</v>
      </c>
      <c r="Y2019" s="13">
        <v>57</v>
      </c>
      <c r="Z2019" s="13">
        <v>750</v>
      </c>
      <c r="AA2019" s="13">
        <v>96</v>
      </c>
      <c r="AB2019" s="13">
        <v>6</v>
      </c>
    </row>
    <row r="2020" spans="1:28">
      <c r="A2020" s="1">
        <v>100013188</v>
      </c>
      <c r="B2020" s="1" t="s">
        <v>2314</v>
      </c>
      <c r="C2020" s="1" t="s">
        <v>4293</v>
      </c>
      <c r="D2020" s="1" t="s">
        <v>500</v>
      </c>
      <c r="E2020" s="1">
        <v>3</v>
      </c>
      <c r="F2020" s="13">
        <v>120</v>
      </c>
      <c r="G2020" s="13">
        <f t="shared" si="32"/>
        <v>32</v>
      </c>
      <c r="H2020" s="13">
        <v>32</v>
      </c>
      <c r="I2020" s="13">
        <v>0</v>
      </c>
      <c r="J2020" s="13">
        <v>14</v>
      </c>
      <c r="K2020" s="13">
        <v>2</v>
      </c>
      <c r="L2020" s="13">
        <v>1</v>
      </c>
      <c r="M2020" s="13">
        <v>2</v>
      </c>
      <c r="N2020" s="13">
        <v>7</v>
      </c>
      <c r="O2020" s="13">
        <v>3</v>
      </c>
      <c r="P2020" s="13">
        <v>9</v>
      </c>
      <c r="Q2020" s="13">
        <v>44</v>
      </c>
      <c r="R2020" s="13">
        <v>5693</v>
      </c>
      <c r="S2020" s="13">
        <v>1131</v>
      </c>
      <c r="T2020" s="15">
        <v>60</v>
      </c>
      <c r="U2020" s="15">
        <v>7.5</v>
      </c>
      <c r="V2020" s="15">
        <v>4.7249999999999996</v>
      </c>
      <c r="W2020" s="13">
        <v>513</v>
      </c>
      <c r="X2020" s="13">
        <v>1194</v>
      </c>
      <c r="Y2020" s="13">
        <v>120</v>
      </c>
      <c r="Z2020" s="13">
        <v>1707</v>
      </c>
      <c r="AA2020" s="13">
        <v>264</v>
      </c>
      <c r="AB2020" s="13">
        <v>14</v>
      </c>
    </row>
    <row r="2021" spans="1:28">
      <c r="A2021" s="1">
        <v>100013200</v>
      </c>
      <c r="B2021" s="1" t="s">
        <v>2314</v>
      </c>
      <c r="C2021" s="1" t="s">
        <v>4293</v>
      </c>
      <c r="D2021" s="1" t="s">
        <v>12</v>
      </c>
      <c r="E2021" s="1">
        <v>1</v>
      </c>
      <c r="F2021" s="13">
        <v>9</v>
      </c>
      <c r="G2021" s="13">
        <f t="shared" si="32"/>
        <v>3</v>
      </c>
      <c r="H2021" s="13">
        <v>3</v>
      </c>
      <c r="I2021" s="13">
        <v>0</v>
      </c>
      <c r="J2021" s="13">
        <v>0</v>
      </c>
      <c r="K2021" s="13">
        <v>1</v>
      </c>
      <c r="L2021" s="13">
        <v>0</v>
      </c>
      <c r="M2021" s="13">
        <v>1</v>
      </c>
      <c r="N2021" s="13">
        <v>0</v>
      </c>
      <c r="O2021" s="13">
        <v>1</v>
      </c>
      <c r="P2021" s="13">
        <v>1</v>
      </c>
      <c r="Q2021" s="13">
        <v>3</v>
      </c>
      <c r="R2021" s="13">
        <v>410</v>
      </c>
      <c r="S2021" s="13">
        <v>0</v>
      </c>
      <c r="T2021" s="15">
        <v>4.5</v>
      </c>
      <c r="U2021" s="15">
        <v>0.5625</v>
      </c>
      <c r="V2021" s="15">
        <v>0.354375</v>
      </c>
      <c r="W2021" s="13">
        <v>37</v>
      </c>
      <c r="X2021" s="13">
        <v>62</v>
      </c>
      <c r="Y2021" s="13">
        <v>9</v>
      </c>
      <c r="Z2021" s="13">
        <v>99</v>
      </c>
      <c r="AA2021" s="13">
        <v>48</v>
      </c>
      <c r="AB2021" s="13">
        <v>0</v>
      </c>
    </row>
    <row r="2022" spans="1:28">
      <c r="A2022" s="1">
        <v>100013206</v>
      </c>
      <c r="B2022" s="1" t="s">
        <v>2314</v>
      </c>
      <c r="C2022" s="1" t="s">
        <v>4293</v>
      </c>
      <c r="D2022" s="1" t="s">
        <v>4321</v>
      </c>
      <c r="E2022" s="1">
        <v>1</v>
      </c>
      <c r="F2022" s="13">
        <v>38</v>
      </c>
      <c r="G2022" s="13">
        <f t="shared" si="32"/>
        <v>10</v>
      </c>
      <c r="H2022" s="13">
        <v>10</v>
      </c>
      <c r="I2022" s="13">
        <v>0</v>
      </c>
      <c r="J2022" s="13">
        <v>4</v>
      </c>
      <c r="K2022" s="13">
        <v>0</v>
      </c>
      <c r="L2022" s="13">
        <v>0</v>
      </c>
      <c r="M2022" s="13">
        <v>0</v>
      </c>
      <c r="N2022" s="13">
        <v>3</v>
      </c>
      <c r="O2022" s="13">
        <v>1</v>
      </c>
      <c r="P2022" s="13">
        <v>2</v>
      </c>
      <c r="Q2022" s="13">
        <v>14</v>
      </c>
      <c r="R2022" s="13">
        <v>1890</v>
      </c>
      <c r="S2022" s="13">
        <v>100</v>
      </c>
      <c r="T2022" s="15">
        <v>19</v>
      </c>
      <c r="U2022" s="15">
        <v>2.375</v>
      </c>
      <c r="V2022" s="15">
        <v>1.4962500000000001</v>
      </c>
      <c r="W2022" s="13">
        <v>171</v>
      </c>
      <c r="X2022" s="13">
        <v>314</v>
      </c>
      <c r="Y2022" s="13">
        <v>38</v>
      </c>
      <c r="Z2022" s="13">
        <v>485</v>
      </c>
      <c r="AA2022" s="13">
        <v>72</v>
      </c>
      <c r="AB2022" s="13">
        <v>4</v>
      </c>
    </row>
    <row r="2023" spans="1:28">
      <c r="A2023" s="1">
        <v>100013209</v>
      </c>
      <c r="B2023" s="1" t="s">
        <v>2314</v>
      </c>
      <c r="C2023" s="1" t="s">
        <v>4293</v>
      </c>
      <c r="D2023" s="1" t="s">
        <v>12</v>
      </c>
      <c r="E2023" s="1">
        <v>1</v>
      </c>
      <c r="F2023" s="13">
        <v>13</v>
      </c>
      <c r="G2023" s="13">
        <f t="shared" si="32"/>
        <v>5</v>
      </c>
      <c r="H2023" s="13">
        <v>5</v>
      </c>
      <c r="I2023" s="13">
        <v>0</v>
      </c>
      <c r="J2023" s="13">
        <v>0</v>
      </c>
      <c r="K2023" s="13">
        <v>1</v>
      </c>
      <c r="L2023" s="13">
        <v>0</v>
      </c>
      <c r="M2023" s="13">
        <v>1</v>
      </c>
      <c r="N2023" s="13">
        <v>0</v>
      </c>
      <c r="O2023" s="13">
        <v>1</v>
      </c>
      <c r="P2023" s="13">
        <v>1</v>
      </c>
      <c r="Q2023" s="13">
        <v>4</v>
      </c>
      <c r="R2023" s="13">
        <v>630</v>
      </c>
      <c r="S2023" s="13">
        <v>0</v>
      </c>
      <c r="T2023" s="15">
        <v>6.5</v>
      </c>
      <c r="U2023" s="15">
        <v>0.8125</v>
      </c>
      <c r="V2023" s="15">
        <v>0.51187499999999997</v>
      </c>
      <c r="W2023" s="13">
        <v>57</v>
      </c>
      <c r="X2023" s="13">
        <v>95</v>
      </c>
      <c r="Y2023" s="13">
        <v>13</v>
      </c>
      <c r="Z2023" s="13">
        <v>152</v>
      </c>
      <c r="AA2023" s="13">
        <v>48</v>
      </c>
      <c r="AB2023" s="13">
        <v>0</v>
      </c>
    </row>
    <row r="2024" spans="1:28">
      <c r="A2024" s="1">
        <v>100013212</v>
      </c>
      <c r="B2024" s="1" t="s">
        <v>2314</v>
      </c>
      <c r="C2024" s="1" t="s">
        <v>4293</v>
      </c>
      <c r="D2024" s="1" t="s">
        <v>176</v>
      </c>
      <c r="E2024" s="1">
        <v>1</v>
      </c>
      <c r="F2024" s="13">
        <v>49</v>
      </c>
      <c r="G2024" s="13">
        <f t="shared" si="32"/>
        <v>13</v>
      </c>
      <c r="H2024" s="13">
        <v>13</v>
      </c>
      <c r="I2024" s="13">
        <v>0</v>
      </c>
      <c r="J2024" s="13">
        <v>6</v>
      </c>
      <c r="K2024" s="13">
        <v>0</v>
      </c>
      <c r="L2024" s="13">
        <v>0</v>
      </c>
      <c r="M2024" s="13">
        <v>0</v>
      </c>
      <c r="N2024" s="13">
        <v>4</v>
      </c>
      <c r="O2024" s="13">
        <v>1</v>
      </c>
      <c r="P2024" s="13">
        <v>3</v>
      </c>
      <c r="Q2024" s="13">
        <v>18</v>
      </c>
      <c r="R2024" s="13">
        <v>2403</v>
      </c>
      <c r="S2024" s="13">
        <v>192</v>
      </c>
      <c r="T2024" s="15">
        <v>24.5</v>
      </c>
      <c r="U2024" s="15">
        <v>3.0625</v>
      </c>
      <c r="V2024" s="15">
        <v>1.9293750000000001</v>
      </c>
      <c r="W2024" s="13">
        <v>217</v>
      </c>
      <c r="X2024" s="13">
        <v>419</v>
      </c>
      <c r="Y2024" s="13">
        <v>49</v>
      </c>
      <c r="Z2024" s="13">
        <v>636</v>
      </c>
      <c r="AA2024" s="13">
        <v>96</v>
      </c>
      <c r="AB2024" s="13">
        <v>6</v>
      </c>
    </row>
    <row r="2025" spans="1:28">
      <c r="A2025" s="1">
        <v>100013216</v>
      </c>
      <c r="B2025" s="1" t="s">
        <v>2314</v>
      </c>
      <c r="C2025" s="1" t="s">
        <v>4293</v>
      </c>
      <c r="D2025" s="1" t="s">
        <v>12</v>
      </c>
      <c r="E2025" s="1">
        <v>1</v>
      </c>
      <c r="F2025" s="13">
        <v>6</v>
      </c>
      <c r="G2025" s="13">
        <f t="shared" si="32"/>
        <v>2</v>
      </c>
      <c r="H2025" s="13">
        <v>2</v>
      </c>
      <c r="I2025" s="13">
        <v>0</v>
      </c>
      <c r="J2025" s="13">
        <v>0</v>
      </c>
      <c r="K2025" s="13">
        <v>1</v>
      </c>
      <c r="L2025" s="13">
        <v>0</v>
      </c>
      <c r="M2025" s="13">
        <v>1</v>
      </c>
      <c r="N2025" s="13">
        <v>0</v>
      </c>
      <c r="O2025" s="13">
        <v>1</v>
      </c>
      <c r="P2025" s="13">
        <v>1</v>
      </c>
      <c r="Q2025" s="13">
        <v>2</v>
      </c>
      <c r="R2025" s="13">
        <v>272</v>
      </c>
      <c r="S2025" s="13">
        <v>0</v>
      </c>
      <c r="T2025" s="15">
        <v>3</v>
      </c>
      <c r="U2025" s="15">
        <v>0.375</v>
      </c>
      <c r="V2025" s="15">
        <v>0.23624999999999999</v>
      </c>
      <c r="W2025" s="13">
        <v>25</v>
      </c>
      <c r="X2025" s="13">
        <v>41</v>
      </c>
      <c r="Y2025" s="13">
        <v>6</v>
      </c>
      <c r="Z2025" s="13">
        <v>66</v>
      </c>
      <c r="AA2025" s="13">
        <v>48</v>
      </c>
      <c r="AB2025" s="13">
        <v>0</v>
      </c>
    </row>
    <row r="2026" spans="1:28">
      <c r="A2026" s="1">
        <v>100013218</v>
      </c>
      <c r="B2026" s="1" t="s">
        <v>2314</v>
      </c>
      <c r="C2026" s="1" t="s">
        <v>4293</v>
      </c>
      <c r="D2026" s="1" t="s">
        <v>46</v>
      </c>
      <c r="E2026" s="1">
        <v>1</v>
      </c>
      <c r="F2026" s="13">
        <v>19</v>
      </c>
      <c r="G2026" s="13">
        <f t="shared" si="32"/>
        <v>5</v>
      </c>
      <c r="H2026" s="13">
        <v>5</v>
      </c>
      <c r="I2026" s="13">
        <v>0</v>
      </c>
      <c r="J2026" s="13">
        <v>0</v>
      </c>
      <c r="K2026" s="13">
        <v>1</v>
      </c>
      <c r="L2026" s="13">
        <v>0</v>
      </c>
      <c r="M2026" s="13">
        <v>1</v>
      </c>
      <c r="N2026" s="13">
        <v>0</v>
      </c>
      <c r="O2026" s="13">
        <v>1</v>
      </c>
      <c r="P2026" s="13">
        <v>1</v>
      </c>
      <c r="Q2026" s="13">
        <v>7</v>
      </c>
      <c r="R2026" s="13">
        <v>1263</v>
      </c>
      <c r="S2026" s="13">
        <v>0</v>
      </c>
      <c r="T2026" s="15">
        <v>9.5</v>
      </c>
      <c r="U2026" s="15">
        <v>1.1875</v>
      </c>
      <c r="V2026" s="15">
        <v>0.74812500000000004</v>
      </c>
      <c r="W2026" s="13">
        <v>114</v>
      </c>
      <c r="X2026" s="13">
        <v>190</v>
      </c>
      <c r="Y2026" s="13">
        <v>19</v>
      </c>
      <c r="Z2026" s="13">
        <v>304</v>
      </c>
      <c r="AA2026" s="13">
        <v>48</v>
      </c>
      <c r="AB2026" s="13">
        <v>0</v>
      </c>
    </row>
    <row r="2027" spans="1:28">
      <c r="A2027" s="1">
        <v>100013223</v>
      </c>
      <c r="B2027" s="1" t="s">
        <v>2314</v>
      </c>
      <c r="C2027" s="1" t="s">
        <v>4293</v>
      </c>
      <c r="D2027" s="1" t="s">
        <v>176</v>
      </c>
      <c r="E2027" s="1">
        <v>1</v>
      </c>
      <c r="F2027" s="13">
        <v>121</v>
      </c>
      <c r="G2027" s="13">
        <f t="shared" si="32"/>
        <v>31</v>
      </c>
      <c r="H2027" s="13">
        <v>31</v>
      </c>
      <c r="I2027" s="13">
        <v>0</v>
      </c>
      <c r="J2027" s="13">
        <v>18</v>
      </c>
      <c r="K2027" s="13">
        <v>0</v>
      </c>
      <c r="L2027" s="13">
        <v>1</v>
      </c>
      <c r="M2027" s="13">
        <v>0</v>
      </c>
      <c r="N2027" s="13">
        <v>9</v>
      </c>
      <c r="O2027" s="13">
        <v>1</v>
      </c>
      <c r="P2027" s="13">
        <v>9</v>
      </c>
      <c r="Q2027" s="13">
        <v>45</v>
      </c>
      <c r="R2027" s="13">
        <v>5876</v>
      </c>
      <c r="S2027" s="13">
        <v>1540</v>
      </c>
      <c r="T2027" s="15">
        <v>60.5</v>
      </c>
      <c r="U2027" s="15">
        <v>7.5625</v>
      </c>
      <c r="V2027" s="15">
        <v>4.7643750000000002</v>
      </c>
      <c r="W2027" s="13">
        <v>529</v>
      </c>
      <c r="X2027" s="13">
        <v>1344</v>
      </c>
      <c r="Y2027" s="13">
        <v>121</v>
      </c>
      <c r="Z2027" s="13">
        <v>1873</v>
      </c>
      <c r="AA2027" s="13">
        <v>216</v>
      </c>
      <c r="AB2027" s="13">
        <v>18</v>
      </c>
    </row>
    <row r="2028" spans="1:28">
      <c r="A2028" s="1">
        <v>100013229</v>
      </c>
      <c r="B2028" s="1" t="s">
        <v>2314</v>
      </c>
      <c r="C2028" s="1" t="s">
        <v>4293</v>
      </c>
      <c r="D2028" s="1" t="s">
        <v>176</v>
      </c>
      <c r="E2028" s="1">
        <v>1</v>
      </c>
      <c r="F2028" s="13">
        <v>11</v>
      </c>
      <c r="G2028" s="13">
        <f t="shared" si="32"/>
        <v>3</v>
      </c>
      <c r="H2028" s="13">
        <v>3</v>
      </c>
      <c r="I2028" s="13">
        <v>0</v>
      </c>
      <c r="J2028" s="13">
        <v>0</v>
      </c>
      <c r="K2028" s="13">
        <v>1</v>
      </c>
      <c r="L2028" s="13">
        <v>0</v>
      </c>
      <c r="M2028" s="13">
        <v>1</v>
      </c>
      <c r="N2028" s="13">
        <v>0</v>
      </c>
      <c r="O2028" s="13">
        <v>1</v>
      </c>
      <c r="P2028" s="13">
        <v>1</v>
      </c>
      <c r="Q2028" s="13">
        <v>4</v>
      </c>
      <c r="R2028" s="13">
        <v>552</v>
      </c>
      <c r="S2028" s="13">
        <v>0</v>
      </c>
      <c r="T2028" s="15">
        <v>5.5</v>
      </c>
      <c r="U2028" s="15">
        <v>0.6875</v>
      </c>
      <c r="V2028" s="15">
        <v>0.43312499999999998</v>
      </c>
      <c r="W2028" s="13">
        <v>50</v>
      </c>
      <c r="X2028" s="13">
        <v>83</v>
      </c>
      <c r="Y2028" s="13">
        <v>11</v>
      </c>
      <c r="Z2028" s="13">
        <v>133</v>
      </c>
      <c r="AA2028" s="13">
        <v>48</v>
      </c>
      <c r="AB2028" s="13">
        <v>0</v>
      </c>
    </row>
    <row r="2029" spans="1:28">
      <c r="A2029" s="1">
        <v>100013232</v>
      </c>
      <c r="B2029" s="1" t="s">
        <v>2314</v>
      </c>
      <c r="C2029" s="1" t="s">
        <v>4293</v>
      </c>
      <c r="D2029" s="1" t="s">
        <v>4335</v>
      </c>
      <c r="E2029" s="1">
        <v>1</v>
      </c>
      <c r="F2029" s="13">
        <v>19</v>
      </c>
      <c r="G2029" s="13">
        <f t="shared" si="32"/>
        <v>7</v>
      </c>
      <c r="H2029" s="13">
        <v>7</v>
      </c>
      <c r="I2029" s="13">
        <v>0</v>
      </c>
      <c r="J2029" s="13">
        <v>0</v>
      </c>
      <c r="K2029" s="13">
        <v>1</v>
      </c>
      <c r="L2029" s="13">
        <v>0</v>
      </c>
      <c r="M2029" s="13">
        <v>1</v>
      </c>
      <c r="N2029" s="13">
        <v>0</v>
      </c>
      <c r="O2029" s="13">
        <v>1</v>
      </c>
      <c r="P2029" s="13">
        <v>1</v>
      </c>
      <c r="Q2029" s="13">
        <v>6</v>
      </c>
      <c r="R2029" s="13">
        <v>1130</v>
      </c>
      <c r="S2029" s="13">
        <v>0</v>
      </c>
      <c r="T2029" s="15">
        <v>9.5</v>
      </c>
      <c r="U2029" s="15">
        <v>1.1875</v>
      </c>
      <c r="V2029" s="15">
        <v>0.74812500000000004</v>
      </c>
      <c r="W2029" s="13">
        <v>102</v>
      </c>
      <c r="X2029" s="13">
        <v>170</v>
      </c>
      <c r="Y2029" s="13">
        <v>19</v>
      </c>
      <c r="Z2029" s="13">
        <v>272</v>
      </c>
      <c r="AA2029" s="13">
        <v>48</v>
      </c>
      <c r="AB2029" s="13">
        <v>0</v>
      </c>
    </row>
    <row r="2030" spans="1:28">
      <c r="A2030" s="1">
        <v>100013237</v>
      </c>
      <c r="B2030" s="1" t="s">
        <v>2314</v>
      </c>
      <c r="C2030" s="1" t="s">
        <v>4293</v>
      </c>
      <c r="D2030" s="1" t="s">
        <v>176</v>
      </c>
      <c r="E2030" s="1">
        <v>1</v>
      </c>
      <c r="F2030" s="13">
        <v>17</v>
      </c>
      <c r="G2030" s="13">
        <f t="shared" si="32"/>
        <v>5</v>
      </c>
      <c r="H2030" s="13">
        <v>5</v>
      </c>
      <c r="I2030" s="13">
        <v>0</v>
      </c>
      <c r="J2030" s="13">
        <v>0</v>
      </c>
      <c r="K2030" s="13">
        <v>1</v>
      </c>
      <c r="L2030" s="13">
        <v>0</v>
      </c>
      <c r="M2030" s="13">
        <v>1</v>
      </c>
      <c r="N2030" s="13">
        <v>0</v>
      </c>
      <c r="O2030" s="13">
        <v>1</v>
      </c>
      <c r="P2030" s="13">
        <v>1</v>
      </c>
      <c r="Q2030" s="13">
        <v>6</v>
      </c>
      <c r="R2030" s="13">
        <v>1024</v>
      </c>
      <c r="S2030" s="13">
        <v>0</v>
      </c>
      <c r="T2030" s="15">
        <v>8.5</v>
      </c>
      <c r="U2030" s="15">
        <v>1.0625</v>
      </c>
      <c r="V2030" s="15">
        <v>0.66937500000000005</v>
      </c>
      <c r="W2030" s="13">
        <v>93</v>
      </c>
      <c r="X2030" s="13">
        <v>154</v>
      </c>
      <c r="Y2030" s="13">
        <v>17</v>
      </c>
      <c r="Z2030" s="13">
        <v>247</v>
      </c>
      <c r="AA2030" s="13">
        <v>48</v>
      </c>
      <c r="AB2030" s="13">
        <v>0</v>
      </c>
    </row>
    <row r="2031" spans="1:28">
      <c r="A2031" s="1">
        <v>100013242</v>
      </c>
      <c r="B2031" s="1" t="s">
        <v>2314</v>
      </c>
      <c r="C2031" s="1" t="s">
        <v>4293</v>
      </c>
      <c r="D2031" s="1" t="s">
        <v>4339</v>
      </c>
      <c r="E2031" s="1">
        <v>1</v>
      </c>
      <c r="F2031" s="13">
        <v>55</v>
      </c>
      <c r="G2031" s="13">
        <f t="shared" si="32"/>
        <v>19</v>
      </c>
      <c r="H2031" s="13">
        <v>19</v>
      </c>
      <c r="I2031" s="13">
        <v>0</v>
      </c>
      <c r="J2031" s="13">
        <v>8</v>
      </c>
      <c r="K2031" s="13">
        <v>0</v>
      </c>
      <c r="L2031" s="13">
        <v>0</v>
      </c>
      <c r="M2031" s="13">
        <v>0</v>
      </c>
      <c r="N2031" s="13">
        <v>5</v>
      </c>
      <c r="O2031" s="13">
        <v>1</v>
      </c>
      <c r="P2031" s="13">
        <v>4</v>
      </c>
      <c r="Q2031" s="13">
        <v>18</v>
      </c>
      <c r="R2031" s="13">
        <v>2802</v>
      </c>
      <c r="S2031" s="13">
        <v>192</v>
      </c>
      <c r="T2031" s="15">
        <v>27.5</v>
      </c>
      <c r="U2031" s="15">
        <v>3.4375</v>
      </c>
      <c r="V2031" s="15">
        <v>2.1656249999999999</v>
      </c>
      <c r="W2031" s="13">
        <v>253</v>
      </c>
      <c r="X2031" s="13">
        <v>478</v>
      </c>
      <c r="Y2031" s="13">
        <v>55</v>
      </c>
      <c r="Z2031" s="13">
        <v>731</v>
      </c>
      <c r="AA2031" s="13">
        <v>120</v>
      </c>
      <c r="AB2031" s="13">
        <v>8</v>
      </c>
    </row>
    <row r="2032" spans="1:28">
      <c r="A2032" s="1">
        <v>100013247</v>
      </c>
      <c r="B2032" s="1" t="s">
        <v>2314</v>
      </c>
      <c r="C2032" s="1" t="s">
        <v>4293</v>
      </c>
      <c r="D2032" s="1" t="s">
        <v>12</v>
      </c>
      <c r="E2032" s="1">
        <v>1</v>
      </c>
      <c r="F2032" s="13">
        <v>100</v>
      </c>
      <c r="G2032" s="13">
        <f t="shared" si="32"/>
        <v>26</v>
      </c>
      <c r="H2032" s="13">
        <v>26</v>
      </c>
      <c r="I2032" s="13">
        <v>0</v>
      </c>
      <c r="J2032" s="13">
        <v>14</v>
      </c>
      <c r="K2032" s="13">
        <v>0</v>
      </c>
      <c r="L2032" s="13">
        <v>0</v>
      </c>
      <c r="M2032" s="13">
        <v>0</v>
      </c>
      <c r="N2032" s="13">
        <v>8</v>
      </c>
      <c r="O2032" s="13">
        <v>1</v>
      </c>
      <c r="P2032" s="13">
        <v>7</v>
      </c>
      <c r="Q2032" s="13">
        <v>37</v>
      </c>
      <c r="R2032" s="13">
        <v>5018</v>
      </c>
      <c r="S2032" s="13">
        <v>1008</v>
      </c>
      <c r="T2032" s="15">
        <v>50</v>
      </c>
      <c r="U2032" s="15">
        <v>6.25</v>
      </c>
      <c r="V2032" s="15">
        <v>3.9375</v>
      </c>
      <c r="W2032" s="13">
        <v>452</v>
      </c>
      <c r="X2032" s="13">
        <v>1056</v>
      </c>
      <c r="Y2032" s="13">
        <v>100</v>
      </c>
      <c r="Z2032" s="13">
        <v>1508</v>
      </c>
      <c r="AA2032" s="13">
        <v>192</v>
      </c>
      <c r="AB2032" s="13">
        <v>14</v>
      </c>
    </row>
    <row r="2033" spans="1:28">
      <c r="A2033" s="1">
        <v>100013251</v>
      </c>
      <c r="B2033" s="1" t="s">
        <v>2314</v>
      </c>
      <c r="C2033" s="1" t="s">
        <v>4293</v>
      </c>
      <c r="D2033" s="1" t="s">
        <v>4343</v>
      </c>
      <c r="E2033" s="1">
        <v>1</v>
      </c>
      <c r="F2033" s="13">
        <v>54</v>
      </c>
      <c r="G2033" s="13">
        <f t="shared" si="32"/>
        <v>14</v>
      </c>
      <c r="H2033" s="13">
        <v>14</v>
      </c>
      <c r="I2033" s="13">
        <v>0</v>
      </c>
      <c r="J2033" s="13">
        <v>6</v>
      </c>
      <c r="K2033" s="13">
        <v>0</v>
      </c>
      <c r="L2033" s="13">
        <v>0</v>
      </c>
      <c r="M2033" s="13">
        <v>0</v>
      </c>
      <c r="N2033" s="13">
        <v>4</v>
      </c>
      <c r="O2033" s="13">
        <v>1</v>
      </c>
      <c r="P2033" s="13">
        <v>3</v>
      </c>
      <c r="Q2033" s="13">
        <v>20</v>
      </c>
      <c r="R2033" s="13">
        <v>2636</v>
      </c>
      <c r="S2033" s="13">
        <v>248</v>
      </c>
      <c r="T2033" s="15">
        <v>27</v>
      </c>
      <c r="U2033" s="15">
        <v>3.375</v>
      </c>
      <c r="V2033" s="15">
        <v>2.1262500000000002</v>
      </c>
      <c r="W2033" s="13">
        <v>238</v>
      </c>
      <c r="X2033" s="13">
        <v>470</v>
      </c>
      <c r="Y2033" s="13">
        <v>54</v>
      </c>
      <c r="Z2033" s="13">
        <v>708</v>
      </c>
      <c r="AA2033" s="13">
        <v>96</v>
      </c>
      <c r="AB2033" s="13">
        <v>6</v>
      </c>
    </row>
    <row r="2034" spans="1:28">
      <c r="A2034" s="1">
        <v>100013266</v>
      </c>
      <c r="B2034" s="1" t="s">
        <v>2314</v>
      </c>
      <c r="C2034" s="1" t="s">
        <v>4293</v>
      </c>
      <c r="D2034" s="1" t="s">
        <v>4321</v>
      </c>
      <c r="E2034" s="1">
        <v>1</v>
      </c>
      <c r="F2034" s="13">
        <v>113</v>
      </c>
      <c r="G2034" s="13">
        <f t="shared" si="32"/>
        <v>29</v>
      </c>
      <c r="H2034" s="13">
        <v>29</v>
      </c>
      <c r="I2034" s="13">
        <v>0</v>
      </c>
      <c r="J2034" s="13">
        <v>18</v>
      </c>
      <c r="K2034" s="13">
        <v>0</v>
      </c>
      <c r="L2034" s="13">
        <v>1</v>
      </c>
      <c r="M2034" s="13">
        <v>0</v>
      </c>
      <c r="N2034" s="13">
        <v>9</v>
      </c>
      <c r="O2034" s="13">
        <v>1</v>
      </c>
      <c r="P2034" s="13">
        <v>9</v>
      </c>
      <c r="Q2034" s="13">
        <v>42</v>
      </c>
      <c r="R2034" s="13">
        <v>5623</v>
      </c>
      <c r="S2034" s="13">
        <v>1328</v>
      </c>
      <c r="T2034" s="15">
        <v>56.5</v>
      </c>
      <c r="U2034" s="15">
        <v>7.0625</v>
      </c>
      <c r="V2034" s="15">
        <v>4.4493749999999999</v>
      </c>
      <c r="W2034" s="13">
        <v>507</v>
      </c>
      <c r="X2034" s="13">
        <v>1242</v>
      </c>
      <c r="Y2034" s="13">
        <v>113</v>
      </c>
      <c r="Z2034" s="13">
        <v>1749</v>
      </c>
      <c r="AA2034" s="13">
        <v>216</v>
      </c>
      <c r="AB2034" s="13">
        <v>18</v>
      </c>
    </row>
    <row r="2035" spans="1:28">
      <c r="A2035" s="1">
        <v>100013273</v>
      </c>
      <c r="B2035" s="1" t="s">
        <v>2314</v>
      </c>
      <c r="C2035" s="1" t="s">
        <v>4293</v>
      </c>
      <c r="D2035" s="1" t="s">
        <v>176</v>
      </c>
      <c r="E2035" s="1">
        <v>1</v>
      </c>
      <c r="F2035" s="13">
        <v>58</v>
      </c>
      <c r="G2035" s="13">
        <f t="shared" si="32"/>
        <v>20</v>
      </c>
      <c r="H2035" s="13">
        <v>20</v>
      </c>
      <c r="I2035" s="13">
        <v>0</v>
      </c>
      <c r="J2035" s="13">
        <v>6</v>
      </c>
      <c r="K2035" s="13">
        <v>0</v>
      </c>
      <c r="L2035" s="13">
        <v>0</v>
      </c>
      <c r="M2035" s="13">
        <v>0</v>
      </c>
      <c r="N2035" s="13">
        <v>4</v>
      </c>
      <c r="O2035" s="13">
        <v>1</v>
      </c>
      <c r="P2035" s="13">
        <v>3</v>
      </c>
      <c r="Q2035" s="13">
        <v>19</v>
      </c>
      <c r="R2035" s="13">
        <v>2822</v>
      </c>
      <c r="S2035" s="13">
        <v>219</v>
      </c>
      <c r="T2035" s="15">
        <v>29</v>
      </c>
      <c r="U2035" s="15">
        <v>3.625</v>
      </c>
      <c r="V2035" s="15">
        <v>2.2837499999999999</v>
      </c>
      <c r="W2035" s="13">
        <v>254</v>
      </c>
      <c r="X2035" s="13">
        <v>489</v>
      </c>
      <c r="Y2035" s="13">
        <v>58</v>
      </c>
      <c r="Z2035" s="13">
        <v>743</v>
      </c>
      <c r="AA2035" s="13">
        <v>96</v>
      </c>
      <c r="AB2035" s="13">
        <v>6</v>
      </c>
    </row>
    <row r="2036" spans="1:28">
      <c r="A2036" s="1">
        <v>100013278</v>
      </c>
      <c r="B2036" s="1" t="s">
        <v>2314</v>
      </c>
      <c r="C2036" s="1" t="s">
        <v>4293</v>
      </c>
      <c r="D2036" s="1" t="s">
        <v>176</v>
      </c>
      <c r="E2036" s="1">
        <v>1</v>
      </c>
      <c r="F2036" s="13">
        <v>70</v>
      </c>
      <c r="G2036" s="13">
        <f t="shared" si="32"/>
        <v>24</v>
      </c>
      <c r="H2036" s="13">
        <v>24</v>
      </c>
      <c r="I2036" s="13">
        <v>0</v>
      </c>
      <c r="J2036" s="13">
        <v>8</v>
      </c>
      <c r="K2036" s="13">
        <v>0</v>
      </c>
      <c r="L2036" s="13">
        <v>0</v>
      </c>
      <c r="M2036" s="13">
        <v>0</v>
      </c>
      <c r="N2036" s="13">
        <v>5</v>
      </c>
      <c r="O2036" s="13">
        <v>1</v>
      </c>
      <c r="P2036" s="13">
        <v>4</v>
      </c>
      <c r="Q2036" s="13">
        <v>23</v>
      </c>
      <c r="R2036" s="13">
        <v>3381</v>
      </c>
      <c r="S2036" s="13">
        <v>345</v>
      </c>
      <c r="T2036" s="15">
        <v>35</v>
      </c>
      <c r="U2036" s="15">
        <v>4.375</v>
      </c>
      <c r="V2036" s="15">
        <v>2.7562500000000001</v>
      </c>
      <c r="W2036" s="13">
        <v>305</v>
      </c>
      <c r="X2036" s="13">
        <v>611</v>
      </c>
      <c r="Y2036" s="13">
        <v>70</v>
      </c>
      <c r="Z2036" s="13">
        <v>916</v>
      </c>
      <c r="AA2036" s="13">
        <v>120</v>
      </c>
      <c r="AB2036" s="13">
        <v>8</v>
      </c>
    </row>
    <row r="2037" spans="1:28">
      <c r="A2037" s="1">
        <v>100013287</v>
      </c>
      <c r="B2037" s="1" t="s">
        <v>2314</v>
      </c>
      <c r="C2037" s="1" t="s">
        <v>4293</v>
      </c>
      <c r="D2037" s="1" t="s">
        <v>176</v>
      </c>
      <c r="E2037" s="1">
        <v>1</v>
      </c>
      <c r="F2037" s="13">
        <v>17</v>
      </c>
      <c r="G2037" s="13">
        <f t="shared" si="32"/>
        <v>5</v>
      </c>
      <c r="H2037" s="13">
        <v>5</v>
      </c>
      <c r="I2037" s="13">
        <v>0</v>
      </c>
      <c r="J2037" s="13">
        <v>0</v>
      </c>
      <c r="K2037" s="13">
        <v>1</v>
      </c>
      <c r="L2037" s="13">
        <v>0</v>
      </c>
      <c r="M2037" s="13">
        <v>1</v>
      </c>
      <c r="N2037" s="13">
        <v>0</v>
      </c>
      <c r="O2037" s="13">
        <v>1</v>
      </c>
      <c r="P2037" s="13">
        <v>1</v>
      </c>
      <c r="Q2037" s="13">
        <v>6</v>
      </c>
      <c r="R2037" s="13">
        <v>1024</v>
      </c>
      <c r="S2037" s="13">
        <v>0</v>
      </c>
      <c r="T2037" s="15">
        <v>8.5</v>
      </c>
      <c r="U2037" s="15">
        <v>1.0625</v>
      </c>
      <c r="V2037" s="15">
        <v>0.66937500000000005</v>
      </c>
      <c r="W2037" s="13">
        <v>93</v>
      </c>
      <c r="X2037" s="13">
        <v>154</v>
      </c>
      <c r="Y2037" s="13">
        <v>17</v>
      </c>
      <c r="Z2037" s="13">
        <v>247</v>
      </c>
      <c r="AA2037" s="13">
        <v>48</v>
      </c>
      <c r="AB2037" s="13">
        <v>0</v>
      </c>
    </row>
    <row r="2038" spans="1:28">
      <c r="A2038" s="1">
        <v>100013292</v>
      </c>
      <c r="B2038" s="1" t="s">
        <v>2314</v>
      </c>
      <c r="C2038" s="1" t="s">
        <v>4293</v>
      </c>
      <c r="D2038" s="1" t="s">
        <v>12</v>
      </c>
      <c r="E2038" s="1">
        <v>1</v>
      </c>
      <c r="F2038" s="13">
        <v>7</v>
      </c>
      <c r="G2038" s="13">
        <f t="shared" si="32"/>
        <v>3</v>
      </c>
      <c r="H2038" s="13">
        <v>3</v>
      </c>
      <c r="I2038" s="13">
        <v>0</v>
      </c>
      <c r="J2038" s="13">
        <v>0</v>
      </c>
      <c r="K2038" s="13">
        <v>1</v>
      </c>
      <c r="L2038" s="13">
        <v>0</v>
      </c>
      <c r="M2038" s="13">
        <v>1</v>
      </c>
      <c r="N2038" s="13">
        <v>0</v>
      </c>
      <c r="O2038" s="13">
        <v>1</v>
      </c>
      <c r="P2038" s="13">
        <v>1</v>
      </c>
      <c r="Q2038" s="13">
        <v>2</v>
      </c>
      <c r="R2038" s="13">
        <v>297</v>
      </c>
      <c r="S2038" s="13">
        <v>0</v>
      </c>
      <c r="T2038" s="15">
        <v>3.5</v>
      </c>
      <c r="U2038" s="15">
        <v>0.4375</v>
      </c>
      <c r="V2038" s="15">
        <v>0.27562500000000001</v>
      </c>
      <c r="W2038" s="13">
        <v>27</v>
      </c>
      <c r="X2038" s="13">
        <v>45</v>
      </c>
      <c r="Y2038" s="13">
        <v>7</v>
      </c>
      <c r="Z2038" s="13">
        <v>72</v>
      </c>
      <c r="AA2038" s="13">
        <v>48</v>
      </c>
      <c r="AB2038" s="13">
        <v>0</v>
      </c>
    </row>
    <row r="2039" spans="1:28">
      <c r="A2039" s="1">
        <v>100013294</v>
      </c>
      <c r="B2039" s="1" t="s">
        <v>2314</v>
      </c>
      <c r="C2039" s="1" t="s">
        <v>4293</v>
      </c>
      <c r="D2039" s="1" t="s">
        <v>12</v>
      </c>
      <c r="E2039" s="1">
        <v>1</v>
      </c>
      <c r="F2039" s="13">
        <v>17</v>
      </c>
      <c r="G2039" s="13">
        <f t="shared" si="32"/>
        <v>5</v>
      </c>
      <c r="H2039" s="13">
        <v>5</v>
      </c>
      <c r="I2039" s="13">
        <v>0</v>
      </c>
      <c r="J2039" s="13">
        <v>0</v>
      </c>
      <c r="K2039" s="13">
        <v>1</v>
      </c>
      <c r="L2039" s="13">
        <v>0</v>
      </c>
      <c r="M2039" s="13">
        <v>1</v>
      </c>
      <c r="N2039" s="13">
        <v>0</v>
      </c>
      <c r="O2039" s="13">
        <v>1</v>
      </c>
      <c r="P2039" s="13">
        <v>1</v>
      </c>
      <c r="Q2039" s="13">
        <v>6</v>
      </c>
      <c r="R2039" s="13">
        <v>1024</v>
      </c>
      <c r="S2039" s="13">
        <v>0</v>
      </c>
      <c r="T2039" s="15">
        <v>8.5</v>
      </c>
      <c r="U2039" s="15">
        <v>1.0625</v>
      </c>
      <c r="V2039" s="15">
        <v>0.66937500000000005</v>
      </c>
      <c r="W2039" s="13">
        <v>93</v>
      </c>
      <c r="X2039" s="13">
        <v>154</v>
      </c>
      <c r="Y2039" s="13">
        <v>17</v>
      </c>
      <c r="Z2039" s="13">
        <v>247</v>
      </c>
      <c r="AA2039" s="13">
        <v>48</v>
      </c>
      <c r="AB2039" s="13">
        <v>0</v>
      </c>
    </row>
    <row r="2040" spans="1:28">
      <c r="A2040" s="1">
        <v>100013298</v>
      </c>
      <c r="B2040" s="1" t="s">
        <v>2314</v>
      </c>
      <c r="C2040" s="1" t="s">
        <v>4293</v>
      </c>
      <c r="D2040" s="1" t="s">
        <v>12</v>
      </c>
      <c r="E2040" s="1">
        <v>1</v>
      </c>
      <c r="F2040" s="13">
        <v>9</v>
      </c>
      <c r="G2040" s="13">
        <f t="shared" si="32"/>
        <v>3</v>
      </c>
      <c r="H2040" s="13">
        <v>3</v>
      </c>
      <c r="I2040" s="13">
        <v>0</v>
      </c>
      <c r="J2040" s="13">
        <v>0</v>
      </c>
      <c r="K2040" s="13">
        <v>1</v>
      </c>
      <c r="L2040" s="13">
        <v>0</v>
      </c>
      <c r="M2040" s="13">
        <v>1</v>
      </c>
      <c r="N2040" s="13">
        <v>0</v>
      </c>
      <c r="O2040" s="13">
        <v>1</v>
      </c>
      <c r="P2040" s="13">
        <v>1</v>
      </c>
      <c r="Q2040" s="13">
        <v>3</v>
      </c>
      <c r="R2040" s="13">
        <v>410</v>
      </c>
      <c r="S2040" s="13">
        <v>0</v>
      </c>
      <c r="T2040" s="15">
        <v>4.5</v>
      </c>
      <c r="U2040" s="15">
        <v>0.5625</v>
      </c>
      <c r="V2040" s="15">
        <v>0.354375</v>
      </c>
      <c r="W2040" s="13">
        <v>37</v>
      </c>
      <c r="X2040" s="13">
        <v>62</v>
      </c>
      <c r="Y2040" s="13">
        <v>9</v>
      </c>
      <c r="Z2040" s="13">
        <v>99</v>
      </c>
      <c r="AA2040" s="13">
        <v>48</v>
      </c>
      <c r="AB2040" s="13">
        <v>0</v>
      </c>
    </row>
    <row r="2041" spans="1:28">
      <c r="A2041" s="1">
        <v>100013300</v>
      </c>
      <c r="B2041" s="1" t="s">
        <v>2314</v>
      </c>
      <c r="C2041" s="1" t="s">
        <v>4360</v>
      </c>
      <c r="D2041" s="1" t="s">
        <v>4358</v>
      </c>
      <c r="E2041" s="1">
        <v>1</v>
      </c>
      <c r="F2041" s="13">
        <v>49</v>
      </c>
      <c r="G2041" s="13">
        <f t="shared" si="32"/>
        <v>17</v>
      </c>
      <c r="H2041" s="13">
        <v>17</v>
      </c>
      <c r="I2041" s="13">
        <v>0</v>
      </c>
      <c r="J2041" s="13">
        <v>6</v>
      </c>
      <c r="K2041" s="13">
        <v>0</v>
      </c>
      <c r="L2041" s="13">
        <v>0</v>
      </c>
      <c r="M2041" s="13">
        <v>0</v>
      </c>
      <c r="N2041" s="13">
        <v>4</v>
      </c>
      <c r="O2041" s="13">
        <v>1</v>
      </c>
      <c r="P2041" s="13">
        <v>3</v>
      </c>
      <c r="Q2041" s="13">
        <v>16</v>
      </c>
      <c r="R2041" s="13">
        <v>2403</v>
      </c>
      <c r="S2041" s="13">
        <v>142</v>
      </c>
      <c r="T2041" s="15">
        <v>24.5</v>
      </c>
      <c r="U2041" s="15">
        <v>3.0625</v>
      </c>
      <c r="V2041" s="15">
        <v>1.9293750000000001</v>
      </c>
      <c r="W2041" s="13">
        <v>217</v>
      </c>
      <c r="X2041" s="13">
        <v>404</v>
      </c>
      <c r="Y2041" s="13">
        <v>49</v>
      </c>
      <c r="Z2041" s="13">
        <v>621</v>
      </c>
      <c r="AA2041" s="13">
        <v>96</v>
      </c>
      <c r="AB2041" s="13">
        <v>6</v>
      </c>
    </row>
    <row r="2042" spans="1:28">
      <c r="A2042" s="1">
        <v>100013303</v>
      </c>
      <c r="B2042" s="1" t="s">
        <v>2314</v>
      </c>
      <c r="C2042" s="1" t="s">
        <v>4360</v>
      </c>
      <c r="D2042" s="1" t="s">
        <v>176</v>
      </c>
      <c r="E2042" s="1">
        <v>1</v>
      </c>
      <c r="F2042" s="13">
        <v>37</v>
      </c>
      <c r="G2042" s="13">
        <f t="shared" si="32"/>
        <v>13</v>
      </c>
      <c r="H2042" s="13">
        <v>13</v>
      </c>
      <c r="I2042" s="13">
        <v>0</v>
      </c>
      <c r="J2042" s="13">
        <v>4</v>
      </c>
      <c r="K2042" s="13">
        <v>0</v>
      </c>
      <c r="L2042" s="13">
        <v>0</v>
      </c>
      <c r="M2042" s="13">
        <v>0</v>
      </c>
      <c r="N2042" s="13">
        <v>3</v>
      </c>
      <c r="O2042" s="13">
        <v>1</v>
      </c>
      <c r="P2042" s="13">
        <v>2</v>
      </c>
      <c r="Q2042" s="13">
        <v>12</v>
      </c>
      <c r="R2042" s="13">
        <v>1844</v>
      </c>
      <c r="S2042" s="13">
        <v>65</v>
      </c>
      <c r="T2042" s="15">
        <v>18.5</v>
      </c>
      <c r="U2042" s="15">
        <v>2.3125</v>
      </c>
      <c r="V2042" s="15">
        <v>1.4568749999999999</v>
      </c>
      <c r="W2042" s="13">
        <v>166</v>
      </c>
      <c r="X2042" s="13">
        <v>297</v>
      </c>
      <c r="Y2042" s="13">
        <v>37</v>
      </c>
      <c r="Z2042" s="13">
        <v>463</v>
      </c>
      <c r="AA2042" s="13">
        <v>72</v>
      </c>
      <c r="AB2042" s="13">
        <v>4</v>
      </c>
    </row>
    <row r="2043" spans="1:28">
      <c r="A2043" s="1">
        <v>100013309</v>
      </c>
      <c r="B2043" s="1" t="s">
        <v>2314</v>
      </c>
      <c r="C2043" s="1" t="s">
        <v>4360</v>
      </c>
      <c r="D2043" s="1" t="s">
        <v>4363</v>
      </c>
      <c r="E2043" s="1">
        <v>1</v>
      </c>
      <c r="F2043" s="13">
        <v>9</v>
      </c>
      <c r="G2043" s="13">
        <f t="shared" si="32"/>
        <v>3</v>
      </c>
      <c r="H2043" s="13">
        <v>3</v>
      </c>
      <c r="I2043" s="13">
        <v>0</v>
      </c>
      <c r="J2043" s="13">
        <v>0</v>
      </c>
      <c r="K2043" s="13">
        <v>1</v>
      </c>
      <c r="L2043" s="13">
        <v>0</v>
      </c>
      <c r="M2043" s="13">
        <v>1</v>
      </c>
      <c r="N2043" s="13">
        <v>0</v>
      </c>
      <c r="O2043" s="13">
        <v>1</v>
      </c>
      <c r="P2043" s="13">
        <v>1</v>
      </c>
      <c r="Q2043" s="13">
        <v>3</v>
      </c>
      <c r="R2043" s="13">
        <v>410</v>
      </c>
      <c r="S2043" s="13">
        <v>0</v>
      </c>
      <c r="T2043" s="15">
        <v>4.5</v>
      </c>
      <c r="U2043" s="15">
        <v>0.5625</v>
      </c>
      <c r="V2043" s="15">
        <v>0.354375</v>
      </c>
      <c r="W2043" s="13">
        <v>37</v>
      </c>
      <c r="X2043" s="13">
        <v>62</v>
      </c>
      <c r="Y2043" s="13">
        <v>9</v>
      </c>
      <c r="Z2043" s="13">
        <v>99</v>
      </c>
      <c r="AA2043" s="13">
        <v>48</v>
      </c>
      <c r="AB2043" s="13">
        <v>0</v>
      </c>
    </row>
    <row r="2044" spans="1:28">
      <c r="A2044" s="1">
        <v>100013312</v>
      </c>
      <c r="B2044" s="1" t="s">
        <v>2314</v>
      </c>
      <c r="C2044" s="1" t="s">
        <v>4360</v>
      </c>
      <c r="D2044" s="1" t="s">
        <v>4366</v>
      </c>
      <c r="E2044" s="1">
        <v>1</v>
      </c>
      <c r="F2044" s="13">
        <v>25</v>
      </c>
      <c r="G2044" s="13">
        <f t="shared" si="32"/>
        <v>7</v>
      </c>
      <c r="H2044" s="13">
        <v>7</v>
      </c>
      <c r="I2044" s="13">
        <v>0</v>
      </c>
      <c r="J2044" s="13">
        <v>4</v>
      </c>
      <c r="K2044" s="13">
        <v>0</v>
      </c>
      <c r="L2044" s="13">
        <v>0</v>
      </c>
      <c r="M2044" s="13">
        <v>0</v>
      </c>
      <c r="N2044" s="13">
        <v>3</v>
      </c>
      <c r="O2044" s="13">
        <v>1</v>
      </c>
      <c r="P2044" s="13">
        <v>2</v>
      </c>
      <c r="Q2044" s="13">
        <v>9</v>
      </c>
      <c r="R2044" s="13">
        <v>1285</v>
      </c>
      <c r="S2044" s="13">
        <v>25</v>
      </c>
      <c r="T2044" s="15">
        <v>12.5</v>
      </c>
      <c r="U2044" s="15">
        <v>1.5625</v>
      </c>
      <c r="V2044" s="15">
        <v>0.984375</v>
      </c>
      <c r="W2044" s="13">
        <v>116</v>
      </c>
      <c r="X2044" s="13">
        <v>201</v>
      </c>
      <c r="Y2044" s="13">
        <v>25</v>
      </c>
      <c r="Z2044" s="13">
        <v>317</v>
      </c>
      <c r="AA2044" s="13">
        <v>72</v>
      </c>
      <c r="AB2044" s="13">
        <v>4</v>
      </c>
    </row>
    <row r="2045" spans="1:28">
      <c r="A2045" s="1">
        <v>100013330</v>
      </c>
      <c r="B2045" s="1" t="s">
        <v>2314</v>
      </c>
      <c r="C2045" s="1" t="s">
        <v>4360</v>
      </c>
      <c r="D2045" s="1" t="s">
        <v>12</v>
      </c>
      <c r="E2045" s="1">
        <v>1</v>
      </c>
      <c r="F2045" s="13">
        <v>68</v>
      </c>
      <c r="G2045" s="13">
        <f t="shared" si="32"/>
        <v>18</v>
      </c>
      <c r="H2045" s="13">
        <v>18</v>
      </c>
      <c r="I2045" s="13">
        <v>0</v>
      </c>
      <c r="J2045" s="13">
        <v>8</v>
      </c>
      <c r="K2045" s="13">
        <v>0</v>
      </c>
      <c r="L2045" s="13">
        <v>0</v>
      </c>
      <c r="M2045" s="13">
        <v>0</v>
      </c>
      <c r="N2045" s="13">
        <v>5</v>
      </c>
      <c r="O2045" s="13">
        <v>1</v>
      </c>
      <c r="P2045" s="13">
        <v>4</v>
      </c>
      <c r="Q2045" s="13">
        <v>25</v>
      </c>
      <c r="R2045" s="13">
        <v>3288</v>
      </c>
      <c r="S2045" s="13">
        <v>419</v>
      </c>
      <c r="T2045" s="15">
        <v>34</v>
      </c>
      <c r="U2045" s="15">
        <v>4.25</v>
      </c>
      <c r="V2045" s="15">
        <v>2.6775000000000002</v>
      </c>
      <c r="W2045" s="13">
        <v>296</v>
      </c>
      <c r="X2045" s="13">
        <v>619</v>
      </c>
      <c r="Y2045" s="13">
        <v>68</v>
      </c>
      <c r="Z2045" s="13">
        <v>915</v>
      </c>
      <c r="AA2045" s="13">
        <v>120</v>
      </c>
      <c r="AB2045" s="13">
        <v>8</v>
      </c>
    </row>
    <row r="2046" spans="1:28">
      <c r="A2046" s="1">
        <v>100013342</v>
      </c>
      <c r="B2046" s="1" t="s">
        <v>2314</v>
      </c>
      <c r="C2046" s="1" t="s">
        <v>4360</v>
      </c>
      <c r="D2046" s="1" t="s">
        <v>2860</v>
      </c>
      <c r="E2046" s="1">
        <v>1</v>
      </c>
      <c r="F2046" s="13">
        <v>73</v>
      </c>
      <c r="G2046" s="13">
        <f t="shared" si="32"/>
        <v>19</v>
      </c>
      <c r="H2046" s="13">
        <v>19</v>
      </c>
      <c r="I2046" s="13">
        <v>0</v>
      </c>
      <c r="J2046" s="13">
        <v>10</v>
      </c>
      <c r="K2046" s="13">
        <v>0</v>
      </c>
      <c r="L2046" s="13">
        <v>0</v>
      </c>
      <c r="M2046" s="13">
        <v>0</v>
      </c>
      <c r="N2046" s="13">
        <v>6</v>
      </c>
      <c r="O2046" s="13">
        <v>1</v>
      </c>
      <c r="P2046" s="13">
        <v>5</v>
      </c>
      <c r="Q2046" s="13">
        <v>27</v>
      </c>
      <c r="R2046" s="13">
        <v>3640</v>
      </c>
      <c r="S2046" s="13">
        <v>500</v>
      </c>
      <c r="T2046" s="15">
        <v>36.5</v>
      </c>
      <c r="U2046" s="15">
        <v>4.5625</v>
      </c>
      <c r="V2046" s="15">
        <v>2.8743750000000001</v>
      </c>
      <c r="W2046" s="13">
        <v>328</v>
      </c>
      <c r="X2046" s="13">
        <v>696</v>
      </c>
      <c r="Y2046" s="13">
        <v>73</v>
      </c>
      <c r="Z2046" s="13">
        <v>1024</v>
      </c>
      <c r="AA2046" s="13">
        <v>144</v>
      </c>
      <c r="AB2046" s="13">
        <v>10</v>
      </c>
    </row>
    <row r="2047" spans="1:28">
      <c r="A2047" s="1">
        <v>100013345</v>
      </c>
      <c r="B2047" s="1" t="s">
        <v>2314</v>
      </c>
      <c r="C2047" s="1" t="s">
        <v>4360</v>
      </c>
      <c r="D2047" s="1" t="s">
        <v>12</v>
      </c>
      <c r="E2047" s="1">
        <v>1</v>
      </c>
      <c r="F2047" s="13">
        <v>41</v>
      </c>
      <c r="G2047" s="13">
        <f t="shared" si="32"/>
        <v>11</v>
      </c>
      <c r="H2047" s="13">
        <v>11</v>
      </c>
      <c r="I2047" s="13">
        <v>0</v>
      </c>
      <c r="J2047" s="13">
        <v>6</v>
      </c>
      <c r="K2047" s="13">
        <v>0</v>
      </c>
      <c r="L2047" s="13">
        <v>0</v>
      </c>
      <c r="M2047" s="13">
        <v>0</v>
      </c>
      <c r="N2047" s="13">
        <v>4</v>
      </c>
      <c r="O2047" s="13">
        <v>1</v>
      </c>
      <c r="P2047" s="13">
        <v>3</v>
      </c>
      <c r="Q2047" s="13">
        <v>15</v>
      </c>
      <c r="R2047" s="13">
        <v>2030</v>
      </c>
      <c r="S2047" s="13">
        <v>120</v>
      </c>
      <c r="T2047" s="15">
        <v>20.5</v>
      </c>
      <c r="U2047" s="15">
        <v>2.5625</v>
      </c>
      <c r="V2047" s="15">
        <v>1.6143749999999999</v>
      </c>
      <c r="W2047" s="13">
        <v>183</v>
      </c>
      <c r="X2047" s="13">
        <v>341</v>
      </c>
      <c r="Y2047" s="13">
        <v>41</v>
      </c>
      <c r="Z2047" s="13">
        <v>524</v>
      </c>
      <c r="AA2047" s="13">
        <v>96</v>
      </c>
      <c r="AB2047" s="13">
        <v>6</v>
      </c>
    </row>
    <row r="2048" spans="1:28">
      <c r="A2048" s="1">
        <v>100013363</v>
      </c>
      <c r="B2048" s="1" t="s">
        <v>2314</v>
      </c>
      <c r="C2048" s="1" t="s">
        <v>4360</v>
      </c>
      <c r="D2048" s="1" t="s">
        <v>21</v>
      </c>
      <c r="E2048" s="1">
        <v>1</v>
      </c>
      <c r="F2048" s="13">
        <v>100</v>
      </c>
      <c r="G2048" s="13">
        <f t="shared" si="32"/>
        <v>26</v>
      </c>
      <c r="H2048" s="13">
        <v>26</v>
      </c>
      <c r="I2048" s="13">
        <v>0</v>
      </c>
      <c r="J2048" s="13">
        <v>10</v>
      </c>
      <c r="K2048" s="13">
        <v>0</v>
      </c>
      <c r="L2048" s="13">
        <v>0</v>
      </c>
      <c r="M2048" s="13">
        <v>0</v>
      </c>
      <c r="N2048" s="13">
        <v>6</v>
      </c>
      <c r="O2048" s="13">
        <v>1</v>
      </c>
      <c r="P2048" s="13">
        <v>5</v>
      </c>
      <c r="Q2048" s="13">
        <v>37</v>
      </c>
      <c r="R2048" s="13">
        <v>4778</v>
      </c>
      <c r="S2048" s="13">
        <v>1008</v>
      </c>
      <c r="T2048" s="15">
        <v>50</v>
      </c>
      <c r="U2048" s="15">
        <v>6.25</v>
      </c>
      <c r="V2048" s="15">
        <v>3.9375</v>
      </c>
      <c r="W2048" s="13">
        <v>431</v>
      </c>
      <c r="X2048" s="13">
        <v>1020</v>
      </c>
      <c r="Y2048" s="13">
        <v>100</v>
      </c>
      <c r="Z2048" s="13">
        <v>1451</v>
      </c>
      <c r="AA2048" s="13">
        <v>144</v>
      </c>
      <c r="AB2048" s="13">
        <v>10</v>
      </c>
    </row>
    <row r="2049" spans="1:28">
      <c r="A2049" s="1">
        <v>100013366</v>
      </c>
      <c r="B2049" s="1" t="s">
        <v>2314</v>
      </c>
      <c r="C2049" s="1" t="s">
        <v>4360</v>
      </c>
      <c r="D2049" s="1" t="s">
        <v>72</v>
      </c>
      <c r="E2049" s="1">
        <v>1</v>
      </c>
      <c r="F2049" s="13">
        <v>65</v>
      </c>
      <c r="G2049" s="13">
        <f t="shared" si="32"/>
        <v>17</v>
      </c>
      <c r="H2049" s="13">
        <v>17</v>
      </c>
      <c r="I2049" s="13">
        <v>0</v>
      </c>
      <c r="J2049" s="13">
        <v>8</v>
      </c>
      <c r="K2049" s="13">
        <v>0</v>
      </c>
      <c r="L2049" s="13">
        <v>0</v>
      </c>
      <c r="M2049" s="13">
        <v>0</v>
      </c>
      <c r="N2049" s="13">
        <v>5</v>
      </c>
      <c r="O2049" s="13">
        <v>1</v>
      </c>
      <c r="P2049" s="13">
        <v>4</v>
      </c>
      <c r="Q2049" s="13">
        <v>24</v>
      </c>
      <c r="R2049" s="13">
        <v>3148</v>
      </c>
      <c r="S2049" s="13">
        <v>381</v>
      </c>
      <c r="T2049" s="15">
        <v>32.5</v>
      </c>
      <c r="U2049" s="15">
        <v>4.0625</v>
      </c>
      <c r="V2049" s="15">
        <v>2.5593750000000002</v>
      </c>
      <c r="W2049" s="13">
        <v>284</v>
      </c>
      <c r="X2049" s="13">
        <v>587</v>
      </c>
      <c r="Y2049" s="13">
        <v>65</v>
      </c>
      <c r="Z2049" s="13">
        <v>871</v>
      </c>
      <c r="AA2049" s="13">
        <v>120</v>
      </c>
      <c r="AB2049" s="13">
        <v>8</v>
      </c>
    </row>
    <row r="2050" spans="1:28">
      <c r="A2050" s="1">
        <v>100013370</v>
      </c>
      <c r="B2050" s="1" t="s">
        <v>2314</v>
      </c>
      <c r="C2050" s="1" t="s">
        <v>4360</v>
      </c>
      <c r="D2050" s="1" t="s">
        <v>12</v>
      </c>
      <c r="E2050" s="1">
        <v>1</v>
      </c>
      <c r="F2050" s="13">
        <v>94</v>
      </c>
      <c r="G2050" s="13">
        <f t="shared" si="32"/>
        <v>32</v>
      </c>
      <c r="H2050" s="13">
        <v>32</v>
      </c>
      <c r="I2050" s="13">
        <v>0</v>
      </c>
      <c r="J2050" s="13">
        <v>12</v>
      </c>
      <c r="K2050" s="13">
        <v>0</v>
      </c>
      <c r="L2050" s="13">
        <v>0</v>
      </c>
      <c r="M2050" s="13">
        <v>0</v>
      </c>
      <c r="N2050" s="13">
        <v>7</v>
      </c>
      <c r="O2050" s="13">
        <v>1</v>
      </c>
      <c r="P2050" s="13">
        <v>6</v>
      </c>
      <c r="Q2050" s="13">
        <v>31</v>
      </c>
      <c r="R2050" s="13">
        <v>4619</v>
      </c>
      <c r="S2050" s="13">
        <v>682</v>
      </c>
      <c r="T2050" s="15">
        <v>47</v>
      </c>
      <c r="U2050" s="15">
        <v>5.875</v>
      </c>
      <c r="V2050" s="15">
        <v>3.7012499999999999</v>
      </c>
      <c r="W2050" s="13">
        <v>416</v>
      </c>
      <c r="X2050" s="13">
        <v>898</v>
      </c>
      <c r="Y2050" s="13">
        <v>94</v>
      </c>
      <c r="Z2050" s="13">
        <v>1314</v>
      </c>
      <c r="AA2050" s="13">
        <v>168</v>
      </c>
      <c r="AB2050" s="13">
        <v>12</v>
      </c>
    </row>
    <row r="2051" spans="1:28">
      <c r="A2051" s="1">
        <v>100013374</v>
      </c>
      <c r="B2051" s="1" t="s">
        <v>2314</v>
      </c>
      <c r="C2051" s="1" t="s">
        <v>4360</v>
      </c>
      <c r="D2051" s="1" t="s">
        <v>18</v>
      </c>
      <c r="E2051" s="1">
        <v>1</v>
      </c>
      <c r="F2051" s="13">
        <v>79</v>
      </c>
      <c r="G2051" s="13">
        <f t="shared" si="32"/>
        <v>27</v>
      </c>
      <c r="H2051" s="13">
        <v>27</v>
      </c>
      <c r="I2051" s="13">
        <v>0</v>
      </c>
      <c r="J2051" s="13">
        <v>8</v>
      </c>
      <c r="K2051" s="13">
        <v>0</v>
      </c>
      <c r="L2051" s="13">
        <v>0</v>
      </c>
      <c r="M2051" s="13">
        <v>0</v>
      </c>
      <c r="N2051" s="13">
        <v>5</v>
      </c>
      <c r="O2051" s="13">
        <v>1</v>
      </c>
      <c r="P2051" s="13">
        <v>4</v>
      </c>
      <c r="Q2051" s="13">
        <v>26</v>
      </c>
      <c r="R2051" s="13">
        <v>3800</v>
      </c>
      <c r="S2051" s="13">
        <v>458</v>
      </c>
      <c r="T2051" s="15">
        <v>39.5</v>
      </c>
      <c r="U2051" s="15">
        <v>4.9375</v>
      </c>
      <c r="V2051" s="15">
        <v>3.1106250000000002</v>
      </c>
      <c r="W2051" s="13">
        <v>342</v>
      </c>
      <c r="X2051" s="13">
        <v>708</v>
      </c>
      <c r="Y2051" s="13">
        <v>79</v>
      </c>
      <c r="Z2051" s="13">
        <v>1050</v>
      </c>
      <c r="AA2051" s="13">
        <v>120</v>
      </c>
      <c r="AB2051" s="13">
        <v>8</v>
      </c>
    </row>
    <row r="2052" spans="1:28">
      <c r="A2052" s="1">
        <v>100013386</v>
      </c>
      <c r="B2052" s="1" t="s">
        <v>2314</v>
      </c>
      <c r="C2052" s="1" t="s">
        <v>4360</v>
      </c>
      <c r="D2052" s="1" t="s">
        <v>176</v>
      </c>
      <c r="E2052" s="1">
        <v>1</v>
      </c>
      <c r="F2052" s="13">
        <v>35</v>
      </c>
      <c r="G2052" s="13">
        <f t="shared" si="32"/>
        <v>9</v>
      </c>
      <c r="H2052" s="13">
        <v>9</v>
      </c>
      <c r="I2052" s="13">
        <v>0</v>
      </c>
      <c r="J2052" s="13">
        <v>4</v>
      </c>
      <c r="K2052" s="13">
        <v>0</v>
      </c>
      <c r="L2052" s="13">
        <v>0</v>
      </c>
      <c r="M2052" s="13">
        <v>0</v>
      </c>
      <c r="N2052" s="13">
        <v>3</v>
      </c>
      <c r="O2052" s="13">
        <v>1</v>
      </c>
      <c r="P2052" s="13">
        <v>2</v>
      </c>
      <c r="Q2052" s="13">
        <v>13</v>
      </c>
      <c r="R2052" s="13">
        <v>1751</v>
      </c>
      <c r="S2052" s="13">
        <v>82</v>
      </c>
      <c r="T2052" s="15">
        <v>17.5</v>
      </c>
      <c r="U2052" s="15">
        <v>2.1875</v>
      </c>
      <c r="V2052" s="15">
        <v>1.378125</v>
      </c>
      <c r="W2052" s="13">
        <v>158</v>
      </c>
      <c r="X2052" s="13">
        <v>288</v>
      </c>
      <c r="Y2052" s="13">
        <v>35</v>
      </c>
      <c r="Z2052" s="13">
        <v>446</v>
      </c>
      <c r="AA2052" s="13">
        <v>72</v>
      </c>
      <c r="AB2052" s="13">
        <v>4</v>
      </c>
    </row>
    <row r="2053" spans="1:28">
      <c r="A2053" s="1">
        <v>100013394</v>
      </c>
      <c r="B2053" s="1" t="s">
        <v>2314</v>
      </c>
      <c r="C2053" s="1" t="s">
        <v>4360</v>
      </c>
      <c r="D2053" s="1" t="s">
        <v>176</v>
      </c>
      <c r="E2053" s="1">
        <v>1</v>
      </c>
      <c r="F2053" s="13">
        <v>38</v>
      </c>
      <c r="G2053" s="13">
        <f t="shared" si="32"/>
        <v>10</v>
      </c>
      <c r="H2053" s="13">
        <v>10</v>
      </c>
      <c r="I2053" s="13">
        <v>0</v>
      </c>
      <c r="J2053" s="13">
        <v>4</v>
      </c>
      <c r="K2053" s="13">
        <v>0</v>
      </c>
      <c r="L2053" s="13">
        <v>0</v>
      </c>
      <c r="M2053" s="13">
        <v>0</v>
      </c>
      <c r="N2053" s="13">
        <v>3</v>
      </c>
      <c r="O2053" s="13">
        <v>1</v>
      </c>
      <c r="P2053" s="13">
        <v>2</v>
      </c>
      <c r="Q2053" s="13">
        <v>14</v>
      </c>
      <c r="R2053" s="13">
        <v>1890</v>
      </c>
      <c r="S2053" s="13">
        <v>100</v>
      </c>
      <c r="T2053" s="15">
        <v>19</v>
      </c>
      <c r="U2053" s="15">
        <v>2.375</v>
      </c>
      <c r="V2053" s="15">
        <v>1.4962500000000001</v>
      </c>
      <c r="W2053" s="13">
        <v>171</v>
      </c>
      <c r="X2053" s="13">
        <v>314</v>
      </c>
      <c r="Y2053" s="13">
        <v>38</v>
      </c>
      <c r="Z2053" s="13">
        <v>485</v>
      </c>
      <c r="AA2053" s="13">
        <v>72</v>
      </c>
      <c r="AB2053" s="13">
        <v>4</v>
      </c>
    </row>
    <row r="2054" spans="1:28">
      <c r="A2054" s="1">
        <v>100013399</v>
      </c>
      <c r="B2054" s="1" t="s">
        <v>2314</v>
      </c>
      <c r="C2054" s="1" t="s">
        <v>4360</v>
      </c>
      <c r="D2054" s="1" t="s">
        <v>4383</v>
      </c>
      <c r="E2054" s="1">
        <v>1</v>
      </c>
      <c r="F2054" s="13">
        <v>27</v>
      </c>
      <c r="G2054" s="13">
        <f t="shared" ref="G2054:G2117" si="33">H2054+I2054</f>
        <v>7</v>
      </c>
      <c r="H2054" s="13">
        <v>7</v>
      </c>
      <c r="I2054" s="13">
        <v>0</v>
      </c>
      <c r="J2054" s="13">
        <v>4</v>
      </c>
      <c r="K2054" s="13">
        <v>0</v>
      </c>
      <c r="L2054" s="13">
        <v>0</v>
      </c>
      <c r="M2054" s="13">
        <v>0</v>
      </c>
      <c r="N2054" s="13">
        <v>3</v>
      </c>
      <c r="O2054" s="13">
        <v>1</v>
      </c>
      <c r="P2054" s="13">
        <v>2</v>
      </c>
      <c r="Q2054" s="13">
        <v>10</v>
      </c>
      <c r="R2054" s="13">
        <v>1378</v>
      </c>
      <c r="S2054" s="13">
        <v>37</v>
      </c>
      <c r="T2054" s="15">
        <v>13.5</v>
      </c>
      <c r="U2054" s="15">
        <v>1.6875</v>
      </c>
      <c r="V2054" s="15">
        <v>1.0631250000000001</v>
      </c>
      <c r="W2054" s="13">
        <v>125</v>
      </c>
      <c r="X2054" s="13">
        <v>218</v>
      </c>
      <c r="Y2054" s="13">
        <v>27</v>
      </c>
      <c r="Z2054" s="13">
        <v>343</v>
      </c>
      <c r="AA2054" s="13">
        <v>72</v>
      </c>
      <c r="AB2054" s="13">
        <v>4</v>
      </c>
    </row>
    <row r="2055" spans="1:28">
      <c r="A2055" s="1">
        <v>100013405</v>
      </c>
      <c r="B2055" s="1" t="s">
        <v>2314</v>
      </c>
      <c r="C2055" s="1" t="s">
        <v>4360</v>
      </c>
      <c r="D2055" s="1" t="s">
        <v>176</v>
      </c>
      <c r="E2055" s="1">
        <v>1</v>
      </c>
      <c r="F2055" s="13">
        <v>25</v>
      </c>
      <c r="G2055" s="13">
        <f t="shared" si="33"/>
        <v>7</v>
      </c>
      <c r="H2055" s="13">
        <v>7</v>
      </c>
      <c r="I2055" s="13">
        <v>0</v>
      </c>
      <c r="J2055" s="13">
        <v>4</v>
      </c>
      <c r="K2055" s="13">
        <v>0</v>
      </c>
      <c r="L2055" s="13">
        <v>0</v>
      </c>
      <c r="M2055" s="13">
        <v>0</v>
      </c>
      <c r="N2055" s="13">
        <v>3</v>
      </c>
      <c r="O2055" s="13">
        <v>1</v>
      </c>
      <c r="P2055" s="13">
        <v>2</v>
      </c>
      <c r="Q2055" s="13">
        <v>9</v>
      </c>
      <c r="R2055" s="13">
        <v>1285</v>
      </c>
      <c r="S2055" s="13">
        <v>25</v>
      </c>
      <c r="T2055" s="15">
        <v>12.5</v>
      </c>
      <c r="U2055" s="15">
        <v>1.5625</v>
      </c>
      <c r="V2055" s="15">
        <v>0.984375</v>
      </c>
      <c r="W2055" s="13">
        <v>116</v>
      </c>
      <c r="X2055" s="13">
        <v>201</v>
      </c>
      <c r="Y2055" s="13">
        <v>25</v>
      </c>
      <c r="Z2055" s="13">
        <v>317</v>
      </c>
      <c r="AA2055" s="13">
        <v>72</v>
      </c>
      <c r="AB2055" s="13">
        <v>4</v>
      </c>
    </row>
    <row r="2056" spans="1:28">
      <c r="A2056" s="1">
        <v>100013410</v>
      </c>
      <c r="B2056" s="1" t="s">
        <v>2314</v>
      </c>
      <c r="C2056" s="1" t="s">
        <v>4389</v>
      </c>
      <c r="D2056" s="1" t="s">
        <v>176</v>
      </c>
      <c r="E2056" s="1">
        <v>1</v>
      </c>
      <c r="F2056" s="13">
        <v>31</v>
      </c>
      <c r="G2056" s="13">
        <f t="shared" si="33"/>
        <v>11</v>
      </c>
      <c r="H2056" s="13">
        <v>11</v>
      </c>
      <c r="I2056" s="13">
        <v>0</v>
      </c>
      <c r="J2056" s="13">
        <v>4</v>
      </c>
      <c r="K2056" s="13">
        <v>0</v>
      </c>
      <c r="L2056" s="13">
        <v>0</v>
      </c>
      <c r="M2056" s="13">
        <v>0</v>
      </c>
      <c r="N2056" s="13">
        <v>3</v>
      </c>
      <c r="O2056" s="13">
        <v>1</v>
      </c>
      <c r="P2056" s="13">
        <v>2</v>
      </c>
      <c r="Q2056" s="13">
        <v>10</v>
      </c>
      <c r="R2056" s="13">
        <v>1564</v>
      </c>
      <c r="S2056" s="13">
        <v>37</v>
      </c>
      <c r="T2056" s="15">
        <v>15.5</v>
      </c>
      <c r="U2056" s="15">
        <v>1.9375</v>
      </c>
      <c r="V2056" s="15">
        <v>1.2206250000000001</v>
      </c>
      <c r="W2056" s="13">
        <v>141</v>
      </c>
      <c r="X2056" s="13">
        <v>246</v>
      </c>
      <c r="Y2056" s="13">
        <v>31</v>
      </c>
      <c r="Z2056" s="13">
        <v>387</v>
      </c>
      <c r="AA2056" s="13">
        <v>72</v>
      </c>
      <c r="AB2056" s="13">
        <v>4</v>
      </c>
    </row>
    <row r="2057" spans="1:28">
      <c r="A2057" s="1">
        <v>100013415</v>
      </c>
      <c r="B2057" s="1" t="s">
        <v>2314</v>
      </c>
      <c r="C2057" s="1" t="s">
        <v>4389</v>
      </c>
      <c r="D2057" s="1" t="s">
        <v>4391</v>
      </c>
      <c r="E2057" s="1">
        <v>1</v>
      </c>
      <c r="F2057" s="13">
        <v>25</v>
      </c>
      <c r="G2057" s="13">
        <f t="shared" si="33"/>
        <v>7</v>
      </c>
      <c r="H2057" s="13">
        <v>7</v>
      </c>
      <c r="I2057" s="13">
        <v>0</v>
      </c>
      <c r="J2057" s="13">
        <v>4</v>
      </c>
      <c r="K2057" s="13">
        <v>0</v>
      </c>
      <c r="L2057" s="13">
        <v>0</v>
      </c>
      <c r="M2057" s="13">
        <v>0</v>
      </c>
      <c r="N2057" s="13">
        <v>3</v>
      </c>
      <c r="O2057" s="13">
        <v>1</v>
      </c>
      <c r="P2057" s="13">
        <v>2</v>
      </c>
      <c r="Q2057" s="13">
        <v>9</v>
      </c>
      <c r="R2057" s="13">
        <v>1285</v>
      </c>
      <c r="S2057" s="13">
        <v>25</v>
      </c>
      <c r="T2057" s="15">
        <v>12.5</v>
      </c>
      <c r="U2057" s="15">
        <v>1.5625</v>
      </c>
      <c r="V2057" s="15">
        <v>0.984375</v>
      </c>
      <c r="W2057" s="13">
        <v>116</v>
      </c>
      <c r="X2057" s="13">
        <v>201</v>
      </c>
      <c r="Y2057" s="13">
        <v>25</v>
      </c>
      <c r="Z2057" s="13">
        <v>317</v>
      </c>
      <c r="AA2057" s="13">
        <v>72</v>
      </c>
      <c r="AB2057" s="13">
        <v>4</v>
      </c>
    </row>
    <row r="2058" spans="1:28">
      <c r="A2058" s="1">
        <v>100013420</v>
      </c>
      <c r="B2058" s="1" t="s">
        <v>2314</v>
      </c>
      <c r="C2058" s="1" t="s">
        <v>4389</v>
      </c>
      <c r="D2058" s="1" t="s">
        <v>176</v>
      </c>
      <c r="E2058" s="1">
        <v>1</v>
      </c>
      <c r="F2058" s="13">
        <v>35</v>
      </c>
      <c r="G2058" s="13">
        <f t="shared" si="33"/>
        <v>9</v>
      </c>
      <c r="H2058" s="13">
        <v>9</v>
      </c>
      <c r="I2058" s="13">
        <v>0</v>
      </c>
      <c r="J2058" s="13">
        <v>4</v>
      </c>
      <c r="K2058" s="13">
        <v>0</v>
      </c>
      <c r="L2058" s="13">
        <v>0</v>
      </c>
      <c r="M2058" s="13">
        <v>0</v>
      </c>
      <c r="N2058" s="13">
        <v>3</v>
      </c>
      <c r="O2058" s="13">
        <v>1</v>
      </c>
      <c r="P2058" s="13">
        <v>2</v>
      </c>
      <c r="Q2058" s="13">
        <v>13</v>
      </c>
      <c r="R2058" s="13">
        <v>1751</v>
      </c>
      <c r="S2058" s="13">
        <v>82</v>
      </c>
      <c r="T2058" s="15">
        <v>17.5</v>
      </c>
      <c r="U2058" s="15">
        <v>2.1875</v>
      </c>
      <c r="V2058" s="15">
        <v>1.378125</v>
      </c>
      <c r="W2058" s="13">
        <v>158</v>
      </c>
      <c r="X2058" s="13">
        <v>288</v>
      </c>
      <c r="Y2058" s="13">
        <v>35</v>
      </c>
      <c r="Z2058" s="13">
        <v>446</v>
      </c>
      <c r="AA2058" s="13">
        <v>72</v>
      </c>
      <c r="AB2058" s="13">
        <v>4</v>
      </c>
    </row>
    <row r="2059" spans="1:28">
      <c r="A2059" s="1">
        <v>100013423</v>
      </c>
      <c r="B2059" s="1" t="s">
        <v>2314</v>
      </c>
      <c r="C2059" s="1" t="s">
        <v>4389</v>
      </c>
      <c r="D2059" s="1" t="s">
        <v>176</v>
      </c>
      <c r="E2059" s="1">
        <v>1</v>
      </c>
      <c r="F2059" s="13">
        <v>3</v>
      </c>
      <c r="G2059" s="13">
        <f t="shared" si="33"/>
        <v>1</v>
      </c>
      <c r="H2059" s="13">
        <v>1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1</v>
      </c>
      <c r="P2059" s="13">
        <v>1</v>
      </c>
      <c r="Q2059" s="13">
        <v>1</v>
      </c>
      <c r="R2059" s="13">
        <v>175</v>
      </c>
      <c r="S2059" s="13">
        <v>0</v>
      </c>
      <c r="T2059" s="15">
        <v>1.5</v>
      </c>
      <c r="U2059" s="15">
        <v>0.1875</v>
      </c>
      <c r="V2059" s="15">
        <v>0.11812499999999999</v>
      </c>
      <c r="W2059" s="13">
        <v>16</v>
      </c>
      <c r="X2059" s="13">
        <v>27</v>
      </c>
      <c r="Y2059" s="13">
        <v>3</v>
      </c>
      <c r="Z2059" s="13">
        <v>43</v>
      </c>
      <c r="AA2059" s="13">
        <v>48</v>
      </c>
      <c r="AB2059" s="13">
        <v>0</v>
      </c>
    </row>
    <row r="2060" spans="1:28">
      <c r="A2060" s="1">
        <v>100013426</v>
      </c>
      <c r="B2060" s="1" t="s">
        <v>2314</v>
      </c>
      <c r="C2060" s="1" t="s">
        <v>4389</v>
      </c>
      <c r="D2060" s="1" t="s">
        <v>4397</v>
      </c>
      <c r="E2060" s="1">
        <v>1</v>
      </c>
      <c r="F2060" s="13">
        <v>13</v>
      </c>
      <c r="G2060" s="13">
        <f t="shared" si="33"/>
        <v>5</v>
      </c>
      <c r="H2060" s="13">
        <v>5</v>
      </c>
      <c r="I2060" s="13">
        <v>0</v>
      </c>
      <c r="J2060" s="13">
        <v>0</v>
      </c>
      <c r="K2060" s="13">
        <v>1</v>
      </c>
      <c r="L2060" s="13">
        <v>0</v>
      </c>
      <c r="M2060" s="13">
        <v>1</v>
      </c>
      <c r="N2060" s="13">
        <v>0</v>
      </c>
      <c r="O2060" s="13">
        <v>1</v>
      </c>
      <c r="P2060" s="13">
        <v>1</v>
      </c>
      <c r="Q2060" s="13">
        <v>4</v>
      </c>
      <c r="R2060" s="13">
        <v>630</v>
      </c>
      <c r="S2060" s="13">
        <v>0</v>
      </c>
      <c r="T2060" s="15">
        <v>6.5</v>
      </c>
      <c r="U2060" s="15">
        <v>0.8125</v>
      </c>
      <c r="V2060" s="15">
        <v>0.51187499999999997</v>
      </c>
      <c r="W2060" s="13">
        <v>57</v>
      </c>
      <c r="X2060" s="13">
        <v>95</v>
      </c>
      <c r="Y2060" s="13">
        <v>13</v>
      </c>
      <c r="Z2060" s="13">
        <v>152</v>
      </c>
      <c r="AA2060" s="13">
        <v>48</v>
      </c>
      <c r="AB2060" s="13">
        <v>0</v>
      </c>
    </row>
    <row r="2061" spans="1:28">
      <c r="A2061" s="1">
        <v>100013429</v>
      </c>
      <c r="B2061" s="1" t="s">
        <v>2314</v>
      </c>
      <c r="C2061" s="1" t="s">
        <v>4389</v>
      </c>
      <c r="D2061" s="1" t="s">
        <v>176</v>
      </c>
      <c r="E2061" s="1">
        <v>1</v>
      </c>
      <c r="F2061" s="13">
        <v>57</v>
      </c>
      <c r="G2061" s="13">
        <f t="shared" si="33"/>
        <v>15</v>
      </c>
      <c r="H2061" s="13">
        <v>15</v>
      </c>
      <c r="I2061" s="13">
        <v>0</v>
      </c>
      <c r="J2061" s="13">
        <v>8</v>
      </c>
      <c r="K2061" s="13">
        <v>0</v>
      </c>
      <c r="L2061" s="13">
        <v>0</v>
      </c>
      <c r="M2061" s="13">
        <v>0</v>
      </c>
      <c r="N2061" s="13">
        <v>5</v>
      </c>
      <c r="O2061" s="13">
        <v>1</v>
      </c>
      <c r="P2061" s="13">
        <v>4</v>
      </c>
      <c r="Q2061" s="13">
        <v>21</v>
      </c>
      <c r="R2061" s="13">
        <v>2895</v>
      </c>
      <c r="S2061" s="13">
        <v>279</v>
      </c>
      <c r="T2061" s="15">
        <v>28.5</v>
      </c>
      <c r="U2061" s="15">
        <v>3.5625</v>
      </c>
      <c r="V2061" s="15">
        <v>2.2443749999999998</v>
      </c>
      <c r="W2061" s="13">
        <v>261</v>
      </c>
      <c r="X2061" s="13">
        <v>518</v>
      </c>
      <c r="Y2061" s="13">
        <v>57</v>
      </c>
      <c r="Z2061" s="13">
        <v>779</v>
      </c>
      <c r="AA2061" s="13">
        <v>120</v>
      </c>
      <c r="AB2061" s="13">
        <v>8</v>
      </c>
    </row>
    <row r="2062" spans="1:28">
      <c r="A2062" s="1">
        <v>100013435</v>
      </c>
      <c r="B2062" s="1" t="s">
        <v>2314</v>
      </c>
      <c r="C2062" s="1" t="s">
        <v>4389</v>
      </c>
      <c r="D2062" s="1" t="s">
        <v>176</v>
      </c>
      <c r="E2062" s="1">
        <v>1</v>
      </c>
      <c r="F2062" s="13">
        <v>30</v>
      </c>
      <c r="G2062" s="13">
        <f t="shared" si="33"/>
        <v>8</v>
      </c>
      <c r="H2062" s="13">
        <v>8</v>
      </c>
      <c r="I2062" s="13">
        <v>0</v>
      </c>
      <c r="J2062" s="13">
        <v>4</v>
      </c>
      <c r="K2062" s="13">
        <v>0</v>
      </c>
      <c r="L2062" s="13">
        <v>0</v>
      </c>
      <c r="M2062" s="13">
        <v>0</v>
      </c>
      <c r="N2062" s="13">
        <v>3</v>
      </c>
      <c r="O2062" s="13">
        <v>1</v>
      </c>
      <c r="P2062" s="13">
        <v>2</v>
      </c>
      <c r="Q2062" s="13">
        <v>11</v>
      </c>
      <c r="R2062" s="13">
        <v>1518</v>
      </c>
      <c r="S2062" s="13">
        <v>50</v>
      </c>
      <c r="T2062" s="15">
        <v>15</v>
      </c>
      <c r="U2062" s="15">
        <v>1.875</v>
      </c>
      <c r="V2062" s="15">
        <v>1.1812499999999999</v>
      </c>
      <c r="W2062" s="13">
        <v>137</v>
      </c>
      <c r="X2062" s="13">
        <v>243</v>
      </c>
      <c r="Y2062" s="13">
        <v>30</v>
      </c>
      <c r="Z2062" s="13">
        <v>380</v>
      </c>
      <c r="AA2062" s="13">
        <v>72</v>
      </c>
      <c r="AB2062" s="13">
        <v>4</v>
      </c>
    </row>
    <row r="2063" spans="1:28">
      <c r="A2063" s="1">
        <v>100013438</v>
      </c>
      <c r="B2063" s="1" t="s">
        <v>2314</v>
      </c>
      <c r="C2063" s="1" t="s">
        <v>4389</v>
      </c>
      <c r="D2063" s="1" t="s">
        <v>176</v>
      </c>
      <c r="E2063" s="1">
        <v>1</v>
      </c>
      <c r="F2063" s="13">
        <v>38</v>
      </c>
      <c r="G2063" s="13">
        <f t="shared" si="33"/>
        <v>10</v>
      </c>
      <c r="H2063" s="13">
        <v>10</v>
      </c>
      <c r="I2063" s="13">
        <v>0</v>
      </c>
      <c r="J2063" s="13">
        <v>4</v>
      </c>
      <c r="K2063" s="13">
        <v>0</v>
      </c>
      <c r="L2063" s="13">
        <v>0</v>
      </c>
      <c r="M2063" s="13">
        <v>0</v>
      </c>
      <c r="N2063" s="13">
        <v>3</v>
      </c>
      <c r="O2063" s="13">
        <v>1</v>
      </c>
      <c r="P2063" s="13">
        <v>2</v>
      </c>
      <c r="Q2063" s="13">
        <v>14</v>
      </c>
      <c r="R2063" s="13">
        <v>1890</v>
      </c>
      <c r="S2063" s="13">
        <v>100</v>
      </c>
      <c r="T2063" s="15">
        <v>19</v>
      </c>
      <c r="U2063" s="15">
        <v>2.375</v>
      </c>
      <c r="V2063" s="15">
        <v>1.4962500000000001</v>
      </c>
      <c r="W2063" s="13">
        <v>171</v>
      </c>
      <c r="X2063" s="13">
        <v>314</v>
      </c>
      <c r="Y2063" s="13">
        <v>38</v>
      </c>
      <c r="Z2063" s="13">
        <v>485</v>
      </c>
      <c r="AA2063" s="13">
        <v>72</v>
      </c>
      <c r="AB2063" s="13">
        <v>4</v>
      </c>
    </row>
    <row r="2064" spans="1:28">
      <c r="A2064" s="1">
        <v>100013444</v>
      </c>
      <c r="B2064" s="1" t="s">
        <v>2314</v>
      </c>
      <c r="C2064" s="1" t="s">
        <v>4389</v>
      </c>
      <c r="D2064" s="1" t="s">
        <v>176</v>
      </c>
      <c r="E2064" s="1">
        <v>1</v>
      </c>
      <c r="F2064" s="13">
        <v>25</v>
      </c>
      <c r="G2064" s="13">
        <f t="shared" si="33"/>
        <v>7</v>
      </c>
      <c r="H2064" s="13">
        <v>7</v>
      </c>
      <c r="I2064" s="13">
        <v>0</v>
      </c>
      <c r="J2064" s="13">
        <v>4</v>
      </c>
      <c r="K2064" s="13">
        <v>0</v>
      </c>
      <c r="L2064" s="13">
        <v>0</v>
      </c>
      <c r="M2064" s="13">
        <v>0</v>
      </c>
      <c r="N2064" s="13">
        <v>3</v>
      </c>
      <c r="O2064" s="13">
        <v>1</v>
      </c>
      <c r="P2064" s="13">
        <v>2</v>
      </c>
      <c r="Q2064" s="13">
        <v>9</v>
      </c>
      <c r="R2064" s="13">
        <v>1285</v>
      </c>
      <c r="S2064" s="13">
        <v>25</v>
      </c>
      <c r="T2064" s="15">
        <v>12.5</v>
      </c>
      <c r="U2064" s="15">
        <v>1.5625</v>
      </c>
      <c r="V2064" s="15">
        <v>0.984375</v>
      </c>
      <c r="W2064" s="13">
        <v>116</v>
      </c>
      <c r="X2064" s="13">
        <v>201</v>
      </c>
      <c r="Y2064" s="13">
        <v>25</v>
      </c>
      <c r="Z2064" s="13">
        <v>317</v>
      </c>
      <c r="AA2064" s="13">
        <v>72</v>
      </c>
      <c r="AB2064" s="13">
        <v>4</v>
      </c>
    </row>
    <row r="2065" spans="1:28">
      <c r="A2065" s="1">
        <v>100013447</v>
      </c>
      <c r="B2065" s="1" t="s">
        <v>2314</v>
      </c>
      <c r="C2065" s="1" t="s">
        <v>4389</v>
      </c>
      <c r="D2065" s="1" t="s">
        <v>176</v>
      </c>
      <c r="E2065" s="1">
        <v>1</v>
      </c>
      <c r="F2065" s="13">
        <v>19</v>
      </c>
      <c r="G2065" s="13">
        <f t="shared" si="33"/>
        <v>5</v>
      </c>
      <c r="H2065" s="13">
        <v>5</v>
      </c>
      <c r="I2065" s="13">
        <v>0</v>
      </c>
      <c r="J2065" s="13">
        <v>0</v>
      </c>
      <c r="K2065" s="13">
        <v>1</v>
      </c>
      <c r="L2065" s="13">
        <v>0</v>
      </c>
      <c r="M2065" s="13">
        <v>1</v>
      </c>
      <c r="N2065" s="13">
        <v>0</v>
      </c>
      <c r="O2065" s="13">
        <v>1</v>
      </c>
      <c r="P2065" s="13">
        <v>1</v>
      </c>
      <c r="Q2065" s="13">
        <v>7</v>
      </c>
      <c r="R2065" s="13">
        <v>1263</v>
      </c>
      <c r="S2065" s="13">
        <v>0</v>
      </c>
      <c r="T2065" s="15">
        <v>9.5</v>
      </c>
      <c r="U2065" s="15">
        <v>1.1875</v>
      </c>
      <c r="V2065" s="15">
        <v>0.74812500000000004</v>
      </c>
      <c r="W2065" s="13">
        <v>114</v>
      </c>
      <c r="X2065" s="13">
        <v>190</v>
      </c>
      <c r="Y2065" s="13">
        <v>19</v>
      </c>
      <c r="Z2065" s="13">
        <v>304</v>
      </c>
      <c r="AA2065" s="13">
        <v>48</v>
      </c>
      <c r="AB2065" s="13">
        <v>0</v>
      </c>
    </row>
    <row r="2066" spans="1:28">
      <c r="A2066" s="1">
        <v>100013451</v>
      </c>
      <c r="B2066" s="1" t="s">
        <v>2314</v>
      </c>
      <c r="C2066" s="1" t="s">
        <v>4389</v>
      </c>
      <c r="D2066" s="1" t="s">
        <v>176</v>
      </c>
      <c r="E2066" s="1">
        <v>1</v>
      </c>
      <c r="F2066" s="13">
        <v>9</v>
      </c>
      <c r="G2066" s="13">
        <f t="shared" si="33"/>
        <v>3</v>
      </c>
      <c r="H2066" s="13">
        <v>3</v>
      </c>
      <c r="I2066" s="13">
        <v>0</v>
      </c>
      <c r="J2066" s="13">
        <v>0</v>
      </c>
      <c r="K2066" s="13">
        <v>1</v>
      </c>
      <c r="L2066" s="13">
        <v>0</v>
      </c>
      <c r="M2066" s="13">
        <v>1</v>
      </c>
      <c r="N2066" s="13">
        <v>0</v>
      </c>
      <c r="O2066" s="13">
        <v>1</v>
      </c>
      <c r="P2066" s="13">
        <v>1</v>
      </c>
      <c r="Q2066" s="13">
        <v>3</v>
      </c>
      <c r="R2066" s="13">
        <v>410</v>
      </c>
      <c r="S2066" s="13">
        <v>0</v>
      </c>
      <c r="T2066" s="15">
        <v>4.5</v>
      </c>
      <c r="U2066" s="15">
        <v>0.5625</v>
      </c>
      <c r="V2066" s="15">
        <v>0.354375</v>
      </c>
      <c r="W2066" s="13">
        <v>37</v>
      </c>
      <c r="X2066" s="13">
        <v>62</v>
      </c>
      <c r="Y2066" s="13">
        <v>9</v>
      </c>
      <c r="Z2066" s="13">
        <v>99</v>
      </c>
      <c r="AA2066" s="13">
        <v>48</v>
      </c>
      <c r="AB2066" s="13">
        <v>0</v>
      </c>
    </row>
    <row r="2067" spans="1:28">
      <c r="A2067" s="1">
        <v>100013455</v>
      </c>
      <c r="B2067" s="1" t="s">
        <v>2314</v>
      </c>
      <c r="C2067" s="1" t="s">
        <v>4389</v>
      </c>
      <c r="D2067" s="1" t="s">
        <v>176</v>
      </c>
      <c r="E2067" s="1">
        <v>4</v>
      </c>
      <c r="F2067" s="13">
        <v>100</v>
      </c>
      <c r="G2067" s="13">
        <f t="shared" si="33"/>
        <v>34</v>
      </c>
      <c r="H2067" s="13">
        <v>34</v>
      </c>
      <c r="I2067" s="13">
        <v>0</v>
      </c>
      <c r="J2067" s="13">
        <v>10</v>
      </c>
      <c r="K2067" s="13">
        <v>4</v>
      </c>
      <c r="L2067" s="13">
        <v>0</v>
      </c>
      <c r="M2067" s="13">
        <v>3</v>
      </c>
      <c r="N2067" s="13">
        <v>6</v>
      </c>
      <c r="O2067" s="13">
        <v>4</v>
      </c>
      <c r="P2067" s="13">
        <v>9</v>
      </c>
      <c r="Q2067" s="13">
        <v>33</v>
      </c>
      <c r="R2067" s="13">
        <v>5131</v>
      </c>
      <c r="S2067" s="13">
        <v>682</v>
      </c>
      <c r="T2067" s="15">
        <v>50</v>
      </c>
      <c r="U2067" s="15">
        <v>6.25</v>
      </c>
      <c r="V2067" s="15">
        <v>3.9375</v>
      </c>
      <c r="W2067" s="13">
        <v>463</v>
      </c>
      <c r="X2067" s="13">
        <v>975</v>
      </c>
      <c r="Y2067" s="13">
        <v>100</v>
      </c>
      <c r="Z2067" s="13">
        <v>1438</v>
      </c>
      <c r="AA2067" s="13">
        <v>312</v>
      </c>
      <c r="AB2067" s="13">
        <v>10</v>
      </c>
    </row>
    <row r="2068" spans="1:28">
      <c r="A2068" s="1">
        <v>100013462</v>
      </c>
      <c r="B2068" s="1" t="s">
        <v>2314</v>
      </c>
      <c r="C2068" s="1" t="s">
        <v>4389</v>
      </c>
      <c r="D2068" s="1" t="s">
        <v>176</v>
      </c>
      <c r="E2068" s="1">
        <v>1</v>
      </c>
      <c r="F2068" s="13">
        <v>60</v>
      </c>
      <c r="G2068" s="13">
        <f t="shared" si="33"/>
        <v>16</v>
      </c>
      <c r="H2068" s="13">
        <v>16</v>
      </c>
      <c r="I2068" s="13">
        <v>0</v>
      </c>
      <c r="J2068" s="13">
        <v>6</v>
      </c>
      <c r="K2068" s="13">
        <v>0</v>
      </c>
      <c r="L2068" s="13">
        <v>0</v>
      </c>
      <c r="M2068" s="13">
        <v>0</v>
      </c>
      <c r="N2068" s="13">
        <v>4</v>
      </c>
      <c r="O2068" s="13">
        <v>1</v>
      </c>
      <c r="P2068" s="13">
        <v>3</v>
      </c>
      <c r="Q2068" s="13">
        <v>22</v>
      </c>
      <c r="R2068" s="13">
        <v>2915</v>
      </c>
      <c r="S2068" s="13">
        <v>311</v>
      </c>
      <c r="T2068" s="15">
        <v>30</v>
      </c>
      <c r="U2068" s="15">
        <v>3.75</v>
      </c>
      <c r="V2068" s="15">
        <v>2.3624999999999998</v>
      </c>
      <c r="W2068" s="13">
        <v>263</v>
      </c>
      <c r="X2068" s="13">
        <v>531</v>
      </c>
      <c r="Y2068" s="13">
        <v>60</v>
      </c>
      <c r="Z2068" s="13">
        <v>794</v>
      </c>
      <c r="AA2068" s="13">
        <v>96</v>
      </c>
      <c r="AB2068" s="13">
        <v>6</v>
      </c>
    </row>
    <row r="2069" spans="1:28">
      <c r="A2069" s="1">
        <v>100013466</v>
      </c>
      <c r="B2069" s="1" t="s">
        <v>2314</v>
      </c>
      <c r="C2069" s="1" t="s">
        <v>4389</v>
      </c>
      <c r="D2069" s="1" t="s">
        <v>176</v>
      </c>
      <c r="E2069" s="1">
        <v>1</v>
      </c>
      <c r="F2069" s="13">
        <v>9</v>
      </c>
      <c r="G2069" s="13">
        <f t="shared" si="33"/>
        <v>3</v>
      </c>
      <c r="H2069" s="13">
        <v>3</v>
      </c>
      <c r="I2069" s="13">
        <v>0</v>
      </c>
      <c r="J2069" s="13">
        <v>0</v>
      </c>
      <c r="K2069" s="13">
        <v>1</v>
      </c>
      <c r="L2069" s="13">
        <v>0</v>
      </c>
      <c r="M2069" s="13">
        <v>1</v>
      </c>
      <c r="N2069" s="13">
        <v>0</v>
      </c>
      <c r="O2069" s="13">
        <v>1</v>
      </c>
      <c r="P2069" s="13">
        <v>1</v>
      </c>
      <c r="Q2069" s="13">
        <v>3</v>
      </c>
      <c r="R2069" s="13">
        <v>410</v>
      </c>
      <c r="S2069" s="13">
        <v>0</v>
      </c>
      <c r="T2069" s="15">
        <v>4.5</v>
      </c>
      <c r="U2069" s="15">
        <v>0.5625</v>
      </c>
      <c r="V2069" s="15">
        <v>0.354375</v>
      </c>
      <c r="W2069" s="13">
        <v>37</v>
      </c>
      <c r="X2069" s="13">
        <v>62</v>
      </c>
      <c r="Y2069" s="13">
        <v>9</v>
      </c>
      <c r="Z2069" s="13">
        <v>99</v>
      </c>
      <c r="AA2069" s="13">
        <v>48</v>
      </c>
      <c r="AB2069" s="13">
        <v>0</v>
      </c>
    </row>
    <row r="2070" spans="1:28">
      <c r="A2070" s="1">
        <v>100013473</v>
      </c>
      <c r="B2070" s="1" t="s">
        <v>2314</v>
      </c>
      <c r="C2070" s="1" t="s">
        <v>4389</v>
      </c>
      <c r="D2070" s="1" t="s">
        <v>176</v>
      </c>
      <c r="E2070" s="1">
        <v>1</v>
      </c>
      <c r="F2070" s="13">
        <v>6</v>
      </c>
      <c r="G2070" s="13">
        <f t="shared" si="33"/>
        <v>2</v>
      </c>
      <c r="H2070" s="13">
        <v>2</v>
      </c>
      <c r="I2070" s="13">
        <v>0</v>
      </c>
      <c r="J2070" s="13">
        <v>0</v>
      </c>
      <c r="K2070" s="13">
        <v>1</v>
      </c>
      <c r="L2070" s="13">
        <v>0</v>
      </c>
      <c r="M2070" s="13">
        <v>1</v>
      </c>
      <c r="N2070" s="13">
        <v>0</v>
      </c>
      <c r="O2070" s="13">
        <v>1</v>
      </c>
      <c r="P2070" s="13">
        <v>1</v>
      </c>
      <c r="Q2070" s="13">
        <v>2</v>
      </c>
      <c r="R2070" s="13">
        <v>272</v>
      </c>
      <c r="S2070" s="13">
        <v>0</v>
      </c>
      <c r="T2070" s="15">
        <v>3</v>
      </c>
      <c r="U2070" s="15">
        <v>0.375</v>
      </c>
      <c r="V2070" s="15">
        <v>0.23624999999999999</v>
      </c>
      <c r="W2070" s="13">
        <v>25</v>
      </c>
      <c r="X2070" s="13">
        <v>41</v>
      </c>
      <c r="Y2070" s="13">
        <v>6</v>
      </c>
      <c r="Z2070" s="13">
        <v>66</v>
      </c>
      <c r="AA2070" s="13">
        <v>48</v>
      </c>
      <c r="AB2070" s="13">
        <v>0</v>
      </c>
    </row>
    <row r="2071" spans="1:28">
      <c r="A2071" s="1">
        <v>100013477</v>
      </c>
      <c r="B2071" s="1" t="s">
        <v>2314</v>
      </c>
      <c r="C2071" s="1" t="s">
        <v>4389</v>
      </c>
      <c r="D2071" s="1" t="s">
        <v>176</v>
      </c>
      <c r="E2071" s="1">
        <v>1</v>
      </c>
      <c r="F2071" s="13">
        <v>49</v>
      </c>
      <c r="G2071" s="13">
        <f t="shared" si="33"/>
        <v>13</v>
      </c>
      <c r="H2071" s="13">
        <v>13</v>
      </c>
      <c r="I2071" s="13">
        <v>0</v>
      </c>
      <c r="J2071" s="13">
        <v>8</v>
      </c>
      <c r="K2071" s="13">
        <v>0</v>
      </c>
      <c r="L2071" s="13">
        <v>0</v>
      </c>
      <c r="M2071" s="13">
        <v>0</v>
      </c>
      <c r="N2071" s="13">
        <v>5</v>
      </c>
      <c r="O2071" s="13">
        <v>1</v>
      </c>
      <c r="P2071" s="13">
        <v>4</v>
      </c>
      <c r="Q2071" s="13">
        <v>18</v>
      </c>
      <c r="R2071" s="13">
        <v>2523</v>
      </c>
      <c r="S2071" s="13">
        <v>192</v>
      </c>
      <c r="T2071" s="15">
        <v>24.5</v>
      </c>
      <c r="U2071" s="15">
        <v>3.0625</v>
      </c>
      <c r="V2071" s="15">
        <v>1.9293750000000001</v>
      </c>
      <c r="W2071" s="13">
        <v>228</v>
      </c>
      <c r="X2071" s="13">
        <v>437</v>
      </c>
      <c r="Y2071" s="13">
        <v>49</v>
      </c>
      <c r="Z2071" s="13">
        <v>665</v>
      </c>
      <c r="AA2071" s="13">
        <v>120</v>
      </c>
      <c r="AB2071" s="13">
        <v>8</v>
      </c>
    </row>
    <row r="2072" spans="1:28">
      <c r="A2072" s="1">
        <v>100013481</v>
      </c>
      <c r="B2072" s="1" t="s">
        <v>2314</v>
      </c>
      <c r="C2072" s="1" t="s">
        <v>4389</v>
      </c>
      <c r="D2072" s="1" t="s">
        <v>176</v>
      </c>
      <c r="E2072" s="1">
        <v>1</v>
      </c>
      <c r="F2072" s="13">
        <v>30</v>
      </c>
      <c r="G2072" s="13">
        <f t="shared" si="33"/>
        <v>8</v>
      </c>
      <c r="H2072" s="13">
        <v>8</v>
      </c>
      <c r="I2072" s="13">
        <v>0</v>
      </c>
      <c r="J2072" s="13">
        <v>4</v>
      </c>
      <c r="K2072" s="13">
        <v>0</v>
      </c>
      <c r="L2072" s="13">
        <v>0</v>
      </c>
      <c r="M2072" s="13">
        <v>0</v>
      </c>
      <c r="N2072" s="13">
        <v>3</v>
      </c>
      <c r="O2072" s="13">
        <v>1</v>
      </c>
      <c r="P2072" s="13">
        <v>2</v>
      </c>
      <c r="Q2072" s="13">
        <v>11</v>
      </c>
      <c r="R2072" s="13">
        <v>1518</v>
      </c>
      <c r="S2072" s="13">
        <v>50</v>
      </c>
      <c r="T2072" s="15">
        <v>15</v>
      </c>
      <c r="U2072" s="15">
        <v>1.875</v>
      </c>
      <c r="V2072" s="15">
        <v>1.1812499999999999</v>
      </c>
      <c r="W2072" s="13">
        <v>137</v>
      </c>
      <c r="X2072" s="13">
        <v>243</v>
      </c>
      <c r="Y2072" s="13">
        <v>30</v>
      </c>
      <c r="Z2072" s="13">
        <v>380</v>
      </c>
      <c r="AA2072" s="13">
        <v>72</v>
      </c>
      <c r="AB2072" s="13">
        <v>4</v>
      </c>
    </row>
    <row r="2073" spans="1:28">
      <c r="A2073" s="1">
        <v>100013486</v>
      </c>
      <c r="B2073" s="1" t="s">
        <v>2314</v>
      </c>
      <c r="C2073" s="1" t="s">
        <v>4389</v>
      </c>
      <c r="D2073" s="1" t="s">
        <v>176</v>
      </c>
      <c r="E2073" s="1">
        <v>1</v>
      </c>
      <c r="F2073" s="13">
        <v>46</v>
      </c>
      <c r="G2073" s="13">
        <f t="shared" si="33"/>
        <v>12</v>
      </c>
      <c r="H2073" s="13">
        <v>12</v>
      </c>
      <c r="I2073" s="13">
        <v>0</v>
      </c>
      <c r="J2073" s="13">
        <v>6</v>
      </c>
      <c r="K2073" s="13">
        <v>0</v>
      </c>
      <c r="L2073" s="13">
        <v>0</v>
      </c>
      <c r="M2073" s="13">
        <v>0</v>
      </c>
      <c r="N2073" s="13">
        <v>4</v>
      </c>
      <c r="O2073" s="13">
        <v>1</v>
      </c>
      <c r="P2073" s="13">
        <v>3</v>
      </c>
      <c r="Q2073" s="13">
        <v>17</v>
      </c>
      <c r="R2073" s="13">
        <v>2263</v>
      </c>
      <c r="S2073" s="13">
        <v>166</v>
      </c>
      <c r="T2073" s="15">
        <v>23</v>
      </c>
      <c r="U2073" s="15">
        <v>2.875</v>
      </c>
      <c r="V2073" s="15">
        <v>1.81125</v>
      </c>
      <c r="W2073" s="13">
        <v>204</v>
      </c>
      <c r="X2073" s="13">
        <v>390</v>
      </c>
      <c r="Y2073" s="13">
        <v>46</v>
      </c>
      <c r="Z2073" s="13">
        <v>594</v>
      </c>
      <c r="AA2073" s="13">
        <v>96</v>
      </c>
      <c r="AB2073" s="13">
        <v>6</v>
      </c>
    </row>
    <row r="2074" spans="1:28">
      <c r="A2074" s="1">
        <v>100013489</v>
      </c>
      <c r="B2074" s="1" t="s">
        <v>2314</v>
      </c>
      <c r="C2074" s="1" t="s">
        <v>4389</v>
      </c>
      <c r="D2074" s="1" t="s">
        <v>176</v>
      </c>
      <c r="E2074" s="1">
        <v>1</v>
      </c>
      <c r="F2074" s="13">
        <v>44</v>
      </c>
      <c r="G2074" s="13">
        <f t="shared" si="33"/>
        <v>12</v>
      </c>
      <c r="H2074" s="13">
        <v>12</v>
      </c>
      <c r="I2074" s="13">
        <v>0</v>
      </c>
      <c r="J2074" s="13">
        <v>6</v>
      </c>
      <c r="K2074" s="13">
        <v>0</v>
      </c>
      <c r="L2074" s="13">
        <v>0</v>
      </c>
      <c r="M2074" s="13">
        <v>0</v>
      </c>
      <c r="N2074" s="13">
        <v>4</v>
      </c>
      <c r="O2074" s="13">
        <v>1</v>
      </c>
      <c r="P2074" s="13">
        <v>3</v>
      </c>
      <c r="Q2074" s="13">
        <v>16</v>
      </c>
      <c r="R2074" s="13">
        <v>2170</v>
      </c>
      <c r="S2074" s="13">
        <v>142</v>
      </c>
      <c r="T2074" s="15">
        <v>22</v>
      </c>
      <c r="U2074" s="15">
        <v>2.75</v>
      </c>
      <c r="V2074" s="15">
        <v>1.7324999999999999</v>
      </c>
      <c r="W2074" s="13">
        <v>196</v>
      </c>
      <c r="X2074" s="13">
        <v>369</v>
      </c>
      <c r="Y2074" s="13">
        <v>44</v>
      </c>
      <c r="Z2074" s="13">
        <v>565</v>
      </c>
      <c r="AA2074" s="13">
        <v>96</v>
      </c>
      <c r="AB2074" s="13">
        <v>6</v>
      </c>
    </row>
    <row r="2075" spans="1:28">
      <c r="A2075" s="1">
        <v>100013494</v>
      </c>
      <c r="B2075" s="1" t="s">
        <v>2314</v>
      </c>
      <c r="C2075" s="1" t="s">
        <v>4389</v>
      </c>
      <c r="D2075" s="1" t="s">
        <v>4428</v>
      </c>
      <c r="E2075" s="1">
        <v>1</v>
      </c>
      <c r="F2075" s="13">
        <v>8</v>
      </c>
      <c r="G2075" s="13">
        <f t="shared" si="33"/>
        <v>8</v>
      </c>
      <c r="H2075" s="13">
        <v>0</v>
      </c>
      <c r="I2075" s="13">
        <v>8</v>
      </c>
      <c r="J2075" s="13">
        <v>2</v>
      </c>
      <c r="K2075" s="13">
        <v>0</v>
      </c>
      <c r="L2075" s="13">
        <v>0</v>
      </c>
      <c r="M2075" s="13">
        <v>0</v>
      </c>
      <c r="N2075" s="13">
        <v>2</v>
      </c>
      <c r="O2075" s="13">
        <v>1</v>
      </c>
      <c r="P2075" s="13">
        <v>1</v>
      </c>
      <c r="Q2075" s="13">
        <v>8</v>
      </c>
      <c r="R2075" s="13">
        <v>493</v>
      </c>
      <c r="S2075" s="13">
        <v>16</v>
      </c>
      <c r="T2075" s="15">
        <v>4</v>
      </c>
      <c r="U2075" s="15">
        <v>0.5</v>
      </c>
      <c r="V2075" s="15">
        <v>0.315</v>
      </c>
      <c r="W2075" s="13">
        <v>45</v>
      </c>
      <c r="X2075" s="13">
        <v>79</v>
      </c>
      <c r="Y2075" s="13">
        <v>8</v>
      </c>
      <c r="Z2075" s="13">
        <v>124</v>
      </c>
      <c r="AA2075" s="13">
        <v>48</v>
      </c>
      <c r="AB2075" s="13">
        <v>2</v>
      </c>
    </row>
    <row r="2076" spans="1:28">
      <c r="A2076" s="1">
        <v>100013501</v>
      </c>
      <c r="B2076" s="1" t="s">
        <v>2314</v>
      </c>
      <c r="C2076" s="1" t="s">
        <v>4389</v>
      </c>
      <c r="D2076" s="1" t="s">
        <v>176</v>
      </c>
      <c r="E2076" s="1">
        <v>2</v>
      </c>
      <c r="F2076" s="13">
        <v>60</v>
      </c>
      <c r="G2076" s="13">
        <f t="shared" si="33"/>
        <v>16</v>
      </c>
      <c r="H2076" s="13">
        <v>16</v>
      </c>
      <c r="I2076" s="13">
        <v>0</v>
      </c>
      <c r="J2076" s="13">
        <v>8</v>
      </c>
      <c r="K2076" s="13">
        <v>0</v>
      </c>
      <c r="L2076" s="13">
        <v>0</v>
      </c>
      <c r="M2076" s="13">
        <v>1</v>
      </c>
      <c r="N2076" s="13">
        <v>5</v>
      </c>
      <c r="O2076" s="13">
        <v>2</v>
      </c>
      <c r="P2076" s="13">
        <v>4</v>
      </c>
      <c r="Q2076" s="13">
        <v>22</v>
      </c>
      <c r="R2076" s="13">
        <v>3035</v>
      </c>
      <c r="S2076" s="13">
        <v>311</v>
      </c>
      <c r="T2076" s="15">
        <v>30</v>
      </c>
      <c r="U2076" s="15">
        <v>3.75</v>
      </c>
      <c r="V2076" s="15">
        <v>2.3624999999999998</v>
      </c>
      <c r="W2076" s="13">
        <v>274</v>
      </c>
      <c r="X2076" s="13">
        <v>549</v>
      </c>
      <c r="Y2076" s="13">
        <v>60</v>
      </c>
      <c r="Z2076" s="13">
        <v>823</v>
      </c>
      <c r="AA2076" s="13">
        <v>144</v>
      </c>
      <c r="AB2076" s="13">
        <v>8</v>
      </c>
    </row>
    <row r="2077" spans="1:28">
      <c r="A2077" s="1">
        <v>100013509</v>
      </c>
      <c r="B2077" s="1" t="s">
        <v>2314</v>
      </c>
      <c r="C2077" s="1" t="s">
        <v>4389</v>
      </c>
      <c r="D2077" s="1" t="s">
        <v>4432</v>
      </c>
      <c r="E2077" s="1">
        <v>1</v>
      </c>
      <c r="F2077" s="13">
        <v>54</v>
      </c>
      <c r="G2077" s="13">
        <f t="shared" si="33"/>
        <v>14</v>
      </c>
      <c r="H2077" s="13">
        <v>14</v>
      </c>
      <c r="I2077" s="13">
        <v>0</v>
      </c>
      <c r="J2077" s="13">
        <v>8</v>
      </c>
      <c r="K2077" s="13">
        <v>0</v>
      </c>
      <c r="L2077" s="13">
        <v>0</v>
      </c>
      <c r="M2077" s="13">
        <v>0</v>
      </c>
      <c r="N2077" s="13">
        <v>5</v>
      </c>
      <c r="O2077" s="13">
        <v>1</v>
      </c>
      <c r="P2077" s="13">
        <v>4</v>
      </c>
      <c r="Q2077" s="13">
        <v>20</v>
      </c>
      <c r="R2077" s="13">
        <v>2756</v>
      </c>
      <c r="S2077" s="13">
        <v>248</v>
      </c>
      <c r="T2077" s="15">
        <v>27</v>
      </c>
      <c r="U2077" s="15">
        <v>3.375</v>
      </c>
      <c r="V2077" s="15">
        <v>2.1262500000000002</v>
      </c>
      <c r="W2077" s="13">
        <v>249</v>
      </c>
      <c r="X2077" s="13">
        <v>488</v>
      </c>
      <c r="Y2077" s="13">
        <v>54</v>
      </c>
      <c r="Z2077" s="13">
        <v>737</v>
      </c>
      <c r="AA2077" s="13">
        <v>120</v>
      </c>
      <c r="AB2077" s="13">
        <v>8</v>
      </c>
    </row>
    <row r="2078" spans="1:28">
      <c r="A2078" s="1">
        <v>100013514</v>
      </c>
      <c r="B2078" s="1" t="s">
        <v>2314</v>
      </c>
      <c r="C2078" s="1" t="s">
        <v>4389</v>
      </c>
      <c r="D2078" s="1" t="s">
        <v>12</v>
      </c>
      <c r="E2078" s="1">
        <v>1</v>
      </c>
      <c r="F2078" s="13">
        <v>98</v>
      </c>
      <c r="G2078" s="13">
        <f t="shared" si="33"/>
        <v>26</v>
      </c>
      <c r="H2078" s="13">
        <v>25</v>
      </c>
      <c r="I2078" s="13">
        <v>1</v>
      </c>
      <c r="J2078" s="13">
        <v>14</v>
      </c>
      <c r="K2078" s="13">
        <v>0</v>
      </c>
      <c r="L2078" s="13">
        <v>0</v>
      </c>
      <c r="M2078" s="13">
        <v>0</v>
      </c>
      <c r="N2078" s="13">
        <v>8</v>
      </c>
      <c r="O2078" s="13">
        <v>1</v>
      </c>
      <c r="P2078" s="13">
        <v>7</v>
      </c>
      <c r="Q2078" s="13">
        <v>37</v>
      </c>
      <c r="R2078" s="13">
        <v>4925</v>
      </c>
      <c r="S2078" s="13">
        <v>1008</v>
      </c>
      <c r="T2078" s="15">
        <v>49</v>
      </c>
      <c r="U2078" s="15">
        <v>6.125</v>
      </c>
      <c r="V2078" s="15">
        <v>3.8587500000000001</v>
      </c>
      <c r="W2078" s="13">
        <v>444</v>
      </c>
      <c r="X2078" s="13">
        <v>1042</v>
      </c>
      <c r="Y2078" s="13">
        <v>98</v>
      </c>
      <c r="Z2078" s="13">
        <v>1486</v>
      </c>
      <c r="AA2078" s="13">
        <v>192</v>
      </c>
      <c r="AB2078" s="13">
        <v>14</v>
      </c>
    </row>
    <row r="2079" spans="1:28">
      <c r="A2079" s="1">
        <v>100013524</v>
      </c>
      <c r="B2079" s="1" t="s">
        <v>2314</v>
      </c>
      <c r="C2079" s="1" t="s">
        <v>4389</v>
      </c>
      <c r="D2079" s="1" t="s">
        <v>390</v>
      </c>
      <c r="E2079" s="1">
        <v>1</v>
      </c>
      <c r="F2079" s="13">
        <v>46</v>
      </c>
      <c r="G2079" s="13">
        <f t="shared" si="33"/>
        <v>12</v>
      </c>
      <c r="H2079" s="13">
        <v>12</v>
      </c>
      <c r="I2079" s="13">
        <v>0</v>
      </c>
      <c r="J2079" s="13">
        <v>6</v>
      </c>
      <c r="K2079" s="13">
        <v>0</v>
      </c>
      <c r="L2079" s="13">
        <v>0</v>
      </c>
      <c r="M2079" s="13">
        <v>0</v>
      </c>
      <c r="N2079" s="13">
        <v>4</v>
      </c>
      <c r="O2079" s="13">
        <v>1</v>
      </c>
      <c r="P2079" s="13">
        <v>3</v>
      </c>
      <c r="Q2079" s="13">
        <v>17</v>
      </c>
      <c r="R2079" s="13">
        <v>2263</v>
      </c>
      <c r="S2079" s="13">
        <v>166</v>
      </c>
      <c r="T2079" s="15">
        <v>23</v>
      </c>
      <c r="U2079" s="15">
        <v>2.875</v>
      </c>
      <c r="V2079" s="15">
        <v>1.81125</v>
      </c>
      <c r="W2079" s="13">
        <v>204</v>
      </c>
      <c r="X2079" s="13">
        <v>390</v>
      </c>
      <c r="Y2079" s="13">
        <v>46</v>
      </c>
      <c r="Z2079" s="13">
        <v>594</v>
      </c>
      <c r="AA2079" s="13">
        <v>96</v>
      </c>
      <c r="AB2079" s="13">
        <v>6</v>
      </c>
    </row>
    <row r="2080" spans="1:28">
      <c r="A2080" s="1">
        <v>100013525</v>
      </c>
      <c r="B2080" s="1" t="s">
        <v>2314</v>
      </c>
      <c r="C2080" s="1" t="s">
        <v>4389</v>
      </c>
      <c r="D2080" s="1" t="s">
        <v>12</v>
      </c>
      <c r="E2080" s="1">
        <v>1</v>
      </c>
      <c r="F2080" s="13">
        <v>65</v>
      </c>
      <c r="G2080" s="13">
        <f t="shared" si="33"/>
        <v>17</v>
      </c>
      <c r="H2080" s="13">
        <v>17</v>
      </c>
      <c r="I2080" s="13">
        <v>0</v>
      </c>
      <c r="J2080" s="13">
        <v>10</v>
      </c>
      <c r="K2080" s="13">
        <v>0</v>
      </c>
      <c r="L2080" s="13">
        <v>0</v>
      </c>
      <c r="M2080" s="13">
        <v>0</v>
      </c>
      <c r="N2080" s="13">
        <v>6</v>
      </c>
      <c r="O2080" s="13">
        <v>1</v>
      </c>
      <c r="P2080" s="13">
        <v>5</v>
      </c>
      <c r="Q2080" s="13">
        <v>24</v>
      </c>
      <c r="R2080" s="13">
        <v>3268</v>
      </c>
      <c r="S2080" s="13">
        <v>381</v>
      </c>
      <c r="T2080" s="15">
        <v>32.5</v>
      </c>
      <c r="U2080" s="15">
        <v>4.0625</v>
      </c>
      <c r="V2080" s="15">
        <v>2.5593750000000002</v>
      </c>
      <c r="W2080" s="13">
        <v>295</v>
      </c>
      <c r="X2080" s="13">
        <v>605</v>
      </c>
      <c r="Y2080" s="13">
        <v>65</v>
      </c>
      <c r="Z2080" s="13">
        <v>900</v>
      </c>
      <c r="AA2080" s="13">
        <v>144</v>
      </c>
      <c r="AB2080" s="13">
        <v>10</v>
      </c>
    </row>
    <row r="2081" spans="1:28">
      <c r="A2081" s="1">
        <v>100013530</v>
      </c>
      <c r="B2081" s="1" t="s">
        <v>2314</v>
      </c>
      <c r="C2081" s="1" t="s">
        <v>4389</v>
      </c>
      <c r="D2081" s="1" t="s">
        <v>12</v>
      </c>
      <c r="E2081" s="1">
        <v>2</v>
      </c>
      <c r="F2081" s="13">
        <v>76</v>
      </c>
      <c r="G2081" s="13">
        <f t="shared" si="33"/>
        <v>20</v>
      </c>
      <c r="H2081" s="13">
        <v>20</v>
      </c>
      <c r="I2081" s="13">
        <v>0</v>
      </c>
      <c r="J2081" s="13">
        <v>12</v>
      </c>
      <c r="K2081" s="13">
        <v>0</v>
      </c>
      <c r="L2081" s="13">
        <v>0</v>
      </c>
      <c r="M2081" s="13">
        <v>0</v>
      </c>
      <c r="N2081" s="13">
        <v>8</v>
      </c>
      <c r="O2081" s="13">
        <v>2</v>
      </c>
      <c r="P2081" s="13">
        <v>6</v>
      </c>
      <c r="Q2081" s="13">
        <v>28</v>
      </c>
      <c r="R2081" s="13">
        <v>3901</v>
      </c>
      <c r="S2081" s="13">
        <v>202</v>
      </c>
      <c r="T2081" s="15">
        <v>38</v>
      </c>
      <c r="U2081" s="15">
        <v>4.75</v>
      </c>
      <c r="V2081" s="15">
        <v>2.9925000000000002</v>
      </c>
      <c r="W2081" s="13">
        <v>352</v>
      </c>
      <c r="X2081" s="13">
        <v>647</v>
      </c>
      <c r="Y2081" s="13">
        <v>76</v>
      </c>
      <c r="Z2081" s="13">
        <v>999</v>
      </c>
      <c r="AA2081" s="13">
        <v>192</v>
      </c>
      <c r="AB2081" s="13">
        <v>12</v>
      </c>
    </row>
    <row r="2082" spans="1:28">
      <c r="A2082" s="1">
        <v>100013532</v>
      </c>
      <c r="B2082" s="1" t="s">
        <v>2314</v>
      </c>
      <c r="C2082" s="1" t="s">
        <v>4389</v>
      </c>
      <c r="D2082" s="1" t="s">
        <v>4440</v>
      </c>
      <c r="E2082" s="1">
        <v>1</v>
      </c>
      <c r="F2082" s="13">
        <v>63</v>
      </c>
      <c r="G2082" s="13">
        <f t="shared" si="33"/>
        <v>17</v>
      </c>
      <c r="H2082" s="13">
        <v>16</v>
      </c>
      <c r="I2082" s="13">
        <v>1</v>
      </c>
      <c r="J2082" s="13">
        <v>10</v>
      </c>
      <c r="K2082" s="13">
        <v>0</v>
      </c>
      <c r="L2082" s="13">
        <v>0</v>
      </c>
      <c r="M2082" s="13">
        <v>0</v>
      </c>
      <c r="N2082" s="13">
        <v>6</v>
      </c>
      <c r="O2082" s="13">
        <v>1</v>
      </c>
      <c r="P2082" s="13">
        <v>5</v>
      </c>
      <c r="Q2082" s="13">
        <v>24</v>
      </c>
      <c r="R2082" s="13">
        <v>3175</v>
      </c>
      <c r="S2082" s="13">
        <v>381</v>
      </c>
      <c r="T2082" s="15">
        <v>31.5</v>
      </c>
      <c r="U2082" s="15">
        <v>3.9375</v>
      </c>
      <c r="V2082" s="15">
        <v>2.4806249999999999</v>
      </c>
      <c r="W2082" s="13">
        <v>286</v>
      </c>
      <c r="X2082" s="13">
        <v>591</v>
      </c>
      <c r="Y2082" s="13">
        <v>63</v>
      </c>
      <c r="Z2082" s="13">
        <v>877</v>
      </c>
      <c r="AA2082" s="13">
        <v>144</v>
      </c>
      <c r="AB2082" s="13">
        <v>10</v>
      </c>
    </row>
    <row r="2083" spans="1:28">
      <c r="A2083" s="1">
        <v>100013534</v>
      </c>
      <c r="B2083" s="1" t="s">
        <v>2314</v>
      </c>
      <c r="C2083" s="1" t="s">
        <v>4389</v>
      </c>
      <c r="D2083" s="1" t="s">
        <v>4442</v>
      </c>
      <c r="E2083" s="1">
        <v>1</v>
      </c>
      <c r="F2083" s="13">
        <v>35</v>
      </c>
      <c r="G2083" s="13">
        <f t="shared" si="33"/>
        <v>9</v>
      </c>
      <c r="H2083" s="13">
        <v>9</v>
      </c>
      <c r="I2083" s="13">
        <v>0</v>
      </c>
      <c r="J2083" s="13">
        <v>4</v>
      </c>
      <c r="K2083" s="13">
        <v>0</v>
      </c>
      <c r="L2083" s="13">
        <v>0</v>
      </c>
      <c r="M2083" s="13">
        <v>0</v>
      </c>
      <c r="N2083" s="13">
        <v>3</v>
      </c>
      <c r="O2083" s="13">
        <v>1</v>
      </c>
      <c r="P2083" s="13">
        <v>2</v>
      </c>
      <c r="Q2083" s="13">
        <v>13</v>
      </c>
      <c r="R2083" s="13">
        <v>1751</v>
      </c>
      <c r="S2083" s="13">
        <v>82</v>
      </c>
      <c r="T2083" s="15">
        <v>17.5</v>
      </c>
      <c r="U2083" s="15">
        <v>2.1875</v>
      </c>
      <c r="V2083" s="15">
        <v>1.378125</v>
      </c>
      <c r="W2083" s="13">
        <v>158</v>
      </c>
      <c r="X2083" s="13">
        <v>288</v>
      </c>
      <c r="Y2083" s="13">
        <v>35</v>
      </c>
      <c r="Z2083" s="13">
        <v>446</v>
      </c>
      <c r="AA2083" s="13">
        <v>72</v>
      </c>
      <c r="AB2083" s="13">
        <v>4</v>
      </c>
    </row>
    <row r="2084" spans="1:28">
      <c r="A2084" s="1">
        <v>100013541</v>
      </c>
      <c r="B2084" s="1" t="s">
        <v>2314</v>
      </c>
      <c r="C2084" s="1" t="s">
        <v>4389</v>
      </c>
      <c r="D2084" s="1" t="s">
        <v>12</v>
      </c>
      <c r="E2084" s="1">
        <v>1</v>
      </c>
      <c r="F2084" s="13">
        <v>38</v>
      </c>
      <c r="G2084" s="13">
        <f t="shared" si="33"/>
        <v>10</v>
      </c>
      <c r="H2084" s="13">
        <v>10</v>
      </c>
      <c r="I2084" s="13">
        <v>0</v>
      </c>
      <c r="J2084" s="13">
        <v>4</v>
      </c>
      <c r="K2084" s="13">
        <v>0</v>
      </c>
      <c r="L2084" s="13">
        <v>0</v>
      </c>
      <c r="M2084" s="13">
        <v>0</v>
      </c>
      <c r="N2084" s="13">
        <v>3</v>
      </c>
      <c r="O2084" s="13">
        <v>1</v>
      </c>
      <c r="P2084" s="13">
        <v>2</v>
      </c>
      <c r="Q2084" s="13">
        <v>14</v>
      </c>
      <c r="R2084" s="13">
        <v>1890</v>
      </c>
      <c r="S2084" s="13">
        <v>100</v>
      </c>
      <c r="T2084" s="15">
        <v>19</v>
      </c>
      <c r="U2084" s="15">
        <v>2.375</v>
      </c>
      <c r="V2084" s="15">
        <v>1.4962500000000001</v>
      </c>
      <c r="W2084" s="13">
        <v>171</v>
      </c>
      <c r="X2084" s="13">
        <v>314</v>
      </c>
      <c r="Y2084" s="13">
        <v>38</v>
      </c>
      <c r="Z2084" s="13">
        <v>485</v>
      </c>
      <c r="AA2084" s="13">
        <v>72</v>
      </c>
      <c r="AB2084" s="13">
        <v>4</v>
      </c>
    </row>
    <row r="2085" spans="1:28">
      <c r="A2085" s="1">
        <v>100013551</v>
      </c>
      <c r="B2085" s="1" t="s">
        <v>2314</v>
      </c>
      <c r="C2085" s="1" t="s">
        <v>4389</v>
      </c>
      <c r="D2085" s="1" t="s">
        <v>176</v>
      </c>
      <c r="E2085" s="1">
        <v>1</v>
      </c>
      <c r="F2085" s="13">
        <v>54</v>
      </c>
      <c r="G2085" s="13">
        <f t="shared" si="33"/>
        <v>14</v>
      </c>
      <c r="H2085" s="13">
        <v>14</v>
      </c>
      <c r="I2085" s="13">
        <v>0</v>
      </c>
      <c r="J2085" s="13">
        <v>6</v>
      </c>
      <c r="K2085" s="13">
        <v>0</v>
      </c>
      <c r="L2085" s="13">
        <v>0</v>
      </c>
      <c r="M2085" s="13">
        <v>0</v>
      </c>
      <c r="N2085" s="13">
        <v>4</v>
      </c>
      <c r="O2085" s="13">
        <v>1</v>
      </c>
      <c r="P2085" s="13">
        <v>3</v>
      </c>
      <c r="Q2085" s="13">
        <v>20</v>
      </c>
      <c r="R2085" s="13">
        <v>2636</v>
      </c>
      <c r="S2085" s="13">
        <v>248</v>
      </c>
      <c r="T2085" s="15">
        <v>27</v>
      </c>
      <c r="U2085" s="15">
        <v>3.375</v>
      </c>
      <c r="V2085" s="15">
        <v>2.1262500000000002</v>
      </c>
      <c r="W2085" s="13">
        <v>238</v>
      </c>
      <c r="X2085" s="13">
        <v>470</v>
      </c>
      <c r="Y2085" s="13">
        <v>54</v>
      </c>
      <c r="Z2085" s="13">
        <v>708</v>
      </c>
      <c r="AA2085" s="13">
        <v>96</v>
      </c>
      <c r="AB2085" s="13">
        <v>6</v>
      </c>
    </row>
    <row r="2086" spans="1:28">
      <c r="A2086" s="1">
        <v>100013562</v>
      </c>
      <c r="B2086" s="1" t="s">
        <v>2314</v>
      </c>
      <c r="C2086" s="1" t="s">
        <v>4389</v>
      </c>
      <c r="D2086" s="1" t="s">
        <v>4446</v>
      </c>
      <c r="E2086" s="1">
        <v>1</v>
      </c>
      <c r="F2086" s="13">
        <v>10</v>
      </c>
      <c r="G2086" s="13">
        <f t="shared" si="33"/>
        <v>4</v>
      </c>
      <c r="H2086" s="13">
        <v>4</v>
      </c>
      <c r="I2086" s="13">
        <v>0</v>
      </c>
      <c r="J2086" s="13">
        <v>0</v>
      </c>
      <c r="K2086" s="13">
        <v>1</v>
      </c>
      <c r="L2086" s="13">
        <v>0</v>
      </c>
      <c r="M2086" s="13">
        <v>1</v>
      </c>
      <c r="N2086" s="13">
        <v>0</v>
      </c>
      <c r="O2086" s="13">
        <v>1</v>
      </c>
      <c r="P2086" s="13">
        <v>1</v>
      </c>
      <c r="Q2086" s="13">
        <v>3</v>
      </c>
      <c r="R2086" s="13">
        <v>443</v>
      </c>
      <c r="S2086" s="13">
        <v>0</v>
      </c>
      <c r="T2086" s="15">
        <v>5</v>
      </c>
      <c r="U2086" s="15">
        <v>0.625</v>
      </c>
      <c r="V2086" s="15">
        <v>0.39374999999999999</v>
      </c>
      <c r="W2086" s="13">
        <v>40</v>
      </c>
      <c r="X2086" s="13">
        <v>67</v>
      </c>
      <c r="Y2086" s="13">
        <v>10</v>
      </c>
      <c r="Z2086" s="13">
        <v>107</v>
      </c>
      <c r="AA2086" s="13">
        <v>48</v>
      </c>
      <c r="AB2086" s="13">
        <v>0</v>
      </c>
    </row>
    <row r="2087" spans="1:28">
      <c r="A2087" s="1">
        <v>100013566</v>
      </c>
      <c r="B2087" s="1" t="s">
        <v>2314</v>
      </c>
      <c r="C2087" s="1" t="s">
        <v>4389</v>
      </c>
      <c r="D2087" s="1" t="s">
        <v>176</v>
      </c>
      <c r="E2087" s="1">
        <v>1</v>
      </c>
      <c r="F2087" s="13">
        <v>27</v>
      </c>
      <c r="G2087" s="13">
        <f t="shared" si="33"/>
        <v>7</v>
      </c>
      <c r="H2087" s="13">
        <v>7</v>
      </c>
      <c r="I2087" s="13">
        <v>0</v>
      </c>
      <c r="J2087" s="13">
        <v>4</v>
      </c>
      <c r="K2087" s="13">
        <v>0</v>
      </c>
      <c r="L2087" s="13">
        <v>0</v>
      </c>
      <c r="M2087" s="13">
        <v>0</v>
      </c>
      <c r="N2087" s="13">
        <v>3</v>
      </c>
      <c r="O2087" s="13">
        <v>1</v>
      </c>
      <c r="P2087" s="13">
        <v>2</v>
      </c>
      <c r="Q2087" s="13">
        <v>10</v>
      </c>
      <c r="R2087" s="13">
        <v>1378</v>
      </c>
      <c r="S2087" s="13">
        <v>37</v>
      </c>
      <c r="T2087" s="15">
        <v>13.5</v>
      </c>
      <c r="U2087" s="15">
        <v>1.6875</v>
      </c>
      <c r="V2087" s="15">
        <v>1.0631250000000001</v>
      </c>
      <c r="W2087" s="13">
        <v>125</v>
      </c>
      <c r="X2087" s="13">
        <v>218</v>
      </c>
      <c r="Y2087" s="13">
        <v>27</v>
      </c>
      <c r="Z2087" s="13">
        <v>343</v>
      </c>
      <c r="AA2087" s="13">
        <v>72</v>
      </c>
      <c r="AB2087" s="13">
        <v>4</v>
      </c>
    </row>
    <row r="2088" spans="1:28">
      <c r="A2088" s="1">
        <v>100013573</v>
      </c>
      <c r="B2088" s="1" t="s">
        <v>2314</v>
      </c>
      <c r="C2088" s="1" t="s">
        <v>4389</v>
      </c>
      <c r="D2088" s="1" t="s">
        <v>176</v>
      </c>
      <c r="E2088" s="1">
        <v>1</v>
      </c>
      <c r="F2088" s="13">
        <v>27</v>
      </c>
      <c r="G2088" s="13">
        <f t="shared" si="33"/>
        <v>7</v>
      </c>
      <c r="H2088" s="13">
        <v>7</v>
      </c>
      <c r="I2088" s="13">
        <v>0</v>
      </c>
      <c r="J2088" s="13">
        <v>4</v>
      </c>
      <c r="K2088" s="13">
        <v>0</v>
      </c>
      <c r="L2088" s="13">
        <v>0</v>
      </c>
      <c r="M2088" s="13">
        <v>0</v>
      </c>
      <c r="N2088" s="13">
        <v>3</v>
      </c>
      <c r="O2088" s="13">
        <v>1</v>
      </c>
      <c r="P2088" s="13">
        <v>2</v>
      </c>
      <c r="Q2088" s="13">
        <v>10</v>
      </c>
      <c r="R2088" s="13">
        <v>1378</v>
      </c>
      <c r="S2088" s="13">
        <v>37</v>
      </c>
      <c r="T2088" s="15">
        <v>13.5</v>
      </c>
      <c r="U2088" s="15">
        <v>1.6875</v>
      </c>
      <c r="V2088" s="15">
        <v>1.0631250000000001</v>
      </c>
      <c r="W2088" s="13">
        <v>125</v>
      </c>
      <c r="X2088" s="13">
        <v>218</v>
      </c>
      <c r="Y2088" s="13">
        <v>27</v>
      </c>
      <c r="Z2088" s="13">
        <v>343</v>
      </c>
      <c r="AA2088" s="13">
        <v>72</v>
      </c>
      <c r="AB2088" s="13">
        <v>4</v>
      </c>
    </row>
    <row r="2089" spans="1:28">
      <c r="A2089" s="1">
        <v>100013578</v>
      </c>
      <c r="B2089" s="1" t="s">
        <v>2314</v>
      </c>
      <c r="C2089" s="1" t="s">
        <v>4453</v>
      </c>
      <c r="D2089" s="1" t="s">
        <v>12</v>
      </c>
      <c r="E2089" s="1">
        <v>1</v>
      </c>
      <c r="F2089" s="13">
        <v>6</v>
      </c>
      <c r="G2089" s="13">
        <f t="shared" si="33"/>
        <v>2</v>
      </c>
      <c r="H2089" s="13">
        <v>2</v>
      </c>
      <c r="I2089" s="13">
        <v>0</v>
      </c>
      <c r="J2089" s="13">
        <v>0</v>
      </c>
      <c r="K2089" s="13">
        <v>1</v>
      </c>
      <c r="L2089" s="13">
        <v>0</v>
      </c>
      <c r="M2089" s="13">
        <v>1</v>
      </c>
      <c r="N2089" s="13">
        <v>0</v>
      </c>
      <c r="O2089" s="13">
        <v>1</v>
      </c>
      <c r="P2089" s="13">
        <v>1</v>
      </c>
      <c r="Q2089" s="13">
        <v>2</v>
      </c>
      <c r="R2089" s="13">
        <v>272</v>
      </c>
      <c r="S2089" s="13">
        <v>0</v>
      </c>
      <c r="T2089" s="15">
        <v>3</v>
      </c>
      <c r="U2089" s="15">
        <v>0.375</v>
      </c>
      <c r="V2089" s="15">
        <v>0.23624999999999999</v>
      </c>
      <c r="W2089" s="13">
        <v>25</v>
      </c>
      <c r="X2089" s="13">
        <v>41</v>
      </c>
      <c r="Y2089" s="13">
        <v>6</v>
      </c>
      <c r="Z2089" s="13">
        <v>66</v>
      </c>
      <c r="AA2089" s="13">
        <v>48</v>
      </c>
      <c r="AB2089" s="13">
        <v>0</v>
      </c>
    </row>
    <row r="2090" spans="1:28">
      <c r="A2090" s="1">
        <v>100013586</v>
      </c>
      <c r="B2090" s="1" t="s">
        <v>2314</v>
      </c>
      <c r="C2090" s="1" t="s">
        <v>4453</v>
      </c>
      <c r="D2090" s="1" t="s">
        <v>176</v>
      </c>
      <c r="E2090" s="1">
        <v>1</v>
      </c>
      <c r="F2090" s="13">
        <v>41</v>
      </c>
      <c r="G2090" s="13">
        <f t="shared" si="33"/>
        <v>11</v>
      </c>
      <c r="H2090" s="13">
        <v>11</v>
      </c>
      <c r="I2090" s="13">
        <v>0</v>
      </c>
      <c r="J2090" s="13">
        <v>6</v>
      </c>
      <c r="K2090" s="13">
        <v>0</v>
      </c>
      <c r="L2090" s="13">
        <v>0</v>
      </c>
      <c r="M2090" s="13">
        <v>0</v>
      </c>
      <c r="N2090" s="13">
        <v>4</v>
      </c>
      <c r="O2090" s="13">
        <v>1</v>
      </c>
      <c r="P2090" s="13">
        <v>3</v>
      </c>
      <c r="Q2090" s="13">
        <v>15</v>
      </c>
      <c r="R2090" s="13">
        <v>2030</v>
      </c>
      <c r="S2090" s="13">
        <v>120</v>
      </c>
      <c r="T2090" s="15">
        <v>20.5</v>
      </c>
      <c r="U2090" s="15">
        <v>2.5625</v>
      </c>
      <c r="V2090" s="15">
        <v>1.6143749999999999</v>
      </c>
      <c r="W2090" s="13">
        <v>183</v>
      </c>
      <c r="X2090" s="13">
        <v>341</v>
      </c>
      <c r="Y2090" s="13">
        <v>41</v>
      </c>
      <c r="Z2090" s="13">
        <v>524</v>
      </c>
      <c r="AA2090" s="13">
        <v>96</v>
      </c>
      <c r="AB2090" s="13">
        <v>6</v>
      </c>
    </row>
    <row r="2091" spans="1:28">
      <c r="A2091" s="1">
        <v>100013594</v>
      </c>
      <c r="B2091" s="1" t="s">
        <v>2314</v>
      </c>
      <c r="C2091" s="1" t="s">
        <v>4453</v>
      </c>
      <c r="D2091" s="1" t="s">
        <v>176</v>
      </c>
      <c r="E2091" s="1">
        <v>1</v>
      </c>
      <c r="F2091" s="13">
        <v>31</v>
      </c>
      <c r="G2091" s="13">
        <f t="shared" si="33"/>
        <v>9</v>
      </c>
      <c r="H2091" s="13">
        <v>8</v>
      </c>
      <c r="I2091" s="13">
        <v>1</v>
      </c>
      <c r="J2091" s="13">
        <v>4</v>
      </c>
      <c r="K2091" s="13">
        <v>0</v>
      </c>
      <c r="L2091" s="13">
        <v>0</v>
      </c>
      <c r="M2091" s="13">
        <v>0</v>
      </c>
      <c r="N2091" s="13">
        <v>3</v>
      </c>
      <c r="O2091" s="13">
        <v>1</v>
      </c>
      <c r="P2091" s="13">
        <v>2</v>
      </c>
      <c r="Q2091" s="13">
        <v>12</v>
      </c>
      <c r="R2091" s="13">
        <v>1564</v>
      </c>
      <c r="S2091" s="13">
        <v>65</v>
      </c>
      <c r="T2091" s="15">
        <v>15.5</v>
      </c>
      <c r="U2091" s="15">
        <v>1.9375</v>
      </c>
      <c r="V2091" s="15">
        <v>1.2206250000000001</v>
      </c>
      <c r="W2091" s="13">
        <v>141</v>
      </c>
      <c r="X2091" s="13">
        <v>255</v>
      </c>
      <c r="Y2091" s="13">
        <v>31</v>
      </c>
      <c r="Z2091" s="13">
        <v>396</v>
      </c>
      <c r="AA2091" s="13">
        <v>72</v>
      </c>
      <c r="AB2091" s="13">
        <v>4</v>
      </c>
    </row>
    <row r="2092" spans="1:28">
      <c r="A2092" s="1">
        <v>100013601</v>
      </c>
      <c r="B2092" s="1" t="s">
        <v>2314</v>
      </c>
      <c r="C2092" s="1" t="s">
        <v>4453</v>
      </c>
      <c r="D2092" s="1" t="s">
        <v>12</v>
      </c>
      <c r="E2092" s="1">
        <v>1</v>
      </c>
      <c r="F2092" s="13">
        <v>9</v>
      </c>
      <c r="G2092" s="13">
        <f t="shared" si="33"/>
        <v>3</v>
      </c>
      <c r="H2092" s="13">
        <v>3</v>
      </c>
      <c r="I2092" s="13">
        <v>0</v>
      </c>
      <c r="J2092" s="13">
        <v>0</v>
      </c>
      <c r="K2092" s="13">
        <v>1</v>
      </c>
      <c r="L2092" s="13">
        <v>0</v>
      </c>
      <c r="M2092" s="13">
        <v>1</v>
      </c>
      <c r="N2092" s="13">
        <v>0</v>
      </c>
      <c r="O2092" s="13">
        <v>1</v>
      </c>
      <c r="P2092" s="13">
        <v>1</v>
      </c>
      <c r="Q2092" s="13">
        <v>3</v>
      </c>
      <c r="R2092" s="13">
        <v>410</v>
      </c>
      <c r="S2092" s="13">
        <v>0</v>
      </c>
      <c r="T2092" s="15">
        <v>4.5</v>
      </c>
      <c r="U2092" s="15">
        <v>0.5625</v>
      </c>
      <c r="V2092" s="15">
        <v>0.354375</v>
      </c>
      <c r="W2092" s="13">
        <v>37</v>
      </c>
      <c r="X2092" s="13">
        <v>62</v>
      </c>
      <c r="Y2092" s="13">
        <v>9</v>
      </c>
      <c r="Z2092" s="13">
        <v>99</v>
      </c>
      <c r="AA2092" s="13">
        <v>48</v>
      </c>
      <c r="AB2092" s="13">
        <v>0</v>
      </c>
    </row>
    <row r="2093" spans="1:28">
      <c r="A2093" s="1">
        <v>100013603</v>
      </c>
      <c r="B2093" s="1" t="s">
        <v>2314</v>
      </c>
      <c r="C2093" s="1" t="s">
        <v>4453</v>
      </c>
      <c r="D2093" s="1" t="s">
        <v>176</v>
      </c>
      <c r="E2093" s="1">
        <v>1</v>
      </c>
      <c r="F2093" s="13">
        <v>25</v>
      </c>
      <c r="G2093" s="13">
        <f t="shared" si="33"/>
        <v>7</v>
      </c>
      <c r="H2093" s="13">
        <v>7</v>
      </c>
      <c r="I2093" s="13">
        <v>0</v>
      </c>
      <c r="J2093" s="13">
        <v>4</v>
      </c>
      <c r="K2093" s="13">
        <v>0</v>
      </c>
      <c r="L2093" s="13">
        <v>0</v>
      </c>
      <c r="M2093" s="13">
        <v>0</v>
      </c>
      <c r="N2093" s="13">
        <v>3</v>
      </c>
      <c r="O2093" s="13">
        <v>1</v>
      </c>
      <c r="P2093" s="13">
        <v>2</v>
      </c>
      <c r="Q2093" s="13">
        <v>9</v>
      </c>
      <c r="R2093" s="13">
        <v>1285</v>
      </c>
      <c r="S2093" s="13">
        <v>25</v>
      </c>
      <c r="T2093" s="15">
        <v>12.5</v>
      </c>
      <c r="U2093" s="15">
        <v>1.5625</v>
      </c>
      <c r="V2093" s="15">
        <v>0.984375</v>
      </c>
      <c r="W2093" s="13">
        <v>116</v>
      </c>
      <c r="X2093" s="13">
        <v>201</v>
      </c>
      <c r="Y2093" s="13">
        <v>25</v>
      </c>
      <c r="Z2093" s="13">
        <v>317</v>
      </c>
      <c r="AA2093" s="13">
        <v>72</v>
      </c>
      <c r="AB2093" s="13">
        <v>4</v>
      </c>
    </row>
    <row r="2094" spans="1:28">
      <c r="A2094" s="1">
        <v>100013617</v>
      </c>
      <c r="B2094" s="1" t="s">
        <v>2314</v>
      </c>
      <c r="C2094" s="1" t="s">
        <v>4453</v>
      </c>
      <c r="D2094" s="1" t="s">
        <v>12</v>
      </c>
      <c r="E2094" s="1">
        <v>1</v>
      </c>
      <c r="F2094" s="13">
        <v>3</v>
      </c>
      <c r="G2094" s="13">
        <f t="shared" si="33"/>
        <v>1</v>
      </c>
      <c r="H2094" s="13">
        <v>1</v>
      </c>
      <c r="I2094" s="13">
        <v>0</v>
      </c>
      <c r="J2094" s="13">
        <v>0</v>
      </c>
      <c r="K2094" s="13">
        <v>1</v>
      </c>
      <c r="L2094" s="13">
        <v>0</v>
      </c>
      <c r="M2094" s="13">
        <v>1</v>
      </c>
      <c r="N2094" s="13">
        <v>0</v>
      </c>
      <c r="O2094" s="13">
        <v>1</v>
      </c>
      <c r="P2094" s="13">
        <v>1</v>
      </c>
      <c r="Q2094" s="13">
        <v>1</v>
      </c>
      <c r="R2094" s="13">
        <v>175</v>
      </c>
      <c r="S2094" s="13">
        <v>0</v>
      </c>
      <c r="T2094" s="15">
        <v>1.5</v>
      </c>
      <c r="U2094" s="15">
        <v>0.1875</v>
      </c>
      <c r="V2094" s="15">
        <v>0.11812499999999999</v>
      </c>
      <c r="W2094" s="13">
        <v>16</v>
      </c>
      <c r="X2094" s="13">
        <v>27</v>
      </c>
      <c r="Y2094" s="13">
        <v>3</v>
      </c>
      <c r="Z2094" s="13">
        <v>43</v>
      </c>
      <c r="AA2094" s="13">
        <v>48</v>
      </c>
      <c r="AB2094" s="13">
        <v>0</v>
      </c>
    </row>
    <row r="2095" spans="1:28">
      <c r="A2095" s="1">
        <v>100013626</v>
      </c>
      <c r="B2095" s="1" t="s">
        <v>2314</v>
      </c>
      <c r="C2095" s="1" t="s">
        <v>4453</v>
      </c>
      <c r="D2095" s="1" t="s">
        <v>4463</v>
      </c>
      <c r="E2095" s="1">
        <v>1</v>
      </c>
      <c r="F2095" s="13">
        <v>11</v>
      </c>
      <c r="G2095" s="13">
        <f t="shared" si="33"/>
        <v>3</v>
      </c>
      <c r="H2095" s="13">
        <v>3</v>
      </c>
      <c r="I2095" s="13">
        <v>0</v>
      </c>
      <c r="J2095" s="13">
        <v>0</v>
      </c>
      <c r="K2095" s="13">
        <v>1</v>
      </c>
      <c r="L2095" s="13">
        <v>0</v>
      </c>
      <c r="M2095" s="13">
        <v>1</v>
      </c>
      <c r="N2095" s="13">
        <v>0</v>
      </c>
      <c r="O2095" s="13">
        <v>1</v>
      </c>
      <c r="P2095" s="13">
        <v>1</v>
      </c>
      <c r="Q2095" s="13">
        <v>4</v>
      </c>
      <c r="R2095" s="13">
        <v>552</v>
      </c>
      <c r="S2095" s="13">
        <v>0</v>
      </c>
      <c r="T2095" s="15">
        <v>5.5</v>
      </c>
      <c r="U2095" s="15">
        <v>0.6875</v>
      </c>
      <c r="V2095" s="15">
        <v>0.43312499999999998</v>
      </c>
      <c r="W2095" s="13">
        <v>50</v>
      </c>
      <c r="X2095" s="13">
        <v>83</v>
      </c>
      <c r="Y2095" s="13">
        <v>11</v>
      </c>
      <c r="Z2095" s="13">
        <v>133</v>
      </c>
      <c r="AA2095" s="13">
        <v>48</v>
      </c>
      <c r="AB2095" s="13">
        <v>0</v>
      </c>
    </row>
    <row r="2096" spans="1:28">
      <c r="A2096" s="1">
        <v>100013629</v>
      </c>
      <c r="B2096" s="1" t="s">
        <v>2314</v>
      </c>
      <c r="C2096" s="1" t="s">
        <v>4453</v>
      </c>
      <c r="D2096" s="1" t="s">
        <v>12</v>
      </c>
      <c r="E2096" s="1">
        <v>1</v>
      </c>
      <c r="F2096" s="13">
        <v>52</v>
      </c>
      <c r="G2096" s="13">
        <f t="shared" si="33"/>
        <v>14</v>
      </c>
      <c r="H2096" s="13">
        <v>14</v>
      </c>
      <c r="I2096" s="13">
        <v>0</v>
      </c>
      <c r="J2096" s="13">
        <v>6</v>
      </c>
      <c r="K2096" s="13">
        <v>0</v>
      </c>
      <c r="L2096" s="13">
        <v>0</v>
      </c>
      <c r="M2096" s="13">
        <v>0</v>
      </c>
      <c r="N2096" s="13">
        <v>4</v>
      </c>
      <c r="O2096" s="13">
        <v>1</v>
      </c>
      <c r="P2096" s="13">
        <v>3</v>
      </c>
      <c r="Q2096" s="13">
        <v>19</v>
      </c>
      <c r="R2096" s="13">
        <v>2542</v>
      </c>
      <c r="S2096" s="13">
        <v>219</v>
      </c>
      <c r="T2096" s="15">
        <v>26</v>
      </c>
      <c r="U2096" s="15">
        <v>3.25</v>
      </c>
      <c r="V2096" s="15">
        <v>2.0474999999999999</v>
      </c>
      <c r="W2096" s="13">
        <v>229</v>
      </c>
      <c r="X2096" s="13">
        <v>447</v>
      </c>
      <c r="Y2096" s="13">
        <v>52</v>
      </c>
      <c r="Z2096" s="13">
        <v>676</v>
      </c>
      <c r="AA2096" s="13">
        <v>96</v>
      </c>
      <c r="AB2096" s="13">
        <v>6</v>
      </c>
    </row>
    <row r="2097" spans="1:28">
      <c r="A2097" s="1">
        <v>100013630</v>
      </c>
      <c r="B2097" s="1" t="s">
        <v>2314</v>
      </c>
      <c r="C2097" s="1" t="s">
        <v>4453</v>
      </c>
      <c r="D2097" s="1" t="s">
        <v>4468</v>
      </c>
      <c r="E2097" s="1">
        <v>1</v>
      </c>
      <c r="F2097" s="13">
        <v>61</v>
      </c>
      <c r="G2097" s="13">
        <f t="shared" si="33"/>
        <v>17</v>
      </c>
      <c r="H2097" s="13">
        <v>16</v>
      </c>
      <c r="I2097" s="13">
        <v>1</v>
      </c>
      <c r="J2097" s="13">
        <v>10</v>
      </c>
      <c r="K2097" s="13">
        <v>0</v>
      </c>
      <c r="L2097" s="13">
        <v>0</v>
      </c>
      <c r="M2097" s="13">
        <v>0</v>
      </c>
      <c r="N2097" s="13">
        <v>6</v>
      </c>
      <c r="O2097" s="13">
        <v>1</v>
      </c>
      <c r="P2097" s="13">
        <v>5</v>
      </c>
      <c r="Q2097" s="13">
        <v>23</v>
      </c>
      <c r="R2097" s="13">
        <v>3082</v>
      </c>
      <c r="S2097" s="13">
        <v>345</v>
      </c>
      <c r="T2097" s="15">
        <v>30.5</v>
      </c>
      <c r="U2097" s="15">
        <v>3.8125</v>
      </c>
      <c r="V2097" s="15">
        <v>2.401875</v>
      </c>
      <c r="W2097" s="13">
        <v>278</v>
      </c>
      <c r="X2097" s="13">
        <v>566</v>
      </c>
      <c r="Y2097" s="13">
        <v>61</v>
      </c>
      <c r="Z2097" s="13">
        <v>844</v>
      </c>
      <c r="AA2097" s="13">
        <v>144</v>
      </c>
      <c r="AB2097" s="13">
        <v>10</v>
      </c>
    </row>
    <row r="2098" spans="1:28">
      <c r="A2098" s="1">
        <v>100013636</v>
      </c>
      <c r="B2098" s="1" t="s">
        <v>2314</v>
      </c>
      <c r="C2098" s="1" t="s">
        <v>4453</v>
      </c>
      <c r="D2098" s="1" t="s">
        <v>250</v>
      </c>
      <c r="E2098" s="1">
        <v>2</v>
      </c>
      <c r="F2098" s="13">
        <v>101</v>
      </c>
      <c r="G2098" s="13">
        <f t="shared" si="33"/>
        <v>27</v>
      </c>
      <c r="H2098" s="13">
        <v>27</v>
      </c>
      <c r="I2098" s="13">
        <v>0</v>
      </c>
      <c r="J2098" s="13">
        <v>12</v>
      </c>
      <c r="K2098" s="13">
        <v>0</v>
      </c>
      <c r="L2098" s="13">
        <v>0</v>
      </c>
      <c r="M2098" s="13">
        <v>0</v>
      </c>
      <c r="N2098" s="13">
        <v>8</v>
      </c>
      <c r="O2098" s="13">
        <v>2</v>
      </c>
      <c r="P2098" s="13">
        <v>6</v>
      </c>
      <c r="Q2098" s="13">
        <v>37</v>
      </c>
      <c r="R2098" s="13">
        <v>4945</v>
      </c>
      <c r="S2098" s="13">
        <v>484</v>
      </c>
      <c r="T2098" s="15">
        <v>50.5</v>
      </c>
      <c r="U2098" s="15">
        <v>6.3125</v>
      </c>
      <c r="V2098" s="15">
        <v>3.9768750000000002</v>
      </c>
      <c r="W2098" s="13">
        <v>446</v>
      </c>
      <c r="X2098" s="13">
        <v>888</v>
      </c>
      <c r="Y2098" s="13">
        <v>101</v>
      </c>
      <c r="Z2098" s="13">
        <v>1334</v>
      </c>
      <c r="AA2098" s="13">
        <v>192</v>
      </c>
      <c r="AB2098" s="13">
        <v>12</v>
      </c>
    </row>
    <row r="2099" spans="1:28">
      <c r="A2099" s="1">
        <v>100013639</v>
      </c>
      <c r="B2099" s="1" t="s">
        <v>2314</v>
      </c>
      <c r="C2099" s="1" t="s">
        <v>4453</v>
      </c>
      <c r="D2099" s="1" t="s">
        <v>12</v>
      </c>
      <c r="E2099" s="1">
        <v>1</v>
      </c>
      <c r="F2099" s="13">
        <v>73</v>
      </c>
      <c r="G2099" s="13">
        <f t="shared" si="33"/>
        <v>19</v>
      </c>
      <c r="H2099" s="13">
        <v>19</v>
      </c>
      <c r="I2099" s="13">
        <v>0</v>
      </c>
      <c r="J2099" s="13">
        <v>10</v>
      </c>
      <c r="K2099" s="13">
        <v>0</v>
      </c>
      <c r="L2099" s="13">
        <v>0</v>
      </c>
      <c r="M2099" s="13">
        <v>0</v>
      </c>
      <c r="N2099" s="13">
        <v>6</v>
      </c>
      <c r="O2099" s="13">
        <v>1</v>
      </c>
      <c r="P2099" s="13">
        <v>5</v>
      </c>
      <c r="Q2099" s="13">
        <v>27</v>
      </c>
      <c r="R2099" s="13">
        <v>3640</v>
      </c>
      <c r="S2099" s="13">
        <v>500</v>
      </c>
      <c r="T2099" s="15">
        <v>36.5</v>
      </c>
      <c r="U2099" s="15">
        <v>4.5625</v>
      </c>
      <c r="V2099" s="15">
        <v>2.8743750000000001</v>
      </c>
      <c r="W2099" s="13">
        <v>328</v>
      </c>
      <c r="X2099" s="13">
        <v>696</v>
      </c>
      <c r="Y2099" s="13">
        <v>73</v>
      </c>
      <c r="Z2099" s="13">
        <v>1024</v>
      </c>
      <c r="AA2099" s="13">
        <v>144</v>
      </c>
      <c r="AB2099" s="13">
        <v>10</v>
      </c>
    </row>
    <row r="2100" spans="1:28">
      <c r="A2100" s="1">
        <v>100013644</v>
      </c>
      <c r="B2100" s="1" t="s">
        <v>2314</v>
      </c>
      <c r="C2100" s="1" t="s">
        <v>4453</v>
      </c>
      <c r="D2100" s="1" t="s">
        <v>18</v>
      </c>
      <c r="E2100" s="1">
        <v>1</v>
      </c>
      <c r="F2100" s="13">
        <v>35</v>
      </c>
      <c r="G2100" s="13">
        <f t="shared" si="33"/>
        <v>9</v>
      </c>
      <c r="H2100" s="13">
        <v>9</v>
      </c>
      <c r="I2100" s="13">
        <v>0</v>
      </c>
      <c r="J2100" s="13">
        <v>4</v>
      </c>
      <c r="K2100" s="13">
        <v>0</v>
      </c>
      <c r="L2100" s="13">
        <v>0</v>
      </c>
      <c r="M2100" s="13">
        <v>0</v>
      </c>
      <c r="N2100" s="13">
        <v>3</v>
      </c>
      <c r="O2100" s="13">
        <v>1</v>
      </c>
      <c r="P2100" s="13">
        <v>2</v>
      </c>
      <c r="Q2100" s="13">
        <v>13</v>
      </c>
      <c r="R2100" s="13">
        <v>1751</v>
      </c>
      <c r="S2100" s="13">
        <v>82</v>
      </c>
      <c r="T2100" s="15">
        <v>17.5</v>
      </c>
      <c r="U2100" s="15">
        <v>2.1875</v>
      </c>
      <c r="V2100" s="15">
        <v>1.378125</v>
      </c>
      <c r="W2100" s="13">
        <v>158</v>
      </c>
      <c r="X2100" s="13">
        <v>288</v>
      </c>
      <c r="Y2100" s="13">
        <v>35</v>
      </c>
      <c r="Z2100" s="13">
        <v>446</v>
      </c>
      <c r="AA2100" s="13">
        <v>72</v>
      </c>
      <c r="AB2100" s="13">
        <v>4</v>
      </c>
    </row>
    <row r="2101" spans="1:28">
      <c r="A2101" s="1">
        <v>100013648</v>
      </c>
      <c r="B2101" s="1" t="s">
        <v>2314</v>
      </c>
      <c r="C2101" s="1" t="s">
        <v>4453</v>
      </c>
      <c r="D2101" s="1" t="s">
        <v>12</v>
      </c>
      <c r="E2101" s="1">
        <v>1</v>
      </c>
      <c r="F2101" s="13">
        <v>100</v>
      </c>
      <c r="G2101" s="13">
        <f t="shared" si="33"/>
        <v>26</v>
      </c>
      <c r="H2101" s="13">
        <v>26</v>
      </c>
      <c r="I2101" s="13">
        <v>0</v>
      </c>
      <c r="J2101" s="13">
        <v>12</v>
      </c>
      <c r="K2101" s="13">
        <v>0</v>
      </c>
      <c r="L2101" s="13">
        <v>0</v>
      </c>
      <c r="M2101" s="13">
        <v>0</v>
      </c>
      <c r="N2101" s="13">
        <v>7</v>
      </c>
      <c r="O2101" s="13">
        <v>1</v>
      </c>
      <c r="P2101" s="13">
        <v>6</v>
      </c>
      <c r="Q2101" s="13">
        <v>37</v>
      </c>
      <c r="R2101" s="13">
        <v>4898</v>
      </c>
      <c r="S2101" s="13">
        <v>1008</v>
      </c>
      <c r="T2101" s="15">
        <v>50</v>
      </c>
      <c r="U2101" s="15">
        <v>6.25</v>
      </c>
      <c r="V2101" s="15">
        <v>3.9375</v>
      </c>
      <c r="W2101" s="13">
        <v>441</v>
      </c>
      <c r="X2101" s="13">
        <v>1038</v>
      </c>
      <c r="Y2101" s="13">
        <v>100</v>
      </c>
      <c r="Z2101" s="13">
        <v>1479</v>
      </c>
      <c r="AA2101" s="13">
        <v>168</v>
      </c>
      <c r="AB2101" s="13">
        <v>12</v>
      </c>
    </row>
    <row r="2102" spans="1:28">
      <c r="A2102" s="1">
        <v>100013662</v>
      </c>
      <c r="B2102" s="1" t="s">
        <v>2314</v>
      </c>
      <c r="C2102" s="1" t="s">
        <v>4453</v>
      </c>
      <c r="D2102" s="1" t="s">
        <v>12</v>
      </c>
      <c r="E2102" s="1">
        <v>1</v>
      </c>
      <c r="F2102" s="13">
        <v>9</v>
      </c>
      <c r="G2102" s="13">
        <f t="shared" si="33"/>
        <v>3</v>
      </c>
      <c r="H2102" s="13">
        <v>3</v>
      </c>
      <c r="I2102" s="13">
        <v>0</v>
      </c>
      <c r="J2102" s="13">
        <v>0</v>
      </c>
      <c r="K2102" s="13">
        <v>1</v>
      </c>
      <c r="L2102" s="13">
        <v>0</v>
      </c>
      <c r="M2102" s="13">
        <v>1</v>
      </c>
      <c r="N2102" s="13">
        <v>0</v>
      </c>
      <c r="O2102" s="13">
        <v>1</v>
      </c>
      <c r="P2102" s="13">
        <v>1</v>
      </c>
      <c r="Q2102" s="13">
        <v>3</v>
      </c>
      <c r="R2102" s="13">
        <v>410</v>
      </c>
      <c r="S2102" s="13">
        <v>0</v>
      </c>
      <c r="T2102" s="15">
        <v>4.5</v>
      </c>
      <c r="U2102" s="15">
        <v>0.5625</v>
      </c>
      <c r="V2102" s="15">
        <v>0.354375</v>
      </c>
      <c r="W2102" s="13">
        <v>37</v>
      </c>
      <c r="X2102" s="13">
        <v>62</v>
      </c>
      <c r="Y2102" s="13">
        <v>9</v>
      </c>
      <c r="Z2102" s="13">
        <v>99</v>
      </c>
      <c r="AA2102" s="13">
        <v>48</v>
      </c>
      <c r="AB2102" s="13">
        <v>0</v>
      </c>
    </row>
    <row r="2103" spans="1:28">
      <c r="A2103" s="1">
        <v>100013669</v>
      </c>
      <c r="B2103" s="1" t="s">
        <v>2314</v>
      </c>
      <c r="C2103" s="1" t="s">
        <v>4475</v>
      </c>
      <c r="D2103" s="1" t="s">
        <v>12</v>
      </c>
      <c r="E2103" s="1">
        <v>1</v>
      </c>
      <c r="F2103" s="13">
        <v>30</v>
      </c>
      <c r="G2103" s="13">
        <f t="shared" si="33"/>
        <v>8</v>
      </c>
      <c r="H2103" s="13">
        <v>8</v>
      </c>
      <c r="I2103" s="13">
        <v>0</v>
      </c>
      <c r="J2103" s="13">
        <v>4</v>
      </c>
      <c r="K2103" s="13">
        <v>0</v>
      </c>
      <c r="L2103" s="13">
        <v>0</v>
      </c>
      <c r="M2103" s="13">
        <v>0</v>
      </c>
      <c r="N2103" s="13">
        <v>3</v>
      </c>
      <c r="O2103" s="13">
        <v>1</v>
      </c>
      <c r="P2103" s="13">
        <v>2</v>
      </c>
      <c r="Q2103" s="13">
        <v>11</v>
      </c>
      <c r="R2103" s="13">
        <v>1518</v>
      </c>
      <c r="S2103" s="13">
        <v>50</v>
      </c>
      <c r="T2103" s="15">
        <v>15</v>
      </c>
      <c r="U2103" s="15">
        <v>1.875</v>
      </c>
      <c r="V2103" s="15">
        <v>1.1812499999999999</v>
      </c>
      <c r="W2103" s="13">
        <v>137</v>
      </c>
      <c r="X2103" s="13">
        <v>243</v>
      </c>
      <c r="Y2103" s="13">
        <v>30</v>
      </c>
      <c r="Z2103" s="13">
        <v>380</v>
      </c>
      <c r="AA2103" s="13">
        <v>72</v>
      </c>
      <c r="AB2103" s="13">
        <v>4</v>
      </c>
    </row>
    <row r="2104" spans="1:28">
      <c r="A2104" s="1">
        <v>100013678</v>
      </c>
      <c r="B2104" s="1" t="s">
        <v>2314</v>
      </c>
      <c r="C2104" s="1" t="s">
        <v>4475</v>
      </c>
      <c r="D2104" s="1" t="s">
        <v>150</v>
      </c>
      <c r="E2104" s="1">
        <v>2</v>
      </c>
      <c r="F2104" s="13">
        <v>66</v>
      </c>
      <c r="G2104" s="13">
        <f t="shared" si="33"/>
        <v>18</v>
      </c>
      <c r="H2104" s="13">
        <v>18</v>
      </c>
      <c r="I2104" s="13">
        <v>0</v>
      </c>
      <c r="J2104" s="13">
        <v>8</v>
      </c>
      <c r="K2104" s="13">
        <v>0</v>
      </c>
      <c r="L2104" s="13">
        <v>0</v>
      </c>
      <c r="M2104" s="13">
        <v>0</v>
      </c>
      <c r="N2104" s="13">
        <v>6</v>
      </c>
      <c r="O2104" s="13">
        <v>2</v>
      </c>
      <c r="P2104" s="13">
        <v>4</v>
      </c>
      <c r="Q2104" s="13">
        <v>24</v>
      </c>
      <c r="R2104" s="13">
        <v>3314</v>
      </c>
      <c r="S2104" s="13">
        <v>130</v>
      </c>
      <c r="T2104" s="15">
        <v>33</v>
      </c>
      <c r="U2104" s="15">
        <v>4.125</v>
      </c>
      <c r="V2104" s="15">
        <v>2.5987499999999999</v>
      </c>
      <c r="W2104" s="13">
        <v>300</v>
      </c>
      <c r="X2104" s="13">
        <v>538</v>
      </c>
      <c r="Y2104" s="13">
        <v>66</v>
      </c>
      <c r="Z2104" s="13">
        <v>838</v>
      </c>
      <c r="AA2104" s="13">
        <v>144</v>
      </c>
      <c r="AB2104" s="13">
        <v>8</v>
      </c>
    </row>
    <row r="2105" spans="1:28">
      <c r="A2105" s="1">
        <v>100013679</v>
      </c>
      <c r="B2105" s="1" t="s">
        <v>2314</v>
      </c>
      <c r="C2105" s="1" t="s">
        <v>4475</v>
      </c>
      <c r="D2105" s="1" t="s">
        <v>120</v>
      </c>
      <c r="E2105" s="1">
        <v>6</v>
      </c>
      <c r="F2105" s="13">
        <v>229</v>
      </c>
      <c r="G2105" s="13">
        <f t="shared" si="33"/>
        <v>59</v>
      </c>
      <c r="H2105" s="13">
        <v>59</v>
      </c>
      <c r="I2105" s="13">
        <v>0</v>
      </c>
      <c r="J2105" s="13">
        <v>26</v>
      </c>
      <c r="K2105" s="13">
        <v>0</v>
      </c>
      <c r="L2105" s="13">
        <v>0</v>
      </c>
      <c r="M2105" s="13">
        <v>3</v>
      </c>
      <c r="N2105" s="13">
        <v>16</v>
      </c>
      <c r="O2105" s="13">
        <v>6</v>
      </c>
      <c r="P2105" s="13">
        <v>13</v>
      </c>
      <c r="Q2105" s="13">
        <v>85</v>
      </c>
      <c r="R2105" s="13">
        <v>11146</v>
      </c>
      <c r="S2105" s="13">
        <v>1674</v>
      </c>
      <c r="T2105" s="15">
        <v>114.5</v>
      </c>
      <c r="U2105" s="15">
        <v>14.3125</v>
      </c>
      <c r="V2105" s="15">
        <v>9.0168750000000006</v>
      </c>
      <c r="W2105" s="13">
        <v>1004</v>
      </c>
      <c r="X2105" s="13">
        <v>2176</v>
      </c>
      <c r="Y2105" s="13">
        <v>229</v>
      </c>
      <c r="Z2105" s="13">
        <v>3180</v>
      </c>
      <c r="AA2105" s="13">
        <v>456</v>
      </c>
      <c r="AB2105" s="13">
        <v>26</v>
      </c>
    </row>
    <row r="2106" spans="1:28">
      <c r="A2106" s="1">
        <v>100013703</v>
      </c>
      <c r="B2106" s="1" t="s">
        <v>2314</v>
      </c>
      <c r="C2106" s="1" t="s">
        <v>4475</v>
      </c>
      <c r="D2106" s="1" t="s">
        <v>12</v>
      </c>
      <c r="E2106" s="1">
        <v>1</v>
      </c>
      <c r="F2106" s="13">
        <v>73</v>
      </c>
      <c r="G2106" s="13">
        <f t="shared" si="33"/>
        <v>19</v>
      </c>
      <c r="H2106" s="13">
        <v>19</v>
      </c>
      <c r="I2106" s="13">
        <v>0</v>
      </c>
      <c r="J2106" s="13">
        <v>8</v>
      </c>
      <c r="K2106" s="13">
        <v>0</v>
      </c>
      <c r="L2106" s="13">
        <v>0</v>
      </c>
      <c r="M2106" s="13">
        <v>0</v>
      </c>
      <c r="N2106" s="13">
        <v>5</v>
      </c>
      <c r="O2106" s="13">
        <v>1</v>
      </c>
      <c r="P2106" s="13">
        <v>4</v>
      </c>
      <c r="Q2106" s="13">
        <v>27</v>
      </c>
      <c r="R2106" s="13">
        <v>3520</v>
      </c>
      <c r="S2106" s="13">
        <v>500</v>
      </c>
      <c r="T2106" s="15">
        <v>36.5</v>
      </c>
      <c r="U2106" s="15">
        <v>4.5625</v>
      </c>
      <c r="V2106" s="15">
        <v>2.8743750000000001</v>
      </c>
      <c r="W2106" s="13">
        <v>317</v>
      </c>
      <c r="X2106" s="13">
        <v>678</v>
      </c>
      <c r="Y2106" s="13">
        <v>73</v>
      </c>
      <c r="Z2106" s="13">
        <v>995</v>
      </c>
      <c r="AA2106" s="13">
        <v>120</v>
      </c>
      <c r="AB2106" s="13">
        <v>8</v>
      </c>
    </row>
    <row r="2107" spans="1:28">
      <c r="A2107" s="1">
        <v>100013708</v>
      </c>
      <c r="B2107" s="1" t="s">
        <v>2314</v>
      </c>
      <c r="C2107" s="1" t="s">
        <v>4475</v>
      </c>
      <c r="D2107" s="1" t="s">
        <v>12</v>
      </c>
      <c r="E2107" s="1">
        <v>1</v>
      </c>
      <c r="F2107" s="13">
        <v>33</v>
      </c>
      <c r="G2107" s="13">
        <f t="shared" si="33"/>
        <v>9</v>
      </c>
      <c r="H2107" s="13">
        <v>9</v>
      </c>
      <c r="I2107" s="13">
        <v>0</v>
      </c>
      <c r="J2107" s="13">
        <v>4</v>
      </c>
      <c r="K2107" s="13">
        <v>0</v>
      </c>
      <c r="L2107" s="13">
        <v>0</v>
      </c>
      <c r="M2107" s="13">
        <v>0</v>
      </c>
      <c r="N2107" s="13">
        <v>3</v>
      </c>
      <c r="O2107" s="13">
        <v>1</v>
      </c>
      <c r="P2107" s="13">
        <v>2</v>
      </c>
      <c r="Q2107" s="13">
        <v>12</v>
      </c>
      <c r="R2107" s="13">
        <v>1657</v>
      </c>
      <c r="S2107" s="13">
        <v>65</v>
      </c>
      <c r="T2107" s="15">
        <v>16.5</v>
      </c>
      <c r="U2107" s="15">
        <v>2.0625</v>
      </c>
      <c r="V2107" s="15">
        <v>1.2993749999999999</v>
      </c>
      <c r="W2107" s="13">
        <v>150</v>
      </c>
      <c r="X2107" s="13">
        <v>269</v>
      </c>
      <c r="Y2107" s="13">
        <v>33</v>
      </c>
      <c r="Z2107" s="13">
        <v>419</v>
      </c>
      <c r="AA2107" s="13">
        <v>72</v>
      </c>
      <c r="AB2107" s="13">
        <v>4</v>
      </c>
    </row>
    <row r="2108" spans="1:28">
      <c r="A2108" s="1">
        <v>100013712</v>
      </c>
      <c r="B2108" s="1" t="s">
        <v>2314</v>
      </c>
      <c r="C2108" s="1" t="s">
        <v>4475</v>
      </c>
      <c r="D2108" s="1" t="s">
        <v>12</v>
      </c>
      <c r="E2108" s="1">
        <v>1</v>
      </c>
      <c r="F2108" s="13">
        <v>41</v>
      </c>
      <c r="G2108" s="13">
        <f t="shared" si="33"/>
        <v>11</v>
      </c>
      <c r="H2108" s="13">
        <v>11</v>
      </c>
      <c r="I2108" s="13">
        <v>0</v>
      </c>
      <c r="J2108" s="13">
        <v>6</v>
      </c>
      <c r="K2108" s="13">
        <v>0</v>
      </c>
      <c r="L2108" s="13">
        <v>0</v>
      </c>
      <c r="M2108" s="13">
        <v>0</v>
      </c>
      <c r="N2108" s="13">
        <v>4</v>
      </c>
      <c r="O2108" s="13">
        <v>1</v>
      </c>
      <c r="P2108" s="13">
        <v>3</v>
      </c>
      <c r="Q2108" s="13">
        <v>15</v>
      </c>
      <c r="R2108" s="13">
        <v>2030</v>
      </c>
      <c r="S2108" s="13">
        <v>120</v>
      </c>
      <c r="T2108" s="15">
        <v>20.5</v>
      </c>
      <c r="U2108" s="15">
        <v>2.5625</v>
      </c>
      <c r="V2108" s="15">
        <v>1.6143749999999999</v>
      </c>
      <c r="W2108" s="13">
        <v>183</v>
      </c>
      <c r="X2108" s="13">
        <v>341</v>
      </c>
      <c r="Y2108" s="13">
        <v>41</v>
      </c>
      <c r="Z2108" s="13">
        <v>524</v>
      </c>
      <c r="AA2108" s="13">
        <v>96</v>
      </c>
      <c r="AB2108" s="13">
        <v>6</v>
      </c>
    </row>
    <row r="2109" spans="1:28">
      <c r="A2109" s="1">
        <v>100013716</v>
      </c>
      <c r="B2109" s="1" t="s">
        <v>2314</v>
      </c>
      <c r="C2109" s="1" t="s">
        <v>4475</v>
      </c>
      <c r="D2109" s="1" t="s">
        <v>12</v>
      </c>
      <c r="E2109" s="1">
        <v>1</v>
      </c>
      <c r="F2109" s="13">
        <v>9</v>
      </c>
      <c r="G2109" s="13">
        <f t="shared" si="33"/>
        <v>3</v>
      </c>
      <c r="H2109" s="13">
        <v>3</v>
      </c>
      <c r="I2109" s="13">
        <v>0</v>
      </c>
      <c r="J2109" s="13">
        <v>0</v>
      </c>
      <c r="K2109" s="13">
        <v>1</v>
      </c>
      <c r="L2109" s="13">
        <v>0</v>
      </c>
      <c r="M2109" s="13">
        <v>1</v>
      </c>
      <c r="N2109" s="13">
        <v>0</v>
      </c>
      <c r="O2109" s="13">
        <v>1</v>
      </c>
      <c r="P2109" s="13">
        <v>1</v>
      </c>
      <c r="Q2109" s="13">
        <v>3</v>
      </c>
      <c r="R2109" s="13">
        <v>410</v>
      </c>
      <c r="S2109" s="13">
        <v>0</v>
      </c>
      <c r="T2109" s="15">
        <v>4.5</v>
      </c>
      <c r="U2109" s="15">
        <v>0.5625</v>
      </c>
      <c r="V2109" s="15">
        <v>0.354375</v>
      </c>
      <c r="W2109" s="13">
        <v>37</v>
      </c>
      <c r="X2109" s="13">
        <v>62</v>
      </c>
      <c r="Y2109" s="13">
        <v>9</v>
      </c>
      <c r="Z2109" s="13">
        <v>99</v>
      </c>
      <c r="AA2109" s="13">
        <v>48</v>
      </c>
      <c r="AB2109" s="13">
        <v>0</v>
      </c>
    </row>
    <row r="2110" spans="1:28">
      <c r="A2110" s="1">
        <v>100013721</v>
      </c>
      <c r="B2110" s="1" t="s">
        <v>2314</v>
      </c>
      <c r="C2110" s="1" t="s">
        <v>4475</v>
      </c>
      <c r="D2110" s="1" t="s">
        <v>12</v>
      </c>
      <c r="E2110" s="1">
        <v>1</v>
      </c>
      <c r="F2110" s="13">
        <v>17</v>
      </c>
      <c r="G2110" s="13">
        <f t="shared" si="33"/>
        <v>5</v>
      </c>
      <c r="H2110" s="13">
        <v>5</v>
      </c>
      <c r="I2110" s="13">
        <v>0</v>
      </c>
      <c r="J2110" s="13">
        <v>0</v>
      </c>
      <c r="K2110" s="13">
        <v>1</v>
      </c>
      <c r="L2110" s="13">
        <v>0</v>
      </c>
      <c r="M2110" s="13">
        <v>1</v>
      </c>
      <c r="N2110" s="13">
        <v>0</v>
      </c>
      <c r="O2110" s="13">
        <v>1</v>
      </c>
      <c r="P2110" s="13">
        <v>1</v>
      </c>
      <c r="Q2110" s="13">
        <v>6</v>
      </c>
      <c r="R2110" s="13">
        <v>1024</v>
      </c>
      <c r="S2110" s="13">
        <v>0</v>
      </c>
      <c r="T2110" s="15">
        <v>8.5</v>
      </c>
      <c r="U2110" s="15">
        <v>1.0625</v>
      </c>
      <c r="V2110" s="15">
        <v>0.66937500000000005</v>
      </c>
      <c r="W2110" s="13">
        <v>93</v>
      </c>
      <c r="X2110" s="13">
        <v>154</v>
      </c>
      <c r="Y2110" s="13">
        <v>17</v>
      </c>
      <c r="Z2110" s="13">
        <v>247</v>
      </c>
      <c r="AA2110" s="13">
        <v>48</v>
      </c>
      <c r="AB2110" s="13">
        <v>0</v>
      </c>
    </row>
    <row r="2111" spans="1:28">
      <c r="A2111" s="1">
        <v>100013733</v>
      </c>
      <c r="B2111" s="1" t="s">
        <v>2314</v>
      </c>
      <c r="C2111" s="1" t="s">
        <v>4475</v>
      </c>
      <c r="D2111" s="1" t="s">
        <v>12</v>
      </c>
      <c r="E2111" s="1">
        <v>1</v>
      </c>
      <c r="F2111" s="13">
        <v>23</v>
      </c>
      <c r="G2111" s="13">
        <f t="shared" si="33"/>
        <v>7</v>
      </c>
      <c r="H2111" s="13">
        <v>6</v>
      </c>
      <c r="I2111" s="13">
        <v>1</v>
      </c>
      <c r="J2111" s="13">
        <v>4</v>
      </c>
      <c r="K2111" s="13">
        <v>0</v>
      </c>
      <c r="L2111" s="13">
        <v>0</v>
      </c>
      <c r="M2111" s="13">
        <v>0</v>
      </c>
      <c r="N2111" s="13">
        <v>3</v>
      </c>
      <c r="O2111" s="13">
        <v>1</v>
      </c>
      <c r="P2111" s="13">
        <v>2</v>
      </c>
      <c r="Q2111" s="13">
        <v>9</v>
      </c>
      <c r="R2111" s="13">
        <v>1192</v>
      </c>
      <c r="S2111" s="13">
        <v>25</v>
      </c>
      <c r="T2111" s="15">
        <v>11.5</v>
      </c>
      <c r="U2111" s="15">
        <v>1.4375</v>
      </c>
      <c r="V2111" s="15">
        <v>0.90562500000000001</v>
      </c>
      <c r="W2111" s="13">
        <v>108</v>
      </c>
      <c r="X2111" s="13">
        <v>187</v>
      </c>
      <c r="Y2111" s="13">
        <v>23</v>
      </c>
      <c r="Z2111" s="13">
        <v>295</v>
      </c>
      <c r="AA2111" s="13">
        <v>72</v>
      </c>
      <c r="AB2111" s="13">
        <v>4</v>
      </c>
    </row>
    <row r="2112" spans="1:28">
      <c r="A2112" s="1">
        <v>100013738</v>
      </c>
      <c r="B2112" s="1" t="s">
        <v>2314</v>
      </c>
      <c r="C2112" s="1" t="s">
        <v>4475</v>
      </c>
      <c r="D2112" s="1" t="s">
        <v>12</v>
      </c>
      <c r="E2112" s="1">
        <v>1</v>
      </c>
      <c r="F2112" s="13">
        <v>27</v>
      </c>
      <c r="G2112" s="13">
        <f t="shared" si="33"/>
        <v>7</v>
      </c>
      <c r="H2112" s="13">
        <v>7</v>
      </c>
      <c r="I2112" s="13">
        <v>0</v>
      </c>
      <c r="J2112" s="13">
        <v>4</v>
      </c>
      <c r="K2112" s="13">
        <v>0</v>
      </c>
      <c r="L2112" s="13">
        <v>0</v>
      </c>
      <c r="M2112" s="13">
        <v>0</v>
      </c>
      <c r="N2112" s="13">
        <v>3</v>
      </c>
      <c r="O2112" s="13">
        <v>1</v>
      </c>
      <c r="P2112" s="13">
        <v>2</v>
      </c>
      <c r="Q2112" s="13">
        <v>10</v>
      </c>
      <c r="R2112" s="13">
        <v>1378</v>
      </c>
      <c r="S2112" s="13">
        <v>37</v>
      </c>
      <c r="T2112" s="15">
        <v>13.5</v>
      </c>
      <c r="U2112" s="15">
        <v>1.6875</v>
      </c>
      <c r="V2112" s="15">
        <v>1.0631250000000001</v>
      </c>
      <c r="W2112" s="13">
        <v>125</v>
      </c>
      <c r="X2112" s="13">
        <v>218</v>
      </c>
      <c r="Y2112" s="13">
        <v>27</v>
      </c>
      <c r="Z2112" s="13">
        <v>343</v>
      </c>
      <c r="AA2112" s="13">
        <v>72</v>
      </c>
      <c r="AB2112" s="13">
        <v>4</v>
      </c>
    </row>
    <row r="2113" spans="1:28">
      <c r="A2113" s="1">
        <v>100013748</v>
      </c>
      <c r="B2113" s="1" t="s">
        <v>2314</v>
      </c>
      <c r="C2113" s="1" t="s">
        <v>4475</v>
      </c>
      <c r="D2113" s="1" t="s">
        <v>12</v>
      </c>
      <c r="E2113" s="1">
        <v>1</v>
      </c>
      <c r="F2113" s="13">
        <v>9</v>
      </c>
      <c r="G2113" s="13">
        <f t="shared" si="33"/>
        <v>3</v>
      </c>
      <c r="H2113" s="13">
        <v>3</v>
      </c>
      <c r="I2113" s="13">
        <v>0</v>
      </c>
      <c r="J2113" s="13">
        <v>0</v>
      </c>
      <c r="K2113" s="13">
        <v>1</v>
      </c>
      <c r="L2113" s="13">
        <v>0</v>
      </c>
      <c r="M2113" s="13">
        <v>1</v>
      </c>
      <c r="N2113" s="13">
        <v>0</v>
      </c>
      <c r="O2113" s="13">
        <v>1</v>
      </c>
      <c r="P2113" s="13">
        <v>1</v>
      </c>
      <c r="Q2113" s="13">
        <v>3</v>
      </c>
      <c r="R2113" s="13">
        <v>410</v>
      </c>
      <c r="S2113" s="13">
        <v>0</v>
      </c>
      <c r="T2113" s="15">
        <v>4.5</v>
      </c>
      <c r="U2113" s="15">
        <v>0.5625</v>
      </c>
      <c r="V2113" s="15">
        <v>0.354375</v>
      </c>
      <c r="W2113" s="13">
        <v>37</v>
      </c>
      <c r="X2113" s="13">
        <v>62</v>
      </c>
      <c r="Y2113" s="13">
        <v>9</v>
      </c>
      <c r="Z2113" s="13">
        <v>99</v>
      </c>
      <c r="AA2113" s="13">
        <v>48</v>
      </c>
      <c r="AB2113" s="13">
        <v>0</v>
      </c>
    </row>
    <row r="2114" spans="1:28">
      <c r="A2114" s="1">
        <v>100013755</v>
      </c>
      <c r="B2114" s="1" t="s">
        <v>2314</v>
      </c>
      <c r="C2114" s="1" t="s">
        <v>4475</v>
      </c>
      <c r="D2114" s="1" t="s">
        <v>12</v>
      </c>
      <c r="E2114" s="1">
        <v>1</v>
      </c>
      <c r="F2114" s="13">
        <v>68</v>
      </c>
      <c r="G2114" s="13">
        <f t="shared" si="33"/>
        <v>18</v>
      </c>
      <c r="H2114" s="13">
        <v>18</v>
      </c>
      <c r="I2114" s="13">
        <v>0</v>
      </c>
      <c r="J2114" s="13">
        <v>8</v>
      </c>
      <c r="K2114" s="13">
        <v>0</v>
      </c>
      <c r="L2114" s="13">
        <v>0</v>
      </c>
      <c r="M2114" s="13">
        <v>0</v>
      </c>
      <c r="N2114" s="13">
        <v>5</v>
      </c>
      <c r="O2114" s="13">
        <v>1</v>
      </c>
      <c r="P2114" s="13">
        <v>4</v>
      </c>
      <c r="Q2114" s="13">
        <v>25</v>
      </c>
      <c r="R2114" s="13">
        <v>3288</v>
      </c>
      <c r="S2114" s="13">
        <v>419</v>
      </c>
      <c r="T2114" s="15">
        <v>34</v>
      </c>
      <c r="U2114" s="15">
        <v>4.25</v>
      </c>
      <c r="V2114" s="15">
        <v>2.6775000000000002</v>
      </c>
      <c r="W2114" s="13">
        <v>296</v>
      </c>
      <c r="X2114" s="13">
        <v>619</v>
      </c>
      <c r="Y2114" s="13">
        <v>68</v>
      </c>
      <c r="Z2114" s="13">
        <v>915</v>
      </c>
      <c r="AA2114" s="13">
        <v>120</v>
      </c>
      <c r="AB2114" s="13">
        <v>8</v>
      </c>
    </row>
    <row r="2115" spans="1:28">
      <c r="A2115" s="1">
        <v>100013759</v>
      </c>
      <c r="B2115" s="1" t="s">
        <v>2314</v>
      </c>
      <c r="C2115" s="1" t="s">
        <v>4475</v>
      </c>
      <c r="D2115" s="1" t="s">
        <v>4497</v>
      </c>
      <c r="E2115" s="1">
        <v>1</v>
      </c>
      <c r="F2115" s="13">
        <v>111</v>
      </c>
      <c r="G2115" s="13">
        <f t="shared" si="33"/>
        <v>29</v>
      </c>
      <c r="H2115" s="13">
        <v>29</v>
      </c>
      <c r="I2115" s="13">
        <v>0</v>
      </c>
      <c r="J2115" s="13">
        <v>16</v>
      </c>
      <c r="K2115" s="13">
        <v>0</v>
      </c>
      <c r="L2115" s="13">
        <v>1</v>
      </c>
      <c r="M2115" s="13">
        <v>0</v>
      </c>
      <c r="N2115" s="13">
        <v>8</v>
      </c>
      <c r="O2115" s="13">
        <v>1</v>
      </c>
      <c r="P2115" s="13">
        <v>8</v>
      </c>
      <c r="Q2115" s="13">
        <v>41</v>
      </c>
      <c r="R2115" s="13">
        <v>5410</v>
      </c>
      <c r="S2115" s="13">
        <v>1260</v>
      </c>
      <c r="T2115" s="15">
        <v>55.5</v>
      </c>
      <c r="U2115" s="15">
        <v>6.9375</v>
      </c>
      <c r="V2115" s="15">
        <v>4.3706250000000004</v>
      </c>
      <c r="W2115" s="13">
        <v>487</v>
      </c>
      <c r="X2115" s="13">
        <v>1190</v>
      </c>
      <c r="Y2115" s="13">
        <v>111</v>
      </c>
      <c r="Z2115" s="13">
        <v>1677</v>
      </c>
      <c r="AA2115" s="13">
        <v>192</v>
      </c>
      <c r="AB2115" s="13">
        <v>16</v>
      </c>
    </row>
    <row r="2116" spans="1:28">
      <c r="A2116" s="1">
        <v>100013767</v>
      </c>
      <c r="B2116" s="1" t="s">
        <v>2314</v>
      </c>
      <c r="C2116" s="1" t="s">
        <v>4475</v>
      </c>
      <c r="D2116" s="1" t="s">
        <v>4500</v>
      </c>
      <c r="E2116" s="1">
        <v>1</v>
      </c>
      <c r="F2116" s="13">
        <v>6</v>
      </c>
      <c r="G2116" s="13">
        <f t="shared" si="33"/>
        <v>2</v>
      </c>
      <c r="H2116" s="13">
        <v>2</v>
      </c>
      <c r="I2116" s="13">
        <v>0</v>
      </c>
      <c r="J2116" s="13">
        <v>0</v>
      </c>
      <c r="K2116" s="13">
        <v>1</v>
      </c>
      <c r="L2116" s="13">
        <v>0</v>
      </c>
      <c r="M2116" s="13">
        <v>1</v>
      </c>
      <c r="N2116" s="13">
        <v>0</v>
      </c>
      <c r="O2116" s="13">
        <v>1</v>
      </c>
      <c r="P2116" s="13">
        <v>1</v>
      </c>
      <c r="Q2116" s="13">
        <v>2</v>
      </c>
      <c r="R2116" s="13">
        <v>272</v>
      </c>
      <c r="S2116" s="13">
        <v>0</v>
      </c>
      <c r="T2116" s="15">
        <v>3</v>
      </c>
      <c r="U2116" s="15">
        <v>0.375</v>
      </c>
      <c r="V2116" s="15">
        <v>0.23624999999999999</v>
      </c>
      <c r="W2116" s="13">
        <v>25</v>
      </c>
      <c r="X2116" s="13">
        <v>41</v>
      </c>
      <c r="Y2116" s="13">
        <v>6</v>
      </c>
      <c r="Z2116" s="13">
        <v>66</v>
      </c>
      <c r="AA2116" s="13">
        <v>48</v>
      </c>
      <c r="AB2116" s="13">
        <v>0</v>
      </c>
    </row>
    <row r="2117" spans="1:28">
      <c r="A2117" s="1">
        <v>100013771</v>
      </c>
      <c r="B2117" s="1" t="s">
        <v>2314</v>
      </c>
      <c r="C2117" s="1" t="s">
        <v>4475</v>
      </c>
      <c r="D2117" s="1" t="s">
        <v>12</v>
      </c>
      <c r="E2117" s="1">
        <v>1</v>
      </c>
      <c r="F2117" s="13">
        <v>52</v>
      </c>
      <c r="G2117" s="13">
        <f t="shared" si="33"/>
        <v>14</v>
      </c>
      <c r="H2117" s="13">
        <v>14</v>
      </c>
      <c r="I2117" s="13">
        <v>0</v>
      </c>
      <c r="J2117" s="13">
        <v>6</v>
      </c>
      <c r="K2117" s="13">
        <v>0</v>
      </c>
      <c r="L2117" s="13">
        <v>0</v>
      </c>
      <c r="M2117" s="13">
        <v>0</v>
      </c>
      <c r="N2117" s="13">
        <v>4</v>
      </c>
      <c r="O2117" s="13">
        <v>1</v>
      </c>
      <c r="P2117" s="13">
        <v>3</v>
      </c>
      <c r="Q2117" s="13">
        <v>19</v>
      </c>
      <c r="R2117" s="13">
        <v>2542</v>
      </c>
      <c r="S2117" s="13">
        <v>219</v>
      </c>
      <c r="T2117" s="15">
        <v>26</v>
      </c>
      <c r="U2117" s="15">
        <v>3.25</v>
      </c>
      <c r="V2117" s="15">
        <v>2.0474999999999999</v>
      </c>
      <c r="W2117" s="13">
        <v>229</v>
      </c>
      <c r="X2117" s="13">
        <v>447</v>
      </c>
      <c r="Y2117" s="13">
        <v>52</v>
      </c>
      <c r="Z2117" s="13">
        <v>676</v>
      </c>
      <c r="AA2117" s="13">
        <v>96</v>
      </c>
      <c r="AB2117" s="13">
        <v>6</v>
      </c>
    </row>
    <row r="2118" spans="1:28">
      <c r="A2118" s="1">
        <v>100013776</v>
      </c>
      <c r="B2118" s="1" t="s">
        <v>2314</v>
      </c>
      <c r="C2118" s="1" t="s">
        <v>4475</v>
      </c>
      <c r="D2118" s="1" t="s">
        <v>4504</v>
      </c>
      <c r="E2118" s="1">
        <v>1</v>
      </c>
      <c r="F2118" s="13">
        <v>35</v>
      </c>
      <c r="G2118" s="13">
        <f t="shared" ref="G2118:G2181" si="34">H2118+I2118</f>
        <v>9</v>
      </c>
      <c r="H2118" s="13">
        <v>9</v>
      </c>
      <c r="I2118" s="13">
        <v>0</v>
      </c>
      <c r="J2118" s="13">
        <v>4</v>
      </c>
      <c r="K2118" s="13">
        <v>0</v>
      </c>
      <c r="L2118" s="13">
        <v>0</v>
      </c>
      <c r="M2118" s="13">
        <v>0</v>
      </c>
      <c r="N2118" s="13">
        <v>3</v>
      </c>
      <c r="O2118" s="13">
        <v>1</v>
      </c>
      <c r="P2118" s="13">
        <v>2</v>
      </c>
      <c r="Q2118" s="13">
        <v>13</v>
      </c>
      <c r="R2118" s="13">
        <v>1751</v>
      </c>
      <c r="S2118" s="13">
        <v>82</v>
      </c>
      <c r="T2118" s="15">
        <v>17.5</v>
      </c>
      <c r="U2118" s="15">
        <v>2.1875</v>
      </c>
      <c r="V2118" s="15">
        <v>1.378125</v>
      </c>
      <c r="W2118" s="13">
        <v>158</v>
      </c>
      <c r="X2118" s="13">
        <v>288</v>
      </c>
      <c r="Y2118" s="13">
        <v>35</v>
      </c>
      <c r="Z2118" s="13">
        <v>446</v>
      </c>
      <c r="AA2118" s="13">
        <v>72</v>
      </c>
      <c r="AB2118" s="13">
        <v>4</v>
      </c>
    </row>
    <row r="2119" spans="1:28">
      <c r="A2119" s="1">
        <v>100013778</v>
      </c>
      <c r="B2119" s="1" t="s">
        <v>2314</v>
      </c>
      <c r="C2119" s="1" t="s">
        <v>4475</v>
      </c>
      <c r="D2119" s="1" t="s">
        <v>4506</v>
      </c>
      <c r="E2119" s="1">
        <v>1</v>
      </c>
      <c r="F2119" s="13">
        <v>84</v>
      </c>
      <c r="G2119" s="13">
        <f t="shared" si="34"/>
        <v>22</v>
      </c>
      <c r="H2119" s="13">
        <v>22</v>
      </c>
      <c r="I2119" s="13">
        <v>0</v>
      </c>
      <c r="J2119" s="13">
        <v>12</v>
      </c>
      <c r="K2119" s="13">
        <v>0</v>
      </c>
      <c r="L2119" s="13">
        <v>0</v>
      </c>
      <c r="M2119" s="13">
        <v>0</v>
      </c>
      <c r="N2119" s="13">
        <v>7</v>
      </c>
      <c r="O2119" s="13">
        <v>1</v>
      </c>
      <c r="P2119" s="13">
        <v>6</v>
      </c>
      <c r="Q2119" s="13">
        <v>31</v>
      </c>
      <c r="R2119" s="13">
        <v>4153</v>
      </c>
      <c r="S2119" s="13">
        <v>682</v>
      </c>
      <c r="T2119" s="15">
        <v>42</v>
      </c>
      <c r="U2119" s="15">
        <v>5.25</v>
      </c>
      <c r="V2119" s="15">
        <v>3.3075000000000001</v>
      </c>
      <c r="W2119" s="13">
        <v>374</v>
      </c>
      <c r="X2119" s="13">
        <v>828</v>
      </c>
      <c r="Y2119" s="13">
        <v>84</v>
      </c>
      <c r="Z2119" s="13">
        <v>1202</v>
      </c>
      <c r="AA2119" s="13">
        <v>168</v>
      </c>
      <c r="AB2119" s="13">
        <v>12</v>
      </c>
    </row>
    <row r="2120" spans="1:28">
      <c r="A2120" s="1">
        <v>100013798</v>
      </c>
      <c r="B2120" s="1" t="s">
        <v>2314</v>
      </c>
      <c r="C2120" s="1" t="s">
        <v>4475</v>
      </c>
      <c r="D2120" s="1" t="s">
        <v>4509</v>
      </c>
      <c r="E2120" s="1">
        <v>1</v>
      </c>
      <c r="F2120" s="13">
        <v>36</v>
      </c>
      <c r="G2120" s="13">
        <f t="shared" si="34"/>
        <v>10</v>
      </c>
      <c r="H2120" s="13">
        <v>9</v>
      </c>
      <c r="I2120" s="13">
        <v>1</v>
      </c>
      <c r="J2120" s="13">
        <v>4</v>
      </c>
      <c r="K2120" s="13">
        <v>0</v>
      </c>
      <c r="L2120" s="13">
        <v>0</v>
      </c>
      <c r="M2120" s="13">
        <v>0</v>
      </c>
      <c r="N2120" s="13">
        <v>3</v>
      </c>
      <c r="O2120" s="13">
        <v>1</v>
      </c>
      <c r="P2120" s="13">
        <v>2</v>
      </c>
      <c r="Q2120" s="13">
        <v>14</v>
      </c>
      <c r="R2120" s="13">
        <v>1797</v>
      </c>
      <c r="S2120" s="13">
        <v>100</v>
      </c>
      <c r="T2120" s="15">
        <v>18</v>
      </c>
      <c r="U2120" s="15">
        <v>2.25</v>
      </c>
      <c r="V2120" s="15">
        <v>1.4175</v>
      </c>
      <c r="W2120" s="13">
        <v>162</v>
      </c>
      <c r="X2120" s="13">
        <v>300</v>
      </c>
      <c r="Y2120" s="13">
        <v>36</v>
      </c>
      <c r="Z2120" s="13">
        <v>462</v>
      </c>
      <c r="AA2120" s="13">
        <v>72</v>
      </c>
      <c r="AB2120" s="13">
        <v>4</v>
      </c>
    </row>
    <row r="2121" spans="1:28">
      <c r="A2121" s="1">
        <v>100013803</v>
      </c>
      <c r="B2121" s="1" t="s">
        <v>2314</v>
      </c>
      <c r="C2121" s="1" t="s">
        <v>4475</v>
      </c>
      <c r="D2121" s="1" t="s">
        <v>4511</v>
      </c>
      <c r="E2121" s="1">
        <v>1</v>
      </c>
      <c r="F2121" s="13">
        <v>33</v>
      </c>
      <c r="G2121" s="13">
        <f t="shared" si="34"/>
        <v>9</v>
      </c>
      <c r="H2121" s="13">
        <v>9</v>
      </c>
      <c r="I2121" s="13">
        <v>0</v>
      </c>
      <c r="J2121" s="13">
        <v>4</v>
      </c>
      <c r="K2121" s="13">
        <v>0</v>
      </c>
      <c r="L2121" s="13">
        <v>0</v>
      </c>
      <c r="M2121" s="13">
        <v>0</v>
      </c>
      <c r="N2121" s="13">
        <v>3</v>
      </c>
      <c r="O2121" s="13">
        <v>1</v>
      </c>
      <c r="P2121" s="13">
        <v>2</v>
      </c>
      <c r="Q2121" s="13">
        <v>12</v>
      </c>
      <c r="R2121" s="13">
        <v>1657</v>
      </c>
      <c r="S2121" s="13">
        <v>65</v>
      </c>
      <c r="T2121" s="15">
        <v>16.5</v>
      </c>
      <c r="U2121" s="15">
        <v>2.0625</v>
      </c>
      <c r="V2121" s="15">
        <v>1.2993749999999999</v>
      </c>
      <c r="W2121" s="13">
        <v>150</v>
      </c>
      <c r="X2121" s="13">
        <v>269</v>
      </c>
      <c r="Y2121" s="13">
        <v>33</v>
      </c>
      <c r="Z2121" s="13">
        <v>419</v>
      </c>
      <c r="AA2121" s="13">
        <v>72</v>
      </c>
      <c r="AB2121" s="13">
        <v>4</v>
      </c>
    </row>
    <row r="2122" spans="1:28">
      <c r="A2122" s="1">
        <v>100013811</v>
      </c>
      <c r="B2122" s="1" t="s">
        <v>2314</v>
      </c>
      <c r="C2122" s="1" t="s">
        <v>4475</v>
      </c>
      <c r="D2122" s="1" t="s">
        <v>12</v>
      </c>
      <c r="E2122" s="1">
        <v>1</v>
      </c>
      <c r="F2122" s="13">
        <v>14</v>
      </c>
      <c r="G2122" s="13">
        <f t="shared" si="34"/>
        <v>4</v>
      </c>
      <c r="H2122" s="13">
        <v>4</v>
      </c>
      <c r="I2122" s="13">
        <v>0</v>
      </c>
      <c r="J2122" s="13">
        <v>0</v>
      </c>
      <c r="K2122" s="13">
        <v>1</v>
      </c>
      <c r="L2122" s="13">
        <v>0</v>
      </c>
      <c r="M2122" s="13">
        <v>1</v>
      </c>
      <c r="N2122" s="13">
        <v>0</v>
      </c>
      <c r="O2122" s="13">
        <v>1</v>
      </c>
      <c r="P2122" s="13">
        <v>1</v>
      </c>
      <c r="Q2122" s="13">
        <v>5</v>
      </c>
      <c r="R2122" s="13">
        <v>767</v>
      </c>
      <c r="S2122" s="13">
        <v>0</v>
      </c>
      <c r="T2122" s="15">
        <v>7</v>
      </c>
      <c r="U2122" s="15">
        <v>0.875</v>
      </c>
      <c r="V2122" s="15">
        <v>0.55125000000000002</v>
      </c>
      <c r="W2122" s="13">
        <v>70</v>
      </c>
      <c r="X2122" s="13">
        <v>116</v>
      </c>
      <c r="Y2122" s="13">
        <v>14</v>
      </c>
      <c r="Z2122" s="13">
        <v>186</v>
      </c>
      <c r="AA2122" s="13">
        <v>48</v>
      </c>
      <c r="AB2122" s="13">
        <v>0</v>
      </c>
    </row>
    <row r="2123" spans="1:28">
      <c r="A2123" s="1">
        <v>100013815</v>
      </c>
      <c r="B2123" s="1" t="s">
        <v>2314</v>
      </c>
      <c r="C2123" s="1" t="s">
        <v>4475</v>
      </c>
      <c r="D2123" s="1" t="s">
        <v>12</v>
      </c>
      <c r="E2123" s="1">
        <v>1</v>
      </c>
      <c r="F2123" s="13">
        <v>6</v>
      </c>
      <c r="G2123" s="13">
        <f t="shared" si="34"/>
        <v>2</v>
      </c>
      <c r="H2123" s="13">
        <v>2</v>
      </c>
      <c r="I2123" s="13">
        <v>0</v>
      </c>
      <c r="J2123" s="13">
        <v>0</v>
      </c>
      <c r="K2123" s="13">
        <v>1</v>
      </c>
      <c r="L2123" s="13">
        <v>0</v>
      </c>
      <c r="M2123" s="13">
        <v>1</v>
      </c>
      <c r="N2123" s="13">
        <v>0</v>
      </c>
      <c r="O2123" s="13">
        <v>1</v>
      </c>
      <c r="P2123" s="13">
        <v>1</v>
      </c>
      <c r="Q2123" s="13">
        <v>2</v>
      </c>
      <c r="R2123" s="13">
        <v>272</v>
      </c>
      <c r="S2123" s="13">
        <v>0</v>
      </c>
      <c r="T2123" s="15">
        <v>3</v>
      </c>
      <c r="U2123" s="15">
        <v>0.375</v>
      </c>
      <c r="V2123" s="15">
        <v>0.23624999999999999</v>
      </c>
      <c r="W2123" s="13">
        <v>25</v>
      </c>
      <c r="X2123" s="13">
        <v>41</v>
      </c>
      <c r="Y2123" s="13">
        <v>6</v>
      </c>
      <c r="Z2123" s="13">
        <v>66</v>
      </c>
      <c r="AA2123" s="13">
        <v>48</v>
      </c>
      <c r="AB2123" s="13">
        <v>0</v>
      </c>
    </row>
    <row r="2124" spans="1:28">
      <c r="A2124" s="1">
        <v>100013822</v>
      </c>
      <c r="B2124" s="1" t="s">
        <v>2314</v>
      </c>
      <c r="C2124" s="1" t="s">
        <v>4475</v>
      </c>
      <c r="D2124" s="1" t="s">
        <v>12</v>
      </c>
      <c r="E2124" s="1">
        <v>1</v>
      </c>
      <c r="F2124" s="13">
        <v>6</v>
      </c>
      <c r="G2124" s="13">
        <f t="shared" si="34"/>
        <v>2</v>
      </c>
      <c r="H2124" s="13">
        <v>2</v>
      </c>
      <c r="I2124" s="13">
        <v>0</v>
      </c>
      <c r="J2124" s="13">
        <v>0</v>
      </c>
      <c r="K2124" s="13">
        <v>1</v>
      </c>
      <c r="L2124" s="13">
        <v>0</v>
      </c>
      <c r="M2124" s="13">
        <v>1</v>
      </c>
      <c r="N2124" s="13">
        <v>0</v>
      </c>
      <c r="O2124" s="13">
        <v>1</v>
      </c>
      <c r="P2124" s="13">
        <v>1</v>
      </c>
      <c r="Q2124" s="13">
        <v>2</v>
      </c>
      <c r="R2124" s="13">
        <v>272</v>
      </c>
      <c r="S2124" s="13">
        <v>0</v>
      </c>
      <c r="T2124" s="15">
        <v>3</v>
      </c>
      <c r="U2124" s="15">
        <v>0.375</v>
      </c>
      <c r="V2124" s="15">
        <v>0.23624999999999999</v>
      </c>
      <c r="W2124" s="13">
        <v>25</v>
      </c>
      <c r="X2124" s="13">
        <v>41</v>
      </c>
      <c r="Y2124" s="13">
        <v>6</v>
      </c>
      <c r="Z2124" s="13">
        <v>66</v>
      </c>
      <c r="AA2124" s="13">
        <v>48</v>
      </c>
      <c r="AB2124" s="13">
        <v>0</v>
      </c>
    </row>
    <row r="2125" spans="1:28">
      <c r="A2125" s="1">
        <v>100013828</v>
      </c>
      <c r="B2125" s="1" t="s">
        <v>2314</v>
      </c>
      <c r="C2125" s="1" t="s">
        <v>4520</v>
      </c>
      <c r="D2125" s="1" t="s">
        <v>12</v>
      </c>
      <c r="E2125" s="1">
        <v>1</v>
      </c>
      <c r="F2125" s="13">
        <v>30</v>
      </c>
      <c r="G2125" s="13">
        <f t="shared" si="34"/>
        <v>8</v>
      </c>
      <c r="H2125" s="13">
        <v>8</v>
      </c>
      <c r="I2125" s="13">
        <v>0</v>
      </c>
      <c r="J2125" s="13">
        <v>4</v>
      </c>
      <c r="K2125" s="13">
        <v>0</v>
      </c>
      <c r="L2125" s="13">
        <v>0</v>
      </c>
      <c r="M2125" s="13">
        <v>0</v>
      </c>
      <c r="N2125" s="13">
        <v>3</v>
      </c>
      <c r="O2125" s="13">
        <v>1</v>
      </c>
      <c r="P2125" s="13">
        <v>2</v>
      </c>
      <c r="Q2125" s="13">
        <v>11</v>
      </c>
      <c r="R2125" s="13">
        <v>1518</v>
      </c>
      <c r="S2125" s="13">
        <v>50</v>
      </c>
      <c r="T2125" s="15">
        <v>15</v>
      </c>
      <c r="U2125" s="15">
        <v>1.875</v>
      </c>
      <c r="V2125" s="15">
        <v>1.1812499999999999</v>
      </c>
      <c r="W2125" s="13">
        <v>137</v>
      </c>
      <c r="X2125" s="13">
        <v>243</v>
      </c>
      <c r="Y2125" s="13">
        <v>30</v>
      </c>
      <c r="Z2125" s="13">
        <v>380</v>
      </c>
      <c r="AA2125" s="13">
        <v>72</v>
      </c>
      <c r="AB2125" s="13">
        <v>4</v>
      </c>
    </row>
    <row r="2126" spans="1:28">
      <c r="A2126" s="1">
        <v>100013839</v>
      </c>
      <c r="B2126" s="1" t="s">
        <v>2314</v>
      </c>
      <c r="C2126" s="1" t="s">
        <v>4520</v>
      </c>
      <c r="D2126" s="1" t="s">
        <v>12</v>
      </c>
      <c r="E2126" s="1">
        <v>1</v>
      </c>
      <c r="F2126" s="13">
        <v>76</v>
      </c>
      <c r="G2126" s="13">
        <f t="shared" si="34"/>
        <v>20</v>
      </c>
      <c r="H2126" s="13">
        <v>20</v>
      </c>
      <c r="I2126" s="13">
        <v>0</v>
      </c>
      <c r="J2126" s="13">
        <v>8</v>
      </c>
      <c r="K2126" s="13">
        <v>0</v>
      </c>
      <c r="L2126" s="13">
        <v>0</v>
      </c>
      <c r="M2126" s="13">
        <v>0</v>
      </c>
      <c r="N2126" s="13">
        <v>5</v>
      </c>
      <c r="O2126" s="13">
        <v>1</v>
      </c>
      <c r="P2126" s="13">
        <v>4</v>
      </c>
      <c r="Q2126" s="13">
        <v>28</v>
      </c>
      <c r="R2126" s="13">
        <v>3660</v>
      </c>
      <c r="S2126" s="13">
        <v>543</v>
      </c>
      <c r="T2126" s="15">
        <v>38</v>
      </c>
      <c r="U2126" s="15">
        <v>4.75</v>
      </c>
      <c r="V2126" s="15">
        <v>2.9925000000000002</v>
      </c>
      <c r="W2126" s="13">
        <v>330</v>
      </c>
      <c r="X2126" s="13">
        <v>712</v>
      </c>
      <c r="Y2126" s="13">
        <v>76</v>
      </c>
      <c r="Z2126" s="13">
        <v>1042</v>
      </c>
      <c r="AA2126" s="13">
        <v>120</v>
      </c>
      <c r="AB2126" s="13">
        <v>8</v>
      </c>
    </row>
    <row r="2127" spans="1:28">
      <c r="A2127" s="1">
        <v>100013853</v>
      </c>
      <c r="B2127" s="1" t="s">
        <v>2314</v>
      </c>
      <c r="C2127" s="1" t="s">
        <v>4520</v>
      </c>
      <c r="D2127" s="1" t="s">
        <v>12</v>
      </c>
      <c r="E2127" s="1">
        <v>1</v>
      </c>
      <c r="F2127" s="13">
        <v>70</v>
      </c>
      <c r="G2127" s="13">
        <f t="shared" si="34"/>
        <v>18</v>
      </c>
      <c r="H2127" s="13">
        <v>18</v>
      </c>
      <c r="I2127" s="13">
        <v>0</v>
      </c>
      <c r="J2127" s="13">
        <v>8</v>
      </c>
      <c r="K2127" s="13">
        <v>0</v>
      </c>
      <c r="L2127" s="13">
        <v>0</v>
      </c>
      <c r="M2127" s="13">
        <v>0</v>
      </c>
      <c r="N2127" s="13">
        <v>5</v>
      </c>
      <c r="O2127" s="13">
        <v>1</v>
      </c>
      <c r="P2127" s="13">
        <v>4</v>
      </c>
      <c r="Q2127" s="13">
        <v>26</v>
      </c>
      <c r="R2127" s="13">
        <v>3381</v>
      </c>
      <c r="S2127" s="13">
        <v>458</v>
      </c>
      <c r="T2127" s="15">
        <v>35</v>
      </c>
      <c r="U2127" s="15">
        <v>4.375</v>
      </c>
      <c r="V2127" s="15">
        <v>2.7562500000000001</v>
      </c>
      <c r="W2127" s="13">
        <v>305</v>
      </c>
      <c r="X2127" s="13">
        <v>645</v>
      </c>
      <c r="Y2127" s="13">
        <v>70</v>
      </c>
      <c r="Z2127" s="13">
        <v>950</v>
      </c>
      <c r="AA2127" s="13">
        <v>120</v>
      </c>
      <c r="AB2127" s="13">
        <v>8</v>
      </c>
    </row>
    <row r="2128" spans="1:28">
      <c r="A2128" s="1">
        <v>100013856</v>
      </c>
      <c r="B2128" s="1" t="s">
        <v>2314</v>
      </c>
      <c r="C2128" s="1" t="s">
        <v>4520</v>
      </c>
      <c r="D2128" s="1" t="s">
        <v>12</v>
      </c>
      <c r="E2128" s="1">
        <v>1</v>
      </c>
      <c r="F2128" s="13">
        <v>17</v>
      </c>
      <c r="G2128" s="13">
        <f t="shared" si="34"/>
        <v>5</v>
      </c>
      <c r="H2128" s="13">
        <v>5</v>
      </c>
      <c r="I2128" s="13">
        <v>0</v>
      </c>
      <c r="J2128" s="13">
        <v>0</v>
      </c>
      <c r="K2128" s="13">
        <v>1</v>
      </c>
      <c r="L2128" s="13">
        <v>0</v>
      </c>
      <c r="M2128" s="13">
        <v>1</v>
      </c>
      <c r="N2128" s="13">
        <v>0</v>
      </c>
      <c r="O2128" s="13">
        <v>1</v>
      </c>
      <c r="P2128" s="13">
        <v>1</v>
      </c>
      <c r="Q2128" s="13">
        <v>6</v>
      </c>
      <c r="R2128" s="13">
        <v>1024</v>
      </c>
      <c r="S2128" s="13">
        <v>0</v>
      </c>
      <c r="T2128" s="15">
        <v>8.5</v>
      </c>
      <c r="U2128" s="15">
        <v>1.0625</v>
      </c>
      <c r="V2128" s="15">
        <v>0.66937500000000005</v>
      </c>
      <c r="W2128" s="13">
        <v>93</v>
      </c>
      <c r="X2128" s="13">
        <v>154</v>
      </c>
      <c r="Y2128" s="13">
        <v>17</v>
      </c>
      <c r="Z2128" s="13">
        <v>247</v>
      </c>
      <c r="AA2128" s="13">
        <v>48</v>
      </c>
      <c r="AB2128" s="13">
        <v>0</v>
      </c>
    </row>
    <row r="2129" spans="1:28">
      <c r="A2129" s="1">
        <v>100013860</v>
      </c>
      <c r="B2129" s="1" t="s">
        <v>2314</v>
      </c>
      <c r="C2129" s="1" t="s">
        <v>4520</v>
      </c>
      <c r="D2129" s="1" t="s">
        <v>12</v>
      </c>
      <c r="E2129" s="1">
        <v>1</v>
      </c>
      <c r="F2129" s="13">
        <v>6</v>
      </c>
      <c r="G2129" s="13">
        <f t="shared" si="34"/>
        <v>2</v>
      </c>
      <c r="H2129" s="13">
        <v>2</v>
      </c>
      <c r="I2129" s="13">
        <v>0</v>
      </c>
      <c r="J2129" s="13">
        <v>0</v>
      </c>
      <c r="K2129" s="13">
        <v>1</v>
      </c>
      <c r="L2129" s="13">
        <v>0</v>
      </c>
      <c r="M2129" s="13">
        <v>1</v>
      </c>
      <c r="N2129" s="13">
        <v>0</v>
      </c>
      <c r="O2129" s="13">
        <v>1</v>
      </c>
      <c r="P2129" s="13">
        <v>1</v>
      </c>
      <c r="Q2129" s="13">
        <v>2</v>
      </c>
      <c r="R2129" s="13">
        <v>272</v>
      </c>
      <c r="S2129" s="13">
        <v>0</v>
      </c>
      <c r="T2129" s="15">
        <v>3</v>
      </c>
      <c r="U2129" s="15">
        <v>0.375</v>
      </c>
      <c r="V2129" s="15">
        <v>0.23624999999999999</v>
      </c>
      <c r="W2129" s="13">
        <v>25</v>
      </c>
      <c r="X2129" s="13">
        <v>41</v>
      </c>
      <c r="Y2129" s="13">
        <v>6</v>
      </c>
      <c r="Z2129" s="13">
        <v>66</v>
      </c>
      <c r="AA2129" s="13">
        <v>48</v>
      </c>
      <c r="AB2129" s="13">
        <v>0</v>
      </c>
    </row>
    <row r="2130" spans="1:28">
      <c r="A2130" s="1">
        <v>100013864</v>
      </c>
      <c r="B2130" s="1" t="s">
        <v>2314</v>
      </c>
      <c r="C2130" s="1" t="s">
        <v>4520</v>
      </c>
      <c r="D2130" s="1" t="s">
        <v>12</v>
      </c>
      <c r="E2130" s="1">
        <v>1</v>
      </c>
      <c r="F2130" s="13">
        <v>14</v>
      </c>
      <c r="G2130" s="13">
        <f t="shared" si="34"/>
        <v>4</v>
      </c>
      <c r="H2130" s="13">
        <v>4</v>
      </c>
      <c r="I2130" s="13">
        <v>0</v>
      </c>
      <c r="J2130" s="13">
        <v>0</v>
      </c>
      <c r="K2130" s="13">
        <v>1</v>
      </c>
      <c r="L2130" s="13">
        <v>0</v>
      </c>
      <c r="M2130" s="13">
        <v>1</v>
      </c>
      <c r="N2130" s="13">
        <v>0</v>
      </c>
      <c r="O2130" s="13">
        <v>1</v>
      </c>
      <c r="P2130" s="13">
        <v>1</v>
      </c>
      <c r="Q2130" s="13">
        <v>5</v>
      </c>
      <c r="R2130" s="13">
        <v>767</v>
      </c>
      <c r="S2130" s="13">
        <v>0</v>
      </c>
      <c r="T2130" s="15">
        <v>7</v>
      </c>
      <c r="U2130" s="15">
        <v>0.875</v>
      </c>
      <c r="V2130" s="15">
        <v>0.55125000000000002</v>
      </c>
      <c r="W2130" s="13">
        <v>70</v>
      </c>
      <c r="X2130" s="13">
        <v>116</v>
      </c>
      <c r="Y2130" s="13">
        <v>14</v>
      </c>
      <c r="Z2130" s="13">
        <v>186</v>
      </c>
      <c r="AA2130" s="13">
        <v>48</v>
      </c>
      <c r="AB2130" s="13">
        <v>0</v>
      </c>
    </row>
    <row r="2131" spans="1:28">
      <c r="A2131" s="1">
        <v>100013870</v>
      </c>
      <c r="B2131" s="1" t="s">
        <v>2314</v>
      </c>
      <c r="C2131" s="1" t="s">
        <v>4520</v>
      </c>
      <c r="D2131" s="1" t="s">
        <v>12</v>
      </c>
      <c r="E2131" s="1">
        <v>1</v>
      </c>
      <c r="F2131" s="13">
        <v>9</v>
      </c>
      <c r="G2131" s="13">
        <f t="shared" si="34"/>
        <v>3</v>
      </c>
      <c r="H2131" s="13">
        <v>3</v>
      </c>
      <c r="I2131" s="13">
        <v>0</v>
      </c>
      <c r="J2131" s="13">
        <v>0</v>
      </c>
      <c r="K2131" s="13">
        <v>1</v>
      </c>
      <c r="L2131" s="13">
        <v>0</v>
      </c>
      <c r="M2131" s="13">
        <v>1</v>
      </c>
      <c r="N2131" s="13">
        <v>0</v>
      </c>
      <c r="O2131" s="13">
        <v>1</v>
      </c>
      <c r="P2131" s="13">
        <v>1</v>
      </c>
      <c r="Q2131" s="13">
        <v>3</v>
      </c>
      <c r="R2131" s="13">
        <v>410</v>
      </c>
      <c r="S2131" s="13">
        <v>0</v>
      </c>
      <c r="T2131" s="15">
        <v>4.5</v>
      </c>
      <c r="U2131" s="15">
        <v>0.5625</v>
      </c>
      <c r="V2131" s="15">
        <v>0.354375</v>
      </c>
      <c r="W2131" s="13">
        <v>37</v>
      </c>
      <c r="X2131" s="13">
        <v>62</v>
      </c>
      <c r="Y2131" s="13">
        <v>9</v>
      </c>
      <c r="Z2131" s="13">
        <v>99</v>
      </c>
      <c r="AA2131" s="13">
        <v>48</v>
      </c>
      <c r="AB2131" s="13">
        <v>0</v>
      </c>
    </row>
    <row r="2132" spans="1:28">
      <c r="A2132" s="1">
        <v>100013873</v>
      </c>
      <c r="B2132" s="1" t="s">
        <v>2314</v>
      </c>
      <c r="C2132" s="1" t="s">
        <v>4520</v>
      </c>
      <c r="D2132" s="1" t="s">
        <v>12</v>
      </c>
      <c r="E2132" s="1">
        <v>1</v>
      </c>
      <c r="F2132" s="13">
        <v>17</v>
      </c>
      <c r="G2132" s="13">
        <f t="shared" si="34"/>
        <v>5</v>
      </c>
      <c r="H2132" s="13">
        <v>5</v>
      </c>
      <c r="I2132" s="13">
        <v>0</v>
      </c>
      <c r="J2132" s="13">
        <v>0</v>
      </c>
      <c r="K2132" s="13">
        <v>1</v>
      </c>
      <c r="L2132" s="13">
        <v>0</v>
      </c>
      <c r="M2132" s="13">
        <v>1</v>
      </c>
      <c r="N2132" s="13">
        <v>0</v>
      </c>
      <c r="O2132" s="13">
        <v>1</v>
      </c>
      <c r="P2132" s="13">
        <v>1</v>
      </c>
      <c r="Q2132" s="13">
        <v>6</v>
      </c>
      <c r="R2132" s="13">
        <v>1024</v>
      </c>
      <c r="S2132" s="13">
        <v>0</v>
      </c>
      <c r="T2132" s="15">
        <v>8.5</v>
      </c>
      <c r="U2132" s="15">
        <v>1.0625</v>
      </c>
      <c r="V2132" s="15">
        <v>0.66937500000000005</v>
      </c>
      <c r="W2132" s="13">
        <v>93</v>
      </c>
      <c r="X2132" s="13">
        <v>154</v>
      </c>
      <c r="Y2132" s="13">
        <v>17</v>
      </c>
      <c r="Z2132" s="13">
        <v>247</v>
      </c>
      <c r="AA2132" s="13">
        <v>48</v>
      </c>
      <c r="AB2132" s="13">
        <v>0</v>
      </c>
    </row>
    <row r="2133" spans="1:28">
      <c r="A2133" s="1">
        <v>100013884</v>
      </c>
      <c r="B2133" s="1" t="s">
        <v>2314</v>
      </c>
      <c r="C2133" s="1" t="s">
        <v>4520</v>
      </c>
      <c r="D2133" s="1" t="s">
        <v>12</v>
      </c>
      <c r="E2133" s="1">
        <v>2</v>
      </c>
      <c r="F2133" s="13">
        <v>133</v>
      </c>
      <c r="G2133" s="13">
        <f t="shared" si="34"/>
        <v>35</v>
      </c>
      <c r="H2133" s="13">
        <v>35</v>
      </c>
      <c r="I2133" s="13">
        <v>0</v>
      </c>
      <c r="J2133" s="13">
        <v>18</v>
      </c>
      <c r="K2133" s="13">
        <v>0</v>
      </c>
      <c r="L2133" s="13">
        <v>0</v>
      </c>
      <c r="M2133" s="13">
        <v>0</v>
      </c>
      <c r="N2133" s="13">
        <v>11</v>
      </c>
      <c r="O2133" s="13">
        <v>2</v>
      </c>
      <c r="P2133" s="13">
        <v>9</v>
      </c>
      <c r="Q2133" s="13">
        <v>49</v>
      </c>
      <c r="R2133" s="13">
        <v>6675</v>
      </c>
      <c r="S2133" s="13">
        <v>1073</v>
      </c>
      <c r="T2133" s="15">
        <v>66.5</v>
      </c>
      <c r="U2133" s="15">
        <v>8.3125</v>
      </c>
      <c r="V2133" s="15">
        <v>5.2368750000000004</v>
      </c>
      <c r="W2133" s="13">
        <v>602</v>
      </c>
      <c r="X2133" s="13">
        <v>1325</v>
      </c>
      <c r="Y2133" s="13">
        <v>133</v>
      </c>
      <c r="Z2133" s="13">
        <v>1927</v>
      </c>
      <c r="AA2133" s="13">
        <v>264</v>
      </c>
      <c r="AB2133" s="13">
        <v>18</v>
      </c>
    </row>
    <row r="2134" spans="1:28">
      <c r="A2134" s="1">
        <v>100013890</v>
      </c>
      <c r="B2134" s="1" t="s">
        <v>2314</v>
      </c>
      <c r="C2134" s="1" t="s">
        <v>4520</v>
      </c>
      <c r="D2134" s="1" t="s">
        <v>4539</v>
      </c>
      <c r="E2134" s="1">
        <v>1</v>
      </c>
      <c r="F2134" s="13">
        <v>17</v>
      </c>
      <c r="G2134" s="13">
        <f t="shared" si="34"/>
        <v>5</v>
      </c>
      <c r="H2134" s="13">
        <v>5</v>
      </c>
      <c r="I2134" s="13">
        <v>0</v>
      </c>
      <c r="J2134" s="13">
        <v>0</v>
      </c>
      <c r="K2134" s="13">
        <v>1</v>
      </c>
      <c r="L2134" s="13">
        <v>0</v>
      </c>
      <c r="M2134" s="13">
        <v>1</v>
      </c>
      <c r="N2134" s="13">
        <v>0</v>
      </c>
      <c r="O2134" s="13">
        <v>1</v>
      </c>
      <c r="P2134" s="13">
        <v>1</v>
      </c>
      <c r="Q2134" s="13">
        <v>6</v>
      </c>
      <c r="R2134" s="13">
        <v>1024</v>
      </c>
      <c r="S2134" s="13">
        <v>0</v>
      </c>
      <c r="T2134" s="15">
        <v>8.5</v>
      </c>
      <c r="U2134" s="15">
        <v>1.0625</v>
      </c>
      <c r="V2134" s="15">
        <v>0.66937500000000005</v>
      </c>
      <c r="W2134" s="13">
        <v>93</v>
      </c>
      <c r="X2134" s="13">
        <v>154</v>
      </c>
      <c r="Y2134" s="13">
        <v>17</v>
      </c>
      <c r="Z2134" s="13">
        <v>247</v>
      </c>
      <c r="AA2134" s="13">
        <v>48</v>
      </c>
      <c r="AB2134" s="13">
        <v>0</v>
      </c>
    </row>
    <row r="2135" spans="1:28">
      <c r="A2135" s="1">
        <v>100013893</v>
      </c>
      <c r="B2135" s="1" t="s">
        <v>2314</v>
      </c>
      <c r="C2135" s="1" t="s">
        <v>4520</v>
      </c>
      <c r="D2135" s="1" t="s">
        <v>12</v>
      </c>
      <c r="E2135" s="1">
        <v>1</v>
      </c>
      <c r="F2135" s="13">
        <v>9</v>
      </c>
      <c r="G2135" s="13">
        <f t="shared" si="34"/>
        <v>3</v>
      </c>
      <c r="H2135" s="13">
        <v>3</v>
      </c>
      <c r="I2135" s="13">
        <v>0</v>
      </c>
      <c r="J2135" s="13">
        <v>0</v>
      </c>
      <c r="K2135" s="13">
        <v>1</v>
      </c>
      <c r="L2135" s="13">
        <v>0</v>
      </c>
      <c r="M2135" s="13">
        <v>1</v>
      </c>
      <c r="N2135" s="13">
        <v>0</v>
      </c>
      <c r="O2135" s="13">
        <v>1</v>
      </c>
      <c r="P2135" s="13">
        <v>1</v>
      </c>
      <c r="Q2135" s="13">
        <v>3</v>
      </c>
      <c r="R2135" s="13">
        <v>410</v>
      </c>
      <c r="S2135" s="13">
        <v>0</v>
      </c>
      <c r="T2135" s="15">
        <v>4.5</v>
      </c>
      <c r="U2135" s="15">
        <v>0.5625</v>
      </c>
      <c r="V2135" s="15">
        <v>0.354375</v>
      </c>
      <c r="W2135" s="13">
        <v>37</v>
      </c>
      <c r="X2135" s="13">
        <v>62</v>
      </c>
      <c r="Y2135" s="13">
        <v>9</v>
      </c>
      <c r="Z2135" s="13">
        <v>99</v>
      </c>
      <c r="AA2135" s="13">
        <v>48</v>
      </c>
      <c r="AB2135" s="13">
        <v>0</v>
      </c>
    </row>
    <row r="2136" spans="1:28">
      <c r="A2136" s="1">
        <v>100013896</v>
      </c>
      <c r="B2136" s="1" t="s">
        <v>2314</v>
      </c>
      <c r="C2136" s="1" t="s">
        <v>4520</v>
      </c>
      <c r="D2136" s="1" t="s">
        <v>12</v>
      </c>
      <c r="E2136" s="1">
        <v>1</v>
      </c>
      <c r="F2136" s="13">
        <v>27</v>
      </c>
      <c r="G2136" s="13">
        <f t="shared" si="34"/>
        <v>7</v>
      </c>
      <c r="H2136" s="13">
        <v>7</v>
      </c>
      <c r="I2136" s="13">
        <v>0</v>
      </c>
      <c r="J2136" s="13">
        <v>4</v>
      </c>
      <c r="K2136" s="13">
        <v>0</v>
      </c>
      <c r="L2136" s="13">
        <v>0</v>
      </c>
      <c r="M2136" s="13">
        <v>0</v>
      </c>
      <c r="N2136" s="13">
        <v>3</v>
      </c>
      <c r="O2136" s="13">
        <v>1</v>
      </c>
      <c r="P2136" s="13">
        <v>2</v>
      </c>
      <c r="Q2136" s="13">
        <v>10</v>
      </c>
      <c r="R2136" s="13">
        <v>1378</v>
      </c>
      <c r="S2136" s="13">
        <v>37</v>
      </c>
      <c r="T2136" s="15">
        <v>13.5</v>
      </c>
      <c r="U2136" s="15">
        <v>1.6875</v>
      </c>
      <c r="V2136" s="15">
        <v>1.0631250000000001</v>
      </c>
      <c r="W2136" s="13">
        <v>125</v>
      </c>
      <c r="X2136" s="13">
        <v>218</v>
      </c>
      <c r="Y2136" s="13">
        <v>27</v>
      </c>
      <c r="Z2136" s="13">
        <v>343</v>
      </c>
      <c r="AA2136" s="13">
        <v>72</v>
      </c>
      <c r="AB2136" s="13">
        <v>4</v>
      </c>
    </row>
    <row r="2137" spans="1:28">
      <c r="A2137" s="1">
        <v>100013901</v>
      </c>
      <c r="B2137" s="1" t="s">
        <v>2314</v>
      </c>
      <c r="C2137" s="1" t="s">
        <v>4520</v>
      </c>
      <c r="D2137" s="1" t="s">
        <v>12</v>
      </c>
      <c r="E2137" s="1">
        <v>1</v>
      </c>
      <c r="F2137" s="13">
        <v>35</v>
      </c>
      <c r="G2137" s="13">
        <f t="shared" si="34"/>
        <v>9</v>
      </c>
      <c r="H2137" s="13">
        <v>9</v>
      </c>
      <c r="I2137" s="13">
        <v>0</v>
      </c>
      <c r="J2137" s="13">
        <v>4</v>
      </c>
      <c r="K2137" s="13">
        <v>0</v>
      </c>
      <c r="L2137" s="13">
        <v>0</v>
      </c>
      <c r="M2137" s="13">
        <v>0</v>
      </c>
      <c r="N2137" s="13">
        <v>3</v>
      </c>
      <c r="O2137" s="13">
        <v>1</v>
      </c>
      <c r="P2137" s="13">
        <v>2</v>
      </c>
      <c r="Q2137" s="13">
        <v>13</v>
      </c>
      <c r="R2137" s="13">
        <v>1751</v>
      </c>
      <c r="S2137" s="13">
        <v>82</v>
      </c>
      <c r="T2137" s="15">
        <v>17.5</v>
      </c>
      <c r="U2137" s="15">
        <v>2.1875</v>
      </c>
      <c r="V2137" s="15">
        <v>1.378125</v>
      </c>
      <c r="W2137" s="13">
        <v>158</v>
      </c>
      <c r="X2137" s="13">
        <v>288</v>
      </c>
      <c r="Y2137" s="13">
        <v>35</v>
      </c>
      <c r="Z2137" s="13">
        <v>446</v>
      </c>
      <c r="AA2137" s="13">
        <v>72</v>
      </c>
      <c r="AB2137" s="13">
        <v>4</v>
      </c>
    </row>
    <row r="2138" spans="1:28">
      <c r="A2138" s="1">
        <v>100013906</v>
      </c>
      <c r="B2138" s="1" t="s">
        <v>2314</v>
      </c>
      <c r="C2138" s="1" t="s">
        <v>4520</v>
      </c>
      <c r="D2138" s="1" t="s">
        <v>12</v>
      </c>
      <c r="E2138" s="1">
        <v>1</v>
      </c>
      <c r="F2138" s="13">
        <v>3</v>
      </c>
      <c r="G2138" s="13">
        <f t="shared" si="34"/>
        <v>1</v>
      </c>
      <c r="H2138" s="13">
        <v>1</v>
      </c>
      <c r="I2138" s="13">
        <v>0</v>
      </c>
      <c r="J2138" s="13">
        <v>0</v>
      </c>
      <c r="K2138" s="13">
        <v>1</v>
      </c>
      <c r="L2138" s="13">
        <v>0</v>
      </c>
      <c r="M2138" s="13">
        <v>1</v>
      </c>
      <c r="N2138" s="13">
        <v>0</v>
      </c>
      <c r="O2138" s="13">
        <v>1</v>
      </c>
      <c r="P2138" s="13">
        <v>1</v>
      </c>
      <c r="Q2138" s="13">
        <v>1</v>
      </c>
      <c r="R2138" s="13">
        <v>175</v>
      </c>
      <c r="S2138" s="13">
        <v>0</v>
      </c>
      <c r="T2138" s="15">
        <v>1.5</v>
      </c>
      <c r="U2138" s="15">
        <v>0.1875</v>
      </c>
      <c r="V2138" s="15">
        <v>0.11812499999999999</v>
      </c>
      <c r="W2138" s="13">
        <v>16</v>
      </c>
      <c r="X2138" s="13">
        <v>27</v>
      </c>
      <c r="Y2138" s="13">
        <v>3</v>
      </c>
      <c r="Z2138" s="13">
        <v>43</v>
      </c>
      <c r="AA2138" s="13">
        <v>48</v>
      </c>
      <c r="AB2138" s="13">
        <v>0</v>
      </c>
    </row>
    <row r="2139" spans="1:28">
      <c r="A2139" s="1">
        <v>100013920</v>
      </c>
      <c r="B2139" s="1" t="s">
        <v>2314</v>
      </c>
      <c r="C2139" s="1" t="s">
        <v>4520</v>
      </c>
      <c r="D2139" s="1" t="s">
        <v>12</v>
      </c>
      <c r="E2139" s="1">
        <v>1</v>
      </c>
      <c r="F2139" s="13">
        <v>19</v>
      </c>
      <c r="G2139" s="13">
        <f t="shared" si="34"/>
        <v>5</v>
      </c>
      <c r="H2139" s="13">
        <v>5</v>
      </c>
      <c r="I2139" s="13">
        <v>0</v>
      </c>
      <c r="J2139" s="13">
        <v>0</v>
      </c>
      <c r="K2139" s="13">
        <v>1</v>
      </c>
      <c r="L2139" s="13">
        <v>0</v>
      </c>
      <c r="M2139" s="13">
        <v>1</v>
      </c>
      <c r="N2139" s="13">
        <v>0</v>
      </c>
      <c r="O2139" s="13">
        <v>1</v>
      </c>
      <c r="P2139" s="13">
        <v>1</v>
      </c>
      <c r="Q2139" s="13">
        <v>7</v>
      </c>
      <c r="R2139" s="13">
        <v>1263</v>
      </c>
      <c r="S2139" s="13">
        <v>0</v>
      </c>
      <c r="T2139" s="15">
        <v>9.5</v>
      </c>
      <c r="U2139" s="15">
        <v>1.1875</v>
      </c>
      <c r="V2139" s="15">
        <v>0.74812500000000004</v>
      </c>
      <c r="W2139" s="13">
        <v>114</v>
      </c>
      <c r="X2139" s="13">
        <v>190</v>
      </c>
      <c r="Y2139" s="13">
        <v>19</v>
      </c>
      <c r="Z2139" s="13">
        <v>304</v>
      </c>
      <c r="AA2139" s="13">
        <v>48</v>
      </c>
      <c r="AB2139" s="13">
        <v>0</v>
      </c>
    </row>
    <row r="2140" spans="1:28">
      <c r="A2140" s="1">
        <v>100013923</v>
      </c>
      <c r="B2140" s="1" t="s">
        <v>2314</v>
      </c>
      <c r="C2140" s="1" t="s">
        <v>4520</v>
      </c>
      <c r="D2140" s="1" t="s">
        <v>12</v>
      </c>
      <c r="E2140" s="1">
        <v>1</v>
      </c>
      <c r="F2140" s="13">
        <v>6</v>
      </c>
      <c r="G2140" s="13">
        <f t="shared" si="34"/>
        <v>2</v>
      </c>
      <c r="H2140" s="13">
        <v>2</v>
      </c>
      <c r="I2140" s="13">
        <v>0</v>
      </c>
      <c r="J2140" s="13">
        <v>0</v>
      </c>
      <c r="K2140" s="13">
        <v>1</v>
      </c>
      <c r="L2140" s="13">
        <v>0</v>
      </c>
      <c r="M2140" s="13">
        <v>1</v>
      </c>
      <c r="N2140" s="13">
        <v>0</v>
      </c>
      <c r="O2140" s="13">
        <v>1</v>
      </c>
      <c r="P2140" s="13">
        <v>1</v>
      </c>
      <c r="Q2140" s="13">
        <v>2</v>
      </c>
      <c r="R2140" s="13">
        <v>272</v>
      </c>
      <c r="S2140" s="13">
        <v>0</v>
      </c>
      <c r="T2140" s="15">
        <v>3</v>
      </c>
      <c r="U2140" s="15">
        <v>0.375</v>
      </c>
      <c r="V2140" s="15">
        <v>0.23624999999999999</v>
      </c>
      <c r="W2140" s="13">
        <v>25</v>
      </c>
      <c r="X2140" s="13">
        <v>41</v>
      </c>
      <c r="Y2140" s="13">
        <v>6</v>
      </c>
      <c r="Z2140" s="13">
        <v>66</v>
      </c>
      <c r="AA2140" s="13">
        <v>48</v>
      </c>
      <c r="AB2140" s="13">
        <v>0</v>
      </c>
    </row>
    <row r="2141" spans="1:28">
      <c r="A2141" s="1">
        <v>100013935</v>
      </c>
      <c r="B2141" s="1" t="s">
        <v>2314</v>
      </c>
      <c r="C2141" s="1" t="s">
        <v>4520</v>
      </c>
      <c r="D2141" s="1" t="s">
        <v>12</v>
      </c>
      <c r="E2141" s="1">
        <v>1</v>
      </c>
      <c r="F2141" s="13">
        <v>9</v>
      </c>
      <c r="G2141" s="13">
        <f t="shared" si="34"/>
        <v>3</v>
      </c>
      <c r="H2141" s="13">
        <v>3</v>
      </c>
      <c r="I2141" s="13">
        <v>0</v>
      </c>
      <c r="J2141" s="13">
        <v>0</v>
      </c>
      <c r="K2141" s="13">
        <v>1</v>
      </c>
      <c r="L2141" s="13">
        <v>0</v>
      </c>
      <c r="M2141" s="13">
        <v>1</v>
      </c>
      <c r="N2141" s="13">
        <v>0</v>
      </c>
      <c r="O2141" s="13">
        <v>1</v>
      </c>
      <c r="P2141" s="13">
        <v>1</v>
      </c>
      <c r="Q2141" s="13">
        <v>3</v>
      </c>
      <c r="R2141" s="13">
        <v>410</v>
      </c>
      <c r="S2141" s="13">
        <v>0</v>
      </c>
      <c r="T2141" s="15">
        <v>4.5</v>
      </c>
      <c r="U2141" s="15">
        <v>0.5625</v>
      </c>
      <c r="V2141" s="15">
        <v>0.354375</v>
      </c>
      <c r="W2141" s="13">
        <v>37</v>
      </c>
      <c r="X2141" s="13">
        <v>62</v>
      </c>
      <c r="Y2141" s="13">
        <v>9</v>
      </c>
      <c r="Z2141" s="13">
        <v>99</v>
      </c>
      <c r="AA2141" s="13">
        <v>48</v>
      </c>
      <c r="AB2141" s="13">
        <v>0</v>
      </c>
    </row>
    <row r="2142" spans="1:28">
      <c r="A2142" s="1">
        <v>100013944</v>
      </c>
      <c r="B2142" s="1" t="s">
        <v>2314</v>
      </c>
      <c r="C2142" s="1" t="s">
        <v>4520</v>
      </c>
      <c r="D2142" s="1" t="s">
        <v>12</v>
      </c>
      <c r="E2142" s="1">
        <v>1</v>
      </c>
      <c r="F2142" s="13">
        <v>81</v>
      </c>
      <c r="G2142" s="13">
        <f t="shared" si="34"/>
        <v>21</v>
      </c>
      <c r="H2142" s="13">
        <v>21</v>
      </c>
      <c r="I2142" s="13">
        <v>0</v>
      </c>
      <c r="J2142" s="13">
        <v>12</v>
      </c>
      <c r="K2142" s="13">
        <v>0</v>
      </c>
      <c r="L2142" s="13">
        <v>0</v>
      </c>
      <c r="M2142" s="13">
        <v>0</v>
      </c>
      <c r="N2142" s="13">
        <v>7</v>
      </c>
      <c r="O2142" s="13">
        <v>1</v>
      </c>
      <c r="P2142" s="13">
        <v>6</v>
      </c>
      <c r="Q2142" s="13">
        <v>30</v>
      </c>
      <c r="R2142" s="13">
        <v>4013</v>
      </c>
      <c r="S2142" s="13">
        <v>634</v>
      </c>
      <c r="T2142" s="15">
        <v>40.5</v>
      </c>
      <c r="U2142" s="15">
        <v>5.0625</v>
      </c>
      <c r="V2142" s="15">
        <v>3.1893750000000001</v>
      </c>
      <c r="W2142" s="13">
        <v>362</v>
      </c>
      <c r="X2142" s="13">
        <v>793</v>
      </c>
      <c r="Y2142" s="13">
        <v>81</v>
      </c>
      <c r="Z2142" s="13">
        <v>1155</v>
      </c>
      <c r="AA2142" s="13">
        <v>168</v>
      </c>
      <c r="AB2142" s="13">
        <v>12</v>
      </c>
    </row>
    <row r="2143" spans="1:28">
      <c r="A2143" s="1">
        <v>100013947</v>
      </c>
      <c r="B2143" s="1" t="s">
        <v>2314</v>
      </c>
      <c r="C2143" s="1" t="s">
        <v>4520</v>
      </c>
      <c r="D2143" s="1" t="s">
        <v>12</v>
      </c>
      <c r="E2143" s="1">
        <v>1</v>
      </c>
      <c r="F2143" s="13">
        <v>14</v>
      </c>
      <c r="G2143" s="13">
        <f t="shared" si="34"/>
        <v>4</v>
      </c>
      <c r="H2143" s="13">
        <v>4</v>
      </c>
      <c r="I2143" s="13">
        <v>0</v>
      </c>
      <c r="J2143" s="13">
        <v>0</v>
      </c>
      <c r="K2143" s="13">
        <v>1</v>
      </c>
      <c r="L2143" s="13">
        <v>0</v>
      </c>
      <c r="M2143" s="13">
        <v>1</v>
      </c>
      <c r="N2143" s="13">
        <v>0</v>
      </c>
      <c r="O2143" s="13">
        <v>1</v>
      </c>
      <c r="P2143" s="13">
        <v>1</v>
      </c>
      <c r="Q2143" s="13">
        <v>5</v>
      </c>
      <c r="R2143" s="13">
        <v>767</v>
      </c>
      <c r="S2143" s="13">
        <v>0</v>
      </c>
      <c r="T2143" s="15">
        <v>7</v>
      </c>
      <c r="U2143" s="15">
        <v>0.875</v>
      </c>
      <c r="V2143" s="15">
        <v>0.55125000000000002</v>
      </c>
      <c r="W2143" s="13">
        <v>70</v>
      </c>
      <c r="X2143" s="13">
        <v>116</v>
      </c>
      <c r="Y2143" s="13">
        <v>14</v>
      </c>
      <c r="Z2143" s="13">
        <v>186</v>
      </c>
      <c r="AA2143" s="13">
        <v>48</v>
      </c>
      <c r="AB2143" s="13">
        <v>0</v>
      </c>
    </row>
    <row r="2144" spans="1:28">
      <c r="A2144" s="1">
        <v>100013954</v>
      </c>
      <c r="B2144" s="1" t="s">
        <v>2314</v>
      </c>
      <c r="C2144" s="1" t="s">
        <v>4520</v>
      </c>
      <c r="D2144" s="1" t="s">
        <v>12</v>
      </c>
      <c r="E2144" s="1">
        <v>1</v>
      </c>
      <c r="F2144" s="13">
        <v>6</v>
      </c>
      <c r="G2144" s="13">
        <f t="shared" si="34"/>
        <v>2</v>
      </c>
      <c r="H2144" s="13">
        <v>2</v>
      </c>
      <c r="I2144" s="13">
        <v>0</v>
      </c>
      <c r="J2144" s="13">
        <v>0</v>
      </c>
      <c r="K2144" s="13">
        <v>1</v>
      </c>
      <c r="L2144" s="13">
        <v>0</v>
      </c>
      <c r="M2144" s="13">
        <v>1</v>
      </c>
      <c r="N2144" s="13">
        <v>0</v>
      </c>
      <c r="O2144" s="13">
        <v>1</v>
      </c>
      <c r="P2144" s="13">
        <v>1</v>
      </c>
      <c r="Q2144" s="13">
        <v>2</v>
      </c>
      <c r="R2144" s="13">
        <v>272</v>
      </c>
      <c r="S2144" s="13">
        <v>0</v>
      </c>
      <c r="T2144" s="15">
        <v>3</v>
      </c>
      <c r="U2144" s="15">
        <v>0.375</v>
      </c>
      <c r="V2144" s="15">
        <v>0.23624999999999999</v>
      </c>
      <c r="W2144" s="13">
        <v>25</v>
      </c>
      <c r="X2144" s="13">
        <v>41</v>
      </c>
      <c r="Y2144" s="13">
        <v>6</v>
      </c>
      <c r="Z2144" s="13">
        <v>66</v>
      </c>
      <c r="AA2144" s="13">
        <v>48</v>
      </c>
      <c r="AB2144" s="13">
        <v>0</v>
      </c>
    </row>
    <row r="2145" spans="1:28">
      <c r="A2145" s="1">
        <v>100013957</v>
      </c>
      <c r="B2145" s="1" t="s">
        <v>2314</v>
      </c>
      <c r="C2145" s="1" t="s">
        <v>4520</v>
      </c>
      <c r="D2145" s="1" t="s">
        <v>12</v>
      </c>
      <c r="E2145" s="1">
        <v>1</v>
      </c>
      <c r="F2145" s="13">
        <v>11</v>
      </c>
      <c r="G2145" s="13">
        <f t="shared" si="34"/>
        <v>3</v>
      </c>
      <c r="H2145" s="13">
        <v>3</v>
      </c>
      <c r="I2145" s="13">
        <v>0</v>
      </c>
      <c r="J2145" s="13">
        <v>0</v>
      </c>
      <c r="K2145" s="13">
        <v>1</v>
      </c>
      <c r="L2145" s="13">
        <v>0</v>
      </c>
      <c r="M2145" s="13">
        <v>1</v>
      </c>
      <c r="N2145" s="13">
        <v>0</v>
      </c>
      <c r="O2145" s="13">
        <v>1</v>
      </c>
      <c r="P2145" s="13">
        <v>1</v>
      </c>
      <c r="Q2145" s="13">
        <v>4</v>
      </c>
      <c r="R2145" s="13">
        <v>552</v>
      </c>
      <c r="S2145" s="13">
        <v>0</v>
      </c>
      <c r="T2145" s="15">
        <v>5.5</v>
      </c>
      <c r="U2145" s="15">
        <v>0.6875</v>
      </c>
      <c r="V2145" s="15">
        <v>0.43312499999999998</v>
      </c>
      <c r="W2145" s="13">
        <v>50</v>
      </c>
      <c r="X2145" s="13">
        <v>83</v>
      </c>
      <c r="Y2145" s="13">
        <v>11</v>
      </c>
      <c r="Z2145" s="13">
        <v>133</v>
      </c>
      <c r="AA2145" s="13">
        <v>48</v>
      </c>
      <c r="AB2145" s="13">
        <v>0</v>
      </c>
    </row>
    <row r="2146" spans="1:28">
      <c r="A2146" s="1">
        <v>100013962</v>
      </c>
      <c r="B2146" s="1" t="s">
        <v>2314</v>
      </c>
      <c r="C2146" s="1" t="s">
        <v>4520</v>
      </c>
      <c r="D2146" s="1" t="s">
        <v>12</v>
      </c>
      <c r="E2146" s="1">
        <v>1</v>
      </c>
      <c r="F2146" s="13">
        <v>14</v>
      </c>
      <c r="G2146" s="13">
        <f t="shared" si="34"/>
        <v>4</v>
      </c>
      <c r="H2146" s="13">
        <v>4</v>
      </c>
      <c r="I2146" s="13">
        <v>0</v>
      </c>
      <c r="J2146" s="13">
        <v>0</v>
      </c>
      <c r="K2146" s="13">
        <v>1</v>
      </c>
      <c r="L2146" s="13">
        <v>0</v>
      </c>
      <c r="M2146" s="13">
        <v>1</v>
      </c>
      <c r="N2146" s="13">
        <v>0</v>
      </c>
      <c r="O2146" s="13">
        <v>1</v>
      </c>
      <c r="P2146" s="13">
        <v>1</v>
      </c>
      <c r="Q2146" s="13">
        <v>5</v>
      </c>
      <c r="R2146" s="13">
        <v>767</v>
      </c>
      <c r="S2146" s="13">
        <v>0</v>
      </c>
      <c r="T2146" s="15">
        <v>7</v>
      </c>
      <c r="U2146" s="15">
        <v>0.875</v>
      </c>
      <c r="V2146" s="15">
        <v>0.55125000000000002</v>
      </c>
      <c r="W2146" s="13">
        <v>70</v>
      </c>
      <c r="X2146" s="13">
        <v>116</v>
      </c>
      <c r="Y2146" s="13">
        <v>14</v>
      </c>
      <c r="Z2146" s="13">
        <v>186</v>
      </c>
      <c r="AA2146" s="13">
        <v>48</v>
      </c>
      <c r="AB2146" s="13">
        <v>0</v>
      </c>
    </row>
    <row r="2147" spans="1:28">
      <c r="A2147" s="1">
        <v>100013966</v>
      </c>
      <c r="B2147" s="1" t="s">
        <v>2314</v>
      </c>
      <c r="C2147" s="1" t="s">
        <v>4520</v>
      </c>
      <c r="D2147" s="1" t="s">
        <v>12</v>
      </c>
      <c r="E2147" s="1">
        <v>1</v>
      </c>
      <c r="F2147" s="13">
        <v>9</v>
      </c>
      <c r="G2147" s="13">
        <f t="shared" si="34"/>
        <v>3</v>
      </c>
      <c r="H2147" s="13">
        <v>3</v>
      </c>
      <c r="I2147" s="13">
        <v>0</v>
      </c>
      <c r="J2147" s="13">
        <v>0</v>
      </c>
      <c r="K2147" s="13">
        <v>1</v>
      </c>
      <c r="L2147" s="13">
        <v>0</v>
      </c>
      <c r="M2147" s="13">
        <v>1</v>
      </c>
      <c r="N2147" s="13">
        <v>0</v>
      </c>
      <c r="O2147" s="13">
        <v>1</v>
      </c>
      <c r="P2147" s="13">
        <v>1</v>
      </c>
      <c r="Q2147" s="13">
        <v>3</v>
      </c>
      <c r="R2147" s="13">
        <v>410</v>
      </c>
      <c r="S2147" s="13">
        <v>0</v>
      </c>
      <c r="T2147" s="15">
        <v>4.5</v>
      </c>
      <c r="U2147" s="15">
        <v>0.5625</v>
      </c>
      <c r="V2147" s="15">
        <v>0.354375</v>
      </c>
      <c r="W2147" s="13">
        <v>37</v>
      </c>
      <c r="X2147" s="13">
        <v>62</v>
      </c>
      <c r="Y2147" s="13">
        <v>9</v>
      </c>
      <c r="Z2147" s="13">
        <v>99</v>
      </c>
      <c r="AA2147" s="13">
        <v>48</v>
      </c>
      <c r="AB2147" s="13">
        <v>0</v>
      </c>
    </row>
    <row r="2148" spans="1:28">
      <c r="A2148" s="1">
        <v>100013977</v>
      </c>
      <c r="B2148" s="1" t="s">
        <v>2314</v>
      </c>
      <c r="C2148" s="1" t="s">
        <v>4520</v>
      </c>
      <c r="D2148" s="1" t="s">
        <v>12</v>
      </c>
      <c r="E2148" s="1">
        <v>1</v>
      </c>
      <c r="F2148" s="13">
        <v>11</v>
      </c>
      <c r="G2148" s="13">
        <f t="shared" si="34"/>
        <v>3</v>
      </c>
      <c r="H2148" s="13">
        <v>3</v>
      </c>
      <c r="I2148" s="13">
        <v>0</v>
      </c>
      <c r="J2148" s="13">
        <v>0</v>
      </c>
      <c r="K2148" s="13">
        <v>1</v>
      </c>
      <c r="L2148" s="13">
        <v>0</v>
      </c>
      <c r="M2148" s="13">
        <v>1</v>
      </c>
      <c r="N2148" s="13">
        <v>0</v>
      </c>
      <c r="O2148" s="13">
        <v>1</v>
      </c>
      <c r="P2148" s="13">
        <v>1</v>
      </c>
      <c r="Q2148" s="13">
        <v>4</v>
      </c>
      <c r="R2148" s="13">
        <v>552</v>
      </c>
      <c r="S2148" s="13">
        <v>0</v>
      </c>
      <c r="T2148" s="15">
        <v>5.5</v>
      </c>
      <c r="U2148" s="15">
        <v>0.6875</v>
      </c>
      <c r="V2148" s="15">
        <v>0.43312499999999998</v>
      </c>
      <c r="W2148" s="13">
        <v>50</v>
      </c>
      <c r="X2148" s="13">
        <v>83</v>
      </c>
      <c r="Y2148" s="13">
        <v>11</v>
      </c>
      <c r="Z2148" s="13">
        <v>133</v>
      </c>
      <c r="AA2148" s="13">
        <v>48</v>
      </c>
      <c r="AB2148" s="13">
        <v>0</v>
      </c>
    </row>
    <row r="2149" spans="1:28">
      <c r="A2149" s="1">
        <v>100013979</v>
      </c>
      <c r="B2149" s="1" t="s">
        <v>2314</v>
      </c>
      <c r="C2149" s="1" t="s">
        <v>4520</v>
      </c>
      <c r="D2149" s="1" t="s">
        <v>12</v>
      </c>
      <c r="E2149" s="1">
        <v>1</v>
      </c>
      <c r="F2149" s="13">
        <v>6</v>
      </c>
      <c r="G2149" s="13">
        <f t="shared" si="34"/>
        <v>2</v>
      </c>
      <c r="H2149" s="13">
        <v>2</v>
      </c>
      <c r="I2149" s="13">
        <v>0</v>
      </c>
      <c r="J2149" s="13">
        <v>0</v>
      </c>
      <c r="K2149" s="13">
        <v>1</v>
      </c>
      <c r="L2149" s="13">
        <v>0</v>
      </c>
      <c r="M2149" s="13">
        <v>1</v>
      </c>
      <c r="N2149" s="13">
        <v>0</v>
      </c>
      <c r="O2149" s="13">
        <v>1</v>
      </c>
      <c r="P2149" s="13">
        <v>1</v>
      </c>
      <c r="Q2149" s="13">
        <v>2</v>
      </c>
      <c r="R2149" s="13">
        <v>272</v>
      </c>
      <c r="S2149" s="13">
        <v>0</v>
      </c>
      <c r="T2149" s="15">
        <v>3</v>
      </c>
      <c r="U2149" s="15">
        <v>0.375</v>
      </c>
      <c r="V2149" s="15">
        <v>0.23624999999999999</v>
      </c>
      <c r="W2149" s="13">
        <v>25</v>
      </c>
      <c r="X2149" s="13">
        <v>41</v>
      </c>
      <c r="Y2149" s="13">
        <v>6</v>
      </c>
      <c r="Z2149" s="13">
        <v>66</v>
      </c>
      <c r="AA2149" s="13">
        <v>48</v>
      </c>
      <c r="AB2149" s="13">
        <v>0</v>
      </c>
    </row>
    <row r="2150" spans="1:28">
      <c r="A2150" s="1">
        <v>100013984</v>
      </c>
      <c r="B2150" s="1" t="s">
        <v>2314</v>
      </c>
      <c r="C2150" s="1" t="s">
        <v>4520</v>
      </c>
      <c r="D2150" s="1" t="s">
        <v>12</v>
      </c>
      <c r="E2150" s="1">
        <v>1</v>
      </c>
      <c r="F2150" s="13">
        <v>121</v>
      </c>
      <c r="G2150" s="13">
        <f t="shared" si="34"/>
        <v>33</v>
      </c>
      <c r="H2150" s="13">
        <v>31</v>
      </c>
      <c r="I2150" s="13">
        <v>2</v>
      </c>
      <c r="J2150" s="13">
        <v>18</v>
      </c>
      <c r="K2150" s="13">
        <v>0</v>
      </c>
      <c r="L2150" s="13">
        <v>1</v>
      </c>
      <c r="M2150" s="13">
        <v>0</v>
      </c>
      <c r="N2150" s="13">
        <v>9</v>
      </c>
      <c r="O2150" s="13">
        <v>1</v>
      </c>
      <c r="P2150" s="13">
        <v>9</v>
      </c>
      <c r="Q2150" s="13">
        <v>46</v>
      </c>
      <c r="R2150" s="13">
        <v>5876</v>
      </c>
      <c r="S2150" s="13">
        <v>1615</v>
      </c>
      <c r="T2150" s="15">
        <v>60.5</v>
      </c>
      <c r="U2150" s="15">
        <v>7.5625</v>
      </c>
      <c r="V2150" s="15">
        <v>4.7643750000000002</v>
      </c>
      <c r="W2150" s="13">
        <v>529</v>
      </c>
      <c r="X2150" s="13">
        <v>1366</v>
      </c>
      <c r="Y2150" s="13">
        <v>121</v>
      </c>
      <c r="Z2150" s="13">
        <v>1895</v>
      </c>
      <c r="AA2150" s="13">
        <v>216</v>
      </c>
      <c r="AB2150" s="13">
        <v>18</v>
      </c>
    </row>
    <row r="2151" spans="1:28">
      <c r="A2151" s="1">
        <v>100013988</v>
      </c>
      <c r="B2151" s="1" t="s">
        <v>2314</v>
      </c>
      <c r="C2151" s="1" t="s">
        <v>4520</v>
      </c>
      <c r="D2151" s="1" t="s">
        <v>12</v>
      </c>
      <c r="E2151" s="1">
        <v>1</v>
      </c>
      <c r="F2151" s="13">
        <v>54</v>
      </c>
      <c r="G2151" s="13">
        <f t="shared" si="34"/>
        <v>14</v>
      </c>
      <c r="H2151" s="13">
        <v>14</v>
      </c>
      <c r="I2151" s="13">
        <v>0</v>
      </c>
      <c r="J2151" s="13">
        <v>6</v>
      </c>
      <c r="K2151" s="13">
        <v>0</v>
      </c>
      <c r="L2151" s="13">
        <v>0</v>
      </c>
      <c r="M2151" s="13">
        <v>0</v>
      </c>
      <c r="N2151" s="13">
        <v>4</v>
      </c>
      <c r="O2151" s="13">
        <v>1</v>
      </c>
      <c r="P2151" s="13">
        <v>3</v>
      </c>
      <c r="Q2151" s="13">
        <v>20</v>
      </c>
      <c r="R2151" s="13">
        <v>2636</v>
      </c>
      <c r="S2151" s="13">
        <v>248</v>
      </c>
      <c r="T2151" s="15">
        <v>27</v>
      </c>
      <c r="U2151" s="15">
        <v>3.375</v>
      </c>
      <c r="V2151" s="15">
        <v>2.1262500000000002</v>
      </c>
      <c r="W2151" s="13">
        <v>238</v>
      </c>
      <c r="X2151" s="13">
        <v>470</v>
      </c>
      <c r="Y2151" s="13">
        <v>54</v>
      </c>
      <c r="Z2151" s="13">
        <v>708</v>
      </c>
      <c r="AA2151" s="13">
        <v>96</v>
      </c>
      <c r="AB2151" s="13">
        <v>6</v>
      </c>
    </row>
    <row r="2152" spans="1:28">
      <c r="A2152" s="1">
        <v>100013991</v>
      </c>
      <c r="B2152" s="1" t="s">
        <v>2314</v>
      </c>
      <c r="C2152" s="1" t="s">
        <v>4520</v>
      </c>
      <c r="D2152" s="1" t="s">
        <v>176</v>
      </c>
      <c r="E2152" s="1">
        <v>1</v>
      </c>
      <c r="F2152" s="13">
        <v>17</v>
      </c>
      <c r="G2152" s="13">
        <f t="shared" si="34"/>
        <v>5</v>
      </c>
      <c r="H2152" s="13">
        <v>5</v>
      </c>
      <c r="I2152" s="13">
        <v>0</v>
      </c>
      <c r="J2152" s="13">
        <v>0</v>
      </c>
      <c r="K2152" s="13">
        <v>1</v>
      </c>
      <c r="L2152" s="13">
        <v>0</v>
      </c>
      <c r="M2152" s="13">
        <v>1</v>
      </c>
      <c r="N2152" s="13">
        <v>0</v>
      </c>
      <c r="O2152" s="13">
        <v>1</v>
      </c>
      <c r="P2152" s="13">
        <v>1</v>
      </c>
      <c r="Q2152" s="13">
        <v>6</v>
      </c>
      <c r="R2152" s="13">
        <v>1024</v>
      </c>
      <c r="S2152" s="13">
        <v>0</v>
      </c>
      <c r="T2152" s="15">
        <v>8.5</v>
      </c>
      <c r="U2152" s="15">
        <v>1.0625</v>
      </c>
      <c r="V2152" s="15">
        <v>0.66937500000000005</v>
      </c>
      <c r="W2152" s="13">
        <v>93</v>
      </c>
      <c r="X2152" s="13">
        <v>154</v>
      </c>
      <c r="Y2152" s="13">
        <v>17</v>
      </c>
      <c r="Z2152" s="13">
        <v>247</v>
      </c>
      <c r="AA2152" s="13">
        <v>48</v>
      </c>
      <c r="AB2152" s="13">
        <v>0</v>
      </c>
    </row>
    <row r="2153" spans="1:28">
      <c r="A2153" s="1">
        <v>100013997</v>
      </c>
      <c r="B2153" s="1" t="s">
        <v>2314</v>
      </c>
      <c r="C2153" s="1" t="s">
        <v>4520</v>
      </c>
      <c r="D2153" s="1" t="s">
        <v>12</v>
      </c>
      <c r="E2153" s="1">
        <v>1</v>
      </c>
      <c r="F2153" s="13">
        <v>6</v>
      </c>
      <c r="G2153" s="13">
        <f t="shared" si="34"/>
        <v>2</v>
      </c>
      <c r="H2153" s="13">
        <v>2</v>
      </c>
      <c r="I2153" s="13">
        <v>0</v>
      </c>
      <c r="J2153" s="13">
        <v>0</v>
      </c>
      <c r="K2153" s="13">
        <v>1</v>
      </c>
      <c r="L2153" s="13">
        <v>0</v>
      </c>
      <c r="M2153" s="13">
        <v>1</v>
      </c>
      <c r="N2153" s="13">
        <v>0</v>
      </c>
      <c r="O2153" s="13">
        <v>1</v>
      </c>
      <c r="P2153" s="13">
        <v>1</v>
      </c>
      <c r="Q2153" s="13">
        <v>2</v>
      </c>
      <c r="R2153" s="13">
        <v>272</v>
      </c>
      <c r="S2153" s="13">
        <v>0</v>
      </c>
      <c r="T2153" s="15">
        <v>3</v>
      </c>
      <c r="U2153" s="15">
        <v>0.375</v>
      </c>
      <c r="V2153" s="15">
        <v>0.23624999999999999</v>
      </c>
      <c r="W2153" s="13">
        <v>25</v>
      </c>
      <c r="X2153" s="13">
        <v>41</v>
      </c>
      <c r="Y2153" s="13">
        <v>6</v>
      </c>
      <c r="Z2153" s="13">
        <v>66</v>
      </c>
      <c r="AA2153" s="13">
        <v>48</v>
      </c>
      <c r="AB2153" s="13">
        <v>0</v>
      </c>
    </row>
    <row r="2154" spans="1:28">
      <c r="A2154" s="1">
        <v>100014000</v>
      </c>
      <c r="B2154" s="1" t="s">
        <v>2314</v>
      </c>
      <c r="C2154" s="1" t="s">
        <v>4520</v>
      </c>
      <c r="D2154" s="1" t="s">
        <v>12</v>
      </c>
      <c r="E2154" s="1">
        <v>1</v>
      </c>
      <c r="F2154" s="13">
        <v>42</v>
      </c>
      <c r="G2154" s="13">
        <f t="shared" si="34"/>
        <v>12</v>
      </c>
      <c r="H2154" s="13">
        <v>11</v>
      </c>
      <c r="I2154" s="13">
        <v>1</v>
      </c>
      <c r="J2154" s="13">
        <v>6</v>
      </c>
      <c r="K2154" s="13">
        <v>0</v>
      </c>
      <c r="L2154" s="13">
        <v>0</v>
      </c>
      <c r="M2154" s="13">
        <v>0</v>
      </c>
      <c r="N2154" s="13">
        <v>4</v>
      </c>
      <c r="O2154" s="13">
        <v>1</v>
      </c>
      <c r="P2154" s="13">
        <v>3</v>
      </c>
      <c r="Q2154" s="13">
        <v>16</v>
      </c>
      <c r="R2154" s="13">
        <v>2077</v>
      </c>
      <c r="S2154" s="13">
        <v>142</v>
      </c>
      <c r="T2154" s="15">
        <v>21</v>
      </c>
      <c r="U2154" s="15">
        <v>2.625</v>
      </c>
      <c r="V2154" s="15">
        <v>1.6537500000000001</v>
      </c>
      <c r="W2154" s="13">
        <v>187</v>
      </c>
      <c r="X2154" s="13">
        <v>355</v>
      </c>
      <c r="Y2154" s="13">
        <v>42</v>
      </c>
      <c r="Z2154" s="13">
        <v>542</v>
      </c>
      <c r="AA2154" s="13">
        <v>96</v>
      </c>
      <c r="AB2154" s="13">
        <v>6</v>
      </c>
    </row>
    <row r="2155" spans="1:28">
      <c r="A2155" s="1">
        <v>100014005</v>
      </c>
      <c r="B2155" s="1" t="s">
        <v>2314</v>
      </c>
      <c r="C2155" s="1" t="s">
        <v>4520</v>
      </c>
      <c r="D2155" s="1" t="s">
        <v>12</v>
      </c>
      <c r="E2155" s="1">
        <v>1</v>
      </c>
      <c r="F2155" s="13">
        <v>76</v>
      </c>
      <c r="G2155" s="13">
        <f t="shared" si="34"/>
        <v>20</v>
      </c>
      <c r="H2155" s="13">
        <v>20</v>
      </c>
      <c r="I2155" s="13">
        <v>0</v>
      </c>
      <c r="J2155" s="13">
        <v>10</v>
      </c>
      <c r="K2155" s="13">
        <v>0</v>
      </c>
      <c r="L2155" s="13">
        <v>0</v>
      </c>
      <c r="M2155" s="13">
        <v>0</v>
      </c>
      <c r="N2155" s="13">
        <v>6</v>
      </c>
      <c r="O2155" s="13">
        <v>1</v>
      </c>
      <c r="P2155" s="13">
        <v>5</v>
      </c>
      <c r="Q2155" s="13">
        <v>28</v>
      </c>
      <c r="R2155" s="13">
        <v>3780</v>
      </c>
      <c r="S2155" s="13">
        <v>543</v>
      </c>
      <c r="T2155" s="15">
        <v>38</v>
      </c>
      <c r="U2155" s="15">
        <v>4.75</v>
      </c>
      <c r="V2155" s="15">
        <v>2.9925000000000002</v>
      </c>
      <c r="W2155" s="13">
        <v>341</v>
      </c>
      <c r="X2155" s="13">
        <v>730</v>
      </c>
      <c r="Y2155" s="13">
        <v>76</v>
      </c>
      <c r="Z2155" s="13">
        <v>1071</v>
      </c>
      <c r="AA2155" s="13">
        <v>144</v>
      </c>
      <c r="AB2155" s="13">
        <v>10</v>
      </c>
    </row>
    <row r="2156" spans="1:28">
      <c r="A2156" s="1">
        <v>100014010</v>
      </c>
      <c r="B2156" s="1" t="s">
        <v>2314</v>
      </c>
      <c r="C2156" s="1" t="s">
        <v>4520</v>
      </c>
      <c r="D2156" s="1" t="s">
        <v>176</v>
      </c>
      <c r="E2156" s="1">
        <v>1</v>
      </c>
      <c r="F2156" s="13">
        <v>60</v>
      </c>
      <c r="G2156" s="13">
        <f t="shared" si="34"/>
        <v>16</v>
      </c>
      <c r="H2156" s="13">
        <v>16</v>
      </c>
      <c r="I2156" s="13">
        <v>0</v>
      </c>
      <c r="J2156" s="13">
        <v>6</v>
      </c>
      <c r="K2156" s="13">
        <v>0</v>
      </c>
      <c r="L2156" s="13">
        <v>0</v>
      </c>
      <c r="M2156" s="13">
        <v>0</v>
      </c>
      <c r="N2156" s="13">
        <v>4</v>
      </c>
      <c r="O2156" s="13">
        <v>1</v>
      </c>
      <c r="P2156" s="13">
        <v>3</v>
      </c>
      <c r="Q2156" s="13">
        <v>22</v>
      </c>
      <c r="R2156" s="13">
        <v>2915</v>
      </c>
      <c r="S2156" s="13">
        <v>311</v>
      </c>
      <c r="T2156" s="15">
        <v>30</v>
      </c>
      <c r="U2156" s="15">
        <v>3.75</v>
      </c>
      <c r="V2156" s="15">
        <v>2.3624999999999998</v>
      </c>
      <c r="W2156" s="13">
        <v>263</v>
      </c>
      <c r="X2156" s="13">
        <v>531</v>
      </c>
      <c r="Y2156" s="13">
        <v>60</v>
      </c>
      <c r="Z2156" s="13">
        <v>794</v>
      </c>
      <c r="AA2156" s="13">
        <v>96</v>
      </c>
      <c r="AB2156" s="13">
        <v>6</v>
      </c>
    </row>
    <row r="2157" spans="1:28">
      <c r="A2157" s="1">
        <v>100014013</v>
      </c>
      <c r="B2157" s="1" t="s">
        <v>2314</v>
      </c>
      <c r="C2157" s="1" t="s">
        <v>4520</v>
      </c>
      <c r="D2157" s="1" t="s">
        <v>12</v>
      </c>
      <c r="E2157" s="1">
        <v>1</v>
      </c>
      <c r="F2157" s="13">
        <v>27</v>
      </c>
      <c r="G2157" s="13">
        <f t="shared" si="34"/>
        <v>7</v>
      </c>
      <c r="H2157" s="13">
        <v>7</v>
      </c>
      <c r="I2157" s="13">
        <v>0</v>
      </c>
      <c r="J2157" s="13">
        <v>4</v>
      </c>
      <c r="K2157" s="13">
        <v>0</v>
      </c>
      <c r="L2157" s="13">
        <v>0</v>
      </c>
      <c r="M2157" s="13">
        <v>0</v>
      </c>
      <c r="N2157" s="13">
        <v>3</v>
      </c>
      <c r="O2157" s="13">
        <v>1</v>
      </c>
      <c r="P2157" s="13">
        <v>2</v>
      </c>
      <c r="Q2157" s="13">
        <v>10</v>
      </c>
      <c r="R2157" s="13">
        <v>1378</v>
      </c>
      <c r="S2157" s="13">
        <v>37</v>
      </c>
      <c r="T2157" s="15">
        <v>13.5</v>
      </c>
      <c r="U2157" s="15">
        <v>1.6875</v>
      </c>
      <c r="V2157" s="15">
        <v>1.0631250000000001</v>
      </c>
      <c r="W2157" s="13">
        <v>125</v>
      </c>
      <c r="X2157" s="13">
        <v>218</v>
      </c>
      <c r="Y2157" s="13">
        <v>27</v>
      </c>
      <c r="Z2157" s="13">
        <v>343</v>
      </c>
      <c r="AA2157" s="13">
        <v>72</v>
      </c>
      <c r="AB2157" s="13">
        <v>4</v>
      </c>
    </row>
    <row r="2158" spans="1:28">
      <c r="A2158" s="1">
        <v>100014020</v>
      </c>
      <c r="B2158" s="1" t="s">
        <v>2314</v>
      </c>
      <c r="C2158" s="1" t="s">
        <v>4520</v>
      </c>
      <c r="D2158" s="1" t="s">
        <v>72</v>
      </c>
      <c r="E2158" s="1">
        <v>1</v>
      </c>
      <c r="F2158" s="13">
        <v>65</v>
      </c>
      <c r="G2158" s="13">
        <f t="shared" si="34"/>
        <v>17</v>
      </c>
      <c r="H2158" s="13">
        <v>17</v>
      </c>
      <c r="I2158" s="13">
        <v>0</v>
      </c>
      <c r="J2158" s="13">
        <v>10</v>
      </c>
      <c r="K2158" s="13">
        <v>0</v>
      </c>
      <c r="L2158" s="13">
        <v>0</v>
      </c>
      <c r="M2158" s="13">
        <v>0</v>
      </c>
      <c r="N2158" s="13">
        <v>6</v>
      </c>
      <c r="O2158" s="13">
        <v>1</v>
      </c>
      <c r="P2158" s="13">
        <v>5</v>
      </c>
      <c r="Q2158" s="13">
        <v>24</v>
      </c>
      <c r="R2158" s="13">
        <v>3268</v>
      </c>
      <c r="S2158" s="13">
        <v>381</v>
      </c>
      <c r="T2158" s="15">
        <v>32.5</v>
      </c>
      <c r="U2158" s="15">
        <v>4.0625</v>
      </c>
      <c r="V2158" s="15">
        <v>2.5593750000000002</v>
      </c>
      <c r="W2158" s="13">
        <v>295</v>
      </c>
      <c r="X2158" s="13">
        <v>605</v>
      </c>
      <c r="Y2158" s="13">
        <v>65</v>
      </c>
      <c r="Z2158" s="13">
        <v>900</v>
      </c>
      <c r="AA2158" s="13">
        <v>144</v>
      </c>
      <c r="AB2158" s="13">
        <v>10</v>
      </c>
    </row>
    <row r="2159" spans="1:28">
      <c r="A2159" s="1">
        <v>100014021</v>
      </c>
      <c r="B2159" s="1" t="s">
        <v>2314</v>
      </c>
      <c r="C2159" s="1" t="s">
        <v>4520</v>
      </c>
      <c r="D2159" s="1" t="s">
        <v>12</v>
      </c>
      <c r="E2159" s="1">
        <v>1</v>
      </c>
      <c r="F2159" s="13">
        <v>132</v>
      </c>
      <c r="G2159" s="13">
        <f t="shared" si="34"/>
        <v>34</v>
      </c>
      <c r="H2159" s="13">
        <v>34</v>
      </c>
      <c r="I2159" s="13">
        <v>0</v>
      </c>
      <c r="J2159" s="13">
        <v>20</v>
      </c>
      <c r="K2159" s="13">
        <v>0</v>
      </c>
      <c r="L2159" s="13">
        <v>1</v>
      </c>
      <c r="M2159" s="13">
        <v>0</v>
      </c>
      <c r="N2159" s="13">
        <v>10</v>
      </c>
      <c r="O2159" s="13">
        <v>1</v>
      </c>
      <c r="P2159" s="13">
        <v>10</v>
      </c>
      <c r="Q2159" s="13">
        <v>49</v>
      </c>
      <c r="R2159" s="13">
        <v>6508</v>
      </c>
      <c r="S2159" s="13">
        <v>1849</v>
      </c>
      <c r="T2159" s="15">
        <v>66</v>
      </c>
      <c r="U2159" s="15">
        <v>8.25</v>
      </c>
      <c r="V2159" s="15">
        <v>5.1974999999999998</v>
      </c>
      <c r="W2159" s="13">
        <v>586</v>
      </c>
      <c r="X2159" s="13">
        <v>1531</v>
      </c>
      <c r="Y2159" s="13">
        <v>132</v>
      </c>
      <c r="Z2159" s="13">
        <v>2117</v>
      </c>
      <c r="AA2159" s="13">
        <v>240</v>
      </c>
      <c r="AB2159" s="13">
        <v>20</v>
      </c>
    </row>
    <row r="2160" spans="1:28">
      <c r="A2160" s="1">
        <v>100014041</v>
      </c>
      <c r="B2160" s="1" t="s">
        <v>2314</v>
      </c>
      <c r="C2160" s="1" t="s">
        <v>4520</v>
      </c>
      <c r="D2160" s="1" t="s">
        <v>4593</v>
      </c>
      <c r="E2160" s="1">
        <v>1</v>
      </c>
      <c r="F2160" s="13">
        <v>73</v>
      </c>
      <c r="G2160" s="13">
        <f t="shared" si="34"/>
        <v>19</v>
      </c>
      <c r="H2160" s="13">
        <v>19</v>
      </c>
      <c r="I2160" s="13">
        <v>0</v>
      </c>
      <c r="J2160" s="13">
        <v>10</v>
      </c>
      <c r="K2160" s="13">
        <v>0</v>
      </c>
      <c r="L2160" s="13">
        <v>0</v>
      </c>
      <c r="M2160" s="13">
        <v>0</v>
      </c>
      <c r="N2160" s="13">
        <v>6</v>
      </c>
      <c r="O2160" s="13">
        <v>1</v>
      </c>
      <c r="P2160" s="13">
        <v>5</v>
      </c>
      <c r="Q2160" s="13">
        <v>27</v>
      </c>
      <c r="R2160" s="13">
        <v>3640</v>
      </c>
      <c r="S2160" s="13">
        <v>500</v>
      </c>
      <c r="T2160" s="15">
        <v>36.5</v>
      </c>
      <c r="U2160" s="15">
        <v>4.5625</v>
      </c>
      <c r="V2160" s="15">
        <v>2.8743750000000001</v>
      </c>
      <c r="W2160" s="13">
        <v>328</v>
      </c>
      <c r="X2160" s="13">
        <v>696</v>
      </c>
      <c r="Y2160" s="13">
        <v>73</v>
      </c>
      <c r="Z2160" s="13">
        <v>1024</v>
      </c>
      <c r="AA2160" s="13">
        <v>144</v>
      </c>
      <c r="AB2160" s="13">
        <v>10</v>
      </c>
    </row>
    <row r="2161" spans="1:28">
      <c r="A2161" s="1">
        <v>100014043</v>
      </c>
      <c r="B2161" s="1" t="s">
        <v>2314</v>
      </c>
      <c r="C2161" s="1" t="s">
        <v>4520</v>
      </c>
      <c r="D2161" s="1" t="s">
        <v>100</v>
      </c>
      <c r="E2161" s="1">
        <v>1</v>
      </c>
      <c r="F2161" s="13">
        <v>44</v>
      </c>
      <c r="G2161" s="13">
        <f t="shared" si="34"/>
        <v>12</v>
      </c>
      <c r="H2161" s="13">
        <v>12</v>
      </c>
      <c r="I2161" s="13">
        <v>0</v>
      </c>
      <c r="J2161" s="13">
        <v>6</v>
      </c>
      <c r="K2161" s="13">
        <v>0</v>
      </c>
      <c r="L2161" s="13">
        <v>0</v>
      </c>
      <c r="M2161" s="13">
        <v>0</v>
      </c>
      <c r="N2161" s="13">
        <v>4</v>
      </c>
      <c r="O2161" s="13">
        <v>1</v>
      </c>
      <c r="P2161" s="13">
        <v>3</v>
      </c>
      <c r="Q2161" s="13">
        <v>16</v>
      </c>
      <c r="R2161" s="13">
        <v>2170</v>
      </c>
      <c r="S2161" s="13">
        <v>142</v>
      </c>
      <c r="T2161" s="15">
        <v>22</v>
      </c>
      <c r="U2161" s="15">
        <v>2.75</v>
      </c>
      <c r="V2161" s="15">
        <v>1.7324999999999999</v>
      </c>
      <c r="W2161" s="13">
        <v>196</v>
      </c>
      <c r="X2161" s="13">
        <v>369</v>
      </c>
      <c r="Y2161" s="13">
        <v>44</v>
      </c>
      <c r="Z2161" s="13">
        <v>565</v>
      </c>
      <c r="AA2161" s="13">
        <v>96</v>
      </c>
      <c r="AB2161" s="13">
        <v>6</v>
      </c>
    </row>
    <row r="2162" spans="1:28">
      <c r="A2162" s="1">
        <v>100014047</v>
      </c>
      <c r="B2162" s="1" t="s">
        <v>2314</v>
      </c>
      <c r="C2162" s="1" t="s">
        <v>4520</v>
      </c>
      <c r="D2162" s="1" t="s">
        <v>12</v>
      </c>
      <c r="E2162" s="1">
        <v>1</v>
      </c>
      <c r="F2162" s="13">
        <v>95</v>
      </c>
      <c r="G2162" s="13">
        <f t="shared" si="34"/>
        <v>25</v>
      </c>
      <c r="H2162" s="13">
        <v>25</v>
      </c>
      <c r="I2162" s="13">
        <v>0</v>
      </c>
      <c r="J2162" s="13">
        <v>12</v>
      </c>
      <c r="K2162" s="13">
        <v>0</v>
      </c>
      <c r="L2162" s="13">
        <v>0</v>
      </c>
      <c r="M2162" s="13">
        <v>0</v>
      </c>
      <c r="N2162" s="13">
        <v>7</v>
      </c>
      <c r="O2162" s="13">
        <v>1</v>
      </c>
      <c r="P2162" s="13">
        <v>6</v>
      </c>
      <c r="Q2162" s="13">
        <v>35</v>
      </c>
      <c r="R2162" s="13">
        <v>4665</v>
      </c>
      <c r="S2162" s="13">
        <v>892</v>
      </c>
      <c r="T2162" s="15">
        <v>47.5</v>
      </c>
      <c r="U2162" s="15">
        <v>5.9375</v>
      </c>
      <c r="V2162" s="15">
        <v>3.7406250000000001</v>
      </c>
      <c r="W2162" s="13">
        <v>420</v>
      </c>
      <c r="X2162" s="13">
        <v>968</v>
      </c>
      <c r="Y2162" s="13">
        <v>95</v>
      </c>
      <c r="Z2162" s="13">
        <v>1388</v>
      </c>
      <c r="AA2162" s="13">
        <v>168</v>
      </c>
      <c r="AB2162" s="13">
        <v>12</v>
      </c>
    </row>
    <row r="2163" spans="1:28">
      <c r="A2163" s="1">
        <v>100014051</v>
      </c>
      <c r="B2163" s="1" t="s">
        <v>2314</v>
      </c>
      <c r="C2163" s="1" t="s">
        <v>4520</v>
      </c>
      <c r="D2163" s="1" t="s">
        <v>12</v>
      </c>
      <c r="E2163" s="1">
        <v>1</v>
      </c>
      <c r="F2163" s="13">
        <v>9</v>
      </c>
      <c r="G2163" s="13">
        <f t="shared" si="34"/>
        <v>3</v>
      </c>
      <c r="H2163" s="13">
        <v>3</v>
      </c>
      <c r="I2163" s="13">
        <v>0</v>
      </c>
      <c r="J2163" s="13">
        <v>0</v>
      </c>
      <c r="K2163" s="13">
        <v>1</v>
      </c>
      <c r="L2163" s="13">
        <v>0</v>
      </c>
      <c r="M2163" s="13">
        <v>1</v>
      </c>
      <c r="N2163" s="13">
        <v>0</v>
      </c>
      <c r="O2163" s="13">
        <v>1</v>
      </c>
      <c r="P2163" s="13">
        <v>1</v>
      </c>
      <c r="Q2163" s="13">
        <v>3</v>
      </c>
      <c r="R2163" s="13">
        <v>410</v>
      </c>
      <c r="S2163" s="13">
        <v>0</v>
      </c>
      <c r="T2163" s="15">
        <v>4.5</v>
      </c>
      <c r="U2163" s="15">
        <v>0.5625</v>
      </c>
      <c r="V2163" s="15">
        <v>0.354375</v>
      </c>
      <c r="W2163" s="13">
        <v>37</v>
      </c>
      <c r="X2163" s="13">
        <v>62</v>
      </c>
      <c r="Y2163" s="13">
        <v>9</v>
      </c>
      <c r="Z2163" s="13">
        <v>99</v>
      </c>
      <c r="AA2163" s="13">
        <v>48</v>
      </c>
      <c r="AB2163" s="13">
        <v>0</v>
      </c>
    </row>
    <row r="2164" spans="1:28">
      <c r="A2164" s="1">
        <v>100014054</v>
      </c>
      <c r="B2164" s="1" t="s">
        <v>2314</v>
      </c>
      <c r="C2164" s="1" t="s">
        <v>4520</v>
      </c>
      <c r="D2164" s="1" t="s">
        <v>2116</v>
      </c>
      <c r="E2164" s="1">
        <v>1</v>
      </c>
      <c r="F2164" s="13">
        <v>119</v>
      </c>
      <c r="G2164" s="13">
        <f t="shared" si="34"/>
        <v>31</v>
      </c>
      <c r="H2164" s="13">
        <v>31</v>
      </c>
      <c r="I2164" s="13">
        <v>0</v>
      </c>
      <c r="J2164" s="13">
        <v>14</v>
      </c>
      <c r="K2164" s="13">
        <v>0</v>
      </c>
      <c r="L2164" s="13">
        <v>1</v>
      </c>
      <c r="M2164" s="13">
        <v>0</v>
      </c>
      <c r="N2164" s="13">
        <v>7</v>
      </c>
      <c r="O2164" s="13">
        <v>1</v>
      </c>
      <c r="P2164" s="13">
        <v>7</v>
      </c>
      <c r="Q2164" s="13">
        <v>44</v>
      </c>
      <c r="R2164" s="13">
        <v>5663</v>
      </c>
      <c r="S2164" s="13">
        <v>1468</v>
      </c>
      <c r="T2164" s="15">
        <v>59.5</v>
      </c>
      <c r="U2164" s="15">
        <v>7.4375</v>
      </c>
      <c r="V2164" s="15">
        <v>4.6856249999999999</v>
      </c>
      <c r="W2164" s="13">
        <v>510</v>
      </c>
      <c r="X2164" s="13">
        <v>1290</v>
      </c>
      <c r="Y2164" s="13">
        <v>119</v>
      </c>
      <c r="Z2164" s="13">
        <v>1800</v>
      </c>
      <c r="AA2164" s="13">
        <v>168</v>
      </c>
      <c r="AB2164" s="13">
        <v>14</v>
      </c>
    </row>
    <row r="2165" spans="1:28">
      <c r="A2165" s="1">
        <v>100014065</v>
      </c>
      <c r="B2165" s="1" t="s">
        <v>2314</v>
      </c>
      <c r="C2165" s="1" t="s">
        <v>4520</v>
      </c>
      <c r="D2165" s="1" t="s">
        <v>12</v>
      </c>
      <c r="E2165" s="1">
        <v>1</v>
      </c>
      <c r="F2165" s="13">
        <v>95</v>
      </c>
      <c r="G2165" s="13">
        <f t="shared" si="34"/>
        <v>25</v>
      </c>
      <c r="H2165" s="13">
        <v>25</v>
      </c>
      <c r="I2165" s="13">
        <v>0</v>
      </c>
      <c r="J2165" s="13">
        <v>12</v>
      </c>
      <c r="K2165" s="13">
        <v>0</v>
      </c>
      <c r="L2165" s="13">
        <v>0</v>
      </c>
      <c r="M2165" s="13">
        <v>0</v>
      </c>
      <c r="N2165" s="13">
        <v>7</v>
      </c>
      <c r="O2165" s="13">
        <v>1</v>
      </c>
      <c r="P2165" s="13">
        <v>6</v>
      </c>
      <c r="Q2165" s="13">
        <v>35</v>
      </c>
      <c r="R2165" s="13">
        <v>4665</v>
      </c>
      <c r="S2165" s="13">
        <v>892</v>
      </c>
      <c r="T2165" s="15">
        <v>47.5</v>
      </c>
      <c r="U2165" s="15">
        <v>5.9375</v>
      </c>
      <c r="V2165" s="15">
        <v>3.7406250000000001</v>
      </c>
      <c r="W2165" s="13">
        <v>420</v>
      </c>
      <c r="X2165" s="13">
        <v>968</v>
      </c>
      <c r="Y2165" s="13">
        <v>95</v>
      </c>
      <c r="Z2165" s="13">
        <v>1388</v>
      </c>
      <c r="AA2165" s="13">
        <v>168</v>
      </c>
      <c r="AB2165" s="13">
        <v>12</v>
      </c>
    </row>
    <row r="2166" spans="1:28">
      <c r="A2166" s="1">
        <v>100014072</v>
      </c>
      <c r="B2166" s="1" t="s">
        <v>2314</v>
      </c>
      <c r="C2166" s="1" t="s">
        <v>4520</v>
      </c>
      <c r="D2166" s="1" t="s">
        <v>12</v>
      </c>
      <c r="E2166" s="1">
        <v>1</v>
      </c>
      <c r="F2166" s="13">
        <v>116</v>
      </c>
      <c r="G2166" s="13">
        <f t="shared" si="34"/>
        <v>32</v>
      </c>
      <c r="H2166" s="13">
        <v>29</v>
      </c>
      <c r="I2166" s="13">
        <v>3</v>
      </c>
      <c r="J2166" s="13">
        <v>18</v>
      </c>
      <c r="K2166" s="13">
        <v>0</v>
      </c>
      <c r="L2166" s="13">
        <v>1</v>
      </c>
      <c r="M2166" s="13">
        <v>0</v>
      </c>
      <c r="N2166" s="13">
        <v>9</v>
      </c>
      <c r="O2166" s="13">
        <v>1</v>
      </c>
      <c r="P2166" s="13">
        <v>9</v>
      </c>
      <c r="Q2166" s="13">
        <v>45</v>
      </c>
      <c r="R2166" s="13">
        <v>5763</v>
      </c>
      <c r="S2166" s="13">
        <v>1540</v>
      </c>
      <c r="T2166" s="15">
        <v>58</v>
      </c>
      <c r="U2166" s="15">
        <v>7.25</v>
      </c>
      <c r="V2166" s="15">
        <v>4.5674999999999999</v>
      </c>
      <c r="W2166" s="13">
        <v>519</v>
      </c>
      <c r="X2166" s="13">
        <v>1327</v>
      </c>
      <c r="Y2166" s="13">
        <v>116</v>
      </c>
      <c r="Z2166" s="13">
        <v>1846</v>
      </c>
      <c r="AA2166" s="13">
        <v>216</v>
      </c>
      <c r="AB2166" s="13">
        <v>18</v>
      </c>
    </row>
    <row r="2167" spans="1:28">
      <c r="A2167" s="1">
        <v>100014077</v>
      </c>
      <c r="B2167" s="1" t="s">
        <v>2314</v>
      </c>
      <c r="C2167" s="1" t="s">
        <v>4520</v>
      </c>
      <c r="D2167" s="1" t="s">
        <v>12</v>
      </c>
      <c r="E2167" s="1">
        <v>1</v>
      </c>
      <c r="F2167" s="13">
        <v>103</v>
      </c>
      <c r="G2167" s="13">
        <f t="shared" si="34"/>
        <v>27</v>
      </c>
      <c r="H2167" s="13">
        <v>27</v>
      </c>
      <c r="I2167" s="13">
        <v>0</v>
      </c>
      <c r="J2167" s="13">
        <v>16</v>
      </c>
      <c r="K2167" s="13">
        <v>0</v>
      </c>
      <c r="L2167" s="13">
        <v>0</v>
      </c>
      <c r="M2167" s="13">
        <v>0</v>
      </c>
      <c r="N2167" s="13">
        <v>9</v>
      </c>
      <c r="O2167" s="13">
        <v>1</v>
      </c>
      <c r="P2167" s="13">
        <v>8</v>
      </c>
      <c r="Q2167" s="13">
        <v>38</v>
      </c>
      <c r="R2167" s="13">
        <v>5158</v>
      </c>
      <c r="S2167" s="13">
        <v>1068</v>
      </c>
      <c r="T2167" s="15">
        <v>51.5</v>
      </c>
      <c r="U2167" s="15">
        <v>6.4375</v>
      </c>
      <c r="V2167" s="15">
        <v>4.055625</v>
      </c>
      <c r="W2167" s="13">
        <v>465</v>
      </c>
      <c r="X2167" s="13">
        <v>1095</v>
      </c>
      <c r="Y2167" s="13">
        <v>103</v>
      </c>
      <c r="Z2167" s="13">
        <v>1560</v>
      </c>
      <c r="AA2167" s="13">
        <v>216</v>
      </c>
      <c r="AB2167" s="13">
        <v>16</v>
      </c>
    </row>
    <row r="2168" spans="1:28">
      <c r="A2168" s="1">
        <v>100014086</v>
      </c>
      <c r="B2168" s="1" t="s">
        <v>2314</v>
      </c>
      <c r="C2168" s="1" t="s">
        <v>4520</v>
      </c>
      <c r="D2168" s="1" t="s">
        <v>12</v>
      </c>
      <c r="E2168" s="1">
        <v>1</v>
      </c>
      <c r="F2168" s="13">
        <v>44</v>
      </c>
      <c r="G2168" s="13">
        <f t="shared" si="34"/>
        <v>12</v>
      </c>
      <c r="H2168" s="13">
        <v>12</v>
      </c>
      <c r="I2168" s="13">
        <v>0</v>
      </c>
      <c r="J2168" s="13">
        <v>6</v>
      </c>
      <c r="K2168" s="13">
        <v>0</v>
      </c>
      <c r="L2168" s="13">
        <v>0</v>
      </c>
      <c r="M2168" s="13">
        <v>0</v>
      </c>
      <c r="N2168" s="13">
        <v>4</v>
      </c>
      <c r="O2168" s="13">
        <v>1</v>
      </c>
      <c r="P2168" s="13">
        <v>3</v>
      </c>
      <c r="Q2168" s="13">
        <v>16</v>
      </c>
      <c r="R2168" s="13">
        <v>2170</v>
      </c>
      <c r="S2168" s="13">
        <v>142</v>
      </c>
      <c r="T2168" s="15">
        <v>22</v>
      </c>
      <c r="U2168" s="15">
        <v>2.75</v>
      </c>
      <c r="V2168" s="15">
        <v>1.7324999999999999</v>
      </c>
      <c r="W2168" s="13">
        <v>196</v>
      </c>
      <c r="X2168" s="13">
        <v>369</v>
      </c>
      <c r="Y2168" s="13">
        <v>44</v>
      </c>
      <c r="Z2168" s="13">
        <v>565</v>
      </c>
      <c r="AA2168" s="13">
        <v>96</v>
      </c>
      <c r="AB2168" s="13">
        <v>6</v>
      </c>
    </row>
    <row r="2169" spans="1:28">
      <c r="A2169" s="1">
        <v>100014094</v>
      </c>
      <c r="B2169" s="1" t="s">
        <v>2314</v>
      </c>
      <c r="C2169" s="1" t="s">
        <v>4520</v>
      </c>
      <c r="D2169" s="1" t="s">
        <v>12</v>
      </c>
      <c r="E2169" s="1">
        <v>1</v>
      </c>
      <c r="F2169" s="13">
        <v>70</v>
      </c>
      <c r="G2169" s="13">
        <f t="shared" si="34"/>
        <v>18</v>
      </c>
      <c r="H2169" s="13">
        <v>18</v>
      </c>
      <c r="I2169" s="13">
        <v>0</v>
      </c>
      <c r="J2169" s="13">
        <v>10</v>
      </c>
      <c r="K2169" s="13">
        <v>0</v>
      </c>
      <c r="L2169" s="13">
        <v>0</v>
      </c>
      <c r="M2169" s="13">
        <v>0</v>
      </c>
      <c r="N2169" s="13">
        <v>6</v>
      </c>
      <c r="O2169" s="13">
        <v>1</v>
      </c>
      <c r="P2169" s="13">
        <v>5</v>
      </c>
      <c r="Q2169" s="13">
        <v>26</v>
      </c>
      <c r="R2169" s="13">
        <v>3501</v>
      </c>
      <c r="S2169" s="13">
        <v>458</v>
      </c>
      <c r="T2169" s="15">
        <v>35</v>
      </c>
      <c r="U2169" s="15">
        <v>4.375</v>
      </c>
      <c r="V2169" s="15">
        <v>2.7562500000000001</v>
      </c>
      <c r="W2169" s="13">
        <v>316</v>
      </c>
      <c r="X2169" s="13">
        <v>663</v>
      </c>
      <c r="Y2169" s="13">
        <v>70</v>
      </c>
      <c r="Z2169" s="13">
        <v>979</v>
      </c>
      <c r="AA2169" s="13">
        <v>144</v>
      </c>
      <c r="AB2169" s="13">
        <v>10</v>
      </c>
    </row>
    <row r="2170" spans="1:28">
      <c r="A2170" s="1">
        <v>100014097</v>
      </c>
      <c r="B2170" s="1" t="s">
        <v>2314</v>
      </c>
      <c r="C2170" s="1" t="s">
        <v>4520</v>
      </c>
      <c r="D2170" s="1" t="s">
        <v>12</v>
      </c>
      <c r="E2170" s="1">
        <v>1</v>
      </c>
      <c r="F2170" s="13">
        <v>14</v>
      </c>
      <c r="G2170" s="13">
        <f t="shared" si="34"/>
        <v>4</v>
      </c>
      <c r="H2170" s="13">
        <v>4</v>
      </c>
      <c r="I2170" s="13">
        <v>0</v>
      </c>
      <c r="J2170" s="13">
        <v>0</v>
      </c>
      <c r="K2170" s="13">
        <v>1</v>
      </c>
      <c r="L2170" s="13">
        <v>0</v>
      </c>
      <c r="M2170" s="13">
        <v>1</v>
      </c>
      <c r="N2170" s="13">
        <v>0</v>
      </c>
      <c r="O2170" s="13">
        <v>1</v>
      </c>
      <c r="P2170" s="13">
        <v>1</v>
      </c>
      <c r="Q2170" s="13">
        <v>5</v>
      </c>
      <c r="R2170" s="13">
        <v>767</v>
      </c>
      <c r="S2170" s="13">
        <v>0</v>
      </c>
      <c r="T2170" s="15">
        <v>7</v>
      </c>
      <c r="U2170" s="15">
        <v>0.875</v>
      </c>
      <c r="V2170" s="15">
        <v>0.55125000000000002</v>
      </c>
      <c r="W2170" s="13">
        <v>70</v>
      </c>
      <c r="X2170" s="13">
        <v>116</v>
      </c>
      <c r="Y2170" s="13">
        <v>14</v>
      </c>
      <c r="Z2170" s="13">
        <v>186</v>
      </c>
      <c r="AA2170" s="13">
        <v>48</v>
      </c>
      <c r="AB2170" s="13">
        <v>0</v>
      </c>
    </row>
    <row r="2171" spans="1:28">
      <c r="A2171" s="1">
        <v>100014103</v>
      </c>
      <c r="B2171" s="1" t="s">
        <v>2314</v>
      </c>
      <c r="C2171" s="1" t="s">
        <v>2313</v>
      </c>
      <c r="D2171" s="1" t="s">
        <v>12</v>
      </c>
      <c r="E2171" s="1">
        <v>3</v>
      </c>
      <c r="F2171" s="13">
        <v>74</v>
      </c>
      <c r="G2171" s="13">
        <f t="shared" si="34"/>
        <v>20</v>
      </c>
      <c r="H2171" s="13">
        <v>20</v>
      </c>
      <c r="I2171" s="13">
        <v>0</v>
      </c>
      <c r="J2171" s="13">
        <v>8</v>
      </c>
      <c r="K2171" s="13">
        <v>2</v>
      </c>
      <c r="L2171" s="13">
        <v>0</v>
      </c>
      <c r="M2171" s="13">
        <v>2</v>
      </c>
      <c r="N2171" s="13">
        <v>5</v>
      </c>
      <c r="O2171" s="13">
        <v>3</v>
      </c>
      <c r="P2171" s="13">
        <v>6</v>
      </c>
      <c r="Q2171" s="13">
        <v>27</v>
      </c>
      <c r="R2171" s="13">
        <v>3718</v>
      </c>
      <c r="S2171" s="13">
        <v>248</v>
      </c>
      <c r="T2171" s="15">
        <v>37</v>
      </c>
      <c r="U2171" s="15">
        <v>4.625</v>
      </c>
      <c r="V2171" s="15">
        <v>2.9137499999999998</v>
      </c>
      <c r="W2171" s="13">
        <v>336</v>
      </c>
      <c r="X2171" s="13">
        <v>633</v>
      </c>
      <c r="Y2171" s="13">
        <v>74</v>
      </c>
      <c r="Z2171" s="13">
        <v>969</v>
      </c>
      <c r="AA2171" s="13">
        <v>216</v>
      </c>
      <c r="AB2171" s="13">
        <v>8</v>
      </c>
    </row>
    <row r="2172" spans="1:28">
      <c r="A2172" s="1">
        <v>100014288</v>
      </c>
      <c r="B2172" s="1" t="s">
        <v>587</v>
      </c>
      <c r="C2172" s="1" t="s">
        <v>4630</v>
      </c>
      <c r="D2172" s="1" t="s">
        <v>120</v>
      </c>
      <c r="E2172" s="1">
        <v>1</v>
      </c>
      <c r="F2172" s="13">
        <v>119</v>
      </c>
      <c r="G2172" s="13">
        <f t="shared" si="34"/>
        <v>31</v>
      </c>
      <c r="H2172" s="13">
        <v>31</v>
      </c>
      <c r="I2172" s="13">
        <v>0</v>
      </c>
      <c r="J2172" s="13">
        <v>16</v>
      </c>
      <c r="K2172" s="13">
        <v>0</v>
      </c>
      <c r="L2172" s="13">
        <v>1</v>
      </c>
      <c r="M2172" s="13">
        <v>0</v>
      </c>
      <c r="N2172" s="13">
        <v>8</v>
      </c>
      <c r="O2172" s="13">
        <v>1</v>
      </c>
      <c r="P2172" s="13">
        <v>8</v>
      </c>
      <c r="Q2172" s="13">
        <v>44</v>
      </c>
      <c r="R2172" s="13">
        <v>5783</v>
      </c>
      <c r="S2172" s="13">
        <v>1468</v>
      </c>
      <c r="T2172" s="15">
        <v>59.5</v>
      </c>
      <c r="U2172" s="15">
        <v>7.4375</v>
      </c>
      <c r="V2172" s="15">
        <v>4.6856249999999999</v>
      </c>
      <c r="W2172" s="13">
        <v>521</v>
      </c>
      <c r="X2172" s="13">
        <v>1308</v>
      </c>
      <c r="Y2172" s="13">
        <v>119</v>
      </c>
      <c r="Z2172" s="13">
        <v>1829</v>
      </c>
      <c r="AA2172" s="13">
        <v>192</v>
      </c>
      <c r="AB2172" s="13">
        <v>16</v>
      </c>
    </row>
    <row r="2173" spans="1:28">
      <c r="A2173" s="1">
        <v>100014295</v>
      </c>
      <c r="B2173" s="1" t="s">
        <v>1138</v>
      </c>
      <c r="C2173" s="1" t="s">
        <v>3032</v>
      </c>
      <c r="D2173" s="1" t="s">
        <v>150</v>
      </c>
      <c r="E2173" s="1">
        <v>1</v>
      </c>
      <c r="F2173" s="13">
        <v>34</v>
      </c>
      <c r="G2173" s="13">
        <f t="shared" si="34"/>
        <v>12</v>
      </c>
      <c r="H2173" s="13">
        <v>12</v>
      </c>
      <c r="I2173" s="13">
        <v>0</v>
      </c>
      <c r="J2173" s="13">
        <v>4</v>
      </c>
      <c r="K2173" s="13">
        <v>0</v>
      </c>
      <c r="L2173" s="13">
        <v>0</v>
      </c>
      <c r="M2173" s="13">
        <v>0</v>
      </c>
      <c r="N2173" s="13">
        <v>3</v>
      </c>
      <c r="O2173" s="13">
        <v>1</v>
      </c>
      <c r="P2173" s="13">
        <v>2</v>
      </c>
      <c r="Q2173" s="13">
        <v>11</v>
      </c>
      <c r="R2173" s="13">
        <v>1704</v>
      </c>
      <c r="S2173" s="13">
        <v>50</v>
      </c>
      <c r="T2173" s="15">
        <v>17</v>
      </c>
      <c r="U2173" s="15">
        <v>2.125</v>
      </c>
      <c r="V2173" s="15">
        <v>1.3387500000000001</v>
      </c>
      <c r="W2173" s="13">
        <v>154</v>
      </c>
      <c r="X2173" s="13">
        <v>271</v>
      </c>
      <c r="Y2173" s="13">
        <v>34</v>
      </c>
      <c r="Z2173" s="13">
        <v>425</v>
      </c>
      <c r="AA2173" s="13">
        <v>72</v>
      </c>
      <c r="AB2173" s="13">
        <v>4</v>
      </c>
    </row>
    <row r="2174" spans="1:28">
      <c r="A2174" s="1">
        <v>100014468</v>
      </c>
      <c r="B2174" s="1" t="s">
        <v>2314</v>
      </c>
      <c r="C2174" s="1" t="s">
        <v>4520</v>
      </c>
      <c r="D2174" s="1" t="s">
        <v>4676</v>
      </c>
      <c r="E2174" s="1">
        <v>1</v>
      </c>
      <c r="F2174" s="13">
        <v>14</v>
      </c>
      <c r="G2174" s="13">
        <f t="shared" si="34"/>
        <v>4</v>
      </c>
      <c r="H2174" s="13">
        <v>4</v>
      </c>
      <c r="I2174" s="13">
        <v>0</v>
      </c>
      <c r="J2174" s="13">
        <v>0</v>
      </c>
      <c r="K2174" s="13">
        <v>1</v>
      </c>
      <c r="L2174" s="13">
        <v>0</v>
      </c>
      <c r="M2174" s="13">
        <v>1</v>
      </c>
      <c r="N2174" s="13">
        <v>0</v>
      </c>
      <c r="O2174" s="13">
        <v>1</v>
      </c>
      <c r="P2174" s="13">
        <v>1</v>
      </c>
      <c r="Q2174" s="13">
        <v>5</v>
      </c>
      <c r="R2174" s="13">
        <v>767</v>
      </c>
      <c r="S2174" s="13">
        <v>0</v>
      </c>
      <c r="T2174" s="15">
        <v>7</v>
      </c>
      <c r="U2174" s="15">
        <v>0.875</v>
      </c>
      <c r="V2174" s="15">
        <v>0.55125000000000002</v>
      </c>
      <c r="W2174" s="13">
        <v>70</v>
      </c>
      <c r="X2174" s="13">
        <v>116</v>
      </c>
      <c r="Y2174" s="13">
        <v>14</v>
      </c>
      <c r="Z2174" s="13">
        <v>186</v>
      </c>
      <c r="AA2174" s="13">
        <v>48</v>
      </c>
      <c r="AB2174" s="13">
        <v>0</v>
      </c>
    </row>
    <row r="2175" spans="1:28">
      <c r="A2175" s="1">
        <v>100014485</v>
      </c>
      <c r="B2175" s="1" t="s">
        <v>2314</v>
      </c>
      <c r="C2175" s="1" t="s">
        <v>3984</v>
      </c>
      <c r="D2175" s="1" t="s">
        <v>150</v>
      </c>
      <c r="E2175" s="1">
        <v>1</v>
      </c>
      <c r="F2175" s="13">
        <v>43</v>
      </c>
      <c r="G2175" s="13">
        <f t="shared" si="34"/>
        <v>15</v>
      </c>
      <c r="H2175" s="13">
        <v>15</v>
      </c>
      <c r="I2175" s="13">
        <v>0</v>
      </c>
      <c r="J2175" s="13">
        <v>6</v>
      </c>
      <c r="K2175" s="13">
        <v>0</v>
      </c>
      <c r="L2175" s="13">
        <v>0</v>
      </c>
      <c r="M2175" s="13">
        <v>0</v>
      </c>
      <c r="N2175" s="13">
        <v>4</v>
      </c>
      <c r="O2175" s="13">
        <v>1</v>
      </c>
      <c r="P2175" s="13">
        <v>3</v>
      </c>
      <c r="Q2175" s="13">
        <v>14</v>
      </c>
      <c r="R2175" s="13">
        <v>2123</v>
      </c>
      <c r="S2175" s="13">
        <v>100</v>
      </c>
      <c r="T2175" s="15">
        <v>21.5</v>
      </c>
      <c r="U2175" s="15">
        <v>2.6875</v>
      </c>
      <c r="V2175" s="15">
        <v>1.693125</v>
      </c>
      <c r="W2175" s="13">
        <v>192</v>
      </c>
      <c r="X2175" s="13">
        <v>349</v>
      </c>
      <c r="Y2175" s="13">
        <v>43</v>
      </c>
      <c r="Z2175" s="13">
        <v>541</v>
      </c>
      <c r="AA2175" s="13">
        <v>96</v>
      </c>
      <c r="AB2175" s="13">
        <v>6</v>
      </c>
    </row>
    <row r="2176" spans="1:28">
      <c r="A2176" s="1">
        <v>100014495</v>
      </c>
      <c r="B2176" s="1" t="s">
        <v>2314</v>
      </c>
      <c r="C2176" s="1" t="s">
        <v>2313</v>
      </c>
      <c r="D2176" s="1" t="s">
        <v>176</v>
      </c>
      <c r="E2176" s="1">
        <v>1</v>
      </c>
      <c r="F2176" s="13">
        <v>38</v>
      </c>
      <c r="G2176" s="13">
        <f t="shared" si="34"/>
        <v>10</v>
      </c>
      <c r="H2176" s="13">
        <v>10</v>
      </c>
      <c r="I2176" s="13">
        <v>0</v>
      </c>
      <c r="J2176" s="13">
        <v>4</v>
      </c>
      <c r="K2176" s="13">
        <v>0</v>
      </c>
      <c r="L2176" s="13">
        <v>0</v>
      </c>
      <c r="M2176" s="13">
        <v>0</v>
      </c>
      <c r="N2176" s="13">
        <v>3</v>
      </c>
      <c r="O2176" s="13">
        <v>1</v>
      </c>
      <c r="P2176" s="13">
        <v>2</v>
      </c>
      <c r="Q2176" s="13">
        <v>14</v>
      </c>
      <c r="R2176" s="13">
        <v>1890</v>
      </c>
      <c r="S2176" s="13">
        <v>100</v>
      </c>
      <c r="T2176" s="15">
        <v>19</v>
      </c>
      <c r="U2176" s="15">
        <v>2.375</v>
      </c>
      <c r="V2176" s="15">
        <v>1.4962500000000001</v>
      </c>
      <c r="W2176" s="13">
        <v>171</v>
      </c>
      <c r="X2176" s="13">
        <v>314</v>
      </c>
      <c r="Y2176" s="13">
        <v>38</v>
      </c>
      <c r="Z2176" s="13">
        <v>485</v>
      </c>
      <c r="AA2176" s="13">
        <v>72</v>
      </c>
      <c r="AB2176" s="13">
        <v>4</v>
      </c>
    </row>
    <row r="2177" spans="1:28">
      <c r="A2177" s="1">
        <v>100014515</v>
      </c>
      <c r="B2177" s="1" t="s">
        <v>2314</v>
      </c>
      <c r="C2177" s="1" t="s">
        <v>2313</v>
      </c>
      <c r="D2177" s="1" t="s">
        <v>4691</v>
      </c>
      <c r="E2177" s="1">
        <v>1</v>
      </c>
      <c r="F2177" s="13">
        <v>35</v>
      </c>
      <c r="G2177" s="13">
        <f t="shared" si="34"/>
        <v>9</v>
      </c>
      <c r="H2177" s="13">
        <v>9</v>
      </c>
      <c r="I2177" s="13">
        <v>0</v>
      </c>
      <c r="J2177" s="13">
        <v>4</v>
      </c>
      <c r="K2177" s="13">
        <v>0</v>
      </c>
      <c r="L2177" s="13">
        <v>0</v>
      </c>
      <c r="M2177" s="13">
        <v>0</v>
      </c>
      <c r="N2177" s="13">
        <v>3</v>
      </c>
      <c r="O2177" s="13">
        <v>1</v>
      </c>
      <c r="P2177" s="13">
        <v>2</v>
      </c>
      <c r="Q2177" s="13">
        <v>13</v>
      </c>
      <c r="R2177" s="13">
        <v>1751</v>
      </c>
      <c r="S2177" s="13">
        <v>82</v>
      </c>
      <c r="T2177" s="15">
        <v>17.5</v>
      </c>
      <c r="U2177" s="15">
        <v>2.1875</v>
      </c>
      <c r="V2177" s="15">
        <v>1.378125</v>
      </c>
      <c r="W2177" s="13">
        <v>158</v>
      </c>
      <c r="X2177" s="13">
        <v>288</v>
      </c>
      <c r="Y2177" s="13">
        <v>35</v>
      </c>
      <c r="Z2177" s="13">
        <v>446</v>
      </c>
      <c r="AA2177" s="13">
        <v>72</v>
      </c>
      <c r="AB2177" s="13">
        <v>4</v>
      </c>
    </row>
    <row r="2178" spans="1:28">
      <c r="A2178" s="1">
        <v>100014518</v>
      </c>
      <c r="B2178" s="1" t="s">
        <v>587</v>
      </c>
      <c r="C2178" s="1" t="s">
        <v>4696</v>
      </c>
      <c r="D2178" s="1" t="s">
        <v>12</v>
      </c>
      <c r="E2178" s="1">
        <v>1</v>
      </c>
      <c r="F2178" s="13">
        <v>96</v>
      </c>
      <c r="G2178" s="13">
        <f t="shared" si="34"/>
        <v>26</v>
      </c>
      <c r="H2178" s="13">
        <v>25</v>
      </c>
      <c r="I2178" s="13">
        <v>1</v>
      </c>
      <c r="J2178" s="13">
        <v>12</v>
      </c>
      <c r="K2178" s="13">
        <v>0</v>
      </c>
      <c r="L2178" s="13">
        <v>0</v>
      </c>
      <c r="M2178" s="13">
        <v>0</v>
      </c>
      <c r="N2178" s="13">
        <v>7</v>
      </c>
      <c r="O2178" s="13">
        <v>1</v>
      </c>
      <c r="P2178" s="13">
        <v>6</v>
      </c>
      <c r="Q2178" s="13">
        <v>36</v>
      </c>
      <c r="R2178" s="13">
        <v>4712</v>
      </c>
      <c r="S2178" s="13">
        <v>949</v>
      </c>
      <c r="T2178" s="15">
        <v>48</v>
      </c>
      <c r="U2178" s="15">
        <v>6</v>
      </c>
      <c r="V2178" s="15">
        <v>3.78</v>
      </c>
      <c r="W2178" s="13">
        <v>425</v>
      </c>
      <c r="X2178" s="13">
        <v>992</v>
      </c>
      <c r="Y2178" s="13">
        <v>96</v>
      </c>
      <c r="Z2178" s="13">
        <v>1417</v>
      </c>
      <c r="AA2178" s="13">
        <v>168</v>
      </c>
      <c r="AB2178" s="13">
        <v>12</v>
      </c>
    </row>
    <row r="2179" spans="1:28">
      <c r="A2179" s="1">
        <v>100014526</v>
      </c>
      <c r="B2179" s="1" t="s">
        <v>587</v>
      </c>
      <c r="C2179" s="1" t="s">
        <v>4696</v>
      </c>
      <c r="D2179" s="1" t="s">
        <v>18</v>
      </c>
      <c r="E2179" s="1">
        <v>1</v>
      </c>
      <c r="F2179" s="13">
        <v>41</v>
      </c>
      <c r="G2179" s="13">
        <f t="shared" si="34"/>
        <v>11</v>
      </c>
      <c r="H2179" s="13">
        <v>11</v>
      </c>
      <c r="I2179" s="13">
        <v>0</v>
      </c>
      <c r="J2179" s="13">
        <v>6</v>
      </c>
      <c r="K2179" s="13">
        <v>0</v>
      </c>
      <c r="L2179" s="13">
        <v>0</v>
      </c>
      <c r="M2179" s="13">
        <v>0</v>
      </c>
      <c r="N2179" s="13">
        <v>4</v>
      </c>
      <c r="O2179" s="13">
        <v>1</v>
      </c>
      <c r="P2179" s="13">
        <v>3</v>
      </c>
      <c r="Q2179" s="13">
        <v>15</v>
      </c>
      <c r="R2179" s="13">
        <v>2030</v>
      </c>
      <c r="S2179" s="13">
        <v>120</v>
      </c>
      <c r="T2179" s="15">
        <v>20.5</v>
      </c>
      <c r="U2179" s="15">
        <v>2.5625</v>
      </c>
      <c r="V2179" s="15">
        <v>1.6143749999999999</v>
      </c>
      <c r="W2179" s="13">
        <v>183</v>
      </c>
      <c r="X2179" s="13">
        <v>341</v>
      </c>
      <c r="Y2179" s="13">
        <v>41</v>
      </c>
      <c r="Z2179" s="13">
        <v>524</v>
      </c>
      <c r="AA2179" s="13">
        <v>96</v>
      </c>
      <c r="AB2179" s="13">
        <v>6</v>
      </c>
    </row>
    <row r="2180" spans="1:28">
      <c r="A2180" s="1">
        <v>100014530</v>
      </c>
      <c r="B2180" s="1" t="s">
        <v>587</v>
      </c>
      <c r="C2180" s="1" t="s">
        <v>4696</v>
      </c>
      <c r="D2180" s="1" t="s">
        <v>176</v>
      </c>
      <c r="E2180" s="1">
        <v>1</v>
      </c>
      <c r="F2180" s="13">
        <v>33</v>
      </c>
      <c r="G2180" s="13">
        <f t="shared" si="34"/>
        <v>9</v>
      </c>
      <c r="H2180" s="13">
        <v>9</v>
      </c>
      <c r="I2180" s="13">
        <v>0</v>
      </c>
      <c r="J2180" s="13">
        <v>4</v>
      </c>
      <c r="K2180" s="13">
        <v>0</v>
      </c>
      <c r="L2180" s="13">
        <v>0</v>
      </c>
      <c r="M2180" s="13">
        <v>0</v>
      </c>
      <c r="N2180" s="13">
        <v>3</v>
      </c>
      <c r="O2180" s="13">
        <v>1</v>
      </c>
      <c r="P2180" s="13">
        <v>2</v>
      </c>
      <c r="Q2180" s="13">
        <v>12</v>
      </c>
      <c r="R2180" s="13">
        <v>1657</v>
      </c>
      <c r="S2180" s="13">
        <v>65</v>
      </c>
      <c r="T2180" s="15">
        <v>16.5</v>
      </c>
      <c r="U2180" s="15">
        <v>2.0625</v>
      </c>
      <c r="V2180" s="15">
        <v>1.2993749999999999</v>
      </c>
      <c r="W2180" s="13">
        <v>150</v>
      </c>
      <c r="X2180" s="13">
        <v>269</v>
      </c>
      <c r="Y2180" s="13">
        <v>33</v>
      </c>
      <c r="Z2180" s="13">
        <v>419</v>
      </c>
      <c r="AA2180" s="13">
        <v>72</v>
      </c>
      <c r="AB2180" s="13">
        <v>4</v>
      </c>
    </row>
    <row r="2181" spans="1:28">
      <c r="A2181" s="1">
        <v>100014535</v>
      </c>
      <c r="B2181" s="1" t="s">
        <v>587</v>
      </c>
      <c r="C2181" s="1" t="s">
        <v>4696</v>
      </c>
      <c r="D2181" s="1" t="s">
        <v>12</v>
      </c>
      <c r="E2181" s="1">
        <v>1</v>
      </c>
      <c r="F2181" s="13">
        <v>38</v>
      </c>
      <c r="G2181" s="13">
        <f t="shared" si="34"/>
        <v>10</v>
      </c>
      <c r="H2181" s="13">
        <v>10</v>
      </c>
      <c r="I2181" s="13">
        <v>0</v>
      </c>
      <c r="J2181" s="13">
        <v>4</v>
      </c>
      <c r="K2181" s="13">
        <v>0</v>
      </c>
      <c r="L2181" s="13">
        <v>0</v>
      </c>
      <c r="M2181" s="13">
        <v>0</v>
      </c>
      <c r="N2181" s="13">
        <v>3</v>
      </c>
      <c r="O2181" s="13">
        <v>1</v>
      </c>
      <c r="P2181" s="13">
        <v>2</v>
      </c>
      <c r="Q2181" s="13">
        <v>14</v>
      </c>
      <c r="R2181" s="13">
        <v>1890</v>
      </c>
      <c r="S2181" s="13">
        <v>100</v>
      </c>
      <c r="T2181" s="15">
        <v>19</v>
      </c>
      <c r="U2181" s="15">
        <v>2.375</v>
      </c>
      <c r="V2181" s="15">
        <v>1.4962500000000001</v>
      </c>
      <c r="W2181" s="13">
        <v>171</v>
      </c>
      <c r="X2181" s="13">
        <v>314</v>
      </c>
      <c r="Y2181" s="13">
        <v>38</v>
      </c>
      <c r="Z2181" s="13">
        <v>485</v>
      </c>
      <c r="AA2181" s="13">
        <v>72</v>
      </c>
      <c r="AB2181" s="13">
        <v>4</v>
      </c>
    </row>
    <row r="2182" spans="1:28">
      <c r="A2182" s="1">
        <v>100014540</v>
      </c>
      <c r="B2182" s="1" t="s">
        <v>587</v>
      </c>
      <c r="C2182" s="1" t="s">
        <v>4696</v>
      </c>
      <c r="D2182" s="1" t="s">
        <v>12</v>
      </c>
      <c r="E2182" s="1">
        <v>1</v>
      </c>
      <c r="F2182" s="13">
        <v>64</v>
      </c>
      <c r="G2182" s="13">
        <f t="shared" ref="G2182:G2245" si="35">H2182+I2182</f>
        <v>18</v>
      </c>
      <c r="H2182" s="13">
        <v>16</v>
      </c>
      <c r="I2182" s="13">
        <v>2</v>
      </c>
      <c r="J2182" s="13">
        <v>10</v>
      </c>
      <c r="K2182" s="13">
        <v>0</v>
      </c>
      <c r="L2182" s="13">
        <v>0</v>
      </c>
      <c r="M2182" s="13">
        <v>0</v>
      </c>
      <c r="N2182" s="13">
        <v>6</v>
      </c>
      <c r="O2182" s="13">
        <v>1</v>
      </c>
      <c r="P2182" s="13">
        <v>5</v>
      </c>
      <c r="Q2182" s="13">
        <v>25</v>
      </c>
      <c r="R2182" s="13">
        <v>3221</v>
      </c>
      <c r="S2182" s="13">
        <v>419</v>
      </c>
      <c r="T2182" s="15">
        <v>32</v>
      </c>
      <c r="U2182" s="15">
        <v>4</v>
      </c>
      <c r="V2182" s="15">
        <v>2.52</v>
      </c>
      <c r="W2182" s="13">
        <v>290</v>
      </c>
      <c r="X2182" s="13">
        <v>609</v>
      </c>
      <c r="Y2182" s="13">
        <v>64</v>
      </c>
      <c r="Z2182" s="13">
        <v>899</v>
      </c>
      <c r="AA2182" s="13">
        <v>144</v>
      </c>
      <c r="AB2182" s="13">
        <v>10</v>
      </c>
    </row>
    <row r="2183" spans="1:28">
      <c r="A2183" s="1">
        <v>100014547</v>
      </c>
      <c r="B2183" s="1" t="s">
        <v>587</v>
      </c>
      <c r="C2183" s="1" t="s">
        <v>4696</v>
      </c>
      <c r="D2183" s="1" t="s">
        <v>176</v>
      </c>
      <c r="E2183" s="1">
        <v>1</v>
      </c>
      <c r="F2183" s="13">
        <v>38</v>
      </c>
      <c r="G2183" s="13">
        <f t="shared" si="35"/>
        <v>10</v>
      </c>
      <c r="H2183" s="13">
        <v>10</v>
      </c>
      <c r="I2183" s="13">
        <v>0</v>
      </c>
      <c r="J2183" s="13">
        <v>4</v>
      </c>
      <c r="K2183" s="13">
        <v>0</v>
      </c>
      <c r="L2183" s="13">
        <v>0</v>
      </c>
      <c r="M2183" s="13">
        <v>0</v>
      </c>
      <c r="N2183" s="13">
        <v>3</v>
      </c>
      <c r="O2183" s="13">
        <v>1</v>
      </c>
      <c r="P2183" s="13">
        <v>2</v>
      </c>
      <c r="Q2183" s="13">
        <v>14</v>
      </c>
      <c r="R2183" s="13">
        <v>1890</v>
      </c>
      <c r="S2183" s="13">
        <v>100</v>
      </c>
      <c r="T2183" s="15">
        <v>19</v>
      </c>
      <c r="U2183" s="15">
        <v>2.375</v>
      </c>
      <c r="V2183" s="15">
        <v>1.4962500000000001</v>
      </c>
      <c r="W2183" s="13">
        <v>171</v>
      </c>
      <c r="X2183" s="13">
        <v>314</v>
      </c>
      <c r="Y2183" s="13">
        <v>38</v>
      </c>
      <c r="Z2183" s="13">
        <v>485</v>
      </c>
      <c r="AA2183" s="13">
        <v>72</v>
      </c>
      <c r="AB2183" s="13">
        <v>4</v>
      </c>
    </row>
    <row r="2184" spans="1:28">
      <c r="A2184" s="1">
        <v>100014552</v>
      </c>
      <c r="B2184" s="1" t="s">
        <v>587</v>
      </c>
      <c r="C2184" s="1" t="s">
        <v>4696</v>
      </c>
      <c r="D2184" s="1" t="s">
        <v>12</v>
      </c>
      <c r="E2184" s="1">
        <v>1</v>
      </c>
      <c r="F2184" s="13">
        <v>62</v>
      </c>
      <c r="G2184" s="13">
        <f t="shared" si="35"/>
        <v>16</v>
      </c>
      <c r="H2184" s="13">
        <v>16</v>
      </c>
      <c r="I2184" s="13">
        <v>0</v>
      </c>
      <c r="J2184" s="13">
        <v>8</v>
      </c>
      <c r="K2184" s="13">
        <v>0</v>
      </c>
      <c r="L2184" s="13">
        <v>0</v>
      </c>
      <c r="M2184" s="13">
        <v>0</v>
      </c>
      <c r="N2184" s="13">
        <v>5</v>
      </c>
      <c r="O2184" s="13">
        <v>1</v>
      </c>
      <c r="P2184" s="13">
        <v>4</v>
      </c>
      <c r="Q2184" s="13">
        <v>23</v>
      </c>
      <c r="R2184" s="13">
        <v>3008</v>
      </c>
      <c r="S2184" s="13">
        <v>345</v>
      </c>
      <c r="T2184" s="15">
        <v>31</v>
      </c>
      <c r="U2184" s="15">
        <v>3.875</v>
      </c>
      <c r="V2184" s="15">
        <v>2.4412500000000001</v>
      </c>
      <c r="W2184" s="13">
        <v>271</v>
      </c>
      <c r="X2184" s="13">
        <v>555</v>
      </c>
      <c r="Y2184" s="13">
        <v>62</v>
      </c>
      <c r="Z2184" s="13">
        <v>826</v>
      </c>
      <c r="AA2184" s="13">
        <v>120</v>
      </c>
      <c r="AB2184" s="13">
        <v>8</v>
      </c>
    </row>
    <row r="2185" spans="1:28">
      <c r="A2185" s="1">
        <v>100014557</v>
      </c>
      <c r="B2185" s="1" t="s">
        <v>587</v>
      </c>
      <c r="C2185" s="1" t="s">
        <v>4696</v>
      </c>
      <c r="D2185" s="1" t="s">
        <v>176</v>
      </c>
      <c r="E2185" s="1">
        <v>1</v>
      </c>
      <c r="F2185" s="13">
        <v>116</v>
      </c>
      <c r="G2185" s="13">
        <f t="shared" si="35"/>
        <v>30</v>
      </c>
      <c r="H2185" s="13">
        <v>30</v>
      </c>
      <c r="I2185" s="13">
        <v>0</v>
      </c>
      <c r="J2185" s="13">
        <v>18</v>
      </c>
      <c r="K2185" s="13">
        <v>0</v>
      </c>
      <c r="L2185" s="13">
        <v>1</v>
      </c>
      <c r="M2185" s="13">
        <v>0</v>
      </c>
      <c r="N2185" s="13">
        <v>9</v>
      </c>
      <c r="O2185" s="13">
        <v>1</v>
      </c>
      <c r="P2185" s="13">
        <v>9</v>
      </c>
      <c r="Q2185" s="13">
        <v>43</v>
      </c>
      <c r="R2185" s="13">
        <v>5763</v>
      </c>
      <c r="S2185" s="13">
        <v>1397</v>
      </c>
      <c r="T2185" s="15">
        <v>58</v>
      </c>
      <c r="U2185" s="15">
        <v>7.25</v>
      </c>
      <c r="V2185" s="15">
        <v>4.5674999999999999</v>
      </c>
      <c r="W2185" s="13">
        <v>519</v>
      </c>
      <c r="X2185" s="13">
        <v>1284</v>
      </c>
      <c r="Y2185" s="13">
        <v>116</v>
      </c>
      <c r="Z2185" s="13">
        <v>1803</v>
      </c>
      <c r="AA2185" s="13">
        <v>216</v>
      </c>
      <c r="AB2185" s="13">
        <v>18</v>
      </c>
    </row>
    <row r="2186" spans="1:28">
      <c r="A2186" s="1">
        <v>100014565</v>
      </c>
      <c r="B2186" s="1" t="s">
        <v>587</v>
      </c>
      <c r="C2186" s="1" t="s">
        <v>4696</v>
      </c>
      <c r="D2186" s="1" t="s">
        <v>1830</v>
      </c>
      <c r="E2186" s="1">
        <v>3</v>
      </c>
      <c r="F2186" s="13">
        <v>58</v>
      </c>
      <c r="G2186" s="13">
        <f t="shared" si="35"/>
        <v>16</v>
      </c>
      <c r="H2186" s="13">
        <v>16</v>
      </c>
      <c r="I2186" s="13">
        <v>0</v>
      </c>
      <c r="J2186" s="13">
        <v>4</v>
      </c>
      <c r="K2186" s="13">
        <v>2</v>
      </c>
      <c r="L2186" s="13">
        <v>0</v>
      </c>
      <c r="M2186" s="13">
        <v>2</v>
      </c>
      <c r="N2186" s="13">
        <v>3</v>
      </c>
      <c r="O2186" s="13">
        <v>3</v>
      </c>
      <c r="P2186" s="13">
        <v>4</v>
      </c>
      <c r="Q2186" s="13">
        <v>21</v>
      </c>
      <c r="R2186" s="13">
        <v>3094</v>
      </c>
      <c r="S2186" s="13">
        <v>50</v>
      </c>
      <c r="T2186" s="15">
        <v>29</v>
      </c>
      <c r="U2186" s="15">
        <v>3.625</v>
      </c>
      <c r="V2186" s="15">
        <v>2.2837499999999999</v>
      </c>
      <c r="W2186" s="13">
        <v>280</v>
      </c>
      <c r="X2186" s="13">
        <v>480</v>
      </c>
      <c r="Y2186" s="13">
        <v>58</v>
      </c>
      <c r="Z2186" s="13">
        <v>760</v>
      </c>
      <c r="AA2186" s="13">
        <v>168</v>
      </c>
      <c r="AB2186" s="13">
        <v>4</v>
      </c>
    </row>
    <row r="2187" spans="1:28">
      <c r="A2187" s="1">
        <v>100014566</v>
      </c>
      <c r="B2187" s="1" t="s">
        <v>587</v>
      </c>
      <c r="C2187" s="1" t="s">
        <v>4696</v>
      </c>
      <c r="D2187" s="1" t="s">
        <v>176</v>
      </c>
      <c r="E2187" s="1">
        <v>1</v>
      </c>
      <c r="F2187" s="13">
        <v>68</v>
      </c>
      <c r="G2187" s="13">
        <f t="shared" si="35"/>
        <v>18</v>
      </c>
      <c r="H2187" s="13">
        <v>18</v>
      </c>
      <c r="I2187" s="13">
        <v>0</v>
      </c>
      <c r="J2187" s="13">
        <v>8</v>
      </c>
      <c r="K2187" s="13">
        <v>0</v>
      </c>
      <c r="L2187" s="13">
        <v>0</v>
      </c>
      <c r="M2187" s="13">
        <v>0</v>
      </c>
      <c r="N2187" s="13">
        <v>5</v>
      </c>
      <c r="O2187" s="13">
        <v>1</v>
      </c>
      <c r="P2187" s="13">
        <v>4</v>
      </c>
      <c r="Q2187" s="13">
        <v>25</v>
      </c>
      <c r="R2187" s="13">
        <v>3288</v>
      </c>
      <c r="S2187" s="13">
        <v>419</v>
      </c>
      <c r="T2187" s="15">
        <v>34</v>
      </c>
      <c r="U2187" s="15">
        <v>4.25</v>
      </c>
      <c r="V2187" s="15">
        <v>2.6775000000000002</v>
      </c>
      <c r="W2187" s="13">
        <v>296</v>
      </c>
      <c r="X2187" s="13">
        <v>619</v>
      </c>
      <c r="Y2187" s="13">
        <v>68</v>
      </c>
      <c r="Z2187" s="13">
        <v>915</v>
      </c>
      <c r="AA2187" s="13">
        <v>120</v>
      </c>
      <c r="AB2187" s="13">
        <v>8</v>
      </c>
    </row>
    <row r="2188" spans="1:28">
      <c r="A2188" s="1">
        <v>100014574</v>
      </c>
      <c r="B2188" s="1" t="s">
        <v>587</v>
      </c>
      <c r="C2188" s="1" t="s">
        <v>4696</v>
      </c>
      <c r="D2188" s="1" t="s">
        <v>46</v>
      </c>
      <c r="E2188" s="1">
        <v>1</v>
      </c>
      <c r="F2188" s="13">
        <v>22</v>
      </c>
      <c r="G2188" s="13">
        <f t="shared" si="35"/>
        <v>6</v>
      </c>
      <c r="H2188" s="13">
        <v>6</v>
      </c>
      <c r="I2188" s="13">
        <v>0</v>
      </c>
      <c r="J2188" s="13">
        <v>4</v>
      </c>
      <c r="K2188" s="13">
        <v>0</v>
      </c>
      <c r="L2188" s="13">
        <v>0</v>
      </c>
      <c r="M2188" s="13">
        <v>0</v>
      </c>
      <c r="N2188" s="13">
        <v>3</v>
      </c>
      <c r="O2188" s="13">
        <v>1</v>
      </c>
      <c r="P2188" s="13">
        <v>2</v>
      </c>
      <c r="Q2188" s="13">
        <v>8</v>
      </c>
      <c r="R2188" s="13">
        <v>1145</v>
      </c>
      <c r="S2188" s="13">
        <v>16</v>
      </c>
      <c r="T2188" s="15">
        <v>11</v>
      </c>
      <c r="U2188" s="15">
        <v>1.375</v>
      </c>
      <c r="V2188" s="15">
        <v>0.86624999999999996</v>
      </c>
      <c r="W2188" s="13">
        <v>104</v>
      </c>
      <c r="X2188" s="13">
        <v>177</v>
      </c>
      <c r="Y2188" s="13">
        <v>22</v>
      </c>
      <c r="Z2188" s="13">
        <v>281</v>
      </c>
      <c r="AA2188" s="13">
        <v>72</v>
      </c>
      <c r="AB2188" s="13">
        <v>4</v>
      </c>
    </row>
    <row r="2189" spans="1:28">
      <c r="A2189" s="1">
        <v>100014582</v>
      </c>
      <c r="B2189" s="1" t="s">
        <v>587</v>
      </c>
      <c r="C2189" s="1" t="s">
        <v>4696</v>
      </c>
      <c r="D2189" s="1" t="s">
        <v>176</v>
      </c>
      <c r="E2189" s="1">
        <v>1</v>
      </c>
      <c r="F2189" s="13">
        <v>27</v>
      </c>
      <c r="G2189" s="13">
        <f t="shared" si="35"/>
        <v>7</v>
      </c>
      <c r="H2189" s="13">
        <v>7</v>
      </c>
      <c r="I2189" s="13">
        <v>0</v>
      </c>
      <c r="J2189" s="13">
        <v>4</v>
      </c>
      <c r="K2189" s="13">
        <v>0</v>
      </c>
      <c r="L2189" s="13">
        <v>0</v>
      </c>
      <c r="M2189" s="13">
        <v>0</v>
      </c>
      <c r="N2189" s="13">
        <v>3</v>
      </c>
      <c r="O2189" s="13">
        <v>1</v>
      </c>
      <c r="P2189" s="13">
        <v>2</v>
      </c>
      <c r="Q2189" s="13">
        <v>10</v>
      </c>
      <c r="R2189" s="13">
        <v>1378</v>
      </c>
      <c r="S2189" s="13">
        <v>37</v>
      </c>
      <c r="T2189" s="15">
        <v>13.5</v>
      </c>
      <c r="U2189" s="15">
        <v>1.6875</v>
      </c>
      <c r="V2189" s="15">
        <v>1.0631250000000001</v>
      </c>
      <c r="W2189" s="13">
        <v>125</v>
      </c>
      <c r="X2189" s="13">
        <v>218</v>
      </c>
      <c r="Y2189" s="13">
        <v>27</v>
      </c>
      <c r="Z2189" s="13">
        <v>343</v>
      </c>
      <c r="AA2189" s="13">
        <v>72</v>
      </c>
      <c r="AB2189" s="13">
        <v>4</v>
      </c>
    </row>
    <row r="2190" spans="1:28">
      <c r="A2190" s="1">
        <v>100014587</v>
      </c>
      <c r="B2190" s="1" t="s">
        <v>587</v>
      </c>
      <c r="C2190" s="1" t="s">
        <v>4696</v>
      </c>
      <c r="D2190" s="1" t="s">
        <v>12</v>
      </c>
      <c r="E2190" s="1">
        <v>1</v>
      </c>
      <c r="F2190" s="13">
        <v>44</v>
      </c>
      <c r="G2190" s="13">
        <f t="shared" si="35"/>
        <v>12</v>
      </c>
      <c r="H2190" s="13">
        <v>12</v>
      </c>
      <c r="I2190" s="13">
        <v>0</v>
      </c>
      <c r="J2190" s="13">
        <v>6</v>
      </c>
      <c r="K2190" s="13">
        <v>0</v>
      </c>
      <c r="L2190" s="13">
        <v>0</v>
      </c>
      <c r="M2190" s="13">
        <v>0</v>
      </c>
      <c r="N2190" s="13">
        <v>4</v>
      </c>
      <c r="O2190" s="13">
        <v>1</v>
      </c>
      <c r="P2190" s="13">
        <v>3</v>
      </c>
      <c r="Q2190" s="13">
        <v>16</v>
      </c>
      <c r="R2190" s="13">
        <v>2170</v>
      </c>
      <c r="S2190" s="13">
        <v>142</v>
      </c>
      <c r="T2190" s="15">
        <v>22</v>
      </c>
      <c r="U2190" s="15">
        <v>2.75</v>
      </c>
      <c r="V2190" s="15">
        <v>1.7324999999999999</v>
      </c>
      <c r="W2190" s="13">
        <v>196</v>
      </c>
      <c r="X2190" s="13">
        <v>369</v>
      </c>
      <c r="Y2190" s="13">
        <v>44</v>
      </c>
      <c r="Z2190" s="13">
        <v>565</v>
      </c>
      <c r="AA2190" s="13">
        <v>96</v>
      </c>
      <c r="AB2190" s="13">
        <v>6</v>
      </c>
    </row>
    <row r="2191" spans="1:28">
      <c r="A2191" s="1">
        <v>100014593</v>
      </c>
      <c r="B2191" s="1" t="s">
        <v>587</v>
      </c>
      <c r="C2191" s="1" t="s">
        <v>4696</v>
      </c>
      <c r="D2191" s="1" t="s">
        <v>176</v>
      </c>
      <c r="E2191" s="1">
        <v>1</v>
      </c>
      <c r="F2191" s="13">
        <v>30</v>
      </c>
      <c r="G2191" s="13">
        <f t="shared" si="35"/>
        <v>8</v>
      </c>
      <c r="H2191" s="13">
        <v>8</v>
      </c>
      <c r="I2191" s="13">
        <v>0</v>
      </c>
      <c r="J2191" s="13">
        <v>4</v>
      </c>
      <c r="K2191" s="13">
        <v>0</v>
      </c>
      <c r="L2191" s="13">
        <v>0</v>
      </c>
      <c r="M2191" s="13">
        <v>0</v>
      </c>
      <c r="N2191" s="13">
        <v>3</v>
      </c>
      <c r="O2191" s="13">
        <v>1</v>
      </c>
      <c r="P2191" s="13">
        <v>2</v>
      </c>
      <c r="Q2191" s="13">
        <v>11</v>
      </c>
      <c r="R2191" s="13">
        <v>1518</v>
      </c>
      <c r="S2191" s="13">
        <v>50</v>
      </c>
      <c r="T2191" s="15">
        <v>15</v>
      </c>
      <c r="U2191" s="15">
        <v>1.875</v>
      </c>
      <c r="V2191" s="15">
        <v>1.1812499999999999</v>
      </c>
      <c r="W2191" s="13">
        <v>137</v>
      </c>
      <c r="X2191" s="13">
        <v>243</v>
      </c>
      <c r="Y2191" s="13">
        <v>30</v>
      </c>
      <c r="Z2191" s="13">
        <v>380</v>
      </c>
      <c r="AA2191" s="13">
        <v>72</v>
      </c>
      <c r="AB2191" s="13">
        <v>4</v>
      </c>
    </row>
    <row r="2192" spans="1:28">
      <c r="A2192" s="1">
        <v>100014596</v>
      </c>
      <c r="B2192" s="1" t="s">
        <v>587</v>
      </c>
      <c r="C2192" s="1" t="s">
        <v>4696</v>
      </c>
      <c r="D2192" s="1" t="s">
        <v>12</v>
      </c>
      <c r="E2192" s="1">
        <v>1</v>
      </c>
      <c r="F2192" s="13">
        <v>17</v>
      </c>
      <c r="G2192" s="13">
        <f t="shared" si="35"/>
        <v>5</v>
      </c>
      <c r="H2192" s="13">
        <v>5</v>
      </c>
      <c r="I2192" s="13">
        <v>0</v>
      </c>
      <c r="J2192" s="13">
        <v>0</v>
      </c>
      <c r="K2192" s="13">
        <v>1</v>
      </c>
      <c r="L2192" s="13">
        <v>0</v>
      </c>
      <c r="M2192" s="13">
        <v>1</v>
      </c>
      <c r="N2192" s="13">
        <v>0</v>
      </c>
      <c r="O2192" s="13">
        <v>1</v>
      </c>
      <c r="P2192" s="13">
        <v>1</v>
      </c>
      <c r="Q2192" s="13">
        <v>6</v>
      </c>
      <c r="R2192" s="13">
        <v>1024</v>
      </c>
      <c r="S2192" s="13">
        <v>0</v>
      </c>
      <c r="T2192" s="15">
        <v>8.5</v>
      </c>
      <c r="U2192" s="15">
        <v>1.0625</v>
      </c>
      <c r="V2192" s="15">
        <v>0.66937500000000005</v>
      </c>
      <c r="W2192" s="13">
        <v>93</v>
      </c>
      <c r="X2192" s="13">
        <v>154</v>
      </c>
      <c r="Y2192" s="13">
        <v>17</v>
      </c>
      <c r="Z2192" s="13">
        <v>247</v>
      </c>
      <c r="AA2192" s="13">
        <v>48</v>
      </c>
      <c r="AB2192" s="13">
        <v>0</v>
      </c>
    </row>
    <row r="2193" spans="1:28">
      <c r="A2193" s="1">
        <v>100014604</v>
      </c>
      <c r="B2193" s="1" t="s">
        <v>587</v>
      </c>
      <c r="C2193" s="1" t="s">
        <v>1612</v>
      </c>
      <c r="D2193" s="1" t="s">
        <v>446</v>
      </c>
      <c r="E2193" s="1">
        <v>3</v>
      </c>
      <c r="F2193" s="13">
        <v>25</v>
      </c>
      <c r="G2193" s="13">
        <f t="shared" si="35"/>
        <v>7</v>
      </c>
      <c r="H2193" s="13">
        <v>7</v>
      </c>
      <c r="I2193" s="13">
        <v>0</v>
      </c>
      <c r="J2193" s="13">
        <v>4</v>
      </c>
      <c r="K2193" s="13">
        <v>0</v>
      </c>
      <c r="L2193" s="13">
        <v>0</v>
      </c>
      <c r="M2193" s="13">
        <v>0</v>
      </c>
      <c r="N2193" s="13">
        <v>3</v>
      </c>
      <c r="O2193" s="13">
        <v>1</v>
      </c>
      <c r="P2193" s="13">
        <v>2</v>
      </c>
      <c r="Q2193" s="13">
        <v>9</v>
      </c>
      <c r="R2193" s="13">
        <v>1285</v>
      </c>
      <c r="S2193" s="13">
        <v>25</v>
      </c>
      <c r="T2193" s="15">
        <v>12.5</v>
      </c>
      <c r="U2193" s="15">
        <v>1.5625</v>
      </c>
      <c r="V2193" s="15">
        <v>0.984375</v>
      </c>
      <c r="W2193" s="13">
        <v>116</v>
      </c>
      <c r="X2193" s="13">
        <v>201</v>
      </c>
      <c r="Y2193" s="13">
        <v>25</v>
      </c>
      <c r="Z2193" s="13">
        <v>317</v>
      </c>
      <c r="AA2193" s="13">
        <v>72</v>
      </c>
      <c r="AB2193" s="13">
        <v>4</v>
      </c>
    </row>
    <row r="2194" spans="1:28">
      <c r="A2194" s="1">
        <v>100014605</v>
      </c>
      <c r="B2194" s="1" t="s">
        <v>587</v>
      </c>
      <c r="C2194" s="1" t="s">
        <v>1612</v>
      </c>
      <c r="D2194" s="1" t="s">
        <v>12</v>
      </c>
      <c r="E2194" s="1">
        <v>1</v>
      </c>
      <c r="F2194" s="13">
        <v>92</v>
      </c>
      <c r="G2194" s="13">
        <f t="shared" si="35"/>
        <v>24</v>
      </c>
      <c r="H2194" s="13">
        <v>24</v>
      </c>
      <c r="I2194" s="13">
        <v>0</v>
      </c>
      <c r="J2194" s="13">
        <v>14</v>
      </c>
      <c r="K2194" s="13">
        <v>0</v>
      </c>
      <c r="L2194" s="13">
        <v>0</v>
      </c>
      <c r="M2194" s="13">
        <v>0</v>
      </c>
      <c r="N2194" s="13">
        <v>8</v>
      </c>
      <c r="O2194" s="13">
        <v>1</v>
      </c>
      <c r="P2194" s="13">
        <v>7</v>
      </c>
      <c r="Q2194" s="13">
        <v>34</v>
      </c>
      <c r="R2194" s="13">
        <v>4645</v>
      </c>
      <c r="S2194" s="13">
        <v>837</v>
      </c>
      <c r="T2194" s="15">
        <v>46</v>
      </c>
      <c r="U2194" s="15">
        <v>5.75</v>
      </c>
      <c r="V2194" s="15">
        <v>3.6225000000000001</v>
      </c>
      <c r="W2194" s="13">
        <v>419</v>
      </c>
      <c r="X2194" s="13">
        <v>948</v>
      </c>
      <c r="Y2194" s="13">
        <v>92</v>
      </c>
      <c r="Z2194" s="13">
        <v>1367</v>
      </c>
      <c r="AA2194" s="13">
        <v>192</v>
      </c>
      <c r="AB2194" s="13">
        <v>14</v>
      </c>
    </row>
    <row r="2195" spans="1:28">
      <c r="A2195" s="1">
        <v>100014610</v>
      </c>
      <c r="B2195" s="1" t="s">
        <v>587</v>
      </c>
      <c r="C2195" s="1" t="s">
        <v>1612</v>
      </c>
      <c r="D2195" s="1" t="s">
        <v>78</v>
      </c>
      <c r="E2195" s="1">
        <v>1</v>
      </c>
      <c r="F2195" s="13">
        <v>172</v>
      </c>
      <c r="G2195" s="13">
        <f t="shared" si="35"/>
        <v>58</v>
      </c>
      <c r="H2195" s="13">
        <v>58</v>
      </c>
      <c r="I2195" s="13">
        <v>0</v>
      </c>
      <c r="J2195" s="13">
        <v>24</v>
      </c>
      <c r="K2195" s="13">
        <v>0</v>
      </c>
      <c r="L2195" s="13">
        <v>1</v>
      </c>
      <c r="M2195" s="13">
        <v>0</v>
      </c>
      <c r="N2195" s="13">
        <v>12</v>
      </c>
      <c r="O2195" s="13">
        <v>1</v>
      </c>
      <c r="P2195" s="13">
        <v>12</v>
      </c>
      <c r="Q2195" s="13">
        <v>57</v>
      </c>
      <c r="R2195" s="13">
        <v>8371</v>
      </c>
      <c r="S2195" s="13">
        <v>2549</v>
      </c>
      <c r="T2195" s="15">
        <v>86</v>
      </c>
      <c r="U2195" s="15">
        <v>10.75</v>
      </c>
      <c r="V2195" s="15">
        <v>6.7725</v>
      </c>
      <c r="W2195" s="13">
        <v>754</v>
      </c>
      <c r="X2195" s="13">
        <v>2021</v>
      </c>
      <c r="Y2195" s="13">
        <v>172</v>
      </c>
      <c r="Z2195" s="13">
        <v>2775</v>
      </c>
      <c r="AA2195" s="13">
        <v>288</v>
      </c>
      <c r="AB2195" s="13">
        <v>24</v>
      </c>
    </row>
    <row r="2196" spans="1:28">
      <c r="A2196" s="1">
        <v>100014623</v>
      </c>
      <c r="B2196" s="1" t="s">
        <v>587</v>
      </c>
      <c r="C2196" s="1" t="s">
        <v>1612</v>
      </c>
      <c r="D2196" s="1" t="s">
        <v>18</v>
      </c>
      <c r="E2196" s="1">
        <v>1</v>
      </c>
      <c r="F2196" s="13">
        <v>89</v>
      </c>
      <c r="G2196" s="13">
        <f t="shared" si="35"/>
        <v>23</v>
      </c>
      <c r="H2196" s="13">
        <v>23</v>
      </c>
      <c r="I2196" s="13">
        <v>0</v>
      </c>
      <c r="J2196" s="13">
        <v>14</v>
      </c>
      <c r="K2196" s="13">
        <v>0</v>
      </c>
      <c r="L2196" s="13">
        <v>0</v>
      </c>
      <c r="M2196" s="13">
        <v>0</v>
      </c>
      <c r="N2196" s="13">
        <v>8</v>
      </c>
      <c r="O2196" s="13">
        <v>1</v>
      </c>
      <c r="P2196" s="13">
        <v>7</v>
      </c>
      <c r="Q2196" s="13">
        <v>33</v>
      </c>
      <c r="R2196" s="13">
        <v>4506</v>
      </c>
      <c r="S2196" s="13">
        <v>784</v>
      </c>
      <c r="T2196" s="15">
        <v>44.5</v>
      </c>
      <c r="U2196" s="15">
        <v>5.5625</v>
      </c>
      <c r="V2196" s="15">
        <v>3.504375</v>
      </c>
      <c r="W2196" s="13">
        <v>406</v>
      </c>
      <c r="X2196" s="13">
        <v>912</v>
      </c>
      <c r="Y2196" s="13">
        <v>89</v>
      </c>
      <c r="Z2196" s="13">
        <v>1318</v>
      </c>
      <c r="AA2196" s="13">
        <v>192</v>
      </c>
      <c r="AB2196" s="13">
        <v>14</v>
      </c>
    </row>
    <row r="2197" spans="1:28">
      <c r="A2197" s="1">
        <v>100014625</v>
      </c>
      <c r="B2197" s="1" t="s">
        <v>587</v>
      </c>
      <c r="C2197" s="1" t="s">
        <v>1612</v>
      </c>
      <c r="D2197" s="1" t="s">
        <v>12</v>
      </c>
      <c r="E2197" s="1">
        <v>1</v>
      </c>
      <c r="F2197" s="13">
        <v>89</v>
      </c>
      <c r="G2197" s="13">
        <f t="shared" si="35"/>
        <v>23</v>
      </c>
      <c r="H2197" s="13">
        <v>23</v>
      </c>
      <c r="I2197" s="13">
        <v>0</v>
      </c>
      <c r="J2197" s="13">
        <v>12</v>
      </c>
      <c r="K2197" s="13">
        <v>0</v>
      </c>
      <c r="L2197" s="13">
        <v>0</v>
      </c>
      <c r="M2197" s="13">
        <v>0</v>
      </c>
      <c r="N2197" s="13">
        <v>7</v>
      </c>
      <c r="O2197" s="13">
        <v>1</v>
      </c>
      <c r="P2197" s="13">
        <v>6</v>
      </c>
      <c r="Q2197" s="13">
        <v>33</v>
      </c>
      <c r="R2197" s="13">
        <v>4386</v>
      </c>
      <c r="S2197" s="13">
        <v>784</v>
      </c>
      <c r="T2197" s="15">
        <v>44.5</v>
      </c>
      <c r="U2197" s="15">
        <v>5.5625</v>
      </c>
      <c r="V2197" s="15">
        <v>3.504375</v>
      </c>
      <c r="W2197" s="13">
        <v>395</v>
      </c>
      <c r="X2197" s="13">
        <v>894</v>
      </c>
      <c r="Y2197" s="13">
        <v>89</v>
      </c>
      <c r="Z2197" s="13">
        <v>1289</v>
      </c>
      <c r="AA2197" s="13">
        <v>168</v>
      </c>
      <c r="AB2197" s="13">
        <v>12</v>
      </c>
    </row>
    <row r="2198" spans="1:28">
      <c r="A2198" s="1">
        <v>100014634</v>
      </c>
      <c r="B2198" s="1" t="s">
        <v>587</v>
      </c>
      <c r="C2198" s="1" t="s">
        <v>1612</v>
      </c>
      <c r="D2198" s="1" t="s">
        <v>12</v>
      </c>
      <c r="E2198" s="1">
        <v>1</v>
      </c>
      <c r="F2198" s="13">
        <v>81</v>
      </c>
      <c r="G2198" s="13">
        <f t="shared" si="35"/>
        <v>21</v>
      </c>
      <c r="H2198" s="13">
        <v>21</v>
      </c>
      <c r="I2198" s="13">
        <v>0</v>
      </c>
      <c r="J2198" s="13">
        <v>12</v>
      </c>
      <c r="K2198" s="13">
        <v>0</v>
      </c>
      <c r="L2198" s="13">
        <v>0</v>
      </c>
      <c r="M2198" s="13">
        <v>0</v>
      </c>
      <c r="N2198" s="13">
        <v>7</v>
      </c>
      <c r="O2198" s="13">
        <v>1</v>
      </c>
      <c r="P2198" s="13">
        <v>6</v>
      </c>
      <c r="Q2198" s="13">
        <v>30</v>
      </c>
      <c r="R2198" s="13">
        <v>4013</v>
      </c>
      <c r="S2198" s="13">
        <v>634</v>
      </c>
      <c r="T2198" s="15">
        <v>40.5</v>
      </c>
      <c r="U2198" s="15">
        <v>5.0625</v>
      </c>
      <c r="V2198" s="15">
        <v>3.1893750000000001</v>
      </c>
      <c r="W2198" s="13">
        <v>362</v>
      </c>
      <c r="X2198" s="13">
        <v>793</v>
      </c>
      <c r="Y2198" s="13">
        <v>81</v>
      </c>
      <c r="Z2198" s="13">
        <v>1155</v>
      </c>
      <c r="AA2198" s="13">
        <v>168</v>
      </c>
      <c r="AB2198" s="13">
        <v>12</v>
      </c>
    </row>
    <row r="2199" spans="1:28">
      <c r="A2199" s="1">
        <v>100014641</v>
      </c>
      <c r="B2199" s="1" t="s">
        <v>587</v>
      </c>
      <c r="C2199" s="1" t="s">
        <v>1612</v>
      </c>
      <c r="D2199" s="1" t="s">
        <v>100</v>
      </c>
      <c r="E2199" s="1">
        <v>1</v>
      </c>
      <c r="F2199" s="13">
        <v>130</v>
      </c>
      <c r="G2199" s="13">
        <f t="shared" si="35"/>
        <v>34</v>
      </c>
      <c r="H2199" s="13">
        <v>34</v>
      </c>
      <c r="I2199" s="13">
        <v>0</v>
      </c>
      <c r="J2199" s="13">
        <v>18</v>
      </c>
      <c r="K2199" s="13">
        <v>0</v>
      </c>
      <c r="L2199" s="13">
        <v>1</v>
      </c>
      <c r="M2199" s="13">
        <v>0</v>
      </c>
      <c r="N2199" s="13">
        <v>9</v>
      </c>
      <c r="O2199" s="13">
        <v>1</v>
      </c>
      <c r="P2199" s="13">
        <v>9</v>
      </c>
      <c r="Q2199" s="13">
        <v>48</v>
      </c>
      <c r="R2199" s="13">
        <v>6295</v>
      </c>
      <c r="S2199" s="13">
        <v>1769</v>
      </c>
      <c r="T2199" s="15">
        <v>65</v>
      </c>
      <c r="U2199" s="15">
        <v>8.125</v>
      </c>
      <c r="V2199" s="15">
        <v>5.1187500000000004</v>
      </c>
      <c r="W2199" s="13">
        <v>567</v>
      </c>
      <c r="X2199" s="13">
        <v>1475</v>
      </c>
      <c r="Y2199" s="13">
        <v>130</v>
      </c>
      <c r="Z2199" s="13">
        <v>2042</v>
      </c>
      <c r="AA2199" s="13">
        <v>216</v>
      </c>
      <c r="AB2199" s="13">
        <v>18</v>
      </c>
    </row>
    <row r="2200" spans="1:28">
      <c r="A2200" s="1">
        <v>100014643</v>
      </c>
      <c r="B2200" s="1" t="s">
        <v>587</v>
      </c>
      <c r="C2200" s="1" t="s">
        <v>1612</v>
      </c>
      <c r="D2200" s="1" t="s">
        <v>12</v>
      </c>
      <c r="E2200" s="1">
        <v>1</v>
      </c>
      <c r="F2200" s="13">
        <v>119</v>
      </c>
      <c r="G2200" s="13">
        <f t="shared" si="35"/>
        <v>31</v>
      </c>
      <c r="H2200" s="13">
        <v>31</v>
      </c>
      <c r="I2200" s="13">
        <v>0</v>
      </c>
      <c r="J2200" s="13">
        <v>18</v>
      </c>
      <c r="K2200" s="13">
        <v>0</v>
      </c>
      <c r="L2200" s="13">
        <v>1</v>
      </c>
      <c r="M2200" s="13">
        <v>0</v>
      </c>
      <c r="N2200" s="13">
        <v>9</v>
      </c>
      <c r="O2200" s="13">
        <v>1</v>
      </c>
      <c r="P2200" s="13">
        <v>9</v>
      </c>
      <c r="Q2200" s="13">
        <v>44</v>
      </c>
      <c r="R2200" s="13">
        <v>5903</v>
      </c>
      <c r="S2200" s="13">
        <v>1468</v>
      </c>
      <c r="T2200" s="15">
        <v>59.5</v>
      </c>
      <c r="U2200" s="15">
        <v>7.4375</v>
      </c>
      <c r="V2200" s="15">
        <v>4.6856249999999999</v>
      </c>
      <c r="W2200" s="13">
        <v>532</v>
      </c>
      <c r="X2200" s="13">
        <v>1326</v>
      </c>
      <c r="Y2200" s="13">
        <v>119</v>
      </c>
      <c r="Z2200" s="13">
        <v>1858</v>
      </c>
      <c r="AA2200" s="13">
        <v>216</v>
      </c>
      <c r="AB2200" s="13">
        <v>18</v>
      </c>
    </row>
    <row r="2201" spans="1:28">
      <c r="A2201" s="1">
        <v>100014648</v>
      </c>
      <c r="B2201" s="1" t="s">
        <v>587</v>
      </c>
      <c r="C2201" s="1" t="s">
        <v>1612</v>
      </c>
      <c r="D2201" s="1" t="s">
        <v>12</v>
      </c>
      <c r="E2201" s="1">
        <v>1</v>
      </c>
      <c r="F2201" s="13">
        <v>95</v>
      </c>
      <c r="G2201" s="13">
        <f t="shared" si="35"/>
        <v>25</v>
      </c>
      <c r="H2201" s="13">
        <v>25</v>
      </c>
      <c r="I2201" s="13">
        <v>0</v>
      </c>
      <c r="J2201" s="13">
        <v>12</v>
      </c>
      <c r="K2201" s="13">
        <v>0</v>
      </c>
      <c r="L2201" s="13">
        <v>0</v>
      </c>
      <c r="M2201" s="13">
        <v>0</v>
      </c>
      <c r="N2201" s="13">
        <v>7</v>
      </c>
      <c r="O2201" s="13">
        <v>1</v>
      </c>
      <c r="P2201" s="13">
        <v>6</v>
      </c>
      <c r="Q2201" s="13">
        <v>35</v>
      </c>
      <c r="R2201" s="13">
        <v>4665</v>
      </c>
      <c r="S2201" s="13">
        <v>892</v>
      </c>
      <c r="T2201" s="15">
        <v>47.5</v>
      </c>
      <c r="U2201" s="15">
        <v>5.9375</v>
      </c>
      <c r="V2201" s="15">
        <v>3.7406250000000001</v>
      </c>
      <c r="W2201" s="13">
        <v>420</v>
      </c>
      <c r="X2201" s="13">
        <v>968</v>
      </c>
      <c r="Y2201" s="13">
        <v>95</v>
      </c>
      <c r="Z2201" s="13">
        <v>1388</v>
      </c>
      <c r="AA2201" s="13">
        <v>168</v>
      </c>
      <c r="AB2201" s="13">
        <v>12</v>
      </c>
    </row>
    <row r="2202" spans="1:28">
      <c r="A2202" s="1">
        <v>100014662</v>
      </c>
      <c r="B2202" s="1" t="s">
        <v>587</v>
      </c>
      <c r="C2202" s="1" t="s">
        <v>1612</v>
      </c>
      <c r="D2202" s="1" t="s">
        <v>4738</v>
      </c>
      <c r="E2202" s="1">
        <v>1</v>
      </c>
      <c r="F2202" s="13">
        <v>35</v>
      </c>
      <c r="G2202" s="13">
        <f t="shared" si="35"/>
        <v>9</v>
      </c>
      <c r="H2202" s="13">
        <v>9</v>
      </c>
      <c r="I2202" s="13">
        <v>0</v>
      </c>
      <c r="J2202" s="13">
        <v>4</v>
      </c>
      <c r="K2202" s="13">
        <v>0</v>
      </c>
      <c r="L2202" s="13">
        <v>0</v>
      </c>
      <c r="M2202" s="13">
        <v>0</v>
      </c>
      <c r="N2202" s="13">
        <v>3</v>
      </c>
      <c r="O2202" s="13">
        <v>1</v>
      </c>
      <c r="P2202" s="13">
        <v>2</v>
      </c>
      <c r="Q2202" s="13">
        <v>13</v>
      </c>
      <c r="R2202" s="13">
        <v>1751</v>
      </c>
      <c r="S2202" s="13">
        <v>82</v>
      </c>
      <c r="T2202" s="15">
        <v>17.5</v>
      </c>
      <c r="U2202" s="15">
        <v>2.1875</v>
      </c>
      <c r="V2202" s="15">
        <v>1.378125</v>
      </c>
      <c r="W2202" s="13">
        <v>158</v>
      </c>
      <c r="X2202" s="13">
        <v>288</v>
      </c>
      <c r="Y2202" s="13">
        <v>35</v>
      </c>
      <c r="Z2202" s="13">
        <v>446</v>
      </c>
      <c r="AA2202" s="13">
        <v>72</v>
      </c>
      <c r="AB2202" s="13">
        <v>4</v>
      </c>
    </row>
    <row r="2203" spans="1:28">
      <c r="A2203" s="1">
        <v>100014668</v>
      </c>
      <c r="B2203" s="1" t="s">
        <v>587</v>
      </c>
      <c r="C2203" s="1" t="s">
        <v>1612</v>
      </c>
      <c r="D2203" s="1" t="s">
        <v>4741</v>
      </c>
      <c r="E2203" s="1">
        <v>2</v>
      </c>
      <c r="F2203" s="13">
        <v>68</v>
      </c>
      <c r="G2203" s="13">
        <f t="shared" si="35"/>
        <v>18</v>
      </c>
      <c r="H2203" s="13">
        <v>18</v>
      </c>
      <c r="I2203" s="13">
        <v>0</v>
      </c>
      <c r="J2203" s="13">
        <v>10</v>
      </c>
      <c r="K2203" s="13">
        <v>1</v>
      </c>
      <c r="L2203" s="13">
        <v>0</v>
      </c>
      <c r="M2203" s="13">
        <v>1</v>
      </c>
      <c r="N2203" s="13">
        <v>6</v>
      </c>
      <c r="O2203" s="13">
        <v>2</v>
      </c>
      <c r="P2203" s="13">
        <v>6</v>
      </c>
      <c r="Q2203" s="13">
        <v>25</v>
      </c>
      <c r="R2203" s="13">
        <v>3443</v>
      </c>
      <c r="S2203" s="13">
        <v>381</v>
      </c>
      <c r="T2203" s="15">
        <v>34</v>
      </c>
      <c r="U2203" s="15">
        <v>4.25</v>
      </c>
      <c r="V2203" s="15">
        <v>2.6775000000000002</v>
      </c>
      <c r="W2203" s="13">
        <v>311</v>
      </c>
      <c r="X2203" s="13">
        <v>632</v>
      </c>
      <c r="Y2203" s="13">
        <v>68</v>
      </c>
      <c r="Z2203" s="13">
        <v>943</v>
      </c>
      <c r="AA2203" s="13">
        <v>192</v>
      </c>
      <c r="AB2203" s="13">
        <v>10</v>
      </c>
    </row>
    <row r="2204" spans="1:28">
      <c r="A2204" s="1">
        <v>100014672</v>
      </c>
      <c r="B2204" s="1" t="s">
        <v>587</v>
      </c>
      <c r="C2204" s="1" t="s">
        <v>1612</v>
      </c>
      <c r="D2204" s="1" t="s">
        <v>4743</v>
      </c>
      <c r="E2204" s="1">
        <v>1</v>
      </c>
      <c r="F2204" s="13">
        <v>49</v>
      </c>
      <c r="G2204" s="13">
        <f t="shared" si="35"/>
        <v>13</v>
      </c>
      <c r="H2204" s="13">
        <v>13</v>
      </c>
      <c r="I2204" s="13">
        <v>0</v>
      </c>
      <c r="J2204" s="13">
        <v>6</v>
      </c>
      <c r="K2204" s="13">
        <v>0</v>
      </c>
      <c r="L2204" s="13">
        <v>0</v>
      </c>
      <c r="M2204" s="13">
        <v>0</v>
      </c>
      <c r="N2204" s="13">
        <v>4</v>
      </c>
      <c r="O2204" s="13">
        <v>1</v>
      </c>
      <c r="P2204" s="13">
        <v>3</v>
      </c>
      <c r="Q2204" s="13">
        <v>18</v>
      </c>
      <c r="R2204" s="13">
        <v>2403</v>
      </c>
      <c r="S2204" s="13">
        <v>192</v>
      </c>
      <c r="T2204" s="15">
        <v>24.5</v>
      </c>
      <c r="U2204" s="15">
        <v>3.0625</v>
      </c>
      <c r="V2204" s="15">
        <v>1.9293750000000001</v>
      </c>
      <c r="W2204" s="13">
        <v>217</v>
      </c>
      <c r="X2204" s="13">
        <v>419</v>
      </c>
      <c r="Y2204" s="13">
        <v>49</v>
      </c>
      <c r="Z2204" s="13">
        <v>636</v>
      </c>
      <c r="AA2204" s="13">
        <v>96</v>
      </c>
      <c r="AB2204" s="13">
        <v>6</v>
      </c>
    </row>
    <row r="2205" spans="1:28">
      <c r="A2205" s="1">
        <v>100014673</v>
      </c>
      <c r="B2205" s="1" t="s">
        <v>587</v>
      </c>
      <c r="C2205" s="1" t="s">
        <v>1612</v>
      </c>
      <c r="D2205" s="1" t="s">
        <v>134</v>
      </c>
      <c r="E2205" s="1">
        <v>1</v>
      </c>
      <c r="F2205" s="13">
        <v>121</v>
      </c>
      <c r="G2205" s="13">
        <f t="shared" si="35"/>
        <v>41</v>
      </c>
      <c r="H2205" s="13">
        <v>41</v>
      </c>
      <c r="I2205" s="13">
        <v>0</v>
      </c>
      <c r="J2205" s="13">
        <v>18</v>
      </c>
      <c r="K2205" s="13">
        <v>0</v>
      </c>
      <c r="L2205" s="13">
        <v>1</v>
      </c>
      <c r="M2205" s="13">
        <v>0</v>
      </c>
      <c r="N2205" s="13">
        <v>9</v>
      </c>
      <c r="O2205" s="13">
        <v>1</v>
      </c>
      <c r="P2205" s="13">
        <v>9</v>
      </c>
      <c r="Q2205" s="13">
        <v>40</v>
      </c>
      <c r="R2205" s="13">
        <v>5876</v>
      </c>
      <c r="S2205" s="13">
        <v>1195</v>
      </c>
      <c r="T2205" s="15">
        <v>60.5</v>
      </c>
      <c r="U2205" s="15">
        <v>7.5625</v>
      </c>
      <c r="V2205" s="15">
        <v>4.7643750000000002</v>
      </c>
      <c r="W2205" s="13">
        <v>529</v>
      </c>
      <c r="X2205" s="13">
        <v>1240</v>
      </c>
      <c r="Y2205" s="13">
        <v>121</v>
      </c>
      <c r="Z2205" s="13">
        <v>1769</v>
      </c>
      <c r="AA2205" s="13">
        <v>216</v>
      </c>
      <c r="AB2205" s="13">
        <v>18</v>
      </c>
    </row>
    <row r="2206" spans="1:28">
      <c r="A2206" s="1">
        <v>100014680</v>
      </c>
      <c r="B2206" s="1" t="s">
        <v>587</v>
      </c>
      <c r="C2206" s="1" t="s">
        <v>1612</v>
      </c>
      <c r="D2206" s="1" t="s">
        <v>127</v>
      </c>
      <c r="E2206" s="1">
        <v>1</v>
      </c>
      <c r="F2206" s="13">
        <v>121</v>
      </c>
      <c r="G2206" s="13">
        <f t="shared" si="35"/>
        <v>31</v>
      </c>
      <c r="H2206" s="13">
        <v>31</v>
      </c>
      <c r="I2206" s="13">
        <v>0</v>
      </c>
      <c r="J2206" s="13">
        <v>18</v>
      </c>
      <c r="K2206" s="13">
        <v>0</v>
      </c>
      <c r="L2206" s="13">
        <v>1</v>
      </c>
      <c r="M2206" s="13">
        <v>0</v>
      </c>
      <c r="N2206" s="13">
        <v>9</v>
      </c>
      <c r="O2206" s="13">
        <v>1</v>
      </c>
      <c r="P2206" s="13">
        <v>9</v>
      </c>
      <c r="Q2206" s="13">
        <v>45</v>
      </c>
      <c r="R2206" s="13">
        <v>5876</v>
      </c>
      <c r="S2206" s="13">
        <v>1540</v>
      </c>
      <c r="T2206" s="15">
        <v>60.5</v>
      </c>
      <c r="U2206" s="15">
        <v>7.5625</v>
      </c>
      <c r="V2206" s="15">
        <v>4.7643750000000002</v>
      </c>
      <c r="W2206" s="13">
        <v>529</v>
      </c>
      <c r="X2206" s="13">
        <v>1344</v>
      </c>
      <c r="Y2206" s="13">
        <v>121</v>
      </c>
      <c r="Z2206" s="13">
        <v>1873</v>
      </c>
      <c r="AA2206" s="13">
        <v>216</v>
      </c>
      <c r="AB2206" s="13">
        <v>18</v>
      </c>
    </row>
    <row r="2207" spans="1:28">
      <c r="A2207" s="1">
        <v>100014685</v>
      </c>
      <c r="B2207" s="1" t="s">
        <v>587</v>
      </c>
      <c r="C2207" s="1" t="s">
        <v>1612</v>
      </c>
      <c r="D2207" s="1" t="s">
        <v>1921</v>
      </c>
      <c r="E2207" s="1">
        <v>1</v>
      </c>
      <c r="F2207" s="13">
        <v>25</v>
      </c>
      <c r="G2207" s="13">
        <f t="shared" si="35"/>
        <v>7</v>
      </c>
      <c r="H2207" s="13">
        <v>7</v>
      </c>
      <c r="I2207" s="13">
        <v>0</v>
      </c>
      <c r="J2207" s="13">
        <v>4</v>
      </c>
      <c r="K2207" s="13">
        <v>0</v>
      </c>
      <c r="L2207" s="13">
        <v>0</v>
      </c>
      <c r="M2207" s="13">
        <v>0</v>
      </c>
      <c r="N2207" s="13">
        <v>3</v>
      </c>
      <c r="O2207" s="13">
        <v>1</v>
      </c>
      <c r="P2207" s="13">
        <v>2</v>
      </c>
      <c r="Q2207" s="13">
        <v>9</v>
      </c>
      <c r="R2207" s="13">
        <v>1285</v>
      </c>
      <c r="S2207" s="13">
        <v>25</v>
      </c>
      <c r="T2207" s="15">
        <v>12.5</v>
      </c>
      <c r="U2207" s="15">
        <v>1.5625</v>
      </c>
      <c r="V2207" s="15">
        <v>0.984375</v>
      </c>
      <c r="W2207" s="13">
        <v>116</v>
      </c>
      <c r="X2207" s="13">
        <v>201</v>
      </c>
      <c r="Y2207" s="13">
        <v>25</v>
      </c>
      <c r="Z2207" s="13">
        <v>317</v>
      </c>
      <c r="AA2207" s="13">
        <v>72</v>
      </c>
      <c r="AB2207" s="13">
        <v>4</v>
      </c>
    </row>
    <row r="2208" spans="1:28">
      <c r="A2208" s="1">
        <v>100014686</v>
      </c>
      <c r="B2208" s="1" t="s">
        <v>587</v>
      </c>
      <c r="C2208" s="1" t="s">
        <v>1612</v>
      </c>
      <c r="D2208" s="1" t="s">
        <v>19</v>
      </c>
      <c r="E2208" s="1">
        <v>1</v>
      </c>
      <c r="F2208" s="13">
        <v>76</v>
      </c>
      <c r="G2208" s="13">
        <f t="shared" si="35"/>
        <v>26</v>
      </c>
      <c r="H2208" s="13">
        <v>26</v>
      </c>
      <c r="I2208" s="13">
        <v>0</v>
      </c>
      <c r="J2208" s="13">
        <v>10</v>
      </c>
      <c r="K2208" s="13">
        <v>0</v>
      </c>
      <c r="L2208" s="13">
        <v>0</v>
      </c>
      <c r="M2208" s="13">
        <v>0</v>
      </c>
      <c r="N2208" s="13">
        <v>6</v>
      </c>
      <c r="O2208" s="13">
        <v>1</v>
      </c>
      <c r="P2208" s="13">
        <v>5</v>
      </c>
      <c r="Q2208" s="13">
        <v>25</v>
      </c>
      <c r="R2208" s="13">
        <v>3780</v>
      </c>
      <c r="S2208" s="13">
        <v>419</v>
      </c>
      <c r="T2208" s="15">
        <v>38</v>
      </c>
      <c r="U2208" s="15">
        <v>4.75</v>
      </c>
      <c r="V2208" s="15">
        <v>2.9925000000000002</v>
      </c>
      <c r="W2208" s="13">
        <v>341</v>
      </c>
      <c r="X2208" s="13">
        <v>693</v>
      </c>
      <c r="Y2208" s="13">
        <v>76</v>
      </c>
      <c r="Z2208" s="13">
        <v>1034</v>
      </c>
      <c r="AA2208" s="13">
        <v>144</v>
      </c>
      <c r="AB2208" s="13">
        <v>10</v>
      </c>
    </row>
    <row r="2209" spans="1:28">
      <c r="A2209" s="1">
        <v>100014689</v>
      </c>
      <c r="B2209" s="1" t="s">
        <v>587</v>
      </c>
      <c r="C2209" s="1" t="s">
        <v>1612</v>
      </c>
      <c r="D2209" s="1" t="s">
        <v>4751</v>
      </c>
      <c r="E2209" s="1">
        <v>2</v>
      </c>
      <c r="F2209" s="13">
        <v>121</v>
      </c>
      <c r="G2209" s="13">
        <f t="shared" si="35"/>
        <v>41</v>
      </c>
      <c r="H2209" s="13">
        <v>41</v>
      </c>
      <c r="I2209" s="13">
        <v>0</v>
      </c>
      <c r="J2209" s="13">
        <v>18</v>
      </c>
      <c r="K2209" s="13">
        <v>0</v>
      </c>
      <c r="L2209" s="13">
        <v>1</v>
      </c>
      <c r="M2209" s="13">
        <v>0</v>
      </c>
      <c r="N2209" s="13">
        <v>9</v>
      </c>
      <c r="O2209" s="13">
        <v>1</v>
      </c>
      <c r="P2209" s="13">
        <v>9</v>
      </c>
      <c r="Q2209" s="13">
        <v>40</v>
      </c>
      <c r="R2209" s="13">
        <v>5876</v>
      </c>
      <c r="S2209" s="13">
        <v>1195</v>
      </c>
      <c r="T2209" s="15">
        <v>60.5</v>
      </c>
      <c r="U2209" s="15">
        <v>7.5625</v>
      </c>
      <c r="V2209" s="15">
        <v>4.7643750000000002</v>
      </c>
      <c r="W2209" s="13">
        <v>529</v>
      </c>
      <c r="X2209" s="13">
        <v>1240</v>
      </c>
      <c r="Y2209" s="13">
        <v>121</v>
      </c>
      <c r="Z2209" s="13">
        <v>1769</v>
      </c>
      <c r="AA2209" s="13">
        <v>216</v>
      </c>
      <c r="AB2209" s="13">
        <v>18</v>
      </c>
    </row>
    <row r="2210" spans="1:28">
      <c r="A2210" s="1">
        <v>100014692</v>
      </c>
      <c r="B2210" s="1" t="s">
        <v>587</v>
      </c>
      <c r="C2210" s="1" t="s">
        <v>1612</v>
      </c>
      <c r="D2210" s="1" t="s">
        <v>118</v>
      </c>
      <c r="E2210" s="1">
        <v>1</v>
      </c>
      <c r="F2210" s="13">
        <v>60</v>
      </c>
      <c r="G2210" s="13">
        <f t="shared" si="35"/>
        <v>16</v>
      </c>
      <c r="H2210" s="13">
        <v>16</v>
      </c>
      <c r="I2210" s="13">
        <v>0</v>
      </c>
      <c r="J2210" s="13">
        <v>6</v>
      </c>
      <c r="K2210" s="13">
        <v>0</v>
      </c>
      <c r="L2210" s="13">
        <v>0</v>
      </c>
      <c r="M2210" s="13">
        <v>0</v>
      </c>
      <c r="N2210" s="13">
        <v>4</v>
      </c>
      <c r="O2210" s="13">
        <v>1</v>
      </c>
      <c r="P2210" s="13">
        <v>3</v>
      </c>
      <c r="Q2210" s="13">
        <v>22</v>
      </c>
      <c r="R2210" s="13">
        <v>2915</v>
      </c>
      <c r="S2210" s="13">
        <v>311</v>
      </c>
      <c r="T2210" s="15">
        <v>30</v>
      </c>
      <c r="U2210" s="15">
        <v>3.75</v>
      </c>
      <c r="V2210" s="15">
        <v>2.3624999999999998</v>
      </c>
      <c r="W2210" s="13">
        <v>263</v>
      </c>
      <c r="X2210" s="13">
        <v>531</v>
      </c>
      <c r="Y2210" s="13">
        <v>60</v>
      </c>
      <c r="Z2210" s="13">
        <v>794</v>
      </c>
      <c r="AA2210" s="13">
        <v>96</v>
      </c>
      <c r="AB2210" s="13">
        <v>6</v>
      </c>
    </row>
    <row r="2211" spans="1:28">
      <c r="A2211" s="1">
        <v>100014693</v>
      </c>
      <c r="B2211" s="1" t="s">
        <v>587</v>
      </c>
      <c r="C2211" s="1" t="s">
        <v>1612</v>
      </c>
      <c r="D2211" s="1" t="s">
        <v>4753</v>
      </c>
      <c r="E2211" s="1">
        <v>1</v>
      </c>
      <c r="F2211" s="13">
        <v>31</v>
      </c>
      <c r="G2211" s="13">
        <f t="shared" si="35"/>
        <v>11</v>
      </c>
      <c r="H2211" s="13">
        <v>11</v>
      </c>
      <c r="I2211" s="13">
        <v>0</v>
      </c>
      <c r="J2211" s="13">
        <v>4</v>
      </c>
      <c r="K2211" s="13">
        <v>0</v>
      </c>
      <c r="L2211" s="13">
        <v>0</v>
      </c>
      <c r="M2211" s="13">
        <v>0</v>
      </c>
      <c r="N2211" s="13">
        <v>3</v>
      </c>
      <c r="O2211" s="13">
        <v>1</v>
      </c>
      <c r="P2211" s="13">
        <v>2</v>
      </c>
      <c r="Q2211" s="13">
        <v>10</v>
      </c>
      <c r="R2211" s="13">
        <v>1564</v>
      </c>
      <c r="S2211" s="13">
        <v>37</v>
      </c>
      <c r="T2211" s="15">
        <v>15.5</v>
      </c>
      <c r="U2211" s="15">
        <v>1.9375</v>
      </c>
      <c r="V2211" s="15">
        <v>1.2206250000000001</v>
      </c>
      <c r="W2211" s="13">
        <v>141</v>
      </c>
      <c r="X2211" s="13">
        <v>246</v>
      </c>
      <c r="Y2211" s="13">
        <v>31</v>
      </c>
      <c r="Z2211" s="13">
        <v>387</v>
      </c>
      <c r="AA2211" s="13">
        <v>72</v>
      </c>
      <c r="AB2211" s="13">
        <v>4</v>
      </c>
    </row>
    <row r="2212" spans="1:28">
      <c r="A2212" s="1">
        <v>100014697</v>
      </c>
      <c r="B2212" s="1" t="s">
        <v>587</v>
      </c>
      <c r="C2212" s="1" t="s">
        <v>1612</v>
      </c>
      <c r="D2212" s="1" t="s">
        <v>150</v>
      </c>
      <c r="E2212" s="1">
        <v>1</v>
      </c>
      <c r="F2212" s="13">
        <v>27</v>
      </c>
      <c r="G2212" s="13">
        <f t="shared" si="35"/>
        <v>7</v>
      </c>
      <c r="H2212" s="13">
        <v>7</v>
      </c>
      <c r="I2212" s="13">
        <v>0</v>
      </c>
      <c r="J2212" s="13">
        <v>4</v>
      </c>
      <c r="K2212" s="13">
        <v>0</v>
      </c>
      <c r="L2212" s="13">
        <v>0</v>
      </c>
      <c r="M2212" s="13">
        <v>0</v>
      </c>
      <c r="N2212" s="13">
        <v>3</v>
      </c>
      <c r="O2212" s="13">
        <v>1</v>
      </c>
      <c r="P2212" s="13">
        <v>2</v>
      </c>
      <c r="Q2212" s="13">
        <v>10</v>
      </c>
      <c r="R2212" s="13">
        <v>1378</v>
      </c>
      <c r="S2212" s="13">
        <v>37</v>
      </c>
      <c r="T2212" s="15">
        <v>13.5</v>
      </c>
      <c r="U2212" s="15">
        <v>1.6875</v>
      </c>
      <c r="V2212" s="15">
        <v>1.0631250000000001</v>
      </c>
      <c r="W2212" s="13">
        <v>125</v>
      </c>
      <c r="X2212" s="13">
        <v>218</v>
      </c>
      <c r="Y2212" s="13">
        <v>27</v>
      </c>
      <c r="Z2212" s="13">
        <v>343</v>
      </c>
      <c r="AA2212" s="13">
        <v>72</v>
      </c>
      <c r="AB2212" s="13">
        <v>4</v>
      </c>
    </row>
    <row r="2213" spans="1:28">
      <c r="A2213" s="1">
        <v>100014702</v>
      </c>
      <c r="B2213" s="1" t="s">
        <v>587</v>
      </c>
      <c r="C2213" s="1" t="s">
        <v>1612</v>
      </c>
      <c r="D2213" s="1" t="s">
        <v>4757</v>
      </c>
      <c r="E2213" s="1">
        <v>1</v>
      </c>
      <c r="F2213" s="13">
        <v>43</v>
      </c>
      <c r="G2213" s="13">
        <f t="shared" si="35"/>
        <v>15</v>
      </c>
      <c r="H2213" s="13">
        <v>15</v>
      </c>
      <c r="I2213" s="13">
        <v>0</v>
      </c>
      <c r="J2213" s="13">
        <v>6</v>
      </c>
      <c r="K2213" s="13">
        <v>0</v>
      </c>
      <c r="L2213" s="13">
        <v>0</v>
      </c>
      <c r="M2213" s="13">
        <v>0</v>
      </c>
      <c r="N2213" s="13">
        <v>4</v>
      </c>
      <c r="O2213" s="13">
        <v>1</v>
      </c>
      <c r="P2213" s="13">
        <v>3</v>
      </c>
      <c r="Q2213" s="13">
        <v>14</v>
      </c>
      <c r="R2213" s="13">
        <v>2123</v>
      </c>
      <c r="S2213" s="13">
        <v>100</v>
      </c>
      <c r="T2213" s="15">
        <v>21.5</v>
      </c>
      <c r="U2213" s="15">
        <v>2.6875</v>
      </c>
      <c r="V2213" s="15">
        <v>1.693125</v>
      </c>
      <c r="W2213" s="13">
        <v>192</v>
      </c>
      <c r="X2213" s="13">
        <v>349</v>
      </c>
      <c r="Y2213" s="13">
        <v>43</v>
      </c>
      <c r="Z2213" s="13">
        <v>541</v>
      </c>
      <c r="AA2213" s="13">
        <v>96</v>
      </c>
      <c r="AB2213" s="13">
        <v>6</v>
      </c>
    </row>
    <row r="2214" spans="1:28">
      <c r="A2214" s="1">
        <v>100014703</v>
      </c>
      <c r="B2214" s="1" t="s">
        <v>587</v>
      </c>
      <c r="C2214" s="1" t="s">
        <v>1612</v>
      </c>
      <c r="D2214" s="1" t="s">
        <v>167</v>
      </c>
      <c r="E2214" s="1">
        <v>1</v>
      </c>
      <c r="F2214" s="13">
        <v>73</v>
      </c>
      <c r="G2214" s="13">
        <f t="shared" si="35"/>
        <v>25</v>
      </c>
      <c r="H2214" s="13">
        <v>25</v>
      </c>
      <c r="I2214" s="13">
        <v>0</v>
      </c>
      <c r="J2214" s="13">
        <v>10</v>
      </c>
      <c r="K2214" s="13">
        <v>0</v>
      </c>
      <c r="L2214" s="13">
        <v>0</v>
      </c>
      <c r="M2214" s="13">
        <v>0</v>
      </c>
      <c r="N2214" s="13">
        <v>6</v>
      </c>
      <c r="O2214" s="13">
        <v>1</v>
      </c>
      <c r="P2214" s="13">
        <v>5</v>
      </c>
      <c r="Q2214" s="13">
        <v>24</v>
      </c>
      <c r="R2214" s="13">
        <v>3640</v>
      </c>
      <c r="S2214" s="13">
        <v>381</v>
      </c>
      <c r="T2214" s="15">
        <v>36.5</v>
      </c>
      <c r="U2214" s="15">
        <v>4.5625</v>
      </c>
      <c r="V2214" s="15">
        <v>2.8743750000000001</v>
      </c>
      <c r="W2214" s="13">
        <v>328</v>
      </c>
      <c r="X2214" s="13">
        <v>661</v>
      </c>
      <c r="Y2214" s="13">
        <v>73</v>
      </c>
      <c r="Z2214" s="13">
        <v>989</v>
      </c>
      <c r="AA2214" s="13">
        <v>144</v>
      </c>
      <c r="AB2214" s="13">
        <v>10</v>
      </c>
    </row>
    <row r="2215" spans="1:28">
      <c r="A2215" s="1">
        <v>100014705</v>
      </c>
      <c r="B2215" s="1" t="s">
        <v>587</v>
      </c>
      <c r="C2215" s="1" t="s">
        <v>1612</v>
      </c>
      <c r="D2215" s="1" t="s">
        <v>12</v>
      </c>
      <c r="E2215" s="1">
        <v>1</v>
      </c>
      <c r="F2215" s="13">
        <v>113</v>
      </c>
      <c r="G2215" s="13">
        <f t="shared" si="35"/>
        <v>29</v>
      </c>
      <c r="H2215" s="13">
        <v>29</v>
      </c>
      <c r="I2215" s="13">
        <v>0</v>
      </c>
      <c r="J2215" s="13">
        <v>18</v>
      </c>
      <c r="K2215" s="13">
        <v>0</v>
      </c>
      <c r="L2215" s="13">
        <v>1</v>
      </c>
      <c r="M2215" s="13">
        <v>0</v>
      </c>
      <c r="N2215" s="13">
        <v>9</v>
      </c>
      <c r="O2215" s="13">
        <v>1</v>
      </c>
      <c r="P2215" s="13">
        <v>9</v>
      </c>
      <c r="Q2215" s="13">
        <v>42</v>
      </c>
      <c r="R2215" s="13">
        <v>5623</v>
      </c>
      <c r="S2215" s="13">
        <v>1328</v>
      </c>
      <c r="T2215" s="15">
        <v>56.5</v>
      </c>
      <c r="U2215" s="15">
        <v>7.0625</v>
      </c>
      <c r="V2215" s="15">
        <v>4.4493749999999999</v>
      </c>
      <c r="W2215" s="13">
        <v>507</v>
      </c>
      <c r="X2215" s="13">
        <v>1242</v>
      </c>
      <c r="Y2215" s="13">
        <v>113</v>
      </c>
      <c r="Z2215" s="13">
        <v>1749</v>
      </c>
      <c r="AA2215" s="13">
        <v>216</v>
      </c>
      <c r="AB2215" s="13">
        <v>18</v>
      </c>
    </row>
    <row r="2216" spans="1:28">
      <c r="A2216" s="1">
        <v>100014710</v>
      </c>
      <c r="B2216" s="1" t="s">
        <v>587</v>
      </c>
      <c r="C2216" s="1" t="s">
        <v>1612</v>
      </c>
      <c r="D2216" s="1" t="s">
        <v>4761</v>
      </c>
      <c r="E2216" s="1">
        <v>1</v>
      </c>
      <c r="F2216" s="13">
        <v>92</v>
      </c>
      <c r="G2216" s="13">
        <f t="shared" si="35"/>
        <v>24</v>
      </c>
      <c r="H2216" s="13">
        <v>24</v>
      </c>
      <c r="I2216" s="13">
        <v>0</v>
      </c>
      <c r="J2216" s="13">
        <v>12</v>
      </c>
      <c r="K2216" s="13">
        <v>0</v>
      </c>
      <c r="L2216" s="13">
        <v>0</v>
      </c>
      <c r="M2216" s="13">
        <v>0</v>
      </c>
      <c r="N2216" s="13">
        <v>7</v>
      </c>
      <c r="O2216" s="13">
        <v>1</v>
      </c>
      <c r="P2216" s="13">
        <v>6</v>
      </c>
      <c r="Q2216" s="13">
        <v>34</v>
      </c>
      <c r="R2216" s="13">
        <v>4525</v>
      </c>
      <c r="S2216" s="13">
        <v>837</v>
      </c>
      <c r="T2216" s="15">
        <v>46</v>
      </c>
      <c r="U2216" s="15">
        <v>5.75</v>
      </c>
      <c r="V2216" s="15">
        <v>3.6225000000000001</v>
      </c>
      <c r="W2216" s="13">
        <v>408</v>
      </c>
      <c r="X2216" s="13">
        <v>930</v>
      </c>
      <c r="Y2216" s="13">
        <v>92</v>
      </c>
      <c r="Z2216" s="13">
        <v>1338</v>
      </c>
      <c r="AA2216" s="13">
        <v>168</v>
      </c>
      <c r="AB2216" s="13">
        <v>12</v>
      </c>
    </row>
    <row r="2217" spans="1:28">
      <c r="A2217" s="1">
        <v>100014714</v>
      </c>
      <c r="B2217" s="1" t="s">
        <v>587</v>
      </c>
      <c r="C2217" s="1" t="s">
        <v>1612</v>
      </c>
      <c r="D2217" s="1" t="s">
        <v>4763</v>
      </c>
      <c r="E2217" s="1">
        <v>1</v>
      </c>
      <c r="F2217" s="13">
        <v>89</v>
      </c>
      <c r="G2217" s="13">
        <f t="shared" si="35"/>
        <v>23</v>
      </c>
      <c r="H2217" s="13">
        <v>23</v>
      </c>
      <c r="I2217" s="13">
        <v>0</v>
      </c>
      <c r="J2217" s="13">
        <v>12</v>
      </c>
      <c r="K2217" s="13">
        <v>0</v>
      </c>
      <c r="L2217" s="13">
        <v>0</v>
      </c>
      <c r="M2217" s="13">
        <v>0</v>
      </c>
      <c r="N2217" s="13">
        <v>7</v>
      </c>
      <c r="O2217" s="13">
        <v>1</v>
      </c>
      <c r="P2217" s="13">
        <v>6</v>
      </c>
      <c r="Q2217" s="13">
        <v>33</v>
      </c>
      <c r="R2217" s="13">
        <v>4386</v>
      </c>
      <c r="S2217" s="13">
        <v>784</v>
      </c>
      <c r="T2217" s="15">
        <v>44.5</v>
      </c>
      <c r="U2217" s="15">
        <v>5.5625</v>
      </c>
      <c r="V2217" s="15">
        <v>3.504375</v>
      </c>
      <c r="W2217" s="13">
        <v>395</v>
      </c>
      <c r="X2217" s="13">
        <v>894</v>
      </c>
      <c r="Y2217" s="13">
        <v>89</v>
      </c>
      <c r="Z2217" s="13">
        <v>1289</v>
      </c>
      <c r="AA2217" s="13">
        <v>168</v>
      </c>
      <c r="AB2217" s="13">
        <v>12</v>
      </c>
    </row>
    <row r="2218" spans="1:28">
      <c r="A2218" s="1">
        <v>100014719</v>
      </c>
      <c r="B2218" s="1" t="s">
        <v>587</v>
      </c>
      <c r="C2218" s="1" t="s">
        <v>1612</v>
      </c>
      <c r="D2218" s="1" t="s">
        <v>12</v>
      </c>
      <c r="E2218" s="1">
        <v>1</v>
      </c>
      <c r="F2218" s="13">
        <v>106</v>
      </c>
      <c r="G2218" s="13">
        <f t="shared" si="35"/>
        <v>36</v>
      </c>
      <c r="H2218" s="13">
        <v>36</v>
      </c>
      <c r="I2218" s="13">
        <v>0</v>
      </c>
      <c r="J2218" s="13">
        <v>16</v>
      </c>
      <c r="K2218" s="13">
        <v>0</v>
      </c>
      <c r="L2218" s="13">
        <v>0</v>
      </c>
      <c r="M2218" s="13">
        <v>0</v>
      </c>
      <c r="N2218" s="13">
        <v>9</v>
      </c>
      <c r="O2218" s="13">
        <v>1</v>
      </c>
      <c r="P2218" s="13">
        <v>8</v>
      </c>
      <c r="Q2218" s="13">
        <v>35</v>
      </c>
      <c r="R2218" s="13">
        <v>5297</v>
      </c>
      <c r="S2218" s="13">
        <v>892</v>
      </c>
      <c r="T2218" s="15">
        <v>53</v>
      </c>
      <c r="U2218" s="15">
        <v>6.625</v>
      </c>
      <c r="V2218" s="15">
        <v>4.1737500000000001</v>
      </c>
      <c r="W2218" s="13">
        <v>477</v>
      </c>
      <c r="X2218" s="13">
        <v>1063</v>
      </c>
      <c r="Y2218" s="13">
        <v>106</v>
      </c>
      <c r="Z2218" s="13">
        <v>1540</v>
      </c>
      <c r="AA2218" s="13">
        <v>216</v>
      </c>
      <c r="AB2218" s="13">
        <v>16</v>
      </c>
    </row>
    <row r="2219" spans="1:28">
      <c r="A2219" s="1">
        <v>100014722</v>
      </c>
      <c r="B2219" s="1" t="s">
        <v>587</v>
      </c>
      <c r="C2219" s="1" t="s">
        <v>1612</v>
      </c>
      <c r="D2219" s="1" t="s">
        <v>18</v>
      </c>
      <c r="E2219" s="1">
        <v>1</v>
      </c>
      <c r="F2219" s="13">
        <v>79</v>
      </c>
      <c r="G2219" s="13">
        <f t="shared" si="35"/>
        <v>27</v>
      </c>
      <c r="H2219" s="13">
        <v>27</v>
      </c>
      <c r="I2219" s="13">
        <v>0</v>
      </c>
      <c r="J2219" s="13">
        <v>10</v>
      </c>
      <c r="K2219" s="13">
        <v>0</v>
      </c>
      <c r="L2219" s="13">
        <v>0</v>
      </c>
      <c r="M2219" s="13">
        <v>0</v>
      </c>
      <c r="N2219" s="13">
        <v>6</v>
      </c>
      <c r="O2219" s="13">
        <v>1</v>
      </c>
      <c r="P2219" s="13">
        <v>5</v>
      </c>
      <c r="Q2219" s="13">
        <v>26</v>
      </c>
      <c r="R2219" s="13">
        <v>3920</v>
      </c>
      <c r="S2219" s="13">
        <v>458</v>
      </c>
      <c r="T2219" s="15">
        <v>39.5</v>
      </c>
      <c r="U2219" s="15">
        <v>4.9375</v>
      </c>
      <c r="V2219" s="15">
        <v>3.1106250000000002</v>
      </c>
      <c r="W2219" s="13">
        <v>353</v>
      </c>
      <c r="X2219" s="13">
        <v>726</v>
      </c>
      <c r="Y2219" s="13">
        <v>79</v>
      </c>
      <c r="Z2219" s="13">
        <v>1079</v>
      </c>
      <c r="AA2219" s="13">
        <v>144</v>
      </c>
      <c r="AB2219" s="13">
        <v>10</v>
      </c>
    </row>
    <row r="2220" spans="1:28">
      <c r="A2220" s="1">
        <v>100014725</v>
      </c>
      <c r="B2220" s="1" t="s">
        <v>587</v>
      </c>
      <c r="C2220" s="1" t="s">
        <v>1612</v>
      </c>
      <c r="D2220" s="1" t="s">
        <v>150</v>
      </c>
      <c r="E2220" s="1">
        <v>1</v>
      </c>
      <c r="F2220" s="13">
        <v>60</v>
      </c>
      <c r="G2220" s="13">
        <f t="shared" si="35"/>
        <v>16</v>
      </c>
      <c r="H2220" s="13">
        <v>16</v>
      </c>
      <c r="I2220" s="13">
        <v>0</v>
      </c>
      <c r="J2220" s="13">
        <v>6</v>
      </c>
      <c r="K2220" s="13">
        <v>0</v>
      </c>
      <c r="L2220" s="13">
        <v>0</v>
      </c>
      <c r="M2220" s="13">
        <v>0</v>
      </c>
      <c r="N2220" s="13">
        <v>4</v>
      </c>
      <c r="O2220" s="13">
        <v>1</v>
      </c>
      <c r="P2220" s="13">
        <v>3</v>
      </c>
      <c r="Q2220" s="13">
        <v>22</v>
      </c>
      <c r="R2220" s="13">
        <v>2915</v>
      </c>
      <c r="S2220" s="13">
        <v>311</v>
      </c>
      <c r="T2220" s="15">
        <v>30</v>
      </c>
      <c r="U2220" s="15">
        <v>3.75</v>
      </c>
      <c r="V2220" s="15">
        <v>2.3624999999999998</v>
      </c>
      <c r="W2220" s="13">
        <v>263</v>
      </c>
      <c r="X2220" s="13">
        <v>531</v>
      </c>
      <c r="Y2220" s="13">
        <v>60</v>
      </c>
      <c r="Z2220" s="13">
        <v>794</v>
      </c>
      <c r="AA2220" s="13">
        <v>96</v>
      </c>
      <c r="AB2220" s="13">
        <v>6</v>
      </c>
    </row>
    <row r="2221" spans="1:28">
      <c r="A2221" s="1">
        <v>100014729</v>
      </c>
      <c r="B2221" s="1" t="s">
        <v>587</v>
      </c>
      <c r="C2221" s="1" t="s">
        <v>1612</v>
      </c>
      <c r="D2221" s="1" t="s">
        <v>4768</v>
      </c>
      <c r="E2221" s="1">
        <v>1</v>
      </c>
      <c r="F2221" s="13">
        <v>76</v>
      </c>
      <c r="G2221" s="13">
        <f t="shared" si="35"/>
        <v>20</v>
      </c>
      <c r="H2221" s="13">
        <v>20</v>
      </c>
      <c r="I2221" s="13">
        <v>0</v>
      </c>
      <c r="J2221" s="13">
        <v>10</v>
      </c>
      <c r="K2221" s="13">
        <v>0</v>
      </c>
      <c r="L2221" s="13">
        <v>0</v>
      </c>
      <c r="M2221" s="13">
        <v>0</v>
      </c>
      <c r="N2221" s="13">
        <v>6</v>
      </c>
      <c r="O2221" s="13">
        <v>1</v>
      </c>
      <c r="P2221" s="13">
        <v>5</v>
      </c>
      <c r="Q2221" s="13">
        <v>28</v>
      </c>
      <c r="R2221" s="13">
        <v>3780</v>
      </c>
      <c r="S2221" s="13">
        <v>543</v>
      </c>
      <c r="T2221" s="15">
        <v>38</v>
      </c>
      <c r="U2221" s="15">
        <v>4.75</v>
      </c>
      <c r="V2221" s="15">
        <v>2.9925000000000002</v>
      </c>
      <c r="W2221" s="13">
        <v>341</v>
      </c>
      <c r="X2221" s="13">
        <v>730</v>
      </c>
      <c r="Y2221" s="13">
        <v>76</v>
      </c>
      <c r="Z2221" s="13">
        <v>1071</v>
      </c>
      <c r="AA2221" s="13">
        <v>144</v>
      </c>
      <c r="AB2221" s="13">
        <v>10</v>
      </c>
    </row>
    <row r="2222" spans="1:28">
      <c r="A2222" s="1">
        <v>100014731</v>
      </c>
      <c r="B2222" s="1" t="s">
        <v>587</v>
      </c>
      <c r="C2222" s="1" t="s">
        <v>1612</v>
      </c>
      <c r="D2222" s="1" t="s">
        <v>18</v>
      </c>
      <c r="E2222" s="1">
        <v>1</v>
      </c>
      <c r="F2222" s="13">
        <v>97</v>
      </c>
      <c r="G2222" s="13">
        <f t="shared" si="35"/>
        <v>33</v>
      </c>
      <c r="H2222" s="13">
        <v>33</v>
      </c>
      <c r="I2222" s="13">
        <v>0</v>
      </c>
      <c r="J2222" s="13">
        <v>14</v>
      </c>
      <c r="K2222" s="13">
        <v>0</v>
      </c>
      <c r="L2222" s="13">
        <v>0</v>
      </c>
      <c r="M2222" s="13">
        <v>0</v>
      </c>
      <c r="N2222" s="13">
        <v>8</v>
      </c>
      <c r="O2222" s="13">
        <v>1</v>
      </c>
      <c r="P2222" s="13">
        <v>7</v>
      </c>
      <c r="Q2222" s="13">
        <v>32</v>
      </c>
      <c r="R2222" s="13">
        <v>4878</v>
      </c>
      <c r="S2222" s="13">
        <v>732</v>
      </c>
      <c r="T2222" s="15">
        <v>48.5</v>
      </c>
      <c r="U2222" s="15">
        <v>6.0625</v>
      </c>
      <c r="V2222" s="15">
        <v>3.819375</v>
      </c>
      <c r="W2222" s="13">
        <v>440</v>
      </c>
      <c r="X2222" s="13">
        <v>952</v>
      </c>
      <c r="Y2222" s="13">
        <v>97</v>
      </c>
      <c r="Z2222" s="13">
        <v>1392</v>
      </c>
      <c r="AA2222" s="13">
        <v>192</v>
      </c>
      <c r="AB2222" s="13">
        <v>14</v>
      </c>
    </row>
    <row r="2223" spans="1:28">
      <c r="A2223" s="1">
        <v>100014737</v>
      </c>
      <c r="B2223" s="1" t="s">
        <v>587</v>
      </c>
      <c r="C2223" s="1" t="s">
        <v>1612</v>
      </c>
      <c r="D2223" s="1" t="s">
        <v>63</v>
      </c>
      <c r="E2223" s="1">
        <v>1</v>
      </c>
      <c r="F2223" s="13">
        <v>235</v>
      </c>
      <c r="G2223" s="13">
        <f t="shared" si="35"/>
        <v>79</v>
      </c>
      <c r="H2223" s="13">
        <v>79</v>
      </c>
      <c r="I2223" s="13">
        <v>0</v>
      </c>
      <c r="J2223" s="13">
        <v>26</v>
      </c>
      <c r="K2223" s="13">
        <v>0</v>
      </c>
      <c r="L2223" s="13">
        <v>1</v>
      </c>
      <c r="M2223" s="13">
        <v>0</v>
      </c>
      <c r="N2223" s="13">
        <v>13</v>
      </c>
      <c r="O2223" s="13">
        <v>1</v>
      </c>
      <c r="P2223" s="13">
        <v>13</v>
      </c>
      <c r="Q2223" s="13">
        <v>78</v>
      </c>
      <c r="R2223" s="13">
        <v>11066</v>
      </c>
      <c r="S2223" s="13">
        <v>4920</v>
      </c>
      <c r="T2223" s="15">
        <v>117.5</v>
      </c>
      <c r="U2223" s="15">
        <v>14.6875</v>
      </c>
      <c r="V2223" s="15">
        <v>9.2531250000000007</v>
      </c>
      <c r="W2223" s="13">
        <v>996</v>
      </c>
      <c r="X2223" s="13">
        <v>3136</v>
      </c>
      <c r="Y2223" s="13">
        <v>235</v>
      </c>
      <c r="Z2223" s="13">
        <v>4132</v>
      </c>
      <c r="AA2223" s="13">
        <v>312</v>
      </c>
      <c r="AB2223" s="13">
        <v>26</v>
      </c>
    </row>
    <row r="2224" spans="1:28">
      <c r="A2224" s="1">
        <v>100014745</v>
      </c>
      <c r="B2224" s="1" t="s">
        <v>587</v>
      </c>
      <c r="C2224" s="1" t="s">
        <v>1612</v>
      </c>
      <c r="D2224" s="1" t="s">
        <v>4773</v>
      </c>
      <c r="E2224" s="1">
        <v>1</v>
      </c>
      <c r="F2224" s="13">
        <v>94</v>
      </c>
      <c r="G2224" s="13">
        <f t="shared" si="35"/>
        <v>32</v>
      </c>
      <c r="H2224" s="13">
        <v>32</v>
      </c>
      <c r="I2224" s="13">
        <v>0</v>
      </c>
      <c r="J2224" s="13">
        <v>12</v>
      </c>
      <c r="K2224" s="13">
        <v>0</v>
      </c>
      <c r="L2224" s="13">
        <v>0</v>
      </c>
      <c r="M2224" s="13">
        <v>0</v>
      </c>
      <c r="N2224" s="13">
        <v>7</v>
      </c>
      <c r="O2224" s="13">
        <v>1</v>
      </c>
      <c r="P2224" s="13">
        <v>6</v>
      </c>
      <c r="Q2224" s="13">
        <v>31</v>
      </c>
      <c r="R2224" s="13">
        <v>4619</v>
      </c>
      <c r="S2224" s="13">
        <v>682</v>
      </c>
      <c r="T2224" s="15">
        <v>47</v>
      </c>
      <c r="U2224" s="15">
        <v>5.875</v>
      </c>
      <c r="V2224" s="15">
        <v>3.7012499999999999</v>
      </c>
      <c r="W2224" s="13">
        <v>416</v>
      </c>
      <c r="X2224" s="13">
        <v>898</v>
      </c>
      <c r="Y2224" s="13">
        <v>94</v>
      </c>
      <c r="Z2224" s="13">
        <v>1314</v>
      </c>
      <c r="AA2224" s="13">
        <v>168</v>
      </c>
      <c r="AB2224" s="13">
        <v>12</v>
      </c>
    </row>
    <row r="2225" spans="1:28">
      <c r="A2225" s="1">
        <v>100014751</v>
      </c>
      <c r="B2225" s="1" t="s">
        <v>587</v>
      </c>
      <c r="C2225" s="1" t="s">
        <v>1612</v>
      </c>
      <c r="D2225" s="1" t="s">
        <v>176</v>
      </c>
      <c r="E2225" s="1">
        <v>1</v>
      </c>
      <c r="F2225" s="13">
        <v>41</v>
      </c>
      <c r="G2225" s="13">
        <f t="shared" si="35"/>
        <v>11</v>
      </c>
      <c r="H2225" s="13">
        <v>11</v>
      </c>
      <c r="I2225" s="13">
        <v>0</v>
      </c>
      <c r="J2225" s="13">
        <v>6</v>
      </c>
      <c r="K2225" s="13">
        <v>0</v>
      </c>
      <c r="L2225" s="13">
        <v>0</v>
      </c>
      <c r="M2225" s="13">
        <v>0</v>
      </c>
      <c r="N2225" s="13">
        <v>4</v>
      </c>
      <c r="O2225" s="13">
        <v>1</v>
      </c>
      <c r="P2225" s="13">
        <v>3</v>
      </c>
      <c r="Q2225" s="13">
        <v>15</v>
      </c>
      <c r="R2225" s="13">
        <v>2030</v>
      </c>
      <c r="S2225" s="13">
        <v>120</v>
      </c>
      <c r="T2225" s="15">
        <v>20.5</v>
      </c>
      <c r="U2225" s="15">
        <v>2.5625</v>
      </c>
      <c r="V2225" s="15">
        <v>1.6143749999999999</v>
      </c>
      <c r="W2225" s="13">
        <v>183</v>
      </c>
      <c r="X2225" s="13">
        <v>341</v>
      </c>
      <c r="Y2225" s="13">
        <v>41</v>
      </c>
      <c r="Z2225" s="13">
        <v>524</v>
      </c>
      <c r="AA2225" s="13">
        <v>96</v>
      </c>
      <c r="AB2225" s="13">
        <v>6</v>
      </c>
    </row>
    <row r="2226" spans="1:28">
      <c r="A2226" s="1">
        <v>100014759</v>
      </c>
      <c r="B2226" s="1" t="s">
        <v>587</v>
      </c>
      <c r="C2226" s="1" t="s">
        <v>4778</v>
      </c>
      <c r="D2226" s="1" t="s">
        <v>12</v>
      </c>
      <c r="E2226" s="1">
        <v>1</v>
      </c>
      <c r="F2226" s="13">
        <v>146</v>
      </c>
      <c r="G2226" s="13">
        <f t="shared" si="35"/>
        <v>38</v>
      </c>
      <c r="H2226" s="13">
        <v>38</v>
      </c>
      <c r="I2226" s="13">
        <v>0</v>
      </c>
      <c r="J2226" s="13">
        <v>22</v>
      </c>
      <c r="K2226" s="13">
        <v>0</v>
      </c>
      <c r="L2226" s="13">
        <v>1</v>
      </c>
      <c r="M2226" s="13">
        <v>0</v>
      </c>
      <c r="N2226" s="13">
        <v>11</v>
      </c>
      <c r="O2226" s="13">
        <v>1</v>
      </c>
      <c r="P2226" s="13">
        <v>11</v>
      </c>
      <c r="Q2226" s="13">
        <v>54</v>
      </c>
      <c r="R2226" s="13">
        <v>7160</v>
      </c>
      <c r="S2226" s="13">
        <v>2273</v>
      </c>
      <c r="T2226" s="15">
        <v>73</v>
      </c>
      <c r="U2226" s="15">
        <v>9.125</v>
      </c>
      <c r="V2226" s="15">
        <v>5.7487500000000002</v>
      </c>
      <c r="W2226" s="13">
        <v>645</v>
      </c>
      <c r="X2226" s="13">
        <v>1756</v>
      </c>
      <c r="Y2226" s="13">
        <v>146</v>
      </c>
      <c r="Z2226" s="13">
        <v>2401</v>
      </c>
      <c r="AA2226" s="13">
        <v>264</v>
      </c>
      <c r="AB2226" s="13">
        <v>22</v>
      </c>
    </row>
    <row r="2227" spans="1:28">
      <c r="A2227" s="1">
        <v>100014763</v>
      </c>
      <c r="B2227" s="1" t="s">
        <v>587</v>
      </c>
      <c r="C2227" s="1" t="s">
        <v>4778</v>
      </c>
      <c r="D2227" s="1" t="s">
        <v>2965</v>
      </c>
      <c r="E2227" s="1">
        <v>1</v>
      </c>
      <c r="F2227" s="13">
        <v>6</v>
      </c>
      <c r="G2227" s="13">
        <f t="shared" si="35"/>
        <v>2</v>
      </c>
      <c r="H2227" s="13">
        <v>2</v>
      </c>
      <c r="I2227" s="13">
        <v>0</v>
      </c>
      <c r="J2227" s="13">
        <v>0</v>
      </c>
      <c r="K2227" s="13">
        <v>1</v>
      </c>
      <c r="L2227" s="13">
        <v>0</v>
      </c>
      <c r="M2227" s="13">
        <v>1</v>
      </c>
      <c r="N2227" s="13">
        <v>0</v>
      </c>
      <c r="O2227" s="13">
        <v>1</v>
      </c>
      <c r="P2227" s="13">
        <v>1</v>
      </c>
      <c r="Q2227" s="13">
        <v>2</v>
      </c>
      <c r="R2227" s="13">
        <v>272</v>
      </c>
      <c r="S2227" s="13">
        <v>0</v>
      </c>
      <c r="T2227" s="15">
        <v>3</v>
      </c>
      <c r="U2227" s="15">
        <v>0.375</v>
      </c>
      <c r="V2227" s="15">
        <v>0.23624999999999999</v>
      </c>
      <c r="W2227" s="13">
        <v>25</v>
      </c>
      <c r="X2227" s="13">
        <v>41</v>
      </c>
      <c r="Y2227" s="13">
        <v>6</v>
      </c>
      <c r="Z2227" s="13">
        <v>66</v>
      </c>
      <c r="AA2227" s="13">
        <v>48</v>
      </c>
      <c r="AB2227" s="13">
        <v>0</v>
      </c>
    </row>
    <row r="2228" spans="1:28">
      <c r="A2228" s="1">
        <v>100014765</v>
      </c>
      <c r="B2228" s="1" t="s">
        <v>587</v>
      </c>
      <c r="C2228" s="1" t="s">
        <v>4778</v>
      </c>
      <c r="D2228" s="1" t="s">
        <v>4781</v>
      </c>
      <c r="E2228" s="1">
        <v>1</v>
      </c>
      <c r="F2228" s="13">
        <v>25</v>
      </c>
      <c r="G2228" s="13">
        <f t="shared" si="35"/>
        <v>7</v>
      </c>
      <c r="H2228" s="13">
        <v>7</v>
      </c>
      <c r="I2228" s="13">
        <v>0</v>
      </c>
      <c r="J2228" s="13">
        <v>4</v>
      </c>
      <c r="K2228" s="13">
        <v>0</v>
      </c>
      <c r="L2228" s="13">
        <v>0</v>
      </c>
      <c r="M2228" s="13">
        <v>0</v>
      </c>
      <c r="N2228" s="13">
        <v>3</v>
      </c>
      <c r="O2228" s="13">
        <v>1</v>
      </c>
      <c r="P2228" s="13">
        <v>2</v>
      </c>
      <c r="Q2228" s="13">
        <v>9</v>
      </c>
      <c r="R2228" s="13">
        <v>1285</v>
      </c>
      <c r="S2228" s="13">
        <v>25</v>
      </c>
      <c r="T2228" s="15">
        <v>12.5</v>
      </c>
      <c r="U2228" s="15">
        <v>1.5625</v>
      </c>
      <c r="V2228" s="15">
        <v>0.984375</v>
      </c>
      <c r="W2228" s="13">
        <v>116</v>
      </c>
      <c r="X2228" s="13">
        <v>201</v>
      </c>
      <c r="Y2228" s="13">
        <v>25</v>
      </c>
      <c r="Z2228" s="13">
        <v>317</v>
      </c>
      <c r="AA2228" s="13">
        <v>72</v>
      </c>
      <c r="AB2228" s="13">
        <v>4</v>
      </c>
    </row>
    <row r="2229" spans="1:28">
      <c r="A2229" s="1">
        <v>100014790</v>
      </c>
      <c r="B2229" s="1" t="s">
        <v>587</v>
      </c>
      <c r="C2229" s="1" t="s">
        <v>4778</v>
      </c>
      <c r="D2229" s="1" t="s">
        <v>12</v>
      </c>
      <c r="E2229" s="1">
        <v>1</v>
      </c>
      <c r="F2229" s="13">
        <v>100</v>
      </c>
      <c r="G2229" s="13">
        <f t="shared" si="35"/>
        <v>26</v>
      </c>
      <c r="H2229" s="13">
        <v>26</v>
      </c>
      <c r="I2229" s="13">
        <v>0</v>
      </c>
      <c r="J2229" s="13">
        <v>12</v>
      </c>
      <c r="K2229" s="13">
        <v>0</v>
      </c>
      <c r="L2229" s="13">
        <v>0</v>
      </c>
      <c r="M2229" s="13">
        <v>0</v>
      </c>
      <c r="N2229" s="13">
        <v>7</v>
      </c>
      <c r="O2229" s="13">
        <v>1</v>
      </c>
      <c r="P2229" s="13">
        <v>6</v>
      </c>
      <c r="Q2229" s="13">
        <v>37</v>
      </c>
      <c r="R2229" s="13">
        <v>4898</v>
      </c>
      <c r="S2229" s="13">
        <v>1008</v>
      </c>
      <c r="T2229" s="15">
        <v>50</v>
      </c>
      <c r="U2229" s="15">
        <v>6.25</v>
      </c>
      <c r="V2229" s="15">
        <v>3.9375</v>
      </c>
      <c r="W2229" s="13">
        <v>441</v>
      </c>
      <c r="X2229" s="13">
        <v>1038</v>
      </c>
      <c r="Y2229" s="13">
        <v>100</v>
      </c>
      <c r="Z2229" s="13">
        <v>1479</v>
      </c>
      <c r="AA2229" s="13">
        <v>168</v>
      </c>
      <c r="AB2229" s="13">
        <v>12</v>
      </c>
    </row>
    <row r="2230" spans="1:28">
      <c r="A2230" s="1">
        <v>100014796</v>
      </c>
      <c r="B2230" s="1" t="s">
        <v>587</v>
      </c>
      <c r="C2230" s="1" t="s">
        <v>4778</v>
      </c>
      <c r="D2230" s="1" t="s">
        <v>4786</v>
      </c>
      <c r="E2230" s="1">
        <v>1</v>
      </c>
      <c r="F2230" s="13">
        <v>127</v>
      </c>
      <c r="G2230" s="13">
        <f t="shared" si="35"/>
        <v>33</v>
      </c>
      <c r="H2230" s="13">
        <v>33</v>
      </c>
      <c r="I2230" s="13">
        <v>0</v>
      </c>
      <c r="J2230" s="13">
        <v>18</v>
      </c>
      <c r="K2230" s="13">
        <v>0</v>
      </c>
      <c r="L2230" s="13">
        <v>1</v>
      </c>
      <c r="M2230" s="13">
        <v>0</v>
      </c>
      <c r="N2230" s="13">
        <v>9</v>
      </c>
      <c r="O2230" s="13">
        <v>1</v>
      </c>
      <c r="P2230" s="13">
        <v>9</v>
      </c>
      <c r="Q2230" s="13">
        <v>47</v>
      </c>
      <c r="R2230" s="13">
        <v>6156</v>
      </c>
      <c r="S2230" s="13">
        <v>1691</v>
      </c>
      <c r="T2230" s="15">
        <v>63.5</v>
      </c>
      <c r="U2230" s="15">
        <v>7.9375</v>
      </c>
      <c r="V2230" s="15">
        <v>5.0006250000000003</v>
      </c>
      <c r="W2230" s="13">
        <v>555</v>
      </c>
      <c r="X2230" s="13">
        <v>1431</v>
      </c>
      <c r="Y2230" s="13">
        <v>127</v>
      </c>
      <c r="Z2230" s="13">
        <v>1986</v>
      </c>
      <c r="AA2230" s="13">
        <v>216</v>
      </c>
      <c r="AB2230" s="13">
        <v>18</v>
      </c>
    </row>
    <row r="2231" spans="1:28">
      <c r="A2231" s="1">
        <v>100014799</v>
      </c>
      <c r="B2231" s="1" t="s">
        <v>587</v>
      </c>
      <c r="C2231" s="1" t="s">
        <v>4778</v>
      </c>
      <c r="D2231" s="1" t="s">
        <v>12</v>
      </c>
      <c r="E2231" s="1">
        <v>1</v>
      </c>
      <c r="F2231" s="13">
        <v>100</v>
      </c>
      <c r="G2231" s="13">
        <f t="shared" si="35"/>
        <v>26</v>
      </c>
      <c r="H2231" s="13">
        <v>26</v>
      </c>
      <c r="I2231" s="13">
        <v>0</v>
      </c>
      <c r="J2231" s="13">
        <v>12</v>
      </c>
      <c r="K2231" s="13">
        <v>0</v>
      </c>
      <c r="L2231" s="13">
        <v>0</v>
      </c>
      <c r="M2231" s="13">
        <v>0</v>
      </c>
      <c r="N2231" s="13">
        <v>7</v>
      </c>
      <c r="O2231" s="13">
        <v>1</v>
      </c>
      <c r="P2231" s="13">
        <v>6</v>
      </c>
      <c r="Q2231" s="13">
        <v>37</v>
      </c>
      <c r="R2231" s="13">
        <v>4898</v>
      </c>
      <c r="S2231" s="13">
        <v>1008</v>
      </c>
      <c r="T2231" s="15">
        <v>50</v>
      </c>
      <c r="U2231" s="15">
        <v>6.25</v>
      </c>
      <c r="V2231" s="15">
        <v>3.9375</v>
      </c>
      <c r="W2231" s="13">
        <v>441</v>
      </c>
      <c r="X2231" s="13">
        <v>1038</v>
      </c>
      <c r="Y2231" s="13">
        <v>100</v>
      </c>
      <c r="Z2231" s="13">
        <v>1479</v>
      </c>
      <c r="AA2231" s="13">
        <v>168</v>
      </c>
      <c r="AB2231" s="13">
        <v>12</v>
      </c>
    </row>
    <row r="2232" spans="1:28">
      <c r="A2232" s="1">
        <v>100014803</v>
      </c>
      <c r="B2232" s="1" t="s">
        <v>587</v>
      </c>
      <c r="C2232" s="1" t="s">
        <v>4778</v>
      </c>
      <c r="D2232" s="1" t="s">
        <v>12</v>
      </c>
      <c r="E2232" s="1">
        <v>1</v>
      </c>
      <c r="F2232" s="13">
        <v>65</v>
      </c>
      <c r="G2232" s="13">
        <f t="shared" si="35"/>
        <v>17</v>
      </c>
      <c r="H2232" s="13">
        <v>17</v>
      </c>
      <c r="I2232" s="13">
        <v>0</v>
      </c>
      <c r="J2232" s="13">
        <v>8</v>
      </c>
      <c r="K2232" s="13">
        <v>0</v>
      </c>
      <c r="L2232" s="13">
        <v>0</v>
      </c>
      <c r="M2232" s="13">
        <v>0</v>
      </c>
      <c r="N2232" s="13">
        <v>5</v>
      </c>
      <c r="O2232" s="13">
        <v>1</v>
      </c>
      <c r="P2232" s="13">
        <v>4</v>
      </c>
      <c r="Q2232" s="13">
        <v>24</v>
      </c>
      <c r="R2232" s="13">
        <v>3148</v>
      </c>
      <c r="S2232" s="13">
        <v>381</v>
      </c>
      <c r="T2232" s="15">
        <v>32.5</v>
      </c>
      <c r="U2232" s="15">
        <v>4.0625</v>
      </c>
      <c r="V2232" s="15">
        <v>2.5593750000000002</v>
      </c>
      <c r="W2232" s="13">
        <v>284</v>
      </c>
      <c r="X2232" s="13">
        <v>587</v>
      </c>
      <c r="Y2232" s="13">
        <v>65</v>
      </c>
      <c r="Z2232" s="13">
        <v>871</v>
      </c>
      <c r="AA2232" s="13">
        <v>120</v>
      </c>
      <c r="AB2232" s="13">
        <v>8</v>
      </c>
    </row>
    <row r="2233" spans="1:28">
      <c r="A2233" s="1">
        <v>100014813</v>
      </c>
      <c r="B2233" s="1" t="s">
        <v>587</v>
      </c>
      <c r="C2233" s="1" t="s">
        <v>4778</v>
      </c>
      <c r="D2233" s="1" t="s">
        <v>12</v>
      </c>
      <c r="E2233" s="1">
        <v>1</v>
      </c>
      <c r="F2233" s="13">
        <v>89</v>
      </c>
      <c r="G2233" s="13">
        <f t="shared" si="35"/>
        <v>23</v>
      </c>
      <c r="H2233" s="13">
        <v>23</v>
      </c>
      <c r="I2233" s="13">
        <v>0</v>
      </c>
      <c r="J2233" s="13">
        <v>12</v>
      </c>
      <c r="K2233" s="13">
        <v>0</v>
      </c>
      <c r="L2233" s="13">
        <v>0</v>
      </c>
      <c r="M2233" s="13">
        <v>0</v>
      </c>
      <c r="N2233" s="13">
        <v>7</v>
      </c>
      <c r="O2233" s="13">
        <v>1</v>
      </c>
      <c r="P2233" s="13">
        <v>6</v>
      </c>
      <c r="Q2233" s="13">
        <v>33</v>
      </c>
      <c r="R2233" s="13">
        <v>4386</v>
      </c>
      <c r="S2233" s="13">
        <v>784</v>
      </c>
      <c r="T2233" s="15">
        <v>44.5</v>
      </c>
      <c r="U2233" s="15">
        <v>5.5625</v>
      </c>
      <c r="V2233" s="15">
        <v>3.504375</v>
      </c>
      <c r="W2233" s="13">
        <v>395</v>
      </c>
      <c r="X2233" s="13">
        <v>894</v>
      </c>
      <c r="Y2233" s="13">
        <v>89</v>
      </c>
      <c r="Z2233" s="13">
        <v>1289</v>
      </c>
      <c r="AA2233" s="13">
        <v>168</v>
      </c>
      <c r="AB2233" s="13">
        <v>12</v>
      </c>
    </row>
    <row r="2234" spans="1:28">
      <c r="A2234" s="1">
        <v>100014817</v>
      </c>
      <c r="B2234" s="1" t="s">
        <v>587</v>
      </c>
      <c r="C2234" s="1" t="s">
        <v>4778</v>
      </c>
      <c r="D2234" s="1" t="s">
        <v>4791</v>
      </c>
      <c r="E2234" s="1">
        <v>3</v>
      </c>
      <c r="F2234" s="13">
        <v>86</v>
      </c>
      <c r="G2234" s="13">
        <f t="shared" si="35"/>
        <v>30</v>
      </c>
      <c r="H2234" s="13">
        <v>20</v>
      </c>
      <c r="I2234" s="13">
        <v>10</v>
      </c>
      <c r="J2234" s="13">
        <v>12</v>
      </c>
      <c r="K2234" s="13">
        <v>2</v>
      </c>
      <c r="L2234" s="13">
        <v>0</v>
      </c>
      <c r="M2234" s="13">
        <v>2</v>
      </c>
      <c r="N2234" s="13">
        <v>7</v>
      </c>
      <c r="O2234" s="13">
        <v>3</v>
      </c>
      <c r="P2234" s="13">
        <v>8</v>
      </c>
      <c r="Q2234" s="13">
        <v>38</v>
      </c>
      <c r="R2234" s="13">
        <v>4486</v>
      </c>
      <c r="S2234" s="13">
        <v>1068</v>
      </c>
      <c r="T2234" s="15">
        <v>43</v>
      </c>
      <c r="U2234" s="15">
        <v>5.375</v>
      </c>
      <c r="V2234" s="15">
        <v>3.38625</v>
      </c>
      <c r="W2234" s="13">
        <v>405</v>
      </c>
      <c r="X2234" s="13">
        <v>994</v>
      </c>
      <c r="Y2234" s="13">
        <v>86</v>
      </c>
      <c r="Z2234" s="13">
        <v>1399</v>
      </c>
      <c r="AA2234" s="13">
        <v>264</v>
      </c>
      <c r="AB2234" s="13">
        <v>12</v>
      </c>
    </row>
    <row r="2235" spans="1:28">
      <c r="A2235" s="1">
        <v>100014821</v>
      </c>
      <c r="B2235" s="1" t="s">
        <v>587</v>
      </c>
      <c r="C2235" s="1" t="s">
        <v>4778</v>
      </c>
      <c r="D2235" s="1" t="s">
        <v>12</v>
      </c>
      <c r="E2235" s="1">
        <v>2</v>
      </c>
      <c r="F2235" s="13">
        <v>95</v>
      </c>
      <c r="G2235" s="13">
        <f t="shared" si="35"/>
        <v>25</v>
      </c>
      <c r="H2235" s="13">
        <v>25</v>
      </c>
      <c r="I2235" s="13">
        <v>0</v>
      </c>
      <c r="J2235" s="13">
        <v>14</v>
      </c>
      <c r="K2235" s="13">
        <v>1</v>
      </c>
      <c r="L2235" s="13">
        <v>0</v>
      </c>
      <c r="M2235" s="13">
        <v>1</v>
      </c>
      <c r="N2235" s="13">
        <v>8</v>
      </c>
      <c r="O2235" s="13">
        <v>2</v>
      </c>
      <c r="P2235" s="13">
        <v>8</v>
      </c>
      <c r="Q2235" s="13">
        <v>35</v>
      </c>
      <c r="R2235" s="13">
        <v>4825</v>
      </c>
      <c r="S2235" s="13">
        <v>682</v>
      </c>
      <c r="T2235" s="15">
        <v>47.5</v>
      </c>
      <c r="U2235" s="15">
        <v>5.9375</v>
      </c>
      <c r="V2235" s="15">
        <v>3.7406250000000001</v>
      </c>
      <c r="W2235" s="13">
        <v>435</v>
      </c>
      <c r="X2235" s="13">
        <v>929</v>
      </c>
      <c r="Y2235" s="13">
        <v>95</v>
      </c>
      <c r="Z2235" s="13">
        <v>1364</v>
      </c>
      <c r="AA2235" s="13">
        <v>240</v>
      </c>
      <c r="AB2235" s="13">
        <v>14</v>
      </c>
    </row>
    <row r="2236" spans="1:28">
      <c r="A2236" s="1">
        <v>100014824</v>
      </c>
      <c r="B2236" s="1" t="s">
        <v>587</v>
      </c>
      <c r="C2236" s="1" t="s">
        <v>4778</v>
      </c>
      <c r="D2236" s="1" t="s">
        <v>4794</v>
      </c>
      <c r="E2236" s="1">
        <v>1</v>
      </c>
      <c r="F2236" s="13">
        <v>87</v>
      </c>
      <c r="G2236" s="13">
        <f t="shared" si="35"/>
        <v>23</v>
      </c>
      <c r="H2236" s="13">
        <v>23</v>
      </c>
      <c r="I2236" s="13">
        <v>0</v>
      </c>
      <c r="J2236" s="13">
        <v>14</v>
      </c>
      <c r="K2236" s="13">
        <v>0</v>
      </c>
      <c r="L2236" s="13">
        <v>0</v>
      </c>
      <c r="M2236" s="13">
        <v>0</v>
      </c>
      <c r="N2236" s="13">
        <v>8</v>
      </c>
      <c r="O2236" s="13">
        <v>1</v>
      </c>
      <c r="P2236" s="13">
        <v>7</v>
      </c>
      <c r="Q2236" s="13">
        <v>32</v>
      </c>
      <c r="R2236" s="13">
        <v>4413</v>
      </c>
      <c r="S2236" s="13">
        <v>732</v>
      </c>
      <c r="T2236" s="15">
        <v>43.5</v>
      </c>
      <c r="U2236" s="15">
        <v>5.4375</v>
      </c>
      <c r="V2236" s="15">
        <v>3.4256250000000001</v>
      </c>
      <c r="W2236" s="13">
        <v>398</v>
      </c>
      <c r="X2236" s="13">
        <v>882</v>
      </c>
      <c r="Y2236" s="13">
        <v>87</v>
      </c>
      <c r="Z2236" s="13">
        <v>1280</v>
      </c>
      <c r="AA2236" s="13">
        <v>192</v>
      </c>
      <c r="AB2236" s="13">
        <v>14</v>
      </c>
    </row>
    <row r="2237" spans="1:28">
      <c r="A2237" s="1">
        <v>100014831</v>
      </c>
      <c r="B2237" s="1" t="s">
        <v>587</v>
      </c>
      <c r="C2237" s="1" t="s">
        <v>4778</v>
      </c>
      <c r="D2237" s="1" t="s">
        <v>46</v>
      </c>
      <c r="E2237" s="1">
        <v>1</v>
      </c>
      <c r="F2237" s="13">
        <v>30</v>
      </c>
      <c r="G2237" s="13">
        <f t="shared" si="35"/>
        <v>8</v>
      </c>
      <c r="H2237" s="13">
        <v>8</v>
      </c>
      <c r="I2237" s="13">
        <v>0</v>
      </c>
      <c r="J2237" s="13">
        <v>4</v>
      </c>
      <c r="K2237" s="13">
        <v>0</v>
      </c>
      <c r="L2237" s="13">
        <v>0</v>
      </c>
      <c r="M2237" s="13">
        <v>0</v>
      </c>
      <c r="N2237" s="13">
        <v>3</v>
      </c>
      <c r="O2237" s="13">
        <v>1</v>
      </c>
      <c r="P2237" s="13">
        <v>2</v>
      </c>
      <c r="Q2237" s="13">
        <v>11</v>
      </c>
      <c r="R2237" s="13">
        <v>1518</v>
      </c>
      <c r="S2237" s="13">
        <v>50</v>
      </c>
      <c r="T2237" s="15">
        <v>15</v>
      </c>
      <c r="U2237" s="15">
        <v>1.875</v>
      </c>
      <c r="V2237" s="15">
        <v>1.1812499999999999</v>
      </c>
      <c r="W2237" s="13">
        <v>137</v>
      </c>
      <c r="X2237" s="13">
        <v>243</v>
      </c>
      <c r="Y2237" s="13">
        <v>30</v>
      </c>
      <c r="Z2237" s="13">
        <v>380</v>
      </c>
      <c r="AA2237" s="13">
        <v>72</v>
      </c>
      <c r="AB2237" s="13">
        <v>4</v>
      </c>
    </row>
    <row r="2238" spans="1:28">
      <c r="A2238" s="1">
        <v>100014838</v>
      </c>
      <c r="B2238" s="1" t="s">
        <v>587</v>
      </c>
      <c r="C2238" s="1" t="s">
        <v>4778</v>
      </c>
      <c r="D2238" s="1" t="s">
        <v>171</v>
      </c>
      <c r="E2238" s="1">
        <v>1</v>
      </c>
      <c r="F2238" s="13">
        <v>30</v>
      </c>
      <c r="G2238" s="13">
        <f t="shared" si="35"/>
        <v>8</v>
      </c>
      <c r="H2238" s="13">
        <v>8</v>
      </c>
      <c r="I2238" s="13">
        <v>0</v>
      </c>
      <c r="J2238" s="13">
        <v>4</v>
      </c>
      <c r="K2238" s="13">
        <v>0</v>
      </c>
      <c r="L2238" s="13">
        <v>0</v>
      </c>
      <c r="M2238" s="13">
        <v>0</v>
      </c>
      <c r="N2238" s="13">
        <v>3</v>
      </c>
      <c r="O2238" s="13">
        <v>1</v>
      </c>
      <c r="P2238" s="13">
        <v>2</v>
      </c>
      <c r="Q2238" s="13">
        <v>11</v>
      </c>
      <c r="R2238" s="13">
        <v>1518</v>
      </c>
      <c r="S2238" s="13">
        <v>50</v>
      </c>
      <c r="T2238" s="15">
        <v>15</v>
      </c>
      <c r="U2238" s="15">
        <v>1.875</v>
      </c>
      <c r="V2238" s="15">
        <v>1.1812499999999999</v>
      </c>
      <c r="W2238" s="13">
        <v>137</v>
      </c>
      <c r="X2238" s="13">
        <v>243</v>
      </c>
      <c r="Y2238" s="13">
        <v>30</v>
      </c>
      <c r="Z2238" s="13">
        <v>380</v>
      </c>
      <c r="AA2238" s="13">
        <v>72</v>
      </c>
      <c r="AB2238" s="13">
        <v>4</v>
      </c>
    </row>
    <row r="2239" spans="1:28">
      <c r="A2239" s="1">
        <v>100014840</v>
      </c>
      <c r="B2239" s="1" t="s">
        <v>587</v>
      </c>
      <c r="C2239" s="1" t="s">
        <v>4778</v>
      </c>
      <c r="D2239" s="1" t="s">
        <v>12</v>
      </c>
      <c r="E2239" s="1">
        <v>1</v>
      </c>
      <c r="F2239" s="13">
        <v>92</v>
      </c>
      <c r="G2239" s="13">
        <f t="shared" si="35"/>
        <v>24</v>
      </c>
      <c r="H2239" s="13">
        <v>24</v>
      </c>
      <c r="I2239" s="13">
        <v>0</v>
      </c>
      <c r="J2239" s="13">
        <v>14</v>
      </c>
      <c r="K2239" s="13">
        <v>0</v>
      </c>
      <c r="L2239" s="13">
        <v>0</v>
      </c>
      <c r="M2239" s="13">
        <v>0</v>
      </c>
      <c r="N2239" s="13">
        <v>8</v>
      </c>
      <c r="O2239" s="13">
        <v>1</v>
      </c>
      <c r="P2239" s="13">
        <v>7</v>
      </c>
      <c r="Q2239" s="13">
        <v>34</v>
      </c>
      <c r="R2239" s="13">
        <v>4645</v>
      </c>
      <c r="S2239" s="13">
        <v>837</v>
      </c>
      <c r="T2239" s="15">
        <v>46</v>
      </c>
      <c r="U2239" s="15">
        <v>5.75</v>
      </c>
      <c r="V2239" s="15">
        <v>3.6225000000000001</v>
      </c>
      <c r="W2239" s="13">
        <v>419</v>
      </c>
      <c r="X2239" s="13">
        <v>948</v>
      </c>
      <c r="Y2239" s="13">
        <v>92</v>
      </c>
      <c r="Z2239" s="13">
        <v>1367</v>
      </c>
      <c r="AA2239" s="13">
        <v>192</v>
      </c>
      <c r="AB2239" s="13">
        <v>14</v>
      </c>
    </row>
    <row r="2240" spans="1:28">
      <c r="A2240" s="1">
        <v>100014844</v>
      </c>
      <c r="B2240" s="1" t="s">
        <v>587</v>
      </c>
      <c r="C2240" s="1" t="s">
        <v>4778</v>
      </c>
      <c r="D2240" s="1" t="s">
        <v>12</v>
      </c>
      <c r="E2240" s="1">
        <v>1</v>
      </c>
      <c r="F2240" s="13">
        <v>84</v>
      </c>
      <c r="G2240" s="13">
        <f t="shared" si="35"/>
        <v>22</v>
      </c>
      <c r="H2240" s="13">
        <v>22</v>
      </c>
      <c r="I2240" s="13">
        <v>0</v>
      </c>
      <c r="J2240" s="13">
        <v>12</v>
      </c>
      <c r="K2240" s="13">
        <v>0</v>
      </c>
      <c r="L2240" s="13">
        <v>0</v>
      </c>
      <c r="M2240" s="13">
        <v>0</v>
      </c>
      <c r="N2240" s="13">
        <v>7</v>
      </c>
      <c r="O2240" s="13">
        <v>1</v>
      </c>
      <c r="P2240" s="13">
        <v>6</v>
      </c>
      <c r="Q2240" s="13">
        <v>31</v>
      </c>
      <c r="R2240" s="13">
        <v>4153</v>
      </c>
      <c r="S2240" s="13">
        <v>682</v>
      </c>
      <c r="T2240" s="15">
        <v>42</v>
      </c>
      <c r="U2240" s="15">
        <v>5.25</v>
      </c>
      <c r="V2240" s="15">
        <v>3.3075000000000001</v>
      </c>
      <c r="W2240" s="13">
        <v>374</v>
      </c>
      <c r="X2240" s="13">
        <v>828</v>
      </c>
      <c r="Y2240" s="13">
        <v>84</v>
      </c>
      <c r="Z2240" s="13">
        <v>1202</v>
      </c>
      <c r="AA2240" s="13">
        <v>168</v>
      </c>
      <c r="AB2240" s="13">
        <v>12</v>
      </c>
    </row>
    <row r="2241" spans="1:28">
      <c r="A2241" s="1">
        <v>100014863</v>
      </c>
      <c r="B2241" s="1" t="s">
        <v>587</v>
      </c>
      <c r="C2241" s="1" t="s">
        <v>4778</v>
      </c>
      <c r="D2241" s="1" t="s">
        <v>4801</v>
      </c>
      <c r="E2241" s="1">
        <v>1</v>
      </c>
      <c r="F2241" s="13">
        <v>52</v>
      </c>
      <c r="G2241" s="13">
        <f t="shared" si="35"/>
        <v>14</v>
      </c>
      <c r="H2241" s="13">
        <v>14</v>
      </c>
      <c r="I2241" s="13">
        <v>0</v>
      </c>
      <c r="J2241" s="13">
        <v>6</v>
      </c>
      <c r="K2241" s="13">
        <v>0</v>
      </c>
      <c r="L2241" s="13">
        <v>0</v>
      </c>
      <c r="M2241" s="13">
        <v>0</v>
      </c>
      <c r="N2241" s="13">
        <v>4</v>
      </c>
      <c r="O2241" s="13">
        <v>1</v>
      </c>
      <c r="P2241" s="13">
        <v>3</v>
      </c>
      <c r="Q2241" s="13">
        <v>19</v>
      </c>
      <c r="R2241" s="13">
        <v>2542</v>
      </c>
      <c r="S2241" s="13">
        <v>219</v>
      </c>
      <c r="T2241" s="15">
        <v>26</v>
      </c>
      <c r="U2241" s="15">
        <v>3.25</v>
      </c>
      <c r="V2241" s="15">
        <v>2.0474999999999999</v>
      </c>
      <c r="W2241" s="13">
        <v>229</v>
      </c>
      <c r="X2241" s="13">
        <v>447</v>
      </c>
      <c r="Y2241" s="13">
        <v>52</v>
      </c>
      <c r="Z2241" s="13">
        <v>676</v>
      </c>
      <c r="AA2241" s="13">
        <v>96</v>
      </c>
      <c r="AB2241" s="13">
        <v>6</v>
      </c>
    </row>
    <row r="2242" spans="1:28">
      <c r="A2242" s="1">
        <v>100014867</v>
      </c>
      <c r="B2242" s="1" t="s">
        <v>587</v>
      </c>
      <c r="C2242" s="1" t="s">
        <v>4778</v>
      </c>
      <c r="D2242" s="1" t="s">
        <v>12</v>
      </c>
      <c r="E2242" s="1">
        <v>1</v>
      </c>
      <c r="F2242" s="13">
        <v>89</v>
      </c>
      <c r="G2242" s="13">
        <f t="shared" si="35"/>
        <v>23</v>
      </c>
      <c r="H2242" s="13">
        <v>23</v>
      </c>
      <c r="I2242" s="13">
        <v>0</v>
      </c>
      <c r="J2242" s="13">
        <v>12</v>
      </c>
      <c r="K2242" s="13">
        <v>0</v>
      </c>
      <c r="L2242" s="13">
        <v>0</v>
      </c>
      <c r="M2242" s="13">
        <v>0</v>
      </c>
      <c r="N2242" s="13">
        <v>7</v>
      </c>
      <c r="O2242" s="13">
        <v>1</v>
      </c>
      <c r="P2242" s="13">
        <v>6</v>
      </c>
      <c r="Q2242" s="13">
        <v>33</v>
      </c>
      <c r="R2242" s="13">
        <v>4386</v>
      </c>
      <c r="S2242" s="13">
        <v>784</v>
      </c>
      <c r="T2242" s="15">
        <v>44.5</v>
      </c>
      <c r="U2242" s="15">
        <v>5.5625</v>
      </c>
      <c r="V2242" s="15">
        <v>3.504375</v>
      </c>
      <c r="W2242" s="13">
        <v>395</v>
      </c>
      <c r="X2242" s="13">
        <v>894</v>
      </c>
      <c r="Y2242" s="13">
        <v>89</v>
      </c>
      <c r="Z2242" s="13">
        <v>1289</v>
      </c>
      <c r="AA2242" s="13">
        <v>168</v>
      </c>
      <c r="AB2242" s="13">
        <v>12</v>
      </c>
    </row>
    <row r="2243" spans="1:28">
      <c r="A2243" s="1">
        <v>100014879</v>
      </c>
      <c r="B2243" s="1" t="s">
        <v>587</v>
      </c>
      <c r="C2243" s="1" t="s">
        <v>4778</v>
      </c>
      <c r="D2243" s="1" t="s">
        <v>150</v>
      </c>
      <c r="E2243" s="1">
        <v>2</v>
      </c>
      <c r="F2243" s="13">
        <v>41</v>
      </c>
      <c r="G2243" s="13">
        <f t="shared" si="35"/>
        <v>11</v>
      </c>
      <c r="H2243" s="13">
        <v>11</v>
      </c>
      <c r="I2243" s="13">
        <v>0</v>
      </c>
      <c r="J2243" s="13">
        <v>6</v>
      </c>
      <c r="K2243" s="13">
        <v>1</v>
      </c>
      <c r="L2243" s="13">
        <v>0</v>
      </c>
      <c r="M2243" s="13">
        <v>1</v>
      </c>
      <c r="N2243" s="13">
        <v>4</v>
      </c>
      <c r="O2243" s="13">
        <v>2</v>
      </c>
      <c r="P2243" s="13">
        <v>4</v>
      </c>
      <c r="Q2243" s="13">
        <v>15</v>
      </c>
      <c r="R2243" s="13">
        <v>2150</v>
      </c>
      <c r="S2243" s="13">
        <v>120</v>
      </c>
      <c r="T2243" s="15">
        <v>20.5</v>
      </c>
      <c r="U2243" s="15">
        <v>2.5625</v>
      </c>
      <c r="V2243" s="15">
        <v>1.6143749999999999</v>
      </c>
      <c r="W2243" s="13">
        <v>194</v>
      </c>
      <c r="X2243" s="13">
        <v>359</v>
      </c>
      <c r="Y2243" s="13">
        <v>41</v>
      </c>
      <c r="Z2243" s="13">
        <v>553</v>
      </c>
      <c r="AA2243" s="13">
        <v>144</v>
      </c>
      <c r="AB2243" s="13">
        <v>6</v>
      </c>
    </row>
    <row r="2244" spans="1:28">
      <c r="A2244" s="1">
        <v>100014881</v>
      </c>
      <c r="B2244" s="1" t="s">
        <v>587</v>
      </c>
      <c r="C2244" s="1" t="s">
        <v>4778</v>
      </c>
      <c r="D2244" s="1" t="s">
        <v>12</v>
      </c>
      <c r="E2244" s="1">
        <v>1</v>
      </c>
      <c r="F2244" s="13">
        <v>78</v>
      </c>
      <c r="G2244" s="13">
        <f t="shared" si="35"/>
        <v>20</v>
      </c>
      <c r="H2244" s="13">
        <v>20</v>
      </c>
      <c r="I2244" s="13">
        <v>0</v>
      </c>
      <c r="J2244" s="13">
        <v>10</v>
      </c>
      <c r="K2244" s="13">
        <v>0</v>
      </c>
      <c r="L2244" s="13">
        <v>0</v>
      </c>
      <c r="M2244" s="13">
        <v>0</v>
      </c>
      <c r="N2244" s="13">
        <v>6</v>
      </c>
      <c r="O2244" s="13">
        <v>1</v>
      </c>
      <c r="P2244" s="13">
        <v>5</v>
      </c>
      <c r="Q2244" s="13">
        <v>29</v>
      </c>
      <c r="R2244" s="13">
        <v>3873</v>
      </c>
      <c r="S2244" s="13">
        <v>587</v>
      </c>
      <c r="T2244" s="15">
        <v>39</v>
      </c>
      <c r="U2244" s="15">
        <v>4.875</v>
      </c>
      <c r="V2244" s="15">
        <v>3.07125</v>
      </c>
      <c r="W2244" s="13">
        <v>349</v>
      </c>
      <c r="X2244" s="13">
        <v>758</v>
      </c>
      <c r="Y2244" s="13">
        <v>78</v>
      </c>
      <c r="Z2244" s="13">
        <v>1107</v>
      </c>
      <c r="AA2244" s="13">
        <v>144</v>
      </c>
      <c r="AB2244" s="13">
        <v>10</v>
      </c>
    </row>
    <row r="2245" spans="1:28">
      <c r="A2245" s="1">
        <v>100014886</v>
      </c>
      <c r="B2245" s="1" t="s">
        <v>587</v>
      </c>
      <c r="C2245" s="1" t="s">
        <v>4778</v>
      </c>
      <c r="D2245" s="1" t="s">
        <v>18</v>
      </c>
      <c r="E2245" s="1">
        <v>1</v>
      </c>
      <c r="F2245" s="13">
        <v>84</v>
      </c>
      <c r="G2245" s="13">
        <f t="shared" si="35"/>
        <v>22</v>
      </c>
      <c r="H2245" s="13">
        <v>22</v>
      </c>
      <c r="I2245" s="13">
        <v>0</v>
      </c>
      <c r="J2245" s="13">
        <v>12</v>
      </c>
      <c r="K2245" s="13">
        <v>0</v>
      </c>
      <c r="L2245" s="13">
        <v>0</v>
      </c>
      <c r="M2245" s="13">
        <v>0</v>
      </c>
      <c r="N2245" s="13">
        <v>7</v>
      </c>
      <c r="O2245" s="13">
        <v>1</v>
      </c>
      <c r="P2245" s="13">
        <v>6</v>
      </c>
      <c r="Q2245" s="13">
        <v>31</v>
      </c>
      <c r="R2245" s="13">
        <v>4153</v>
      </c>
      <c r="S2245" s="13">
        <v>682</v>
      </c>
      <c r="T2245" s="15">
        <v>42</v>
      </c>
      <c r="U2245" s="15">
        <v>5.25</v>
      </c>
      <c r="V2245" s="15">
        <v>3.3075000000000001</v>
      </c>
      <c r="W2245" s="13">
        <v>374</v>
      </c>
      <c r="X2245" s="13">
        <v>828</v>
      </c>
      <c r="Y2245" s="13">
        <v>84</v>
      </c>
      <c r="Z2245" s="13">
        <v>1202</v>
      </c>
      <c r="AA2245" s="13">
        <v>168</v>
      </c>
      <c r="AB2245" s="13">
        <v>12</v>
      </c>
    </row>
    <row r="2246" spans="1:28">
      <c r="A2246" s="1">
        <v>100014889</v>
      </c>
      <c r="B2246" s="1" t="s">
        <v>587</v>
      </c>
      <c r="C2246" s="1" t="s">
        <v>4778</v>
      </c>
      <c r="D2246" s="1" t="s">
        <v>2641</v>
      </c>
      <c r="E2246" s="1">
        <v>2</v>
      </c>
      <c r="F2246" s="13">
        <v>25</v>
      </c>
      <c r="G2246" s="13">
        <f t="shared" ref="G2246:G2309" si="36">H2246+I2246</f>
        <v>7</v>
      </c>
      <c r="H2246" s="13">
        <v>7</v>
      </c>
      <c r="I2246" s="13">
        <v>0</v>
      </c>
      <c r="J2246" s="13">
        <v>4</v>
      </c>
      <c r="K2246" s="13">
        <v>1</v>
      </c>
      <c r="L2246" s="13">
        <v>0</v>
      </c>
      <c r="M2246" s="13">
        <v>1</v>
      </c>
      <c r="N2246" s="13">
        <v>3</v>
      </c>
      <c r="O2246" s="13">
        <v>2</v>
      </c>
      <c r="P2246" s="13">
        <v>3</v>
      </c>
      <c r="Q2246" s="13">
        <v>9</v>
      </c>
      <c r="R2246" s="13">
        <v>1405</v>
      </c>
      <c r="S2246" s="13">
        <v>25</v>
      </c>
      <c r="T2246" s="15">
        <v>12.5</v>
      </c>
      <c r="U2246" s="15">
        <v>1.5625</v>
      </c>
      <c r="V2246" s="15">
        <v>0.984375</v>
      </c>
      <c r="W2246" s="13">
        <v>127</v>
      </c>
      <c r="X2246" s="13">
        <v>219</v>
      </c>
      <c r="Y2246" s="13">
        <v>25</v>
      </c>
      <c r="Z2246" s="13">
        <v>346</v>
      </c>
      <c r="AA2246" s="13">
        <v>120</v>
      </c>
      <c r="AB2246" s="13">
        <v>4</v>
      </c>
    </row>
    <row r="2247" spans="1:28">
      <c r="A2247" s="1">
        <v>100014891</v>
      </c>
      <c r="B2247" s="1" t="s">
        <v>587</v>
      </c>
      <c r="C2247" s="1" t="s">
        <v>4778</v>
      </c>
      <c r="D2247" s="1" t="s">
        <v>97</v>
      </c>
      <c r="E2247" s="1">
        <v>1</v>
      </c>
      <c r="F2247" s="13">
        <v>96</v>
      </c>
      <c r="G2247" s="13">
        <f t="shared" si="36"/>
        <v>26</v>
      </c>
      <c r="H2247" s="13">
        <v>25</v>
      </c>
      <c r="I2247" s="13">
        <v>1</v>
      </c>
      <c r="J2247" s="13">
        <v>12</v>
      </c>
      <c r="K2247" s="13">
        <v>0</v>
      </c>
      <c r="L2247" s="13">
        <v>0</v>
      </c>
      <c r="M2247" s="13">
        <v>0</v>
      </c>
      <c r="N2247" s="13">
        <v>7</v>
      </c>
      <c r="O2247" s="13">
        <v>1</v>
      </c>
      <c r="P2247" s="13">
        <v>6</v>
      </c>
      <c r="Q2247" s="13">
        <v>36</v>
      </c>
      <c r="R2247" s="13">
        <v>4712</v>
      </c>
      <c r="S2247" s="13">
        <v>949</v>
      </c>
      <c r="T2247" s="15">
        <v>48</v>
      </c>
      <c r="U2247" s="15">
        <v>6</v>
      </c>
      <c r="V2247" s="15">
        <v>3.78</v>
      </c>
      <c r="W2247" s="13">
        <v>425</v>
      </c>
      <c r="X2247" s="13">
        <v>992</v>
      </c>
      <c r="Y2247" s="13">
        <v>96</v>
      </c>
      <c r="Z2247" s="13">
        <v>1417</v>
      </c>
      <c r="AA2247" s="13">
        <v>168</v>
      </c>
      <c r="AB2247" s="13">
        <v>12</v>
      </c>
    </row>
    <row r="2248" spans="1:28">
      <c r="A2248" s="1">
        <v>100014896</v>
      </c>
      <c r="B2248" s="1" t="s">
        <v>587</v>
      </c>
      <c r="C2248" s="1" t="s">
        <v>4778</v>
      </c>
      <c r="D2248" s="1" t="s">
        <v>150</v>
      </c>
      <c r="E2248" s="1">
        <v>1</v>
      </c>
      <c r="F2248" s="13">
        <v>30</v>
      </c>
      <c r="G2248" s="13">
        <f t="shared" si="36"/>
        <v>8</v>
      </c>
      <c r="H2248" s="13">
        <v>8</v>
      </c>
      <c r="I2248" s="13">
        <v>0</v>
      </c>
      <c r="J2248" s="13">
        <v>4</v>
      </c>
      <c r="K2248" s="13">
        <v>0</v>
      </c>
      <c r="L2248" s="13">
        <v>0</v>
      </c>
      <c r="M2248" s="13">
        <v>0</v>
      </c>
      <c r="N2248" s="13">
        <v>3</v>
      </c>
      <c r="O2248" s="13">
        <v>1</v>
      </c>
      <c r="P2248" s="13">
        <v>2</v>
      </c>
      <c r="Q2248" s="13">
        <v>11</v>
      </c>
      <c r="R2248" s="13">
        <v>1518</v>
      </c>
      <c r="S2248" s="13">
        <v>50</v>
      </c>
      <c r="T2248" s="15">
        <v>15</v>
      </c>
      <c r="U2248" s="15">
        <v>1.875</v>
      </c>
      <c r="V2248" s="15">
        <v>1.1812499999999999</v>
      </c>
      <c r="W2248" s="13">
        <v>137</v>
      </c>
      <c r="X2248" s="13">
        <v>243</v>
      </c>
      <c r="Y2248" s="13">
        <v>30</v>
      </c>
      <c r="Z2248" s="13">
        <v>380</v>
      </c>
      <c r="AA2248" s="13">
        <v>72</v>
      </c>
      <c r="AB2248" s="13">
        <v>4</v>
      </c>
    </row>
    <row r="2249" spans="1:28">
      <c r="A2249" s="1">
        <v>100014897</v>
      </c>
      <c r="B2249" s="1" t="s">
        <v>587</v>
      </c>
      <c r="C2249" s="1" t="s">
        <v>4778</v>
      </c>
      <c r="D2249" s="1" t="s">
        <v>12</v>
      </c>
      <c r="E2249" s="1">
        <v>1</v>
      </c>
      <c r="F2249" s="13">
        <v>49</v>
      </c>
      <c r="G2249" s="13">
        <f t="shared" si="36"/>
        <v>13</v>
      </c>
      <c r="H2249" s="13">
        <v>13</v>
      </c>
      <c r="I2249" s="13">
        <v>0</v>
      </c>
      <c r="J2249" s="13">
        <v>6</v>
      </c>
      <c r="K2249" s="13">
        <v>0</v>
      </c>
      <c r="L2249" s="13">
        <v>0</v>
      </c>
      <c r="M2249" s="13">
        <v>0</v>
      </c>
      <c r="N2249" s="13">
        <v>4</v>
      </c>
      <c r="O2249" s="13">
        <v>1</v>
      </c>
      <c r="P2249" s="13">
        <v>3</v>
      </c>
      <c r="Q2249" s="13">
        <v>18</v>
      </c>
      <c r="R2249" s="13">
        <v>2403</v>
      </c>
      <c r="S2249" s="13">
        <v>192</v>
      </c>
      <c r="T2249" s="15">
        <v>24.5</v>
      </c>
      <c r="U2249" s="15">
        <v>3.0625</v>
      </c>
      <c r="V2249" s="15">
        <v>1.9293750000000001</v>
      </c>
      <c r="W2249" s="13">
        <v>217</v>
      </c>
      <c r="X2249" s="13">
        <v>419</v>
      </c>
      <c r="Y2249" s="13">
        <v>49</v>
      </c>
      <c r="Z2249" s="13">
        <v>636</v>
      </c>
      <c r="AA2249" s="13">
        <v>96</v>
      </c>
      <c r="AB2249" s="13">
        <v>6</v>
      </c>
    </row>
    <row r="2250" spans="1:28">
      <c r="A2250" s="1">
        <v>100014904</v>
      </c>
      <c r="B2250" s="1" t="s">
        <v>587</v>
      </c>
      <c r="C2250" s="1" t="s">
        <v>4814</v>
      </c>
      <c r="D2250" s="1" t="s">
        <v>4812</v>
      </c>
      <c r="E2250" s="1">
        <v>1</v>
      </c>
      <c r="F2250" s="13">
        <v>156</v>
      </c>
      <c r="G2250" s="13">
        <f t="shared" si="36"/>
        <v>40</v>
      </c>
      <c r="H2250" s="13">
        <v>40</v>
      </c>
      <c r="I2250" s="13">
        <v>0</v>
      </c>
      <c r="J2250" s="13">
        <v>20</v>
      </c>
      <c r="K2250" s="13">
        <v>0</v>
      </c>
      <c r="L2250" s="13">
        <v>1</v>
      </c>
      <c r="M2250" s="13">
        <v>0</v>
      </c>
      <c r="N2250" s="13">
        <v>10</v>
      </c>
      <c r="O2250" s="13">
        <v>1</v>
      </c>
      <c r="P2250" s="13">
        <v>10</v>
      </c>
      <c r="Q2250" s="13">
        <v>58</v>
      </c>
      <c r="R2250" s="13">
        <v>7506</v>
      </c>
      <c r="S2250" s="13">
        <v>2644</v>
      </c>
      <c r="T2250" s="15">
        <v>78</v>
      </c>
      <c r="U2250" s="15">
        <v>9.75</v>
      </c>
      <c r="V2250" s="15">
        <v>6.1425000000000001</v>
      </c>
      <c r="W2250" s="13">
        <v>676</v>
      </c>
      <c r="X2250" s="13">
        <v>1920</v>
      </c>
      <c r="Y2250" s="13">
        <v>156</v>
      </c>
      <c r="Z2250" s="13">
        <v>2596</v>
      </c>
      <c r="AA2250" s="13">
        <v>240</v>
      </c>
      <c r="AB2250" s="13">
        <v>20</v>
      </c>
    </row>
    <row r="2251" spans="1:28">
      <c r="A2251" s="1">
        <v>100014909</v>
      </c>
      <c r="B2251" s="1" t="s">
        <v>587</v>
      </c>
      <c r="C2251" s="1" t="s">
        <v>4814</v>
      </c>
      <c r="D2251" s="1" t="s">
        <v>12</v>
      </c>
      <c r="E2251" s="1">
        <v>1</v>
      </c>
      <c r="F2251" s="13">
        <v>73</v>
      </c>
      <c r="G2251" s="13">
        <f t="shared" si="36"/>
        <v>19</v>
      </c>
      <c r="H2251" s="13">
        <v>19</v>
      </c>
      <c r="I2251" s="13">
        <v>0</v>
      </c>
      <c r="J2251" s="13">
        <v>10</v>
      </c>
      <c r="K2251" s="13">
        <v>0</v>
      </c>
      <c r="L2251" s="13">
        <v>0</v>
      </c>
      <c r="M2251" s="13">
        <v>0</v>
      </c>
      <c r="N2251" s="13">
        <v>6</v>
      </c>
      <c r="O2251" s="13">
        <v>1</v>
      </c>
      <c r="P2251" s="13">
        <v>5</v>
      </c>
      <c r="Q2251" s="13">
        <v>27</v>
      </c>
      <c r="R2251" s="13">
        <v>3640</v>
      </c>
      <c r="S2251" s="13">
        <v>500</v>
      </c>
      <c r="T2251" s="15">
        <v>36.5</v>
      </c>
      <c r="U2251" s="15">
        <v>4.5625</v>
      </c>
      <c r="V2251" s="15">
        <v>2.8743750000000001</v>
      </c>
      <c r="W2251" s="13">
        <v>328</v>
      </c>
      <c r="X2251" s="13">
        <v>696</v>
      </c>
      <c r="Y2251" s="13">
        <v>73</v>
      </c>
      <c r="Z2251" s="13">
        <v>1024</v>
      </c>
      <c r="AA2251" s="13">
        <v>144</v>
      </c>
      <c r="AB2251" s="13">
        <v>10</v>
      </c>
    </row>
    <row r="2252" spans="1:28">
      <c r="A2252" s="1">
        <v>100014912</v>
      </c>
      <c r="B2252" s="1" t="s">
        <v>587</v>
      </c>
      <c r="C2252" s="1" t="s">
        <v>4814</v>
      </c>
      <c r="D2252" s="1" t="s">
        <v>4816</v>
      </c>
      <c r="E2252" s="1">
        <v>1</v>
      </c>
      <c r="F2252" s="13">
        <v>73</v>
      </c>
      <c r="G2252" s="13">
        <f t="shared" si="36"/>
        <v>19</v>
      </c>
      <c r="H2252" s="13">
        <v>19</v>
      </c>
      <c r="I2252" s="13">
        <v>0</v>
      </c>
      <c r="J2252" s="13">
        <v>10</v>
      </c>
      <c r="K2252" s="13">
        <v>0</v>
      </c>
      <c r="L2252" s="13">
        <v>0</v>
      </c>
      <c r="M2252" s="13">
        <v>0</v>
      </c>
      <c r="N2252" s="13">
        <v>6</v>
      </c>
      <c r="O2252" s="13">
        <v>1</v>
      </c>
      <c r="P2252" s="13">
        <v>5</v>
      </c>
      <c r="Q2252" s="13">
        <v>27</v>
      </c>
      <c r="R2252" s="13">
        <v>3640</v>
      </c>
      <c r="S2252" s="13">
        <v>500</v>
      </c>
      <c r="T2252" s="15">
        <v>36.5</v>
      </c>
      <c r="U2252" s="15">
        <v>4.5625</v>
      </c>
      <c r="V2252" s="15">
        <v>2.8743750000000001</v>
      </c>
      <c r="W2252" s="13">
        <v>328</v>
      </c>
      <c r="X2252" s="13">
        <v>696</v>
      </c>
      <c r="Y2252" s="13">
        <v>73</v>
      </c>
      <c r="Z2252" s="13">
        <v>1024</v>
      </c>
      <c r="AA2252" s="13">
        <v>144</v>
      </c>
      <c r="AB2252" s="13">
        <v>10</v>
      </c>
    </row>
    <row r="2253" spans="1:28">
      <c r="A2253" s="1">
        <v>100014917</v>
      </c>
      <c r="B2253" s="1" t="s">
        <v>587</v>
      </c>
      <c r="C2253" s="1" t="s">
        <v>586</v>
      </c>
      <c r="D2253" s="1" t="s">
        <v>153</v>
      </c>
      <c r="E2253" s="1">
        <v>2</v>
      </c>
      <c r="F2253" s="13">
        <v>28</v>
      </c>
      <c r="G2253" s="13">
        <f t="shared" si="36"/>
        <v>10</v>
      </c>
      <c r="H2253" s="13">
        <v>10</v>
      </c>
      <c r="I2253" s="13">
        <v>0</v>
      </c>
      <c r="J2253" s="13">
        <v>6</v>
      </c>
      <c r="K2253" s="13">
        <v>0</v>
      </c>
      <c r="L2253" s="13">
        <v>0</v>
      </c>
      <c r="M2253" s="13">
        <v>1</v>
      </c>
      <c r="N2253" s="13">
        <v>4</v>
      </c>
      <c r="O2253" s="13">
        <v>2</v>
      </c>
      <c r="P2253" s="13">
        <v>3</v>
      </c>
      <c r="Q2253" s="13">
        <v>9</v>
      </c>
      <c r="R2253" s="13">
        <v>1545</v>
      </c>
      <c r="S2253" s="13">
        <v>25</v>
      </c>
      <c r="T2253" s="15">
        <v>14</v>
      </c>
      <c r="U2253" s="15">
        <v>1.75</v>
      </c>
      <c r="V2253" s="15">
        <v>1.1025</v>
      </c>
      <c r="W2253" s="13">
        <v>140</v>
      </c>
      <c r="X2253" s="13">
        <v>240</v>
      </c>
      <c r="Y2253" s="13">
        <v>28</v>
      </c>
      <c r="Z2253" s="13">
        <v>380</v>
      </c>
      <c r="AA2253" s="13">
        <v>120</v>
      </c>
      <c r="AB2253" s="13">
        <v>6</v>
      </c>
    </row>
    <row r="2254" spans="1:28">
      <c r="A2254" s="1">
        <v>100014920</v>
      </c>
      <c r="B2254" s="1" t="s">
        <v>587</v>
      </c>
      <c r="C2254" s="1" t="s">
        <v>4814</v>
      </c>
      <c r="D2254" s="1" t="s">
        <v>12</v>
      </c>
      <c r="E2254" s="1">
        <v>1</v>
      </c>
      <c r="F2254" s="13">
        <v>97</v>
      </c>
      <c r="G2254" s="13">
        <f t="shared" si="36"/>
        <v>25</v>
      </c>
      <c r="H2254" s="13">
        <v>25</v>
      </c>
      <c r="I2254" s="13">
        <v>0</v>
      </c>
      <c r="J2254" s="13">
        <v>14</v>
      </c>
      <c r="K2254" s="13">
        <v>0</v>
      </c>
      <c r="L2254" s="13">
        <v>0</v>
      </c>
      <c r="M2254" s="13">
        <v>0</v>
      </c>
      <c r="N2254" s="13">
        <v>8</v>
      </c>
      <c r="O2254" s="13">
        <v>1</v>
      </c>
      <c r="P2254" s="13">
        <v>7</v>
      </c>
      <c r="Q2254" s="13">
        <v>36</v>
      </c>
      <c r="R2254" s="13">
        <v>4878</v>
      </c>
      <c r="S2254" s="13">
        <v>949</v>
      </c>
      <c r="T2254" s="15">
        <v>48.5</v>
      </c>
      <c r="U2254" s="15">
        <v>6.0625</v>
      </c>
      <c r="V2254" s="15">
        <v>3.819375</v>
      </c>
      <c r="W2254" s="13">
        <v>440</v>
      </c>
      <c r="X2254" s="13">
        <v>1017</v>
      </c>
      <c r="Y2254" s="13">
        <v>97</v>
      </c>
      <c r="Z2254" s="13">
        <v>1457</v>
      </c>
      <c r="AA2254" s="13">
        <v>192</v>
      </c>
      <c r="AB2254" s="13">
        <v>14</v>
      </c>
    </row>
    <row r="2255" spans="1:28">
      <c r="A2255" s="1">
        <v>100014923</v>
      </c>
      <c r="B2255" s="1" t="s">
        <v>587</v>
      </c>
      <c r="C2255" s="1" t="s">
        <v>4814</v>
      </c>
      <c r="D2255" s="1" t="s">
        <v>12</v>
      </c>
      <c r="E2255" s="1">
        <v>1</v>
      </c>
      <c r="F2255" s="13">
        <v>100</v>
      </c>
      <c r="G2255" s="13">
        <f t="shared" si="36"/>
        <v>26</v>
      </c>
      <c r="H2255" s="13">
        <v>26</v>
      </c>
      <c r="I2255" s="13">
        <v>0</v>
      </c>
      <c r="J2255" s="13">
        <v>12</v>
      </c>
      <c r="K2255" s="13">
        <v>0</v>
      </c>
      <c r="L2255" s="13">
        <v>0</v>
      </c>
      <c r="M2255" s="13">
        <v>0</v>
      </c>
      <c r="N2255" s="13">
        <v>7</v>
      </c>
      <c r="O2255" s="13">
        <v>1</v>
      </c>
      <c r="P2255" s="13">
        <v>6</v>
      </c>
      <c r="Q2255" s="13">
        <v>37</v>
      </c>
      <c r="R2255" s="13">
        <v>4898</v>
      </c>
      <c r="S2255" s="13">
        <v>1008</v>
      </c>
      <c r="T2255" s="15">
        <v>50</v>
      </c>
      <c r="U2255" s="15">
        <v>6.25</v>
      </c>
      <c r="V2255" s="15">
        <v>3.9375</v>
      </c>
      <c r="W2255" s="13">
        <v>441</v>
      </c>
      <c r="X2255" s="13">
        <v>1038</v>
      </c>
      <c r="Y2255" s="13">
        <v>100</v>
      </c>
      <c r="Z2255" s="13">
        <v>1479</v>
      </c>
      <c r="AA2255" s="13">
        <v>168</v>
      </c>
      <c r="AB2255" s="13">
        <v>12</v>
      </c>
    </row>
    <row r="2256" spans="1:28">
      <c r="A2256" s="1">
        <v>100014932</v>
      </c>
      <c r="B2256" s="1" t="s">
        <v>587</v>
      </c>
      <c r="C2256" s="1" t="s">
        <v>4814</v>
      </c>
      <c r="D2256" s="1" t="s">
        <v>4822</v>
      </c>
      <c r="E2256" s="1">
        <v>1</v>
      </c>
      <c r="F2256" s="13">
        <v>98</v>
      </c>
      <c r="G2256" s="13">
        <f t="shared" si="36"/>
        <v>26</v>
      </c>
      <c r="H2256" s="13">
        <v>25</v>
      </c>
      <c r="I2256" s="13">
        <v>1</v>
      </c>
      <c r="J2256" s="13">
        <v>12</v>
      </c>
      <c r="K2256" s="13">
        <v>0</v>
      </c>
      <c r="L2256" s="13">
        <v>0</v>
      </c>
      <c r="M2256" s="13">
        <v>0</v>
      </c>
      <c r="N2256" s="13">
        <v>7</v>
      </c>
      <c r="O2256" s="13">
        <v>1</v>
      </c>
      <c r="P2256" s="13">
        <v>6</v>
      </c>
      <c r="Q2256" s="13">
        <v>37</v>
      </c>
      <c r="R2256" s="13">
        <v>4805</v>
      </c>
      <c r="S2256" s="13">
        <v>1008</v>
      </c>
      <c r="T2256" s="15">
        <v>49</v>
      </c>
      <c r="U2256" s="15">
        <v>6.125</v>
      </c>
      <c r="V2256" s="15">
        <v>3.8587500000000001</v>
      </c>
      <c r="W2256" s="13">
        <v>433</v>
      </c>
      <c r="X2256" s="13">
        <v>1024</v>
      </c>
      <c r="Y2256" s="13">
        <v>98</v>
      </c>
      <c r="Z2256" s="13">
        <v>1457</v>
      </c>
      <c r="AA2256" s="13">
        <v>168</v>
      </c>
      <c r="AB2256" s="13">
        <v>12</v>
      </c>
    </row>
    <row r="2257" spans="1:28">
      <c r="A2257" s="1">
        <v>100014938</v>
      </c>
      <c r="B2257" s="1" t="s">
        <v>587</v>
      </c>
      <c r="C2257" s="1" t="s">
        <v>4814</v>
      </c>
      <c r="D2257" s="1" t="s">
        <v>12</v>
      </c>
      <c r="E2257" s="1">
        <v>1</v>
      </c>
      <c r="F2257" s="13">
        <v>68</v>
      </c>
      <c r="G2257" s="13">
        <f t="shared" si="36"/>
        <v>18</v>
      </c>
      <c r="H2257" s="13">
        <v>18</v>
      </c>
      <c r="I2257" s="13">
        <v>0</v>
      </c>
      <c r="J2257" s="13">
        <v>8</v>
      </c>
      <c r="K2257" s="13">
        <v>0</v>
      </c>
      <c r="L2257" s="13">
        <v>0</v>
      </c>
      <c r="M2257" s="13">
        <v>0</v>
      </c>
      <c r="N2257" s="13">
        <v>5</v>
      </c>
      <c r="O2257" s="13">
        <v>1</v>
      </c>
      <c r="P2257" s="13">
        <v>4</v>
      </c>
      <c r="Q2257" s="13">
        <v>25</v>
      </c>
      <c r="R2257" s="13">
        <v>3288</v>
      </c>
      <c r="S2257" s="13">
        <v>419</v>
      </c>
      <c r="T2257" s="15">
        <v>34</v>
      </c>
      <c r="U2257" s="15">
        <v>4.25</v>
      </c>
      <c r="V2257" s="15">
        <v>2.6775000000000002</v>
      </c>
      <c r="W2257" s="13">
        <v>296</v>
      </c>
      <c r="X2257" s="13">
        <v>619</v>
      </c>
      <c r="Y2257" s="13">
        <v>68</v>
      </c>
      <c r="Z2257" s="13">
        <v>915</v>
      </c>
      <c r="AA2257" s="13">
        <v>120</v>
      </c>
      <c r="AB2257" s="13">
        <v>8</v>
      </c>
    </row>
    <row r="2258" spans="1:28">
      <c r="A2258" s="1">
        <v>100014940</v>
      </c>
      <c r="B2258" s="1" t="s">
        <v>587</v>
      </c>
      <c r="C2258" s="1" t="s">
        <v>4814</v>
      </c>
      <c r="D2258" s="1" t="s">
        <v>4825</v>
      </c>
      <c r="E2258" s="1">
        <v>1</v>
      </c>
      <c r="F2258" s="13">
        <v>62</v>
      </c>
      <c r="G2258" s="13">
        <f t="shared" si="36"/>
        <v>16</v>
      </c>
      <c r="H2258" s="13">
        <v>16</v>
      </c>
      <c r="I2258" s="13">
        <v>0</v>
      </c>
      <c r="J2258" s="13">
        <v>8</v>
      </c>
      <c r="K2258" s="13">
        <v>0</v>
      </c>
      <c r="L2258" s="13">
        <v>0</v>
      </c>
      <c r="M2258" s="13">
        <v>0</v>
      </c>
      <c r="N2258" s="13">
        <v>5</v>
      </c>
      <c r="O2258" s="13">
        <v>1</v>
      </c>
      <c r="P2258" s="13">
        <v>4</v>
      </c>
      <c r="Q2258" s="13">
        <v>23</v>
      </c>
      <c r="R2258" s="13">
        <v>3008</v>
      </c>
      <c r="S2258" s="13">
        <v>345</v>
      </c>
      <c r="T2258" s="15">
        <v>31</v>
      </c>
      <c r="U2258" s="15">
        <v>3.875</v>
      </c>
      <c r="V2258" s="15">
        <v>2.4412500000000001</v>
      </c>
      <c r="W2258" s="13">
        <v>271</v>
      </c>
      <c r="X2258" s="13">
        <v>555</v>
      </c>
      <c r="Y2258" s="13">
        <v>62</v>
      </c>
      <c r="Z2258" s="13">
        <v>826</v>
      </c>
      <c r="AA2258" s="13">
        <v>120</v>
      </c>
      <c r="AB2258" s="13">
        <v>8</v>
      </c>
    </row>
    <row r="2259" spans="1:28">
      <c r="A2259" s="1">
        <v>100014955</v>
      </c>
      <c r="B2259" s="1" t="s">
        <v>587</v>
      </c>
      <c r="C2259" s="1" t="s">
        <v>586</v>
      </c>
      <c r="D2259" s="1" t="s">
        <v>12</v>
      </c>
      <c r="E2259" s="1">
        <v>1</v>
      </c>
      <c r="F2259" s="13">
        <v>49</v>
      </c>
      <c r="G2259" s="13">
        <f t="shared" si="36"/>
        <v>13</v>
      </c>
      <c r="H2259" s="13">
        <v>13</v>
      </c>
      <c r="I2259" s="13">
        <v>0</v>
      </c>
      <c r="J2259" s="13">
        <v>8</v>
      </c>
      <c r="K2259" s="13">
        <v>0</v>
      </c>
      <c r="L2259" s="13">
        <v>0</v>
      </c>
      <c r="M2259" s="13">
        <v>0</v>
      </c>
      <c r="N2259" s="13">
        <v>5</v>
      </c>
      <c r="O2259" s="13">
        <v>1</v>
      </c>
      <c r="P2259" s="13">
        <v>4</v>
      </c>
      <c r="Q2259" s="13">
        <v>18</v>
      </c>
      <c r="R2259" s="13">
        <v>2523</v>
      </c>
      <c r="S2259" s="13">
        <v>192</v>
      </c>
      <c r="T2259" s="15">
        <v>24.5</v>
      </c>
      <c r="U2259" s="15">
        <v>3.0625</v>
      </c>
      <c r="V2259" s="15">
        <v>1.9293750000000001</v>
      </c>
      <c r="W2259" s="13">
        <v>228</v>
      </c>
      <c r="X2259" s="13">
        <v>437</v>
      </c>
      <c r="Y2259" s="13">
        <v>49</v>
      </c>
      <c r="Z2259" s="13">
        <v>665</v>
      </c>
      <c r="AA2259" s="13">
        <v>120</v>
      </c>
      <c r="AB2259" s="13">
        <v>8</v>
      </c>
    </row>
    <row r="2260" spans="1:28">
      <c r="A2260" s="1">
        <v>100014960</v>
      </c>
      <c r="B2260" s="1" t="s">
        <v>587</v>
      </c>
      <c r="C2260" s="1" t="s">
        <v>586</v>
      </c>
      <c r="D2260" s="1" t="s">
        <v>1910</v>
      </c>
      <c r="E2260" s="1">
        <v>1</v>
      </c>
      <c r="F2260" s="13">
        <v>54</v>
      </c>
      <c r="G2260" s="13">
        <f t="shared" si="36"/>
        <v>14</v>
      </c>
      <c r="H2260" s="13">
        <v>14</v>
      </c>
      <c r="I2260" s="13">
        <v>0</v>
      </c>
      <c r="J2260" s="13">
        <v>8</v>
      </c>
      <c r="K2260" s="13">
        <v>0</v>
      </c>
      <c r="L2260" s="13">
        <v>0</v>
      </c>
      <c r="M2260" s="13">
        <v>0</v>
      </c>
      <c r="N2260" s="13">
        <v>5</v>
      </c>
      <c r="O2260" s="13">
        <v>1</v>
      </c>
      <c r="P2260" s="13">
        <v>4</v>
      </c>
      <c r="Q2260" s="13">
        <v>20</v>
      </c>
      <c r="R2260" s="13">
        <v>2756</v>
      </c>
      <c r="S2260" s="13">
        <v>248</v>
      </c>
      <c r="T2260" s="15">
        <v>27</v>
      </c>
      <c r="U2260" s="15">
        <v>3.375</v>
      </c>
      <c r="V2260" s="15">
        <v>2.1262500000000002</v>
      </c>
      <c r="W2260" s="13">
        <v>249</v>
      </c>
      <c r="X2260" s="13">
        <v>488</v>
      </c>
      <c r="Y2260" s="13">
        <v>54</v>
      </c>
      <c r="Z2260" s="13">
        <v>737</v>
      </c>
      <c r="AA2260" s="13">
        <v>120</v>
      </c>
      <c r="AB2260" s="13">
        <v>8</v>
      </c>
    </row>
    <row r="2261" spans="1:28">
      <c r="A2261" s="1">
        <v>100014962</v>
      </c>
      <c r="B2261" s="1" t="s">
        <v>587</v>
      </c>
      <c r="C2261" s="1" t="s">
        <v>586</v>
      </c>
      <c r="D2261" s="1" t="s">
        <v>191</v>
      </c>
      <c r="E2261" s="1">
        <v>2</v>
      </c>
      <c r="F2261" s="13">
        <v>35</v>
      </c>
      <c r="G2261" s="13">
        <f t="shared" si="36"/>
        <v>9</v>
      </c>
      <c r="H2261" s="13">
        <v>9</v>
      </c>
      <c r="I2261" s="13">
        <v>0</v>
      </c>
      <c r="J2261" s="13">
        <v>4</v>
      </c>
      <c r="K2261" s="13">
        <v>0</v>
      </c>
      <c r="L2261" s="13">
        <v>0</v>
      </c>
      <c r="M2261" s="13">
        <v>0</v>
      </c>
      <c r="N2261" s="13">
        <v>3</v>
      </c>
      <c r="O2261" s="13">
        <v>1</v>
      </c>
      <c r="P2261" s="13">
        <v>2</v>
      </c>
      <c r="Q2261" s="13">
        <v>13</v>
      </c>
      <c r="R2261" s="13">
        <v>1751</v>
      </c>
      <c r="S2261" s="13">
        <v>82</v>
      </c>
      <c r="T2261" s="15">
        <v>17.5</v>
      </c>
      <c r="U2261" s="15">
        <v>2.1875</v>
      </c>
      <c r="V2261" s="15">
        <v>1.378125</v>
      </c>
      <c r="W2261" s="13">
        <v>158</v>
      </c>
      <c r="X2261" s="13">
        <v>288</v>
      </c>
      <c r="Y2261" s="13">
        <v>35</v>
      </c>
      <c r="Z2261" s="13">
        <v>446</v>
      </c>
      <c r="AA2261" s="13">
        <v>72</v>
      </c>
      <c r="AB2261" s="13">
        <v>4</v>
      </c>
    </row>
    <row r="2262" spans="1:28">
      <c r="A2262" s="1">
        <v>100014964</v>
      </c>
      <c r="B2262" s="1" t="s">
        <v>587</v>
      </c>
      <c r="C2262" s="1" t="s">
        <v>586</v>
      </c>
      <c r="D2262" s="1" t="s">
        <v>18</v>
      </c>
      <c r="E2262" s="1">
        <v>1</v>
      </c>
      <c r="F2262" s="13">
        <v>95</v>
      </c>
      <c r="G2262" s="13">
        <f t="shared" si="36"/>
        <v>25</v>
      </c>
      <c r="H2262" s="13">
        <v>25</v>
      </c>
      <c r="I2262" s="13">
        <v>0</v>
      </c>
      <c r="J2262" s="13">
        <v>12</v>
      </c>
      <c r="K2262" s="13">
        <v>0</v>
      </c>
      <c r="L2262" s="13">
        <v>0</v>
      </c>
      <c r="M2262" s="13">
        <v>0</v>
      </c>
      <c r="N2262" s="13">
        <v>7</v>
      </c>
      <c r="O2262" s="13">
        <v>1</v>
      </c>
      <c r="P2262" s="13">
        <v>6</v>
      </c>
      <c r="Q2262" s="13">
        <v>35</v>
      </c>
      <c r="R2262" s="13">
        <v>4665</v>
      </c>
      <c r="S2262" s="13">
        <v>892</v>
      </c>
      <c r="T2262" s="15">
        <v>47.5</v>
      </c>
      <c r="U2262" s="15">
        <v>5.9375</v>
      </c>
      <c r="V2262" s="15">
        <v>3.7406250000000001</v>
      </c>
      <c r="W2262" s="13">
        <v>420</v>
      </c>
      <c r="X2262" s="13">
        <v>968</v>
      </c>
      <c r="Y2262" s="13">
        <v>95</v>
      </c>
      <c r="Z2262" s="13">
        <v>1388</v>
      </c>
      <c r="AA2262" s="13">
        <v>168</v>
      </c>
      <c r="AB2262" s="13">
        <v>12</v>
      </c>
    </row>
    <row r="2263" spans="1:28">
      <c r="A2263" s="1">
        <v>100014969</v>
      </c>
      <c r="B2263" s="1" t="s">
        <v>587</v>
      </c>
      <c r="C2263" s="1" t="s">
        <v>586</v>
      </c>
      <c r="D2263" s="1" t="s">
        <v>206</v>
      </c>
      <c r="E2263" s="1">
        <v>1</v>
      </c>
      <c r="F2263" s="13">
        <v>71</v>
      </c>
      <c r="G2263" s="13">
        <f t="shared" si="36"/>
        <v>19</v>
      </c>
      <c r="H2263" s="13">
        <v>18</v>
      </c>
      <c r="I2263" s="13">
        <v>1</v>
      </c>
      <c r="J2263" s="13">
        <v>8</v>
      </c>
      <c r="K2263" s="13">
        <v>0</v>
      </c>
      <c r="L2263" s="13">
        <v>0</v>
      </c>
      <c r="M2263" s="13">
        <v>0</v>
      </c>
      <c r="N2263" s="13">
        <v>5</v>
      </c>
      <c r="O2263" s="13">
        <v>1</v>
      </c>
      <c r="P2263" s="13">
        <v>4</v>
      </c>
      <c r="Q2263" s="13">
        <v>27</v>
      </c>
      <c r="R2263" s="13">
        <v>3427</v>
      </c>
      <c r="S2263" s="13">
        <v>500</v>
      </c>
      <c r="T2263" s="15">
        <v>35.5</v>
      </c>
      <c r="U2263" s="15">
        <v>4.4375</v>
      </c>
      <c r="V2263" s="15">
        <v>2.7956249999999998</v>
      </c>
      <c r="W2263" s="13">
        <v>309</v>
      </c>
      <c r="X2263" s="13">
        <v>665</v>
      </c>
      <c r="Y2263" s="13">
        <v>71</v>
      </c>
      <c r="Z2263" s="13">
        <v>974</v>
      </c>
      <c r="AA2263" s="13">
        <v>120</v>
      </c>
      <c r="AB2263" s="13">
        <v>8</v>
      </c>
    </row>
    <row r="2264" spans="1:28">
      <c r="A2264" s="1">
        <v>100014971</v>
      </c>
      <c r="B2264" s="1" t="s">
        <v>587</v>
      </c>
      <c r="C2264" s="1" t="s">
        <v>586</v>
      </c>
      <c r="D2264" s="1" t="s">
        <v>12</v>
      </c>
      <c r="E2264" s="1">
        <v>1</v>
      </c>
      <c r="F2264" s="13">
        <v>81</v>
      </c>
      <c r="G2264" s="13">
        <f t="shared" si="36"/>
        <v>21</v>
      </c>
      <c r="H2264" s="13">
        <v>21</v>
      </c>
      <c r="I2264" s="13">
        <v>0</v>
      </c>
      <c r="J2264" s="13">
        <v>12</v>
      </c>
      <c r="K2264" s="13">
        <v>0</v>
      </c>
      <c r="L2264" s="13">
        <v>0</v>
      </c>
      <c r="M2264" s="13">
        <v>0</v>
      </c>
      <c r="N2264" s="13">
        <v>7</v>
      </c>
      <c r="O2264" s="13">
        <v>1</v>
      </c>
      <c r="P2264" s="13">
        <v>6</v>
      </c>
      <c r="Q2264" s="13">
        <v>30</v>
      </c>
      <c r="R2264" s="13">
        <v>4013</v>
      </c>
      <c r="S2264" s="13">
        <v>634</v>
      </c>
      <c r="T2264" s="15">
        <v>40.5</v>
      </c>
      <c r="U2264" s="15">
        <v>5.0625</v>
      </c>
      <c r="V2264" s="15">
        <v>3.1893750000000001</v>
      </c>
      <c r="W2264" s="13">
        <v>362</v>
      </c>
      <c r="X2264" s="13">
        <v>793</v>
      </c>
      <c r="Y2264" s="13">
        <v>81</v>
      </c>
      <c r="Z2264" s="13">
        <v>1155</v>
      </c>
      <c r="AA2264" s="13">
        <v>168</v>
      </c>
      <c r="AB2264" s="13">
        <v>12</v>
      </c>
    </row>
    <row r="2265" spans="1:28">
      <c r="A2265" s="1">
        <v>100014975</v>
      </c>
      <c r="B2265" s="1" t="s">
        <v>587</v>
      </c>
      <c r="C2265" s="1" t="s">
        <v>586</v>
      </c>
      <c r="D2265" s="1" t="s">
        <v>203</v>
      </c>
      <c r="E2265" s="1">
        <v>1</v>
      </c>
      <c r="F2265" s="13">
        <v>97</v>
      </c>
      <c r="G2265" s="13">
        <f t="shared" si="36"/>
        <v>25</v>
      </c>
      <c r="H2265" s="13">
        <v>25</v>
      </c>
      <c r="I2265" s="13">
        <v>0</v>
      </c>
      <c r="J2265" s="13">
        <v>12</v>
      </c>
      <c r="K2265" s="13">
        <v>0</v>
      </c>
      <c r="L2265" s="13">
        <v>0</v>
      </c>
      <c r="M2265" s="13">
        <v>0</v>
      </c>
      <c r="N2265" s="13">
        <v>7</v>
      </c>
      <c r="O2265" s="13">
        <v>1</v>
      </c>
      <c r="P2265" s="13">
        <v>6</v>
      </c>
      <c r="Q2265" s="13">
        <v>36</v>
      </c>
      <c r="R2265" s="13">
        <v>4758</v>
      </c>
      <c r="S2265" s="13">
        <v>949</v>
      </c>
      <c r="T2265" s="15">
        <v>48.5</v>
      </c>
      <c r="U2265" s="15">
        <v>6.0625</v>
      </c>
      <c r="V2265" s="15">
        <v>3.819375</v>
      </c>
      <c r="W2265" s="13">
        <v>429</v>
      </c>
      <c r="X2265" s="13">
        <v>999</v>
      </c>
      <c r="Y2265" s="13">
        <v>97</v>
      </c>
      <c r="Z2265" s="13">
        <v>1428</v>
      </c>
      <c r="AA2265" s="13">
        <v>168</v>
      </c>
      <c r="AB2265" s="13">
        <v>12</v>
      </c>
    </row>
    <row r="2266" spans="1:28">
      <c r="A2266" s="1">
        <v>100014976</v>
      </c>
      <c r="B2266" s="1" t="s">
        <v>587</v>
      </c>
      <c r="C2266" s="1" t="s">
        <v>586</v>
      </c>
      <c r="D2266" s="1" t="s">
        <v>4836</v>
      </c>
      <c r="E2266" s="1">
        <v>1</v>
      </c>
      <c r="F2266" s="13">
        <v>49</v>
      </c>
      <c r="G2266" s="13">
        <f t="shared" si="36"/>
        <v>17</v>
      </c>
      <c r="H2266" s="13">
        <v>17</v>
      </c>
      <c r="I2266" s="13">
        <v>0</v>
      </c>
      <c r="J2266" s="13">
        <v>6</v>
      </c>
      <c r="K2266" s="13">
        <v>0</v>
      </c>
      <c r="L2266" s="13">
        <v>0</v>
      </c>
      <c r="M2266" s="13">
        <v>0</v>
      </c>
      <c r="N2266" s="13">
        <v>4</v>
      </c>
      <c r="O2266" s="13">
        <v>1</v>
      </c>
      <c r="P2266" s="13">
        <v>3</v>
      </c>
      <c r="Q2266" s="13">
        <v>16</v>
      </c>
      <c r="R2266" s="13">
        <v>2403</v>
      </c>
      <c r="S2266" s="13">
        <v>142</v>
      </c>
      <c r="T2266" s="15">
        <v>24.5</v>
      </c>
      <c r="U2266" s="15">
        <v>3.0625</v>
      </c>
      <c r="V2266" s="15">
        <v>1.9293750000000001</v>
      </c>
      <c r="W2266" s="13">
        <v>217</v>
      </c>
      <c r="X2266" s="13">
        <v>404</v>
      </c>
      <c r="Y2266" s="13">
        <v>49</v>
      </c>
      <c r="Z2266" s="13">
        <v>621</v>
      </c>
      <c r="AA2266" s="13">
        <v>96</v>
      </c>
      <c r="AB2266" s="13">
        <v>6</v>
      </c>
    </row>
    <row r="2267" spans="1:28">
      <c r="A2267" s="1">
        <v>100014977</v>
      </c>
      <c r="B2267" s="1" t="s">
        <v>587</v>
      </c>
      <c r="C2267" s="1" t="s">
        <v>586</v>
      </c>
      <c r="D2267" s="1" t="s">
        <v>4838</v>
      </c>
      <c r="E2267" s="1">
        <v>1</v>
      </c>
      <c r="F2267" s="13">
        <v>14</v>
      </c>
      <c r="G2267" s="13">
        <f t="shared" si="36"/>
        <v>4</v>
      </c>
      <c r="H2267" s="13">
        <v>4</v>
      </c>
      <c r="I2267" s="13">
        <v>0</v>
      </c>
      <c r="J2267" s="13">
        <v>0</v>
      </c>
      <c r="K2267" s="13">
        <v>1</v>
      </c>
      <c r="L2267" s="13">
        <v>0</v>
      </c>
      <c r="M2267" s="13">
        <v>1</v>
      </c>
      <c r="N2267" s="13">
        <v>0</v>
      </c>
      <c r="O2267" s="13">
        <v>1</v>
      </c>
      <c r="P2267" s="13">
        <v>1</v>
      </c>
      <c r="Q2267" s="13">
        <v>5</v>
      </c>
      <c r="R2267" s="13">
        <v>767</v>
      </c>
      <c r="S2267" s="13">
        <v>0</v>
      </c>
      <c r="T2267" s="15">
        <v>7</v>
      </c>
      <c r="U2267" s="15">
        <v>0.875</v>
      </c>
      <c r="V2267" s="15">
        <v>0.55125000000000002</v>
      </c>
      <c r="W2267" s="13">
        <v>70</v>
      </c>
      <c r="X2267" s="13">
        <v>116</v>
      </c>
      <c r="Y2267" s="13">
        <v>14</v>
      </c>
      <c r="Z2267" s="13">
        <v>186</v>
      </c>
      <c r="AA2267" s="13">
        <v>48</v>
      </c>
      <c r="AB2267" s="13">
        <v>0</v>
      </c>
    </row>
    <row r="2268" spans="1:28">
      <c r="A2268" s="1">
        <v>100014978</v>
      </c>
      <c r="B2268" s="1" t="s">
        <v>587</v>
      </c>
      <c r="C2268" s="1" t="s">
        <v>586</v>
      </c>
      <c r="D2268" s="1" t="s">
        <v>1108</v>
      </c>
      <c r="E2268" s="1">
        <v>4</v>
      </c>
      <c r="F2268" s="13">
        <v>44</v>
      </c>
      <c r="G2268" s="13">
        <f t="shared" si="36"/>
        <v>12</v>
      </c>
      <c r="H2268" s="13">
        <v>12</v>
      </c>
      <c r="I2268" s="13">
        <v>0</v>
      </c>
      <c r="J2268" s="13">
        <v>8</v>
      </c>
      <c r="K2268" s="13">
        <v>2</v>
      </c>
      <c r="L2268" s="13">
        <v>0</v>
      </c>
      <c r="M2268" s="13">
        <v>3</v>
      </c>
      <c r="N2268" s="13">
        <v>5</v>
      </c>
      <c r="O2268" s="13">
        <v>4</v>
      </c>
      <c r="P2268" s="13">
        <v>6</v>
      </c>
      <c r="Q2268" s="13">
        <v>16</v>
      </c>
      <c r="R2268" s="13">
        <v>2530</v>
      </c>
      <c r="S2268" s="13">
        <v>142</v>
      </c>
      <c r="T2268" s="15">
        <v>22</v>
      </c>
      <c r="U2268" s="15">
        <v>2.75</v>
      </c>
      <c r="V2268" s="15">
        <v>1.7324999999999999</v>
      </c>
      <c r="W2268" s="13">
        <v>229</v>
      </c>
      <c r="X2268" s="13">
        <v>423</v>
      </c>
      <c r="Y2268" s="13">
        <v>44</v>
      </c>
      <c r="Z2268" s="13">
        <v>652</v>
      </c>
      <c r="AA2268" s="13">
        <v>240</v>
      </c>
      <c r="AB2268" s="13">
        <v>8</v>
      </c>
    </row>
    <row r="2269" spans="1:28">
      <c r="A2269" s="1">
        <v>100014979</v>
      </c>
      <c r="B2269" s="1" t="s">
        <v>587</v>
      </c>
      <c r="C2269" s="1" t="s">
        <v>586</v>
      </c>
      <c r="D2269" s="1" t="s">
        <v>390</v>
      </c>
      <c r="E2269" s="1">
        <v>13</v>
      </c>
      <c r="F2269" s="13">
        <v>208</v>
      </c>
      <c r="G2269" s="13">
        <f t="shared" si="36"/>
        <v>58</v>
      </c>
      <c r="H2269" s="13">
        <v>58</v>
      </c>
      <c r="I2269" s="13">
        <v>0</v>
      </c>
      <c r="J2269" s="13">
        <v>14</v>
      </c>
      <c r="K2269" s="13">
        <v>11</v>
      </c>
      <c r="L2269" s="13">
        <v>0</v>
      </c>
      <c r="M2269" s="13">
        <v>11</v>
      </c>
      <c r="N2269" s="13">
        <v>9</v>
      </c>
      <c r="O2269" s="13">
        <v>13</v>
      </c>
      <c r="P2269" s="13">
        <v>18</v>
      </c>
      <c r="Q2269" s="13">
        <v>75</v>
      </c>
      <c r="R2269" s="13">
        <v>10482</v>
      </c>
      <c r="S2269" s="13">
        <v>501</v>
      </c>
      <c r="T2269" s="15">
        <v>104</v>
      </c>
      <c r="U2269" s="15">
        <v>13</v>
      </c>
      <c r="V2269" s="15">
        <v>8.19</v>
      </c>
      <c r="W2269" s="13">
        <v>948</v>
      </c>
      <c r="X2269" s="13">
        <v>1727</v>
      </c>
      <c r="Y2269" s="13">
        <v>208</v>
      </c>
      <c r="Z2269" s="13">
        <v>2675</v>
      </c>
      <c r="AA2269" s="13">
        <v>744</v>
      </c>
      <c r="AB2269" s="13">
        <v>14</v>
      </c>
    </row>
    <row r="2270" spans="1:28">
      <c r="A2270" s="1">
        <v>100014982</v>
      </c>
      <c r="B2270" s="1" t="s">
        <v>587</v>
      </c>
      <c r="C2270" s="1" t="s">
        <v>586</v>
      </c>
      <c r="D2270" s="1" t="s">
        <v>167</v>
      </c>
      <c r="E2270" s="1">
        <v>1</v>
      </c>
      <c r="F2270" s="13">
        <v>55</v>
      </c>
      <c r="G2270" s="13">
        <f t="shared" si="36"/>
        <v>19</v>
      </c>
      <c r="H2270" s="13">
        <v>19</v>
      </c>
      <c r="I2270" s="13">
        <v>0</v>
      </c>
      <c r="J2270" s="13">
        <v>8</v>
      </c>
      <c r="K2270" s="13">
        <v>0</v>
      </c>
      <c r="L2270" s="13">
        <v>0</v>
      </c>
      <c r="M2270" s="13">
        <v>0</v>
      </c>
      <c r="N2270" s="13">
        <v>5</v>
      </c>
      <c r="O2270" s="13">
        <v>1</v>
      </c>
      <c r="P2270" s="13">
        <v>4</v>
      </c>
      <c r="Q2270" s="13">
        <v>18</v>
      </c>
      <c r="R2270" s="13">
        <v>2802</v>
      </c>
      <c r="S2270" s="13">
        <v>192</v>
      </c>
      <c r="T2270" s="15">
        <v>27.5</v>
      </c>
      <c r="U2270" s="15">
        <v>3.4375</v>
      </c>
      <c r="V2270" s="15">
        <v>2.1656249999999999</v>
      </c>
      <c r="W2270" s="13">
        <v>253</v>
      </c>
      <c r="X2270" s="13">
        <v>478</v>
      </c>
      <c r="Y2270" s="13">
        <v>55</v>
      </c>
      <c r="Z2270" s="13">
        <v>731</v>
      </c>
      <c r="AA2270" s="13">
        <v>120</v>
      </c>
      <c r="AB2270" s="13">
        <v>8</v>
      </c>
    </row>
    <row r="2271" spans="1:28">
      <c r="A2271" s="1">
        <v>100014986</v>
      </c>
      <c r="B2271" s="1" t="s">
        <v>587</v>
      </c>
      <c r="C2271" s="1" t="s">
        <v>586</v>
      </c>
      <c r="D2271" s="1" t="s">
        <v>1069</v>
      </c>
      <c r="E2271" s="1">
        <v>1</v>
      </c>
      <c r="F2271" s="13">
        <v>81</v>
      </c>
      <c r="G2271" s="13">
        <f t="shared" si="36"/>
        <v>21</v>
      </c>
      <c r="H2271" s="13">
        <v>21</v>
      </c>
      <c r="I2271" s="13">
        <v>0</v>
      </c>
      <c r="J2271" s="13">
        <v>12</v>
      </c>
      <c r="K2271" s="13">
        <v>0</v>
      </c>
      <c r="L2271" s="13">
        <v>0</v>
      </c>
      <c r="M2271" s="13">
        <v>0</v>
      </c>
      <c r="N2271" s="13">
        <v>7</v>
      </c>
      <c r="O2271" s="13">
        <v>1</v>
      </c>
      <c r="P2271" s="13">
        <v>6</v>
      </c>
      <c r="Q2271" s="13">
        <v>30</v>
      </c>
      <c r="R2271" s="13">
        <v>4013</v>
      </c>
      <c r="S2271" s="13">
        <v>634</v>
      </c>
      <c r="T2271" s="15">
        <v>40.5</v>
      </c>
      <c r="U2271" s="15">
        <v>5.0625</v>
      </c>
      <c r="V2271" s="15">
        <v>3.1893750000000001</v>
      </c>
      <c r="W2271" s="13">
        <v>362</v>
      </c>
      <c r="X2271" s="13">
        <v>793</v>
      </c>
      <c r="Y2271" s="13">
        <v>81</v>
      </c>
      <c r="Z2271" s="13">
        <v>1155</v>
      </c>
      <c r="AA2271" s="13">
        <v>168</v>
      </c>
      <c r="AB2271" s="13">
        <v>12</v>
      </c>
    </row>
    <row r="2272" spans="1:28">
      <c r="A2272" s="1">
        <v>100014987</v>
      </c>
      <c r="B2272" s="1" t="s">
        <v>587</v>
      </c>
      <c r="C2272" s="1" t="s">
        <v>586</v>
      </c>
      <c r="D2272" s="1" t="s">
        <v>230</v>
      </c>
      <c r="E2272" s="1">
        <v>1</v>
      </c>
      <c r="F2272" s="13">
        <v>151</v>
      </c>
      <c r="G2272" s="13">
        <f t="shared" si="36"/>
        <v>39</v>
      </c>
      <c r="H2272" s="13">
        <v>39</v>
      </c>
      <c r="I2272" s="13">
        <v>0</v>
      </c>
      <c r="J2272" s="13">
        <v>22</v>
      </c>
      <c r="K2272" s="13">
        <v>0</v>
      </c>
      <c r="L2272" s="13">
        <v>1</v>
      </c>
      <c r="M2272" s="13">
        <v>0</v>
      </c>
      <c r="N2272" s="13">
        <v>11</v>
      </c>
      <c r="O2272" s="13">
        <v>1</v>
      </c>
      <c r="P2272" s="13">
        <v>11</v>
      </c>
      <c r="Q2272" s="13">
        <v>56</v>
      </c>
      <c r="R2272" s="13">
        <v>7393</v>
      </c>
      <c r="S2272" s="13">
        <v>2455</v>
      </c>
      <c r="T2272" s="15">
        <v>75.5</v>
      </c>
      <c r="U2272" s="15">
        <v>9.4375</v>
      </c>
      <c r="V2272" s="15">
        <v>5.9456249999999997</v>
      </c>
      <c r="W2272" s="13">
        <v>666</v>
      </c>
      <c r="X2272" s="13">
        <v>1846</v>
      </c>
      <c r="Y2272" s="13">
        <v>151</v>
      </c>
      <c r="Z2272" s="13">
        <v>2512</v>
      </c>
      <c r="AA2272" s="13">
        <v>264</v>
      </c>
      <c r="AB2272" s="13">
        <v>22</v>
      </c>
    </row>
    <row r="2273" spans="1:28">
      <c r="A2273" s="1">
        <v>100014996</v>
      </c>
      <c r="B2273" s="1" t="s">
        <v>587</v>
      </c>
      <c r="C2273" s="1" t="s">
        <v>586</v>
      </c>
      <c r="D2273" s="1" t="s">
        <v>4844</v>
      </c>
      <c r="E2273" s="1">
        <v>1</v>
      </c>
      <c r="F2273" s="13">
        <v>55</v>
      </c>
      <c r="G2273" s="13">
        <f t="shared" si="36"/>
        <v>19</v>
      </c>
      <c r="H2273" s="13">
        <v>19</v>
      </c>
      <c r="I2273" s="13">
        <v>0</v>
      </c>
      <c r="J2273" s="13">
        <v>6</v>
      </c>
      <c r="K2273" s="13">
        <v>0</v>
      </c>
      <c r="L2273" s="13">
        <v>0</v>
      </c>
      <c r="M2273" s="13">
        <v>0</v>
      </c>
      <c r="N2273" s="13">
        <v>4</v>
      </c>
      <c r="O2273" s="13">
        <v>1</v>
      </c>
      <c r="P2273" s="13">
        <v>3</v>
      </c>
      <c r="Q2273" s="13">
        <v>18</v>
      </c>
      <c r="R2273" s="13">
        <v>2682</v>
      </c>
      <c r="S2273" s="13">
        <v>192</v>
      </c>
      <c r="T2273" s="15">
        <v>27.5</v>
      </c>
      <c r="U2273" s="15">
        <v>3.4375</v>
      </c>
      <c r="V2273" s="15">
        <v>2.1656249999999999</v>
      </c>
      <c r="W2273" s="13">
        <v>242</v>
      </c>
      <c r="X2273" s="13">
        <v>460</v>
      </c>
      <c r="Y2273" s="13">
        <v>55</v>
      </c>
      <c r="Z2273" s="13">
        <v>702</v>
      </c>
      <c r="AA2273" s="13">
        <v>96</v>
      </c>
      <c r="AB2273" s="13">
        <v>6</v>
      </c>
    </row>
    <row r="2274" spans="1:28">
      <c r="A2274" s="1">
        <v>100014999</v>
      </c>
      <c r="B2274" s="1" t="s">
        <v>587</v>
      </c>
      <c r="C2274" s="1" t="s">
        <v>586</v>
      </c>
      <c r="D2274" s="1" t="s">
        <v>12</v>
      </c>
      <c r="E2274" s="1">
        <v>1</v>
      </c>
      <c r="F2274" s="13">
        <v>92</v>
      </c>
      <c r="G2274" s="13">
        <f t="shared" si="36"/>
        <v>24</v>
      </c>
      <c r="H2274" s="13">
        <v>24</v>
      </c>
      <c r="I2274" s="13">
        <v>0</v>
      </c>
      <c r="J2274" s="13">
        <v>14</v>
      </c>
      <c r="K2274" s="13">
        <v>0</v>
      </c>
      <c r="L2274" s="13">
        <v>0</v>
      </c>
      <c r="M2274" s="13">
        <v>0</v>
      </c>
      <c r="N2274" s="13">
        <v>8</v>
      </c>
      <c r="O2274" s="13">
        <v>1</v>
      </c>
      <c r="P2274" s="13">
        <v>7</v>
      </c>
      <c r="Q2274" s="13">
        <v>34</v>
      </c>
      <c r="R2274" s="13">
        <v>4645</v>
      </c>
      <c r="S2274" s="13">
        <v>837</v>
      </c>
      <c r="T2274" s="15">
        <v>46</v>
      </c>
      <c r="U2274" s="15">
        <v>5.75</v>
      </c>
      <c r="V2274" s="15">
        <v>3.6225000000000001</v>
      </c>
      <c r="W2274" s="13">
        <v>419</v>
      </c>
      <c r="X2274" s="13">
        <v>948</v>
      </c>
      <c r="Y2274" s="13">
        <v>92</v>
      </c>
      <c r="Z2274" s="13">
        <v>1367</v>
      </c>
      <c r="AA2274" s="13">
        <v>192</v>
      </c>
      <c r="AB2274" s="13">
        <v>14</v>
      </c>
    </row>
    <row r="2275" spans="1:28">
      <c r="A2275" s="1">
        <v>100015005</v>
      </c>
      <c r="B2275" s="1" t="s">
        <v>587</v>
      </c>
      <c r="C2275" s="1" t="s">
        <v>586</v>
      </c>
      <c r="D2275" s="1" t="s">
        <v>12</v>
      </c>
      <c r="E2275" s="1">
        <v>1</v>
      </c>
      <c r="F2275" s="13">
        <v>100</v>
      </c>
      <c r="G2275" s="13">
        <f t="shared" si="36"/>
        <v>26</v>
      </c>
      <c r="H2275" s="13">
        <v>26</v>
      </c>
      <c r="I2275" s="13">
        <v>0</v>
      </c>
      <c r="J2275" s="13">
        <v>14</v>
      </c>
      <c r="K2275" s="13">
        <v>0</v>
      </c>
      <c r="L2275" s="13">
        <v>0</v>
      </c>
      <c r="M2275" s="13">
        <v>0</v>
      </c>
      <c r="N2275" s="13">
        <v>8</v>
      </c>
      <c r="O2275" s="13">
        <v>1</v>
      </c>
      <c r="P2275" s="13">
        <v>7</v>
      </c>
      <c r="Q2275" s="13">
        <v>37</v>
      </c>
      <c r="R2275" s="13">
        <v>5018</v>
      </c>
      <c r="S2275" s="13">
        <v>1008</v>
      </c>
      <c r="T2275" s="15">
        <v>50</v>
      </c>
      <c r="U2275" s="15">
        <v>6.25</v>
      </c>
      <c r="V2275" s="15">
        <v>3.9375</v>
      </c>
      <c r="W2275" s="13">
        <v>452</v>
      </c>
      <c r="X2275" s="13">
        <v>1056</v>
      </c>
      <c r="Y2275" s="13">
        <v>100</v>
      </c>
      <c r="Z2275" s="13">
        <v>1508</v>
      </c>
      <c r="AA2275" s="13">
        <v>192</v>
      </c>
      <c r="AB2275" s="13">
        <v>14</v>
      </c>
    </row>
    <row r="2276" spans="1:28">
      <c r="A2276" s="1">
        <v>100015014</v>
      </c>
      <c r="B2276" s="1" t="s">
        <v>587</v>
      </c>
      <c r="C2276" s="1" t="s">
        <v>586</v>
      </c>
      <c r="D2276" s="1" t="s">
        <v>12</v>
      </c>
      <c r="E2276" s="1">
        <v>1</v>
      </c>
      <c r="F2276" s="13">
        <v>70</v>
      </c>
      <c r="G2276" s="13">
        <f t="shared" si="36"/>
        <v>18</v>
      </c>
      <c r="H2276" s="13">
        <v>18</v>
      </c>
      <c r="I2276" s="13">
        <v>0</v>
      </c>
      <c r="J2276" s="13">
        <v>10</v>
      </c>
      <c r="K2276" s="13">
        <v>0</v>
      </c>
      <c r="L2276" s="13">
        <v>0</v>
      </c>
      <c r="M2276" s="13">
        <v>0</v>
      </c>
      <c r="N2276" s="13">
        <v>6</v>
      </c>
      <c r="O2276" s="13">
        <v>1</v>
      </c>
      <c r="P2276" s="13">
        <v>5</v>
      </c>
      <c r="Q2276" s="13">
        <v>26</v>
      </c>
      <c r="R2276" s="13">
        <v>3501</v>
      </c>
      <c r="S2276" s="13">
        <v>458</v>
      </c>
      <c r="T2276" s="15">
        <v>35</v>
      </c>
      <c r="U2276" s="15">
        <v>4.375</v>
      </c>
      <c r="V2276" s="15">
        <v>2.7562500000000001</v>
      </c>
      <c r="W2276" s="13">
        <v>316</v>
      </c>
      <c r="X2276" s="13">
        <v>663</v>
      </c>
      <c r="Y2276" s="13">
        <v>70</v>
      </c>
      <c r="Z2276" s="13">
        <v>979</v>
      </c>
      <c r="AA2276" s="13">
        <v>144</v>
      </c>
      <c r="AB2276" s="13">
        <v>10</v>
      </c>
    </row>
    <row r="2277" spans="1:28">
      <c r="A2277" s="1">
        <v>100015015</v>
      </c>
      <c r="B2277" s="1" t="s">
        <v>587</v>
      </c>
      <c r="C2277" s="1" t="s">
        <v>586</v>
      </c>
      <c r="D2277" s="1" t="s">
        <v>372</v>
      </c>
      <c r="E2277" s="1">
        <v>1</v>
      </c>
      <c r="F2277" s="13">
        <v>22</v>
      </c>
      <c r="G2277" s="13">
        <f t="shared" si="36"/>
        <v>6</v>
      </c>
      <c r="H2277" s="13">
        <v>6</v>
      </c>
      <c r="I2277" s="13">
        <v>0</v>
      </c>
      <c r="J2277" s="13">
        <v>4</v>
      </c>
      <c r="K2277" s="13">
        <v>0</v>
      </c>
      <c r="L2277" s="13">
        <v>0</v>
      </c>
      <c r="M2277" s="13">
        <v>0</v>
      </c>
      <c r="N2277" s="13">
        <v>3</v>
      </c>
      <c r="O2277" s="13">
        <v>1</v>
      </c>
      <c r="P2277" s="13">
        <v>2</v>
      </c>
      <c r="Q2277" s="13">
        <v>8</v>
      </c>
      <c r="R2277" s="13">
        <v>1145</v>
      </c>
      <c r="S2277" s="13">
        <v>16</v>
      </c>
      <c r="T2277" s="15">
        <v>11</v>
      </c>
      <c r="U2277" s="15">
        <v>1.375</v>
      </c>
      <c r="V2277" s="15">
        <v>0.86624999999999996</v>
      </c>
      <c r="W2277" s="13">
        <v>104</v>
      </c>
      <c r="X2277" s="13">
        <v>177</v>
      </c>
      <c r="Y2277" s="13">
        <v>22</v>
      </c>
      <c r="Z2277" s="13">
        <v>281</v>
      </c>
      <c r="AA2277" s="13">
        <v>72</v>
      </c>
      <c r="AB2277" s="13">
        <v>4</v>
      </c>
    </row>
    <row r="2278" spans="1:28">
      <c r="A2278" s="1">
        <v>100015026</v>
      </c>
      <c r="B2278" s="1" t="s">
        <v>587</v>
      </c>
      <c r="C2278" s="1" t="s">
        <v>586</v>
      </c>
      <c r="D2278" s="1" t="s">
        <v>4849</v>
      </c>
      <c r="E2278" s="1">
        <v>1</v>
      </c>
      <c r="F2278" s="13">
        <v>52</v>
      </c>
      <c r="G2278" s="13">
        <f t="shared" si="36"/>
        <v>14</v>
      </c>
      <c r="H2278" s="13">
        <v>14</v>
      </c>
      <c r="I2278" s="13">
        <v>0</v>
      </c>
      <c r="J2278" s="13">
        <v>6</v>
      </c>
      <c r="K2278" s="13">
        <v>0</v>
      </c>
      <c r="L2278" s="13">
        <v>0</v>
      </c>
      <c r="M2278" s="13">
        <v>0</v>
      </c>
      <c r="N2278" s="13">
        <v>4</v>
      </c>
      <c r="O2278" s="13">
        <v>1</v>
      </c>
      <c r="P2278" s="13">
        <v>3</v>
      </c>
      <c r="Q2278" s="13">
        <v>19</v>
      </c>
      <c r="R2278" s="13">
        <v>2542</v>
      </c>
      <c r="S2278" s="13">
        <v>219</v>
      </c>
      <c r="T2278" s="15">
        <v>26</v>
      </c>
      <c r="U2278" s="15">
        <v>3.25</v>
      </c>
      <c r="V2278" s="15">
        <v>2.0474999999999999</v>
      </c>
      <c r="W2278" s="13">
        <v>229</v>
      </c>
      <c r="X2278" s="13">
        <v>447</v>
      </c>
      <c r="Y2278" s="13">
        <v>52</v>
      </c>
      <c r="Z2278" s="13">
        <v>676</v>
      </c>
      <c r="AA2278" s="13">
        <v>96</v>
      </c>
      <c r="AB2278" s="13">
        <v>6</v>
      </c>
    </row>
    <row r="2279" spans="1:28">
      <c r="A2279" s="1">
        <v>100015034</v>
      </c>
      <c r="B2279" s="1" t="s">
        <v>587</v>
      </c>
      <c r="C2279" s="1" t="s">
        <v>586</v>
      </c>
      <c r="D2279" s="1" t="s">
        <v>12</v>
      </c>
      <c r="E2279" s="1">
        <v>1</v>
      </c>
      <c r="F2279" s="13">
        <v>60</v>
      </c>
      <c r="G2279" s="13">
        <f t="shared" si="36"/>
        <v>16</v>
      </c>
      <c r="H2279" s="13">
        <v>16</v>
      </c>
      <c r="I2279" s="13">
        <v>0</v>
      </c>
      <c r="J2279" s="13">
        <v>6</v>
      </c>
      <c r="K2279" s="13">
        <v>0</v>
      </c>
      <c r="L2279" s="13">
        <v>0</v>
      </c>
      <c r="M2279" s="13">
        <v>0</v>
      </c>
      <c r="N2279" s="13">
        <v>4</v>
      </c>
      <c r="O2279" s="13">
        <v>1</v>
      </c>
      <c r="P2279" s="13">
        <v>3</v>
      </c>
      <c r="Q2279" s="13">
        <v>22</v>
      </c>
      <c r="R2279" s="13">
        <v>2915</v>
      </c>
      <c r="S2279" s="13">
        <v>311</v>
      </c>
      <c r="T2279" s="15">
        <v>30</v>
      </c>
      <c r="U2279" s="15">
        <v>3.75</v>
      </c>
      <c r="V2279" s="15">
        <v>2.3624999999999998</v>
      </c>
      <c r="W2279" s="13">
        <v>263</v>
      </c>
      <c r="X2279" s="13">
        <v>531</v>
      </c>
      <c r="Y2279" s="13">
        <v>60</v>
      </c>
      <c r="Z2279" s="13">
        <v>794</v>
      </c>
      <c r="AA2279" s="13">
        <v>96</v>
      </c>
      <c r="AB2279" s="13">
        <v>6</v>
      </c>
    </row>
    <row r="2280" spans="1:28">
      <c r="A2280" s="1">
        <v>100015035</v>
      </c>
      <c r="B2280" s="1" t="s">
        <v>587</v>
      </c>
      <c r="C2280" s="1" t="s">
        <v>586</v>
      </c>
      <c r="D2280" s="1" t="s">
        <v>120</v>
      </c>
      <c r="E2280" s="1">
        <v>1</v>
      </c>
      <c r="F2280" s="13">
        <v>41</v>
      </c>
      <c r="G2280" s="13">
        <f t="shared" si="36"/>
        <v>11</v>
      </c>
      <c r="H2280" s="13">
        <v>11</v>
      </c>
      <c r="I2280" s="13">
        <v>0</v>
      </c>
      <c r="J2280" s="13">
        <v>8</v>
      </c>
      <c r="K2280" s="13">
        <v>0</v>
      </c>
      <c r="L2280" s="13">
        <v>0</v>
      </c>
      <c r="M2280" s="13">
        <v>0</v>
      </c>
      <c r="N2280" s="13">
        <v>5</v>
      </c>
      <c r="O2280" s="13">
        <v>1</v>
      </c>
      <c r="P2280" s="13">
        <v>4</v>
      </c>
      <c r="Q2280" s="13">
        <v>15</v>
      </c>
      <c r="R2280" s="13">
        <v>2150</v>
      </c>
      <c r="S2280" s="13">
        <v>120</v>
      </c>
      <c r="T2280" s="15">
        <v>20.5</v>
      </c>
      <c r="U2280" s="15">
        <v>2.5625</v>
      </c>
      <c r="V2280" s="15">
        <v>1.6143749999999999</v>
      </c>
      <c r="W2280" s="13">
        <v>194</v>
      </c>
      <c r="X2280" s="13">
        <v>359</v>
      </c>
      <c r="Y2280" s="13">
        <v>41</v>
      </c>
      <c r="Z2280" s="13">
        <v>553</v>
      </c>
      <c r="AA2280" s="13">
        <v>120</v>
      </c>
      <c r="AB2280" s="13">
        <v>8</v>
      </c>
    </row>
    <row r="2281" spans="1:28">
      <c r="A2281" s="1">
        <v>100015038</v>
      </c>
      <c r="B2281" s="1" t="s">
        <v>587</v>
      </c>
      <c r="C2281" s="1" t="s">
        <v>586</v>
      </c>
      <c r="D2281" s="1" t="s">
        <v>150</v>
      </c>
      <c r="E2281" s="1">
        <v>1</v>
      </c>
      <c r="F2281" s="13">
        <v>87</v>
      </c>
      <c r="G2281" s="13">
        <f t="shared" si="36"/>
        <v>23</v>
      </c>
      <c r="H2281" s="13">
        <v>23</v>
      </c>
      <c r="I2281" s="13">
        <v>0</v>
      </c>
      <c r="J2281" s="13">
        <v>12</v>
      </c>
      <c r="K2281" s="13">
        <v>0</v>
      </c>
      <c r="L2281" s="13">
        <v>0</v>
      </c>
      <c r="M2281" s="13">
        <v>0</v>
      </c>
      <c r="N2281" s="13">
        <v>7</v>
      </c>
      <c r="O2281" s="13">
        <v>1</v>
      </c>
      <c r="P2281" s="13">
        <v>6</v>
      </c>
      <c r="Q2281" s="13">
        <v>32</v>
      </c>
      <c r="R2281" s="13">
        <v>4293</v>
      </c>
      <c r="S2281" s="13">
        <v>732</v>
      </c>
      <c r="T2281" s="15">
        <v>43.5</v>
      </c>
      <c r="U2281" s="15">
        <v>5.4375</v>
      </c>
      <c r="V2281" s="15">
        <v>3.4256250000000001</v>
      </c>
      <c r="W2281" s="13">
        <v>387</v>
      </c>
      <c r="X2281" s="13">
        <v>864</v>
      </c>
      <c r="Y2281" s="13">
        <v>87</v>
      </c>
      <c r="Z2281" s="13">
        <v>1251</v>
      </c>
      <c r="AA2281" s="13">
        <v>168</v>
      </c>
      <c r="AB2281" s="13">
        <v>12</v>
      </c>
    </row>
    <row r="2282" spans="1:28">
      <c r="A2282" s="1">
        <v>100015039</v>
      </c>
      <c r="B2282" s="1" t="s">
        <v>587</v>
      </c>
      <c r="C2282" s="1" t="s">
        <v>586</v>
      </c>
      <c r="D2282" s="1" t="s">
        <v>171</v>
      </c>
      <c r="E2282" s="1">
        <v>1</v>
      </c>
      <c r="F2282" s="13">
        <v>33</v>
      </c>
      <c r="G2282" s="13">
        <f t="shared" si="36"/>
        <v>9</v>
      </c>
      <c r="H2282" s="13">
        <v>9</v>
      </c>
      <c r="I2282" s="13">
        <v>0</v>
      </c>
      <c r="J2282" s="13">
        <v>4</v>
      </c>
      <c r="K2282" s="13">
        <v>0</v>
      </c>
      <c r="L2282" s="13">
        <v>0</v>
      </c>
      <c r="M2282" s="13">
        <v>0</v>
      </c>
      <c r="N2282" s="13">
        <v>3</v>
      </c>
      <c r="O2282" s="13">
        <v>1</v>
      </c>
      <c r="P2282" s="13">
        <v>2</v>
      </c>
      <c r="Q2282" s="13">
        <v>12</v>
      </c>
      <c r="R2282" s="13">
        <v>1657</v>
      </c>
      <c r="S2282" s="13">
        <v>65</v>
      </c>
      <c r="T2282" s="15">
        <v>16.5</v>
      </c>
      <c r="U2282" s="15">
        <v>2.0625</v>
      </c>
      <c r="V2282" s="15">
        <v>1.2993749999999999</v>
      </c>
      <c r="W2282" s="13">
        <v>150</v>
      </c>
      <c r="X2282" s="13">
        <v>269</v>
      </c>
      <c r="Y2282" s="13">
        <v>33</v>
      </c>
      <c r="Z2282" s="13">
        <v>419</v>
      </c>
      <c r="AA2282" s="13">
        <v>72</v>
      </c>
      <c r="AB2282" s="13">
        <v>4</v>
      </c>
    </row>
    <row r="2283" spans="1:28">
      <c r="A2283" s="1">
        <v>100015040</v>
      </c>
      <c r="B2283" s="1" t="s">
        <v>587</v>
      </c>
      <c r="C2283" s="1" t="s">
        <v>586</v>
      </c>
      <c r="D2283" s="1" t="s">
        <v>120</v>
      </c>
      <c r="E2283" s="1">
        <v>1</v>
      </c>
      <c r="F2283" s="13">
        <v>9</v>
      </c>
      <c r="G2283" s="13">
        <f t="shared" si="36"/>
        <v>3</v>
      </c>
      <c r="H2283" s="13">
        <v>3</v>
      </c>
      <c r="I2283" s="13">
        <v>0</v>
      </c>
      <c r="J2283" s="13">
        <v>0</v>
      </c>
      <c r="K2283" s="13">
        <v>1</v>
      </c>
      <c r="L2283" s="13">
        <v>0</v>
      </c>
      <c r="M2283" s="13">
        <v>1</v>
      </c>
      <c r="N2283" s="13">
        <v>0</v>
      </c>
      <c r="O2283" s="13">
        <v>1</v>
      </c>
      <c r="P2283" s="13">
        <v>1</v>
      </c>
      <c r="Q2283" s="13">
        <v>3</v>
      </c>
      <c r="R2283" s="13">
        <v>410</v>
      </c>
      <c r="S2283" s="13">
        <v>0</v>
      </c>
      <c r="T2283" s="15">
        <v>4.5</v>
      </c>
      <c r="U2283" s="15">
        <v>0.5625</v>
      </c>
      <c r="V2283" s="15">
        <v>0.354375</v>
      </c>
      <c r="W2283" s="13">
        <v>37</v>
      </c>
      <c r="X2283" s="13">
        <v>62</v>
      </c>
      <c r="Y2283" s="13">
        <v>9</v>
      </c>
      <c r="Z2283" s="13">
        <v>99</v>
      </c>
      <c r="AA2283" s="13">
        <v>48</v>
      </c>
      <c r="AB2283" s="13">
        <v>0</v>
      </c>
    </row>
    <row r="2284" spans="1:28">
      <c r="A2284" s="1">
        <v>100015045</v>
      </c>
      <c r="B2284" s="1" t="s">
        <v>587</v>
      </c>
      <c r="C2284" s="1" t="s">
        <v>586</v>
      </c>
      <c r="D2284" s="1" t="s">
        <v>12</v>
      </c>
      <c r="E2284" s="1">
        <v>1</v>
      </c>
      <c r="F2284" s="13">
        <v>100</v>
      </c>
      <c r="G2284" s="13">
        <f t="shared" si="36"/>
        <v>26</v>
      </c>
      <c r="H2284" s="13">
        <v>26</v>
      </c>
      <c r="I2284" s="13">
        <v>0</v>
      </c>
      <c r="J2284" s="13">
        <v>14</v>
      </c>
      <c r="K2284" s="13">
        <v>0</v>
      </c>
      <c r="L2284" s="13">
        <v>0</v>
      </c>
      <c r="M2284" s="13">
        <v>0</v>
      </c>
      <c r="N2284" s="13">
        <v>8</v>
      </c>
      <c r="O2284" s="13">
        <v>1</v>
      </c>
      <c r="P2284" s="13">
        <v>7</v>
      </c>
      <c r="Q2284" s="13">
        <v>37</v>
      </c>
      <c r="R2284" s="13">
        <v>5018</v>
      </c>
      <c r="S2284" s="13">
        <v>1008</v>
      </c>
      <c r="T2284" s="15">
        <v>50</v>
      </c>
      <c r="U2284" s="15">
        <v>6.25</v>
      </c>
      <c r="V2284" s="15">
        <v>3.9375</v>
      </c>
      <c r="W2284" s="13">
        <v>452</v>
      </c>
      <c r="X2284" s="13">
        <v>1056</v>
      </c>
      <c r="Y2284" s="13">
        <v>100</v>
      </c>
      <c r="Z2284" s="13">
        <v>1508</v>
      </c>
      <c r="AA2284" s="13">
        <v>192</v>
      </c>
      <c r="AB2284" s="13">
        <v>14</v>
      </c>
    </row>
    <row r="2285" spans="1:28">
      <c r="A2285" s="1">
        <v>100015052</v>
      </c>
      <c r="B2285" s="1" t="s">
        <v>587</v>
      </c>
      <c r="C2285" s="1" t="s">
        <v>586</v>
      </c>
      <c r="D2285" s="1" t="s">
        <v>150</v>
      </c>
      <c r="E2285" s="1">
        <v>1</v>
      </c>
      <c r="F2285" s="13">
        <v>30</v>
      </c>
      <c r="G2285" s="13">
        <f t="shared" si="36"/>
        <v>8</v>
      </c>
      <c r="H2285" s="13">
        <v>8</v>
      </c>
      <c r="I2285" s="13">
        <v>0</v>
      </c>
      <c r="J2285" s="13">
        <v>4</v>
      </c>
      <c r="K2285" s="13">
        <v>0</v>
      </c>
      <c r="L2285" s="13">
        <v>0</v>
      </c>
      <c r="M2285" s="13">
        <v>0</v>
      </c>
      <c r="N2285" s="13">
        <v>3</v>
      </c>
      <c r="O2285" s="13">
        <v>1</v>
      </c>
      <c r="P2285" s="13">
        <v>2</v>
      </c>
      <c r="Q2285" s="13">
        <v>11</v>
      </c>
      <c r="R2285" s="13">
        <v>1518</v>
      </c>
      <c r="S2285" s="13">
        <v>50</v>
      </c>
      <c r="T2285" s="15">
        <v>15</v>
      </c>
      <c r="U2285" s="15">
        <v>1.875</v>
      </c>
      <c r="V2285" s="15">
        <v>1.1812499999999999</v>
      </c>
      <c r="W2285" s="13">
        <v>137</v>
      </c>
      <c r="X2285" s="13">
        <v>243</v>
      </c>
      <c r="Y2285" s="13">
        <v>30</v>
      </c>
      <c r="Z2285" s="13">
        <v>380</v>
      </c>
      <c r="AA2285" s="13">
        <v>72</v>
      </c>
      <c r="AB2285" s="13">
        <v>4</v>
      </c>
    </row>
    <row r="2286" spans="1:28">
      <c r="A2286" s="1">
        <v>100015059</v>
      </c>
      <c r="B2286" s="1" t="s">
        <v>587</v>
      </c>
      <c r="C2286" s="1" t="s">
        <v>586</v>
      </c>
      <c r="D2286" s="1" t="s">
        <v>4858</v>
      </c>
      <c r="E2286" s="1">
        <v>1</v>
      </c>
      <c r="F2286" s="13">
        <v>100</v>
      </c>
      <c r="G2286" s="13">
        <f t="shared" si="36"/>
        <v>26</v>
      </c>
      <c r="H2286" s="13">
        <v>26</v>
      </c>
      <c r="I2286" s="13">
        <v>0</v>
      </c>
      <c r="J2286" s="13">
        <v>12</v>
      </c>
      <c r="K2286" s="13">
        <v>0</v>
      </c>
      <c r="L2286" s="13">
        <v>0</v>
      </c>
      <c r="M2286" s="13">
        <v>0</v>
      </c>
      <c r="N2286" s="13">
        <v>7</v>
      </c>
      <c r="O2286" s="13">
        <v>1</v>
      </c>
      <c r="P2286" s="13">
        <v>6</v>
      </c>
      <c r="Q2286" s="13">
        <v>37</v>
      </c>
      <c r="R2286" s="13">
        <v>4898</v>
      </c>
      <c r="S2286" s="13">
        <v>1008</v>
      </c>
      <c r="T2286" s="15">
        <v>50</v>
      </c>
      <c r="U2286" s="15">
        <v>6.25</v>
      </c>
      <c r="V2286" s="15">
        <v>3.9375</v>
      </c>
      <c r="W2286" s="13">
        <v>441</v>
      </c>
      <c r="X2286" s="13">
        <v>1038</v>
      </c>
      <c r="Y2286" s="13">
        <v>100</v>
      </c>
      <c r="Z2286" s="13">
        <v>1479</v>
      </c>
      <c r="AA2286" s="13">
        <v>168</v>
      </c>
      <c r="AB2286" s="13">
        <v>12</v>
      </c>
    </row>
    <row r="2287" spans="1:28">
      <c r="A2287" s="1">
        <v>100015064</v>
      </c>
      <c r="B2287" s="1" t="s">
        <v>587</v>
      </c>
      <c r="C2287" s="1" t="s">
        <v>586</v>
      </c>
      <c r="D2287" s="1" t="s">
        <v>100</v>
      </c>
      <c r="E2287" s="1">
        <v>1</v>
      </c>
      <c r="F2287" s="13">
        <v>54</v>
      </c>
      <c r="G2287" s="13">
        <f t="shared" si="36"/>
        <v>14</v>
      </c>
      <c r="H2287" s="13">
        <v>14</v>
      </c>
      <c r="I2287" s="13">
        <v>0</v>
      </c>
      <c r="J2287" s="13">
        <v>6</v>
      </c>
      <c r="K2287" s="13">
        <v>0</v>
      </c>
      <c r="L2287" s="13">
        <v>0</v>
      </c>
      <c r="M2287" s="13">
        <v>0</v>
      </c>
      <c r="N2287" s="13">
        <v>4</v>
      </c>
      <c r="O2287" s="13">
        <v>1</v>
      </c>
      <c r="P2287" s="13">
        <v>3</v>
      </c>
      <c r="Q2287" s="13">
        <v>20</v>
      </c>
      <c r="R2287" s="13">
        <v>2636</v>
      </c>
      <c r="S2287" s="13">
        <v>248</v>
      </c>
      <c r="T2287" s="15">
        <v>27</v>
      </c>
      <c r="U2287" s="15">
        <v>3.375</v>
      </c>
      <c r="V2287" s="15">
        <v>2.1262500000000002</v>
      </c>
      <c r="W2287" s="13">
        <v>238</v>
      </c>
      <c r="X2287" s="13">
        <v>470</v>
      </c>
      <c r="Y2287" s="13">
        <v>54</v>
      </c>
      <c r="Z2287" s="13">
        <v>708</v>
      </c>
      <c r="AA2287" s="13">
        <v>96</v>
      </c>
      <c r="AB2287" s="13">
        <v>6</v>
      </c>
    </row>
    <row r="2288" spans="1:28">
      <c r="A2288" s="1">
        <v>100015071</v>
      </c>
      <c r="B2288" s="1" t="s">
        <v>587</v>
      </c>
      <c r="C2288" s="1" t="s">
        <v>586</v>
      </c>
      <c r="D2288" s="1" t="s">
        <v>18</v>
      </c>
      <c r="E2288" s="1">
        <v>1</v>
      </c>
      <c r="F2288" s="13">
        <v>76</v>
      </c>
      <c r="G2288" s="13">
        <f t="shared" si="36"/>
        <v>20</v>
      </c>
      <c r="H2288" s="13">
        <v>20</v>
      </c>
      <c r="I2288" s="13">
        <v>0</v>
      </c>
      <c r="J2288" s="13">
        <v>10</v>
      </c>
      <c r="K2288" s="13">
        <v>0</v>
      </c>
      <c r="L2288" s="13">
        <v>0</v>
      </c>
      <c r="M2288" s="13">
        <v>0</v>
      </c>
      <c r="N2288" s="13">
        <v>6</v>
      </c>
      <c r="O2288" s="13">
        <v>1</v>
      </c>
      <c r="P2288" s="13">
        <v>5</v>
      </c>
      <c r="Q2288" s="13">
        <v>28</v>
      </c>
      <c r="R2288" s="13">
        <v>3780</v>
      </c>
      <c r="S2288" s="13">
        <v>543</v>
      </c>
      <c r="T2288" s="15">
        <v>38</v>
      </c>
      <c r="U2288" s="15">
        <v>4.75</v>
      </c>
      <c r="V2288" s="15">
        <v>2.9925000000000002</v>
      </c>
      <c r="W2288" s="13">
        <v>341</v>
      </c>
      <c r="X2288" s="13">
        <v>730</v>
      </c>
      <c r="Y2288" s="13">
        <v>76</v>
      </c>
      <c r="Z2288" s="13">
        <v>1071</v>
      </c>
      <c r="AA2288" s="13">
        <v>144</v>
      </c>
      <c r="AB2288" s="13">
        <v>10</v>
      </c>
    </row>
    <row r="2289" spans="1:28">
      <c r="A2289" s="1">
        <v>100015083</v>
      </c>
      <c r="B2289" s="1" t="s">
        <v>587</v>
      </c>
      <c r="C2289" s="1" t="s">
        <v>4866</v>
      </c>
      <c r="D2289" s="1" t="s">
        <v>12</v>
      </c>
      <c r="E2289" s="1">
        <v>1</v>
      </c>
      <c r="F2289" s="13">
        <v>9</v>
      </c>
      <c r="G2289" s="13">
        <f t="shared" si="36"/>
        <v>3</v>
      </c>
      <c r="H2289" s="13">
        <v>3</v>
      </c>
      <c r="I2289" s="13">
        <v>0</v>
      </c>
      <c r="J2289" s="13">
        <v>0</v>
      </c>
      <c r="K2289" s="13">
        <v>1</v>
      </c>
      <c r="L2289" s="13">
        <v>0</v>
      </c>
      <c r="M2289" s="13">
        <v>1</v>
      </c>
      <c r="N2289" s="13">
        <v>0</v>
      </c>
      <c r="O2289" s="13">
        <v>1</v>
      </c>
      <c r="P2289" s="13">
        <v>1</v>
      </c>
      <c r="Q2289" s="13">
        <v>3</v>
      </c>
      <c r="R2289" s="13">
        <v>410</v>
      </c>
      <c r="S2289" s="13">
        <v>0</v>
      </c>
      <c r="T2289" s="15">
        <v>4.5</v>
      </c>
      <c r="U2289" s="15">
        <v>0.5625</v>
      </c>
      <c r="V2289" s="15">
        <v>0.354375</v>
      </c>
      <c r="W2289" s="13">
        <v>37</v>
      </c>
      <c r="X2289" s="13">
        <v>62</v>
      </c>
      <c r="Y2289" s="13">
        <v>9</v>
      </c>
      <c r="Z2289" s="13">
        <v>99</v>
      </c>
      <c r="AA2289" s="13">
        <v>48</v>
      </c>
      <c r="AB2289" s="13">
        <v>0</v>
      </c>
    </row>
    <row r="2290" spans="1:28">
      <c r="A2290" s="1">
        <v>100015096</v>
      </c>
      <c r="B2290" s="1" t="s">
        <v>587</v>
      </c>
      <c r="C2290" s="1" t="s">
        <v>4866</v>
      </c>
      <c r="D2290" s="1" t="s">
        <v>176</v>
      </c>
      <c r="E2290" s="1">
        <v>1</v>
      </c>
      <c r="F2290" s="13">
        <v>46</v>
      </c>
      <c r="G2290" s="13">
        <f t="shared" si="36"/>
        <v>12</v>
      </c>
      <c r="H2290" s="13">
        <v>12</v>
      </c>
      <c r="I2290" s="13">
        <v>0</v>
      </c>
      <c r="J2290" s="13">
        <v>8</v>
      </c>
      <c r="K2290" s="13">
        <v>0</v>
      </c>
      <c r="L2290" s="13">
        <v>0</v>
      </c>
      <c r="M2290" s="13">
        <v>0</v>
      </c>
      <c r="N2290" s="13">
        <v>5</v>
      </c>
      <c r="O2290" s="13">
        <v>1</v>
      </c>
      <c r="P2290" s="13">
        <v>4</v>
      </c>
      <c r="Q2290" s="13">
        <v>17</v>
      </c>
      <c r="R2290" s="13">
        <v>2383</v>
      </c>
      <c r="S2290" s="13">
        <v>166</v>
      </c>
      <c r="T2290" s="15">
        <v>23</v>
      </c>
      <c r="U2290" s="15">
        <v>2.875</v>
      </c>
      <c r="V2290" s="15">
        <v>1.81125</v>
      </c>
      <c r="W2290" s="13">
        <v>215</v>
      </c>
      <c r="X2290" s="13">
        <v>408</v>
      </c>
      <c r="Y2290" s="13">
        <v>46</v>
      </c>
      <c r="Z2290" s="13">
        <v>623</v>
      </c>
      <c r="AA2290" s="13">
        <v>120</v>
      </c>
      <c r="AB2290" s="13">
        <v>8</v>
      </c>
    </row>
    <row r="2291" spans="1:28">
      <c r="A2291" s="1">
        <v>100015101</v>
      </c>
      <c r="B2291" s="1" t="s">
        <v>587</v>
      </c>
      <c r="C2291" s="1" t="s">
        <v>4866</v>
      </c>
      <c r="D2291" s="1" t="s">
        <v>12</v>
      </c>
      <c r="E2291" s="1">
        <v>1</v>
      </c>
      <c r="F2291" s="13">
        <v>11</v>
      </c>
      <c r="G2291" s="13">
        <f t="shared" si="36"/>
        <v>3</v>
      </c>
      <c r="H2291" s="13">
        <v>3</v>
      </c>
      <c r="I2291" s="13">
        <v>0</v>
      </c>
      <c r="J2291" s="13">
        <v>0</v>
      </c>
      <c r="K2291" s="13">
        <v>1</v>
      </c>
      <c r="L2291" s="13">
        <v>0</v>
      </c>
      <c r="M2291" s="13">
        <v>1</v>
      </c>
      <c r="N2291" s="13">
        <v>0</v>
      </c>
      <c r="O2291" s="13">
        <v>1</v>
      </c>
      <c r="P2291" s="13">
        <v>1</v>
      </c>
      <c r="Q2291" s="13">
        <v>4</v>
      </c>
      <c r="R2291" s="13">
        <v>552</v>
      </c>
      <c r="S2291" s="13">
        <v>0</v>
      </c>
      <c r="T2291" s="15">
        <v>5.5</v>
      </c>
      <c r="U2291" s="15">
        <v>0.6875</v>
      </c>
      <c r="V2291" s="15">
        <v>0.43312499999999998</v>
      </c>
      <c r="W2291" s="13">
        <v>50</v>
      </c>
      <c r="X2291" s="13">
        <v>83</v>
      </c>
      <c r="Y2291" s="13">
        <v>11</v>
      </c>
      <c r="Z2291" s="13">
        <v>133</v>
      </c>
      <c r="AA2291" s="13">
        <v>48</v>
      </c>
      <c r="AB2291" s="13">
        <v>0</v>
      </c>
    </row>
    <row r="2292" spans="1:28">
      <c r="A2292" s="1">
        <v>100015104</v>
      </c>
      <c r="B2292" s="1" t="s">
        <v>587</v>
      </c>
      <c r="C2292" s="1" t="s">
        <v>4866</v>
      </c>
      <c r="D2292" s="1" t="s">
        <v>4872</v>
      </c>
      <c r="E2292" s="1">
        <v>1</v>
      </c>
      <c r="F2292" s="13">
        <v>77</v>
      </c>
      <c r="G2292" s="13">
        <f t="shared" si="36"/>
        <v>21</v>
      </c>
      <c r="H2292" s="13">
        <v>20</v>
      </c>
      <c r="I2292" s="13">
        <v>1</v>
      </c>
      <c r="J2292" s="13">
        <v>10</v>
      </c>
      <c r="K2292" s="13">
        <v>0</v>
      </c>
      <c r="L2292" s="13">
        <v>0</v>
      </c>
      <c r="M2292" s="13">
        <v>0</v>
      </c>
      <c r="N2292" s="13">
        <v>6</v>
      </c>
      <c r="O2292" s="13">
        <v>1</v>
      </c>
      <c r="P2292" s="13">
        <v>5</v>
      </c>
      <c r="Q2292" s="13">
        <v>29</v>
      </c>
      <c r="R2292" s="13">
        <v>3827</v>
      </c>
      <c r="S2292" s="13">
        <v>587</v>
      </c>
      <c r="T2292" s="15">
        <v>38.5</v>
      </c>
      <c r="U2292" s="15">
        <v>4.8125</v>
      </c>
      <c r="V2292" s="15">
        <v>3.0318749999999999</v>
      </c>
      <c r="W2292" s="13">
        <v>345</v>
      </c>
      <c r="X2292" s="13">
        <v>751</v>
      </c>
      <c r="Y2292" s="13">
        <v>77</v>
      </c>
      <c r="Z2292" s="13">
        <v>1096</v>
      </c>
      <c r="AA2292" s="13">
        <v>144</v>
      </c>
      <c r="AB2292" s="13">
        <v>10</v>
      </c>
    </row>
    <row r="2293" spans="1:28">
      <c r="A2293" s="1">
        <v>100015111</v>
      </c>
      <c r="B2293" s="1" t="s">
        <v>587</v>
      </c>
      <c r="C2293" s="1" t="s">
        <v>4866</v>
      </c>
      <c r="D2293" s="1" t="s">
        <v>533</v>
      </c>
      <c r="E2293" s="1">
        <v>1</v>
      </c>
      <c r="F2293" s="13">
        <v>34</v>
      </c>
      <c r="G2293" s="13">
        <f t="shared" si="36"/>
        <v>10</v>
      </c>
      <c r="H2293" s="13">
        <v>9</v>
      </c>
      <c r="I2293" s="13">
        <v>1</v>
      </c>
      <c r="J2293" s="13">
        <v>4</v>
      </c>
      <c r="K2293" s="13">
        <v>0</v>
      </c>
      <c r="L2293" s="13">
        <v>0</v>
      </c>
      <c r="M2293" s="13">
        <v>0</v>
      </c>
      <c r="N2293" s="13">
        <v>3</v>
      </c>
      <c r="O2293" s="13">
        <v>1</v>
      </c>
      <c r="P2293" s="13">
        <v>2</v>
      </c>
      <c r="Q2293" s="13">
        <v>13</v>
      </c>
      <c r="R2293" s="13">
        <v>1704</v>
      </c>
      <c r="S2293" s="13">
        <v>82</v>
      </c>
      <c r="T2293" s="15">
        <v>17</v>
      </c>
      <c r="U2293" s="15">
        <v>2.125</v>
      </c>
      <c r="V2293" s="15">
        <v>1.3387500000000001</v>
      </c>
      <c r="W2293" s="13">
        <v>154</v>
      </c>
      <c r="X2293" s="13">
        <v>281</v>
      </c>
      <c r="Y2293" s="13">
        <v>34</v>
      </c>
      <c r="Z2293" s="13">
        <v>435</v>
      </c>
      <c r="AA2293" s="13">
        <v>72</v>
      </c>
      <c r="AB2293" s="13">
        <v>4</v>
      </c>
    </row>
    <row r="2294" spans="1:28">
      <c r="A2294" s="1">
        <v>100015115</v>
      </c>
      <c r="B2294" s="1" t="s">
        <v>587</v>
      </c>
      <c r="C2294" s="1" t="s">
        <v>4866</v>
      </c>
      <c r="D2294" s="1" t="s">
        <v>1664</v>
      </c>
      <c r="E2294" s="1">
        <v>1</v>
      </c>
      <c r="F2294" s="13">
        <v>17</v>
      </c>
      <c r="G2294" s="13">
        <f t="shared" si="36"/>
        <v>5</v>
      </c>
      <c r="H2294" s="13">
        <v>5</v>
      </c>
      <c r="I2294" s="13">
        <v>0</v>
      </c>
      <c r="J2294" s="13">
        <v>0</v>
      </c>
      <c r="K2294" s="13">
        <v>1</v>
      </c>
      <c r="L2294" s="13">
        <v>0</v>
      </c>
      <c r="M2294" s="13">
        <v>1</v>
      </c>
      <c r="N2294" s="13">
        <v>0</v>
      </c>
      <c r="O2294" s="13">
        <v>1</v>
      </c>
      <c r="P2294" s="13">
        <v>1</v>
      </c>
      <c r="Q2294" s="13">
        <v>6</v>
      </c>
      <c r="R2294" s="13">
        <v>1024</v>
      </c>
      <c r="S2294" s="13">
        <v>0</v>
      </c>
      <c r="T2294" s="15">
        <v>8.5</v>
      </c>
      <c r="U2294" s="15">
        <v>1.0625</v>
      </c>
      <c r="V2294" s="15">
        <v>0.66937500000000005</v>
      </c>
      <c r="W2294" s="13">
        <v>93</v>
      </c>
      <c r="X2294" s="13">
        <v>154</v>
      </c>
      <c r="Y2294" s="13">
        <v>17</v>
      </c>
      <c r="Z2294" s="13">
        <v>247</v>
      </c>
      <c r="AA2294" s="13">
        <v>48</v>
      </c>
      <c r="AB2294" s="13">
        <v>0</v>
      </c>
    </row>
    <row r="2295" spans="1:28">
      <c r="A2295" s="1">
        <v>100015119</v>
      </c>
      <c r="B2295" s="1" t="s">
        <v>587</v>
      </c>
      <c r="C2295" s="1" t="s">
        <v>4866</v>
      </c>
      <c r="D2295" s="1" t="s">
        <v>12</v>
      </c>
      <c r="E2295" s="1">
        <v>1</v>
      </c>
      <c r="F2295" s="13">
        <v>9</v>
      </c>
      <c r="G2295" s="13">
        <f t="shared" si="36"/>
        <v>3</v>
      </c>
      <c r="H2295" s="13">
        <v>3</v>
      </c>
      <c r="I2295" s="13">
        <v>0</v>
      </c>
      <c r="J2295" s="13">
        <v>0</v>
      </c>
      <c r="K2295" s="13">
        <v>1</v>
      </c>
      <c r="L2295" s="13">
        <v>0</v>
      </c>
      <c r="M2295" s="13">
        <v>1</v>
      </c>
      <c r="N2295" s="13">
        <v>0</v>
      </c>
      <c r="O2295" s="13">
        <v>1</v>
      </c>
      <c r="P2295" s="13">
        <v>1</v>
      </c>
      <c r="Q2295" s="13">
        <v>3</v>
      </c>
      <c r="R2295" s="13">
        <v>410</v>
      </c>
      <c r="S2295" s="13">
        <v>0</v>
      </c>
      <c r="T2295" s="15">
        <v>4.5</v>
      </c>
      <c r="U2295" s="15">
        <v>0.5625</v>
      </c>
      <c r="V2295" s="15">
        <v>0.354375</v>
      </c>
      <c r="W2295" s="13">
        <v>37</v>
      </c>
      <c r="X2295" s="13">
        <v>62</v>
      </c>
      <c r="Y2295" s="13">
        <v>9</v>
      </c>
      <c r="Z2295" s="13">
        <v>99</v>
      </c>
      <c r="AA2295" s="13">
        <v>48</v>
      </c>
      <c r="AB2295" s="13">
        <v>0</v>
      </c>
    </row>
    <row r="2296" spans="1:28">
      <c r="A2296" s="1">
        <v>100015121</v>
      </c>
      <c r="B2296" s="1" t="s">
        <v>587</v>
      </c>
      <c r="C2296" s="1" t="s">
        <v>4866</v>
      </c>
      <c r="D2296" s="1" t="s">
        <v>12</v>
      </c>
      <c r="E2296" s="1">
        <v>1</v>
      </c>
      <c r="F2296" s="13">
        <v>108</v>
      </c>
      <c r="G2296" s="13">
        <f t="shared" si="36"/>
        <v>28</v>
      </c>
      <c r="H2296" s="13">
        <v>28</v>
      </c>
      <c r="I2296" s="13">
        <v>0</v>
      </c>
      <c r="J2296" s="13">
        <v>18</v>
      </c>
      <c r="K2296" s="13">
        <v>0</v>
      </c>
      <c r="L2296" s="13">
        <v>1</v>
      </c>
      <c r="M2296" s="13">
        <v>0</v>
      </c>
      <c r="N2296" s="13">
        <v>9</v>
      </c>
      <c r="O2296" s="13">
        <v>1</v>
      </c>
      <c r="P2296" s="13">
        <v>9</v>
      </c>
      <c r="Q2296" s="13">
        <v>40</v>
      </c>
      <c r="R2296" s="13">
        <v>5391</v>
      </c>
      <c r="S2296" s="13">
        <v>1195</v>
      </c>
      <c r="T2296" s="15">
        <v>54</v>
      </c>
      <c r="U2296" s="15">
        <v>6.75</v>
      </c>
      <c r="V2296" s="15">
        <v>4.2525000000000004</v>
      </c>
      <c r="W2296" s="13">
        <v>486</v>
      </c>
      <c r="X2296" s="13">
        <v>1168</v>
      </c>
      <c r="Y2296" s="13">
        <v>108</v>
      </c>
      <c r="Z2296" s="13">
        <v>1654</v>
      </c>
      <c r="AA2296" s="13">
        <v>216</v>
      </c>
      <c r="AB2296" s="13">
        <v>18</v>
      </c>
    </row>
    <row r="2297" spans="1:28">
      <c r="A2297" s="1">
        <v>100015130</v>
      </c>
      <c r="B2297" s="1" t="s">
        <v>587</v>
      </c>
      <c r="C2297" s="1" t="s">
        <v>4866</v>
      </c>
      <c r="D2297" s="1" t="s">
        <v>176</v>
      </c>
      <c r="E2297" s="1">
        <v>1</v>
      </c>
      <c r="F2297" s="13">
        <v>44</v>
      </c>
      <c r="G2297" s="13">
        <f t="shared" si="36"/>
        <v>12</v>
      </c>
      <c r="H2297" s="13">
        <v>12</v>
      </c>
      <c r="I2297" s="13">
        <v>0</v>
      </c>
      <c r="J2297" s="13">
        <v>6</v>
      </c>
      <c r="K2297" s="13">
        <v>0</v>
      </c>
      <c r="L2297" s="13">
        <v>0</v>
      </c>
      <c r="M2297" s="13">
        <v>0</v>
      </c>
      <c r="N2297" s="13">
        <v>4</v>
      </c>
      <c r="O2297" s="13">
        <v>1</v>
      </c>
      <c r="P2297" s="13">
        <v>3</v>
      </c>
      <c r="Q2297" s="13">
        <v>16</v>
      </c>
      <c r="R2297" s="13">
        <v>2170</v>
      </c>
      <c r="S2297" s="13">
        <v>142</v>
      </c>
      <c r="T2297" s="15">
        <v>22</v>
      </c>
      <c r="U2297" s="15">
        <v>2.75</v>
      </c>
      <c r="V2297" s="15">
        <v>1.7324999999999999</v>
      </c>
      <c r="W2297" s="13">
        <v>196</v>
      </c>
      <c r="X2297" s="13">
        <v>369</v>
      </c>
      <c r="Y2297" s="13">
        <v>44</v>
      </c>
      <c r="Z2297" s="13">
        <v>565</v>
      </c>
      <c r="AA2297" s="13">
        <v>96</v>
      </c>
      <c r="AB2297" s="13">
        <v>6</v>
      </c>
    </row>
    <row r="2298" spans="1:28">
      <c r="A2298" s="1">
        <v>100015136</v>
      </c>
      <c r="B2298" s="1" t="s">
        <v>587</v>
      </c>
      <c r="C2298" s="1" t="s">
        <v>4866</v>
      </c>
      <c r="D2298" s="1" t="s">
        <v>12</v>
      </c>
      <c r="E2298" s="1">
        <v>3</v>
      </c>
      <c r="F2298" s="13">
        <v>76</v>
      </c>
      <c r="G2298" s="13">
        <f t="shared" si="36"/>
        <v>20</v>
      </c>
      <c r="H2298" s="13">
        <v>20</v>
      </c>
      <c r="I2298" s="13">
        <v>0</v>
      </c>
      <c r="J2298" s="13">
        <v>10</v>
      </c>
      <c r="K2298" s="13">
        <v>1</v>
      </c>
      <c r="L2298" s="13">
        <v>0</v>
      </c>
      <c r="M2298" s="13">
        <v>1</v>
      </c>
      <c r="N2298" s="13">
        <v>7</v>
      </c>
      <c r="O2298" s="13">
        <v>3</v>
      </c>
      <c r="P2298" s="13">
        <v>6</v>
      </c>
      <c r="Q2298" s="13">
        <v>28</v>
      </c>
      <c r="R2298" s="13">
        <v>3901</v>
      </c>
      <c r="S2298" s="13">
        <v>202</v>
      </c>
      <c r="T2298" s="15">
        <v>38</v>
      </c>
      <c r="U2298" s="15">
        <v>4.75</v>
      </c>
      <c r="V2298" s="15">
        <v>2.9925000000000002</v>
      </c>
      <c r="W2298" s="13">
        <v>352</v>
      </c>
      <c r="X2298" s="13">
        <v>647</v>
      </c>
      <c r="Y2298" s="13">
        <v>76</v>
      </c>
      <c r="Z2298" s="13">
        <v>999</v>
      </c>
      <c r="AA2298" s="13">
        <v>216</v>
      </c>
      <c r="AB2298" s="13">
        <v>10</v>
      </c>
    </row>
    <row r="2299" spans="1:28">
      <c r="A2299" s="1">
        <v>100015138</v>
      </c>
      <c r="B2299" s="1" t="s">
        <v>587</v>
      </c>
      <c r="C2299" s="1" t="s">
        <v>4866</v>
      </c>
      <c r="D2299" s="1" t="s">
        <v>12</v>
      </c>
      <c r="E2299" s="1">
        <v>1</v>
      </c>
      <c r="F2299" s="13">
        <v>65</v>
      </c>
      <c r="G2299" s="13">
        <f t="shared" si="36"/>
        <v>17</v>
      </c>
      <c r="H2299" s="13">
        <v>17</v>
      </c>
      <c r="I2299" s="13">
        <v>0</v>
      </c>
      <c r="J2299" s="13">
        <v>10</v>
      </c>
      <c r="K2299" s="13">
        <v>0</v>
      </c>
      <c r="L2299" s="13">
        <v>0</v>
      </c>
      <c r="M2299" s="13">
        <v>0</v>
      </c>
      <c r="N2299" s="13">
        <v>6</v>
      </c>
      <c r="O2299" s="13">
        <v>1</v>
      </c>
      <c r="P2299" s="13">
        <v>5</v>
      </c>
      <c r="Q2299" s="13">
        <v>24</v>
      </c>
      <c r="R2299" s="13">
        <v>3268</v>
      </c>
      <c r="S2299" s="13">
        <v>381</v>
      </c>
      <c r="T2299" s="15">
        <v>32.5</v>
      </c>
      <c r="U2299" s="15">
        <v>4.0625</v>
      </c>
      <c r="V2299" s="15">
        <v>2.5593750000000002</v>
      </c>
      <c r="W2299" s="13">
        <v>295</v>
      </c>
      <c r="X2299" s="13">
        <v>605</v>
      </c>
      <c r="Y2299" s="13">
        <v>65</v>
      </c>
      <c r="Z2299" s="13">
        <v>900</v>
      </c>
      <c r="AA2299" s="13">
        <v>144</v>
      </c>
      <c r="AB2299" s="13">
        <v>10</v>
      </c>
    </row>
    <row r="2300" spans="1:28">
      <c r="A2300" s="1">
        <v>100015147</v>
      </c>
      <c r="B2300" s="1" t="s">
        <v>587</v>
      </c>
      <c r="C2300" s="1" t="s">
        <v>4866</v>
      </c>
      <c r="D2300" s="1" t="s">
        <v>12</v>
      </c>
      <c r="E2300" s="1">
        <v>1</v>
      </c>
      <c r="F2300" s="13">
        <v>44</v>
      </c>
      <c r="G2300" s="13">
        <f t="shared" si="36"/>
        <v>12</v>
      </c>
      <c r="H2300" s="13">
        <v>12</v>
      </c>
      <c r="I2300" s="13">
        <v>0</v>
      </c>
      <c r="J2300" s="13">
        <v>6</v>
      </c>
      <c r="K2300" s="13">
        <v>0</v>
      </c>
      <c r="L2300" s="13">
        <v>0</v>
      </c>
      <c r="M2300" s="13">
        <v>0</v>
      </c>
      <c r="N2300" s="13">
        <v>4</v>
      </c>
      <c r="O2300" s="13">
        <v>1</v>
      </c>
      <c r="P2300" s="13">
        <v>3</v>
      </c>
      <c r="Q2300" s="13">
        <v>16</v>
      </c>
      <c r="R2300" s="13">
        <v>2170</v>
      </c>
      <c r="S2300" s="13">
        <v>142</v>
      </c>
      <c r="T2300" s="15">
        <v>22</v>
      </c>
      <c r="U2300" s="15">
        <v>2.75</v>
      </c>
      <c r="V2300" s="15">
        <v>1.7324999999999999</v>
      </c>
      <c r="W2300" s="13">
        <v>196</v>
      </c>
      <c r="X2300" s="13">
        <v>369</v>
      </c>
      <c r="Y2300" s="13">
        <v>44</v>
      </c>
      <c r="Z2300" s="13">
        <v>565</v>
      </c>
      <c r="AA2300" s="13">
        <v>96</v>
      </c>
      <c r="AB2300" s="13">
        <v>6</v>
      </c>
    </row>
    <row r="2301" spans="1:28">
      <c r="A2301" s="1">
        <v>100015154</v>
      </c>
      <c r="B2301" s="1" t="s">
        <v>587</v>
      </c>
      <c r="C2301" s="1" t="s">
        <v>4866</v>
      </c>
      <c r="D2301" s="1" t="s">
        <v>4890</v>
      </c>
      <c r="E2301" s="1">
        <v>1</v>
      </c>
      <c r="F2301" s="13">
        <v>10</v>
      </c>
      <c r="G2301" s="13">
        <f t="shared" si="36"/>
        <v>4</v>
      </c>
      <c r="H2301" s="13">
        <v>4</v>
      </c>
      <c r="I2301" s="13">
        <v>0</v>
      </c>
      <c r="J2301" s="13">
        <v>0</v>
      </c>
      <c r="K2301" s="13">
        <v>1</v>
      </c>
      <c r="L2301" s="13">
        <v>0</v>
      </c>
      <c r="M2301" s="13">
        <v>1</v>
      </c>
      <c r="N2301" s="13">
        <v>0</v>
      </c>
      <c r="O2301" s="13">
        <v>1</v>
      </c>
      <c r="P2301" s="13">
        <v>1</v>
      </c>
      <c r="Q2301" s="13">
        <v>3</v>
      </c>
      <c r="R2301" s="13">
        <v>443</v>
      </c>
      <c r="S2301" s="13">
        <v>0</v>
      </c>
      <c r="T2301" s="15">
        <v>5</v>
      </c>
      <c r="U2301" s="15">
        <v>0.625</v>
      </c>
      <c r="V2301" s="15">
        <v>0.39374999999999999</v>
      </c>
      <c r="W2301" s="13">
        <v>40</v>
      </c>
      <c r="X2301" s="13">
        <v>67</v>
      </c>
      <c r="Y2301" s="13">
        <v>10</v>
      </c>
      <c r="Z2301" s="13">
        <v>107</v>
      </c>
      <c r="AA2301" s="13">
        <v>48</v>
      </c>
      <c r="AB2301" s="13">
        <v>0</v>
      </c>
    </row>
    <row r="2302" spans="1:28">
      <c r="A2302" s="1">
        <v>100015160</v>
      </c>
      <c r="B2302" s="1" t="s">
        <v>587</v>
      </c>
      <c r="C2302" s="1" t="s">
        <v>4866</v>
      </c>
      <c r="D2302" s="1" t="s">
        <v>12</v>
      </c>
      <c r="E2302" s="1">
        <v>1</v>
      </c>
      <c r="F2302" s="13">
        <v>62</v>
      </c>
      <c r="G2302" s="13">
        <f t="shared" si="36"/>
        <v>18</v>
      </c>
      <c r="H2302" s="13">
        <v>16</v>
      </c>
      <c r="I2302" s="13">
        <v>2</v>
      </c>
      <c r="J2302" s="13">
        <v>8</v>
      </c>
      <c r="K2302" s="13">
        <v>0</v>
      </c>
      <c r="L2302" s="13">
        <v>0</v>
      </c>
      <c r="M2302" s="13">
        <v>0</v>
      </c>
      <c r="N2302" s="13">
        <v>5</v>
      </c>
      <c r="O2302" s="13">
        <v>1</v>
      </c>
      <c r="P2302" s="13">
        <v>4</v>
      </c>
      <c r="Q2302" s="13">
        <v>24</v>
      </c>
      <c r="R2302" s="13">
        <v>3008</v>
      </c>
      <c r="S2302" s="13">
        <v>381</v>
      </c>
      <c r="T2302" s="15">
        <v>31</v>
      </c>
      <c r="U2302" s="15">
        <v>3.875</v>
      </c>
      <c r="V2302" s="15">
        <v>2.4412500000000001</v>
      </c>
      <c r="W2302" s="13">
        <v>271</v>
      </c>
      <c r="X2302" s="13">
        <v>566</v>
      </c>
      <c r="Y2302" s="13">
        <v>62</v>
      </c>
      <c r="Z2302" s="13">
        <v>837</v>
      </c>
      <c r="AA2302" s="13">
        <v>120</v>
      </c>
      <c r="AB2302" s="13">
        <v>8</v>
      </c>
    </row>
    <row r="2303" spans="1:28">
      <c r="A2303" s="1">
        <v>100015165</v>
      </c>
      <c r="B2303" s="1" t="s">
        <v>587</v>
      </c>
      <c r="C2303" s="1" t="s">
        <v>4866</v>
      </c>
      <c r="D2303" s="1" t="s">
        <v>12</v>
      </c>
      <c r="E2303" s="1">
        <v>1</v>
      </c>
      <c r="F2303" s="13">
        <v>9</v>
      </c>
      <c r="G2303" s="13">
        <f t="shared" si="36"/>
        <v>3</v>
      </c>
      <c r="H2303" s="13">
        <v>3</v>
      </c>
      <c r="I2303" s="13">
        <v>0</v>
      </c>
      <c r="J2303" s="13">
        <v>0</v>
      </c>
      <c r="K2303" s="13">
        <v>1</v>
      </c>
      <c r="L2303" s="13">
        <v>0</v>
      </c>
      <c r="M2303" s="13">
        <v>1</v>
      </c>
      <c r="N2303" s="13">
        <v>0</v>
      </c>
      <c r="O2303" s="13">
        <v>1</v>
      </c>
      <c r="P2303" s="13">
        <v>1</v>
      </c>
      <c r="Q2303" s="13">
        <v>3</v>
      </c>
      <c r="R2303" s="13">
        <v>410</v>
      </c>
      <c r="S2303" s="13">
        <v>0</v>
      </c>
      <c r="T2303" s="15">
        <v>4.5</v>
      </c>
      <c r="U2303" s="15">
        <v>0.5625</v>
      </c>
      <c r="V2303" s="15">
        <v>0.354375</v>
      </c>
      <c r="W2303" s="13">
        <v>37</v>
      </c>
      <c r="X2303" s="13">
        <v>62</v>
      </c>
      <c r="Y2303" s="13">
        <v>9</v>
      </c>
      <c r="Z2303" s="13">
        <v>99</v>
      </c>
      <c r="AA2303" s="13">
        <v>48</v>
      </c>
      <c r="AB2303" s="13">
        <v>0</v>
      </c>
    </row>
    <row r="2304" spans="1:28">
      <c r="A2304" s="1">
        <v>100015172</v>
      </c>
      <c r="B2304" s="1" t="s">
        <v>587</v>
      </c>
      <c r="C2304" s="1" t="s">
        <v>4866</v>
      </c>
      <c r="D2304" s="1" t="s">
        <v>12</v>
      </c>
      <c r="E2304" s="1">
        <v>1</v>
      </c>
      <c r="F2304" s="13">
        <v>3</v>
      </c>
      <c r="G2304" s="13">
        <f t="shared" si="36"/>
        <v>1</v>
      </c>
      <c r="H2304" s="13">
        <v>1</v>
      </c>
      <c r="I2304" s="13">
        <v>0</v>
      </c>
      <c r="J2304" s="13">
        <v>0</v>
      </c>
      <c r="K2304" s="13">
        <v>1</v>
      </c>
      <c r="L2304" s="13">
        <v>0</v>
      </c>
      <c r="M2304" s="13">
        <v>1</v>
      </c>
      <c r="N2304" s="13">
        <v>0</v>
      </c>
      <c r="O2304" s="13">
        <v>1</v>
      </c>
      <c r="P2304" s="13">
        <v>1</v>
      </c>
      <c r="Q2304" s="13">
        <v>1</v>
      </c>
      <c r="R2304" s="13">
        <v>175</v>
      </c>
      <c r="S2304" s="13">
        <v>0</v>
      </c>
      <c r="T2304" s="15">
        <v>1.5</v>
      </c>
      <c r="U2304" s="15">
        <v>0.1875</v>
      </c>
      <c r="V2304" s="15">
        <v>0.11812499999999999</v>
      </c>
      <c r="W2304" s="13">
        <v>16</v>
      </c>
      <c r="X2304" s="13">
        <v>27</v>
      </c>
      <c r="Y2304" s="13">
        <v>3</v>
      </c>
      <c r="Z2304" s="13">
        <v>43</v>
      </c>
      <c r="AA2304" s="13">
        <v>48</v>
      </c>
      <c r="AB2304" s="13">
        <v>0</v>
      </c>
    </row>
    <row r="2305" spans="1:28">
      <c r="A2305" s="1">
        <v>100015174</v>
      </c>
      <c r="B2305" s="1" t="s">
        <v>587</v>
      </c>
      <c r="C2305" s="1" t="s">
        <v>4866</v>
      </c>
      <c r="D2305" s="1" t="s">
        <v>12</v>
      </c>
      <c r="E2305" s="1">
        <v>1</v>
      </c>
      <c r="F2305" s="13">
        <v>3</v>
      </c>
      <c r="G2305" s="13">
        <f t="shared" si="36"/>
        <v>1</v>
      </c>
      <c r="H2305" s="13">
        <v>1</v>
      </c>
      <c r="I2305" s="13">
        <v>0</v>
      </c>
      <c r="J2305" s="13">
        <v>0</v>
      </c>
      <c r="K2305" s="13">
        <v>1</v>
      </c>
      <c r="L2305" s="13">
        <v>0</v>
      </c>
      <c r="M2305" s="13">
        <v>1</v>
      </c>
      <c r="N2305" s="13">
        <v>0</v>
      </c>
      <c r="O2305" s="13">
        <v>1</v>
      </c>
      <c r="P2305" s="13">
        <v>1</v>
      </c>
      <c r="Q2305" s="13">
        <v>1</v>
      </c>
      <c r="R2305" s="13">
        <v>175</v>
      </c>
      <c r="S2305" s="13">
        <v>0</v>
      </c>
      <c r="T2305" s="15">
        <v>1.5</v>
      </c>
      <c r="U2305" s="15">
        <v>0.1875</v>
      </c>
      <c r="V2305" s="15">
        <v>0.11812499999999999</v>
      </c>
      <c r="W2305" s="13">
        <v>16</v>
      </c>
      <c r="X2305" s="13">
        <v>27</v>
      </c>
      <c r="Y2305" s="13">
        <v>3</v>
      </c>
      <c r="Z2305" s="13">
        <v>43</v>
      </c>
      <c r="AA2305" s="13">
        <v>48</v>
      </c>
      <c r="AB2305" s="13">
        <v>0</v>
      </c>
    </row>
    <row r="2306" spans="1:28">
      <c r="A2306" s="1">
        <v>100015178</v>
      </c>
      <c r="B2306" s="1" t="s">
        <v>587</v>
      </c>
      <c r="C2306" s="1" t="s">
        <v>4866</v>
      </c>
      <c r="D2306" s="1" t="s">
        <v>12</v>
      </c>
      <c r="E2306" s="1">
        <v>1</v>
      </c>
      <c r="F2306" s="13">
        <v>97</v>
      </c>
      <c r="G2306" s="13">
        <f t="shared" si="36"/>
        <v>25</v>
      </c>
      <c r="H2306" s="13">
        <v>25</v>
      </c>
      <c r="I2306" s="13">
        <v>0</v>
      </c>
      <c r="J2306" s="13">
        <v>12</v>
      </c>
      <c r="K2306" s="13">
        <v>0</v>
      </c>
      <c r="L2306" s="13">
        <v>0</v>
      </c>
      <c r="M2306" s="13">
        <v>0</v>
      </c>
      <c r="N2306" s="13">
        <v>7</v>
      </c>
      <c r="O2306" s="13">
        <v>1</v>
      </c>
      <c r="P2306" s="13">
        <v>6</v>
      </c>
      <c r="Q2306" s="13">
        <v>36</v>
      </c>
      <c r="R2306" s="13">
        <v>4758</v>
      </c>
      <c r="S2306" s="13">
        <v>949</v>
      </c>
      <c r="T2306" s="15">
        <v>48.5</v>
      </c>
      <c r="U2306" s="15">
        <v>6.0625</v>
      </c>
      <c r="V2306" s="15">
        <v>3.819375</v>
      </c>
      <c r="W2306" s="13">
        <v>429</v>
      </c>
      <c r="X2306" s="13">
        <v>999</v>
      </c>
      <c r="Y2306" s="13">
        <v>97</v>
      </c>
      <c r="Z2306" s="13">
        <v>1428</v>
      </c>
      <c r="AA2306" s="13">
        <v>168</v>
      </c>
      <c r="AB2306" s="13">
        <v>12</v>
      </c>
    </row>
    <row r="2307" spans="1:28">
      <c r="A2307" s="1">
        <v>100015184</v>
      </c>
      <c r="B2307" s="1" t="s">
        <v>587</v>
      </c>
      <c r="C2307" s="1" t="s">
        <v>4866</v>
      </c>
      <c r="D2307" s="1" t="s">
        <v>176</v>
      </c>
      <c r="E2307" s="1">
        <v>1</v>
      </c>
      <c r="F2307" s="13">
        <v>6</v>
      </c>
      <c r="G2307" s="13">
        <f t="shared" si="36"/>
        <v>2</v>
      </c>
      <c r="H2307" s="13">
        <v>2</v>
      </c>
      <c r="I2307" s="13">
        <v>0</v>
      </c>
      <c r="J2307" s="13">
        <v>0</v>
      </c>
      <c r="K2307" s="13">
        <v>1</v>
      </c>
      <c r="L2307" s="13">
        <v>0</v>
      </c>
      <c r="M2307" s="13">
        <v>1</v>
      </c>
      <c r="N2307" s="13">
        <v>0</v>
      </c>
      <c r="O2307" s="13">
        <v>1</v>
      </c>
      <c r="P2307" s="13">
        <v>1</v>
      </c>
      <c r="Q2307" s="13">
        <v>2</v>
      </c>
      <c r="R2307" s="13">
        <v>272</v>
      </c>
      <c r="S2307" s="13">
        <v>0</v>
      </c>
      <c r="T2307" s="15">
        <v>3</v>
      </c>
      <c r="U2307" s="15">
        <v>0.375</v>
      </c>
      <c r="V2307" s="15">
        <v>0.23624999999999999</v>
      </c>
      <c r="W2307" s="13">
        <v>25</v>
      </c>
      <c r="X2307" s="13">
        <v>41</v>
      </c>
      <c r="Y2307" s="13">
        <v>6</v>
      </c>
      <c r="Z2307" s="13">
        <v>66</v>
      </c>
      <c r="AA2307" s="13">
        <v>48</v>
      </c>
      <c r="AB2307" s="13">
        <v>0</v>
      </c>
    </row>
    <row r="2308" spans="1:28">
      <c r="A2308" s="1">
        <v>100015189</v>
      </c>
      <c r="B2308" s="1" t="s">
        <v>587</v>
      </c>
      <c r="C2308" s="1" t="s">
        <v>4866</v>
      </c>
      <c r="D2308" s="1" t="s">
        <v>12</v>
      </c>
      <c r="E2308" s="1">
        <v>1</v>
      </c>
      <c r="F2308" s="13">
        <v>92</v>
      </c>
      <c r="G2308" s="13">
        <f t="shared" si="36"/>
        <v>24</v>
      </c>
      <c r="H2308" s="13">
        <v>24</v>
      </c>
      <c r="I2308" s="13">
        <v>0</v>
      </c>
      <c r="J2308" s="13">
        <v>16</v>
      </c>
      <c r="K2308" s="13">
        <v>0</v>
      </c>
      <c r="L2308" s="13">
        <v>0</v>
      </c>
      <c r="M2308" s="13">
        <v>0</v>
      </c>
      <c r="N2308" s="13">
        <v>9</v>
      </c>
      <c r="O2308" s="13">
        <v>1</v>
      </c>
      <c r="P2308" s="13">
        <v>8</v>
      </c>
      <c r="Q2308" s="13">
        <v>34</v>
      </c>
      <c r="R2308" s="13">
        <v>4765</v>
      </c>
      <c r="S2308" s="13">
        <v>837</v>
      </c>
      <c r="T2308" s="15">
        <v>46</v>
      </c>
      <c r="U2308" s="15">
        <v>5.75</v>
      </c>
      <c r="V2308" s="15">
        <v>3.6225000000000001</v>
      </c>
      <c r="W2308" s="13">
        <v>429</v>
      </c>
      <c r="X2308" s="13">
        <v>966</v>
      </c>
      <c r="Y2308" s="13">
        <v>92</v>
      </c>
      <c r="Z2308" s="13">
        <v>1395</v>
      </c>
      <c r="AA2308" s="13">
        <v>216</v>
      </c>
      <c r="AB2308" s="13">
        <v>16</v>
      </c>
    </row>
    <row r="2309" spans="1:28">
      <c r="A2309" s="1">
        <v>100015191</v>
      </c>
      <c r="B2309" s="1" t="s">
        <v>587</v>
      </c>
      <c r="C2309" s="1" t="s">
        <v>4866</v>
      </c>
      <c r="D2309" s="1" t="s">
        <v>150</v>
      </c>
      <c r="E2309" s="1">
        <v>1</v>
      </c>
      <c r="F2309" s="13">
        <v>35</v>
      </c>
      <c r="G2309" s="13">
        <f t="shared" si="36"/>
        <v>9</v>
      </c>
      <c r="H2309" s="13">
        <v>9</v>
      </c>
      <c r="I2309" s="13">
        <v>0</v>
      </c>
      <c r="J2309" s="13">
        <v>4</v>
      </c>
      <c r="K2309" s="13">
        <v>0</v>
      </c>
      <c r="L2309" s="13">
        <v>0</v>
      </c>
      <c r="M2309" s="13">
        <v>0</v>
      </c>
      <c r="N2309" s="13">
        <v>3</v>
      </c>
      <c r="O2309" s="13">
        <v>1</v>
      </c>
      <c r="P2309" s="13">
        <v>2</v>
      </c>
      <c r="Q2309" s="13">
        <v>13</v>
      </c>
      <c r="R2309" s="13">
        <v>1751</v>
      </c>
      <c r="S2309" s="13">
        <v>82</v>
      </c>
      <c r="T2309" s="15">
        <v>17.5</v>
      </c>
      <c r="U2309" s="15">
        <v>2.1875</v>
      </c>
      <c r="V2309" s="15">
        <v>1.378125</v>
      </c>
      <c r="W2309" s="13">
        <v>158</v>
      </c>
      <c r="X2309" s="13">
        <v>288</v>
      </c>
      <c r="Y2309" s="13">
        <v>35</v>
      </c>
      <c r="Z2309" s="13">
        <v>446</v>
      </c>
      <c r="AA2309" s="13">
        <v>72</v>
      </c>
      <c r="AB2309" s="13">
        <v>4</v>
      </c>
    </row>
    <row r="2310" spans="1:28">
      <c r="A2310" s="1">
        <v>100015194</v>
      </c>
      <c r="B2310" s="1" t="s">
        <v>587</v>
      </c>
      <c r="C2310" s="1" t="s">
        <v>4866</v>
      </c>
      <c r="D2310" s="1" t="s">
        <v>12</v>
      </c>
      <c r="E2310" s="1">
        <v>1</v>
      </c>
      <c r="F2310" s="13">
        <v>11</v>
      </c>
      <c r="G2310" s="13">
        <f t="shared" ref="G2310:G2373" si="37">H2310+I2310</f>
        <v>3</v>
      </c>
      <c r="H2310" s="13">
        <v>3</v>
      </c>
      <c r="I2310" s="13">
        <v>0</v>
      </c>
      <c r="J2310" s="13">
        <v>0</v>
      </c>
      <c r="K2310" s="13">
        <v>1</v>
      </c>
      <c r="L2310" s="13">
        <v>0</v>
      </c>
      <c r="M2310" s="13">
        <v>1</v>
      </c>
      <c r="N2310" s="13">
        <v>0</v>
      </c>
      <c r="O2310" s="13">
        <v>1</v>
      </c>
      <c r="P2310" s="13">
        <v>1</v>
      </c>
      <c r="Q2310" s="13">
        <v>4</v>
      </c>
      <c r="R2310" s="13">
        <v>552</v>
      </c>
      <c r="S2310" s="13">
        <v>0</v>
      </c>
      <c r="T2310" s="15">
        <v>5.5</v>
      </c>
      <c r="U2310" s="15">
        <v>0.6875</v>
      </c>
      <c r="V2310" s="15">
        <v>0.43312499999999998</v>
      </c>
      <c r="W2310" s="13">
        <v>50</v>
      </c>
      <c r="X2310" s="13">
        <v>83</v>
      </c>
      <c r="Y2310" s="13">
        <v>11</v>
      </c>
      <c r="Z2310" s="13">
        <v>133</v>
      </c>
      <c r="AA2310" s="13">
        <v>48</v>
      </c>
      <c r="AB2310" s="13">
        <v>0</v>
      </c>
    </row>
    <row r="2311" spans="1:28">
      <c r="A2311" s="1">
        <v>100015197</v>
      </c>
      <c r="B2311" s="1" t="s">
        <v>587</v>
      </c>
      <c r="C2311" s="1" t="s">
        <v>4866</v>
      </c>
      <c r="D2311" s="1" t="s">
        <v>12</v>
      </c>
      <c r="E2311" s="1">
        <v>1</v>
      </c>
      <c r="F2311" s="13">
        <v>14</v>
      </c>
      <c r="G2311" s="13">
        <f t="shared" si="37"/>
        <v>4</v>
      </c>
      <c r="H2311" s="13">
        <v>4</v>
      </c>
      <c r="I2311" s="13">
        <v>0</v>
      </c>
      <c r="J2311" s="13">
        <v>0</v>
      </c>
      <c r="K2311" s="13">
        <v>1</v>
      </c>
      <c r="L2311" s="13">
        <v>0</v>
      </c>
      <c r="M2311" s="13">
        <v>1</v>
      </c>
      <c r="N2311" s="13">
        <v>0</v>
      </c>
      <c r="O2311" s="13">
        <v>1</v>
      </c>
      <c r="P2311" s="13">
        <v>1</v>
      </c>
      <c r="Q2311" s="13">
        <v>5</v>
      </c>
      <c r="R2311" s="13">
        <v>767</v>
      </c>
      <c r="S2311" s="13">
        <v>0</v>
      </c>
      <c r="T2311" s="15">
        <v>7</v>
      </c>
      <c r="U2311" s="15">
        <v>0.875</v>
      </c>
      <c r="V2311" s="15">
        <v>0.55125000000000002</v>
      </c>
      <c r="W2311" s="13">
        <v>70</v>
      </c>
      <c r="X2311" s="13">
        <v>116</v>
      </c>
      <c r="Y2311" s="13">
        <v>14</v>
      </c>
      <c r="Z2311" s="13">
        <v>186</v>
      </c>
      <c r="AA2311" s="13">
        <v>48</v>
      </c>
      <c r="AB2311" s="13">
        <v>0</v>
      </c>
    </row>
    <row r="2312" spans="1:28">
      <c r="A2312" s="1">
        <v>100015200</v>
      </c>
      <c r="B2312" s="1" t="s">
        <v>587</v>
      </c>
      <c r="C2312" s="1" t="s">
        <v>4866</v>
      </c>
      <c r="D2312" s="1" t="s">
        <v>12</v>
      </c>
      <c r="E2312" s="1">
        <v>1</v>
      </c>
      <c r="F2312" s="13">
        <v>27</v>
      </c>
      <c r="G2312" s="13">
        <f t="shared" si="37"/>
        <v>7</v>
      </c>
      <c r="H2312" s="13">
        <v>7</v>
      </c>
      <c r="I2312" s="13">
        <v>0</v>
      </c>
      <c r="J2312" s="13">
        <v>4</v>
      </c>
      <c r="K2312" s="13">
        <v>0</v>
      </c>
      <c r="L2312" s="13">
        <v>0</v>
      </c>
      <c r="M2312" s="13">
        <v>0</v>
      </c>
      <c r="N2312" s="13">
        <v>3</v>
      </c>
      <c r="O2312" s="13">
        <v>1</v>
      </c>
      <c r="P2312" s="13">
        <v>2</v>
      </c>
      <c r="Q2312" s="13">
        <v>10</v>
      </c>
      <c r="R2312" s="13">
        <v>1378</v>
      </c>
      <c r="S2312" s="13">
        <v>37</v>
      </c>
      <c r="T2312" s="15">
        <v>13.5</v>
      </c>
      <c r="U2312" s="15">
        <v>1.6875</v>
      </c>
      <c r="V2312" s="15">
        <v>1.0631250000000001</v>
      </c>
      <c r="W2312" s="13">
        <v>125</v>
      </c>
      <c r="X2312" s="13">
        <v>218</v>
      </c>
      <c r="Y2312" s="13">
        <v>27</v>
      </c>
      <c r="Z2312" s="13">
        <v>343</v>
      </c>
      <c r="AA2312" s="13">
        <v>72</v>
      </c>
      <c r="AB2312" s="13">
        <v>4</v>
      </c>
    </row>
    <row r="2313" spans="1:28">
      <c r="A2313" s="1">
        <v>100015211</v>
      </c>
      <c r="B2313" s="1" t="s">
        <v>587</v>
      </c>
      <c r="C2313" s="1" t="s">
        <v>4866</v>
      </c>
      <c r="D2313" s="1" t="s">
        <v>12</v>
      </c>
      <c r="E2313" s="1">
        <v>1</v>
      </c>
      <c r="F2313" s="13">
        <v>14</v>
      </c>
      <c r="G2313" s="13">
        <f t="shared" si="37"/>
        <v>4</v>
      </c>
      <c r="H2313" s="13">
        <v>4</v>
      </c>
      <c r="I2313" s="13">
        <v>0</v>
      </c>
      <c r="J2313" s="13">
        <v>0</v>
      </c>
      <c r="K2313" s="13">
        <v>1</v>
      </c>
      <c r="L2313" s="13">
        <v>0</v>
      </c>
      <c r="M2313" s="13">
        <v>1</v>
      </c>
      <c r="N2313" s="13">
        <v>0</v>
      </c>
      <c r="O2313" s="13">
        <v>1</v>
      </c>
      <c r="P2313" s="13">
        <v>1</v>
      </c>
      <c r="Q2313" s="13">
        <v>5</v>
      </c>
      <c r="R2313" s="13">
        <v>767</v>
      </c>
      <c r="S2313" s="13">
        <v>0</v>
      </c>
      <c r="T2313" s="15">
        <v>7</v>
      </c>
      <c r="U2313" s="15">
        <v>0.875</v>
      </c>
      <c r="V2313" s="15">
        <v>0.55125000000000002</v>
      </c>
      <c r="W2313" s="13">
        <v>70</v>
      </c>
      <c r="X2313" s="13">
        <v>116</v>
      </c>
      <c r="Y2313" s="13">
        <v>14</v>
      </c>
      <c r="Z2313" s="13">
        <v>186</v>
      </c>
      <c r="AA2313" s="13">
        <v>48</v>
      </c>
      <c r="AB2313" s="13">
        <v>0</v>
      </c>
    </row>
    <row r="2314" spans="1:28">
      <c r="A2314" s="1">
        <v>100015216</v>
      </c>
      <c r="B2314" s="1" t="s">
        <v>587</v>
      </c>
      <c r="C2314" s="1" t="s">
        <v>4866</v>
      </c>
      <c r="D2314" s="1" t="s">
        <v>12</v>
      </c>
      <c r="E2314" s="1">
        <v>1</v>
      </c>
      <c r="F2314" s="13">
        <v>11</v>
      </c>
      <c r="G2314" s="13">
        <f t="shared" si="37"/>
        <v>3</v>
      </c>
      <c r="H2314" s="13">
        <v>3</v>
      </c>
      <c r="I2314" s="13">
        <v>0</v>
      </c>
      <c r="J2314" s="13">
        <v>0</v>
      </c>
      <c r="K2314" s="13">
        <v>1</v>
      </c>
      <c r="L2314" s="13">
        <v>0</v>
      </c>
      <c r="M2314" s="13">
        <v>1</v>
      </c>
      <c r="N2314" s="13">
        <v>0</v>
      </c>
      <c r="O2314" s="13">
        <v>1</v>
      </c>
      <c r="P2314" s="13">
        <v>1</v>
      </c>
      <c r="Q2314" s="13">
        <v>4</v>
      </c>
      <c r="R2314" s="13">
        <v>552</v>
      </c>
      <c r="S2314" s="13">
        <v>0</v>
      </c>
      <c r="T2314" s="15">
        <v>5.5</v>
      </c>
      <c r="U2314" s="15">
        <v>0.6875</v>
      </c>
      <c r="V2314" s="15">
        <v>0.43312499999999998</v>
      </c>
      <c r="W2314" s="13">
        <v>50</v>
      </c>
      <c r="X2314" s="13">
        <v>83</v>
      </c>
      <c r="Y2314" s="13">
        <v>11</v>
      </c>
      <c r="Z2314" s="13">
        <v>133</v>
      </c>
      <c r="AA2314" s="13">
        <v>48</v>
      </c>
      <c r="AB2314" s="13">
        <v>0</v>
      </c>
    </row>
    <row r="2315" spans="1:28">
      <c r="A2315" s="1">
        <v>100015218</v>
      </c>
      <c r="B2315" s="1" t="s">
        <v>587</v>
      </c>
      <c r="C2315" s="1" t="s">
        <v>4866</v>
      </c>
      <c r="D2315" s="1" t="s">
        <v>12</v>
      </c>
      <c r="E2315" s="1">
        <v>1</v>
      </c>
      <c r="F2315" s="13">
        <v>45</v>
      </c>
      <c r="G2315" s="13">
        <f t="shared" si="37"/>
        <v>13</v>
      </c>
      <c r="H2315" s="13">
        <v>12</v>
      </c>
      <c r="I2315" s="13">
        <v>1</v>
      </c>
      <c r="J2315" s="13">
        <v>6</v>
      </c>
      <c r="K2315" s="13">
        <v>0</v>
      </c>
      <c r="L2315" s="13">
        <v>0</v>
      </c>
      <c r="M2315" s="13">
        <v>0</v>
      </c>
      <c r="N2315" s="13">
        <v>4</v>
      </c>
      <c r="O2315" s="13">
        <v>1</v>
      </c>
      <c r="P2315" s="13">
        <v>3</v>
      </c>
      <c r="Q2315" s="13">
        <v>17</v>
      </c>
      <c r="R2315" s="13">
        <v>2216</v>
      </c>
      <c r="S2315" s="13">
        <v>166</v>
      </c>
      <c r="T2315" s="15">
        <v>22.5</v>
      </c>
      <c r="U2315" s="15">
        <v>2.8125</v>
      </c>
      <c r="V2315" s="15">
        <v>1.7718750000000001</v>
      </c>
      <c r="W2315" s="13">
        <v>200</v>
      </c>
      <c r="X2315" s="13">
        <v>383</v>
      </c>
      <c r="Y2315" s="13">
        <v>45</v>
      </c>
      <c r="Z2315" s="13">
        <v>583</v>
      </c>
      <c r="AA2315" s="13">
        <v>96</v>
      </c>
      <c r="AB2315" s="13">
        <v>6</v>
      </c>
    </row>
    <row r="2316" spans="1:28">
      <c r="A2316" s="1">
        <v>100015227</v>
      </c>
      <c r="B2316" s="1" t="s">
        <v>587</v>
      </c>
      <c r="C2316" s="1" t="s">
        <v>4866</v>
      </c>
      <c r="D2316" s="1" t="s">
        <v>12</v>
      </c>
      <c r="E2316" s="1">
        <v>1</v>
      </c>
      <c r="F2316" s="13">
        <v>62</v>
      </c>
      <c r="G2316" s="13">
        <f t="shared" si="37"/>
        <v>16</v>
      </c>
      <c r="H2316" s="13">
        <v>16</v>
      </c>
      <c r="I2316" s="13">
        <v>0</v>
      </c>
      <c r="J2316" s="13">
        <v>8</v>
      </c>
      <c r="K2316" s="13">
        <v>0</v>
      </c>
      <c r="L2316" s="13">
        <v>0</v>
      </c>
      <c r="M2316" s="13">
        <v>0</v>
      </c>
      <c r="N2316" s="13">
        <v>5</v>
      </c>
      <c r="O2316" s="13">
        <v>1</v>
      </c>
      <c r="P2316" s="13">
        <v>4</v>
      </c>
      <c r="Q2316" s="13">
        <v>23</v>
      </c>
      <c r="R2316" s="13">
        <v>3008</v>
      </c>
      <c r="S2316" s="13">
        <v>345</v>
      </c>
      <c r="T2316" s="15">
        <v>31</v>
      </c>
      <c r="U2316" s="15">
        <v>3.875</v>
      </c>
      <c r="V2316" s="15">
        <v>2.4412500000000001</v>
      </c>
      <c r="W2316" s="13">
        <v>271</v>
      </c>
      <c r="X2316" s="13">
        <v>555</v>
      </c>
      <c r="Y2316" s="13">
        <v>62</v>
      </c>
      <c r="Z2316" s="13">
        <v>826</v>
      </c>
      <c r="AA2316" s="13">
        <v>120</v>
      </c>
      <c r="AB2316" s="13">
        <v>8</v>
      </c>
    </row>
    <row r="2317" spans="1:28">
      <c r="A2317" s="1">
        <v>100015234</v>
      </c>
      <c r="B2317" s="1" t="s">
        <v>587</v>
      </c>
      <c r="C2317" s="1" t="s">
        <v>4866</v>
      </c>
      <c r="D2317" s="1" t="s">
        <v>3927</v>
      </c>
      <c r="E2317" s="1">
        <v>1</v>
      </c>
      <c r="F2317" s="13">
        <v>97</v>
      </c>
      <c r="G2317" s="13">
        <f t="shared" si="37"/>
        <v>25</v>
      </c>
      <c r="H2317" s="13">
        <v>25</v>
      </c>
      <c r="I2317" s="13">
        <v>0</v>
      </c>
      <c r="J2317" s="13">
        <v>12</v>
      </c>
      <c r="K2317" s="13">
        <v>0</v>
      </c>
      <c r="L2317" s="13">
        <v>0</v>
      </c>
      <c r="M2317" s="13">
        <v>0</v>
      </c>
      <c r="N2317" s="13">
        <v>7</v>
      </c>
      <c r="O2317" s="13">
        <v>1</v>
      </c>
      <c r="P2317" s="13">
        <v>6</v>
      </c>
      <c r="Q2317" s="13">
        <v>36</v>
      </c>
      <c r="R2317" s="13">
        <v>4758</v>
      </c>
      <c r="S2317" s="13">
        <v>949</v>
      </c>
      <c r="T2317" s="15">
        <v>48.5</v>
      </c>
      <c r="U2317" s="15">
        <v>6.0625</v>
      </c>
      <c r="V2317" s="15">
        <v>3.819375</v>
      </c>
      <c r="W2317" s="13">
        <v>429</v>
      </c>
      <c r="X2317" s="13">
        <v>999</v>
      </c>
      <c r="Y2317" s="13">
        <v>97</v>
      </c>
      <c r="Z2317" s="13">
        <v>1428</v>
      </c>
      <c r="AA2317" s="13">
        <v>168</v>
      </c>
      <c r="AB2317" s="13">
        <v>12</v>
      </c>
    </row>
    <row r="2318" spans="1:28">
      <c r="A2318" s="1">
        <v>100015242</v>
      </c>
      <c r="B2318" s="1" t="s">
        <v>587</v>
      </c>
      <c r="C2318" s="1" t="s">
        <v>4866</v>
      </c>
      <c r="D2318" s="1" t="s">
        <v>12</v>
      </c>
      <c r="E2318" s="1">
        <v>1</v>
      </c>
      <c r="F2318" s="13">
        <v>11</v>
      </c>
      <c r="G2318" s="13">
        <f t="shared" si="37"/>
        <v>3</v>
      </c>
      <c r="H2318" s="13">
        <v>3</v>
      </c>
      <c r="I2318" s="13">
        <v>0</v>
      </c>
      <c r="J2318" s="13">
        <v>0</v>
      </c>
      <c r="K2318" s="13">
        <v>1</v>
      </c>
      <c r="L2318" s="13">
        <v>0</v>
      </c>
      <c r="M2318" s="13">
        <v>1</v>
      </c>
      <c r="N2318" s="13">
        <v>0</v>
      </c>
      <c r="O2318" s="13">
        <v>1</v>
      </c>
      <c r="P2318" s="13">
        <v>1</v>
      </c>
      <c r="Q2318" s="13">
        <v>4</v>
      </c>
      <c r="R2318" s="13">
        <v>552</v>
      </c>
      <c r="S2318" s="13">
        <v>0</v>
      </c>
      <c r="T2318" s="15">
        <v>5.5</v>
      </c>
      <c r="U2318" s="15">
        <v>0.6875</v>
      </c>
      <c r="V2318" s="15">
        <v>0.43312499999999998</v>
      </c>
      <c r="W2318" s="13">
        <v>50</v>
      </c>
      <c r="X2318" s="13">
        <v>83</v>
      </c>
      <c r="Y2318" s="13">
        <v>11</v>
      </c>
      <c r="Z2318" s="13">
        <v>133</v>
      </c>
      <c r="AA2318" s="13">
        <v>48</v>
      </c>
      <c r="AB2318" s="13">
        <v>0</v>
      </c>
    </row>
    <row r="2319" spans="1:28">
      <c r="A2319" s="1">
        <v>100015243</v>
      </c>
      <c r="B2319" s="1" t="s">
        <v>587</v>
      </c>
      <c r="C2319" s="1" t="s">
        <v>4866</v>
      </c>
      <c r="D2319" s="1" t="s">
        <v>12</v>
      </c>
      <c r="E2319" s="1">
        <v>1</v>
      </c>
      <c r="F2319" s="13">
        <v>105</v>
      </c>
      <c r="G2319" s="13">
        <f t="shared" si="37"/>
        <v>27</v>
      </c>
      <c r="H2319" s="13">
        <v>27</v>
      </c>
      <c r="I2319" s="13">
        <v>0</v>
      </c>
      <c r="J2319" s="13">
        <v>18</v>
      </c>
      <c r="K2319" s="13">
        <v>0</v>
      </c>
      <c r="L2319" s="13">
        <v>1</v>
      </c>
      <c r="M2319" s="13">
        <v>0</v>
      </c>
      <c r="N2319" s="13">
        <v>9</v>
      </c>
      <c r="O2319" s="13">
        <v>1</v>
      </c>
      <c r="P2319" s="13">
        <v>9</v>
      </c>
      <c r="Q2319" s="13">
        <v>39</v>
      </c>
      <c r="R2319" s="13">
        <v>5251</v>
      </c>
      <c r="S2319" s="13">
        <v>1131</v>
      </c>
      <c r="T2319" s="15">
        <v>52.5</v>
      </c>
      <c r="U2319" s="15">
        <v>6.5625</v>
      </c>
      <c r="V2319" s="15">
        <v>4.1343750000000004</v>
      </c>
      <c r="W2319" s="13">
        <v>473</v>
      </c>
      <c r="X2319" s="13">
        <v>1127</v>
      </c>
      <c r="Y2319" s="13">
        <v>105</v>
      </c>
      <c r="Z2319" s="13">
        <v>1600</v>
      </c>
      <c r="AA2319" s="13">
        <v>216</v>
      </c>
      <c r="AB2319" s="13">
        <v>18</v>
      </c>
    </row>
    <row r="2320" spans="1:28">
      <c r="A2320" s="1">
        <v>100015253</v>
      </c>
      <c r="B2320" s="1" t="s">
        <v>587</v>
      </c>
      <c r="C2320" s="1" t="s">
        <v>4866</v>
      </c>
      <c r="D2320" s="1" t="s">
        <v>4929</v>
      </c>
      <c r="E2320" s="1">
        <v>3</v>
      </c>
      <c r="F2320" s="13">
        <v>107</v>
      </c>
      <c r="G2320" s="13">
        <f t="shared" si="37"/>
        <v>35</v>
      </c>
      <c r="H2320" s="13">
        <v>35</v>
      </c>
      <c r="I2320" s="13">
        <v>0</v>
      </c>
      <c r="J2320" s="13">
        <v>8</v>
      </c>
      <c r="K2320" s="13">
        <v>2</v>
      </c>
      <c r="L2320" s="13">
        <v>0</v>
      </c>
      <c r="M2320" s="13">
        <v>2</v>
      </c>
      <c r="N2320" s="13">
        <v>5</v>
      </c>
      <c r="O2320" s="13">
        <v>3</v>
      </c>
      <c r="P2320" s="13">
        <v>6</v>
      </c>
      <c r="Q2320" s="13">
        <v>36</v>
      </c>
      <c r="R2320" s="13">
        <v>5451</v>
      </c>
      <c r="S2320" s="13">
        <v>419</v>
      </c>
      <c r="T2320" s="15">
        <v>53.5</v>
      </c>
      <c r="U2320" s="15">
        <v>6.6875</v>
      </c>
      <c r="V2320" s="15">
        <v>4.2131249999999998</v>
      </c>
      <c r="W2320" s="13">
        <v>493</v>
      </c>
      <c r="X2320" s="13">
        <v>945</v>
      </c>
      <c r="Y2320" s="13">
        <v>107</v>
      </c>
      <c r="Z2320" s="13">
        <v>1438</v>
      </c>
      <c r="AA2320" s="13">
        <v>216</v>
      </c>
      <c r="AB2320" s="13">
        <v>8</v>
      </c>
    </row>
    <row r="2321" spans="1:28">
      <c r="A2321" s="1">
        <v>100015265</v>
      </c>
      <c r="B2321" s="1" t="s">
        <v>587</v>
      </c>
      <c r="C2321" s="1" t="s">
        <v>4866</v>
      </c>
      <c r="D2321" s="1" t="s">
        <v>12</v>
      </c>
      <c r="E2321" s="1">
        <v>1</v>
      </c>
      <c r="F2321" s="13">
        <v>70</v>
      </c>
      <c r="G2321" s="13">
        <f t="shared" si="37"/>
        <v>18</v>
      </c>
      <c r="H2321" s="13">
        <v>18</v>
      </c>
      <c r="I2321" s="13">
        <v>0</v>
      </c>
      <c r="J2321" s="13">
        <v>8</v>
      </c>
      <c r="K2321" s="13">
        <v>0</v>
      </c>
      <c r="L2321" s="13">
        <v>0</v>
      </c>
      <c r="M2321" s="13">
        <v>0</v>
      </c>
      <c r="N2321" s="13">
        <v>5</v>
      </c>
      <c r="O2321" s="13">
        <v>1</v>
      </c>
      <c r="P2321" s="13">
        <v>4</v>
      </c>
      <c r="Q2321" s="13">
        <v>26</v>
      </c>
      <c r="R2321" s="13">
        <v>3381</v>
      </c>
      <c r="S2321" s="13">
        <v>458</v>
      </c>
      <c r="T2321" s="15">
        <v>35</v>
      </c>
      <c r="U2321" s="15">
        <v>4.375</v>
      </c>
      <c r="V2321" s="15">
        <v>2.7562500000000001</v>
      </c>
      <c r="W2321" s="13">
        <v>305</v>
      </c>
      <c r="X2321" s="13">
        <v>645</v>
      </c>
      <c r="Y2321" s="13">
        <v>70</v>
      </c>
      <c r="Z2321" s="13">
        <v>950</v>
      </c>
      <c r="AA2321" s="13">
        <v>120</v>
      </c>
      <c r="AB2321" s="13">
        <v>8</v>
      </c>
    </row>
    <row r="2322" spans="1:28">
      <c r="A2322" s="1">
        <v>100015268</v>
      </c>
      <c r="B2322" s="1" t="s">
        <v>587</v>
      </c>
      <c r="C2322" s="1" t="s">
        <v>4866</v>
      </c>
      <c r="D2322" s="1" t="s">
        <v>4932</v>
      </c>
      <c r="E2322" s="1">
        <v>1</v>
      </c>
      <c r="F2322" s="13">
        <v>56</v>
      </c>
      <c r="G2322" s="13">
        <f t="shared" si="37"/>
        <v>20</v>
      </c>
      <c r="H2322" s="13">
        <v>19</v>
      </c>
      <c r="I2322" s="13">
        <v>1</v>
      </c>
      <c r="J2322" s="13">
        <v>6</v>
      </c>
      <c r="K2322" s="13">
        <v>0</v>
      </c>
      <c r="L2322" s="13">
        <v>0</v>
      </c>
      <c r="M2322" s="13">
        <v>0</v>
      </c>
      <c r="N2322" s="13">
        <v>4</v>
      </c>
      <c r="O2322" s="13">
        <v>1</v>
      </c>
      <c r="P2322" s="13">
        <v>3</v>
      </c>
      <c r="Q2322" s="13">
        <v>19</v>
      </c>
      <c r="R2322" s="13">
        <v>2729</v>
      </c>
      <c r="S2322" s="13">
        <v>219</v>
      </c>
      <c r="T2322" s="15">
        <v>28</v>
      </c>
      <c r="U2322" s="15">
        <v>3.5</v>
      </c>
      <c r="V2322" s="15">
        <v>2.2050000000000001</v>
      </c>
      <c r="W2322" s="13">
        <v>246</v>
      </c>
      <c r="X2322" s="13">
        <v>476</v>
      </c>
      <c r="Y2322" s="13">
        <v>56</v>
      </c>
      <c r="Z2322" s="13">
        <v>722</v>
      </c>
      <c r="AA2322" s="13">
        <v>96</v>
      </c>
      <c r="AB2322" s="13">
        <v>6</v>
      </c>
    </row>
    <row r="2323" spans="1:28">
      <c r="A2323" s="1">
        <v>100015274</v>
      </c>
      <c r="B2323" s="1" t="s">
        <v>587</v>
      </c>
      <c r="C2323" s="1" t="s">
        <v>4866</v>
      </c>
      <c r="D2323" s="1" t="s">
        <v>12</v>
      </c>
      <c r="E2323" s="1">
        <v>1</v>
      </c>
      <c r="F2323" s="13">
        <v>11</v>
      </c>
      <c r="G2323" s="13">
        <f t="shared" si="37"/>
        <v>3</v>
      </c>
      <c r="H2323" s="13">
        <v>3</v>
      </c>
      <c r="I2323" s="13">
        <v>0</v>
      </c>
      <c r="J2323" s="13">
        <v>0</v>
      </c>
      <c r="K2323" s="13">
        <v>1</v>
      </c>
      <c r="L2323" s="13">
        <v>0</v>
      </c>
      <c r="M2323" s="13">
        <v>1</v>
      </c>
      <c r="N2323" s="13">
        <v>0</v>
      </c>
      <c r="O2323" s="13">
        <v>1</v>
      </c>
      <c r="P2323" s="13">
        <v>1</v>
      </c>
      <c r="Q2323" s="13">
        <v>4</v>
      </c>
      <c r="R2323" s="13">
        <v>552</v>
      </c>
      <c r="S2323" s="13">
        <v>0</v>
      </c>
      <c r="T2323" s="15">
        <v>5.5</v>
      </c>
      <c r="U2323" s="15">
        <v>0.6875</v>
      </c>
      <c r="V2323" s="15">
        <v>0.43312499999999998</v>
      </c>
      <c r="W2323" s="13">
        <v>50</v>
      </c>
      <c r="X2323" s="13">
        <v>83</v>
      </c>
      <c r="Y2323" s="13">
        <v>11</v>
      </c>
      <c r="Z2323" s="13">
        <v>133</v>
      </c>
      <c r="AA2323" s="13">
        <v>48</v>
      </c>
      <c r="AB2323" s="13">
        <v>0</v>
      </c>
    </row>
    <row r="2324" spans="1:28">
      <c r="A2324" s="1">
        <v>100015278</v>
      </c>
      <c r="B2324" s="1" t="s">
        <v>587</v>
      </c>
      <c r="C2324" s="1" t="s">
        <v>4866</v>
      </c>
      <c r="D2324" s="1" t="s">
        <v>12</v>
      </c>
      <c r="E2324" s="1">
        <v>1</v>
      </c>
      <c r="F2324" s="13">
        <v>19</v>
      </c>
      <c r="G2324" s="13">
        <f t="shared" si="37"/>
        <v>5</v>
      </c>
      <c r="H2324" s="13">
        <v>5</v>
      </c>
      <c r="I2324" s="13">
        <v>0</v>
      </c>
      <c r="J2324" s="13">
        <v>0</v>
      </c>
      <c r="K2324" s="13">
        <v>1</v>
      </c>
      <c r="L2324" s="13">
        <v>0</v>
      </c>
      <c r="M2324" s="13">
        <v>1</v>
      </c>
      <c r="N2324" s="13">
        <v>0</v>
      </c>
      <c r="O2324" s="13">
        <v>1</v>
      </c>
      <c r="P2324" s="13">
        <v>1</v>
      </c>
      <c r="Q2324" s="13">
        <v>7</v>
      </c>
      <c r="R2324" s="13">
        <v>1263</v>
      </c>
      <c r="S2324" s="13">
        <v>0</v>
      </c>
      <c r="T2324" s="15">
        <v>9.5</v>
      </c>
      <c r="U2324" s="15">
        <v>1.1875</v>
      </c>
      <c r="V2324" s="15">
        <v>0.74812500000000004</v>
      </c>
      <c r="W2324" s="13">
        <v>114</v>
      </c>
      <c r="X2324" s="13">
        <v>190</v>
      </c>
      <c r="Y2324" s="13">
        <v>19</v>
      </c>
      <c r="Z2324" s="13">
        <v>304</v>
      </c>
      <c r="AA2324" s="13">
        <v>48</v>
      </c>
      <c r="AB2324" s="13">
        <v>0</v>
      </c>
    </row>
    <row r="2325" spans="1:28">
      <c r="A2325" s="1">
        <v>100015287</v>
      </c>
      <c r="B2325" s="1" t="s">
        <v>587</v>
      </c>
      <c r="C2325" s="1" t="s">
        <v>4866</v>
      </c>
      <c r="D2325" s="1" t="s">
        <v>12</v>
      </c>
      <c r="E2325" s="1">
        <v>1</v>
      </c>
      <c r="F2325" s="13">
        <v>22</v>
      </c>
      <c r="G2325" s="13">
        <f t="shared" si="37"/>
        <v>6</v>
      </c>
      <c r="H2325" s="13">
        <v>6</v>
      </c>
      <c r="I2325" s="13">
        <v>0</v>
      </c>
      <c r="J2325" s="13">
        <v>4</v>
      </c>
      <c r="K2325" s="13">
        <v>0</v>
      </c>
      <c r="L2325" s="13">
        <v>0</v>
      </c>
      <c r="M2325" s="13">
        <v>0</v>
      </c>
      <c r="N2325" s="13">
        <v>3</v>
      </c>
      <c r="O2325" s="13">
        <v>1</v>
      </c>
      <c r="P2325" s="13">
        <v>2</v>
      </c>
      <c r="Q2325" s="13">
        <v>8</v>
      </c>
      <c r="R2325" s="13">
        <v>1145</v>
      </c>
      <c r="S2325" s="13">
        <v>16</v>
      </c>
      <c r="T2325" s="15">
        <v>11</v>
      </c>
      <c r="U2325" s="15">
        <v>1.375</v>
      </c>
      <c r="V2325" s="15">
        <v>0.86624999999999996</v>
      </c>
      <c r="W2325" s="13">
        <v>104</v>
      </c>
      <c r="X2325" s="13">
        <v>177</v>
      </c>
      <c r="Y2325" s="13">
        <v>22</v>
      </c>
      <c r="Z2325" s="13">
        <v>281</v>
      </c>
      <c r="AA2325" s="13">
        <v>72</v>
      </c>
      <c r="AB2325" s="13">
        <v>4</v>
      </c>
    </row>
    <row r="2326" spans="1:28">
      <c r="A2326" s="1">
        <v>100015291</v>
      </c>
      <c r="B2326" s="1" t="s">
        <v>587</v>
      </c>
      <c r="C2326" s="1" t="s">
        <v>4866</v>
      </c>
      <c r="D2326" s="1" t="s">
        <v>4940</v>
      </c>
      <c r="E2326" s="1">
        <v>1</v>
      </c>
      <c r="F2326" s="13">
        <v>7</v>
      </c>
      <c r="G2326" s="13">
        <f t="shared" si="37"/>
        <v>3</v>
      </c>
      <c r="H2326" s="13">
        <v>3</v>
      </c>
      <c r="I2326" s="13">
        <v>0</v>
      </c>
      <c r="J2326" s="13">
        <v>0</v>
      </c>
      <c r="K2326" s="13">
        <v>1</v>
      </c>
      <c r="L2326" s="13">
        <v>0</v>
      </c>
      <c r="M2326" s="13">
        <v>1</v>
      </c>
      <c r="N2326" s="13">
        <v>0</v>
      </c>
      <c r="O2326" s="13">
        <v>1</v>
      </c>
      <c r="P2326" s="13">
        <v>1</v>
      </c>
      <c r="Q2326" s="13">
        <v>2</v>
      </c>
      <c r="R2326" s="13">
        <v>297</v>
      </c>
      <c r="S2326" s="13">
        <v>0</v>
      </c>
      <c r="T2326" s="15">
        <v>3.5</v>
      </c>
      <c r="U2326" s="15">
        <v>0.4375</v>
      </c>
      <c r="V2326" s="15">
        <v>0.27562500000000001</v>
      </c>
      <c r="W2326" s="13">
        <v>27</v>
      </c>
      <c r="X2326" s="13">
        <v>45</v>
      </c>
      <c r="Y2326" s="13">
        <v>7</v>
      </c>
      <c r="Z2326" s="13">
        <v>72</v>
      </c>
      <c r="AA2326" s="13">
        <v>48</v>
      </c>
      <c r="AB2326" s="13">
        <v>0</v>
      </c>
    </row>
    <row r="2327" spans="1:28">
      <c r="A2327" s="1">
        <v>100015300</v>
      </c>
      <c r="B2327" s="1" t="s">
        <v>587</v>
      </c>
      <c r="C2327" s="1" t="s">
        <v>4866</v>
      </c>
      <c r="D2327" s="1" t="s">
        <v>12</v>
      </c>
      <c r="E2327" s="1">
        <v>1</v>
      </c>
      <c r="F2327" s="13">
        <v>11</v>
      </c>
      <c r="G2327" s="13">
        <f t="shared" si="37"/>
        <v>3</v>
      </c>
      <c r="H2327" s="13">
        <v>3</v>
      </c>
      <c r="I2327" s="13">
        <v>0</v>
      </c>
      <c r="J2327" s="13">
        <v>0</v>
      </c>
      <c r="K2327" s="13">
        <v>1</v>
      </c>
      <c r="L2327" s="13">
        <v>0</v>
      </c>
      <c r="M2327" s="13">
        <v>1</v>
      </c>
      <c r="N2327" s="13">
        <v>0</v>
      </c>
      <c r="O2327" s="13">
        <v>1</v>
      </c>
      <c r="P2327" s="13">
        <v>1</v>
      </c>
      <c r="Q2327" s="13">
        <v>4</v>
      </c>
      <c r="R2327" s="13">
        <v>552</v>
      </c>
      <c r="S2327" s="13">
        <v>0</v>
      </c>
      <c r="T2327" s="15">
        <v>5.5</v>
      </c>
      <c r="U2327" s="15">
        <v>0.6875</v>
      </c>
      <c r="V2327" s="15">
        <v>0.43312499999999998</v>
      </c>
      <c r="W2327" s="13">
        <v>50</v>
      </c>
      <c r="X2327" s="13">
        <v>83</v>
      </c>
      <c r="Y2327" s="13">
        <v>11</v>
      </c>
      <c r="Z2327" s="13">
        <v>133</v>
      </c>
      <c r="AA2327" s="13">
        <v>48</v>
      </c>
      <c r="AB2327" s="13">
        <v>0</v>
      </c>
    </row>
    <row r="2328" spans="1:28">
      <c r="A2328" s="1">
        <v>100015304</v>
      </c>
      <c r="B2328" s="1" t="s">
        <v>587</v>
      </c>
      <c r="C2328" s="1" t="s">
        <v>4866</v>
      </c>
      <c r="D2328" s="1" t="s">
        <v>533</v>
      </c>
      <c r="E2328" s="1">
        <v>1</v>
      </c>
      <c r="F2328" s="13">
        <v>11</v>
      </c>
      <c r="G2328" s="13">
        <f t="shared" si="37"/>
        <v>3</v>
      </c>
      <c r="H2328" s="13">
        <v>3</v>
      </c>
      <c r="I2328" s="13">
        <v>0</v>
      </c>
      <c r="J2328" s="13">
        <v>0</v>
      </c>
      <c r="K2328" s="13">
        <v>1</v>
      </c>
      <c r="L2328" s="13">
        <v>0</v>
      </c>
      <c r="M2328" s="13">
        <v>1</v>
      </c>
      <c r="N2328" s="13">
        <v>0</v>
      </c>
      <c r="O2328" s="13">
        <v>1</v>
      </c>
      <c r="P2328" s="13">
        <v>1</v>
      </c>
      <c r="Q2328" s="13">
        <v>4</v>
      </c>
      <c r="R2328" s="13">
        <v>552</v>
      </c>
      <c r="S2328" s="13">
        <v>0</v>
      </c>
      <c r="T2328" s="15">
        <v>5.5</v>
      </c>
      <c r="U2328" s="15">
        <v>0.6875</v>
      </c>
      <c r="V2328" s="15">
        <v>0.43312499999999998</v>
      </c>
      <c r="W2328" s="13">
        <v>50</v>
      </c>
      <c r="X2328" s="13">
        <v>83</v>
      </c>
      <c r="Y2328" s="13">
        <v>11</v>
      </c>
      <c r="Z2328" s="13">
        <v>133</v>
      </c>
      <c r="AA2328" s="13">
        <v>48</v>
      </c>
      <c r="AB2328" s="13">
        <v>0</v>
      </c>
    </row>
    <row r="2329" spans="1:28">
      <c r="A2329" s="1">
        <v>100015309</v>
      </c>
      <c r="B2329" s="1" t="s">
        <v>587</v>
      </c>
      <c r="C2329" s="1" t="s">
        <v>4866</v>
      </c>
      <c r="D2329" s="1" t="s">
        <v>12</v>
      </c>
      <c r="E2329" s="1">
        <v>1</v>
      </c>
      <c r="F2329" s="13">
        <v>14</v>
      </c>
      <c r="G2329" s="13">
        <f t="shared" si="37"/>
        <v>4</v>
      </c>
      <c r="H2329" s="13">
        <v>4</v>
      </c>
      <c r="I2329" s="13">
        <v>0</v>
      </c>
      <c r="J2329" s="13">
        <v>0</v>
      </c>
      <c r="K2329" s="13">
        <v>1</v>
      </c>
      <c r="L2329" s="13">
        <v>0</v>
      </c>
      <c r="M2329" s="13">
        <v>1</v>
      </c>
      <c r="N2329" s="13">
        <v>0</v>
      </c>
      <c r="O2329" s="13">
        <v>1</v>
      </c>
      <c r="P2329" s="13">
        <v>1</v>
      </c>
      <c r="Q2329" s="13">
        <v>5</v>
      </c>
      <c r="R2329" s="13">
        <v>767</v>
      </c>
      <c r="S2329" s="13">
        <v>0</v>
      </c>
      <c r="T2329" s="15">
        <v>7</v>
      </c>
      <c r="U2329" s="15">
        <v>0.875</v>
      </c>
      <c r="V2329" s="15">
        <v>0.55125000000000002</v>
      </c>
      <c r="W2329" s="13">
        <v>70</v>
      </c>
      <c r="X2329" s="13">
        <v>116</v>
      </c>
      <c r="Y2329" s="13">
        <v>14</v>
      </c>
      <c r="Z2329" s="13">
        <v>186</v>
      </c>
      <c r="AA2329" s="13">
        <v>48</v>
      </c>
      <c r="AB2329" s="13">
        <v>0</v>
      </c>
    </row>
    <row r="2330" spans="1:28">
      <c r="A2330" s="1">
        <v>100015316</v>
      </c>
      <c r="B2330" s="1" t="s">
        <v>587</v>
      </c>
      <c r="C2330" s="1" t="s">
        <v>4866</v>
      </c>
      <c r="D2330" s="1" t="s">
        <v>176</v>
      </c>
      <c r="E2330" s="1">
        <v>1</v>
      </c>
      <c r="F2330" s="13">
        <v>44</v>
      </c>
      <c r="G2330" s="13">
        <f t="shared" si="37"/>
        <v>12</v>
      </c>
      <c r="H2330" s="13">
        <v>12</v>
      </c>
      <c r="I2330" s="13">
        <v>0</v>
      </c>
      <c r="J2330" s="13">
        <v>6</v>
      </c>
      <c r="K2330" s="13">
        <v>0</v>
      </c>
      <c r="L2330" s="13">
        <v>0</v>
      </c>
      <c r="M2330" s="13">
        <v>0</v>
      </c>
      <c r="N2330" s="13">
        <v>4</v>
      </c>
      <c r="O2330" s="13">
        <v>1</v>
      </c>
      <c r="P2330" s="13">
        <v>3</v>
      </c>
      <c r="Q2330" s="13">
        <v>16</v>
      </c>
      <c r="R2330" s="13">
        <v>2170</v>
      </c>
      <c r="S2330" s="13">
        <v>142</v>
      </c>
      <c r="T2330" s="15">
        <v>22</v>
      </c>
      <c r="U2330" s="15">
        <v>2.75</v>
      </c>
      <c r="V2330" s="15">
        <v>1.7324999999999999</v>
      </c>
      <c r="W2330" s="13">
        <v>196</v>
      </c>
      <c r="X2330" s="13">
        <v>369</v>
      </c>
      <c r="Y2330" s="13">
        <v>44</v>
      </c>
      <c r="Z2330" s="13">
        <v>565</v>
      </c>
      <c r="AA2330" s="13">
        <v>96</v>
      </c>
      <c r="AB2330" s="13">
        <v>6</v>
      </c>
    </row>
    <row r="2331" spans="1:28">
      <c r="A2331" s="1">
        <v>100015333</v>
      </c>
      <c r="B2331" s="1" t="s">
        <v>587</v>
      </c>
      <c r="C2331" s="1" t="s">
        <v>4866</v>
      </c>
      <c r="D2331" s="1" t="s">
        <v>12</v>
      </c>
      <c r="E2331" s="1">
        <v>1</v>
      </c>
      <c r="F2331" s="13">
        <v>41</v>
      </c>
      <c r="G2331" s="13">
        <f t="shared" si="37"/>
        <v>11</v>
      </c>
      <c r="H2331" s="13">
        <v>11</v>
      </c>
      <c r="I2331" s="13">
        <v>0</v>
      </c>
      <c r="J2331" s="13">
        <v>6</v>
      </c>
      <c r="K2331" s="13">
        <v>0</v>
      </c>
      <c r="L2331" s="13">
        <v>0</v>
      </c>
      <c r="M2331" s="13">
        <v>0</v>
      </c>
      <c r="N2331" s="13">
        <v>4</v>
      </c>
      <c r="O2331" s="13">
        <v>1</v>
      </c>
      <c r="P2331" s="13">
        <v>3</v>
      </c>
      <c r="Q2331" s="13">
        <v>15</v>
      </c>
      <c r="R2331" s="13">
        <v>2030</v>
      </c>
      <c r="S2331" s="13">
        <v>120</v>
      </c>
      <c r="T2331" s="15">
        <v>20.5</v>
      </c>
      <c r="U2331" s="15">
        <v>2.5625</v>
      </c>
      <c r="V2331" s="15">
        <v>1.6143749999999999</v>
      </c>
      <c r="W2331" s="13">
        <v>183</v>
      </c>
      <c r="X2331" s="13">
        <v>341</v>
      </c>
      <c r="Y2331" s="13">
        <v>41</v>
      </c>
      <c r="Z2331" s="13">
        <v>524</v>
      </c>
      <c r="AA2331" s="13">
        <v>96</v>
      </c>
      <c r="AB2331" s="13">
        <v>6</v>
      </c>
    </row>
    <row r="2332" spans="1:28">
      <c r="A2332" s="1">
        <v>100015339</v>
      </c>
      <c r="B2332" s="1" t="s">
        <v>587</v>
      </c>
      <c r="C2332" s="1" t="s">
        <v>4866</v>
      </c>
      <c r="D2332" s="1" t="s">
        <v>12</v>
      </c>
      <c r="E2332" s="1">
        <v>1</v>
      </c>
      <c r="F2332" s="13">
        <v>11</v>
      </c>
      <c r="G2332" s="13">
        <f t="shared" si="37"/>
        <v>3</v>
      </c>
      <c r="H2332" s="13">
        <v>3</v>
      </c>
      <c r="I2332" s="13">
        <v>0</v>
      </c>
      <c r="J2332" s="13">
        <v>0</v>
      </c>
      <c r="K2332" s="13">
        <v>1</v>
      </c>
      <c r="L2332" s="13">
        <v>0</v>
      </c>
      <c r="M2332" s="13">
        <v>1</v>
      </c>
      <c r="N2332" s="13">
        <v>0</v>
      </c>
      <c r="O2332" s="13">
        <v>1</v>
      </c>
      <c r="P2332" s="13">
        <v>1</v>
      </c>
      <c r="Q2332" s="13">
        <v>4</v>
      </c>
      <c r="R2332" s="13">
        <v>552</v>
      </c>
      <c r="S2332" s="13">
        <v>0</v>
      </c>
      <c r="T2332" s="15">
        <v>5.5</v>
      </c>
      <c r="U2332" s="15">
        <v>0.6875</v>
      </c>
      <c r="V2332" s="15">
        <v>0.43312499999999998</v>
      </c>
      <c r="W2332" s="13">
        <v>50</v>
      </c>
      <c r="X2332" s="13">
        <v>83</v>
      </c>
      <c r="Y2332" s="13">
        <v>11</v>
      </c>
      <c r="Z2332" s="13">
        <v>133</v>
      </c>
      <c r="AA2332" s="13">
        <v>48</v>
      </c>
      <c r="AB2332" s="13">
        <v>0</v>
      </c>
    </row>
    <row r="2333" spans="1:28">
      <c r="A2333" s="1">
        <v>100015343</v>
      </c>
      <c r="B2333" s="1" t="s">
        <v>587</v>
      </c>
      <c r="C2333" s="1" t="s">
        <v>4866</v>
      </c>
      <c r="D2333" s="1" t="s">
        <v>12</v>
      </c>
      <c r="E2333" s="1">
        <v>1</v>
      </c>
      <c r="F2333" s="13">
        <v>81</v>
      </c>
      <c r="G2333" s="13">
        <f t="shared" si="37"/>
        <v>21</v>
      </c>
      <c r="H2333" s="13">
        <v>21</v>
      </c>
      <c r="I2333" s="13">
        <v>0</v>
      </c>
      <c r="J2333" s="13">
        <v>12</v>
      </c>
      <c r="K2333" s="13">
        <v>0</v>
      </c>
      <c r="L2333" s="13">
        <v>0</v>
      </c>
      <c r="M2333" s="13">
        <v>0</v>
      </c>
      <c r="N2333" s="13">
        <v>7</v>
      </c>
      <c r="O2333" s="13">
        <v>1</v>
      </c>
      <c r="P2333" s="13">
        <v>6</v>
      </c>
      <c r="Q2333" s="13">
        <v>30</v>
      </c>
      <c r="R2333" s="13">
        <v>4013</v>
      </c>
      <c r="S2333" s="13">
        <v>634</v>
      </c>
      <c r="T2333" s="15">
        <v>40.5</v>
      </c>
      <c r="U2333" s="15">
        <v>5.0625</v>
      </c>
      <c r="V2333" s="15">
        <v>3.1893750000000001</v>
      </c>
      <c r="W2333" s="13">
        <v>362</v>
      </c>
      <c r="X2333" s="13">
        <v>793</v>
      </c>
      <c r="Y2333" s="13">
        <v>81</v>
      </c>
      <c r="Z2333" s="13">
        <v>1155</v>
      </c>
      <c r="AA2333" s="13">
        <v>168</v>
      </c>
      <c r="AB2333" s="13">
        <v>12</v>
      </c>
    </row>
    <row r="2334" spans="1:28">
      <c r="A2334" s="1">
        <v>100015349</v>
      </c>
      <c r="B2334" s="1" t="s">
        <v>587</v>
      </c>
      <c r="C2334" s="1" t="s">
        <v>4866</v>
      </c>
      <c r="D2334" s="1" t="s">
        <v>12</v>
      </c>
      <c r="E2334" s="1">
        <v>1</v>
      </c>
      <c r="F2334" s="13">
        <v>11</v>
      </c>
      <c r="G2334" s="13">
        <f t="shared" si="37"/>
        <v>3</v>
      </c>
      <c r="H2334" s="13">
        <v>3</v>
      </c>
      <c r="I2334" s="13">
        <v>0</v>
      </c>
      <c r="J2334" s="13">
        <v>0</v>
      </c>
      <c r="K2334" s="13">
        <v>1</v>
      </c>
      <c r="L2334" s="13">
        <v>0</v>
      </c>
      <c r="M2334" s="13">
        <v>1</v>
      </c>
      <c r="N2334" s="13">
        <v>0</v>
      </c>
      <c r="O2334" s="13">
        <v>1</v>
      </c>
      <c r="P2334" s="13">
        <v>1</v>
      </c>
      <c r="Q2334" s="13">
        <v>4</v>
      </c>
      <c r="R2334" s="13">
        <v>552</v>
      </c>
      <c r="S2334" s="13">
        <v>0</v>
      </c>
      <c r="T2334" s="15">
        <v>5.5</v>
      </c>
      <c r="U2334" s="15">
        <v>0.6875</v>
      </c>
      <c r="V2334" s="15">
        <v>0.43312499999999998</v>
      </c>
      <c r="W2334" s="13">
        <v>50</v>
      </c>
      <c r="X2334" s="13">
        <v>83</v>
      </c>
      <c r="Y2334" s="13">
        <v>11</v>
      </c>
      <c r="Z2334" s="13">
        <v>133</v>
      </c>
      <c r="AA2334" s="13">
        <v>48</v>
      </c>
      <c r="AB2334" s="13">
        <v>0</v>
      </c>
    </row>
    <row r="2335" spans="1:28">
      <c r="A2335" s="1">
        <v>100015352</v>
      </c>
      <c r="B2335" s="1" t="s">
        <v>587</v>
      </c>
      <c r="C2335" s="1" t="s">
        <v>4866</v>
      </c>
      <c r="D2335" s="1" t="s">
        <v>176</v>
      </c>
      <c r="E2335" s="1">
        <v>1</v>
      </c>
      <c r="F2335" s="13">
        <v>53</v>
      </c>
      <c r="G2335" s="13">
        <f t="shared" si="37"/>
        <v>15</v>
      </c>
      <c r="H2335" s="13">
        <v>14</v>
      </c>
      <c r="I2335" s="13">
        <v>1</v>
      </c>
      <c r="J2335" s="13">
        <v>6</v>
      </c>
      <c r="K2335" s="13">
        <v>0</v>
      </c>
      <c r="L2335" s="13">
        <v>0</v>
      </c>
      <c r="M2335" s="13">
        <v>0</v>
      </c>
      <c r="N2335" s="13">
        <v>4</v>
      </c>
      <c r="O2335" s="13">
        <v>1</v>
      </c>
      <c r="P2335" s="13">
        <v>3</v>
      </c>
      <c r="Q2335" s="13">
        <v>20</v>
      </c>
      <c r="R2335" s="13">
        <v>2589</v>
      </c>
      <c r="S2335" s="13">
        <v>248</v>
      </c>
      <c r="T2335" s="15">
        <v>26.5</v>
      </c>
      <c r="U2335" s="15">
        <v>3.3125</v>
      </c>
      <c r="V2335" s="15">
        <v>2.086875</v>
      </c>
      <c r="W2335" s="13">
        <v>234</v>
      </c>
      <c r="X2335" s="13">
        <v>463</v>
      </c>
      <c r="Y2335" s="13">
        <v>53</v>
      </c>
      <c r="Z2335" s="13">
        <v>697</v>
      </c>
      <c r="AA2335" s="13">
        <v>96</v>
      </c>
      <c r="AB2335" s="13">
        <v>6</v>
      </c>
    </row>
    <row r="2336" spans="1:28">
      <c r="A2336" s="1">
        <v>100015362</v>
      </c>
      <c r="B2336" s="1" t="s">
        <v>587</v>
      </c>
      <c r="C2336" s="1" t="s">
        <v>4866</v>
      </c>
      <c r="D2336" s="1" t="s">
        <v>12</v>
      </c>
      <c r="E2336" s="1">
        <v>1</v>
      </c>
      <c r="F2336" s="13">
        <v>17</v>
      </c>
      <c r="G2336" s="13">
        <f t="shared" si="37"/>
        <v>5</v>
      </c>
      <c r="H2336" s="13">
        <v>5</v>
      </c>
      <c r="I2336" s="13">
        <v>0</v>
      </c>
      <c r="J2336" s="13">
        <v>0</v>
      </c>
      <c r="K2336" s="13">
        <v>1</v>
      </c>
      <c r="L2336" s="13">
        <v>0</v>
      </c>
      <c r="M2336" s="13">
        <v>1</v>
      </c>
      <c r="N2336" s="13">
        <v>0</v>
      </c>
      <c r="O2336" s="13">
        <v>1</v>
      </c>
      <c r="P2336" s="13">
        <v>1</v>
      </c>
      <c r="Q2336" s="13">
        <v>6</v>
      </c>
      <c r="R2336" s="13">
        <v>1024</v>
      </c>
      <c r="S2336" s="13">
        <v>0</v>
      </c>
      <c r="T2336" s="15">
        <v>8.5</v>
      </c>
      <c r="U2336" s="15">
        <v>1.0625</v>
      </c>
      <c r="V2336" s="15">
        <v>0.66937500000000005</v>
      </c>
      <c r="W2336" s="13">
        <v>93</v>
      </c>
      <c r="X2336" s="13">
        <v>154</v>
      </c>
      <c r="Y2336" s="13">
        <v>17</v>
      </c>
      <c r="Z2336" s="13">
        <v>247</v>
      </c>
      <c r="AA2336" s="13">
        <v>48</v>
      </c>
      <c r="AB2336" s="13">
        <v>0</v>
      </c>
    </row>
    <row r="2337" spans="1:28">
      <c r="A2337" s="1">
        <v>100015367</v>
      </c>
      <c r="B2337" s="1" t="s">
        <v>587</v>
      </c>
      <c r="C2337" s="1" t="s">
        <v>4866</v>
      </c>
      <c r="D2337" s="1" t="s">
        <v>12</v>
      </c>
      <c r="E2337" s="1">
        <v>1</v>
      </c>
      <c r="F2337" s="13">
        <v>9</v>
      </c>
      <c r="G2337" s="13">
        <f t="shared" si="37"/>
        <v>3</v>
      </c>
      <c r="H2337" s="13">
        <v>3</v>
      </c>
      <c r="I2337" s="13">
        <v>0</v>
      </c>
      <c r="J2337" s="13">
        <v>0</v>
      </c>
      <c r="K2337" s="13">
        <v>1</v>
      </c>
      <c r="L2337" s="13">
        <v>0</v>
      </c>
      <c r="M2337" s="13">
        <v>1</v>
      </c>
      <c r="N2337" s="13">
        <v>0</v>
      </c>
      <c r="O2337" s="13">
        <v>1</v>
      </c>
      <c r="P2337" s="13">
        <v>1</v>
      </c>
      <c r="Q2337" s="13">
        <v>3</v>
      </c>
      <c r="R2337" s="13">
        <v>410</v>
      </c>
      <c r="S2337" s="13">
        <v>0</v>
      </c>
      <c r="T2337" s="15">
        <v>4.5</v>
      </c>
      <c r="U2337" s="15">
        <v>0.5625</v>
      </c>
      <c r="V2337" s="15">
        <v>0.354375</v>
      </c>
      <c r="W2337" s="13">
        <v>37</v>
      </c>
      <c r="X2337" s="13">
        <v>62</v>
      </c>
      <c r="Y2337" s="13">
        <v>9</v>
      </c>
      <c r="Z2337" s="13">
        <v>99</v>
      </c>
      <c r="AA2337" s="13">
        <v>48</v>
      </c>
      <c r="AB2337" s="13">
        <v>0</v>
      </c>
    </row>
    <row r="2338" spans="1:28">
      <c r="A2338" s="1">
        <v>100015374</v>
      </c>
      <c r="B2338" s="1" t="s">
        <v>587</v>
      </c>
      <c r="C2338" s="1" t="s">
        <v>4866</v>
      </c>
      <c r="D2338" s="1" t="s">
        <v>4965</v>
      </c>
      <c r="E2338" s="1">
        <v>1</v>
      </c>
      <c r="F2338" s="13">
        <v>9</v>
      </c>
      <c r="G2338" s="13">
        <f t="shared" si="37"/>
        <v>3</v>
      </c>
      <c r="H2338" s="13">
        <v>3</v>
      </c>
      <c r="I2338" s="13">
        <v>0</v>
      </c>
      <c r="J2338" s="13">
        <v>0</v>
      </c>
      <c r="K2338" s="13">
        <v>1</v>
      </c>
      <c r="L2338" s="13">
        <v>0</v>
      </c>
      <c r="M2338" s="13">
        <v>1</v>
      </c>
      <c r="N2338" s="13">
        <v>0</v>
      </c>
      <c r="O2338" s="13">
        <v>1</v>
      </c>
      <c r="P2338" s="13">
        <v>1</v>
      </c>
      <c r="Q2338" s="13">
        <v>3</v>
      </c>
      <c r="R2338" s="13">
        <v>410</v>
      </c>
      <c r="S2338" s="13">
        <v>0</v>
      </c>
      <c r="T2338" s="15">
        <v>4.5</v>
      </c>
      <c r="U2338" s="15">
        <v>0.5625</v>
      </c>
      <c r="V2338" s="15">
        <v>0.354375</v>
      </c>
      <c r="W2338" s="13">
        <v>37</v>
      </c>
      <c r="X2338" s="13">
        <v>62</v>
      </c>
      <c r="Y2338" s="13">
        <v>9</v>
      </c>
      <c r="Z2338" s="13">
        <v>99</v>
      </c>
      <c r="AA2338" s="13">
        <v>48</v>
      </c>
      <c r="AB2338" s="13">
        <v>0</v>
      </c>
    </row>
    <row r="2339" spans="1:28">
      <c r="A2339" s="1">
        <v>100015375</v>
      </c>
      <c r="B2339" s="1" t="s">
        <v>587</v>
      </c>
      <c r="C2339" s="1" t="s">
        <v>4866</v>
      </c>
      <c r="D2339" s="1" t="s">
        <v>12</v>
      </c>
      <c r="E2339" s="1">
        <v>1</v>
      </c>
      <c r="F2339" s="13">
        <v>14</v>
      </c>
      <c r="G2339" s="13">
        <f t="shared" si="37"/>
        <v>4</v>
      </c>
      <c r="H2339" s="13">
        <v>4</v>
      </c>
      <c r="I2339" s="13">
        <v>0</v>
      </c>
      <c r="J2339" s="13">
        <v>0</v>
      </c>
      <c r="K2339" s="13">
        <v>1</v>
      </c>
      <c r="L2339" s="13">
        <v>0</v>
      </c>
      <c r="M2339" s="13">
        <v>1</v>
      </c>
      <c r="N2339" s="13">
        <v>0</v>
      </c>
      <c r="O2339" s="13">
        <v>1</v>
      </c>
      <c r="P2339" s="13">
        <v>1</v>
      </c>
      <c r="Q2339" s="13">
        <v>5</v>
      </c>
      <c r="R2339" s="13">
        <v>767</v>
      </c>
      <c r="S2339" s="13">
        <v>0</v>
      </c>
      <c r="T2339" s="15">
        <v>7</v>
      </c>
      <c r="U2339" s="15">
        <v>0.875</v>
      </c>
      <c r="V2339" s="15">
        <v>0.55125000000000002</v>
      </c>
      <c r="W2339" s="13">
        <v>70</v>
      </c>
      <c r="X2339" s="13">
        <v>116</v>
      </c>
      <c r="Y2339" s="13">
        <v>14</v>
      </c>
      <c r="Z2339" s="13">
        <v>186</v>
      </c>
      <c r="AA2339" s="13">
        <v>48</v>
      </c>
      <c r="AB2339" s="13">
        <v>0</v>
      </c>
    </row>
    <row r="2340" spans="1:28">
      <c r="A2340" s="1">
        <v>100015381</v>
      </c>
      <c r="B2340" s="1" t="s">
        <v>587</v>
      </c>
      <c r="C2340" s="1" t="s">
        <v>4866</v>
      </c>
      <c r="D2340" s="1" t="s">
        <v>12</v>
      </c>
      <c r="E2340" s="1">
        <v>1</v>
      </c>
      <c r="F2340" s="13">
        <v>38</v>
      </c>
      <c r="G2340" s="13">
        <f t="shared" si="37"/>
        <v>10</v>
      </c>
      <c r="H2340" s="13">
        <v>10</v>
      </c>
      <c r="I2340" s="13">
        <v>0</v>
      </c>
      <c r="J2340" s="13">
        <v>4</v>
      </c>
      <c r="K2340" s="13">
        <v>0</v>
      </c>
      <c r="L2340" s="13">
        <v>0</v>
      </c>
      <c r="M2340" s="13">
        <v>0</v>
      </c>
      <c r="N2340" s="13">
        <v>3</v>
      </c>
      <c r="O2340" s="13">
        <v>1</v>
      </c>
      <c r="P2340" s="13">
        <v>2</v>
      </c>
      <c r="Q2340" s="13">
        <v>14</v>
      </c>
      <c r="R2340" s="13">
        <v>1890</v>
      </c>
      <c r="S2340" s="13">
        <v>100</v>
      </c>
      <c r="T2340" s="15">
        <v>19</v>
      </c>
      <c r="U2340" s="15">
        <v>2.375</v>
      </c>
      <c r="V2340" s="15">
        <v>1.4962500000000001</v>
      </c>
      <c r="W2340" s="13">
        <v>171</v>
      </c>
      <c r="X2340" s="13">
        <v>314</v>
      </c>
      <c r="Y2340" s="13">
        <v>38</v>
      </c>
      <c r="Z2340" s="13">
        <v>485</v>
      </c>
      <c r="AA2340" s="13">
        <v>72</v>
      </c>
      <c r="AB2340" s="13">
        <v>4</v>
      </c>
    </row>
    <row r="2341" spans="1:28">
      <c r="A2341" s="1">
        <v>100015389</v>
      </c>
      <c r="B2341" s="1" t="s">
        <v>587</v>
      </c>
      <c r="C2341" s="1" t="s">
        <v>4866</v>
      </c>
      <c r="D2341" s="1" t="s">
        <v>533</v>
      </c>
      <c r="E2341" s="1">
        <v>1</v>
      </c>
      <c r="F2341" s="13">
        <v>57</v>
      </c>
      <c r="G2341" s="13">
        <f t="shared" si="37"/>
        <v>15</v>
      </c>
      <c r="H2341" s="13">
        <v>15</v>
      </c>
      <c r="I2341" s="13">
        <v>0</v>
      </c>
      <c r="J2341" s="13">
        <v>6</v>
      </c>
      <c r="K2341" s="13">
        <v>0</v>
      </c>
      <c r="L2341" s="13">
        <v>0</v>
      </c>
      <c r="M2341" s="13">
        <v>0</v>
      </c>
      <c r="N2341" s="13">
        <v>4</v>
      </c>
      <c r="O2341" s="13">
        <v>1</v>
      </c>
      <c r="P2341" s="13">
        <v>3</v>
      </c>
      <c r="Q2341" s="13">
        <v>21</v>
      </c>
      <c r="R2341" s="13">
        <v>2775</v>
      </c>
      <c r="S2341" s="13">
        <v>279</v>
      </c>
      <c r="T2341" s="15">
        <v>28.5</v>
      </c>
      <c r="U2341" s="15">
        <v>3.5625</v>
      </c>
      <c r="V2341" s="15">
        <v>2.2443749999999998</v>
      </c>
      <c r="W2341" s="13">
        <v>250</v>
      </c>
      <c r="X2341" s="13">
        <v>500</v>
      </c>
      <c r="Y2341" s="13">
        <v>57</v>
      </c>
      <c r="Z2341" s="13">
        <v>750</v>
      </c>
      <c r="AA2341" s="13">
        <v>96</v>
      </c>
      <c r="AB2341" s="13">
        <v>6</v>
      </c>
    </row>
    <row r="2342" spans="1:28">
      <c r="A2342" s="1">
        <v>100015397</v>
      </c>
      <c r="B2342" s="1" t="s">
        <v>587</v>
      </c>
      <c r="C2342" s="1" t="s">
        <v>4866</v>
      </c>
      <c r="D2342" s="1" t="s">
        <v>12</v>
      </c>
      <c r="E2342" s="1">
        <v>1</v>
      </c>
      <c r="F2342" s="13">
        <v>84</v>
      </c>
      <c r="G2342" s="13">
        <f t="shared" si="37"/>
        <v>22</v>
      </c>
      <c r="H2342" s="13">
        <v>22</v>
      </c>
      <c r="I2342" s="13">
        <v>0</v>
      </c>
      <c r="J2342" s="13">
        <v>12</v>
      </c>
      <c r="K2342" s="13">
        <v>0</v>
      </c>
      <c r="L2342" s="13">
        <v>0</v>
      </c>
      <c r="M2342" s="13">
        <v>0</v>
      </c>
      <c r="N2342" s="13">
        <v>7</v>
      </c>
      <c r="O2342" s="13">
        <v>1</v>
      </c>
      <c r="P2342" s="13">
        <v>6</v>
      </c>
      <c r="Q2342" s="13">
        <v>31</v>
      </c>
      <c r="R2342" s="13">
        <v>4153</v>
      </c>
      <c r="S2342" s="13">
        <v>682</v>
      </c>
      <c r="T2342" s="15">
        <v>42</v>
      </c>
      <c r="U2342" s="15">
        <v>5.25</v>
      </c>
      <c r="V2342" s="15">
        <v>3.3075000000000001</v>
      </c>
      <c r="W2342" s="13">
        <v>374</v>
      </c>
      <c r="X2342" s="13">
        <v>828</v>
      </c>
      <c r="Y2342" s="13">
        <v>84</v>
      </c>
      <c r="Z2342" s="13">
        <v>1202</v>
      </c>
      <c r="AA2342" s="13">
        <v>168</v>
      </c>
      <c r="AB2342" s="13">
        <v>12</v>
      </c>
    </row>
    <row r="2343" spans="1:28">
      <c r="A2343" s="1">
        <v>100015405</v>
      </c>
      <c r="B2343" s="1" t="s">
        <v>587</v>
      </c>
      <c r="C2343" s="1" t="s">
        <v>4866</v>
      </c>
      <c r="D2343" s="1" t="s">
        <v>12</v>
      </c>
      <c r="E2343" s="1">
        <v>1</v>
      </c>
      <c r="F2343" s="13">
        <v>111</v>
      </c>
      <c r="G2343" s="13">
        <f t="shared" si="37"/>
        <v>29</v>
      </c>
      <c r="H2343" s="13">
        <v>29</v>
      </c>
      <c r="I2343" s="13">
        <v>0</v>
      </c>
      <c r="J2343" s="13">
        <v>18</v>
      </c>
      <c r="K2343" s="13">
        <v>0</v>
      </c>
      <c r="L2343" s="13">
        <v>1</v>
      </c>
      <c r="M2343" s="13">
        <v>0</v>
      </c>
      <c r="N2343" s="13">
        <v>9</v>
      </c>
      <c r="O2343" s="13">
        <v>1</v>
      </c>
      <c r="P2343" s="13">
        <v>9</v>
      </c>
      <c r="Q2343" s="13">
        <v>41</v>
      </c>
      <c r="R2343" s="13">
        <v>5530</v>
      </c>
      <c r="S2343" s="13">
        <v>1260</v>
      </c>
      <c r="T2343" s="15">
        <v>55.5</v>
      </c>
      <c r="U2343" s="15">
        <v>6.9375</v>
      </c>
      <c r="V2343" s="15">
        <v>4.3706250000000004</v>
      </c>
      <c r="W2343" s="13">
        <v>498</v>
      </c>
      <c r="X2343" s="13">
        <v>1208</v>
      </c>
      <c r="Y2343" s="13">
        <v>111</v>
      </c>
      <c r="Z2343" s="13">
        <v>1706</v>
      </c>
      <c r="AA2343" s="13">
        <v>216</v>
      </c>
      <c r="AB2343" s="13">
        <v>18</v>
      </c>
    </row>
    <row r="2344" spans="1:28">
      <c r="A2344" s="1">
        <v>100015410</v>
      </c>
      <c r="B2344" s="1" t="s">
        <v>587</v>
      </c>
      <c r="C2344" s="1" t="s">
        <v>4866</v>
      </c>
      <c r="D2344" s="1" t="s">
        <v>12</v>
      </c>
      <c r="E2344" s="1">
        <v>1</v>
      </c>
      <c r="F2344" s="13">
        <v>14</v>
      </c>
      <c r="G2344" s="13">
        <f t="shared" si="37"/>
        <v>4</v>
      </c>
      <c r="H2344" s="13">
        <v>4</v>
      </c>
      <c r="I2344" s="13">
        <v>0</v>
      </c>
      <c r="J2344" s="13">
        <v>0</v>
      </c>
      <c r="K2344" s="13">
        <v>1</v>
      </c>
      <c r="L2344" s="13">
        <v>0</v>
      </c>
      <c r="M2344" s="13">
        <v>1</v>
      </c>
      <c r="N2344" s="13">
        <v>0</v>
      </c>
      <c r="O2344" s="13">
        <v>1</v>
      </c>
      <c r="P2344" s="13">
        <v>1</v>
      </c>
      <c r="Q2344" s="13">
        <v>5</v>
      </c>
      <c r="R2344" s="13">
        <v>767</v>
      </c>
      <c r="S2344" s="13">
        <v>0</v>
      </c>
      <c r="T2344" s="15">
        <v>7</v>
      </c>
      <c r="U2344" s="15">
        <v>0.875</v>
      </c>
      <c r="V2344" s="15">
        <v>0.55125000000000002</v>
      </c>
      <c r="W2344" s="13">
        <v>70</v>
      </c>
      <c r="X2344" s="13">
        <v>116</v>
      </c>
      <c r="Y2344" s="13">
        <v>14</v>
      </c>
      <c r="Z2344" s="13">
        <v>186</v>
      </c>
      <c r="AA2344" s="13">
        <v>48</v>
      </c>
      <c r="AB2344" s="13">
        <v>0</v>
      </c>
    </row>
    <row r="2345" spans="1:28">
      <c r="A2345" s="1">
        <v>100015411</v>
      </c>
      <c r="B2345" s="1" t="s">
        <v>587</v>
      </c>
      <c r="C2345" s="1" t="s">
        <v>4866</v>
      </c>
      <c r="D2345" s="1" t="s">
        <v>46</v>
      </c>
      <c r="E2345" s="1">
        <v>1</v>
      </c>
      <c r="F2345" s="13">
        <v>19</v>
      </c>
      <c r="G2345" s="13">
        <f t="shared" si="37"/>
        <v>5</v>
      </c>
      <c r="H2345" s="13">
        <v>5</v>
      </c>
      <c r="I2345" s="13">
        <v>0</v>
      </c>
      <c r="J2345" s="13">
        <v>0</v>
      </c>
      <c r="K2345" s="13">
        <v>1</v>
      </c>
      <c r="L2345" s="13">
        <v>0</v>
      </c>
      <c r="M2345" s="13">
        <v>1</v>
      </c>
      <c r="N2345" s="13">
        <v>0</v>
      </c>
      <c r="O2345" s="13">
        <v>1</v>
      </c>
      <c r="P2345" s="13">
        <v>1</v>
      </c>
      <c r="Q2345" s="13">
        <v>7</v>
      </c>
      <c r="R2345" s="13">
        <v>1263</v>
      </c>
      <c r="S2345" s="13">
        <v>0</v>
      </c>
      <c r="T2345" s="15">
        <v>9.5</v>
      </c>
      <c r="U2345" s="15">
        <v>1.1875</v>
      </c>
      <c r="V2345" s="15">
        <v>0.74812500000000004</v>
      </c>
      <c r="W2345" s="13">
        <v>114</v>
      </c>
      <c r="X2345" s="13">
        <v>190</v>
      </c>
      <c r="Y2345" s="13">
        <v>19</v>
      </c>
      <c r="Z2345" s="13">
        <v>304</v>
      </c>
      <c r="AA2345" s="13">
        <v>48</v>
      </c>
      <c r="AB2345" s="13">
        <v>0</v>
      </c>
    </row>
    <row r="2346" spans="1:28">
      <c r="A2346" s="1">
        <v>100015423</v>
      </c>
      <c r="B2346" s="1" t="s">
        <v>587</v>
      </c>
      <c r="C2346" s="1" t="s">
        <v>4866</v>
      </c>
      <c r="D2346" s="1" t="s">
        <v>12</v>
      </c>
      <c r="E2346" s="1">
        <v>1</v>
      </c>
      <c r="F2346" s="13">
        <v>52</v>
      </c>
      <c r="G2346" s="13">
        <f t="shared" si="37"/>
        <v>14</v>
      </c>
      <c r="H2346" s="13">
        <v>14</v>
      </c>
      <c r="I2346" s="13">
        <v>0</v>
      </c>
      <c r="J2346" s="13">
        <v>6</v>
      </c>
      <c r="K2346" s="13">
        <v>0</v>
      </c>
      <c r="L2346" s="13">
        <v>0</v>
      </c>
      <c r="M2346" s="13">
        <v>0</v>
      </c>
      <c r="N2346" s="13">
        <v>4</v>
      </c>
      <c r="O2346" s="13">
        <v>1</v>
      </c>
      <c r="P2346" s="13">
        <v>3</v>
      </c>
      <c r="Q2346" s="13">
        <v>19</v>
      </c>
      <c r="R2346" s="13">
        <v>2542</v>
      </c>
      <c r="S2346" s="13">
        <v>219</v>
      </c>
      <c r="T2346" s="15">
        <v>26</v>
      </c>
      <c r="U2346" s="15">
        <v>3.25</v>
      </c>
      <c r="V2346" s="15">
        <v>2.0474999999999999</v>
      </c>
      <c r="W2346" s="13">
        <v>229</v>
      </c>
      <c r="X2346" s="13">
        <v>447</v>
      </c>
      <c r="Y2346" s="13">
        <v>52</v>
      </c>
      <c r="Z2346" s="13">
        <v>676</v>
      </c>
      <c r="AA2346" s="13">
        <v>96</v>
      </c>
      <c r="AB2346" s="13">
        <v>6</v>
      </c>
    </row>
    <row r="2347" spans="1:28">
      <c r="A2347" s="1">
        <v>100015437</v>
      </c>
      <c r="B2347" s="1" t="s">
        <v>587</v>
      </c>
      <c r="C2347" s="1" t="s">
        <v>4985</v>
      </c>
      <c r="D2347" s="1" t="s">
        <v>176</v>
      </c>
      <c r="E2347" s="1">
        <v>1</v>
      </c>
      <c r="F2347" s="13">
        <v>50</v>
      </c>
      <c r="G2347" s="13">
        <f t="shared" si="37"/>
        <v>14</v>
      </c>
      <c r="H2347" s="13">
        <v>13</v>
      </c>
      <c r="I2347" s="13">
        <v>1</v>
      </c>
      <c r="J2347" s="13">
        <v>6</v>
      </c>
      <c r="K2347" s="13">
        <v>0</v>
      </c>
      <c r="L2347" s="13">
        <v>0</v>
      </c>
      <c r="M2347" s="13">
        <v>0</v>
      </c>
      <c r="N2347" s="13">
        <v>4</v>
      </c>
      <c r="O2347" s="13">
        <v>1</v>
      </c>
      <c r="P2347" s="13">
        <v>3</v>
      </c>
      <c r="Q2347" s="13">
        <v>19</v>
      </c>
      <c r="R2347" s="13">
        <v>2449</v>
      </c>
      <c r="S2347" s="13">
        <v>219</v>
      </c>
      <c r="T2347" s="15">
        <v>25</v>
      </c>
      <c r="U2347" s="15">
        <v>3.125</v>
      </c>
      <c r="V2347" s="15">
        <v>1.96875</v>
      </c>
      <c r="W2347" s="13">
        <v>221</v>
      </c>
      <c r="X2347" s="13">
        <v>434</v>
      </c>
      <c r="Y2347" s="13">
        <v>50</v>
      </c>
      <c r="Z2347" s="13">
        <v>655</v>
      </c>
      <c r="AA2347" s="13">
        <v>96</v>
      </c>
      <c r="AB2347" s="13">
        <v>6</v>
      </c>
    </row>
    <row r="2348" spans="1:28">
      <c r="A2348" s="1">
        <v>100015444</v>
      </c>
      <c r="B2348" s="1" t="s">
        <v>587</v>
      </c>
      <c r="C2348" s="1" t="s">
        <v>4985</v>
      </c>
      <c r="D2348" s="1" t="s">
        <v>4987</v>
      </c>
      <c r="E2348" s="1">
        <v>1</v>
      </c>
      <c r="F2348" s="13">
        <v>57</v>
      </c>
      <c r="G2348" s="13">
        <f t="shared" si="37"/>
        <v>15</v>
      </c>
      <c r="H2348" s="13">
        <v>15</v>
      </c>
      <c r="I2348" s="13">
        <v>0</v>
      </c>
      <c r="J2348" s="13">
        <v>8</v>
      </c>
      <c r="K2348" s="13">
        <v>0</v>
      </c>
      <c r="L2348" s="13">
        <v>0</v>
      </c>
      <c r="M2348" s="13">
        <v>0</v>
      </c>
      <c r="N2348" s="13">
        <v>5</v>
      </c>
      <c r="O2348" s="13">
        <v>1</v>
      </c>
      <c r="P2348" s="13">
        <v>4</v>
      </c>
      <c r="Q2348" s="13">
        <v>21</v>
      </c>
      <c r="R2348" s="13">
        <v>2895</v>
      </c>
      <c r="S2348" s="13">
        <v>279</v>
      </c>
      <c r="T2348" s="15">
        <v>28.5</v>
      </c>
      <c r="U2348" s="15">
        <v>3.5625</v>
      </c>
      <c r="V2348" s="15">
        <v>2.2443749999999998</v>
      </c>
      <c r="W2348" s="13">
        <v>261</v>
      </c>
      <c r="X2348" s="13">
        <v>518</v>
      </c>
      <c r="Y2348" s="13">
        <v>57</v>
      </c>
      <c r="Z2348" s="13">
        <v>779</v>
      </c>
      <c r="AA2348" s="13">
        <v>120</v>
      </c>
      <c r="AB2348" s="13">
        <v>8</v>
      </c>
    </row>
    <row r="2349" spans="1:28">
      <c r="A2349" s="1">
        <v>100015447</v>
      </c>
      <c r="B2349" s="1" t="s">
        <v>587</v>
      </c>
      <c r="C2349" s="1" t="s">
        <v>4985</v>
      </c>
      <c r="D2349" s="1" t="s">
        <v>4940</v>
      </c>
      <c r="E2349" s="1">
        <v>1</v>
      </c>
      <c r="F2349" s="13">
        <v>19</v>
      </c>
      <c r="G2349" s="13">
        <f t="shared" si="37"/>
        <v>7</v>
      </c>
      <c r="H2349" s="13">
        <v>7</v>
      </c>
      <c r="I2349" s="13">
        <v>0</v>
      </c>
      <c r="J2349" s="13">
        <v>0</v>
      </c>
      <c r="K2349" s="13">
        <v>1</v>
      </c>
      <c r="L2349" s="13">
        <v>0</v>
      </c>
      <c r="M2349" s="13">
        <v>1</v>
      </c>
      <c r="N2349" s="13">
        <v>0</v>
      </c>
      <c r="O2349" s="13">
        <v>1</v>
      </c>
      <c r="P2349" s="13">
        <v>1</v>
      </c>
      <c r="Q2349" s="13">
        <v>6</v>
      </c>
      <c r="R2349" s="13">
        <v>1130</v>
      </c>
      <c r="S2349" s="13">
        <v>0</v>
      </c>
      <c r="T2349" s="15">
        <v>9.5</v>
      </c>
      <c r="U2349" s="15">
        <v>1.1875</v>
      </c>
      <c r="V2349" s="15">
        <v>0.74812500000000004</v>
      </c>
      <c r="W2349" s="13">
        <v>102</v>
      </c>
      <c r="X2349" s="13">
        <v>170</v>
      </c>
      <c r="Y2349" s="13">
        <v>19</v>
      </c>
      <c r="Z2349" s="13">
        <v>272</v>
      </c>
      <c r="AA2349" s="13">
        <v>48</v>
      </c>
      <c r="AB2349" s="13">
        <v>0</v>
      </c>
    </row>
    <row r="2350" spans="1:28">
      <c r="A2350" s="1">
        <v>100015453</v>
      </c>
      <c r="B2350" s="1" t="s">
        <v>587</v>
      </c>
      <c r="C2350" s="1" t="s">
        <v>4985</v>
      </c>
      <c r="D2350" s="1" t="s">
        <v>1664</v>
      </c>
      <c r="E2350" s="1">
        <v>1</v>
      </c>
      <c r="F2350" s="13">
        <v>55</v>
      </c>
      <c r="G2350" s="13">
        <f t="shared" si="37"/>
        <v>19</v>
      </c>
      <c r="H2350" s="13">
        <v>19</v>
      </c>
      <c r="I2350" s="13">
        <v>0</v>
      </c>
      <c r="J2350" s="13">
        <v>6</v>
      </c>
      <c r="K2350" s="13">
        <v>0</v>
      </c>
      <c r="L2350" s="13">
        <v>0</v>
      </c>
      <c r="M2350" s="13">
        <v>0</v>
      </c>
      <c r="N2350" s="13">
        <v>4</v>
      </c>
      <c r="O2350" s="13">
        <v>1</v>
      </c>
      <c r="P2350" s="13">
        <v>3</v>
      </c>
      <c r="Q2350" s="13">
        <v>18</v>
      </c>
      <c r="R2350" s="13">
        <v>2682</v>
      </c>
      <c r="S2350" s="13">
        <v>192</v>
      </c>
      <c r="T2350" s="15">
        <v>27.5</v>
      </c>
      <c r="U2350" s="15">
        <v>3.4375</v>
      </c>
      <c r="V2350" s="15">
        <v>2.1656249999999999</v>
      </c>
      <c r="W2350" s="13">
        <v>242</v>
      </c>
      <c r="X2350" s="13">
        <v>460</v>
      </c>
      <c r="Y2350" s="13">
        <v>55</v>
      </c>
      <c r="Z2350" s="13">
        <v>702</v>
      </c>
      <c r="AA2350" s="13">
        <v>96</v>
      </c>
      <c r="AB2350" s="13">
        <v>6</v>
      </c>
    </row>
    <row r="2351" spans="1:28">
      <c r="A2351" s="1">
        <v>100015463</v>
      </c>
      <c r="B2351" s="1" t="s">
        <v>587</v>
      </c>
      <c r="C2351" s="1" t="s">
        <v>4985</v>
      </c>
      <c r="D2351" s="1" t="s">
        <v>12</v>
      </c>
      <c r="E2351" s="1">
        <v>1</v>
      </c>
      <c r="F2351" s="13">
        <v>6</v>
      </c>
      <c r="G2351" s="13">
        <f t="shared" si="37"/>
        <v>2</v>
      </c>
      <c r="H2351" s="13">
        <v>2</v>
      </c>
      <c r="I2351" s="13">
        <v>0</v>
      </c>
      <c r="J2351" s="13">
        <v>0</v>
      </c>
      <c r="K2351" s="13">
        <v>1</v>
      </c>
      <c r="L2351" s="13">
        <v>0</v>
      </c>
      <c r="M2351" s="13">
        <v>1</v>
      </c>
      <c r="N2351" s="13">
        <v>0</v>
      </c>
      <c r="O2351" s="13">
        <v>1</v>
      </c>
      <c r="P2351" s="13">
        <v>1</v>
      </c>
      <c r="Q2351" s="13">
        <v>2</v>
      </c>
      <c r="R2351" s="13">
        <v>272</v>
      </c>
      <c r="S2351" s="13">
        <v>0</v>
      </c>
      <c r="T2351" s="15">
        <v>3</v>
      </c>
      <c r="U2351" s="15">
        <v>0.375</v>
      </c>
      <c r="V2351" s="15">
        <v>0.23624999999999999</v>
      </c>
      <c r="W2351" s="13">
        <v>25</v>
      </c>
      <c r="X2351" s="13">
        <v>41</v>
      </c>
      <c r="Y2351" s="13">
        <v>6</v>
      </c>
      <c r="Z2351" s="13">
        <v>66</v>
      </c>
      <c r="AA2351" s="13">
        <v>48</v>
      </c>
      <c r="AB2351" s="13">
        <v>0</v>
      </c>
    </row>
    <row r="2352" spans="1:28">
      <c r="A2352" s="1">
        <v>100015468</v>
      </c>
      <c r="B2352" s="1" t="s">
        <v>587</v>
      </c>
      <c r="C2352" s="1" t="s">
        <v>4985</v>
      </c>
      <c r="D2352" s="1" t="s">
        <v>12</v>
      </c>
      <c r="E2352" s="1">
        <v>1</v>
      </c>
      <c r="F2352" s="13">
        <v>11</v>
      </c>
      <c r="G2352" s="13">
        <f t="shared" si="37"/>
        <v>3</v>
      </c>
      <c r="H2352" s="13">
        <v>3</v>
      </c>
      <c r="I2352" s="13">
        <v>0</v>
      </c>
      <c r="J2352" s="13">
        <v>0</v>
      </c>
      <c r="K2352" s="13">
        <v>1</v>
      </c>
      <c r="L2352" s="13">
        <v>0</v>
      </c>
      <c r="M2352" s="13">
        <v>1</v>
      </c>
      <c r="N2352" s="13">
        <v>0</v>
      </c>
      <c r="O2352" s="13">
        <v>1</v>
      </c>
      <c r="P2352" s="13">
        <v>1</v>
      </c>
      <c r="Q2352" s="13">
        <v>4</v>
      </c>
      <c r="R2352" s="13">
        <v>552</v>
      </c>
      <c r="S2352" s="13">
        <v>0</v>
      </c>
      <c r="T2352" s="15">
        <v>5.5</v>
      </c>
      <c r="U2352" s="15">
        <v>0.6875</v>
      </c>
      <c r="V2352" s="15">
        <v>0.43312499999999998</v>
      </c>
      <c r="W2352" s="13">
        <v>50</v>
      </c>
      <c r="X2352" s="13">
        <v>83</v>
      </c>
      <c r="Y2352" s="13">
        <v>11</v>
      </c>
      <c r="Z2352" s="13">
        <v>133</v>
      </c>
      <c r="AA2352" s="13">
        <v>48</v>
      </c>
      <c r="AB2352" s="13">
        <v>0</v>
      </c>
    </row>
    <row r="2353" spans="1:28">
      <c r="A2353" s="1">
        <v>100015471</v>
      </c>
      <c r="B2353" s="1" t="s">
        <v>587</v>
      </c>
      <c r="C2353" s="1" t="s">
        <v>4985</v>
      </c>
      <c r="D2353" s="1" t="s">
        <v>12</v>
      </c>
      <c r="E2353" s="1">
        <v>1</v>
      </c>
      <c r="F2353" s="13">
        <v>33</v>
      </c>
      <c r="G2353" s="13">
        <f t="shared" si="37"/>
        <v>9</v>
      </c>
      <c r="H2353" s="13">
        <v>9</v>
      </c>
      <c r="I2353" s="13">
        <v>0</v>
      </c>
      <c r="J2353" s="13">
        <v>4</v>
      </c>
      <c r="K2353" s="13">
        <v>0</v>
      </c>
      <c r="L2353" s="13">
        <v>0</v>
      </c>
      <c r="M2353" s="13">
        <v>0</v>
      </c>
      <c r="N2353" s="13">
        <v>3</v>
      </c>
      <c r="O2353" s="13">
        <v>1</v>
      </c>
      <c r="P2353" s="13">
        <v>2</v>
      </c>
      <c r="Q2353" s="13">
        <v>12</v>
      </c>
      <c r="R2353" s="13">
        <v>1657</v>
      </c>
      <c r="S2353" s="13">
        <v>65</v>
      </c>
      <c r="T2353" s="15">
        <v>16.5</v>
      </c>
      <c r="U2353" s="15">
        <v>2.0625</v>
      </c>
      <c r="V2353" s="15">
        <v>1.2993749999999999</v>
      </c>
      <c r="W2353" s="13">
        <v>150</v>
      </c>
      <c r="X2353" s="13">
        <v>269</v>
      </c>
      <c r="Y2353" s="13">
        <v>33</v>
      </c>
      <c r="Z2353" s="13">
        <v>419</v>
      </c>
      <c r="AA2353" s="13">
        <v>72</v>
      </c>
      <c r="AB2353" s="13">
        <v>4</v>
      </c>
    </row>
    <row r="2354" spans="1:28">
      <c r="A2354" s="1">
        <v>100015477</v>
      </c>
      <c r="B2354" s="1" t="s">
        <v>587</v>
      </c>
      <c r="C2354" s="1" t="s">
        <v>4985</v>
      </c>
      <c r="D2354" s="1" t="s">
        <v>533</v>
      </c>
      <c r="E2354" s="1">
        <v>1</v>
      </c>
      <c r="F2354" s="13">
        <v>9</v>
      </c>
      <c r="G2354" s="13">
        <f t="shared" si="37"/>
        <v>3</v>
      </c>
      <c r="H2354" s="13">
        <v>3</v>
      </c>
      <c r="I2354" s="13">
        <v>0</v>
      </c>
      <c r="J2354" s="13">
        <v>0</v>
      </c>
      <c r="K2354" s="13">
        <v>1</v>
      </c>
      <c r="L2354" s="13">
        <v>0</v>
      </c>
      <c r="M2354" s="13">
        <v>1</v>
      </c>
      <c r="N2354" s="13">
        <v>0</v>
      </c>
      <c r="O2354" s="13">
        <v>1</v>
      </c>
      <c r="P2354" s="13">
        <v>1</v>
      </c>
      <c r="Q2354" s="13">
        <v>3</v>
      </c>
      <c r="R2354" s="13">
        <v>410</v>
      </c>
      <c r="S2354" s="13">
        <v>0</v>
      </c>
      <c r="T2354" s="15">
        <v>4.5</v>
      </c>
      <c r="U2354" s="15">
        <v>0.5625</v>
      </c>
      <c r="V2354" s="15">
        <v>0.354375</v>
      </c>
      <c r="W2354" s="13">
        <v>37</v>
      </c>
      <c r="X2354" s="13">
        <v>62</v>
      </c>
      <c r="Y2354" s="13">
        <v>9</v>
      </c>
      <c r="Z2354" s="13">
        <v>99</v>
      </c>
      <c r="AA2354" s="13">
        <v>48</v>
      </c>
      <c r="AB2354" s="13">
        <v>0</v>
      </c>
    </row>
    <row r="2355" spans="1:28">
      <c r="A2355" s="1">
        <v>100015487</v>
      </c>
      <c r="B2355" s="1" t="s">
        <v>587</v>
      </c>
      <c r="C2355" s="1" t="s">
        <v>4985</v>
      </c>
      <c r="D2355" s="1" t="s">
        <v>533</v>
      </c>
      <c r="E2355" s="1">
        <v>1</v>
      </c>
      <c r="F2355" s="13">
        <v>6</v>
      </c>
      <c r="G2355" s="13">
        <f t="shared" si="37"/>
        <v>2</v>
      </c>
      <c r="H2355" s="13">
        <v>2</v>
      </c>
      <c r="I2355" s="13">
        <v>0</v>
      </c>
      <c r="J2355" s="13">
        <v>0</v>
      </c>
      <c r="K2355" s="13">
        <v>1</v>
      </c>
      <c r="L2355" s="13">
        <v>0</v>
      </c>
      <c r="M2355" s="13">
        <v>1</v>
      </c>
      <c r="N2355" s="13">
        <v>0</v>
      </c>
      <c r="O2355" s="13">
        <v>1</v>
      </c>
      <c r="P2355" s="13">
        <v>1</v>
      </c>
      <c r="Q2355" s="13">
        <v>2</v>
      </c>
      <c r="R2355" s="13">
        <v>272</v>
      </c>
      <c r="S2355" s="13">
        <v>0</v>
      </c>
      <c r="T2355" s="15">
        <v>3</v>
      </c>
      <c r="U2355" s="15">
        <v>0.375</v>
      </c>
      <c r="V2355" s="15">
        <v>0.23624999999999999</v>
      </c>
      <c r="W2355" s="13">
        <v>25</v>
      </c>
      <c r="X2355" s="13">
        <v>41</v>
      </c>
      <c r="Y2355" s="13">
        <v>6</v>
      </c>
      <c r="Z2355" s="13">
        <v>66</v>
      </c>
      <c r="AA2355" s="13">
        <v>48</v>
      </c>
      <c r="AB2355" s="13">
        <v>0</v>
      </c>
    </row>
    <row r="2356" spans="1:28">
      <c r="A2356" s="1">
        <v>100015488</v>
      </c>
      <c r="B2356" s="1" t="s">
        <v>587</v>
      </c>
      <c r="C2356" s="1" t="s">
        <v>4985</v>
      </c>
      <c r="D2356" s="1" t="s">
        <v>12</v>
      </c>
      <c r="E2356" s="1">
        <v>1</v>
      </c>
      <c r="F2356" s="13">
        <v>9</v>
      </c>
      <c r="G2356" s="13">
        <f t="shared" si="37"/>
        <v>3</v>
      </c>
      <c r="H2356" s="13">
        <v>3</v>
      </c>
      <c r="I2356" s="13">
        <v>0</v>
      </c>
      <c r="J2356" s="13">
        <v>0</v>
      </c>
      <c r="K2356" s="13">
        <v>1</v>
      </c>
      <c r="L2356" s="13">
        <v>0</v>
      </c>
      <c r="M2356" s="13">
        <v>1</v>
      </c>
      <c r="N2356" s="13">
        <v>0</v>
      </c>
      <c r="O2356" s="13">
        <v>1</v>
      </c>
      <c r="P2356" s="13">
        <v>1</v>
      </c>
      <c r="Q2356" s="13">
        <v>3</v>
      </c>
      <c r="R2356" s="13">
        <v>410</v>
      </c>
      <c r="S2356" s="13">
        <v>0</v>
      </c>
      <c r="T2356" s="15">
        <v>4.5</v>
      </c>
      <c r="U2356" s="15">
        <v>0.5625</v>
      </c>
      <c r="V2356" s="15">
        <v>0.354375</v>
      </c>
      <c r="W2356" s="13">
        <v>37</v>
      </c>
      <c r="X2356" s="13">
        <v>62</v>
      </c>
      <c r="Y2356" s="13">
        <v>9</v>
      </c>
      <c r="Z2356" s="13">
        <v>99</v>
      </c>
      <c r="AA2356" s="13">
        <v>48</v>
      </c>
      <c r="AB2356" s="13">
        <v>0</v>
      </c>
    </row>
    <row r="2357" spans="1:28">
      <c r="A2357" s="1">
        <v>100015492</v>
      </c>
      <c r="B2357" s="1" t="s">
        <v>587</v>
      </c>
      <c r="C2357" s="1" t="s">
        <v>4985</v>
      </c>
      <c r="D2357" s="1" t="s">
        <v>12</v>
      </c>
      <c r="E2357" s="1">
        <v>1</v>
      </c>
      <c r="F2357" s="13">
        <v>10</v>
      </c>
      <c r="G2357" s="13">
        <f t="shared" si="37"/>
        <v>4</v>
      </c>
      <c r="H2357" s="13">
        <v>4</v>
      </c>
      <c r="I2357" s="13">
        <v>0</v>
      </c>
      <c r="J2357" s="13">
        <v>0</v>
      </c>
      <c r="K2357" s="13">
        <v>1</v>
      </c>
      <c r="L2357" s="13">
        <v>0</v>
      </c>
      <c r="M2357" s="13">
        <v>1</v>
      </c>
      <c r="N2357" s="13">
        <v>0</v>
      </c>
      <c r="O2357" s="13">
        <v>1</v>
      </c>
      <c r="P2357" s="13">
        <v>1</v>
      </c>
      <c r="Q2357" s="13">
        <v>3</v>
      </c>
      <c r="R2357" s="13">
        <v>443</v>
      </c>
      <c r="S2357" s="13">
        <v>0</v>
      </c>
      <c r="T2357" s="15">
        <v>5</v>
      </c>
      <c r="U2357" s="15">
        <v>0.625</v>
      </c>
      <c r="V2357" s="15">
        <v>0.39374999999999999</v>
      </c>
      <c r="W2357" s="13">
        <v>40</v>
      </c>
      <c r="X2357" s="13">
        <v>67</v>
      </c>
      <c r="Y2357" s="13">
        <v>10</v>
      </c>
      <c r="Z2357" s="13">
        <v>107</v>
      </c>
      <c r="AA2357" s="13">
        <v>48</v>
      </c>
      <c r="AB2357" s="13">
        <v>0</v>
      </c>
    </row>
    <row r="2358" spans="1:28">
      <c r="A2358" s="1">
        <v>100015504</v>
      </c>
      <c r="B2358" s="1" t="s">
        <v>587</v>
      </c>
      <c r="C2358" s="1" t="s">
        <v>4985</v>
      </c>
      <c r="D2358" s="1" t="s">
        <v>12</v>
      </c>
      <c r="E2358" s="1">
        <v>1</v>
      </c>
      <c r="F2358" s="13">
        <v>22</v>
      </c>
      <c r="G2358" s="13">
        <f t="shared" si="37"/>
        <v>6</v>
      </c>
      <c r="H2358" s="13">
        <v>6</v>
      </c>
      <c r="I2358" s="13">
        <v>0</v>
      </c>
      <c r="J2358" s="13">
        <v>4</v>
      </c>
      <c r="K2358" s="13">
        <v>0</v>
      </c>
      <c r="L2358" s="13">
        <v>0</v>
      </c>
      <c r="M2358" s="13">
        <v>0</v>
      </c>
      <c r="N2358" s="13">
        <v>3</v>
      </c>
      <c r="O2358" s="13">
        <v>1</v>
      </c>
      <c r="P2358" s="13">
        <v>2</v>
      </c>
      <c r="Q2358" s="13">
        <v>8</v>
      </c>
      <c r="R2358" s="13">
        <v>1145</v>
      </c>
      <c r="S2358" s="13">
        <v>16</v>
      </c>
      <c r="T2358" s="15">
        <v>11</v>
      </c>
      <c r="U2358" s="15">
        <v>1.375</v>
      </c>
      <c r="V2358" s="15">
        <v>0.86624999999999996</v>
      </c>
      <c r="W2358" s="13">
        <v>104</v>
      </c>
      <c r="X2358" s="13">
        <v>177</v>
      </c>
      <c r="Y2358" s="13">
        <v>22</v>
      </c>
      <c r="Z2358" s="13">
        <v>281</v>
      </c>
      <c r="AA2358" s="13">
        <v>72</v>
      </c>
      <c r="AB2358" s="13">
        <v>4</v>
      </c>
    </row>
    <row r="2359" spans="1:28">
      <c r="A2359" s="1">
        <v>100015515</v>
      </c>
      <c r="B2359" s="1" t="s">
        <v>587</v>
      </c>
      <c r="C2359" s="1" t="s">
        <v>4985</v>
      </c>
      <c r="D2359" s="1" t="s">
        <v>12</v>
      </c>
      <c r="E2359" s="1">
        <v>1</v>
      </c>
      <c r="F2359" s="13">
        <v>68</v>
      </c>
      <c r="G2359" s="13">
        <f t="shared" si="37"/>
        <v>18</v>
      </c>
      <c r="H2359" s="13">
        <v>18</v>
      </c>
      <c r="I2359" s="13">
        <v>0</v>
      </c>
      <c r="J2359" s="13">
        <v>10</v>
      </c>
      <c r="K2359" s="13">
        <v>0</v>
      </c>
      <c r="L2359" s="13">
        <v>0</v>
      </c>
      <c r="M2359" s="13">
        <v>0</v>
      </c>
      <c r="N2359" s="13">
        <v>6</v>
      </c>
      <c r="O2359" s="13">
        <v>1</v>
      </c>
      <c r="P2359" s="13">
        <v>5</v>
      </c>
      <c r="Q2359" s="13">
        <v>25</v>
      </c>
      <c r="R2359" s="13">
        <v>3408</v>
      </c>
      <c r="S2359" s="13">
        <v>419</v>
      </c>
      <c r="T2359" s="15">
        <v>34</v>
      </c>
      <c r="U2359" s="15">
        <v>4.25</v>
      </c>
      <c r="V2359" s="15">
        <v>2.6775000000000002</v>
      </c>
      <c r="W2359" s="13">
        <v>307</v>
      </c>
      <c r="X2359" s="13">
        <v>637</v>
      </c>
      <c r="Y2359" s="13">
        <v>68</v>
      </c>
      <c r="Z2359" s="13">
        <v>944</v>
      </c>
      <c r="AA2359" s="13">
        <v>144</v>
      </c>
      <c r="AB2359" s="13">
        <v>10</v>
      </c>
    </row>
    <row r="2360" spans="1:28">
      <c r="A2360" s="1">
        <v>100015520</v>
      </c>
      <c r="B2360" s="1" t="s">
        <v>587</v>
      </c>
      <c r="C2360" s="1" t="s">
        <v>4985</v>
      </c>
      <c r="D2360" s="1" t="s">
        <v>12</v>
      </c>
      <c r="E2360" s="1">
        <v>1</v>
      </c>
      <c r="F2360" s="13">
        <v>89</v>
      </c>
      <c r="G2360" s="13">
        <f t="shared" si="37"/>
        <v>23</v>
      </c>
      <c r="H2360" s="13">
        <v>23</v>
      </c>
      <c r="I2360" s="13">
        <v>0</v>
      </c>
      <c r="J2360" s="13">
        <v>14</v>
      </c>
      <c r="K2360" s="13">
        <v>0</v>
      </c>
      <c r="L2360" s="13">
        <v>0</v>
      </c>
      <c r="M2360" s="13">
        <v>0</v>
      </c>
      <c r="N2360" s="13">
        <v>8</v>
      </c>
      <c r="O2360" s="13">
        <v>1</v>
      </c>
      <c r="P2360" s="13">
        <v>7</v>
      </c>
      <c r="Q2360" s="13">
        <v>33</v>
      </c>
      <c r="R2360" s="13">
        <v>4506</v>
      </c>
      <c r="S2360" s="13">
        <v>784</v>
      </c>
      <c r="T2360" s="15">
        <v>44.5</v>
      </c>
      <c r="U2360" s="15">
        <v>5.5625</v>
      </c>
      <c r="V2360" s="15">
        <v>3.504375</v>
      </c>
      <c r="W2360" s="13">
        <v>406</v>
      </c>
      <c r="X2360" s="13">
        <v>912</v>
      </c>
      <c r="Y2360" s="13">
        <v>89</v>
      </c>
      <c r="Z2360" s="13">
        <v>1318</v>
      </c>
      <c r="AA2360" s="13">
        <v>192</v>
      </c>
      <c r="AB2360" s="13">
        <v>14</v>
      </c>
    </row>
    <row r="2361" spans="1:28">
      <c r="A2361" s="1">
        <v>100015526</v>
      </c>
      <c r="B2361" s="1" t="s">
        <v>587</v>
      </c>
      <c r="C2361" s="1" t="s">
        <v>4985</v>
      </c>
      <c r="D2361" s="1" t="s">
        <v>100</v>
      </c>
      <c r="E2361" s="1">
        <v>1</v>
      </c>
      <c r="F2361" s="13">
        <v>62</v>
      </c>
      <c r="G2361" s="13">
        <f t="shared" si="37"/>
        <v>16</v>
      </c>
      <c r="H2361" s="13">
        <v>16</v>
      </c>
      <c r="I2361" s="13">
        <v>0</v>
      </c>
      <c r="J2361" s="13">
        <v>8</v>
      </c>
      <c r="K2361" s="13">
        <v>0</v>
      </c>
      <c r="L2361" s="13">
        <v>0</v>
      </c>
      <c r="M2361" s="13">
        <v>0</v>
      </c>
      <c r="N2361" s="13">
        <v>5</v>
      </c>
      <c r="O2361" s="13">
        <v>1</v>
      </c>
      <c r="P2361" s="13">
        <v>4</v>
      </c>
      <c r="Q2361" s="13">
        <v>23</v>
      </c>
      <c r="R2361" s="13">
        <v>3008</v>
      </c>
      <c r="S2361" s="13">
        <v>345</v>
      </c>
      <c r="T2361" s="15">
        <v>31</v>
      </c>
      <c r="U2361" s="15">
        <v>3.875</v>
      </c>
      <c r="V2361" s="15">
        <v>2.4412500000000001</v>
      </c>
      <c r="W2361" s="13">
        <v>271</v>
      </c>
      <c r="X2361" s="13">
        <v>555</v>
      </c>
      <c r="Y2361" s="13">
        <v>62</v>
      </c>
      <c r="Z2361" s="13">
        <v>826</v>
      </c>
      <c r="AA2361" s="13">
        <v>120</v>
      </c>
      <c r="AB2361" s="13">
        <v>8</v>
      </c>
    </row>
    <row r="2362" spans="1:28">
      <c r="A2362" s="1">
        <v>100015531</v>
      </c>
      <c r="B2362" s="1" t="s">
        <v>587</v>
      </c>
      <c r="C2362" s="1" t="s">
        <v>4985</v>
      </c>
      <c r="D2362" s="1" t="s">
        <v>5014</v>
      </c>
      <c r="E2362" s="1">
        <v>1</v>
      </c>
      <c r="F2362" s="13">
        <v>19</v>
      </c>
      <c r="G2362" s="13">
        <f t="shared" si="37"/>
        <v>5</v>
      </c>
      <c r="H2362" s="13">
        <v>5</v>
      </c>
      <c r="I2362" s="13">
        <v>0</v>
      </c>
      <c r="J2362" s="13">
        <v>0</v>
      </c>
      <c r="K2362" s="13">
        <v>1</v>
      </c>
      <c r="L2362" s="13">
        <v>0</v>
      </c>
      <c r="M2362" s="13">
        <v>1</v>
      </c>
      <c r="N2362" s="13">
        <v>0</v>
      </c>
      <c r="O2362" s="13">
        <v>1</v>
      </c>
      <c r="P2362" s="13">
        <v>1</v>
      </c>
      <c r="Q2362" s="13">
        <v>7</v>
      </c>
      <c r="R2362" s="13">
        <v>1263</v>
      </c>
      <c r="S2362" s="13">
        <v>0</v>
      </c>
      <c r="T2362" s="15">
        <v>9.5</v>
      </c>
      <c r="U2362" s="15">
        <v>1.1875</v>
      </c>
      <c r="V2362" s="15">
        <v>0.74812500000000004</v>
      </c>
      <c r="W2362" s="13">
        <v>114</v>
      </c>
      <c r="X2362" s="13">
        <v>190</v>
      </c>
      <c r="Y2362" s="13">
        <v>19</v>
      </c>
      <c r="Z2362" s="13">
        <v>304</v>
      </c>
      <c r="AA2362" s="13">
        <v>48</v>
      </c>
      <c r="AB2362" s="13">
        <v>0</v>
      </c>
    </row>
    <row r="2363" spans="1:28">
      <c r="A2363" s="1">
        <v>100015532</v>
      </c>
      <c r="B2363" s="1" t="s">
        <v>587</v>
      </c>
      <c r="C2363" s="1" t="s">
        <v>4985</v>
      </c>
      <c r="D2363" s="1" t="s">
        <v>5017</v>
      </c>
      <c r="E2363" s="1">
        <v>1</v>
      </c>
      <c r="F2363" s="13">
        <v>92</v>
      </c>
      <c r="G2363" s="13">
        <f t="shared" si="37"/>
        <v>32</v>
      </c>
      <c r="H2363" s="13">
        <v>31</v>
      </c>
      <c r="I2363" s="13">
        <v>1</v>
      </c>
      <c r="J2363" s="13">
        <v>14</v>
      </c>
      <c r="K2363" s="13">
        <v>0</v>
      </c>
      <c r="L2363" s="13">
        <v>0</v>
      </c>
      <c r="M2363" s="13">
        <v>0</v>
      </c>
      <c r="N2363" s="13">
        <v>8</v>
      </c>
      <c r="O2363" s="13">
        <v>1</v>
      </c>
      <c r="P2363" s="13">
        <v>7</v>
      </c>
      <c r="Q2363" s="13">
        <v>31</v>
      </c>
      <c r="R2363" s="13">
        <v>4645</v>
      </c>
      <c r="S2363" s="13">
        <v>682</v>
      </c>
      <c r="T2363" s="15">
        <v>46</v>
      </c>
      <c r="U2363" s="15">
        <v>5.75</v>
      </c>
      <c r="V2363" s="15">
        <v>3.6225000000000001</v>
      </c>
      <c r="W2363" s="13">
        <v>419</v>
      </c>
      <c r="X2363" s="13">
        <v>902</v>
      </c>
      <c r="Y2363" s="13">
        <v>92</v>
      </c>
      <c r="Z2363" s="13">
        <v>1321</v>
      </c>
      <c r="AA2363" s="13">
        <v>192</v>
      </c>
      <c r="AB2363" s="13">
        <v>14</v>
      </c>
    </row>
    <row r="2364" spans="1:28">
      <c r="A2364" s="1">
        <v>100015536</v>
      </c>
      <c r="B2364" s="1" t="s">
        <v>587</v>
      </c>
      <c r="C2364" s="1" t="s">
        <v>4985</v>
      </c>
      <c r="D2364" s="1" t="s">
        <v>12</v>
      </c>
      <c r="E2364" s="1">
        <v>1</v>
      </c>
      <c r="F2364" s="13">
        <v>87</v>
      </c>
      <c r="G2364" s="13">
        <f t="shared" si="37"/>
        <v>23</v>
      </c>
      <c r="H2364" s="13">
        <v>23</v>
      </c>
      <c r="I2364" s="13">
        <v>0</v>
      </c>
      <c r="J2364" s="13">
        <v>12</v>
      </c>
      <c r="K2364" s="13">
        <v>0</v>
      </c>
      <c r="L2364" s="13">
        <v>0</v>
      </c>
      <c r="M2364" s="13">
        <v>0</v>
      </c>
      <c r="N2364" s="13">
        <v>7</v>
      </c>
      <c r="O2364" s="13">
        <v>1</v>
      </c>
      <c r="P2364" s="13">
        <v>6</v>
      </c>
      <c r="Q2364" s="13">
        <v>32</v>
      </c>
      <c r="R2364" s="13">
        <v>4293</v>
      </c>
      <c r="S2364" s="13">
        <v>732</v>
      </c>
      <c r="T2364" s="15">
        <v>43.5</v>
      </c>
      <c r="U2364" s="15">
        <v>5.4375</v>
      </c>
      <c r="V2364" s="15">
        <v>3.4256250000000001</v>
      </c>
      <c r="W2364" s="13">
        <v>387</v>
      </c>
      <c r="X2364" s="13">
        <v>864</v>
      </c>
      <c r="Y2364" s="13">
        <v>87</v>
      </c>
      <c r="Z2364" s="13">
        <v>1251</v>
      </c>
      <c r="AA2364" s="13">
        <v>168</v>
      </c>
      <c r="AB2364" s="13">
        <v>12</v>
      </c>
    </row>
    <row r="2365" spans="1:28">
      <c r="A2365" s="1">
        <v>100015539</v>
      </c>
      <c r="B2365" s="1" t="s">
        <v>587</v>
      </c>
      <c r="C2365" s="1" t="s">
        <v>4985</v>
      </c>
      <c r="D2365" s="1" t="s">
        <v>18</v>
      </c>
      <c r="E2365" s="1">
        <v>1</v>
      </c>
      <c r="F2365" s="13">
        <v>78</v>
      </c>
      <c r="G2365" s="13">
        <f t="shared" si="37"/>
        <v>20</v>
      </c>
      <c r="H2365" s="13">
        <v>20</v>
      </c>
      <c r="I2365" s="13">
        <v>0</v>
      </c>
      <c r="J2365" s="13">
        <v>10</v>
      </c>
      <c r="K2365" s="13">
        <v>0</v>
      </c>
      <c r="L2365" s="13">
        <v>0</v>
      </c>
      <c r="M2365" s="13">
        <v>0</v>
      </c>
      <c r="N2365" s="13">
        <v>6</v>
      </c>
      <c r="O2365" s="13">
        <v>1</v>
      </c>
      <c r="P2365" s="13">
        <v>5</v>
      </c>
      <c r="Q2365" s="13">
        <v>29</v>
      </c>
      <c r="R2365" s="13">
        <v>3873</v>
      </c>
      <c r="S2365" s="13">
        <v>587</v>
      </c>
      <c r="T2365" s="15">
        <v>39</v>
      </c>
      <c r="U2365" s="15">
        <v>4.875</v>
      </c>
      <c r="V2365" s="15">
        <v>3.07125</v>
      </c>
      <c r="W2365" s="13">
        <v>349</v>
      </c>
      <c r="X2365" s="13">
        <v>758</v>
      </c>
      <c r="Y2365" s="13">
        <v>78</v>
      </c>
      <c r="Z2365" s="13">
        <v>1107</v>
      </c>
      <c r="AA2365" s="13">
        <v>144</v>
      </c>
      <c r="AB2365" s="13">
        <v>10</v>
      </c>
    </row>
    <row r="2366" spans="1:28">
      <c r="A2366" s="1">
        <v>100015543</v>
      </c>
      <c r="B2366" s="1" t="s">
        <v>587</v>
      </c>
      <c r="C2366" s="1" t="s">
        <v>4985</v>
      </c>
      <c r="D2366" s="1" t="s">
        <v>5021</v>
      </c>
      <c r="E2366" s="1">
        <v>1</v>
      </c>
      <c r="F2366" s="13">
        <v>119</v>
      </c>
      <c r="G2366" s="13">
        <f t="shared" si="37"/>
        <v>41</v>
      </c>
      <c r="H2366" s="13">
        <v>40</v>
      </c>
      <c r="I2366" s="13">
        <v>1</v>
      </c>
      <c r="J2366" s="13">
        <v>16</v>
      </c>
      <c r="K2366" s="13">
        <v>0</v>
      </c>
      <c r="L2366" s="13">
        <v>1</v>
      </c>
      <c r="M2366" s="13">
        <v>0</v>
      </c>
      <c r="N2366" s="13">
        <v>8</v>
      </c>
      <c r="O2366" s="13">
        <v>1</v>
      </c>
      <c r="P2366" s="13">
        <v>8</v>
      </c>
      <c r="Q2366" s="13">
        <v>40</v>
      </c>
      <c r="R2366" s="13">
        <v>5783</v>
      </c>
      <c r="S2366" s="13">
        <v>1195</v>
      </c>
      <c r="T2366" s="15">
        <v>59.5</v>
      </c>
      <c r="U2366" s="15">
        <v>7.4375</v>
      </c>
      <c r="V2366" s="15">
        <v>4.6856249999999999</v>
      </c>
      <c r="W2366" s="13">
        <v>521</v>
      </c>
      <c r="X2366" s="13">
        <v>1226</v>
      </c>
      <c r="Y2366" s="13">
        <v>119</v>
      </c>
      <c r="Z2366" s="13">
        <v>1747</v>
      </c>
      <c r="AA2366" s="13">
        <v>192</v>
      </c>
      <c r="AB2366" s="13">
        <v>16</v>
      </c>
    </row>
    <row r="2367" spans="1:28">
      <c r="A2367" s="1">
        <v>100015545</v>
      </c>
      <c r="B2367" s="1" t="s">
        <v>587</v>
      </c>
      <c r="C2367" s="1" t="s">
        <v>4985</v>
      </c>
      <c r="D2367" s="1" t="s">
        <v>167</v>
      </c>
      <c r="E2367" s="1">
        <v>1</v>
      </c>
      <c r="F2367" s="13">
        <v>60</v>
      </c>
      <c r="G2367" s="13">
        <f t="shared" si="37"/>
        <v>16</v>
      </c>
      <c r="H2367" s="13">
        <v>16</v>
      </c>
      <c r="I2367" s="13">
        <v>0</v>
      </c>
      <c r="J2367" s="13">
        <v>10</v>
      </c>
      <c r="K2367" s="13">
        <v>0</v>
      </c>
      <c r="L2367" s="13">
        <v>0</v>
      </c>
      <c r="M2367" s="13">
        <v>0</v>
      </c>
      <c r="N2367" s="13">
        <v>6</v>
      </c>
      <c r="O2367" s="13">
        <v>1</v>
      </c>
      <c r="P2367" s="13">
        <v>5</v>
      </c>
      <c r="Q2367" s="13">
        <v>22</v>
      </c>
      <c r="R2367" s="13">
        <v>3155</v>
      </c>
      <c r="S2367" s="13">
        <v>311</v>
      </c>
      <c r="T2367" s="15">
        <v>30</v>
      </c>
      <c r="U2367" s="15">
        <v>3.75</v>
      </c>
      <c r="V2367" s="15">
        <v>2.3624999999999998</v>
      </c>
      <c r="W2367" s="13">
        <v>284</v>
      </c>
      <c r="X2367" s="13">
        <v>567</v>
      </c>
      <c r="Y2367" s="13">
        <v>60</v>
      </c>
      <c r="Z2367" s="13">
        <v>851</v>
      </c>
      <c r="AA2367" s="13">
        <v>144</v>
      </c>
      <c r="AB2367" s="13">
        <v>10</v>
      </c>
    </row>
    <row r="2368" spans="1:28">
      <c r="A2368" s="1">
        <v>100015550</v>
      </c>
      <c r="B2368" s="1" t="s">
        <v>587</v>
      </c>
      <c r="C2368" s="1" t="s">
        <v>4985</v>
      </c>
      <c r="D2368" s="1" t="s">
        <v>12</v>
      </c>
      <c r="E2368" s="1">
        <v>2</v>
      </c>
      <c r="F2368" s="13">
        <v>197</v>
      </c>
      <c r="G2368" s="13">
        <f t="shared" si="37"/>
        <v>51</v>
      </c>
      <c r="H2368" s="13">
        <v>51</v>
      </c>
      <c r="I2368" s="13">
        <v>0</v>
      </c>
      <c r="J2368" s="13">
        <v>24</v>
      </c>
      <c r="K2368" s="13">
        <v>0</v>
      </c>
      <c r="L2368" s="13">
        <v>1</v>
      </c>
      <c r="M2368" s="13">
        <v>0</v>
      </c>
      <c r="N2368" s="13">
        <v>13</v>
      </c>
      <c r="O2368" s="13">
        <v>2</v>
      </c>
      <c r="P2368" s="13">
        <v>12</v>
      </c>
      <c r="Q2368" s="13">
        <v>73</v>
      </c>
      <c r="R2368" s="13">
        <v>9416</v>
      </c>
      <c r="S2368" s="13">
        <v>2083</v>
      </c>
      <c r="T2368" s="15">
        <v>98.5</v>
      </c>
      <c r="U2368" s="15">
        <v>12.3125</v>
      </c>
      <c r="V2368" s="15">
        <v>7.756875</v>
      </c>
      <c r="W2368" s="13">
        <v>849</v>
      </c>
      <c r="X2368" s="13">
        <v>2038</v>
      </c>
      <c r="Y2368" s="13">
        <v>197</v>
      </c>
      <c r="Z2368" s="13">
        <v>2887</v>
      </c>
      <c r="AA2368" s="13">
        <v>312</v>
      </c>
      <c r="AB2368" s="13">
        <v>24</v>
      </c>
    </row>
    <row r="2369" spans="1:28">
      <c r="A2369" s="1">
        <v>100015554</v>
      </c>
      <c r="B2369" s="1" t="s">
        <v>587</v>
      </c>
      <c r="C2369" s="1" t="s">
        <v>4985</v>
      </c>
      <c r="D2369" s="1" t="s">
        <v>12</v>
      </c>
      <c r="E2369" s="1">
        <v>1</v>
      </c>
      <c r="F2369" s="13">
        <v>127</v>
      </c>
      <c r="G2369" s="13">
        <f t="shared" si="37"/>
        <v>33</v>
      </c>
      <c r="H2369" s="13">
        <v>33</v>
      </c>
      <c r="I2369" s="13">
        <v>0</v>
      </c>
      <c r="J2369" s="13">
        <v>20</v>
      </c>
      <c r="K2369" s="13">
        <v>0</v>
      </c>
      <c r="L2369" s="13">
        <v>1</v>
      </c>
      <c r="M2369" s="13">
        <v>0</v>
      </c>
      <c r="N2369" s="13">
        <v>10</v>
      </c>
      <c r="O2369" s="13">
        <v>1</v>
      </c>
      <c r="P2369" s="13">
        <v>10</v>
      </c>
      <c r="Q2369" s="13">
        <v>47</v>
      </c>
      <c r="R2369" s="13">
        <v>6276</v>
      </c>
      <c r="S2369" s="13">
        <v>1691</v>
      </c>
      <c r="T2369" s="15">
        <v>63.5</v>
      </c>
      <c r="U2369" s="15">
        <v>7.9375</v>
      </c>
      <c r="V2369" s="15">
        <v>5.0006250000000003</v>
      </c>
      <c r="W2369" s="13">
        <v>565</v>
      </c>
      <c r="X2369" s="13">
        <v>1449</v>
      </c>
      <c r="Y2369" s="13">
        <v>127</v>
      </c>
      <c r="Z2369" s="13">
        <v>2014</v>
      </c>
      <c r="AA2369" s="13">
        <v>240</v>
      </c>
      <c r="AB2369" s="13">
        <v>20</v>
      </c>
    </row>
    <row r="2370" spans="1:28">
      <c r="A2370" s="1">
        <v>100015563</v>
      </c>
      <c r="B2370" s="1" t="s">
        <v>587</v>
      </c>
      <c r="C2370" s="1" t="s">
        <v>4985</v>
      </c>
      <c r="D2370" s="1" t="s">
        <v>390</v>
      </c>
      <c r="E2370" s="1">
        <v>1</v>
      </c>
      <c r="F2370" s="13">
        <v>170</v>
      </c>
      <c r="G2370" s="13">
        <f t="shared" si="37"/>
        <v>44</v>
      </c>
      <c r="H2370" s="13">
        <v>44</v>
      </c>
      <c r="I2370" s="13">
        <v>0</v>
      </c>
      <c r="J2370" s="13">
        <v>22</v>
      </c>
      <c r="K2370" s="13">
        <v>0</v>
      </c>
      <c r="L2370" s="13">
        <v>1</v>
      </c>
      <c r="M2370" s="13">
        <v>0</v>
      </c>
      <c r="N2370" s="13">
        <v>11</v>
      </c>
      <c r="O2370" s="13">
        <v>1</v>
      </c>
      <c r="P2370" s="13">
        <v>11</v>
      </c>
      <c r="Q2370" s="13">
        <v>63</v>
      </c>
      <c r="R2370" s="13">
        <v>8158</v>
      </c>
      <c r="S2370" s="13">
        <v>3148</v>
      </c>
      <c r="T2370" s="15">
        <v>85</v>
      </c>
      <c r="U2370" s="15">
        <v>10.625</v>
      </c>
      <c r="V2370" s="15">
        <v>6.6937499999999996</v>
      </c>
      <c r="W2370" s="13">
        <v>735</v>
      </c>
      <c r="X2370" s="13">
        <v>2169</v>
      </c>
      <c r="Y2370" s="13">
        <v>170</v>
      </c>
      <c r="Z2370" s="13">
        <v>2904</v>
      </c>
      <c r="AA2370" s="13">
        <v>264</v>
      </c>
      <c r="AB2370" s="13">
        <v>22</v>
      </c>
    </row>
    <row r="2371" spans="1:28">
      <c r="A2371" s="1">
        <v>100015576</v>
      </c>
      <c r="B2371" s="1" t="s">
        <v>587</v>
      </c>
      <c r="C2371" s="1" t="s">
        <v>4985</v>
      </c>
      <c r="D2371" s="1" t="s">
        <v>12</v>
      </c>
      <c r="E2371" s="1">
        <v>1</v>
      </c>
      <c r="F2371" s="13">
        <v>84</v>
      </c>
      <c r="G2371" s="13">
        <f t="shared" si="37"/>
        <v>22</v>
      </c>
      <c r="H2371" s="13">
        <v>22</v>
      </c>
      <c r="I2371" s="13">
        <v>0</v>
      </c>
      <c r="J2371" s="13">
        <v>10</v>
      </c>
      <c r="K2371" s="13">
        <v>0</v>
      </c>
      <c r="L2371" s="13">
        <v>0</v>
      </c>
      <c r="M2371" s="13">
        <v>0</v>
      </c>
      <c r="N2371" s="13">
        <v>6</v>
      </c>
      <c r="O2371" s="13">
        <v>1</v>
      </c>
      <c r="P2371" s="13">
        <v>5</v>
      </c>
      <c r="Q2371" s="13">
        <v>31</v>
      </c>
      <c r="R2371" s="13">
        <v>4033</v>
      </c>
      <c r="S2371" s="13">
        <v>682</v>
      </c>
      <c r="T2371" s="15">
        <v>42</v>
      </c>
      <c r="U2371" s="15">
        <v>5.25</v>
      </c>
      <c r="V2371" s="15">
        <v>3.3075000000000001</v>
      </c>
      <c r="W2371" s="13">
        <v>363</v>
      </c>
      <c r="X2371" s="13">
        <v>810</v>
      </c>
      <c r="Y2371" s="13">
        <v>84</v>
      </c>
      <c r="Z2371" s="13">
        <v>1173</v>
      </c>
      <c r="AA2371" s="13">
        <v>144</v>
      </c>
      <c r="AB2371" s="13">
        <v>10</v>
      </c>
    </row>
    <row r="2372" spans="1:28">
      <c r="A2372" s="1">
        <v>100015580</v>
      </c>
      <c r="B2372" s="1" t="s">
        <v>587</v>
      </c>
      <c r="C2372" s="1" t="s">
        <v>4985</v>
      </c>
      <c r="D2372" s="1" t="s">
        <v>750</v>
      </c>
      <c r="E2372" s="1">
        <v>1</v>
      </c>
      <c r="F2372" s="13">
        <v>97</v>
      </c>
      <c r="G2372" s="13">
        <f t="shared" si="37"/>
        <v>27</v>
      </c>
      <c r="H2372" s="13">
        <v>25</v>
      </c>
      <c r="I2372" s="13">
        <v>2</v>
      </c>
      <c r="J2372" s="13">
        <v>12</v>
      </c>
      <c r="K2372" s="13">
        <v>0</v>
      </c>
      <c r="L2372" s="13">
        <v>0</v>
      </c>
      <c r="M2372" s="13">
        <v>0</v>
      </c>
      <c r="N2372" s="13">
        <v>7</v>
      </c>
      <c r="O2372" s="13">
        <v>1</v>
      </c>
      <c r="P2372" s="13">
        <v>6</v>
      </c>
      <c r="Q2372" s="13">
        <v>37</v>
      </c>
      <c r="R2372" s="13">
        <v>4758</v>
      </c>
      <c r="S2372" s="13">
        <v>1008</v>
      </c>
      <c r="T2372" s="15">
        <v>48.5</v>
      </c>
      <c r="U2372" s="15">
        <v>6.0625</v>
      </c>
      <c r="V2372" s="15">
        <v>3.819375</v>
      </c>
      <c r="W2372" s="13">
        <v>429</v>
      </c>
      <c r="X2372" s="13">
        <v>1017</v>
      </c>
      <c r="Y2372" s="13">
        <v>97</v>
      </c>
      <c r="Z2372" s="13">
        <v>1446</v>
      </c>
      <c r="AA2372" s="13">
        <v>168</v>
      </c>
      <c r="AB2372" s="13">
        <v>12</v>
      </c>
    </row>
    <row r="2373" spans="1:28">
      <c r="A2373" s="1">
        <v>100015588</v>
      </c>
      <c r="B2373" s="1" t="s">
        <v>587</v>
      </c>
      <c r="C2373" s="1" t="s">
        <v>4985</v>
      </c>
      <c r="D2373" s="1" t="s">
        <v>5033</v>
      </c>
      <c r="E2373" s="1">
        <v>1</v>
      </c>
      <c r="F2373" s="13">
        <v>97</v>
      </c>
      <c r="G2373" s="13">
        <f t="shared" si="37"/>
        <v>25</v>
      </c>
      <c r="H2373" s="13">
        <v>25</v>
      </c>
      <c r="I2373" s="13">
        <v>0</v>
      </c>
      <c r="J2373" s="13">
        <v>14</v>
      </c>
      <c r="K2373" s="13">
        <v>0</v>
      </c>
      <c r="L2373" s="13">
        <v>0</v>
      </c>
      <c r="M2373" s="13">
        <v>0</v>
      </c>
      <c r="N2373" s="13">
        <v>8</v>
      </c>
      <c r="O2373" s="13">
        <v>1</v>
      </c>
      <c r="P2373" s="13">
        <v>7</v>
      </c>
      <c r="Q2373" s="13">
        <v>36</v>
      </c>
      <c r="R2373" s="13">
        <v>4878</v>
      </c>
      <c r="S2373" s="13">
        <v>949</v>
      </c>
      <c r="T2373" s="15">
        <v>48.5</v>
      </c>
      <c r="U2373" s="15">
        <v>6.0625</v>
      </c>
      <c r="V2373" s="15">
        <v>3.819375</v>
      </c>
      <c r="W2373" s="13">
        <v>440</v>
      </c>
      <c r="X2373" s="13">
        <v>1017</v>
      </c>
      <c r="Y2373" s="13">
        <v>97</v>
      </c>
      <c r="Z2373" s="13">
        <v>1457</v>
      </c>
      <c r="AA2373" s="13">
        <v>192</v>
      </c>
      <c r="AB2373" s="13">
        <v>14</v>
      </c>
    </row>
    <row r="2374" spans="1:28">
      <c r="A2374" s="1">
        <v>100015592</v>
      </c>
      <c r="B2374" s="1" t="s">
        <v>587</v>
      </c>
      <c r="C2374" s="1" t="s">
        <v>4985</v>
      </c>
      <c r="D2374" s="1" t="s">
        <v>5035</v>
      </c>
      <c r="E2374" s="1">
        <v>1</v>
      </c>
      <c r="F2374" s="13">
        <v>25</v>
      </c>
      <c r="G2374" s="13">
        <f t="shared" ref="G2374:G2437" si="38">H2374+I2374</f>
        <v>7</v>
      </c>
      <c r="H2374" s="13">
        <v>7</v>
      </c>
      <c r="I2374" s="13">
        <v>0</v>
      </c>
      <c r="J2374" s="13">
        <v>4</v>
      </c>
      <c r="K2374" s="13">
        <v>0</v>
      </c>
      <c r="L2374" s="13">
        <v>0</v>
      </c>
      <c r="M2374" s="13">
        <v>0</v>
      </c>
      <c r="N2374" s="13">
        <v>3</v>
      </c>
      <c r="O2374" s="13">
        <v>1</v>
      </c>
      <c r="P2374" s="13">
        <v>2</v>
      </c>
      <c r="Q2374" s="13">
        <v>9</v>
      </c>
      <c r="R2374" s="13">
        <v>1285</v>
      </c>
      <c r="S2374" s="13">
        <v>25</v>
      </c>
      <c r="T2374" s="15">
        <v>12.5</v>
      </c>
      <c r="U2374" s="15">
        <v>1.5625</v>
      </c>
      <c r="V2374" s="15">
        <v>0.984375</v>
      </c>
      <c r="W2374" s="13">
        <v>116</v>
      </c>
      <c r="X2374" s="13">
        <v>201</v>
      </c>
      <c r="Y2374" s="13">
        <v>25</v>
      </c>
      <c r="Z2374" s="13">
        <v>317</v>
      </c>
      <c r="AA2374" s="13">
        <v>72</v>
      </c>
      <c r="AB2374" s="13">
        <v>4</v>
      </c>
    </row>
    <row r="2375" spans="1:28">
      <c r="A2375" s="1">
        <v>100015598</v>
      </c>
      <c r="B2375" s="1" t="s">
        <v>587</v>
      </c>
      <c r="C2375" s="1" t="s">
        <v>4985</v>
      </c>
      <c r="D2375" s="1" t="s">
        <v>4162</v>
      </c>
      <c r="E2375" s="1">
        <v>1</v>
      </c>
      <c r="F2375" s="13">
        <v>33</v>
      </c>
      <c r="G2375" s="13">
        <f t="shared" si="38"/>
        <v>9</v>
      </c>
      <c r="H2375" s="13">
        <v>9</v>
      </c>
      <c r="I2375" s="13">
        <v>0</v>
      </c>
      <c r="J2375" s="13">
        <v>4</v>
      </c>
      <c r="K2375" s="13">
        <v>0</v>
      </c>
      <c r="L2375" s="13">
        <v>0</v>
      </c>
      <c r="M2375" s="13">
        <v>0</v>
      </c>
      <c r="N2375" s="13">
        <v>3</v>
      </c>
      <c r="O2375" s="13">
        <v>1</v>
      </c>
      <c r="P2375" s="13">
        <v>2</v>
      </c>
      <c r="Q2375" s="13">
        <v>12</v>
      </c>
      <c r="R2375" s="13">
        <v>1657</v>
      </c>
      <c r="S2375" s="13">
        <v>65</v>
      </c>
      <c r="T2375" s="15">
        <v>16.5</v>
      </c>
      <c r="U2375" s="15">
        <v>2.0625</v>
      </c>
      <c r="V2375" s="15">
        <v>1.2993749999999999</v>
      </c>
      <c r="W2375" s="13">
        <v>150</v>
      </c>
      <c r="X2375" s="13">
        <v>269</v>
      </c>
      <c r="Y2375" s="13">
        <v>33</v>
      </c>
      <c r="Z2375" s="13">
        <v>419</v>
      </c>
      <c r="AA2375" s="13">
        <v>72</v>
      </c>
      <c r="AB2375" s="13">
        <v>4</v>
      </c>
    </row>
    <row r="2376" spans="1:28">
      <c r="A2376" s="1">
        <v>100015605</v>
      </c>
      <c r="B2376" s="1" t="s">
        <v>587</v>
      </c>
      <c r="C2376" s="1" t="s">
        <v>4985</v>
      </c>
      <c r="D2376" s="1" t="s">
        <v>12</v>
      </c>
      <c r="E2376" s="1">
        <v>1</v>
      </c>
      <c r="F2376" s="13">
        <v>38</v>
      </c>
      <c r="G2376" s="13">
        <f t="shared" si="38"/>
        <v>10</v>
      </c>
      <c r="H2376" s="13">
        <v>10</v>
      </c>
      <c r="I2376" s="13">
        <v>0</v>
      </c>
      <c r="J2376" s="13">
        <v>4</v>
      </c>
      <c r="K2376" s="13">
        <v>0</v>
      </c>
      <c r="L2376" s="13">
        <v>0</v>
      </c>
      <c r="M2376" s="13">
        <v>0</v>
      </c>
      <c r="N2376" s="13">
        <v>3</v>
      </c>
      <c r="O2376" s="13">
        <v>1</v>
      </c>
      <c r="P2376" s="13">
        <v>2</v>
      </c>
      <c r="Q2376" s="13">
        <v>14</v>
      </c>
      <c r="R2376" s="13">
        <v>1890</v>
      </c>
      <c r="S2376" s="13">
        <v>100</v>
      </c>
      <c r="T2376" s="15">
        <v>19</v>
      </c>
      <c r="U2376" s="15">
        <v>2.375</v>
      </c>
      <c r="V2376" s="15">
        <v>1.4962500000000001</v>
      </c>
      <c r="W2376" s="13">
        <v>171</v>
      </c>
      <c r="X2376" s="13">
        <v>314</v>
      </c>
      <c r="Y2376" s="13">
        <v>38</v>
      </c>
      <c r="Z2376" s="13">
        <v>485</v>
      </c>
      <c r="AA2376" s="13">
        <v>72</v>
      </c>
      <c r="AB2376" s="13">
        <v>4</v>
      </c>
    </row>
    <row r="2377" spans="1:28">
      <c r="A2377" s="1">
        <v>100015611</v>
      </c>
      <c r="B2377" s="1" t="s">
        <v>587</v>
      </c>
      <c r="C2377" s="1" t="s">
        <v>4985</v>
      </c>
      <c r="D2377" s="1" t="s">
        <v>5041</v>
      </c>
      <c r="E2377" s="1">
        <v>1</v>
      </c>
      <c r="F2377" s="13">
        <v>50</v>
      </c>
      <c r="G2377" s="13">
        <f t="shared" si="38"/>
        <v>14</v>
      </c>
      <c r="H2377" s="13">
        <v>13</v>
      </c>
      <c r="I2377" s="13">
        <v>1</v>
      </c>
      <c r="J2377" s="13">
        <v>6</v>
      </c>
      <c r="K2377" s="13">
        <v>0</v>
      </c>
      <c r="L2377" s="13">
        <v>0</v>
      </c>
      <c r="M2377" s="13">
        <v>0</v>
      </c>
      <c r="N2377" s="13">
        <v>4</v>
      </c>
      <c r="O2377" s="13">
        <v>1</v>
      </c>
      <c r="P2377" s="13">
        <v>3</v>
      </c>
      <c r="Q2377" s="13">
        <v>19</v>
      </c>
      <c r="R2377" s="13">
        <v>2449</v>
      </c>
      <c r="S2377" s="13">
        <v>219</v>
      </c>
      <c r="T2377" s="15">
        <v>25</v>
      </c>
      <c r="U2377" s="15">
        <v>3.125</v>
      </c>
      <c r="V2377" s="15">
        <v>1.96875</v>
      </c>
      <c r="W2377" s="13">
        <v>221</v>
      </c>
      <c r="X2377" s="13">
        <v>434</v>
      </c>
      <c r="Y2377" s="13">
        <v>50</v>
      </c>
      <c r="Z2377" s="13">
        <v>655</v>
      </c>
      <c r="AA2377" s="13">
        <v>96</v>
      </c>
      <c r="AB2377" s="13">
        <v>6</v>
      </c>
    </row>
    <row r="2378" spans="1:28">
      <c r="A2378" s="1">
        <v>100015618</v>
      </c>
      <c r="B2378" s="1" t="s">
        <v>587</v>
      </c>
      <c r="C2378" s="1" t="s">
        <v>4985</v>
      </c>
      <c r="D2378" s="1" t="s">
        <v>176</v>
      </c>
      <c r="E2378" s="1">
        <v>1</v>
      </c>
      <c r="F2378" s="13">
        <v>81</v>
      </c>
      <c r="G2378" s="13">
        <f t="shared" si="38"/>
        <v>21</v>
      </c>
      <c r="H2378" s="13">
        <v>21</v>
      </c>
      <c r="I2378" s="13">
        <v>0</v>
      </c>
      <c r="J2378" s="13">
        <v>12</v>
      </c>
      <c r="K2378" s="13">
        <v>0</v>
      </c>
      <c r="L2378" s="13">
        <v>0</v>
      </c>
      <c r="M2378" s="13">
        <v>0</v>
      </c>
      <c r="N2378" s="13">
        <v>7</v>
      </c>
      <c r="O2378" s="13">
        <v>1</v>
      </c>
      <c r="P2378" s="13">
        <v>6</v>
      </c>
      <c r="Q2378" s="13">
        <v>30</v>
      </c>
      <c r="R2378" s="13">
        <v>4013</v>
      </c>
      <c r="S2378" s="13">
        <v>634</v>
      </c>
      <c r="T2378" s="15">
        <v>40.5</v>
      </c>
      <c r="U2378" s="15">
        <v>5.0625</v>
      </c>
      <c r="V2378" s="15">
        <v>3.1893750000000001</v>
      </c>
      <c r="W2378" s="13">
        <v>362</v>
      </c>
      <c r="X2378" s="13">
        <v>793</v>
      </c>
      <c r="Y2378" s="13">
        <v>81</v>
      </c>
      <c r="Z2378" s="13">
        <v>1155</v>
      </c>
      <c r="AA2378" s="13">
        <v>168</v>
      </c>
      <c r="AB2378" s="13">
        <v>12</v>
      </c>
    </row>
    <row r="2379" spans="1:28">
      <c r="A2379" s="1">
        <v>100015621</v>
      </c>
      <c r="B2379" s="1" t="s">
        <v>587</v>
      </c>
      <c r="C2379" s="1" t="s">
        <v>4985</v>
      </c>
      <c r="D2379" s="1" t="s">
        <v>12</v>
      </c>
      <c r="E2379" s="1">
        <v>1</v>
      </c>
      <c r="F2379" s="13">
        <v>9</v>
      </c>
      <c r="G2379" s="13">
        <f t="shared" si="38"/>
        <v>3</v>
      </c>
      <c r="H2379" s="13">
        <v>3</v>
      </c>
      <c r="I2379" s="13">
        <v>0</v>
      </c>
      <c r="J2379" s="13">
        <v>0</v>
      </c>
      <c r="K2379" s="13">
        <v>1</v>
      </c>
      <c r="L2379" s="13">
        <v>0</v>
      </c>
      <c r="M2379" s="13">
        <v>1</v>
      </c>
      <c r="N2379" s="13">
        <v>0</v>
      </c>
      <c r="O2379" s="13">
        <v>1</v>
      </c>
      <c r="P2379" s="13">
        <v>1</v>
      </c>
      <c r="Q2379" s="13">
        <v>3</v>
      </c>
      <c r="R2379" s="13">
        <v>410</v>
      </c>
      <c r="S2379" s="13">
        <v>0</v>
      </c>
      <c r="T2379" s="15">
        <v>4.5</v>
      </c>
      <c r="U2379" s="15">
        <v>0.5625</v>
      </c>
      <c r="V2379" s="15">
        <v>0.354375</v>
      </c>
      <c r="W2379" s="13">
        <v>37</v>
      </c>
      <c r="X2379" s="13">
        <v>62</v>
      </c>
      <c r="Y2379" s="13">
        <v>9</v>
      </c>
      <c r="Z2379" s="13">
        <v>99</v>
      </c>
      <c r="AA2379" s="13">
        <v>48</v>
      </c>
      <c r="AB2379" s="13">
        <v>0</v>
      </c>
    </row>
    <row r="2380" spans="1:28">
      <c r="A2380" s="1">
        <v>100015629</v>
      </c>
      <c r="B2380" s="1" t="s">
        <v>587</v>
      </c>
      <c r="C2380" s="1" t="s">
        <v>4985</v>
      </c>
      <c r="D2380" s="1" t="s">
        <v>12</v>
      </c>
      <c r="E2380" s="1">
        <v>1</v>
      </c>
      <c r="F2380" s="13">
        <v>10</v>
      </c>
      <c r="G2380" s="13">
        <f t="shared" si="38"/>
        <v>4</v>
      </c>
      <c r="H2380" s="13">
        <v>3</v>
      </c>
      <c r="I2380" s="13">
        <v>1</v>
      </c>
      <c r="J2380" s="13">
        <v>0</v>
      </c>
      <c r="K2380" s="13">
        <v>1</v>
      </c>
      <c r="L2380" s="13">
        <v>0</v>
      </c>
      <c r="M2380" s="13">
        <v>1</v>
      </c>
      <c r="N2380" s="13">
        <v>0</v>
      </c>
      <c r="O2380" s="13">
        <v>1</v>
      </c>
      <c r="P2380" s="13">
        <v>1</v>
      </c>
      <c r="Q2380" s="13">
        <v>4</v>
      </c>
      <c r="R2380" s="13">
        <v>512</v>
      </c>
      <c r="S2380" s="13">
        <v>0</v>
      </c>
      <c r="T2380" s="15">
        <v>5</v>
      </c>
      <c r="U2380" s="15">
        <v>0.625</v>
      </c>
      <c r="V2380" s="15">
        <v>0.39374999999999999</v>
      </c>
      <c r="W2380" s="13">
        <v>47</v>
      </c>
      <c r="X2380" s="13">
        <v>77</v>
      </c>
      <c r="Y2380" s="13">
        <v>10</v>
      </c>
      <c r="Z2380" s="13">
        <v>124</v>
      </c>
      <c r="AA2380" s="13">
        <v>48</v>
      </c>
      <c r="AB2380" s="13">
        <v>0</v>
      </c>
    </row>
    <row r="2381" spans="1:28">
      <c r="A2381" s="1">
        <v>100015635</v>
      </c>
      <c r="B2381" s="1" t="s">
        <v>587</v>
      </c>
      <c r="C2381" s="1" t="s">
        <v>4985</v>
      </c>
      <c r="D2381" s="1" t="s">
        <v>176</v>
      </c>
      <c r="E2381" s="1">
        <v>1</v>
      </c>
      <c r="F2381" s="13">
        <v>37</v>
      </c>
      <c r="G2381" s="13">
        <f t="shared" si="38"/>
        <v>11</v>
      </c>
      <c r="H2381" s="13">
        <v>9</v>
      </c>
      <c r="I2381" s="13">
        <v>2</v>
      </c>
      <c r="J2381" s="13">
        <v>4</v>
      </c>
      <c r="K2381" s="13">
        <v>0</v>
      </c>
      <c r="L2381" s="13">
        <v>0</v>
      </c>
      <c r="M2381" s="13">
        <v>0</v>
      </c>
      <c r="N2381" s="13">
        <v>3</v>
      </c>
      <c r="O2381" s="13">
        <v>1</v>
      </c>
      <c r="P2381" s="13">
        <v>2</v>
      </c>
      <c r="Q2381" s="13">
        <v>15</v>
      </c>
      <c r="R2381" s="13">
        <v>1844</v>
      </c>
      <c r="S2381" s="13">
        <v>120</v>
      </c>
      <c r="T2381" s="15">
        <v>18.5</v>
      </c>
      <c r="U2381" s="15">
        <v>2.3125</v>
      </c>
      <c r="V2381" s="15">
        <v>1.4568749999999999</v>
      </c>
      <c r="W2381" s="13">
        <v>166</v>
      </c>
      <c r="X2381" s="13">
        <v>313</v>
      </c>
      <c r="Y2381" s="13">
        <v>37</v>
      </c>
      <c r="Z2381" s="13">
        <v>479</v>
      </c>
      <c r="AA2381" s="13">
        <v>72</v>
      </c>
      <c r="AB2381" s="13">
        <v>4</v>
      </c>
    </row>
    <row r="2382" spans="1:28">
      <c r="A2382" s="1">
        <v>100015645</v>
      </c>
      <c r="B2382" s="1" t="s">
        <v>587</v>
      </c>
      <c r="C2382" s="1" t="s">
        <v>4985</v>
      </c>
      <c r="D2382" s="1" t="s">
        <v>12</v>
      </c>
      <c r="E2382" s="1">
        <v>1</v>
      </c>
      <c r="F2382" s="13">
        <v>6</v>
      </c>
      <c r="G2382" s="13">
        <f t="shared" si="38"/>
        <v>2</v>
      </c>
      <c r="H2382" s="13">
        <v>2</v>
      </c>
      <c r="I2382" s="13">
        <v>0</v>
      </c>
      <c r="J2382" s="13">
        <v>0</v>
      </c>
      <c r="K2382" s="13">
        <v>1</v>
      </c>
      <c r="L2382" s="13">
        <v>0</v>
      </c>
      <c r="M2382" s="13">
        <v>1</v>
      </c>
      <c r="N2382" s="13">
        <v>0</v>
      </c>
      <c r="O2382" s="13">
        <v>1</v>
      </c>
      <c r="P2382" s="13">
        <v>1</v>
      </c>
      <c r="Q2382" s="13">
        <v>2</v>
      </c>
      <c r="R2382" s="13">
        <v>272</v>
      </c>
      <c r="S2382" s="13">
        <v>0</v>
      </c>
      <c r="T2382" s="15">
        <v>3</v>
      </c>
      <c r="U2382" s="15">
        <v>0.375</v>
      </c>
      <c r="V2382" s="15">
        <v>0.23624999999999999</v>
      </c>
      <c r="W2382" s="13">
        <v>25</v>
      </c>
      <c r="X2382" s="13">
        <v>41</v>
      </c>
      <c r="Y2382" s="13">
        <v>6</v>
      </c>
      <c r="Z2382" s="13">
        <v>66</v>
      </c>
      <c r="AA2382" s="13">
        <v>48</v>
      </c>
      <c r="AB2382" s="13">
        <v>0</v>
      </c>
    </row>
    <row r="2383" spans="1:28">
      <c r="A2383" s="1">
        <v>100015653</v>
      </c>
      <c r="B2383" s="1" t="s">
        <v>587</v>
      </c>
      <c r="C2383" s="1" t="s">
        <v>4985</v>
      </c>
      <c r="D2383" s="1" t="s">
        <v>12</v>
      </c>
      <c r="E2383" s="1">
        <v>1</v>
      </c>
      <c r="F2383" s="13">
        <v>104</v>
      </c>
      <c r="G2383" s="13">
        <f t="shared" si="38"/>
        <v>36</v>
      </c>
      <c r="H2383" s="13">
        <v>35</v>
      </c>
      <c r="I2383" s="13">
        <v>1</v>
      </c>
      <c r="J2383" s="13">
        <v>14</v>
      </c>
      <c r="K2383" s="13">
        <v>0</v>
      </c>
      <c r="L2383" s="13">
        <v>0</v>
      </c>
      <c r="M2383" s="13">
        <v>0</v>
      </c>
      <c r="N2383" s="13">
        <v>8</v>
      </c>
      <c r="O2383" s="13">
        <v>1</v>
      </c>
      <c r="P2383" s="13">
        <v>7</v>
      </c>
      <c r="Q2383" s="13">
        <v>35</v>
      </c>
      <c r="R2383" s="13">
        <v>5084</v>
      </c>
      <c r="S2383" s="13">
        <v>892</v>
      </c>
      <c r="T2383" s="15">
        <v>52</v>
      </c>
      <c r="U2383" s="15">
        <v>6.5</v>
      </c>
      <c r="V2383" s="15">
        <v>4.0949999999999998</v>
      </c>
      <c r="W2383" s="13">
        <v>458</v>
      </c>
      <c r="X2383" s="13">
        <v>1031</v>
      </c>
      <c r="Y2383" s="13">
        <v>104</v>
      </c>
      <c r="Z2383" s="13">
        <v>1489</v>
      </c>
      <c r="AA2383" s="13">
        <v>192</v>
      </c>
      <c r="AB2383" s="13">
        <v>14</v>
      </c>
    </row>
    <row r="2384" spans="1:28">
      <c r="A2384" s="1">
        <v>100015655</v>
      </c>
      <c r="B2384" s="1" t="s">
        <v>587</v>
      </c>
      <c r="C2384" s="1" t="s">
        <v>4985</v>
      </c>
      <c r="D2384" s="1" t="s">
        <v>1974</v>
      </c>
      <c r="E2384" s="1">
        <v>1</v>
      </c>
      <c r="F2384" s="13">
        <v>49</v>
      </c>
      <c r="G2384" s="13">
        <f t="shared" si="38"/>
        <v>13</v>
      </c>
      <c r="H2384" s="13">
        <v>13</v>
      </c>
      <c r="I2384" s="13">
        <v>0</v>
      </c>
      <c r="J2384" s="13">
        <v>6</v>
      </c>
      <c r="K2384" s="13">
        <v>0</v>
      </c>
      <c r="L2384" s="13">
        <v>0</v>
      </c>
      <c r="M2384" s="13">
        <v>0</v>
      </c>
      <c r="N2384" s="13">
        <v>4</v>
      </c>
      <c r="O2384" s="13">
        <v>1</v>
      </c>
      <c r="P2384" s="13">
        <v>3</v>
      </c>
      <c r="Q2384" s="13">
        <v>18</v>
      </c>
      <c r="R2384" s="13">
        <v>2403</v>
      </c>
      <c r="S2384" s="13">
        <v>192</v>
      </c>
      <c r="T2384" s="15">
        <v>24.5</v>
      </c>
      <c r="U2384" s="15">
        <v>3.0625</v>
      </c>
      <c r="V2384" s="15">
        <v>1.9293750000000001</v>
      </c>
      <c r="W2384" s="13">
        <v>217</v>
      </c>
      <c r="X2384" s="13">
        <v>419</v>
      </c>
      <c r="Y2384" s="13">
        <v>49</v>
      </c>
      <c r="Z2384" s="13">
        <v>636</v>
      </c>
      <c r="AA2384" s="13">
        <v>96</v>
      </c>
      <c r="AB2384" s="13">
        <v>6</v>
      </c>
    </row>
    <row r="2385" spans="1:28">
      <c r="A2385" s="1">
        <v>100015660</v>
      </c>
      <c r="B2385" s="1" t="s">
        <v>587</v>
      </c>
      <c r="C2385" s="1" t="s">
        <v>4985</v>
      </c>
      <c r="D2385" s="1" t="s">
        <v>12</v>
      </c>
      <c r="E2385" s="1">
        <v>1</v>
      </c>
      <c r="F2385" s="13">
        <v>9</v>
      </c>
      <c r="G2385" s="13">
        <f t="shared" si="38"/>
        <v>3</v>
      </c>
      <c r="H2385" s="13">
        <v>3</v>
      </c>
      <c r="I2385" s="13">
        <v>0</v>
      </c>
      <c r="J2385" s="13">
        <v>0</v>
      </c>
      <c r="K2385" s="13">
        <v>1</v>
      </c>
      <c r="L2385" s="13">
        <v>0</v>
      </c>
      <c r="M2385" s="13">
        <v>1</v>
      </c>
      <c r="N2385" s="13">
        <v>0</v>
      </c>
      <c r="O2385" s="13">
        <v>1</v>
      </c>
      <c r="P2385" s="13">
        <v>1</v>
      </c>
      <c r="Q2385" s="13">
        <v>3</v>
      </c>
      <c r="R2385" s="13">
        <v>410</v>
      </c>
      <c r="S2385" s="13">
        <v>0</v>
      </c>
      <c r="T2385" s="15">
        <v>4.5</v>
      </c>
      <c r="U2385" s="15">
        <v>0.5625</v>
      </c>
      <c r="V2385" s="15">
        <v>0.354375</v>
      </c>
      <c r="W2385" s="13">
        <v>37</v>
      </c>
      <c r="X2385" s="13">
        <v>62</v>
      </c>
      <c r="Y2385" s="13">
        <v>9</v>
      </c>
      <c r="Z2385" s="13">
        <v>99</v>
      </c>
      <c r="AA2385" s="13">
        <v>48</v>
      </c>
      <c r="AB2385" s="13">
        <v>0</v>
      </c>
    </row>
    <row r="2386" spans="1:28">
      <c r="A2386" s="1">
        <v>100015662</v>
      </c>
      <c r="B2386" s="1" t="s">
        <v>587</v>
      </c>
      <c r="C2386" s="1" t="s">
        <v>4985</v>
      </c>
      <c r="D2386" s="1" t="s">
        <v>46</v>
      </c>
      <c r="E2386" s="1">
        <v>2</v>
      </c>
      <c r="F2386" s="13">
        <v>30</v>
      </c>
      <c r="G2386" s="13">
        <f t="shared" si="38"/>
        <v>8</v>
      </c>
      <c r="H2386" s="13">
        <v>8</v>
      </c>
      <c r="I2386" s="13">
        <v>0</v>
      </c>
      <c r="J2386" s="13">
        <v>0</v>
      </c>
      <c r="K2386" s="13">
        <v>2</v>
      </c>
      <c r="L2386" s="13">
        <v>0</v>
      </c>
      <c r="M2386" s="13">
        <v>2</v>
      </c>
      <c r="N2386" s="13">
        <v>0</v>
      </c>
      <c r="O2386" s="13">
        <v>2</v>
      </c>
      <c r="P2386" s="13">
        <v>2</v>
      </c>
      <c r="Q2386" s="13">
        <v>11</v>
      </c>
      <c r="R2386" s="13">
        <v>1815</v>
      </c>
      <c r="S2386" s="13">
        <v>0</v>
      </c>
      <c r="T2386" s="15">
        <v>15</v>
      </c>
      <c r="U2386" s="15">
        <v>1.875</v>
      </c>
      <c r="V2386" s="15">
        <v>1.1812499999999999</v>
      </c>
      <c r="W2386" s="13">
        <v>164</v>
      </c>
      <c r="X2386" s="13">
        <v>273</v>
      </c>
      <c r="Y2386" s="13">
        <v>30</v>
      </c>
      <c r="Z2386" s="13">
        <v>437</v>
      </c>
      <c r="AA2386" s="13">
        <v>96</v>
      </c>
      <c r="AB2386" s="13">
        <v>0</v>
      </c>
    </row>
    <row r="2387" spans="1:28">
      <c r="A2387" s="1">
        <v>100015663</v>
      </c>
      <c r="B2387" s="1" t="s">
        <v>587</v>
      </c>
      <c r="C2387" s="1" t="s">
        <v>4985</v>
      </c>
      <c r="D2387" s="1" t="s">
        <v>176</v>
      </c>
      <c r="E2387" s="1">
        <v>1</v>
      </c>
      <c r="F2387" s="13">
        <v>60</v>
      </c>
      <c r="G2387" s="13">
        <f t="shared" si="38"/>
        <v>16</v>
      </c>
      <c r="H2387" s="13">
        <v>16</v>
      </c>
      <c r="I2387" s="13">
        <v>0</v>
      </c>
      <c r="J2387" s="13">
        <v>6</v>
      </c>
      <c r="K2387" s="13">
        <v>0</v>
      </c>
      <c r="L2387" s="13">
        <v>0</v>
      </c>
      <c r="M2387" s="13">
        <v>0</v>
      </c>
      <c r="N2387" s="13">
        <v>4</v>
      </c>
      <c r="O2387" s="13">
        <v>1</v>
      </c>
      <c r="P2387" s="13">
        <v>3</v>
      </c>
      <c r="Q2387" s="13">
        <v>22</v>
      </c>
      <c r="R2387" s="13">
        <v>2915</v>
      </c>
      <c r="S2387" s="13">
        <v>311</v>
      </c>
      <c r="T2387" s="15">
        <v>30</v>
      </c>
      <c r="U2387" s="15">
        <v>3.75</v>
      </c>
      <c r="V2387" s="15">
        <v>2.3624999999999998</v>
      </c>
      <c r="W2387" s="13">
        <v>263</v>
      </c>
      <c r="X2387" s="13">
        <v>531</v>
      </c>
      <c r="Y2387" s="13">
        <v>60</v>
      </c>
      <c r="Z2387" s="13">
        <v>794</v>
      </c>
      <c r="AA2387" s="13">
        <v>96</v>
      </c>
      <c r="AB2387" s="13">
        <v>6</v>
      </c>
    </row>
    <row r="2388" spans="1:28">
      <c r="A2388" s="1">
        <v>100015668</v>
      </c>
      <c r="B2388" s="1" t="s">
        <v>587</v>
      </c>
      <c r="C2388" s="1" t="s">
        <v>4985</v>
      </c>
      <c r="D2388" s="1" t="s">
        <v>176</v>
      </c>
      <c r="E2388" s="1">
        <v>1</v>
      </c>
      <c r="F2388" s="13">
        <v>33</v>
      </c>
      <c r="G2388" s="13">
        <f t="shared" si="38"/>
        <v>9</v>
      </c>
      <c r="H2388" s="13">
        <v>9</v>
      </c>
      <c r="I2388" s="13">
        <v>0</v>
      </c>
      <c r="J2388" s="13">
        <v>4</v>
      </c>
      <c r="K2388" s="13">
        <v>0</v>
      </c>
      <c r="L2388" s="13">
        <v>0</v>
      </c>
      <c r="M2388" s="13">
        <v>0</v>
      </c>
      <c r="N2388" s="13">
        <v>3</v>
      </c>
      <c r="O2388" s="13">
        <v>1</v>
      </c>
      <c r="P2388" s="13">
        <v>2</v>
      </c>
      <c r="Q2388" s="13">
        <v>12</v>
      </c>
      <c r="R2388" s="13">
        <v>1657</v>
      </c>
      <c r="S2388" s="13">
        <v>65</v>
      </c>
      <c r="T2388" s="15">
        <v>16.5</v>
      </c>
      <c r="U2388" s="15">
        <v>2.0625</v>
      </c>
      <c r="V2388" s="15">
        <v>1.2993749999999999</v>
      </c>
      <c r="W2388" s="13">
        <v>150</v>
      </c>
      <c r="X2388" s="13">
        <v>269</v>
      </c>
      <c r="Y2388" s="13">
        <v>33</v>
      </c>
      <c r="Z2388" s="13">
        <v>419</v>
      </c>
      <c r="AA2388" s="13">
        <v>72</v>
      </c>
      <c r="AB2388" s="13">
        <v>4</v>
      </c>
    </row>
    <row r="2389" spans="1:28">
      <c r="A2389" s="1">
        <v>100015675</v>
      </c>
      <c r="B2389" s="1" t="s">
        <v>587</v>
      </c>
      <c r="C2389" s="1" t="s">
        <v>4985</v>
      </c>
      <c r="D2389" s="1" t="s">
        <v>5066</v>
      </c>
      <c r="E2389" s="1">
        <v>1</v>
      </c>
      <c r="F2389" s="13">
        <v>57</v>
      </c>
      <c r="G2389" s="13">
        <f t="shared" si="38"/>
        <v>15</v>
      </c>
      <c r="H2389" s="13">
        <v>15</v>
      </c>
      <c r="I2389" s="13">
        <v>0</v>
      </c>
      <c r="J2389" s="13">
        <v>6</v>
      </c>
      <c r="K2389" s="13">
        <v>0</v>
      </c>
      <c r="L2389" s="13">
        <v>0</v>
      </c>
      <c r="M2389" s="13">
        <v>0</v>
      </c>
      <c r="N2389" s="13">
        <v>4</v>
      </c>
      <c r="O2389" s="13">
        <v>1</v>
      </c>
      <c r="P2389" s="13">
        <v>3</v>
      </c>
      <c r="Q2389" s="13">
        <v>21</v>
      </c>
      <c r="R2389" s="13">
        <v>2775</v>
      </c>
      <c r="S2389" s="13">
        <v>279</v>
      </c>
      <c r="T2389" s="15">
        <v>28.5</v>
      </c>
      <c r="U2389" s="15">
        <v>3.5625</v>
      </c>
      <c r="V2389" s="15">
        <v>2.2443749999999998</v>
      </c>
      <c r="W2389" s="13">
        <v>250</v>
      </c>
      <c r="X2389" s="13">
        <v>500</v>
      </c>
      <c r="Y2389" s="13">
        <v>57</v>
      </c>
      <c r="Z2389" s="13">
        <v>750</v>
      </c>
      <c r="AA2389" s="13">
        <v>96</v>
      </c>
      <c r="AB2389" s="13">
        <v>6</v>
      </c>
    </row>
    <row r="2390" spans="1:28">
      <c r="A2390" s="1">
        <v>100015678</v>
      </c>
      <c r="B2390" s="1" t="s">
        <v>587</v>
      </c>
      <c r="C2390" s="1" t="s">
        <v>4985</v>
      </c>
      <c r="D2390" s="1" t="s">
        <v>2860</v>
      </c>
      <c r="E2390" s="1">
        <v>1</v>
      </c>
      <c r="F2390" s="13">
        <v>81</v>
      </c>
      <c r="G2390" s="13">
        <f t="shared" si="38"/>
        <v>21</v>
      </c>
      <c r="H2390" s="13">
        <v>21</v>
      </c>
      <c r="I2390" s="13">
        <v>0</v>
      </c>
      <c r="J2390" s="13">
        <v>12</v>
      </c>
      <c r="K2390" s="13">
        <v>0</v>
      </c>
      <c r="L2390" s="13">
        <v>0</v>
      </c>
      <c r="M2390" s="13">
        <v>0</v>
      </c>
      <c r="N2390" s="13">
        <v>7</v>
      </c>
      <c r="O2390" s="13">
        <v>1</v>
      </c>
      <c r="P2390" s="13">
        <v>6</v>
      </c>
      <c r="Q2390" s="13">
        <v>30</v>
      </c>
      <c r="R2390" s="13">
        <v>4013</v>
      </c>
      <c r="S2390" s="13">
        <v>634</v>
      </c>
      <c r="T2390" s="15">
        <v>40.5</v>
      </c>
      <c r="U2390" s="15">
        <v>5.0625</v>
      </c>
      <c r="V2390" s="15">
        <v>3.1893750000000001</v>
      </c>
      <c r="W2390" s="13">
        <v>362</v>
      </c>
      <c r="X2390" s="13">
        <v>793</v>
      </c>
      <c r="Y2390" s="13">
        <v>81</v>
      </c>
      <c r="Z2390" s="13">
        <v>1155</v>
      </c>
      <c r="AA2390" s="13">
        <v>168</v>
      </c>
      <c r="AB2390" s="13">
        <v>12</v>
      </c>
    </row>
    <row r="2391" spans="1:28">
      <c r="A2391" s="1">
        <v>100015687</v>
      </c>
      <c r="B2391" s="1" t="s">
        <v>587</v>
      </c>
      <c r="C2391" s="1" t="s">
        <v>4985</v>
      </c>
      <c r="D2391" s="1" t="s">
        <v>5070</v>
      </c>
      <c r="E2391" s="1">
        <v>2</v>
      </c>
      <c r="F2391" s="13">
        <v>90</v>
      </c>
      <c r="G2391" s="13">
        <f t="shared" si="38"/>
        <v>24</v>
      </c>
      <c r="H2391" s="13">
        <v>24</v>
      </c>
      <c r="I2391" s="13">
        <v>0</v>
      </c>
      <c r="J2391" s="13">
        <v>12</v>
      </c>
      <c r="K2391" s="13">
        <v>0</v>
      </c>
      <c r="L2391" s="13">
        <v>0</v>
      </c>
      <c r="M2391" s="13">
        <v>0</v>
      </c>
      <c r="N2391" s="13">
        <v>8</v>
      </c>
      <c r="O2391" s="13">
        <v>2</v>
      </c>
      <c r="P2391" s="13">
        <v>6</v>
      </c>
      <c r="Q2391" s="13">
        <v>33</v>
      </c>
      <c r="R2391" s="13">
        <v>4433</v>
      </c>
      <c r="S2391" s="13">
        <v>308</v>
      </c>
      <c r="T2391" s="15">
        <v>45</v>
      </c>
      <c r="U2391" s="15">
        <v>5.625</v>
      </c>
      <c r="V2391" s="15">
        <v>3.5437500000000002</v>
      </c>
      <c r="W2391" s="13">
        <v>400</v>
      </c>
      <c r="X2391" s="13">
        <v>759</v>
      </c>
      <c r="Y2391" s="13">
        <v>90</v>
      </c>
      <c r="Z2391" s="13">
        <v>1159</v>
      </c>
      <c r="AA2391" s="13">
        <v>192</v>
      </c>
      <c r="AB2391" s="13">
        <v>12</v>
      </c>
    </row>
    <row r="2392" spans="1:28">
      <c r="A2392" s="1">
        <v>100015690</v>
      </c>
      <c r="B2392" s="1" t="s">
        <v>587</v>
      </c>
      <c r="C2392" s="1" t="s">
        <v>4985</v>
      </c>
      <c r="D2392" s="1" t="s">
        <v>2283</v>
      </c>
      <c r="E2392" s="1">
        <v>1</v>
      </c>
      <c r="F2392" s="13">
        <v>35</v>
      </c>
      <c r="G2392" s="13">
        <f t="shared" si="38"/>
        <v>9</v>
      </c>
      <c r="H2392" s="13">
        <v>9</v>
      </c>
      <c r="I2392" s="13">
        <v>0</v>
      </c>
      <c r="J2392" s="13">
        <v>4</v>
      </c>
      <c r="K2392" s="13">
        <v>0</v>
      </c>
      <c r="L2392" s="13">
        <v>0</v>
      </c>
      <c r="M2392" s="13">
        <v>0</v>
      </c>
      <c r="N2392" s="13">
        <v>3</v>
      </c>
      <c r="O2392" s="13">
        <v>1</v>
      </c>
      <c r="P2392" s="13">
        <v>2</v>
      </c>
      <c r="Q2392" s="13">
        <v>13</v>
      </c>
      <c r="R2392" s="13">
        <v>1751</v>
      </c>
      <c r="S2392" s="13">
        <v>82</v>
      </c>
      <c r="T2392" s="15">
        <v>17.5</v>
      </c>
      <c r="U2392" s="15">
        <v>2.1875</v>
      </c>
      <c r="V2392" s="15">
        <v>1.378125</v>
      </c>
      <c r="W2392" s="13">
        <v>158</v>
      </c>
      <c r="X2392" s="13">
        <v>288</v>
      </c>
      <c r="Y2392" s="13">
        <v>35</v>
      </c>
      <c r="Z2392" s="13">
        <v>446</v>
      </c>
      <c r="AA2392" s="13">
        <v>72</v>
      </c>
      <c r="AB2392" s="13">
        <v>4</v>
      </c>
    </row>
    <row r="2393" spans="1:28">
      <c r="A2393" s="1">
        <v>100015695</v>
      </c>
      <c r="B2393" s="1" t="s">
        <v>587</v>
      </c>
      <c r="C2393" s="1" t="s">
        <v>4985</v>
      </c>
      <c r="D2393" s="1" t="s">
        <v>5073</v>
      </c>
      <c r="E2393" s="1">
        <v>1</v>
      </c>
      <c r="F2393" s="13">
        <v>35</v>
      </c>
      <c r="G2393" s="13">
        <f t="shared" si="38"/>
        <v>13</v>
      </c>
      <c r="H2393" s="13">
        <v>12</v>
      </c>
      <c r="I2393" s="13">
        <v>1</v>
      </c>
      <c r="J2393" s="13">
        <v>4</v>
      </c>
      <c r="K2393" s="13">
        <v>0</v>
      </c>
      <c r="L2393" s="13">
        <v>0</v>
      </c>
      <c r="M2393" s="13">
        <v>0</v>
      </c>
      <c r="N2393" s="13">
        <v>3</v>
      </c>
      <c r="O2393" s="13">
        <v>1</v>
      </c>
      <c r="P2393" s="13">
        <v>2</v>
      </c>
      <c r="Q2393" s="13">
        <v>12</v>
      </c>
      <c r="R2393" s="13">
        <v>1751</v>
      </c>
      <c r="S2393" s="13">
        <v>65</v>
      </c>
      <c r="T2393" s="15">
        <v>17.5</v>
      </c>
      <c r="U2393" s="15">
        <v>2.1875</v>
      </c>
      <c r="V2393" s="15">
        <v>1.378125</v>
      </c>
      <c r="W2393" s="13">
        <v>158</v>
      </c>
      <c r="X2393" s="13">
        <v>283</v>
      </c>
      <c r="Y2393" s="13">
        <v>35</v>
      </c>
      <c r="Z2393" s="13">
        <v>441</v>
      </c>
      <c r="AA2393" s="13">
        <v>72</v>
      </c>
      <c r="AB2393" s="13">
        <v>4</v>
      </c>
    </row>
    <row r="2394" spans="1:28">
      <c r="A2394" s="1">
        <v>100015699</v>
      </c>
      <c r="B2394" s="1" t="s">
        <v>587</v>
      </c>
      <c r="C2394" s="1" t="s">
        <v>4985</v>
      </c>
      <c r="D2394" s="1" t="s">
        <v>5076</v>
      </c>
      <c r="E2394" s="1">
        <v>1</v>
      </c>
      <c r="F2394" s="13">
        <v>38</v>
      </c>
      <c r="G2394" s="13">
        <f t="shared" si="38"/>
        <v>10</v>
      </c>
      <c r="H2394" s="13">
        <v>10</v>
      </c>
      <c r="I2394" s="13">
        <v>0</v>
      </c>
      <c r="J2394" s="13">
        <v>4</v>
      </c>
      <c r="K2394" s="13">
        <v>0</v>
      </c>
      <c r="L2394" s="13">
        <v>0</v>
      </c>
      <c r="M2394" s="13">
        <v>0</v>
      </c>
      <c r="N2394" s="13">
        <v>3</v>
      </c>
      <c r="O2394" s="13">
        <v>1</v>
      </c>
      <c r="P2394" s="13">
        <v>2</v>
      </c>
      <c r="Q2394" s="13">
        <v>14</v>
      </c>
      <c r="R2394" s="13">
        <v>1890</v>
      </c>
      <c r="S2394" s="13">
        <v>100</v>
      </c>
      <c r="T2394" s="15">
        <v>19</v>
      </c>
      <c r="U2394" s="15">
        <v>2.375</v>
      </c>
      <c r="V2394" s="15">
        <v>1.4962500000000001</v>
      </c>
      <c r="W2394" s="13">
        <v>171</v>
      </c>
      <c r="X2394" s="13">
        <v>314</v>
      </c>
      <c r="Y2394" s="13">
        <v>38</v>
      </c>
      <c r="Z2394" s="13">
        <v>485</v>
      </c>
      <c r="AA2394" s="13">
        <v>72</v>
      </c>
      <c r="AB2394" s="13">
        <v>4</v>
      </c>
    </row>
    <row r="2395" spans="1:28">
      <c r="A2395" s="1">
        <v>100015702</v>
      </c>
      <c r="B2395" s="1" t="s">
        <v>587</v>
      </c>
      <c r="C2395" s="1" t="s">
        <v>4985</v>
      </c>
      <c r="D2395" s="1" t="s">
        <v>5079</v>
      </c>
      <c r="E2395" s="1">
        <v>1</v>
      </c>
      <c r="F2395" s="13">
        <v>43</v>
      </c>
      <c r="G2395" s="13">
        <f t="shared" si="38"/>
        <v>15</v>
      </c>
      <c r="H2395" s="13">
        <v>15</v>
      </c>
      <c r="I2395" s="13">
        <v>0</v>
      </c>
      <c r="J2395" s="13">
        <v>6</v>
      </c>
      <c r="K2395" s="13">
        <v>0</v>
      </c>
      <c r="L2395" s="13">
        <v>0</v>
      </c>
      <c r="M2395" s="13">
        <v>0</v>
      </c>
      <c r="N2395" s="13">
        <v>4</v>
      </c>
      <c r="O2395" s="13">
        <v>1</v>
      </c>
      <c r="P2395" s="13">
        <v>3</v>
      </c>
      <c r="Q2395" s="13">
        <v>14</v>
      </c>
      <c r="R2395" s="13">
        <v>2123</v>
      </c>
      <c r="S2395" s="13">
        <v>100</v>
      </c>
      <c r="T2395" s="15">
        <v>21.5</v>
      </c>
      <c r="U2395" s="15">
        <v>2.6875</v>
      </c>
      <c r="V2395" s="15">
        <v>1.693125</v>
      </c>
      <c r="W2395" s="13">
        <v>192</v>
      </c>
      <c r="X2395" s="13">
        <v>349</v>
      </c>
      <c r="Y2395" s="13">
        <v>43</v>
      </c>
      <c r="Z2395" s="13">
        <v>541</v>
      </c>
      <c r="AA2395" s="13">
        <v>96</v>
      </c>
      <c r="AB2395" s="13">
        <v>6</v>
      </c>
    </row>
    <row r="2396" spans="1:28">
      <c r="A2396" s="1">
        <v>100015706</v>
      </c>
      <c r="B2396" s="1" t="s">
        <v>587</v>
      </c>
      <c r="C2396" s="1" t="s">
        <v>4985</v>
      </c>
      <c r="D2396" s="1" t="s">
        <v>12</v>
      </c>
      <c r="E2396" s="1">
        <v>1</v>
      </c>
      <c r="F2396" s="13">
        <v>11</v>
      </c>
      <c r="G2396" s="13">
        <f t="shared" si="38"/>
        <v>3</v>
      </c>
      <c r="H2396" s="13">
        <v>3</v>
      </c>
      <c r="I2396" s="13">
        <v>0</v>
      </c>
      <c r="J2396" s="13">
        <v>0</v>
      </c>
      <c r="K2396" s="13">
        <v>1</v>
      </c>
      <c r="L2396" s="13">
        <v>0</v>
      </c>
      <c r="M2396" s="13">
        <v>1</v>
      </c>
      <c r="N2396" s="13">
        <v>0</v>
      </c>
      <c r="O2396" s="13">
        <v>1</v>
      </c>
      <c r="P2396" s="13">
        <v>1</v>
      </c>
      <c r="Q2396" s="13">
        <v>4</v>
      </c>
      <c r="R2396" s="13">
        <v>552</v>
      </c>
      <c r="S2396" s="13">
        <v>0</v>
      </c>
      <c r="T2396" s="15">
        <v>5.5</v>
      </c>
      <c r="U2396" s="15">
        <v>0.6875</v>
      </c>
      <c r="V2396" s="15">
        <v>0.43312499999999998</v>
      </c>
      <c r="W2396" s="13">
        <v>50</v>
      </c>
      <c r="X2396" s="13">
        <v>83</v>
      </c>
      <c r="Y2396" s="13">
        <v>11</v>
      </c>
      <c r="Z2396" s="13">
        <v>133</v>
      </c>
      <c r="AA2396" s="13">
        <v>48</v>
      </c>
      <c r="AB2396" s="13">
        <v>0</v>
      </c>
    </row>
    <row r="2397" spans="1:28">
      <c r="A2397" s="1">
        <v>100015708</v>
      </c>
      <c r="B2397" s="1" t="s">
        <v>587</v>
      </c>
      <c r="C2397" s="1" t="s">
        <v>4985</v>
      </c>
      <c r="D2397" s="1" t="s">
        <v>12</v>
      </c>
      <c r="E2397" s="1">
        <v>1</v>
      </c>
      <c r="F2397" s="13">
        <v>14</v>
      </c>
      <c r="G2397" s="13">
        <f t="shared" si="38"/>
        <v>4</v>
      </c>
      <c r="H2397" s="13">
        <v>4</v>
      </c>
      <c r="I2397" s="13">
        <v>0</v>
      </c>
      <c r="J2397" s="13">
        <v>0</v>
      </c>
      <c r="K2397" s="13">
        <v>1</v>
      </c>
      <c r="L2397" s="13">
        <v>0</v>
      </c>
      <c r="M2397" s="13">
        <v>1</v>
      </c>
      <c r="N2397" s="13">
        <v>0</v>
      </c>
      <c r="O2397" s="13">
        <v>1</v>
      </c>
      <c r="P2397" s="13">
        <v>1</v>
      </c>
      <c r="Q2397" s="13">
        <v>5</v>
      </c>
      <c r="R2397" s="13">
        <v>767</v>
      </c>
      <c r="S2397" s="13">
        <v>0</v>
      </c>
      <c r="T2397" s="15">
        <v>7</v>
      </c>
      <c r="U2397" s="15">
        <v>0.875</v>
      </c>
      <c r="V2397" s="15">
        <v>0.55125000000000002</v>
      </c>
      <c r="W2397" s="13">
        <v>70</v>
      </c>
      <c r="X2397" s="13">
        <v>116</v>
      </c>
      <c r="Y2397" s="13">
        <v>14</v>
      </c>
      <c r="Z2397" s="13">
        <v>186</v>
      </c>
      <c r="AA2397" s="13">
        <v>48</v>
      </c>
      <c r="AB2397" s="13">
        <v>0</v>
      </c>
    </row>
    <row r="2398" spans="1:28">
      <c r="A2398" s="1">
        <v>100015712</v>
      </c>
      <c r="B2398" s="1" t="s">
        <v>587</v>
      </c>
      <c r="C2398" s="1" t="s">
        <v>4985</v>
      </c>
      <c r="D2398" s="1" t="s">
        <v>176</v>
      </c>
      <c r="E2398" s="1">
        <v>1</v>
      </c>
      <c r="F2398" s="13">
        <v>60</v>
      </c>
      <c r="G2398" s="13">
        <f t="shared" si="38"/>
        <v>16</v>
      </c>
      <c r="H2398" s="13">
        <v>16</v>
      </c>
      <c r="I2398" s="13">
        <v>0</v>
      </c>
      <c r="J2398" s="13">
        <v>6</v>
      </c>
      <c r="K2398" s="13">
        <v>0</v>
      </c>
      <c r="L2398" s="13">
        <v>0</v>
      </c>
      <c r="M2398" s="13">
        <v>0</v>
      </c>
      <c r="N2398" s="13">
        <v>4</v>
      </c>
      <c r="O2398" s="13">
        <v>1</v>
      </c>
      <c r="P2398" s="13">
        <v>3</v>
      </c>
      <c r="Q2398" s="13">
        <v>22</v>
      </c>
      <c r="R2398" s="13">
        <v>2915</v>
      </c>
      <c r="S2398" s="13">
        <v>311</v>
      </c>
      <c r="T2398" s="15">
        <v>30</v>
      </c>
      <c r="U2398" s="15">
        <v>3.75</v>
      </c>
      <c r="V2398" s="15">
        <v>2.3624999999999998</v>
      </c>
      <c r="W2398" s="13">
        <v>263</v>
      </c>
      <c r="X2398" s="13">
        <v>531</v>
      </c>
      <c r="Y2398" s="13">
        <v>60</v>
      </c>
      <c r="Z2398" s="13">
        <v>794</v>
      </c>
      <c r="AA2398" s="13">
        <v>96</v>
      </c>
      <c r="AB2398" s="13">
        <v>6</v>
      </c>
    </row>
    <row r="2399" spans="1:28">
      <c r="A2399" s="1">
        <v>100015720</v>
      </c>
      <c r="B2399" s="1" t="s">
        <v>587</v>
      </c>
      <c r="C2399" s="1" t="s">
        <v>4985</v>
      </c>
      <c r="D2399" s="1" t="s">
        <v>12</v>
      </c>
      <c r="E2399" s="1">
        <v>1</v>
      </c>
      <c r="F2399" s="13">
        <v>9</v>
      </c>
      <c r="G2399" s="13">
        <f t="shared" si="38"/>
        <v>3</v>
      </c>
      <c r="H2399" s="13">
        <v>3</v>
      </c>
      <c r="I2399" s="13">
        <v>0</v>
      </c>
      <c r="J2399" s="13">
        <v>0</v>
      </c>
      <c r="K2399" s="13">
        <v>1</v>
      </c>
      <c r="L2399" s="13">
        <v>0</v>
      </c>
      <c r="M2399" s="13">
        <v>1</v>
      </c>
      <c r="N2399" s="13">
        <v>0</v>
      </c>
      <c r="O2399" s="13">
        <v>1</v>
      </c>
      <c r="P2399" s="13">
        <v>1</v>
      </c>
      <c r="Q2399" s="13">
        <v>3</v>
      </c>
      <c r="R2399" s="13">
        <v>410</v>
      </c>
      <c r="S2399" s="13">
        <v>0</v>
      </c>
      <c r="T2399" s="15">
        <v>4.5</v>
      </c>
      <c r="U2399" s="15">
        <v>0.5625</v>
      </c>
      <c r="V2399" s="15">
        <v>0.354375</v>
      </c>
      <c r="W2399" s="13">
        <v>37</v>
      </c>
      <c r="X2399" s="13">
        <v>62</v>
      </c>
      <c r="Y2399" s="13">
        <v>9</v>
      </c>
      <c r="Z2399" s="13">
        <v>99</v>
      </c>
      <c r="AA2399" s="13">
        <v>48</v>
      </c>
      <c r="AB2399" s="13">
        <v>0</v>
      </c>
    </row>
    <row r="2400" spans="1:28">
      <c r="A2400" s="1">
        <v>100015723</v>
      </c>
      <c r="B2400" s="1" t="s">
        <v>587</v>
      </c>
      <c r="C2400" s="1" t="s">
        <v>4985</v>
      </c>
      <c r="D2400" s="1" t="s">
        <v>176</v>
      </c>
      <c r="E2400" s="1">
        <v>1</v>
      </c>
      <c r="F2400" s="13">
        <v>46</v>
      </c>
      <c r="G2400" s="13">
        <f t="shared" si="38"/>
        <v>12</v>
      </c>
      <c r="H2400" s="13">
        <v>12</v>
      </c>
      <c r="I2400" s="13">
        <v>0</v>
      </c>
      <c r="J2400" s="13">
        <v>6</v>
      </c>
      <c r="K2400" s="13">
        <v>0</v>
      </c>
      <c r="L2400" s="13">
        <v>0</v>
      </c>
      <c r="M2400" s="13">
        <v>0</v>
      </c>
      <c r="N2400" s="13">
        <v>4</v>
      </c>
      <c r="O2400" s="13">
        <v>1</v>
      </c>
      <c r="P2400" s="13">
        <v>3</v>
      </c>
      <c r="Q2400" s="13">
        <v>17</v>
      </c>
      <c r="R2400" s="13">
        <v>2263</v>
      </c>
      <c r="S2400" s="13">
        <v>166</v>
      </c>
      <c r="T2400" s="15">
        <v>23</v>
      </c>
      <c r="U2400" s="15">
        <v>2.875</v>
      </c>
      <c r="V2400" s="15">
        <v>1.81125</v>
      </c>
      <c r="W2400" s="13">
        <v>204</v>
      </c>
      <c r="X2400" s="13">
        <v>390</v>
      </c>
      <c r="Y2400" s="13">
        <v>46</v>
      </c>
      <c r="Z2400" s="13">
        <v>594</v>
      </c>
      <c r="AA2400" s="13">
        <v>96</v>
      </c>
      <c r="AB2400" s="13">
        <v>6</v>
      </c>
    </row>
    <row r="2401" spans="1:28">
      <c r="A2401" s="1">
        <v>100015735</v>
      </c>
      <c r="B2401" s="1" t="s">
        <v>587</v>
      </c>
      <c r="C2401" s="1" t="s">
        <v>5093</v>
      </c>
      <c r="D2401" s="1" t="s">
        <v>533</v>
      </c>
      <c r="E2401" s="1">
        <v>1</v>
      </c>
      <c r="F2401" s="13">
        <v>7</v>
      </c>
      <c r="G2401" s="13">
        <f t="shared" si="38"/>
        <v>3</v>
      </c>
      <c r="H2401" s="13">
        <v>3</v>
      </c>
      <c r="I2401" s="13">
        <v>0</v>
      </c>
      <c r="J2401" s="13">
        <v>0</v>
      </c>
      <c r="K2401" s="13">
        <v>1</v>
      </c>
      <c r="L2401" s="13">
        <v>0</v>
      </c>
      <c r="M2401" s="13">
        <v>1</v>
      </c>
      <c r="N2401" s="13">
        <v>0</v>
      </c>
      <c r="O2401" s="13">
        <v>1</v>
      </c>
      <c r="P2401" s="13">
        <v>1</v>
      </c>
      <c r="Q2401" s="13">
        <v>2</v>
      </c>
      <c r="R2401" s="13">
        <v>297</v>
      </c>
      <c r="S2401" s="13">
        <v>0</v>
      </c>
      <c r="T2401" s="15">
        <v>3.5</v>
      </c>
      <c r="U2401" s="15">
        <v>0.4375</v>
      </c>
      <c r="V2401" s="15">
        <v>0.27562500000000001</v>
      </c>
      <c r="W2401" s="13">
        <v>27</v>
      </c>
      <c r="X2401" s="13">
        <v>45</v>
      </c>
      <c r="Y2401" s="13">
        <v>7</v>
      </c>
      <c r="Z2401" s="13">
        <v>72</v>
      </c>
      <c r="AA2401" s="13">
        <v>48</v>
      </c>
      <c r="AB2401" s="13">
        <v>0</v>
      </c>
    </row>
    <row r="2402" spans="1:28">
      <c r="A2402" s="1">
        <v>100015738</v>
      </c>
      <c r="B2402" s="1" t="s">
        <v>587</v>
      </c>
      <c r="C2402" s="1" t="s">
        <v>5093</v>
      </c>
      <c r="D2402" s="1" t="s">
        <v>176</v>
      </c>
      <c r="E2402" s="1">
        <v>1</v>
      </c>
      <c r="F2402" s="13">
        <v>35</v>
      </c>
      <c r="G2402" s="13">
        <f t="shared" si="38"/>
        <v>9</v>
      </c>
      <c r="H2402" s="13">
        <v>9</v>
      </c>
      <c r="I2402" s="13">
        <v>0</v>
      </c>
      <c r="J2402" s="13">
        <v>4</v>
      </c>
      <c r="K2402" s="13">
        <v>0</v>
      </c>
      <c r="L2402" s="13">
        <v>0</v>
      </c>
      <c r="M2402" s="13">
        <v>0</v>
      </c>
      <c r="N2402" s="13">
        <v>3</v>
      </c>
      <c r="O2402" s="13">
        <v>1</v>
      </c>
      <c r="P2402" s="13">
        <v>2</v>
      </c>
      <c r="Q2402" s="13">
        <v>13</v>
      </c>
      <c r="R2402" s="13">
        <v>1751</v>
      </c>
      <c r="S2402" s="13">
        <v>82</v>
      </c>
      <c r="T2402" s="15">
        <v>17.5</v>
      </c>
      <c r="U2402" s="15">
        <v>2.1875</v>
      </c>
      <c r="V2402" s="15">
        <v>1.378125</v>
      </c>
      <c r="W2402" s="13">
        <v>158</v>
      </c>
      <c r="X2402" s="13">
        <v>288</v>
      </c>
      <c r="Y2402" s="13">
        <v>35</v>
      </c>
      <c r="Z2402" s="13">
        <v>446</v>
      </c>
      <c r="AA2402" s="13">
        <v>72</v>
      </c>
      <c r="AB2402" s="13">
        <v>4</v>
      </c>
    </row>
    <row r="2403" spans="1:28">
      <c r="A2403" s="1">
        <v>100015745</v>
      </c>
      <c r="B2403" s="1" t="s">
        <v>587</v>
      </c>
      <c r="C2403" s="1" t="s">
        <v>5093</v>
      </c>
      <c r="D2403" s="1" t="s">
        <v>5097</v>
      </c>
      <c r="E2403" s="1">
        <v>1</v>
      </c>
      <c r="F2403" s="13">
        <v>3</v>
      </c>
      <c r="G2403" s="13">
        <f t="shared" si="38"/>
        <v>1</v>
      </c>
      <c r="H2403" s="13">
        <v>1</v>
      </c>
      <c r="I2403" s="13">
        <v>0</v>
      </c>
      <c r="J2403" s="13">
        <v>0</v>
      </c>
      <c r="K2403" s="13">
        <v>1</v>
      </c>
      <c r="L2403" s="13">
        <v>0</v>
      </c>
      <c r="M2403" s="13">
        <v>1</v>
      </c>
      <c r="N2403" s="13">
        <v>0</v>
      </c>
      <c r="O2403" s="13">
        <v>1</v>
      </c>
      <c r="P2403" s="13">
        <v>1</v>
      </c>
      <c r="Q2403" s="13">
        <v>1</v>
      </c>
      <c r="R2403" s="13">
        <v>175</v>
      </c>
      <c r="S2403" s="13">
        <v>0</v>
      </c>
      <c r="T2403" s="15">
        <v>1.5</v>
      </c>
      <c r="U2403" s="15">
        <v>0.1875</v>
      </c>
      <c r="V2403" s="15">
        <v>0.11812499999999999</v>
      </c>
      <c r="W2403" s="13">
        <v>16</v>
      </c>
      <c r="X2403" s="13">
        <v>27</v>
      </c>
      <c r="Y2403" s="13">
        <v>3</v>
      </c>
      <c r="Z2403" s="13">
        <v>43</v>
      </c>
      <c r="AA2403" s="13">
        <v>48</v>
      </c>
      <c r="AB2403" s="13">
        <v>0</v>
      </c>
    </row>
    <row r="2404" spans="1:28">
      <c r="A2404" s="1">
        <v>100015751</v>
      </c>
      <c r="B2404" s="1" t="s">
        <v>587</v>
      </c>
      <c r="C2404" s="1" t="s">
        <v>5093</v>
      </c>
      <c r="D2404" s="1" t="s">
        <v>1664</v>
      </c>
      <c r="E2404" s="1">
        <v>1</v>
      </c>
      <c r="F2404" s="13">
        <v>6</v>
      </c>
      <c r="G2404" s="13">
        <f t="shared" si="38"/>
        <v>2</v>
      </c>
      <c r="H2404" s="13">
        <v>2</v>
      </c>
      <c r="I2404" s="13">
        <v>0</v>
      </c>
      <c r="J2404" s="13">
        <v>0</v>
      </c>
      <c r="K2404" s="13">
        <v>1</v>
      </c>
      <c r="L2404" s="13">
        <v>0</v>
      </c>
      <c r="M2404" s="13">
        <v>1</v>
      </c>
      <c r="N2404" s="13">
        <v>0</v>
      </c>
      <c r="O2404" s="13">
        <v>1</v>
      </c>
      <c r="P2404" s="13">
        <v>1</v>
      </c>
      <c r="Q2404" s="13">
        <v>2</v>
      </c>
      <c r="R2404" s="13">
        <v>272</v>
      </c>
      <c r="S2404" s="13">
        <v>0</v>
      </c>
      <c r="T2404" s="15">
        <v>3</v>
      </c>
      <c r="U2404" s="15">
        <v>0.375</v>
      </c>
      <c r="V2404" s="15">
        <v>0.23624999999999999</v>
      </c>
      <c r="W2404" s="13">
        <v>25</v>
      </c>
      <c r="X2404" s="13">
        <v>41</v>
      </c>
      <c r="Y2404" s="13">
        <v>6</v>
      </c>
      <c r="Z2404" s="13">
        <v>66</v>
      </c>
      <c r="AA2404" s="13">
        <v>48</v>
      </c>
      <c r="AB2404" s="13">
        <v>0</v>
      </c>
    </row>
    <row r="2405" spans="1:28">
      <c r="A2405" s="1">
        <v>100015767</v>
      </c>
      <c r="B2405" s="1" t="s">
        <v>587</v>
      </c>
      <c r="C2405" s="1" t="s">
        <v>5093</v>
      </c>
      <c r="D2405" s="1" t="s">
        <v>5103</v>
      </c>
      <c r="E2405" s="1">
        <v>1</v>
      </c>
      <c r="F2405" s="13">
        <v>112</v>
      </c>
      <c r="G2405" s="13">
        <f t="shared" si="38"/>
        <v>30</v>
      </c>
      <c r="H2405" s="13">
        <v>29</v>
      </c>
      <c r="I2405" s="13">
        <v>1</v>
      </c>
      <c r="J2405" s="13">
        <v>18</v>
      </c>
      <c r="K2405" s="13">
        <v>0</v>
      </c>
      <c r="L2405" s="13">
        <v>1</v>
      </c>
      <c r="M2405" s="13">
        <v>0</v>
      </c>
      <c r="N2405" s="13">
        <v>9</v>
      </c>
      <c r="O2405" s="13">
        <v>1</v>
      </c>
      <c r="P2405" s="13">
        <v>9</v>
      </c>
      <c r="Q2405" s="13">
        <v>42</v>
      </c>
      <c r="R2405" s="13">
        <v>5577</v>
      </c>
      <c r="S2405" s="13">
        <v>1328</v>
      </c>
      <c r="T2405" s="15">
        <v>56</v>
      </c>
      <c r="U2405" s="15">
        <v>7</v>
      </c>
      <c r="V2405" s="15">
        <v>4.41</v>
      </c>
      <c r="W2405" s="13">
        <v>502</v>
      </c>
      <c r="X2405" s="13">
        <v>1235</v>
      </c>
      <c r="Y2405" s="13">
        <v>112</v>
      </c>
      <c r="Z2405" s="13">
        <v>1737</v>
      </c>
      <c r="AA2405" s="13">
        <v>216</v>
      </c>
      <c r="AB2405" s="13">
        <v>18</v>
      </c>
    </row>
    <row r="2406" spans="1:28">
      <c r="A2406" s="1">
        <v>100015772</v>
      </c>
      <c r="B2406" s="1" t="s">
        <v>587</v>
      </c>
      <c r="C2406" s="1" t="s">
        <v>5093</v>
      </c>
      <c r="D2406" s="1" t="s">
        <v>533</v>
      </c>
      <c r="E2406" s="1">
        <v>1</v>
      </c>
      <c r="F2406" s="13">
        <v>38</v>
      </c>
      <c r="G2406" s="13">
        <f t="shared" si="38"/>
        <v>10</v>
      </c>
      <c r="H2406" s="13">
        <v>10</v>
      </c>
      <c r="I2406" s="13">
        <v>0</v>
      </c>
      <c r="J2406" s="13">
        <v>4</v>
      </c>
      <c r="K2406" s="13">
        <v>0</v>
      </c>
      <c r="L2406" s="13">
        <v>0</v>
      </c>
      <c r="M2406" s="13">
        <v>0</v>
      </c>
      <c r="N2406" s="13">
        <v>3</v>
      </c>
      <c r="O2406" s="13">
        <v>1</v>
      </c>
      <c r="P2406" s="13">
        <v>2</v>
      </c>
      <c r="Q2406" s="13">
        <v>14</v>
      </c>
      <c r="R2406" s="13">
        <v>1890</v>
      </c>
      <c r="S2406" s="13">
        <v>100</v>
      </c>
      <c r="T2406" s="15">
        <v>19</v>
      </c>
      <c r="U2406" s="15">
        <v>2.375</v>
      </c>
      <c r="V2406" s="15">
        <v>1.4962500000000001</v>
      </c>
      <c r="W2406" s="13">
        <v>171</v>
      </c>
      <c r="X2406" s="13">
        <v>314</v>
      </c>
      <c r="Y2406" s="13">
        <v>38</v>
      </c>
      <c r="Z2406" s="13">
        <v>485</v>
      </c>
      <c r="AA2406" s="13">
        <v>72</v>
      </c>
      <c r="AB2406" s="13">
        <v>4</v>
      </c>
    </row>
    <row r="2407" spans="1:28">
      <c r="A2407" s="1">
        <v>100015778</v>
      </c>
      <c r="B2407" s="1" t="s">
        <v>587</v>
      </c>
      <c r="C2407" s="1" t="s">
        <v>5093</v>
      </c>
      <c r="D2407" s="1" t="s">
        <v>533</v>
      </c>
      <c r="E2407" s="1">
        <v>1</v>
      </c>
      <c r="F2407" s="13">
        <v>11</v>
      </c>
      <c r="G2407" s="13">
        <f t="shared" si="38"/>
        <v>3</v>
      </c>
      <c r="H2407" s="13">
        <v>3</v>
      </c>
      <c r="I2407" s="13">
        <v>0</v>
      </c>
      <c r="J2407" s="13">
        <v>0</v>
      </c>
      <c r="K2407" s="13">
        <v>1</v>
      </c>
      <c r="L2407" s="13">
        <v>0</v>
      </c>
      <c r="M2407" s="13">
        <v>1</v>
      </c>
      <c r="N2407" s="13">
        <v>0</v>
      </c>
      <c r="O2407" s="13">
        <v>1</v>
      </c>
      <c r="P2407" s="13">
        <v>1</v>
      </c>
      <c r="Q2407" s="13">
        <v>4</v>
      </c>
      <c r="R2407" s="13">
        <v>552</v>
      </c>
      <c r="S2407" s="13">
        <v>0</v>
      </c>
      <c r="T2407" s="15">
        <v>5.5</v>
      </c>
      <c r="U2407" s="15">
        <v>0.6875</v>
      </c>
      <c r="V2407" s="15">
        <v>0.43312499999999998</v>
      </c>
      <c r="W2407" s="13">
        <v>50</v>
      </c>
      <c r="X2407" s="13">
        <v>83</v>
      </c>
      <c r="Y2407" s="13">
        <v>11</v>
      </c>
      <c r="Z2407" s="13">
        <v>133</v>
      </c>
      <c r="AA2407" s="13">
        <v>48</v>
      </c>
      <c r="AB2407" s="13">
        <v>0</v>
      </c>
    </row>
    <row r="2408" spans="1:28">
      <c r="A2408" s="1">
        <v>100015783</v>
      </c>
      <c r="B2408" s="1" t="s">
        <v>587</v>
      </c>
      <c r="C2408" s="1" t="s">
        <v>5093</v>
      </c>
      <c r="D2408" s="1" t="s">
        <v>12</v>
      </c>
      <c r="E2408" s="1">
        <v>1</v>
      </c>
      <c r="F2408" s="13">
        <v>9</v>
      </c>
      <c r="G2408" s="13">
        <f t="shared" si="38"/>
        <v>3</v>
      </c>
      <c r="H2408" s="13">
        <v>3</v>
      </c>
      <c r="I2408" s="13">
        <v>0</v>
      </c>
      <c r="J2408" s="13">
        <v>0</v>
      </c>
      <c r="K2408" s="13">
        <v>1</v>
      </c>
      <c r="L2408" s="13">
        <v>0</v>
      </c>
      <c r="M2408" s="13">
        <v>1</v>
      </c>
      <c r="N2408" s="13">
        <v>0</v>
      </c>
      <c r="O2408" s="13">
        <v>1</v>
      </c>
      <c r="P2408" s="13">
        <v>1</v>
      </c>
      <c r="Q2408" s="13">
        <v>3</v>
      </c>
      <c r="R2408" s="13">
        <v>410</v>
      </c>
      <c r="S2408" s="13">
        <v>0</v>
      </c>
      <c r="T2408" s="15">
        <v>4.5</v>
      </c>
      <c r="U2408" s="15">
        <v>0.5625</v>
      </c>
      <c r="V2408" s="15">
        <v>0.354375</v>
      </c>
      <c r="W2408" s="13">
        <v>37</v>
      </c>
      <c r="X2408" s="13">
        <v>62</v>
      </c>
      <c r="Y2408" s="13">
        <v>9</v>
      </c>
      <c r="Z2408" s="13">
        <v>99</v>
      </c>
      <c r="AA2408" s="13">
        <v>48</v>
      </c>
      <c r="AB2408" s="13">
        <v>0</v>
      </c>
    </row>
    <row r="2409" spans="1:28">
      <c r="A2409" s="1">
        <v>100015786</v>
      </c>
      <c r="B2409" s="1" t="s">
        <v>587</v>
      </c>
      <c r="C2409" s="1" t="s">
        <v>5093</v>
      </c>
      <c r="D2409" s="1" t="s">
        <v>12</v>
      </c>
      <c r="E2409" s="1">
        <v>1</v>
      </c>
      <c r="F2409" s="13">
        <v>11</v>
      </c>
      <c r="G2409" s="13">
        <f t="shared" si="38"/>
        <v>3</v>
      </c>
      <c r="H2409" s="13">
        <v>3</v>
      </c>
      <c r="I2409" s="13">
        <v>0</v>
      </c>
      <c r="J2409" s="13">
        <v>0</v>
      </c>
      <c r="K2409" s="13">
        <v>1</v>
      </c>
      <c r="L2409" s="13">
        <v>0</v>
      </c>
      <c r="M2409" s="13">
        <v>1</v>
      </c>
      <c r="N2409" s="13">
        <v>0</v>
      </c>
      <c r="O2409" s="13">
        <v>1</v>
      </c>
      <c r="P2409" s="13">
        <v>1</v>
      </c>
      <c r="Q2409" s="13">
        <v>4</v>
      </c>
      <c r="R2409" s="13">
        <v>552</v>
      </c>
      <c r="S2409" s="13">
        <v>0</v>
      </c>
      <c r="T2409" s="15">
        <v>5.5</v>
      </c>
      <c r="U2409" s="15">
        <v>0.6875</v>
      </c>
      <c r="V2409" s="15">
        <v>0.43312499999999998</v>
      </c>
      <c r="W2409" s="13">
        <v>50</v>
      </c>
      <c r="X2409" s="13">
        <v>83</v>
      </c>
      <c r="Y2409" s="13">
        <v>11</v>
      </c>
      <c r="Z2409" s="13">
        <v>133</v>
      </c>
      <c r="AA2409" s="13">
        <v>48</v>
      </c>
      <c r="AB2409" s="13">
        <v>0</v>
      </c>
    </row>
    <row r="2410" spans="1:28">
      <c r="A2410" s="1">
        <v>100015792</v>
      </c>
      <c r="B2410" s="1" t="s">
        <v>587</v>
      </c>
      <c r="C2410" s="1" t="s">
        <v>5093</v>
      </c>
      <c r="D2410" s="1" t="s">
        <v>12</v>
      </c>
      <c r="E2410" s="1">
        <v>1</v>
      </c>
      <c r="F2410" s="13">
        <v>54</v>
      </c>
      <c r="G2410" s="13">
        <f t="shared" si="38"/>
        <v>14</v>
      </c>
      <c r="H2410" s="13">
        <v>14</v>
      </c>
      <c r="I2410" s="13">
        <v>0</v>
      </c>
      <c r="J2410" s="13">
        <v>6</v>
      </c>
      <c r="K2410" s="13">
        <v>0</v>
      </c>
      <c r="L2410" s="13">
        <v>0</v>
      </c>
      <c r="M2410" s="13">
        <v>0</v>
      </c>
      <c r="N2410" s="13">
        <v>4</v>
      </c>
      <c r="O2410" s="13">
        <v>1</v>
      </c>
      <c r="P2410" s="13">
        <v>3</v>
      </c>
      <c r="Q2410" s="13">
        <v>20</v>
      </c>
      <c r="R2410" s="13">
        <v>2636</v>
      </c>
      <c r="S2410" s="13">
        <v>248</v>
      </c>
      <c r="T2410" s="15">
        <v>27</v>
      </c>
      <c r="U2410" s="15">
        <v>3.375</v>
      </c>
      <c r="V2410" s="15">
        <v>2.1262500000000002</v>
      </c>
      <c r="W2410" s="13">
        <v>238</v>
      </c>
      <c r="X2410" s="13">
        <v>470</v>
      </c>
      <c r="Y2410" s="13">
        <v>54</v>
      </c>
      <c r="Z2410" s="13">
        <v>708</v>
      </c>
      <c r="AA2410" s="13">
        <v>96</v>
      </c>
      <c r="AB2410" s="13">
        <v>6</v>
      </c>
    </row>
    <row r="2411" spans="1:28">
      <c r="A2411" s="1">
        <v>100015800</v>
      </c>
      <c r="B2411" s="1" t="s">
        <v>587</v>
      </c>
      <c r="C2411" s="1" t="s">
        <v>5093</v>
      </c>
      <c r="D2411" s="1" t="s">
        <v>1664</v>
      </c>
      <c r="E2411" s="1">
        <v>1</v>
      </c>
      <c r="F2411" s="13">
        <v>14</v>
      </c>
      <c r="G2411" s="13">
        <f t="shared" si="38"/>
        <v>4</v>
      </c>
      <c r="H2411" s="13">
        <v>4</v>
      </c>
      <c r="I2411" s="13">
        <v>0</v>
      </c>
      <c r="J2411" s="13">
        <v>0</v>
      </c>
      <c r="K2411" s="13">
        <v>1</v>
      </c>
      <c r="L2411" s="13">
        <v>0</v>
      </c>
      <c r="M2411" s="13">
        <v>1</v>
      </c>
      <c r="N2411" s="13">
        <v>0</v>
      </c>
      <c r="O2411" s="13">
        <v>1</v>
      </c>
      <c r="P2411" s="13">
        <v>1</v>
      </c>
      <c r="Q2411" s="13">
        <v>5</v>
      </c>
      <c r="R2411" s="13">
        <v>767</v>
      </c>
      <c r="S2411" s="13">
        <v>0</v>
      </c>
      <c r="T2411" s="15">
        <v>7</v>
      </c>
      <c r="U2411" s="15">
        <v>0.875</v>
      </c>
      <c r="V2411" s="15">
        <v>0.55125000000000002</v>
      </c>
      <c r="W2411" s="13">
        <v>70</v>
      </c>
      <c r="X2411" s="13">
        <v>116</v>
      </c>
      <c r="Y2411" s="13">
        <v>14</v>
      </c>
      <c r="Z2411" s="13">
        <v>186</v>
      </c>
      <c r="AA2411" s="13">
        <v>48</v>
      </c>
      <c r="AB2411" s="13">
        <v>0</v>
      </c>
    </row>
    <row r="2412" spans="1:28">
      <c r="A2412" s="1">
        <v>100015807</v>
      </c>
      <c r="B2412" s="1" t="s">
        <v>587</v>
      </c>
      <c r="C2412" s="1" t="s">
        <v>5093</v>
      </c>
      <c r="D2412" s="1" t="s">
        <v>105</v>
      </c>
      <c r="E2412" s="1">
        <v>1</v>
      </c>
      <c r="F2412" s="13">
        <v>27</v>
      </c>
      <c r="G2412" s="13">
        <f t="shared" si="38"/>
        <v>7</v>
      </c>
      <c r="H2412" s="13">
        <v>7</v>
      </c>
      <c r="I2412" s="13">
        <v>0</v>
      </c>
      <c r="J2412" s="13">
        <v>4</v>
      </c>
      <c r="K2412" s="13">
        <v>0</v>
      </c>
      <c r="L2412" s="13">
        <v>0</v>
      </c>
      <c r="M2412" s="13">
        <v>0</v>
      </c>
      <c r="N2412" s="13">
        <v>3</v>
      </c>
      <c r="O2412" s="13">
        <v>1</v>
      </c>
      <c r="P2412" s="13">
        <v>2</v>
      </c>
      <c r="Q2412" s="13">
        <v>10</v>
      </c>
      <c r="R2412" s="13">
        <v>1378</v>
      </c>
      <c r="S2412" s="13">
        <v>37</v>
      </c>
      <c r="T2412" s="15">
        <v>13.5</v>
      </c>
      <c r="U2412" s="15">
        <v>1.6875</v>
      </c>
      <c r="V2412" s="15">
        <v>1.0631250000000001</v>
      </c>
      <c r="W2412" s="13">
        <v>125</v>
      </c>
      <c r="X2412" s="13">
        <v>218</v>
      </c>
      <c r="Y2412" s="13">
        <v>27</v>
      </c>
      <c r="Z2412" s="13">
        <v>343</v>
      </c>
      <c r="AA2412" s="13">
        <v>72</v>
      </c>
      <c r="AB2412" s="13">
        <v>4</v>
      </c>
    </row>
    <row r="2413" spans="1:28">
      <c r="A2413" s="1">
        <v>100015818</v>
      </c>
      <c r="B2413" s="1" t="s">
        <v>587</v>
      </c>
      <c r="C2413" s="1" t="s">
        <v>5093</v>
      </c>
      <c r="D2413" s="1" t="s">
        <v>533</v>
      </c>
      <c r="E2413" s="1">
        <v>1</v>
      </c>
      <c r="F2413" s="13">
        <v>6</v>
      </c>
      <c r="G2413" s="13">
        <f t="shared" si="38"/>
        <v>2</v>
      </c>
      <c r="H2413" s="13">
        <v>2</v>
      </c>
      <c r="I2413" s="13">
        <v>0</v>
      </c>
      <c r="J2413" s="13">
        <v>0</v>
      </c>
      <c r="K2413" s="13">
        <v>1</v>
      </c>
      <c r="L2413" s="13">
        <v>0</v>
      </c>
      <c r="M2413" s="13">
        <v>1</v>
      </c>
      <c r="N2413" s="13">
        <v>0</v>
      </c>
      <c r="O2413" s="13">
        <v>1</v>
      </c>
      <c r="P2413" s="13">
        <v>1</v>
      </c>
      <c r="Q2413" s="13">
        <v>2</v>
      </c>
      <c r="R2413" s="13">
        <v>272</v>
      </c>
      <c r="S2413" s="13">
        <v>0</v>
      </c>
      <c r="T2413" s="15">
        <v>3</v>
      </c>
      <c r="U2413" s="15">
        <v>0.375</v>
      </c>
      <c r="V2413" s="15">
        <v>0.23624999999999999</v>
      </c>
      <c r="W2413" s="13">
        <v>25</v>
      </c>
      <c r="X2413" s="13">
        <v>41</v>
      </c>
      <c r="Y2413" s="13">
        <v>6</v>
      </c>
      <c r="Z2413" s="13">
        <v>66</v>
      </c>
      <c r="AA2413" s="13">
        <v>48</v>
      </c>
      <c r="AB2413" s="13">
        <v>0</v>
      </c>
    </row>
    <row r="2414" spans="1:28">
      <c r="A2414" s="1">
        <v>100015821</v>
      </c>
      <c r="B2414" s="1" t="s">
        <v>587</v>
      </c>
      <c r="C2414" s="1" t="s">
        <v>5093</v>
      </c>
      <c r="D2414" s="1" t="s">
        <v>1768</v>
      </c>
      <c r="E2414" s="1">
        <v>1</v>
      </c>
      <c r="F2414" s="13">
        <v>13</v>
      </c>
      <c r="G2414" s="13">
        <f t="shared" si="38"/>
        <v>5</v>
      </c>
      <c r="H2414" s="13">
        <v>5</v>
      </c>
      <c r="I2414" s="13">
        <v>0</v>
      </c>
      <c r="J2414" s="13">
        <v>0</v>
      </c>
      <c r="K2414" s="13">
        <v>1</v>
      </c>
      <c r="L2414" s="13">
        <v>0</v>
      </c>
      <c r="M2414" s="13">
        <v>1</v>
      </c>
      <c r="N2414" s="13">
        <v>0</v>
      </c>
      <c r="O2414" s="13">
        <v>1</v>
      </c>
      <c r="P2414" s="13">
        <v>1</v>
      </c>
      <c r="Q2414" s="13">
        <v>4</v>
      </c>
      <c r="R2414" s="13">
        <v>630</v>
      </c>
      <c r="S2414" s="13">
        <v>0</v>
      </c>
      <c r="T2414" s="15">
        <v>6.5</v>
      </c>
      <c r="U2414" s="15">
        <v>0.8125</v>
      </c>
      <c r="V2414" s="15">
        <v>0.51187499999999997</v>
      </c>
      <c r="W2414" s="13">
        <v>57</v>
      </c>
      <c r="X2414" s="13">
        <v>95</v>
      </c>
      <c r="Y2414" s="13">
        <v>13</v>
      </c>
      <c r="Z2414" s="13">
        <v>152</v>
      </c>
      <c r="AA2414" s="13">
        <v>48</v>
      </c>
      <c r="AB2414" s="13">
        <v>0</v>
      </c>
    </row>
    <row r="2415" spans="1:28">
      <c r="A2415" s="1">
        <v>100015826</v>
      </c>
      <c r="B2415" s="1" t="s">
        <v>587</v>
      </c>
      <c r="C2415" s="1" t="s">
        <v>5093</v>
      </c>
      <c r="D2415" s="1" t="s">
        <v>12</v>
      </c>
      <c r="E2415" s="1">
        <v>1</v>
      </c>
      <c r="F2415" s="13">
        <v>49</v>
      </c>
      <c r="G2415" s="13">
        <f t="shared" si="38"/>
        <v>13</v>
      </c>
      <c r="H2415" s="13">
        <v>13</v>
      </c>
      <c r="I2415" s="13">
        <v>0</v>
      </c>
      <c r="J2415" s="13">
        <v>6</v>
      </c>
      <c r="K2415" s="13">
        <v>0</v>
      </c>
      <c r="L2415" s="13">
        <v>0</v>
      </c>
      <c r="M2415" s="13">
        <v>0</v>
      </c>
      <c r="N2415" s="13">
        <v>4</v>
      </c>
      <c r="O2415" s="13">
        <v>1</v>
      </c>
      <c r="P2415" s="13">
        <v>3</v>
      </c>
      <c r="Q2415" s="13">
        <v>18</v>
      </c>
      <c r="R2415" s="13">
        <v>2403</v>
      </c>
      <c r="S2415" s="13">
        <v>192</v>
      </c>
      <c r="T2415" s="15">
        <v>24.5</v>
      </c>
      <c r="U2415" s="15">
        <v>3.0625</v>
      </c>
      <c r="V2415" s="15">
        <v>1.9293750000000001</v>
      </c>
      <c r="W2415" s="13">
        <v>217</v>
      </c>
      <c r="X2415" s="13">
        <v>419</v>
      </c>
      <c r="Y2415" s="13">
        <v>49</v>
      </c>
      <c r="Z2415" s="13">
        <v>636</v>
      </c>
      <c r="AA2415" s="13">
        <v>96</v>
      </c>
      <c r="AB2415" s="13">
        <v>6</v>
      </c>
    </row>
    <row r="2416" spans="1:28">
      <c r="A2416" s="1">
        <v>100015835</v>
      </c>
      <c r="B2416" s="1" t="s">
        <v>587</v>
      </c>
      <c r="C2416" s="1" t="s">
        <v>5093</v>
      </c>
      <c r="D2416" s="1" t="s">
        <v>12</v>
      </c>
      <c r="E2416" s="1">
        <v>1</v>
      </c>
      <c r="F2416" s="13">
        <v>3</v>
      </c>
      <c r="G2416" s="13">
        <f t="shared" si="38"/>
        <v>1</v>
      </c>
      <c r="H2416" s="13">
        <v>1</v>
      </c>
      <c r="I2416" s="13">
        <v>0</v>
      </c>
      <c r="J2416" s="13">
        <v>0</v>
      </c>
      <c r="K2416" s="13">
        <v>1</v>
      </c>
      <c r="L2416" s="13">
        <v>0</v>
      </c>
      <c r="M2416" s="13">
        <v>1</v>
      </c>
      <c r="N2416" s="13">
        <v>0</v>
      </c>
      <c r="O2416" s="13">
        <v>1</v>
      </c>
      <c r="P2416" s="13">
        <v>1</v>
      </c>
      <c r="Q2416" s="13">
        <v>1</v>
      </c>
      <c r="R2416" s="13">
        <v>175</v>
      </c>
      <c r="S2416" s="13">
        <v>0</v>
      </c>
      <c r="T2416" s="15">
        <v>1.5</v>
      </c>
      <c r="U2416" s="15">
        <v>0.1875</v>
      </c>
      <c r="V2416" s="15">
        <v>0.11812499999999999</v>
      </c>
      <c r="W2416" s="13">
        <v>16</v>
      </c>
      <c r="X2416" s="13">
        <v>27</v>
      </c>
      <c r="Y2416" s="13">
        <v>3</v>
      </c>
      <c r="Z2416" s="13">
        <v>43</v>
      </c>
      <c r="AA2416" s="13">
        <v>48</v>
      </c>
      <c r="AB2416" s="13">
        <v>0</v>
      </c>
    </row>
    <row r="2417" spans="1:28">
      <c r="A2417" s="1">
        <v>100015841</v>
      </c>
      <c r="B2417" s="1" t="s">
        <v>587</v>
      </c>
      <c r="C2417" s="1" t="s">
        <v>5093</v>
      </c>
      <c r="D2417" s="1" t="s">
        <v>176</v>
      </c>
      <c r="E2417" s="1">
        <v>1</v>
      </c>
      <c r="F2417" s="13">
        <v>38</v>
      </c>
      <c r="G2417" s="13">
        <f t="shared" si="38"/>
        <v>10</v>
      </c>
      <c r="H2417" s="13">
        <v>10</v>
      </c>
      <c r="I2417" s="13">
        <v>0</v>
      </c>
      <c r="J2417" s="13">
        <v>4</v>
      </c>
      <c r="K2417" s="13">
        <v>0</v>
      </c>
      <c r="L2417" s="13">
        <v>0</v>
      </c>
      <c r="M2417" s="13">
        <v>0</v>
      </c>
      <c r="N2417" s="13">
        <v>3</v>
      </c>
      <c r="O2417" s="13">
        <v>1</v>
      </c>
      <c r="P2417" s="13">
        <v>2</v>
      </c>
      <c r="Q2417" s="13">
        <v>14</v>
      </c>
      <c r="R2417" s="13">
        <v>1890</v>
      </c>
      <c r="S2417" s="13">
        <v>100</v>
      </c>
      <c r="T2417" s="15">
        <v>19</v>
      </c>
      <c r="U2417" s="15">
        <v>2.375</v>
      </c>
      <c r="V2417" s="15">
        <v>1.4962500000000001</v>
      </c>
      <c r="W2417" s="13">
        <v>171</v>
      </c>
      <c r="X2417" s="13">
        <v>314</v>
      </c>
      <c r="Y2417" s="13">
        <v>38</v>
      </c>
      <c r="Z2417" s="13">
        <v>485</v>
      </c>
      <c r="AA2417" s="13">
        <v>72</v>
      </c>
      <c r="AB2417" s="13">
        <v>4</v>
      </c>
    </row>
    <row r="2418" spans="1:28">
      <c r="A2418" s="1">
        <v>100015845</v>
      </c>
      <c r="B2418" s="1" t="s">
        <v>587</v>
      </c>
      <c r="C2418" s="1" t="s">
        <v>5093</v>
      </c>
      <c r="D2418" s="1" t="s">
        <v>12</v>
      </c>
      <c r="E2418" s="1">
        <v>1</v>
      </c>
      <c r="F2418" s="13">
        <v>4</v>
      </c>
      <c r="G2418" s="13">
        <f t="shared" si="38"/>
        <v>2</v>
      </c>
      <c r="H2418" s="13">
        <v>2</v>
      </c>
      <c r="I2418" s="13">
        <v>0</v>
      </c>
      <c r="J2418" s="13">
        <v>0</v>
      </c>
      <c r="K2418" s="13">
        <v>1</v>
      </c>
      <c r="L2418" s="13">
        <v>0</v>
      </c>
      <c r="M2418" s="13">
        <v>1</v>
      </c>
      <c r="N2418" s="13">
        <v>0</v>
      </c>
      <c r="O2418" s="13">
        <v>1</v>
      </c>
      <c r="P2418" s="13">
        <v>1</v>
      </c>
      <c r="Q2418" s="13">
        <v>1</v>
      </c>
      <c r="R2418" s="13">
        <v>193</v>
      </c>
      <c r="S2418" s="13">
        <v>0</v>
      </c>
      <c r="T2418" s="15">
        <v>2</v>
      </c>
      <c r="U2418" s="15">
        <v>0.25</v>
      </c>
      <c r="V2418" s="15">
        <v>0.1575</v>
      </c>
      <c r="W2418" s="13">
        <v>18</v>
      </c>
      <c r="X2418" s="13">
        <v>29</v>
      </c>
      <c r="Y2418" s="13">
        <v>4</v>
      </c>
      <c r="Z2418" s="13">
        <v>47</v>
      </c>
      <c r="AA2418" s="13">
        <v>48</v>
      </c>
      <c r="AB2418" s="13">
        <v>0</v>
      </c>
    </row>
    <row r="2419" spans="1:28">
      <c r="A2419" s="1">
        <v>100015850</v>
      </c>
      <c r="B2419" s="1" t="s">
        <v>587</v>
      </c>
      <c r="C2419" s="1" t="s">
        <v>5093</v>
      </c>
      <c r="D2419" s="1" t="s">
        <v>5130</v>
      </c>
      <c r="E2419" s="1">
        <v>1</v>
      </c>
      <c r="F2419" s="13">
        <v>49</v>
      </c>
      <c r="G2419" s="13">
        <f t="shared" si="38"/>
        <v>13</v>
      </c>
      <c r="H2419" s="13">
        <v>13</v>
      </c>
      <c r="I2419" s="13">
        <v>0</v>
      </c>
      <c r="J2419" s="13">
        <v>6</v>
      </c>
      <c r="K2419" s="13">
        <v>0</v>
      </c>
      <c r="L2419" s="13">
        <v>0</v>
      </c>
      <c r="M2419" s="13">
        <v>0</v>
      </c>
      <c r="N2419" s="13">
        <v>4</v>
      </c>
      <c r="O2419" s="13">
        <v>1</v>
      </c>
      <c r="P2419" s="13">
        <v>3</v>
      </c>
      <c r="Q2419" s="13">
        <v>18</v>
      </c>
      <c r="R2419" s="13">
        <v>2403</v>
      </c>
      <c r="S2419" s="13">
        <v>192</v>
      </c>
      <c r="T2419" s="15">
        <v>24.5</v>
      </c>
      <c r="U2419" s="15">
        <v>3.0625</v>
      </c>
      <c r="V2419" s="15">
        <v>1.9293750000000001</v>
      </c>
      <c r="W2419" s="13">
        <v>217</v>
      </c>
      <c r="X2419" s="13">
        <v>419</v>
      </c>
      <c r="Y2419" s="13">
        <v>49</v>
      </c>
      <c r="Z2419" s="13">
        <v>636</v>
      </c>
      <c r="AA2419" s="13">
        <v>96</v>
      </c>
      <c r="AB2419" s="13">
        <v>6</v>
      </c>
    </row>
    <row r="2420" spans="1:28">
      <c r="A2420" s="1">
        <v>100015855</v>
      </c>
      <c r="B2420" s="1" t="s">
        <v>587</v>
      </c>
      <c r="C2420" s="1" t="s">
        <v>5093</v>
      </c>
      <c r="D2420" s="1" t="s">
        <v>12</v>
      </c>
      <c r="E2420" s="1">
        <v>1</v>
      </c>
      <c r="F2420" s="13">
        <v>68</v>
      </c>
      <c r="G2420" s="13">
        <f t="shared" si="38"/>
        <v>18</v>
      </c>
      <c r="H2420" s="13">
        <v>18</v>
      </c>
      <c r="I2420" s="13">
        <v>0</v>
      </c>
      <c r="J2420" s="13">
        <v>8</v>
      </c>
      <c r="K2420" s="13">
        <v>0</v>
      </c>
      <c r="L2420" s="13">
        <v>0</v>
      </c>
      <c r="M2420" s="13">
        <v>0</v>
      </c>
      <c r="N2420" s="13">
        <v>5</v>
      </c>
      <c r="O2420" s="13">
        <v>1</v>
      </c>
      <c r="P2420" s="13">
        <v>4</v>
      </c>
      <c r="Q2420" s="13">
        <v>25</v>
      </c>
      <c r="R2420" s="13">
        <v>3288</v>
      </c>
      <c r="S2420" s="13">
        <v>419</v>
      </c>
      <c r="T2420" s="15">
        <v>34</v>
      </c>
      <c r="U2420" s="15">
        <v>4.25</v>
      </c>
      <c r="V2420" s="15">
        <v>2.6775000000000002</v>
      </c>
      <c r="W2420" s="13">
        <v>296</v>
      </c>
      <c r="X2420" s="13">
        <v>619</v>
      </c>
      <c r="Y2420" s="13">
        <v>68</v>
      </c>
      <c r="Z2420" s="13">
        <v>915</v>
      </c>
      <c r="AA2420" s="13">
        <v>120</v>
      </c>
      <c r="AB2420" s="13">
        <v>8</v>
      </c>
    </row>
    <row r="2421" spans="1:28">
      <c r="A2421" s="1">
        <v>100015859</v>
      </c>
      <c r="B2421" s="1" t="s">
        <v>587</v>
      </c>
      <c r="C2421" s="1" t="s">
        <v>5093</v>
      </c>
      <c r="D2421" s="1" t="s">
        <v>12</v>
      </c>
      <c r="E2421" s="1">
        <v>1</v>
      </c>
      <c r="F2421" s="13">
        <v>44</v>
      </c>
      <c r="G2421" s="13">
        <f t="shared" si="38"/>
        <v>12</v>
      </c>
      <c r="H2421" s="13">
        <v>12</v>
      </c>
      <c r="I2421" s="13">
        <v>0</v>
      </c>
      <c r="J2421" s="13">
        <v>6</v>
      </c>
      <c r="K2421" s="13">
        <v>0</v>
      </c>
      <c r="L2421" s="13">
        <v>0</v>
      </c>
      <c r="M2421" s="13">
        <v>0</v>
      </c>
      <c r="N2421" s="13">
        <v>4</v>
      </c>
      <c r="O2421" s="13">
        <v>1</v>
      </c>
      <c r="P2421" s="13">
        <v>3</v>
      </c>
      <c r="Q2421" s="13">
        <v>16</v>
      </c>
      <c r="R2421" s="13">
        <v>2170</v>
      </c>
      <c r="S2421" s="13">
        <v>142</v>
      </c>
      <c r="T2421" s="15">
        <v>22</v>
      </c>
      <c r="U2421" s="15">
        <v>2.75</v>
      </c>
      <c r="V2421" s="15">
        <v>1.7324999999999999</v>
      </c>
      <c r="W2421" s="13">
        <v>196</v>
      </c>
      <c r="X2421" s="13">
        <v>369</v>
      </c>
      <c r="Y2421" s="13">
        <v>44</v>
      </c>
      <c r="Z2421" s="13">
        <v>565</v>
      </c>
      <c r="AA2421" s="13">
        <v>96</v>
      </c>
      <c r="AB2421" s="13">
        <v>6</v>
      </c>
    </row>
    <row r="2422" spans="1:28">
      <c r="A2422" s="1">
        <v>100015867</v>
      </c>
      <c r="B2422" s="1" t="s">
        <v>587</v>
      </c>
      <c r="C2422" s="1" t="s">
        <v>5093</v>
      </c>
      <c r="D2422" s="1" t="s">
        <v>12</v>
      </c>
      <c r="E2422" s="1">
        <v>1</v>
      </c>
      <c r="F2422" s="13">
        <v>13</v>
      </c>
      <c r="G2422" s="13">
        <f t="shared" si="38"/>
        <v>5</v>
      </c>
      <c r="H2422" s="13">
        <v>5</v>
      </c>
      <c r="I2422" s="13">
        <v>0</v>
      </c>
      <c r="J2422" s="13">
        <v>0</v>
      </c>
      <c r="K2422" s="13">
        <v>1</v>
      </c>
      <c r="L2422" s="13">
        <v>0</v>
      </c>
      <c r="M2422" s="13">
        <v>1</v>
      </c>
      <c r="N2422" s="13">
        <v>0</v>
      </c>
      <c r="O2422" s="13">
        <v>1</v>
      </c>
      <c r="P2422" s="13">
        <v>1</v>
      </c>
      <c r="Q2422" s="13">
        <v>4</v>
      </c>
      <c r="R2422" s="13">
        <v>630</v>
      </c>
      <c r="S2422" s="13">
        <v>0</v>
      </c>
      <c r="T2422" s="15">
        <v>6.5</v>
      </c>
      <c r="U2422" s="15">
        <v>0.8125</v>
      </c>
      <c r="V2422" s="15">
        <v>0.51187499999999997</v>
      </c>
      <c r="W2422" s="13">
        <v>57</v>
      </c>
      <c r="X2422" s="13">
        <v>95</v>
      </c>
      <c r="Y2422" s="13">
        <v>13</v>
      </c>
      <c r="Z2422" s="13">
        <v>152</v>
      </c>
      <c r="AA2422" s="13">
        <v>48</v>
      </c>
      <c r="AB2422" s="13">
        <v>0</v>
      </c>
    </row>
    <row r="2423" spans="1:28">
      <c r="A2423" s="1">
        <v>100015871</v>
      </c>
      <c r="B2423" s="1" t="s">
        <v>587</v>
      </c>
      <c r="C2423" s="1" t="s">
        <v>5093</v>
      </c>
      <c r="D2423" s="1" t="s">
        <v>100</v>
      </c>
      <c r="E2423" s="1">
        <v>1</v>
      </c>
      <c r="F2423" s="13">
        <v>52</v>
      </c>
      <c r="G2423" s="13">
        <f t="shared" si="38"/>
        <v>14</v>
      </c>
      <c r="H2423" s="13">
        <v>14</v>
      </c>
      <c r="I2423" s="13">
        <v>0</v>
      </c>
      <c r="J2423" s="13">
        <v>6</v>
      </c>
      <c r="K2423" s="13">
        <v>0</v>
      </c>
      <c r="L2423" s="13">
        <v>0</v>
      </c>
      <c r="M2423" s="13">
        <v>0</v>
      </c>
      <c r="N2423" s="13">
        <v>4</v>
      </c>
      <c r="O2423" s="13">
        <v>1</v>
      </c>
      <c r="P2423" s="13">
        <v>3</v>
      </c>
      <c r="Q2423" s="13">
        <v>19</v>
      </c>
      <c r="R2423" s="13">
        <v>2542</v>
      </c>
      <c r="S2423" s="13">
        <v>219</v>
      </c>
      <c r="T2423" s="15">
        <v>26</v>
      </c>
      <c r="U2423" s="15">
        <v>3.25</v>
      </c>
      <c r="V2423" s="15">
        <v>2.0474999999999999</v>
      </c>
      <c r="W2423" s="13">
        <v>229</v>
      </c>
      <c r="X2423" s="13">
        <v>447</v>
      </c>
      <c r="Y2423" s="13">
        <v>52</v>
      </c>
      <c r="Z2423" s="13">
        <v>676</v>
      </c>
      <c r="AA2423" s="13">
        <v>96</v>
      </c>
      <c r="AB2423" s="13">
        <v>6</v>
      </c>
    </row>
    <row r="2424" spans="1:28">
      <c r="A2424" s="1">
        <v>100015875</v>
      </c>
      <c r="B2424" s="1" t="s">
        <v>587</v>
      </c>
      <c r="C2424" s="1" t="s">
        <v>5093</v>
      </c>
      <c r="D2424" s="1" t="s">
        <v>390</v>
      </c>
      <c r="E2424" s="1">
        <v>2</v>
      </c>
      <c r="F2424" s="13">
        <v>147</v>
      </c>
      <c r="G2424" s="13">
        <f t="shared" si="38"/>
        <v>39</v>
      </c>
      <c r="H2424" s="13">
        <v>38</v>
      </c>
      <c r="I2424" s="13">
        <v>1</v>
      </c>
      <c r="J2424" s="13">
        <v>18</v>
      </c>
      <c r="K2424" s="13">
        <v>0</v>
      </c>
      <c r="L2424" s="13">
        <v>1</v>
      </c>
      <c r="M2424" s="13">
        <v>0</v>
      </c>
      <c r="N2424" s="13">
        <v>10</v>
      </c>
      <c r="O2424" s="13">
        <v>2</v>
      </c>
      <c r="P2424" s="13">
        <v>9</v>
      </c>
      <c r="Q2424" s="13">
        <v>55</v>
      </c>
      <c r="R2424" s="13">
        <v>7087</v>
      </c>
      <c r="S2424" s="13">
        <v>1462</v>
      </c>
      <c r="T2424" s="15">
        <v>73.5</v>
      </c>
      <c r="U2424" s="15">
        <v>9.1875</v>
      </c>
      <c r="V2424" s="15">
        <v>5.788125</v>
      </c>
      <c r="W2424" s="13">
        <v>639</v>
      </c>
      <c r="X2424" s="13">
        <v>1503</v>
      </c>
      <c r="Y2424" s="13">
        <v>147</v>
      </c>
      <c r="Z2424" s="13">
        <v>2142</v>
      </c>
      <c r="AA2424" s="13">
        <v>240</v>
      </c>
      <c r="AB2424" s="13">
        <v>18</v>
      </c>
    </row>
    <row r="2425" spans="1:28">
      <c r="A2425" s="1">
        <v>100015893</v>
      </c>
      <c r="B2425" s="1" t="s">
        <v>587</v>
      </c>
      <c r="C2425" s="1" t="s">
        <v>5093</v>
      </c>
      <c r="D2425" s="1" t="s">
        <v>1984</v>
      </c>
      <c r="E2425" s="1">
        <v>1</v>
      </c>
      <c r="F2425" s="13">
        <v>70</v>
      </c>
      <c r="G2425" s="13">
        <f t="shared" si="38"/>
        <v>24</v>
      </c>
      <c r="H2425" s="13">
        <v>24</v>
      </c>
      <c r="I2425" s="13">
        <v>0</v>
      </c>
      <c r="J2425" s="13">
        <v>10</v>
      </c>
      <c r="K2425" s="13">
        <v>0</v>
      </c>
      <c r="L2425" s="13">
        <v>0</v>
      </c>
      <c r="M2425" s="13">
        <v>0</v>
      </c>
      <c r="N2425" s="13">
        <v>6</v>
      </c>
      <c r="O2425" s="13">
        <v>1</v>
      </c>
      <c r="P2425" s="13">
        <v>5</v>
      </c>
      <c r="Q2425" s="13">
        <v>23</v>
      </c>
      <c r="R2425" s="13">
        <v>3501</v>
      </c>
      <c r="S2425" s="13">
        <v>345</v>
      </c>
      <c r="T2425" s="15">
        <v>35</v>
      </c>
      <c r="U2425" s="15">
        <v>4.375</v>
      </c>
      <c r="V2425" s="15">
        <v>2.7562500000000001</v>
      </c>
      <c r="W2425" s="13">
        <v>316</v>
      </c>
      <c r="X2425" s="13">
        <v>629</v>
      </c>
      <c r="Y2425" s="13">
        <v>70</v>
      </c>
      <c r="Z2425" s="13">
        <v>945</v>
      </c>
      <c r="AA2425" s="13">
        <v>144</v>
      </c>
      <c r="AB2425" s="13">
        <v>10</v>
      </c>
    </row>
    <row r="2426" spans="1:28">
      <c r="A2426" s="1">
        <v>100015897</v>
      </c>
      <c r="B2426" s="1" t="s">
        <v>587</v>
      </c>
      <c r="C2426" s="1" t="s">
        <v>5093</v>
      </c>
      <c r="D2426" s="1" t="s">
        <v>750</v>
      </c>
      <c r="E2426" s="1">
        <v>1</v>
      </c>
      <c r="F2426" s="13">
        <v>84</v>
      </c>
      <c r="G2426" s="13">
        <f t="shared" si="38"/>
        <v>22</v>
      </c>
      <c r="H2426" s="13">
        <v>22</v>
      </c>
      <c r="I2426" s="13">
        <v>0</v>
      </c>
      <c r="J2426" s="13">
        <v>10</v>
      </c>
      <c r="K2426" s="13">
        <v>0</v>
      </c>
      <c r="L2426" s="13">
        <v>0</v>
      </c>
      <c r="M2426" s="13">
        <v>0</v>
      </c>
      <c r="N2426" s="13">
        <v>6</v>
      </c>
      <c r="O2426" s="13">
        <v>1</v>
      </c>
      <c r="P2426" s="13">
        <v>5</v>
      </c>
      <c r="Q2426" s="13">
        <v>31</v>
      </c>
      <c r="R2426" s="13">
        <v>4033</v>
      </c>
      <c r="S2426" s="13">
        <v>682</v>
      </c>
      <c r="T2426" s="15">
        <v>42</v>
      </c>
      <c r="U2426" s="15">
        <v>5.25</v>
      </c>
      <c r="V2426" s="15">
        <v>3.3075000000000001</v>
      </c>
      <c r="W2426" s="13">
        <v>363</v>
      </c>
      <c r="X2426" s="13">
        <v>810</v>
      </c>
      <c r="Y2426" s="13">
        <v>84</v>
      </c>
      <c r="Z2426" s="13">
        <v>1173</v>
      </c>
      <c r="AA2426" s="13">
        <v>144</v>
      </c>
      <c r="AB2426" s="13">
        <v>10</v>
      </c>
    </row>
    <row r="2427" spans="1:28">
      <c r="A2427" s="1">
        <v>100015903</v>
      </c>
      <c r="B2427" s="1" t="s">
        <v>587</v>
      </c>
      <c r="C2427" s="1" t="s">
        <v>5093</v>
      </c>
      <c r="D2427" s="1" t="s">
        <v>5146</v>
      </c>
      <c r="E2427" s="1">
        <v>1</v>
      </c>
      <c r="F2427" s="13">
        <v>79</v>
      </c>
      <c r="G2427" s="13">
        <f t="shared" si="38"/>
        <v>27</v>
      </c>
      <c r="H2427" s="13">
        <v>27</v>
      </c>
      <c r="I2427" s="13">
        <v>0</v>
      </c>
      <c r="J2427" s="13">
        <v>10</v>
      </c>
      <c r="K2427" s="13">
        <v>0</v>
      </c>
      <c r="L2427" s="13">
        <v>0</v>
      </c>
      <c r="M2427" s="13">
        <v>0</v>
      </c>
      <c r="N2427" s="13">
        <v>6</v>
      </c>
      <c r="O2427" s="13">
        <v>1</v>
      </c>
      <c r="P2427" s="13">
        <v>5</v>
      </c>
      <c r="Q2427" s="13">
        <v>26</v>
      </c>
      <c r="R2427" s="13">
        <v>3920</v>
      </c>
      <c r="S2427" s="13">
        <v>458</v>
      </c>
      <c r="T2427" s="15">
        <v>39.5</v>
      </c>
      <c r="U2427" s="15">
        <v>4.9375</v>
      </c>
      <c r="V2427" s="15">
        <v>3.1106250000000002</v>
      </c>
      <c r="W2427" s="13">
        <v>353</v>
      </c>
      <c r="X2427" s="13">
        <v>726</v>
      </c>
      <c r="Y2427" s="13">
        <v>79</v>
      </c>
      <c r="Z2427" s="13">
        <v>1079</v>
      </c>
      <c r="AA2427" s="13">
        <v>144</v>
      </c>
      <c r="AB2427" s="13">
        <v>10</v>
      </c>
    </row>
    <row r="2428" spans="1:28">
      <c r="A2428" s="1">
        <v>100015907</v>
      </c>
      <c r="B2428" s="1" t="s">
        <v>587</v>
      </c>
      <c r="C2428" s="1" t="s">
        <v>5093</v>
      </c>
      <c r="D2428" s="1" t="s">
        <v>12</v>
      </c>
      <c r="E2428" s="1">
        <v>1</v>
      </c>
      <c r="F2428" s="13">
        <v>101</v>
      </c>
      <c r="G2428" s="13">
        <f t="shared" si="38"/>
        <v>27</v>
      </c>
      <c r="H2428" s="13">
        <v>26</v>
      </c>
      <c r="I2428" s="13">
        <v>1</v>
      </c>
      <c r="J2428" s="13">
        <v>16</v>
      </c>
      <c r="K2428" s="13">
        <v>0</v>
      </c>
      <c r="L2428" s="13">
        <v>0</v>
      </c>
      <c r="M2428" s="13">
        <v>0</v>
      </c>
      <c r="N2428" s="13">
        <v>9</v>
      </c>
      <c r="O2428" s="13">
        <v>1</v>
      </c>
      <c r="P2428" s="13">
        <v>8</v>
      </c>
      <c r="Q2428" s="13">
        <v>38</v>
      </c>
      <c r="R2428" s="13">
        <v>5065</v>
      </c>
      <c r="S2428" s="13">
        <v>1068</v>
      </c>
      <c r="T2428" s="15">
        <v>50.5</v>
      </c>
      <c r="U2428" s="15">
        <v>6.3125</v>
      </c>
      <c r="V2428" s="15">
        <v>3.9768750000000002</v>
      </c>
      <c r="W2428" s="13">
        <v>456</v>
      </c>
      <c r="X2428" s="13">
        <v>1081</v>
      </c>
      <c r="Y2428" s="13">
        <v>101</v>
      </c>
      <c r="Z2428" s="13">
        <v>1537</v>
      </c>
      <c r="AA2428" s="13">
        <v>216</v>
      </c>
      <c r="AB2428" s="13">
        <v>16</v>
      </c>
    </row>
    <row r="2429" spans="1:28">
      <c r="A2429" s="1">
        <v>100015912</v>
      </c>
      <c r="B2429" s="1" t="s">
        <v>587</v>
      </c>
      <c r="C2429" s="1" t="s">
        <v>5093</v>
      </c>
      <c r="D2429" s="1" t="s">
        <v>5149</v>
      </c>
      <c r="E2429" s="1">
        <v>1</v>
      </c>
      <c r="F2429" s="13">
        <v>82</v>
      </c>
      <c r="G2429" s="13">
        <f t="shared" si="38"/>
        <v>22</v>
      </c>
      <c r="H2429" s="13">
        <v>21</v>
      </c>
      <c r="I2429" s="13">
        <v>1</v>
      </c>
      <c r="J2429" s="13">
        <v>12</v>
      </c>
      <c r="K2429" s="13">
        <v>0</v>
      </c>
      <c r="L2429" s="13">
        <v>0</v>
      </c>
      <c r="M2429" s="13">
        <v>0</v>
      </c>
      <c r="N2429" s="13">
        <v>7</v>
      </c>
      <c r="O2429" s="13">
        <v>1</v>
      </c>
      <c r="P2429" s="13">
        <v>6</v>
      </c>
      <c r="Q2429" s="13">
        <v>31</v>
      </c>
      <c r="R2429" s="13">
        <v>4060</v>
      </c>
      <c r="S2429" s="13">
        <v>682</v>
      </c>
      <c r="T2429" s="15">
        <v>41</v>
      </c>
      <c r="U2429" s="15">
        <v>5.125</v>
      </c>
      <c r="V2429" s="15">
        <v>3.2287499999999998</v>
      </c>
      <c r="W2429" s="13">
        <v>366</v>
      </c>
      <c r="X2429" s="13">
        <v>814</v>
      </c>
      <c r="Y2429" s="13">
        <v>82</v>
      </c>
      <c r="Z2429" s="13">
        <v>1180</v>
      </c>
      <c r="AA2429" s="13">
        <v>168</v>
      </c>
      <c r="AB2429" s="13">
        <v>12</v>
      </c>
    </row>
    <row r="2430" spans="1:28">
      <c r="A2430" s="1">
        <v>100015924</v>
      </c>
      <c r="B2430" s="1" t="s">
        <v>587</v>
      </c>
      <c r="C2430" s="1" t="s">
        <v>5093</v>
      </c>
      <c r="D2430" s="1" t="s">
        <v>12</v>
      </c>
      <c r="E2430" s="1">
        <v>1</v>
      </c>
      <c r="F2430" s="13">
        <v>96</v>
      </c>
      <c r="G2430" s="13">
        <f t="shared" si="38"/>
        <v>26</v>
      </c>
      <c r="H2430" s="13">
        <v>25</v>
      </c>
      <c r="I2430" s="13">
        <v>1</v>
      </c>
      <c r="J2430" s="13">
        <v>14</v>
      </c>
      <c r="K2430" s="13">
        <v>0</v>
      </c>
      <c r="L2430" s="13">
        <v>0</v>
      </c>
      <c r="M2430" s="13">
        <v>0</v>
      </c>
      <c r="N2430" s="13">
        <v>8</v>
      </c>
      <c r="O2430" s="13">
        <v>1</v>
      </c>
      <c r="P2430" s="13">
        <v>7</v>
      </c>
      <c r="Q2430" s="13">
        <v>36</v>
      </c>
      <c r="R2430" s="13">
        <v>4832</v>
      </c>
      <c r="S2430" s="13">
        <v>949</v>
      </c>
      <c r="T2430" s="15">
        <v>48</v>
      </c>
      <c r="U2430" s="15">
        <v>6</v>
      </c>
      <c r="V2430" s="15">
        <v>3.78</v>
      </c>
      <c r="W2430" s="13">
        <v>435</v>
      </c>
      <c r="X2430" s="13">
        <v>1010</v>
      </c>
      <c r="Y2430" s="13">
        <v>96</v>
      </c>
      <c r="Z2430" s="13">
        <v>1445</v>
      </c>
      <c r="AA2430" s="13">
        <v>192</v>
      </c>
      <c r="AB2430" s="13">
        <v>14</v>
      </c>
    </row>
    <row r="2431" spans="1:28">
      <c r="A2431" s="1">
        <v>100015936</v>
      </c>
      <c r="B2431" s="1" t="s">
        <v>587</v>
      </c>
      <c r="C2431" s="1" t="s">
        <v>5093</v>
      </c>
      <c r="D2431" s="1" t="s">
        <v>533</v>
      </c>
      <c r="E2431" s="1">
        <v>1</v>
      </c>
      <c r="F2431" s="13">
        <v>6</v>
      </c>
      <c r="G2431" s="13">
        <f t="shared" si="38"/>
        <v>2</v>
      </c>
      <c r="H2431" s="13">
        <v>2</v>
      </c>
      <c r="I2431" s="13">
        <v>0</v>
      </c>
      <c r="J2431" s="13">
        <v>0</v>
      </c>
      <c r="K2431" s="13">
        <v>1</v>
      </c>
      <c r="L2431" s="13">
        <v>0</v>
      </c>
      <c r="M2431" s="13">
        <v>1</v>
      </c>
      <c r="N2431" s="13">
        <v>0</v>
      </c>
      <c r="O2431" s="13">
        <v>1</v>
      </c>
      <c r="P2431" s="13">
        <v>1</v>
      </c>
      <c r="Q2431" s="13">
        <v>2</v>
      </c>
      <c r="R2431" s="13">
        <v>272</v>
      </c>
      <c r="S2431" s="13">
        <v>0</v>
      </c>
      <c r="T2431" s="15">
        <v>3</v>
      </c>
      <c r="U2431" s="15">
        <v>0.375</v>
      </c>
      <c r="V2431" s="15">
        <v>0.23624999999999999</v>
      </c>
      <c r="W2431" s="13">
        <v>25</v>
      </c>
      <c r="X2431" s="13">
        <v>41</v>
      </c>
      <c r="Y2431" s="13">
        <v>6</v>
      </c>
      <c r="Z2431" s="13">
        <v>66</v>
      </c>
      <c r="AA2431" s="13">
        <v>48</v>
      </c>
      <c r="AB2431" s="13">
        <v>0</v>
      </c>
    </row>
    <row r="2432" spans="1:28">
      <c r="A2432" s="1">
        <v>100015939</v>
      </c>
      <c r="B2432" s="1" t="s">
        <v>587</v>
      </c>
      <c r="C2432" s="1" t="s">
        <v>5093</v>
      </c>
      <c r="D2432" s="1" t="s">
        <v>5156</v>
      </c>
      <c r="E2432" s="1">
        <v>1</v>
      </c>
      <c r="F2432" s="13">
        <v>53</v>
      </c>
      <c r="G2432" s="13">
        <f t="shared" si="38"/>
        <v>15</v>
      </c>
      <c r="H2432" s="13">
        <v>14</v>
      </c>
      <c r="I2432" s="13">
        <v>1</v>
      </c>
      <c r="J2432" s="13">
        <v>8</v>
      </c>
      <c r="K2432" s="13">
        <v>0</v>
      </c>
      <c r="L2432" s="13">
        <v>0</v>
      </c>
      <c r="M2432" s="13">
        <v>0</v>
      </c>
      <c r="N2432" s="13">
        <v>5</v>
      </c>
      <c r="O2432" s="13">
        <v>1</v>
      </c>
      <c r="P2432" s="13">
        <v>4</v>
      </c>
      <c r="Q2432" s="13">
        <v>20</v>
      </c>
      <c r="R2432" s="13">
        <v>2709</v>
      </c>
      <c r="S2432" s="13">
        <v>248</v>
      </c>
      <c r="T2432" s="15">
        <v>26.5</v>
      </c>
      <c r="U2432" s="15">
        <v>3.3125</v>
      </c>
      <c r="V2432" s="15">
        <v>2.086875</v>
      </c>
      <c r="W2432" s="13">
        <v>244</v>
      </c>
      <c r="X2432" s="13">
        <v>481</v>
      </c>
      <c r="Y2432" s="13">
        <v>53</v>
      </c>
      <c r="Z2432" s="13">
        <v>725</v>
      </c>
      <c r="AA2432" s="13">
        <v>120</v>
      </c>
      <c r="AB2432" s="13">
        <v>8</v>
      </c>
    </row>
    <row r="2433" spans="1:28">
      <c r="A2433" s="1">
        <v>100015945</v>
      </c>
      <c r="B2433" s="1" t="s">
        <v>587</v>
      </c>
      <c r="C2433" s="1" t="s">
        <v>5093</v>
      </c>
      <c r="D2433" s="1" t="s">
        <v>12</v>
      </c>
      <c r="E2433" s="1">
        <v>1</v>
      </c>
      <c r="F2433" s="13">
        <v>52</v>
      </c>
      <c r="G2433" s="13">
        <f t="shared" si="38"/>
        <v>14</v>
      </c>
      <c r="H2433" s="13">
        <v>14</v>
      </c>
      <c r="I2433" s="13">
        <v>0</v>
      </c>
      <c r="J2433" s="13">
        <v>6</v>
      </c>
      <c r="K2433" s="13">
        <v>0</v>
      </c>
      <c r="L2433" s="13">
        <v>0</v>
      </c>
      <c r="M2433" s="13">
        <v>0</v>
      </c>
      <c r="N2433" s="13">
        <v>4</v>
      </c>
      <c r="O2433" s="13">
        <v>1</v>
      </c>
      <c r="P2433" s="13">
        <v>3</v>
      </c>
      <c r="Q2433" s="13">
        <v>19</v>
      </c>
      <c r="R2433" s="13">
        <v>2542</v>
      </c>
      <c r="S2433" s="13">
        <v>219</v>
      </c>
      <c r="T2433" s="15">
        <v>26</v>
      </c>
      <c r="U2433" s="15">
        <v>3.25</v>
      </c>
      <c r="V2433" s="15">
        <v>2.0474999999999999</v>
      </c>
      <c r="W2433" s="13">
        <v>229</v>
      </c>
      <c r="X2433" s="13">
        <v>447</v>
      </c>
      <c r="Y2433" s="13">
        <v>52</v>
      </c>
      <c r="Z2433" s="13">
        <v>676</v>
      </c>
      <c r="AA2433" s="13">
        <v>96</v>
      </c>
      <c r="AB2433" s="13">
        <v>6</v>
      </c>
    </row>
    <row r="2434" spans="1:28">
      <c r="A2434" s="1">
        <v>100015951</v>
      </c>
      <c r="B2434" s="1" t="s">
        <v>587</v>
      </c>
      <c r="C2434" s="1" t="s">
        <v>5093</v>
      </c>
      <c r="D2434" s="1" t="s">
        <v>176</v>
      </c>
      <c r="E2434" s="1">
        <v>1</v>
      </c>
      <c r="F2434" s="13">
        <v>22</v>
      </c>
      <c r="G2434" s="13">
        <f t="shared" si="38"/>
        <v>8</v>
      </c>
      <c r="H2434" s="13">
        <v>8</v>
      </c>
      <c r="I2434" s="13">
        <v>0</v>
      </c>
      <c r="J2434" s="13">
        <v>0</v>
      </c>
      <c r="K2434" s="13">
        <v>1</v>
      </c>
      <c r="L2434" s="13">
        <v>0</v>
      </c>
      <c r="M2434" s="13">
        <v>1</v>
      </c>
      <c r="N2434" s="13">
        <v>0</v>
      </c>
      <c r="O2434" s="13">
        <v>1</v>
      </c>
      <c r="P2434" s="13">
        <v>1</v>
      </c>
      <c r="Q2434" s="13">
        <v>7</v>
      </c>
      <c r="R2434" s="13">
        <v>1443</v>
      </c>
      <c r="S2434" s="13">
        <v>0</v>
      </c>
      <c r="T2434" s="15">
        <v>11</v>
      </c>
      <c r="U2434" s="15">
        <v>1.375</v>
      </c>
      <c r="V2434" s="15">
        <v>0.86624999999999996</v>
      </c>
      <c r="W2434" s="13">
        <v>130</v>
      </c>
      <c r="X2434" s="13">
        <v>217</v>
      </c>
      <c r="Y2434" s="13">
        <v>22</v>
      </c>
      <c r="Z2434" s="13">
        <v>347</v>
      </c>
      <c r="AA2434" s="13">
        <v>48</v>
      </c>
      <c r="AB2434" s="13">
        <v>0</v>
      </c>
    </row>
    <row r="2435" spans="1:28">
      <c r="A2435" s="1">
        <v>100015956</v>
      </c>
      <c r="B2435" s="1" t="s">
        <v>587</v>
      </c>
      <c r="C2435" s="1" t="s">
        <v>5164</v>
      </c>
      <c r="D2435" s="1" t="s">
        <v>176</v>
      </c>
      <c r="E2435" s="1">
        <v>1</v>
      </c>
      <c r="F2435" s="13">
        <v>49</v>
      </c>
      <c r="G2435" s="13">
        <f t="shared" si="38"/>
        <v>13</v>
      </c>
      <c r="H2435" s="13">
        <v>13</v>
      </c>
      <c r="I2435" s="13">
        <v>0</v>
      </c>
      <c r="J2435" s="13">
        <v>6</v>
      </c>
      <c r="K2435" s="13">
        <v>0</v>
      </c>
      <c r="L2435" s="13">
        <v>0</v>
      </c>
      <c r="M2435" s="13">
        <v>0</v>
      </c>
      <c r="N2435" s="13">
        <v>4</v>
      </c>
      <c r="O2435" s="13">
        <v>1</v>
      </c>
      <c r="P2435" s="13">
        <v>3</v>
      </c>
      <c r="Q2435" s="13">
        <v>18</v>
      </c>
      <c r="R2435" s="13">
        <v>2403</v>
      </c>
      <c r="S2435" s="13">
        <v>192</v>
      </c>
      <c r="T2435" s="15">
        <v>24.5</v>
      </c>
      <c r="U2435" s="15">
        <v>3.0625</v>
      </c>
      <c r="V2435" s="15">
        <v>1.9293750000000001</v>
      </c>
      <c r="W2435" s="13">
        <v>217</v>
      </c>
      <c r="X2435" s="13">
        <v>419</v>
      </c>
      <c r="Y2435" s="13">
        <v>49</v>
      </c>
      <c r="Z2435" s="13">
        <v>636</v>
      </c>
      <c r="AA2435" s="13">
        <v>96</v>
      </c>
      <c r="AB2435" s="13">
        <v>6</v>
      </c>
    </row>
    <row r="2436" spans="1:28">
      <c r="A2436" s="1">
        <v>100015963</v>
      </c>
      <c r="B2436" s="1" t="s">
        <v>587</v>
      </c>
      <c r="C2436" s="1" t="s">
        <v>5164</v>
      </c>
      <c r="D2436" s="1" t="s">
        <v>12</v>
      </c>
      <c r="E2436" s="1">
        <v>1</v>
      </c>
      <c r="F2436" s="13">
        <v>40</v>
      </c>
      <c r="G2436" s="13">
        <f t="shared" si="38"/>
        <v>14</v>
      </c>
      <c r="H2436" s="13">
        <v>14</v>
      </c>
      <c r="I2436" s="13">
        <v>0</v>
      </c>
      <c r="J2436" s="13">
        <v>4</v>
      </c>
      <c r="K2436" s="13">
        <v>0</v>
      </c>
      <c r="L2436" s="13">
        <v>0</v>
      </c>
      <c r="M2436" s="13">
        <v>0</v>
      </c>
      <c r="N2436" s="13">
        <v>3</v>
      </c>
      <c r="O2436" s="13">
        <v>1</v>
      </c>
      <c r="P2436" s="13">
        <v>2</v>
      </c>
      <c r="Q2436" s="13">
        <v>13</v>
      </c>
      <c r="R2436" s="13">
        <v>1983</v>
      </c>
      <c r="S2436" s="13">
        <v>82</v>
      </c>
      <c r="T2436" s="15">
        <v>20</v>
      </c>
      <c r="U2436" s="15">
        <v>2.5</v>
      </c>
      <c r="V2436" s="15">
        <v>1.575</v>
      </c>
      <c r="W2436" s="13">
        <v>179</v>
      </c>
      <c r="X2436" s="13">
        <v>323</v>
      </c>
      <c r="Y2436" s="13">
        <v>40</v>
      </c>
      <c r="Z2436" s="13">
        <v>502</v>
      </c>
      <c r="AA2436" s="13">
        <v>72</v>
      </c>
      <c r="AB2436" s="13">
        <v>4</v>
      </c>
    </row>
    <row r="2437" spans="1:28">
      <c r="A2437" s="1">
        <v>100015980</v>
      </c>
      <c r="B2437" s="1" t="s">
        <v>587</v>
      </c>
      <c r="C2437" s="1" t="s">
        <v>5164</v>
      </c>
      <c r="D2437" s="1" t="s">
        <v>176</v>
      </c>
      <c r="E2437" s="1">
        <v>1</v>
      </c>
      <c r="F2437" s="13">
        <v>44</v>
      </c>
      <c r="G2437" s="13">
        <f t="shared" si="38"/>
        <v>12</v>
      </c>
      <c r="H2437" s="13">
        <v>12</v>
      </c>
      <c r="I2437" s="13">
        <v>0</v>
      </c>
      <c r="J2437" s="13">
        <v>6</v>
      </c>
      <c r="K2437" s="13">
        <v>0</v>
      </c>
      <c r="L2437" s="13">
        <v>0</v>
      </c>
      <c r="M2437" s="13">
        <v>0</v>
      </c>
      <c r="N2437" s="13">
        <v>4</v>
      </c>
      <c r="O2437" s="13">
        <v>1</v>
      </c>
      <c r="P2437" s="13">
        <v>3</v>
      </c>
      <c r="Q2437" s="13">
        <v>16</v>
      </c>
      <c r="R2437" s="13">
        <v>2170</v>
      </c>
      <c r="S2437" s="13">
        <v>142</v>
      </c>
      <c r="T2437" s="15">
        <v>22</v>
      </c>
      <c r="U2437" s="15">
        <v>2.75</v>
      </c>
      <c r="V2437" s="15">
        <v>1.7324999999999999</v>
      </c>
      <c r="W2437" s="13">
        <v>196</v>
      </c>
      <c r="X2437" s="13">
        <v>369</v>
      </c>
      <c r="Y2437" s="13">
        <v>44</v>
      </c>
      <c r="Z2437" s="13">
        <v>565</v>
      </c>
      <c r="AA2437" s="13">
        <v>96</v>
      </c>
      <c r="AB2437" s="13">
        <v>6</v>
      </c>
    </row>
    <row r="2438" spans="1:28">
      <c r="A2438" s="1">
        <v>100015984</v>
      </c>
      <c r="B2438" s="1" t="s">
        <v>587</v>
      </c>
      <c r="C2438" s="1" t="s">
        <v>5164</v>
      </c>
      <c r="D2438" s="1" t="s">
        <v>12</v>
      </c>
      <c r="E2438" s="1">
        <v>1</v>
      </c>
      <c r="F2438" s="13">
        <v>9</v>
      </c>
      <c r="G2438" s="13">
        <f t="shared" ref="G2438:G2501" si="39">H2438+I2438</f>
        <v>3</v>
      </c>
      <c r="H2438" s="13">
        <v>3</v>
      </c>
      <c r="I2438" s="13">
        <v>0</v>
      </c>
      <c r="J2438" s="13">
        <v>0</v>
      </c>
      <c r="K2438" s="13">
        <v>1</v>
      </c>
      <c r="L2438" s="13">
        <v>0</v>
      </c>
      <c r="M2438" s="13">
        <v>1</v>
      </c>
      <c r="N2438" s="13">
        <v>0</v>
      </c>
      <c r="O2438" s="13">
        <v>1</v>
      </c>
      <c r="P2438" s="13">
        <v>1</v>
      </c>
      <c r="Q2438" s="13">
        <v>3</v>
      </c>
      <c r="R2438" s="13">
        <v>410</v>
      </c>
      <c r="S2438" s="13">
        <v>0</v>
      </c>
      <c r="T2438" s="15">
        <v>4.5</v>
      </c>
      <c r="U2438" s="15">
        <v>0.5625</v>
      </c>
      <c r="V2438" s="15">
        <v>0.354375</v>
      </c>
      <c r="W2438" s="13">
        <v>37</v>
      </c>
      <c r="X2438" s="13">
        <v>62</v>
      </c>
      <c r="Y2438" s="13">
        <v>9</v>
      </c>
      <c r="Z2438" s="13">
        <v>99</v>
      </c>
      <c r="AA2438" s="13">
        <v>48</v>
      </c>
      <c r="AB2438" s="13">
        <v>0</v>
      </c>
    </row>
    <row r="2439" spans="1:28">
      <c r="A2439" s="1">
        <v>100015995</v>
      </c>
      <c r="B2439" s="1" t="s">
        <v>587</v>
      </c>
      <c r="C2439" s="1" t="s">
        <v>5164</v>
      </c>
      <c r="D2439" s="1" t="s">
        <v>176</v>
      </c>
      <c r="E2439" s="1">
        <v>1</v>
      </c>
      <c r="F2439" s="13">
        <v>27</v>
      </c>
      <c r="G2439" s="13">
        <f t="shared" si="39"/>
        <v>9</v>
      </c>
      <c r="H2439" s="13">
        <v>7</v>
      </c>
      <c r="I2439" s="13">
        <v>2</v>
      </c>
      <c r="J2439" s="13">
        <v>4</v>
      </c>
      <c r="K2439" s="13">
        <v>0</v>
      </c>
      <c r="L2439" s="13">
        <v>0</v>
      </c>
      <c r="M2439" s="13">
        <v>0</v>
      </c>
      <c r="N2439" s="13">
        <v>3</v>
      </c>
      <c r="O2439" s="13">
        <v>1</v>
      </c>
      <c r="P2439" s="13">
        <v>2</v>
      </c>
      <c r="Q2439" s="13">
        <v>11</v>
      </c>
      <c r="R2439" s="13">
        <v>1378</v>
      </c>
      <c r="S2439" s="13">
        <v>50</v>
      </c>
      <c r="T2439" s="15">
        <v>13.5</v>
      </c>
      <c r="U2439" s="15">
        <v>1.6875</v>
      </c>
      <c r="V2439" s="15">
        <v>1.0631250000000001</v>
      </c>
      <c r="W2439" s="13">
        <v>125</v>
      </c>
      <c r="X2439" s="13">
        <v>222</v>
      </c>
      <c r="Y2439" s="13">
        <v>27</v>
      </c>
      <c r="Z2439" s="13">
        <v>347</v>
      </c>
      <c r="AA2439" s="13">
        <v>72</v>
      </c>
      <c r="AB2439" s="13">
        <v>4</v>
      </c>
    </row>
    <row r="2440" spans="1:28">
      <c r="A2440" s="1">
        <v>100016010</v>
      </c>
      <c r="B2440" s="1" t="s">
        <v>587</v>
      </c>
      <c r="C2440" s="1" t="s">
        <v>5164</v>
      </c>
      <c r="D2440" s="1" t="s">
        <v>12</v>
      </c>
      <c r="E2440" s="1">
        <v>1</v>
      </c>
      <c r="F2440" s="13">
        <v>92</v>
      </c>
      <c r="G2440" s="13">
        <f t="shared" si="39"/>
        <v>24</v>
      </c>
      <c r="H2440" s="13">
        <v>24</v>
      </c>
      <c r="I2440" s="13">
        <v>0</v>
      </c>
      <c r="J2440" s="13">
        <v>12</v>
      </c>
      <c r="K2440" s="13">
        <v>0</v>
      </c>
      <c r="L2440" s="13">
        <v>0</v>
      </c>
      <c r="M2440" s="13">
        <v>0</v>
      </c>
      <c r="N2440" s="13">
        <v>7</v>
      </c>
      <c r="O2440" s="13">
        <v>1</v>
      </c>
      <c r="P2440" s="13">
        <v>6</v>
      </c>
      <c r="Q2440" s="13">
        <v>34</v>
      </c>
      <c r="R2440" s="13">
        <v>4525</v>
      </c>
      <c r="S2440" s="13">
        <v>837</v>
      </c>
      <c r="T2440" s="15">
        <v>46</v>
      </c>
      <c r="U2440" s="15">
        <v>5.75</v>
      </c>
      <c r="V2440" s="15">
        <v>3.6225000000000001</v>
      </c>
      <c r="W2440" s="13">
        <v>408</v>
      </c>
      <c r="X2440" s="13">
        <v>930</v>
      </c>
      <c r="Y2440" s="13">
        <v>92</v>
      </c>
      <c r="Z2440" s="13">
        <v>1338</v>
      </c>
      <c r="AA2440" s="13">
        <v>168</v>
      </c>
      <c r="AB2440" s="13">
        <v>12</v>
      </c>
    </row>
    <row r="2441" spans="1:28">
      <c r="A2441" s="1">
        <v>100016012</v>
      </c>
      <c r="B2441" s="1" t="s">
        <v>587</v>
      </c>
      <c r="C2441" s="1" t="s">
        <v>5164</v>
      </c>
      <c r="D2441" s="1" t="s">
        <v>12</v>
      </c>
      <c r="E2441" s="1">
        <v>1</v>
      </c>
      <c r="F2441" s="13">
        <v>94</v>
      </c>
      <c r="G2441" s="13">
        <f t="shared" si="39"/>
        <v>32</v>
      </c>
      <c r="H2441" s="13">
        <v>32</v>
      </c>
      <c r="I2441" s="13">
        <v>0</v>
      </c>
      <c r="J2441" s="13">
        <v>12</v>
      </c>
      <c r="K2441" s="13">
        <v>0</v>
      </c>
      <c r="L2441" s="13">
        <v>0</v>
      </c>
      <c r="M2441" s="13">
        <v>0</v>
      </c>
      <c r="N2441" s="13">
        <v>7</v>
      </c>
      <c r="O2441" s="13">
        <v>1</v>
      </c>
      <c r="P2441" s="13">
        <v>6</v>
      </c>
      <c r="Q2441" s="13">
        <v>31</v>
      </c>
      <c r="R2441" s="13">
        <v>4619</v>
      </c>
      <c r="S2441" s="13">
        <v>682</v>
      </c>
      <c r="T2441" s="15">
        <v>47</v>
      </c>
      <c r="U2441" s="15">
        <v>5.875</v>
      </c>
      <c r="V2441" s="15">
        <v>3.7012499999999999</v>
      </c>
      <c r="W2441" s="13">
        <v>416</v>
      </c>
      <c r="X2441" s="13">
        <v>898</v>
      </c>
      <c r="Y2441" s="13">
        <v>94</v>
      </c>
      <c r="Z2441" s="13">
        <v>1314</v>
      </c>
      <c r="AA2441" s="13">
        <v>168</v>
      </c>
      <c r="AB2441" s="13">
        <v>12</v>
      </c>
    </row>
    <row r="2442" spans="1:28">
      <c r="A2442" s="1">
        <v>100016014</v>
      </c>
      <c r="B2442" s="1" t="s">
        <v>587</v>
      </c>
      <c r="C2442" s="1" t="s">
        <v>5164</v>
      </c>
      <c r="D2442" s="1" t="s">
        <v>18</v>
      </c>
      <c r="E2442" s="1">
        <v>1</v>
      </c>
      <c r="F2442" s="13">
        <v>52</v>
      </c>
      <c r="G2442" s="13">
        <f t="shared" si="39"/>
        <v>14</v>
      </c>
      <c r="H2442" s="13">
        <v>14</v>
      </c>
      <c r="I2442" s="13">
        <v>0</v>
      </c>
      <c r="J2442" s="13">
        <v>6</v>
      </c>
      <c r="K2442" s="13">
        <v>0</v>
      </c>
      <c r="L2442" s="13">
        <v>0</v>
      </c>
      <c r="M2442" s="13">
        <v>0</v>
      </c>
      <c r="N2442" s="13">
        <v>4</v>
      </c>
      <c r="O2442" s="13">
        <v>1</v>
      </c>
      <c r="P2442" s="13">
        <v>3</v>
      </c>
      <c r="Q2442" s="13">
        <v>19</v>
      </c>
      <c r="R2442" s="13">
        <v>2542</v>
      </c>
      <c r="S2442" s="13">
        <v>219</v>
      </c>
      <c r="T2442" s="15">
        <v>26</v>
      </c>
      <c r="U2442" s="15">
        <v>3.25</v>
      </c>
      <c r="V2442" s="15">
        <v>2.0474999999999999</v>
      </c>
      <c r="W2442" s="13">
        <v>229</v>
      </c>
      <c r="X2442" s="13">
        <v>447</v>
      </c>
      <c r="Y2442" s="13">
        <v>52</v>
      </c>
      <c r="Z2442" s="13">
        <v>676</v>
      </c>
      <c r="AA2442" s="13">
        <v>96</v>
      </c>
      <c r="AB2442" s="13">
        <v>6</v>
      </c>
    </row>
    <row r="2443" spans="1:28">
      <c r="A2443" s="1">
        <v>100016017</v>
      </c>
      <c r="B2443" s="1" t="s">
        <v>587</v>
      </c>
      <c r="C2443" s="1" t="s">
        <v>5164</v>
      </c>
      <c r="D2443" s="1" t="s">
        <v>750</v>
      </c>
      <c r="E2443" s="1">
        <v>1</v>
      </c>
      <c r="F2443" s="13">
        <v>49</v>
      </c>
      <c r="G2443" s="13">
        <f t="shared" si="39"/>
        <v>13</v>
      </c>
      <c r="H2443" s="13">
        <v>13</v>
      </c>
      <c r="I2443" s="13">
        <v>0</v>
      </c>
      <c r="J2443" s="13">
        <v>6</v>
      </c>
      <c r="K2443" s="13">
        <v>0</v>
      </c>
      <c r="L2443" s="13">
        <v>0</v>
      </c>
      <c r="M2443" s="13">
        <v>0</v>
      </c>
      <c r="N2443" s="13">
        <v>4</v>
      </c>
      <c r="O2443" s="13">
        <v>1</v>
      </c>
      <c r="P2443" s="13">
        <v>3</v>
      </c>
      <c r="Q2443" s="13">
        <v>18</v>
      </c>
      <c r="R2443" s="13">
        <v>2403</v>
      </c>
      <c r="S2443" s="13">
        <v>192</v>
      </c>
      <c r="T2443" s="15">
        <v>24.5</v>
      </c>
      <c r="U2443" s="15">
        <v>3.0625</v>
      </c>
      <c r="V2443" s="15">
        <v>1.9293750000000001</v>
      </c>
      <c r="W2443" s="13">
        <v>217</v>
      </c>
      <c r="X2443" s="13">
        <v>419</v>
      </c>
      <c r="Y2443" s="13">
        <v>49</v>
      </c>
      <c r="Z2443" s="13">
        <v>636</v>
      </c>
      <c r="AA2443" s="13">
        <v>96</v>
      </c>
      <c r="AB2443" s="13">
        <v>6</v>
      </c>
    </row>
    <row r="2444" spans="1:28">
      <c r="A2444" s="1">
        <v>100016021</v>
      </c>
      <c r="B2444" s="1" t="s">
        <v>587</v>
      </c>
      <c r="C2444" s="1" t="s">
        <v>5164</v>
      </c>
      <c r="D2444" s="1" t="s">
        <v>46</v>
      </c>
      <c r="E2444" s="1">
        <v>2</v>
      </c>
      <c r="F2444" s="13">
        <v>33</v>
      </c>
      <c r="G2444" s="13">
        <f t="shared" si="39"/>
        <v>9</v>
      </c>
      <c r="H2444" s="13">
        <v>9</v>
      </c>
      <c r="I2444" s="13">
        <v>0</v>
      </c>
      <c r="J2444" s="13">
        <v>4</v>
      </c>
      <c r="K2444" s="13">
        <v>1</v>
      </c>
      <c r="L2444" s="13">
        <v>0</v>
      </c>
      <c r="M2444" s="13">
        <v>1</v>
      </c>
      <c r="N2444" s="13">
        <v>3</v>
      </c>
      <c r="O2444" s="13">
        <v>2</v>
      </c>
      <c r="P2444" s="13">
        <v>3</v>
      </c>
      <c r="Q2444" s="13">
        <v>12</v>
      </c>
      <c r="R2444" s="13">
        <v>1777</v>
      </c>
      <c r="S2444" s="13">
        <v>65</v>
      </c>
      <c r="T2444" s="15">
        <v>16.5</v>
      </c>
      <c r="U2444" s="15">
        <v>2.0625</v>
      </c>
      <c r="V2444" s="15">
        <v>1.2993749999999999</v>
      </c>
      <c r="W2444" s="13">
        <v>161</v>
      </c>
      <c r="X2444" s="13">
        <v>287</v>
      </c>
      <c r="Y2444" s="13">
        <v>33</v>
      </c>
      <c r="Z2444" s="13">
        <v>448</v>
      </c>
      <c r="AA2444" s="13">
        <v>120</v>
      </c>
      <c r="AB2444" s="13">
        <v>4</v>
      </c>
    </row>
    <row r="2445" spans="1:28">
      <c r="A2445" s="1">
        <v>100016026</v>
      </c>
      <c r="B2445" s="1" t="s">
        <v>587</v>
      </c>
      <c r="C2445" s="1" t="s">
        <v>5164</v>
      </c>
      <c r="D2445" s="1" t="s">
        <v>176</v>
      </c>
      <c r="E2445" s="1">
        <v>1</v>
      </c>
      <c r="F2445" s="13">
        <v>41</v>
      </c>
      <c r="G2445" s="13">
        <f t="shared" si="39"/>
        <v>11</v>
      </c>
      <c r="H2445" s="13">
        <v>11</v>
      </c>
      <c r="I2445" s="13">
        <v>0</v>
      </c>
      <c r="J2445" s="13">
        <v>6</v>
      </c>
      <c r="K2445" s="13">
        <v>0</v>
      </c>
      <c r="L2445" s="13">
        <v>0</v>
      </c>
      <c r="M2445" s="13">
        <v>0</v>
      </c>
      <c r="N2445" s="13">
        <v>4</v>
      </c>
      <c r="O2445" s="13">
        <v>1</v>
      </c>
      <c r="P2445" s="13">
        <v>3</v>
      </c>
      <c r="Q2445" s="13">
        <v>15</v>
      </c>
      <c r="R2445" s="13">
        <v>2030</v>
      </c>
      <c r="S2445" s="13">
        <v>120</v>
      </c>
      <c r="T2445" s="15">
        <v>20.5</v>
      </c>
      <c r="U2445" s="15">
        <v>2.5625</v>
      </c>
      <c r="V2445" s="15">
        <v>1.6143749999999999</v>
      </c>
      <c r="W2445" s="13">
        <v>183</v>
      </c>
      <c r="X2445" s="13">
        <v>341</v>
      </c>
      <c r="Y2445" s="13">
        <v>41</v>
      </c>
      <c r="Z2445" s="13">
        <v>524</v>
      </c>
      <c r="AA2445" s="13">
        <v>96</v>
      </c>
      <c r="AB2445" s="13">
        <v>6</v>
      </c>
    </row>
    <row r="2446" spans="1:28">
      <c r="A2446" s="1">
        <v>100016031</v>
      </c>
      <c r="B2446" s="1" t="s">
        <v>587</v>
      </c>
      <c r="C2446" s="1" t="s">
        <v>5164</v>
      </c>
      <c r="D2446" s="1" t="s">
        <v>12</v>
      </c>
      <c r="E2446" s="1">
        <v>1</v>
      </c>
      <c r="F2446" s="13">
        <v>9</v>
      </c>
      <c r="G2446" s="13">
        <f t="shared" si="39"/>
        <v>3</v>
      </c>
      <c r="H2446" s="13">
        <v>3</v>
      </c>
      <c r="I2446" s="13">
        <v>0</v>
      </c>
      <c r="J2446" s="13">
        <v>0</v>
      </c>
      <c r="K2446" s="13">
        <v>1</v>
      </c>
      <c r="L2446" s="13">
        <v>0</v>
      </c>
      <c r="M2446" s="13">
        <v>1</v>
      </c>
      <c r="N2446" s="13">
        <v>0</v>
      </c>
      <c r="O2446" s="13">
        <v>1</v>
      </c>
      <c r="P2446" s="13">
        <v>1</v>
      </c>
      <c r="Q2446" s="13">
        <v>3</v>
      </c>
      <c r="R2446" s="13">
        <v>410</v>
      </c>
      <c r="S2446" s="13">
        <v>0</v>
      </c>
      <c r="T2446" s="15">
        <v>4.5</v>
      </c>
      <c r="U2446" s="15">
        <v>0.5625</v>
      </c>
      <c r="V2446" s="15">
        <v>0.354375</v>
      </c>
      <c r="W2446" s="13">
        <v>37</v>
      </c>
      <c r="X2446" s="13">
        <v>62</v>
      </c>
      <c r="Y2446" s="13">
        <v>9</v>
      </c>
      <c r="Z2446" s="13">
        <v>99</v>
      </c>
      <c r="AA2446" s="13">
        <v>48</v>
      </c>
      <c r="AB2446" s="13">
        <v>0</v>
      </c>
    </row>
    <row r="2447" spans="1:28">
      <c r="A2447" s="1">
        <v>100016036</v>
      </c>
      <c r="B2447" s="1" t="s">
        <v>587</v>
      </c>
      <c r="C2447" s="1" t="s">
        <v>5164</v>
      </c>
      <c r="D2447" s="1" t="s">
        <v>12</v>
      </c>
      <c r="E2447" s="1">
        <v>1</v>
      </c>
      <c r="F2447" s="13">
        <v>9</v>
      </c>
      <c r="G2447" s="13">
        <f t="shared" si="39"/>
        <v>3</v>
      </c>
      <c r="H2447" s="13">
        <v>3</v>
      </c>
      <c r="I2447" s="13">
        <v>0</v>
      </c>
      <c r="J2447" s="13">
        <v>0</v>
      </c>
      <c r="K2447" s="13">
        <v>1</v>
      </c>
      <c r="L2447" s="13">
        <v>0</v>
      </c>
      <c r="M2447" s="13">
        <v>1</v>
      </c>
      <c r="N2447" s="13">
        <v>0</v>
      </c>
      <c r="O2447" s="13">
        <v>1</v>
      </c>
      <c r="P2447" s="13">
        <v>1</v>
      </c>
      <c r="Q2447" s="13">
        <v>3</v>
      </c>
      <c r="R2447" s="13">
        <v>410</v>
      </c>
      <c r="S2447" s="13">
        <v>0</v>
      </c>
      <c r="T2447" s="15">
        <v>4.5</v>
      </c>
      <c r="U2447" s="15">
        <v>0.5625</v>
      </c>
      <c r="V2447" s="15">
        <v>0.354375</v>
      </c>
      <c r="W2447" s="13">
        <v>37</v>
      </c>
      <c r="X2447" s="13">
        <v>62</v>
      </c>
      <c r="Y2447" s="13">
        <v>9</v>
      </c>
      <c r="Z2447" s="13">
        <v>99</v>
      </c>
      <c r="AA2447" s="13">
        <v>48</v>
      </c>
      <c r="AB2447" s="13">
        <v>0</v>
      </c>
    </row>
    <row r="2448" spans="1:28">
      <c r="A2448" s="1">
        <v>100016044</v>
      </c>
      <c r="B2448" s="1" t="s">
        <v>587</v>
      </c>
      <c r="C2448" s="1" t="s">
        <v>5164</v>
      </c>
      <c r="D2448" s="1" t="s">
        <v>12</v>
      </c>
      <c r="E2448" s="1">
        <v>1</v>
      </c>
      <c r="F2448" s="13">
        <v>10</v>
      </c>
      <c r="G2448" s="13">
        <f t="shared" si="39"/>
        <v>4</v>
      </c>
      <c r="H2448" s="13">
        <v>4</v>
      </c>
      <c r="I2448" s="13">
        <v>0</v>
      </c>
      <c r="J2448" s="13">
        <v>0</v>
      </c>
      <c r="K2448" s="13">
        <v>1</v>
      </c>
      <c r="L2448" s="13">
        <v>0</v>
      </c>
      <c r="M2448" s="13">
        <v>1</v>
      </c>
      <c r="N2448" s="13">
        <v>0</v>
      </c>
      <c r="O2448" s="13">
        <v>1</v>
      </c>
      <c r="P2448" s="13">
        <v>1</v>
      </c>
      <c r="Q2448" s="13">
        <v>3</v>
      </c>
      <c r="R2448" s="13">
        <v>443</v>
      </c>
      <c r="S2448" s="13">
        <v>0</v>
      </c>
      <c r="T2448" s="15">
        <v>5</v>
      </c>
      <c r="U2448" s="15">
        <v>0.625</v>
      </c>
      <c r="V2448" s="15">
        <v>0.39374999999999999</v>
      </c>
      <c r="W2448" s="13">
        <v>40</v>
      </c>
      <c r="X2448" s="13">
        <v>67</v>
      </c>
      <c r="Y2448" s="13">
        <v>10</v>
      </c>
      <c r="Z2448" s="13">
        <v>107</v>
      </c>
      <c r="AA2448" s="13">
        <v>48</v>
      </c>
      <c r="AB2448" s="13">
        <v>0</v>
      </c>
    </row>
    <row r="2449" spans="1:28">
      <c r="A2449" s="1">
        <v>100016052</v>
      </c>
      <c r="B2449" s="1" t="s">
        <v>587</v>
      </c>
      <c r="C2449" s="1" t="s">
        <v>5189</v>
      </c>
      <c r="D2449" s="1" t="s">
        <v>12</v>
      </c>
      <c r="E2449" s="1">
        <v>1</v>
      </c>
      <c r="F2449" s="13">
        <v>52</v>
      </c>
      <c r="G2449" s="13">
        <f t="shared" si="39"/>
        <v>14</v>
      </c>
      <c r="H2449" s="13">
        <v>14</v>
      </c>
      <c r="I2449" s="13">
        <v>0</v>
      </c>
      <c r="J2449" s="13">
        <v>8</v>
      </c>
      <c r="K2449" s="13">
        <v>0</v>
      </c>
      <c r="L2449" s="13">
        <v>0</v>
      </c>
      <c r="M2449" s="13">
        <v>0</v>
      </c>
      <c r="N2449" s="13">
        <v>5</v>
      </c>
      <c r="O2449" s="13">
        <v>1</v>
      </c>
      <c r="P2449" s="13">
        <v>4</v>
      </c>
      <c r="Q2449" s="13">
        <v>19</v>
      </c>
      <c r="R2449" s="13">
        <v>2662</v>
      </c>
      <c r="S2449" s="13">
        <v>219</v>
      </c>
      <c r="T2449" s="15">
        <v>26</v>
      </c>
      <c r="U2449" s="15">
        <v>3.25</v>
      </c>
      <c r="V2449" s="15">
        <v>2.0474999999999999</v>
      </c>
      <c r="W2449" s="13">
        <v>240</v>
      </c>
      <c r="X2449" s="13">
        <v>465</v>
      </c>
      <c r="Y2449" s="13">
        <v>52</v>
      </c>
      <c r="Z2449" s="13">
        <v>705</v>
      </c>
      <c r="AA2449" s="13">
        <v>120</v>
      </c>
      <c r="AB2449" s="13">
        <v>8</v>
      </c>
    </row>
    <row r="2450" spans="1:28">
      <c r="A2450" s="1">
        <v>100016060</v>
      </c>
      <c r="B2450" s="1" t="s">
        <v>587</v>
      </c>
      <c r="C2450" s="1" t="s">
        <v>5189</v>
      </c>
      <c r="D2450" s="1" t="s">
        <v>176</v>
      </c>
      <c r="E2450" s="1">
        <v>1</v>
      </c>
      <c r="F2450" s="13">
        <v>30</v>
      </c>
      <c r="G2450" s="13">
        <f t="shared" si="39"/>
        <v>8</v>
      </c>
      <c r="H2450" s="13">
        <v>8</v>
      </c>
      <c r="I2450" s="13">
        <v>0</v>
      </c>
      <c r="J2450" s="13">
        <v>4</v>
      </c>
      <c r="K2450" s="13">
        <v>0</v>
      </c>
      <c r="L2450" s="13">
        <v>0</v>
      </c>
      <c r="M2450" s="13">
        <v>0</v>
      </c>
      <c r="N2450" s="13">
        <v>3</v>
      </c>
      <c r="O2450" s="13">
        <v>1</v>
      </c>
      <c r="P2450" s="13">
        <v>2</v>
      </c>
      <c r="Q2450" s="13">
        <v>11</v>
      </c>
      <c r="R2450" s="13">
        <v>1518</v>
      </c>
      <c r="S2450" s="13">
        <v>50</v>
      </c>
      <c r="T2450" s="15">
        <v>15</v>
      </c>
      <c r="U2450" s="15">
        <v>1.875</v>
      </c>
      <c r="V2450" s="15">
        <v>1.1812499999999999</v>
      </c>
      <c r="W2450" s="13">
        <v>137</v>
      </c>
      <c r="X2450" s="13">
        <v>243</v>
      </c>
      <c r="Y2450" s="13">
        <v>30</v>
      </c>
      <c r="Z2450" s="13">
        <v>380</v>
      </c>
      <c r="AA2450" s="13">
        <v>72</v>
      </c>
      <c r="AB2450" s="13">
        <v>4</v>
      </c>
    </row>
    <row r="2451" spans="1:28">
      <c r="A2451" s="1">
        <v>100016071</v>
      </c>
      <c r="B2451" s="1" t="s">
        <v>587</v>
      </c>
      <c r="C2451" s="1" t="s">
        <v>5189</v>
      </c>
      <c r="D2451" s="1" t="s">
        <v>176</v>
      </c>
      <c r="E2451" s="1">
        <v>1</v>
      </c>
      <c r="F2451" s="13">
        <v>62</v>
      </c>
      <c r="G2451" s="13">
        <f t="shared" si="39"/>
        <v>16</v>
      </c>
      <c r="H2451" s="13">
        <v>16</v>
      </c>
      <c r="I2451" s="13">
        <v>0</v>
      </c>
      <c r="J2451" s="13">
        <v>10</v>
      </c>
      <c r="K2451" s="13">
        <v>0</v>
      </c>
      <c r="L2451" s="13">
        <v>0</v>
      </c>
      <c r="M2451" s="13">
        <v>0</v>
      </c>
      <c r="N2451" s="13">
        <v>6</v>
      </c>
      <c r="O2451" s="13">
        <v>1</v>
      </c>
      <c r="P2451" s="13">
        <v>5</v>
      </c>
      <c r="Q2451" s="13">
        <v>23</v>
      </c>
      <c r="R2451" s="13">
        <v>3128</v>
      </c>
      <c r="S2451" s="13">
        <v>345</v>
      </c>
      <c r="T2451" s="15">
        <v>31</v>
      </c>
      <c r="U2451" s="15">
        <v>3.875</v>
      </c>
      <c r="V2451" s="15">
        <v>2.4412500000000001</v>
      </c>
      <c r="W2451" s="13">
        <v>282</v>
      </c>
      <c r="X2451" s="13">
        <v>573</v>
      </c>
      <c r="Y2451" s="13">
        <v>62</v>
      </c>
      <c r="Z2451" s="13">
        <v>855</v>
      </c>
      <c r="AA2451" s="13">
        <v>144</v>
      </c>
      <c r="AB2451" s="13">
        <v>10</v>
      </c>
    </row>
    <row r="2452" spans="1:28">
      <c r="A2452" s="1">
        <v>100016076</v>
      </c>
      <c r="B2452" s="1" t="s">
        <v>587</v>
      </c>
      <c r="C2452" s="1" t="s">
        <v>5189</v>
      </c>
      <c r="D2452" s="1" t="s">
        <v>46</v>
      </c>
      <c r="E2452" s="1">
        <v>1</v>
      </c>
      <c r="F2452" s="13">
        <v>14</v>
      </c>
      <c r="G2452" s="13">
        <f t="shared" si="39"/>
        <v>4</v>
      </c>
      <c r="H2452" s="13">
        <v>4</v>
      </c>
      <c r="I2452" s="13">
        <v>0</v>
      </c>
      <c r="J2452" s="13">
        <v>0</v>
      </c>
      <c r="K2452" s="13">
        <v>1</v>
      </c>
      <c r="L2452" s="13">
        <v>0</v>
      </c>
      <c r="M2452" s="13">
        <v>1</v>
      </c>
      <c r="N2452" s="13">
        <v>0</v>
      </c>
      <c r="O2452" s="13">
        <v>1</v>
      </c>
      <c r="P2452" s="13">
        <v>1</v>
      </c>
      <c r="Q2452" s="13">
        <v>5</v>
      </c>
      <c r="R2452" s="13">
        <v>767</v>
      </c>
      <c r="S2452" s="13">
        <v>0</v>
      </c>
      <c r="T2452" s="15">
        <v>7</v>
      </c>
      <c r="U2452" s="15">
        <v>0.875</v>
      </c>
      <c r="V2452" s="15">
        <v>0.55125000000000002</v>
      </c>
      <c r="W2452" s="13">
        <v>70</v>
      </c>
      <c r="X2452" s="13">
        <v>116</v>
      </c>
      <c r="Y2452" s="13">
        <v>14</v>
      </c>
      <c r="Z2452" s="13">
        <v>186</v>
      </c>
      <c r="AA2452" s="13">
        <v>48</v>
      </c>
      <c r="AB2452" s="13">
        <v>0</v>
      </c>
    </row>
    <row r="2453" spans="1:28">
      <c r="A2453" s="1">
        <v>100016079</v>
      </c>
      <c r="B2453" s="1" t="s">
        <v>587</v>
      </c>
      <c r="C2453" s="1" t="s">
        <v>5189</v>
      </c>
      <c r="D2453" s="1" t="s">
        <v>12</v>
      </c>
      <c r="E2453" s="1">
        <v>1</v>
      </c>
      <c r="F2453" s="13">
        <v>11</v>
      </c>
      <c r="G2453" s="13">
        <f t="shared" si="39"/>
        <v>3</v>
      </c>
      <c r="H2453" s="13">
        <v>3</v>
      </c>
      <c r="I2453" s="13">
        <v>0</v>
      </c>
      <c r="J2453" s="13">
        <v>0</v>
      </c>
      <c r="K2453" s="13">
        <v>1</v>
      </c>
      <c r="L2453" s="13">
        <v>0</v>
      </c>
      <c r="M2453" s="13">
        <v>1</v>
      </c>
      <c r="N2453" s="13">
        <v>0</v>
      </c>
      <c r="O2453" s="13">
        <v>1</v>
      </c>
      <c r="P2453" s="13">
        <v>1</v>
      </c>
      <c r="Q2453" s="13">
        <v>4</v>
      </c>
      <c r="R2453" s="13">
        <v>552</v>
      </c>
      <c r="S2453" s="13">
        <v>0</v>
      </c>
      <c r="T2453" s="15">
        <v>5.5</v>
      </c>
      <c r="U2453" s="15">
        <v>0.6875</v>
      </c>
      <c r="V2453" s="15">
        <v>0.43312499999999998</v>
      </c>
      <c r="W2453" s="13">
        <v>50</v>
      </c>
      <c r="X2453" s="13">
        <v>83</v>
      </c>
      <c r="Y2453" s="13">
        <v>11</v>
      </c>
      <c r="Z2453" s="13">
        <v>133</v>
      </c>
      <c r="AA2453" s="13">
        <v>48</v>
      </c>
      <c r="AB2453" s="13">
        <v>0</v>
      </c>
    </row>
    <row r="2454" spans="1:28">
      <c r="A2454" s="1">
        <v>100016083</v>
      </c>
      <c r="B2454" s="1" t="s">
        <v>587</v>
      </c>
      <c r="C2454" s="1" t="s">
        <v>5189</v>
      </c>
      <c r="D2454" s="1" t="s">
        <v>12</v>
      </c>
      <c r="E2454" s="1">
        <v>1</v>
      </c>
      <c r="F2454" s="13">
        <v>9</v>
      </c>
      <c r="G2454" s="13">
        <f t="shared" si="39"/>
        <v>3</v>
      </c>
      <c r="H2454" s="13">
        <v>3</v>
      </c>
      <c r="I2454" s="13">
        <v>0</v>
      </c>
      <c r="J2454" s="13">
        <v>0</v>
      </c>
      <c r="K2454" s="13">
        <v>1</v>
      </c>
      <c r="L2454" s="13">
        <v>0</v>
      </c>
      <c r="M2454" s="13">
        <v>1</v>
      </c>
      <c r="N2454" s="13">
        <v>0</v>
      </c>
      <c r="O2454" s="13">
        <v>1</v>
      </c>
      <c r="P2454" s="13">
        <v>1</v>
      </c>
      <c r="Q2454" s="13">
        <v>3</v>
      </c>
      <c r="R2454" s="13">
        <v>410</v>
      </c>
      <c r="S2454" s="13">
        <v>0</v>
      </c>
      <c r="T2454" s="15">
        <v>4.5</v>
      </c>
      <c r="U2454" s="15">
        <v>0.5625</v>
      </c>
      <c r="V2454" s="15">
        <v>0.354375</v>
      </c>
      <c r="W2454" s="13">
        <v>37</v>
      </c>
      <c r="X2454" s="13">
        <v>62</v>
      </c>
      <c r="Y2454" s="13">
        <v>9</v>
      </c>
      <c r="Z2454" s="13">
        <v>99</v>
      </c>
      <c r="AA2454" s="13">
        <v>48</v>
      </c>
      <c r="AB2454" s="13">
        <v>0</v>
      </c>
    </row>
    <row r="2455" spans="1:28">
      <c r="A2455" s="1">
        <v>100016086</v>
      </c>
      <c r="B2455" s="1" t="s">
        <v>587</v>
      </c>
      <c r="C2455" s="1" t="s">
        <v>5189</v>
      </c>
      <c r="D2455" s="1" t="s">
        <v>12</v>
      </c>
      <c r="E2455" s="1">
        <v>1</v>
      </c>
      <c r="F2455" s="13">
        <v>11</v>
      </c>
      <c r="G2455" s="13">
        <f t="shared" si="39"/>
        <v>3</v>
      </c>
      <c r="H2455" s="13">
        <v>3</v>
      </c>
      <c r="I2455" s="13">
        <v>0</v>
      </c>
      <c r="J2455" s="13">
        <v>0</v>
      </c>
      <c r="K2455" s="13">
        <v>1</v>
      </c>
      <c r="L2455" s="13">
        <v>0</v>
      </c>
      <c r="M2455" s="13">
        <v>1</v>
      </c>
      <c r="N2455" s="13">
        <v>0</v>
      </c>
      <c r="O2455" s="13">
        <v>1</v>
      </c>
      <c r="P2455" s="13">
        <v>1</v>
      </c>
      <c r="Q2455" s="13">
        <v>4</v>
      </c>
      <c r="R2455" s="13">
        <v>552</v>
      </c>
      <c r="S2455" s="13">
        <v>0</v>
      </c>
      <c r="T2455" s="15">
        <v>5.5</v>
      </c>
      <c r="U2455" s="15">
        <v>0.6875</v>
      </c>
      <c r="V2455" s="15">
        <v>0.43312499999999998</v>
      </c>
      <c r="W2455" s="13">
        <v>50</v>
      </c>
      <c r="X2455" s="13">
        <v>83</v>
      </c>
      <c r="Y2455" s="13">
        <v>11</v>
      </c>
      <c r="Z2455" s="13">
        <v>133</v>
      </c>
      <c r="AA2455" s="13">
        <v>48</v>
      </c>
      <c r="AB2455" s="13">
        <v>0</v>
      </c>
    </row>
    <row r="2456" spans="1:28">
      <c r="A2456" s="1">
        <v>100016096</v>
      </c>
      <c r="B2456" s="1" t="s">
        <v>587</v>
      </c>
      <c r="C2456" s="1" t="s">
        <v>5189</v>
      </c>
      <c r="D2456" s="1" t="s">
        <v>18</v>
      </c>
      <c r="E2456" s="1">
        <v>1</v>
      </c>
      <c r="F2456" s="13">
        <v>46</v>
      </c>
      <c r="G2456" s="13">
        <f t="shared" si="39"/>
        <v>12</v>
      </c>
      <c r="H2456" s="13">
        <v>12</v>
      </c>
      <c r="I2456" s="13">
        <v>0</v>
      </c>
      <c r="J2456" s="13">
        <v>6</v>
      </c>
      <c r="K2456" s="13">
        <v>0</v>
      </c>
      <c r="L2456" s="13">
        <v>0</v>
      </c>
      <c r="M2456" s="13">
        <v>0</v>
      </c>
      <c r="N2456" s="13">
        <v>4</v>
      </c>
      <c r="O2456" s="13">
        <v>1</v>
      </c>
      <c r="P2456" s="13">
        <v>3</v>
      </c>
      <c r="Q2456" s="13">
        <v>17</v>
      </c>
      <c r="R2456" s="13">
        <v>2263</v>
      </c>
      <c r="S2456" s="13">
        <v>166</v>
      </c>
      <c r="T2456" s="15">
        <v>23</v>
      </c>
      <c r="U2456" s="15">
        <v>2.875</v>
      </c>
      <c r="V2456" s="15">
        <v>1.81125</v>
      </c>
      <c r="W2456" s="13">
        <v>204</v>
      </c>
      <c r="X2456" s="13">
        <v>390</v>
      </c>
      <c r="Y2456" s="13">
        <v>46</v>
      </c>
      <c r="Z2456" s="13">
        <v>594</v>
      </c>
      <c r="AA2456" s="13">
        <v>96</v>
      </c>
      <c r="AB2456" s="13">
        <v>6</v>
      </c>
    </row>
    <row r="2457" spans="1:28">
      <c r="A2457" s="1">
        <v>100016099</v>
      </c>
      <c r="B2457" s="1" t="s">
        <v>587</v>
      </c>
      <c r="C2457" s="1" t="s">
        <v>5189</v>
      </c>
      <c r="D2457" s="1" t="s">
        <v>176</v>
      </c>
      <c r="E2457" s="1">
        <v>1</v>
      </c>
      <c r="F2457" s="13">
        <v>65</v>
      </c>
      <c r="G2457" s="13">
        <f t="shared" si="39"/>
        <v>17</v>
      </c>
      <c r="H2457" s="13">
        <v>17</v>
      </c>
      <c r="I2457" s="13">
        <v>0</v>
      </c>
      <c r="J2457" s="13">
        <v>10</v>
      </c>
      <c r="K2457" s="13">
        <v>0</v>
      </c>
      <c r="L2457" s="13">
        <v>0</v>
      </c>
      <c r="M2457" s="13">
        <v>0</v>
      </c>
      <c r="N2457" s="13">
        <v>6</v>
      </c>
      <c r="O2457" s="13">
        <v>1</v>
      </c>
      <c r="P2457" s="13">
        <v>5</v>
      </c>
      <c r="Q2457" s="13">
        <v>24</v>
      </c>
      <c r="R2457" s="13">
        <v>3268</v>
      </c>
      <c r="S2457" s="13">
        <v>381</v>
      </c>
      <c r="T2457" s="15">
        <v>32.5</v>
      </c>
      <c r="U2457" s="15">
        <v>4.0625</v>
      </c>
      <c r="V2457" s="15">
        <v>2.5593750000000002</v>
      </c>
      <c r="W2457" s="13">
        <v>295</v>
      </c>
      <c r="X2457" s="13">
        <v>605</v>
      </c>
      <c r="Y2457" s="13">
        <v>65</v>
      </c>
      <c r="Z2457" s="13">
        <v>900</v>
      </c>
      <c r="AA2457" s="13">
        <v>144</v>
      </c>
      <c r="AB2457" s="13">
        <v>10</v>
      </c>
    </row>
    <row r="2458" spans="1:28">
      <c r="A2458" s="1">
        <v>100016112</v>
      </c>
      <c r="B2458" s="1" t="s">
        <v>587</v>
      </c>
      <c r="C2458" s="1" t="s">
        <v>5189</v>
      </c>
      <c r="D2458" s="1" t="s">
        <v>176</v>
      </c>
      <c r="E2458" s="1">
        <v>3</v>
      </c>
      <c r="F2458" s="13">
        <v>40</v>
      </c>
      <c r="G2458" s="13">
        <f t="shared" si="39"/>
        <v>12</v>
      </c>
      <c r="H2458" s="13">
        <v>12</v>
      </c>
      <c r="I2458" s="13">
        <v>0</v>
      </c>
      <c r="J2458" s="13">
        <v>6</v>
      </c>
      <c r="K2458" s="13">
        <v>2</v>
      </c>
      <c r="L2458" s="13">
        <v>0</v>
      </c>
      <c r="M2458" s="13">
        <v>2</v>
      </c>
      <c r="N2458" s="13">
        <v>4</v>
      </c>
      <c r="O2458" s="13">
        <v>3</v>
      </c>
      <c r="P2458" s="13">
        <v>5</v>
      </c>
      <c r="Q2458" s="13">
        <v>14</v>
      </c>
      <c r="R2458" s="13">
        <v>2085</v>
      </c>
      <c r="S2458" s="13">
        <v>16</v>
      </c>
      <c r="T2458" s="15">
        <v>20</v>
      </c>
      <c r="U2458" s="15">
        <v>2.5</v>
      </c>
      <c r="V2458" s="15">
        <v>1.575</v>
      </c>
      <c r="W2458" s="13">
        <v>188</v>
      </c>
      <c r="X2458" s="13">
        <v>319</v>
      </c>
      <c r="Y2458" s="13">
        <v>40</v>
      </c>
      <c r="Z2458" s="13">
        <v>507</v>
      </c>
      <c r="AA2458" s="13">
        <v>192</v>
      </c>
      <c r="AB2458" s="13">
        <v>6</v>
      </c>
    </row>
    <row r="2459" spans="1:28">
      <c r="A2459" s="1">
        <v>100016114</v>
      </c>
      <c r="B2459" s="1" t="s">
        <v>587</v>
      </c>
      <c r="C2459" s="1" t="s">
        <v>5189</v>
      </c>
      <c r="D2459" s="1" t="s">
        <v>46</v>
      </c>
      <c r="E2459" s="1">
        <v>2</v>
      </c>
      <c r="F2459" s="13">
        <v>44</v>
      </c>
      <c r="G2459" s="13">
        <f t="shared" si="39"/>
        <v>12</v>
      </c>
      <c r="H2459" s="13">
        <v>12</v>
      </c>
      <c r="I2459" s="13">
        <v>0</v>
      </c>
      <c r="J2459" s="13">
        <v>4</v>
      </c>
      <c r="K2459" s="13">
        <v>1</v>
      </c>
      <c r="L2459" s="13">
        <v>0</v>
      </c>
      <c r="M2459" s="13">
        <v>1</v>
      </c>
      <c r="N2459" s="13">
        <v>3</v>
      </c>
      <c r="O2459" s="13">
        <v>2</v>
      </c>
      <c r="P2459" s="13">
        <v>3</v>
      </c>
      <c r="Q2459" s="13">
        <v>16</v>
      </c>
      <c r="R2459" s="13">
        <v>2209</v>
      </c>
      <c r="S2459" s="13">
        <v>65</v>
      </c>
      <c r="T2459" s="15">
        <v>22</v>
      </c>
      <c r="U2459" s="15">
        <v>2.75</v>
      </c>
      <c r="V2459" s="15">
        <v>1.7324999999999999</v>
      </c>
      <c r="W2459" s="13">
        <v>200</v>
      </c>
      <c r="X2459" s="13">
        <v>352</v>
      </c>
      <c r="Y2459" s="13">
        <v>44</v>
      </c>
      <c r="Z2459" s="13">
        <v>552</v>
      </c>
      <c r="AA2459" s="13">
        <v>120</v>
      </c>
      <c r="AB2459" s="13">
        <v>4</v>
      </c>
    </row>
    <row r="2460" spans="1:28">
      <c r="A2460" s="1">
        <v>100016115</v>
      </c>
      <c r="B2460" s="1" t="s">
        <v>587</v>
      </c>
      <c r="C2460" s="1" t="s">
        <v>5189</v>
      </c>
      <c r="D2460" s="1" t="s">
        <v>12</v>
      </c>
      <c r="E2460" s="1">
        <v>1</v>
      </c>
      <c r="F2460" s="13">
        <v>57</v>
      </c>
      <c r="G2460" s="13">
        <f t="shared" si="39"/>
        <v>15</v>
      </c>
      <c r="H2460" s="13">
        <v>15</v>
      </c>
      <c r="I2460" s="13">
        <v>0</v>
      </c>
      <c r="J2460" s="13">
        <v>6</v>
      </c>
      <c r="K2460" s="13">
        <v>0</v>
      </c>
      <c r="L2460" s="13">
        <v>0</v>
      </c>
      <c r="M2460" s="13">
        <v>0</v>
      </c>
      <c r="N2460" s="13">
        <v>4</v>
      </c>
      <c r="O2460" s="13">
        <v>1</v>
      </c>
      <c r="P2460" s="13">
        <v>3</v>
      </c>
      <c r="Q2460" s="13">
        <v>21</v>
      </c>
      <c r="R2460" s="13">
        <v>2775</v>
      </c>
      <c r="S2460" s="13">
        <v>279</v>
      </c>
      <c r="T2460" s="15">
        <v>28.5</v>
      </c>
      <c r="U2460" s="15">
        <v>3.5625</v>
      </c>
      <c r="V2460" s="15">
        <v>2.2443749999999998</v>
      </c>
      <c r="W2460" s="13">
        <v>250</v>
      </c>
      <c r="X2460" s="13">
        <v>500</v>
      </c>
      <c r="Y2460" s="13">
        <v>57</v>
      </c>
      <c r="Z2460" s="13">
        <v>750</v>
      </c>
      <c r="AA2460" s="13">
        <v>96</v>
      </c>
      <c r="AB2460" s="13">
        <v>6</v>
      </c>
    </row>
    <row r="2461" spans="1:28">
      <c r="A2461" s="1">
        <v>100016120</v>
      </c>
      <c r="B2461" s="1" t="s">
        <v>587</v>
      </c>
      <c r="C2461" s="1" t="s">
        <v>5189</v>
      </c>
      <c r="D2461" s="1" t="s">
        <v>46</v>
      </c>
      <c r="E2461" s="1">
        <v>2</v>
      </c>
      <c r="F2461" s="13">
        <v>58</v>
      </c>
      <c r="G2461" s="13">
        <f t="shared" si="39"/>
        <v>16</v>
      </c>
      <c r="H2461" s="13">
        <v>16</v>
      </c>
      <c r="I2461" s="13">
        <v>0</v>
      </c>
      <c r="J2461" s="13">
        <v>6</v>
      </c>
      <c r="K2461" s="13">
        <v>1</v>
      </c>
      <c r="L2461" s="13">
        <v>0</v>
      </c>
      <c r="M2461" s="13">
        <v>1</v>
      </c>
      <c r="N2461" s="13">
        <v>4</v>
      </c>
      <c r="O2461" s="13">
        <v>2</v>
      </c>
      <c r="P2461" s="13">
        <v>4</v>
      </c>
      <c r="Q2461" s="13">
        <v>21</v>
      </c>
      <c r="R2461" s="13">
        <v>3054</v>
      </c>
      <c r="S2461" s="13">
        <v>120</v>
      </c>
      <c r="T2461" s="15">
        <v>29</v>
      </c>
      <c r="U2461" s="15">
        <v>3.625</v>
      </c>
      <c r="V2461" s="15">
        <v>2.2837499999999999</v>
      </c>
      <c r="W2461" s="13">
        <v>276</v>
      </c>
      <c r="X2461" s="13">
        <v>495</v>
      </c>
      <c r="Y2461" s="13">
        <v>58</v>
      </c>
      <c r="Z2461" s="13">
        <v>771</v>
      </c>
      <c r="AA2461" s="13">
        <v>144</v>
      </c>
      <c r="AB2461" s="13">
        <v>6</v>
      </c>
    </row>
    <row r="2462" spans="1:28">
      <c r="A2462" s="1">
        <v>100016123</v>
      </c>
      <c r="B2462" s="1" t="s">
        <v>587</v>
      </c>
      <c r="C2462" s="1" t="s">
        <v>5189</v>
      </c>
      <c r="D2462" s="1" t="s">
        <v>5212</v>
      </c>
      <c r="E2462" s="1">
        <v>1</v>
      </c>
      <c r="F2462" s="13">
        <v>62</v>
      </c>
      <c r="G2462" s="13">
        <f t="shared" si="39"/>
        <v>16</v>
      </c>
      <c r="H2462" s="13">
        <v>16</v>
      </c>
      <c r="I2462" s="13">
        <v>0</v>
      </c>
      <c r="J2462" s="13">
        <v>10</v>
      </c>
      <c r="K2462" s="13">
        <v>0</v>
      </c>
      <c r="L2462" s="13">
        <v>0</v>
      </c>
      <c r="M2462" s="13">
        <v>0</v>
      </c>
      <c r="N2462" s="13">
        <v>6</v>
      </c>
      <c r="O2462" s="13">
        <v>1</v>
      </c>
      <c r="P2462" s="13">
        <v>5</v>
      </c>
      <c r="Q2462" s="13">
        <v>23</v>
      </c>
      <c r="R2462" s="13">
        <v>3128</v>
      </c>
      <c r="S2462" s="13">
        <v>345</v>
      </c>
      <c r="T2462" s="15">
        <v>31</v>
      </c>
      <c r="U2462" s="15">
        <v>3.875</v>
      </c>
      <c r="V2462" s="15">
        <v>2.4412500000000001</v>
      </c>
      <c r="W2462" s="13">
        <v>282</v>
      </c>
      <c r="X2462" s="13">
        <v>573</v>
      </c>
      <c r="Y2462" s="13">
        <v>62</v>
      </c>
      <c r="Z2462" s="13">
        <v>855</v>
      </c>
      <c r="AA2462" s="13">
        <v>144</v>
      </c>
      <c r="AB2462" s="13">
        <v>10</v>
      </c>
    </row>
    <row r="2463" spans="1:28">
      <c r="A2463" s="1">
        <v>100016128</v>
      </c>
      <c r="B2463" s="1" t="s">
        <v>587</v>
      </c>
      <c r="C2463" s="1" t="s">
        <v>5189</v>
      </c>
      <c r="D2463" s="1" t="s">
        <v>176</v>
      </c>
      <c r="E2463" s="1">
        <v>1</v>
      </c>
      <c r="F2463" s="13">
        <v>89</v>
      </c>
      <c r="G2463" s="13">
        <f t="shared" si="39"/>
        <v>23</v>
      </c>
      <c r="H2463" s="13">
        <v>23</v>
      </c>
      <c r="I2463" s="13">
        <v>0</v>
      </c>
      <c r="J2463" s="13">
        <v>14</v>
      </c>
      <c r="K2463" s="13">
        <v>0</v>
      </c>
      <c r="L2463" s="13">
        <v>0</v>
      </c>
      <c r="M2463" s="13">
        <v>0</v>
      </c>
      <c r="N2463" s="13">
        <v>8</v>
      </c>
      <c r="O2463" s="13">
        <v>1</v>
      </c>
      <c r="P2463" s="13">
        <v>7</v>
      </c>
      <c r="Q2463" s="13">
        <v>33</v>
      </c>
      <c r="R2463" s="13">
        <v>4506</v>
      </c>
      <c r="S2463" s="13">
        <v>784</v>
      </c>
      <c r="T2463" s="15">
        <v>44.5</v>
      </c>
      <c r="U2463" s="15">
        <v>5.5625</v>
      </c>
      <c r="V2463" s="15">
        <v>3.504375</v>
      </c>
      <c r="W2463" s="13">
        <v>406</v>
      </c>
      <c r="X2463" s="13">
        <v>912</v>
      </c>
      <c r="Y2463" s="13">
        <v>89</v>
      </c>
      <c r="Z2463" s="13">
        <v>1318</v>
      </c>
      <c r="AA2463" s="13">
        <v>192</v>
      </c>
      <c r="AB2463" s="13">
        <v>14</v>
      </c>
    </row>
    <row r="2464" spans="1:28">
      <c r="A2464" s="1">
        <v>100016132</v>
      </c>
      <c r="B2464" s="1" t="s">
        <v>587</v>
      </c>
      <c r="C2464" s="1" t="s">
        <v>5189</v>
      </c>
      <c r="D2464" s="1" t="s">
        <v>12</v>
      </c>
      <c r="E2464" s="1">
        <v>1</v>
      </c>
      <c r="F2464" s="13">
        <v>6</v>
      </c>
      <c r="G2464" s="13">
        <f t="shared" si="39"/>
        <v>2</v>
      </c>
      <c r="H2464" s="13">
        <v>2</v>
      </c>
      <c r="I2464" s="13">
        <v>0</v>
      </c>
      <c r="J2464" s="13">
        <v>0</v>
      </c>
      <c r="K2464" s="13">
        <v>1</v>
      </c>
      <c r="L2464" s="13">
        <v>0</v>
      </c>
      <c r="M2464" s="13">
        <v>1</v>
      </c>
      <c r="N2464" s="13">
        <v>0</v>
      </c>
      <c r="O2464" s="13">
        <v>1</v>
      </c>
      <c r="P2464" s="13">
        <v>1</v>
      </c>
      <c r="Q2464" s="13">
        <v>2</v>
      </c>
      <c r="R2464" s="13">
        <v>272</v>
      </c>
      <c r="S2464" s="13">
        <v>0</v>
      </c>
      <c r="T2464" s="15">
        <v>3</v>
      </c>
      <c r="U2464" s="15">
        <v>0.375</v>
      </c>
      <c r="V2464" s="15">
        <v>0.23624999999999999</v>
      </c>
      <c r="W2464" s="13">
        <v>25</v>
      </c>
      <c r="X2464" s="13">
        <v>41</v>
      </c>
      <c r="Y2464" s="13">
        <v>6</v>
      </c>
      <c r="Z2464" s="13">
        <v>66</v>
      </c>
      <c r="AA2464" s="13">
        <v>48</v>
      </c>
      <c r="AB2464" s="13">
        <v>0</v>
      </c>
    </row>
    <row r="2465" spans="1:28">
      <c r="A2465" s="1">
        <v>100016137</v>
      </c>
      <c r="B2465" s="1" t="s">
        <v>587</v>
      </c>
      <c r="C2465" s="1" t="s">
        <v>5189</v>
      </c>
      <c r="D2465" s="1" t="s">
        <v>176</v>
      </c>
      <c r="E2465" s="1">
        <v>1</v>
      </c>
      <c r="F2465" s="13">
        <v>25</v>
      </c>
      <c r="G2465" s="13">
        <f t="shared" si="39"/>
        <v>7</v>
      </c>
      <c r="H2465" s="13">
        <v>7</v>
      </c>
      <c r="I2465" s="13">
        <v>0</v>
      </c>
      <c r="J2465" s="13">
        <v>4</v>
      </c>
      <c r="K2465" s="13">
        <v>0</v>
      </c>
      <c r="L2465" s="13">
        <v>0</v>
      </c>
      <c r="M2465" s="13">
        <v>0</v>
      </c>
      <c r="N2465" s="13">
        <v>3</v>
      </c>
      <c r="O2465" s="13">
        <v>1</v>
      </c>
      <c r="P2465" s="13">
        <v>2</v>
      </c>
      <c r="Q2465" s="13">
        <v>9</v>
      </c>
      <c r="R2465" s="13">
        <v>1285</v>
      </c>
      <c r="S2465" s="13">
        <v>25</v>
      </c>
      <c r="T2465" s="15">
        <v>12.5</v>
      </c>
      <c r="U2465" s="15">
        <v>1.5625</v>
      </c>
      <c r="V2465" s="15">
        <v>0.984375</v>
      </c>
      <c r="W2465" s="13">
        <v>116</v>
      </c>
      <c r="X2465" s="13">
        <v>201</v>
      </c>
      <c r="Y2465" s="13">
        <v>25</v>
      </c>
      <c r="Z2465" s="13">
        <v>317</v>
      </c>
      <c r="AA2465" s="13">
        <v>72</v>
      </c>
      <c r="AB2465" s="13">
        <v>4</v>
      </c>
    </row>
    <row r="2466" spans="1:28">
      <c r="A2466" s="1">
        <v>100016140</v>
      </c>
      <c r="B2466" s="1" t="s">
        <v>587</v>
      </c>
      <c r="C2466" s="1" t="s">
        <v>5189</v>
      </c>
      <c r="D2466" s="1" t="s">
        <v>446</v>
      </c>
      <c r="E2466" s="1">
        <v>3</v>
      </c>
      <c r="F2466" s="13">
        <v>22</v>
      </c>
      <c r="G2466" s="13">
        <f t="shared" si="39"/>
        <v>6</v>
      </c>
      <c r="H2466" s="13">
        <v>6</v>
      </c>
      <c r="I2466" s="13">
        <v>0</v>
      </c>
      <c r="J2466" s="13">
        <v>4</v>
      </c>
      <c r="K2466" s="13">
        <v>0</v>
      </c>
      <c r="L2466" s="13">
        <v>0</v>
      </c>
      <c r="M2466" s="13">
        <v>0</v>
      </c>
      <c r="N2466" s="13">
        <v>3</v>
      </c>
      <c r="O2466" s="13">
        <v>1</v>
      </c>
      <c r="P2466" s="13">
        <v>2</v>
      </c>
      <c r="Q2466" s="13">
        <v>8</v>
      </c>
      <c r="R2466" s="13">
        <v>1145</v>
      </c>
      <c r="S2466" s="13">
        <v>16</v>
      </c>
      <c r="T2466" s="15">
        <v>11</v>
      </c>
      <c r="U2466" s="15">
        <v>1.375</v>
      </c>
      <c r="V2466" s="15">
        <v>0.86624999999999996</v>
      </c>
      <c r="W2466" s="13">
        <v>104</v>
      </c>
      <c r="X2466" s="13">
        <v>177</v>
      </c>
      <c r="Y2466" s="13">
        <v>22</v>
      </c>
      <c r="Z2466" s="13">
        <v>281</v>
      </c>
      <c r="AA2466" s="13">
        <v>72</v>
      </c>
      <c r="AB2466" s="13">
        <v>4</v>
      </c>
    </row>
    <row r="2467" spans="1:28">
      <c r="A2467" s="1">
        <v>100016143</v>
      </c>
      <c r="B2467" s="1" t="s">
        <v>587</v>
      </c>
      <c r="C2467" s="1" t="s">
        <v>5189</v>
      </c>
      <c r="D2467" s="1" t="s">
        <v>12</v>
      </c>
      <c r="E2467" s="1">
        <v>1</v>
      </c>
      <c r="F2467" s="13">
        <v>11</v>
      </c>
      <c r="G2467" s="13">
        <f t="shared" si="39"/>
        <v>3</v>
      </c>
      <c r="H2467" s="13">
        <v>3</v>
      </c>
      <c r="I2467" s="13">
        <v>0</v>
      </c>
      <c r="J2467" s="13">
        <v>0</v>
      </c>
      <c r="K2467" s="13">
        <v>1</v>
      </c>
      <c r="L2467" s="13">
        <v>0</v>
      </c>
      <c r="M2467" s="13">
        <v>1</v>
      </c>
      <c r="N2467" s="13">
        <v>0</v>
      </c>
      <c r="O2467" s="13">
        <v>1</v>
      </c>
      <c r="P2467" s="13">
        <v>1</v>
      </c>
      <c r="Q2467" s="13">
        <v>4</v>
      </c>
      <c r="R2467" s="13">
        <v>552</v>
      </c>
      <c r="S2467" s="13">
        <v>0</v>
      </c>
      <c r="T2467" s="15">
        <v>5.5</v>
      </c>
      <c r="U2467" s="15">
        <v>0.6875</v>
      </c>
      <c r="V2467" s="15">
        <v>0.43312499999999998</v>
      </c>
      <c r="W2467" s="13">
        <v>50</v>
      </c>
      <c r="X2467" s="13">
        <v>83</v>
      </c>
      <c r="Y2467" s="13">
        <v>11</v>
      </c>
      <c r="Z2467" s="13">
        <v>133</v>
      </c>
      <c r="AA2467" s="13">
        <v>48</v>
      </c>
      <c r="AB2467" s="13">
        <v>0</v>
      </c>
    </row>
    <row r="2468" spans="1:28">
      <c r="A2468" s="1">
        <v>100016147</v>
      </c>
      <c r="B2468" s="1" t="s">
        <v>587</v>
      </c>
      <c r="C2468" s="1" t="s">
        <v>5189</v>
      </c>
      <c r="D2468" s="1" t="s">
        <v>176</v>
      </c>
      <c r="E2468" s="1">
        <v>1</v>
      </c>
      <c r="F2468" s="13">
        <v>11</v>
      </c>
      <c r="G2468" s="13">
        <f t="shared" si="39"/>
        <v>3</v>
      </c>
      <c r="H2468" s="13">
        <v>3</v>
      </c>
      <c r="I2468" s="13">
        <v>0</v>
      </c>
      <c r="J2468" s="13">
        <v>0</v>
      </c>
      <c r="K2468" s="13">
        <v>1</v>
      </c>
      <c r="L2468" s="13">
        <v>0</v>
      </c>
      <c r="M2468" s="13">
        <v>1</v>
      </c>
      <c r="N2468" s="13">
        <v>0</v>
      </c>
      <c r="O2468" s="13">
        <v>1</v>
      </c>
      <c r="P2468" s="13">
        <v>1</v>
      </c>
      <c r="Q2468" s="13">
        <v>4</v>
      </c>
      <c r="R2468" s="13">
        <v>552</v>
      </c>
      <c r="S2468" s="13">
        <v>0</v>
      </c>
      <c r="T2468" s="15">
        <v>5.5</v>
      </c>
      <c r="U2468" s="15">
        <v>0.6875</v>
      </c>
      <c r="V2468" s="15">
        <v>0.43312499999999998</v>
      </c>
      <c r="W2468" s="13">
        <v>50</v>
      </c>
      <c r="X2468" s="13">
        <v>83</v>
      </c>
      <c r="Y2468" s="13">
        <v>11</v>
      </c>
      <c r="Z2468" s="13">
        <v>133</v>
      </c>
      <c r="AA2468" s="13">
        <v>48</v>
      </c>
      <c r="AB2468" s="13">
        <v>0</v>
      </c>
    </row>
    <row r="2469" spans="1:28">
      <c r="A2469" s="1">
        <v>100016151</v>
      </c>
      <c r="B2469" s="1" t="s">
        <v>587</v>
      </c>
      <c r="C2469" s="1" t="s">
        <v>5189</v>
      </c>
      <c r="D2469" s="1" t="s">
        <v>176</v>
      </c>
      <c r="E2469" s="1">
        <v>1</v>
      </c>
      <c r="F2469" s="13">
        <v>14</v>
      </c>
      <c r="G2469" s="13">
        <f t="shared" si="39"/>
        <v>4</v>
      </c>
      <c r="H2469" s="13">
        <v>4</v>
      </c>
      <c r="I2469" s="13">
        <v>0</v>
      </c>
      <c r="J2469" s="13">
        <v>0</v>
      </c>
      <c r="K2469" s="13">
        <v>1</v>
      </c>
      <c r="L2469" s="13">
        <v>0</v>
      </c>
      <c r="M2469" s="13">
        <v>1</v>
      </c>
      <c r="N2469" s="13">
        <v>0</v>
      </c>
      <c r="O2469" s="13">
        <v>1</v>
      </c>
      <c r="P2469" s="13">
        <v>1</v>
      </c>
      <c r="Q2469" s="13">
        <v>5</v>
      </c>
      <c r="R2469" s="13">
        <v>767</v>
      </c>
      <c r="S2469" s="13">
        <v>0</v>
      </c>
      <c r="T2469" s="15">
        <v>7</v>
      </c>
      <c r="U2469" s="15">
        <v>0.875</v>
      </c>
      <c r="V2469" s="15">
        <v>0.55125000000000002</v>
      </c>
      <c r="W2469" s="13">
        <v>70</v>
      </c>
      <c r="X2469" s="13">
        <v>116</v>
      </c>
      <c r="Y2469" s="13">
        <v>14</v>
      </c>
      <c r="Z2469" s="13">
        <v>186</v>
      </c>
      <c r="AA2469" s="13">
        <v>48</v>
      </c>
      <c r="AB2469" s="13">
        <v>0</v>
      </c>
    </row>
    <row r="2470" spans="1:28">
      <c r="A2470" s="1">
        <v>100016161</v>
      </c>
      <c r="B2470" s="1" t="s">
        <v>587</v>
      </c>
      <c r="C2470" s="1" t="s">
        <v>5189</v>
      </c>
      <c r="D2470" s="1" t="s">
        <v>12</v>
      </c>
      <c r="E2470" s="1">
        <v>2</v>
      </c>
      <c r="F2470" s="13">
        <v>93</v>
      </c>
      <c r="G2470" s="13">
        <f t="shared" si="39"/>
        <v>25</v>
      </c>
      <c r="H2470" s="13">
        <v>25</v>
      </c>
      <c r="I2470" s="13">
        <v>0</v>
      </c>
      <c r="J2470" s="13">
        <v>16</v>
      </c>
      <c r="K2470" s="13">
        <v>0</v>
      </c>
      <c r="L2470" s="13">
        <v>0</v>
      </c>
      <c r="M2470" s="13">
        <v>0</v>
      </c>
      <c r="N2470" s="13">
        <v>10</v>
      </c>
      <c r="O2470" s="13">
        <v>2</v>
      </c>
      <c r="P2470" s="13">
        <v>8</v>
      </c>
      <c r="Q2470" s="13">
        <v>34</v>
      </c>
      <c r="R2470" s="13">
        <v>4812</v>
      </c>
      <c r="S2470" s="13">
        <v>339</v>
      </c>
      <c r="T2470" s="15">
        <v>46.5</v>
      </c>
      <c r="U2470" s="15">
        <v>5.8125</v>
      </c>
      <c r="V2470" s="15">
        <v>3.6618750000000002</v>
      </c>
      <c r="W2470" s="13">
        <v>434</v>
      </c>
      <c r="X2470" s="13">
        <v>824</v>
      </c>
      <c r="Y2470" s="13">
        <v>93</v>
      </c>
      <c r="Z2470" s="13">
        <v>1258</v>
      </c>
      <c r="AA2470" s="13">
        <v>240</v>
      </c>
      <c r="AB2470" s="13">
        <v>16</v>
      </c>
    </row>
    <row r="2471" spans="1:28">
      <c r="A2471" s="1">
        <v>100016167</v>
      </c>
      <c r="B2471" s="1" t="s">
        <v>587</v>
      </c>
      <c r="C2471" s="1" t="s">
        <v>5189</v>
      </c>
      <c r="D2471" s="1" t="s">
        <v>12</v>
      </c>
      <c r="E2471" s="1">
        <v>1</v>
      </c>
      <c r="F2471" s="13">
        <v>46</v>
      </c>
      <c r="G2471" s="13">
        <f t="shared" si="39"/>
        <v>12</v>
      </c>
      <c r="H2471" s="13">
        <v>12</v>
      </c>
      <c r="I2471" s="13">
        <v>0</v>
      </c>
      <c r="J2471" s="13">
        <v>6</v>
      </c>
      <c r="K2471" s="13">
        <v>0</v>
      </c>
      <c r="L2471" s="13">
        <v>0</v>
      </c>
      <c r="M2471" s="13">
        <v>0</v>
      </c>
      <c r="N2471" s="13">
        <v>4</v>
      </c>
      <c r="O2471" s="13">
        <v>1</v>
      </c>
      <c r="P2471" s="13">
        <v>3</v>
      </c>
      <c r="Q2471" s="13">
        <v>17</v>
      </c>
      <c r="R2471" s="13">
        <v>2263</v>
      </c>
      <c r="S2471" s="13">
        <v>166</v>
      </c>
      <c r="T2471" s="15">
        <v>23</v>
      </c>
      <c r="U2471" s="15">
        <v>2.875</v>
      </c>
      <c r="V2471" s="15">
        <v>1.81125</v>
      </c>
      <c r="W2471" s="13">
        <v>204</v>
      </c>
      <c r="X2471" s="13">
        <v>390</v>
      </c>
      <c r="Y2471" s="13">
        <v>46</v>
      </c>
      <c r="Z2471" s="13">
        <v>594</v>
      </c>
      <c r="AA2471" s="13">
        <v>96</v>
      </c>
      <c r="AB2471" s="13">
        <v>6</v>
      </c>
    </row>
    <row r="2472" spans="1:28">
      <c r="A2472" s="1">
        <v>100016170</v>
      </c>
      <c r="B2472" s="1" t="s">
        <v>587</v>
      </c>
      <c r="C2472" s="1" t="s">
        <v>5189</v>
      </c>
      <c r="D2472" s="1" t="s">
        <v>12</v>
      </c>
      <c r="E2472" s="1">
        <v>2</v>
      </c>
      <c r="F2472" s="13">
        <v>100</v>
      </c>
      <c r="G2472" s="13">
        <f t="shared" si="39"/>
        <v>26</v>
      </c>
      <c r="H2472" s="13">
        <v>26</v>
      </c>
      <c r="I2472" s="13">
        <v>0</v>
      </c>
      <c r="J2472" s="13">
        <v>16</v>
      </c>
      <c r="K2472" s="13">
        <v>0</v>
      </c>
      <c r="L2472" s="13">
        <v>0</v>
      </c>
      <c r="M2472" s="13">
        <v>0</v>
      </c>
      <c r="N2472" s="13">
        <v>10</v>
      </c>
      <c r="O2472" s="13">
        <v>2</v>
      </c>
      <c r="P2472" s="13">
        <v>8</v>
      </c>
      <c r="Q2472" s="13">
        <v>37</v>
      </c>
      <c r="R2472" s="13">
        <v>5138</v>
      </c>
      <c r="S2472" s="13">
        <v>603</v>
      </c>
      <c r="T2472" s="15">
        <v>50</v>
      </c>
      <c r="U2472" s="15">
        <v>6.25</v>
      </c>
      <c r="V2472" s="15">
        <v>3.9375</v>
      </c>
      <c r="W2472" s="13">
        <v>464</v>
      </c>
      <c r="X2472" s="13">
        <v>953</v>
      </c>
      <c r="Y2472" s="13">
        <v>100</v>
      </c>
      <c r="Z2472" s="13">
        <v>1417</v>
      </c>
      <c r="AA2472" s="13">
        <v>240</v>
      </c>
      <c r="AB2472" s="13">
        <v>16</v>
      </c>
    </row>
    <row r="2473" spans="1:28">
      <c r="A2473" s="1">
        <v>100016177</v>
      </c>
      <c r="B2473" s="1" t="s">
        <v>587</v>
      </c>
      <c r="C2473" s="1" t="s">
        <v>5189</v>
      </c>
      <c r="D2473" s="1" t="s">
        <v>5235</v>
      </c>
      <c r="E2473" s="1">
        <v>1</v>
      </c>
      <c r="F2473" s="13">
        <v>57</v>
      </c>
      <c r="G2473" s="13">
        <f t="shared" si="39"/>
        <v>15</v>
      </c>
      <c r="H2473" s="13">
        <v>15</v>
      </c>
      <c r="I2473" s="13">
        <v>0</v>
      </c>
      <c r="J2473" s="13">
        <v>6</v>
      </c>
      <c r="K2473" s="13">
        <v>0</v>
      </c>
      <c r="L2473" s="13">
        <v>0</v>
      </c>
      <c r="M2473" s="13">
        <v>0</v>
      </c>
      <c r="N2473" s="13">
        <v>4</v>
      </c>
      <c r="O2473" s="13">
        <v>1</v>
      </c>
      <c r="P2473" s="13">
        <v>3</v>
      </c>
      <c r="Q2473" s="13">
        <v>21</v>
      </c>
      <c r="R2473" s="13">
        <v>2775</v>
      </c>
      <c r="S2473" s="13">
        <v>279</v>
      </c>
      <c r="T2473" s="15">
        <v>28.5</v>
      </c>
      <c r="U2473" s="15">
        <v>3.5625</v>
      </c>
      <c r="V2473" s="15">
        <v>2.2443749999999998</v>
      </c>
      <c r="W2473" s="13">
        <v>250</v>
      </c>
      <c r="X2473" s="13">
        <v>500</v>
      </c>
      <c r="Y2473" s="13">
        <v>57</v>
      </c>
      <c r="Z2473" s="13">
        <v>750</v>
      </c>
      <c r="AA2473" s="13">
        <v>96</v>
      </c>
      <c r="AB2473" s="13">
        <v>6</v>
      </c>
    </row>
    <row r="2474" spans="1:28">
      <c r="A2474" s="1">
        <v>100016186</v>
      </c>
      <c r="B2474" s="1" t="s">
        <v>587</v>
      </c>
      <c r="C2474" s="1" t="s">
        <v>5189</v>
      </c>
      <c r="D2474" s="1" t="s">
        <v>2116</v>
      </c>
      <c r="E2474" s="1">
        <v>1</v>
      </c>
      <c r="F2474" s="13">
        <v>130</v>
      </c>
      <c r="G2474" s="13">
        <f t="shared" si="39"/>
        <v>34</v>
      </c>
      <c r="H2474" s="13">
        <v>34</v>
      </c>
      <c r="I2474" s="13">
        <v>0</v>
      </c>
      <c r="J2474" s="13">
        <v>16</v>
      </c>
      <c r="K2474" s="13">
        <v>0</v>
      </c>
      <c r="L2474" s="13">
        <v>1</v>
      </c>
      <c r="M2474" s="13">
        <v>0</v>
      </c>
      <c r="N2474" s="13">
        <v>8</v>
      </c>
      <c r="O2474" s="13">
        <v>1</v>
      </c>
      <c r="P2474" s="13">
        <v>8</v>
      </c>
      <c r="Q2474" s="13">
        <v>48</v>
      </c>
      <c r="R2474" s="13">
        <v>6175</v>
      </c>
      <c r="S2474" s="13">
        <v>1769</v>
      </c>
      <c r="T2474" s="15">
        <v>65</v>
      </c>
      <c r="U2474" s="15">
        <v>8.125</v>
      </c>
      <c r="V2474" s="15">
        <v>5.1187500000000004</v>
      </c>
      <c r="W2474" s="13">
        <v>556</v>
      </c>
      <c r="X2474" s="13">
        <v>1457</v>
      </c>
      <c r="Y2474" s="13">
        <v>130</v>
      </c>
      <c r="Z2474" s="13">
        <v>2013</v>
      </c>
      <c r="AA2474" s="13">
        <v>192</v>
      </c>
      <c r="AB2474" s="13">
        <v>16</v>
      </c>
    </row>
    <row r="2475" spans="1:28">
      <c r="A2475" s="1">
        <v>100016193</v>
      </c>
      <c r="B2475" s="1" t="s">
        <v>587</v>
      </c>
      <c r="C2475" s="1" t="s">
        <v>5189</v>
      </c>
      <c r="D2475" s="1" t="s">
        <v>12</v>
      </c>
      <c r="E2475" s="1">
        <v>1</v>
      </c>
      <c r="F2475" s="13">
        <v>81</v>
      </c>
      <c r="G2475" s="13">
        <f t="shared" si="39"/>
        <v>21</v>
      </c>
      <c r="H2475" s="13">
        <v>21</v>
      </c>
      <c r="I2475" s="13">
        <v>0</v>
      </c>
      <c r="J2475" s="13">
        <v>12</v>
      </c>
      <c r="K2475" s="13">
        <v>0</v>
      </c>
      <c r="L2475" s="13">
        <v>0</v>
      </c>
      <c r="M2475" s="13">
        <v>0</v>
      </c>
      <c r="N2475" s="13">
        <v>7</v>
      </c>
      <c r="O2475" s="13">
        <v>1</v>
      </c>
      <c r="P2475" s="13">
        <v>6</v>
      </c>
      <c r="Q2475" s="13">
        <v>30</v>
      </c>
      <c r="R2475" s="13">
        <v>4013</v>
      </c>
      <c r="S2475" s="13">
        <v>634</v>
      </c>
      <c r="T2475" s="15">
        <v>40.5</v>
      </c>
      <c r="U2475" s="15">
        <v>5.0625</v>
      </c>
      <c r="V2475" s="15">
        <v>3.1893750000000001</v>
      </c>
      <c r="W2475" s="13">
        <v>362</v>
      </c>
      <c r="X2475" s="13">
        <v>793</v>
      </c>
      <c r="Y2475" s="13">
        <v>81</v>
      </c>
      <c r="Z2475" s="13">
        <v>1155</v>
      </c>
      <c r="AA2475" s="13">
        <v>168</v>
      </c>
      <c r="AB2475" s="13">
        <v>12</v>
      </c>
    </row>
    <row r="2476" spans="1:28">
      <c r="A2476" s="1">
        <v>100016200</v>
      </c>
      <c r="B2476" s="1" t="s">
        <v>587</v>
      </c>
      <c r="C2476" s="1" t="s">
        <v>5189</v>
      </c>
      <c r="D2476" s="1" t="s">
        <v>1088</v>
      </c>
      <c r="E2476" s="1">
        <v>1</v>
      </c>
      <c r="F2476" s="13">
        <v>130</v>
      </c>
      <c r="G2476" s="13">
        <f t="shared" si="39"/>
        <v>44</v>
      </c>
      <c r="H2476" s="13">
        <v>44</v>
      </c>
      <c r="I2476" s="13">
        <v>0</v>
      </c>
      <c r="J2476" s="13">
        <v>18</v>
      </c>
      <c r="K2476" s="13">
        <v>0</v>
      </c>
      <c r="L2476" s="13">
        <v>1</v>
      </c>
      <c r="M2476" s="13">
        <v>0</v>
      </c>
      <c r="N2476" s="13">
        <v>9</v>
      </c>
      <c r="O2476" s="13">
        <v>1</v>
      </c>
      <c r="P2476" s="13">
        <v>9</v>
      </c>
      <c r="Q2476" s="13">
        <v>43</v>
      </c>
      <c r="R2476" s="13">
        <v>6295</v>
      </c>
      <c r="S2476" s="13">
        <v>1397</v>
      </c>
      <c r="T2476" s="15">
        <v>65</v>
      </c>
      <c r="U2476" s="15">
        <v>8.125</v>
      </c>
      <c r="V2476" s="15">
        <v>5.1187500000000004</v>
      </c>
      <c r="W2476" s="13">
        <v>567</v>
      </c>
      <c r="X2476" s="13">
        <v>1364</v>
      </c>
      <c r="Y2476" s="13">
        <v>130</v>
      </c>
      <c r="Z2476" s="13">
        <v>1931</v>
      </c>
      <c r="AA2476" s="13">
        <v>216</v>
      </c>
      <c r="AB2476" s="13">
        <v>18</v>
      </c>
    </row>
    <row r="2477" spans="1:28">
      <c r="A2477" s="1">
        <v>100016204</v>
      </c>
      <c r="B2477" s="1" t="s">
        <v>587</v>
      </c>
      <c r="C2477" s="1" t="s">
        <v>5189</v>
      </c>
      <c r="D2477" s="1" t="s">
        <v>12</v>
      </c>
      <c r="E2477" s="1">
        <v>1</v>
      </c>
      <c r="F2477" s="13">
        <v>122</v>
      </c>
      <c r="G2477" s="13">
        <f t="shared" si="39"/>
        <v>32</v>
      </c>
      <c r="H2477" s="13">
        <v>31</v>
      </c>
      <c r="I2477" s="13">
        <v>1</v>
      </c>
      <c r="J2477" s="13">
        <v>20</v>
      </c>
      <c r="K2477" s="13">
        <v>0</v>
      </c>
      <c r="L2477" s="13">
        <v>1</v>
      </c>
      <c r="M2477" s="13">
        <v>0</v>
      </c>
      <c r="N2477" s="13">
        <v>10</v>
      </c>
      <c r="O2477" s="13">
        <v>1</v>
      </c>
      <c r="P2477" s="13">
        <v>10</v>
      </c>
      <c r="Q2477" s="13">
        <v>46</v>
      </c>
      <c r="R2477" s="13">
        <v>6043</v>
      </c>
      <c r="S2477" s="13">
        <v>1615</v>
      </c>
      <c r="T2477" s="15">
        <v>61</v>
      </c>
      <c r="U2477" s="15">
        <v>7.625</v>
      </c>
      <c r="V2477" s="15">
        <v>4.80375</v>
      </c>
      <c r="W2477" s="13">
        <v>544</v>
      </c>
      <c r="X2477" s="13">
        <v>1391</v>
      </c>
      <c r="Y2477" s="13">
        <v>122</v>
      </c>
      <c r="Z2477" s="13">
        <v>1935</v>
      </c>
      <c r="AA2477" s="13">
        <v>240</v>
      </c>
      <c r="AB2477" s="13">
        <v>20</v>
      </c>
    </row>
    <row r="2478" spans="1:28">
      <c r="A2478" s="1">
        <v>100016216</v>
      </c>
      <c r="B2478" s="1" t="s">
        <v>587</v>
      </c>
      <c r="C2478" s="1" t="s">
        <v>5189</v>
      </c>
      <c r="D2478" s="1" t="s">
        <v>18</v>
      </c>
      <c r="E2478" s="1">
        <v>1</v>
      </c>
      <c r="F2478" s="13">
        <v>84</v>
      </c>
      <c r="G2478" s="13">
        <f t="shared" si="39"/>
        <v>22</v>
      </c>
      <c r="H2478" s="13">
        <v>22</v>
      </c>
      <c r="I2478" s="13">
        <v>0</v>
      </c>
      <c r="J2478" s="13">
        <v>12</v>
      </c>
      <c r="K2478" s="13">
        <v>0</v>
      </c>
      <c r="L2478" s="13">
        <v>0</v>
      </c>
      <c r="M2478" s="13">
        <v>0</v>
      </c>
      <c r="N2478" s="13">
        <v>7</v>
      </c>
      <c r="O2478" s="13">
        <v>1</v>
      </c>
      <c r="P2478" s="13">
        <v>6</v>
      </c>
      <c r="Q2478" s="13">
        <v>31</v>
      </c>
      <c r="R2478" s="13">
        <v>4153</v>
      </c>
      <c r="S2478" s="13">
        <v>682</v>
      </c>
      <c r="T2478" s="15">
        <v>42</v>
      </c>
      <c r="U2478" s="15">
        <v>5.25</v>
      </c>
      <c r="V2478" s="15">
        <v>3.3075000000000001</v>
      </c>
      <c r="W2478" s="13">
        <v>374</v>
      </c>
      <c r="X2478" s="13">
        <v>828</v>
      </c>
      <c r="Y2478" s="13">
        <v>84</v>
      </c>
      <c r="Z2478" s="13">
        <v>1202</v>
      </c>
      <c r="AA2478" s="13">
        <v>168</v>
      </c>
      <c r="AB2478" s="13">
        <v>12</v>
      </c>
    </row>
    <row r="2479" spans="1:28">
      <c r="A2479" s="1">
        <v>100016220</v>
      </c>
      <c r="B2479" s="1" t="s">
        <v>587</v>
      </c>
      <c r="C2479" s="1" t="s">
        <v>5189</v>
      </c>
      <c r="D2479" s="1" t="s">
        <v>12</v>
      </c>
      <c r="E2479" s="1">
        <v>1</v>
      </c>
      <c r="F2479" s="13">
        <v>106</v>
      </c>
      <c r="G2479" s="13">
        <f t="shared" si="39"/>
        <v>28</v>
      </c>
      <c r="H2479" s="13">
        <v>27</v>
      </c>
      <c r="I2479" s="13">
        <v>1</v>
      </c>
      <c r="J2479" s="13">
        <v>16</v>
      </c>
      <c r="K2479" s="13">
        <v>0</v>
      </c>
      <c r="L2479" s="13">
        <v>1</v>
      </c>
      <c r="M2479" s="13">
        <v>0</v>
      </c>
      <c r="N2479" s="13">
        <v>8</v>
      </c>
      <c r="O2479" s="13">
        <v>1</v>
      </c>
      <c r="P2479" s="13">
        <v>8</v>
      </c>
      <c r="Q2479" s="13">
        <v>40</v>
      </c>
      <c r="R2479" s="13">
        <v>5177</v>
      </c>
      <c r="S2479" s="13">
        <v>1195</v>
      </c>
      <c r="T2479" s="15">
        <v>53</v>
      </c>
      <c r="U2479" s="15">
        <v>6.625</v>
      </c>
      <c r="V2479" s="15">
        <v>4.1737500000000001</v>
      </c>
      <c r="W2479" s="13">
        <v>466</v>
      </c>
      <c r="X2479" s="13">
        <v>1136</v>
      </c>
      <c r="Y2479" s="13">
        <v>106</v>
      </c>
      <c r="Z2479" s="13">
        <v>1602</v>
      </c>
      <c r="AA2479" s="13">
        <v>192</v>
      </c>
      <c r="AB2479" s="13">
        <v>16</v>
      </c>
    </row>
    <row r="2480" spans="1:28">
      <c r="A2480" s="1">
        <v>100016226</v>
      </c>
      <c r="B2480" s="1" t="s">
        <v>587</v>
      </c>
      <c r="C2480" s="1" t="s">
        <v>5189</v>
      </c>
      <c r="D2480" s="1" t="s">
        <v>12</v>
      </c>
      <c r="E2480" s="1">
        <v>1</v>
      </c>
      <c r="F2480" s="13">
        <v>58</v>
      </c>
      <c r="G2480" s="13">
        <f t="shared" si="39"/>
        <v>16</v>
      </c>
      <c r="H2480" s="13">
        <v>15</v>
      </c>
      <c r="I2480" s="13">
        <v>1</v>
      </c>
      <c r="J2480" s="13">
        <v>8</v>
      </c>
      <c r="K2480" s="13">
        <v>0</v>
      </c>
      <c r="L2480" s="13">
        <v>0</v>
      </c>
      <c r="M2480" s="13">
        <v>0</v>
      </c>
      <c r="N2480" s="13">
        <v>5</v>
      </c>
      <c r="O2480" s="13">
        <v>1</v>
      </c>
      <c r="P2480" s="13">
        <v>4</v>
      </c>
      <c r="Q2480" s="13">
        <v>22</v>
      </c>
      <c r="R2480" s="13">
        <v>2942</v>
      </c>
      <c r="S2480" s="13">
        <v>311</v>
      </c>
      <c r="T2480" s="15">
        <v>29</v>
      </c>
      <c r="U2480" s="15">
        <v>3.625</v>
      </c>
      <c r="V2480" s="15">
        <v>2.2837499999999999</v>
      </c>
      <c r="W2480" s="13">
        <v>265</v>
      </c>
      <c r="X2480" s="13">
        <v>535</v>
      </c>
      <c r="Y2480" s="13">
        <v>58</v>
      </c>
      <c r="Z2480" s="13">
        <v>800</v>
      </c>
      <c r="AA2480" s="13">
        <v>120</v>
      </c>
      <c r="AB2480" s="13">
        <v>8</v>
      </c>
    </row>
    <row r="2481" spans="1:28">
      <c r="A2481" s="1">
        <v>100016230</v>
      </c>
      <c r="B2481" s="1" t="s">
        <v>587</v>
      </c>
      <c r="C2481" s="1" t="s">
        <v>5189</v>
      </c>
      <c r="D2481" s="1" t="s">
        <v>12</v>
      </c>
      <c r="E2481" s="1">
        <v>1</v>
      </c>
      <c r="F2481" s="13">
        <v>76</v>
      </c>
      <c r="G2481" s="13">
        <f t="shared" si="39"/>
        <v>20</v>
      </c>
      <c r="H2481" s="13">
        <v>20</v>
      </c>
      <c r="I2481" s="13">
        <v>0</v>
      </c>
      <c r="J2481" s="13">
        <v>10</v>
      </c>
      <c r="K2481" s="13">
        <v>0</v>
      </c>
      <c r="L2481" s="13">
        <v>0</v>
      </c>
      <c r="M2481" s="13">
        <v>0</v>
      </c>
      <c r="N2481" s="13">
        <v>6</v>
      </c>
      <c r="O2481" s="13">
        <v>1</v>
      </c>
      <c r="P2481" s="13">
        <v>5</v>
      </c>
      <c r="Q2481" s="13">
        <v>28</v>
      </c>
      <c r="R2481" s="13">
        <v>3780</v>
      </c>
      <c r="S2481" s="13">
        <v>543</v>
      </c>
      <c r="T2481" s="15">
        <v>38</v>
      </c>
      <c r="U2481" s="15">
        <v>4.75</v>
      </c>
      <c r="V2481" s="15">
        <v>2.9925000000000002</v>
      </c>
      <c r="W2481" s="13">
        <v>341</v>
      </c>
      <c r="X2481" s="13">
        <v>730</v>
      </c>
      <c r="Y2481" s="13">
        <v>76</v>
      </c>
      <c r="Z2481" s="13">
        <v>1071</v>
      </c>
      <c r="AA2481" s="13">
        <v>144</v>
      </c>
      <c r="AB2481" s="13">
        <v>10</v>
      </c>
    </row>
    <row r="2482" spans="1:28">
      <c r="A2482" s="1">
        <v>100016237</v>
      </c>
      <c r="B2482" s="1" t="s">
        <v>587</v>
      </c>
      <c r="C2482" s="1" t="s">
        <v>5189</v>
      </c>
      <c r="D2482" s="1" t="s">
        <v>1830</v>
      </c>
      <c r="E2482" s="1">
        <v>5</v>
      </c>
      <c r="F2482" s="13">
        <v>483</v>
      </c>
      <c r="G2482" s="13">
        <f t="shared" si="39"/>
        <v>183</v>
      </c>
      <c r="H2482" s="13">
        <v>105</v>
      </c>
      <c r="I2482" s="13">
        <v>78</v>
      </c>
      <c r="J2482" s="13">
        <v>56</v>
      </c>
      <c r="K2482" s="13">
        <v>2</v>
      </c>
      <c r="L2482" s="13">
        <v>2</v>
      </c>
      <c r="M2482" s="13">
        <v>2</v>
      </c>
      <c r="N2482" s="13">
        <v>29</v>
      </c>
      <c r="O2482" s="13">
        <v>5</v>
      </c>
      <c r="P2482" s="13">
        <v>30</v>
      </c>
      <c r="Q2482" s="13">
        <v>228</v>
      </c>
      <c r="R2482" s="13">
        <v>23216</v>
      </c>
      <c r="S2482" s="13">
        <v>16079</v>
      </c>
      <c r="T2482" s="15">
        <v>241.5</v>
      </c>
      <c r="U2482" s="15">
        <v>30.1875</v>
      </c>
      <c r="V2482" s="15">
        <v>19.018125000000001</v>
      </c>
      <c r="W2482" s="13">
        <v>2091</v>
      </c>
      <c r="X2482" s="13">
        <v>8307</v>
      </c>
      <c r="Y2482" s="13">
        <v>483</v>
      </c>
      <c r="Z2482" s="13">
        <v>10398</v>
      </c>
      <c r="AA2482" s="13">
        <v>792</v>
      </c>
      <c r="AB2482" s="13">
        <v>56</v>
      </c>
    </row>
    <row r="2483" spans="1:28">
      <c r="A2483" s="1">
        <v>100016238</v>
      </c>
      <c r="B2483" s="1" t="s">
        <v>587</v>
      </c>
      <c r="C2483" s="1" t="s">
        <v>5189</v>
      </c>
      <c r="D2483" s="1" t="s">
        <v>4794</v>
      </c>
      <c r="E2483" s="1">
        <v>1</v>
      </c>
      <c r="F2483" s="13">
        <v>62</v>
      </c>
      <c r="G2483" s="13">
        <f t="shared" si="39"/>
        <v>16</v>
      </c>
      <c r="H2483" s="13">
        <v>16</v>
      </c>
      <c r="I2483" s="13">
        <v>0</v>
      </c>
      <c r="J2483" s="13">
        <v>10</v>
      </c>
      <c r="K2483" s="13">
        <v>0</v>
      </c>
      <c r="L2483" s="13">
        <v>0</v>
      </c>
      <c r="M2483" s="13">
        <v>0</v>
      </c>
      <c r="N2483" s="13">
        <v>6</v>
      </c>
      <c r="O2483" s="13">
        <v>1</v>
      </c>
      <c r="P2483" s="13">
        <v>5</v>
      </c>
      <c r="Q2483" s="13">
        <v>23</v>
      </c>
      <c r="R2483" s="13">
        <v>3128</v>
      </c>
      <c r="S2483" s="13">
        <v>345</v>
      </c>
      <c r="T2483" s="15">
        <v>31</v>
      </c>
      <c r="U2483" s="15">
        <v>3.875</v>
      </c>
      <c r="V2483" s="15">
        <v>2.4412500000000001</v>
      </c>
      <c r="W2483" s="13">
        <v>282</v>
      </c>
      <c r="X2483" s="13">
        <v>573</v>
      </c>
      <c r="Y2483" s="13">
        <v>62</v>
      </c>
      <c r="Z2483" s="13">
        <v>855</v>
      </c>
      <c r="AA2483" s="13">
        <v>144</v>
      </c>
      <c r="AB2483" s="13">
        <v>10</v>
      </c>
    </row>
    <row r="2484" spans="1:28">
      <c r="A2484" s="1">
        <v>100016241</v>
      </c>
      <c r="B2484" s="1" t="s">
        <v>587</v>
      </c>
      <c r="C2484" s="1" t="s">
        <v>5189</v>
      </c>
      <c r="D2484" s="1" t="s">
        <v>12</v>
      </c>
      <c r="E2484" s="1">
        <v>1</v>
      </c>
      <c r="F2484" s="13">
        <v>105</v>
      </c>
      <c r="G2484" s="13">
        <f t="shared" si="39"/>
        <v>27</v>
      </c>
      <c r="H2484" s="13">
        <v>27</v>
      </c>
      <c r="I2484" s="13">
        <v>0</v>
      </c>
      <c r="J2484" s="13">
        <v>18</v>
      </c>
      <c r="K2484" s="13">
        <v>0</v>
      </c>
      <c r="L2484" s="13">
        <v>1</v>
      </c>
      <c r="M2484" s="13">
        <v>0</v>
      </c>
      <c r="N2484" s="13">
        <v>9</v>
      </c>
      <c r="O2484" s="13">
        <v>1</v>
      </c>
      <c r="P2484" s="13">
        <v>9</v>
      </c>
      <c r="Q2484" s="13">
        <v>39</v>
      </c>
      <c r="R2484" s="13">
        <v>5251</v>
      </c>
      <c r="S2484" s="13">
        <v>1131</v>
      </c>
      <c r="T2484" s="15">
        <v>52.5</v>
      </c>
      <c r="U2484" s="15">
        <v>6.5625</v>
      </c>
      <c r="V2484" s="15">
        <v>4.1343750000000004</v>
      </c>
      <c r="W2484" s="13">
        <v>473</v>
      </c>
      <c r="X2484" s="13">
        <v>1127</v>
      </c>
      <c r="Y2484" s="13">
        <v>105</v>
      </c>
      <c r="Z2484" s="13">
        <v>1600</v>
      </c>
      <c r="AA2484" s="13">
        <v>216</v>
      </c>
      <c r="AB2484" s="13">
        <v>18</v>
      </c>
    </row>
    <row r="2485" spans="1:28">
      <c r="A2485" s="1">
        <v>100016248</v>
      </c>
      <c r="B2485" s="1" t="s">
        <v>587</v>
      </c>
      <c r="C2485" s="1" t="s">
        <v>5189</v>
      </c>
      <c r="D2485" s="1" t="s">
        <v>203</v>
      </c>
      <c r="E2485" s="1">
        <v>1</v>
      </c>
      <c r="F2485" s="13">
        <v>76</v>
      </c>
      <c r="G2485" s="13">
        <f t="shared" si="39"/>
        <v>26</v>
      </c>
      <c r="H2485" s="13">
        <v>26</v>
      </c>
      <c r="I2485" s="13">
        <v>0</v>
      </c>
      <c r="J2485" s="13">
        <v>10</v>
      </c>
      <c r="K2485" s="13">
        <v>0</v>
      </c>
      <c r="L2485" s="13">
        <v>0</v>
      </c>
      <c r="M2485" s="13">
        <v>0</v>
      </c>
      <c r="N2485" s="13">
        <v>6</v>
      </c>
      <c r="O2485" s="13">
        <v>1</v>
      </c>
      <c r="P2485" s="13">
        <v>5</v>
      </c>
      <c r="Q2485" s="13">
        <v>25</v>
      </c>
      <c r="R2485" s="13">
        <v>3780</v>
      </c>
      <c r="S2485" s="13">
        <v>419</v>
      </c>
      <c r="T2485" s="15">
        <v>38</v>
      </c>
      <c r="U2485" s="15">
        <v>4.75</v>
      </c>
      <c r="V2485" s="15">
        <v>2.9925000000000002</v>
      </c>
      <c r="W2485" s="13">
        <v>341</v>
      </c>
      <c r="X2485" s="13">
        <v>693</v>
      </c>
      <c r="Y2485" s="13">
        <v>76</v>
      </c>
      <c r="Z2485" s="13">
        <v>1034</v>
      </c>
      <c r="AA2485" s="13">
        <v>144</v>
      </c>
      <c r="AB2485" s="13">
        <v>10</v>
      </c>
    </row>
    <row r="2486" spans="1:28">
      <c r="A2486" s="1">
        <v>100016250</v>
      </c>
      <c r="B2486" s="1" t="s">
        <v>587</v>
      </c>
      <c r="C2486" s="1" t="s">
        <v>5189</v>
      </c>
      <c r="D2486" s="1" t="s">
        <v>5256</v>
      </c>
      <c r="E2486" s="1">
        <v>1</v>
      </c>
      <c r="F2486" s="13">
        <v>25</v>
      </c>
      <c r="G2486" s="13">
        <f t="shared" si="39"/>
        <v>9</v>
      </c>
      <c r="H2486" s="13">
        <v>9</v>
      </c>
      <c r="I2486" s="13">
        <v>0</v>
      </c>
      <c r="J2486" s="13">
        <v>4</v>
      </c>
      <c r="K2486" s="13">
        <v>0</v>
      </c>
      <c r="L2486" s="13">
        <v>0</v>
      </c>
      <c r="M2486" s="13">
        <v>0</v>
      </c>
      <c r="N2486" s="13">
        <v>3</v>
      </c>
      <c r="O2486" s="13">
        <v>1</v>
      </c>
      <c r="P2486" s="13">
        <v>2</v>
      </c>
      <c r="Q2486" s="13">
        <v>8</v>
      </c>
      <c r="R2486" s="13">
        <v>1285</v>
      </c>
      <c r="S2486" s="13">
        <v>16</v>
      </c>
      <c r="T2486" s="15">
        <v>12.5</v>
      </c>
      <c r="U2486" s="15">
        <v>1.5625</v>
      </c>
      <c r="V2486" s="15">
        <v>0.984375</v>
      </c>
      <c r="W2486" s="13">
        <v>116</v>
      </c>
      <c r="X2486" s="13">
        <v>198</v>
      </c>
      <c r="Y2486" s="13">
        <v>25</v>
      </c>
      <c r="Z2486" s="13">
        <v>314</v>
      </c>
      <c r="AA2486" s="13">
        <v>72</v>
      </c>
      <c r="AB2486" s="13">
        <v>4</v>
      </c>
    </row>
    <row r="2487" spans="1:28">
      <c r="A2487" s="1">
        <v>100016258</v>
      </c>
      <c r="B2487" s="1" t="s">
        <v>587</v>
      </c>
      <c r="C2487" s="1" t="s">
        <v>5189</v>
      </c>
      <c r="D2487" s="1" t="s">
        <v>5258</v>
      </c>
      <c r="E2487" s="1">
        <v>1</v>
      </c>
      <c r="F2487" s="13">
        <v>76</v>
      </c>
      <c r="G2487" s="13">
        <f t="shared" si="39"/>
        <v>20</v>
      </c>
      <c r="H2487" s="13">
        <v>20</v>
      </c>
      <c r="I2487" s="13">
        <v>0</v>
      </c>
      <c r="J2487" s="13">
        <v>8</v>
      </c>
      <c r="K2487" s="13">
        <v>0</v>
      </c>
      <c r="L2487" s="13">
        <v>0</v>
      </c>
      <c r="M2487" s="13">
        <v>0</v>
      </c>
      <c r="N2487" s="13">
        <v>5</v>
      </c>
      <c r="O2487" s="13">
        <v>1</v>
      </c>
      <c r="P2487" s="13">
        <v>4</v>
      </c>
      <c r="Q2487" s="13">
        <v>28</v>
      </c>
      <c r="R2487" s="13">
        <v>3660</v>
      </c>
      <c r="S2487" s="13">
        <v>543</v>
      </c>
      <c r="T2487" s="15">
        <v>38</v>
      </c>
      <c r="U2487" s="15">
        <v>4.75</v>
      </c>
      <c r="V2487" s="15">
        <v>2.9925000000000002</v>
      </c>
      <c r="W2487" s="13">
        <v>330</v>
      </c>
      <c r="X2487" s="13">
        <v>712</v>
      </c>
      <c r="Y2487" s="13">
        <v>76</v>
      </c>
      <c r="Z2487" s="13">
        <v>1042</v>
      </c>
      <c r="AA2487" s="13">
        <v>120</v>
      </c>
      <c r="AB2487" s="13">
        <v>8</v>
      </c>
    </row>
    <row r="2488" spans="1:28">
      <c r="A2488" s="1">
        <v>100016264</v>
      </c>
      <c r="B2488" s="1" t="s">
        <v>587</v>
      </c>
      <c r="C2488" s="1" t="s">
        <v>5189</v>
      </c>
      <c r="D2488" s="1" t="s">
        <v>18</v>
      </c>
      <c r="E2488" s="1">
        <v>1</v>
      </c>
      <c r="F2488" s="13">
        <v>86</v>
      </c>
      <c r="G2488" s="13">
        <f t="shared" si="39"/>
        <v>30</v>
      </c>
      <c r="H2488" s="13">
        <v>29</v>
      </c>
      <c r="I2488" s="13">
        <v>1</v>
      </c>
      <c r="J2488" s="13">
        <v>12</v>
      </c>
      <c r="K2488" s="13">
        <v>0</v>
      </c>
      <c r="L2488" s="13">
        <v>0</v>
      </c>
      <c r="M2488" s="13">
        <v>0</v>
      </c>
      <c r="N2488" s="13">
        <v>7</v>
      </c>
      <c r="O2488" s="13">
        <v>1</v>
      </c>
      <c r="P2488" s="13">
        <v>6</v>
      </c>
      <c r="Q2488" s="13">
        <v>29</v>
      </c>
      <c r="R2488" s="13">
        <v>4246</v>
      </c>
      <c r="S2488" s="13">
        <v>587</v>
      </c>
      <c r="T2488" s="15">
        <v>43</v>
      </c>
      <c r="U2488" s="15">
        <v>5.375</v>
      </c>
      <c r="V2488" s="15">
        <v>3.38625</v>
      </c>
      <c r="W2488" s="13">
        <v>383</v>
      </c>
      <c r="X2488" s="13">
        <v>813</v>
      </c>
      <c r="Y2488" s="13">
        <v>86</v>
      </c>
      <c r="Z2488" s="13">
        <v>1196</v>
      </c>
      <c r="AA2488" s="13">
        <v>168</v>
      </c>
      <c r="AB2488" s="13">
        <v>12</v>
      </c>
    </row>
    <row r="2489" spans="1:28">
      <c r="A2489" s="1">
        <v>100016268</v>
      </c>
      <c r="B2489" s="1" t="s">
        <v>587</v>
      </c>
      <c r="C2489" s="1" t="s">
        <v>5189</v>
      </c>
      <c r="D2489" s="1" t="s">
        <v>12</v>
      </c>
      <c r="E2489" s="1">
        <v>1</v>
      </c>
      <c r="F2489" s="13">
        <v>70</v>
      </c>
      <c r="G2489" s="13">
        <f t="shared" si="39"/>
        <v>18</v>
      </c>
      <c r="H2489" s="13">
        <v>18</v>
      </c>
      <c r="I2489" s="13">
        <v>0</v>
      </c>
      <c r="J2489" s="13">
        <v>10</v>
      </c>
      <c r="K2489" s="13">
        <v>0</v>
      </c>
      <c r="L2489" s="13">
        <v>0</v>
      </c>
      <c r="M2489" s="13">
        <v>0</v>
      </c>
      <c r="N2489" s="13">
        <v>6</v>
      </c>
      <c r="O2489" s="13">
        <v>1</v>
      </c>
      <c r="P2489" s="13">
        <v>5</v>
      </c>
      <c r="Q2489" s="13">
        <v>26</v>
      </c>
      <c r="R2489" s="13">
        <v>3501</v>
      </c>
      <c r="S2489" s="13">
        <v>458</v>
      </c>
      <c r="T2489" s="15">
        <v>35</v>
      </c>
      <c r="U2489" s="15">
        <v>4.375</v>
      </c>
      <c r="V2489" s="15">
        <v>2.7562500000000001</v>
      </c>
      <c r="W2489" s="13">
        <v>316</v>
      </c>
      <c r="X2489" s="13">
        <v>663</v>
      </c>
      <c r="Y2489" s="13">
        <v>70</v>
      </c>
      <c r="Z2489" s="13">
        <v>979</v>
      </c>
      <c r="AA2489" s="13">
        <v>144</v>
      </c>
      <c r="AB2489" s="13">
        <v>10</v>
      </c>
    </row>
    <row r="2490" spans="1:28">
      <c r="A2490" s="1">
        <v>100016277</v>
      </c>
      <c r="B2490" s="1" t="s">
        <v>587</v>
      </c>
      <c r="C2490" s="1" t="s">
        <v>5189</v>
      </c>
      <c r="D2490" s="1" t="s">
        <v>5262</v>
      </c>
      <c r="E2490" s="1">
        <v>1</v>
      </c>
      <c r="F2490" s="13">
        <v>27</v>
      </c>
      <c r="G2490" s="13">
        <f t="shared" si="39"/>
        <v>7</v>
      </c>
      <c r="H2490" s="13">
        <v>7</v>
      </c>
      <c r="I2490" s="13">
        <v>0</v>
      </c>
      <c r="J2490" s="13">
        <v>4</v>
      </c>
      <c r="K2490" s="13">
        <v>0</v>
      </c>
      <c r="L2490" s="13">
        <v>0</v>
      </c>
      <c r="M2490" s="13">
        <v>0</v>
      </c>
      <c r="N2490" s="13">
        <v>3</v>
      </c>
      <c r="O2490" s="13">
        <v>1</v>
      </c>
      <c r="P2490" s="13">
        <v>2</v>
      </c>
      <c r="Q2490" s="13">
        <v>10</v>
      </c>
      <c r="R2490" s="13">
        <v>1378</v>
      </c>
      <c r="S2490" s="13">
        <v>37</v>
      </c>
      <c r="T2490" s="15">
        <v>13.5</v>
      </c>
      <c r="U2490" s="15">
        <v>1.6875</v>
      </c>
      <c r="V2490" s="15">
        <v>1.0631250000000001</v>
      </c>
      <c r="W2490" s="13">
        <v>125</v>
      </c>
      <c r="X2490" s="13">
        <v>218</v>
      </c>
      <c r="Y2490" s="13">
        <v>27</v>
      </c>
      <c r="Z2490" s="13">
        <v>343</v>
      </c>
      <c r="AA2490" s="13">
        <v>72</v>
      </c>
      <c r="AB2490" s="13">
        <v>4</v>
      </c>
    </row>
    <row r="2491" spans="1:28">
      <c r="A2491" s="1">
        <v>100016282</v>
      </c>
      <c r="B2491" s="1" t="s">
        <v>587</v>
      </c>
      <c r="C2491" s="1" t="s">
        <v>5189</v>
      </c>
      <c r="D2491" s="1" t="s">
        <v>12</v>
      </c>
      <c r="E2491" s="1">
        <v>1</v>
      </c>
      <c r="F2491" s="13">
        <v>77</v>
      </c>
      <c r="G2491" s="13">
        <f t="shared" si="39"/>
        <v>21</v>
      </c>
      <c r="H2491" s="13">
        <v>20</v>
      </c>
      <c r="I2491" s="13">
        <v>1</v>
      </c>
      <c r="J2491" s="13">
        <v>10</v>
      </c>
      <c r="K2491" s="13">
        <v>0</v>
      </c>
      <c r="L2491" s="13">
        <v>0</v>
      </c>
      <c r="M2491" s="13">
        <v>0</v>
      </c>
      <c r="N2491" s="13">
        <v>6</v>
      </c>
      <c r="O2491" s="13">
        <v>1</v>
      </c>
      <c r="P2491" s="13">
        <v>5</v>
      </c>
      <c r="Q2491" s="13">
        <v>29</v>
      </c>
      <c r="R2491" s="13">
        <v>3827</v>
      </c>
      <c r="S2491" s="13">
        <v>587</v>
      </c>
      <c r="T2491" s="15">
        <v>38.5</v>
      </c>
      <c r="U2491" s="15">
        <v>4.8125</v>
      </c>
      <c r="V2491" s="15">
        <v>3.0318749999999999</v>
      </c>
      <c r="W2491" s="13">
        <v>345</v>
      </c>
      <c r="X2491" s="13">
        <v>751</v>
      </c>
      <c r="Y2491" s="13">
        <v>77</v>
      </c>
      <c r="Z2491" s="13">
        <v>1096</v>
      </c>
      <c r="AA2491" s="13">
        <v>144</v>
      </c>
      <c r="AB2491" s="13">
        <v>10</v>
      </c>
    </row>
    <row r="2492" spans="1:28">
      <c r="A2492" s="1">
        <v>100016298</v>
      </c>
      <c r="B2492" s="1" t="s">
        <v>587</v>
      </c>
      <c r="C2492" s="1" t="s">
        <v>5189</v>
      </c>
      <c r="D2492" s="1" t="s">
        <v>12</v>
      </c>
      <c r="E2492" s="1">
        <v>2</v>
      </c>
      <c r="F2492" s="13">
        <v>31</v>
      </c>
      <c r="G2492" s="13">
        <f t="shared" si="39"/>
        <v>9</v>
      </c>
      <c r="H2492" s="13">
        <v>9</v>
      </c>
      <c r="I2492" s="13">
        <v>0</v>
      </c>
      <c r="J2492" s="13">
        <v>6</v>
      </c>
      <c r="K2492" s="13">
        <v>1</v>
      </c>
      <c r="L2492" s="13">
        <v>0</v>
      </c>
      <c r="M2492" s="13">
        <v>1</v>
      </c>
      <c r="N2492" s="13">
        <v>4</v>
      </c>
      <c r="O2492" s="13">
        <v>2</v>
      </c>
      <c r="P2492" s="13">
        <v>4</v>
      </c>
      <c r="Q2492" s="13">
        <v>11</v>
      </c>
      <c r="R2492" s="13">
        <v>1677</v>
      </c>
      <c r="S2492" s="13">
        <v>25</v>
      </c>
      <c r="T2492" s="15">
        <v>15.5</v>
      </c>
      <c r="U2492" s="15">
        <v>1.9375</v>
      </c>
      <c r="V2492" s="15">
        <v>1.2206250000000001</v>
      </c>
      <c r="W2492" s="13">
        <v>152</v>
      </c>
      <c r="X2492" s="13">
        <v>260</v>
      </c>
      <c r="Y2492" s="13">
        <v>31</v>
      </c>
      <c r="Z2492" s="13">
        <v>412</v>
      </c>
      <c r="AA2492" s="13">
        <v>144</v>
      </c>
      <c r="AB2492" s="13">
        <v>6</v>
      </c>
    </row>
    <row r="2493" spans="1:28">
      <c r="A2493" s="1">
        <v>100016301</v>
      </c>
      <c r="B2493" s="1" t="s">
        <v>587</v>
      </c>
      <c r="C2493" s="1" t="s">
        <v>5189</v>
      </c>
      <c r="D2493" s="1" t="s">
        <v>12</v>
      </c>
      <c r="E2493" s="1">
        <v>1</v>
      </c>
      <c r="F2493" s="13">
        <v>35</v>
      </c>
      <c r="G2493" s="13">
        <f t="shared" si="39"/>
        <v>9</v>
      </c>
      <c r="H2493" s="13">
        <v>9</v>
      </c>
      <c r="I2493" s="13">
        <v>0</v>
      </c>
      <c r="J2493" s="13">
        <v>4</v>
      </c>
      <c r="K2493" s="13">
        <v>0</v>
      </c>
      <c r="L2493" s="13">
        <v>0</v>
      </c>
      <c r="M2493" s="13">
        <v>0</v>
      </c>
      <c r="N2493" s="13">
        <v>3</v>
      </c>
      <c r="O2493" s="13">
        <v>1</v>
      </c>
      <c r="P2493" s="13">
        <v>2</v>
      </c>
      <c r="Q2493" s="13">
        <v>13</v>
      </c>
      <c r="R2493" s="13">
        <v>1751</v>
      </c>
      <c r="S2493" s="13">
        <v>82</v>
      </c>
      <c r="T2493" s="15">
        <v>17.5</v>
      </c>
      <c r="U2493" s="15">
        <v>2.1875</v>
      </c>
      <c r="V2493" s="15">
        <v>1.378125</v>
      </c>
      <c r="W2493" s="13">
        <v>158</v>
      </c>
      <c r="X2493" s="13">
        <v>288</v>
      </c>
      <c r="Y2493" s="13">
        <v>35</v>
      </c>
      <c r="Z2493" s="13">
        <v>446</v>
      </c>
      <c r="AA2493" s="13">
        <v>72</v>
      </c>
      <c r="AB2493" s="13">
        <v>4</v>
      </c>
    </row>
    <row r="2494" spans="1:28">
      <c r="A2494" s="1">
        <v>100016308</v>
      </c>
      <c r="B2494" s="1" t="s">
        <v>587</v>
      </c>
      <c r="C2494" s="1" t="s">
        <v>5189</v>
      </c>
      <c r="D2494" s="1" t="s">
        <v>12</v>
      </c>
      <c r="E2494" s="1">
        <v>1</v>
      </c>
      <c r="F2494" s="13">
        <v>11</v>
      </c>
      <c r="G2494" s="13">
        <f t="shared" si="39"/>
        <v>3</v>
      </c>
      <c r="H2494" s="13">
        <v>3</v>
      </c>
      <c r="I2494" s="13">
        <v>0</v>
      </c>
      <c r="J2494" s="13">
        <v>0</v>
      </c>
      <c r="K2494" s="13">
        <v>1</v>
      </c>
      <c r="L2494" s="13">
        <v>0</v>
      </c>
      <c r="M2494" s="13">
        <v>1</v>
      </c>
      <c r="N2494" s="13">
        <v>0</v>
      </c>
      <c r="O2494" s="13">
        <v>1</v>
      </c>
      <c r="P2494" s="13">
        <v>1</v>
      </c>
      <c r="Q2494" s="13">
        <v>4</v>
      </c>
      <c r="R2494" s="13">
        <v>552</v>
      </c>
      <c r="S2494" s="13">
        <v>0</v>
      </c>
      <c r="T2494" s="15">
        <v>5.5</v>
      </c>
      <c r="U2494" s="15">
        <v>0.6875</v>
      </c>
      <c r="V2494" s="15">
        <v>0.43312499999999998</v>
      </c>
      <c r="W2494" s="13">
        <v>50</v>
      </c>
      <c r="X2494" s="13">
        <v>83</v>
      </c>
      <c r="Y2494" s="13">
        <v>11</v>
      </c>
      <c r="Z2494" s="13">
        <v>133</v>
      </c>
      <c r="AA2494" s="13">
        <v>48</v>
      </c>
      <c r="AB2494" s="13">
        <v>0</v>
      </c>
    </row>
    <row r="2495" spans="1:28">
      <c r="A2495" s="1">
        <v>100016320</v>
      </c>
      <c r="B2495" s="1" t="s">
        <v>587</v>
      </c>
      <c r="C2495" s="1" t="s">
        <v>4630</v>
      </c>
      <c r="D2495" s="1" t="s">
        <v>533</v>
      </c>
      <c r="E2495" s="1">
        <v>1</v>
      </c>
      <c r="F2495" s="13">
        <v>9</v>
      </c>
      <c r="G2495" s="13">
        <f t="shared" si="39"/>
        <v>3</v>
      </c>
      <c r="H2495" s="13">
        <v>3</v>
      </c>
      <c r="I2495" s="13">
        <v>0</v>
      </c>
      <c r="J2495" s="13">
        <v>0</v>
      </c>
      <c r="K2495" s="13">
        <v>1</v>
      </c>
      <c r="L2495" s="13">
        <v>0</v>
      </c>
      <c r="M2495" s="13">
        <v>1</v>
      </c>
      <c r="N2495" s="13">
        <v>0</v>
      </c>
      <c r="O2495" s="13">
        <v>1</v>
      </c>
      <c r="P2495" s="13">
        <v>1</v>
      </c>
      <c r="Q2495" s="13">
        <v>3</v>
      </c>
      <c r="R2495" s="13">
        <v>410</v>
      </c>
      <c r="S2495" s="13">
        <v>0</v>
      </c>
      <c r="T2495" s="15">
        <v>4.5</v>
      </c>
      <c r="U2495" s="15">
        <v>0.5625</v>
      </c>
      <c r="V2495" s="15">
        <v>0.354375</v>
      </c>
      <c r="W2495" s="13">
        <v>37</v>
      </c>
      <c r="X2495" s="13">
        <v>62</v>
      </c>
      <c r="Y2495" s="13">
        <v>9</v>
      </c>
      <c r="Z2495" s="13">
        <v>99</v>
      </c>
      <c r="AA2495" s="13">
        <v>48</v>
      </c>
      <c r="AB2495" s="13">
        <v>0</v>
      </c>
    </row>
    <row r="2496" spans="1:28">
      <c r="A2496" s="1">
        <v>100016323</v>
      </c>
      <c r="B2496" s="1" t="s">
        <v>587</v>
      </c>
      <c r="C2496" s="1" t="s">
        <v>4630</v>
      </c>
      <c r="D2496" s="1" t="s">
        <v>12</v>
      </c>
      <c r="E2496" s="1">
        <v>1</v>
      </c>
      <c r="F2496" s="13">
        <v>6</v>
      </c>
      <c r="G2496" s="13">
        <f t="shared" si="39"/>
        <v>2</v>
      </c>
      <c r="H2496" s="13">
        <v>2</v>
      </c>
      <c r="I2496" s="13">
        <v>0</v>
      </c>
      <c r="J2496" s="13">
        <v>0</v>
      </c>
      <c r="K2496" s="13">
        <v>1</v>
      </c>
      <c r="L2496" s="13">
        <v>0</v>
      </c>
      <c r="M2496" s="13">
        <v>1</v>
      </c>
      <c r="N2496" s="13">
        <v>0</v>
      </c>
      <c r="O2496" s="13">
        <v>1</v>
      </c>
      <c r="P2496" s="13">
        <v>1</v>
      </c>
      <c r="Q2496" s="13">
        <v>2</v>
      </c>
      <c r="R2496" s="13">
        <v>272</v>
      </c>
      <c r="S2496" s="13">
        <v>0</v>
      </c>
      <c r="T2496" s="15">
        <v>3</v>
      </c>
      <c r="U2496" s="15">
        <v>0.375</v>
      </c>
      <c r="V2496" s="15">
        <v>0.23624999999999999</v>
      </c>
      <c r="W2496" s="13">
        <v>25</v>
      </c>
      <c r="X2496" s="13">
        <v>41</v>
      </c>
      <c r="Y2496" s="13">
        <v>6</v>
      </c>
      <c r="Z2496" s="13">
        <v>66</v>
      </c>
      <c r="AA2496" s="13">
        <v>48</v>
      </c>
      <c r="AB2496" s="13">
        <v>0</v>
      </c>
    </row>
    <row r="2497" spans="1:28">
      <c r="A2497" s="1">
        <v>100016325</v>
      </c>
      <c r="B2497" s="1" t="s">
        <v>587</v>
      </c>
      <c r="C2497" s="1" t="s">
        <v>4630</v>
      </c>
      <c r="D2497" s="1" t="s">
        <v>446</v>
      </c>
      <c r="E2497" s="1">
        <v>2</v>
      </c>
      <c r="F2497" s="13">
        <v>25</v>
      </c>
      <c r="G2497" s="13">
        <f t="shared" si="39"/>
        <v>7</v>
      </c>
      <c r="H2497" s="13">
        <v>7</v>
      </c>
      <c r="I2497" s="13">
        <v>0</v>
      </c>
      <c r="J2497" s="13">
        <v>4</v>
      </c>
      <c r="K2497" s="13">
        <v>0</v>
      </c>
      <c r="L2497" s="13">
        <v>0</v>
      </c>
      <c r="M2497" s="13">
        <v>0</v>
      </c>
      <c r="N2497" s="13">
        <v>3</v>
      </c>
      <c r="O2497" s="13">
        <v>1</v>
      </c>
      <c r="P2497" s="13">
        <v>2</v>
      </c>
      <c r="Q2497" s="13">
        <v>9</v>
      </c>
      <c r="R2497" s="13">
        <v>1285</v>
      </c>
      <c r="S2497" s="13">
        <v>25</v>
      </c>
      <c r="T2497" s="15">
        <v>12.5</v>
      </c>
      <c r="U2497" s="15">
        <v>1.5625</v>
      </c>
      <c r="V2497" s="15">
        <v>0.984375</v>
      </c>
      <c r="W2497" s="13">
        <v>116</v>
      </c>
      <c r="X2497" s="13">
        <v>201</v>
      </c>
      <c r="Y2497" s="13">
        <v>25</v>
      </c>
      <c r="Z2497" s="13">
        <v>317</v>
      </c>
      <c r="AA2497" s="13">
        <v>72</v>
      </c>
      <c r="AB2497" s="13">
        <v>4</v>
      </c>
    </row>
    <row r="2498" spans="1:28">
      <c r="A2498" s="1">
        <v>100016331</v>
      </c>
      <c r="B2498" s="1" t="s">
        <v>587</v>
      </c>
      <c r="C2498" s="1" t="s">
        <v>4630</v>
      </c>
      <c r="D2498" s="1" t="s">
        <v>4940</v>
      </c>
      <c r="E2498" s="1">
        <v>1</v>
      </c>
      <c r="F2498" s="13">
        <v>52</v>
      </c>
      <c r="G2498" s="13">
        <f t="shared" si="39"/>
        <v>14</v>
      </c>
      <c r="H2498" s="13">
        <v>14</v>
      </c>
      <c r="I2498" s="13">
        <v>0</v>
      </c>
      <c r="J2498" s="13">
        <v>6</v>
      </c>
      <c r="K2498" s="13">
        <v>0</v>
      </c>
      <c r="L2498" s="13">
        <v>0</v>
      </c>
      <c r="M2498" s="13">
        <v>0</v>
      </c>
      <c r="N2498" s="13">
        <v>4</v>
      </c>
      <c r="O2498" s="13">
        <v>1</v>
      </c>
      <c r="P2498" s="13">
        <v>3</v>
      </c>
      <c r="Q2498" s="13">
        <v>19</v>
      </c>
      <c r="R2498" s="13">
        <v>2542</v>
      </c>
      <c r="S2498" s="13">
        <v>219</v>
      </c>
      <c r="T2498" s="15">
        <v>26</v>
      </c>
      <c r="U2498" s="15">
        <v>3.25</v>
      </c>
      <c r="V2498" s="15">
        <v>2.0474999999999999</v>
      </c>
      <c r="W2498" s="13">
        <v>229</v>
      </c>
      <c r="X2498" s="13">
        <v>447</v>
      </c>
      <c r="Y2498" s="13">
        <v>52</v>
      </c>
      <c r="Z2498" s="13">
        <v>676</v>
      </c>
      <c r="AA2498" s="13">
        <v>96</v>
      </c>
      <c r="AB2498" s="13">
        <v>6</v>
      </c>
    </row>
    <row r="2499" spans="1:28">
      <c r="A2499" s="1">
        <v>100016335</v>
      </c>
      <c r="B2499" s="1" t="s">
        <v>587</v>
      </c>
      <c r="C2499" s="1" t="s">
        <v>4630</v>
      </c>
      <c r="D2499" s="1" t="s">
        <v>105</v>
      </c>
      <c r="E2499" s="1">
        <v>1</v>
      </c>
      <c r="F2499" s="13">
        <v>52</v>
      </c>
      <c r="G2499" s="13">
        <f t="shared" si="39"/>
        <v>14</v>
      </c>
      <c r="H2499" s="13">
        <v>14</v>
      </c>
      <c r="I2499" s="13">
        <v>0</v>
      </c>
      <c r="J2499" s="13">
        <v>6</v>
      </c>
      <c r="K2499" s="13">
        <v>0</v>
      </c>
      <c r="L2499" s="13">
        <v>0</v>
      </c>
      <c r="M2499" s="13">
        <v>0</v>
      </c>
      <c r="N2499" s="13">
        <v>4</v>
      </c>
      <c r="O2499" s="13">
        <v>1</v>
      </c>
      <c r="P2499" s="13">
        <v>3</v>
      </c>
      <c r="Q2499" s="13">
        <v>19</v>
      </c>
      <c r="R2499" s="13">
        <v>2542</v>
      </c>
      <c r="S2499" s="13">
        <v>219</v>
      </c>
      <c r="T2499" s="15">
        <v>26</v>
      </c>
      <c r="U2499" s="15">
        <v>3.25</v>
      </c>
      <c r="V2499" s="15">
        <v>2.0474999999999999</v>
      </c>
      <c r="W2499" s="13">
        <v>229</v>
      </c>
      <c r="X2499" s="13">
        <v>447</v>
      </c>
      <c r="Y2499" s="13">
        <v>52</v>
      </c>
      <c r="Z2499" s="13">
        <v>676</v>
      </c>
      <c r="AA2499" s="13">
        <v>96</v>
      </c>
      <c r="AB2499" s="13">
        <v>6</v>
      </c>
    </row>
    <row r="2500" spans="1:28">
      <c r="A2500" s="1">
        <v>100016338</v>
      </c>
      <c r="B2500" s="1" t="s">
        <v>587</v>
      </c>
      <c r="C2500" s="1" t="s">
        <v>4630</v>
      </c>
      <c r="D2500" s="1" t="s">
        <v>176</v>
      </c>
      <c r="E2500" s="1">
        <v>1</v>
      </c>
      <c r="F2500" s="13">
        <v>35</v>
      </c>
      <c r="G2500" s="13">
        <f t="shared" si="39"/>
        <v>9</v>
      </c>
      <c r="H2500" s="13">
        <v>9</v>
      </c>
      <c r="I2500" s="13">
        <v>0</v>
      </c>
      <c r="J2500" s="13">
        <v>4</v>
      </c>
      <c r="K2500" s="13">
        <v>0</v>
      </c>
      <c r="L2500" s="13">
        <v>0</v>
      </c>
      <c r="M2500" s="13">
        <v>0</v>
      </c>
      <c r="N2500" s="13">
        <v>3</v>
      </c>
      <c r="O2500" s="13">
        <v>1</v>
      </c>
      <c r="P2500" s="13">
        <v>2</v>
      </c>
      <c r="Q2500" s="13">
        <v>13</v>
      </c>
      <c r="R2500" s="13">
        <v>1751</v>
      </c>
      <c r="S2500" s="13">
        <v>82</v>
      </c>
      <c r="T2500" s="15">
        <v>17.5</v>
      </c>
      <c r="U2500" s="15">
        <v>2.1875</v>
      </c>
      <c r="V2500" s="15">
        <v>1.378125</v>
      </c>
      <c r="W2500" s="13">
        <v>158</v>
      </c>
      <c r="X2500" s="13">
        <v>288</v>
      </c>
      <c r="Y2500" s="13">
        <v>35</v>
      </c>
      <c r="Z2500" s="13">
        <v>446</v>
      </c>
      <c r="AA2500" s="13">
        <v>72</v>
      </c>
      <c r="AB2500" s="13">
        <v>4</v>
      </c>
    </row>
    <row r="2501" spans="1:28">
      <c r="A2501" s="1">
        <v>100016342</v>
      </c>
      <c r="B2501" s="1" t="s">
        <v>587</v>
      </c>
      <c r="C2501" s="1" t="s">
        <v>4630</v>
      </c>
      <c r="D2501" s="1" t="s">
        <v>4940</v>
      </c>
      <c r="E2501" s="1">
        <v>1</v>
      </c>
      <c r="F2501" s="13">
        <v>16</v>
      </c>
      <c r="G2501" s="13">
        <f t="shared" si="39"/>
        <v>6</v>
      </c>
      <c r="H2501" s="13">
        <v>6</v>
      </c>
      <c r="I2501" s="13">
        <v>0</v>
      </c>
      <c r="J2501" s="13">
        <v>0</v>
      </c>
      <c r="K2501" s="13">
        <v>1</v>
      </c>
      <c r="L2501" s="13">
        <v>0</v>
      </c>
      <c r="M2501" s="13">
        <v>1</v>
      </c>
      <c r="N2501" s="13">
        <v>0</v>
      </c>
      <c r="O2501" s="13">
        <v>1</v>
      </c>
      <c r="P2501" s="13">
        <v>1</v>
      </c>
      <c r="Q2501" s="13">
        <v>5</v>
      </c>
      <c r="R2501" s="13">
        <v>859</v>
      </c>
      <c r="S2501" s="13">
        <v>0</v>
      </c>
      <c r="T2501" s="15">
        <v>8</v>
      </c>
      <c r="U2501" s="15">
        <v>1</v>
      </c>
      <c r="V2501" s="15">
        <v>0.63</v>
      </c>
      <c r="W2501" s="13">
        <v>78</v>
      </c>
      <c r="X2501" s="13">
        <v>129</v>
      </c>
      <c r="Y2501" s="13">
        <v>16</v>
      </c>
      <c r="Z2501" s="13">
        <v>207</v>
      </c>
      <c r="AA2501" s="13">
        <v>48</v>
      </c>
      <c r="AB2501" s="13">
        <v>0</v>
      </c>
    </row>
    <row r="2502" spans="1:28">
      <c r="A2502" s="1">
        <v>100016348</v>
      </c>
      <c r="B2502" s="1" t="s">
        <v>587</v>
      </c>
      <c r="C2502" s="1" t="s">
        <v>4630</v>
      </c>
      <c r="D2502" s="1" t="s">
        <v>12</v>
      </c>
      <c r="E2502" s="1">
        <v>1</v>
      </c>
      <c r="F2502" s="13">
        <v>9</v>
      </c>
      <c r="G2502" s="13">
        <f t="shared" ref="G2502:G2565" si="40">H2502+I2502</f>
        <v>3</v>
      </c>
      <c r="H2502" s="13">
        <v>3</v>
      </c>
      <c r="I2502" s="13">
        <v>0</v>
      </c>
      <c r="J2502" s="13">
        <v>0</v>
      </c>
      <c r="K2502" s="13">
        <v>1</v>
      </c>
      <c r="L2502" s="13">
        <v>0</v>
      </c>
      <c r="M2502" s="13">
        <v>1</v>
      </c>
      <c r="N2502" s="13">
        <v>0</v>
      </c>
      <c r="O2502" s="13">
        <v>1</v>
      </c>
      <c r="P2502" s="13">
        <v>1</v>
      </c>
      <c r="Q2502" s="13">
        <v>3</v>
      </c>
      <c r="R2502" s="13">
        <v>410</v>
      </c>
      <c r="S2502" s="13">
        <v>0</v>
      </c>
      <c r="T2502" s="15">
        <v>4.5</v>
      </c>
      <c r="U2502" s="15">
        <v>0.5625</v>
      </c>
      <c r="V2502" s="15">
        <v>0.354375</v>
      </c>
      <c r="W2502" s="13">
        <v>37</v>
      </c>
      <c r="X2502" s="13">
        <v>62</v>
      </c>
      <c r="Y2502" s="13">
        <v>9</v>
      </c>
      <c r="Z2502" s="13">
        <v>99</v>
      </c>
      <c r="AA2502" s="13">
        <v>48</v>
      </c>
      <c r="AB2502" s="13">
        <v>0</v>
      </c>
    </row>
    <row r="2503" spans="1:28">
      <c r="A2503" s="1">
        <v>100016353</v>
      </c>
      <c r="B2503" s="1" t="s">
        <v>587</v>
      </c>
      <c r="C2503" s="1" t="s">
        <v>4630</v>
      </c>
      <c r="D2503" s="1" t="s">
        <v>12</v>
      </c>
      <c r="E2503" s="1">
        <v>1</v>
      </c>
      <c r="F2503" s="13">
        <v>54</v>
      </c>
      <c r="G2503" s="13">
        <f t="shared" si="40"/>
        <v>14</v>
      </c>
      <c r="H2503" s="13">
        <v>14</v>
      </c>
      <c r="I2503" s="13">
        <v>0</v>
      </c>
      <c r="J2503" s="13">
        <v>6</v>
      </c>
      <c r="K2503" s="13">
        <v>0</v>
      </c>
      <c r="L2503" s="13">
        <v>0</v>
      </c>
      <c r="M2503" s="13">
        <v>0</v>
      </c>
      <c r="N2503" s="13">
        <v>4</v>
      </c>
      <c r="O2503" s="13">
        <v>1</v>
      </c>
      <c r="P2503" s="13">
        <v>3</v>
      </c>
      <c r="Q2503" s="13">
        <v>20</v>
      </c>
      <c r="R2503" s="13">
        <v>2636</v>
      </c>
      <c r="S2503" s="13">
        <v>248</v>
      </c>
      <c r="T2503" s="15">
        <v>27</v>
      </c>
      <c r="U2503" s="15">
        <v>3.375</v>
      </c>
      <c r="V2503" s="15">
        <v>2.1262500000000002</v>
      </c>
      <c r="W2503" s="13">
        <v>238</v>
      </c>
      <c r="X2503" s="13">
        <v>470</v>
      </c>
      <c r="Y2503" s="13">
        <v>54</v>
      </c>
      <c r="Z2503" s="13">
        <v>708</v>
      </c>
      <c r="AA2503" s="13">
        <v>96</v>
      </c>
      <c r="AB2503" s="13">
        <v>6</v>
      </c>
    </row>
    <row r="2504" spans="1:28">
      <c r="A2504" s="1">
        <v>100016357</v>
      </c>
      <c r="B2504" s="1" t="s">
        <v>587</v>
      </c>
      <c r="C2504" s="1" t="s">
        <v>4630</v>
      </c>
      <c r="D2504" s="1" t="s">
        <v>12</v>
      </c>
      <c r="E2504" s="1">
        <v>1</v>
      </c>
      <c r="F2504" s="13">
        <v>9</v>
      </c>
      <c r="G2504" s="13">
        <f t="shared" si="40"/>
        <v>3</v>
      </c>
      <c r="H2504" s="13">
        <v>3</v>
      </c>
      <c r="I2504" s="13">
        <v>0</v>
      </c>
      <c r="J2504" s="13">
        <v>0</v>
      </c>
      <c r="K2504" s="13">
        <v>1</v>
      </c>
      <c r="L2504" s="13">
        <v>0</v>
      </c>
      <c r="M2504" s="13">
        <v>1</v>
      </c>
      <c r="N2504" s="13">
        <v>0</v>
      </c>
      <c r="O2504" s="13">
        <v>1</v>
      </c>
      <c r="P2504" s="13">
        <v>1</v>
      </c>
      <c r="Q2504" s="13">
        <v>3</v>
      </c>
      <c r="R2504" s="13">
        <v>410</v>
      </c>
      <c r="S2504" s="13">
        <v>0</v>
      </c>
      <c r="T2504" s="15">
        <v>4.5</v>
      </c>
      <c r="U2504" s="15">
        <v>0.5625</v>
      </c>
      <c r="V2504" s="15">
        <v>0.354375</v>
      </c>
      <c r="W2504" s="13">
        <v>37</v>
      </c>
      <c r="X2504" s="13">
        <v>62</v>
      </c>
      <c r="Y2504" s="13">
        <v>9</v>
      </c>
      <c r="Z2504" s="13">
        <v>99</v>
      </c>
      <c r="AA2504" s="13">
        <v>48</v>
      </c>
      <c r="AB2504" s="13">
        <v>0</v>
      </c>
    </row>
    <row r="2505" spans="1:28">
      <c r="A2505" s="1">
        <v>100016361</v>
      </c>
      <c r="B2505" s="1" t="s">
        <v>587</v>
      </c>
      <c r="C2505" s="1" t="s">
        <v>4630</v>
      </c>
      <c r="D2505" s="1" t="s">
        <v>176</v>
      </c>
      <c r="E2505" s="1">
        <v>1</v>
      </c>
      <c r="F2505" s="13">
        <v>33</v>
      </c>
      <c r="G2505" s="13">
        <f t="shared" si="40"/>
        <v>9</v>
      </c>
      <c r="H2505" s="13">
        <v>9</v>
      </c>
      <c r="I2505" s="13">
        <v>0</v>
      </c>
      <c r="J2505" s="13">
        <v>4</v>
      </c>
      <c r="K2505" s="13">
        <v>0</v>
      </c>
      <c r="L2505" s="13">
        <v>0</v>
      </c>
      <c r="M2505" s="13">
        <v>0</v>
      </c>
      <c r="N2505" s="13">
        <v>3</v>
      </c>
      <c r="O2505" s="13">
        <v>1</v>
      </c>
      <c r="P2505" s="13">
        <v>2</v>
      </c>
      <c r="Q2505" s="13">
        <v>12</v>
      </c>
      <c r="R2505" s="13">
        <v>1657</v>
      </c>
      <c r="S2505" s="13">
        <v>65</v>
      </c>
      <c r="T2505" s="15">
        <v>16.5</v>
      </c>
      <c r="U2505" s="15">
        <v>2.0625</v>
      </c>
      <c r="V2505" s="15">
        <v>1.2993749999999999</v>
      </c>
      <c r="W2505" s="13">
        <v>150</v>
      </c>
      <c r="X2505" s="13">
        <v>269</v>
      </c>
      <c r="Y2505" s="13">
        <v>33</v>
      </c>
      <c r="Z2505" s="13">
        <v>419</v>
      </c>
      <c r="AA2505" s="13">
        <v>72</v>
      </c>
      <c r="AB2505" s="13">
        <v>4</v>
      </c>
    </row>
    <row r="2506" spans="1:28">
      <c r="A2506" s="1">
        <v>100016366</v>
      </c>
      <c r="B2506" s="1" t="s">
        <v>587</v>
      </c>
      <c r="C2506" s="1" t="s">
        <v>4630</v>
      </c>
      <c r="D2506" s="1" t="s">
        <v>12</v>
      </c>
      <c r="E2506" s="1">
        <v>1</v>
      </c>
      <c r="F2506" s="13">
        <v>38</v>
      </c>
      <c r="G2506" s="13">
        <f t="shared" si="40"/>
        <v>10</v>
      </c>
      <c r="H2506" s="13">
        <v>10</v>
      </c>
      <c r="I2506" s="13">
        <v>0</v>
      </c>
      <c r="J2506" s="13">
        <v>4</v>
      </c>
      <c r="K2506" s="13">
        <v>0</v>
      </c>
      <c r="L2506" s="13">
        <v>0</v>
      </c>
      <c r="M2506" s="13">
        <v>0</v>
      </c>
      <c r="N2506" s="13">
        <v>3</v>
      </c>
      <c r="O2506" s="13">
        <v>1</v>
      </c>
      <c r="P2506" s="13">
        <v>2</v>
      </c>
      <c r="Q2506" s="13">
        <v>14</v>
      </c>
      <c r="R2506" s="13">
        <v>1890</v>
      </c>
      <c r="S2506" s="13">
        <v>100</v>
      </c>
      <c r="T2506" s="15">
        <v>19</v>
      </c>
      <c r="U2506" s="15">
        <v>2.375</v>
      </c>
      <c r="V2506" s="15">
        <v>1.4962500000000001</v>
      </c>
      <c r="W2506" s="13">
        <v>171</v>
      </c>
      <c r="X2506" s="13">
        <v>314</v>
      </c>
      <c r="Y2506" s="13">
        <v>38</v>
      </c>
      <c r="Z2506" s="13">
        <v>485</v>
      </c>
      <c r="AA2506" s="13">
        <v>72</v>
      </c>
      <c r="AB2506" s="13">
        <v>4</v>
      </c>
    </row>
    <row r="2507" spans="1:28">
      <c r="A2507" s="1">
        <v>100016371</v>
      </c>
      <c r="B2507" s="1" t="s">
        <v>587</v>
      </c>
      <c r="C2507" s="1" t="s">
        <v>4630</v>
      </c>
      <c r="D2507" s="1" t="s">
        <v>533</v>
      </c>
      <c r="E2507" s="1">
        <v>1</v>
      </c>
      <c r="F2507" s="13">
        <v>27</v>
      </c>
      <c r="G2507" s="13">
        <f t="shared" si="40"/>
        <v>7</v>
      </c>
      <c r="H2507" s="13">
        <v>7</v>
      </c>
      <c r="I2507" s="13">
        <v>0</v>
      </c>
      <c r="J2507" s="13">
        <v>4</v>
      </c>
      <c r="K2507" s="13">
        <v>0</v>
      </c>
      <c r="L2507" s="13">
        <v>0</v>
      </c>
      <c r="M2507" s="13">
        <v>0</v>
      </c>
      <c r="N2507" s="13">
        <v>3</v>
      </c>
      <c r="O2507" s="13">
        <v>1</v>
      </c>
      <c r="P2507" s="13">
        <v>2</v>
      </c>
      <c r="Q2507" s="13">
        <v>10</v>
      </c>
      <c r="R2507" s="13">
        <v>1378</v>
      </c>
      <c r="S2507" s="13">
        <v>37</v>
      </c>
      <c r="T2507" s="15">
        <v>13.5</v>
      </c>
      <c r="U2507" s="15">
        <v>1.6875</v>
      </c>
      <c r="V2507" s="15">
        <v>1.0631250000000001</v>
      </c>
      <c r="W2507" s="13">
        <v>125</v>
      </c>
      <c r="X2507" s="13">
        <v>218</v>
      </c>
      <c r="Y2507" s="13">
        <v>27</v>
      </c>
      <c r="Z2507" s="13">
        <v>343</v>
      </c>
      <c r="AA2507" s="13">
        <v>72</v>
      </c>
      <c r="AB2507" s="13">
        <v>4</v>
      </c>
    </row>
    <row r="2508" spans="1:28">
      <c r="A2508" s="1">
        <v>100016380</v>
      </c>
      <c r="B2508" s="1" t="s">
        <v>587</v>
      </c>
      <c r="C2508" s="1" t="s">
        <v>4630</v>
      </c>
      <c r="D2508" s="1" t="s">
        <v>199</v>
      </c>
      <c r="E2508" s="1">
        <v>1</v>
      </c>
      <c r="F2508" s="13">
        <v>27</v>
      </c>
      <c r="G2508" s="13">
        <f t="shared" si="40"/>
        <v>7</v>
      </c>
      <c r="H2508" s="13">
        <v>7</v>
      </c>
      <c r="I2508" s="13">
        <v>0</v>
      </c>
      <c r="J2508" s="13">
        <v>4</v>
      </c>
      <c r="K2508" s="13">
        <v>0</v>
      </c>
      <c r="L2508" s="13">
        <v>0</v>
      </c>
      <c r="M2508" s="13">
        <v>0</v>
      </c>
      <c r="N2508" s="13">
        <v>3</v>
      </c>
      <c r="O2508" s="13">
        <v>1</v>
      </c>
      <c r="P2508" s="13">
        <v>2</v>
      </c>
      <c r="Q2508" s="13">
        <v>10</v>
      </c>
      <c r="R2508" s="13">
        <v>1378</v>
      </c>
      <c r="S2508" s="13">
        <v>37</v>
      </c>
      <c r="T2508" s="15">
        <v>13.5</v>
      </c>
      <c r="U2508" s="15">
        <v>1.6875</v>
      </c>
      <c r="V2508" s="15">
        <v>1.0631250000000001</v>
      </c>
      <c r="W2508" s="13">
        <v>125</v>
      </c>
      <c r="X2508" s="13">
        <v>218</v>
      </c>
      <c r="Y2508" s="13">
        <v>27</v>
      </c>
      <c r="Z2508" s="13">
        <v>343</v>
      </c>
      <c r="AA2508" s="13">
        <v>72</v>
      </c>
      <c r="AB2508" s="13">
        <v>4</v>
      </c>
    </row>
    <row r="2509" spans="1:28">
      <c r="A2509" s="1">
        <v>100016383</v>
      </c>
      <c r="B2509" s="1" t="s">
        <v>587</v>
      </c>
      <c r="C2509" s="1" t="s">
        <v>4630</v>
      </c>
      <c r="D2509" s="1" t="s">
        <v>176</v>
      </c>
      <c r="E2509" s="1">
        <v>1</v>
      </c>
      <c r="F2509" s="13">
        <v>17</v>
      </c>
      <c r="G2509" s="13">
        <f t="shared" si="40"/>
        <v>5</v>
      </c>
      <c r="H2509" s="13">
        <v>5</v>
      </c>
      <c r="I2509" s="13">
        <v>0</v>
      </c>
      <c r="J2509" s="13">
        <v>0</v>
      </c>
      <c r="K2509" s="13">
        <v>1</v>
      </c>
      <c r="L2509" s="13">
        <v>0</v>
      </c>
      <c r="M2509" s="13">
        <v>1</v>
      </c>
      <c r="N2509" s="13">
        <v>0</v>
      </c>
      <c r="O2509" s="13">
        <v>1</v>
      </c>
      <c r="P2509" s="13">
        <v>1</v>
      </c>
      <c r="Q2509" s="13">
        <v>6</v>
      </c>
      <c r="R2509" s="13">
        <v>1024</v>
      </c>
      <c r="S2509" s="13">
        <v>0</v>
      </c>
      <c r="T2509" s="15">
        <v>8.5</v>
      </c>
      <c r="U2509" s="15">
        <v>1.0625</v>
      </c>
      <c r="V2509" s="15">
        <v>0.66937500000000005</v>
      </c>
      <c r="W2509" s="13">
        <v>93</v>
      </c>
      <c r="X2509" s="13">
        <v>154</v>
      </c>
      <c r="Y2509" s="13">
        <v>17</v>
      </c>
      <c r="Z2509" s="13">
        <v>247</v>
      </c>
      <c r="AA2509" s="13">
        <v>48</v>
      </c>
      <c r="AB2509" s="13">
        <v>0</v>
      </c>
    </row>
    <row r="2510" spans="1:28">
      <c r="A2510" s="1">
        <v>100016387</v>
      </c>
      <c r="B2510" s="1" t="s">
        <v>587</v>
      </c>
      <c r="C2510" s="1" t="s">
        <v>4630</v>
      </c>
      <c r="D2510" s="1" t="s">
        <v>176</v>
      </c>
      <c r="E2510" s="1">
        <v>1</v>
      </c>
      <c r="F2510" s="13">
        <v>30</v>
      </c>
      <c r="G2510" s="13">
        <f t="shared" si="40"/>
        <v>8</v>
      </c>
      <c r="H2510" s="13">
        <v>8</v>
      </c>
      <c r="I2510" s="13">
        <v>0</v>
      </c>
      <c r="J2510" s="13">
        <v>4</v>
      </c>
      <c r="K2510" s="13">
        <v>0</v>
      </c>
      <c r="L2510" s="13">
        <v>0</v>
      </c>
      <c r="M2510" s="13">
        <v>0</v>
      </c>
      <c r="N2510" s="13">
        <v>3</v>
      </c>
      <c r="O2510" s="13">
        <v>1</v>
      </c>
      <c r="P2510" s="13">
        <v>2</v>
      </c>
      <c r="Q2510" s="13">
        <v>11</v>
      </c>
      <c r="R2510" s="13">
        <v>1518</v>
      </c>
      <c r="S2510" s="13">
        <v>50</v>
      </c>
      <c r="T2510" s="15">
        <v>15</v>
      </c>
      <c r="U2510" s="15">
        <v>1.875</v>
      </c>
      <c r="V2510" s="15">
        <v>1.1812499999999999</v>
      </c>
      <c r="W2510" s="13">
        <v>137</v>
      </c>
      <c r="X2510" s="13">
        <v>243</v>
      </c>
      <c r="Y2510" s="13">
        <v>30</v>
      </c>
      <c r="Z2510" s="13">
        <v>380</v>
      </c>
      <c r="AA2510" s="13">
        <v>72</v>
      </c>
      <c r="AB2510" s="13">
        <v>4</v>
      </c>
    </row>
    <row r="2511" spans="1:28">
      <c r="A2511" s="1">
        <v>100016390</v>
      </c>
      <c r="B2511" s="1" t="s">
        <v>587</v>
      </c>
      <c r="C2511" s="1" t="s">
        <v>4630</v>
      </c>
      <c r="D2511" s="1" t="s">
        <v>12</v>
      </c>
      <c r="E2511" s="1">
        <v>1</v>
      </c>
      <c r="F2511" s="13">
        <v>6</v>
      </c>
      <c r="G2511" s="13">
        <f t="shared" si="40"/>
        <v>2</v>
      </c>
      <c r="H2511" s="13">
        <v>2</v>
      </c>
      <c r="I2511" s="13">
        <v>0</v>
      </c>
      <c r="J2511" s="13">
        <v>0</v>
      </c>
      <c r="K2511" s="13">
        <v>1</v>
      </c>
      <c r="L2511" s="13">
        <v>0</v>
      </c>
      <c r="M2511" s="13">
        <v>1</v>
      </c>
      <c r="N2511" s="13">
        <v>0</v>
      </c>
      <c r="O2511" s="13">
        <v>1</v>
      </c>
      <c r="P2511" s="13">
        <v>1</v>
      </c>
      <c r="Q2511" s="13">
        <v>2</v>
      </c>
      <c r="R2511" s="13">
        <v>272</v>
      </c>
      <c r="S2511" s="13">
        <v>0</v>
      </c>
      <c r="T2511" s="15">
        <v>3</v>
      </c>
      <c r="U2511" s="15">
        <v>0.375</v>
      </c>
      <c r="V2511" s="15">
        <v>0.23624999999999999</v>
      </c>
      <c r="W2511" s="13">
        <v>25</v>
      </c>
      <c r="X2511" s="13">
        <v>41</v>
      </c>
      <c r="Y2511" s="13">
        <v>6</v>
      </c>
      <c r="Z2511" s="13">
        <v>66</v>
      </c>
      <c r="AA2511" s="13">
        <v>48</v>
      </c>
      <c r="AB2511" s="13">
        <v>0</v>
      </c>
    </row>
    <row r="2512" spans="1:28">
      <c r="A2512" s="1">
        <v>100016393</v>
      </c>
      <c r="B2512" s="1" t="s">
        <v>587</v>
      </c>
      <c r="C2512" s="1" t="s">
        <v>4630</v>
      </c>
      <c r="D2512" s="1" t="s">
        <v>2283</v>
      </c>
      <c r="E2512" s="1">
        <v>1</v>
      </c>
      <c r="F2512" s="13">
        <v>92</v>
      </c>
      <c r="G2512" s="13">
        <f t="shared" si="40"/>
        <v>24</v>
      </c>
      <c r="H2512" s="13">
        <v>24</v>
      </c>
      <c r="I2512" s="13">
        <v>0</v>
      </c>
      <c r="J2512" s="13">
        <v>12</v>
      </c>
      <c r="K2512" s="13">
        <v>0</v>
      </c>
      <c r="L2512" s="13">
        <v>0</v>
      </c>
      <c r="M2512" s="13">
        <v>0</v>
      </c>
      <c r="N2512" s="13">
        <v>7</v>
      </c>
      <c r="O2512" s="13">
        <v>1</v>
      </c>
      <c r="P2512" s="13">
        <v>6</v>
      </c>
      <c r="Q2512" s="13">
        <v>34</v>
      </c>
      <c r="R2512" s="13">
        <v>4525</v>
      </c>
      <c r="S2512" s="13">
        <v>837</v>
      </c>
      <c r="T2512" s="15">
        <v>46</v>
      </c>
      <c r="U2512" s="15">
        <v>5.75</v>
      </c>
      <c r="V2512" s="15">
        <v>3.6225000000000001</v>
      </c>
      <c r="W2512" s="13">
        <v>408</v>
      </c>
      <c r="X2512" s="13">
        <v>930</v>
      </c>
      <c r="Y2512" s="13">
        <v>92</v>
      </c>
      <c r="Z2512" s="13">
        <v>1338</v>
      </c>
      <c r="AA2512" s="13">
        <v>168</v>
      </c>
      <c r="AB2512" s="13">
        <v>12</v>
      </c>
    </row>
    <row r="2513" spans="1:28">
      <c r="A2513" s="1">
        <v>100016395</v>
      </c>
      <c r="B2513" s="1" t="s">
        <v>587</v>
      </c>
      <c r="C2513" s="1" t="s">
        <v>4630</v>
      </c>
      <c r="D2513" s="1" t="s">
        <v>5305</v>
      </c>
      <c r="E2513" s="1">
        <v>1</v>
      </c>
      <c r="F2513" s="13">
        <v>78</v>
      </c>
      <c r="G2513" s="13">
        <f t="shared" si="40"/>
        <v>20</v>
      </c>
      <c r="H2513" s="13">
        <v>20</v>
      </c>
      <c r="I2513" s="13">
        <v>0</v>
      </c>
      <c r="J2513" s="13">
        <v>10</v>
      </c>
      <c r="K2513" s="13">
        <v>0</v>
      </c>
      <c r="L2513" s="13">
        <v>0</v>
      </c>
      <c r="M2513" s="13">
        <v>0</v>
      </c>
      <c r="N2513" s="13">
        <v>6</v>
      </c>
      <c r="O2513" s="13">
        <v>1</v>
      </c>
      <c r="P2513" s="13">
        <v>5</v>
      </c>
      <c r="Q2513" s="13">
        <v>29</v>
      </c>
      <c r="R2513" s="13">
        <v>3873</v>
      </c>
      <c r="S2513" s="13">
        <v>587</v>
      </c>
      <c r="T2513" s="15">
        <v>39</v>
      </c>
      <c r="U2513" s="15">
        <v>4.875</v>
      </c>
      <c r="V2513" s="15">
        <v>3.07125</v>
      </c>
      <c r="W2513" s="13">
        <v>349</v>
      </c>
      <c r="X2513" s="13">
        <v>758</v>
      </c>
      <c r="Y2513" s="13">
        <v>78</v>
      </c>
      <c r="Z2513" s="13">
        <v>1107</v>
      </c>
      <c r="AA2513" s="13">
        <v>144</v>
      </c>
      <c r="AB2513" s="13">
        <v>10</v>
      </c>
    </row>
    <row r="2514" spans="1:28">
      <c r="A2514" s="1">
        <v>100016401</v>
      </c>
      <c r="B2514" s="1" t="s">
        <v>587</v>
      </c>
      <c r="C2514" s="1" t="s">
        <v>4630</v>
      </c>
      <c r="D2514" s="1" t="s">
        <v>12</v>
      </c>
      <c r="E2514" s="1">
        <v>1</v>
      </c>
      <c r="F2514" s="13">
        <v>87</v>
      </c>
      <c r="G2514" s="13">
        <f t="shared" si="40"/>
        <v>23</v>
      </c>
      <c r="H2514" s="13">
        <v>23</v>
      </c>
      <c r="I2514" s="13">
        <v>0</v>
      </c>
      <c r="J2514" s="13">
        <v>12</v>
      </c>
      <c r="K2514" s="13">
        <v>0</v>
      </c>
      <c r="L2514" s="13">
        <v>0</v>
      </c>
      <c r="M2514" s="13">
        <v>0</v>
      </c>
      <c r="N2514" s="13">
        <v>7</v>
      </c>
      <c r="O2514" s="13">
        <v>1</v>
      </c>
      <c r="P2514" s="13">
        <v>6</v>
      </c>
      <c r="Q2514" s="13">
        <v>32</v>
      </c>
      <c r="R2514" s="13">
        <v>4293</v>
      </c>
      <c r="S2514" s="13">
        <v>732</v>
      </c>
      <c r="T2514" s="15">
        <v>43.5</v>
      </c>
      <c r="U2514" s="15">
        <v>5.4375</v>
      </c>
      <c r="V2514" s="15">
        <v>3.4256250000000001</v>
      </c>
      <c r="W2514" s="13">
        <v>387</v>
      </c>
      <c r="X2514" s="13">
        <v>864</v>
      </c>
      <c r="Y2514" s="13">
        <v>87</v>
      </c>
      <c r="Z2514" s="13">
        <v>1251</v>
      </c>
      <c r="AA2514" s="13">
        <v>168</v>
      </c>
      <c r="AB2514" s="13">
        <v>12</v>
      </c>
    </row>
    <row r="2515" spans="1:28">
      <c r="A2515" s="1">
        <v>100016409</v>
      </c>
      <c r="B2515" s="1" t="s">
        <v>587</v>
      </c>
      <c r="C2515" s="1" t="s">
        <v>4630</v>
      </c>
      <c r="D2515" s="1" t="s">
        <v>5309</v>
      </c>
      <c r="E2515" s="1">
        <v>1</v>
      </c>
      <c r="F2515" s="13">
        <v>97</v>
      </c>
      <c r="G2515" s="13">
        <f t="shared" si="40"/>
        <v>25</v>
      </c>
      <c r="H2515" s="13">
        <v>25</v>
      </c>
      <c r="I2515" s="13">
        <v>0</v>
      </c>
      <c r="J2515" s="13">
        <v>10</v>
      </c>
      <c r="K2515" s="13">
        <v>0</v>
      </c>
      <c r="L2515" s="13">
        <v>0</v>
      </c>
      <c r="M2515" s="13">
        <v>0</v>
      </c>
      <c r="N2515" s="13">
        <v>6</v>
      </c>
      <c r="O2515" s="13">
        <v>1</v>
      </c>
      <c r="P2515" s="13">
        <v>5</v>
      </c>
      <c r="Q2515" s="13">
        <v>36</v>
      </c>
      <c r="R2515" s="13">
        <v>4638</v>
      </c>
      <c r="S2515" s="13">
        <v>949</v>
      </c>
      <c r="T2515" s="15">
        <v>48.5</v>
      </c>
      <c r="U2515" s="15">
        <v>6.0625</v>
      </c>
      <c r="V2515" s="15">
        <v>3.819375</v>
      </c>
      <c r="W2515" s="13">
        <v>418</v>
      </c>
      <c r="X2515" s="13">
        <v>981</v>
      </c>
      <c r="Y2515" s="13">
        <v>97</v>
      </c>
      <c r="Z2515" s="13">
        <v>1399</v>
      </c>
      <c r="AA2515" s="13">
        <v>144</v>
      </c>
      <c r="AB2515" s="13">
        <v>10</v>
      </c>
    </row>
    <row r="2516" spans="1:28">
      <c r="A2516" s="1">
        <v>100016412</v>
      </c>
      <c r="B2516" s="1" t="s">
        <v>587</v>
      </c>
      <c r="C2516" s="1" t="s">
        <v>4630</v>
      </c>
      <c r="D2516" s="1" t="s">
        <v>176</v>
      </c>
      <c r="E2516" s="1">
        <v>1</v>
      </c>
      <c r="F2516" s="13">
        <v>52</v>
      </c>
      <c r="G2516" s="13">
        <f t="shared" si="40"/>
        <v>14</v>
      </c>
      <c r="H2516" s="13">
        <v>14</v>
      </c>
      <c r="I2516" s="13">
        <v>0</v>
      </c>
      <c r="J2516" s="13">
        <v>6</v>
      </c>
      <c r="K2516" s="13">
        <v>0</v>
      </c>
      <c r="L2516" s="13">
        <v>0</v>
      </c>
      <c r="M2516" s="13">
        <v>0</v>
      </c>
      <c r="N2516" s="13">
        <v>4</v>
      </c>
      <c r="O2516" s="13">
        <v>1</v>
      </c>
      <c r="P2516" s="13">
        <v>3</v>
      </c>
      <c r="Q2516" s="13">
        <v>19</v>
      </c>
      <c r="R2516" s="13">
        <v>2542</v>
      </c>
      <c r="S2516" s="13">
        <v>219</v>
      </c>
      <c r="T2516" s="15">
        <v>26</v>
      </c>
      <c r="U2516" s="15">
        <v>3.25</v>
      </c>
      <c r="V2516" s="15">
        <v>2.0474999999999999</v>
      </c>
      <c r="W2516" s="13">
        <v>229</v>
      </c>
      <c r="X2516" s="13">
        <v>447</v>
      </c>
      <c r="Y2516" s="13">
        <v>52</v>
      </c>
      <c r="Z2516" s="13">
        <v>676</v>
      </c>
      <c r="AA2516" s="13">
        <v>96</v>
      </c>
      <c r="AB2516" s="13">
        <v>6</v>
      </c>
    </row>
    <row r="2517" spans="1:28">
      <c r="A2517" s="1">
        <v>100016416</v>
      </c>
      <c r="B2517" s="1" t="s">
        <v>587</v>
      </c>
      <c r="C2517" s="1" t="s">
        <v>4630</v>
      </c>
      <c r="D2517" s="1" t="s">
        <v>4940</v>
      </c>
      <c r="E2517" s="1">
        <v>1</v>
      </c>
      <c r="F2517" s="13">
        <v>3</v>
      </c>
      <c r="G2517" s="13">
        <f t="shared" si="40"/>
        <v>1</v>
      </c>
      <c r="H2517" s="13">
        <v>1</v>
      </c>
      <c r="I2517" s="13">
        <v>0</v>
      </c>
      <c r="J2517" s="13">
        <v>0</v>
      </c>
      <c r="K2517" s="13">
        <v>1</v>
      </c>
      <c r="L2517" s="13">
        <v>0</v>
      </c>
      <c r="M2517" s="13">
        <v>1</v>
      </c>
      <c r="N2517" s="13">
        <v>0</v>
      </c>
      <c r="O2517" s="13">
        <v>1</v>
      </c>
      <c r="P2517" s="13">
        <v>1</v>
      </c>
      <c r="Q2517" s="13">
        <v>1</v>
      </c>
      <c r="R2517" s="13">
        <v>175</v>
      </c>
      <c r="S2517" s="13">
        <v>0</v>
      </c>
      <c r="T2517" s="15">
        <v>1.5</v>
      </c>
      <c r="U2517" s="15">
        <v>0.1875</v>
      </c>
      <c r="V2517" s="15">
        <v>0.11812499999999999</v>
      </c>
      <c r="W2517" s="13">
        <v>16</v>
      </c>
      <c r="X2517" s="13">
        <v>27</v>
      </c>
      <c r="Y2517" s="13">
        <v>3</v>
      </c>
      <c r="Z2517" s="13">
        <v>43</v>
      </c>
      <c r="AA2517" s="13">
        <v>48</v>
      </c>
      <c r="AB2517" s="13">
        <v>0</v>
      </c>
    </row>
    <row r="2518" spans="1:28">
      <c r="A2518" s="1">
        <v>100016418</v>
      </c>
      <c r="B2518" s="1" t="s">
        <v>587</v>
      </c>
      <c r="C2518" s="1" t="s">
        <v>4630</v>
      </c>
      <c r="D2518" s="1" t="s">
        <v>12</v>
      </c>
      <c r="E2518" s="1">
        <v>1</v>
      </c>
      <c r="F2518" s="13">
        <v>22</v>
      </c>
      <c r="G2518" s="13">
        <f t="shared" si="40"/>
        <v>6</v>
      </c>
      <c r="H2518" s="13">
        <v>6</v>
      </c>
      <c r="I2518" s="13">
        <v>0</v>
      </c>
      <c r="J2518" s="13">
        <v>4</v>
      </c>
      <c r="K2518" s="13">
        <v>0</v>
      </c>
      <c r="L2518" s="13">
        <v>0</v>
      </c>
      <c r="M2518" s="13">
        <v>0</v>
      </c>
      <c r="N2518" s="13">
        <v>3</v>
      </c>
      <c r="O2518" s="13">
        <v>1</v>
      </c>
      <c r="P2518" s="13">
        <v>2</v>
      </c>
      <c r="Q2518" s="13">
        <v>8</v>
      </c>
      <c r="R2518" s="13">
        <v>1145</v>
      </c>
      <c r="S2518" s="13">
        <v>16</v>
      </c>
      <c r="T2518" s="15">
        <v>11</v>
      </c>
      <c r="U2518" s="15">
        <v>1.375</v>
      </c>
      <c r="V2518" s="15">
        <v>0.86624999999999996</v>
      </c>
      <c r="W2518" s="13">
        <v>104</v>
      </c>
      <c r="X2518" s="13">
        <v>177</v>
      </c>
      <c r="Y2518" s="13">
        <v>22</v>
      </c>
      <c r="Z2518" s="13">
        <v>281</v>
      </c>
      <c r="AA2518" s="13">
        <v>72</v>
      </c>
      <c r="AB2518" s="13">
        <v>4</v>
      </c>
    </row>
    <row r="2519" spans="1:28">
      <c r="A2519" s="1">
        <v>100016424</v>
      </c>
      <c r="B2519" s="1" t="s">
        <v>587</v>
      </c>
      <c r="C2519" s="1" t="s">
        <v>4630</v>
      </c>
      <c r="D2519" s="1" t="s">
        <v>1664</v>
      </c>
      <c r="E2519" s="1">
        <v>1</v>
      </c>
      <c r="F2519" s="13">
        <v>44</v>
      </c>
      <c r="G2519" s="13">
        <f t="shared" si="40"/>
        <v>12</v>
      </c>
      <c r="H2519" s="13">
        <v>12</v>
      </c>
      <c r="I2519" s="13">
        <v>0</v>
      </c>
      <c r="J2519" s="13">
        <v>6</v>
      </c>
      <c r="K2519" s="13">
        <v>0</v>
      </c>
      <c r="L2519" s="13">
        <v>0</v>
      </c>
      <c r="M2519" s="13">
        <v>0</v>
      </c>
      <c r="N2519" s="13">
        <v>4</v>
      </c>
      <c r="O2519" s="13">
        <v>1</v>
      </c>
      <c r="P2519" s="13">
        <v>3</v>
      </c>
      <c r="Q2519" s="13">
        <v>16</v>
      </c>
      <c r="R2519" s="13">
        <v>2170</v>
      </c>
      <c r="S2519" s="13">
        <v>142</v>
      </c>
      <c r="T2519" s="15">
        <v>22</v>
      </c>
      <c r="U2519" s="15">
        <v>2.75</v>
      </c>
      <c r="V2519" s="15">
        <v>1.7324999999999999</v>
      </c>
      <c r="W2519" s="13">
        <v>196</v>
      </c>
      <c r="X2519" s="13">
        <v>369</v>
      </c>
      <c r="Y2519" s="13">
        <v>44</v>
      </c>
      <c r="Z2519" s="13">
        <v>565</v>
      </c>
      <c r="AA2519" s="13">
        <v>96</v>
      </c>
      <c r="AB2519" s="13">
        <v>6</v>
      </c>
    </row>
    <row r="2520" spans="1:28">
      <c r="A2520" s="1">
        <v>100016432</v>
      </c>
      <c r="B2520" s="1" t="s">
        <v>587</v>
      </c>
      <c r="C2520" s="1" t="s">
        <v>4630</v>
      </c>
      <c r="D2520" s="1" t="s">
        <v>3464</v>
      </c>
      <c r="E2520" s="1">
        <v>1</v>
      </c>
      <c r="F2520" s="13">
        <v>11</v>
      </c>
      <c r="G2520" s="13">
        <f t="shared" si="40"/>
        <v>3</v>
      </c>
      <c r="H2520" s="13">
        <v>3</v>
      </c>
      <c r="I2520" s="13">
        <v>0</v>
      </c>
      <c r="J2520" s="13">
        <v>0</v>
      </c>
      <c r="K2520" s="13">
        <v>1</v>
      </c>
      <c r="L2520" s="13">
        <v>0</v>
      </c>
      <c r="M2520" s="13">
        <v>1</v>
      </c>
      <c r="N2520" s="13">
        <v>0</v>
      </c>
      <c r="O2520" s="13">
        <v>1</v>
      </c>
      <c r="P2520" s="13">
        <v>1</v>
      </c>
      <c r="Q2520" s="13">
        <v>4</v>
      </c>
      <c r="R2520" s="13">
        <v>552</v>
      </c>
      <c r="S2520" s="13">
        <v>0</v>
      </c>
      <c r="T2520" s="15">
        <v>5.5</v>
      </c>
      <c r="U2520" s="15">
        <v>0.6875</v>
      </c>
      <c r="V2520" s="15">
        <v>0.43312499999999998</v>
      </c>
      <c r="W2520" s="13">
        <v>50</v>
      </c>
      <c r="X2520" s="13">
        <v>83</v>
      </c>
      <c r="Y2520" s="13">
        <v>11</v>
      </c>
      <c r="Z2520" s="13">
        <v>133</v>
      </c>
      <c r="AA2520" s="13">
        <v>48</v>
      </c>
      <c r="AB2520" s="13">
        <v>0</v>
      </c>
    </row>
    <row r="2521" spans="1:28">
      <c r="A2521" s="1">
        <v>100016439</v>
      </c>
      <c r="B2521" s="1" t="s">
        <v>587</v>
      </c>
      <c r="C2521" s="1" t="s">
        <v>4630</v>
      </c>
      <c r="D2521" s="1" t="s">
        <v>12</v>
      </c>
      <c r="E2521" s="1">
        <v>1</v>
      </c>
      <c r="F2521" s="13">
        <v>57</v>
      </c>
      <c r="G2521" s="13">
        <f t="shared" si="40"/>
        <v>15</v>
      </c>
      <c r="H2521" s="13">
        <v>15</v>
      </c>
      <c r="I2521" s="13">
        <v>0</v>
      </c>
      <c r="J2521" s="13">
        <v>8</v>
      </c>
      <c r="K2521" s="13">
        <v>0</v>
      </c>
      <c r="L2521" s="13">
        <v>0</v>
      </c>
      <c r="M2521" s="13">
        <v>0</v>
      </c>
      <c r="N2521" s="13">
        <v>5</v>
      </c>
      <c r="O2521" s="13">
        <v>1</v>
      </c>
      <c r="P2521" s="13">
        <v>4</v>
      </c>
      <c r="Q2521" s="13">
        <v>21</v>
      </c>
      <c r="R2521" s="13">
        <v>2895</v>
      </c>
      <c r="S2521" s="13">
        <v>279</v>
      </c>
      <c r="T2521" s="15">
        <v>28.5</v>
      </c>
      <c r="U2521" s="15">
        <v>3.5625</v>
      </c>
      <c r="V2521" s="15">
        <v>2.2443749999999998</v>
      </c>
      <c r="W2521" s="13">
        <v>261</v>
      </c>
      <c r="X2521" s="13">
        <v>518</v>
      </c>
      <c r="Y2521" s="13">
        <v>57</v>
      </c>
      <c r="Z2521" s="13">
        <v>779</v>
      </c>
      <c r="AA2521" s="13">
        <v>120</v>
      </c>
      <c r="AB2521" s="13">
        <v>8</v>
      </c>
    </row>
    <row r="2522" spans="1:28">
      <c r="A2522" s="1">
        <v>100016442</v>
      </c>
      <c r="B2522" s="1" t="s">
        <v>587</v>
      </c>
      <c r="C2522" s="1" t="s">
        <v>4630</v>
      </c>
      <c r="D2522" s="1" t="s">
        <v>12</v>
      </c>
      <c r="E2522" s="1">
        <v>1</v>
      </c>
      <c r="F2522" s="13">
        <v>44</v>
      </c>
      <c r="G2522" s="13">
        <f t="shared" si="40"/>
        <v>12</v>
      </c>
      <c r="H2522" s="13">
        <v>12</v>
      </c>
      <c r="I2522" s="13">
        <v>0</v>
      </c>
      <c r="J2522" s="13">
        <v>6</v>
      </c>
      <c r="K2522" s="13">
        <v>0</v>
      </c>
      <c r="L2522" s="13">
        <v>0</v>
      </c>
      <c r="M2522" s="13">
        <v>0</v>
      </c>
      <c r="N2522" s="13">
        <v>4</v>
      </c>
      <c r="O2522" s="13">
        <v>1</v>
      </c>
      <c r="P2522" s="13">
        <v>3</v>
      </c>
      <c r="Q2522" s="13">
        <v>16</v>
      </c>
      <c r="R2522" s="13">
        <v>2170</v>
      </c>
      <c r="S2522" s="13">
        <v>142</v>
      </c>
      <c r="T2522" s="15">
        <v>22</v>
      </c>
      <c r="U2522" s="15">
        <v>2.75</v>
      </c>
      <c r="V2522" s="15">
        <v>1.7324999999999999</v>
      </c>
      <c r="W2522" s="13">
        <v>196</v>
      </c>
      <c r="X2522" s="13">
        <v>369</v>
      </c>
      <c r="Y2522" s="13">
        <v>44</v>
      </c>
      <c r="Z2522" s="13">
        <v>565</v>
      </c>
      <c r="AA2522" s="13">
        <v>96</v>
      </c>
      <c r="AB2522" s="13">
        <v>6</v>
      </c>
    </row>
    <row r="2523" spans="1:28">
      <c r="A2523" s="1">
        <v>100016445</v>
      </c>
      <c r="B2523" s="1" t="s">
        <v>587</v>
      </c>
      <c r="C2523" s="1" t="s">
        <v>4630</v>
      </c>
      <c r="D2523" s="1" t="s">
        <v>176</v>
      </c>
      <c r="E2523" s="1">
        <v>1</v>
      </c>
      <c r="F2523" s="13">
        <v>52</v>
      </c>
      <c r="G2523" s="13">
        <f t="shared" si="40"/>
        <v>14</v>
      </c>
      <c r="H2523" s="13">
        <v>14</v>
      </c>
      <c r="I2523" s="13">
        <v>0</v>
      </c>
      <c r="J2523" s="13">
        <v>6</v>
      </c>
      <c r="K2523" s="13">
        <v>0</v>
      </c>
      <c r="L2523" s="13">
        <v>0</v>
      </c>
      <c r="M2523" s="13">
        <v>0</v>
      </c>
      <c r="N2523" s="13">
        <v>4</v>
      </c>
      <c r="O2523" s="13">
        <v>1</v>
      </c>
      <c r="P2523" s="13">
        <v>3</v>
      </c>
      <c r="Q2523" s="13">
        <v>19</v>
      </c>
      <c r="R2523" s="13">
        <v>2542</v>
      </c>
      <c r="S2523" s="13">
        <v>219</v>
      </c>
      <c r="T2523" s="15">
        <v>26</v>
      </c>
      <c r="U2523" s="15">
        <v>3.25</v>
      </c>
      <c r="V2523" s="15">
        <v>2.0474999999999999</v>
      </c>
      <c r="W2523" s="13">
        <v>229</v>
      </c>
      <c r="X2523" s="13">
        <v>447</v>
      </c>
      <c r="Y2523" s="13">
        <v>52</v>
      </c>
      <c r="Z2523" s="13">
        <v>676</v>
      </c>
      <c r="AA2523" s="13">
        <v>96</v>
      </c>
      <c r="AB2523" s="13">
        <v>6</v>
      </c>
    </row>
    <row r="2524" spans="1:28">
      <c r="A2524" s="1">
        <v>100016452</v>
      </c>
      <c r="B2524" s="1" t="s">
        <v>587</v>
      </c>
      <c r="C2524" s="1" t="s">
        <v>4630</v>
      </c>
      <c r="D2524" s="1" t="s">
        <v>12</v>
      </c>
      <c r="E2524" s="1">
        <v>1</v>
      </c>
      <c r="F2524" s="13">
        <v>54</v>
      </c>
      <c r="G2524" s="13">
        <f t="shared" si="40"/>
        <v>14</v>
      </c>
      <c r="H2524" s="13">
        <v>14</v>
      </c>
      <c r="I2524" s="13">
        <v>0</v>
      </c>
      <c r="J2524" s="13">
        <v>6</v>
      </c>
      <c r="K2524" s="13">
        <v>0</v>
      </c>
      <c r="L2524" s="13">
        <v>0</v>
      </c>
      <c r="M2524" s="13">
        <v>0</v>
      </c>
      <c r="N2524" s="13">
        <v>4</v>
      </c>
      <c r="O2524" s="13">
        <v>1</v>
      </c>
      <c r="P2524" s="13">
        <v>3</v>
      </c>
      <c r="Q2524" s="13">
        <v>20</v>
      </c>
      <c r="R2524" s="13">
        <v>2636</v>
      </c>
      <c r="S2524" s="13">
        <v>248</v>
      </c>
      <c r="T2524" s="15">
        <v>27</v>
      </c>
      <c r="U2524" s="15">
        <v>3.375</v>
      </c>
      <c r="V2524" s="15">
        <v>2.1262500000000002</v>
      </c>
      <c r="W2524" s="13">
        <v>238</v>
      </c>
      <c r="X2524" s="13">
        <v>470</v>
      </c>
      <c r="Y2524" s="13">
        <v>54</v>
      </c>
      <c r="Z2524" s="13">
        <v>708</v>
      </c>
      <c r="AA2524" s="13">
        <v>96</v>
      </c>
      <c r="AB2524" s="13">
        <v>6</v>
      </c>
    </row>
    <row r="2525" spans="1:28">
      <c r="A2525" s="1">
        <v>100016457</v>
      </c>
      <c r="B2525" s="1" t="s">
        <v>587</v>
      </c>
      <c r="C2525" s="1" t="s">
        <v>4630</v>
      </c>
      <c r="D2525" s="1" t="s">
        <v>176</v>
      </c>
      <c r="E2525" s="1">
        <v>1</v>
      </c>
      <c r="F2525" s="13">
        <v>6</v>
      </c>
      <c r="G2525" s="13">
        <f t="shared" si="40"/>
        <v>2</v>
      </c>
      <c r="H2525" s="13">
        <v>2</v>
      </c>
      <c r="I2525" s="13">
        <v>0</v>
      </c>
      <c r="J2525" s="13">
        <v>0</v>
      </c>
      <c r="K2525" s="13">
        <v>1</v>
      </c>
      <c r="L2525" s="13">
        <v>0</v>
      </c>
      <c r="M2525" s="13">
        <v>1</v>
      </c>
      <c r="N2525" s="13">
        <v>0</v>
      </c>
      <c r="O2525" s="13">
        <v>1</v>
      </c>
      <c r="P2525" s="13">
        <v>1</v>
      </c>
      <c r="Q2525" s="13">
        <v>2</v>
      </c>
      <c r="R2525" s="13">
        <v>272</v>
      </c>
      <c r="S2525" s="13">
        <v>0</v>
      </c>
      <c r="T2525" s="15">
        <v>3</v>
      </c>
      <c r="U2525" s="15">
        <v>0.375</v>
      </c>
      <c r="V2525" s="15">
        <v>0.23624999999999999</v>
      </c>
      <c r="W2525" s="13">
        <v>25</v>
      </c>
      <c r="X2525" s="13">
        <v>41</v>
      </c>
      <c r="Y2525" s="13">
        <v>6</v>
      </c>
      <c r="Z2525" s="13">
        <v>66</v>
      </c>
      <c r="AA2525" s="13">
        <v>48</v>
      </c>
      <c r="AB2525" s="13">
        <v>0</v>
      </c>
    </row>
    <row r="2526" spans="1:28">
      <c r="A2526" s="1">
        <v>100016462</v>
      </c>
      <c r="B2526" s="1" t="s">
        <v>587</v>
      </c>
      <c r="C2526" s="1" t="s">
        <v>4630</v>
      </c>
      <c r="D2526" s="1" t="s">
        <v>5329</v>
      </c>
      <c r="E2526" s="1">
        <v>1</v>
      </c>
      <c r="F2526" s="13">
        <v>76</v>
      </c>
      <c r="G2526" s="13">
        <f t="shared" si="40"/>
        <v>26</v>
      </c>
      <c r="H2526" s="13">
        <v>26</v>
      </c>
      <c r="I2526" s="13">
        <v>0</v>
      </c>
      <c r="J2526" s="13">
        <v>8</v>
      </c>
      <c r="K2526" s="13">
        <v>0</v>
      </c>
      <c r="L2526" s="13">
        <v>0</v>
      </c>
      <c r="M2526" s="13">
        <v>0</v>
      </c>
      <c r="N2526" s="13">
        <v>5</v>
      </c>
      <c r="O2526" s="13">
        <v>1</v>
      </c>
      <c r="P2526" s="13">
        <v>4</v>
      </c>
      <c r="Q2526" s="13">
        <v>25</v>
      </c>
      <c r="R2526" s="13">
        <v>3660</v>
      </c>
      <c r="S2526" s="13">
        <v>419</v>
      </c>
      <c r="T2526" s="15">
        <v>38</v>
      </c>
      <c r="U2526" s="15">
        <v>4.75</v>
      </c>
      <c r="V2526" s="15">
        <v>2.9925000000000002</v>
      </c>
      <c r="W2526" s="13">
        <v>330</v>
      </c>
      <c r="X2526" s="13">
        <v>675</v>
      </c>
      <c r="Y2526" s="13">
        <v>76</v>
      </c>
      <c r="Z2526" s="13">
        <v>1005</v>
      </c>
      <c r="AA2526" s="13">
        <v>120</v>
      </c>
      <c r="AB2526" s="13">
        <v>8</v>
      </c>
    </row>
    <row r="2527" spans="1:28">
      <c r="A2527" s="1">
        <v>100016465</v>
      </c>
      <c r="B2527" s="1" t="s">
        <v>587</v>
      </c>
      <c r="C2527" s="1" t="s">
        <v>4630</v>
      </c>
      <c r="D2527" s="1" t="s">
        <v>5331</v>
      </c>
      <c r="E2527" s="1">
        <v>1</v>
      </c>
      <c r="F2527" s="13">
        <v>11</v>
      </c>
      <c r="G2527" s="13">
        <f t="shared" si="40"/>
        <v>3</v>
      </c>
      <c r="H2527" s="13">
        <v>3</v>
      </c>
      <c r="I2527" s="13">
        <v>0</v>
      </c>
      <c r="J2527" s="13">
        <v>0</v>
      </c>
      <c r="K2527" s="13">
        <v>1</v>
      </c>
      <c r="L2527" s="13">
        <v>0</v>
      </c>
      <c r="M2527" s="13">
        <v>1</v>
      </c>
      <c r="N2527" s="13">
        <v>0</v>
      </c>
      <c r="O2527" s="13">
        <v>1</v>
      </c>
      <c r="P2527" s="13">
        <v>1</v>
      </c>
      <c r="Q2527" s="13">
        <v>4</v>
      </c>
      <c r="R2527" s="13">
        <v>552</v>
      </c>
      <c r="S2527" s="13">
        <v>0</v>
      </c>
      <c r="T2527" s="15">
        <v>5.5</v>
      </c>
      <c r="U2527" s="15">
        <v>0.6875</v>
      </c>
      <c r="V2527" s="15">
        <v>0.43312499999999998</v>
      </c>
      <c r="W2527" s="13">
        <v>50</v>
      </c>
      <c r="X2527" s="13">
        <v>83</v>
      </c>
      <c r="Y2527" s="13">
        <v>11</v>
      </c>
      <c r="Z2527" s="13">
        <v>133</v>
      </c>
      <c r="AA2527" s="13">
        <v>48</v>
      </c>
      <c r="AB2527" s="13">
        <v>0</v>
      </c>
    </row>
    <row r="2528" spans="1:28">
      <c r="A2528" s="1">
        <v>100016480</v>
      </c>
      <c r="B2528" s="1" t="s">
        <v>587</v>
      </c>
      <c r="C2528" s="1" t="s">
        <v>4630</v>
      </c>
      <c r="D2528" s="1" t="s">
        <v>12</v>
      </c>
      <c r="E2528" s="1">
        <v>2</v>
      </c>
      <c r="F2528" s="13">
        <v>131</v>
      </c>
      <c r="G2528" s="13">
        <f t="shared" si="40"/>
        <v>35</v>
      </c>
      <c r="H2528" s="13">
        <v>35</v>
      </c>
      <c r="I2528" s="13">
        <v>0</v>
      </c>
      <c r="J2528" s="13">
        <v>18</v>
      </c>
      <c r="K2528" s="13">
        <v>0</v>
      </c>
      <c r="L2528" s="13">
        <v>0</v>
      </c>
      <c r="M2528" s="13">
        <v>0</v>
      </c>
      <c r="N2528" s="13">
        <v>11</v>
      </c>
      <c r="O2528" s="13">
        <v>2</v>
      </c>
      <c r="P2528" s="13">
        <v>9</v>
      </c>
      <c r="Q2528" s="13">
        <v>48</v>
      </c>
      <c r="R2528" s="13">
        <v>6463</v>
      </c>
      <c r="S2528" s="13">
        <v>874</v>
      </c>
      <c r="T2528" s="15">
        <v>65.5</v>
      </c>
      <c r="U2528" s="15">
        <v>8.1875</v>
      </c>
      <c r="V2528" s="15">
        <v>5.1581250000000001</v>
      </c>
      <c r="W2528" s="13">
        <v>583</v>
      </c>
      <c r="X2528" s="13">
        <v>1233</v>
      </c>
      <c r="Y2528" s="13">
        <v>131</v>
      </c>
      <c r="Z2528" s="13">
        <v>1816</v>
      </c>
      <c r="AA2528" s="13">
        <v>264</v>
      </c>
      <c r="AB2528" s="13">
        <v>18</v>
      </c>
    </row>
    <row r="2529" spans="1:28">
      <c r="A2529" s="1">
        <v>100016485</v>
      </c>
      <c r="B2529" s="1" t="s">
        <v>587</v>
      </c>
      <c r="C2529" s="1" t="s">
        <v>4630</v>
      </c>
      <c r="D2529" s="1" t="s">
        <v>12</v>
      </c>
      <c r="E2529" s="1">
        <v>1</v>
      </c>
      <c r="F2529" s="13">
        <v>96</v>
      </c>
      <c r="G2529" s="13">
        <f t="shared" si="40"/>
        <v>26</v>
      </c>
      <c r="H2529" s="13">
        <v>25</v>
      </c>
      <c r="I2529" s="13">
        <v>1</v>
      </c>
      <c r="J2529" s="13">
        <v>12</v>
      </c>
      <c r="K2529" s="13">
        <v>0</v>
      </c>
      <c r="L2529" s="13">
        <v>0</v>
      </c>
      <c r="M2529" s="13">
        <v>0</v>
      </c>
      <c r="N2529" s="13">
        <v>7</v>
      </c>
      <c r="O2529" s="13">
        <v>1</v>
      </c>
      <c r="P2529" s="13">
        <v>6</v>
      </c>
      <c r="Q2529" s="13">
        <v>36</v>
      </c>
      <c r="R2529" s="13">
        <v>4712</v>
      </c>
      <c r="S2529" s="13">
        <v>949</v>
      </c>
      <c r="T2529" s="15">
        <v>48</v>
      </c>
      <c r="U2529" s="15">
        <v>6</v>
      </c>
      <c r="V2529" s="15">
        <v>3.78</v>
      </c>
      <c r="W2529" s="13">
        <v>425</v>
      </c>
      <c r="X2529" s="13">
        <v>992</v>
      </c>
      <c r="Y2529" s="13">
        <v>96</v>
      </c>
      <c r="Z2529" s="13">
        <v>1417</v>
      </c>
      <c r="AA2529" s="13">
        <v>168</v>
      </c>
      <c r="AB2529" s="13">
        <v>12</v>
      </c>
    </row>
    <row r="2530" spans="1:28">
      <c r="A2530" s="1">
        <v>100016489</v>
      </c>
      <c r="B2530" s="1" t="s">
        <v>587</v>
      </c>
      <c r="C2530" s="1" t="s">
        <v>4630</v>
      </c>
      <c r="D2530" s="1" t="s">
        <v>46</v>
      </c>
      <c r="E2530" s="1">
        <v>2</v>
      </c>
      <c r="F2530" s="13">
        <v>47</v>
      </c>
      <c r="G2530" s="13">
        <f t="shared" si="40"/>
        <v>13</v>
      </c>
      <c r="H2530" s="13">
        <v>12</v>
      </c>
      <c r="I2530" s="13">
        <v>1</v>
      </c>
      <c r="J2530" s="13">
        <v>6</v>
      </c>
      <c r="K2530" s="13">
        <v>1</v>
      </c>
      <c r="L2530" s="13">
        <v>0</v>
      </c>
      <c r="M2530" s="13">
        <v>1</v>
      </c>
      <c r="N2530" s="13">
        <v>4</v>
      </c>
      <c r="O2530" s="13">
        <v>2</v>
      </c>
      <c r="P2530" s="13">
        <v>4</v>
      </c>
      <c r="Q2530" s="13">
        <v>18</v>
      </c>
      <c r="R2530" s="13">
        <v>2430</v>
      </c>
      <c r="S2530" s="13">
        <v>192</v>
      </c>
      <c r="T2530" s="15">
        <v>23.5</v>
      </c>
      <c r="U2530" s="15">
        <v>2.9375</v>
      </c>
      <c r="V2530" s="15">
        <v>1.850625</v>
      </c>
      <c r="W2530" s="13">
        <v>219</v>
      </c>
      <c r="X2530" s="13">
        <v>423</v>
      </c>
      <c r="Y2530" s="13">
        <v>47</v>
      </c>
      <c r="Z2530" s="13">
        <v>642</v>
      </c>
      <c r="AA2530" s="13">
        <v>144</v>
      </c>
      <c r="AB2530" s="13">
        <v>6</v>
      </c>
    </row>
    <row r="2531" spans="1:28">
      <c r="A2531" s="1">
        <v>100016491</v>
      </c>
      <c r="B2531" s="1" t="s">
        <v>587</v>
      </c>
      <c r="C2531" s="1" t="s">
        <v>4630</v>
      </c>
      <c r="D2531" s="1" t="s">
        <v>12</v>
      </c>
      <c r="E2531" s="1">
        <v>1</v>
      </c>
      <c r="F2531" s="13">
        <v>9</v>
      </c>
      <c r="G2531" s="13">
        <f t="shared" si="40"/>
        <v>3</v>
      </c>
      <c r="H2531" s="13">
        <v>3</v>
      </c>
      <c r="I2531" s="13">
        <v>0</v>
      </c>
      <c r="J2531" s="13">
        <v>0</v>
      </c>
      <c r="K2531" s="13">
        <v>1</v>
      </c>
      <c r="L2531" s="13">
        <v>0</v>
      </c>
      <c r="M2531" s="13">
        <v>1</v>
      </c>
      <c r="N2531" s="13">
        <v>0</v>
      </c>
      <c r="O2531" s="13">
        <v>1</v>
      </c>
      <c r="P2531" s="13">
        <v>1</v>
      </c>
      <c r="Q2531" s="13">
        <v>3</v>
      </c>
      <c r="R2531" s="13">
        <v>410</v>
      </c>
      <c r="S2531" s="13">
        <v>0</v>
      </c>
      <c r="T2531" s="15">
        <v>4.5</v>
      </c>
      <c r="U2531" s="15">
        <v>0.5625</v>
      </c>
      <c r="V2531" s="15">
        <v>0.354375</v>
      </c>
      <c r="W2531" s="13">
        <v>37</v>
      </c>
      <c r="X2531" s="13">
        <v>62</v>
      </c>
      <c r="Y2531" s="13">
        <v>9</v>
      </c>
      <c r="Z2531" s="13">
        <v>99</v>
      </c>
      <c r="AA2531" s="13">
        <v>48</v>
      </c>
      <c r="AB2531" s="13">
        <v>0</v>
      </c>
    </row>
    <row r="2532" spans="1:28">
      <c r="A2532" s="1">
        <v>100016495</v>
      </c>
      <c r="B2532" s="1" t="s">
        <v>587</v>
      </c>
      <c r="C2532" s="1" t="s">
        <v>4630</v>
      </c>
      <c r="D2532" s="1" t="s">
        <v>12</v>
      </c>
      <c r="E2532" s="1">
        <v>1</v>
      </c>
      <c r="F2532" s="13">
        <v>6</v>
      </c>
      <c r="G2532" s="13">
        <f t="shared" si="40"/>
        <v>2</v>
      </c>
      <c r="H2532" s="13">
        <v>2</v>
      </c>
      <c r="I2532" s="13">
        <v>0</v>
      </c>
      <c r="J2532" s="13">
        <v>0</v>
      </c>
      <c r="K2532" s="13">
        <v>1</v>
      </c>
      <c r="L2532" s="13">
        <v>0</v>
      </c>
      <c r="M2532" s="13">
        <v>1</v>
      </c>
      <c r="N2532" s="13">
        <v>0</v>
      </c>
      <c r="O2532" s="13">
        <v>1</v>
      </c>
      <c r="P2532" s="13">
        <v>1</v>
      </c>
      <c r="Q2532" s="13">
        <v>2</v>
      </c>
      <c r="R2532" s="13">
        <v>272</v>
      </c>
      <c r="S2532" s="13">
        <v>0</v>
      </c>
      <c r="T2532" s="15">
        <v>3</v>
      </c>
      <c r="U2532" s="15">
        <v>0.375</v>
      </c>
      <c r="V2532" s="15">
        <v>0.23624999999999999</v>
      </c>
      <c r="W2532" s="13">
        <v>25</v>
      </c>
      <c r="X2532" s="13">
        <v>41</v>
      </c>
      <c r="Y2532" s="13">
        <v>6</v>
      </c>
      <c r="Z2532" s="13">
        <v>66</v>
      </c>
      <c r="AA2532" s="13">
        <v>48</v>
      </c>
      <c r="AB2532" s="13">
        <v>0</v>
      </c>
    </row>
    <row r="2533" spans="1:28">
      <c r="A2533" s="1">
        <v>100016500</v>
      </c>
      <c r="B2533" s="1" t="s">
        <v>587</v>
      </c>
      <c r="C2533" s="1" t="s">
        <v>4630</v>
      </c>
      <c r="D2533" s="1" t="s">
        <v>12</v>
      </c>
      <c r="E2533" s="1">
        <v>1</v>
      </c>
      <c r="F2533" s="13">
        <v>17</v>
      </c>
      <c r="G2533" s="13">
        <f t="shared" si="40"/>
        <v>5</v>
      </c>
      <c r="H2533" s="13">
        <v>5</v>
      </c>
      <c r="I2533" s="13">
        <v>0</v>
      </c>
      <c r="J2533" s="13">
        <v>0</v>
      </c>
      <c r="K2533" s="13">
        <v>1</v>
      </c>
      <c r="L2533" s="13">
        <v>0</v>
      </c>
      <c r="M2533" s="13">
        <v>1</v>
      </c>
      <c r="N2533" s="13">
        <v>0</v>
      </c>
      <c r="O2533" s="13">
        <v>1</v>
      </c>
      <c r="P2533" s="13">
        <v>1</v>
      </c>
      <c r="Q2533" s="13">
        <v>6</v>
      </c>
      <c r="R2533" s="13">
        <v>1024</v>
      </c>
      <c r="S2533" s="13">
        <v>0</v>
      </c>
      <c r="T2533" s="15">
        <v>8.5</v>
      </c>
      <c r="U2533" s="15">
        <v>1.0625</v>
      </c>
      <c r="V2533" s="15">
        <v>0.66937500000000005</v>
      </c>
      <c r="W2533" s="13">
        <v>93</v>
      </c>
      <c r="X2533" s="13">
        <v>154</v>
      </c>
      <c r="Y2533" s="13">
        <v>17</v>
      </c>
      <c r="Z2533" s="13">
        <v>247</v>
      </c>
      <c r="AA2533" s="13">
        <v>48</v>
      </c>
      <c r="AB2533" s="13">
        <v>0</v>
      </c>
    </row>
    <row r="2534" spans="1:28">
      <c r="A2534" s="1">
        <v>100016502</v>
      </c>
      <c r="B2534" s="1" t="s">
        <v>587</v>
      </c>
      <c r="C2534" s="1" t="s">
        <v>4630</v>
      </c>
      <c r="D2534" s="1" t="s">
        <v>12</v>
      </c>
      <c r="E2534" s="1">
        <v>1</v>
      </c>
      <c r="F2534" s="13">
        <v>25</v>
      </c>
      <c r="G2534" s="13">
        <f t="shared" si="40"/>
        <v>7</v>
      </c>
      <c r="H2534" s="13">
        <v>7</v>
      </c>
      <c r="I2534" s="13">
        <v>0</v>
      </c>
      <c r="J2534" s="13">
        <v>4</v>
      </c>
      <c r="K2534" s="13">
        <v>0</v>
      </c>
      <c r="L2534" s="13">
        <v>0</v>
      </c>
      <c r="M2534" s="13">
        <v>0</v>
      </c>
      <c r="N2534" s="13">
        <v>3</v>
      </c>
      <c r="O2534" s="13">
        <v>1</v>
      </c>
      <c r="P2534" s="13">
        <v>2</v>
      </c>
      <c r="Q2534" s="13">
        <v>9</v>
      </c>
      <c r="R2534" s="13">
        <v>1285</v>
      </c>
      <c r="S2534" s="13">
        <v>25</v>
      </c>
      <c r="T2534" s="15">
        <v>12.5</v>
      </c>
      <c r="U2534" s="15">
        <v>1.5625</v>
      </c>
      <c r="V2534" s="15">
        <v>0.984375</v>
      </c>
      <c r="W2534" s="13">
        <v>116</v>
      </c>
      <c r="X2534" s="13">
        <v>201</v>
      </c>
      <c r="Y2534" s="13">
        <v>25</v>
      </c>
      <c r="Z2534" s="13">
        <v>317</v>
      </c>
      <c r="AA2534" s="13">
        <v>72</v>
      </c>
      <c r="AB2534" s="13">
        <v>4</v>
      </c>
    </row>
    <row r="2535" spans="1:28">
      <c r="A2535" s="1">
        <v>100016505</v>
      </c>
      <c r="B2535" s="1" t="s">
        <v>587</v>
      </c>
      <c r="C2535" s="1" t="s">
        <v>4630</v>
      </c>
      <c r="D2535" s="1" t="s">
        <v>533</v>
      </c>
      <c r="E2535" s="1">
        <v>1</v>
      </c>
      <c r="F2535" s="13">
        <v>25</v>
      </c>
      <c r="G2535" s="13">
        <f t="shared" si="40"/>
        <v>7</v>
      </c>
      <c r="H2535" s="13">
        <v>7</v>
      </c>
      <c r="I2535" s="13">
        <v>0</v>
      </c>
      <c r="J2535" s="13">
        <v>4</v>
      </c>
      <c r="K2535" s="13">
        <v>0</v>
      </c>
      <c r="L2535" s="13">
        <v>0</v>
      </c>
      <c r="M2535" s="13">
        <v>0</v>
      </c>
      <c r="N2535" s="13">
        <v>3</v>
      </c>
      <c r="O2535" s="13">
        <v>1</v>
      </c>
      <c r="P2535" s="13">
        <v>2</v>
      </c>
      <c r="Q2535" s="13">
        <v>9</v>
      </c>
      <c r="R2535" s="13">
        <v>1285</v>
      </c>
      <c r="S2535" s="13">
        <v>25</v>
      </c>
      <c r="T2535" s="15">
        <v>12.5</v>
      </c>
      <c r="U2535" s="15">
        <v>1.5625</v>
      </c>
      <c r="V2535" s="15">
        <v>0.984375</v>
      </c>
      <c r="W2535" s="13">
        <v>116</v>
      </c>
      <c r="X2535" s="13">
        <v>201</v>
      </c>
      <c r="Y2535" s="13">
        <v>25</v>
      </c>
      <c r="Z2535" s="13">
        <v>317</v>
      </c>
      <c r="AA2535" s="13">
        <v>72</v>
      </c>
      <c r="AB2535" s="13">
        <v>4</v>
      </c>
    </row>
    <row r="2536" spans="1:28">
      <c r="A2536" s="1">
        <v>100016508</v>
      </c>
      <c r="B2536" s="1" t="s">
        <v>587</v>
      </c>
      <c r="C2536" s="1" t="s">
        <v>4630</v>
      </c>
      <c r="D2536" s="1" t="s">
        <v>5351</v>
      </c>
      <c r="E2536" s="1">
        <v>1</v>
      </c>
      <c r="F2536" s="13">
        <v>9</v>
      </c>
      <c r="G2536" s="13">
        <f t="shared" si="40"/>
        <v>3</v>
      </c>
      <c r="H2536" s="13">
        <v>3</v>
      </c>
      <c r="I2536" s="13">
        <v>0</v>
      </c>
      <c r="J2536" s="13">
        <v>0</v>
      </c>
      <c r="K2536" s="13">
        <v>1</v>
      </c>
      <c r="L2536" s="13">
        <v>0</v>
      </c>
      <c r="M2536" s="13">
        <v>1</v>
      </c>
      <c r="N2536" s="13">
        <v>0</v>
      </c>
      <c r="O2536" s="13">
        <v>1</v>
      </c>
      <c r="P2536" s="13">
        <v>1</v>
      </c>
      <c r="Q2536" s="13">
        <v>3</v>
      </c>
      <c r="R2536" s="13">
        <v>410</v>
      </c>
      <c r="S2536" s="13">
        <v>0</v>
      </c>
      <c r="T2536" s="15">
        <v>4.5</v>
      </c>
      <c r="U2536" s="15">
        <v>0.5625</v>
      </c>
      <c r="V2536" s="15">
        <v>0.354375</v>
      </c>
      <c r="W2536" s="13">
        <v>37</v>
      </c>
      <c r="X2536" s="13">
        <v>62</v>
      </c>
      <c r="Y2536" s="13">
        <v>9</v>
      </c>
      <c r="Z2536" s="13">
        <v>99</v>
      </c>
      <c r="AA2536" s="13">
        <v>48</v>
      </c>
      <c r="AB2536" s="13">
        <v>0</v>
      </c>
    </row>
    <row r="2537" spans="1:28">
      <c r="A2537" s="1">
        <v>100016516</v>
      </c>
      <c r="B2537" s="1" t="s">
        <v>587</v>
      </c>
      <c r="C2537" s="1" t="s">
        <v>4630</v>
      </c>
      <c r="D2537" s="1" t="s">
        <v>12</v>
      </c>
      <c r="E2537" s="1">
        <v>1</v>
      </c>
      <c r="F2537" s="13">
        <v>35</v>
      </c>
      <c r="G2537" s="13">
        <f t="shared" si="40"/>
        <v>9</v>
      </c>
      <c r="H2537" s="13">
        <v>9</v>
      </c>
      <c r="I2537" s="13">
        <v>0</v>
      </c>
      <c r="J2537" s="13">
        <v>4</v>
      </c>
      <c r="K2537" s="13">
        <v>0</v>
      </c>
      <c r="L2537" s="13">
        <v>0</v>
      </c>
      <c r="M2537" s="13">
        <v>0</v>
      </c>
      <c r="N2537" s="13">
        <v>3</v>
      </c>
      <c r="O2537" s="13">
        <v>1</v>
      </c>
      <c r="P2537" s="13">
        <v>2</v>
      </c>
      <c r="Q2537" s="13">
        <v>13</v>
      </c>
      <c r="R2537" s="13">
        <v>1751</v>
      </c>
      <c r="S2537" s="13">
        <v>82</v>
      </c>
      <c r="T2537" s="15">
        <v>17.5</v>
      </c>
      <c r="U2537" s="15">
        <v>2.1875</v>
      </c>
      <c r="V2537" s="15">
        <v>1.378125</v>
      </c>
      <c r="W2537" s="13">
        <v>158</v>
      </c>
      <c r="X2537" s="13">
        <v>288</v>
      </c>
      <c r="Y2537" s="13">
        <v>35</v>
      </c>
      <c r="Z2537" s="13">
        <v>446</v>
      </c>
      <c r="AA2537" s="13">
        <v>72</v>
      </c>
      <c r="AB2537" s="13">
        <v>4</v>
      </c>
    </row>
    <row r="2538" spans="1:28">
      <c r="A2538" s="1">
        <v>100016519</v>
      </c>
      <c r="B2538" s="1" t="s">
        <v>587</v>
      </c>
      <c r="C2538" s="1" t="s">
        <v>4630</v>
      </c>
      <c r="D2538" s="1" t="s">
        <v>533</v>
      </c>
      <c r="E2538" s="1">
        <v>1</v>
      </c>
      <c r="F2538" s="13">
        <v>33</v>
      </c>
      <c r="G2538" s="13">
        <f t="shared" si="40"/>
        <v>9</v>
      </c>
      <c r="H2538" s="13">
        <v>9</v>
      </c>
      <c r="I2538" s="13">
        <v>0</v>
      </c>
      <c r="J2538" s="13">
        <v>4</v>
      </c>
      <c r="K2538" s="13">
        <v>0</v>
      </c>
      <c r="L2538" s="13">
        <v>0</v>
      </c>
      <c r="M2538" s="13">
        <v>0</v>
      </c>
      <c r="N2538" s="13">
        <v>3</v>
      </c>
      <c r="O2538" s="13">
        <v>1</v>
      </c>
      <c r="P2538" s="13">
        <v>2</v>
      </c>
      <c r="Q2538" s="13">
        <v>12</v>
      </c>
      <c r="R2538" s="13">
        <v>1657</v>
      </c>
      <c r="S2538" s="13">
        <v>65</v>
      </c>
      <c r="T2538" s="15">
        <v>16.5</v>
      </c>
      <c r="U2538" s="15">
        <v>2.0625</v>
      </c>
      <c r="V2538" s="15">
        <v>1.2993749999999999</v>
      </c>
      <c r="W2538" s="13">
        <v>150</v>
      </c>
      <c r="X2538" s="13">
        <v>269</v>
      </c>
      <c r="Y2538" s="13">
        <v>33</v>
      </c>
      <c r="Z2538" s="13">
        <v>419</v>
      </c>
      <c r="AA2538" s="13">
        <v>72</v>
      </c>
      <c r="AB2538" s="13">
        <v>4</v>
      </c>
    </row>
    <row r="2539" spans="1:28">
      <c r="A2539" s="1">
        <v>100016527</v>
      </c>
      <c r="B2539" s="1" t="s">
        <v>587</v>
      </c>
      <c r="C2539" s="1" t="s">
        <v>4630</v>
      </c>
      <c r="D2539" s="1" t="s">
        <v>533</v>
      </c>
      <c r="E2539" s="1">
        <v>1</v>
      </c>
      <c r="F2539" s="13">
        <v>11</v>
      </c>
      <c r="G2539" s="13">
        <f t="shared" si="40"/>
        <v>3</v>
      </c>
      <c r="H2539" s="13">
        <v>3</v>
      </c>
      <c r="I2539" s="13">
        <v>0</v>
      </c>
      <c r="J2539" s="13">
        <v>0</v>
      </c>
      <c r="K2539" s="13">
        <v>1</v>
      </c>
      <c r="L2539" s="13">
        <v>0</v>
      </c>
      <c r="M2539" s="13">
        <v>1</v>
      </c>
      <c r="N2539" s="13">
        <v>0</v>
      </c>
      <c r="O2539" s="13">
        <v>1</v>
      </c>
      <c r="P2539" s="13">
        <v>1</v>
      </c>
      <c r="Q2539" s="13">
        <v>4</v>
      </c>
      <c r="R2539" s="13">
        <v>552</v>
      </c>
      <c r="S2539" s="13">
        <v>0</v>
      </c>
      <c r="T2539" s="15">
        <v>5.5</v>
      </c>
      <c r="U2539" s="15">
        <v>0.6875</v>
      </c>
      <c r="V2539" s="15">
        <v>0.43312499999999998</v>
      </c>
      <c r="W2539" s="13">
        <v>50</v>
      </c>
      <c r="X2539" s="13">
        <v>83</v>
      </c>
      <c r="Y2539" s="13">
        <v>11</v>
      </c>
      <c r="Z2539" s="13">
        <v>133</v>
      </c>
      <c r="AA2539" s="13">
        <v>48</v>
      </c>
      <c r="AB2539" s="13">
        <v>0</v>
      </c>
    </row>
    <row r="2540" spans="1:28">
      <c r="A2540" s="1">
        <v>100016538</v>
      </c>
      <c r="B2540" s="1" t="s">
        <v>587</v>
      </c>
      <c r="C2540" s="1" t="s">
        <v>4630</v>
      </c>
      <c r="D2540" s="1" t="s">
        <v>12</v>
      </c>
      <c r="E2540" s="1">
        <v>2</v>
      </c>
      <c r="F2540" s="13">
        <v>92</v>
      </c>
      <c r="G2540" s="13">
        <f t="shared" si="40"/>
        <v>24</v>
      </c>
      <c r="H2540" s="13">
        <v>24</v>
      </c>
      <c r="I2540" s="13">
        <v>0</v>
      </c>
      <c r="J2540" s="13">
        <v>14</v>
      </c>
      <c r="K2540" s="13">
        <v>0</v>
      </c>
      <c r="L2540" s="13">
        <v>0</v>
      </c>
      <c r="M2540" s="13">
        <v>0</v>
      </c>
      <c r="N2540" s="13">
        <v>9</v>
      </c>
      <c r="O2540" s="13">
        <v>2</v>
      </c>
      <c r="P2540" s="13">
        <v>7</v>
      </c>
      <c r="Q2540" s="13">
        <v>34</v>
      </c>
      <c r="R2540" s="13">
        <v>4766</v>
      </c>
      <c r="S2540" s="13">
        <v>348</v>
      </c>
      <c r="T2540" s="15">
        <v>46</v>
      </c>
      <c r="U2540" s="15">
        <v>5.75</v>
      </c>
      <c r="V2540" s="15">
        <v>3.6225000000000001</v>
      </c>
      <c r="W2540" s="13">
        <v>430</v>
      </c>
      <c r="X2540" s="13">
        <v>820</v>
      </c>
      <c r="Y2540" s="13">
        <v>92</v>
      </c>
      <c r="Z2540" s="13">
        <v>1250</v>
      </c>
      <c r="AA2540" s="13">
        <v>216</v>
      </c>
      <c r="AB2540" s="13">
        <v>14</v>
      </c>
    </row>
    <row r="2541" spans="1:28">
      <c r="A2541" s="1">
        <v>100016539</v>
      </c>
      <c r="B2541" s="1" t="s">
        <v>587</v>
      </c>
      <c r="C2541" s="1" t="s">
        <v>4630</v>
      </c>
      <c r="D2541" s="1" t="s">
        <v>1090</v>
      </c>
      <c r="E2541" s="1">
        <v>1</v>
      </c>
      <c r="F2541" s="13">
        <v>89</v>
      </c>
      <c r="G2541" s="13">
        <f t="shared" si="40"/>
        <v>23</v>
      </c>
      <c r="H2541" s="13">
        <v>23</v>
      </c>
      <c r="I2541" s="13">
        <v>0</v>
      </c>
      <c r="J2541" s="13">
        <v>12</v>
      </c>
      <c r="K2541" s="13">
        <v>0</v>
      </c>
      <c r="L2541" s="13">
        <v>0</v>
      </c>
      <c r="M2541" s="13">
        <v>0</v>
      </c>
      <c r="N2541" s="13">
        <v>7</v>
      </c>
      <c r="O2541" s="13">
        <v>1</v>
      </c>
      <c r="P2541" s="13">
        <v>6</v>
      </c>
      <c r="Q2541" s="13">
        <v>33</v>
      </c>
      <c r="R2541" s="13">
        <v>4386</v>
      </c>
      <c r="S2541" s="13">
        <v>784</v>
      </c>
      <c r="T2541" s="15">
        <v>44.5</v>
      </c>
      <c r="U2541" s="15">
        <v>5.5625</v>
      </c>
      <c r="V2541" s="15">
        <v>3.504375</v>
      </c>
      <c r="W2541" s="13">
        <v>395</v>
      </c>
      <c r="X2541" s="13">
        <v>894</v>
      </c>
      <c r="Y2541" s="13">
        <v>89</v>
      </c>
      <c r="Z2541" s="13">
        <v>1289</v>
      </c>
      <c r="AA2541" s="13">
        <v>168</v>
      </c>
      <c r="AB2541" s="13">
        <v>12</v>
      </c>
    </row>
    <row r="2542" spans="1:28">
      <c r="A2542" s="1">
        <v>100016542</v>
      </c>
      <c r="B2542" s="1" t="s">
        <v>587</v>
      </c>
      <c r="C2542" s="1" t="s">
        <v>4630</v>
      </c>
      <c r="D2542" s="1" t="s">
        <v>12</v>
      </c>
      <c r="E2542" s="1">
        <v>1</v>
      </c>
      <c r="F2542" s="13">
        <v>113</v>
      </c>
      <c r="G2542" s="13">
        <f t="shared" si="40"/>
        <v>29</v>
      </c>
      <c r="H2542" s="13">
        <v>29</v>
      </c>
      <c r="I2542" s="13">
        <v>0</v>
      </c>
      <c r="J2542" s="13">
        <v>18</v>
      </c>
      <c r="K2542" s="13">
        <v>0</v>
      </c>
      <c r="L2542" s="13">
        <v>1</v>
      </c>
      <c r="M2542" s="13">
        <v>0</v>
      </c>
      <c r="N2542" s="13">
        <v>9</v>
      </c>
      <c r="O2542" s="13">
        <v>1</v>
      </c>
      <c r="P2542" s="13">
        <v>9</v>
      </c>
      <c r="Q2542" s="13">
        <v>42</v>
      </c>
      <c r="R2542" s="13">
        <v>5623</v>
      </c>
      <c r="S2542" s="13">
        <v>1328</v>
      </c>
      <c r="T2542" s="15">
        <v>56.5</v>
      </c>
      <c r="U2542" s="15">
        <v>7.0625</v>
      </c>
      <c r="V2542" s="15">
        <v>4.4493749999999999</v>
      </c>
      <c r="W2542" s="13">
        <v>507</v>
      </c>
      <c r="X2542" s="13">
        <v>1242</v>
      </c>
      <c r="Y2542" s="13">
        <v>113</v>
      </c>
      <c r="Z2542" s="13">
        <v>1749</v>
      </c>
      <c r="AA2542" s="13">
        <v>216</v>
      </c>
      <c r="AB2542" s="13">
        <v>18</v>
      </c>
    </row>
    <row r="2543" spans="1:28">
      <c r="A2543" s="1">
        <v>100016545</v>
      </c>
      <c r="B2543" s="1" t="s">
        <v>587</v>
      </c>
      <c r="C2543" s="1" t="s">
        <v>4630</v>
      </c>
      <c r="D2543" s="1" t="s">
        <v>5362</v>
      </c>
      <c r="E2543" s="1">
        <v>5</v>
      </c>
      <c r="F2543" s="13">
        <v>170</v>
      </c>
      <c r="G2543" s="13">
        <f t="shared" si="40"/>
        <v>46</v>
      </c>
      <c r="H2543" s="13">
        <v>46</v>
      </c>
      <c r="I2543" s="13">
        <v>0</v>
      </c>
      <c r="J2543" s="13">
        <v>18</v>
      </c>
      <c r="K2543" s="13">
        <v>3</v>
      </c>
      <c r="L2543" s="13">
        <v>1</v>
      </c>
      <c r="M2543" s="13">
        <v>4</v>
      </c>
      <c r="N2543" s="13">
        <v>9</v>
      </c>
      <c r="O2543" s="13">
        <v>5</v>
      </c>
      <c r="P2543" s="13">
        <v>12</v>
      </c>
      <c r="Q2543" s="13">
        <v>62</v>
      </c>
      <c r="R2543" s="13">
        <v>8289</v>
      </c>
      <c r="S2543" s="13">
        <v>1930</v>
      </c>
      <c r="T2543" s="15">
        <v>85</v>
      </c>
      <c r="U2543" s="15">
        <v>10.625</v>
      </c>
      <c r="V2543" s="15">
        <v>6.6937499999999996</v>
      </c>
      <c r="W2543" s="13">
        <v>748</v>
      </c>
      <c r="X2543" s="13">
        <v>1825</v>
      </c>
      <c r="Y2543" s="13">
        <v>170</v>
      </c>
      <c r="Z2543" s="13">
        <v>2573</v>
      </c>
      <c r="AA2543" s="13">
        <v>384</v>
      </c>
      <c r="AB2543" s="13">
        <v>18</v>
      </c>
    </row>
    <row r="2544" spans="1:28">
      <c r="A2544" s="1">
        <v>100016548</v>
      </c>
      <c r="B2544" s="1" t="s">
        <v>587</v>
      </c>
      <c r="C2544" s="1" t="s">
        <v>4630</v>
      </c>
      <c r="D2544" s="1" t="s">
        <v>18</v>
      </c>
      <c r="E2544" s="1">
        <v>1</v>
      </c>
      <c r="F2544" s="13">
        <v>100</v>
      </c>
      <c r="G2544" s="13">
        <f t="shared" si="40"/>
        <v>26</v>
      </c>
      <c r="H2544" s="13">
        <v>26</v>
      </c>
      <c r="I2544" s="13">
        <v>0</v>
      </c>
      <c r="J2544" s="13">
        <v>10</v>
      </c>
      <c r="K2544" s="13">
        <v>0</v>
      </c>
      <c r="L2544" s="13">
        <v>0</v>
      </c>
      <c r="M2544" s="13">
        <v>0</v>
      </c>
      <c r="N2544" s="13">
        <v>6</v>
      </c>
      <c r="O2544" s="13">
        <v>1</v>
      </c>
      <c r="P2544" s="13">
        <v>5</v>
      </c>
      <c r="Q2544" s="13">
        <v>37</v>
      </c>
      <c r="R2544" s="13">
        <v>4778</v>
      </c>
      <c r="S2544" s="13">
        <v>1008</v>
      </c>
      <c r="T2544" s="15">
        <v>50</v>
      </c>
      <c r="U2544" s="15">
        <v>6.25</v>
      </c>
      <c r="V2544" s="15">
        <v>3.9375</v>
      </c>
      <c r="W2544" s="13">
        <v>431</v>
      </c>
      <c r="X2544" s="13">
        <v>1020</v>
      </c>
      <c r="Y2544" s="13">
        <v>100</v>
      </c>
      <c r="Z2544" s="13">
        <v>1451</v>
      </c>
      <c r="AA2544" s="13">
        <v>144</v>
      </c>
      <c r="AB2544" s="13">
        <v>10</v>
      </c>
    </row>
    <row r="2545" spans="1:28">
      <c r="A2545" s="1">
        <v>100016552</v>
      </c>
      <c r="B2545" s="1" t="s">
        <v>587</v>
      </c>
      <c r="C2545" s="1" t="s">
        <v>4630</v>
      </c>
      <c r="D2545" s="1" t="s">
        <v>100</v>
      </c>
      <c r="E2545" s="1">
        <v>1</v>
      </c>
      <c r="F2545" s="13">
        <v>44</v>
      </c>
      <c r="G2545" s="13">
        <f t="shared" si="40"/>
        <v>12</v>
      </c>
      <c r="H2545" s="13">
        <v>12</v>
      </c>
      <c r="I2545" s="13">
        <v>0</v>
      </c>
      <c r="J2545" s="13">
        <v>6</v>
      </c>
      <c r="K2545" s="13">
        <v>0</v>
      </c>
      <c r="L2545" s="13">
        <v>0</v>
      </c>
      <c r="M2545" s="13">
        <v>0</v>
      </c>
      <c r="N2545" s="13">
        <v>4</v>
      </c>
      <c r="O2545" s="13">
        <v>1</v>
      </c>
      <c r="P2545" s="13">
        <v>3</v>
      </c>
      <c r="Q2545" s="13">
        <v>16</v>
      </c>
      <c r="R2545" s="13">
        <v>2170</v>
      </c>
      <c r="S2545" s="13">
        <v>142</v>
      </c>
      <c r="T2545" s="15">
        <v>22</v>
      </c>
      <c r="U2545" s="15">
        <v>2.75</v>
      </c>
      <c r="V2545" s="15">
        <v>1.7324999999999999</v>
      </c>
      <c r="W2545" s="13">
        <v>196</v>
      </c>
      <c r="X2545" s="13">
        <v>369</v>
      </c>
      <c r="Y2545" s="13">
        <v>44</v>
      </c>
      <c r="Z2545" s="13">
        <v>565</v>
      </c>
      <c r="AA2545" s="13">
        <v>96</v>
      </c>
      <c r="AB2545" s="13">
        <v>6</v>
      </c>
    </row>
    <row r="2546" spans="1:28">
      <c r="A2546" s="1">
        <v>100016556</v>
      </c>
      <c r="B2546" s="1" t="s">
        <v>587</v>
      </c>
      <c r="C2546" s="1" t="s">
        <v>4630</v>
      </c>
      <c r="D2546" s="1" t="s">
        <v>46</v>
      </c>
      <c r="E2546" s="1">
        <v>1</v>
      </c>
      <c r="F2546" s="13">
        <v>37</v>
      </c>
      <c r="G2546" s="13">
        <f t="shared" si="40"/>
        <v>13</v>
      </c>
      <c r="H2546" s="13">
        <v>13</v>
      </c>
      <c r="I2546" s="13">
        <v>0</v>
      </c>
      <c r="J2546" s="13">
        <v>4</v>
      </c>
      <c r="K2546" s="13">
        <v>0</v>
      </c>
      <c r="L2546" s="13">
        <v>0</v>
      </c>
      <c r="M2546" s="13">
        <v>0</v>
      </c>
      <c r="N2546" s="13">
        <v>3</v>
      </c>
      <c r="O2546" s="13">
        <v>1</v>
      </c>
      <c r="P2546" s="13">
        <v>2</v>
      </c>
      <c r="Q2546" s="13">
        <v>12</v>
      </c>
      <c r="R2546" s="13">
        <v>1844</v>
      </c>
      <c r="S2546" s="13">
        <v>65</v>
      </c>
      <c r="T2546" s="15">
        <v>18.5</v>
      </c>
      <c r="U2546" s="15">
        <v>2.3125</v>
      </c>
      <c r="V2546" s="15">
        <v>1.4568749999999999</v>
      </c>
      <c r="W2546" s="13">
        <v>166</v>
      </c>
      <c r="X2546" s="13">
        <v>297</v>
      </c>
      <c r="Y2546" s="13">
        <v>37</v>
      </c>
      <c r="Z2546" s="13">
        <v>463</v>
      </c>
      <c r="AA2546" s="13">
        <v>72</v>
      </c>
      <c r="AB2546" s="13">
        <v>4</v>
      </c>
    </row>
    <row r="2547" spans="1:28">
      <c r="A2547" s="1">
        <v>100016557</v>
      </c>
      <c r="B2547" s="1" t="s">
        <v>587</v>
      </c>
      <c r="C2547" s="1" t="s">
        <v>4630</v>
      </c>
      <c r="D2547" s="1" t="s">
        <v>5367</v>
      </c>
      <c r="E2547" s="1">
        <v>1</v>
      </c>
      <c r="F2547" s="13">
        <v>33</v>
      </c>
      <c r="G2547" s="13">
        <f t="shared" si="40"/>
        <v>9</v>
      </c>
      <c r="H2547" s="13">
        <v>9</v>
      </c>
      <c r="I2547" s="13">
        <v>0</v>
      </c>
      <c r="J2547" s="13">
        <v>4</v>
      </c>
      <c r="K2547" s="13">
        <v>0</v>
      </c>
      <c r="L2547" s="13">
        <v>0</v>
      </c>
      <c r="M2547" s="13">
        <v>0</v>
      </c>
      <c r="N2547" s="13">
        <v>3</v>
      </c>
      <c r="O2547" s="13">
        <v>1</v>
      </c>
      <c r="P2547" s="13">
        <v>2</v>
      </c>
      <c r="Q2547" s="13">
        <v>12</v>
      </c>
      <c r="R2547" s="13">
        <v>1657</v>
      </c>
      <c r="S2547" s="13">
        <v>65</v>
      </c>
      <c r="T2547" s="15">
        <v>16.5</v>
      </c>
      <c r="U2547" s="15">
        <v>2.0625</v>
      </c>
      <c r="V2547" s="15">
        <v>1.2993749999999999</v>
      </c>
      <c r="W2547" s="13">
        <v>150</v>
      </c>
      <c r="X2547" s="13">
        <v>269</v>
      </c>
      <c r="Y2547" s="13">
        <v>33</v>
      </c>
      <c r="Z2547" s="13">
        <v>419</v>
      </c>
      <c r="AA2547" s="13">
        <v>72</v>
      </c>
      <c r="AB2547" s="13">
        <v>4</v>
      </c>
    </row>
    <row r="2548" spans="1:28">
      <c r="A2548" s="1">
        <v>100016559</v>
      </c>
      <c r="B2548" s="1" t="s">
        <v>587</v>
      </c>
      <c r="C2548" s="1" t="s">
        <v>4630</v>
      </c>
      <c r="D2548" s="1" t="s">
        <v>12</v>
      </c>
      <c r="E2548" s="1">
        <v>1</v>
      </c>
      <c r="F2548" s="13">
        <v>105</v>
      </c>
      <c r="G2548" s="13">
        <f t="shared" si="40"/>
        <v>27</v>
      </c>
      <c r="H2548" s="13">
        <v>27</v>
      </c>
      <c r="I2548" s="13">
        <v>0</v>
      </c>
      <c r="J2548" s="13">
        <v>18</v>
      </c>
      <c r="K2548" s="13">
        <v>0</v>
      </c>
      <c r="L2548" s="13">
        <v>1</v>
      </c>
      <c r="M2548" s="13">
        <v>0</v>
      </c>
      <c r="N2548" s="13">
        <v>9</v>
      </c>
      <c r="O2548" s="13">
        <v>1</v>
      </c>
      <c r="P2548" s="13">
        <v>9</v>
      </c>
      <c r="Q2548" s="13">
        <v>39</v>
      </c>
      <c r="R2548" s="13">
        <v>5251</v>
      </c>
      <c r="S2548" s="13">
        <v>1131</v>
      </c>
      <c r="T2548" s="15">
        <v>52.5</v>
      </c>
      <c r="U2548" s="15">
        <v>6.5625</v>
      </c>
      <c r="V2548" s="15">
        <v>4.1343750000000004</v>
      </c>
      <c r="W2548" s="13">
        <v>473</v>
      </c>
      <c r="X2548" s="13">
        <v>1127</v>
      </c>
      <c r="Y2548" s="13">
        <v>105</v>
      </c>
      <c r="Z2548" s="13">
        <v>1600</v>
      </c>
      <c r="AA2548" s="13">
        <v>216</v>
      </c>
      <c r="AB2548" s="13">
        <v>18</v>
      </c>
    </row>
    <row r="2549" spans="1:28">
      <c r="A2549" s="1">
        <v>100016570</v>
      </c>
      <c r="B2549" s="1" t="s">
        <v>587</v>
      </c>
      <c r="C2549" s="1" t="s">
        <v>4630</v>
      </c>
      <c r="D2549" s="1" t="s">
        <v>12</v>
      </c>
      <c r="E2549" s="1">
        <v>1</v>
      </c>
      <c r="F2549" s="13">
        <v>78</v>
      </c>
      <c r="G2549" s="13">
        <f t="shared" si="40"/>
        <v>20</v>
      </c>
      <c r="H2549" s="13">
        <v>20</v>
      </c>
      <c r="I2549" s="13">
        <v>0</v>
      </c>
      <c r="J2549" s="13">
        <v>8</v>
      </c>
      <c r="K2549" s="13">
        <v>0</v>
      </c>
      <c r="L2549" s="13">
        <v>0</v>
      </c>
      <c r="M2549" s="13">
        <v>0</v>
      </c>
      <c r="N2549" s="13">
        <v>5</v>
      </c>
      <c r="O2549" s="13">
        <v>1</v>
      </c>
      <c r="P2549" s="13">
        <v>4</v>
      </c>
      <c r="Q2549" s="13">
        <v>29</v>
      </c>
      <c r="R2549" s="13">
        <v>3753</v>
      </c>
      <c r="S2549" s="13">
        <v>587</v>
      </c>
      <c r="T2549" s="15">
        <v>39</v>
      </c>
      <c r="U2549" s="15">
        <v>4.875</v>
      </c>
      <c r="V2549" s="15">
        <v>3.07125</v>
      </c>
      <c r="W2549" s="13">
        <v>338</v>
      </c>
      <c r="X2549" s="13">
        <v>740</v>
      </c>
      <c r="Y2549" s="13">
        <v>78</v>
      </c>
      <c r="Z2549" s="13">
        <v>1078</v>
      </c>
      <c r="AA2549" s="13">
        <v>120</v>
      </c>
      <c r="AB2549" s="13">
        <v>8</v>
      </c>
    </row>
    <row r="2550" spans="1:28">
      <c r="A2550" s="1">
        <v>100016578</v>
      </c>
      <c r="B2550" s="1" t="s">
        <v>587</v>
      </c>
      <c r="C2550" s="1" t="s">
        <v>4630</v>
      </c>
      <c r="D2550" s="1" t="s">
        <v>12</v>
      </c>
      <c r="E2550" s="1">
        <v>1</v>
      </c>
      <c r="F2550" s="13">
        <v>9</v>
      </c>
      <c r="G2550" s="13">
        <f t="shared" si="40"/>
        <v>3</v>
      </c>
      <c r="H2550" s="13">
        <v>3</v>
      </c>
      <c r="I2550" s="13">
        <v>0</v>
      </c>
      <c r="J2550" s="13">
        <v>0</v>
      </c>
      <c r="K2550" s="13">
        <v>1</v>
      </c>
      <c r="L2550" s="13">
        <v>0</v>
      </c>
      <c r="M2550" s="13">
        <v>1</v>
      </c>
      <c r="N2550" s="13">
        <v>0</v>
      </c>
      <c r="O2550" s="13">
        <v>1</v>
      </c>
      <c r="P2550" s="13">
        <v>1</v>
      </c>
      <c r="Q2550" s="13">
        <v>3</v>
      </c>
      <c r="R2550" s="13">
        <v>410</v>
      </c>
      <c r="S2550" s="13">
        <v>0</v>
      </c>
      <c r="T2550" s="15">
        <v>4.5</v>
      </c>
      <c r="U2550" s="15">
        <v>0.5625</v>
      </c>
      <c r="V2550" s="15">
        <v>0.354375</v>
      </c>
      <c r="W2550" s="13">
        <v>37</v>
      </c>
      <c r="X2550" s="13">
        <v>62</v>
      </c>
      <c r="Y2550" s="13">
        <v>9</v>
      </c>
      <c r="Z2550" s="13">
        <v>99</v>
      </c>
      <c r="AA2550" s="13">
        <v>48</v>
      </c>
      <c r="AB2550" s="13">
        <v>0</v>
      </c>
    </row>
    <row r="2551" spans="1:28">
      <c r="A2551" s="1">
        <v>100016586</v>
      </c>
      <c r="B2551" s="1" t="s">
        <v>587</v>
      </c>
      <c r="C2551" s="1" t="s">
        <v>4630</v>
      </c>
      <c r="D2551" s="1" t="s">
        <v>10</v>
      </c>
      <c r="E2551" s="1">
        <v>1</v>
      </c>
      <c r="F2551" s="13">
        <v>44</v>
      </c>
      <c r="G2551" s="13">
        <f t="shared" si="40"/>
        <v>12</v>
      </c>
      <c r="H2551" s="13">
        <v>12</v>
      </c>
      <c r="I2551" s="13">
        <v>0</v>
      </c>
      <c r="J2551" s="13">
        <v>6</v>
      </c>
      <c r="K2551" s="13">
        <v>0</v>
      </c>
      <c r="L2551" s="13">
        <v>0</v>
      </c>
      <c r="M2551" s="13">
        <v>0</v>
      </c>
      <c r="N2551" s="13">
        <v>4</v>
      </c>
      <c r="O2551" s="13">
        <v>1</v>
      </c>
      <c r="P2551" s="13">
        <v>3</v>
      </c>
      <c r="Q2551" s="13">
        <v>16</v>
      </c>
      <c r="R2551" s="13">
        <v>2170</v>
      </c>
      <c r="S2551" s="13">
        <v>142</v>
      </c>
      <c r="T2551" s="15">
        <v>22</v>
      </c>
      <c r="U2551" s="15">
        <v>2.75</v>
      </c>
      <c r="V2551" s="15">
        <v>1.7324999999999999</v>
      </c>
      <c r="W2551" s="13">
        <v>196</v>
      </c>
      <c r="X2551" s="13">
        <v>369</v>
      </c>
      <c r="Y2551" s="13">
        <v>44</v>
      </c>
      <c r="Z2551" s="13">
        <v>565</v>
      </c>
      <c r="AA2551" s="13">
        <v>96</v>
      </c>
      <c r="AB2551" s="13">
        <v>6</v>
      </c>
    </row>
    <row r="2552" spans="1:28">
      <c r="A2552" s="1">
        <v>100016588</v>
      </c>
      <c r="B2552" s="1" t="s">
        <v>587</v>
      </c>
      <c r="C2552" s="1" t="s">
        <v>4630</v>
      </c>
      <c r="D2552" s="1" t="s">
        <v>1664</v>
      </c>
      <c r="E2552" s="1">
        <v>1</v>
      </c>
      <c r="F2552" s="13">
        <v>30</v>
      </c>
      <c r="G2552" s="13">
        <f t="shared" si="40"/>
        <v>8</v>
      </c>
      <c r="H2552" s="13">
        <v>8</v>
      </c>
      <c r="I2552" s="13">
        <v>0</v>
      </c>
      <c r="J2552" s="13">
        <v>4</v>
      </c>
      <c r="K2552" s="13">
        <v>0</v>
      </c>
      <c r="L2552" s="13">
        <v>0</v>
      </c>
      <c r="M2552" s="13">
        <v>0</v>
      </c>
      <c r="N2552" s="13">
        <v>3</v>
      </c>
      <c r="O2552" s="13">
        <v>1</v>
      </c>
      <c r="P2552" s="13">
        <v>2</v>
      </c>
      <c r="Q2552" s="13">
        <v>11</v>
      </c>
      <c r="R2552" s="13">
        <v>1518</v>
      </c>
      <c r="S2552" s="13">
        <v>50</v>
      </c>
      <c r="T2552" s="15">
        <v>15</v>
      </c>
      <c r="U2552" s="15">
        <v>1.875</v>
      </c>
      <c r="V2552" s="15">
        <v>1.1812499999999999</v>
      </c>
      <c r="W2552" s="13">
        <v>137</v>
      </c>
      <c r="X2552" s="13">
        <v>243</v>
      </c>
      <c r="Y2552" s="13">
        <v>30</v>
      </c>
      <c r="Z2552" s="13">
        <v>380</v>
      </c>
      <c r="AA2552" s="13">
        <v>72</v>
      </c>
      <c r="AB2552" s="13">
        <v>4</v>
      </c>
    </row>
    <row r="2553" spans="1:28">
      <c r="A2553" s="1">
        <v>100016595</v>
      </c>
      <c r="B2553" s="1" t="s">
        <v>587</v>
      </c>
      <c r="C2553" s="1" t="s">
        <v>4630</v>
      </c>
      <c r="D2553" s="1" t="s">
        <v>4940</v>
      </c>
      <c r="E2553" s="1">
        <v>1</v>
      </c>
      <c r="F2553" s="13">
        <v>3</v>
      </c>
      <c r="G2553" s="13">
        <f t="shared" si="40"/>
        <v>1</v>
      </c>
      <c r="H2553" s="13">
        <v>1</v>
      </c>
      <c r="I2553" s="13">
        <v>0</v>
      </c>
      <c r="J2553" s="13">
        <v>0</v>
      </c>
      <c r="K2553" s="13">
        <v>1</v>
      </c>
      <c r="L2553" s="13">
        <v>0</v>
      </c>
      <c r="M2553" s="13">
        <v>1</v>
      </c>
      <c r="N2553" s="13">
        <v>0</v>
      </c>
      <c r="O2553" s="13">
        <v>1</v>
      </c>
      <c r="P2553" s="13">
        <v>1</v>
      </c>
      <c r="Q2553" s="13">
        <v>1</v>
      </c>
      <c r="R2553" s="13">
        <v>175</v>
      </c>
      <c r="S2553" s="13">
        <v>0</v>
      </c>
      <c r="T2553" s="15">
        <v>1.5</v>
      </c>
      <c r="U2553" s="15">
        <v>0.1875</v>
      </c>
      <c r="V2553" s="15">
        <v>0.11812499999999999</v>
      </c>
      <c r="W2553" s="13">
        <v>16</v>
      </c>
      <c r="X2553" s="13">
        <v>27</v>
      </c>
      <c r="Y2553" s="13">
        <v>3</v>
      </c>
      <c r="Z2553" s="13">
        <v>43</v>
      </c>
      <c r="AA2553" s="13">
        <v>48</v>
      </c>
      <c r="AB2553" s="13">
        <v>0</v>
      </c>
    </row>
    <row r="2554" spans="1:28">
      <c r="A2554" s="1">
        <v>100016602</v>
      </c>
      <c r="B2554" s="1" t="s">
        <v>587</v>
      </c>
      <c r="C2554" s="1" t="s">
        <v>4630</v>
      </c>
      <c r="D2554" s="1" t="s">
        <v>12</v>
      </c>
      <c r="E2554" s="1">
        <v>1</v>
      </c>
      <c r="F2554" s="13">
        <v>44</v>
      </c>
      <c r="G2554" s="13">
        <f t="shared" si="40"/>
        <v>12</v>
      </c>
      <c r="H2554" s="13">
        <v>12</v>
      </c>
      <c r="I2554" s="13">
        <v>0</v>
      </c>
      <c r="J2554" s="13">
        <v>6</v>
      </c>
      <c r="K2554" s="13">
        <v>0</v>
      </c>
      <c r="L2554" s="13">
        <v>0</v>
      </c>
      <c r="M2554" s="13">
        <v>0</v>
      </c>
      <c r="N2554" s="13">
        <v>4</v>
      </c>
      <c r="O2554" s="13">
        <v>1</v>
      </c>
      <c r="P2554" s="13">
        <v>3</v>
      </c>
      <c r="Q2554" s="13">
        <v>16</v>
      </c>
      <c r="R2554" s="13">
        <v>2170</v>
      </c>
      <c r="S2554" s="13">
        <v>142</v>
      </c>
      <c r="T2554" s="15">
        <v>22</v>
      </c>
      <c r="U2554" s="15">
        <v>2.75</v>
      </c>
      <c r="V2554" s="15">
        <v>1.7324999999999999</v>
      </c>
      <c r="W2554" s="13">
        <v>196</v>
      </c>
      <c r="X2554" s="13">
        <v>369</v>
      </c>
      <c r="Y2554" s="13">
        <v>44</v>
      </c>
      <c r="Z2554" s="13">
        <v>565</v>
      </c>
      <c r="AA2554" s="13">
        <v>96</v>
      </c>
      <c r="AB2554" s="13">
        <v>6</v>
      </c>
    </row>
    <row r="2555" spans="1:28">
      <c r="A2555" s="1">
        <v>100016607</v>
      </c>
      <c r="B2555" s="1" t="s">
        <v>587</v>
      </c>
      <c r="C2555" s="1" t="s">
        <v>4630</v>
      </c>
      <c r="D2555" s="1" t="s">
        <v>5382</v>
      </c>
      <c r="E2555" s="1">
        <v>1</v>
      </c>
      <c r="F2555" s="13">
        <v>6</v>
      </c>
      <c r="G2555" s="13">
        <f t="shared" si="40"/>
        <v>2</v>
      </c>
      <c r="H2555" s="13">
        <v>2</v>
      </c>
      <c r="I2555" s="13">
        <v>0</v>
      </c>
      <c r="J2555" s="13">
        <v>0</v>
      </c>
      <c r="K2555" s="13">
        <v>1</v>
      </c>
      <c r="L2555" s="13">
        <v>0</v>
      </c>
      <c r="M2555" s="13">
        <v>1</v>
      </c>
      <c r="N2555" s="13">
        <v>0</v>
      </c>
      <c r="O2555" s="13">
        <v>1</v>
      </c>
      <c r="P2555" s="13">
        <v>1</v>
      </c>
      <c r="Q2555" s="13">
        <v>2</v>
      </c>
      <c r="R2555" s="13">
        <v>272</v>
      </c>
      <c r="S2555" s="13">
        <v>0</v>
      </c>
      <c r="T2555" s="15">
        <v>3</v>
      </c>
      <c r="U2555" s="15">
        <v>0.375</v>
      </c>
      <c r="V2555" s="15">
        <v>0.23624999999999999</v>
      </c>
      <c r="W2555" s="13">
        <v>25</v>
      </c>
      <c r="X2555" s="13">
        <v>41</v>
      </c>
      <c r="Y2555" s="13">
        <v>6</v>
      </c>
      <c r="Z2555" s="13">
        <v>66</v>
      </c>
      <c r="AA2555" s="13">
        <v>48</v>
      </c>
      <c r="AB2555" s="13">
        <v>0</v>
      </c>
    </row>
    <row r="2556" spans="1:28">
      <c r="A2556" s="1">
        <v>100016614</v>
      </c>
      <c r="B2556" s="1" t="s">
        <v>587</v>
      </c>
      <c r="C2556" s="1" t="s">
        <v>4630</v>
      </c>
      <c r="D2556" s="1" t="s">
        <v>12</v>
      </c>
      <c r="E2556" s="1">
        <v>1</v>
      </c>
      <c r="F2556" s="13">
        <v>6</v>
      </c>
      <c r="G2556" s="13">
        <f t="shared" si="40"/>
        <v>2</v>
      </c>
      <c r="H2556" s="13">
        <v>2</v>
      </c>
      <c r="I2556" s="13">
        <v>0</v>
      </c>
      <c r="J2556" s="13">
        <v>0</v>
      </c>
      <c r="K2556" s="13">
        <v>1</v>
      </c>
      <c r="L2556" s="13">
        <v>0</v>
      </c>
      <c r="M2556" s="13">
        <v>1</v>
      </c>
      <c r="N2556" s="13">
        <v>0</v>
      </c>
      <c r="O2556" s="13">
        <v>1</v>
      </c>
      <c r="P2556" s="13">
        <v>1</v>
      </c>
      <c r="Q2556" s="13">
        <v>2</v>
      </c>
      <c r="R2556" s="13">
        <v>272</v>
      </c>
      <c r="S2556" s="13">
        <v>0</v>
      </c>
      <c r="T2556" s="15">
        <v>3</v>
      </c>
      <c r="U2556" s="15">
        <v>0.375</v>
      </c>
      <c r="V2556" s="15">
        <v>0.23624999999999999</v>
      </c>
      <c r="W2556" s="13">
        <v>25</v>
      </c>
      <c r="X2556" s="13">
        <v>41</v>
      </c>
      <c r="Y2556" s="13">
        <v>6</v>
      </c>
      <c r="Z2556" s="13">
        <v>66</v>
      </c>
      <c r="AA2556" s="13">
        <v>48</v>
      </c>
      <c r="AB2556" s="13">
        <v>0</v>
      </c>
    </row>
    <row r="2557" spans="1:28">
      <c r="A2557" s="1">
        <v>100016615</v>
      </c>
      <c r="B2557" s="1" t="s">
        <v>587</v>
      </c>
      <c r="C2557" s="1" t="s">
        <v>4630</v>
      </c>
      <c r="D2557" s="1" t="s">
        <v>12</v>
      </c>
      <c r="E2557" s="1">
        <v>1</v>
      </c>
      <c r="F2557" s="13">
        <v>57</v>
      </c>
      <c r="G2557" s="13">
        <f t="shared" si="40"/>
        <v>15</v>
      </c>
      <c r="H2557" s="13">
        <v>15</v>
      </c>
      <c r="I2557" s="13">
        <v>0</v>
      </c>
      <c r="J2557" s="13">
        <v>6</v>
      </c>
      <c r="K2557" s="13">
        <v>0</v>
      </c>
      <c r="L2557" s="13">
        <v>0</v>
      </c>
      <c r="M2557" s="13">
        <v>0</v>
      </c>
      <c r="N2557" s="13">
        <v>4</v>
      </c>
      <c r="O2557" s="13">
        <v>1</v>
      </c>
      <c r="P2557" s="13">
        <v>3</v>
      </c>
      <c r="Q2557" s="13">
        <v>21</v>
      </c>
      <c r="R2557" s="13">
        <v>2775</v>
      </c>
      <c r="S2557" s="13">
        <v>279</v>
      </c>
      <c r="T2557" s="15">
        <v>28.5</v>
      </c>
      <c r="U2557" s="15">
        <v>3.5625</v>
      </c>
      <c r="V2557" s="15">
        <v>2.2443749999999998</v>
      </c>
      <c r="W2557" s="13">
        <v>250</v>
      </c>
      <c r="X2557" s="13">
        <v>500</v>
      </c>
      <c r="Y2557" s="13">
        <v>57</v>
      </c>
      <c r="Z2557" s="13">
        <v>750</v>
      </c>
      <c r="AA2557" s="13">
        <v>96</v>
      </c>
      <c r="AB2557" s="13">
        <v>6</v>
      </c>
    </row>
    <row r="2558" spans="1:28">
      <c r="A2558" s="1">
        <v>100016623</v>
      </c>
      <c r="B2558" s="1" t="s">
        <v>587</v>
      </c>
      <c r="C2558" s="1" t="s">
        <v>4630</v>
      </c>
      <c r="D2558" s="1" t="s">
        <v>12</v>
      </c>
      <c r="E2558" s="1">
        <v>1</v>
      </c>
      <c r="F2558" s="13">
        <v>9</v>
      </c>
      <c r="G2558" s="13">
        <f t="shared" si="40"/>
        <v>3</v>
      </c>
      <c r="H2558" s="13">
        <v>3</v>
      </c>
      <c r="I2558" s="13">
        <v>0</v>
      </c>
      <c r="J2558" s="13">
        <v>0</v>
      </c>
      <c r="K2558" s="13">
        <v>1</v>
      </c>
      <c r="L2558" s="13">
        <v>0</v>
      </c>
      <c r="M2558" s="13">
        <v>1</v>
      </c>
      <c r="N2558" s="13">
        <v>0</v>
      </c>
      <c r="O2558" s="13">
        <v>1</v>
      </c>
      <c r="P2558" s="13">
        <v>1</v>
      </c>
      <c r="Q2558" s="13">
        <v>3</v>
      </c>
      <c r="R2558" s="13">
        <v>410</v>
      </c>
      <c r="S2558" s="13">
        <v>0</v>
      </c>
      <c r="T2558" s="15">
        <v>4.5</v>
      </c>
      <c r="U2558" s="15">
        <v>0.5625</v>
      </c>
      <c r="V2558" s="15">
        <v>0.354375</v>
      </c>
      <c r="W2558" s="13">
        <v>37</v>
      </c>
      <c r="X2558" s="13">
        <v>62</v>
      </c>
      <c r="Y2558" s="13">
        <v>9</v>
      </c>
      <c r="Z2558" s="13">
        <v>99</v>
      </c>
      <c r="AA2558" s="13">
        <v>48</v>
      </c>
      <c r="AB2558" s="13">
        <v>0</v>
      </c>
    </row>
    <row r="2559" spans="1:28">
      <c r="A2559" s="1">
        <v>100016626</v>
      </c>
      <c r="B2559" s="1" t="s">
        <v>587</v>
      </c>
      <c r="C2559" s="1" t="s">
        <v>4985</v>
      </c>
      <c r="D2559" s="1" t="s">
        <v>5389</v>
      </c>
      <c r="E2559" s="1">
        <v>1</v>
      </c>
      <c r="F2559" s="13">
        <v>33</v>
      </c>
      <c r="G2559" s="13">
        <f t="shared" si="40"/>
        <v>9</v>
      </c>
      <c r="H2559" s="13">
        <v>9</v>
      </c>
      <c r="I2559" s="13">
        <v>0</v>
      </c>
      <c r="J2559" s="13">
        <v>4</v>
      </c>
      <c r="K2559" s="13">
        <v>0</v>
      </c>
      <c r="L2559" s="13">
        <v>0</v>
      </c>
      <c r="M2559" s="13">
        <v>0</v>
      </c>
      <c r="N2559" s="13">
        <v>3</v>
      </c>
      <c r="O2559" s="13">
        <v>1</v>
      </c>
      <c r="P2559" s="13">
        <v>2</v>
      </c>
      <c r="Q2559" s="13">
        <v>12</v>
      </c>
      <c r="R2559" s="13">
        <v>1657</v>
      </c>
      <c r="S2559" s="13">
        <v>65</v>
      </c>
      <c r="T2559" s="15">
        <v>16.5</v>
      </c>
      <c r="U2559" s="15">
        <v>2.0625</v>
      </c>
      <c r="V2559" s="15">
        <v>1.2993749999999999</v>
      </c>
      <c r="W2559" s="13">
        <v>150</v>
      </c>
      <c r="X2559" s="13">
        <v>269</v>
      </c>
      <c r="Y2559" s="13">
        <v>33</v>
      </c>
      <c r="Z2559" s="13">
        <v>419</v>
      </c>
      <c r="AA2559" s="13">
        <v>72</v>
      </c>
      <c r="AB2559" s="13">
        <v>4</v>
      </c>
    </row>
    <row r="2560" spans="1:28">
      <c r="A2560" s="1">
        <v>100016633</v>
      </c>
      <c r="B2560" s="1" t="s">
        <v>587</v>
      </c>
      <c r="C2560" s="1" t="s">
        <v>1612</v>
      </c>
      <c r="D2560" s="1" t="s">
        <v>5392</v>
      </c>
      <c r="E2560" s="1">
        <v>1</v>
      </c>
      <c r="F2560" s="13">
        <v>37</v>
      </c>
      <c r="G2560" s="13">
        <f t="shared" si="40"/>
        <v>13</v>
      </c>
      <c r="H2560" s="13">
        <v>13</v>
      </c>
      <c r="I2560" s="13">
        <v>0</v>
      </c>
      <c r="J2560" s="13">
        <v>4</v>
      </c>
      <c r="K2560" s="13">
        <v>0</v>
      </c>
      <c r="L2560" s="13">
        <v>0</v>
      </c>
      <c r="M2560" s="13">
        <v>0</v>
      </c>
      <c r="N2560" s="13">
        <v>3</v>
      </c>
      <c r="O2560" s="13">
        <v>1</v>
      </c>
      <c r="P2560" s="13">
        <v>2</v>
      </c>
      <c r="Q2560" s="13">
        <v>12</v>
      </c>
      <c r="R2560" s="13">
        <v>1844</v>
      </c>
      <c r="S2560" s="13">
        <v>65</v>
      </c>
      <c r="T2560" s="15">
        <v>18.5</v>
      </c>
      <c r="U2560" s="15">
        <v>2.3125</v>
      </c>
      <c r="V2560" s="15">
        <v>1.4568749999999999</v>
      </c>
      <c r="W2560" s="13">
        <v>166</v>
      </c>
      <c r="X2560" s="13">
        <v>297</v>
      </c>
      <c r="Y2560" s="13">
        <v>37</v>
      </c>
      <c r="Z2560" s="13">
        <v>463</v>
      </c>
      <c r="AA2560" s="13">
        <v>72</v>
      </c>
      <c r="AB2560" s="13">
        <v>4</v>
      </c>
    </row>
    <row r="2561" spans="1:28">
      <c r="A2561" s="1">
        <v>100016737</v>
      </c>
      <c r="B2561" s="1" t="s">
        <v>1138</v>
      </c>
      <c r="C2561" s="1" t="s">
        <v>1137</v>
      </c>
      <c r="D2561" s="1" t="s">
        <v>4844</v>
      </c>
      <c r="E2561" s="1">
        <v>1</v>
      </c>
      <c r="F2561" s="13">
        <v>41</v>
      </c>
      <c r="G2561" s="13">
        <f t="shared" si="40"/>
        <v>11</v>
      </c>
      <c r="H2561" s="13">
        <v>11</v>
      </c>
      <c r="I2561" s="13">
        <v>0</v>
      </c>
      <c r="J2561" s="13">
        <v>6</v>
      </c>
      <c r="K2561" s="13">
        <v>0</v>
      </c>
      <c r="L2561" s="13">
        <v>0</v>
      </c>
      <c r="M2561" s="13">
        <v>0</v>
      </c>
      <c r="N2561" s="13">
        <v>4</v>
      </c>
      <c r="O2561" s="13">
        <v>1</v>
      </c>
      <c r="P2561" s="13">
        <v>3</v>
      </c>
      <c r="Q2561" s="13">
        <v>15</v>
      </c>
      <c r="R2561" s="13">
        <v>2030</v>
      </c>
      <c r="S2561" s="13">
        <v>120</v>
      </c>
      <c r="T2561" s="15">
        <v>20.5</v>
      </c>
      <c r="U2561" s="15">
        <v>2.5625</v>
      </c>
      <c r="V2561" s="15">
        <v>1.6143749999999999</v>
      </c>
      <c r="W2561" s="13">
        <v>183</v>
      </c>
      <c r="X2561" s="13">
        <v>341</v>
      </c>
      <c r="Y2561" s="13">
        <v>41</v>
      </c>
      <c r="Z2561" s="13">
        <v>524</v>
      </c>
      <c r="AA2561" s="13">
        <v>96</v>
      </c>
      <c r="AB2561" s="13">
        <v>6</v>
      </c>
    </row>
    <row r="2562" spans="1:28">
      <c r="A2562" s="1">
        <v>100017036</v>
      </c>
      <c r="B2562" s="1" t="s">
        <v>1158</v>
      </c>
      <c r="C2562" s="1" t="s">
        <v>1183</v>
      </c>
      <c r="D2562" s="1" t="s">
        <v>5447</v>
      </c>
      <c r="E2562" s="1">
        <v>1</v>
      </c>
      <c r="F2562" s="13">
        <v>38</v>
      </c>
      <c r="G2562" s="13">
        <f t="shared" si="40"/>
        <v>10</v>
      </c>
      <c r="H2562" s="13">
        <v>10</v>
      </c>
      <c r="I2562" s="13">
        <v>0</v>
      </c>
      <c r="J2562" s="13">
        <v>4</v>
      </c>
      <c r="K2562" s="13">
        <v>0</v>
      </c>
      <c r="L2562" s="13">
        <v>0</v>
      </c>
      <c r="M2562" s="13">
        <v>0</v>
      </c>
      <c r="N2562" s="13">
        <v>3</v>
      </c>
      <c r="O2562" s="13">
        <v>1</v>
      </c>
      <c r="P2562" s="13">
        <v>2</v>
      </c>
      <c r="Q2562" s="13">
        <v>14</v>
      </c>
      <c r="R2562" s="13">
        <v>1890</v>
      </c>
      <c r="S2562" s="13">
        <v>100</v>
      </c>
      <c r="T2562" s="15">
        <v>19</v>
      </c>
      <c r="U2562" s="15">
        <v>2.375</v>
      </c>
      <c r="V2562" s="15">
        <v>1.4962500000000001</v>
      </c>
      <c r="W2562" s="13">
        <v>171</v>
      </c>
      <c r="X2562" s="13">
        <v>314</v>
      </c>
      <c r="Y2562" s="13">
        <v>38</v>
      </c>
      <c r="Z2562" s="13">
        <v>485</v>
      </c>
      <c r="AA2562" s="13">
        <v>72</v>
      </c>
      <c r="AB2562" s="13">
        <v>4</v>
      </c>
    </row>
    <row r="2563" spans="1:28">
      <c r="A2563" s="1">
        <v>100017092</v>
      </c>
      <c r="B2563" s="1" t="s">
        <v>1158</v>
      </c>
      <c r="C2563" s="1" t="s">
        <v>1500</v>
      </c>
      <c r="D2563" s="1" t="s">
        <v>5451</v>
      </c>
      <c r="E2563" s="1">
        <v>1</v>
      </c>
      <c r="F2563" s="13">
        <v>19</v>
      </c>
      <c r="G2563" s="13">
        <f t="shared" si="40"/>
        <v>5</v>
      </c>
      <c r="H2563" s="13">
        <v>5</v>
      </c>
      <c r="I2563" s="13">
        <v>0</v>
      </c>
      <c r="J2563" s="13">
        <v>0</v>
      </c>
      <c r="K2563" s="13">
        <v>1</v>
      </c>
      <c r="L2563" s="13">
        <v>0</v>
      </c>
      <c r="M2563" s="13">
        <v>1</v>
      </c>
      <c r="N2563" s="13">
        <v>0</v>
      </c>
      <c r="O2563" s="13">
        <v>1</v>
      </c>
      <c r="P2563" s="13">
        <v>1</v>
      </c>
      <c r="Q2563" s="13">
        <v>7</v>
      </c>
      <c r="R2563" s="13">
        <v>1263</v>
      </c>
      <c r="S2563" s="13">
        <v>0</v>
      </c>
      <c r="T2563" s="15">
        <v>9.5</v>
      </c>
      <c r="U2563" s="15">
        <v>1.1875</v>
      </c>
      <c r="V2563" s="15">
        <v>0.74812500000000004</v>
      </c>
      <c r="W2563" s="13">
        <v>114</v>
      </c>
      <c r="X2563" s="13">
        <v>190</v>
      </c>
      <c r="Y2563" s="13">
        <v>19</v>
      </c>
      <c r="Z2563" s="13">
        <v>304</v>
      </c>
      <c r="AA2563" s="13">
        <v>48</v>
      </c>
      <c r="AB2563" s="13">
        <v>0</v>
      </c>
    </row>
    <row r="2564" spans="1:28">
      <c r="A2564" s="1">
        <v>100017143</v>
      </c>
      <c r="B2564" s="1" t="s">
        <v>591</v>
      </c>
      <c r="C2564" s="1" t="s">
        <v>921</v>
      </c>
      <c r="D2564" s="1" t="s">
        <v>176</v>
      </c>
      <c r="E2564" s="1">
        <v>1</v>
      </c>
      <c r="F2564" s="13">
        <v>38</v>
      </c>
      <c r="G2564" s="13">
        <f t="shared" si="40"/>
        <v>10</v>
      </c>
      <c r="H2564" s="13">
        <v>10</v>
      </c>
      <c r="I2564" s="13">
        <v>0</v>
      </c>
      <c r="J2564" s="13">
        <v>4</v>
      </c>
      <c r="K2564" s="13">
        <v>0</v>
      </c>
      <c r="L2564" s="13">
        <v>0</v>
      </c>
      <c r="M2564" s="13">
        <v>0</v>
      </c>
      <c r="N2564" s="13">
        <v>3</v>
      </c>
      <c r="O2564" s="13">
        <v>1</v>
      </c>
      <c r="P2564" s="13">
        <v>2</v>
      </c>
      <c r="Q2564" s="13">
        <v>14</v>
      </c>
      <c r="R2564" s="13">
        <v>1890</v>
      </c>
      <c r="S2564" s="13">
        <v>100</v>
      </c>
      <c r="T2564" s="15">
        <v>19</v>
      </c>
      <c r="U2564" s="15">
        <v>2.375</v>
      </c>
      <c r="V2564" s="15">
        <v>1.4962500000000001</v>
      </c>
      <c r="W2564" s="13">
        <v>171</v>
      </c>
      <c r="X2564" s="13">
        <v>314</v>
      </c>
      <c r="Y2564" s="13">
        <v>38</v>
      </c>
      <c r="Z2564" s="13">
        <v>485</v>
      </c>
      <c r="AA2564" s="13">
        <v>72</v>
      </c>
      <c r="AB2564" s="13">
        <v>4</v>
      </c>
    </row>
    <row r="2565" spans="1:28">
      <c r="A2565" s="1">
        <v>100017245</v>
      </c>
      <c r="B2565" s="1" t="s">
        <v>1138</v>
      </c>
      <c r="C2565" s="1" t="s">
        <v>1137</v>
      </c>
      <c r="D2565" s="1" t="s">
        <v>5462</v>
      </c>
      <c r="E2565" s="1">
        <v>1</v>
      </c>
      <c r="F2565" s="13">
        <v>30</v>
      </c>
      <c r="G2565" s="13">
        <f t="shared" si="40"/>
        <v>8</v>
      </c>
      <c r="H2565" s="13">
        <v>8</v>
      </c>
      <c r="I2565" s="13">
        <v>0</v>
      </c>
      <c r="J2565" s="13">
        <v>4</v>
      </c>
      <c r="K2565" s="13">
        <v>0</v>
      </c>
      <c r="L2565" s="13">
        <v>0</v>
      </c>
      <c r="M2565" s="13">
        <v>0</v>
      </c>
      <c r="N2565" s="13">
        <v>3</v>
      </c>
      <c r="O2565" s="13">
        <v>1</v>
      </c>
      <c r="P2565" s="13">
        <v>2</v>
      </c>
      <c r="Q2565" s="13">
        <v>11</v>
      </c>
      <c r="R2565" s="13">
        <v>1518</v>
      </c>
      <c r="S2565" s="13">
        <v>50</v>
      </c>
      <c r="T2565" s="15">
        <v>15</v>
      </c>
      <c r="U2565" s="15">
        <v>1.875</v>
      </c>
      <c r="V2565" s="15">
        <v>1.1812499999999999</v>
      </c>
      <c r="W2565" s="13">
        <v>137</v>
      </c>
      <c r="X2565" s="13">
        <v>243</v>
      </c>
      <c r="Y2565" s="13">
        <v>30</v>
      </c>
      <c r="Z2565" s="13">
        <v>380</v>
      </c>
      <c r="AA2565" s="13">
        <v>72</v>
      </c>
      <c r="AB2565" s="13">
        <v>4</v>
      </c>
    </row>
    <row r="2566" spans="1:28">
      <c r="A2566" s="1">
        <v>100017247</v>
      </c>
      <c r="B2566" s="1" t="s">
        <v>591</v>
      </c>
      <c r="C2566" s="1" t="s">
        <v>590</v>
      </c>
      <c r="D2566" s="1" t="s">
        <v>1664</v>
      </c>
      <c r="E2566" s="1">
        <v>1</v>
      </c>
      <c r="F2566" s="13">
        <v>35</v>
      </c>
      <c r="G2566" s="13">
        <f t="shared" ref="G2566:G2629" si="41">H2566+I2566</f>
        <v>9</v>
      </c>
      <c r="H2566" s="13">
        <v>9</v>
      </c>
      <c r="I2566" s="13">
        <v>0</v>
      </c>
      <c r="J2566" s="13">
        <v>4</v>
      </c>
      <c r="K2566" s="13">
        <v>0</v>
      </c>
      <c r="L2566" s="13">
        <v>0</v>
      </c>
      <c r="M2566" s="13">
        <v>0</v>
      </c>
      <c r="N2566" s="13">
        <v>3</v>
      </c>
      <c r="O2566" s="13">
        <v>1</v>
      </c>
      <c r="P2566" s="13">
        <v>2</v>
      </c>
      <c r="Q2566" s="13">
        <v>13</v>
      </c>
      <c r="R2566" s="13">
        <v>1751</v>
      </c>
      <c r="S2566" s="13">
        <v>82</v>
      </c>
      <c r="T2566" s="15">
        <v>17.5</v>
      </c>
      <c r="U2566" s="15">
        <v>2.1875</v>
      </c>
      <c r="V2566" s="15">
        <v>1.378125</v>
      </c>
      <c r="W2566" s="13">
        <v>158</v>
      </c>
      <c r="X2566" s="13">
        <v>288</v>
      </c>
      <c r="Y2566" s="13">
        <v>35</v>
      </c>
      <c r="Z2566" s="13">
        <v>446</v>
      </c>
      <c r="AA2566" s="13">
        <v>72</v>
      </c>
      <c r="AB2566" s="13">
        <v>4</v>
      </c>
    </row>
    <row r="2567" spans="1:28">
      <c r="A2567" s="1">
        <v>100017276</v>
      </c>
      <c r="B2567" s="1" t="s">
        <v>591</v>
      </c>
      <c r="C2567" s="1" t="s">
        <v>869</v>
      </c>
      <c r="D2567" s="1" t="s">
        <v>176</v>
      </c>
      <c r="E2567" s="1">
        <v>1</v>
      </c>
      <c r="F2567" s="13">
        <v>78</v>
      </c>
      <c r="G2567" s="13">
        <f t="shared" si="41"/>
        <v>20</v>
      </c>
      <c r="H2567" s="13">
        <v>20</v>
      </c>
      <c r="I2567" s="13">
        <v>0</v>
      </c>
      <c r="J2567" s="13">
        <v>10</v>
      </c>
      <c r="K2567" s="13">
        <v>0</v>
      </c>
      <c r="L2567" s="13">
        <v>0</v>
      </c>
      <c r="M2567" s="13">
        <v>0</v>
      </c>
      <c r="N2567" s="13">
        <v>6</v>
      </c>
      <c r="O2567" s="13">
        <v>1</v>
      </c>
      <c r="P2567" s="13">
        <v>5</v>
      </c>
      <c r="Q2567" s="13">
        <v>29</v>
      </c>
      <c r="R2567" s="13">
        <v>3873</v>
      </c>
      <c r="S2567" s="13">
        <v>587</v>
      </c>
      <c r="T2567" s="15">
        <v>39</v>
      </c>
      <c r="U2567" s="15">
        <v>4.875</v>
      </c>
      <c r="V2567" s="15">
        <v>3.07125</v>
      </c>
      <c r="W2567" s="13">
        <v>349</v>
      </c>
      <c r="X2567" s="13">
        <v>758</v>
      </c>
      <c r="Y2567" s="13">
        <v>78</v>
      </c>
      <c r="Z2567" s="13">
        <v>1107</v>
      </c>
      <c r="AA2567" s="13">
        <v>144</v>
      </c>
      <c r="AB2567" s="13">
        <v>10</v>
      </c>
    </row>
    <row r="2568" spans="1:28">
      <c r="A2568" s="1">
        <v>100017285</v>
      </c>
      <c r="B2568" s="1" t="s">
        <v>2314</v>
      </c>
      <c r="C2568" s="1" t="s">
        <v>4389</v>
      </c>
      <c r="D2568" s="1" t="s">
        <v>5470</v>
      </c>
      <c r="E2568" s="1">
        <v>1</v>
      </c>
      <c r="F2568" s="13">
        <v>11</v>
      </c>
      <c r="G2568" s="13">
        <f t="shared" si="41"/>
        <v>3</v>
      </c>
      <c r="H2568" s="13">
        <v>3</v>
      </c>
      <c r="I2568" s="13">
        <v>0</v>
      </c>
      <c r="J2568" s="13">
        <v>0</v>
      </c>
      <c r="K2568" s="13">
        <v>1</v>
      </c>
      <c r="L2568" s="13">
        <v>0</v>
      </c>
      <c r="M2568" s="13">
        <v>1</v>
      </c>
      <c r="N2568" s="13">
        <v>0</v>
      </c>
      <c r="O2568" s="13">
        <v>1</v>
      </c>
      <c r="P2568" s="13">
        <v>1</v>
      </c>
      <c r="Q2568" s="13">
        <v>4</v>
      </c>
      <c r="R2568" s="13">
        <v>552</v>
      </c>
      <c r="S2568" s="13">
        <v>0</v>
      </c>
      <c r="T2568" s="15">
        <v>5.5</v>
      </c>
      <c r="U2568" s="15">
        <v>0.6875</v>
      </c>
      <c r="V2568" s="15">
        <v>0.43312499999999998</v>
      </c>
      <c r="W2568" s="13">
        <v>50</v>
      </c>
      <c r="X2568" s="13">
        <v>83</v>
      </c>
      <c r="Y2568" s="13">
        <v>11</v>
      </c>
      <c r="Z2568" s="13">
        <v>133</v>
      </c>
      <c r="AA2568" s="13">
        <v>48</v>
      </c>
      <c r="AB2568" s="13">
        <v>0</v>
      </c>
    </row>
    <row r="2569" spans="1:28">
      <c r="A2569" s="1">
        <v>100017290</v>
      </c>
      <c r="B2569" s="1" t="s">
        <v>2314</v>
      </c>
      <c r="C2569" s="1" t="s">
        <v>2313</v>
      </c>
      <c r="D2569" s="1" t="s">
        <v>5472</v>
      </c>
      <c r="E2569" s="1">
        <v>1</v>
      </c>
      <c r="F2569" s="13">
        <v>19</v>
      </c>
      <c r="G2569" s="13">
        <f t="shared" si="41"/>
        <v>5</v>
      </c>
      <c r="H2569" s="13">
        <v>5</v>
      </c>
      <c r="I2569" s="13">
        <v>0</v>
      </c>
      <c r="J2569" s="13">
        <v>0</v>
      </c>
      <c r="K2569" s="13">
        <v>1</v>
      </c>
      <c r="L2569" s="13">
        <v>0</v>
      </c>
      <c r="M2569" s="13">
        <v>1</v>
      </c>
      <c r="N2569" s="13">
        <v>0</v>
      </c>
      <c r="O2569" s="13">
        <v>1</v>
      </c>
      <c r="P2569" s="13">
        <v>1</v>
      </c>
      <c r="Q2569" s="13">
        <v>7</v>
      </c>
      <c r="R2569" s="13">
        <v>1263</v>
      </c>
      <c r="S2569" s="13">
        <v>0</v>
      </c>
      <c r="T2569" s="15">
        <v>9.5</v>
      </c>
      <c r="U2569" s="15">
        <v>1.1875</v>
      </c>
      <c r="V2569" s="15">
        <v>0.74812500000000004</v>
      </c>
      <c r="W2569" s="13">
        <v>114</v>
      </c>
      <c r="X2569" s="13">
        <v>190</v>
      </c>
      <c r="Y2569" s="13">
        <v>19</v>
      </c>
      <c r="Z2569" s="13">
        <v>304</v>
      </c>
      <c r="AA2569" s="13">
        <v>48</v>
      </c>
      <c r="AB2569" s="13">
        <v>0</v>
      </c>
    </row>
    <row r="2570" spans="1:28">
      <c r="A2570" s="1">
        <v>100017309</v>
      </c>
      <c r="B2570" s="1" t="s">
        <v>587</v>
      </c>
      <c r="C2570" s="1" t="s">
        <v>4866</v>
      </c>
      <c r="D2570" s="1" t="s">
        <v>5473</v>
      </c>
      <c r="E2570" s="1">
        <v>3</v>
      </c>
      <c r="F2570" s="13">
        <v>119</v>
      </c>
      <c r="G2570" s="13">
        <f t="shared" si="41"/>
        <v>31</v>
      </c>
      <c r="H2570" s="13">
        <v>31</v>
      </c>
      <c r="I2570" s="13">
        <v>0</v>
      </c>
      <c r="J2570" s="13">
        <v>14</v>
      </c>
      <c r="K2570" s="13">
        <v>0</v>
      </c>
      <c r="L2570" s="13">
        <v>1</v>
      </c>
      <c r="M2570" s="13">
        <v>0</v>
      </c>
      <c r="N2570" s="13">
        <v>7</v>
      </c>
      <c r="O2570" s="13">
        <v>1</v>
      </c>
      <c r="P2570" s="13">
        <v>7</v>
      </c>
      <c r="Q2570" s="13">
        <v>44</v>
      </c>
      <c r="R2570" s="13">
        <v>5663</v>
      </c>
      <c r="S2570" s="13">
        <v>1468</v>
      </c>
      <c r="T2570" s="15">
        <v>59.5</v>
      </c>
      <c r="U2570" s="15">
        <v>7.4375</v>
      </c>
      <c r="V2570" s="15">
        <v>4.6856249999999999</v>
      </c>
      <c r="W2570" s="13">
        <v>510</v>
      </c>
      <c r="X2570" s="13">
        <v>1290</v>
      </c>
      <c r="Y2570" s="13">
        <v>119</v>
      </c>
      <c r="Z2570" s="13">
        <v>1800</v>
      </c>
      <c r="AA2570" s="13">
        <v>168</v>
      </c>
      <c r="AB2570" s="13">
        <v>14</v>
      </c>
    </row>
    <row r="2571" spans="1:28">
      <c r="A2571" s="1">
        <v>100017334</v>
      </c>
      <c r="B2571" s="1" t="s">
        <v>6</v>
      </c>
      <c r="C2571" s="1" t="s">
        <v>520</v>
      </c>
      <c r="D2571" s="1" t="s">
        <v>150</v>
      </c>
      <c r="E2571" s="1">
        <v>1</v>
      </c>
      <c r="F2571" s="13">
        <v>35</v>
      </c>
      <c r="G2571" s="13">
        <f t="shared" si="41"/>
        <v>9</v>
      </c>
      <c r="H2571" s="13">
        <v>9</v>
      </c>
      <c r="I2571" s="13">
        <v>0</v>
      </c>
      <c r="J2571" s="13">
        <v>4</v>
      </c>
      <c r="K2571" s="13">
        <v>0</v>
      </c>
      <c r="L2571" s="13">
        <v>0</v>
      </c>
      <c r="M2571" s="13">
        <v>0</v>
      </c>
      <c r="N2571" s="13">
        <v>3</v>
      </c>
      <c r="O2571" s="13">
        <v>1</v>
      </c>
      <c r="P2571" s="13">
        <v>2</v>
      </c>
      <c r="Q2571" s="13">
        <v>13</v>
      </c>
      <c r="R2571" s="13">
        <v>1751</v>
      </c>
      <c r="S2571" s="13">
        <v>82</v>
      </c>
      <c r="T2571" s="15">
        <v>17.5</v>
      </c>
      <c r="U2571" s="15">
        <v>2.1875</v>
      </c>
      <c r="V2571" s="15">
        <v>1.378125</v>
      </c>
      <c r="W2571" s="13">
        <v>158</v>
      </c>
      <c r="X2571" s="13">
        <v>288</v>
      </c>
      <c r="Y2571" s="13">
        <v>35</v>
      </c>
      <c r="Z2571" s="13">
        <v>446</v>
      </c>
      <c r="AA2571" s="13">
        <v>72</v>
      </c>
      <c r="AB2571" s="13">
        <v>4</v>
      </c>
    </row>
    <row r="2572" spans="1:28">
      <c r="A2572" s="1">
        <v>100017351</v>
      </c>
      <c r="B2572" s="1" t="s">
        <v>1138</v>
      </c>
      <c r="C2572" s="1" t="s">
        <v>3675</v>
      </c>
      <c r="D2572" s="1" t="s">
        <v>5485</v>
      </c>
      <c r="E2572" s="1">
        <v>2</v>
      </c>
      <c r="F2572" s="13">
        <v>41</v>
      </c>
      <c r="G2572" s="13">
        <f t="shared" si="41"/>
        <v>15</v>
      </c>
      <c r="H2572" s="13">
        <v>15</v>
      </c>
      <c r="I2572" s="13">
        <v>0</v>
      </c>
      <c r="J2572" s="13">
        <v>0</v>
      </c>
      <c r="K2572" s="13">
        <v>2</v>
      </c>
      <c r="L2572" s="13">
        <v>0</v>
      </c>
      <c r="M2572" s="13">
        <v>2</v>
      </c>
      <c r="N2572" s="13">
        <v>0</v>
      </c>
      <c r="O2572" s="13">
        <v>2</v>
      </c>
      <c r="P2572" s="13">
        <v>2</v>
      </c>
      <c r="Q2572" s="13">
        <v>13</v>
      </c>
      <c r="R2572" s="13">
        <v>2573</v>
      </c>
      <c r="S2572" s="13">
        <v>0</v>
      </c>
      <c r="T2572" s="15">
        <v>20.5</v>
      </c>
      <c r="U2572" s="15">
        <v>2.5625</v>
      </c>
      <c r="V2572" s="15">
        <v>1.6143749999999999</v>
      </c>
      <c r="W2572" s="13">
        <v>232</v>
      </c>
      <c r="X2572" s="13">
        <v>387</v>
      </c>
      <c r="Y2572" s="13">
        <v>41</v>
      </c>
      <c r="Z2572" s="13">
        <v>619</v>
      </c>
      <c r="AA2572" s="13">
        <v>96</v>
      </c>
      <c r="AB2572" s="13">
        <v>0</v>
      </c>
    </row>
    <row r="2573" spans="1:28">
      <c r="A2573" s="1">
        <v>100017373</v>
      </c>
      <c r="B2573" s="1" t="s">
        <v>6</v>
      </c>
      <c r="C2573" s="1" t="s">
        <v>5</v>
      </c>
      <c r="D2573" s="1" t="s">
        <v>5493</v>
      </c>
      <c r="E2573" s="1">
        <v>3</v>
      </c>
      <c r="F2573" s="13">
        <v>127</v>
      </c>
      <c r="G2573" s="13">
        <f t="shared" si="41"/>
        <v>33</v>
      </c>
      <c r="H2573" s="13">
        <v>33</v>
      </c>
      <c r="I2573" s="13">
        <v>0</v>
      </c>
      <c r="J2573" s="13">
        <v>18</v>
      </c>
      <c r="K2573" s="13">
        <v>0</v>
      </c>
      <c r="L2573" s="13">
        <v>1</v>
      </c>
      <c r="M2573" s="13">
        <v>0</v>
      </c>
      <c r="N2573" s="13">
        <v>9</v>
      </c>
      <c r="O2573" s="13">
        <v>1</v>
      </c>
      <c r="P2573" s="13">
        <v>9</v>
      </c>
      <c r="Q2573" s="13">
        <v>47</v>
      </c>
      <c r="R2573" s="13">
        <v>6156</v>
      </c>
      <c r="S2573" s="13">
        <v>1691</v>
      </c>
      <c r="T2573" s="15">
        <v>63.5</v>
      </c>
      <c r="U2573" s="15">
        <v>7.9375</v>
      </c>
      <c r="V2573" s="15">
        <v>5.0006250000000003</v>
      </c>
      <c r="W2573" s="13">
        <v>555</v>
      </c>
      <c r="X2573" s="13">
        <v>1431</v>
      </c>
      <c r="Y2573" s="13">
        <v>127</v>
      </c>
      <c r="Z2573" s="13">
        <v>1986</v>
      </c>
      <c r="AA2573" s="13">
        <v>216</v>
      </c>
      <c r="AB2573" s="13">
        <v>18</v>
      </c>
    </row>
    <row r="2574" spans="1:28">
      <c r="A2574" s="1">
        <v>100017374</v>
      </c>
      <c r="B2574" s="1" t="s">
        <v>6</v>
      </c>
      <c r="C2574" s="1" t="s">
        <v>83</v>
      </c>
      <c r="D2574" s="1" t="s">
        <v>5475</v>
      </c>
      <c r="E2574" s="1">
        <v>3</v>
      </c>
      <c r="F2574" s="13">
        <v>96</v>
      </c>
      <c r="G2574" s="13">
        <f t="shared" si="41"/>
        <v>26</v>
      </c>
      <c r="H2574" s="13">
        <v>25</v>
      </c>
      <c r="I2574" s="13">
        <v>1</v>
      </c>
      <c r="J2574" s="13">
        <v>10</v>
      </c>
      <c r="K2574" s="13">
        <v>0</v>
      </c>
      <c r="L2574" s="13">
        <v>0</v>
      </c>
      <c r="M2574" s="13">
        <v>0</v>
      </c>
      <c r="N2574" s="13">
        <v>6</v>
      </c>
      <c r="O2574" s="13">
        <v>1</v>
      </c>
      <c r="P2574" s="13">
        <v>5</v>
      </c>
      <c r="Q2574" s="13">
        <v>36</v>
      </c>
      <c r="R2574" s="13">
        <v>4592</v>
      </c>
      <c r="S2574" s="13">
        <v>949</v>
      </c>
      <c r="T2574" s="15">
        <v>48</v>
      </c>
      <c r="U2574" s="15">
        <v>6</v>
      </c>
      <c r="V2574" s="15">
        <v>3.78</v>
      </c>
      <c r="W2574" s="13">
        <v>414</v>
      </c>
      <c r="X2574" s="13">
        <v>974</v>
      </c>
      <c r="Y2574" s="13">
        <v>96</v>
      </c>
      <c r="Z2574" s="13">
        <v>1388</v>
      </c>
      <c r="AA2574" s="13">
        <v>144</v>
      </c>
      <c r="AB2574" s="13">
        <v>10</v>
      </c>
    </row>
    <row r="2575" spans="1:28">
      <c r="A2575" s="1">
        <v>100017375</v>
      </c>
      <c r="B2575" s="1" t="s">
        <v>6</v>
      </c>
      <c r="C2575" s="1" t="s">
        <v>83</v>
      </c>
      <c r="D2575" s="1" t="s">
        <v>5475</v>
      </c>
      <c r="E2575" s="1">
        <v>5</v>
      </c>
      <c r="F2575" s="13">
        <v>328</v>
      </c>
      <c r="G2575" s="13">
        <f t="shared" si="41"/>
        <v>88</v>
      </c>
      <c r="H2575" s="13">
        <v>88</v>
      </c>
      <c r="I2575" s="13">
        <v>0</v>
      </c>
      <c r="J2575" s="13">
        <v>44</v>
      </c>
      <c r="K2575" s="13">
        <v>0</v>
      </c>
      <c r="L2575" s="13">
        <v>1</v>
      </c>
      <c r="M2575" s="13">
        <v>0</v>
      </c>
      <c r="N2575" s="13">
        <v>23</v>
      </c>
      <c r="O2575" s="13">
        <v>2</v>
      </c>
      <c r="P2575" s="13">
        <v>22</v>
      </c>
      <c r="Q2575" s="13">
        <v>120</v>
      </c>
      <c r="R2575" s="13">
        <v>15877</v>
      </c>
      <c r="S2575" s="13">
        <v>9380</v>
      </c>
      <c r="T2575" s="15">
        <v>164</v>
      </c>
      <c r="U2575" s="15">
        <v>20.5</v>
      </c>
      <c r="V2575" s="15">
        <v>12.914999999999999</v>
      </c>
      <c r="W2575" s="13">
        <v>1430</v>
      </c>
      <c r="X2575" s="13">
        <v>5197</v>
      </c>
      <c r="Y2575" s="13">
        <v>328</v>
      </c>
      <c r="Z2575" s="13">
        <v>6627</v>
      </c>
      <c r="AA2575" s="13">
        <v>552</v>
      </c>
      <c r="AB2575" s="13">
        <v>44</v>
      </c>
    </row>
    <row r="2576" spans="1:28">
      <c r="A2576" s="1">
        <v>100017376</v>
      </c>
      <c r="B2576" s="1" t="s">
        <v>6</v>
      </c>
      <c r="C2576" s="1" t="s">
        <v>83</v>
      </c>
      <c r="D2576" s="1" t="s">
        <v>5494</v>
      </c>
      <c r="E2576" s="1">
        <v>3</v>
      </c>
      <c r="F2576" s="13">
        <v>87</v>
      </c>
      <c r="G2576" s="13">
        <f t="shared" si="41"/>
        <v>23</v>
      </c>
      <c r="H2576" s="13">
        <v>23</v>
      </c>
      <c r="I2576" s="13">
        <v>0</v>
      </c>
      <c r="J2576" s="13">
        <v>18</v>
      </c>
      <c r="K2576" s="13">
        <v>0</v>
      </c>
      <c r="L2576" s="13">
        <v>0</v>
      </c>
      <c r="M2576" s="13">
        <v>0</v>
      </c>
      <c r="N2576" s="13">
        <v>10</v>
      </c>
      <c r="O2576" s="13">
        <v>1</v>
      </c>
      <c r="P2576" s="13">
        <v>9</v>
      </c>
      <c r="Q2576" s="13">
        <v>32</v>
      </c>
      <c r="R2576" s="13">
        <v>4653</v>
      </c>
      <c r="S2576" s="13">
        <v>732</v>
      </c>
      <c r="T2576" s="15">
        <v>43.5</v>
      </c>
      <c r="U2576" s="15">
        <v>5.4375</v>
      </c>
      <c r="V2576" s="15">
        <v>3.4256250000000001</v>
      </c>
      <c r="W2576" s="13">
        <v>419</v>
      </c>
      <c r="X2576" s="13">
        <v>918</v>
      </c>
      <c r="Y2576" s="13">
        <v>87</v>
      </c>
      <c r="Z2576" s="13">
        <v>1337</v>
      </c>
      <c r="AA2576" s="13">
        <v>240</v>
      </c>
      <c r="AB2576" s="13">
        <v>18</v>
      </c>
    </row>
    <row r="2577" spans="1:28">
      <c r="A2577" s="1">
        <v>100017377</v>
      </c>
      <c r="B2577" s="1" t="s">
        <v>6</v>
      </c>
      <c r="C2577" s="1" t="s">
        <v>178</v>
      </c>
      <c r="D2577" s="1" t="s">
        <v>5495</v>
      </c>
      <c r="E2577" s="1">
        <v>6</v>
      </c>
      <c r="F2577" s="13">
        <v>106</v>
      </c>
      <c r="G2577" s="13">
        <f t="shared" si="41"/>
        <v>28</v>
      </c>
      <c r="H2577" s="13">
        <v>28</v>
      </c>
      <c r="I2577" s="13">
        <v>0</v>
      </c>
      <c r="J2577" s="13">
        <v>12</v>
      </c>
      <c r="K2577" s="13">
        <v>0</v>
      </c>
      <c r="L2577" s="13">
        <v>0</v>
      </c>
      <c r="M2577" s="13">
        <v>0</v>
      </c>
      <c r="N2577" s="13">
        <v>8</v>
      </c>
      <c r="O2577" s="13">
        <v>2</v>
      </c>
      <c r="P2577" s="13">
        <v>6</v>
      </c>
      <c r="Q2577" s="13">
        <v>39</v>
      </c>
      <c r="R2577" s="13">
        <v>5178</v>
      </c>
      <c r="S2577" s="13">
        <v>519</v>
      </c>
      <c r="T2577" s="15">
        <v>53</v>
      </c>
      <c r="U2577" s="15">
        <v>6.625</v>
      </c>
      <c r="V2577" s="15">
        <v>4.1737500000000001</v>
      </c>
      <c r="W2577" s="13">
        <v>467</v>
      </c>
      <c r="X2577" s="13">
        <v>933</v>
      </c>
      <c r="Y2577" s="13">
        <v>106</v>
      </c>
      <c r="Z2577" s="13">
        <v>1400</v>
      </c>
      <c r="AA2577" s="13">
        <v>192</v>
      </c>
      <c r="AB2577" s="13">
        <v>12</v>
      </c>
    </row>
    <row r="2578" spans="1:28">
      <c r="A2578" s="1">
        <v>100017378</v>
      </c>
      <c r="B2578" s="1" t="s">
        <v>6</v>
      </c>
      <c r="C2578" s="1" t="s">
        <v>178</v>
      </c>
      <c r="D2578" s="1" t="s">
        <v>5496</v>
      </c>
      <c r="E2578" s="1">
        <v>3</v>
      </c>
      <c r="F2578" s="13">
        <v>91</v>
      </c>
      <c r="G2578" s="13">
        <f t="shared" si="41"/>
        <v>29</v>
      </c>
      <c r="H2578" s="13">
        <v>29</v>
      </c>
      <c r="I2578" s="13">
        <v>0</v>
      </c>
      <c r="J2578" s="13">
        <v>14</v>
      </c>
      <c r="K2578" s="13">
        <v>0</v>
      </c>
      <c r="L2578" s="13">
        <v>0</v>
      </c>
      <c r="M2578" s="13">
        <v>0</v>
      </c>
      <c r="N2578" s="13">
        <v>9</v>
      </c>
      <c r="O2578" s="13">
        <v>2</v>
      </c>
      <c r="P2578" s="13">
        <v>7</v>
      </c>
      <c r="Q2578" s="13">
        <v>31</v>
      </c>
      <c r="R2578" s="13">
        <v>4600</v>
      </c>
      <c r="S2578" s="13">
        <v>298</v>
      </c>
      <c r="T2578" s="15">
        <v>45.5</v>
      </c>
      <c r="U2578" s="15">
        <v>5.6875</v>
      </c>
      <c r="V2578" s="15">
        <v>3.5831249999999999</v>
      </c>
      <c r="W2578" s="13">
        <v>415</v>
      </c>
      <c r="X2578" s="13">
        <v>780</v>
      </c>
      <c r="Y2578" s="13">
        <v>91</v>
      </c>
      <c r="Z2578" s="13">
        <v>1195</v>
      </c>
      <c r="AA2578" s="13">
        <v>216</v>
      </c>
      <c r="AB2578" s="13">
        <v>14</v>
      </c>
    </row>
    <row r="2579" spans="1:28">
      <c r="A2579" s="1">
        <v>100017379</v>
      </c>
      <c r="B2579" s="1" t="s">
        <v>6</v>
      </c>
      <c r="C2579" s="1" t="s">
        <v>254</v>
      </c>
      <c r="D2579" s="1" t="s">
        <v>5497</v>
      </c>
      <c r="E2579" s="1">
        <v>4</v>
      </c>
      <c r="F2579" s="13">
        <v>195</v>
      </c>
      <c r="G2579" s="13">
        <f t="shared" si="41"/>
        <v>51</v>
      </c>
      <c r="H2579" s="13">
        <v>51</v>
      </c>
      <c r="I2579" s="13">
        <v>0</v>
      </c>
      <c r="J2579" s="13">
        <v>26</v>
      </c>
      <c r="K2579" s="13">
        <v>0</v>
      </c>
      <c r="L2579" s="13">
        <v>1</v>
      </c>
      <c r="M2579" s="13">
        <v>0</v>
      </c>
      <c r="N2579" s="13">
        <v>14</v>
      </c>
      <c r="O2579" s="13">
        <v>2</v>
      </c>
      <c r="P2579" s="13">
        <v>13</v>
      </c>
      <c r="Q2579" s="13">
        <v>72</v>
      </c>
      <c r="R2579" s="13">
        <v>9443</v>
      </c>
      <c r="S2579" s="13">
        <v>2597</v>
      </c>
      <c r="T2579" s="15">
        <v>97.5</v>
      </c>
      <c r="U2579" s="15">
        <v>12.1875</v>
      </c>
      <c r="V2579" s="15">
        <v>7.6781249999999996</v>
      </c>
      <c r="W2579" s="13">
        <v>851</v>
      </c>
      <c r="X2579" s="13">
        <v>2197</v>
      </c>
      <c r="Y2579" s="13">
        <v>195</v>
      </c>
      <c r="Z2579" s="13">
        <v>3048</v>
      </c>
      <c r="AA2579" s="13">
        <v>336</v>
      </c>
      <c r="AB2579" s="13">
        <v>26</v>
      </c>
    </row>
    <row r="2580" spans="1:28">
      <c r="A2580" s="1">
        <v>100017380</v>
      </c>
      <c r="B2580" s="1" t="s">
        <v>6</v>
      </c>
      <c r="C2580" s="1" t="s">
        <v>254</v>
      </c>
      <c r="D2580" s="1" t="s">
        <v>5498</v>
      </c>
      <c r="E2580" s="1">
        <v>3</v>
      </c>
      <c r="F2580" s="13">
        <v>312</v>
      </c>
      <c r="G2580" s="13">
        <f t="shared" si="41"/>
        <v>80</v>
      </c>
      <c r="H2580" s="13">
        <v>80</v>
      </c>
      <c r="I2580" s="13">
        <v>0</v>
      </c>
      <c r="J2580" s="13">
        <v>38</v>
      </c>
      <c r="K2580" s="13">
        <v>0</v>
      </c>
      <c r="L2580" s="13">
        <v>2</v>
      </c>
      <c r="M2580" s="13">
        <v>0</v>
      </c>
      <c r="N2580" s="13">
        <v>19</v>
      </c>
      <c r="O2580" s="13">
        <v>2</v>
      </c>
      <c r="P2580" s="13">
        <v>19</v>
      </c>
      <c r="Q2580" s="13">
        <v>116</v>
      </c>
      <c r="R2580" s="13">
        <v>14892</v>
      </c>
      <c r="S2580" s="13">
        <v>5288</v>
      </c>
      <c r="T2580" s="15">
        <v>156</v>
      </c>
      <c r="U2580" s="15">
        <v>19.5</v>
      </c>
      <c r="V2580" s="15">
        <v>12.285</v>
      </c>
      <c r="W2580" s="13">
        <v>1341</v>
      </c>
      <c r="X2580" s="13">
        <v>3822</v>
      </c>
      <c r="Y2580" s="13">
        <v>312</v>
      </c>
      <c r="Z2580" s="13">
        <v>5163</v>
      </c>
      <c r="AA2580" s="13">
        <v>456</v>
      </c>
      <c r="AB2580" s="13">
        <v>38</v>
      </c>
    </row>
    <row r="2581" spans="1:28">
      <c r="A2581" s="1">
        <v>100017381</v>
      </c>
      <c r="B2581" s="1" t="s">
        <v>6</v>
      </c>
      <c r="C2581" s="1" t="s">
        <v>254</v>
      </c>
      <c r="D2581" s="1" t="s">
        <v>5475</v>
      </c>
      <c r="E2581" s="1">
        <v>4</v>
      </c>
      <c r="F2581" s="13">
        <v>89</v>
      </c>
      <c r="G2581" s="13">
        <f t="shared" si="41"/>
        <v>23</v>
      </c>
      <c r="H2581" s="13">
        <v>23</v>
      </c>
      <c r="I2581" s="13">
        <v>0</v>
      </c>
      <c r="J2581" s="13">
        <v>10</v>
      </c>
      <c r="K2581" s="13">
        <v>0</v>
      </c>
      <c r="L2581" s="13">
        <v>0</v>
      </c>
      <c r="M2581" s="13">
        <v>0</v>
      </c>
      <c r="N2581" s="13">
        <v>6</v>
      </c>
      <c r="O2581" s="13">
        <v>1</v>
      </c>
      <c r="P2581" s="13">
        <v>5</v>
      </c>
      <c r="Q2581" s="13">
        <v>33</v>
      </c>
      <c r="R2581" s="13">
        <v>4266</v>
      </c>
      <c r="S2581" s="13">
        <v>784</v>
      </c>
      <c r="T2581" s="15">
        <v>44.5</v>
      </c>
      <c r="U2581" s="15">
        <v>5.5625</v>
      </c>
      <c r="V2581" s="15">
        <v>3.504375</v>
      </c>
      <c r="W2581" s="13">
        <v>384</v>
      </c>
      <c r="X2581" s="13">
        <v>876</v>
      </c>
      <c r="Y2581" s="13">
        <v>89</v>
      </c>
      <c r="Z2581" s="13">
        <v>1260</v>
      </c>
      <c r="AA2581" s="13">
        <v>144</v>
      </c>
      <c r="AB2581" s="13">
        <v>10</v>
      </c>
    </row>
    <row r="2582" spans="1:28">
      <c r="A2582" s="1">
        <v>100017382</v>
      </c>
      <c r="B2582" s="1" t="s">
        <v>6</v>
      </c>
      <c r="C2582" s="1" t="s">
        <v>254</v>
      </c>
      <c r="D2582" s="1" t="s">
        <v>5475</v>
      </c>
      <c r="E2582" s="1">
        <v>4</v>
      </c>
      <c r="F2582" s="13">
        <v>431</v>
      </c>
      <c r="G2582" s="13">
        <f t="shared" si="41"/>
        <v>111</v>
      </c>
      <c r="H2582" s="13">
        <v>111</v>
      </c>
      <c r="I2582" s="13">
        <v>0</v>
      </c>
      <c r="J2582" s="13">
        <v>56</v>
      </c>
      <c r="K2582" s="13">
        <v>1</v>
      </c>
      <c r="L2582" s="13">
        <v>1</v>
      </c>
      <c r="M2582" s="13">
        <v>1</v>
      </c>
      <c r="N2582" s="13">
        <v>28</v>
      </c>
      <c r="O2582" s="13">
        <v>2</v>
      </c>
      <c r="P2582" s="13">
        <v>29</v>
      </c>
      <c r="Q2582" s="13">
        <v>160</v>
      </c>
      <c r="R2582" s="13">
        <v>21147</v>
      </c>
      <c r="S2582" s="13">
        <v>19943</v>
      </c>
      <c r="T2582" s="15">
        <v>215.5</v>
      </c>
      <c r="U2582" s="15">
        <v>26.9375</v>
      </c>
      <c r="V2582" s="15">
        <v>16.970624999999998</v>
      </c>
      <c r="W2582" s="13">
        <v>1905</v>
      </c>
      <c r="X2582" s="13">
        <v>9156</v>
      </c>
      <c r="Y2582" s="13">
        <v>431</v>
      </c>
      <c r="Z2582" s="13">
        <v>11061</v>
      </c>
      <c r="AA2582" s="13">
        <v>720</v>
      </c>
      <c r="AB2582" s="13">
        <v>56</v>
      </c>
    </row>
    <row r="2583" spans="1:28">
      <c r="A2583" s="1">
        <v>100017383</v>
      </c>
      <c r="B2583" s="1" t="s">
        <v>6</v>
      </c>
      <c r="C2583" s="1" t="s">
        <v>254</v>
      </c>
      <c r="D2583" s="1" t="s">
        <v>5475</v>
      </c>
      <c r="E2583" s="1">
        <v>3</v>
      </c>
      <c r="F2583" s="13">
        <v>73</v>
      </c>
      <c r="G2583" s="13">
        <f t="shared" si="41"/>
        <v>25</v>
      </c>
      <c r="H2583" s="13">
        <v>25</v>
      </c>
      <c r="I2583" s="13">
        <v>0</v>
      </c>
      <c r="J2583" s="13">
        <v>8</v>
      </c>
      <c r="K2583" s="13">
        <v>0</v>
      </c>
      <c r="L2583" s="13">
        <v>0</v>
      </c>
      <c r="M2583" s="13">
        <v>0</v>
      </c>
      <c r="N2583" s="13">
        <v>5</v>
      </c>
      <c r="O2583" s="13">
        <v>1</v>
      </c>
      <c r="P2583" s="13">
        <v>4</v>
      </c>
      <c r="Q2583" s="13">
        <v>24</v>
      </c>
      <c r="R2583" s="13">
        <v>3520</v>
      </c>
      <c r="S2583" s="13">
        <v>381</v>
      </c>
      <c r="T2583" s="15">
        <v>36.5</v>
      </c>
      <c r="U2583" s="15">
        <v>4.5625</v>
      </c>
      <c r="V2583" s="15">
        <v>2.8743750000000001</v>
      </c>
      <c r="W2583" s="13">
        <v>317</v>
      </c>
      <c r="X2583" s="13">
        <v>643</v>
      </c>
      <c r="Y2583" s="13">
        <v>73</v>
      </c>
      <c r="Z2583" s="13">
        <v>960</v>
      </c>
      <c r="AA2583" s="13">
        <v>120</v>
      </c>
      <c r="AB2583" s="13">
        <v>8</v>
      </c>
    </row>
    <row r="2584" spans="1:28">
      <c r="A2584" s="1">
        <v>100017384</v>
      </c>
      <c r="B2584" s="1" t="s">
        <v>6</v>
      </c>
      <c r="C2584" s="1" t="s">
        <v>254</v>
      </c>
      <c r="D2584" s="1" t="s">
        <v>5499</v>
      </c>
      <c r="E2584" s="1">
        <v>3</v>
      </c>
      <c r="F2584" s="13">
        <v>54</v>
      </c>
      <c r="G2584" s="13">
        <f t="shared" si="41"/>
        <v>14</v>
      </c>
      <c r="H2584" s="13">
        <v>14</v>
      </c>
      <c r="I2584" s="13">
        <v>0</v>
      </c>
      <c r="J2584" s="13">
        <v>6</v>
      </c>
      <c r="K2584" s="13">
        <v>0</v>
      </c>
      <c r="L2584" s="13">
        <v>0</v>
      </c>
      <c r="M2584" s="13">
        <v>0</v>
      </c>
      <c r="N2584" s="13">
        <v>4</v>
      </c>
      <c r="O2584" s="13">
        <v>1</v>
      </c>
      <c r="P2584" s="13">
        <v>3</v>
      </c>
      <c r="Q2584" s="13">
        <v>20</v>
      </c>
      <c r="R2584" s="13">
        <v>2636</v>
      </c>
      <c r="S2584" s="13">
        <v>248</v>
      </c>
      <c r="T2584" s="15">
        <v>27</v>
      </c>
      <c r="U2584" s="15">
        <v>3.375</v>
      </c>
      <c r="V2584" s="15">
        <v>2.1262500000000002</v>
      </c>
      <c r="W2584" s="13">
        <v>238</v>
      </c>
      <c r="X2584" s="13">
        <v>470</v>
      </c>
      <c r="Y2584" s="13">
        <v>54</v>
      </c>
      <c r="Z2584" s="13">
        <v>708</v>
      </c>
      <c r="AA2584" s="13">
        <v>96</v>
      </c>
      <c r="AB2584" s="13">
        <v>6</v>
      </c>
    </row>
    <row r="2585" spans="1:28">
      <c r="A2585" s="1">
        <v>100017385</v>
      </c>
      <c r="B2585" s="1" t="s">
        <v>6</v>
      </c>
      <c r="C2585" s="1" t="s">
        <v>254</v>
      </c>
      <c r="D2585" s="1" t="s">
        <v>5475</v>
      </c>
      <c r="E2585" s="1">
        <v>4</v>
      </c>
      <c r="F2585" s="13">
        <v>95</v>
      </c>
      <c r="G2585" s="13">
        <f t="shared" si="41"/>
        <v>25</v>
      </c>
      <c r="H2585" s="13">
        <v>25</v>
      </c>
      <c r="I2585" s="13">
        <v>0</v>
      </c>
      <c r="J2585" s="13">
        <v>10</v>
      </c>
      <c r="K2585" s="13">
        <v>0</v>
      </c>
      <c r="L2585" s="13">
        <v>0</v>
      </c>
      <c r="M2585" s="13">
        <v>0</v>
      </c>
      <c r="N2585" s="13">
        <v>6</v>
      </c>
      <c r="O2585" s="13">
        <v>1</v>
      </c>
      <c r="P2585" s="13">
        <v>5</v>
      </c>
      <c r="Q2585" s="13">
        <v>35</v>
      </c>
      <c r="R2585" s="13">
        <v>4545</v>
      </c>
      <c r="S2585" s="13">
        <v>892</v>
      </c>
      <c r="T2585" s="15">
        <v>47.5</v>
      </c>
      <c r="U2585" s="15">
        <v>5.9375</v>
      </c>
      <c r="V2585" s="15">
        <v>3.7406250000000001</v>
      </c>
      <c r="W2585" s="13">
        <v>410</v>
      </c>
      <c r="X2585" s="13">
        <v>950</v>
      </c>
      <c r="Y2585" s="13">
        <v>95</v>
      </c>
      <c r="Z2585" s="13">
        <v>1360</v>
      </c>
      <c r="AA2585" s="13">
        <v>144</v>
      </c>
      <c r="AB2585" s="13">
        <v>10</v>
      </c>
    </row>
    <row r="2586" spans="1:28">
      <c r="A2586" s="1">
        <v>100017387</v>
      </c>
      <c r="B2586" s="1" t="s">
        <v>6</v>
      </c>
      <c r="C2586" s="1" t="s">
        <v>242</v>
      </c>
      <c r="D2586" s="1" t="s">
        <v>5500</v>
      </c>
      <c r="E2586" s="1">
        <v>3</v>
      </c>
      <c r="F2586" s="13">
        <v>283</v>
      </c>
      <c r="G2586" s="13">
        <f t="shared" si="41"/>
        <v>73</v>
      </c>
      <c r="H2586" s="13">
        <v>73</v>
      </c>
      <c r="I2586" s="13">
        <v>0</v>
      </c>
      <c r="J2586" s="13">
        <v>44</v>
      </c>
      <c r="K2586" s="13">
        <v>0</v>
      </c>
      <c r="L2586" s="13">
        <v>1</v>
      </c>
      <c r="M2586" s="13">
        <v>0</v>
      </c>
      <c r="N2586" s="13">
        <v>22</v>
      </c>
      <c r="O2586" s="13">
        <v>1</v>
      </c>
      <c r="P2586" s="13">
        <v>22</v>
      </c>
      <c r="Q2586" s="13">
        <v>105</v>
      </c>
      <c r="R2586" s="13">
        <v>14021</v>
      </c>
      <c r="S2586" s="13">
        <v>9100</v>
      </c>
      <c r="T2586" s="15">
        <v>141.5</v>
      </c>
      <c r="U2586" s="15">
        <v>17.6875</v>
      </c>
      <c r="V2586" s="15">
        <v>11.143125</v>
      </c>
      <c r="W2586" s="13">
        <v>1262</v>
      </c>
      <c r="X2586" s="13">
        <v>4834</v>
      </c>
      <c r="Y2586" s="13">
        <v>283</v>
      </c>
      <c r="Z2586" s="13">
        <v>6096</v>
      </c>
      <c r="AA2586" s="13">
        <v>528</v>
      </c>
      <c r="AB2586" s="13">
        <v>44</v>
      </c>
    </row>
    <row r="2587" spans="1:28">
      <c r="A2587" s="1">
        <v>100017388</v>
      </c>
      <c r="B2587" s="1" t="s">
        <v>6</v>
      </c>
      <c r="C2587" s="1" t="s">
        <v>405</v>
      </c>
      <c r="D2587" s="1" t="s">
        <v>5475</v>
      </c>
      <c r="E2587" s="1">
        <v>3</v>
      </c>
      <c r="F2587" s="13">
        <v>52</v>
      </c>
      <c r="G2587" s="13">
        <f t="shared" si="41"/>
        <v>14</v>
      </c>
      <c r="H2587" s="13">
        <v>14</v>
      </c>
      <c r="I2587" s="13">
        <v>0</v>
      </c>
      <c r="J2587" s="13">
        <v>6</v>
      </c>
      <c r="K2587" s="13">
        <v>0</v>
      </c>
      <c r="L2587" s="13">
        <v>0</v>
      </c>
      <c r="M2587" s="13">
        <v>0</v>
      </c>
      <c r="N2587" s="13">
        <v>4</v>
      </c>
      <c r="O2587" s="13">
        <v>1</v>
      </c>
      <c r="P2587" s="13">
        <v>3</v>
      </c>
      <c r="Q2587" s="13">
        <v>19</v>
      </c>
      <c r="R2587" s="13">
        <v>2542</v>
      </c>
      <c r="S2587" s="13">
        <v>219</v>
      </c>
      <c r="T2587" s="15">
        <v>26</v>
      </c>
      <c r="U2587" s="15">
        <v>3.25</v>
      </c>
      <c r="V2587" s="15">
        <v>2.0474999999999999</v>
      </c>
      <c r="W2587" s="13">
        <v>229</v>
      </c>
      <c r="X2587" s="13">
        <v>447</v>
      </c>
      <c r="Y2587" s="13">
        <v>52</v>
      </c>
      <c r="Z2587" s="13">
        <v>676</v>
      </c>
      <c r="AA2587" s="13">
        <v>96</v>
      </c>
      <c r="AB2587" s="13">
        <v>6</v>
      </c>
    </row>
    <row r="2588" spans="1:28">
      <c r="A2588" s="1">
        <v>100017389</v>
      </c>
      <c r="B2588" s="1" t="s">
        <v>6</v>
      </c>
      <c r="C2588" s="1" t="s">
        <v>405</v>
      </c>
      <c r="D2588" s="1" t="s">
        <v>5501</v>
      </c>
      <c r="E2588" s="1">
        <v>3</v>
      </c>
      <c r="F2588" s="13">
        <v>100</v>
      </c>
      <c r="G2588" s="13">
        <f t="shared" si="41"/>
        <v>26</v>
      </c>
      <c r="H2588" s="13">
        <v>26</v>
      </c>
      <c r="I2588" s="13">
        <v>0</v>
      </c>
      <c r="J2588" s="13">
        <v>14</v>
      </c>
      <c r="K2588" s="13">
        <v>0</v>
      </c>
      <c r="L2588" s="13">
        <v>0</v>
      </c>
      <c r="M2588" s="13">
        <v>0</v>
      </c>
      <c r="N2588" s="13">
        <v>8</v>
      </c>
      <c r="O2588" s="13">
        <v>1</v>
      </c>
      <c r="P2588" s="13">
        <v>7</v>
      </c>
      <c r="Q2588" s="13">
        <v>37</v>
      </c>
      <c r="R2588" s="13">
        <v>5018</v>
      </c>
      <c r="S2588" s="13">
        <v>1008</v>
      </c>
      <c r="T2588" s="15">
        <v>50</v>
      </c>
      <c r="U2588" s="15">
        <v>6.25</v>
      </c>
      <c r="V2588" s="15">
        <v>3.9375</v>
      </c>
      <c r="W2588" s="13">
        <v>452</v>
      </c>
      <c r="X2588" s="13">
        <v>1056</v>
      </c>
      <c r="Y2588" s="13">
        <v>100</v>
      </c>
      <c r="Z2588" s="13">
        <v>1508</v>
      </c>
      <c r="AA2588" s="13">
        <v>192</v>
      </c>
      <c r="AB2588" s="13">
        <v>14</v>
      </c>
    </row>
    <row r="2589" spans="1:28">
      <c r="A2589" s="1">
        <v>100017390</v>
      </c>
      <c r="B2589" s="1" t="s">
        <v>6</v>
      </c>
      <c r="C2589" s="1" t="s">
        <v>469</v>
      </c>
      <c r="D2589" s="1" t="s">
        <v>5475</v>
      </c>
      <c r="E2589" s="1">
        <v>4</v>
      </c>
      <c r="F2589" s="13">
        <v>69</v>
      </c>
      <c r="G2589" s="13">
        <f t="shared" si="41"/>
        <v>19</v>
      </c>
      <c r="H2589" s="13">
        <v>19</v>
      </c>
      <c r="I2589" s="13">
        <v>0</v>
      </c>
      <c r="J2589" s="13">
        <v>6</v>
      </c>
      <c r="K2589" s="13">
        <v>1</v>
      </c>
      <c r="L2589" s="13">
        <v>0</v>
      </c>
      <c r="M2589" s="13">
        <v>1</v>
      </c>
      <c r="N2589" s="13">
        <v>4</v>
      </c>
      <c r="O2589" s="13">
        <v>2</v>
      </c>
      <c r="P2589" s="13">
        <v>4</v>
      </c>
      <c r="Q2589" s="13">
        <v>25</v>
      </c>
      <c r="R2589" s="13">
        <v>3566</v>
      </c>
      <c r="S2589" s="13">
        <v>219</v>
      </c>
      <c r="T2589" s="15">
        <v>34.5</v>
      </c>
      <c r="U2589" s="15">
        <v>4.3125</v>
      </c>
      <c r="V2589" s="15">
        <v>2.7168749999999999</v>
      </c>
      <c r="W2589" s="13">
        <v>322</v>
      </c>
      <c r="X2589" s="13">
        <v>601</v>
      </c>
      <c r="Y2589" s="13">
        <v>69</v>
      </c>
      <c r="Z2589" s="13">
        <v>923</v>
      </c>
      <c r="AA2589" s="13">
        <v>144</v>
      </c>
      <c r="AB2589" s="13">
        <v>6</v>
      </c>
    </row>
    <row r="2590" spans="1:28">
      <c r="A2590" s="1">
        <v>100017391</v>
      </c>
      <c r="B2590" s="1" t="s">
        <v>6</v>
      </c>
      <c r="C2590" s="1" t="s">
        <v>520</v>
      </c>
      <c r="D2590" s="1" t="s">
        <v>5502</v>
      </c>
      <c r="E2590" s="1">
        <v>2</v>
      </c>
      <c r="F2590" s="13">
        <v>76</v>
      </c>
      <c r="G2590" s="13">
        <f t="shared" si="41"/>
        <v>20</v>
      </c>
      <c r="H2590" s="13">
        <v>20</v>
      </c>
      <c r="I2590" s="13">
        <v>0</v>
      </c>
      <c r="J2590" s="13">
        <v>10</v>
      </c>
      <c r="K2590" s="13">
        <v>0</v>
      </c>
      <c r="L2590" s="13">
        <v>0</v>
      </c>
      <c r="M2590" s="13">
        <v>0</v>
      </c>
      <c r="N2590" s="13">
        <v>6</v>
      </c>
      <c r="O2590" s="13">
        <v>1</v>
      </c>
      <c r="P2590" s="13">
        <v>5</v>
      </c>
      <c r="Q2590" s="13">
        <v>28</v>
      </c>
      <c r="R2590" s="13">
        <v>3780</v>
      </c>
      <c r="S2590" s="13">
        <v>543</v>
      </c>
      <c r="T2590" s="15">
        <v>38</v>
      </c>
      <c r="U2590" s="15">
        <v>4.75</v>
      </c>
      <c r="V2590" s="15">
        <v>2.9925000000000002</v>
      </c>
      <c r="W2590" s="13">
        <v>341</v>
      </c>
      <c r="X2590" s="13">
        <v>730</v>
      </c>
      <c r="Y2590" s="13">
        <v>76</v>
      </c>
      <c r="Z2590" s="13">
        <v>1071</v>
      </c>
      <c r="AA2590" s="13">
        <v>144</v>
      </c>
      <c r="AB2590" s="13">
        <v>10</v>
      </c>
    </row>
    <row r="2591" spans="1:28">
      <c r="A2591" s="1">
        <v>100017392</v>
      </c>
      <c r="B2591" s="1" t="s">
        <v>6</v>
      </c>
      <c r="C2591" s="1" t="s">
        <v>520</v>
      </c>
      <c r="D2591" s="1" t="s">
        <v>5475</v>
      </c>
      <c r="E2591" s="1">
        <v>3</v>
      </c>
      <c r="F2591" s="13">
        <v>25</v>
      </c>
      <c r="G2591" s="13">
        <f t="shared" si="41"/>
        <v>7</v>
      </c>
      <c r="H2591" s="13">
        <v>7</v>
      </c>
      <c r="I2591" s="13">
        <v>0</v>
      </c>
      <c r="J2591" s="13">
        <v>4</v>
      </c>
      <c r="K2591" s="13">
        <v>0</v>
      </c>
      <c r="L2591" s="13">
        <v>0</v>
      </c>
      <c r="M2591" s="13">
        <v>0</v>
      </c>
      <c r="N2591" s="13">
        <v>3</v>
      </c>
      <c r="O2591" s="13">
        <v>1</v>
      </c>
      <c r="P2591" s="13">
        <v>2</v>
      </c>
      <c r="Q2591" s="13">
        <v>9</v>
      </c>
      <c r="R2591" s="13">
        <v>1285</v>
      </c>
      <c r="S2591" s="13">
        <v>25</v>
      </c>
      <c r="T2591" s="15">
        <v>12.5</v>
      </c>
      <c r="U2591" s="15">
        <v>1.5625</v>
      </c>
      <c r="V2591" s="15">
        <v>0.984375</v>
      </c>
      <c r="W2591" s="13">
        <v>116</v>
      </c>
      <c r="X2591" s="13">
        <v>201</v>
      </c>
      <c r="Y2591" s="13">
        <v>25</v>
      </c>
      <c r="Z2591" s="13">
        <v>317</v>
      </c>
      <c r="AA2591" s="13">
        <v>72</v>
      </c>
      <c r="AB2591" s="13">
        <v>4</v>
      </c>
    </row>
    <row r="2592" spans="1:28">
      <c r="A2592" s="1">
        <v>100017393</v>
      </c>
      <c r="B2592" s="1" t="s">
        <v>6</v>
      </c>
      <c r="C2592" s="1" t="s">
        <v>520</v>
      </c>
      <c r="D2592" s="1" t="s">
        <v>5475</v>
      </c>
      <c r="E2592" s="1">
        <v>3</v>
      </c>
      <c r="F2592" s="13">
        <v>188</v>
      </c>
      <c r="G2592" s="13">
        <f t="shared" si="41"/>
        <v>50</v>
      </c>
      <c r="H2592" s="13">
        <v>48</v>
      </c>
      <c r="I2592" s="13">
        <v>2</v>
      </c>
      <c r="J2592" s="13">
        <v>30</v>
      </c>
      <c r="K2592" s="13">
        <v>0</v>
      </c>
      <c r="L2592" s="13">
        <v>1</v>
      </c>
      <c r="M2592" s="13">
        <v>0</v>
      </c>
      <c r="N2592" s="13">
        <v>16</v>
      </c>
      <c r="O2592" s="13">
        <v>2</v>
      </c>
      <c r="P2592" s="13">
        <v>15</v>
      </c>
      <c r="Q2592" s="13">
        <v>71</v>
      </c>
      <c r="R2592" s="13">
        <v>9477</v>
      </c>
      <c r="S2592" s="13">
        <v>1915</v>
      </c>
      <c r="T2592" s="15">
        <v>94</v>
      </c>
      <c r="U2592" s="15">
        <v>11.75</v>
      </c>
      <c r="V2592" s="15">
        <v>7.4024999999999999</v>
      </c>
      <c r="W2592" s="13">
        <v>854</v>
      </c>
      <c r="X2592" s="13">
        <v>1997</v>
      </c>
      <c r="Y2592" s="13">
        <v>188</v>
      </c>
      <c r="Z2592" s="13">
        <v>2851</v>
      </c>
      <c r="AA2592" s="13">
        <v>384</v>
      </c>
      <c r="AB2592" s="13">
        <v>30</v>
      </c>
    </row>
    <row r="2593" spans="1:28">
      <c r="A2593" s="1">
        <v>100017394</v>
      </c>
      <c r="B2593" s="1" t="s">
        <v>591</v>
      </c>
      <c r="C2593" s="1" t="s">
        <v>590</v>
      </c>
      <c r="D2593" s="1" t="s">
        <v>5475</v>
      </c>
      <c r="E2593" s="1">
        <v>3</v>
      </c>
      <c r="F2593" s="13">
        <v>49</v>
      </c>
      <c r="G2593" s="13">
        <f t="shared" si="41"/>
        <v>13</v>
      </c>
      <c r="H2593" s="13">
        <v>13</v>
      </c>
      <c r="I2593" s="13">
        <v>0</v>
      </c>
      <c r="J2593" s="13">
        <v>6</v>
      </c>
      <c r="K2593" s="13">
        <v>0</v>
      </c>
      <c r="L2593" s="13">
        <v>0</v>
      </c>
      <c r="M2593" s="13">
        <v>0</v>
      </c>
      <c r="N2593" s="13">
        <v>4</v>
      </c>
      <c r="O2593" s="13">
        <v>1</v>
      </c>
      <c r="P2593" s="13">
        <v>3</v>
      </c>
      <c r="Q2593" s="13">
        <v>18</v>
      </c>
      <c r="R2593" s="13">
        <v>2403</v>
      </c>
      <c r="S2593" s="13">
        <v>192</v>
      </c>
      <c r="T2593" s="15">
        <v>24.5</v>
      </c>
      <c r="U2593" s="15">
        <v>3.0625</v>
      </c>
      <c r="V2593" s="15">
        <v>1.9293750000000001</v>
      </c>
      <c r="W2593" s="13">
        <v>217</v>
      </c>
      <c r="X2593" s="13">
        <v>419</v>
      </c>
      <c r="Y2593" s="13">
        <v>49</v>
      </c>
      <c r="Z2593" s="13">
        <v>636</v>
      </c>
      <c r="AA2593" s="13">
        <v>96</v>
      </c>
      <c r="AB2593" s="13">
        <v>6</v>
      </c>
    </row>
    <row r="2594" spans="1:28">
      <c r="A2594" s="1">
        <v>100017395</v>
      </c>
      <c r="B2594" s="1" t="s">
        <v>591</v>
      </c>
      <c r="C2594" s="1" t="s">
        <v>590</v>
      </c>
      <c r="D2594" s="1" t="s">
        <v>5475</v>
      </c>
      <c r="E2594" s="1">
        <v>3</v>
      </c>
      <c r="F2594" s="13">
        <v>25</v>
      </c>
      <c r="G2594" s="13">
        <f t="shared" si="41"/>
        <v>7</v>
      </c>
      <c r="H2594" s="13">
        <v>7</v>
      </c>
      <c r="I2594" s="13">
        <v>0</v>
      </c>
      <c r="J2594" s="13">
        <v>4</v>
      </c>
      <c r="K2594" s="13">
        <v>0</v>
      </c>
      <c r="L2594" s="13">
        <v>0</v>
      </c>
      <c r="M2594" s="13">
        <v>0</v>
      </c>
      <c r="N2594" s="13">
        <v>3</v>
      </c>
      <c r="O2594" s="13">
        <v>1</v>
      </c>
      <c r="P2594" s="13">
        <v>2</v>
      </c>
      <c r="Q2594" s="13">
        <v>9</v>
      </c>
      <c r="R2594" s="13">
        <v>1285</v>
      </c>
      <c r="S2594" s="13">
        <v>25</v>
      </c>
      <c r="T2594" s="15">
        <v>12.5</v>
      </c>
      <c r="U2594" s="15">
        <v>1.5625</v>
      </c>
      <c r="V2594" s="15">
        <v>0.984375</v>
      </c>
      <c r="W2594" s="13">
        <v>116</v>
      </c>
      <c r="X2594" s="13">
        <v>201</v>
      </c>
      <c r="Y2594" s="13">
        <v>25</v>
      </c>
      <c r="Z2594" s="13">
        <v>317</v>
      </c>
      <c r="AA2594" s="13">
        <v>72</v>
      </c>
      <c r="AB2594" s="13">
        <v>4</v>
      </c>
    </row>
    <row r="2595" spans="1:28">
      <c r="A2595" s="1">
        <v>100017396</v>
      </c>
      <c r="B2595" s="1" t="s">
        <v>591</v>
      </c>
      <c r="C2595" s="1" t="s">
        <v>726</v>
      </c>
      <c r="D2595" s="1" t="s">
        <v>5475</v>
      </c>
      <c r="E2595" s="1">
        <v>4</v>
      </c>
      <c r="F2595" s="13">
        <v>49</v>
      </c>
      <c r="G2595" s="13">
        <f t="shared" si="41"/>
        <v>13</v>
      </c>
      <c r="H2595" s="13">
        <v>13</v>
      </c>
      <c r="I2595" s="13">
        <v>0</v>
      </c>
      <c r="J2595" s="13">
        <v>6</v>
      </c>
      <c r="K2595" s="13">
        <v>0</v>
      </c>
      <c r="L2595" s="13">
        <v>0</v>
      </c>
      <c r="M2595" s="13">
        <v>0</v>
      </c>
      <c r="N2595" s="13">
        <v>4</v>
      </c>
      <c r="O2595" s="13">
        <v>1</v>
      </c>
      <c r="P2595" s="13">
        <v>3</v>
      </c>
      <c r="Q2595" s="13">
        <v>18</v>
      </c>
      <c r="R2595" s="13">
        <v>2403</v>
      </c>
      <c r="S2595" s="13">
        <v>192</v>
      </c>
      <c r="T2595" s="15">
        <v>24.5</v>
      </c>
      <c r="U2595" s="15">
        <v>3.0625</v>
      </c>
      <c r="V2595" s="15">
        <v>1.9293750000000001</v>
      </c>
      <c r="W2595" s="13">
        <v>217</v>
      </c>
      <c r="X2595" s="13">
        <v>419</v>
      </c>
      <c r="Y2595" s="13">
        <v>49</v>
      </c>
      <c r="Z2595" s="13">
        <v>636</v>
      </c>
      <c r="AA2595" s="13">
        <v>96</v>
      </c>
      <c r="AB2595" s="13">
        <v>6</v>
      </c>
    </row>
    <row r="2596" spans="1:28">
      <c r="A2596" s="1">
        <v>100017397</v>
      </c>
      <c r="B2596" s="1" t="s">
        <v>591</v>
      </c>
      <c r="C2596" s="1" t="s">
        <v>726</v>
      </c>
      <c r="D2596" s="1" t="s">
        <v>5475</v>
      </c>
      <c r="E2596" s="1">
        <v>2</v>
      </c>
      <c r="F2596" s="13">
        <v>68</v>
      </c>
      <c r="G2596" s="13">
        <f t="shared" si="41"/>
        <v>18</v>
      </c>
      <c r="H2596" s="13">
        <v>18</v>
      </c>
      <c r="I2596" s="13">
        <v>0</v>
      </c>
      <c r="J2596" s="13">
        <v>12</v>
      </c>
      <c r="K2596" s="13">
        <v>0</v>
      </c>
      <c r="L2596" s="13">
        <v>0</v>
      </c>
      <c r="M2596" s="13">
        <v>0</v>
      </c>
      <c r="N2596" s="13">
        <v>7</v>
      </c>
      <c r="O2596" s="13">
        <v>1</v>
      </c>
      <c r="P2596" s="13">
        <v>6</v>
      </c>
      <c r="Q2596" s="13">
        <v>25</v>
      </c>
      <c r="R2596" s="13">
        <v>3528</v>
      </c>
      <c r="S2596" s="13">
        <v>419</v>
      </c>
      <c r="T2596" s="15">
        <v>34</v>
      </c>
      <c r="U2596" s="15">
        <v>4.25</v>
      </c>
      <c r="V2596" s="15">
        <v>2.6775000000000002</v>
      </c>
      <c r="W2596" s="13">
        <v>318</v>
      </c>
      <c r="X2596" s="13">
        <v>655</v>
      </c>
      <c r="Y2596" s="13">
        <v>68</v>
      </c>
      <c r="Z2596" s="13">
        <v>973</v>
      </c>
      <c r="AA2596" s="13">
        <v>168</v>
      </c>
      <c r="AB2596" s="13">
        <v>12</v>
      </c>
    </row>
    <row r="2597" spans="1:28">
      <c r="A2597" s="1">
        <v>100017398</v>
      </c>
      <c r="B2597" s="1" t="s">
        <v>591</v>
      </c>
      <c r="C2597" s="1" t="s">
        <v>828</v>
      </c>
      <c r="D2597" s="1" t="s">
        <v>5475</v>
      </c>
      <c r="E2597" s="1">
        <v>5</v>
      </c>
      <c r="F2597" s="13">
        <v>80</v>
      </c>
      <c r="G2597" s="13">
        <f t="shared" si="41"/>
        <v>22</v>
      </c>
      <c r="H2597" s="13">
        <v>22</v>
      </c>
      <c r="I2597" s="13">
        <v>0</v>
      </c>
      <c r="J2597" s="13">
        <v>10</v>
      </c>
      <c r="K2597" s="13">
        <v>1</v>
      </c>
      <c r="L2597" s="13">
        <v>0</v>
      </c>
      <c r="M2597" s="13">
        <v>1</v>
      </c>
      <c r="N2597" s="13">
        <v>7</v>
      </c>
      <c r="O2597" s="13">
        <v>3</v>
      </c>
      <c r="P2597" s="13">
        <v>6</v>
      </c>
      <c r="Q2597" s="13">
        <v>29</v>
      </c>
      <c r="R2597" s="13">
        <v>4007</v>
      </c>
      <c r="S2597" s="13">
        <v>167</v>
      </c>
      <c r="T2597" s="15">
        <v>40</v>
      </c>
      <c r="U2597" s="15">
        <v>5</v>
      </c>
      <c r="V2597" s="15">
        <v>3.15</v>
      </c>
      <c r="W2597" s="13">
        <v>362</v>
      </c>
      <c r="X2597" s="13">
        <v>653</v>
      </c>
      <c r="Y2597" s="13">
        <v>80</v>
      </c>
      <c r="Z2597" s="13">
        <v>1015</v>
      </c>
      <c r="AA2597" s="13">
        <v>216</v>
      </c>
      <c r="AB2597" s="13">
        <v>10</v>
      </c>
    </row>
    <row r="2598" spans="1:28">
      <c r="A2598" s="1">
        <v>100017399</v>
      </c>
      <c r="B2598" s="1" t="s">
        <v>591</v>
      </c>
      <c r="C2598" s="1" t="s">
        <v>869</v>
      </c>
      <c r="D2598" s="1" t="s">
        <v>5473</v>
      </c>
      <c r="E2598" s="1">
        <v>3</v>
      </c>
      <c r="F2598" s="13">
        <v>58</v>
      </c>
      <c r="G2598" s="13">
        <f t="shared" si="41"/>
        <v>22</v>
      </c>
      <c r="H2598" s="13">
        <v>20</v>
      </c>
      <c r="I2598" s="13">
        <v>2</v>
      </c>
      <c r="J2598" s="13">
        <v>8</v>
      </c>
      <c r="K2598" s="13">
        <v>0</v>
      </c>
      <c r="L2598" s="13">
        <v>0</v>
      </c>
      <c r="M2598" s="13">
        <v>0</v>
      </c>
      <c r="N2598" s="13">
        <v>6</v>
      </c>
      <c r="O2598" s="13">
        <v>2</v>
      </c>
      <c r="P2598" s="13">
        <v>4</v>
      </c>
      <c r="Q2598" s="13">
        <v>20</v>
      </c>
      <c r="R2598" s="13">
        <v>2943</v>
      </c>
      <c r="S2598" s="13">
        <v>75</v>
      </c>
      <c r="T2598" s="15">
        <v>29</v>
      </c>
      <c r="U2598" s="15">
        <v>3.625</v>
      </c>
      <c r="V2598" s="15">
        <v>2.2837499999999999</v>
      </c>
      <c r="W2598" s="13">
        <v>266</v>
      </c>
      <c r="X2598" s="13">
        <v>465</v>
      </c>
      <c r="Y2598" s="13">
        <v>58</v>
      </c>
      <c r="Z2598" s="13">
        <v>731</v>
      </c>
      <c r="AA2598" s="13">
        <v>144</v>
      </c>
      <c r="AB2598" s="13">
        <v>8</v>
      </c>
    </row>
    <row r="2599" spans="1:28">
      <c r="A2599" s="1">
        <v>100017400</v>
      </c>
      <c r="B2599" s="1" t="s">
        <v>591</v>
      </c>
      <c r="C2599" s="1" t="s">
        <v>869</v>
      </c>
      <c r="D2599" s="1" t="s">
        <v>5475</v>
      </c>
      <c r="E2599" s="1">
        <v>3</v>
      </c>
      <c r="F2599" s="13">
        <v>73</v>
      </c>
      <c r="G2599" s="13">
        <f t="shared" si="41"/>
        <v>19</v>
      </c>
      <c r="H2599" s="13">
        <v>19</v>
      </c>
      <c r="I2599" s="13">
        <v>0</v>
      </c>
      <c r="J2599" s="13">
        <v>8</v>
      </c>
      <c r="K2599" s="13">
        <v>0</v>
      </c>
      <c r="L2599" s="13">
        <v>0</v>
      </c>
      <c r="M2599" s="13">
        <v>0</v>
      </c>
      <c r="N2599" s="13">
        <v>5</v>
      </c>
      <c r="O2599" s="13">
        <v>1</v>
      </c>
      <c r="P2599" s="13">
        <v>4</v>
      </c>
      <c r="Q2599" s="13">
        <v>27</v>
      </c>
      <c r="R2599" s="13">
        <v>3520</v>
      </c>
      <c r="S2599" s="13">
        <v>500</v>
      </c>
      <c r="T2599" s="15">
        <v>36.5</v>
      </c>
      <c r="U2599" s="15">
        <v>4.5625</v>
      </c>
      <c r="V2599" s="15">
        <v>2.8743750000000001</v>
      </c>
      <c r="W2599" s="13">
        <v>317</v>
      </c>
      <c r="X2599" s="13">
        <v>678</v>
      </c>
      <c r="Y2599" s="13">
        <v>73</v>
      </c>
      <c r="Z2599" s="13">
        <v>995</v>
      </c>
      <c r="AA2599" s="13">
        <v>120</v>
      </c>
      <c r="AB2599" s="13">
        <v>8</v>
      </c>
    </row>
    <row r="2600" spans="1:28">
      <c r="A2600" s="1">
        <v>100017401</v>
      </c>
      <c r="B2600" s="1" t="s">
        <v>591</v>
      </c>
      <c r="C2600" s="1" t="s">
        <v>869</v>
      </c>
      <c r="D2600" s="1" t="s">
        <v>5475</v>
      </c>
      <c r="E2600" s="1">
        <v>5</v>
      </c>
      <c r="F2600" s="13">
        <v>51</v>
      </c>
      <c r="G2600" s="13">
        <f t="shared" si="41"/>
        <v>15</v>
      </c>
      <c r="H2600" s="13">
        <v>14</v>
      </c>
      <c r="I2600" s="13">
        <v>1</v>
      </c>
      <c r="J2600" s="13">
        <v>6</v>
      </c>
      <c r="K2600" s="13">
        <v>1</v>
      </c>
      <c r="L2600" s="13">
        <v>0</v>
      </c>
      <c r="M2600" s="13">
        <v>2</v>
      </c>
      <c r="N2600" s="13">
        <v>4</v>
      </c>
      <c r="O2600" s="13">
        <v>3</v>
      </c>
      <c r="P2600" s="13">
        <v>4</v>
      </c>
      <c r="Q2600" s="13">
        <v>19</v>
      </c>
      <c r="R2600" s="13">
        <v>2488</v>
      </c>
      <c r="S2600" s="13">
        <v>166</v>
      </c>
      <c r="T2600" s="15">
        <v>25.5</v>
      </c>
      <c r="U2600" s="15">
        <v>3.1875</v>
      </c>
      <c r="V2600" s="15">
        <v>2.0081250000000002</v>
      </c>
      <c r="W2600" s="13">
        <v>225</v>
      </c>
      <c r="X2600" s="13">
        <v>424</v>
      </c>
      <c r="Y2600" s="13">
        <v>51</v>
      </c>
      <c r="Z2600" s="13">
        <v>649</v>
      </c>
      <c r="AA2600" s="13">
        <v>168</v>
      </c>
      <c r="AB2600" s="13">
        <v>6</v>
      </c>
    </row>
    <row r="2601" spans="1:28">
      <c r="A2601" s="1">
        <v>100017402</v>
      </c>
      <c r="B2601" s="1" t="s">
        <v>591</v>
      </c>
      <c r="C2601" s="1" t="s">
        <v>921</v>
      </c>
      <c r="D2601" s="1" t="s">
        <v>5475</v>
      </c>
      <c r="E2601" s="1">
        <v>4</v>
      </c>
      <c r="F2601" s="13">
        <v>73</v>
      </c>
      <c r="G2601" s="13">
        <f t="shared" si="41"/>
        <v>19</v>
      </c>
      <c r="H2601" s="13">
        <v>19</v>
      </c>
      <c r="I2601" s="13">
        <v>0</v>
      </c>
      <c r="J2601" s="13">
        <v>8</v>
      </c>
      <c r="K2601" s="13">
        <v>0</v>
      </c>
      <c r="L2601" s="13">
        <v>0</v>
      </c>
      <c r="M2601" s="13">
        <v>1</v>
      </c>
      <c r="N2601" s="13">
        <v>5</v>
      </c>
      <c r="O2601" s="13">
        <v>2</v>
      </c>
      <c r="P2601" s="13">
        <v>4</v>
      </c>
      <c r="Q2601" s="13">
        <v>27</v>
      </c>
      <c r="R2601" s="13">
        <v>3520</v>
      </c>
      <c r="S2601" s="13">
        <v>500</v>
      </c>
      <c r="T2601" s="15">
        <v>36.5</v>
      </c>
      <c r="U2601" s="15">
        <v>4.5625</v>
      </c>
      <c r="V2601" s="15">
        <v>2.8743750000000001</v>
      </c>
      <c r="W2601" s="13">
        <v>317</v>
      </c>
      <c r="X2601" s="13">
        <v>678</v>
      </c>
      <c r="Y2601" s="13">
        <v>73</v>
      </c>
      <c r="Z2601" s="13">
        <v>995</v>
      </c>
      <c r="AA2601" s="13">
        <v>144</v>
      </c>
      <c r="AB2601" s="13">
        <v>8</v>
      </c>
    </row>
    <row r="2602" spans="1:28">
      <c r="A2602" s="1">
        <v>100017403</v>
      </c>
      <c r="B2602" s="1" t="s">
        <v>591</v>
      </c>
      <c r="C2602" s="1" t="s">
        <v>980</v>
      </c>
      <c r="D2602" s="1" t="s">
        <v>5475</v>
      </c>
      <c r="E2602" s="1">
        <v>3</v>
      </c>
      <c r="F2602" s="13">
        <v>27</v>
      </c>
      <c r="G2602" s="13">
        <f t="shared" si="41"/>
        <v>7</v>
      </c>
      <c r="H2602" s="13">
        <v>7</v>
      </c>
      <c r="I2602" s="13">
        <v>0</v>
      </c>
      <c r="J2602" s="13">
        <v>4</v>
      </c>
      <c r="K2602" s="13">
        <v>0</v>
      </c>
      <c r="L2602" s="13">
        <v>0</v>
      </c>
      <c r="M2602" s="13">
        <v>1</v>
      </c>
      <c r="N2602" s="13">
        <v>3</v>
      </c>
      <c r="O2602" s="13">
        <v>2</v>
      </c>
      <c r="P2602" s="13">
        <v>2</v>
      </c>
      <c r="Q2602" s="13">
        <v>10</v>
      </c>
      <c r="R2602" s="13">
        <v>1378</v>
      </c>
      <c r="S2602" s="13">
        <v>37</v>
      </c>
      <c r="T2602" s="15">
        <v>13.5</v>
      </c>
      <c r="U2602" s="15">
        <v>1.6875</v>
      </c>
      <c r="V2602" s="15">
        <v>1.0631250000000001</v>
      </c>
      <c r="W2602" s="13">
        <v>125</v>
      </c>
      <c r="X2602" s="13">
        <v>218</v>
      </c>
      <c r="Y2602" s="13">
        <v>27</v>
      </c>
      <c r="Z2602" s="13">
        <v>343</v>
      </c>
      <c r="AA2602" s="13">
        <v>96</v>
      </c>
      <c r="AB2602" s="13">
        <v>4</v>
      </c>
    </row>
    <row r="2603" spans="1:28">
      <c r="A2603" s="1">
        <v>100017404</v>
      </c>
      <c r="B2603" s="1" t="s">
        <v>591</v>
      </c>
      <c r="C2603" s="1" t="s">
        <v>1019</v>
      </c>
      <c r="D2603" s="1" t="s">
        <v>5475</v>
      </c>
      <c r="E2603" s="1">
        <v>4</v>
      </c>
      <c r="F2603" s="13">
        <v>65</v>
      </c>
      <c r="G2603" s="13">
        <f t="shared" si="41"/>
        <v>17</v>
      </c>
      <c r="H2603" s="13">
        <v>17</v>
      </c>
      <c r="I2603" s="13">
        <v>0</v>
      </c>
      <c r="J2603" s="13">
        <v>8</v>
      </c>
      <c r="K2603" s="13">
        <v>1</v>
      </c>
      <c r="L2603" s="13">
        <v>0</v>
      </c>
      <c r="M2603" s="13">
        <v>1</v>
      </c>
      <c r="N2603" s="13">
        <v>5</v>
      </c>
      <c r="O2603" s="13">
        <v>2</v>
      </c>
      <c r="P2603" s="13">
        <v>5</v>
      </c>
      <c r="Q2603" s="13">
        <v>24</v>
      </c>
      <c r="R2603" s="13">
        <v>3268</v>
      </c>
      <c r="S2603" s="13">
        <v>381</v>
      </c>
      <c r="T2603" s="15">
        <v>32.5</v>
      </c>
      <c r="U2603" s="15">
        <v>4.0625</v>
      </c>
      <c r="V2603" s="15">
        <v>2.5593750000000002</v>
      </c>
      <c r="W2603" s="13">
        <v>295</v>
      </c>
      <c r="X2603" s="13">
        <v>605</v>
      </c>
      <c r="Y2603" s="13">
        <v>65</v>
      </c>
      <c r="Z2603" s="13">
        <v>900</v>
      </c>
      <c r="AA2603" s="13">
        <v>168</v>
      </c>
      <c r="AB2603" s="13">
        <v>8</v>
      </c>
    </row>
    <row r="2604" spans="1:28">
      <c r="A2604" s="1">
        <v>100017405</v>
      </c>
      <c r="B2604" s="1" t="s">
        <v>591</v>
      </c>
      <c r="C2604" s="1" t="s">
        <v>1019</v>
      </c>
      <c r="D2604" s="1" t="s">
        <v>5475</v>
      </c>
      <c r="E2604" s="1">
        <v>4</v>
      </c>
      <c r="F2604" s="13">
        <v>32</v>
      </c>
      <c r="G2604" s="13">
        <f t="shared" si="41"/>
        <v>10</v>
      </c>
      <c r="H2604" s="13">
        <v>10</v>
      </c>
      <c r="I2604" s="13">
        <v>0</v>
      </c>
      <c r="J2604" s="13">
        <v>4</v>
      </c>
      <c r="K2604" s="13">
        <v>1</v>
      </c>
      <c r="L2604" s="13">
        <v>0</v>
      </c>
      <c r="M2604" s="13">
        <v>1</v>
      </c>
      <c r="N2604" s="13">
        <v>3</v>
      </c>
      <c r="O2604" s="13">
        <v>2</v>
      </c>
      <c r="P2604" s="13">
        <v>3</v>
      </c>
      <c r="Q2604" s="13">
        <v>11</v>
      </c>
      <c r="R2604" s="13">
        <v>1582</v>
      </c>
      <c r="S2604" s="13">
        <v>25</v>
      </c>
      <c r="T2604" s="15">
        <v>16</v>
      </c>
      <c r="U2604" s="15">
        <v>2</v>
      </c>
      <c r="V2604" s="15">
        <v>1.26</v>
      </c>
      <c r="W2604" s="13">
        <v>143</v>
      </c>
      <c r="X2604" s="13">
        <v>246</v>
      </c>
      <c r="Y2604" s="13">
        <v>32</v>
      </c>
      <c r="Z2604" s="13">
        <v>389</v>
      </c>
      <c r="AA2604" s="13">
        <v>120</v>
      </c>
      <c r="AB2604" s="13">
        <v>4</v>
      </c>
    </row>
    <row r="2605" spans="1:28">
      <c r="A2605" s="1">
        <v>100017406</v>
      </c>
      <c r="B2605" s="1" t="s">
        <v>1158</v>
      </c>
      <c r="C2605" s="1" t="s">
        <v>1183</v>
      </c>
      <c r="D2605" s="1" t="s">
        <v>5503</v>
      </c>
      <c r="E2605" s="1">
        <v>4</v>
      </c>
      <c r="F2605" s="13">
        <v>89</v>
      </c>
      <c r="G2605" s="13">
        <f t="shared" si="41"/>
        <v>23</v>
      </c>
      <c r="H2605" s="13">
        <v>23</v>
      </c>
      <c r="I2605" s="13">
        <v>0</v>
      </c>
      <c r="J2605" s="13">
        <v>12</v>
      </c>
      <c r="K2605" s="13">
        <v>0</v>
      </c>
      <c r="L2605" s="13">
        <v>0</v>
      </c>
      <c r="M2605" s="13">
        <v>0</v>
      </c>
      <c r="N2605" s="13">
        <v>7</v>
      </c>
      <c r="O2605" s="13">
        <v>1</v>
      </c>
      <c r="P2605" s="13">
        <v>6</v>
      </c>
      <c r="Q2605" s="13">
        <v>33</v>
      </c>
      <c r="R2605" s="13">
        <v>4386</v>
      </c>
      <c r="S2605" s="13">
        <v>784</v>
      </c>
      <c r="T2605" s="15">
        <v>44.5</v>
      </c>
      <c r="U2605" s="15">
        <v>5.5625</v>
      </c>
      <c r="V2605" s="15">
        <v>3.504375</v>
      </c>
      <c r="W2605" s="13">
        <v>395</v>
      </c>
      <c r="X2605" s="13">
        <v>894</v>
      </c>
      <c r="Y2605" s="13">
        <v>89</v>
      </c>
      <c r="Z2605" s="13">
        <v>1289</v>
      </c>
      <c r="AA2605" s="13">
        <v>168</v>
      </c>
      <c r="AB2605" s="13">
        <v>12</v>
      </c>
    </row>
    <row r="2606" spans="1:28">
      <c r="A2606" s="1">
        <v>100017407</v>
      </c>
      <c r="B2606" s="1" t="s">
        <v>1158</v>
      </c>
      <c r="C2606" s="1" t="s">
        <v>1251</v>
      </c>
      <c r="D2606" s="1" t="s">
        <v>5504</v>
      </c>
      <c r="E2606" s="1">
        <v>3</v>
      </c>
      <c r="F2606" s="13">
        <v>121</v>
      </c>
      <c r="G2606" s="13">
        <f t="shared" si="41"/>
        <v>41</v>
      </c>
      <c r="H2606" s="13">
        <v>41</v>
      </c>
      <c r="I2606" s="13">
        <v>0</v>
      </c>
      <c r="J2606" s="13">
        <v>18</v>
      </c>
      <c r="K2606" s="13">
        <v>0</v>
      </c>
      <c r="L2606" s="13">
        <v>1</v>
      </c>
      <c r="M2606" s="13">
        <v>0</v>
      </c>
      <c r="N2606" s="13">
        <v>9</v>
      </c>
      <c r="O2606" s="13">
        <v>1</v>
      </c>
      <c r="P2606" s="13">
        <v>9</v>
      </c>
      <c r="Q2606" s="13">
        <v>40</v>
      </c>
      <c r="R2606" s="13">
        <v>5876</v>
      </c>
      <c r="S2606" s="13">
        <v>1195</v>
      </c>
      <c r="T2606" s="15">
        <v>60.5</v>
      </c>
      <c r="U2606" s="15">
        <v>7.5625</v>
      </c>
      <c r="V2606" s="15">
        <v>4.7643750000000002</v>
      </c>
      <c r="W2606" s="13">
        <v>529</v>
      </c>
      <c r="X2606" s="13">
        <v>1240</v>
      </c>
      <c r="Y2606" s="13">
        <v>121</v>
      </c>
      <c r="Z2606" s="13">
        <v>1769</v>
      </c>
      <c r="AA2606" s="13">
        <v>216</v>
      </c>
      <c r="AB2606" s="13">
        <v>18</v>
      </c>
    </row>
    <row r="2607" spans="1:28">
      <c r="A2607" s="1">
        <v>100017408</v>
      </c>
      <c r="B2607" s="1" t="s">
        <v>1158</v>
      </c>
      <c r="C2607" s="1" t="s">
        <v>1251</v>
      </c>
      <c r="D2607" s="1" t="s">
        <v>5475</v>
      </c>
      <c r="E2607" s="1">
        <v>2</v>
      </c>
      <c r="F2607" s="13">
        <v>49</v>
      </c>
      <c r="G2607" s="13">
        <f t="shared" si="41"/>
        <v>17</v>
      </c>
      <c r="H2607" s="13">
        <v>17</v>
      </c>
      <c r="I2607" s="13">
        <v>0</v>
      </c>
      <c r="J2607" s="13">
        <v>8</v>
      </c>
      <c r="K2607" s="13">
        <v>0</v>
      </c>
      <c r="L2607" s="13">
        <v>0</v>
      </c>
      <c r="M2607" s="13">
        <v>0</v>
      </c>
      <c r="N2607" s="13">
        <v>5</v>
      </c>
      <c r="O2607" s="13">
        <v>1</v>
      </c>
      <c r="P2607" s="13">
        <v>4</v>
      </c>
      <c r="Q2607" s="13">
        <v>16</v>
      </c>
      <c r="R2607" s="13">
        <v>2523</v>
      </c>
      <c r="S2607" s="13">
        <v>142</v>
      </c>
      <c r="T2607" s="15">
        <v>24.5</v>
      </c>
      <c r="U2607" s="15">
        <v>3.0625</v>
      </c>
      <c r="V2607" s="15">
        <v>1.9293750000000001</v>
      </c>
      <c r="W2607" s="13">
        <v>228</v>
      </c>
      <c r="X2607" s="13">
        <v>422</v>
      </c>
      <c r="Y2607" s="13">
        <v>49</v>
      </c>
      <c r="Z2607" s="13">
        <v>650</v>
      </c>
      <c r="AA2607" s="13">
        <v>120</v>
      </c>
      <c r="AB2607" s="13">
        <v>8</v>
      </c>
    </row>
    <row r="2608" spans="1:28">
      <c r="A2608" s="1">
        <v>100017410</v>
      </c>
      <c r="B2608" s="1" t="s">
        <v>1158</v>
      </c>
      <c r="C2608" s="1" t="s">
        <v>1329</v>
      </c>
      <c r="D2608" s="1" t="s">
        <v>5475</v>
      </c>
      <c r="E2608" s="1">
        <v>4</v>
      </c>
      <c r="F2608" s="13">
        <v>103</v>
      </c>
      <c r="G2608" s="13">
        <f t="shared" si="41"/>
        <v>27</v>
      </c>
      <c r="H2608" s="13">
        <v>27</v>
      </c>
      <c r="I2608" s="13">
        <v>0</v>
      </c>
      <c r="J2608" s="13">
        <v>12</v>
      </c>
      <c r="K2608" s="13">
        <v>0</v>
      </c>
      <c r="L2608" s="13">
        <v>0</v>
      </c>
      <c r="M2608" s="13">
        <v>0</v>
      </c>
      <c r="N2608" s="13">
        <v>7</v>
      </c>
      <c r="O2608" s="13">
        <v>1</v>
      </c>
      <c r="P2608" s="13">
        <v>6</v>
      </c>
      <c r="Q2608" s="13">
        <v>38</v>
      </c>
      <c r="R2608" s="13">
        <v>4918</v>
      </c>
      <c r="S2608" s="13">
        <v>1068</v>
      </c>
      <c r="T2608" s="15">
        <v>51.5</v>
      </c>
      <c r="U2608" s="15">
        <v>6.4375</v>
      </c>
      <c r="V2608" s="15">
        <v>4.055625</v>
      </c>
      <c r="W2608" s="13">
        <v>443</v>
      </c>
      <c r="X2608" s="13">
        <v>1059</v>
      </c>
      <c r="Y2608" s="13">
        <v>103</v>
      </c>
      <c r="Z2608" s="13">
        <v>1502</v>
      </c>
      <c r="AA2608" s="13">
        <v>168</v>
      </c>
      <c r="AB2608" s="13">
        <v>12</v>
      </c>
    </row>
    <row r="2609" spans="1:28">
      <c r="A2609" s="1">
        <v>100017411</v>
      </c>
      <c r="B2609" s="1" t="s">
        <v>1158</v>
      </c>
      <c r="C2609" s="1" t="s">
        <v>1377</v>
      </c>
      <c r="D2609" s="1" t="s">
        <v>5499</v>
      </c>
      <c r="E2609" s="1">
        <v>5</v>
      </c>
      <c r="F2609" s="13">
        <v>95</v>
      </c>
      <c r="G2609" s="13">
        <f t="shared" si="41"/>
        <v>25</v>
      </c>
      <c r="H2609" s="13">
        <v>25</v>
      </c>
      <c r="I2609" s="13">
        <v>0</v>
      </c>
      <c r="J2609" s="13">
        <v>10</v>
      </c>
      <c r="K2609" s="13">
        <v>1</v>
      </c>
      <c r="L2609" s="13">
        <v>0</v>
      </c>
      <c r="M2609" s="13">
        <v>2</v>
      </c>
      <c r="N2609" s="13">
        <v>6</v>
      </c>
      <c r="O2609" s="13">
        <v>3</v>
      </c>
      <c r="P2609" s="13">
        <v>6</v>
      </c>
      <c r="Q2609" s="13">
        <v>35</v>
      </c>
      <c r="R2609" s="13">
        <v>4665</v>
      </c>
      <c r="S2609" s="13">
        <v>892</v>
      </c>
      <c r="T2609" s="15">
        <v>47.5</v>
      </c>
      <c r="U2609" s="15">
        <v>5.9375</v>
      </c>
      <c r="V2609" s="15">
        <v>3.7406250000000001</v>
      </c>
      <c r="W2609" s="13">
        <v>421</v>
      </c>
      <c r="X2609" s="13">
        <v>968</v>
      </c>
      <c r="Y2609" s="13">
        <v>95</v>
      </c>
      <c r="Z2609" s="13">
        <v>1389</v>
      </c>
      <c r="AA2609" s="13">
        <v>216</v>
      </c>
      <c r="AB2609" s="13">
        <v>10</v>
      </c>
    </row>
    <row r="2610" spans="1:28">
      <c r="A2610" s="1">
        <v>100017413</v>
      </c>
      <c r="B2610" s="1" t="s">
        <v>1158</v>
      </c>
      <c r="C2610" s="1" t="s">
        <v>1377</v>
      </c>
      <c r="D2610" s="1" t="s">
        <v>5485</v>
      </c>
      <c r="E2610" s="1">
        <v>2</v>
      </c>
      <c r="F2610" s="13">
        <v>47</v>
      </c>
      <c r="G2610" s="13">
        <f t="shared" si="41"/>
        <v>13</v>
      </c>
      <c r="H2610" s="13">
        <v>12</v>
      </c>
      <c r="I2610" s="13">
        <v>1</v>
      </c>
      <c r="J2610" s="13">
        <v>6</v>
      </c>
      <c r="K2610" s="13">
        <v>0</v>
      </c>
      <c r="L2610" s="13">
        <v>0</v>
      </c>
      <c r="M2610" s="13">
        <v>0</v>
      </c>
      <c r="N2610" s="13">
        <v>4</v>
      </c>
      <c r="O2610" s="13">
        <v>1</v>
      </c>
      <c r="P2610" s="13">
        <v>3</v>
      </c>
      <c r="Q2610" s="13">
        <v>18</v>
      </c>
      <c r="R2610" s="13">
        <v>2310</v>
      </c>
      <c r="S2610" s="13">
        <v>192</v>
      </c>
      <c r="T2610" s="15">
        <v>23.5</v>
      </c>
      <c r="U2610" s="15">
        <v>2.9375</v>
      </c>
      <c r="V2610" s="15">
        <v>1.850625</v>
      </c>
      <c r="W2610" s="13">
        <v>208</v>
      </c>
      <c r="X2610" s="13">
        <v>405</v>
      </c>
      <c r="Y2610" s="13">
        <v>47</v>
      </c>
      <c r="Z2610" s="13">
        <v>613</v>
      </c>
      <c r="AA2610" s="13">
        <v>96</v>
      </c>
      <c r="AB2610" s="13">
        <v>6</v>
      </c>
    </row>
    <row r="2611" spans="1:28">
      <c r="A2611" s="1">
        <v>100017414</v>
      </c>
      <c r="B2611" s="1" t="s">
        <v>1158</v>
      </c>
      <c r="C2611" s="1" t="s">
        <v>1377</v>
      </c>
      <c r="D2611" s="1" t="s">
        <v>5505</v>
      </c>
      <c r="E2611" s="1">
        <v>3</v>
      </c>
      <c r="F2611" s="13">
        <v>22</v>
      </c>
      <c r="G2611" s="13">
        <f t="shared" si="41"/>
        <v>6</v>
      </c>
      <c r="H2611" s="13">
        <v>6</v>
      </c>
      <c r="I2611" s="13">
        <v>0</v>
      </c>
      <c r="J2611" s="13">
        <v>4</v>
      </c>
      <c r="K2611" s="13">
        <v>0</v>
      </c>
      <c r="L2611" s="13">
        <v>0</v>
      </c>
      <c r="M2611" s="13">
        <v>0</v>
      </c>
      <c r="N2611" s="13">
        <v>3</v>
      </c>
      <c r="O2611" s="13">
        <v>1</v>
      </c>
      <c r="P2611" s="13">
        <v>2</v>
      </c>
      <c r="Q2611" s="13">
        <v>8</v>
      </c>
      <c r="R2611" s="13">
        <v>1145</v>
      </c>
      <c r="S2611" s="13">
        <v>16</v>
      </c>
      <c r="T2611" s="15">
        <v>11</v>
      </c>
      <c r="U2611" s="15">
        <v>1.375</v>
      </c>
      <c r="V2611" s="15">
        <v>0.86624999999999996</v>
      </c>
      <c r="W2611" s="13">
        <v>104</v>
      </c>
      <c r="X2611" s="13">
        <v>177</v>
      </c>
      <c r="Y2611" s="13">
        <v>22</v>
      </c>
      <c r="Z2611" s="13">
        <v>281</v>
      </c>
      <c r="AA2611" s="13">
        <v>72</v>
      </c>
      <c r="AB2611" s="13">
        <v>4</v>
      </c>
    </row>
    <row r="2612" spans="1:28">
      <c r="A2612" s="1">
        <v>100017415</v>
      </c>
      <c r="B2612" s="1" t="s">
        <v>1158</v>
      </c>
      <c r="C2612" s="1" t="s">
        <v>1377</v>
      </c>
      <c r="D2612" s="1" t="s">
        <v>5506</v>
      </c>
      <c r="E2612" s="1">
        <v>4</v>
      </c>
      <c r="F2612" s="13">
        <v>294</v>
      </c>
      <c r="G2612" s="13">
        <f t="shared" si="41"/>
        <v>100</v>
      </c>
      <c r="H2612" s="13">
        <v>98</v>
      </c>
      <c r="I2612" s="13">
        <v>2</v>
      </c>
      <c r="J2612" s="13">
        <v>40</v>
      </c>
      <c r="K2612" s="13">
        <v>0</v>
      </c>
      <c r="L2612" s="13">
        <v>1</v>
      </c>
      <c r="M2612" s="13">
        <v>0</v>
      </c>
      <c r="N2612" s="13">
        <v>20</v>
      </c>
      <c r="O2612" s="13">
        <v>1</v>
      </c>
      <c r="P2612" s="13">
        <v>20</v>
      </c>
      <c r="Q2612" s="13">
        <v>99</v>
      </c>
      <c r="R2612" s="13">
        <v>14294</v>
      </c>
      <c r="S2612" s="13">
        <v>8061</v>
      </c>
      <c r="T2612" s="15">
        <v>147</v>
      </c>
      <c r="U2612" s="15">
        <v>18.375</v>
      </c>
      <c r="V2612" s="15">
        <v>11.57625</v>
      </c>
      <c r="W2612" s="13">
        <v>1287</v>
      </c>
      <c r="X2612" s="13">
        <v>4563</v>
      </c>
      <c r="Y2612" s="13">
        <v>294</v>
      </c>
      <c r="Z2612" s="13">
        <v>5850</v>
      </c>
      <c r="AA2612" s="13">
        <v>480</v>
      </c>
      <c r="AB2612" s="13">
        <v>40</v>
      </c>
    </row>
    <row r="2613" spans="1:28">
      <c r="A2613" s="1">
        <v>100017416</v>
      </c>
      <c r="B2613" s="1" t="s">
        <v>1158</v>
      </c>
      <c r="C2613" s="1" t="s">
        <v>1377</v>
      </c>
      <c r="D2613" s="1" t="s">
        <v>5507</v>
      </c>
      <c r="E2613" s="1">
        <v>2</v>
      </c>
      <c r="F2613" s="13">
        <v>87</v>
      </c>
      <c r="G2613" s="13">
        <f t="shared" si="41"/>
        <v>23</v>
      </c>
      <c r="H2613" s="13">
        <v>23</v>
      </c>
      <c r="I2613" s="13">
        <v>0</v>
      </c>
      <c r="J2613" s="13">
        <v>12</v>
      </c>
      <c r="K2613" s="13">
        <v>0</v>
      </c>
      <c r="L2613" s="13">
        <v>0</v>
      </c>
      <c r="M2613" s="13">
        <v>0</v>
      </c>
      <c r="N2613" s="13">
        <v>7</v>
      </c>
      <c r="O2613" s="13">
        <v>1</v>
      </c>
      <c r="P2613" s="13">
        <v>6</v>
      </c>
      <c r="Q2613" s="13">
        <v>32</v>
      </c>
      <c r="R2613" s="13">
        <v>4293</v>
      </c>
      <c r="S2613" s="13">
        <v>732</v>
      </c>
      <c r="T2613" s="15">
        <v>43.5</v>
      </c>
      <c r="U2613" s="15">
        <v>5.4375</v>
      </c>
      <c r="V2613" s="15">
        <v>3.4256250000000001</v>
      </c>
      <c r="W2613" s="13">
        <v>387</v>
      </c>
      <c r="X2613" s="13">
        <v>864</v>
      </c>
      <c r="Y2613" s="13">
        <v>87</v>
      </c>
      <c r="Z2613" s="13">
        <v>1251</v>
      </c>
      <c r="AA2613" s="13">
        <v>168</v>
      </c>
      <c r="AB2613" s="13">
        <v>12</v>
      </c>
    </row>
    <row r="2614" spans="1:28">
      <c r="A2614" s="1">
        <v>100017417</v>
      </c>
      <c r="B2614" s="1" t="s">
        <v>1158</v>
      </c>
      <c r="C2614" s="1" t="s">
        <v>1470</v>
      </c>
      <c r="D2614" s="1" t="s">
        <v>5475</v>
      </c>
      <c r="E2614" s="1">
        <v>3</v>
      </c>
      <c r="F2614" s="13">
        <v>41</v>
      </c>
      <c r="G2614" s="13">
        <f t="shared" si="41"/>
        <v>11</v>
      </c>
      <c r="H2614" s="13">
        <v>11</v>
      </c>
      <c r="I2614" s="13">
        <v>0</v>
      </c>
      <c r="J2614" s="13">
        <v>6</v>
      </c>
      <c r="K2614" s="13">
        <v>0</v>
      </c>
      <c r="L2614" s="13">
        <v>0</v>
      </c>
      <c r="M2614" s="13">
        <v>0</v>
      </c>
      <c r="N2614" s="13">
        <v>4</v>
      </c>
      <c r="O2614" s="13">
        <v>1</v>
      </c>
      <c r="P2614" s="13">
        <v>3</v>
      </c>
      <c r="Q2614" s="13">
        <v>15</v>
      </c>
      <c r="R2614" s="13">
        <v>2030</v>
      </c>
      <c r="S2614" s="13">
        <v>120</v>
      </c>
      <c r="T2614" s="15">
        <v>20.5</v>
      </c>
      <c r="U2614" s="15">
        <v>2.5625</v>
      </c>
      <c r="V2614" s="15">
        <v>1.6143749999999999</v>
      </c>
      <c r="W2614" s="13">
        <v>183</v>
      </c>
      <c r="X2614" s="13">
        <v>341</v>
      </c>
      <c r="Y2614" s="13">
        <v>41</v>
      </c>
      <c r="Z2614" s="13">
        <v>524</v>
      </c>
      <c r="AA2614" s="13">
        <v>96</v>
      </c>
      <c r="AB2614" s="13">
        <v>6</v>
      </c>
    </row>
    <row r="2615" spans="1:28">
      <c r="A2615" s="1">
        <v>100017418</v>
      </c>
      <c r="B2615" s="1" t="s">
        <v>1158</v>
      </c>
      <c r="C2615" s="1" t="s">
        <v>1500</v>
      </c>
      <c r="D2615" s="1" t="s">
        <v>5499</v>
      </c>
      <c r="E2615" s="1">
        <v>5</v>
      </c>
      <c r="F2615" s="13">
        <v>219</v>
      </c>
      <c r="G2615" s="13">
        <f t="shared" si="41"/>
        <v>57</v>
      </c>
      <c r="H2615" s="13">
        <v>57</v>
      </c>
      <c r="I2615" s="13">
        <v>0</v>
      </c>
      <c r="J2615" s="13">
        <v>24</v>
      </c>
      <c r="K2615" s="13">
        <v>1</v>
      </c>
      <c r="L2615" s="13">
        <v>1</v>
      </c>
      <c r="M2615" s="13">
        <v>1</v>
      </c>
      <c r="N2615" s="13">
        <v>12</v>
      </c>
      <c r="O2615" s="13">
        <v>2</v>
      </c>
      <c r="P2615" s="13">
        <v>13</v>
      </c>
      <c r="Q2615" s="13">
        <v>81</v>
      </c>
      <c r="R2615" s="13">
        <v>10311</v>
      </c>
      <c r="S2615" s="13">
        <v>4920</v>
      </c>
      <c r="T2615" s="15">
        <v>109.5</v>
      </c>
      <c r="U2615" s="15">
        <v>13.6875</v>
      </c>
      <c r="V2615" s="15">
        <v>8.6231249999999999</v>
      </c>
      <c r="W2615" s="13">
        <v>929</v>
      </c>
      <c r="X2615" s="13">
        <v>3024</v>
      </c>
      <c r="Y2615" s="13">
        <v>219</v>
      </c>
      <c r="Z2615" s="13">
        <v>3953</v>
      </c>
      <c r="AA2615" s="13">
        <v>336</v>
      </c>
      <c r="AB2615" s="13">
        <v>24</v>
      </c>
    </row>
    <row r="2616" spans="1:28">
      <c r="A2616" s="1">
        <v>100017419</v>
      </c>
      <c r="B2616" s="1" t="s">
        <v>1158</v>
      </c>
      <c r="C2616" s="1" t="s">
        <v>1500</v>
      </c>
      <c r="D2616" s="1" t="s">
        <v>5508</v>
      </c>
      <c r="E2616" s="1">
        <v>2</v>
      </c>
      <c r="F2616" s="13">
        <v>76</v>
      </c>
      <c r="G2616" s="13">
        <f t="shared" si="41"/>
        <v>20</v>
      </c>
      <c r="H2616" s="13">
        <v>20</v>
      </c>
      <c r="I2616" s="13">
        <v>0</v>
      </c>
      <c r="J2616" s="13">
        <v>10</v>
      </c>
      <c r="K2616" s="13">
        <v>0</v>
      </c>
      <c r="L2616" s="13">
        <v>0</v>
      </c>
      <c r="M2616" s="13">
        <v>0</v>
      </c>
      <c r="N2616" s="13">
        <v>6</v>
      </c>
      <c r="O2616" s="13">
        <v>1</v>
      </c>
      <c r="P2616" s="13">
        <v>5</v>
      </c>
      <c r="Q2616" s="13">
        <v>28</v>
      </c>
      <c r="R2616" s="13">
        <v>3780</v>
      </c>
      <c r="S2616" s="13">
        <v>543</v>
      </c>
      <c r="T2616" s="15">
        <v>38</v>
      </c>
      <c r="U2616" s="15">
        <v>4.75</v>
      </c>
      <c r="V2616" s="15">
        <v>2.9925000000000002</v>
      </c>
      <c r="W2616" s="13">
        <v>341</v>
      </c>
      <c r="X2616" s="13">
        <v>730</v>
      </c>
      <c r="Y2616" s="13">
        <v>76</v>
      </c>
      <c r="Z2616" s="13">
        <v>1071</v>
      </c>
      <c r="AA2616" s="13">
        <v>144</v>
      </c>
      <c r="AB2616" s="13">
        <v>10</v>
      </c>
    </row>
    <row r="2617" spans="1:28">
      <c r="A2617" s="1">
        <v>100017420</v>
      </c>
      <c r="B2617" s="1" t="s">
        <v>1158</v>
      </c>
      <c r="C2617" s="1" t="s">
        <v>1500</v>
      </c>
      <c r="D2617" s="1" t="s">
        <v>5475</v>
      </c>
      <c r="E2617" s="1">
        <v>3</v>
      </c>
      <c r="F2617" s="13">
        <v>30</v>
      </c>
      <c r="G2617" s="13">
        <f t="shared" si="41"/>
        <v>8</v>
      </c>
      <c r="H2617" s="13">
        <v>8</v>
      </c>
      <c r="I2617" s="13">
        <v>0</v>
      </c>
      <c r="J2617" s="13">
        <v>4</v>
      </c>
      <c r="K2617" s="13">
        <v>0</v>
      </c>
      <c r="L2617" s="13">
        <v>0</v>
      </c>
      <c r="M2617" s="13">
        <v>0</v>
      </c>
      <c r="N2617" s="13">
        <v>3</v>
      </c>
      <c r="O2617" s="13">
        <v>1</v>
      </c>
      <c r="P2617" s="13">
        <v>2</v>
      </c>
      <c r="Q2617" s="13">
        <v>11</v>
      </c>
      <c r="R2617" s="13">
        <v>1518</v>
      </c>
      <c r="S2617" s="13">
        <v>50</v>
      </c>
      <c r="T2617" s="15">
        <v>15</v>
      </c>
      <c r="U2617" s="15">
        <v>1.875</v>
      </c>
      <c r="V2617" s="15">
        <v>1.1812499999999999</v>
      </c>
      <c r="W2617" s="13">
        <v>137</v>
      </c>
      <c r="X2617" s="13">
        <v>243</v>
      </c>
      <c r="Y2617" s="13">
        <v>30</v>
      </c>
      <c r="Z2617" s="13">
        <v>380</v>
      </c>
      <c r="AA2617" s="13">
        <v>72</v>
      </c>
      <c r="AB2617" s="13">
        <v>4</v>
      </c>
    </row>
    <row r="2618" spans="1:28">
      <c r="A2618" s="1">
        <v>100017421</v>
      </c>
      <c r="B2618" s="1" t="s">
        <v>1126</v>
      </c>
      <c r="C2618" s="1" t="s">
        <v>1125</v>
      </c>
      <c r="D2618" s="1" t="s">
        <v>5509</v>
      </c>
      <c r="E2618" s="1">
        <v>2</v>
      </c>
      <c r="F2618" s="13">
        <v>38</v>
      </c>
      <c r="G2618" s="13">
        <f t="shared" si="41"/>
        <v>10</v>
      </c>
      <c r="H2618" s="13">
        <v>10</v>
      </c>
      <c r="I2618" s="13">
        <v>0</v>
      </c>
      <c r="J2618" s="13">
        <v>4</v>
      </c>
      <c r="K2618" s="13">
        <v>0</v>
      </c>
      <c r="L2618" s="13">
        <v>0</v>
      </c>
      <c r="M2618" s="13">
        <v>0</v>
      </c>
      <c r="N2618" s="13">
        <v>3</v>
      </c>
      <c r="O2618" s="13">
        <v>1</v>
      </c>
      <c r="P2618" s="13">
        <v>2</v>
      </c>
      <c r="Q2618" s="13">
        <v>14</v>
      </c>
      <c r="R2618" s="13">
        <v>1890</v>
      </c>
      <c r="S2618" s="13">
        <v>100</v>
      </c>
      <c r="T2618" s="15">
        <v>19</v>
      </c>
      <c r="U2618" s="15">
        <v>2.375</v>
      </c>
      <c r="V2618" s="15">
        <v>1.4962500000000001</v>
      </c>
      <c r="W2618" s="13">
        <v>171</v>
      </c>
      <c r="X2618" s="13">
        <v>314</v>
      </c>
      <c r="Y2618" s="13">
        <v>38</v>
      </c>
      <c r="Z2618" s="13">
        <v>485</v>
      </c>
      <c r="AA2618" s="13">
        <v>72</v>
      </c>
      <c r="AB2618" s="13">
        <v>4</v>
      </c>
    </row>
    <row r="2619" spans="1:28">
      <c r="A2619" s="1">
        <v>100017422</v>
      </c>
      <c r="B2619" s="1" t="s">
        <v>1126</v>
      </c>
      <c r="C2619" s="1" t="s">
        <v>1125</v>
      </c>
      <c r="D2619" s="1" t="s">
        <v>5510</v>
      </c>
      <c r="E2619" s="1">
        <v>6</v>
      </c>
      <c r="F2619" s="13">
        <v>61</v>
      </c>
      <c r="G2619" s="13">
        <f t="shared" si="41"/>
        <v>21</v>
      </c>
      <c r="H2619" s="13">
        <v>21</v>
      </c>
      <c r="I2619" s="13">
        <v>0</v>
      </c>
      <c r="J2619" s="13">
        <v>4</v>
      </c>
      <c r="K2619" s="13">
        <v>3</v>
      </c>
      <c r="L2619" s="13">
        <v>0</v>
      </c>
      <c r="M2619" s="13">
        <v>3</v>
      </c>
      <c r="N2619" s="13">
        <v>3</v>
      </c>
      <c r="O2619" s="13">
        <v>4</v>
      </c>
      <c r="P2619" s="13">
        <v>5</v>
      </c>
      <c r="Q2619" s="13">
        <v>20</v>
      </c>
      <c r="R2619" s="13">
        <v>3353</v>
      </c>
      <c r="S2619" s="13">
        <v>50</v>
      </c>
      <c r="T2619" s="15">
        <v>30.5</v>
      </c>
      <c r="U2619" s="15">
        <v>3.8125</v>
      </c>
      <c r="V2619" s="15">
        <v>2.401875</v>
      </c>
      <c r="W2619" s="13">
        <v>304</v>
      </c>
      <c r="X2619" s="13">
        <v>519</v>
      </c>
      <c r="Y2619" s="13">
        <v>61</v>
      </c>
      <c r="Z2619" s="13">
        <v>823</v>
      </c>
      <c r="AA2619" s="13">
        <v>216</v>
      </c>
      <c r="AB2619" s="13">
        <v>4</v>
      </c>
    </row>
    <row r="2620" spans="1:28">
      <c r="A2620" s="1">
        <v>100017423</v>
      </c>
      <c r="B2620" s="1" t="s">
        <v>1126</v>
      </c>
      <c r="C2620" s="1" t="s">
        <v>1125</v>
      </c>
      <c r="D2620" s="1" t="s">
        <v>5475</v>
      </c>
      <c r="E2620" s="1">
        <v>2</v>
      </c>
      <c r="F2620" s="13">
        <v>27</v>
      </c>
      <c r="G2620" s="13">
        <f t="shared" si="41"/>
        <v>7</v>
      </c>
      <c r="H2620" s="13">
        <v>7</v>
      </c>
      <c r="I2620" s="13">
        <v>0</v>
      </c>
      <c r="J2620" s="13">
        <v>4</v>
      </c>
      <c r="K2620" s="13">
        <v>0</v>
      </c>
      <c r="L2620" s="13">
        <v>0</v>
      </c>
      <c r="M2620" s="13">
        <v>0</v>
      </c>
      <c r="N2620" s="13">
        <v>3</v>
      </c>
      <c r="O2620" s="13">
        <v>1</v>
      </c>
      <c r="P2620" s="13">
        <v>2</v>
      </c>
      <c r="Q2620" s="13">
        <v>10</v>
      </c>
      <c r="R2620" s="13">
        <v>1378</v>
      </c>
      <c r="S2620" s="13">
        <v>37</v>
      </c>
      <c r="T2620" s="15">
        <v>13.5</v>
      </c>
      <c r="U2620" s="15">
        <v>1.6875</v>
      </c>
      <c r="V2620" s="15">
        <v>1.0631250000000001</v>
      </c>
      <c r="W2620" s="13">
        <v>125</v>
      </c>
      <c r="X2620" s="13">
        <v>218</v>
      </c>
      <c r="Y2620" s="13">
        <v>27</v>
      </c>
      <c r="Z2620" s="13">
        <v>343</v>
      </c>
      <c r="AA2620" s="13">
        <v>72</v>
      </c>
      <c r="AB2620" s="13">
        <v>4</v>
      </c>
    </row>
    <row r="2621" spans="1:28">
      <c r="A2621" s="1">
        <v>100017424</v>
      </c>
      <c r="B2621" s="1" t="s">
        <v>1126</v>
      </c>
      <c r="C2621" s="1" t="s">
        <v>1644</v>
      </c>
      <c r="D2621" s="1" t="s">
        <v>5499</v>
      </c>
      <c r="E2621" s="1">
        <v>5</v>
      </c>
      <c r="F2621" s="13">
        <v>80</v>
      </c>
      <c r="G2621" s="13">
        <f t="shared" si="41"/>
        <v>22</v>
      </c>
      <c r="H2621" s="13">
        <v>22</v>
      </c>
      <c r="I2621" s="13">
        <v>0</v>
      </c>
      <c r="J2621" s="13">
        <v>8</v>
      </c>
      <c r="K2621" s="13">
        <v>1</v>
      </c>
      <c r="L2621" s="13">
        <v>0</v>
      </c>
      <c r="M2621" s="13">
        <v>2</v>
      </c>
      <c r="N2621" s="13">
        <v>5</v>
      </c>
      <c r="O2621" s="13">
        <v>3</v>
      </c>
      <c r="P2621" s="13">
        <v>5</v>
      </c>
      <c r="Q2621" s="13">
        <v>29</v>
      </c>
      <c r="R2621" s="13">
        <v>3753</v>
      </c>
      <c r="S2621" s="13">
        <v>419</v>
      </c>
      <c r="T2621" s="15">
        <v>40</v>
      </c>
      <c r="U2621" s="15">
        <v>5</v>
      </c>
      <c r="V2621" s="15">
        <v>3.15</v>
      </c>
      <c r="W2621" s="13">
        <v>338</v>
      </c>
      <c r="X2621" s="13">
        <v>690</v>
      </c>
      <c r="Y2621" s="13">
        <v>80</v>
      </c>
      <c r="Z2621" s="13">
        <v>1028</v>
      </c>
      <c r="AA2621" s="13">
        <v>192</v>
      </c>
      <c r="AB2621" s="13">
        <v>8</v>
      </c>
    </row>
    <row r="2622" spans="1:28">
      <c r="A2622" s="1">
        <v>100017426</v>
      </c>
      <c r="B2622" s="1" t="s">
        <v>1126</v>
      </c>
      <c r="C2622" s="1" t="s">
        <v>1644</v>
      </c>
      <c r="D2622" s="1" t="s">
        <v>5511</v>
      </c>
      <c r="E2622" s="1">
        <v>3</v>
      </c>
      <c r="F2622" s="13">
        <v>138</v>
      </c>
      <c r="G2622" s="13">
        <f t="shared" si="41"/>
        <v>36</v>
      </c>
      <c r="H2622" s="13">
        <v>36</v>
      </c>
      <c r="I2622" s="13">
        <v>0</v>
      </c>
      <c r="J2622" s="13">
        <v>18</v>
      </c>
      <c r="K2622" s="13">
        <v>0</v>
      </c>
      <c r="L2622" s="13">
        <v>1</v>
      </c>
      <c r="M2622" s="13">
        <v>0</v>
      </c>
      <c r="N2622" s="13">
        <v>9</v>
      </c>
      <c r="O2622" s="13">
        <v>1</v>
      </c>
      <c r="P2622" s="13">
        <v>9</v>
      </c>
      <c r="Q2622" s="13">
        <v>51</v>
      </c>
      <c r="R2622" s="13">
        <v>6668</v>
      </c>
      <c r="S2622" s="13">
        <v>2013</v>
      </c>
      <c r="T2622" s="15">
        <v>69</v>
      </c>
      <c r="U2622" s="15">
        <v>8.625</v>
      </c>
      <c r="V2622" s="15">
        <v>5.4337499999999999</v>
      </c>
      <c r="W2622" s="13">
        <v>601</v>
      </c>
      <c r="X2622" s="13">
        <v>1605</v>
      </c>
      <c r="Y2622" s="13">
        <v>138</v>
      </c>
      <c r="Z2622" s="13">
        <v>2206</v>
      </c>
      <c r="AA2622" s="13">
        <v>216</v>
      </c>
      <c r="AB2622" s="13">
        <v>18</v>
      </c>
    </row>
    <row r="2623" spans="1:28">
      <c r="A2623" s="1">
        <v>100017427</v>
      </c>
      <c r="B2623" s="1" t="s">
        <v>1126</v>
      </c>
      <c r="C2623" s="1" t="s">
        <v>1644</v>
      </c>
      <c r="D2623" s="1" t="s">
        <v>5499</v>
      </c>
      <c r="E2623" s="1">
        <v>4</v>
      </c>
      <c r="F2623" s="13">
        <v>89</v>
      </c>
      <c r="G2623" s="13">
        <f t="shared" si="41"/>
        <v>31</v>
      </c>
      <c r="H2623" s="13">
        <v>31</v>
      </c>
      <c r="I2623" s="13">
        <v>0</v>
      </c>
      <c r="J2623" s="13">
        <v>12</v>
      </c>
      <c r="K2623" s="13">
        <v>1</v>
      </c>
      <c r="L2623" s="13">
        <v>0</v>
      </c>
      <c r="M2623" s="13">
        <v>1</v>
      </c>
      <c r="N2623" s="13">
        <v>8</v>
      </c>
      <c r="O2623" s="13">
        <v>3</v>
      </c>
      <c r="P2623" s="13">
        <v>7</v>
      </c>
      <c r="Q2623" s="13">
        <v>29</v>
      </c>
      <c r="R2623" s="13">
        <v>4506</v>
      </c>
      <c r="S2623" s="13">
        <v>220</v>
      </c>
      <c r="T2623" s="15">
        <v>44.5</v>
      </c>
      <c r="U2623" s="15">
        <v>5.5625</v>
      </c>
      <c r="V2623" s="15">
        <v>3.504375</v>
      </c>
      <c r="W2623" s="13">
        <v>407</v>
      </c>
      <c r="X2623" s="13">
        <v>743</v>
      </c>
      <c r="Y2623" s="13">
        <v>89</v>
      </c>
      <c r="Z2623" s="13">
        <v>1150</v>
      </c>
      <c r="AA2623" s="13">
        <v>240</v>
      </c>
      <c r="AB2623" s="13">
        <v>12</v>
      </c>
    </row>
    <row r="2624" spans="1:28">
      <c r="A2624" s="1">
        <v>100017428</v>
      </c>
      <c r="B2624" s="1" t="s">
        <v>1126</v>
      </c>
      <c r="C2624" s="1" t="s">
        <v>1644</v>
      </c>
      <c r="D2624" s="1" t="s">
        <v>5512</v>
      </c>
      <c r="E2624" s="1">
        <v>3</v>
      </c>
      <c r="F2624" s="13">
        <v>106</v>
      </c>
      <c r="G2624" s="13">
        <f t="shared" si="41"/>
        <v>36</v>
      </c>
      <c r="H2624" s="13">
        <v>36</v>
      </c>
      <c r="I2624" s="13">
        <v>0</v>
      </c>
      <c r="J2624" s="13">
        <v>14</v>
      </c>
      <c r="K2624" s="13">
        <v>0</v>
      </c>
      <c r="L2624" s="13">
        <v>0</v>
      </c>
      <c r="M2624" s="13">
        <v>0</v>
      </c>
      <c r="N2624" s="13">
        <v>8</v>
      </c>
      <c r="O2624" s="13">
        <v>1</v>
      </c>
      <c r="P2624" s="13">
        <v>7</v>
      </c>
      <c r="Q2624" s="13">
        <v>35</v>
      </c>
      <c r="R2624" s="13">
        <v>5177</v>
      </c>
      <c r="S2624" s="13">
        <v>892</v>
      </c>
      <c r="T2624" s="15">
        <v>53</v>
      </c>
      <c r="U2624" s="15">
        <v>6.625</v>
      </c>
      <c r="V2624" s="15">
        <v>4.1737500000000001</v>
      </c>
      <c r="W2624" s="13">
        <v>466</v>
      </c>
      <c r="X2624" s="13">
        <v>1045</v>
      </c>
      <c r="Y2624" s="13">
        <v>106</v>
      </c>
      <c r="Z2624" s="13">
        <v>1511</v>
      </c>
      <c r="AA2624" s="13">
        <v>192</v>
      </c>
      <c r="AB2624" s="13">
        <v>14</v>
      </c>
    </row>
    <row r="2625" spans="1:28">
      <c r="A2625" s="1">
        <v>100017429</v>
      </c>
      <c r="B2625" s="1" t="s">
        <v>1126</v>
      </c>
      <c r="C2625" s="1" t="s">
        <v>1623</v>
      </c>
      <c r="D2625" s="1" t="s">
        <v>5513</v>
      </c>
      <c r="E2625" s="1">
        <v>3</v>
      </c>
      <c r="F2625" s="13">
        <v>202</v>
      </c>
      <c r="G2625" s="13">
        <f t="shared" si="41"/>
        <v>70</v>
      </c>
      <c r="H2625" s="13">
        <v>67</v>
      </c>
      <c r="I2625" s="13">
        <v>3</v>
      </c>
      <c r="J2625" s="13">
        <v>32</v>
      </c>
      <c r="K2625" s="13">
        <v>0</v>
      </c>
      <c r="L2625" s="13">
        <v>1</v>
      </c>
      <c r="M2625" s="13">
        <v>0</v>
      </c>
      <c r="N2625" s="13">
        <v>16</v>
      </c>
      <c r="O2625" s="13">
        <v>1</v>
      </c>
      <c r="P2625" s="13">
        <v>16</v>
      </c>
      <c r="Q2625" s="13">
        <v>69</v>
      </c>
      <c r="R2625" s="13">
        <v>10009</v>
      </c>
      <c r="S2625" s="13">
        <v>3809</v>
      </c>
      <c r="T2625" s="15">
        <v>101</v>
      </c>
      <c r="U2625" s="15">
        <v>12.625</v>
      </c>
      <c r="V2625" s="15">
        <v>7.9537500000000003</v>
      </c>
      <c r="W2625" s="13">
        <v>901</v>
      </c>
      <c r="X2625" s="13">
        <v>2645</v>
      </c>
      <c r="Y2625" s="13">
        <v>202</v>
      </c>
      <c r="Z2625" s="13">
        <v>3546</v>
      </c>
      <c r="AA2625" s="13">
        <v>384</v>
      </c>
      <c r="AB2625" s="13">
        <v>32</v>
      </c>
    </row>
    <row r="2626" spans="1:28">
      <c r="A2626" s="1">
        <v>100017430</v>
      </c>
      <c r="B2626" s="1" t="s">
        <v>1126</v>
      </c>
      <c r="C2626" s="1" t="s">
        <v>1623</v>
      </c>
      <c r="D2626" s="1" t="s">
        <v>5514</v>
      </c>
      <c r="E2626" s="1">
        <v>3</v>
      </c>
      <c r="F2626" s="13">
        <v>278</v>
      </c>
      <c r="G2626" s="13">
        <f t="shared" si="41"/>
        <v>90</v>
      </c>
      <c r="H2626" s="13">
        <v>90</v>
      </c>
      <c r="I2626" s="13">
        <v>0</v>
      </c>
      <c r="J2626" s="13">
        <v>42</v>
      </c>
      <c r="K2626" s="13">
        <v>0</v>
      </c>
      <c r="L2626" s="13">
        <v>1</v>
      </c>
      <c r="M2626" s="13">
        <v>0</v>
      </c>
      <c r="N2626" s="13">
        <v>22</v>
      </c>
      <c r="O2626" s="13">
        <v>2</v>
      </c>
      <c r="P2626" s="13">
        <v>21</v>
      </c>
      <c r="Q2626" s="13">
        <v>94</v>
      </c>
      <c r="R2626" s="13">
        <v>13788</v>
      </c>
      <c r="S2626" s="13">
        <v>4753</v>
      </c>
      <c r="T2626" s="15">
        <v>139</v>
      </c>
      <c r="U2626" s="15">
        <v>17.375</v>
      </c>
      <c r="V2626" s="15">
        <v>10.946249999999999</v>
      </c>
      <c r="W2626" s="13">
        <v>1242</v>
      </c>
      <c r="X2626" s="13">
        <v>3495</v>
      </c>
      <c r="Y2626" s="13">
        <v>278</v>
      </c>
      <c r="Z2626" s="13">
        <v>4737</v>
      </c>
      <c r="AA2626" s="13">
        <v>528</v>
      </c>
      <c r="AB2626" s="13">
        <v>42</v>
      </c>
    </row>
    <row r="2627" spans="1:28">
      <c r="A2627" s="1">
        <v>100017431</v>
      </c>
      <c r="B2627" s="1" t="s">
        <v>1126</v>
      </c>
      <c r="C2627" s="1" t="s">
        <v>1623</v>
      </c>
      <c r="D2627" s="1" t="s">
        <v>5475</v>
      </c>
      <c r="E2627" s="1">
        <v>5</v>
      </c>
      <c r="F2627" s="13">
        <v>38</v>
      </c>
      <c r="G2627" s="13">
        <f t="shared" si="41"/>
        <v>10</v>
      </c>
      <c r="H2627" s="13">
        <v>10</v>
      </c>
      <c r="I2627" s="13">
        <v>0</v>
      </c>
      <c r="J2627" s="13">
        <v>4</v>
      </c>
      <c r="K2627" s="13">
        <v>1</v>
      </c>
      <c r="L2627" s="13">
        <v>0</v>
      </c>
      <c r="M2627" s="13">
        <v>1</v>
      </c>
      <c r="N2627" s="13">
        <v>3</v>
      </c>
      <c r="O2627" s="13">
        <v>2</v>
      </c>
      <c r="P2627" s="13">
        <v>3</v>
      </c>
      <c r="Q2627" s="13">
        <v>14</v>
      </c>
      <c r="R2627" s="13">
        <v>2010</v>
      </c>
      <c r="S2627" s="13">
        <v>100</v>
      </c>
      <c r="T2627" s="15">
        <v>19</v>
      </c>
      <c r="U2627" s="15">
        <v>2.375</v>
      </c>
      <c r="V2627" s="15">
        <v>1.4962500000000001</v>
      </c>
      <c r="W2627" s="13">
        <v>182</v>
      </c>
      <c r="X2627" s="13">
        <v>332</v>
      </c>
      <c r="Y2627" s="13">
        <v>38</v>
      </c>
      <c r="Z2627" s="13">
        <v>514</v>
      </c>
      <c r="AA2627" s="13">
        <v>120</v>
      </c>
      <c r="AB2627" s="13">
        <v>4</v>
      </c>
    </row>
    <row r="2628" spans="1:28">
      <c r="A2628" s="1">
        <v>100017432</v>
      </c>
      <c r="B2628" s="1" t="s">
        <v>1126</v>
      </c>
      <c r="C2628" s="1" t="s">
        <v>1623</v>
      </c>
      <c r="D2628" s="1" t="s">
        <v>5475</v>
      </c>
      <c r="E2628" s="1">
        <v>5</v>
      </c>
      <c r="F2628" s="13">
        <v>245</v>
      </c>
      <c r="G2628" s="13">
        <f t="shared" si="41"/>
        <v>63</v>
      </c>
      <c r="H2628" s="13">
        <v>63</v>
      </c>
      <c r="I2628" s="13">
        <v>0</v>
      </c>
      <c r="J2628" s="13">
        <v>40</v>
      </c>
      <c r="K2628" s="13">
        <v>0</v>
      </c>
      <c r="L2628" s="13">
        <v>1</v>
      </c>
      <c r="M2628" s="13">
        <v>0</v>
      </c>
      <c r="N2628" s="13">
        <v>20</v>
      </c>
      <c r="O2628" s="13">
        <v>1</v>
      </c>
      <c r="P2628" s="13">
        <v>20</v>
      </c>
      <c r="Q2628" s="13">
        <v>91</v>
      </c>
      <c r="R2628" s="13">
        <v>12251</v>
      </c>
      <c r="S2628" s="13">
        <v>6774</v>
      </c>
      <c r="T2628" s="15">
        <v>122.5</v>
      </c>
      <c r="U2628" s="15">
        <v>15.3125</v>
      </c>
      <c r="V2628" s="15">
        <v>9.6468749999999996</v>
      </c>
      <c r="W2628" s="13">
        <v>1103</v>
      </c>
      <c r="X2628" s="13">
        <v>3870</v>
      </c>
      <c r="Y2628" s="13">
        <v>245</v>
      </c>
      <c r="Z2628" s="13">
        <v>4973</v>
      </c>
      <c r="AA2628" s="13">
        <v>480</v>
      </c>
      <c r="AB2628" s="13">
        <v>40</v>
      </c>
    </row>
    <row r="2629" spans="1:28">
      <c r="A2629" s="1">
        <v>100017433</v>
      </c>
      <c r="B2629" s="1" t="s">
        <v>1126</v>
      </c>
      <c r="C2629" s="1" t="s">
        <v>1623</v>
      </c>
      <c r="D2629" s="1" t="s">
        <v>5499</v>
      </c>
      <c r="E2629" s="1">
        <v>13</v>
      </c>
      <c r="F2629" s="13">
        <v>96</v>
      </c>
      <c r="G2629" s="13">
        <f t="shared" si="41"/>
        <v>28</v>
      </c>
      <c r="H2629" s="13">
        <v>28</v>
      </c>
      <c r="I2629" s="13">
        <v>0</v>
      </c>
      <c r="J2629" s="13">
        <v>8</v>
      </c>
      <c r="K2629" s="13">
        <v>8</v>
      </c>
      <c r="L2629" s="13">
        <v>0</v>
      </c>
      <c r="M2629" s="13">
        <v>9</v>
      </c>
      <c r="N2629" s="13">
        <v>5</v>
      </c>
      <c r="O2629" s="13">
        <v>10</v>
      </c>
      <c r="P2629" s="13">
        <v>12</v>
      </c>
      <c r="Q2629" s="13">
        <v>34</v>
      </c>
      <c r="R2629" s="13">
        <v>4800</v>
      </c>
      <c r="S2629" s="13">
        <v>345</v>
      </c>
      <c r="T2629" s="15">
        <v>48</v>
      </c>
      <c r="U2629" s="15">
        <v>6</v>
      </c>
      <c r="V2629" s="15">
        <v>3.78</v>
      </c>
      <c r="W2629" s="13">
        <v>435</v>
      </c>
      <c r="X2629" s="13">
        <v>827</v>
      </c>
      <c r="Y2629" s="13">
        <v>96</v>
      </c>
      <c r="Z2629" s="13">
        <v>1262</v>
      </c>
      <c r="AA2629" s="13">
        <v>528</v>
      </c>
      <c r="AB2629" s="13">
        <v>8</v>
      </c>
    </row>
    <row r="2630" spans="1:28">
      <c r="A2630" s="1">
        <v>100017434</v>
      </c>
      <c r="B2630" s="1" t="s">
        <v>1126</v>
      </c>
      <c r="C2630" s="1" t="s">
        <v>1628</v>
      </c>
      <c r="D2630" s="1" t="s">
        <v>5485</v>
      </c>
      <c r="E2630" s="1">
        <v>3</v>
      </c>
      <c r="F2630" s="13">
        <v>30</v>
      </c>
      <c r="G2630" s="13">
        <f t="shared" ref="G2630:G2693" si="42">H2630+I2630</f>
        <v>8</v>
      </c>
      <c r="H2630" s="13">
        <v>8</v>
      </c>
      <c r="I2630" s="13">
        <v>0</v>
      </c>
      <c r="J2630" s="13">
        <v>4</v>
      </c>
      <c r="K2630" s="13">
        <v>0</v>
      </c>
      <c r="L2630" s="13">
        <v>0</v>
      </c>
      <c r="M2630" s="13">
        <v>0</v>
      </c>
      <c r="N2630" s="13">
        <v>3</v>
      </c>
      <c r="O2630" s="13">
        <v>1</v>
      </c>
      <c r="P2630" s="13">
        <v>2</v>
      </c>
      <c r="Q2630" s="13">
        <v>11</v>
      </c>
      <c r="R2630" s="13">
        <v>1518</v>
      </c>
      <c r="S2630" s="13">
        <v>50</v>
      </c>
      <c r="T2630" s="15">
        <v>15</v>
      </c>
      <c r="U2630" s="15">
        <v>1.875</v>
      </c>
      <c r="V2630" s="15">
        <v>1.1812499999999999</v>
      </c>
      <c r="W2630" s="13">
        <v>137</v>
      </c>
      <c r="X2630" s="13">
        <v>243</v>
      </c>
      <c r="Y2630" s="13">
        <v>30</v>
      </c>
      <c r="Z2630" s="13">
        <v>380</v>
      </c>
      <c r="AA2630" s="13">
        <v>72</v>
      </c>
      <c r="AB2630" s="13">
        <v>4</v>
      </c>
    </row>
    <row r="2631" spans="1:28">
      <c r="A2631" s="1">
        <v>100017435</v>
      </c>
      <c r="B2631" s="1" t="s">
        <v>1126</v>
      </c>
      <c r="C2631" s="1" t="s">
        <v>1628</v>
      </c>
      <c r="D2631" s="1" t="s">
        <v>5475</v>
      </c>
      <c r="E2631" s="1">
        <v>3</v>
      </c>
      <c r="F2631" s="13">
        <v>146</v>
      </c>
      <c r="G2631" s="13">
        <f t="shared" si="42"/>
        <v>38</v>
      </c>
      <c r="H2631" s="13">
        <v>38</v>
      </c>
      <c r="I2631" s="13">
        <v>0</v>
      </c>
      <c r="J2631" s="13">
        <v>20</v>
      </c>
      <c r="K2631" s="13">
        <v>0</v>
      </c>
      <c r="L2631" s="13">
        <v>1</v>
      </c>
      <c r="M2631" s="13">
        <v>0</v>
      </c>
      <c r="N2631" s="13">
        <v>10</v>
      </c>
      <c r="O2631" s="13">
        <v>1</v>
      </c>
      <c r="P2631" s="13">
        <v>10</v>
      </c>
      <c r="Q2631" s="13">
        <v>54</v>
      </c>
      <c r="R2631" s="13">
        <v>7040</v>
      </c>
      <c r="S2631" s="13">
        <v>2273</v>
      </c>
      <c r="T2631" s="15">
        <v>73</v>
      </c>
      <c r="U2631" s="15">
        <v>9.125</v>
      </c>
      <c r="V2631" s="15">
        <v>5.7487500000000002</v>
      </c>
      <c r="W2631" s="13">
        <v>634</v>
      </c>
      <c r="X2631" s="13">
        <v>1738</v>
      </c>
      <c r="Y2631" s="13">
        <v>146</v>
      </c>
      <c r="Z2631" s="13">
        <v>2372</v>
      </c>
      <c r="AA2631" s="13">
        <v>240</v>
      </c>
      <c r="AB2631" s="13">
        <v>20</v>
      </c>
    </row>
    <row r="2632" spans="1:28">
      <c r="A2632" s="1">
        <v>100017436</v>
      </c>
      <c r="B2632" s="1" t="s">
        <v>1126</v>
      </c>
      <c r="C2632" s="1" t="s">
        <v>1628</v>
      </c>
      <c r="D2632" s="1" t="s">
        <v>5475</v>
      </c>
      <c r="E2632" s="1">
        <v>4</v>
      </c>
      <c r="F2632" s="13">
        <v>65</v>
      </c>
      <c r="G2632" s="13">
        <f t="shared" si="42"/>
        <v>21</v>
      </c>
      <c r="H2632" s="13">
        <v>21</v>
      </c>
      <c r="I2632" s="13">
        <v>0</v>
      </c>
      <c r="J2632" s="13">
        <v>8</v>
      </c>
      <c r="K2632" s="13">
        <v>0</v>
      </c>
      <c r="L2632" s="13">
        <v>0</v>
      </c>
      <c r="M2632" s="13">
        <v>1</v>
      </c>
      <c r="N2632" s="13">
        <v>6</v>
      </c>
      <c r="O2632" s="13">
        <v>3</v>
      </c>
      <c r="P2632" s="13">
        <v>4</v>
      </c>
      <c r="Q2632" s="13">
        <v>22</v>
      </c>
      <c r="R2632" s="13">
        <v>3183</v>
      </c>
      <c r="S2632" s="13">
        <v>98</v>
      </c>
      <c r="T2632" s="15">
        <v>32.5</v>
      </c>
      <c r="U2632" s="15">
        <v>4.0625</v>
      </c>
      <c r="V2632" s="15">
        <v>2.5593750000000002</v>
      </c>
      <c r="W2632" s="13">
        <v>288</v>
      </c>
      <c r="X2632" s="13">
        <v>509</v>
      </c>
      <c r="Y2632" s="13">
        <v>65</v>
      </c>
      <c r="Z2632" s="13">
        <v>797</v>
      </c>
      <c r="AA2632" s="13">
        <v>168</v>
      </c>
      <c r="AB2632" s="13">
        <v>8</v>
      </c>
    </row>
    <row r="2633" spans="1:28">
      <c r="A2633" s="1">
        <v>100017437</v>
      </c>
      <c r="B2633" s="1" t="s">
        <v>1126</v>
      </c>
      <c r="C2633" s="1" t="s">
        <v>1628</v>
      </c>
      <c r="D2633" s="1" t="s">
        <v>5485</v>
      </c>
      <c r="E2633" s="1">
        <v>4</v>
      </c>
      <c r="F2633" s="13">
        <v>66</v>
      </c>
      <c r="G2633" s="13">
        <f t="shared" si="42"/>
        <v>18</v>
      </c>
      <c r="H2633" s="13">
        <v>18</v>
      </c>
      <c r="I2633" s="13">
        <v>0</v>
      </c>
      <c r="J2633" s="13">
        <v>6</v>
      </c>
      <c r="K2633" s="13">
        <v>1</v>
      </c>
      <c r="L2633" s="13">
        <v>0</v>
      </c>
      <c r="M2633" s="13">
        <v>1</v>
      </c>
      <c r="N2633" s="13">
        <v>4</v>
      </c>
      <c r="O2633" s="13">
        <v>2</v>
      </c>
      <c r="P2633" s="13">
        <v>4</v>
      </c>
      <c r="Q2633" s="13">
        <v>24</v>
      </c>
      <c r="R2633" s="13">
        <v>3427</v>
      </c>
      <c r="S2633" s="13">
        <v>192</v>
      </c>
      <c r="T2633" s="15">
        <v>33</v>
      </c>
      <c r="U2633" s="15">
        <v>4.125</v>
      </c>
      <c r="V2633" s="15">
        <v>2.5987499999999999</v>
      </c>
      <c r="W2633" s="13">
        <v>310</v>
      </c>
      <c r="X2633" s="13">
        <v>573</v>
      </c>
      <c r="Y2633" s="13">
        <v>66</v>
      </c>
      <c r="Z2633" s="13">
        <v>883</v>
      </c>
      <c r="AA2633" s="13">
        <v>144</v>
      </c>
      <c r="AB2633" s="13">
        <v>6</v>
      </c>
    </row>
    <row r="2634" spans="1:28">
      <c r="A2634" s="1">
        <v>100017438</v>
      </c>
      <c r="B2634" s="1" t="s">
        <v>1126</v>
      </c>
      <c r="C2634" s="1" t="s">
        <v>1628</v>
      </c>
      <c r="D2634" s="1" t="s">
        <v>5508</v>
      </c>
      <c r="E2634" s="1">
        <v>2</v>
      </c>
      <c r="F2634" s="13">
        <v>60</v>
      </c>
      <c r="G2634" s="13">
        <f t="shared" si="42"/>
        <v>16</v>
      </c>
      <c r="H2634" s="13">
        <v>16</v>
      </c>
      <c r="I2634" s="13">
        <v>0</v>
      </c>
      <c r="J2634" s="13">
        <v>8</v>
      </c>
      <c r="K2634" s="13">
        <v>0</v>
      </c>
      <c r="L2634" s="13">
        <v>0</v>
      </c>
      <c r="M2634" s="13">
        <v>0</v>
      </c>
      <c r="N2634" s="13">
        <v>5</v>
      </c>
      <c r="O2634" s="13">
        <v>1</v>
      </c>
      <c r="P2634" s="13">
        <v>4</v>
      </c>
      <c r="Q2634" s="13">
        <v>22</v>
      </c>
      <c r="R2634" s="13">
        <v>3035</v>
      </c>
      <c r="S2634" s="13">
        <v>311</v>
      </c>
      <c r="T2634" s="15">
        <v>30</v>
      </c>
      <c r="U2634" s="15">
        <v>3.75</v>
      </c>
      <c r="V2634" s="15">
        <v>2.3624999999999998</v>
      </c>
      <c r="W2634" s="13">
        <v>274</v>
      </c>
      <c r="X2634" s="13">
        <v>549</v>
      </c>
      <c r="Y2634" s="13">
        <v>60</v>
      </c>
      <c r="Z2634" s="13">
        <v>823</v>
      </c>
      <c r="AA2634" s="13">
        <v>120</v>
      </c>
      <c r="AB2634" s="13">
        <v>8</v>
      </c>
    </row>
    <row r="2635" spans="1:28">
      <c r="A2635" s="1">
        <v>100017440</v>
      </c>
      <c r="B2635" s="1" t="s">
        <v>1126</v>
      </c>
      <c r="C2635" s="1" t="s">
        <v>1662</v>
      </c>
      <c r="D2635" s="1" t="s">
        <v>5475</v>
      </c>
      <c r="E2635" s="1">
        <v>4</v>
      </c>
      <c r="F2635" s="13">
        <v>76</v>
      </c>
      <c r="G2635" s="13">
        <f t="shared" si="42"/>
        <v>20</v>
      </c>
      <c r="H2635" s="13">
        <v>20</v>
      </c>
      <c r="I2635" s="13">
        <v>0</v>
      </c>
      <c r="J2635" s="13">
        <v>12</v>
      </c>
      <c r="K2635" s="13">
        <v>0</v>
      </c>
      <c r="L2635" s="13">
        <v>0</v>
      </c>
      <c r="M2635" s="13">
        <v>0</v>
      </c>
      <c r="N2635" s="13">
        <v>7</v>
      </c>
      <c r="O2635" s="13">
        <v>1</v>
      </c>
      <c r="P2635" s="13">
        <v>6</v>
      </c>
      <c r="Q2635" s="13">
        <v>28</v>
      </c>
      <c r="R2635" s="13">
        <v>3900</v>
      </c>
      <c r="S2635" s="13">
        <v>543</v>
      </c>
      <c r="T2635" s="15">
        <v>38</v>
      </c>
      <c r="U2635" s="15">
        <v>4.75</v>
      </c>
      <c r="V2635" s="15">
        <v>2.9925000000000002</v>
      </c>
      <c r="W2635" s="13">
        <v>351</v>
      </c>
      <c r="X2635" s="13">
        <v>748</v>
      </c>
      <c r="Y2635" s="13">
        <v>76</v>
      </c>
      <c r="Z2635" s="13">
        <v>1099</v>
      </c>
      <c r="AA2635" s="13">
        <v>168</v>
      </c>
      <c r="AB2635" s="13">
        <v>12</v>
      </c>
    </row>
    <row r="2636" spans="1:28">
      <c r="A2636" s="1">
        <v>100017441</v>
      </c>
      <c r="B2636" s="1" t="s">
        <v>1126</v>
      </c>
      <c r="C2636" s="1" t="s">
        <v>1631</v>
      </c>
      <c r="D2636" s="1" t="s">
        <v>5475</v>
      </c>
      <c r="E2636" s="1">
        <v>4</v>
      </c>
      <c r="F2636" s="13">
        <v>72</v>
      </c>
      <c r="G2636" s="13">
        <f t="shared" si="42"/>
        <v>24</v>
      </c>
      <c r="H2636" s="13">
        <v>24</v>
      </c>
      <c r="I2636" s="13">
        <v>0</v>
      </c>
      <c r="J2636" s="13">
        <v>6</v>
      </c>
      <c r="K2636" s="13">
        <v>2</v>
      </c>
      <c r="L2636" s="13">
        <v>0</v>
      </c>
      <c r="M2636" s="13">
        <v>2</v>
      </c>
      <c r="N2636" s="13">
        <v>4</v>
      </c>
      <c r="O2636" s="13">
        <v>3</v>
      </c>
      <c r="P2636" s="13">
        <v>5</v>
      </c>
      <c r="Q2636" s="13">
        <v>24</v>
      </c>
      <c r="R2636" s="13">
        <v>3549</v>
      </c>
      <c r="S2636" s="13">
        <v>219</v>
      </c>
      <c r="T2636" s="15">
        <v>36</v>
      </c>
      <c r="U2636" s="15">
        <v>4.5</v>
      </c>
      <c r="V2636" s="15">
        <v>2.835</v>
      </c>
      <c r="W2636" s="13">
        <v>320</v>
      </c>
      <c r="X2636" s="13">
        <v>599</v>
      </c>
      <c r="Y2636" s="13">
        <v>72</v>
      </c>
      <c r="Z2636" s="13">
        <v>919</v>
      </c>
      <c r="AA2636" s="13">
        <v>192</v>
      </c>
      <c r="AB2636" s="13">
        <v>6</v>
      </c>
    </row>
    <row r="2637" spans="1:28">
      <c r="A2637" s="1">
        <v>100017442</v>
      </c>
      <c r="B2637" s="1" t="s">
        <v>1126</v>
      </c>
      <c r="C2637" s="1" t="s">
        <v>1631</v>
      </c>
      <c r="D2637" s="1" t="s">
        <v>5499</v>
      </c>
      <c r="E2637" s="1">
        <v>5</v>
      </c>
      <c r="F2637" s="13">
        <v>154</v>
      </c>
      <c r="G2637" s="13">
        <f t="shared" si="42"/>
        <v>40</v>
      </c>
      <c r="H2637" s="13">
        <v>40</v>
      </c>
      <c r="I2637" s="13">
        <v>0</v>
      </c>
      <c r="J2637" s="13">
        <v>20</v>
      </c>
      <c r="K2637" s="13">
        <v>0</v>
      </c>
      <c r="L2637" s="13">
        <v>1</v>
      </c>
      <c r="M2637" s="13">
        <v>0</v>
      </c>
      <c r="N2637" s="13">
        <v>11</v>
      </c>
      <c r="O2637" s="13">
        <v>2</v>
      </c>
      <c r="P2637" s="13">
        <v>10</v>
      </c>
      <c r="Q2637" s="13">
        <v>57</v>
      </c>
      <c r="R2637" s="13">
        <v>7413</v>
      </c>
      <c r="S2637" s="13">
        <v>1605</v>
      </c>
      <c r="T2637" s="15">
        <v>77</v>
      </c>
      <c r="U2637" s="15">
        <v>9.625</v>
      </c>
      <c r="V2637" s="15">
        <v>6.0637499999999998</v>
      </c>
      <c r="W2637" s="13">
        <v>669</v>
      </c>
      <c r="X2637" s="13">
        <v>1595</v>
      </c>
      <c r="Y2637" s="13">
        <v>154</v>
      </c>
      <c r="Z2637" s="13">
        <v>2264</v>
      </c>
      <c r="AA2637" s="13">
        <v>264</v>
      </c>
      <c r="AB2637" s="13">
        <v>20</v>
      </c>
    </row>
    <row r="2638" spans="1:28">
      <c r="A2638" s="1">
        <v>100017443</v>
      </c>
      <c r="B2638" s="1" t="s">
        <v>1126</v>
      </c>
      <c r="C2638" s="1" t="s">
        <v>1702</v>
      </c>
      <c r="D2638" s="1" t="s">
        <v>5475</v>
      </c>
      <c r="E2638" s="1">
        <v>3</v>
      </c>
      <c r="F2638" s="13">
        <v>43</v>
      </c>
      <c r="G2638" s="13">
        <f t="shared" si="42"/>
        <v>13</v>
      </c>
      <c r="H2638" s="13">
        <v>11</v>
      </c>
      <c r="I2638" s="13">
        <v>2</v>
      </c>
      <c r="J2638" s="13">
        <v>6</v>
      </c>
      <c r="K2638" s="13">
        <v>1</v>
      </c>
      <c r="L2638" s="13">
        <v>0</v>
      </c>
      <c r="M2638" s="13">
        <v>1</v>
      </c>
      <c r="N2638" s="13">
        <v>4</v>
      </c>
      <c r="O2638" s="13">
        <v>2</v>
      </c>
      <c r="P2638" s="13">
        <v>4</v>
      </c>
      <c r="Q2638" s="13">
        <v>17</v>
      </c>
      <c r="R2638" s="13">
        <v>2243</v>
      </c>
      <c r="S2638" s="13">
        <v>166</v>
      </c>
      <c r="T2638" s="15">
        <v>21.5</v>
      </c>
      <c r="U2638" s="15">
        <v>2.6875</v>
      </c>
      <c r="V2638" s="15">
        <v>1.693125</v>
      </c>
      <c r="W2638" s="13">
        <v>203</v>
      </c>
      <c r="X2638" s="13">
        <v>387</v>
      </c>
      <c r="Y2638" s="13">
        <v>43</v>
      </c>
      <c r="Z2638" s="13">
        <v>590</v>
      </c>
      <c r="AA2638" s="13">
        <v>144</v>
      </c>
      <c r="AB2638" s="13">
        <v>6</v>
      </c>
    </row>
    <row r="2639" spans="1:28">
      <c r="A2639" s="1">
        <v>100017444</v>
      </c>
      <c r="B2639" s="1" t="s">
        <v>2344</v>
      </c>
      <c r="C2639" s="1" t="s">
        <v>2371</v>
      </c>
      <c r="D2639" s="1" t="s">
        <v>5504</v>
      </c>
      <c r="E2639" s="1">
        <v>3</v>
      </c>
      <c r="F2639" s="13">
        <v>22</v>
      </c>
      <c r="G2639" s="13">
        <f t="shared" si="42"/>
        <v>6</v>
      </c>
      <c r="H2639" s="13">
        <v>6</v>
      </c>
      <c r="I2639" s="13">
        <v>0</v>
      </c>
      <c r="J2639" s="13">
        <v>4</v>
      </c>
      <c r="K2639" s="13">
        <v>0</v>
      </c>
      <c r="L2639" s="13">
        <v>0</v>
      </c>
      <c r="M2639" s="13">
        <v>0</v>
      </c>
      <c r="N2639" s="13">
        <v>3</v>
      </c>
      <c r="O2639" s="13">
        <v>1</v>
      </c>
      <c r="P2639" s="13">
        <v>2</v>
      </c>
      <c r="Q2639" s="13">
        <v>8</v>
      </c>
      <c r="R2639" s="13">
        <v>1145</v>
      </c>
      <c r="S2639" s="13">
        <v>16</v>
      </c>
      <c r="T2639" s="15">
        <v>11</v>
      </c>
      <c r="U2639" s="15">
        <v>1.375</v>
      </c>
      <c r="V2639" s="15">
        <v>0.86624999999999996</v>
      </c>
      <c r="W2639" s="13">
        <v>104</v>
      </c>
      <c r="X2639" s="13">
        <v>177</v>
      </c>
      <c r="Y2639" s="13">
        <v>22</v>
      </c>
      <c r="Z2639" s="13">
        <v>281</v>
      </c>
      <c r="AA2639" s="13">
        <v>72</v>
      </c>
      <c r="AB2639" s="13">
        <v>4</v>
      </c>
    </row>
    <row r="2640" spans="1:28">
      <c r="A2640" s="1">
        <v>100017445</v>
      </c>
      <c r="B2640" s="1" t="s">
        <v>2344</v>
      </c>
      <c r="C2640" s="1" t="s">
        <v>2371</v>
      </c>
      <c r="D2640" s="1" t="s">
        <v>5475</v>
      </c>
      <c r="E2640" s="1">
        <v>6</v>
      </c>
      <c r="F2640" s="13">
        <v>52</v>
      </c>
      <c r="G2640" s="13">
        <f t="shared" si="42"/>
        <v>14</v>
      </c>
      <c r="H2640" s="13">
        <v>14</v>
      </c>
      <c r="I2640" s="13">
        <v>0</v>
      </c>
      <c r="J2640" s="13">
        <v>6</v>
      </c>
      <c r="K2640" s="13">
        <v>2</v>
      </c>
      <c r="L2640" s="13">
        <v>0</v>
      </c>
      <c r="M2640" s="13">
        <v>2</v>
      </c>
      <c r="N2640" s="13">
        <v>4</v>
      </c>
      <c r="O2640" s="13">
        <v>3</v>
      </c>
      <c r="P2640" s="13">
        <v>5</v>
      </c>
      <c r="Q2640" s="13">
        <v>19</v>
      </c>
      <c r="R2640" s="13">
        <v>2782</v>
      </c>
      <c r="S2640" s="13">
        <v>219</v>
      </c>
      <c r="T2640" s="15">
        <v>26</v>
      </c>
      <c r="U2640" s="15">
        <v>3.25</v>
      </c>
      <c r="V2640" s="15">
        <v>2.0474999999999999</v>
      </c>
      <c r="W2640" s="13">
        <v>251</v>
      </c>
      <c r="X2640" s="13">
        <v>483</v>
      </c>
      <c r="Y2640" s="13">
        <v>52</v>
      </c>
      <c r="Z2640" s="13">
        <v>734</v>
      </c>
      <c r="AA2640" s="13">
        <v>192</v>
      </c>
      <c r="AB2640" s="13">
        <v>6</v>
      </c>
    </row>
    <row r="2641" spans="1:28">
      <c r="A2641" s="1">
        <v>100017446</v>
      </c>
      <c r="B2641" s="1" t="s">
        <v>2344</v>
      </c>
      <c r="C2641" s="1" t="s">
        <v>2457</v>
      </c>
      <c r="D2641" s="1" t="s">
        <v>5475</v>
      </c>
      <c r="E2641" s="1">
        <v>5</v>
      </c>
      <c r="F2641" s="13">
        <v>28</v>
      </c>
      <c r="G2641" s="13">
        <f t="shared" si="42"/>
        <v>8</v>
      </c>
      <c r="H2641" s="13">
        <v>8</v>
      </c>
      <c r="I2641" s="13">
        <v>0</v>
      </c>
      <c r="J2641" s="13">
        <v>0</v>
      </c>
      <c r="K2641" s="13">
        <v>3</v>
      </c>
      <c r="L2641" s="13">
        <v>0</v>
      </c>
      <c r="M2641" s="13">
        <v>4</v>
      </c>
      <c r="N2641" s="13">
        <v>0</v>
      </c>
      <c r="O2641" s="13">
        <v>4</v>
      </c>
      <c r="P2641" s="13">
        <v>3</v>
      </c>
      <c r="Q2641" s="13">
        <v>10</v>
      </c>
      <c r="R2641" s="13">
        <v>1793</v>
      </c>
      <c r="S2641" s="13">
        <v>0</v>
      </c>
      <c r="T2641" s="15">
        <v>14</v>
      </c>
      <c r="U2641" s="15">
        <v>1.75</v>
      </c>
      <c r="V2641" s="15">
        <v>1.1025</v>
      </c>
      <c r="W2641" s="13">
        <v>162</v>
      </c>
      <c r="X2641" s="13">
        <v>270</v>
      </c>
      <c r="Y2641" s="13">
        <v>28</v>
      </c>
      <c r="Z2641" s="13">
        <v>432</v>
      </c>
      <c r="AA2641" s="13">
        <v>168</v>
      </c>
      <c r="AB2641" s="13">
        <v>0</v>
      </c>
    </row>
    <row r="2642" spans="1:28">
      <c r="A2642" s="1">
        <v>100017447</v>
      </c>
      <c r="B2642" s="1" t="s">
        <v>2344</v>
      </c>
      <c r="C2642" s="1" t="s">
        <v>2457</v>
      </c>
      <c r="D2642" s="1" t="s">
        <v>5473</v>
      </c>
      <c r="E2642" s="1">
        <v>3</v>
      </c>
      <c r="F2642" s="13">
        <v>215</v>
      </c>
      <c r="G2642" s="13">
        <f t="shared" si="42"/>
        <v>57</v>
      </c>
      <c r="H2642" s="13">
        <v>55</v>
      </c>
      <c r="I2642" s="13">
        <v>2</v>
      </c>
      <c r="J2642" s="13">
        <v>28</v>
      </c>
      <c r="K2642" s="13">
        <v>0</v>
      </c>
      <c r="L2642" s="13">
        <v>1</v>
      </c>
      <c r="M2642" s="13">
        <v>0</v>
      </c>
      <c r="N2642" s="13">
        <v>14</v>
      </c>
      <c r="O2642" s="13">
        <v>1</v>
      </c>
      <c r="P2642" s="13">
        <v>14</v>
      </c>
      <c r="Q2642" s="13">
        <v>81</v>
      </c>
      <c r="R2642" s="13">
        <v>10374</v>
      </c>
      <c r="S2642" s="13">
        <v>5321</v>
      </c>
      <c r="T2642" s="15">
        <v>107.5</v>
      </c>
      <c r="U2642" s="15">
        <v>13.4375</v>
      </c>
      <c r="V2642" s="15">
        <v>8.4656249999999993</v>
      </c>
      <c r="W2642" s="13">
        <v>934</v>
      </c>
      <c r="X2642" s="13">
        <v>3153</v>
      </c>
      <c r="Y2642" s="13">
        <v>215</v>
      </c>
      <c r="Z2642" s="13">
        <v>4087</v>
      </c>
      <c r="AA2642" s="13">
        <v>336</v>
      </c>
      <c r="AB2642" s="13">
        <v>28</v>
      </c>
    </row>
    <row r="2643" spans="1:28">
      <c r="A2643" s="1">
        <v>100017449</v>
      </c>
      <c r="B2643" s="1" t="s">
        <v>2344</v>
      </c>
      <c r="C2643" s="1" t="s">
        <v>2507</v>
      </c>
      <c r="D2643" s="1" t="s">
        <v>5499</v>
      </c>
      <c r="E2643" s="1">
        <v>3</v>
      </c>
      <c r="F2643" s="13">
        <v>41</v>
      </c>
      <c r="G2643" s="13">
        <f t="shared" si="42"/>
        <v>11</v>
      </c>
      <c r="H2643" s="13">
        <v>11</v>
      </c>
      <c r="I2643" s="13">
        <v>0</v>
      </c>
      <c r="J2643" s="13">
        <v>6</v>
      </c>
      <c r="K2643" s="13">
        <v>0</v>
      </c>
      <c r="L2643" s="13">
        <v>0</v>
      </c>
      <c r="M2643" s="13">
        <v>0</v>
      </c>
      <c r="N2643" s="13">
        <v>4</v>
      </c>
      <c r="O2643" s="13">
        <v>1</v>
      </c>
      <c r="P2643" s="13">
        <v>3</v>
      </c>
      <c r="Q2643" s="13">
        <v>15</v>
      </c>
      <c r="R2643" s="13">
        <v>2030</v>
      </c>
      <c r="S2643" s="13">
        <v>120</v>
      </c>
      <c r="T2643" s="15">
        <v>20.5</v>
      </c>
      <c r="U2643" s="15">
        <v>2.5625</v>
      </c>
      <c r="V2643" s="15">
        <v>1.6143749999999999</v>
      </c>
      <c r="W2643" s="13">
        <v>183</v>
      </c>
      <c r="X2643" s="13">
        <v>341</v>
      </c>
      <c r="Y2643" s="13">
        <v>41</v>
      </c>
      <c r="Z2643" s="13">
        <v>524</v>
      </c>
      <c r="AA2643" s="13">
        <v>96</v>
      </c>
      <c r="AB2643" s="13">
        <v>6</v>
      </c>
    </row>
    <row r="2644" spans="1:28">
      <c r="A2644" s="1">
        <v>100017450</v>
      </c>
      <c r="B2644" s="1" t="s">
        <v>2344</v>
      </c>
      <c r="C2644" s="1" t="s">
        <v>2537</v>
      </c>
      <c r="D2644" s="1" t="s">
        <v>5515</v>
      </c>
      <c r="E2644" s="1">
        <v>3</v>
      </c>
      <c r="F2644" s="13">
        <v>164</v>
      </c>
      <c r="G2644" s="13">
        <f t="shared" si="42"/>
        <v>42</v>
      </c>
      <c r="H2644" s="13">
        <v>42</v>
      </c>
      <c r="I2644" s="13">
        <v>0</v>
      </c>
      <c r="J2644" s="13">
        <v>24</v>
      </c>
      <c r="K2644" s="13">
        <v>0</v>
      </c>
      <c r="L2644" s="13">
        <v>1</v>
      </c>
      <c r="M2644" s="13">
        <v>0</v>
      </c>
      <c r="N2644" s="13">
        <v>12</v>
      </c>
      <c r="O2644" s="13">
        <v>1</v>
      </c>
      <c r="P2644" s="13">
        <v>12</v>
      </c>
      <c r="Q2644" s="13">
        <v>61</v>
      </c>
      <c r="R2644" s="13">
        <v>7999</v>
      </c>
      <c r="S2644" s="13">
        <v>2941</v>
      </c>
      <c r="T2644" s="15">
        <v>82</v>
      </c>
      <c r="U2644" s="15">
        <v>10.25</v>
      </c>
      <c r="V2644" s="15">
        <v>6.4574999999999996</v>
      </c>
      <c r="W2644" s="13">
        <v>720</v>
      </c>
      <c r="X2644" s="13">
        <v>2083</v>
      </c>
      <c r="Y2644" s="13">
        <v>164</v>
      </c>
      <c r="Z2644" s="13">
        <v>2803</v>
      </c>
      <c r="AA2644" s="13">
        <v>288</v>
      </c>
      <c r="AB2644" s="13">
        <v>24</v>
      </c>
    </row>
    <row r="2645" spans="1:28">
      <c r="A2645" s="1">
        <v>100017451</v>
      </c>
      <c r="B2645" s="1" t="s">
        <v>2344</v>
      </c>
      <c r="C2645" s="1" t="s">
        <v>2537</v>
      </c>
      <c r="D2645" s="1" t="s">
        <v>5475</v>
      </c>
      <c r="E2645" s="1">
        <v>6</v>
      </c>
      <c r="F2645" s="13">
        <v>56</v>
      </c>
      <c r="G2645" s="13">
        <f t="shared" si="42"/>
        <v>16</v>
      </c>
      <c r="H2645" s="13">
        <v>16</v>
      </c>
      <c r="I2645" s="13">
        <v>0</v>
      </c>
      <c r="J2645" s="13">
        <v>4</v>
      </c>
      <c r="K2645" s="13">
        <v>4</v>
      </c>
      <c r="L2645" s="13">
        <v>0</v>
      </c>
      <c r="M2645" s="13">
        <v>4</v>
      </c>
      <c r="N2645" s="13">
        <v>3</v>
      </c>
      <c r="O2645" s="13">
        <v>5</v>
      </c>
      <c r="P2645" s="13">
        <v>6</v>
      </c>
      <c r="Q2645" s="13">
        <v>20</v>
      </c>
      <c r="R2645" s="13">
        <v>2834</v>
      </c>
      <c r="S2645" s="13">
        <v>16</v>
      </c>
      <c r="T2645" s="15">
        <v>28</v>
      </c>
      <c r="U2645" s="15">
        <v>3.5</v>
      </c>
      <c r="V2645" s="15">
        <v>2.2050000000000001</v>
      </c>
      <c r="W2645" s="13">
        <v>257</v>
      </c>
      <c r="X2645" s="13">
        <v>432</v>
      </c>
      <c r="Y2645" s="13">
        <v>56</v>
      </c>
      <c r="Z2645" s="13">
        <v>689</v>
      </c>
      <c r="AA2645" s="13">
        <v>264</v>
      </c>
      <c r="AB2645" s="13">
        <v>4</v>
      </c>
    </row>
    <row r="2646" spans="1:28">
      <c r="A2646" s="1">
        <v>100017452</v>
      </c>
      <c r="B2646" s="1" t="s">
        <v>2344</v>
      </c>
      <c r="C2646" s="1" t="s">
        <v>2609</v>
      </c>
      <c r="D2646" s="1" t="s">
        <v>5475</v>
      </c>
      <c r="E2646" s="1">
        <v>3</v>
      </c>
      <c r="F2646" s="13">
        <v>140</v>
      </c>
      <c r="G2646" s="13">
        <f t="shared" si="42"/>
        <v>36</v>
      </c>
      <c r="H2646" s="13">
        <v>36</v>
      </c>
      <c r="I2646" s="13">
        <v>0</v>
      </c>
      <c r="J2646" s="13">
        <v>18</v>
      </c>
      <c r="K2646" s="13">
        <v>0</v>
      </c>
      <c r="L2646" s="13">
        <v>1</v>
      </c>
      <c r="M2646" s="13">
        <v>0</v>
      </c>
      <c r="N2646" s="13">
        <v>9</v>
      </c>
      <c r="O2646" s="13">
        <v>1</v>
      </c>
      <c r="P2646" s="13">
        <v>9</v>
      </c>
      <c r="Q2646" s="13">
        <v>52</v>
      </c>
      <c r="R2646" s="13">
        <v>6761</v>
      </c>
      <c r="S2646" s="13">
        <v>2098</v>
      </c>
      <c r="T2646" s="15">
        <v>70</v>
      </c>
      <c r="U2646" s="15">
        <v>8.75</v>
      </c>
      <c r="V2646" s="15">
        <v>5.5125000000000002</v>
      </c>
      <c r="W2646" s="13">
        <v>609</v>
      </c>
      <c r="X2646" s="13">
        <v>1644</v>
      </c>
      <c r="Y2646" s="13">
        <v>140</v>
      </c>
      <c r="Z2646" s="13">
        <v>2253</v>
      </c>
      <c r="AA2646" s="13">
        <v>216</v>
      </c>
      <c r="AB2646" s="13">
        <v>18</v>
      </c>
    </row>
    <row r="2647" spans="1:28">
      <c r="A2647" s="1">
        <v>100017453</v>
      </c>
      <c r="B2647" s="1" t="s">
        <v>2344</v>
      </c>
      <c r="C2647" s="1" t="s">
        <v>2609</v>
      </c>
      <c r="D2647" s="1" t="s">
        <v>5475</v>
      </c>
      <c r="E2647" s="1">
        <v>3</v>
      </c>
      <c r="F2647" s="13">
        <v>132</v>
      </c>
      <c r="G2647" s="13">
        <f t="shared" si="42"/>
        <v>34</v>
      </c>
      <c r="H2647" s="13">
        <v>34</v>
      </c>
      <c r="I2647" s="13">
        <v>0</v>
      </c>
      <c r="J2647" s="13">
        <v>22</v>
      </c>
      <c r="K2647" s="13">
        <v>1</v>
      </c>
      <c r="L2647" s="13">
        <v>1</v>
      </c>
      <c r="M2647" s="13">
        <v>1</v>
      </c>
      <c r="N2647" s="13">
        <v>11</v>
      </c>
      <c r="O2647" s="13">
        <v>2</v>
      </c>
      <c r="P2647" s="13">
        <v>12</v>
      </c>
      <c r="Q2647" s="13">
        <v>49</v>
      </c>
      <c r="R2647" s="13">
        <v>6748</v>
      </c>
      <c r="S2647" s="13">
        <v>1849</v>
      </c>
      <c r="T2647" s="15">
        <v>66</v>
      </c>
      <c r="U2647" s="15">
        <v>8.25</v>
      </c>
      <c r="V2647" s="15">
        <v>5.1974999999999998</v>
      </c>
      <c r="W2647" s="13">
        <v>608</v>
      </c>
      <c r="X2647" s="13">
        <v>1567</v>
      </c>
      <c r="Y2647" s="13">
        <v>132</v>
      </c>
      <c r="Z2647" s="13">
        <v>2175</v>
      </c>
      <c r="AA2647" s="13">
        <v>312</v>
      </c>
      <c r="AB2647" s="13">
        <v>22</v>
      </c>
    </row>
    <row r="2648" spans="1:28">
      <c r="A2648" s="1">
        <v>100017454</v>
      </c>
      <c r="B2648" s="1" t="s">
        <v>2344</v>
      </c>
      <c r="C2648" s="1" t="s">
        <v>2609</v>
      </c>
      <c r="D2648" s="1" t="s">
        <v>5485</v>
      </c>
      <c r="E2648" s="1">
        <v>3</v>
      </c>
      <c r="F2648" s="13">
        <v>49</v>
      </c>
      <c r="G2648" s="13">
        <f t="shared" si="42"/>
        <v>13</v>
      </c>
      <c r="H2648" s="13">
        <v>13</v>
      </c>
      <c r="I2648" s="13">
        <v>0</v>
      </c>
      <c r="J2648" s="13">
        <v>6</v>
      </c>
      <c r="K2648" s="13">
        <v>0</v>
      </c>
      <c r="L2648" s="13">
        <v>0</v>
      </c>
      <c r="M2648" s="13">
        <v>0</v>
      </c>
      <c r="N2648" s="13">
        <v>4</v>
      </c>
      <c r="O2648" s="13">
        <v>1</v>
      </c>
      <c r="P2648" s="13">
        <v>3</v>
      </c>
      <c r="Q2648" s="13">
        <v>18</v>
      </c>
      <c r="R2648" s="13">
        <v>2403</v>
      </c>
      <c r="S2648" s="13">
        <v>192</v>
      </c>
      <c r="T2648" s="15">
        <v>24.5</v>
      </c>
      <c r="U2648" s="15">
        <v>3.0625</v>
      </c>
      <c r="V2648" s="15">
        <v>1.9293750000000001</v>
      </c>
      <c r="W2648" s="13">
        <v>217</v>
      </c>
      <c r="X2648" s="13">
        <v>419</v>
      </c>
      <c r="Y2648" s="13">
        <v>49</v>
      </c>
      <c r="Z2648" s="13">
        <v>636</v>
      </c>
      <c r="AA2648" s="13">
        <v>96</v>
      </c>
      <c r="AB2648" s="13">
        <v>6</v>
      </c>
    </row>
    <row r="2649" spans="1:28">
      <c r="A2649" s="1">
        <v>100017455</v>
      </c>
      <c r="B2649" s="1" t="s">
        <v>2344</v>
      </c>
      <c r="C2649" s="1" t="s">
        <v>2609</v>
      </c>
      <c r="D2649" s="1" t="s">
        <v>5515</v>
      </c>
      <c r="E2649" s="1">
        <v>8</v>
      </c>
      <c r="F2649" s="13">
        <v>113</v>
      </c>
      <c r="G2649" s="13">
        <f t="shared" si="42"/>
        <v>35</v>
      </c>
      <c r="H2649" s="13">
        <v>34</v>
      </c>
      <c r="I2649" s="13">
        <v>1</v>
      </c>
      <c r="J2649" s="13">
        <v>8</v>
      </c>
      <c r="K2649" s="13">
        <v>5</v>
      </c>
      <c r="L2649" s="13">
        <v>0</v>
      </c>
      <c r="M2649" s="13">
        <v>5</v>
      </c>
      <c r="N2649" s="13">
        <v>5</v>
      </c>
      <c r="O2649" s="13">
        <v>6</v>
      </c>
      <c r="P2649" s="13">
        <v>9</v>
      </c>
      <c r="Q2649" s="13">
        <v>40</v>
      </c>
      <c r="R2649" s="13">
        <v>5735</v>
      </c>
      <c r="S2649" s="13">
        <v>279</v>
      </c>
      <c r="T2649" s="15">
        <v>56.5</v>
      </c>
      <c r="U2649" s="15">
        <v>7.0625</v>
      </c>
      <c r="V2649" s="15">
        <v>4.4493749999999999</v>
      </c>
      <c r="W2649" s="13">
        <v>518</v>
      </c>
      <c r="X2649" s="13">
        <v>946</v>
      </c>
      <c r="Y2649" s="13">
        <v>113</v>
      </c>
      <c r="Z2649" s="13">
        <v>1464</v>
      </c>
      <c r="AA2649" s="13">
        <v>360</v>
      </c>
      <c r="AB2649" s="13">
        <v>8</v>
      </c>
    </row>
    <row r="2650" spans="1:28">
      <c r="A2650" s="1">
        <v>100017456</v>
      </c>
      <c r="B2650" s="1" t="s">
        <v>2344</v>
      </c>
      <c r="C2650" s="1" t="s">
        <v>2698</v>
      </c>
      <c r="D2650" s="1" t="s">
        <v>5499</v>
      </c>
      <c r="E2650" s="1">
        <v>6</v>
      </c>
      <c r="F2650" s="13">
        <v>118</v>
      </c>
      <c r="G2650" s="13">
        <f t="shared" si="42"/>
        <v>32</v>
      </c>
      <c r="H2650" s="13">
        <v>31</v>
      </c>
      <c r="I2650" s="13">
        <v>1</v>
      </c>
      <c r="J2650" s="13">
        <v>14</v>
      </c>
      <c r="K2650" s="13">
        <v>2</v>
      </c>
      <c r="L2650" s="13">
        <v>1</v>
      </c>
      <c r="M2650" s="13">
        <v>2</v>
      </c>
      <c r="N2650" s="13">
        <v>7</v>
      </c>
      <c r="O2650" s="13">
        <v>3</v>
      </c>
      <c r="P2650" s="13">
        <v>9</v>
      </c>
      <c r="Q2650" s="13">
        <v>44</v>
      </c>
      <c r="R2650" s="13">
        <v>5687</v>
      </c>
      <c r="S2650" s="13">
        <v>1328</v>
      </c>
      <c r="T2650" s="15">
        <v>59</v>
      </c>
      <c r="U2650" s="15">
        <v>7.375</v>
      </c>
      <c r="V2650" s="15">
        <v>4.6462500000000002</v>
      </c>
      <c r="W2650" s="13">
        <v>513</v>
      </c>
      <c r="X2650" s="13">
        <v>1253</v>
      </c>
      <c r="Y2650" s="13">
        <v>118</v>
      </c>
      <c r="Z2650" s="13">
        <v>1766</v>
      </c>
      <c r="AA2650" s="13">
        <v>264</v>
      </c>
      <c r="AB2650" s="13">
        <v>14</v>
      </c>
    </row>
    <row r="2651" spans="1:28">
      <c r="A2651" s="1">
        <v>100017457</v>
      </c>
      <c r="B2651" s="1" t="s">
        <v>2344</v>
      </c>
      <c r="C2651" s="1" t="s">
        <v>2698</v>
      </c>
      <c r="D2651" s="1" t="s">
        <v>5516</v>
      </c>
      <c r="E2651" s="1">
        <v>3</v>
      </c>
      <c r="F2651" s="13">
        <v>73</v>
      </c>
      <c r="G2651" s="13">
        <f t="shared" si="42"/>
        <v>19</v>
      </c>
      <c r="H2651" s="13">
        <v>19</v>
      </c>
      <c r="I2651" s="13">
        <v>0</v>
      </c>
      <c r="J2651" s="13">
        <v>12</v>
      </c>
      <c r="K2651" s="13">
        <v>0</v>
      </c>
      <c r="L2651" s="13">
        <v>0</v>
      </c>
      <c r="M2651" s="13">
        <v>0</v>
      </c>
      <c r="N2651" s="13">
        <v>7</v>
      </c>
      <c r="O2651" s="13">
        <v>1</v>
      </c>
      <c r="P2651" s="13">
        <v>6</v>
      </c>
      <c r="Q2651" s="13">
        <v>27</v>
      </c>
      <c r="R2651" s="13">
        <v>3760</v>
      </c>
      <c r="S2651" s="13">
        <v>500</v>
      </c>
      <c r="T2651" s="15">
        <v>36.5</v>
      </c>
      <c r="U2651" s="15">
        <v>4.5625</v>
      </c>
      <c r="V2651" s="15">
        <v>2.8743750000000001</v>
      </c>
      <c r="W2651" s="13">
        <v>339</v>
      </c>
      <c r="X2651" s="13">
        <v>714</v>
      </c>
      <c r="Y2651" s="13">
        <v>73</v>
      </c>
      <c r="Z2651" s="13">
        <v>1053</v>
      </c>
      <c r="AA2651" s="13">
        <v>168</v>
      </c>
      <c r="AB2651" s="13">
        <v>12</v>
      </c>
    </row>
    <row r="2652" spans="1:28">
      <c r="A2652" s="1">
        <v>100017458</v>
      </c>
      <c r="B2652" s="1" t="s">
        <v>2344</v>
      </c>
      <c r="C2652" s="1" t="s">
        <v>2472</v>
      </c>
      <c r="D2652" s="1" t="s">
        <v>5475</v>
      </c>
      <c r="E2652" s="1">
        <v>5</v>
      </c>
      <c r="F2652" s="13">
        <v>68</v>
      </c>
      <c r="G2652" s="13">
        <f t="shared" si="42"/>
        <v>18</v>
      </c>
      <c r="H2652" s="13">
        <v>18</v>
      </c>
      <c r="I2652" s="13">
        <v>0</v>
      </c>
      <c r="J2652" s="13">
        <v>8</v>
      </c>
      <c r="K2652" s="13">
        <v>1</v>
      </c>
      <c r="L2652" s="13">
        <v>0</v>
      </c>
      <c r="M2652" s="13">
        <v>3</v>
      </c>
      <c r="N2652" s="13">
        <v>5</v>
      </c>
      <c r="O2652" s="13">
        <v>4</v>
      </c>
      <c r="P2652" s="13">
        <v>5</v>
      </c>
      <c r="Q2652" s="13">
        <v>25</v>
      </c>
      <c r="R2652" s="13">
        <v>3408</v>
      </c>
      <c r="S2652" s="13">
        <v>419</v>
      </c>
      <c r="T2652" s="15">
        <v>34</v>
      </c>
      <c r="U2652" s="15">
        <v>4.25</v>
      </c>
      <c r="V2652" s="15">
        <v>2.6775000000000002</v>
      </c>
      <c r="W2652" s="13">
        <v>307</v>
      </c>
      <c r="X2652" s="13">
        <v>637</v>
      </c>
      <c r="Y2652" s="13">
        <v>68</v>
      </c>
      <c r="Z2652" s="13">
        <v>944</v>
      </c>
      <c r="AA2652" s="13">
        <v>216</v>
      </c>
      <c r="AB2652" s="13">
        <v>8</v>
      </c>
    </row>
    <row r="2653" spans="1:28">
      <c r="A2653" s="1">
        <v>100017459</v>
      </c>
      <c r="B2653" s="1" t="s">
        <v>2344</v>
      </c>
      <c r="C2653" s="1" t="s">
        <v>2472</v>
      </c>
      <c r="D2653" s="1" t="s">
        <v>5475</v>
      </c>
      <c r="E2653" s="1">
        <v>3</v>
      </c>
      <c r="F2653" s="13">
        <v>87</v>
      </c>
      <c r="G2653" s="13">
        <f t="shared" si="42"/>
        <v>23</v>
      </c>
      <c r="H2653" s="13">
        <v>23</v>
      </c>
      <c r="I2653" s="13">
        <v>0</v>
      </c>
      <c r="J2653" s="13">
        <v>14</v>
      </c>
      <c r="K2653" s="13">
        <v>0</v>
      </c>
      <c r="L2653" s="13">
        <v>0</v>
      </c>
      <c r="M2653" s="13">
        <v>0</v>
      </c>
      <c r="N2653" s="13">
        <v>8</v>
      </c>
      <c r="O2653" s="13">
        <v>1</v>
      </c>
      <c r="P2653" s="13">
        <v>7</v>
      </c>
      <c r="Q2653" s="13">
        <v>32</v>
      </c>
      <c r="R2653" s="13">
        <v>4413</v>
      </c>
      <c r="S2653" s="13">
        <v>732</v>
      </c>
      <c r="T2653" s="15">
        <v>43.5</v>
      </c>
      <c r="U2653" s="15">
        <v>5.4375</v>
      </c>
      <c r="V2653" s="15">
        <v>3.4256250000000001</v>
      </c>
      <c r="W2653" s="13">
        <v>398</v>
      </c>
      <c r="X2653" s="13">
        <v>882</v>
      </c>
      <c r="Y2653" s="13">
        <v>87</v>
      </c>
      <c r="Z2653" s="13">
        <v>1280</v>
      </c>
      <c r="AA2653" s="13">
        <v>192</v>
      </c>
      <c r="AB2653" s="13">
        <v>14</v>
      </c>
    </row>
    <row r="2654" spans="1:28">
      <c r="A2654" s="1">
        <v>100017461</v>
      </c>
      <c r="B2654" s="1" t="s">
        <v>2344</v>
      </c>
      <c r="C2654" s="1" t="s">
        <v>2826</v>
      </c>
      <c r="D2654" s="1" t="s">
        <v>5475</v>
      </c>
      <c r="E2654" s="1">
        <v>4</v>
      </c>
      <c r="F2654" s="13">
        <v>211</v>
      </c>
      <c r="G2654" s="13">
        <f t="shared" si="42"/>
        <v>55</v>
      </c>
      <c r="H2654" s="13">
        <v>55</v>
      </c>
      <c r="I2654" s="13">
        <v>0</v>
      </c>
      <c r="J2654" s="13">
        <v>30</v>
      </c>
      <c r="K2654" s="13">
        <v>0</v>
      </c>
      <c r="L2654" s="13">
        <v>1</v>
      </c>
      <c r="M2654" s="13">
        <v>0</v>
      </c>
      <c r="N2654" s="13">
        <v>16</v>
      </c>
      <c r="O2654" s="13">
        <v>2</v>
      </c>
      <c r="P2654" s="13">
        <v>15</v>
      </c>
      <c r="Q2654" s="13">
        <v>78</v>
      </c>
      <c r="R2654" s="13">
        <v>10309</v>
      </c>
      <c r="S2654" s="13">
        <v>2347</v>
      </c>
      <c r="T2654" s="15">
        <v>105.5</v>
      </c>
      <c r="U2654" s="15">
        <v>13.1875</v>
      </c>
      <c r="V2654" s="15">
        <v>8.3081250000000004</v>
      </c>
      <c r="W2654" s="13">
        <v>929</v>
      </c>
      <c r="X2654" s="13">
        <v>2251</v>
      </c>
      <c r="Y2654" s="13">
        <v>211</v>
      </c>
      <c r="Z2654" s="13">
        <v>3180</v>
      </c>
      <c r="AA2654" s="13">
        <v>384</v>
      </c>
      <c r="AB2654" s="13">
        <v>30</v>
      </c>
    </row>
    <row r="2655" spans="1:28">
      <c r="A2655" s="1">
        <v>100017462</v>
      </c>
      <c r="B2655" s="1" t="s">
        <v>2344</v>
      </c>
      <c r="C2655" s="1" t="s">
        <v>2840</v>
      </c>
      <c r="D2655" s="1" t="s">
        <v>5475</v>
      </c>
      <c r="E2655" s="1">
        <v>3</v>
      </c>
      <c r="F2655" s="13">
        <v>156</v>
      </c>
      <c r="G2655" s="13">
        <f t="shared" si="42"/>
        <v>40</v>
      </c>
      <c r="H2655" s="13">
        <v>40</v>
      </c>
      <c r="I2655" s="13">
        <v>0</v>
      </c>
      <c r="J2655" s="13">
        <v>20</v>
      </c>
      <c r="K2655" s="13">
        <v>0</v>
      </c>
      <c r="L2655" s="13">
        <v>1</v>
      </c>
      <c r="M2655" s="13">
        <v>0</v>
      </c>
      <c r="N2655" s="13">
        <v>10</v>
      </c>
      <c r="O2655" s="13">
        <v>1</v>
      </c>
      <c r="P2655" s="13">
        <v>10</v>
      </c>
      <c r="Q2655" s="13">
        <v>58</v>
      </c>
      <c r="R2655" s="13">
        <v>7506</v>
      </c>
      <c r="S2655" s="13">
        <v>2644</v>
      </c>
      <c r="T2655" s="15">
        <v>78</v>
      </c>
      <c r="U2655" s="15">
        <v>9.75</v>
      </c>
      <c r="V2655" s="15">
        <v>6.1425000000000001</v>
      </c>
      <c r="W2655" s="13">
        <v>676</v>
      </c>
      <c r="X2655" s="13">
        <v>1920</v>
      </c>
      <c r="Y2655" s="13">
        <v>156</v>
      </c>
      <c r="Z2655" s="13">
        <v>2596</v>
      </c>
      <c r="AA2655" s="13">
        <v>240</v>
      </c>
      <c r="AB2655" s="13">
        <v>20</v>
      </c>
    </row>
    <row r="2656" spans="1:28">
      <c r="A2656" s="1">
        <v>100017464</v>
      </c>
      <c r="B2656" s="1" t="s">
        <v>2344</v>
      </c>
      <c r="C2656" s="1" t="s">
        <v>2885</v>
      </c>
      <c r="D2656" s="1" t="s">
        <v>5499</v>
      </c>
      <c r="E2656" s="1">
        <v>4</v>
      </c>
      <c r="F2656" s="13">
        <v>30</v>
      </c>
      <c r="G2656" s="13">
        <f t="shared" si="42"/>
        <v>8</v>
      </c>
      <c r="H2656" s="13">
        <v>8</v>
      </c>
      <c r="I2656" s="13">
        <v>0</v>
      </c>
      <c r="J2656" s="13">
        <v>4</v>
      </c>
      <c r="K2656" s="13">
        <v>0</v>
      </c>
      <c r="L2656" s="13">
        <v>0</v>
      </c>
      <c r="M2656" s="13">
        <v>0</v>
      </c>
      <c r="N2656" s="13">
        <v>3</v>
      </c>
      <c r="O2656" s="13">
        <v>1</v>
      </c>
      <c r="P2656" s="13">
        <v>2</v>
      </c>
      <c r="Q2656" s="13">
        <v>11</v>
      </c>
      <c r="R2656" s="13">
        <v>1518</v>
      </c>
      <c r="S2656" s="13">
        <v>50</v>
      </c>
      <c r="T2656" s="15">
        <v>15</v>
      </c>
      <c r="U2656" s="15">
        <v>1.875</v>
      </c>
      <c r="V2656" s="15">
        <v>1.1812499999999999</v>
      </c>
      <c r="W2656" s="13">
        <v>137</v>
      </c>
      <c r="X2656" s="13">
        <v>243</v>
      </c>
      <c r="Y2656" s="13">
        <v>30</v>
      </c>
      <c r="Z2656" s="13">
        <v>380</v>
      </c>
      <c r="AA2656" s="13">
        <v>72</v>
      </c>
      <c r="AB2656" s="13">
        <v>4</v>
      </c>
    </row>
    <row r="2657" spans="1:28">
      <c r="A2657" s="1">
        <v>100017465</v>
      </c>
      <c r="B2657" s="1" t="s">
        <v>2344</v>
      </c>
      <c r="C2657" s="1" t="s">
        <v>2885</v>
      </c>
      <c r="D2657" s="1" t="s">
        <v>5475</v>
      </c>
      <c r="E2657" s="1">
        <v>2</v>
      </c>
      <c r="F2657" s="13">
        <v>59</v>
      </c>
      <c r="G2657" s="13">
        <f t="shared" si="42"/>
        <v>17</v>
      </c>
      <c r="H2657" s="13">
        <v>15</v>
      </c>
      <c r="I2657" s="13">
        <v>2</v>
      </c>
      <c r="J2657" s="13">
        <v>8</v>
      </c>
      <c r="K2657" s="13">
        <v>0</v>
      </c>
      <c r="L2657" s="13">
        <v>0</v>
      </c>
      <c r="M2657" s="13">
        <v>0</v>
      </c>
      <c r="N2657" s="13">
        <v>5</v>
      </c>
      <c r="O2657" s="13">
        <v>1</v>
      </c>
      <c r="P2657" s="13">
        <v>4</v>
      </c>
      <c r="Q2657" s="13">
        <v>23</v>
      </c>
      <c r="R2657" s="13">
        <v>2988</v>
      </c>
      <c r="S2657" s="13">
        <v>345</v>
      </c>
      <c r="T2657" s="15">
        <v>29.5</v>
      </c>
      <c r="U2657" s="15">
        <v>3.6875</v>
      </c>
      <c r="V2657" s="15">
        <v>2.3231250000000001</v>
      </c>
      <c r="W2657" s="13">
        <v>269</v>
      </c>
      <c r="X2657" s="13">
        <v>552</v>
      </c>
      <c r="Y2657" s="13">
        <v>59</v>
      </c>
      <c r="Z2657" s="13">
        <v>821</v>
      </c>
      <c r="AA2657" s="13">
        <v>120</v>
      </c>
      <c r="AB2657" s="13">
        <v>8</v>
      </c>
    </row>
    <row r="2658" spans="1:28">
      <c r="A2658" s="1">
        <v>100017466</v>
      </c>
      <c r="B2658" s="1" t="s">
        <v>2344</v>
      </c>
      <c r="C2658" s="1" t="s">
        <v>2885</v>
      </c>
      <c r="D2658" s="1" t="s">
        <v>5508</v>
      </c>
      <c r="E2658" s="1">
        <v>2</v>
      </c>
      <c r="F2658" s="13">
        <v>153</v>
      </c>
      <c r="G2658" s="13">
        <f t="shared" si="42"/>
        <v>41</v>
      </c>
      <c r="H2658" s="13">
        <v>39</v>
      </c>
      <c r="I2658" s="13">
        <v>2</v>
      </c>
      <c r="J2658" s="13">
        <v>20</v>
      </c>
      <c r="K2658" s="13">
        <v>0</v>
      </c>
      <c r="L2658" s="13">
        <v>1</v>
      </c>
      <c r="M2658" s="13">
        <v>0</v>
      </c>
      <c r="N2658" s="13">
        <v>10</v>
      </c>
      <c r="O2658" s="13">
        <v>1</v>
      </c>
      <c r="P2658" s="13">
        <v>10</v>
      </c>
      <c r="Q2658" s="13">
        <v>58</v>
      </c>
      <c r="R2658" s="13">
        <v>7366</v>
      </c>
      <c r="S2658" s="13">
        <v>2644</v>
      </c>
      <c r="T2658" s="15">
        <v>76.5</v>
      </c>
      <c r="U2658" s="15">
        <v>9.5625</v>
      </c>
      <c r="V2658" s="15">
        <v>6.024375</v>
      </c>
      <c r="W2658" s="13">
        <v>663</v>
      </c>
      <c r="X2658" s="13">
        <v>1899</v>
      </c>
      <c r="Y2658" s="13">
        <v>153</v>
      </c>
      <c r="Z2658" s="13">
        <v>2562</v>
      </c>
      <c r="AA2658" s="13">
        <v>240</v>
      </c>
      <c r="AB2658" s="13">
        <v>20</v>
      </c>
    </row>
    <row r="2659" spans="1:28">
      <c r="A2659" s="1">
        <v>100017467</v>
      </c>
      <c r="B2659" s="1" t="s">
        <v>2344</v>
      </c>
      <c r="C2659" s="1" t="s">
        <v>2885</v>
      </c>
      <c r="D2659" s="1" t="s">
        <v>5518</v>
      </c>
      <c r="E2659" s="1">
        <v>3</v>
      </c>
      <c r="F2659" s="13">
        <v>202</v>
      </c>
      <c r="G2659" s="13">
        <f t="shared" si="42"/>
        <v>52</v>
      </c>
      <c r="H2659" s="13">
        <v>52</v>
      </c>
      <c r="I2659" s="13">
        <v>0</v>
      </c>
      <c r="J2659" s="13">
        <v>28</v>
      </c>
      <c r="K2659" s="13">
        <v>0</v>
      </c>
      <c r="L2659" s="13">
        <v>1</v>
      </c>
      <c r="M2659" s="13">
        <v>0</v>
      </c>
      <c r="N2659" s="13">
        <v>14</v>
      </c>
      <c r="O2659" s="13">
        <v>1</v>
      </c>
      <c r="P2659" s="13">
        <v>14</v>
      </c>
      <c r="Q2659" s="13">
        <v>75</v>
      </c>
      <c r="R2659" s="13">
        <v>9769</v>
      </c>
      <c r="S2659" s="13">
        <v>4534</v>
      </c>
      <c r="T2659" s="15">
        <v>101</v>
      </c>
      <c r="U2659" s="15">
        <v>12.625</v>
      </c>
      <c r="V2659" s="15">
        <v>7.9537500000000003</v>
      </c>
      <c r="W2659" s="13">
        <v>880</v>
      </c>
      <c r="X2659" s="13">
        <v>2826</v>
      </c>
      <c r="Y2659" s="13">
        <v>202</v>
      </c>
      <c r="Z2659" s="13">
        <v>3706</v>
      </c>
      <c r="AA2659" s="13">
        <v>336</v>
      </c>
      <c r="AB2659" s="13">
        <v>28</v>
      </c>
    </row>
    <row r="2660" spans="1:28">
      <c r="A2660" s="1">
        <v>100017468</v>
      </c>
      <c r="B2660" s="1" t="s">
        <v>2344</v>
      </c>
      <c r="C2660" s="1" t="s">
        <v>2885</v>
      </c>
      <c r="D2660" s="1" t="s">
        <v>5475</v>
      </c>
      <c r="E2660" s="1">
        <v>3</v>
      </c>
      <c r="F2660" s="13">
        <v>87</v>
      </c>
      <c r="G2660" s="13">
        <f t="shared" si="42"/>
        <v>23</v>
      </c>
      <c r="H2660" s="13">
        <v>23</v>
      </c>
      <c r="I2660" s="13">
        <v>0</v>
      </c>
      <c r="J2660" s="13">
        <v>12</v>
      </c>
      <c r="K2660" s="13">
        <v>0</v>
      </c>
      <c r="L2660" s="13">
        <v>0</v>
      </c>
      <c r="M2660" s="13">
        <v>0</v>
      </c>
      <c r="N2660" s="13">
        <v>7</v>
      </c>
      <c r="O2660" s="13">
        <v>1</v>
      </c>
      <c r="P2660" s="13">
        <v>6</v>
      </c>
      <c r="Q2660" s="13">
        <v>32</v>
      </c>
      <c r="R2660" s="13">
        <v>4293</v>
      </c>
      <c r="S2660" s="13">
        <v>732</v>
      </c>
      <c r="T2660" s="15">
        <v>43.5</v>
      </c>
      <c r="U2660" s="15">
        <v>5.4375</v>
      </c>
      <c r="V2660" s="15">
        <v>3.4256250000000001</v>
      </c>
      <c r="W2660" s="13">
        <v>387</v>
      </c>
      <c r="X2660" s="13">
        <v>864</v>
      </c>
      <c r="Y2660" s="13">
        <v>87</v>
      </c>
      <c r="Z2660" s="13">
        <v>1251</v>
      </c>
      <c r="AA2660" s="13">
        <v>168</v>
      </c>
      <c r="AB2660" s="13">
        <v>12</v>
      </c>
    </row>
    <row r="2661" spans="1:28">
      <c r="A2661" s="1">
        <v>100017469</v>
      </c>
      <c r="B2661" s="1" t="s">
        <v>2344</v>
      </c>
      <c r="C2661" s="1" t="s">
        <v>2885</v>
      </c>
      <c r="D2661" s="1" t="s">
        <v>5475</v>
      </c>
      <c r="E2661" s="1">
        <v>4</v>
      </c>
      <c r="F2661" s="13">
        <v>57</v>
      </c>
      <c r="G2661" s="13">
        <f t="shared" si="42"/>
        <v>21</v>
      </c>
      <c r="H2661" s="13">
        <v>19</v>
      </c>
      <c r="I2661" s="13">
        <v>2</v>
      </c>
      <c r="J2661" s="13">
        <v>6</v>
      </c>
      <c r="K2661" s="13">
        <v>2</v>
      </c>
      <c r="L2661" s="13">
        <v>0</v>
      </c>
      <c r="M2661" s="13">
        <v>2</v>
      </c>
      <c r="N2661" s="13">
        <v>4</v>
      </c>
      <c r="O2661" s="13">
        <v>3</v>
      </c>
      <c r="P2661" s="13">
        <v>5</v>
      </c>
      <c r="Q2661" s="13">
        <v>20</v>
      </c>
      <c r="R2661" s="13">
        <v>2898</v>
      </c>
      <c r="S2661" s="13">
        <v>100</v>
      </c>
      <c r="T2661" s="15">
        <v>28.5</v>
      </c>
      <c r="U2661" s="15">
        <v>3.5625</v>
      </c>
      <c r="V2661" s="15">
        <v>2.2443749999999998</v>
      </c>
      <c r="W2661" s="13">
        <v>262</v>
      </c>
      <c r="X2661" s="13">
        <v>466</v>
      </c>
      <c r="Y2661" s="13">
        <v>57</v>
      </c>
      <c r="Z2661" s="13">
        <v>728</v>
      </c>
      <c r="AA2661" s="13">
        <v>192</v>
      </c>
      <c r="AB2661" s="13">
        <v>6</v>
      </c>
    </row>
    <row r="2662" spans="1:28">
      <c r="A2662" s="1">
        <v>100017471</v>
      </c>
      <c r="B2662" s="1" t="s">
        <v>1138</v>
      </c>
      <c r="C2662" s="1" t="s">
        <v>3032</v>
      </c>
      <c r="D2662" s="1" t="s">
        <v>5475</v>
      </c>
      <c r="E2662" s="1">
        <v>4</v>
      </c>
      <c r="F2662" s="13">
        <v>225</v>
      </c>
      <c r="G2662" s="13">
        <f t="shared" si="42"/>
        <v>59</v>
      </c>
      <c r="H2662" s="13">
        <v>59</v>
      </c>
      <c r="I2662" s="13">
        <v>0</v>
      </c>
      <c r="J2662" s="13">
        <v>32</v>
      </c>
      <c r="K2662" s="13">
        <v>0</v>
      </c>
      <c r="L2662" s="13">
        <v>1</v>
      </c>
      <c r="M2662" s="13">
        <v>0</v>
      </c>
      <c r="N2662" s="13">
        <v>17</v>
      </c>
      <c r="O2662" s="13">
        <v>2</v>
      </c>
      <c r="P2662" s="13">
        <v>16</v>
      </c>
      <c r="Q2662" s="13">
        <v>83</v>
      </c>
      <c r="R2662" s="13">
        <v>11080</v>
      </c>
      <c r="S2662" s="13">
        <v>3473</v>
      </c>
      <c r="T2662" s="15">
        <v>112.5</v>
      </c>
      <c r="U2662" s="15">
        <v>14.0625</v>
      </c>
      <c r="V2662" s="15">
        <v>8.859375</v>
      </c>
      <c r="W2662" s="13">
        <v>998</v>
      </c>
      <c r="X2662" s="13">
        <v>2704</v>
      </c>
      <c r="Y2662" s="13">
        <v>225</v>
      </c>
      <c r="Z2662" s="13">
        <v>3702</v>
      </c>
      <c r="AA2662" s="13">
        <v>408</v>
      </c>
      <c r="AB2662" s="13">
        <v>32</v>
      </c>
    </row>
    <row r="2663" spans="1:28">
      <c r="A2663" s="1">
        <v>100017472</v>
      </c>
      <c r="B2663" s="1" t="s">
        <v>1138</v>
      </c>
      <c r="C2663" s="1" t="s">
        <v>3032</v>
      </c>
      <c r="D2663" s="1" t="s">
        <v>5475</v>
      </c>
      <c r="E2663" s="1">
        <v>4</v>
      </c>
      <c r="F2663" s="13">
        <v>178</v>
      </c>
      <c r="G2663" s="13">
        <f t="shared" si="42"/>
        <v>46</v>
      </c>
      <c r="H2663" s="13">
        <v>46</v>
      </c>
      <c r="I2663" s="13">
        <v>0</v>
      </c>
      <c r="J2663" s="13">
        <v>24</v>
      </c>
      <c r="K2663" s="13">
        <v>1</v>
      </c>
      <c r="L2663" s="13">
        <v>1</v>
      </c>
      <c r="M2663" s="13">
        <v>1</v>
      </c>
      <c r="N2663" s="13">
        <v>12</v>
      </c>
      <c r="O2663" s="13">
        <v>2</v>
      </c>
      <c r="P2663" s="13">
        <v>13</v>
      </c>
      <c r="Q2663" s="13">
        <v>66</v>
      </c>
      <c r="R2663" s="13">
        <v>8771</v>
      </c>
      <c r="S2663" s="13">
        <v>3471</v>
      </c>
      <c r="T2663" s="15">
        <v>89</v>
      </c>
      <c r="U2663" s="15">
        <v>11.125</v>
      </c>
      <c r="V2663" s="15">
        <v>7.00875</v>
      </c>
      <c r="W2663" s="13">
        <v>790</v>
      </c>
      <c r="X2663" s="13">
        <v>2357</v>
      </c>
      <c r="Y2663" s="13">
        <v>178</v>
      </c>
      <c r="Z2663" s="13">
        <v>3147</v>
      </c>
      <c r="AA2663" s="13">
        <v>336</v>
      </c>
      <c r="AB2663" s="13">
        <v>24</v>
      </c>
    </row>
    <row r="2664" spans="1:28">
      <c r="A2664" s="1">
        <v>100017473</v>
      </c>
      <c r="B2664" s="1" t="s">
        <v>1138</v>
      </c>
      <c r="C2664" s="1" t="s">
        <v>3128</v>
      </c>
      <c r="D2664" s="1" t="s">
        <v>5519</v>
      </c>
      <c r="E2664" s="1">
        <v>3</v>
      </c>
      <c r="F2664" s="13">
        <v>76</v>
      </c>
      <c r="G2664" s="13">
        <f t="shared" si="42"/>
        <v>20</v>
      </c>
      <c r="H2664" s="13">
        <v>20</v>
      </c>
      <c r="I2664" s="13">
        <v>0</v>
      </c>
      <c r="J2664" s="13">
        <v>8</v>
      </c>
      <c r="K2664" s="13">
        <v>0</v>
      </c>
      <c r="L2664" s="13">
        <v>0</v>
      </c>
      <c r="M2664" s="13">
        <v>0</v>
      </c>
      <c r="N2664" s="13">
        <v>5</v>
      </c>
      <c r="O2664" s="13">
        <v>1</v>
      </c>
      <c r="P2664" s="13">
        <v>4</v>
      </c>
      <c r="Q2664" s="13">
        <v>28</v>
      </c>
      <c r="R2664" s="13">
        <v>3660</v>
      </c>
      <c r="S2664" s="13">
        <v>543</v>
      </c>
      <c r="T2664" s="15">
        <v>38</v>
      </c>
      <c r="U2664" s="15">
        <v>4.75</v>
      </c>
      <c r="V2664" s="15">
        <v>2.9925000000000002</v>
      </c>
      <c r="W2664" s="13">
        <v>330</v>
      </c>
      <c r="X2664" s="13">
        <v>712</v>
      </c>
      <c r="Y2664" s="13">
        <v>76</v>
      </c>
      <c r="Z2664" s="13">
        <v>1042</v>
      </c>
      <c r="AA2664" s="13">
        <v>120</v>
      </c>
      <c r="AB2664" s="13">
        <v>8</v>
      </c>
    </row>
    <row r="2665" spans="1:28">
      <c r="A2665" s="1">
        <v>100017474</v>
      </c>
      <c r="B2665" s="1" t="s">
        <v>1138</v>
      </c>
      <c r="C2665" s="1" t="s">
        <v>3155</v>
      </c>
      <c r="D2665" s="1" t="s">
        <v>5475</v>
      </c>
      <c r="E2665" s="1">
        <v>2</v>
      </c>
      <c r="F2665" s="13">
        <v>127</v>
      </c>
      <c r="G2665" s="13">
        <f t="shared" si="42"/>
        <v>33</v>
      </c>
      <c r="H2665" s="13">
        <v>33</v>
      </c>
      <c r="I2665" s="13">
        <v>0</v>
      </c>
      <c r="J2665" s="13">
        <v>18</v>
      </c>
      <c r="K2665" s="13">
        <v>0</v>
      </c>
      <c r="L2665" s="13">
        <v>1</v>
      </c>
      <c r="M2665" s="13">
        <v>0</v>
      </c>
      <c r="N2665" s="13">
        <v>9</v>
      </c>
      <c r="O2665" s="13">
        <v>1</v>
      </c>
      <c r="P2665" s="13">
        <v>9</v>
      </c>
      <c r="Q2665" s="13">
        <v>47</v>
      </c>
      <c r="R2665" s="13">
        <v>6156</v>
      </c>
      <c r="S2665" s="13">
        <v>1691</v>
      </c>
      <c r="T2665" s="15">
        <v>63.5</v>
      </c>
      <c r="U2665" s="15">
        <v>7.9375</v>
      </c>
      <c r="V2665" s="15">
        <v>5.0006250000000003</v>
      </c>
      <c r="W2665" s="13">
        <v>555</v>
      </c>
      <c r="X2665" s="13">
        <v>1431</v>
      </c>
      <c r="Y2665" s="13">
        <v>127</v>
      </c>
      <c r="Z2665" s="13">
        <v>1986</v>
      </c>
      <c r="AA2665" s="13">
        <v>216</v>
      </c>
      <c r="AB2665" s="13">
        <v>18</v>
      </c>
    </row>
    <row r="2666" spans="1:28">
      <c r="A2666" s="1">
        <v>100017475</v>
      </c>
      <c r="B2666" s="1" t="s">
        <v>1138</v>
      </c>
      <c r="C2666" s="1" t="s">
        <v>3205</v>
      </c>
      <c r="D2666" s="1" t="s">
        <v>5475</v>
      </c>
      <c r="E2666" s="1">
        <v>3</v>
      </c>
      <c r="F2666" s="13">
        <v>95</v>
      </c>
      <c r="G2666" s="13">
        <f t="shared" si="42"/>
        <v>25</v>
      </c>
      <c r="H2666" s="13">
        <v>25</v>
      </c>
      <c r="I2666" s="13">
        <v>0</v>
      </c>
      <c r="J2666" s="13">
        <v>10</v>
      </c>
      <c r="K2666" s="13">
        <v>0</v>
      </c>
      <c r="L2666" s="13">
        <v>0</v>
      </c>
      <c r="M2666" s="13">
        <v>0</v>
      </c>
      <c r="N2666" s="13">
        <v>6</v>
      </c>
      <c r="O2666" s="13">
        <v>1</v>
      </c>
      <c r="P2666" s="13">
        <v>5</v>
      </c>
      <c r="Q2666" s="13">
        <v>35</v>
      </c>
      <c r="R2666" s="13">
        <v>4545</v>
      </c>
      <c r="S2666" s="13">
        <v>892</v>
      </c>
      <c r="T2666" s="15">
        <v>47.5</v>
      </c>
      <c r="U2666" s="15">
        <v>5.9375</v>
      </c>
      <c r="V2666" s="15">
        <v>3.7406250000000001</v>
      </c>
      <c r="W2666" s="13">
        <v>410</v>
      </c>
      <c r="X2666" s="13">
        <v>950</v>
      </c>
      <c r="Y2666" s="13">
        <v>95</v>
      </c>
      <c r="Z2666" s="13">
        <v>1360</v>
      </c>
      <c r="AA2666" s="13">
        <v>144</v>
      </c>
      <c r="AB2666" s="13">
        <v>10</v>
      </c>
    </row>
    <row r="2667" spans="1:28">
      <c r="A2667" s="1">
        <v>100017476</v>
      </c>
      <c r="B2667" s="1" t="s">
        <v>1138</v>
      </c>
      <c r="C2667" s="1" t="s">
        <v>3231</v>
      </c>
      <c r="D2667" s="1" t="s">
        <v>5475</v>
      </c>
      <c r="E2667" s="1">
        <v>2</v>
      </c>
      <c r="F2667" s="13">
        <v>35</v>
      </c>
      <c r="G2667" s="13">
        <f t="shared" si="42"/>
        <v>9</v>
      </c>
      <c r="H2667" s="13">
        <v>9</v>
      </c>
      <c r="I2667" s="13">
        <v>0</v>
      </c>
      <c r="J2667" s="13">
        <v>4</v>
      </c>
      <c r="K2667" s="13">
        <v>0</v>
      </c>
      <c r="L2667" s="13">
        <v>0</v>
      </c>
      <c r="M2667" s="13">
        <v>0</v>
      </c>
      <c r="N2667" s="13">
        <v>3</v>
      </c>
      <c r="O2667" s="13">
        <v>1</v>
      </c>
      <c r="P2667" s="13">
        <v>2</v>
      </c>
      <c r="Q2667" s="13">
        <v>13</v>
      </c>
      <c r="R2667" s="13">
        <v>1751</v>
      </c>
      <c r="S2667" s="13">
        <v>82</v>
      </c>
      <c r="T2667" s="15">
        <v>17.5</v>
      </c>
      <c r="U2667" s="15">
        <v>2.1875</v>
      </c>
      <c r="V2667" s="15">
        <v>1.378125</v>
      </c>
      <c r="W2667" s="13">
        <v>158</v>
      </c>
      <c r="X2667" s="13">
        <v>288</v>
      </c>
      <c r="Y2667" s="13">
        <v>35</v>
      </c>
      <c r="Z2667" s="13">
        <v>446</v>
      </c>
      <c r="AA2667" s="13">
        <v>72</v>
      </c>
      <c r="AB2667" s="13">
        <v>4</v>
      </c>
    </row>
    <row r="2668" spans="1:28">
      <c r="A2668" s="1">
        <v>100017477</v>
      </c>
      <c r="B2668" s="1" t="s">
        <v>1138</v>
      </c>
      <c r="C2668" s="1" t="s">
        <v>3348</v>
      </c>
      <c r="D2668" s="1" t="s">
        <v>5475</v>
      </c>
      <c r="E2668" s="1">
        <v>2</v>
      </c>
      <c r="F2668" s="13">
        <v>78</v>
      </c>
      <c r="G2668" s="13">
        <f t="shared" si="42"/>
        <v>20</v>
      </c>
      <c r="H2668" s="13">
        <v>20</v>
      </c>
      <c r="I2668" s="13">
        <v>0</v>
      </c>
      <c r="J2668" s="13">
        <v>10</v>
      </c>
      <c r="K2668" s="13">
        <v>0</v>
      </c>
      <c r="L2668" s="13">
        <v>0</v>
      </c>
      <c r="M2668" s="13">
        <v>0</v>
      </c>
      <c r="N2668" s="13">
        <v>6</v>
      </c>
      <c r="O2668" s="13">
        <v>1</v>
      </c>
      <c r="P2668" s="13">
        <v>5</v>
      </c>
      <c r="Q2668" s="13">
        <v>29</v>
      </c>
      <c r="R2668" s="13">
        <v>3873</v>
      </c>
      <c r="S2668" s="13">
        <v>587</v>
      </c>
      <c r="T2668" s="15">
        <v>39</v>
      </c>
      <c r="U2668" s="15">
        <v>4.875</v>
      </c>
      <c r="V2668" s="15">
        <v>3.07125</v>
      </c>
      <c r="W2668" s="13">
        <v>349</v>
      </c>
      <c r="X2668" s="13">
        <v>758</v>
      </c>
      <c r="Y2668" s="13">
        <v>78</v>
      </c>
      <c r="Z2668" s="13">
        <v>1107</v>
      </c>
      <c r="AA2668" s="13">
        <v>144</v>
      </c>
      <c r="AB2668" s="13">
        <v>10</v>
      </c>
    </row>
    <row r="2669" spans="1:28">
      <c r="A2669" s="1">
        <v>100017478</v>
      </c>
      <c r="B2669" s="1" t="s">
        <v>1138</v>
      </c>
      <c r="C2669" s="1" t="s">
        <v>3369</v>
      </c>
      <c r="D2669" s="1" t="s">
        <v>5499</v>
      </c>
      <c r="E2669" s="1">
        <v>3</v>
      </c>
      <c r="F2669" s="13">
        <v>48</v>
      </c>
      <c r="G2669" s="13">
        <f t="shared" si="42"/>
        <v>14</v>
      </c>
      <c r="H2669" s="13">
        <v>14</v>
      </c>
      <c r="I2669" s="13">
        <v>0</v>
      </c>
      <c r="J2669" s="13">
        <v>4</v>
      </c>
      <c r="K2669" s="13">
        <v>1</v>
      </c>
      <c r="L2669" s="13">
        <v>0</v>
      </c>
      <c r="M2669" s="13">
        <v>1</v>
      </c>
      <c r="N2669" s="13">
        <v>3</v>
      </c>
      <c r="O2669" s="13">
        <v>2</v>
      </c>
      <c r="P2669" s="13">
        <v>3</v>
      </c>
      <c r="Q2669" s="13">
        <v>17</v>
      </c>
      <c r="R2669" s="13">
        <v>2333</v>
      </c>
      <c r="S2669" s="13">
        <v>100</v>
      </c>
      <c r="T2669" s="15">
        <v>24</v>
      </c>
      <c r="U2669" s="15">
        <v>3</v>
      </c>
      <c r="V2669" s="15">
        <v>1.89</v>
      </c>
      <c r="W2669" s="13">
        <v>211</v>
      </c>
      <c r="X2669" s="13">
        <v>381</v>
      </c>
      <c r="Y2669" s="13">
        <v>48</v>
      </c>
      <c r="Z2669" s="13">
        <v>592</v>
      </c>
      <c r="AA2669" s="13">
        <v>120</v>
      </c>
      <c r="AB2669" s="13">
        <v>4</v>
      </c>
    </row>
    <row r="2670" spans="1:28">
      <c r="A2670" s="1">
        <v>100017479</v>
      </c>
      <c r="B2670" s="1" t="s">
        <v>1138</v>
      </c>
      <c r="C2670" s="1" t="s">
        <v>3538</v>
      </c>
      <c r="D2670" s="1" t="s">
        <v>5475</v>
      </c>
      <c r="E2670" s="1">
        <v>3</v>
      </c>
      <c r="F2670" s="13">
        <v>127</v>
      </c>
      <c r="G2670" s="13">
        <f t="shared" si="42"/>
        <v>33</v>
      </c>
      <c r="H2670" s="13">
        <v>33</v>
      </c>
      <c r="I2670" s="13">
        <v>0</v>
      </c>
      <c r="J2670" s="13">
        <v>18</v>
      </c>
      <c r="K2670" s="13">
        <v>0</v>
      </c>
      <c r="L2670" s="13">
        <v>1</v>
      </c>
      <c r="M2670" s="13">
        <v>0</v>
      </c>
      <c r="N2670" s="13">
        <v>9</v>
      </c>
      <c r="O2670" s="13">
        <v>1</v>
      </c>
      <c r="P2670" s="13">
        <v>9</v>
      </c>
      <c r="Q2670" s="13">
        <v>47</v>
      </c>
      <c r="R2670" s="13">
        <v>6156</v>
      </c>
      <c r="S2670" s="13">
        <v>1691</v>
      </c>
      <c r="T2670" s="15">
        <v>63.5</v>
      </c>
      <c r="U2670" s="15">
        <v>7.9375</v>
      </c>
      <c r="V2670" s="15">
        <v>5.0006250000000003</v>
      </c>
      <c r="W2670" s="13">
        <v>555</v>
      </c>
      <c r="X2670" s="13">
        <v>1431</v>
      </c>
      <c r="Y2670" s="13">
        <v>127</v>
      </c>
      <c r="Z2670" s="13">
        <v>1986</v>
      </c>
      <c r="AA2670" s="13">
        <v>216</v>
      </c>
      <c r="AB2670" s="13">
        <v>18</v>
      </c>
    </row>
    <row r="2671" spans="1:28">
      <c r="A2671" s="1">
        <v>100017480</v>
      </c>
      <c r="B2671" s="1" t="s">
        <v>1138</v>
      </c>
      <c r="C2671" s="1" t="s">
        <v>3642</v>
      </c>
      <c r="D2671" s="1" t="s">
        <v>5475</v>
      </c>
      <c r="E2671" s="1">
        <v>8</v>
      </c>
      <c r="F2671" s="13">
        <v>97</v>
      </c>
      <c r="G2671" s="13">
        <f t="shared" si="42"/>
        <v>27</v>
      </c>
      <c r="H2671" s="13">
        <v>27</v>
      </c>
      <c r="I2671" s="13">
        <v>0</v>
      </c>
      <c r="J2671" s="13">
        <v>8</v>
      </c>
      <c r="K2671" s="13">
        <v>2</v>
      </c>
      <c r="L2671" s="13">
        <v>0</v>
      </c>
      <c r="M2671" s="13">
        <v>2</v>
      </c>
      <c r="N2671" s="13">
        <v>5</v>
      </c>
      <c r="O2671" s="13">
        <v>3</v>
      </c>
      <c r="P2671" s="13">
        <v>6</v>
      </c>
      <c r="Q2671" s="13">
        <v>35</v>
      </c>
      <c r="R2671" s="13">
        <v>5130</v>
      </c>
      <c r="S2671" s="13">
        <v>345</v>
      </c>
      <c r="T2671" s="15">
        <v>48.5</v>
      </c>
      <c r="U2671" s="15">
        <v>6.0625</v>
      </c>
      <c r="V2671" s="15">
        <v>3.819375</v>
      </c>
      <c r="W2671" s="13">
        <v>463</v>
      </c>
      <c r="X2671" s="13">
        <v>874</v>
      </c>
      <c r="Y2671" s="13">
        <v>97</v>
      </c>
      <c r="Z2671" s="13">
        <v>1337</v>
      </c>
      <c r="AA2671" s="13">
        <v>216</v>
      </c>
      <c r="AB2671" s="13">
        <v>8</v>
      </c>
    </row>
    <row r="2672" spans="1:28">
      <c r="A2672" s="1">
        <v>100017481</v>
      </c>
      <c r="B2672" s="1" t="s">
        <v>1138</v>
      </c>
      <c r="C2672" s="1" t="s">
        <v>3675</v>
      </c>
      <c r="D2672" s="1" t="s">
        <v>5499</v>
      </c>
      <c r="E2672" s="1">
        <v>4</v>
      </c>
      <c r="F2672" s="13">
        <v>41</v>
      </c>
      <c r="G2672" s="13">
        <f t="shared" si="42"/>
        <v>11</v>
      </c>
      <c r="H2672" s="13">
        <v>11</v>
      </c>
      <c r="I2672" s="13">
        <v>0</v>
      </c>
      <c r="J2672" s="13">
        <v>4</v>
      </c>
      <c r="K2672" s="13">
        <v>2</v>
      </c>
      <c r="L2672" s="13">
        <v>0</v>
      </c>
      <c r="M2672" s="13">
        <v>2</v>
      </c>
      <c r="N2672" s="13">
        <v>3</v>
      </c>
      <c r="O2672" s="13">
        <v>3</v>
      </c>
      <c r="P2672" s="13">
        <v>4</v>
      </c>
      <c r="Q2672" s="13">
        <v>15</v>
      </c>
      <c r="R2672" s="13">
        <v>2190</v>
      </c>
      <c r="S2672" s="13">
        <v>50</v>
      </c>
      <c r="T2672" s="15">
        <v>20.5</v>
      </c>
      <c r="U2672" s="15">
        <v>2.5625</v>
      </c>
      <c r="V2672" s="15">
        <v>1.6143749999999999</v>
      </c>
      <c r="W2672" s="13">
        <v>198</v>
      </c>
      <c r="X2672" s="13">
        <v>344</v>
      </c>
      <c r="Y2672" s="13">
        <v>41</v>
      </c>
      <c r="Z2672" s="13">
        <v>542</v>
      </c>
      <c r="AA2672" s="13">
        <v>168</v>
      </c>
      <c r="AB2672" s="13">
        <v>4</v>
      </c>
    </row>
    <row r="2673" spans="1:28">
      <c r="A2673" s="1">
        <v>100017482</v>
      </c>
      <c r="B2673" s="1" t="s">
        <v>2314</v>
      </c>
      <c r="C2673" s="1" t="s">
        <v>3749</v>
      </c>
      <c r="D2673" s="1" t="s">
        <v>5475</v>
      </c>
      <c r="E2673" s="1">
        <v>2</v>
      </c>
      <c r="F2673" s="13">
        <v>103</v>
      </c>
      <c r="G2673" s="13">
        <f t="shared" si="42"/>
        <v>27</v>
      </c>
      <c r="H2673" s="13">
        <v>27</v>
      </c>
      <c r="I2673" s="13">
        <v>0</v>
      </c>
      <c r="J2673" s="13">
        <v>14</v>
      </c>
      <c r="K2673" s="13">
        <v>0</v>
      </c>
      <c r="L2673" s="13">
        <v>0</v>
      </c>
      <c r="M2673" s="13">
        <v>0</v>
      </c>
      <c r="N2673" s="13">
        <v>8</v>
      </c>
      <c r="O2673" s="13">
        <v>1</v>
      </c>
      <c r="P2673" s="13">
        <v>7</v>
      </c>
      <c r="Q2673" s="13">
        <v>38</v>
      </c>
      <c r="R2673" s="13">
        <v>5038</v>
      </c>
      <c r="S2673" s="13">
        <v>1068</v>
      </c>
      <c r="T2673" s="15">
        <v>51.5</v>
      </c>
      <c r="U2673" s="15">
        <v>6.4375</v>
      </c>
      <c r="V2673" s="15">
        <v>4.055625</v>
      </c>
      <c r="W2673" s="13">
        <v>454</v>
      </c>
      <c r="X2673" s="13">
        <v>1077</v>
      </c>
      <c r="Y2673" s="13">
        <v>103</v>
      </c>
      <c r="Z2673" s="13">
        <v>1531</v>
      </c>
      <c r="AA2673" s="13">
        <v>192</v>
      </c>
      <c r="AB2673" s="13">
        <v>14</v>
      </c>
    </row>
    <row r="2674" spans="1:28">
      <c r="A2674" s="1">
        <v>100017483</v>
      </c>
      <c r="B2674" s="1" t="s">
        <v>2314</v>
      </c>
      <c r="C2674" s="1" t="s">
        <v>3749</v>
      </c>
      <c r="D2674" s="1" t="s">
        <v>5475</v>
      </c>
      <c r="E2674" s="1">
        <v>3</v>
      </c>
      <c r="F2674" s="13">
        <v>81</v>
      </c>
      <c r="G2674" s="13">
        <f t="shared" si="42"/>
        <v>21</v>
      </c>
      <c r="H2674" s="13">
        <v>21</v>
      </c>
      <c r="I2674" s="13">
        <v>0</v>
      </c>
      <c r="J2674" s="13">
        <v>12</v>
      </c>
      <c r="K2674" s="13">
        <v>0</v>
      </c>
      <c r="L2674" s="13">
        <v>0</v>
      </c>
      <c r="M2674" s="13">
        <v>0</v>
      </c>
      <c r="N2674" s="13">
        <v>7</v>
      </c>
      <c r="O2674" s="13">
        <v>1</v>
      </c>
      <c r="P2674" s="13">
        <v>6</v>
      </c>
      <c r="Q2674" s="13">
        <v>30</v>
      </c>
      <c r="R2674" s="13">
        <v>4013</v>
      </c>
      <c r="S2674" s="13">
        <v>634</v>
      </c>
      <c r="T2674" s="15">
        <v>40.5</v>
      </c>
      <c r="U2674" s="15">
        <v>5.0625</v>
      </c>
      <c r="V2674" s="15">
        <v>3.1893750000000001</v>
      </c>
      <c r="W2674" s="13">
        <v>362</v>
      </c>
      <c r="X2674" s="13">
        <v>793</v>
      </c>
      <c r="Y2674" s="13">
        <v>81</v>
      </c>
      <c r="Z2674" s="13">
        <v>1155</v>
      </c>
      <c r="AA2674" s="13">
        <v>168</v>
      </c>
      <c r="AB2674" s="13">
        <v>12</v>
      </c>
    </row>
    <row r="2675" spans="1:28">
      <c r="A2675" s="1">
        <v>100017484</v>
      </c>
      <c r="B2675" s="1" t="s">
        <v>2314</v>
      </c>
      <c r="C2675" s="1" t="s">
        <v>3749</v>
      </c>
      <c r="D2675" s="1" t="s">
        <v>5473</v>
      </c>
      <c r="E2675" s="1">
        <v>3</v>
      </c>
      <c r="F2675" s="13">
        <v>166</v>
      </c>
      <c r="G2675" s="13">
        <f t="shared" si="42"/>
        <v>56</v>
      </c>
      <c r="H2675" s="13">
        <v>56</v>
      </c>
      <c r="I2675" s="13">
        <v>0</v>
      </c>
      <c r="J2675" s="13">
        <v>26</v>
      </c>
      <c r="K2675" s="13">
        <v>0</v>
      </c>
      <c r="L2675" s="13">
        <v>1</v>
      </c>
      <c r="M2675" s="13">
        <v>0</v>
      </c>
      <c r="N2675" s="13">
        <v>13</v>
      </c>
      <c r="O2675" s="13">
        <v>1</v>
      </c>
      <c r="P2675" s="13">
        <v>13</v>
      </c>
      <c r="Q2675" s="13">
        <v>55</v>
      </c>
      <c r="R2675" s="13">
        <v>8212</v>
      </c>
      <c r="S2675" s="13">
        <v>2363</v>
      </c>
      <c r="T2675" s="15">
        <v>83</v>
      </c>
      <c r="U2675" s="15">
        <v>10.375</v>
      </c>
      <c r="V2675" s="15">
        <v>6.5362499999999999</v>
      </c>
      <c r="W2675" s="13">
        <v>740</v>
      </c>
      <c r="X2675" s="13">
        <v>1941</v>
      </c>
      <c r="Y2675" s="13">
        <v>166</v>
      </c>
      <c r="Z2675" s="13">
        <v>2681</v>
      </c>
      <c r="AA2675" s="13">
        <v>312</v>
      </c>
      <c r="AB2675" s="13">
        <v>26</v>
      </c>
    </row>
    <row r="2676" spans="1:28">
      <c r="A2676" s="1">
        <v>100017485</v>
      </c>
      <c r="B2676" s="1" t="s">
        <v>2314</v>
      </c>
      <c r="C2676" s="1" t="s">
        <v>3749</v>
      </c>
      <c r="D2676" s="1" t="s">
        <v>5475</v>
      </c>
      <c r="E2676" s="1">
        <v>4</v>
      </c>
      <c r="F2676" s="13">
        <v>146</v>
      </c>
      <c r="G2676" s="13">
        <f t="shared" si="42"/>
        <v>38</v>
      </c>
      <c r="H2676" s="13">
        <v>38</v>
      </c>
      <c r="I2676" s="13">
        <v>0</v>
      </c>
      <c r="J2676" s="13">
        <v>20</v>
      </c>
      <c r="K2676" s="13">
        <v>0</v>
      </c>
      <c r="L2676" s="13">
        <v>1</v>
      </c>
      <c r="M2676" s="13">
        <v>0</v>
      </c>
      <c r="N2676" s="13">
        <v>10</v>
      </c>
      <c r="O2676" s="13">
        <v>1</v>
      </c>
      <c r="P2676" s="13">
        <v>10</v>
      </c>
      <c r="Q2676" s="13">
        <v>54</v>
      </c>
      <c r="R2676" s="13">
        <v>7040</v>
      </c>
      <c r="S2676" s="13">
        <v>2273</v>
      </c>
      <c r="T2676" s="15">
        <v>73</v>
      </c>
      <c r="U2676" s="15">
        <v>9.125</v>
      </c>
      <c r="V2676" s="15">
        <v>5.7487500000000002</v>
      </c>
      <c r="W2676" s="13">
        <v>634</v>
      </c>
      <c r="X2676" s="13">
        <v>1738</v>
      </c>
      <c r="Y2676" s="13">
        <v>146</v>
      </c>
      <c r="Z2676" s="13">
        <v>2372</v>
      </c>
      <c r="AA2676" s="13">
        <v>240</v>
      </c>
      <c r="AB2676" s="13">
        <v>20</v>
      </c>
    </row>
    <row r="2677" spans="1:28">
      <c r="A2677" s="1">
        <v>100017486</v>
      </c>
      <c r="B2677" s="1" t="s">
        <v>2314</v>
      </c>
      <c r="C2677" s="1" t="s">
        <v>3749</v>
      </c>
      <c r="D2677" s="1" t="s">
        <v>5520</v>
      </c>
      <c r="E2677" s="1">
        <v>3</v>
      </c>
      <c r="F2677" s="13">
        <v>92</v>
      </c>
      <c r="G2677" s="13">
        <f t="shared" si="42"/>
        <v>24</v>
      </c>
      <c r="H2677" s="13">
        <v>24</v>
      </c>
      <c r="I2677" s="13">
        <v>0</v>
      </c>
      <c r="J2677" s="13">
        <v>16</v>
      </c>
      <c r="K2677" s="13">
        <v>0</v>
      </c>
      <c r="L2677" s="13">
        <v>0</v>
      </c>
      <c r="M2677" s="13">
        <v>0</v>
      </c>
      <c r="N2677" s="13">
        <v>9</v>
      </c>
      <c r="O2677" s="13">
        <v>1</v>
      </c>
      <c r="P2677" s="13">
        <v>8</v>
      </c>
      <c r="Q2677" s="13">
        <v>34</v>
      </c>
      <c r="R2677" s="13">
        <v>4765</v>
      </c>
      <c r="S2677" s="13">
        <v>837</v>
      </c>
      <c r="T2677" s="15">
        <v>46</v>
      </c>
      <c r="U2677" s="15">
        <v>5.75</v>
      </c>
      <c r="V2677" s="15">
        <v>3.6225000000000001</v>
      </c>
      <c r="W2677" s="13">
        <v>429</v>
      </c>
      <c r="X2677" s="13">
        <v>966</v>
      </c>
      <c r="Y2677" s="13">
        <v>92</v>
      </c>
      <c r="Z2677" s="13">
        <v>1395</v>
      </c>
      <c r="AA2677" s="13">
        <v>216</v>
      </c>
      <c r="AB2677" s="13">
        <v>16</v>
      </c>
    </row>
    <row r="2678" spans="1:28">
      <c r="A2678" s="1">
        <v>100017487</v>
      </c>
      <c r="B2678" s="1" t="s">
        <v>2314</v>
      </c>
      <c r="C2678" s="1" t="s">
        <v>3737</v>
      </c>
      <c r="D2678" s="1" t="s">
        <v>5499</v>
      </c>
      <c r="E2678" s="1">
        <v>6</v>
      </c>
      <c r="F2678" s="13">
        <v>87</v>
      </c>
      <c r="G2678" s="13">
        <f t="shared" si="42"/>
        <v>23</v>
      </c>
      <c r="H2678" s="13">
        <v>23</v>
      </c>
      <c r="I2678" s="13">
        <v>0</v>
      </c>
      <c r="J2678" s="13">
        <v>10</v>
      </c>
      <c r="K2678" s="13">
        <v>0</v>
      </c>
      <c r="L2678" s="13">
        <v>0</v>
      </c>
      <c r="M2678" s="13">
        <v>0</v>
      </c>
      <c r="N2678" s="13">
        <v>7</v>
      </c>
      <c r="O2678" s="13">
        <v>2</v>
      </c>
      <c r="P2678" s="13">
        <v>5</v>
      </c>
      <c r="Q2678" s="13">
        <v>32</v>
      </c>
      <c r="R2678" s="13">
        <v>4293</v>
      </c>
      <c r="S2678" s="13">
        <v>301</v>
      </c>
      <c r="T2678" s="15">
        <v>43.5</v>
      </c>
      <c r="U2678" s="15">
        <v>5.4375</v>
      </c>
      <c r="V2678" s="15">
        <v>3.4256250000000001</v>
      </c>
      <c r="W2678" s="13">
        <v>387</v>
      </c>
      <c r="X2678" s="13">
        <v>735</v>
      </c>
      <c r="Y2678" s="13">
        <v>87</v>
      </c>
      <c r="Z2678" s="13">
        <v>1122</v>
      </c>
      <c r="AA2678" s="13">
        <v>168</v>
      </c>
      <c r="AB2678" s="13">
        <v>10</v>
      </c>
    </row>
    <row r="2679" spans="1:28">
      <c r="A2679" s="1">
        <v>100017488</v>
      </c>
      <c r="B2679" s="1" t="s">
        <v>2314</v>
      </c>
      <c r="C2679" s="1" t="s">
        <v>3737</v>
      </c>
      <c r="D2679" s="1" t="s">
        <v>5473</v>
      </c>
      <c r="E2679" s="1">
        <v>3</v>
      </c>
      <c r="F2679" s="13">
        <v>71</v>
      </c>
      <c r="G2679" s="13">
        <f t="shared" si="42"/>
        <v>19</v>
      </c>
      <c r="H2679" s="13">
        <v>18</v>
      </c>
      <c r="I2679" s="13">
        <v>1</v>
      </c>
      <c r="J2679" s="13">
        <v>10</v>
      </c>
      <c r="K2679" s="13">
        <v>0</v>
      </c>
      <c r="L2679" s="13">
        <v>0</v>
      </c>
      <c r="M2679" s="13">
        <v>0</v>
      </c>
      <c r="N2679" s="13">
        <v>6</v>
      </c>
      <c r="O2679" s="13">
        <v>1</v>
      </c>
      <c r="P2679" s="13">
        <v>5</v>
      </c>
      <c r="Q2679" s="13">
        <v>27</v>
      </c>
      <c r="R2679" s="13">
        <v>3547</v>
      </c>
      <c r="S2679" s="13">
        <v>500</v>
      </c>
      <c r="T2679" s="15">
        <v>35.5</v>
      </c>
      <c r="U2679" s="15">
        <v>4.4375</v>
      </c>
      <c r="V2679" s="15">
        <v>2.7956249999999998</v>
      </c>
      <c r="W2679" s="13">
        <v>320</v>
      </c>
      <c r="X2679" s="13">
        <v>683</v>
      </c>
      <c r="Y2679" s="13">
        <v>71</v>
      </c>
      <c r="Z2679" s="13">
        <v>1003</v>
      </c>
      <c r="AA2679" s="13">
        <v>144</v>
      </c>
      <c r="AB2679" s="13">
        <v>10</v>
      </c>
    </row>
    <row r="2680" spans="1:28">
      <c r="A2680" s="1">
        <v>100017489</v>
      </c>
      <c r="B2680" s="1" t="s">
        <v>2314</v>
      </c>
      <c r="C2680" s="1" t="s">
        <v>3916</v>
      </c>
      <c r="D2680" s="1" t="s">
        <v>5475</v>
      </c>
      <c r="E2680" s="1">
        <v>2</v>
      </c>
      <c r="F2680" s="13">
        <v>116</v>
      </c>
      <c r="G2680" s="13">
        <f t="shared" si="42"/>
        <v>30</v>
      </c>
      <c r="H2680" s="13">
        <v>30</v>
      </c>
      <c r="I2680" s="13">
        <v>0</v>
      </c>
      <c r="J2680" s="13">
        <v>18</v>
      </c>
      <c r="K2680" s="13">
        <v>0</v>
      </c>
      <c r="L2680" s="13">
        <v>1</v>
      </c>
      <c r="M2680" s="13">
        <v>0</v>
      </c>
      <c r="N2680" s="13">
        <v>9</v>
      </c>
      <c r="O2680" s="13">
        <v>1</v>
      </c>
      <c r="P2680" s="13">
        <v>9</v>
      </c>
      <c r="Q2680" s="13">
        <v>43</v>
      </c>
      <c r="R2680" s="13">
        <v>5763</v>
      </c>
      <c r="S2680" s="13">
        <v>1397</v>
      </c>
      <c r="T2680" s="15">
        <v>58</v>
      </c>
      <c r="U2680" s="15">
        <v>7.25</v>
      </c>
      <c r="V2680" s="15">
        <v>4.5674999999999999</v>
      </c>
      <c r="W2680" s="13">
        <v>519</v>
      </c>
      <c r="X2680" s="13">
        <v>1284</v>
      </c>
      <c r="Y2680" s="13">
        <v>116</v>
      </c>
      <c r="Z2680" s="13">
        <v>1803</v>
      </c>
      <c r="AA2680" s="13">
        <v>216</v>
      </c>
      <c r="AB2680" s="13">
        <v>18</v>
      </c>
    </row>
    <row r="2681" spans="1:28">
      <c r="A2681" s="1">
        <v>100017490</v>
      </c>
      <c r="B2681" s="1" t="s">
        <v>2314</v>
      </c>
      <c r="C2681" s="1" t="s">
        <v>3916</v>
      </c>
      <c r="D2681" s="1" t="s">
        <v>5475</v>
      </c>
      <c r="E2681" s="1">
        <v>3</v>
      </c>
      <c r="F2681" s="13">
        <v>89</v>
      </c>
      <c r="G2681" s="13">
        <f t="shared" si="42"/>
        <v>25</v>
      </c>
      <c r="H2681" s="13">
        <v>25</v>
      </c>
      <c r="I2681" s="13">
        <v>0</v>
      </c>
      <c r="J2681" s="13">
        <v>10</v>
      </c>
      <c r="K2681" s="13">
        <v>1</v>
      </c>
      <c r="L2681" s="13">
        <v>0</v>
      </c>
      <c r="M2681" s="13">
        <v>1</v>
      </c>
      <c r="N2681" s="13">
        <v>6</v>
      </c>
      <c r="O2681" s="13">
        <v>2</v>
      </c>
      <c r="P2681" s="13">
        <v>6</v>
      </c>
      <c r="Q2681" s="13">
        <v>32</v>
      </c>
      <c r="R2681" s="13">
        <v>4631</v>
      </c>
      <c r="S2681" s="13">
        <v>458</v>
      </c>
      <c r="T2681" s="15">
        <v>44.5</v>
      </c>
      <c r="U2681" s="15">
        <v>5.5625</v>
      </c>
      <c r="V2681" s="15">
        <v>3.504375</v>
      </c>
      <c r="W2681" s="13">
        <v>418</v>
      </c>
      <c r="X2681" s="13">
        <v>833</v>
      </c>
      <c r="Y2681" s="13">
        <v>89</v>
      </c>
      <c r="Z2681" s="13">
        <v>1251</v>
      </c>
      <c r="AA2681" s="13">
        <v>192</v>
      </c>
      <c r="AB2681" s="13">
        <v>10</v>
      </c>
    </row>
    <row r="2682" spans="1:28">
      <c r="A2682" s="1">
        <v>100017491</v>
      </c>
      <c r="B2682" s="1" t="s">
        <v>2314</v>
      </c>
      <c r="C2682" s="1" t="s">
        <v>3916</v>
      </c>
      <c r="D2682" s="1" t="s">
        <v>5475</v>
      </c>
      <c r="E2682" s="1">
        <v>4</v>
      </c>
      <c r="F2682" s="13">
        <v>60</v>
      </c>
      <c r="G2682" s="13">
        <f t="shared" si="42"/>
        <v>16</v>
      </c>
      <c r="H2682" s="13">
        <v>16</v>
      </c>
      <c r="I2682" s="13">
        <v>0</v>
      </c>
      <c r="J2682" s="13">
        <v>8</v>
      </c>
      <c r="K2682" s="13">
        <v>1</v>
      </c>
      <c r="L2682" s="13">
        <v>0</v>
      </c>
      <c r="M2682" s="13">
        <v>1</v>
      </c>
      <c r="N2682" s="13">
        <v>6</v>
      </c>
      <c r="O2682" s="13">
        <v>3</v>
      </c>
      <c r="P2682" s="13">
        <v>5</v>
      </c>
      <c r="Q2682" s="13">
        <v>22</v>
      </c>
      <c r="R2682" s="13">
        <v>3028</v>
      </c>
      <c r="S2682" s="13">
        <v>74</v>
      </c>
      <c r="T2682" s="15">
        <v>30</v>
      </c>
      <c r="U2682" s="15">
        <v>3.75</v>
      </c>
      <c r="V2682" s="15">
        <v>2.3624999999999998</v>
      </c>
      <c r="W2682" s="13">
        <v>275</v>
      </c>
      <c r="X2682" s="13">
        <v>477</v>
      </c>
      <c r="Y2682" s="13">
        <v>60</v>
      </c>
      <c r="Z2682" s="13">
        <v>752</v>
      </c>
      <c r="AA2682" s="13">
        <v>192</v>
      </c>
      <c r="AB2682" s="13">
        <v>8</v>
      </c>
    </row>
    <row r="2683" spans="1:28">
      <c r="A2683" s="1">
        <v>100017492</v>
      </c>
      <c r="B2683" s="1" t="s">
        <v>2314</v>
      </c>
      <c r="C2683" s="1" t="s">
        <v>3984</v>
      </c>
      <c r="D2683" s="1" t="s">
        <v>5499</v>
      </c>
      <c r="E2683" s="1">
        <v>4</v>
      </c>
      <c r="F2683" s="13">
        <v>35</v>
      </c>
      <c r="G2683" s="13">
        <f t="shared" si="42"/>
        <v>9</v>
      </c>
      <c r="H2683" s="13">
        <v>9</v>
      </c>
      <c r="I2683" s="13">
        <v>0</v>
      </c>
      <c r="J2683" s="13">
        <v>4</v>
      </c>
      <c r="K2683" s="13">
        <v>0</v>
      </c>
      <c r="L2683" s="13">
        <v>0</v>
      </c>
      <c r="M2683" s="13">
        <v>0</v>
      </c>
      <c r="N2683" s="13">
        <v>3</v>
      </c>
      <c r="O2683" s="13">
        <v>1</v>
      </c>
      <c r="P2683" s="13">
        <v>2</v>
      </c>
      <c r="Q2683" s="13">
        <v>13</v>
      </c>
      <c r="R2683" s="13">
        <v>1751</v>
      </c>
      <c r="S2683" s="13">
        <v>82</v>
      </c>
      <c r="T2683" s="15">
        <v>17.5</v>
      </c>
      <c r="U2683" s="15">
        <v>2.1875</v>
      </c>
      <c r="V2683" s="15">
        <v>1.378125</v>
      </c>
      <c r="W2683" s="13">
        <v>158</v>
      </c>
      <c r="X2683" s="13">
        <v>288</v>
      </c>
      <c r="Y2683" s="13">
        <v>35</v>
      </c>
      <c r="Z2683" s="13">
        <v>446</v>
      </c>
      <c r="AA2683" s="13">
        <v>72</v>
      </c>
      <c r="AB2683" s="13">
        <v>4</v>
      </c>
    </row>
    <row r="2684" spans="1:28">
      <c r="A2684" s="1">
        <v>100017493</v>
      </c>
      <c r="B2684" s="1" t="s">
        <v>2314</v>
      </c>
      <c r="C2684" s="1" t="s">
        <v>3984</v>
      </c>
      <c r="D2684" s="1" t="s">
        <v>5523</v>
      </c>
      <c r="E2684" s="1">
        <v>7</v>
      </c>
      <c r="F2684" s="13">
        <v>136</v>
      </c>
      <c r="G2684" s="13">
        <f t="shared" si="42"/>
        <v>46</v>
      </c>
      <c r="H2684" s="13">
        <v>46</v>
      </c>
      <c r="I2684" s="13">
        <v>0</v>
      </c>
      <c r="J2684" s="13">
        <v>18</v>
      </c>
      <c r="K2684" s="13">
        <v>0</v>
      </c>
      <c r="L2684" s="13">
        <v>1</v>
      </c>
      <c r="M2684" s="13">
        <v>0</v>
      </c>
      <c r="N2684" s="13">
        <v>9</v>
      </c>
      <c r="O2684" s="13">
        <v>1</v>
      </c>
      <c r="P2684" s="13">
        <v>9</v>
      </c>
      <c r="Q2684" s="13">
        <v>45</v>
      </c>
      <c r="R2684" s="13">
        <v>6575</v>
      </c>
      <c r="S2684" s="13">
        <v>1540</v>
      </c>
      <c r="T2684" s="15">
        <v>68</v>
      </c>
      <c r="U2684" s="15">
        <v>8.5</v>
      </c>
      <c r="V2684" s="15">
        <v>5.3550000000000004</v>
      </c>
      <c r="W2684" s="13">
        <v>592</v>
      </c>
      <c r="X2684" s="13">
        <v>1449</v>
      </c>
      <c r="Y2684" s="13">
        <v>136</v>
      </c>
      <c r="Z2684" s="13">
        <v>2041</v>
      </c>
      <c r="AA2684" s="13">
        <v>216</v>
      </c>
      <c r="AB2684" s="13">
        <v>18</v>
      </c>
    </row>
    <row r="2685" spans="1:28">
      <c r="A2685" s="1">
        <v>100017494</v>
      </c>
      <c r="B2685" s="1" t="s">
        <v>2314</v>
      </c>
      <c r="C2685" s="1" t="s">
        <v>3984</v>
      </c>
      <c r="D2685" s="1" t="s">
        <v>5499</v>
      </c>
      <c r="E2685" s="1">
        <v>6</v>
      </c>
      <c r="F2685" s="13">
        <v>85</v>
      </c>
      <c r="G2685" s="13">
        <f t="shared" si="42"/>
        <v>29</v>
      </c>
      <c r="H2685" s="13">
        <v>29</v>
      </c>
      <c r="I2685" s="13">
        <v>0</v>
      </c>
      <c r="J2685" s="13">
        <v>10</v>
      </c>
      <c r="K2685" s="13">
        <v>1</v>
      </c>
      <c r="L2685" s="13">
        <v>0</v>
      </c>
      <c r="M2685" s="13">
        <v>1</v>
      </c>
      <c r="N2685" s="13">
        <v>6</v>
      </c>
      <c r="O2685" s="13">
        <v>2</v>
      </c>
      <c r="P2685" s="13">
        <v>6</v>
      </c>
      <c r="Q2685" s="13">
        <v>28</v>
      </c>
      <c r="R2685" s="13">
        <v>4115</v>
      </c>
      <c r="S2685" s="13">
        <v>500</v>
      </c>
      <c r="T2685" s="15">
        <v>42.5</v>
      </c>
      <c r="U2685" s="15">
        <v>5.3125</v>
      </c>
      <c r="V2685" s="15">
        <v>3.3468749999999998</v>
      </c>
      <c r="W2685" s="13">
        <v>371</v>
      </c>
      <c r="X2685" s="13">
        <v>768</v>
      </c>
      <c r="Y2685" s="13">
        <v>85</v>
      </c>
      <c r="Z2685" s="13">
        <v>1139</v>
      </c>
      <c r="AA2685" s="13">
        <v>192</v>
      </c>
      <c r="AB2685" s="13">
        <v>10</v>
      </c>
    </row>
    <row r="2686" spans="1:28">
      <c r="A2686" s="1">
        <v>100017495</v>
      </c>
      <c r="B2686" s="1" t="s">
        <v>2314</v>
      </c>
      <c r="C2686" s="1" t="s">
        <v>4047</v>
      </c>
      <c r="D2686" s="1" t="s">
        <v>5475</v>
      </c>
      <c r="E2686" s="1">
        <v>3</v>
      </c>
      <c r="F2686" s="13">
        <v>178</v>
      </c>
      <c r="G2686" s="13">
        <f t="shared" si="42"/>
        <v>46</v>
      </c>
      <c r="H2686" s="13">
        <v>46</v>
      </c>
      <c r="I2686" s="13">
        <v>0</v>
      </c>
      <c r="J2686" s="13">
        <v>32</v>
      </c>
      <c r="K2686" s="13">
        <v>2</v>
      </c>
      <c r="L2686" s="13">
        <v>1</v>
      </c>
      <c r="M2686" s="13">
        <v>1</v>
      </c>
      <c r="N2686" s="13">
        <v>16</v>
      </c>
      <c r="O2686" s="13">
        <v>2</v>
      </c>
      <c r="P2686" s="13">
        <v>18</v>
      </c>
      <c r="Q2686" s="13">
        <v>66</v>
      </c>
      <c r="R2686" s="13">
        <v>9371</v>
      </c>
      <c r="S2686" s="13">
        <v>3471</v>
      </c>
      <c r="T2686" s="15">
        <v>89</v>
      </c>
      <c r="U2686" s="15">
        <v>11.125</v>
      </c>
      <c r="V2686" s="15">
        <v>7.00875</v>
      </c>
      <c r="W2686" s="13">
        <v>844</v>
      </c>
      <c r="X2686" s="13">
        <v>2447</v>
      </c>
      <c r="Y2686" s="13">
        <v>178</v>
      </c>
      <c r="Z2686" s="13">
        <v>3291</v>
      </c>
      <c r="AA2686" s="13">
        <v>456</v>
      </c>
      <c r="AB2686" s="13">
        <v>32</v>
      </c>
    </row>
    <row r="2687" spans="1:28">
      <c r="A2687" s="1">
        <v>100017496</v>
      </c>
      <c r="B2687" s="1" t="s">
        <v>2314</v>
      </c>
      <c r="C2687" s="1" t="s">
        <v>4047</v>
      </c>
      <c r="D2687" s="1" t="s">
        <v>5475</v>
      </c>
      <c r="E2687" s="1">
        <v>4</v>
      </c>
      <c r="F2687" s="13">
        <v>106</v>
      </c>
      <c r="G2687" s="13">
        <f t="shared" si="42"/>
        <v>28</v>
      </c>
      <c r="H2687" s="13">
        <v>28</v>
      </c>
      <c r="I2687" s="13">
        <v>0</v>
      </c>
      <c r="J2687" s="13">
        <v>10</v>
      </c>
      <c r="K2687" s="13">
        <v>1</v>
      </c>
      <c r="L2687" s="13">
        <v>0</v>
      </c>
      <c r="M2687" s="13">
        <v>1</v>
      </c>
      <c r="N2687" s="13">
        <v>6</v>
      </c>
      <c r="O2687" s="13">
        <v>2</v>
      </c>
      <c r="P2687" s="13">
        <v>6</v>
      </c>
      <c r="Q2687" s="13">
        <v>39</v>
      </c>
      <c r="R2687" s="13">
        <v>5048</v>
      </c>
      <c r="S2687" s="13">
        <v>949</v>
      </c>
      <c r="T2687" s="15">
        <v>53</v>
      </c>
      <c r="U2687" s="15">
        <v>6.625</v>
      </c>
      <c r="V2687" s="15">
        <v>4.1737500000000001</v>
      </c>
      <c r="W2687" s="13">
        <v>455</v>
      </c>
      <c r="X2687" s="13">
        <v>1043</v>
      </c>
      <c r="Y2687" s="13">
        <v>106</v>
      </c>
      <c r="Z2687" s="13">
        <v>1498</v>
      </c>
      <c r="AA2687" s="13">
        <v>192</v>
      </c>
      <c r="AB2687" s="13">
        <v>10</v>
      </c>
    </row>
    <row r="2688" spans="1:28">
      <c r="A2688" s="1">
        <v>100017497</v>
      </c>
      <c r="B2688" s="1" t="s">
        <v>2314</v>
      </c>
      <c r="C2688" s="1" t="s">
        <v>4047</v>
      </c>
      <c r="D2688" s="1" t="s">
        <v>5524</v>
      </c>
      <c r="E2688" s="1">
        <v>3</v>
      </c>
      <c r="F2688" s="13">
        <v>81</v>
      </c>
      <c r="G2688" s="13">
        <f t="shared" si="42"/>
        <v>21</v>
      </c>
      <c r="H2688" s="13">
        <v>21</v>
      </c>
      <c r="I2688" s="13">
        <v>0</v>
      </c>
      <c r="J2688" s="13">
        <v>12</v>
      </c>
      <c r="K2688" s="13">
        <v>0</v>
      </c>
      <c r="L2688" s="13">
        <v>0</v>
      </c>
      <c r="M2688" s="13">
        <v>0</v>
      </c>
      <c r="N2688" s="13">
        <v>7</v>
      </c>
      <c r="O2688" s="13">
        <v>1</v>
      </c>
      <c r="P2688" s="13">
        <v>6</v>
      </c>
      <c r="Q2688" s="13">
        <v>30</v>
      </c>
      <c r="R2688" s="13">
        <v>4013</v>
      </c>
      <c r="S2688" s="13">
        <v>634</v>
      </c>
      <c r="T2688" s="15">
        <v>40.5</v>
      </c>
      <c r="U2688" s="15">
        <v>5.0625</v>
      </c>
      <c r="V2688" s="15">
        <v>3.1893750000000001</v>
      </c>
      <c r="W2688" s="13">
        <v>362</v>
      </c>
      <c r="X2688" s="13">
        <v>793</v>
      </c>
      <c r="Y2688" s="13">
        <v>81</v>
      </c>
      <c r="Z2688" s="13">
        <v>1155</v>
      </c>
      <c r="AA2688" s="13">
        <v>168</v>
      </c>
      <c r="AB2688" s="13">
        <v>12</v>
      </c>
    </row>
    <row r="2689" spans="1:28">
      <c r="A2689" s="1">
        <v>100017498</v>
      </c>
      <c r="B2689" s="1" t="s">
        <v>2314</v>
      </c>
      <c r="C2689" s="1" t="s">
        <v>4047</v>
      </c>
      <c r="D2689" s="1" t="s">
        <v>5475</v>
      </c>
      <c r="E2689" s="1">
        <v>2</v>
      </c>
      <c r="F2689" s="13">
        <v>89</v>
      </c>
      <c r="G2689" s="13">
        <f t="shared" si="42"/>
        <v>23</v>
      </c>
      <c r="H2689" s="13">
        <v>23</v>
      </c>
      <c r="I2689" s="13">
        <v>0</v>
      </c>
      <c r="J2689" s="13">
        <v>16</v>
      </c>
      <c r="K2689" s="13">
        <v>0</v>
      </c>
      <c r="L2689" s="13">
        <v>0</v>
      </c>
      <c r="M2689" s="13">
        <v>0</v>
      </c>
      <c r="N2689" s="13">
        <v>9</v>
      </c>
      <c r="O2689" s="13">
        <v>1</v>
      </c>
      <c r="P2689" s="13">
        <v>8</v>
      </c>
      <c r="Q2689" s="13">
        <v>33</v>
      </c>
      <c r="R2689" s="13">
        <v>4626</v>
      </c>
      <c r="S2689" s="13">
        <v>784</v>
      </c>
      <c r="T2689" s="15">
        <v>44.5</v>
      </c>
      <c r="U2689" s="15">
        <v>5.5625</v>
      </c>
      <c r="V2689" s="15">
        <v>3.504375</v>
      </c>
      <c r="W2689" s="13">
        <v>417</v>
      </c>
      <c r="X2689" s="13">
        <v>930</v>
      </c>
      <c r="Y2689" s="13">
        <v>89</v>
      </c>
      <c r="Z2689" s="13">
        <v>1347</v>
      </c>
      <c r="AA2689" s="13">
        <v>216</v>
      </c>
      <c r="AB2689" s="13">
        <v>16</v>
      </c>
    </row>
    <row r="2690" spans="1:28">
      <c r="A2690" s="1">
        <v>100017499</v>
      </c>
      <c r="B2690" s="1" t="s">
        <v>2314</v>
      </c>
      <c r="C2690" s="1" t="s">
        <v>2313</v>
      </c>
      <c r="D2690" s="1" t="s">
        <v>5525</v>
      </c>
      <c r="E2690" s="1">
        <v>3</v>
      </c>
      <c r="F2690" s="13">
        <v>62</v>
      </c>
      <c r="G2690" s="13">
        <f t="shared" si="42"/>
        <v>16</v>
      </c>
      <c r="H2690" s="13">
        <v>16</v>
      </c>
      <c r="I2690" s="13">
        <v>0</v>
      </c>
      <c r="J2690" s="13">
        <v>10</v>
      </c>
      <c r="K2690" s="13">
        <v>0</v>
      </c>
      <c r="L2690" s="13">
        <v>0</v>
      </c>
      <c r="M2690" s="13">
        <v>0</v>
      </c>
      <c r="N2690" s="13">
        <v>6</v>
      </c>
      <c r="O2690" s="13">
        <v>1</v>
      </c>
      <c r="P2690" s="13">
        <v>5</v>
      </c>
      <c r="Q2690" s="13">
        <v>23</v>
      </c>
      <c r="R2690" s="13">
        <v>3128</v>
      </c>
      <c r="S2690" s="13">
        <v>345</v>
      </c>
      <c r="T2690" s="15">
        <v>31</v>
      </c>
      <c r="U2690" s="15">
        <v>3.875</v>
      </c>
      <c r="V2690" s="15">
        <v>2.4412500000000001</v>
      </c>
      <c r="W2690" s="13">
        <v>282</v>
      </c>
      <c r="X2690" s="13">
        <v>573</v>
      </c>
      <c r="Y2690" s="13">
        <v>62</v>
      </c>
      <c r="Z2690" s="13">
        <v>855</v>
      </c>
      <c r="AA2690" s="13">
        <v>144</v>
      </c>
      <c r="AB2690" s="13">
        <v>10</v>
      </c>
    </row>
    <row r="2691" spans="1:28">
      <c r="A2691" s="1">
        <v>100017500</v>
      </c>
      <c r="B2691" s="1" t="s">
        <v>2314</v>
      </c>
      <c r="C2691" s="1" t="s">
        <v>2313</v>
      </c>
      <c r="D2691" s="1" t="s">
        <v>5499</v>
      </c>
      <c r="E2691" s="1">
        <v>5</v>
      </c>
      <c r="F2691" s="13">
        <v>87</v>
      </c>
      <c r="G2691" s="13">
        <f t="shared" si="42"/>
        <v>23</v>
      </c>
      <c r="H2691" s="13">
        <v>23</v>
      </c>
      <c r="I2691" s="13">
        <v>0</v>
      </c>
      <c r="J2691" s="13">
        <v>10</v>
      </c>
      <c r="K2691" s="13">
        <v>1</v>
      </c>
      <c r="L2691" s="13">
        <v>0</v>
      </c>
      <c r="M2691" s="13">
        <v>1</v>
      </c>
      <c r="N2691" s="13">
        <v>6</v>
      </c>
      <c r="O2691" s="13">
        <v>2</v>
      </c>
      <c r="P2691" s="13">
        <v>6</v>
      </c>
      <c r="Q2691" s="13">
        <v>32</v>
      </c>
      <c r="R2691" s="13">
        <v>4293</v>
      </c>
      <c r="S2691" s="13">
        <v>732</v>
      </c>
      <c r="T2691" s="15">
        <v>43.5</v>
      </c>
      <c r="U2691" s="15">
        <v>5.4375</v>
      </c>
      <c r="V2691" s="15">
        <v>3.4256250000000001</v>
      </c>
      <c r="W2691" s="13">
        <v>387</v>
      </c>
      <c r="X2691" s="13">
        <v>864</v>
      </c>
      <c r="Y2691" s="13">
        <v>87</v>
      </c>
      <c r="Z2691" s="13">
        <v>1251</v>
      </c>
      <c r="AA2691" s="13">
        <v>192</v>
      </c>
      <c r="AB2691" s="13">
        <v>10</v>
      </c>
    </row>
    <row r="2692" spans="1:28">
      <c r="A2692" s="1">
        <v>100017501</v>
      </c>
      <c r="B2692" s="1" t="s">
        <v>2314</v>
      </c>
      <c r="C2692" s="1" t="s">
        <v>2313</v>
      </c>
      <c r="D2692" s="1" t="s">
        <v>5515</v>
      </c>
      <c r="E2692" s="1">
        <v>3</v>
      </c>
      <c r="F2692" s="13">
        <v>112</v>
      </c>
      <c r="G2692" s="13">
        <f t="shared" si="42"/>
        <v>38</v>
      </c>
      <c r="H2692" s="13">
        <v>38</v>
      </c>
      <c r="I2692" s="13">
        <v>0</v>
      </c>
      <c r="J2692" s="13">
        <v>14</v>
      </c>
      <c r="K2692" s="13">
        <v>0</v>
      </c>
      <c r="L2692" s="13">
        <v>0</v>
      </c>
      <c r="M2692" s="13">
        <v>0</v>
      </c>
      <c r="N2692" s="13">
        <v>8</v>
      </c>
      <c r="O2692" s="13">
        <v>1</v>
      </c>
      <c r="P2692" s="13">
        <v>7</v>
      </c>
      <c r="Q2692" s="13">
        <v>37</v>
      </c>
      <c r="R2692" s="13">
        <v>5457</v>
      </c>
      <c r="S2692" s="13">
        <v>1008</v>
      </c>
      <c r="T2692" s="15">
        <v>56</v>
      </c>
      <c r="U2692" s="15">
        <v>7</v>
      </c>
      <c r="V2692" s="15">
        <v>4.41</v>
      </c>
      <c r="W2692" s="13">
        <v>492</v>
      </c>
      <c r="X2692" s="13">
        <v>1121</v>
      </c>
      <c r="Y2692" s="13">
        <v>112</v>
      </c>
      <c r="Z2692" s="13">
        <v>1613</v>
      </c>
      <c r="AA2692" s="13">
        <v>192</v>
      </c>
      <c r="AB2692" s="13">
        <v>14</v>
      </c>
    </row>
    <row r="2693" spans="1:28">
      <c r="A2693" s="1">
        <v>100017502</v>
      </c>
      <c r="B2693" s="1" t="s">
        <v>2314</v>
      </c>
      <c r="C2693" s="1" t="s">
        <v>2313</v>
      </c>
      <c r="D2693" s="1" t="s">
        <v>5526</v>
      </c>
      <c r="E2693" s="1">
        <v>3</v>
      </c>
      <c r="F2693" s="13">
        <v>22</v>
      </c>
      <c r="G2693" s="13">
        <f t="shared" si="42"/>
        <v>8</v>
      </c>
      <c r="H2693" s="13">
        <v>8</v>
      </c>
      <c r="I2693" s="13">
        <v>0</v>
      </c>
      <c r="J2693" s="13">
        <v>0</v>
      </c>
      <c r="K2693" s="13">
        <v>1</v>
      </c>
      <c r="L2693" s="13">
        <v>0</v>
      </c>
      <c r="M2693" s="13">
        <v>1</v>
      </c>
      <c r="N2693" s="13">
        <v>0</v>
      </c>
      <c r="O2693" s="13">
        <v>1</v>
      </c>
      <c r="P2693" s="13">
        <v>1</v>
      </c>
      <c r="Q2693" s="13">
        <v>7</v>
      </c>
      <c r="R2693" s="13">
        <v>1443</v>
      </c>
      <c r="S2693" s="13">
        <v>0</v>
      </c>
      <c r="T2693" s="15">
        <v>11</v>
      </c>
      <c r="U2693" s="15">
        <v>1.375</v>
      </c>
      <c r="V2693" s="15">
        <v>0.86624999999999996</v>
      </c>
      <c r="W2693" s="13">
        <v>130</v>
      </c>
      <c r="X2693" s="13">
        <v>217</v>
      </c>
      <c r="Y2693" s="13">
        <v>22</v>
      </c>
      <c r="Z2693" s="13">
        <v>347</v>
      </c>
      <c r="AA2693" s="13">
        <v>48</v>
      </c>
      <c r="AB2693" s="13">
        <v>0</v>
      </c>
    </row>
    <row r="2694" spans="1:28">
      <c r="A2694" s="1">
        <v>100017503</v>
      </c>
      <c r="B2694" s="1" t="s">
        <v>2314</v>
      </c>
      <c r="C2694" s="1" t="s">
        <v>2313</v>
      </c>
      <c r="D2694" s="1" t="s">
        <v>5475</v>
      </c>
      <c r="E2694" s="1">
        <v>7</v>
      </c>
      <c r="F2694" s="13">
        <v>144</v>
      </c>
      <c r="G2694" s="13">
        <f t="shared" ref="G2694:G2757" si="43">H2694+I2694</f>
        <v>38</v>
      </c>
      <c r="H2694" s="13">
        <v>38</v>
      </c>
      <c r="I2694" s="13">
        <v>0</v>
      </c>
      <c r="J2694" s="13">
        <v>16</v>
      </c>
      <c r="K2694" s="13">
        <v>2</v>
      </c>
      <c r="L2694" s="13">
        <v>1</v>
      </c>
      <c r="M2694" s="13">
        <v>2</v>
      </c>
      <c r="N2694" s="13">
        <v>8</v>
      </c>
      <c r="O2694" s="13">
        <v>3</v>
      </c>
      <c r="P2694" s="13">
        <v>10</v>
      </c>
      <c r="Q2694" s="13">
        <v>53</v>
      </c>
      <c r="R2694" s="13">
        <v>7177</v>
      </c>
      <c r="S2694" s="13">
        <v>1397</v>
      </c>
      <c r="T2694" s="15">
        <v>72</v>
      </c>
      <c r="U2694" s="15">
        <v>9</v>
      </c>
      <c r="V2694" s="15">
        <v>5.67</v>
      </c>
      <c r="W2694" s="13">
        <v>648</v>
      </c>
      <c r="X2694" s="13">
        <v>1498</v>
      </c>
      <c r="Y2694" s="13">
        <v>144</v>
      </c>
      <c r="Z2694" s="13">
        <v>2146</v>
      </c>
      <c r="AA2694" s="13">
        <v>288</v>
      </c>
      <c r="AB2694" s="13">
        <v>16</v>
      </c>
    </row>
    <row r="2695" spans="1:28">
      <c r="A2695" s="1">
        <v>100017505</v>
      </c>
      <c r="B2695" s="1" t="s">
        <v>2314</v>
      </c>
      <c r="C2695" s="1" t="s">
        <v>2313</v>
      </c>
      <c r="D2695" s="1" t="s">
        <v>5475</v>
      </c>
      <c r="E2695" s="1">
        <v>2</v>
      </c>
      <c r="F2695" s="13">
        <v>199</v>
      </c>
      <c r="G2695" s="13">
        <f t="shared" si="43"/>
        <v>51</v>
      </c>
      <c r="H2695" s="13">
        <v>51</v>
      </c>
      <c r="I2695" s="13">
        <v>0</v>
      </c>
      <c r="J2695" s="13">
        <v>24</v>
      </c>
      <c r="K2695" s="13">
        <v>0</v>
      </c>
      <c r="L2695" s="13">
        <v>1</v>
      </c>
      <c r="M2695" s="13">
        <v>0</v>
      </c>
      <c r="N2695" s="13">
        <v>12</v>
      </c>
      <c r="O2695" s="13">
        <v>1</v>
      </c>
      <c r="P2695" s="13">
        <v>12</v>
      </c>
      <c r="Q2695" s="13">
        <v>74</v>
      </c>
      <c r="R2695" s="13">
        <v>9509</v>
      </c>
      <c r="S2695" s="13">
        <v>4409</v>
      </c>
      <c r="T2695" s="15">
        <v>99.5</v>
      </c>
      <c r="U2695" s="15">
        <v>12.4375</v>
      </c>
      <c r="V2695" s="15">
        <v>7.8356250000000003</v>
      </c>
      <c r="W2695" s="13">
        <v>856</v>
      </c>
      <c r="X2695" s="13">
        <v>2750</v>
      </c>
      <c r="Y2695" s="13">
        <v>199</v>
      </c>
      <c r="Z2695" s="13">
        <v>3606</v>
      </c>
      <c r="AA2695" s="13">
        <v>288</v>
      </c>
      <c r="AB2695" s="13">
        <v>24</v>
      </c>
    </row>
    <row r="2696" spans="1:28">
      <c r="A2696" s="1">
        <v>100017506</v>
      </c>
      <c r="B2696" s="1" t="s">
        <v>2314</v>
      </c>
      <c r="C2696" s="1" t="s">
        <v>2313</v>
      </c>
      <c r="D2696" s="1" t="s">
        <v>5527</v>
      </c>
      <c r="E2696" s="1">
        <v>7</v>
      </c>
      <c r="F2696" s="13">
        <v>261</v>
      </c>
      <c r="G2696" s="13">
        <f t="shared" si="43"/>
        <v>67</v>
      </c>
      <c r="H2696" s="13">
        <v>67</v>
      </c>
      <c r="I2696" s="13">
        <v>0</v>
      </c>
      <c r="J2696" s="13">
        <v>38</v>
      </c>
      <c r="K2696" s="13">
        <v>0</v>
      </c>
      <c r="L2696" s="13">
        <v>1</v>
      </c>
      <c r="M2696" s="13">
        <v>0</v>
      </c>
      <c r="N2696" s="13">
        <v>19</v>
      </c>
      <c r="O2696" s="13">
        <v>1</v>
      </c>
      <c r="P2696" s="13">
        <v>19</v>
      </c>
      <c r="Q2696" s="13">
        <v>97</v>
      </c>
      <c r="R2696" s="13">
        <v>12757</v>
      </c>
      <c r="S2696" s="13">
        <v>7729</v>
      </c>
      <c r="T2696" s="15">
        <v>130.5</v>
      </c>
      <c r="U2696" s="15">
        <v>16.3125</v>
      </c>
      <c r="V2696" s="15">
        <v>10.276875</v>
      </c>
      <c r="W2696" s="13">
        <v>1149</v>
      </c>
      <c r="X2696" s="13">
        <v>4233</v>
      </c>
      <c r="Y2696" s="13">
        <v>261</v>
      </c>
      <c r="Z2696" s="13">
        <v>5382</v>
      </c>
      <c r="AA2696" s="13">
        <v>456</v>
      </c>
      <c r="AB2696" s="13">
        <v>38</v>
      </c>
    </row>
    <row r="2697" spans="1:28">
      <c r="A2697" s="1">
        <v>100017507</v>
      </c>
      <c r="B2697" s="1" t="s">
        <v>2314</v>
      </c>
      <c r="C2697" s="1" t="s">
        <v>2313</v>
      </c>
      <c r="D2697" s="1" t="s">
        <v>5475</v>
      </c>
      <c r="E2697" s="1">
        <v>6</v>
      </c>
      <c r="F2697" s="13">
        <v>33</v>
      </c>
      <c r="G2697" s="13">
        <f t="shared" si="43"/>
        <v>9</v>
      </c>
      <c r="H2697" s="13">
        <v>9</v>
      </c>
      <c r="I2697" s="13">
        <v>0</v>
      </c>
      <c r="J2697" s="13">
        <v>4</v>
      </c>
      <c r="K2697" s="13">
        <v>1</v>
      </c>
      <c r="L2697" s="13">
        <v>0</v>
      </c>
      <c r="M2697" s="13">
        <v>1</v>
      </c>
      <c r="N2697" s="13">
        <v>3</v>
      </c>
      <c r="O2697" s="13">
        <v>2</v>
      </c>
      <c r="P2697" s="13">
        <v>3</v>
      </c>
      <c r="Q2697" s="13">
        <v>12</v>
      </c>
      <c r="R2697" s="13">
        <v>1650</v>
      </c>
      <c r="S2697" s="13">
        <v>37</v>
      </c>
      <c r="T2697" s="15">
        <v>16.5</v>
      </c>
      <c r="U2697" s="15">
        <v>2.0625</v>
      </c>
      <c r="V2697" s="15">
        <v>1.2993749999999999</v>
      </c>
      <c r="W2697" s="13">
        <v>150</v>
      </c>
      <c r="X2697" s="13">
        <v>259</v>
      </c>
      <c r="Y2697" s="13">
        <v>33</v>
      </c>
      <c r="Z2697" s="13">
        <v>409</v>
      </c>
      <c r="AA2697" s="13">
        <v>120</v>
      </c>
      <c r="AB2697" s="13">
        <v>4</v>
      </c>
    </row>
    <row r="2698" spans="1:28">
      <c r="A2698" s="1">
        <v>100017508</v>
      </c>
      <c r="B2698" s="1" t="s">
        <v>2314</v>
      </c>
      <c r="C2698" s="1" t="s">
        <v>2313</v>
      </c>
      <c r="D2698" s="1" t="s">
        <v>5528</v>
      </c>
      <c r="E2698" s="1">
        <v>3</v>
      </c>
      <c r="F2698" s="13">
        <v>103</v>
      </c>
      <c r="G2698" s="13">
        <f t="shared" si="43"/>
        <v>27</v>
      </c>
      <c r="H2698" s="13">
        <v>27</v>
      </c>
      <c r="I2698" s="13">
        <v>0</v>
      </c>
      <c r="J2698" s="13">
        <v>14</v>
      </c>
      <c r="K2698" s="13">
        <v>0</v>
      </c>
      <c r="L2698" s="13">
        <v>0</v>
      </c>
      <c r="M2698" s="13">
        <v>0</v>
      </c>
      <c r="N2698" s="13">
        <v>8</v>
      </c>
      <c r="O2698" s="13">
        <v>1</v>
      </c>
      <c r="P2698" s="13">
        <v>7</v>
      </c>
      <c r="Q2698" s="13">
        <v>38</v>
      </c>
      <c r="R2698" s="13">
        <v>5038</v>
      </c>
      <c r="S2698" s="13">
        <v>1068</v>
      </c>
      <c r="T2698" s="15">
        <v>51.5</v>
      </c>
      <c r="U2698" s="15">
        <v>6.4375</v>
      </c>
      <c r="V2698" s="15">
        <v>4.055625</v>
      </c>
      <c r="W2698" s="13">
        <v>454</v>
      </c>
      <c r="X2698" s="13">
        <v>1077</v>
      </c>
      <c r="Y2698" s="13">
        <v>103</v>
      </c>
      <c r="Z2698" s="13">
        <v>1531</v>
      </c>
      <c r="AA2698" s="13">
        <v>192</v>
      </c>
      <c r="AB2698" s="13">
        <v>14</v>
      </c>
    </row>
    <row r="2699" spans="1:28">
      <c r="A2699" s="1">
        <v>100017509</v>
      </c>
      <c r="B2699" s="1" t="s">
        <v>2314</v>
      </c>
      <c r="C2699" s="1" t="s">
        <v>4293</v>
      </c>
      <c r="D2699" s="1" t="s">
        <v>5475</v>
      </c>
      <c r="E2699" s="1">
        <v>3</v>
      </c>
      <c r="F2699" s="13">
        <v>243</v>
      </c>
      <c r="G2699" s="13">
        <f t="shared" si="43"/>
        <v>63</v>
      </c>
      <c r="H2699" s="13">
        <v>63</v>
      </c>
      <c r="I2699" s="13">
        <v>0</v>
      </c>
      <c r="J2699" s="13">
        <v>30</v>
      </c>
      <c r="K2699" s="13">
        <v>1</v>
      </c>
      <c r="L2699" s="13">
        <v>1</v>
      </c>
      <c r="M2699" s="13">
        <v>1</v>
      </c>
      <c r="N2699" s="13">
        <v>15</v>
      </c>
      <c r="O2699" s="13">
        <v>2</v>
      </c>
      <c r="P2699" s="13">
        <v>16</v>
      </c>
      <c r="Q2699" s="13">
        <v>90</v>
      </c>
      <c r="R2699" s="13">
        <v>11671</v>
      </c>
      <c r="S2699" s="13">
        <v>6320</v>
      </c>
      <c r="T2699" s="15">
        <v>121.5</v>
      </c>
      <c r="U2699" s="15">
        <v>15.1875</v>
      </c>
      <c r="V2699" s="15">
        <v>9.5681250000000002</v>
      </c>
      <c r="W2699" s="13">
        <v>1051</v>
      </c>
      <c r="X2699" s="13">
        <v>3647</v>
      </c>
      <c r="Y2699" s="13">
        <v>243</v>
      </c>
      <c r="Z2699" s="13">
        <v>4698</v>
      </c>
      <c r="AA2699" s="13">
        <v>408</v>
      </c>
      <c r="AB2699" s="13">
        <v>30</v>
      </c>
    </row>
    <row r="2700" spans="1:28">
      <c r="A2700" s="1">
        <v>100017510</v>
      </c>
      <c r="B2700" s="1" t="s">
        <v>2314</v>
      </c>
      <c r="C2700" s="1" t="s">
        <v>4293</v>
      </c>
      <c r="D2700" s="1" t="s">
        <v>5475</v>
      </c>
      <c r="E2700" s="1">
        <v>4</v>
      </c>
      <c r="F2700" s="13">
        <v>54</v>
      </c>
      <c r="G2700" s="13">
        <f t="shared" si="43"/>
        <v>14</v>
      </c>
      <c r="H2700" s="13">
        <v>14</v>
      </c>
      <c r="I2700" s="13">
        <v>0</v>
      </c>
      <c r="J2700" s="13">
        <v>6</v>
      </c>
      <c r="K2700" s="13">
        <v>0</v>
      </c>
      <c r="L2700" s="13">
        <v>0</v>
      </c>
      <c r="M2700" s="13">
        <v>0</v>
      </c>
      <c r="N2700" s="13">
        <v>4</v>
      </c>
      <c r="O2700" s="13">
        <v>1</v>
      </c>
      <c r="P2700" s="13">
        <v>3</v>
      </c>
      <c r="Q2700" s="13">
        <v>20</v>
      </c>
      <c r="R2700" s="13">
        <v>2636</v>
      </c>
      <c r="S2700" s="13">
        <v>248</v>
      </c>
      <c r="T2700" s="15">
        <v>27</v>
      </c>
      <c r="U2700" s="15">
        <v>3.375</v>
      </c>
      <c r="V2700" s="15">
        <v>2.1262500000000002</v>
      </c>
      <c r="W2700" s="13">
        <v>238</v>
      </c>
      <c r="X2700" s="13">
        <v>470</v>
      </c>
      <c r="Y2700" s="13">
        <v>54</v>
      </c>
      <c r="Z2700" s="13">
        <v>708</v>
      </c>
      <c r="AA2700" s="13">
        <v>96</v>
      </c>
      <c r="AB2700" s="13">
        <v>6</v>
      </c>
    </row>
    <row r="2701" spans="1:28">
      <c r="A2701" s="1">
        <v>100017511</v>
      </c>
      <c r="B2701" s="1" t="s">
        <v>2314</v>
      </c>
      <c r="C2701" s="1" t="s">
        <v>4293</v>
      </c>
      <c r="D2701" s="1" t="s">
        <v>5475</v>
      </c>
      <c r="E2701" s="1">
        <v>4</v>
      </c>
      <c r="F2701" s="13">
        <v>49</v>
      </c>
      <c r="G2701" s="13">
        <f t="shared" si="43"/>
        <v>13</v>
      </c>
      <c r="H2701" s="13">
        <v>13</v>
      </c>
      <c r="I2701" s="13">
        <v>0</v>
      </c>
      <c r="J2701" s="13">
        <v>6</v>
      </c>
      <c r="K2701" s="13">
        <v>0</v>
      </c>
      <c r="L2701" s="13">
        <v>0</v>
      </c>
      <c r="M2701" s="13">
        <v>0</v>
      </c>
      <c r="N2701" s="13">
        <v>4</v>
      </c>
      <c r="O2701" s="13">
        <v>1</v>
      </c>
      <c r="P2701" s="13">
        <v>3</v>
      </c>
      <c r="Q2701" s="13">
        <v>18</v>
      </c>
      <c r="R2701" s="13">
        <v>2403</v>
      </c>
      <c r="S2701" s="13">
        <v>192</v>
      </c>
      <c r="T2701" s="15">
        <v>24.5</v>
      </c>
      <c r="U2701" s="15">
        <v>3.0625</v>
      </c>
      <c r="V2701" s="15">
        <v>1.9293750000000001</v>
      </c>
      <c r="W2701" s="13">
        <v>217</v>
      </c>
      <c r="X2701" s="13">
        <v>419</v>
      </c>
      <c r="Y2701" s="13">
        <v>49</v>
      </c>
      <c r="Z2701" s="13">
        <v>636</v>
      </c>
      <c r="AA2701" s="13">
        <v>96</v>
      </c>
      <c r="AB2701" s="13">
        <v>6</v>
      </c>
    </row>
    <row r="2702" spans="1:28">
      <c r="A2702" s="1">
        <v>100017512</v>
      </c>
      <c r="B2702" s="1" t="s">
        <v>2314</v>
      </c>
      <c r="C2702" s="1" t="s">
        <v>4360</v>
      </c>
      <c r="D2702" s="1" t="s">
        <v>5499</v>
      </c>
      <c r="E2702" s="1">
        <v>5</v>
      </c>
      <c r="F2702" s="13">
        <v>76</v>
      </c>
      <c r="G2702" s="13">
        <f t="shared" si="43"/>
        <v>20</v>
      </c>
      <c r="H2702" s="13">
        <v>20</v>
      </c>
      <c r="I2702" s="13">
        <v>0</v>
      </c>
      <c r="J2702" s="13">
        <v>8</v>
      </c>
      <c r="K2702" s="13">
        <v>0</v>
      </c>
      <c r="L2702" s="13">
        <v>0</v>
      </c>
      <c r="M2702" s="13">
        <v>1</v>
      </c>
      <c r="N2702" s="13">
        <v>5</v>
      </c>
      <c r="O2702" s="13">
        <v>2</v>
      </c>
      <c r="P2702" s="13">
        <v>4</v>
      </c>
      <c r="Q2702" s="13">
        <v>28</v>
      </c>
      <c r="R2702" s="13">
        <v>3660</v>
      </c>
      <c r="S2702" s="13">
        <v>543</v>
      </c>
      <c r="T2702" s="15">
        <v>38</v>
      </c>
      <c r="U2702" s="15">
        <v>4.75</v>
      </c>
      <c r="V2702" s="15">
        <v>2.9925000000000002</v>
      </c>
      <c r="W2702" s="13">
        <v>330</v>
      </c>
      <c r="X2702" s="13">
        <v>712</v>
      </c>
      <c r="Y2702" s="13">
        <v>76</v>
      </c>
      <c r="Z2702" s="13">
        <v>1042</v>
      </c>
      <c r="AA2702" s="13">
        <v>144</v>
      </c>
      <c r="AB2702" s="13">
        <v>8</v>
      </c>
    </row>
    <row r="2703" spans="1:28">
      <c r="A2703" s="1">
        <v>100017513</v>
      </c>
      <c r="B2703" s="1" t="s">
        <v>2314</v>
      </c>
      <c r="C2703" s="1" t="s">
        <v>4360</v>
      </c>
      <c r="D2703" s="1" t="s">
        <v>5473</v>
      </c>
      <c r="E2703" s="1">
        <v>3</v>
      </c>
      <c r="F2703" s="13">
        <v>92</v>
      </c>
      <c r="G2703" s="13">
        <f t="shared" si="43"/>
        <v>24</v>
      </c>
      <c r="H2703" s="13">
        <v>24</v>
      </c>
      <c r="I2703" s="13">
        <v>0</v>
      </c>
      <c r="J2703" s="13">
        <v>12</v>
      </c>
      <c r="K2703" s="13">
        <v>0</v>
      </c>
      <c r="L2703" s="13">
        <v>0</v>
      </c>
      <c r="M2703" s="13">
        <v>0</v>
      </c>
      <c r="N2703" s="13">
        <v>7</v>
      </c>
      <c r="O2703" s="13">
        <v>1</v>
      </c>
      <c r="P2703" s="13">
        <v>6</v>
      </c>
      <c r="Q2703" s="13">
        <v>34</v>
      </c>
      <c r="R2703" s="13">
        <v>4525</v>
      </c>
      <c r="S2703" s="13">
        <v>837</v>
      </c>
      <c r="T2703" s="15">
        <v>46</v>
      </c>
      <c r="U2703" s="15">
        <v>5.75</v>
      </c>
      <c r="V2703" s="15">
        <v>3.6225000000000001</v>
      </c>
      <c r="W2703" s="13">
        <v>408</v>
      </c>
      <c r="X2703" s="13">
        <v>930</v>
      </c>
      <c r="Y2703" s="13">
        <v>92</v>
      </c>
      <c r="Z2703" s="13">
        <v>1338</v>
      </c>
      <c r="AA2703" s="13">
        <v>168</v>
      </c>
      <c r="AB2703" s="13">
        <v>12</v>
      </c>
    </row>
    <row r="2704" spans="1:28">
      <c r="A2704" s="1">
        <v>100017514</v>
      </c>
      <c r="B2704" s="1" t="s">
        <v>2314</v>
      </c>
      <c r="C2704" s="1" t="s">
        <v>4389</v>
      </c>
      <c r="D2704" s="1" t="s">
        <v>5499</v>
      </c>
      <c r="E2704" s="1">
        <v>3</v>
      </c>
      <c r="F2704" s="13">
        <v>92</v>
      </c>
      <c r="G2704" s="13">
        <f t="shared" si="43"/>
        <v>24</v>
      </c>
      <c r="H2704" s="13">
        <v>24</v>
      </c>
      <c r="I2704" s="13">
        <v>0</v>
      </c>
      <c r="J2704" s="13">
        <v>10</v>
      </c>
      <c r="K2704" s="13">
        <v>0</v>
      </c>
      <c r="L2704" s="13">
        <v>0</v>
      </c>
      <c r="M2704" s="13">
        <v>0</v>
      </c>
      <c r="N2704" s="13">
        <v>6</v>
      </c>
      <c r="O2704" s="13">
        <v>1</v>
      </c>
      <c r="P2704" s="13">
        <v>5</v>
      </c>
      <c r="Q2704" s="13">
        <v>34</v>
      </c>
      <c r="R2704" s="13">
        <v>4405</v>
      </c>
      <c r="S2704" s="13">
        <v>837</v>
      </c>
      <c r="T2704" s="15">
        <v>46</v>
      </c>
      <c r="U2704" s="15">
        <v>5.75</v>
      </c>
      <c r="V2704" s="15">
        <v>3.6225000000000001</v>
      </c>
      <c r="W2704" s="13">
        <v>397</v>
      </c>
      <c r="X2704" s="13">
        <v>912</v>
      </c>
      <c r="Y2704" s="13">
        <v>92</v>
      </c>
      <c r="Z2704" s="13">
        <v>1309</v>
      </c>
      <c r="AA2704" s="13">
        <v>144</v>
      </c>
      <c r="AB2704" s="13">
        <v>10</v>
      </c>
    </row>
    <row r="2705" spans="1:28">
      <c r="A2705" s="1">
        <v>100017515</v>
      </c>
      <c r="B2705" s="1" t="s">
        <v>2314</v>
      </c>
      <c r="C2705" s="1" t="s">
        <v>4475</v>
      </c>
      <c r="D2705" s="1" t="s">
        <v>5499</v>
      </c>
      <c r="E2705" s="1">
        <v>6</v>
      </c>
      <c r="F2705" s="13">
        <v>159</v>
      </c>
      <c r="G2705" s="13">
        <f t="shared" si="43"/>
        <v>41</v>
      </c>
      <c r="H2705" s="13">
        <v>41</v>
      </c>
      <c r="I2705" s="13">
        <v>0</v>
      </c>
      <c r="J2705" s="13">
        <v>18</v>
      </c>
      <c r="K2705" s="13">
        <v>1</v>
      </c>
      <c r="L2705" s="13">
        <v>1</v>
      </c>
      <c r="M2705" s="13">
        <v>1</v>
      </c>
      <c r="N2705" s="13">
        <v>9</v>
      </c>
      <c r="O2705" s="13">
        <v>2</v>
      </c>
      <c r="P2705" s="13">
        <v>10</v>
      </c>
      <c r="Q2705" s="13">
        <v>59</v>
      </c>
      <c r="R2705" s="13">
        <v>7566</v>
      </c>
      <c r="S2705" s="13">
        <v>2363</v>
      </c>
      <c r="T2705" s="15">
        <v>79.5</v>
      </c>
      <c r="U2705" s="15">
        <v>9.9375</v>
      </c>
      <c r="V2705" s="15">
        <v>6.2606250000000001</v>
      </c>
      <c r="W2705" s="13">
        <v>682</v>
      </c>
      <c r="X2705" s="13">
        <v>1844</v>
      </c>
      <c r="Y2705" s="13">
        <v>159</v>
      </c>
      <c r="Z2705" s="13">
        <v>2526</v>
      </c>
      <c r="AA2705" s="13">
        <v>264</v>
      </c>
      <c r="AB2705" s="13">
        <v>18</v>
      </c>
    </row>
    <row r="2706" spans="1:28">
      <c r="A2706" s="1">
        <v>100017517</v>
      </c>
      <c r="B2706" s="1" t="s">
        <v>2314</v>
      </c>
      <c r="C2706" s="1" t="s">
        <v>4475</v>
      </c>
      <c r="D2706" s="1" t="s">
        <v>5475</v>
      </c>
      <c r="E2706" s="1">
        <v>3</v>
      </c>
      <c r="F2706" s="13">
        <v>87</v>
      </c>
      <c r="G2706" s="13">
        <f t="shared" si="43"/>
        <v>23</v>
      </c>
      <c r="H2706" s="13">
        <v>23</v>
      </c>
      <c r="I2706" s="13">
        <v>0</v>
      </c>
      <c r="J2706" s="13">
        <v>14</v>
      </c>
      <c r="K2706" s="13">
        <v>0</v>
      </c>
      <c r="L2706" s="13">
        <v>0</v>
      </c>
      <c r="M2706" s="13">
        <v>0</v>
      </c>
      <c r="N2706" s="13">
        <v>8</v>
      </c>
      <c r="O2706" s="13">
        <v>1</v>
      </c>
      <c r="P2706" s="13">
        <v>7</v>
      </c>
      <c r="Q2706" s="13">
        <v>32</v>
      </c>
      <c r="R2706" s="13">
        <v>4413</v>
      </c>
      <c r="S2706" s="13">
        <v>732</v>
      </c>
      <c r="T2706" s="15">
        <v>43.5</v>
      </c>
      <c r="U2706" s="15">
        <v>5.4375</v>
      </c>
      <c r="V2706" s="15">
        <v>3.4256250000000001</v>
      </c>
      <c r="W2706" s="13">
        <v>398</v>
      </c>
      <c r="X2706" s="13">
        <v>882</v>
      </c>
      <c r="Y2706" s="13">
        <v>87</v>
      </c>
      <c r="Z2706" s="13">
        <v>1280</v>
      </c>
      <c r="AA2706" s="13">
        <v>192</v>
      </c>
      <c r="AB2706" s="13">
        <v>14</v>
      </c>
    </row>
    <row r="2707" spans="1:28">
      <c r="A2707" s="1">
        <v>100017518</v>
      </c>
      <c r="B2707" s="1" t="s">
        <v>2314</v>
      </c>
      <c r="C2707" s="1" t="s">
        <v>4520</v>
      </c>
      <c r="D2707" s="1" t="s">
        <v>5475</v>
      </c>
      <c r="E2707" s="1">
        <v>3</v>
      </c>
      <c r="F2707" s="13">
        <v>72</v>
      </c>
      <c r="G2707" s="13">
        <f t="shared" si="43"/>
        <v>32</v>
      </c>
      <c r="H2707" s="13">
        <v>14</v>
      </c>
      <c r="I2707" s="13">
        <v>18</v>
      </c>
      <c r="J2707" s="13">
        <v>8</v>
      </c>
      <c r="K2707" s="13">
        <v>0</v>
      </c>
      <c r="L2707" s="13">
        <v>0</v>
      </c>
      <c r="M2707" s="13">
        <v>0</v>
      </c>
      <c r="N2707" s="13">
        <v>5</v>
      </c>
      <c r="O2707" s="13">
        <v>1</v>
      </c>
      <c r="P2707" s="13">
        <v>4</v>
      </c>
      <c r="Q2707" s="13">
        <v>38</v>
      </c>
      <c r="R2707" s="13">
        <v>3474</v>
      </c>
      <c r="S2707" s="13">
        <v>1068</v>
      </c>
      <c r="T2707" s="15">
        <v>36</v>
      </c>
      <c r="U2707" s="15">
        <v>4.5</v>
      </c>
      <c r="V2707" s="15">
        <v>2.835</v>
      </c>
      <c r="W2707" s="13">
        <v>313</v>
      </c>
      <c r="X2707" s="13">
        <v>842</v>
      </c>
      <c r="Y2707" s="13">
        <v>72</v>
      </c>
      <c r="Z2707" s="13">
        <v>1155</v>
      </c>
      <c r="AA2707" s="13">
        <v>120</v>
      </c>
      <c r="AB2707" s="13">
        <v>8</v>
      </c>
    </row>
    <row r="2708" spans="1:28">
      <c r="A2708" s="1">
        <v>100017520</v>
      </c>
      <c r="B2708" s="1" t="s">
        <v>2314</v>
      </c>
      <c r="C2708" s="1" t="s">
        <v>4520</v>
      </c>
      <c r="D2708" s="1" t="s">
        <v>5475</v>
      </c>
      <c r="E2708" s="1">
        <v>6</v>
      </c>
      <c r="F2708" s="13">
        <v>190</v>
      </c>
      <c r="G2708" s="13">
        <f t="shared" si="43"/>
        <v>50</v>
      </c>
      <c r="H2708" s="13">
        <v>50</v>
      </c>
      <c r="I2708" s="13">
        <v>0</v>
      </c>
      <c r="J2708" s="13">
        <v>22</v>
      </c>
      <c r="K2708" s="13">
        <v>0</v>
      </c>
      <c r="L2708" s="13">
        <v>0</v>
      </c>
      <c r="M2708" s="13">
        <v>0</v>
      </c>
      <c r="N2708" s="13">
        <v>14</v>
      </c>
      <c r="O2708" s="13">
        <v>3</v>
      </c>
      <c r="P2708" s="13">
        <v>11</v>
      </c>
      <c r="Q2708" s="13">
        <v>70</v>
      </c>
      <c r="R2708" s="13">
        <v>9211</v>
      </c>
      <c r="S2708" s="13">
        <v>1073</v>
      </c>
      <c r="T2708" s="15">
        <v>95</v>
      </c>
      <c r="U2708" s="15">
        <v>11.875</v>
      </c>
      <c r="V2708" s="15">
        <v>7.4812500000000002</v>
      </c>
      <c r="W2708" s="13">
        <v>831</v>
      </c>
      <c r="X2708" s="13">
        <v>1705</v>
      </c>
      <c r="Y2708" s="13">
        <v>190</v>
      </c>
      <c r="Z2708" s="13">
        <v>2536</v>
      </c>
      <c r="AA2708" s="13">
        <v>336</v>
      </c>
      <c r="AB2708" s="13">
        <v>22</v>
      </c>
    </row>
    <row r="2709" spans="1:28">
      <c r="A2709" s="1">
        <v>100017521</v>
      </c>
      <c r="B2709" s="1" t="s">
        <v>2314</v>
      </c>
      <c r="C2709" s="1" t="s">
        <v>4520</v>
      </c>
      <c r="D2709" s="1" t="s">
        <v>5499</v>
      </c>
      <c r="E2709" s="1">
        <v>5</v>
      </c>
      <c r="F2709" s="13">
        <v>168</v>
      </c>
      <c r="G2709" s="13">
        <f t="shared" si="43"/>
        <v>44</v>
      </c>
      <c r="H2709" s="13">
        <v>44</v>
      </c>
      <c r="I2709" s="13">
        <v>0</v>
      </c>
      <c r="J2709" s="13">
        <v>22</v>
      </c>
      <c r="K2709" s="13">
        <v>1</v>
      </c>
      <c r="L2709" s="13">
        <v>1</v>
      </c>
      <c r="M2709" s="13">
        <v>1</v>
      </c>
      <c r="N2709" s="13">
        <v>11</v>
      </c>
      <c r="O2709" s="13">
        <v>2</v>
      </c>
      <c r="P2709" s="13">
        <v>12</v>
      </c>
      <c r="Q2709" s="13">
        <v>62</v>
      </c>
      <c r="R2709" s="13">
        <v>8058</v>
      </c>
      <c r="S2709" s="13">
        <v>2840</v>
      </c>
      <c r="T2709" s="15">
        <v>84</v>
      </c>
      <c r="U2709" s="15">
        <v>10.5</v>
      </c>
      <c r="V2709" s="15">
        <v>6.6150000000000002</v>
      </c>
      <c r="W2709" s="13">
        <v>726</v>
      </c>
      <c r="X2709" s="13">
        <v>2061</v>
      </c>
      <c r="Y2709" s="13">
        <v>168</v>
      </c>
      <c r="Z2709" s="13">
        <v>2787</v>
      </c>
      <c r="AA2709" s="13">
        <v>312</v>
      </c>
      <c r="AB2709" s="13">
        <v>22</v>
      </c>
    </row>
    <row r="2710" spans="1:28">
      <c r="A2710" s="1">
        <v>100017522</v>
      </c>
      <c r="B2710" s="1" t="s">
        <v>2314</v>
      </c>
      <c r="C2710" s="1" t="s">
        <v>4520</v>
      </c>
      <c r="D2710" s="1" t="s">
        <v>5473</v>
      </c>
      <c r="E2710" s="1">
        <v>3</v>
      </c>
      <c r="F2710" s="13">
        <v>63</v>
      </c>
      <c r="G2710" s="13">
        <f t="shared" si="43"/>
        <v>17</v>
      </c>
      <c r="H2710" s="13">
        <v>16</v>
      </c>
      <c r="I2710" s="13">
        <v>1</v>
      </c>
      <c r="J2710" s="13">
        <v>8</v>
      </c>
      <c r="K2710" s="13">
        <v>0</v>
      </c>
      <c r="L2710" s="13">
        <v>0</v>
      </c>
      <c r="M2710" s="13">
        <v>0</v>
      </c>
      <c r="N2710" s="13">
        <v>5</v>
      </c>
      <c r="O2710" s="13">
        <v>1</v>
      </c>
      <c r="P2710" s="13">
        <v>4</v>
      </c>
      <c r="Q2710" s="13">
        <v>24</v>
      </c>
      <c r="R2710" s="13">
        <v>3055</v>
      </c>
      <c r="S2710" s="13">
        <v>381</v>
      </c>
      <c r="T2710" s="15">
        <v>31.5</v>
      </c>
      <c r="U2710" s="15">
        <v>3.9375</v>
      </c>
      <c r="V2710" s="15">
        <v>2.4806249999999999</v>
      </c>
      <c r="W2710" s="13">
        <v>275</v>
      </c>
      <c r="X2710" s="13">
        <v>573</v>
      </c>
      <c r="Y2710" s="13">
        <v>63</v>
      </c>
      <c r="Z2710" s="13">
        <v>848</v>
      </c>
      <c r="AA2710" s="13">
        <v>120</v>
      </c>
      <c r="AB2710" s="13">
        <v>8</v>
      </c>
    </row>
    <row r="2711" spans="1:28">
      <c r="A2711" s="1">
        <v>100017523</v>
      </c>
      <c r="B2711" s="1" t="s">
        <v>587</v>
      </c>
      <c r="C2711" s="1" t="s">
        <v>4696</v>
      </c>
      <c r="D2711" s="1" t="s">
        <v>5499</v>
      </c>
      <c r="E2711" s="1">
        <v>9</v>
      </c>
      <c r="F2711" s="13">
        <v>88</v>
      </c>
      <c r="G2711" s="13">
        <f t="shared" si="43"/>
        <v>26</v>
      </c>
      <c r="H2711" s="13">
        <v>23</v>
      </c>
      <c r="I2711" s="13">
        <v>3</v>
      </c>
      <c r="J2711" s="13">
        <v>8</v>
      </c>
      <c r="K2711" s="13">
        <v>2</v>
      </c>
      <c r="L2711" s="13">
        <v>0</v>
      </c>
      <c r="M2711" s="13">
        <v>2</v>
      </c>
      <c r="N2711" s="13">
        <v>5</v>
      </c>
      <c r="O2711" s="13">
        <v>3</v>
      </c>
      <c r="P2711" s="13">
        <v>6</v>
      </c>
      <c r="Q2711" s="13">
        <v>34</v>
      </c>
      <c r="R2711" s="13">
        <v>4251</v>
      </c>
      <c r="S2711" s="13">
        <v>543</v>
      </c>
      <c r="T2711" s="15">
        <v>44</v>
      </c>
      <c r="U2711" s="15">
        <v>5.5</v>
      </c>
      <c r="V2711" s="15">
        <v>3.4649999999999999</v>
      </c>
      <c r="W2711" s="13">
        <v>384</v>
      </c>
      <c r="X2711" s="13">
        <v>801</v>
      </c>
      <c r="Y2711" s="13">
        <v>88</v>
      </c>
      <c r="Z2711" s="13">
        <v>1185</v>
      </c>
      <c r="AA2711" s="13">
        <v>216</v>
      </c>
      <c r="AB2711" s="13">
        <v>8</v>
      </c>
    </row>
    <row r="2712" spans="1:28">
      <c r="A2712" s="1">
        <v>100017524</v>
      </c>
      <c r="B2712" s="1" t="s">
        <v>587</v>
      </c>
      <c r="C2712" s="1" t="s">
        <v>1612</v>
      </c>
      <c r="D2712" s="1" t="s">
        <v>5475</v>
      </c>
      <c r="E2712" s="1">
        <v>5</v>
      </c>
      <c r="F2712" s="13">
        <v>92</v>
      </c>
      <c r="G2712" s="13">
        <f t="shared" si="43"/>
        <v>24</v>
      </c>
      <c r="H2712" s="13">
        <v>24</v>
      </c>
      <c r="I2712" s="13">
        <v>0</v>
      </c>
      <c r="J2712" s="13">
        <v>12</v>
      </c>
      <c r="K2712" s="13">
        <v>2</v>
      </c>
      <c r="L2712" s="13">
        <v>0</v>
      </c>
      <c r="M2712" s="13">
        <v>2</v>
      </c>
      <c r="N2712" s="13">
        <v>7</v>
      </c>
      <c r="O2712" s="13">
        <v>3</v>
      </c>
      <c r="P2712" s="13">
        <v>8</v>
      </c>
      <c r="Q2712" s="13">
        <v>34</v>
      </c>
      <c r="R2712" s="13">
        <v>4765</v>
      </c>
      <c r="S2712" s="13">
        <v>837</v>
      </c>
      <c r="T2712" s="15">
        <v>46</v>
      </c>
      <c r="U2712" s="15">
        <v>5.75</v>
      </c>
      <c r="V2712" s="15">
        <v>3.6225000000000001</v>
      </c>
      <c r="W2712" s="13">
        <v>430</v>
      </c>
      <c r="X2712" s="13">
        <v>966</v>
      </c>
      <c r="Y2712" s="13">
        <v>92</v>
      </c>
      <c r="Z2712" s="13">
        <v>1396</v>
      </c>
      <c r="AA2712" s="13">
        <v>264</v>
      </c>
      <c r="AB2712" s="13">
        <v>12</v>
      </c>
    </row>
    <row r="2713" spans="1:28">
      <c r="A2713" s="1">
        <v>100017525</v>
      </c>
      <c r="B2713" s="1" t="s">
        <v>587</v>
      </c>
      <c r="C2713" s="1" t="s">
        <v>4778</v>
      </c>
      <c r="D2713" s="1" t="s">
        <v>5529</v>
      </c>
      <c r="E2713" s="1">
        <v>3</v>
      </c>
      <c r="F2713" s="13">
        <v>111</v>
      </c>
      <c r="G2713" s="13">
        <f t="shared" si="43"/>
        <v>29</v>
      </c>
      <c r="H2713" s="13">
        <v>29</v>
      </c>
      <c r="I2713" s="13">
        <v>0</v>
      </c>
      <c r="J2713" s="13">
        <v>16</v>
      </c>
      <c r="K2713" s="13">
        <v>0</v>
      </c>
      <c r="L2713" s="13">
        <v>1</v>
      </c>
      <c r="M2713" s="13">
        <v>0</v>
      </c>
      <c r="N2713" s="13">
        <v>8</v>
      </c>
      <c r="O2713" s="13">
        <v>1</v>
      </c>
      <c r="P2713" s="13">
        <v>8</v>
      </c>
      <c r="Q2713" s="13">
        <v>41</v>
      </c>
      <c r="R2713" s="13">
        <v>5410</v>
      </c>
      <c r="S2713" s="13">
        <v>1260</v>
      </c>
      <c r="T2713" s="15">
        <v>55.5</v>
      </c>
      <c r="U2713" s="15">
        <v>6.9375</v>
      </c>
      <c r="V2713" s="15">
        <v>4.3706250000000004</v>
      </c>
      <c r="W2713" s="13">
        <v>487</v>
      </c>
      <c r="X2713" s="13">
        <v>1190</v>
      </c>
      <c r="Y2713" s="13">
        <v>111</v>
      </c>
      <c r="Z2713" s="13">
        <v>1677</v>
      </c>
      <c r="AA2713" s="13">
        <v>192</v>
      </c>
      <c r="AB2713" s="13">
        <v>16</v>
      </c>
    </row>
    <row r="2714" spans="1:28">
      <c r="A2714" s="1">
        <v>100017526</v>
      </c>
      <c r="B2714" s="1" t="s">
        <v>587</v>
      </c>
      <c r="C2714" s="1" t="s">
        <v>4778</v>
      </c>
      <c r="D2714" s="1" t="s">
        <v>5485</v>
      </c>
      <c r="E2714" s="1">
        <v>2</v>
      </c>
      <c r="F2714" s="13">
        <v>27</v>
      </c>
      <c r="G2714" s="13">
        <f t="shared" si="43"/>
        <v>7</v>
      </c>
      <c r="H2714" s="13">
        <v>7</v>
      </c>
      <c r="I2714" s="13">
        <v>0</v>
      </c>
      <c r="J2714" s="13">
        <v>4</v>
      </c>
      <c r="K2714" s="13">
        <v>0</v>
      </c>
      <c r="L2714" s="13">
        <v>0</v>
      </c>
      <c r="M2714" s="13">
        <v>0</v>
      </c>
      <c r="N2714" s="13">
        <v>3</v>
      </c>
      <c r="O2714" s="13">
        <v>1</v>
      </c>
      <c r="P2714" s="13">
        <v>2</v>
      </c>
      <c r="Q2714" s="13">
        <v>10</v>
      </c>
      <c r="R2714" s="13">
        <v>1378</v>
      </c>
      <c r="S2714" s="13">
        <v>37</v>
      </c>
      <c r="T2714" s="15">
        <v>13.5</v>
      </c>
      <c r="U2714" s="15">
        <v>1.6875</v>
      </c>
      <c r="V2714" s="15">
        <v>1.0631250000000001</v>
      </c>
      <c r="W2714" s="13">
        <v>125</v>
      </c>
      <c r="X2714" s="13">
        <v>218</v>
      </c>
      <c r="Y2714" s="13">
        <v>27</v>
      </c>
      <c r="Z2714" s="13">
        <v>343</v>
      </c>
      <c r="AA2714" s="13">
        <v>72</v>
      </c>
      <c r="AB2714" s="13">
        <v>4</v>
      </c>
    </row>
    <row r="2715" spans="1:28">
      <c r="A2715" s="1">
        <v>100017527</v>
      </c>
      <c r="B2715" s="1" t="s">
        <v>587</v>
      </c>
      <c r="C2715" s="1" t="s">
        <v>586</v>
      </c>
      <c r="D2715" s="1" t="s">
        <v>5475</v>
      </c>
      <c r="E2715" s="1">
        <v>6</v>
      </c>
      <c r="F2715" s="13">
        <v>84</v>
      </c>
      <c r="G2715" s="13">
        <f t="shared" si="43"/>
        <v>22</v>
      </c>
      <c r="H2715" s="13">
        <v>22</v>
      </c>
      <c r="I2715" s="13">
        <v>0</v>
      </c>
      <c r="J2715" s="13">
        <v>12</v>
      </c>
      <c r="K2715" s="13">
        <v>0</v>
      </c>
      <c r="L2715" s="13">
        <v>0</v>
      </c>
      <c r="M2715" s="13">
        <v>0</v>
      </c>
      <c r="N2715" s="13">
        <v>7</v>
      </c>
      <c r="O2715" s="13">
        <v>1</v>
      </c>
      <c r="P2715" s="13">
        <v>6</v>
      </c>
      <c r="Q2715" s="13">
        <v>31</v>
      </c>
      <c r="R2715" s="13">
        <v>4153</v>
      </c>
      <c r="S2715" s="13">
        <v>682</v>
      </c>
      <c r="T2715" s="15">
        <v>42</v>
      </c>
      <c r="U2715" s="15">
        <v>5.25</v>
      </c>
      <c r="V2715" s="15">
        <v>3.3075000000000001</v>
      </c>
      <c r="W2715" s="13">
        <v>374</v>
      </c>
      <c r="X2715" s="13">
        <v>828</v>
      </c>
      <c r="Y2715" s="13">
        <v>84</v>
      </c>
      <c r="Z2715" s="13">
        <v>1202</v>
      </c>
      <c r="AA2715" s="13">
        <v>168</v>
      </c>
      <c r="AB2715" s="13">
        <v>12</v>
      </c>
    </row>
    <row r="2716" spans="1:28">
      <c r="A2716" s="1">
        <v>100017528</v>
      </c>
      <c r="B2716" s="1" t="s">
        <v>587</v>
      </c>
      <c r="C2716" s="1" t="s">
        <v>586</v>
      </c>
      <c r="D2716" s="1" t="s">
        <v>5475</v>
      </c>
      <c r="E2716" s="1">
        <v>4</v>
      </c>
      <c r="F2716" s="13">
        <v>49</v>
      </c>
      <c r="G2716" s="13">
        <f t="shared" si="43"/>
        <v>13</v>
      </c>
      <c r="H2716" s="13">
        <v>13</v>
      </c>
      <c r="I2716" s="13">
        <v>0</v>
      </c>
      <c r="J2716" s="13">
        <v>6</v>
      </c>
      <c r="K2716" s="13">
        <v>1</v>
      </c>
      <c r="L2716" s="13">
        <v>0</v>
      </c>
      <c r="M2716" s="13">
        <v>1</v>
      </c>
      <c r="N2716" s="13">
        <v>4</v>
      </c>
      <c r="O2716" s="13">
        <v>2</v>
      </c>
      <c r="P2716" s="13">
        <v>4</v>
      </c>
      <c r="Q2716" s="13">
        <v>18</v>
      </c>
      <c r="R2716" s="13">
        <v>2438</v>
      </c>
      <c r="S2716" s="13">
        <v>166</v>
      </c>
      <c r="T2716" s="15">
        <v>24.5</v>
      </c>
      <c r="U2716" s="15">
        <v>3.0625</v>
      </c>
      <c r="V2716" s="15">
        <v>1.9293750000000001</v>
      </c>
      <c r="W2716" s="13">
        <v>220</v>
      </c>
      <c r="X2716" s="13">
        <v>417</v>
      </c>
      <c r="Y2716" s="13">
        <v>49</v>
      </c>
      <c r="Z2716" s="13">
        <v>637</v>
      </c>
      <c r="AA2716" s="13">
        <v>144</v>
      </c>
      <c r="AB2716" s="13">
        <v>6</v>
      </c>
    </row>
    <row r="2717" spans="1:28">
      <c r="A2717" s="1">
        <v>100017529</v>
      </c>
      <c r="B2717" s="1" t="s">
        <v>587</v>
      </c>
      <c r="C2717" s="1" t="s">
        <v>4866</v>
      </c>
      <c r="D2717" s="1" t="s">
        <v>5499</v>
      </c>
      <c r="E2717" s="1">
        <v>4</v>
      </c>
      <c r="F2717" s="13">
        <v>44</v>
      </c>
      <c r="G2717" s="13">
        <f t="shared" si="43"/>
        <v>12</v>
      </c>
      <c r="H2717" s="13">
        <v>12</v>
      </c>
      <c r="I2717" s="13">
        <v>0</v>
      </c>
      <c r="J2717" s="13">
        <v>4</v>
      </c>
      <c r="K2717" s="13">
        <v>1</v>
      </c>
      <c r="L2717" s="13">
        <v>0</v>
      </c>
      <c r="M2717" s="13">
        <v>1</v>
      </c>
      <c r="N2717" s="13">
        <v>3</v>
      </c>
      <c r="O2717" s="13">
        <v>2</v>
      </c>
      <c r="P2717" s="13">
        <v>3</v>
      </c>
      <c r="Q2717" s="13">
        <v>16</v>
      </c>
      <c r="R2717" s="13">
        <v>2209</v>
      </c>
      <c r="S2717" s="13">
        <v>65</v>
      </c>
      <c r="T2717" s="15">
        <v>22</v>
      </c>
      <c r="U2717" s="15">
        <v>2.75</v>
      </c>
      <c r="V2717" s="15">
        <v>1.7324999999999999</v>
      </c>
      <c r="W2717" s="13">
        <v>200</v>
      </c>
      <c r="X2717" s="13">
        <v>352</v>
      </c>
      <c r="Y2717" s="13">
        <v>44</v>
      </c>
      <c r="Z2717" s="13">
        <v>552</v>
      </c>
      <c r="AA2717" s="13">
        <v>120</v>
      </c>
      <c r="AB2717" s="13">
        <v>4</v>
      </c>
    </row>
    <row r="2718" spans="1:28">
      <c r="A2718" s="1">
        <v>100017530</v>
      </c>
      <c r="B2718" s="1" t="s">
        <v>587</v>
      </c>
      <c r="C2718" s="1" t="s">
        <v>4866</v>
      </c>
      <c r="D2718" s="1" t="s">
        <v>5475</v>
      </c>
      <c r="E2718" s="1">
        <v>3</v>
      </c>
      <c r="F2718" s="13">
        <v>46</v>
      </c>
      <c r="G2718" s="13">
        <f t="shared" si="43"/>
        <v>16</v>
      </c>
      <c r="H2718" s="13">
        <v>16</v>
      </c>
      <c r="I2718" s="13">
        <v>0</v>
      </c>
      <c r="J2718" s="13">
        <v>6</v>
      </c>
      <c r="K2718" s="13">
        <v>0</v>
      </c>
      <c r="L2718" s="13">
        <v>0</v>
      </c>
      <c r="M2718" s="13">
        <v>0</v>
      </c>
      <c r="N2718" s="13">
        <v>4</v>
      </c>
      <c r="O2718" s="13">
        <v>1</v>
      </c>
      <c r="P2718" s="13">
        <v>3</v>
      </c>
      <c r="Q2718" s="13">
        <v>15</v>
      </c>
      <c r="R2718" s="13">
        <v>2263</v>
      </c>
      <c r="S2718" s="13">
        <v>120</v>
      </c>
      <c r="T2718" s="15">
        <v>23</v>
      </c>
      <c r="U2718" s="15">
        <v>2.875</v>
      </c>
      <c r="V2718" s="15">
        <v>1.81125</v>
      </c>
      <c r="W2718" s="13">
        <v>204</v>
      </c>
      <c r="X2718" s="13">
        <v>376</v>
      </c>
      <c r="Y2718" s="13">
        <v>46</v>
      </c>
      <c r="Z2718" s="13">
        <v>580</v>
      </c>
      <c r="AA2718" s="13">
        <v>96</v>
      </c>
      <c r="AB2718" s="13">
        <v>6</v>
      </c>
    </row>
    <row r="2719" spans="1:28">
      <c r="A2719" s="1">
        <v>100017531</v>
      </c>
      <c r="B2719" s="1" t="s">
        <v>587</v>
      </c>
      <c r="C2719" s="1" t="s">
        <v>4985</v>
      </c>
      <c r="D2719" s="1" t="s">
        <v>5499</v>
      </c>
      <c r="E2719" s="1">
        <v>5</v>
      </c>
      <c r="F2719" s="13">
        <v>22</v>
      </c>
      <c r="G2719" s="13">
        <f t="shared" si="43"/>
        <v>6</v>
      </c>
      <c r="H2719" s="13">
        <v>6</v>
      </c>
      <c r="I2719" s="13">
        <v>0</v>
      </c>
      <c r="J2719" s="13">
        <v>4</v>
      </c>
      <c r="K2719" s="13">
        <v>2</v>
      </c>
      <c r="L2719" s="13">
        <v>0</v>
      </c>
      <c r="M2719" s="13">
        <v>2</v>
      </c>
      <c r="N2719" s="13">
        <v>3</v>
      </c>
      <c r="O2719" s="13">
        <v>3</v>
      </c>
      <c r="P2719" s="13">
        <v>4</v>
      </c>
      <c r="Q2719" s="13">
        <v>8</v>
      </c>
      <c r="R2719" s="13">
        <v>1385</v>
      </c>
      <c r="S2719" s="13">
        <v>16</v>
      </c>
      <c r="T2719" s="15">
        <v>11</v>
      </c>
      <c r="U2719" s="15">
        <v>1.375</v>
      </c>
      <c r="V2719" s="15">
        <v>0.86624999999999996</v>
      </c>
      <c r="W2719" s="13">
        <v>126</v>
      </c>
      <c r="X2719" s="13">
        <v>213</v>
      </c>
      <c r="Y2719" s="13">
        <v>22</v>
      </c>
      <c r="Z2719" s="13">
        <v>339</v>
      </c>
      <c r="AA2719" s="13">
        <v>168</v>
      </c>
      <c r="AB2719" s="13">
        <v>4</v>
      </c>
    </row>
    <row r="2720" spans="1:28">
      <c r="A2720" s="1">
        <v>100017532</v>
      </c>
      <c r="B2720" s="1" t="s">
        <v>587</v>
      </c>
      <c r="C2720" s="1" t="s">
        <v>4985</v>
      </c>
      <c r="D2720" s="1" t="s">
        <v>5475</v>
      </c>
      <c r="E2720" s="1">
        <v>3</v>
      </c>
      <c r="F2720" s="13">
        <v>127</v>
      </c>
      <c r="G2720" s="13">
        <f t="shared" si="43"/>
        <v>33</v>
      </c>
      <c r="H2720" s="13">
        <v>33</v>
      </c>
      <c r="I2720" s="13">
        <v>0</v>
      </c>
      <c r="J2720" s="13">
        <v>16</v>
      </c>
      <c r="K2720" s="13">
        <v>0</v>
      </c>
      <c r="L2720" s="13">
        <v>1</v>
      </c>
      <c r="M2720" s="13">
        <v>0</v>
      </c>
      <c r="N2720" s="13">
        <v>8</v>
      </c>
      <c r="O2720" s="13">
        <v>1</v>
      </c>
      <c r="P2720" s="13">
        <v>8</v>
      </c>
      <c r="Q2720" s="13">
        <v>47</v>
      </c>
      <c r="R2720" s="13">
        <v>6036</v>
      </c>
      <c r="S2720" s="13">
        <v>1691</v>
      </c>
      <c r="T2720" s="15">
        <v>63.5</v>
      </c>
      <c r="U2720" s="15">
        <v>7.9375</v>
      </c>
      <c r="V2720" s="15">
        <v>5.0006250000000003</v>
      </c>
      <c r="W2720" s="13">
        <v>544</v>
      </c>
      <c r="X2720" s="13">
        <v>1413</v>
      </c>
      <c r="Y2720" s="13">
        <v>127</v>
      </c>
      <c r="Z2720" s="13">
        <v>1957</v>
      </c>
      <c r="AA2720" s="13">
        <v>192</v>
      </c>
      <c r="AB2720" s="13">
        <v>16</v>
      </c>
    </row>
    <row r="2721" spans="1:28">
      <c r="A2721" s="1">
        <v>100017533</v>
      </c>
      <c r="B2721" s="1" t="s">
        <v>587</v>
      </c>
      <c r="C2721" s="1" t="s">
        <v>4985</v>
      </c>
      <c r="D2721" s="1" t="s">
        <v>5475</v>
      </c>
      <c r="E2721" s="1">
        <v>4</v>
      </c>
      <c r="F2721" s="13">
        <v>103</v>
      </c>
      <c r="G2721" s="13">
        <f t="shared" si="43"/>
        <v>27</v>
      </c>
      <c r="H2721" s="13">
        <v>27</v>
      </c>
      <c r="I2721" s="13">
        <v>0</v>
      </c>
      <c r="J2721" s="13">
        <v>12</v>
      </c>
      <c r="K2721" s="13">
        <v>0</v>
      </c>
      <c r="L2721" s="13">
        <v>0</v>
      </c>
      <c r="M2721" s="13">
        <v>0</v>
      </c>
      <c r="N2721" s="13">
        <v>7</v>
      </c>
      <c r="O2721" s="13">
        <v>1</v>
      </c>
      <c r="P2721" s="13">
        <v>6</v>
      </c>
      <c r="Q2721" s="13">
        <v>38</v>
      </c>
      <c r="R2721" s="13">
        <v>4918</v>
      </c>
      <c r="S2721" s="13">
        <v>1068</v>
      </c>
      <c r="T2721" s="15">
        <v>51.5</v>
      </c>
      <c r="U2721" s="15">
        <v>6.4375</v>
      </c>
      <c r="V2721" s="15">
        <v>4.055625</v>
      </c>
      <c r="W2721" s="13">
        <v>443</v>
      </c>
      <c r="X2721" s="13">
        <v>1059</v>
      </c>
      <c r="Y2721" s="13">
        <v>103</v>
      </c>
      <c r="Z2721" s="13">
        <v>1502</v>
      </c>
      <c r="AA2721" s="13">
        <v>168</v>
      </c>
      <c r="AB2721" s="13">
        <v>12</v>
      </c>
    </row>
    <row r="2722" spans="1:28">
      <c r="A2722" s="1">
        <v>100017534</v>
      </c>
      <c r="B2722" s="1" t="s">
        <v>587</v>
      </c>
      <c r="C2722" s="1" t="s">
        <v>4985</v>
      </c>
      <c r="D2722" s="1" t="s">
        <v>5499</v>
      </c>
      <c r="E2722" s="1">
        <v>6</v>
      </c>
      <c r="F2722" s="13">
        <v>114</v>
      </c>
      <c r="G2722" s="13">
        <f t="shared" si="43"/>
        <v>30</v>
      </c>
      <c r="H2722" s="13">
        <v>30</v>
      </c>
      <c r="I2722" s="13">
        <v>0</v>
      </c>
      <c r="J2722" s="13">
        <v>10</v>
      </c>
      <c r="K2722" s="13">
        <v>1</v>
      </c>
      <c r="L2722" s="13">
        <v>0</v>
      </c>
      <c r="M2722" s="13">
        <v>3</v>
      </c>
      <c r="N2722" s="13">
        <v>6</v>
      </c>
      <c r="O2722" s="13">
        <v>4</v>
      </c>
      <c r="P2722" s="13">
        <v>6</v>
      </c>
      <c r="Q2722" s="13">
        <v>42</v>
      </c>
      <c r="R2722" s="13">
        <v>5300</v>
      </c>
      <c r="S2722" s="13">
        <v>949</v>
      </c>
      <c r="T2722" s="15">
        <v>57</v>
      </c>
      <c r="U2722" s="15">
        <v>7.125</v>
      </c>
      <c r="V2722" s="15">
        <v>4.4887499999999996</v>
      </c>
      <c r="W2722" s="13">
        <v>478</v>
      </c>
      <c r="X2722" s="13">
        <v>1082</v>
      </c>
      <c r="Y2722" s="13">
        <v>114</v>
      </c>
      <c r="Z2722" s="13">
        <v>1560</v>
      </c>
      <c r="AA2722" s="13">
        <v>240</v>
      </c>
      <c r="AB2722" s="13">
        <v>10</v>
      </c>
    </row>
    <row r="2723" spans="1:28">
      <c r="A2723" s="1">
        <v>100017535</v>
      </c>
      <c r="B2723" s="1" t="s">
        <v>587</v>
      </c>
      <c r="C2723" s="1" t="s">
        <v>5093</v>
      </c>
      <c r="D2723" s="1" t="s">
        <v>5475</v>
      </c>
      <c r="E2723" s="1">
        <v>3</v>
      </c>
      <c r="F2723" s="13">
        <v>124</v>
      </c>
      <c r="G2723" s="13">
        <f t="shared" si="43"/>
        <v>32</v>
      </c>
      <c r="H2723" s="13">
        <v>32</v>
      </c>
      <c r="I2723" s="13">
        <v>0</v>
      </c>
      <c r="J2723" s="13">
        <v>18</v>
      </c>
      <c r="K2723" s="13">
        <v>0</v>
      </c>
      <c r="L2723" s="13">
        <v>1</v>
      </c>
      <c r="M2723" s="13">
        <v>0</v>
      </c>
      <c r="N2723" s="13">
        <v>9</v>
      </c>
      <c r="O2723" s="13">
        <v>1</v>
      </c>
      <c r="P2723" s="13">
        <v>9</v>
      </c>
      <c r="Q2723" s="13">
        <v>46</v>
      </c>
      <c r="R2723" s="13">
        <v>6016</v>
      </c>
      <c r="S2723" s="13">
        <v>1615</v>
      </c>
      <c r="T2723" s="15">
        <v>62</v>
      </c>
      <c r="U2723" s="15">
        <v>7.75</v>
      </c>
      <c r="V2723" s="15">
        <v>4.8825000000000003</v>
      </c>
      <c r="W2723" s="13">
        <v>542</v>
      </c>
      <c r="X2723" s="13">
        <v>1387</v>
      </c>
      <c r="Y2723" s="13">
        <v>124</v>
      </c>
      <c r="Z2723" s="13">
        <v>1929</v>
      </c>
      <c r="AA2723" s="13">
        <v>216</v>
      </c>
      <c r="AB2723" s="13">
        <v>18</v>
      </c>
    </row>
    <row r="2724" spans="1:28">
      <c r="A2724" s="1">
        <v>100017536</v>
      </c>
      <c r="B2724" s="1" t="s">
        <v>587</v>
      </c>
      <c r="C2724" s="1" t="s">
        <v>5093</v>
      </c>
      <c r="D2724" s="1" t="s">
        <v>5499</v>
      </c>
      <c r="E2724" s="1">
        <v>5</v>
      </c>
      <c r="F2724" s="13">
        <v>235</v>
      </c>
      <c r="G2724" s="13">
        <f t="shared" si="43"/>
        <v>61</v>
      </c>
      <c r="H2724" s="13">
        <v>61</v>
      </c>
      <c r="I2724" s="13">
        <v>0</v>
      </c>
      <c r="J2724" s="13">
        <v>26</v>
      </c>
      <c r="K2724" s="13">
        <v>1</v>
      </c>
      <c r="L2724" s="13">
        <v>1</v>
      </c>
      <c r="M2724" s="13">
        <v>1</v>
      </c>
      <c r="N2724" s="13">
        <v>13</v>
      </c>
      <c r="O2724" s="13">
        <v>2</v>
      </c>
      <c r="P2724" s="13">
        <v>14</v>
      </c>
      <c r="Q2724" s="13">
        <v>87</v>
      </c>
      <c r="R2724" s="13">
        <v>11058</v>
      </c>
      <c r="S2724" s="13">
        <v>5881</v>
      </c>
      <c r="T2724" s="15">
        <v>117.5</v>
      </c>
      <c r="U2724" s="15">
        <v>14.6875</v>
      </c>
      <c r="V2724" s="15">
        <v>9.2531250000000007</v>
      </c>
      <c r="W2724" s="13">
        <v>996</v>
      </c>
      <c r="X2724" s="13">
        <v>3424</v>
      </c>
      <c r="Y2724" s="13">
        <v>235</v>
      </c>
      <c r="Z2724" s="13">
        <v>4420</v>
      </c>
      <c r="AA2724" s="13">
        <v>360</v>
      </c>
      <c r="AB2724" s="13">
        <v>26</v>
      </c>
    </row>
    <row r="2725" spans="1:28">
      <c r="A2725" s="1">
        <v>100017538</v>
      </c>
      <c r="B2725" s="1" t="s">
        <v>587</v>
      </c>
      <c r="C2725" s="1" t="s">
        <v>5093</v>
      </c>
      <c r="D2725" s="1" t="s">
        <v>5475</v>
      </c>
      <c r="E2725" s="1">
        <v>4</v>
      </c>
      <c r="F2725" s="13">
        <v>17</v>
      </c>
      <c r="G2725" s="13">
        <f t="shared" si="43"/>
        <v>5</v>
      </c>
      <c r="H2725" s="13">
        <v>5</v>
      </c>
      <c r="I2725" s="13">
        <v>0</v>
      </c>
      <c r="J2725" s="13">
        <v>0</v>
      </c>
      <c r="K2725" s="13">
        <v>2</v>
      </c>
      <c r="L2725" s="13">
        <v>0</v>
      </c>
      <c r="M2725" s="13">
        <v>1</v>
      </c>
      <c r="N2725" s="13">
        <v>0</v>
      </c>
      <c r="O2725" s="13">
        <v>1</v>
      </c>
      <c r="P2725" s="13">
        <v>2</v>
      </c>
      <c r="Q2725" s="13">
        <v>6</v>
      </c>
      <c r="R2725" s="13">
        <v>1144</v>
      </c>
      <c r="S2725" s="13">
        <v>0</v>
      </c>
      <c r="T2725" s="15">
        <v>8.5</v>
      </c>
      <c r="U2725" s="15">
        <v>1.0625</v>
      </c>
      <c r="V2725" s="15">
        <v>0.66937500000000005</v>
      </c>
      <c r="W2725" s="13">
        <v>103</v>
      </c>
      <c r="X2725" s="13">
        <v>172</v>
      </c>
      <c r="Y2725" s="13">
        <v>17</v>
      </c>
      <c r="Z2725" s="13">
        <v>275</v>
      </c>
      <c r="AA2725" s="13">
        <v>72</v>
      </c>
      <c r="AB2725" s="13">
        <v>0</v>
      </c>
    </row>
    <row r="2726" spans="1:28">
      <c r="A2726" s="1">
        <v>100017539</v>
      </c>
      <c r="B2726" s="1" t="s">
        <v>587</v>
      </c>
      <c r="C2726" s="1" t="s">
        <v>5189</v>
      </c>
      <c r="D2726" s="1" t="s">
        <v>5475</v>
      </c>
      <c r="E2726" s="1">
        <v>8</v>
      </c>
      <c r="F2726" s="13">
        <v>126</v>
      </c>
      <c r="G2726" s="13">
        <f t="shared" si="43"/>
        <v>34</v>
      </c>
      <c r="H2726" s="13">
        <v>34</v>
      </c>
      <c r="I2726" s="13">
        <v>0</v>
      </c>
      <c r="J2726" s="13">
        <v>14</v>
      </c>
      <c r="K2726" s="13">
        <v>1</v>
      </c>
      <c r="L2726" s="13">
        <v>0</v>
      </c>
      <c r="M2726" s="13">
        <v>2</v>
      </c>
      <c r="N2726" s="13">
        <v>10</v>
      </c>
      <c r="O2726" s="13">
        <v>5</v>
      </c>
      <c r="P2726" s="13">
        <v>8</v>
      </c>
      <c r="Q2726" s="13">
        <v>46</v>
      </c>
      <c r="R2726" s="13">
        <v>6523</v>
      </c>
      <c r="S2726" s="13">
        <v>320</v>
      </c>
      <c r="T2726" s="15">
        <v>63</v>
      </c>
      <c r="U2726" s="15">
        <v>7.875</v>
      </c>
      <c r="V2726" s="15">
        <v>4.9612499999999997</v>
      </c>
      <c r="W2726" s="13">
        <v>589</v>
      </c>
      <c r="X2726" s="13">
        <v>1077</v>
      </c>
      <c r="Y2726" s="13">
        <v>126</v>
      </c>
      <c r="Z2726" s="13">
        <v>1666</v>
      </c>
      <c r="AA2726" s="13">
        <v>312</v>
      </c>
      <c r="AB2726" s="13">
        <v>14</v>
      </c>
    </row>
    <row r="2727" spans="1:28">
      <c r="A2727" s="1">
        <v>100017540</v>
      </c>
      <c r="B2727" s="1" t="s">
        <v>587</v>
      </c>
      <c r="C2727" s="1" t="s">
        <v>5189</v>
      </c>
      <c r="D2727" s="1" t="s">
        <v>5530</v>
      </c>
      <c r="E2727" s="1">
        <v>9</v>
      </c>
      <c r="F2727" s="13">
        <v>79</v>
      </c>
      <c r="G2727" s="13">
        <f t="shared" si="43"/>
        <v>23</v>
      </c>
      <c r="H2727" s="13">
        <v>23</v>
      </c>
      <c r="I2727" s="13">
        <v>0</v>
      </c>
      <c r="J2727" s="13">
        <v>6</v>
      </c>
      <c r="K2727" s="13">
        <v>3</v>
      </c>
      <c r="L2727" s="13">
        <v>0</v>
      </c>
      <c r="M2727" s="13">
        <v>3</v>
      </c>
      <c r="N2727" s="13">
        <v>4</v>
      </c>
      <c r="O2727" s="13">
        <v>4</v>
      </c>
      <c r="P2727" s="13">
        <v>6</v>
      </c>
      <c r="Q2727" s="13">
        <v>28</v>
      </c>
      <c r="R2727" s="13">
        <v>3935</v>
      </c>
      <c r="S2727" s="13">
        <v>279</v>
      </c>
      <c r="T2727" s="15">
        <v>39.5</v>
      </c>
      <c r="U2727" s="15">
        <v>4.9375</v>
      </c>
      <c r="V2727" s="15">
        <v>3.1106250000000002</v>
      </c>
      <c r="W2727" s="13">
        <v>355</v>
      </c>
      <c r="X2727" s="13">
        <v>675</v>
      </c>
      <c r="Y2727" s="13">
        <v>79</v>
      </c>
      <c r="Z2727" s="13">
        <v>1030</v>
      </c>
      <c r="AA2727" s="13">
        <v>240</v>
      </c>
      <c r="AB2727" s="13">
        <v>6</v>
      </c>
    </row>
    <row r="2728" spans="1:28">
      <c r="A2728" s="1">
        <v>100017541</v>
      </c>
      <c r="B2728" s="1" t="s">
        <v>587</v>
      </c>
      <c r="C2728" s="1" t="s">
        <v>5189</v>
      </c>
      <c r="D2728" s="1" t="s">
        <v>5473</v>
      </c>
      <c r="E2728" s="1">
        <v>2</v>
      </c>
      <c r="F2728" s="13">
        <v>52</v>
      </c>
      <c r="G2728" s="13">
        <f t="shared" si="43"/>
        <v>14</v>
      </c>
      <c r="H2728" s="13">
        <v>14</v>
      </c>
      <c r="I2728" s="13">
        <v>0</v>
      </c>
      <c r="J2728" s="13">
        <v>6</v>
      </c>
      <c r="K2728" s="13">
        <v>0</v>
      </c>
      <c r="L2728" s="13">
        <v>0</v>
      </c>
      <c r="M2728" s="13">
        <v>0</v>
      </c>
      <c r="N2728" s="13">
        <v>4</v>
      </c>
      <c r="O2728" s="13">
        <v>1</v>
      </c>
      <c r="P2728" s="13">
        <v>3</v>
      </c>
      <c r="Q2728" s="13">
        <v>19</v>
      </c>
      <c r="R2728" s="13">
        <v>2542</v>
      </c>
      <c r="S2728" s="13">
        <v>219</v>
      </c>
      <c r="T2728" s="15">
        <v>26</v>
      </c>
      <c r="U2728" s="15">
        <v>3.25</v>
      </c>
      <c r="V2728" s="15">
        <v>2.0474999999999999</v>
      </c>
      <c r="W2728" s="13">
        <v>229</v>
      </c>
      <c r="X2728" s="13">
        <v>447</v>
      </c>
      <c r="Y2728" s="13">
        <v>52</v>
      </c>
      <c r="Z2728" s="13">
        <v>676</v>
      </c>
      <c r="AA2728" s="13">
        <v>96</v>
      </c>
      <c r="AB2728" s="13">
        <v>6</v>
      </c>
    </row>
    <row r="2729" spans="1:28">
      <c r="A2729" s="1">
        <v>100017542</v>
      </c>
      <c r="B2729" s="1" t="s">
        <v>587</v>
      </c>
      <c r="C2729" s="1" t="s">
        <v>5189</v>
      </c>
      <c r="D2729" s="1" t="s">
        <v>5499</v>
      </c>
      <c r="E2729" s="1">
        <v>3</v>
      </c>
      <c r="F2729" s="13">
        <v>71</v>
      </c>
      <c r="G2729" s="13">
        <f t="shared" si="43"/>
        <v>19</v>
      </c>
      <c r="H2729" s="13">
        <v>18</v>
      </c>
      <c r="I2729" s="13">
        <v>1</v>
      </c>
      <c r="J2729" s="13">
        <v>8</v>
      </c>
      <c r="K2729" s="13">
        <v>0</v>
      </c>
      <c r="L2729" s="13">
        <v>0</v>
      </c>
      <c r="M2729" s="13">
        <v>0</v>
      </c>
      <c r="N2729" s="13">
        <v>5</v>
      </c>
      <c r="O2729" s="13">
        <v>1</v>
      </c>
      <c r="P2729" s="13">
        <v>4</v>
      </c>
      <c r="Q2729" s="13">
        <v>27</v>
      </c>
      <c r="R2729" s="13">
        <v>3427</v>
      </c>
      <c r="S2729" s="13">
        <v>500</v>
      </c>
      <c r="T2729" s="15">
        <v>35.5</v>
      </c>
      <c r="U2729" s="15">
        <v>4.4375</v>
      </c>
      <c r="V2729" s="15">
        <v>2.7956249999999998</v>
      </c>
      <c r="W2729" s="13">
        <v>309</v>
      </c>
      <c r="X2729" s="13">
        <v>665</v>
      </c>
      <c r="Y2729" s="13">
        <v>71</v>
      </c>
      <c r="Z2729" s="13">
        <v>974</v>
      </c>
      <c r="AA2729" s="13">
        <v>120</v>
      </c>
      <c r="AB2729" s="13">
        <v>8</v>
      </c>
    </row>
    <row r="2730" spans="1:28">
      <c r="A2730" s="1">
        <v>100017543</v>
      </c>
      <c r="B2730" s="1" t="s">
        <v>587</v>
      </c>
      <c r="C2730" s="1" t="s">
        <v>5189</v>
      </c>
      <c r="D2730" s="1" t="s">
        <v>5531</v>
      </c>
      <c r="E2730" s="1">
        <v>4</v>
      </c>
      <c r="F2730" s="13">
        <v>133</v>
      </c>
      <c r="G2730" s="13">
        <f t="shared" si="43"/>
        <v>35</v>
      </c>
      <c r="H2730" s="13">
        <v>35</v>
      </c>
      <c r="I2730" s="13">
        <v>0</v>
      </c>
      <c r="J2730" s="13">
        <v>16</v>
      </c>
      <c r="K2730" s="13">
        <v>0</v>
      </c>
      <c r="L2730" s="13">
        <v>0</v>
      </c>
      <c r="M2730" s="13">
        <v>0</v>
      </c>
      <c r="N2730" s="13">
        <v>10</v>
      </c>
      <c r="O2730" s="13">
        <v>2</v>
      </c>
      <c r="P2730" s="13">
        <v>8</v>
      </c>
      <c r="Q2730" s="13">
        <v>49</v>
      </c>
      <c r="R2730" s="13">
        <v>6436</v>
      </c>
      <c r="S2730" s="13">
        <v>898</v>
      </c>
      <c r="T2730" s="15">
        <v>66.5</v>
      </c>
      <c r="U2730" s="15">
        <v>8.3125</v>
      </c>
      <c r="V2730" s="15">
        <v>5.2368750000000004</v>
      </c>
      <c r="W2730" s="13">
        <v>580</v>
      </c>
      <c r="X2730" s="13">
        <v>1236</v>
      </c>
      <c r="Y2730" s="13">
        <v>133</v>
      </c>
      <c r="Z2730" s="13">
        <v>1816</v>
      </c>
      <c r="AA2730" s="13">
        <v>240</v>
      </c>
      <c r="AB2730" s="13">
        <v>16</v>
      </c>
    </row>
    <row r="2731" spans="1:28">
      <c r="A2731" s="1">
        <v>100017544</v>
      </c>
      <c r="B2731" s="1" t="s">
        <v>587</v>
      </c>
      <c r="C2731" s="1" t="s">
        <v>5189</v>
      </c>
      <c r="D2731" s="1" t="s">
        <v>5475</v>
      </c>
      <c r="E2731" s="1">
        <v>4</v>
      </c>
      <c r="F2731" s="13">
        <v>143</v>
      </c>
      <c r="G2731" s="13">
        <f t="shared" si="43"/>
        <v>37</v>
      </c>
      <c r="H2731" s="13">
        <v>37</v>
      </c>
      <c r="I2731" s="13">
        <v>0</v>
      </c>
      <c r="J2731" s="13">
        <v>20</v>
      </c>
      <c r="K2731" s="13">
        <v>0</v>
      </c>
      <c r="L2731" s="13">
        <v>1</v>
      </c>
      <c r="M2731" s="13">
        <v>0</v>
      </c>
      <c r="N2731" s="13">
        <v>10</v>
      </c>
      <c r="O2731" s="13">
        <v>1</v>
      </c>
      <c r="P2731" s="13">
        <v>10</v>
      </c>
      <c r="Q2731" s="13">
        <v>53</v>
      </c>
      <c r="R2731" s="13">
        <v>6901</v>
      </c>
      <c r="S2731" s="13">
        <v>2185</v>
      </c>
      <c r="T2731" s="15">
        <v>71.5</v>
      </c>
      <c r="U2731" s="15">
        <v>8.9375</v>
      </c>
      <c r="V2731" s="15">
        <v>5.6306250000000002</v>
      </c>
      <c r="W2731" s="13">
        <v>622</v>
      </c>
      <c r="X2731" s="13">
        <v>1691</v>
      </c>
      <c r="Y2731" s="13">
        <v>143</v>
      </c>
      <c r="Z2731" s="13">
        <v>2313</v>
      </c>
      <c r="AA2731" s="13">
        <v>240</v>
      </c>
      <c r="AB2731" s="13">
        <v>20</v>
      </c>
    </row>
    <row r="2732" spans="1:28">
      <c r="A2732" s="1">
        <v>100017545</v>
      </c>
      <c r="B2732" s="1" t="s">
        <v>587</v>
      </c>
      <c r="C2732" s="1" t="s">
        <v>4630</v>
      </c>
      <c r="D2732" s="1" t="s">
        <v>5499</v>
      </c>
      <c r="E2732" s="1">
        <v>5</v>
      </c>
      <c r="F2732" s="13">
        <v>44</v>
      </c>
      <c r="G2732" s="13">
        <f t="shared" si="43"/>
        <v>12</v>
      </c>
      <c r="H2732" s="13">
        <v>12</v>
      </c>
      <c r="I2732" s="13">
        <v>0</v>
      </c>
      <c r="J2732" s="13">
        <v>4</v>
      </c>
      <c r="K2732" s="13">
        <v>1</v>
      </c>
      <c r="L2732" s="13">
        <v>0</v>
      </c>
      <c r="M2732" s="13">
        <v>1</v>
      </c>
      <c r="N2732" s="13">
        <v>3</v>
      </c>
      <c r="O2732" s="13">
        <v>2</v>
      </c>
      <c r="P2732" s="13">
        <v>3</v>
      </c>
      <c r="Q2732" s="13">
        <v>16</v>
      </c>
      <c r="R2732" s="13">
        <v>2162</v>
      </c>
      <c r="S2732" s="13">
        <v>100</v>
      </c>
      <c r="T2732" s="15">
        <v>22</v>
      </c>
      <c r="U2732" s="15">
        <v>2.75</v>
      </c>
      <c r="V2732" s="15">
        <v>1.7324999999999999</v>
      </c>
      <c r="W2732" s="13">
        <v>196</v>
      </c>
      <c r="X2732" s="13">
        <v>355</v>
      </c>
      <c r="Y2732" s="13">
        <v>44</v>
      </c>
      <c r="Z2732" s="13">
        <v>551</v>
      </c>
      <c r="AA2732" s="13">
        <v>120</v>
      </c>
      <c r="AB2732" s="13">
        <v>4</v>
      </c>
    </row>
    <row r="2733" spans="1:28">
      <c r="A2733" s="1">
        <v>100017546</v>
      </c>
      <c r="B2733" s="1" t="s">
        <v>587</v>
      </c>
      <c r="C2733" s="1" t="s">
        <v>4630</v>
      </c>
      <c r="D2733" s="1" t="s">
        <v>5475</v>
      </c>
      <c r="E2733" s="1">
        <v>7</v>
      </c>
      <c r="F2733" s="13">
        <v>137</v>
      </c>
      <c r="G2733" s="13">
        <f t="shared" si="43"/>
        <v>37</v>
      </c>
      <c r="H2733" s="13">
        <v>37</v>
      </c>
      <c r="I2733" s="13">
        <v>0</v>
      </c>
      <c r="J2733" s="13">
        <v>16</v>
      </c>
      <c r="K2733" s="13">
        <v>4</v>
      </c>
      <c r="L2733" s="13">
        <v>1</v>
      </c>
      <c r="M2733" s="13">
        <v>4</v>
      </c>
      <c r="N2733" s="13">
        <v>8</v>
      </c>
      <c r="O2733" s="13">
        <v>5</v>
      </c>
      <c r="P2733" s="13">
        <v>12</v>
      </c>
      <c r="Q2733" s="13">
        <v>50</v>
      </c>
      <c r="R2733" s="13">
        <v>6678</v>
      </c>
      <c r="S2733" s="13">
        <v>1131</v>
      </c>
      <c r="T2733" s="15">
        <v>68.5</v>
      </c>
      <c r="U2733" s="15">
        <v>8.5625</v>
      </c>
      <c r="V2733" s="15">
        <v>5.3943750000000001</v>
      </c>
      <c r="W2733" s="13">
        <v>602</v>
      </c>
      <c r="X2733" s="13">
        <v>1343</v>
      </c>
      <c r="Y2733" s="13">
        <v>137</v>
      </c>
      <c r="Z2733" s="13">
        <v>1945</v>
      </c>
      <c r="AA2733" s="13">
        <v>384</v>
      </c>
      <c r="AB2733" s="13">
        <v>16</v>
      </c>
    </row>
    <row r="2734" spans="1:28">
      <c r="A2734" s="1">
        <v>100017547</v>
      </c>
      <c r="B2734" s="1" t="s">
        <v>587</v>
      </c>
      <c r="C2734" s="1" t="s">
        <v>4630</v>
      </c>
      <c r="D2734" s="1" t="s">
        <v>5473</v>
      </c>
      <c r="E2734" s="1">
        <v>2</v>
      </c>
      <c r="F2734" s="13">
        <v>30</v>
      </c>
      <c r="G2734" s="13">
        <f t="shared" si="43"/>
        <v>8</v>
      </c>
      <c r="H2734" s="13">
        <v>8</v>
      </c>
      <c r="I2734" s="13">
        <v>0</v>
      </c>
      <c r="J2734" s="13">
        <v>4</v>
      </c>
      <c r="K2734" s="13">
        <v>0</v>
      </c>
      <c r="L2734" s="13">
        <v>0</v>
      </c>
      <c r="M2734" s="13">
        <v>0</v>
      </c>
      <c r="N2734" s="13">
        <v>3</v>
      </c>
      <c r="O2734" s="13">
        <v>1</v>
      </c>
      <c r="P2734" s="13">
        <v>2</v>
      </c>
      <c r="Q2734" s="13">
        <v>11</v>
      </c>
      <c r="R2734" s="13">
        <v>1518</v>
      </c>
      <c r="S2734" s="13">
        <v>50</v>
      </c>
      <c r="T2734" s="15">
        <v>15</v>
      </c>
      <c r="U2734" s="15">
        <v>1.875</v>
      </c>
      <c r="V2734" s="15">
        <v>1.1812499999999999</v>
      </c>
      <c r="W2734" s="13">
        <v>137</v>
      </c>
      <c r="X2734" s="13">
        <v>243</v>
      </c>
      <c r="Y2734" s="13">
        <v>30</v>
      </c>
      <c r="Z2734" s="13">
        <v>380</v>
      </c>
      <c r="AA2734" s="13">
        <v>72</v>
      </c>
      <c r="AB2734" s="13">
        <v>4</v>
      </c>
    </row>
    <row r="2735" spans="1:28">
      <c r="A2735" s="1">
        <v>100017601</v>
      </c>
      <c r="B2735" s="1" t="s">
        <v>6</v>
      </c>
      <c r="C2735" s="1" t="s">
        <v>242</v>
      </c>
      <c r="D2735" s="1" t="s">
        <v>150</v>
      </c>
      <c r="E2735" s="1">
        <v>1</v>
      </c>
      <c r="F2735" s="13">
        <v>25</v>
      </c>
      <c r="G2735" s="13">
        <f t="shared" si="43"/>
        <v>7</v>
      </c>
      <c r="H2735" s="13">
        <v>7</v>
      </c>
      <c r="I2735" s="13">
        <v>0</v>
      </c>
      <c r="J2735" s="13">
        <v>4</v>
      </c>
      <c r="K2735" s="13">
        <v>0</v>
      </c>
      <c r="L2735" s="13">
        <v>0</v>
      </c>
      <c r="M2735" s="13">
        <v>0</v>
      </c>
      <c r="N2735" s="13">
        <v>3</v>
      </c>
      <c r="O2735" s="13">
        <v>1</v>
      </c>
      <c r="P2735" s="13">
        <v>2</v>
      </c>
      <c r="Q2735" s="13">
        <v>9</v>
      </c>
      <c r="R2735" s="13">
        <v>1285</v>
      </c>
      <c r="S2735" s="13">
        <v>25</v>
      </c>
      <c r="T2735" s="15">
        <v>12.5</v>
      </c>
      <c r="U2735" s="15">
        <v>1.5625</v>
      </c>
      <c r="V2735" s="15">
        <v>0.984375</v>
      </c>
      <c r="W2735" s="13">
        <v>116</v>
      </c>
      <c r="X2735" s="13">
        <v>201</v>
      </c>
      <c r="Y2735" s="13">
        <v>25</v>
      </c>
      <c r="Z2735" s="13">
        <v>317</v>
      </c>
      <c r="AA2735" s="13">
        <v>72</v>
      </c>
      <c r="AB2735" s="13">
        <v>4</v>
      </c>
    </row>
    <row r="2736" spans="1:28">
      <c r="A2736" s="1">
        <v>100017608</v>
      </c>
      <c r="B2736" s="1" t="s">
        <v>2314</v>
      </c>
      <c r="C2736" s="1" t="s">
        <v>3916</v>
      </c>
      <c r="D2736" s="1" t="s">
        <v>12</v>
      </c>
      <c r="E2736" s="1">
        <v>1</v>
      </c>
      <c r="F2736" s="13">
        <v>6</v>
      </c>
      <c r="G2736" s="13">
        <f t="shared" si="43"/>
        <v>2</v>
      </c>
      <c r="H2736" s="13">
        <v>2</v>
      </c>
      <c r="I2736" s="13">
        <v>0</v>
      </c>
      <c r="J2736" s="13">
        <v>0</v>
      </c>
      <c r="K2736" s="13">
        <v>1</v>
      </c>
      <c r="L2736" s="13">
        <v>0</v>
      </c>
      <c r="M2736" s="13">
        <v>1</v>
      </c>
      <c r="N2736" s="13">
        <v>0</v>
      </c>
      <c r="O2736" s="13">
        <v>1</v>
      </c>
      <c r="P2736" s="13">
        <v>1</v>
      </c>
      <c r="Q2736" s="13">
        <v>2</v>
      </c>
      <c r="R2736" s="13">
        <v>272</v>
      </c>
      <c r="S2736" s="13">
        <v>0</v>
      </c>
      <c r="T2736" s="15">
        <v>3</v>
      </c>
      <c r="U2736" s="15">
        <v>0.375</v>
      </c>
      <c r="V2736" s="15">
        <v>0.23624999999999999</v>
      </c>
      <c r="W2736" s="13">
        <v>25</v>
      </c>
      <c r="X2736" s="13">
        <v>41</v>
      </c>
      <c r="Y2736" s="13">
        <v>6</v>
      </c>
      <c r="Z2736" s="13">
        <v>66</v>
      </c>
      <c r="AA2736" s="13">
        <v>48</v>
      </c>
      <c r="AB2736" s="13">
        <v>0</v>
      </c>
    </row>
    <row r="2737" spans="1:28">
      <c r="A2737" s="1">
        <v>100017632</v>
      </c>
      <c r="B2737" s="1" t="s">
        <v>1126</v>
      </c>
      <c r="C2737" s="1" t="s">
        <v>1125</v>
      </c>
      <c r="D2737" s="1" t="s">
        <v>1664</v>
      </c>
      <c r="E2737" s="1">
        <v>1</v>
      </c>
      <c r="F2737" s="13">
        <v>14</v>
      </c>
      <c r="G2737" s="13">
        <f t="shared" si="43"/>
        <v>4</v>
      </c>
      <c r="H2737" s="13">
        <v>4</v>
      </c>
      <c r="I2737" s="13">
        <v>0</v>
      </c>
      <c r="J2737" s="13">
        <v>0</v>
      </c>
      <c r="K2737" s="13">
        <v>1</v>
      </c>
      <c r="L2737" s="13">
        <v>0</v>
      </c>
      <c r="M2737" s="13">
        <v>1</v>
      </c>
      <c r="N2737" s="13">
        <v>0</v>
      </c>
      <c r="O2737" s="13">
        <v>1</v>
      </c>
      <c r="P2737" s="13">
        <v>1</v>
      </c>
      <c r="Q2737" s="13">
        <v>5</v>
      </c>
      <c r="R2737" s="13">
        <v>767</v>
      </c>
      <c r="S2737" s="13">
        <v>0</v>
      </c>
      <c r="T2737" s="15">
        <v>7</v>
      </c>
      <c r="U2737" s="15">
        <v>0.875</v>
      </c>
      <c r="V2737" s="15">
        <v>0.55125000000000002</v>
      </c>
      <c r="W2737" s="13">
        <v>70</v>
      </c>
      <c r="X2737" s="13">
        <v>116</v>
      </c>
      <c r="Y2737" s="13">
        <v>14</v>
      </c>
      <c r="Z2737" s="13">
        <v>186</v>
      </c>
      <c r="AA2737" s="13">
        <v>48</v>
      </c>
      <c r="AB2737" s="13">
        <v>0</v>
      </c>
    </row>
    <row r="2738" spans="1:28">
      <c r="A2738" s="1">
        <v>100017666</v>
      </c>
      <c r="B2738" s="1" t="s">
        <v>2314</v>
      </c>
      <c r="C2738" s="1" t="s">
        <v>4293</v>
      </c>
      <c r="D2738" s="1" t="s">
        <v>12</v>
      </c>
      <c r="E2738" s="1">
        <v>2</v>
      </c>
      <c r="F2738" s="13">
        <v>90</v>
      </c>
      <c r="G2738" s="13">
        <f t="shared" si="43"/>
        <v>24</v>
      </c>
      <c r="H2738" s="13">
        <v>24</v>
      </c>
      <c r="I2738" s="13">
        <v>0</v>
      </c>
      <c r="J2738" s="13">
        <v>10</v>
      </c>
      <c r="K2738" s="13">
        <v>1</v>
      </c>
      <c r="L2738" s="13">
        <v>0</v>
      </c>
      <c r="M2738" s="13">
        <v>1</v>
      </c>
      <c r="N2738" s="13">
        <v>6</v>
      </c>
      <c r="O2738" s="13">
        <v>2</v>
      </c>
      <c r="P2738" s="13">
        <v>6</v>
      </c>
      <c r="Q2738" s="13">
        <v>33</v>
      </c>
      <c r="R2738" s="13">
        <v>4303</v>
      </c>
      <c r="S2738" s="13">
        <v>634</v>
      </c>
      <c r="T2738" s="15">
        <v>45</v>
      </c>
      <c r="U2738" s="15">
        <v>5.625</v>
      </c>
      <c r="V2738" s="15">
        <v>3.5437500000000002</v>
      </c>
      <c r="W2738" s="13">
        <v>388</v>
      </c>
      <c r="X2738" s="13">
        <v>837</v>
      </c>
      <c r="Y2738" s="13">
        <v>90</v>
      </c>
      <c r="Z2738" s="13">
        <v>1225</v>
      </c>
      <c r="AA2738" s="13">
        <v>192</v>
      </c>
      <c r="AB2738" s="13">
        <v>10</v>
      </c>
    </row>
    <row r="2739" spans="1:28">
      <c r="A2739" s="1">
        <v>100017698</v>
      </c>
      <c r="B2739" s="1" t="s">
        <v>6</v>
      </c>
      <c r="C2739" s="1" t="s">
        <v>178</v>
      </c>
      <c r="D2739" s="1" t="s">
        <v>176</v>
      </c>
      <c r="E2739" s="1">
        <v>1</v>
      </c>
      <c r="F2739" s="13">
        <v>100</v>
      </c>
      <c r="G2739" s="13">
        <f t="shared" si="43"/>
        <v>26</v>
      </c>
      <c r="H2739" s="13">
        <v>26</v>
      </c>
      <c r="I2739" s="13">
        <v>0</v>
      </c>
      <c r="J2739" s="13">
        <v>12</v>
      </c>
      <c r="K2739" s="13">
        <v>0</v>
      </c>
      <c r="L2739" s="13">
        <v>0</v>
      </c>
      <c r="M2739" s="13">
        <v>0</v>
      </c>
      <c r="N2739" s="13">
        <v>7</v>
      </c>
      <c r="O2739" s="13">
        <v>1</v>
      </c>
      <c r="P2739" s="13">
        <v>6</v>
      </c>
      <c r="Q2739" s="13">
        <v>37</v>
      </c>
      <c r="R2739" s="13">
        <v>4898</v>
      </c>
      <c r="S2739" s="13">
        <v>1008</v>
      </c>
      <c r="T2739" s="15">
        <v>50</v>
      </c>
      <c r="U2739" s="15">
        <v>6.25</v>
      </c>
      <c r="V2739" s="15">
        <v>3.9375</v>
      </c>
      <c r="W2739" s="13">
        <v>441</v>
      </c>
      <c r="X2739" s="13">
        <v>1038</v>
      </c>
      <c r="Y2739" s="13">
        <v>100</v>
      </c>
      <c r="Z2739" s="13">
        <v>1479</v>
      </c>
      <c r="AA2739" s="13">
        <v>168</v>
      </c>
      <c r="AB2739" s="13">
        <v>12</v>
      </c>
    </row>
    <row r="2740" spans="1:28">
      <c r="A2740" s="1">
        <v>100017705</v>
      </c>
      <c r="B2740" s="1" t="s">
        <v>2344</v>
      </c>
      <c r="C2740" s="1" t="s">
        <v>2472</v>
      </c>
      <c r="D2740" s="1" t="s">
        <v>176</v>
      </c>
      <c r="E2740" s="1">
        <v>1</v>
      </c>
      <c r="F2740" s="13">
        <v>33</v>
      </c>
      <c r="G2740" s="13">
        <f t="shared" si="43"/>
        <v>9</v>
      </c>
      <c r="H2740" s="13">
        <v>9</v>
      </c>
      <c r="I2740" s="13">
        <v>0</v>
      </c>
      <c r="J2740" s="13">
        <v>4</v>
      </c>
      <c r="K2740" s="13">
        <v>0</v>
      </c>
      <c r="L2740" s="13">
        <v>0</v>
      </c>
      <c r="M2740" s="13">
        <v>0</v>
      </c>
      <c r="N2740" s="13">
        <v>3</v>
      </c>
      <c r="O2740" s="13">
        <v>1</v>
      </c>
      <c r="P2740" s="13">
        <v>2</v>
      </c>
      <c r="Q2740" s="13">
        <v>12</v>
      </c>
      <c r="R2740" s="13">
        <v>1657</v>
      </c>
      <c r="S2740" s="13">
        <v>65</v>
      </c>
      <c r="T2740" s="15">
        <v>16.5</v>
      </c>
      <c r="U2740" s="15">
        <v>2.0625</v>
      </c>
      <c r="V2740" s="15">
        <v>1.2993749999999999</v>
      </c>
      <c r="W2740" s="13">
        <v>150</v>
      </c>
      <c r="X2740" s="13">
        <v>269</v>
      </c>
      <c r="Y2740" s="13">
        <v>33</v>
      </c>
      <c r="Z2740" s="13">
        <v>419</v>
      </c>
      <c r="AA2740" s="13">
        <v>72</v>
      </c>
      <c r="AB2740" s="13">
        <v>4</v>
      </c>
    </row>
    <row r="2741" spans="1:28">
      <c r="A2741" s="1">
        <v>100017757</v>
      </c>
      <c r="B2741" s="1" t="s">
        <v>1158</v>
      </c>
      <c r="C2741" s="1" t="s">
        <v>1251</v>
      </c>
      <c r="D2741" s="1" t="s">
        <v>5475</v>
      </c>
      <c r="E2741" s="1">
        <v>3</v>
      </c>
      <c r="F2741" s="13">
        <v>62</v>
      </c>
      <c r="G2741" s="13">
        <f t="shared" si="43"/>
        <v>16</v>
      </c>
      <c r="H2741" s="13">
        <v>16</v>
      </c>
      <c r="I2741" s="13">
        <v>0</v>
      </c>
      <c r="J2741" s="13">
        <v>8</v>
      </c>
      <c r="K2741" s="13">
        <v>0</v>
      </c>
      <c r="L2741" s="13">
        <v>0</v>
      </c>
      <c r="M2741" s="13">
        <v>0</v>
      </c>
      <c r="N2741" s="13">
        <v>5</v>
      </c>
      <c r="O2741" s="13">
        <v>1</v>
      </c>
      <c r="P2741" s="13">
        <v>4</v>
      </c>
      <c r="Q2741" s="13">
        <v>23</v>
      </c>
      <c r="R2741" s="13">
        <v>3008</v>
      </c>
      <c r="S2741" s="13">
        <v>345</v>
      </c>
      <c r="T2741" s="15">
        <v>31</v>
      </c>
      <c r="U2741" s="15">
        <v>3.875</v>
      </c>
      <c r="V2741" s="15">
        <v>2.4412500000000001</v>
      </c>
      <c r="W2741" s="13">
        <v>271</v>
      </c>
      <c r="X2741" s="13">
        <v>555</v>
      </c>
      <c r="Y2741" s="13">
        <v>62</v>
      </c>
      <c r="Z2741" s="13">
        <v>826</v>
      </c>
      <c r="AA2741" s="13">
        <v>120</v>
      </c>
      <c r="AB2741" s="13">
        <v>8</v>
      </c>
    </row>
    <row r="2742" spans="1:28">
      <c r="A2742" s="1">
        <v>100017766</v>
      </c>
      <c r="B2742" s="1" t="s">
        <v>1158</v>
      </c>
      <c r="C2742" s="1" t="s">
        <v>1226</v>
      </c>
      <c r="D2742" s="1" t="s">
        <v>5475</v>
      </c>
      <c r="E2742" s="1">
        <v>4</v>
      </c>
      <c r="F2742" s="13">
        <v>102</v>
      </c>
      <c r="G2742" s="13">
        <f t="shared" si="43"/>
        <v>28</v>
      </c>
      <c r="H2742" s="13">
        <v>26</v>
      </c>
      <c r="I2742" s="13">
        <v>2</v>
      </c>
      <c r="J2742" s="13">
        <v>14</v>
      </c>
      <c r="K2742" s="13">
        <v>0</v>
      </c>
      <c r="L2742" s="13">
        <v>1</v>
      </c>
      <c r="M2742" s="13">
        <v>0</v>
      </c>
      <c r="N2742" s="13">
        <v>7</v>
      </c>
      <c r="O2742" s="13">
        <v>1</v>
      </c>
      <c r="P2742" s="13">
        <v>7</v>
      </c>
      <c r="Q2742" s="13">
        <v>39</v>
      </c>
      <c r="R2742" s="13">
        <v>4871</v>
      </c>
      <c r="S2742" s="13">
        <v>1131</v>
      </c>
      <c r="T2742" s="15">
        <v>51</v>
      </c>
      <c r="U2742" s="15">
        <v>6.375</v>
      </c>
      <c r="V2742" s="15">
        <v>4.0162500000000003</v>
      </c>
      <c r="W2742" s="13">
        <v>439</v>
      </c>
      <c r="X2742" s="13">
        <v>1070</v>
      </c>
      <c r="Y2742" s="13">
        <v>102</v>
      </c>
      <c r="Z2742" s="13">
        <v>1509</v>
      </c>
      <c r="AA2742" s="13">
        <v>168</v>
      </c>
      <c r="AB2742" s="13">
        <v>14</v>
      </c>
    </row>
    <row r="2743" spans="1:28">
      <c r="A2743" s="1">
        <v>100017772</v>
      </c>
      <c r="B2743" s="1" t="s">
        <v>1158</v>
      </c>
      <c r="C2743" s="1" t="s">
        <v>1183</v>
      </c>
      <c r="D2743" s="1" t="s">
        <v>5475</v>
      </c>
      <c r="E2743" s="1">
        <v>3</v>
      </c>
      <c r="F2743" s="13">
        <v>41</v>
      </c>
      <c r="G2743" s="13">
        <f t="shared" si="43"/>
        <v>11</v>
      </c>
      <c r="H2743" s="13">
        <v>11</v>
      </c>
      <c r="I2743" s="13">
        <v>0</v>
      </c>
      <c r="J2743" s="13">
        <v>6</v>
      </c>
      <c r="K2743" s="13">
        <v>0</v>
      </c>
      <c r="L2743" s="13">
        <v>0</v>
      </c>
      <c r="M2743" s="13">
        <v>0</v>
      </c>
      <c r="N2743" s="13">
        <v>4</v>
      </c>
      <c r="O2743" s="13">
        <v>1</v>
      </c>
      <c r="P2743" s="13">
        <v>3</v>
      </c>
      <c r="Q2743" s="13">
        <v>15</v>
      </c>
      <c r="R2743" s="13">
        <v>2030</v>
      </c>
      <c r="S2743" s="13">
        <v>120</v>
      </c>
      <c r="T2743" s="15">
        <v>20.5</v>
      </c>
      <c r="U2743" s="15">
        <v>2.5625</v>
      </c>
      <c r="V2743" s="15">
        <v>1.6143749999999999</v>
      </c>
      <c r="W2743" s="13">
        <v>183</v>
      </c>
      <c r="X2743" s="13">
        <v>341</v>
      </c>
      <c r="Y2743" s="13">
        <v>41</v>
      </c>
      <c r="Z2743" s="13">
        <v>524</v>
      </c>
      <c r="AA2743" s="13">
        <v>96</v>
      </c>
      <c r="AB2743" s="13">
        <v>6</v>
      </c>
    </row>
    <row r="2744" spans="1:28">
      <c r="A2744" s="1">
        <v>100017787</v>
      </c>
      <c r="B2744" s="1" t="s">
        <v>1158</v>
      </c>
      <c r="C2744" s="1" t="s">
        <v>1299</v>
      </c>
      <c r="D2744" s="1" t="s">
        <v>5555</v>
      </c>
      <c r="E2744" s="1">
        <v>1</v>
      </c>
      <c r="F2744" s="13">
        <v>116</v>
      </c>
      <c r="G2744" s="13">
        <f t="shared" si="43"/>
        <v>30</v>
      </c>
      <c r="H2744" s="13">
        <v>30</v>
      </c>
      <c r="I2744" s="13">
        <v>0</v>
      </c>
      <c r="J2744" s="13">
        <v>16</v>
      </c>
      <c r="K2744" s="13">
        <v>0</v>
      </c>
      <c r="L2744" s="13">
        <v>1</v>
      </c>
      <c r="M2744" s="13">
        <v>0</v>
      </c>
      <c r="N2744" s="13">
        <v>8</v>
      </c>
      <c r="O2744" s="13">
        <v>1</v>
      </c>
      <c r="P2744" s="13">
        <v>8</v>
      </c>
      <c r="Q2744" s="13">
        <v>43</v>
      </c>
      <c r="R2744" s="13">
        <v>5643</v>
      </c>
      <c r="S2744" s="13">
        <v>1397</v>
      </c>
      <c r="T2744" s="15">
        <v>58</v>
      </c>
      <c r="U2744" s="15">
        <v>7.25</v>
      </c>
      <c r="V2744" s="15">
        <v>4.5674999999999999</v>
      </c>
      <c r="W2744" s="13">
        <v>508</v>
      </c>
      <c r="X2744" s="13">
        <v>1266</v>
      </c>
      <c r="Y2744" s="13">
        <v>116</v>
      </c>
      <c r="Z2744" s="13">
        <v>1774</v>
      </c>
      <c r="AA2744" s="13">
        <v>192</v>
      </c>
      <c r="AB2744" s="13">
        <v>16</v>
      </c>
    </row>
    <row r="2745" spans="1:28">
      <c r="A2745" s="1">
        <v>100017804</v>
      </c>
      <c r="B2745" s="1" t="s">
        <v>2314</v>
      </c>
      <c r="C2745" s="1" t="s">
        <v>4040</v>
      </c>
      <c r="D2745" s="1" t="s">
        <v>5499</v>
      </c>
      <c r="E2745" s="1">
        <v>4</v>
      </c>
      <c r="F2745" s="13">
        <v>76</v>
      </c>
      <c r="G2745" s="13">
        <f t="shared" si="43"/>
        <v>20</v>
      </c>
      <c r="H2745" s="13">
        <v>20</v>
      </c>
      <c r="I2745" s="13">
        <v>0</v>
      </c>
      <c r="J2745" s="13">
        <v>10</v>
      </c>
      <c r="K2745" s="13">
        <v>0</v>
      </c>
      <c r="L2745" s="13">
        <v>0</v>
      </c>
      <c r="M2745" s="13">
        <v>0</v>
      </c>
      <c r="N2745" s="13">
        <v>6</v>
      </c>
      <c r="O2745" s="13">
        <v>1</v>
      </c>
      <c r="P2745" s="13">
        <v>5</v>
      </c>
      <c r="Q2745" s="13">
        <v>28</v>
      </c>
      <c r="R2745" s="13">
        <v>3780</v>
      </c>
      <c r="S2745" s="13">
        <v>543</v>
      </c>
      <c r="T2745" s="15">
        <v>38</v>
      </c>
      <c r="U2745" s="15">
        <v>4.75</v>
      </c>
      <c r="V2745" s="15">
        <v>2.9925000000000002</v>
      </c>
      <c r="W2745" s="13">
        <v>341</v>
      </c>
      <c r="X2745" s="13">
        <v>730</v>
      </c>
      <c r="Y2745" s="13">
        <v>76</v>
      </c>
      <c r="Z2745" s="13">
        <v>1071</v>
      </c>
      <c r="AA2745" s="13">
        <v>144</v>
      </c>
      <c r="AB2745" s="13">
        <v>10</v>
      </c>
    </row>
    <row r="2746" spans="1:28">
      <c r="A2746" s="1">
        <v>100017810</v>
      </c>
      <c r="B2746" s="1" t="s">
        <v>2314</v>
      </c>
      <c r="C2746" s="1" t="s">
        <v>2313</v>
      </c>
      <c r="D2746" s="1" t="s">
        <v>4738</v>
      </c>
      <c r="E2746" s="1">
        <v>1</v>
      </c>
      <c r="F2746" s="13">
        <v>35</v>
      </c>
      <c r="G2746" s="13">
        <f t="shared" si="43"/>
        <v>9</v>
      </c>
      <c r="H2746" s="13">
        <v>9</v>
      </c>
      <c r="I2746" s="13">
        <v>0</v>
      </c>
      <c r="J2746" s="13">
        <v>4</v>
      </c>
      <c r="K2746" s="13">
        <v>0</v>
      </c>
      <c r="L2746" s="13">
        <v>0</v>
      </c>
      <c r="M2746" s="13">
        <v>0</v>
      </c>
      <c r="N2746" s="13">
        <v>3</v>
      </c>
      <c r="O2746" s="13">
        <v>1</v>
      </c>
      <c r="P2746" s="13">
        <v>2</v>
      </c>
      <c r="Q2746" s="13">
        <v>13</v>
      </c>
      <c r="R2746" s="13">
        <v>1751</v>
      </c>
      <c r="S2746" s="13">
        <v>82</v>
      </c>
      <c r="T2746" s="15">
        <v>17.5</v>
      </c>
      <c r="U2746" s="15">
        <v>2.1875</v>
      </c>
      <c r="V2746" s="15">
        <v>1.378125</v>
      </c>
      <c r="W2746" s="13">
        <v>158</v>
      </c>
      <c r="X2746" s="13">
        <v>288</v>
      </c>
      <c r="Y2746" s="13">
        <v>35</v>
      </c>
      <c r="Z2746" s="13">
        <v>446</v>
      </c>
      <c r="AA2746" s="13">
        <v>72</v>
      </c>
      <c r="AB2746" s="13">
        <v>4</v>
      </c>
    </row>
    <row r="2747" spans="1:28">
      <c r="A2747" s="1">
        <v>100017825</v>
      </c>
      <c r="B2747" s="1" t="s">
        <v>2314</v>
      </c>
      <c r="C2747" s="1" t="s">
        <v>2313</v>
      </c>
      <c r="D2747" s="1" t="s">
        <v>5485</v>
      </c>
      <c r="E2747" s="1">
        <v>4</v>
      </c>
      <c r="F2747" s="13">
        <v>168</v>
      </c>
      <c r="G2747" s="13">
        <f t="shared" si="43"/>
        <v>46</v>
      </c>
      <c r="H2747" s="13">
        <v>46</v>
      </c>
      <c r="I2747" s="13">
        <v>0</v>
      </c>
      <c r="J2747" s="13">
        <v>22</v>
      </c>
      <c r="K2747" s="13">
        <v>0</v>
      </c>
      <c r="L2747" s="13">
        <v>1</v>
      </c>
      <c r="M2747" s="13">
        <v>0</v>
      </c>
      <c r="N2747" s="13">
        <v>12</v>
      </c>
      <c r="O2747" s="13">
        <v>2</v>
      </c>
      <c r="P2747" s="13">
        <v>11</v>
      </c>
      <c r="Q2747" s="13">
        <v>61</v>
      </c>
      <c r="R2747" s="13">
        <v>8066</v>
      </c>
      <c r="S2747" s="13">
        <v>2201</v>
      </c>
      <c r="T2747" s="15">
        <v>84</v>
      </c>
      <c r="U2747" s="15">
        <v>10.5</v>
      </c>
      <c r="V2747" s="15">
        <v>6.6150000000000002</v>
      </c>
      <c r="W2747" s="13">
        <v>727</v>
      </c>
      <c r="X2747" s="13">
        <v>1871</v>
      </c>
      <c r="Y2747" s="13">
        <v>168</v>
      </c>
      <c r="Z2747" s="13">
        <v>2598</v>
      </c>
      <c r="AA2747" s="13">
        <v>288</v>
      </c>
      <c r="AB2747" s="13">
        <v>22</v>
      </c>
    </row>
    <row r="2748" spans="1:28">
      <c r="A2748" s="1">
        <v>100017845</v>
      </c>
      <c r="B2748" s="1" t="s">
        <v>1126</v>
      </c>
      <c r="C2748" s="1" t="s">
        <v>1644</v>
      </c>
      <c r="D2748" s="1" t="s">
        <v>176</v>
      </c>
      <c r="E2748" s="1">
        <v>1</v>
      </c>
      <c r="F2748" s="13">
        <v>33</v>
      </c>
      <c r="G2748" s="13">
        <f t="shared" si="43"/>
        <v>9</v>
      </c>
      <c r="H2748" s="13">
        <v>9</v>
      </c>
      <c r="I2748" s="13">
        <v>0</v>
      </c>
      <c r="J2748" s="13">
        <v>4</v>
      </c>
      <c r="K2748" s="13">
        <v>0</v>
      </c>
      <c r="L2748" s="13">
        <v>0</v>
      </c>
      <c r="M2748" s="13">
        <v>0</v>
      </c>
      <c r="N2748" s="13">
        <v>3</v>
      </c>
      <c r="O2748" s="13">
        <v>1</v>
      </c>
      <c r="P2748" s="13">
        <v>2</v>
      </c>
      <c r="Q2748" s="13">
        <v>12</v>
      </c>
      <c r="R2748" s="13">
        <v>1657</v>
      </c>
      <c r="S2748" s="13">
        <v>65</v>
      </c>
      <c r="T2748" s="15">
        <v>16.5</v>
      </c>
      <c r="U2748" s="15">
        <v>2.0625</v>
      </c>
      <c r="V2748" s="15">
        <v>1.2993749999999999</v>
      </c>
      <c r="W2748" s="13">
        <v>150</v>
      </c>
      <c r="X2748" s="13">
        <v>269</v>
      </c>
      <c r="Y2748" s="13">
        <v>33</v>
      </c>
      <c r="Z2748" s="13">
        <v>419</v>
      </c>
      <c r="AA2748" s="13">
        <v>72</v>
      </c>
      <c r="AB2748" s="13">
        <v>4</v>
      </c>
    </row>
    <row r="2749" spans="1:28">
      <c r="A2749" s="1">
        <v>100017846</v>
      </c>
      <c r="B2749" s="1" t="s">
        <v>2344</v>
      </c>
      <c r="C2749" s="1" t="s">
        <v>2343</v>
      </c>
      <c r="D2749" s="1" t="s">
        <v>5499</v>
      </c>
      <c r="E2749" s="1">
        <v>5</v>
      </c>
      <c r="F2749" s="13">
        <v>57</v>
      </c>
      <c r="G2749" s="13">
        <f t="shared" si="43"/>
        <v>15</v>
      </c>
      <c r="H2749" s="13">
        <v>15</v>
      </c>
      <c r="I2749" s="13">
        <v>0</v>
      </c>
      <c r="J2749" s="13">
        <v>8</v>
      </c>
      <c r="K2749" s="13">
        <v>0</v>
      </c>
      <c r="L2749" s="13">
        <v>0</v>
      </c>
      <c r="M2749" s="13">
        <v>0</v>
      </c>
      <c r="N2749" s="13">
        <v>6</v>
      </c>
      <c r="O2749" s="13">
        <v>2</v>
      </c>
      <c r="P2749" s="13">
        <v>4</v>
      </c>
      <c r="Q2749" s="13">
        <v>21</v>
      </c>
      <c r="R2749" s="13">
        <v>2896</v>
      </c>
      <c r="S2749" s="13">
        <v>87</v>
      </c>
      <c r="T2749" s="15">
        <v>28.5</v>
      </c>
      <c r="U2749" s="15">
        <v>3.5625</v>
      </c>
      <c r="V2749" s="15">
        <v>2.2443749999999998</v>
      </c>
      <c r="W2749" s="13">
        <v>262</v>
      </c>
      <c r="X2749" s="13">
        <v>461</v>
      </c>
      <c r="Y2749" s="13">
        <v>57</v>
      </c>
      <c r="Z2749" s="13">
        <v>723</v>
      </c>
      <c r="AA2749" s="13">
        <v>144</v>
      </c>
      <c r="AB2749" s="13">
        <v>8</v>
      </c>
    </row>
    <row r="2750" spans="1:28">
      <c r="A2750" s="1">
        <v>100017847</v>
      </c>
      <c r="B2750" s="1" t="s">
        <v>1126</v>
      </c>
      <c r="C2750" s="1" t="s">
        <v>1623</v>
      </c>
      <c r="D2750" s="1" t="s">
        <v>5568</v>
      </c>
      <c r="E2750" s="1">
        <v>1</v>
      </c>
      <c r="F2750" s="13">
        <v>46</v>
      </c>
      <c r="G2750" s="13">
        <f t="shared" si="43"/>
        <v>12</v>
      </c>
      <c r="H2750" s="13">
        <v>12</v>
      </c>
      <c r="I2750" s="13">
        <v>0</v>
      </c>
      <c r="J2750" s="13">
        <v>6</v>
      </c>
      <c r="K2750" s="13">
        <v>0</v>
      </c>
      <c r="L2750" s="13">
        <v>0</v>
      </c>
      <c r="M2750" s="13">
        <v>0</v>
      </c>
      <c r="N2750" s="13">
        <v>4</v>
      </c>
      <c r="O2750" s="13">
        <v>1</v>
      </c>
      <c r="P2750" s="13">
        <v>3</v>
      </c>
      <c r="Q2750" s="13">
        <v>17</v>
      </c>
      <c r="R2750" s="13">
        <v>2263</v>
      </c>
      <c r="S2750" s="13">
        <v>166</v>
      </c>
      <c r="T2750" s="15">
        <v>23</v>
      </c>
      <c r="U2750" s="15">
        <v>2.875</v>
      </c>
      <c r="V2750" s="15">
        <v>1.81125</v>
      </c>
      <c r="W2750" s="13">
        <v>204</v>
      </c>
      <c r="X2750" s="13">
        <v>390</v>
      </c>
      <c r="Y2750" s="13">
        <v>46</v>
      </c>
      <c r="Z2750" s="13">
        <v>594</v>
      </c>
      <c r="AA2750" s="13">
        <v>96</v>
      </c>
      <c r="AB2750" s="13">
        <v>6</v>
      </c>
    </row>
    <row r="2751" spans="1:28">
      <c r="A2751" s="1">
        <v>100017875</v>
      </c>
      <c r="B2751" s="1" t="s">
        <v>2344</v>
      </c>
      <c r="C2751" s="1" t="s">
        <v>2507</v>
      </c>
      <c r="D2751" s="1" t="s">
        <v>45</v>
      </c>
      <c r="E2751" s="1">
        <v>2</v>
      </c>
      <c r="F2751" s="13">
        <v>35</v>
      </c>
      <c r="G2751" s="13">
        <f t="shared" si="43"/>
        <v>9</v>
      </c>
      <c r="H2751" s="13">
        <v>9</v>
      </c>
      <c r="I2751" s="13">
        <v>0</v>
      </c>
      <c r="J2751" s="13">
        <v>4</v>
      </c>
      <c r="K2751" s="13">
        <v>1</v>
      </c>
      <c r="L2751" s="13">
        <v>0</v>
      </c>
      <c r="M2751" s="13">
        <v>1</v>
      </c>
      <c r="N2751" s="13">
        <v>3</v>
      </c>
      <c r="O2751" s="13">
        <v>2</v>
      </c>
      <c r="P2751" s="13">
        <v>3</v>
      </c>
      <c r="Q2751" s="13">
        <v>13</v>
      </c>
      <c r="R2751" s="13">
        <v>1871</v>
      </c>
      <c r="S2751" s="13">
        <v>82</v>
      </c>
      <c r="T2751" s="15">
        <v>17.5</v>
      </c>
      <c r="U2751" s="15">
        <v>2.1875</v>
      </c>
      <c r="V2751" s="15">
        <v>1.378125</v>
      </c>
      <c r="W2751" s="13">
        <v>169</v>
      </c>
      <c r="X2751" s="13">
        <v>306</v>
      </c>
      <c r="Y2751" s="13">
        <v>35</v>
      </c>
      <c r="Z2751" s="13">
        <v>475</v>
      </c>
      <c r="AA2751" s="13">
        <v>120</v>
      </c>
      <c r="AB2751" s="13">
        <v>4</v>
      </c>
    </row>
    <row r="2752" spans="1:28">
      <c r="A2752" s="1">
        <v>100017878</v>
      </c>
      <c r="B2752" s="1" t="s">
        <v>6</v>
      </c>
      <c r="C2752" s="1" t="s">
        <v>83</v>
      </c>
      <c r="D2752" s="1" t="s">
        <v>1539</v>
      </c>
      <c r="E2752" s="1">
        <v>1</v>
      </c>
      <c r="F2752" s="13">
        <v>44</v>
      </c>
      <c r="G2752" s="13">
        <f t="shared" si="43"/>
        <v>12</v>
      </c>
      <c r="H2752" s="13">
        <v>12</v>
      </c>
      <c r="I2752" s="13">
        <v>0</v>
      </c>
      <c r="J2752" s="13">
        <v>6</v>
      </c>
      <c r="K2752" s="13">
        <v>0</v>
      </c>
      <c r="L2752" s="13">
        <v>0</v>
      </c>
      <c r="M2752" s="13">
        <v>0</v>
      </c>
      <c r="N2752" s="13">
        <v>4</v>
      </c>
      <c r="O2752" s="13">
        <v>1</v>
      </c>
      <c r="P2752" s="13">
        <v>3</v>
      </c>
      <c r="Q2752" s="13">
        <v>16</v>
      </c>
      <c r="R2752" s="13">
        <v>2170</v>
      </c>
      <c r="S2752" s="13">
        <v>142</v>
      </c>
      <c r="T2752" s="15">
        <v>22</v>
      </c>
      <c r="U2752" s="15">
        <v>2.75</v>
      </c>
      <c r="V2752" s="15">
        <v>1.7324999999999999</v>
      </c>
      <c r="W2752" s="13">
        <v>196</v>
      </c>
      <c r="X2752" s="13">
        <v>369</v>
      </c>
      <c r="Y2752" s="13">
        <v>44</v>
      </c>
      <c r="Z2752" s="13">
        <v>565</v>
      </c>
      <c r="AA2752" s="13">
        <v>96</v>
      </c>
      <c r="AB2752" s="13">
        <v>6</v>
      </c>
    </row>
    <row r="2753" spans="1:28">
      <c r="A2753" s="1">
        <v>100017895</v>
      </c>
      <c r="B2753" s="1" t="s">
        <v>2314</v>
      </c>
      <c r="C2753" s="1" t="s">
        <v>2313</v>
      </c>
      <c r="D2753" s="1" t="s">
        <v>150</v>
      </c>
      <c r="E2753" s="1">
        <v>1</v>
      </c>
      <c r="F2753" s="13">
        <v>30</v>
      </c>
      <c r="G2753" s="13">
        <f t="shared" si="43"/>
        <v>8</v>
      </c>
      <c r="H2753" s="13">
        <v>8</v>
      </c>
      <c r="I2753" s="13">
        <v>0</v>
      </c>
      <c r="J2753" s="13">
        <v>4</v>
      </c>
      <c r="K2753" s="13">
        <v>0</v>
      </c>
      <c r="L2753" s="13">
        <v>0</v>
      </c>
      <c r="M2753" s="13">
        <v>0</v>
      </c>
      <c r="N2753" s="13">
        <v>3</v>
      </c>
      <c r="O2753" s="13">
        <v>1</v>
      </c>
      <c r="P2753" s="13">
        <v>2</v>
      </c>
      <c r="Q2753" s="13">
        <v>11</v>
      </c>
      <c r="R2753" s="13">
        <v>1518</v>
      </c>
      <c r="S2753" s="13">
        <v>50</v>
      </c>
      <c r="T2753" s="15">
        <v>15</v>
      </c>
      <c r="U2753" s="15">
        <v>1.875</v>
      </c>
      <c r="V2753" s="15">
        <v>1.1812499999999999</v>
      </c>
      <c r="W2753" s="13">
        <v>137</v>
      </c>
      <c r="X2753" s="13">
        <v>243</v>
      </c>
      <c r="Y2753" s="13">
        <v>30</v>
      </c>
      <c r="Z2753" s="13">
        <v>380</v>
      </c>
      <c r="AA2753" s="13">
        <v>72</v>
      </c>
      <c r="AB2753" s="13">
        <v>4</v>
      </c>
    </row>
    <row r="2754" spans="1:28">
      <c r="A2754" s="1">
        <v>100017918</v>
      </c>
      <c r="B2754" s="1" t="s">
        <v>587</v>
      </c>
      <c r="C2754" s="1" t="s">
        <v>1612</v>
      </c>
      <c r="D2754" s="1" t="s">
        <v>3633</v>
      </c>
      <c r="E2754" s="1">
        <v>1</v>
      </c>
      <c r="F2754" s="13">
        <v>33</v>
      </c>
      <c r="G2754" s="13">
        <f t="shared" si="43"/>
        <v>9</v>
      </c>
      <c r="H2754" s="13">
        <v>9</v>
      </c>
      <c r="I2754" s="13">
        <v>0</v>
      </c>
      <c r="J2754" s="13">
        <v>4</v>
      </c>
      <c r="K2754" s="13">
        <v>0</v>
      </c>
      <c r="L2754" s="13">
        <v>0</v>
      </c>
      <c r="M2754" s="13">
        <v>0</v>
      </c>
      <c r="N2754" s="13">
        <v>3</v>
      </c>
      <c r="O2754" s="13">
        <v>1</v>
      </c>
      <c r="P2754" s="13">
        <v>2</v>
      </c>
      <c r="Q2754" s="13">
        <v>12</v>
      </c>
      <c r="R2754" s="13">
        <v>1657</v>
      </c>
      <c r="S2754" s="13">
        <v>65</v>
      </c>
      <c r="T2754" s="15">
        <v>16.5</v>
      </c>
      <c r="U2754" s="15">
        <v>2.0625</v>
      </c>
      <c r="V2754" s="15">
        <v>1.2993749999999999</v>
      </c>
      <c r="W2754" s="13">
        <v>150</v>
      </c>
      <c r="X2754" s="13">
        <v>269</v>
      </c>
      <c r="Y2754" s="13">
        <v>33</v>
      </c>
      <c r="Z2754" s="13">
        <v>419</v>
      </c>
      <c r="AA2754" s="13">
        <v>72</v>
      </c>
      <c r="AB2754" s="13">
        <v>4</v>
      </c>
    </row>
    <row r="2755" spans="1:28">
      <c r="A2755" s="1">
        <v>100017924</v>
      </c>
      <c r="B2755" s="1" t="s">
        <v>2314</v>
      </c>
      <c r="C2755" s="1" t="s">
        <v>3916</v>
      </c>
      <c r="D2755" s="1" t="s">
        <v>176</v>
      </c>
      <c r="E2755" s="1">
        <v>1</v>
      </c>
      <c r="F2755" s="13">
        <v>89</v>
      </c>
      <c r="G2755" s="13">
        <f t="shared" si="43"/>
        <v>23</v>
      </c>
      <c r="H2755" s="13">
        <v>23</v>
      </c>
      <c r="I2755" s="13">
        <v>0</v>
      </c>
      <c r="J2755" s="13">
        <v>12</v>
      </c>
      <c r="K2755" s="13">
        <v>0</v>
      </c>
      <c r="L2755" s="13">
        <v>0</v>
      </c>
      <c r="M2755" s="13">
        <v>0</v>
      </c>
      <c r="N2755" s="13">
        <v>7</v>
      </c>
      <c r="O2755" s="13">
        <v>1</v>
      </c>
      <c r="P2755" s="13">
        <v>6</v>
      </c>
      <c r="Q2755" s="13">
        <v>33</v>
      </c>
      <c r="R2755" s="13">
        <v>4386</v>
      </c>
      <c r="S2755" s="13">
        <v>784</v>
      </c>
      <c r="T2755" s="15">
        <v>44.5</v>
      </c>
      <c r="U2755" s="15">
        <v>5.5625</v>
      </c>
      <c r="V2755" s="15">
        <v>3.504375</v>
      </c>
      <c r="W2755" s="13">
        <v>395</v>
      </c>
      <c r="X2755" s="13">
        <v>894</v>
      </c>
      <c r="Y2755" s="13">
        <v>89</v>
      </c>
      <c r="Z2755" s="13">
        <v>1289</v>
      </c>
      <c r="AA2755" s="13">
        <v>168</v>
      </c>
      <c r="AB2755" s="13">
        <v>12</v>
      </c>
    </row>
    <row r="2756" spans="1:28">
      <c r="A2756" s="1">
        <v>100017964</v>
      </c>
      <c r="B2756" s="1" t="s">
        <v>6</v>
      </c>
      <c r="C2756" s="1" t="s">
        <v>242</v>
      </c>
      <c r="D2756" s="1" t="s">
        <v>5591</v>
      </c>
      <c r="E2756" s="1">
        <v>1</v>
      </c>
      <c r="F2756" s="13">
        <v>19</v>
      </c>
      <c r="G2756" s="13">
        <f t="shared" si="43"/>
        <v>5</v>
      </c>
      <c r="H2756" s="13">
        <v>5</v>
      </c>
      <c r="I2756" s="13">
        <v>0</v>
      </c>
      <c r="J2756" s="13">
        <v>0</v>
      </c>
      <c r="K2756" s="13">
        <v>1</v>
      </c>
      <c r="L2756" s="13">
        <v>0</v>
      </c>
      <c r="M2756" s="13">
        <v>1</v>
      </c>
      <c r="N2756" s="13">
        <v>0</v>
      </c>
      <c r="O2756" s="13">
        <v>1</v>
      </c>
      <c r="P2756" s="13">
        <v>1</v>
      </c>
      <c r="Q2756" s="13">
        <v>7</v>
      </c>
      <c r="R2756" s="13">
        <v>1263</v>
      </c>
      <c r="S2756" s="13">
        <v>0</v>
      </c>
      <c r="T2756" s="15">
        <v>9.5</v>
      </c>
      <c r="U2756" s="15">
        <v>1.1875</v>
      </c>
      <c r="V2756" s="15">
        <v>0.74812500000000004</v>
      </c>
      <c r="W2756" s="13">
        <v>114</v>
      </c>
      <c r="X2756" s="13">
        <v>190</v>
      </c>
      <c r="Y2756" s="13">
        <v>19</v>
      </c>
      <c r="Z2756" s="13">
        <v>304</v>
      </c>
      <c r="AA2756" s="13">
        <v>48</v>
      </c>
      <c r="AB2756" s="13">
        <v>0</v>
      </c>
    </row>
    <row r="2757" spans="1:28">
      <c r="A2757" s="1">
        <v>100017988</v>
      </c>
      <c r="B2757" s="1" t="s">
        <v>2314</v>
      </c>
      <c r="C2757" s="1" t="s">
        <v>3916</v>
      </c>
      <c r="D2757" s="1" t="s">
        <v>5593</v>
      </c>
      <c r="E2757" s="1">
        <v>7</v>
      </c>
      <c r="F2757" s="13">
        <v>123</v>
      </c>
      <c r="G2757" s="13">
        <f t="shared" si="43"/>
        <v>33</v>
      </c>
      <c r="H2757" s="13">
        <v>33</v>
      </c>
      <c r="I2757" s="13">
        <v>0</v>
      </c>
      <c r="J2757" s="13">
        <v>12</v>
      </c>
      <c r="K2757" s="13">
        <v>4</v>
      </c>
      <c r="L2757" s="13">
        <v>0</v>
      </c>
      <c r="M2757" s="13">
        <v>4</v>
      </c>
      <c r="N2757" s="13">
        <v>7</v>
      </c>
      <c r="O2757" s="13">
        <v>5</v>
      </c>
      <c r="P2757" s="13">
        <v>10</v>
      </c>
      <c r="Q2757" s="13">
        <v>45</v>
      </c>
      <c r="R2757" s="13">
        <v>6112</v>
      </c>
      <c r="S2757" s="13">
        <v>949</v>
      </c>
      <c r="T2757" s="15">
        <v>61.5</v>
      </c>
      <c r="U2757" s="15">
        <v>7.6875</v>
      </c>
      <c r="V2757" s="15">
        <v>4.8431249999999997</v>
      </c>
      <c r="W2757" s="13">
        <v>552</v>
      </c>
      <c r="X2757" s="13">
        <v>1203</v>
      </c>
      <c r="Y2757" s="13">
        <v>123</v>
      </c>
      <c r="Z2757" s="13">
        <v>1755</v>
      </c>
      <c r="AA2757" s="13">
        <v>360</v>
      </c>
      <c r="AB2757" s="13">
        <v>12</v>
      </c>
    </row>
    <row r="2758" spans="1:28">
      <c r="A2758" s="1">
        <v>100017996</v>
      </c>
      <c r="B2758" s="1" t="s">
        <v>1138</v>
      </c>
      <c r="C2758" s="1" t="s">
        <v>3258</v>
      </c>
      <c r="D2758" s="1" t="s">
        <v>5499</v>
      </c>
      <c r="E2758" s="1">
        <v>3</v>
      </c>
      <c r="F2758" s="13">
        <v>89</v>
      </c>
      <c r="G2758" s="13">
        <f t="shared" ref="G2758:G2821" si="44">H2758+I2758</f>
        <v>25</v>
      </c>
      <c r="H2758" s="13">
        <v>23</v>
      </c>
      <c r="I2758" s="13">
        <v>2</v>
      </c>
      <c r="J2758" s="13">
        <v>10</v>
      </c>
      <c r="K2758" s="13">
        <v>1</v>
      </c>
      <c r="L2758" s="13">
        <v>0</v>
      </c>
      <c r="M2758" s="13">
        <v>1</v>
      </c>
      <c r="N2758" s="13">
        <v>6</v>
      </c>
      <c r="O2758" s="13">
        <v>2</v>
      </c>
      <c r="P2758" s="13">
        <v>6</v>
      </c>
      <c r="Q2758" s="13">
        <v>34</v>
      </c>
      <c r="R2758" s="13">
        <v>4386</v>
      </c>
      <c r="S2758" s="13">
        <v>837</v>
      </c>
      <c r="T2758" s="15">
        <v>44.5</v>
      </c>
      <c r="U2758" s="15">
        <v>5.5625</v>
      </c>
      <c r="V2758" s="15">
        <v>3.504375</v>
      </c>
      <c r="W2758" s="13">
        <v>395</v>
      </c>
      <c r="X2758" s="13">
        <v>909</v>
      </c>
      <c r="Y2758" s="13">
        <v>89</v>
      </c>
      <c r="Z2758" s="13">
        <v>1304</v>
      </c>
      <c r="AA2758" s="13">
        <v>192</v>
      </c>
      <c r="AB2758" s="13">
        <v>10</v>
      </c>
    </row>
    <row r="2759" spans="1:28">
      <c r="A2759" s="1">
        <v>100018039</v>
      </c>
      <c r="B2759" s="1" t="s">
        <v>587</v>
      </c>
      <c r="C2759" s="1" t="s">
        <v>4814</v>
      </c>
      <c r="D2759" s="1" t="s">
        <v>5608</v>
      </c>
      <c r="E2759" s="1">
        <v>1</v>
      </c>
      <c r="F2759" s="13">
        <v>19</v>
      </c>
      <c r="G2759" s="13">
        <f t="shared" si="44"/>
        <v>5</v>
      </c>
      <c r="H2759" s="13">
        <v>5</v>
      </c>
      <c r="I2759" s="13">
        <v>0</v>
      </c>
      <c r="J2759" s="13">
        <v>0</v>
      </c>
      <c r="K2759" s="13">
        <v>1</v>
      </c>
      <c r="L2759" s="13">
        <v>0</v>
      </c>
      <c r="M2759" s="13">
        <v>1</v>
      </c>
      <c r="N2759" s="13">
        <v>0</v>
      </c>
      <c r="O2759" s="13">
        <v>1</v>
      </c>
      <c r="P2759" s="13">
        <v>1</v>
      </c>
      <c r="Q2759" s="13">
        <v>7</v>
      </c>
      <c r="R2759" s="13">
        <v>1263</v>
      </c>
      <c r="S2759" s="13">
        <v>0</v>
      </c>
      <c r="T2759" s="15">
        <v>9.5</v>
      </c>
      <c r="U2759" s="15">
        <v>1.1875</v>
      </c>
      <c r="V2759" s="15">
        <v>0.74812500000000004</v>
      </c>
      <c r="W2759" s="13">
        <v>114</v>
      </c>
      <c r="X2759" s="13">
        <v>190</v>
      </c>
      <c r="Y2759" s="13">
        <v>19</v>
      </c>
      <c r="Z2759" s="13">
        <v>304</v>
      </c>
      <c r="AA2759" s="13">
        <v>48</v>
      </c>
      <c r="AB2759" s="13">
        <v>0</v>
      </c>
    </row>
    <row r="2760" spans="1:28">
      <c r="A2760" s="1">
        <v>100018055</v>
      </c>
      <c r="B2760" s="1" t="s">
        <v>2314</v>
      </c>
      <c r="C2760" s="1" t="s">
        <v>2313</v>
      </c>
      <c r="D2760" s="1" t="s">
        <v>5611</v>
      </c>
      <c r="E2760" s="1">
        <v>3</v>
      </c>
      <c r="F2760" s="13">
        <v>26</v>
      </c>
      <c r="G2760" s="13">
        <f t="shared" si="44"/>
        <v>10</v>
      </c>
      <c r="H2760" s="13">
        <v>6</v>
      </c>
      <c r="I2760" s="13">
        <v>4</v>
      </c>
      <c r="J2760" s="13">
        <v>8</v>
      </c>
      <c r="K2760" s="13">
        <v>0</v>
      </c>
      <c r="L2760" s="13">
        <v>0</v>
      </c>
      <c r="M2760" s="13">
        <v>0</v>
      </c>
      <c r="N2760" s="13">
        <v>5</v>
      </c>
      <c r="O2760" s="13">
        <v>1</v>
      </c>
      <c r="P2760" s="13">
        <v>4</v>
      </c>
      <c r="Q2760" s="13">
        <v>12</v>
      </c>
      <c r="R2760" s="13">
        <v>1571</v>
      </c>
      <c r="S2760" s="13">
        <v>65</v>
      </c>
      <c r="T2760" s="15">
        <v>13</v>
      </c>
      <c r="U2760" s="15">
        <v>1.625</v>
      </c>
      <c r="V2760" s="15">
        <v>1.0237499999999999</v>
      </c>
      <c r="W2760" s="13">
        <v>142</v>
      </c>
      <c r="X2760" s="13">
        <v>256</v>
      </c>
      <c r="Y2760" s="13">
        <v>26</v>
      </c>
      <c r="Z2760" s="13">
        <v>398</v>
      </c>
      <c r="AA2760" s="13">
        <v>120</v>
      </c>
      <c r="AB2760" s="13">
        <v>8</v>
      </c>
    </row>
    <row r="2761" spans="1:28">
      <c r="A2761" s="1">
        <v>100018075</v>
      </c>
      <c r="B2761" s="1" t="s">
        <v>587</v>
      </c>
      <c r="C2761" s="1" t="s">
        <v>4866</v>
      </c>
      <c r="D2761" s="1" t="s">
        <v>176</v>
      </c>
      <c r="E2761" s="1">
        <v>2</v>
      </c>
      <c r="F2761" s="13">
        <v>68</v>
      </c>
      <c r="G2761" s="13">
        <f t="shared" si="44"/>
        <v>18</v>
      </c>
      <c r="H2761" s="13">
        <v>18</v>
      </c>
      <c r="I2761" s="13">
        <v>0</v>
      </c>
      <c r="J2761" s="13">
        <v>10</v>
      </c>
      <c r="K2761" s="13">
        <v>0</v>
      </c>
      <c r="L2761" s="13">
        <v>0</v>
      </c>
      <c r="M2761" s="13">
        <v>0</v>
      </c>
      <c r="N2761" s="13">
        <v>7</v>
      </c>
      <c r="O2761" s="13">
        <v>2</v>
      </c>
      <c r="P2761" s="13">
        <v>5</v>
      </c>
      <c r="Q2761" s="13">
        <v>25</v>
      </c>
      <c r="R2761" s="13">
        <v>3408</v>
      </c>
      <c r="S2761" s="13">
        <v>157</v>
      </c>
      <c r="T2761" s="15">
        <v>34</v>
      </c>
      <c r="U2761" s="15">
        <v>4.25</v>
      </c>
      <c r="V2761" s="15">
        <v>2.6775000000000002</v>
      </c>
      <c r="W2761" s="13">
        <v>308</v>
      </c>
      <c r="X2761" s="13">
        <v>559</v>
      </c>
      <c r="Y2761" s="13">
        <v>68</v>
      </c>
      <c r="Z2761" s="13">
        <v>867</v>
      </c>
      <c r="AA2761" s="13">
        <v>168</v>
      </c>
      <c r="AB2761" s="13">
        <v>10</v>
      </c>
    </row>
    <row r="2762" spans="1:28">
      <c r="A2762" s="1">
        <v>100018160</v>
      </c>
      <c r="B2762" s="1" t="s">
        <v>2314</v>
      </c>
      <c r="C2762" s="1" t="s">
        <v>4047</v>
      </c>
      <c r="D2762" s="1" t="s">
        <v>5475</v>
      </c>
      <c r="E2762" s="1">
        <v>2</v>
      </c>
      <c r="F2762" s="13">
        <v>90</v>
      </c>
      <c r="G2762" s="13">
        <f t="shared" si="44"/>
        <v>24</v>
      </c>
      <c r="H2762" s="13">
        <v>23</v>
      </c>
      <c r="I2762" s="13">
        <v>1</v>
      </c>
      <c r="J2762" s="13">
        <v>16</v>
      </c>
      <c r="K2762" s="13">
        <v>0</v>
      </c>
      <c r="L2762" s="13">
        <v>0</v>
      </c>
      <c r="M2762" s="13">
        <v>0</v>
      </c>
      <c r="N2762" s="13">
        <v>9</v>
      </c>
      <c r="O2762" s="13">
        <v>1</v>
      </c>
      <c r="P2762" s="13">
        <v>8</v>
      </c>
      <c r="Q2762" s="13">
        <v>34</v>
      </c>
      <c r="R2762" s="13">
        <v>4672</v>
      </c>
      <c r="S2762" s="13">
        <v>837</v>
      </c>
      <c r="T2762" s="15">
        <v>45</v>
      </c>
      <c r="U2762" s="15">
        <v>5.625</v>
      </c>
      <c r="V2762" s="15">
        <v>3.5437500000000002</v>
      </c>
      <c r="W2762" s="13">
        <v>421</v>
      </c>
      <c r="X2762" s="13">
        <v>952</v>
      </c>
      <c r="Y2762" s="13">
        <v>90</v>
      </c>
      <c r="Z2762" s="13">
        <v>1373</v>
      </c>
      <c r="AA2762" s="13">
        <v>216</v>
      </c>
      <c r="AB2762" s="13">
        <v>16</v>
      </c>
    </row>
    <row r="2763" spans="1:28">
      <c r="A2763" s="1">
        <v>100018183</v>
      </c>
      <c r="B2763" s="1" t="s">
        <v>1158</v>
      </c>
      <c r="C2763" s="1" t="s">
        <v>1500</v>
      </c>
      <c r="D2763" s="1" t="s">
        <v>5626</v>
      </c>
      <c r="E2763" s="1">
        <v>1</v>
      </c>
      <c r="F2763" s="13">
        <v>58</v>
      </c>
      <c r="G2763" s="13">
        <f t="shared" si="44"/>
        <v>20</v>
      </c>
      <c r="H2763" s="13">
        <v>20</v>
      </c>
      <c r="I2763" s="13">
        <v>0</v>
      </c>
      <c r="J2763" s="13">
        <v>6</v>
      </c>
      <c r="K2763" s="13">
        <v>0</v>
      </c>
      <c r="L2763" s="13">
        <v>0</v>
      </c>
      <c r="M2763" s="13">
        <v>0</v>
      </c>
      <c r="N2763" s="13">
        <v>4</v>
      </c>
      <c r="O2763" s="13">
        <v>1</v>
      </c>
      <c r="P2763" s="13">
        <v>3</v>
      </c>
      <c r="Q2763" s="13">
        <v>19</v>
      </c>
      <c r="R2763" s="13">
        <v>2822</v>
      </c>
      <c r="S2763" s="13">
        <v>219</v>
      </c>
      <c r="T2763" s="15">
        <v>29</v>
      </c>
      <c r="U2763" s="15">
        <v>3.625</v>
      </c>
      <c r="V2763" s="15">
        <v>2.2837499999999999</v>
      </c>
      <c r="W2763" s="13">
        <v>254</v>
      </c>
      <c r="X2763" s="13">
        <v>489</v>
      </c>
      <c r="Y2763" s="13">
        <v>58</v>
      </c>
      <c r="Z2763" s="13">
        <v>743</v>
      </c>
      <c r="AA2763" s="13">
        <v>96</v>
      </c>
      <c r="AB2763" s="13">
        <v>6</v>
      </c>
    </row>
    <row r="2764" spans="1:28">
      <c r="A2764" s="1">
        <v>100018207</v>
      </c>
      <c r="B2764" s="1" t="s">
        <v>591</v>
      </c>
      <c r="C2764" s="1" t="s">
        <v>1019</v>
      </c>
      <c r="D2764" s="1" t="s">
        <v>5475</v>
      </c>
      <c r="E2764" s="1">
        <v>5</v>
      </c>
      <c r="F2764" s="13">
        <v>92</v>
      </c>
      <c r="G2764" s="13">
        <f t="shared" si="44"/>
        <v>24</v>
      </c>
      <c r="H2764" s="13">
        <v>24</v>
      </c>
      <c r="I2764" s="13">
        <v>0</v>
      </c>
      <c r="J2764" s="13">
        <v>10</v>
      </c>
      <c r="K2764" s="13">
        <v>0</v>
      </c>
      <c r="L2764" s="13">
        <v>0</v>
      </c>
      <c r="M2764" s="13">
        <v>0</v>
      </c>
      <c r="N2764" s="13">
        <v>6</v>
      </c>
      <c r="O2764" s="13">
        <v>1</v>
      </c>
      <c r="P2764" s="13">
        <v>5</v>
      </c>
      <c r="Q2764" s="13">
        <v>34</v>
      </c>
      <c r="R2764" s="13">
        <v>4405</v>
      </c>
      <c r="S2764" s="13">
        <v>837</v>
      </c>
      <c r="T2764" s="15">
        <v>46</v>
      </c>
      <c r="U2764" s="15">
        <v>5.75</v>
      </c>
      <c r="V2764" s="15">
        <v>3.6225000000000001</v>
      </c>
      <c r="W2764" s="13">
        <v>397</v>
      </c>
      <c r="X2764" s="13">
        <v>912</v>
      </c>
      <c r="Y2764" s="13">
        <v>92</v>
      </c>
      <c r="Z2764" s="13">
        <v>1309</v>
      </c>
      <c r="AA2764" s="13">
        <v>144</v>
      </c>
      <c r="AB2764" s="13">
        <v>10</v>
      </c>
    </row>
    <row r="2765" spans="1:28">
      <c r="A2765" s="1">
        <v>100018213</v>
      </c>
      <c r="B2765" s="1" t="s">
        <v>591</v>
      </c>
      <c r="C2765" s="1" t="s">
        <v>726</v>
      </c>
      <c r="D2765" s="1" t="s">
        <v>176</v>
      </c>
      <c r="E2765" s="1">
        <v>1</v>
      </c>
      <c r="F2765" s="13">
        <v>10</v>
      </c>
      <c r="G2765" s="13">
        <f t="shared" si="44"/>
        <v>4</v>
      </c>
      <c r="H2765" s="13">
        <v>4</v>
      </c>
      <c r="I2765" s="13">
        <v>0</v>
      </c>
      <c r="J2765" s="13">
        <v>0</v>
      </c>
      <c r="K2765" s="13">
        <v>1</v>
      </c>
      <c r="L2765" s="13">
        <v>0</v>
      </c>
      <c r="M2765" s="13">
        <v>1</v>
      </c>
      <c r="N2765" s="13">
        <v>0</v>
      </c>
      <c r="O2765" s="13">
        <v>1</v>
      </c>
      <c r="P2765" s="13">
        <v>1</v>
      </c>
      <c r="Q2765" s="13">
        <v>3</v>
      </c>
      <c r="R2765" s="13">
        <v>443</v>
      </c>
      <c r="S2765" s="13">
        <v>0</v>
      </c>
      <c r="T2765" s="15">
        <v>5</v>
      </c>
      <c r="U2765" s="15">
        <v>0.625</v>
      </c>
      <c r="V2765" s="15">
        <v>0.39374999999999999</v>
      </c>
      <c r="W2765" s="13">
        <v>40</v>
      </c>
      <c r="X2765" s="13">
        <v>67</v>
      </c>
      <c r="Y2765" s="13">
        <v>10</v>
      </c>
      <c r="Z2765" s="13">
        <v>107</v>
      </c>
      <c r="AA2765" s="13">
        <v>48</v>
      </c>
      <c r="AB2765" s="13">
        <v>0</v>
      </c>
    </row>
    <row r="2766" spans="1:28">
      <c r="A2766" s="1">
        <v>100018218</v>
      </c>
      <c r="B2766" s="1" t="s">
        <v>1158</v>
      </c>
      <c r="C2766" s="1" t="s">
        <v>1329</v>
      </c>
      <c r="D2766" s="1" t="s">
        <v>176</v>
      </c>
      <c r="E2766" s="1">
        <v>1</v>
      </c>
      <c r="F2766" s="13">
        <v>49</v>
      </c>
      <c r="G2766" s="13">
        <f t="shared" si="44"/>
        <v>13</v>
      </c>
      <c r="H2766" s="13">
        <v>13</v>
      </c>
      <c r="I2766" s="13">
        <v>0</v>
      </c>
      <c r="J2766" s="13">
        <v>6</v>
      </c>
      <c r="K2766" s="13">
        <v>0</v>
      </c>
      <c r="L2766" s="13">
        <v>0</v>
      </c>
      <c r="M2766" s="13">
        <v>0</v>
      </c>
      <c r="N2766" s="13">
        <v>4</v>
      </c>
      <c r="O2766" s="13">
        <v>1</v>
      </c>
      <c r="P2766" s="13">
        <v>3</v>
      </c>
      <c r="Q2766" s="13">
        <v>18</v>
      </c>
      <c r="R2766" s="13">
        <v>2403</v>
      </c>
      <c r="S2766" s="13">
        <v>192</v>
      </c>
      <c r="T2766" s="15">
        <v>24.5</v>
      </c>
      <c r="U2766" s="15">
        <v>3.0625</v>
      </c>
      <c r="V2766" s="15">
        <v>1.9293750000000001</v>
      </c>
      <c r="W2766" s="13">
        <v>217</v>
      </c>
      <c r="X2766" s="13">
        <v>419</v>
      </c>
      <c r="Y2766" s="13">
        <v>49</v>
      </c>
      <c r="Z2766" s="13">
        <v>636</v>
      </c>
      <c r="AA2766" s="13">
        <v>96</v>
      </c>
      <c r="AB2766" s="13">
        <v>6</v>
      </c>
    </row>
    <row r="2767" spans="1:28">
      <c r="A2767" s="1">
        <v>100018225</v>
      </c>
      <c r="B2767" s="1" t="s">
        <v>591</v>
      </c>
      <c r="C2767" s="1" t="s">
        <v>726</v>
      </c>
      <c r="D2767" s="1" t="s">
        <v>105</v>
      </c>
      <c r="E2767" s="1">
        <v>1</v>
      </c>
      <c r="F2767" s="13">
        <v>14</v>
      </c>
      <c r="G2767" s="13">
        <f t="shared" si="44"/>
        <v>4</v>
      </c>
      <c r="H2767" s="13">
        <v>4</v>
      </c>
      <c r="I2767" s="13">
        <v>0</v>
      </c>
      <c r="J2767" s="13">
        <v>0</v>
      </c>
      <c r="K2767" s="13">
        <v>1</v>
      </c>
      <c r="L2767" s="13">
        <v>0</v>
      </c>
      <c r="M2767" s="13">
        <v>1</v>
      </c>
      <c r="N2767" s="13">
        <v>0</v>
      </c>
      <c r="O2767" s="13">
        <v>1</v>
      </c>
      <c r="P2767" s="13">
        <v>1</v>
      </c>
      <c r="Q2767" s="13">
        <v>5</v>
      </c>
      <c r="R2767" s="13">
        <v>767</v>
      </c>
      <c r="S2767" s="13">
        <v>0</v>
      </c>
      <c r="T2767" s="15">
        <v>7</v>
      </c>
      <c r="U2767" s="15">
        <v>0.875</v>
      </c>
      <c r="V2767" s="15">
        <v>0.55125000000000002</v>
      </c>
      <c r="W2767" s="13">
        <v>70</v>
      </c>
      <c r="X2767" s="13">
        <v>116</v>
      </c>
      <c r="Y2767" s="13">
        <v>14</v>
      </c>
      <c r="Z2767" s="13">
        <v>186</v>
      </c>
      <c r="AA2767" s="13">
        <v>48</v>
      </c>
      <c r="AB2767" s="13">
        <v>0</v>
      </c>
    </row>
    <row r="2768" spans="1:28">
      <c r="A2768" s="1">
        <v>100018232</v>
      </c>
      <c r="B2768" s="1" t="s">
        <v>6</v>
      </c>
      <c r="C2768" s="1" t="s">
        <v>242</v>
      </c>
      <c r="D2768" s="1" t="s">
        <v>5499</v>
      </c>
      <c r="E2768" s="1">
        <v>2</v>
      </c>
      <c r="F2768" s="13">
        <v>89</v>
      </c>
      <c r="G2768" s="13">
        <f t="shared" si="44"/>
        <v>23</v>
      </c>
      <c r="H2768" s="13">
        <v>23</v>
      </c>
      <c r="I2768" s="13">
        <v>0</v>
      </c>
      <c r="J2768" s="13">
        <v>10</v>
      </c>
      <c r="K2768" s="13">
        <v>0</v>
      </c>
      <c r="L2768" s="13">
        <v>0</v>
      </c>
      <c r="M2768" s="13">
        <v>0</v>
      </c>
      <c r="N2768" s="13">
        <v>6</v>
      </c>
      <c r="O2768" s="13">
        <v>1</v>
      </c>
      <c r="P2768" s="13">
        <v>5</v>
      </c>
      <c r="Q2768" s="13">
        <v>33</v>
      </c>
      <c r="R2768" s="13">
        <v>4266</v>
      </c>
      <c r="S2768" s="13">
        <v>784</v>
      </c>
      <c r="T2768" s="15">
        <v>44.5</v>
      </c>
      <c r="U2768" s="15">
        <v>5.5625</v>
      </c>
      <c r="V2768" s="15">
        <v>3.504375</v>
      </c>
      <c r="W2768" s="13">
        <v>384</v>
      </c>
      <c r="X2768" s="13">
        <v>876</v>
      </c>
      <c r="Y2768" s="13">
        <v>89</v>
      </c>
      <c r="Z2768" s="13">
        <v>1260</v>
      </c>
      <c r="AA2768" s="13">
        <v>144</v>
      </c>
      <c r="AB2768" s="13">
        <v>10</v>
      </c>
    </row>
    <row r="2769" spans="1:28">
      <c r="A2769" s="1">
        <v>100018238</v>
      </c>
      <c r="B2769" s="1" t="s">
        <v>6</v>
      </c>
      <c r="C2769" s="1" t="s">
        <v>178</v>
      </c>
      <c r="D2769" s="1" t="s">
        <v>5475</v>
      </c>
      <c r="E2769" s="1">
        <v>3</v>
      </c>
      <c r="F2769" s="13">
        <v>73</v>
      </c>
      <c r="G2769" s="13">
        <f t="shared" si="44"/>
        <v>19</v>
      </c>
      <c r="H2769" s="13">
        <v>19</v>
      </c>
      <c r="I2769" s="13">
        <v>0</v>
      </c>
      <c r="J2769" s="13">
        <v>8</v>
      </c>
      <c r="K2769" s="13">
        <v>0</v>
      </c>
      <c r="L2769" s="13">
        <v>0</v>
      </c>
      <c r="M2769" s="13">
        <v>0</v>
      </c>
      <c r="N2769" s="13">
        <v>5</v>
      </c>
      <c r="O2769" s="13">
        <v>1</v>
      </c>
      <c r="P2769" s="13">
        <v>4</v>
      </c>
      <c r="Q2769" s="13">
        <v>27</v>
      </c>
      <c r="R2769" s="13">
        <v>3520</v>
      </c>
      <c r="S2769" s="13">
        <v>500</v>
      </c>
      <c r="T2769" s="15">
        <v>36.5</v>
      </c>
      <c r="U2769" s="15">
        <v>4.5625</v>
      </c>
      <c r="V2769" s="15">
        <v>2.8743750000000001</v>
      </c>
      <c r="W2769" s="13">
        <v>317</v>
      </c>
      <c r="X2769" s="13">
        <v>678</v>
      </c>
      <c r="Y2769" s="13">
        <v>73</v>
      </c>
      <c r="Z2769" s="13">
        <v>995</v>
      </c>
      <c r="AA2769" s="13">
        <v>120</v>
      </c>
      <c r="AB2769" s="13">
        <v>8</v>
      </c>
    </row>
    <row r="2770" spans="1:28">
      <c r="A2770" s="1">
        <v>100018250</v>
      </c>
      <c r="B2770" s="1" t="s">
        <v>2344</v>
      </c>
      <c r="C2770" s="1" t="s">
        <v>2609</v>
      </c>
      <c r="D2770" s="1" t="s">
        <v>176</v>
      </c>
      <c r="E2770" s="1">
        <v>1</v>
      </c>
      <c r="F2770" s="13">
        <v>57</v>
      </c>
      <c r="G2770" s="13">
        <f t="shared" si="44"/>
        <v>15</v>
      </c>
      <c r="H2770" s="13">
        <v>15</v>
      </c>
      <c r="I2770" s="13">
        <v>0</v>
      </c>
      <c r="J2770" s="13">
        <v>8</v>
      </c>
      <c r="K2770" s="13">
        <v>0</v>
      </c>
      <c r="L2770" s="13">
        <v>0</v>
      </c>
      <c r="M2770" s="13">
        <v>0</v>
      </c>
      <c r="N2770" s="13">
        <v>5</v>
      </c>
      <c r="O2770" s="13">
        <v>1</v>
      </c>
      <c r="P2770" s="13">
        <v>4</v>
      </c>
      <c r="Q2770" s="13">
        <v>21</v>
      </c>
      <c r="R2770" s="13">
        <v>2895</v>
      </c>
      <c r="S2770" s="13">
        <v>279</v>
      </c>
      <c r="T2770" s="15">
        <v>28.5</v>
      </c>
      <c r="U2770" s="15">
        <v>3.5625</v>
      </c>
      <c r="V2770" s="15">
        <v>2.2443749999999998</v>
      </c>
      <c r="W2770" s="13">
        <v>261</v>
      </c>
      <c r="X2770" s="13">
        <v>518</v>
      </c>
      <c r="Y2770" s="13">
        <v>57</v>
      </c>
      <c r="Z2770" s="13">
        <v>779</v>
      </c>
      <c r="AA2770" s="13">
        <v>120</v>
      </c>
      <c r="AB2770" s="13">
        <v>8</v>
      </c>
    </row>
    <row r="2771" spans="1:28">
      <c r="A2771" s="1">
        <v>100018275</v>
      </c>
      <c r="B2771" s="1" t="s">
        <v>591</v>
      </c>
      <c r="C2771" s="1" t="s">
        <v>1019</v>
      </c>
      <c r="D2771" s="1" t="s">
        <v>176</v>
      </c>
      <c r="E2771" s="1">
        <v>1</v>
      </c>
      <c r="F2771" s="13">
        <v>109</v>
      </c>
      <c r="G2771" s="13">
        <f t="shared" si="44"/>
        <v>29</v>
      </c>
      <c r="H2771" s="13">
        <v>28</v>
      </c>
      <c r="I2771" s="13">
        <v>1</v>
      </c>
      <c r="J2771" s="13">
        <v>16</v>
      </c>
      <c r="K2771" s="13">
        <v>0</v>
      </c>
      <c r="L2771" s="13">
        <v>1</v>
      </c>
      <c r="M2771" s="13">
        <v>0</v>
      </c>
      <c r="N2771" s="13">
        <v>8</v>
      </c>
      <c r="O2771" s="13">
        <v>1</v>
      </c>
      <c r="P2771" s="13">
        <v>8</v>
      </c>
      <c r="Q2771" s="13">
        <v>41</v>
      </c>
      <c r="R2771" s="13">
        <v>5317</v>
      </c>
      <c r="S2771" s="13">
        <v>1260</v>
      </c>
      <c r="T2771" s="15">
        <v>54.5</v>
      </c>
      <c r="U2771" s="15">
        <v>6.8125</v>
      </c>
      <c r="V2771" s="15">
        <v>4.2918750000000001</v>
      </c>
      <c r="W2771" s="13">
        <v>479</v>
      </c>
      <c r="X2771" s="13">
        <v>1176</v>
      </c>
      <c r="Y2771" s="13">
        <v>109</v>
      </c>
      <c r="Z2771" s="13">
        <v>1655</v>
      </c>
      <c r="AA2771" s="13">
        <v>192</v>
      </c>
      <c r="AB2771" s="13">
        <v>16</v>
      </c>
    </row>
    <row r="2772" spans="1:28">
      <c r="A2772" s="1">
        <v>100018276</v>
      </c>
      <c r="B2772" s="1" t="s">
        <v>591</v>
      </c>
      <c r="C2772" s="1" t="s">
        <v>1019</v>
      </c>
      <c r="D2772" s="1" t="s">
        <v>176</v>
      </c>
      <c r="E2772" s="1">
        <v>1</v>
      </c>
      <c r="F2772" s="13">
        <v>99</v>
      </c>
      <c r="G2772" s="13">
        <f t="shared" si="44"/>
        <v>27</v>
      </c>
      <c r="H2772" s="13">
        <v>25</v>
      </c>
      <c r="I2772" s="13">
        <v>2</v>
      </c>
      <c r="J2772" s="13">
        <v>14</v>
      </c>
      <c r="K2772" s="13">
        <v>0</v>
      </c>
      <c r="L2772" s="13">
        <v>0</v>
      </c>
      <c r="M2772" s="13">
        <v>0</v>
      </c>
      <c r="N2772" s="13">
        <v>8</v>
      </c>
      <c r="O2772" s="13">
        <v>1</v>
      </c>
      <c r="P2772" s="13">
        <v>7</v>
      </c>
      <c r="Q2772" s="13">
        <v>38</v>
      </c>
      <c r="R2772" s="13">
        <v>4971</v>
      </c>
      <c r="S2772" s="13">
        <v>1068</v>
      </c>
      <c r="T2772" s="15">
        <v>49.5</v>
      </c>
      <c r="U2772" s="15">
        <v>6.1875</v>
      </c>
      <c r="V2772" s="15">
        <v>3.8981249999999998</v>
      </c>
      <c r="W2772" s="13">
        <v>448</v>
      </c>
      <c r="X2772" s="13">
        <v>1067</v>
      </c>
      <c r="Y2772" s="13">
        <v>99</v>
      </c>
      <c r="Z2772" s="13">
        <v>1515</v>
      </c>
      <c r="AA2772" s="13">
        <v>192</v>
      </c>
      <c r="AB2772" s="13">
        <v>14</v>
      </c>
    </row>
    <row r="2773" spans="1:28">
      <c r="A2773" s="1">
        <v>100018296</v>
      </c>
      <c r="B2773" s="1" t="s">
        <v>6</v>
      </c>
      <c r="C2773" s="1" t="s">
        <v>469</v>
      </c>
      <c r="D2773" s="1" t="s">
        <v>150</v>
      </c>
      <c r="E2773" s="1">
        <v>1</v>
      </c>
      <c r="F2773" s="13">
        <v>19</v>
      </c>
      <c r="G2773" s="13">
        <f t="shared" si="44"/>
        <v>5</v>
      </c>
      <c r="H2773" s="13">
        <v>5</v>
      </c>
      <c r="I2773" s="13">
        <v>0</v>
      </c>
      <c r="J2773" s="13">
        <v>0</v>
      </c>
      <c r="K2773" s="13">
        <v>1</v>
      </c>
      <c r="L2773" s="13">
        <v>0</v>
      </c>
      <c r="M2773" s="13">
        <v>1</v>
      </c>
      <c r="N2773" s="13">
        <v>0</v>
      </c>
      <c r="O2773" s="13">
        <v>1</v>
      </c>
      <c r="P2773" s="13">
        <v>1</v>
      </c>
      <c r="Q2773" s="13">
        <v>7</v>
      </c>
      <c r="R2773" s="13">
        <v>1263</v>
      </c>
      <c r="S2773" s="13">
        <v>0</v>
      </c>
      <c r="T2773" s="15">
        <v>9.5</v>
      </c>
      <c r="U2773" s="15">
        <v>1.1875</v>
      </c>
      <c r="V2773" s="15">
        <v>0.74812500000000004</v>
      </c>
      <c r="W2773" s="13">
        <v>114</v>
      </c>
      <c r="X2773" s="13">
        <v>190</v>
      </c>
      <c r="Y2773" s="13">
        <v>19</v>
      </c>
      <c r="Z2773" s="13">
        <v>304</v>
      </c>
      <c r="AA2773" s="13">
        <v>48</v>
      </c>
      <c r="AB2773" s="13">
        <v>0</v>
      </c>
    </row>
    <row r="2774" spans="1:28">
      <c r="A2774" s="1">
        <v>100018308</v>
      </c>
      <c r="B2774" s="1" t="s">
        <v>587</v>
      </c>
      <c r="C2774" s="1" t="s">
        <v>5093</v>
      </c>
      <c r="D2774" s="1" t="s">
        <v>5650</v>
      </c>
      <c r="E2774" s="1">
        <v>1</v>
      </c>
      <c r="F2774" s="13">
        <v>10</v>
      </c>
      <c r="G2774" s="13">
        <f t="shared" si="44"/>
        <v>4</v>
      </c>
      <c r="H2774" s="13">
        <v>4</v>
      </c>
      <c r="I2774" s="13">
        <v>0</v>
      </c>
      <c r="J2774" s="13">
        <v>0</v>
      </c>
      <c r="K2774" s="13">
        <v>1</v>
      </c>
      <c r="L2774" s="13">
        <v>0</v>
      </c>
      <c r="M2774" s="13">
        <v>1</v>
      </c>
      <c r="N2774" s="13">
        <v>0</v>
      </c>
      <c r="O2774" s="13">
        <v>1</v>
      </c>
      <c r="P2774" s="13">
        <v>1</v>
      </c>
      <c r="Q2774" s="13">
        <v>3</v>
      </c>
      <c r="R2774" s="13">
        <v>443</v>
      </c>
      <c r="S2774" s="13">
        <v>0</v>
      </c>
      <c r="T2774" s="15">
        <v>5</v>
      </c>
      <c r="U2774" s="15">
        <v>0.625</v>
      </c>
      <c r="V2774" s="15">
        <v>0.39374999999999999</v>
      </c>
      <c r="W2774" s="13">
        <v>40</v>
      </c>
      <c r="X2774" s="13">
        <v>67</v>
      </c>
      <c r="Y2774" s="13">
        <v>10</v>
      </c>
      <c r="Z2774" s="13">
        <v>107</v>
      </c>
      <c r="AA2774" s="13">
        <v>48</v>
      </c>
      <c r="AB2774" s="13">
        <v>0</v>
      </c>
    </row>
    <row r="2775" spans="1:28">
      <c r="A2775" s="1">
        <v>100018339</v>
      </c>
      <c r="B2775" s="1" t="s">
        <v>591</v>
      </c>
      <c r="C2775" s="1" t="s">
        <v>828</v>
      </c>
      <c r="D2775" s="1" t="s">
        <v>176</v>
      </c>
      <c r="E2775" s="1">
        <v>1</v>
      </c>
      <c r="F2775" s="13">
        <v>78</v>
      </c>
      <c r="G2775" s="13">
        <f t="shared" si="44"/>
        <v>20</v>
      </c>
      <c r="H2775" s="13">
        <v>20</v>
      </c>
      <c r="I2775" s="13">
        <v>0</v>
      </c>
      <c r="J2775" s="13">
        <v>10</v>
      </c>
      <c r="K2775" s="13">
        <v>0</v>
      </c>
      <c r="L2775" s="13">
        <v>0</v>
      </c>
      <c r="M2775" s="13">
        <v>0</v>
      </c>
      <c r="N2775" s="13">
        <v>6</v>
      </c>
      <c r="O2775" s="13">
        <v>1</v>
      </c>
      <c r="P2775" s="13">
        <v>5</v>
      </c>
      <c r="Q2775" s="13">
        <v>29</v>
      </c>
      <c r="R2775" s="13">
        <v>3873</v>
      </c>
      <c r="S2775" s="13">
        <v>587</v>
      </c>
      <c r="T2775" s="15">
        <v>39</v>
      </c>
      <c r="U2775" s="15">
        <v>4.875</v>
      </c>
      <c r="V2775" s="15">
        <v>3.07125</v>
      </c>
      <c r="W2775" s="13">
        <v>349</v>
      </c>
      <c r="X2775" s="13">
        <v>758</v>
      </c>
      <c r="Y2775" s="13">
        <v>78</v>
      </c>
      <c r="Z2775" s="13">
        <v>1107</v>
      </c>
      <c r="AA2775" s="13">
        <v>144</v>
      </c>
      <c r="AB2775" s="13">
        <v>10</v>
      </c>
    </row>
    <row r="2776" spans="1:28">
      <c r="A2776" s="1">
        <v>100018340</v>
      </c>
      <c r="B2776" s="1" t="s">
        <v>591</v>
      </c>
      <c r="C2776" s="1" t="s">
        <v>828</v>
      </c>
      <c r="D2776" s="1" t="s">
        <v>176</v>
      </c>
      <c r="E2776" s="1">
        <v>1</v>
      </c>
      <c r="F2776" s="13">
        <v>46</v>
      </c>
      <c r="G2776" s="13">
        <f t="shared" si="44"/>
        <v>12</v>
      </c>
      <c r="H2776" s="13">
        <v>12</v>
      </c>
      <c r="I2776" s="13">
        <v>0</v>
      </c>
      <c r="J2776" s="13">
        <v>8</v>
      </c>
      <c r="K2776" s="13">
        <v>0</v>
      </c>
      <c r="L2776" s="13">
        <v>0</v>
      </c>
      <c r="M2776" s="13">
        <v>0</v>
      </c>
      <c r="N2776" s="13">
        <v>5</v>
      </c>
      <c r="O2776" s="13">
        <v>1</v>
      </c>
      <c r="P2776" s="13">
        <v>4</v>
      </c>
      <c r="Q2776" s="13">
        <v>17</v>
      </c>
      <c r="R2776" s="13">
        <v>2383</v>
      </c>
      <c r="S2776" s="13">
        <v>166</v>
      </c>
      <c r="T2776" s="15">
        <v>23</v>
      </c>
      <c r="U2776" s="15">
        <v>2.875</v>
      </c>
      <c r="V2776" s="15">
        <v>1.81125</v>
      </c>
      <c r="W2776" s="13">
        <v>215</v>
      </c>
      <c r="X2776" s="13">
        <v>408</v>
      </c>
      <c r="Y2776" s="13">
        <v>46</v>
      </c>
      <c r="Z2776" s="13">
        <v>623</v>
      </c>
      <c r="AA2776" s="13">
        <v>120</v>
      </c>
      <c r="AB2776" s="13">
        <v>8</v>
      </c>
    </row>
    <row r="2777" spans="1:28">
      <c r="A2777" s="1">
        <v>100018365</v>
      </c>
      <c r="B2777" s="1" t="s">
        <v>587</v>
      </c>
      <c r="C2777" s="1" t="s">
        <v>1612</v>
      </c>
      <c r="D2777" s="1" t="s">
        <v>5475</v>
      </c>
      <c r="E2777" s="1">
        <v>3</v>
      </c>
      <c r="F2777" s="13">
        <v>81</v>
      </c>
      <c r="G2777" s="13">
        <f t="shared" si="44"/>
        <v>21</v>
      </c>
      <c r="H2777" s="13">
        <v>21</v>
      </c>
      <c r="I2777" s="13">
        <v>0</v>
      </c>
      <c r="J2777" s="13">
        <v>10</v>
      </c>
      <c r="K2777" s="13">
        <v>0</v>
      </c>
      <c r="L2777" s="13">
        <v>0</v>
      </c>
      <c r="M2777" s="13">
        <v>0</v>
      </c>
      <c r="N2777" s="13">
        <v>6</v>
      </c>
      <c r="O2777" s="13">
        <v>1</v>
      </c>
      <c r="P2777" s="13">
        <v>5</v>
      </c>
      <c r="Q2777" s="13">
        <v>30</v>
      </c>
      <c r="R2777" s="13">
        <v>3893</v>
      </c>
      <c r="S2777" s="13">
        <v>634</v>
      </c>
      <c r="T2777" s="15">
        <v>40.5</v>
      </c>
      <c r="U2777" s="15">
        <v>5.0625</v>
      </c>
      <c r="V2777" s="15">
        <v>3.1893750000000001</v>
      </c>
      <c r="W2777" s="13">
        <v>351</v>
      </c>
      <c r="X2777" s="13">
        <v>775</v>
      </c>
      <c r="Y2777" s="13">
        <v>81</v>
      </c>
      <c r="Z2777" s="13">
        <v>1126</v>
      </c>
      <c r="AA2777" s="13">
        <v>144</v>
      </c>
      <c r="AB2777" s="13">
        <v>10</v>
      </c>
    </row>
    <row r="2778" spans="1:28">
      <c r="A2778" s="1">
        <v>100018370</v>
      </c>
      <c r="B2778" s="1" t="s">
        <v>587</v>
      </c>
      <c r="C2778" s="1" t="s">
        <v>4866</v>
      </c>
      <c r="D2778" s="1" t="s">
        <v>176</v>
      </c>
      <c r="E2778" s="1">
        <v>1</v>
      </c>
      <c r="F2778" s="13">
        <v>11</v>
      </c>
      <c r="G2778" s="13">
        <f t="shared" si="44"/>
        <v>3</v>
      </c>
      <c r="H2778" s="13">
        <v>3</v>
      </c>
      <c r="I2778" s="13">
        <v>0</v>
      </c>
      <c r="J2778" s="13">
        <v>0</v>
      </c>
      <c r="K2778" s="13">
        <v>1</v>
      </c>
      <c r="L2778" s="13">
        <v>0</v>
      </c>
      <c r="M2778" s="13">
        <v>1</v>
      </c>
      <c r="N2778" s="13">
        <v>0</v>
      </c>
      <c r="O2778" s="13">
        <v>1</v>
      </c>
      <c r="P2778" s="13">
        <v>1</v>
      </c>
      <c r="Q2778" s="13">
        <v>4</v>
      </c>
      <c r="R2778" s="13">
        <v>552</v>
      </c>
      <c r="S2778" s="13">
        <v>0</v>
      </c>
      <c r="T2778" s="15">
        <v>5.5</v>
      </c>
      <c r="U2778" s="15">
        <v>0.6875</v>
      </c>
      <c r="V2778" s="15">
        <v>0.43312499999999998</v>
      </c>
      <c r="W2778" s="13">
        <v>50</v>
      </c>
      <c r="X2778" s="13">
        <v>83</v>
      </c>
      <c r="Y2778" s="13">
        <v>11</v>
      </c>
      <c r="Z2778" s="13">
        <v>133</v>
      </c>
      <c r="AA2778" s="13">
        <v>48</v>
      </c>
      <c r="AB2778" s="13">
        <v>0</v>
      </c>
    </row>
    <row r="2779" spans="1:28">
      <c r="A2779" s="1">
        <v>100018373</v>
      </c>
      <c r="B2779" s="1" t="s">
        <v>1138</v>
      </c>
      <c r="C2779" s="1" t="s">
        <v>3205</v>
      </c>
      <c r="D2779" s="1" t="s">
        <v>5485</v>
      </c>
      <c r="E2779" s="1">
        <v>3</v>
      </c>
      <c r="F2779" s="13">
        <v>25</v>
      </c>
      <c r="G2779" s="13">
        <f t="shared" si="44"/>
        <v>7</v>
      </c>
      <c r="H2779" s="13">
        <v>7</v>
      </c>
      <c r="I2779" s="13">
        <v>0</v>
      </c>
      <c r="J2779" s="13">
        <v>4</v>
      </c>
      <c r="K2779" s="13">
        <v>0</v>
      </c>
      <c r="L2779" s="13">
        <v>0</v>
      </c>
      <c r="M2779" s="13">
        <v>0</v>
      </c>
      <c r="N2779" s="13">
        <v>3</v>
      </c>
      <c r="O2779" s="13">
        <v>1</v>
      </c>
      <c r="P2779" s="13">
        <v>2</v>
      </c>
      <c r="Q2779" s="13">
        <v>9</v>
      </c>
      <c r="R2779" s="13">
        <v>1285</v>
      </c>
      <c r="S2779" s="13">
        <v>25</v>
      </c>
      <c r="T2779" s="15">
        <v>12.5</v>
      </c>
      <c r="U2779" s="15">
        <v>1.5625</v>
      </c>
      <c r="V2779" s="15">
        <v>0.984375</v>
      </c>
      <c r="W2779" s="13">
        <v>116</v>
      </c>
      <c r="X2779" s="13">
        <v>201</v>
      </c>
      <c r="Y2779" s="13">
        <v>25</v>
      </c>
      <c r="Z2779" s="13">
        <v>317</v>
      </c>
      <c r="AA2779" s="13">
        <v>72</v>
      </c>
      <c r="AB2779" s="13">
        <v>4</v>
      </c>
    </row>
    <row r="2780" spans="1:28">
      <c r="A2780" s="1">
        <v>100018377</v>
      </c>
      <c r="B2780" s="1" t="s">
        <v>587</v>
      </c>
      <c r="C2780" s="1" t="s">
        <v>4866</v>
      </c>
      <c r="D2780" s="1" t="s">
        <v>533</v>
      </c>
      <c r="E2780" s="1">
        <v>1</v>
      </c>
      <c r="F2780" s="13">
        <v>89</v>
      </c>
      <c r="G2780" s="13">
        <f t="shared" si="44"/>
        <v>23</v>
      </c>
      <c r="H2780" s="13">
        <v>23</v>
      </c>
      <c r="I2780" s="13">
        <v>0</v>
      </c>
      <c r="J2780" s="13">
        <v>12</v>
      </c>
      <c r="K2780" s="13">
        <v>0</v>
      </c>
      <c r="L2780" s="13">
        <v>0</v>
      </c>
      <c r="M2780" s="13">
        <v>0</v>
      </c>
      <c r="N2780" s="13">
        <v>7</v>
      </c>
      <c r="O2780" s="13">
        <v>1</v>
      </c>
      <c r="P2780" s="13">
        <v>6</v>
      </c>
      <c r="Q2780" s="13">
        <v>33</v>
      </c>
      <c r="R2780" s="13">
        <v>4386</v>
      </c>
      <c r="S2780" s="13">
        <v>784</v>
      </c>
      <c r="T2780" s="15">
        <v>44.5</v>
      </c>
      <c r="U2780" s="15">
        <v>5.5625</v>
      </c>
      <c r="V2780" s="15">
        <v>3.504375</v>
      </c>
      <c r="W2780" s="13">
        <v>395</v>
      </c>
      <c r="X2780" s="13">
        <v>894</v>
      </c>
      <c r="Y2780" s="13">
        <v>89</v>
      </c>
      <c r="Z2780" s="13">
        <v>1289</v>
      </c>
      <c r="AA2780" s="13">
        <v>168</v>
      </c>
      <c r="AB2780" s="13">
        <v>12</v>
      </c>
    </row>
    <row r="2781" spans="1:28">
      <c r="A2781" s="1">
        <v>100018381</v>
      </c>
      <c r="B2781" s="1" t="s">
        <v>587</v>
      </c>
      <c r="C2781" s="1" t="s">
        <v>4866</v>
      </c>
      <c r="D2781" s="1" t="s">
        <v>176</v>
      </c>
      <c r="E2781" s="1">
        <v>1</v>
      </c>
      <c r="F2781" s="13">
        <v>57</v>
      </c>
      <c r="G2781" s="13">
        <f t="shared" si="44"/>
        <v>15</v>
      </c>
      <c r="H2781" s="13">
        <v>15</v>
      </c>
      <c r="I2781" s="13">
        <v>0</v>
      </c>
      <c r="J2781" s="13">
        <v>8</v>
      </c>
      <c r="K2781" s="13">
        <v>0</v>
      </c>
      <c r="L2781" s="13">
        <v>0</v>
      </c>
      <c r="M2781" s="13">
        <v>0</v>
      </c>
      <c r="N2781" s="13">
        <v>5</v>
      </c>
      <c r="O2781" s="13">
        <v>1</v>
      </c>
      <c r="P2781" s="13">
        <v>4</v>
      </c>
      <c r="Q2781" s="13">
        <v>21</v>
      </c>
      <c r="R2781" s="13">
        <v>2895</v>
      </c>
      <c r="S2781" s="13">
        <v>279</v>
      </c>
      <c r="T2781" s="15">
        <v>28.5</v>
      </c>
      <c r="U2781" s="15">
        <v>3.5625</v>
      </c>
      <c r="V2781" s="15">
        <v>2.2443749999999998</v>
      </c>
      <c r="W2781" s="13">
        <v>261</v>
      </c>
      <c r="X2781" s="13">
        <v>518</v>
      </c>
      <c r="Y2781" s="13">
        <v>57</v>
      </c>
      <c r="Z2781" s="13">
        <v>779</v>
      </c>
      <c r="AA2781" s="13">
        <v>120</v>
      </c>
      <c r="AB2781" s="13">
        <v>8</v>
      </c>
    </row>
    <row r="2782" spans="1:28">
      <c r="A2782" s="1">
        <v>100018392</v>
      </c>
      <c r="B2782" s="1" t="s">
        <v>1138</v>
      </c>
      <c r="C2782" s="1" t="s">
        <v>3032</v>
      </c>
      <c r="D2782" s="1" t="s">
        <v>5664</v>
      </c>
      <c r="E2782" s="1">
        <v>1</v>
      </c>
      <c r="F2782" s="13">
        <v>68</v>
      </c>
      <c r="G2782" s="13">
        <f t="shared" si="44"/>
        <v>18</v>
      </c>
      <c r="H2782" s="13">
        <v>18</v>
      </c>
      <c r="I2782" s="13">
        <v>0</v>
      </c>
      <c r="J2782" s="13">
        <v>10</v>
      </c>
      <c r="K2782" s="13">
        <v>0</v>
      </c>
      <c r="L2782" s="13">
        <v>0</v>
      </c>
      <c r="M2782" s="13">
        <v>0</v>
      </c>
      <c r="N2782" s="13">
        <v>6</v>
      </c>
      <c r="O2782" s="13">
        <v>1</v>
      </c>
      <c r="P2782" s="13">
        <v>5</v>
      </c>
      <c r="Q2782" s="13">
        <v>25</v>
      </c>
      <c r="R2782" s="13">
        <v>3408</v>
      </c>
      <c r="S2782" s="13">
        <v>419</v>
      </c>
      <c r="T2782" s="15">
        <v>34</v>
      </c>
      <c r="U2782" s="15">
        <v>4.25</v>
      </c>
      <c r="V2782" s="15">
        <v>2.6775000000000002</v>
      </c>
      <c r="W2782" s="13">
        <v>307</v>
      </c>
      <c r="X2782" s="13">
        <v>637</v>
      </c>
      <c r="Y2782" s="13">
        <v>68</v>
      </c>
      <c r="Z2782" s="13">
        <v>944</v>
      </c>
      <c r="AA2782" s="13">
        <v>144</v>
      </c>
      <c r="AB2782" s="13">
        <v>10</v>
      </c>
    </row>
    <row r="2783" spans="1:28">
      <c r="A2783" s="1">
        <v>100018405</v>
      </c>
      <c r="B2783" s="1" t="s">
        <v>2314</v>
      </c>
      <c r="C2783" s="1" t="s">
        <v>2313</v>
      </c>
      <c r="D2783" s="1" t="s">
        <v>2869</v>
      </c>
      <c r="E2783" s="1">
        <v>3</v>
      </c>
      <c r="F2783" s="13">
        <v>95</v>
      </c>
      <c r="G2783" s="13">
        <f t="shared" si="44"/>
        <v>25</v>
      </c>
      <c r="H2783" s="13">
        <v>25</v>
      </c>
      <c r="I2783" s="13">
        <v>0</v>
      </c>
      <c r="J2783" s="13">
        <v>10</v>
      </c>
      <c r="K2783" s="13">
        <v>2</v>
      </c>
      <c r="L2783" s="13">
        <v>0</v>
      </c>
      <c r="M2783" s="13">
        <v>2</v>
      </c>
      <c r="N2783" s="13">
        <v>6</v>
      </c>
      <c r="O2783" s="13">
        <v>3</v>
      </c>
      <c r="P2783" s="13">
        <v>7</v>
      </c>
      <c r="Q2783" s="13">
        <v>35</v>
      </c>
      <c r="R2783" s="13">
        <v>4785</v>
      </c>
      <c r="S2783" s="13">
        <v>892</v>
      </c>
      <c r="T2783" s="15">
        <v>47.5</v>
      </c>
      <c r="U2783" s="15">
        <v>5.9375</v>
      </c>
      <c r="V2783" s="15">
        <v>3.7406250000000001</v>
      </c>
      <c r="W2783" s="13">
        <v>432</v>
      </c>
      <c r="X2783" s="13">
        <v>986</v>
      </c>
      <c r="Y2783" s="13">
        <v>95</v>
      </c>
      <c r="Z2783" s="13">
        <v>1418</v>
      </c>
      <c r="AA2783" s="13">
        <v>240</v>
      </c>
      <c r="AB2783" s="13">
        <v>10</v>
      </c>
    </row>
    <row r="2784" spans="1:28">
      <c r="A2784" s="1">
        <v>100018418</v>
      </c>
      <c r="B2784" s="1" t="s">
        <v>6</v>
      </c>
      <c r="C2784" s="1" t="s">
        <v>520</v>
      </c>
      <c r="D2784" s="1" t="s">
        <v>12</v>
      </c>
      <c r="E2784" s="1">
        <v>1</v>
      </c>
      <c r="F2784" s="13">
        <v>70</v>
      </c>
      <c r="G2784" s="13">
        <f t="shared" si="44"/>
        <v>18</v>
      </c>
      <c r="H2784" s="13">
        <v>18</v>
      </c>
      <c r="I2784" s="13">
        <v>0</v>
      </c>
      <c r="J2784" s="13">
        <v>10</v>
      </c>
      <c r="K2784" s="13">
        <v>0</v>
      </c>
      <c r="L2784" s="13">
        <v>0</v>
      </c>
      <c r="M2784" s="13">
        <v>0</v>
      </c>
      <c r="N2784" s="13">
        <v>6</v>
      </c>
      <c r="O2784" s="13">
        <v>1</v>
      </c>
      <c r="P2784" s="13">
        <v>5</v>
      </c>
      <c r="Q2784" s="13">
        <v>26</v>
      </c>
      <c r="R2784" s="13">
        <v>3501</v>
      </c>
      <c r="S2784" s="13">
        <v>458</v>
      </c>
      <c r="T2784" s="15">
        <v>35</v>
      </c>
      <c r="U2784" s="15">
        <v>4.375</v>
      </c>
      <c r="V2784" s="15">
        <v>2.7562500000000001</v>
      </c>
      <c r="W2784" s="13">
        <v>316</v>
      </c>
      <c r="X2784" s="13">
        <v>663</v>
      </c>
      <c r="Y2784" s="13">
        <v>70</v>
      </c>
      <c r="Z2784" s="13">
        <v>979</v>
      </c>
      <c r="AA2784" s="13">
        <v>144</v>
      </c>
      <c r="AB2784" s="13">
        <v>10</v>
      </c>
    </row>
    <row r="2785" spans="1:28">
      <c r="A2785" s="1">
        <v>100018424</v>
      </c>
      <c r="B2785" s="1" t="s">
        <v>2314</v>
      </c>
      <c r="C2785" s="1" t="s">
        <v>4389</v>
      </c>
      <c r="D2785" s="1" t="s">
        <v>5674</v>
      </c>
      <c r="E2785" s="1">
        <v>3</v>
      </c>
      <c r="F2785" s="13">
        <v>35</v>
      </c>
      <c r="G2785" s="13">
        <f t="shared" si="44"/>
        <v>9</v>
      </c>
      <c r="H2785" s="13">
        <v>9</v>
      </c>
      <c r="I2785" s="13">
        <v>0</v>
      </c>
      <c r="J2785" s="13">
        <v>4</v>
      </c>
      <c r="K2785" s="13">
        <v>0</v>
      </c>
      <c r="L2785" s="13">
        <v>0</v>
      </c>
      <c r="M2785" s="13">
        <v>0</v>
      </c>
      <c r="N2785" s="13">
        <v>3</v>
      </c>
      <c r="O2785" s="13">
        <v>1</v>
      </c>
      <c r="P2785" s="13">
        <v>2</v>
      </c>
      <c r="Q2785" s="13">
        <v>13</v>
      </c>
      <c r="R2785" s="13">
        <v>1751</v>
      </c>
      <c r="S2785" s="13">
        <v>82</v>
      </c>
      <c r="T2785" s="15">
        <v>17.5</v>
      </c>
      <c r="U2785" s="15">
        <v>2.1875</v>
      </c>
      <c r="V2785" s="15">
        <v>1.378125</v>
      </c>
      <c r="W2785" s="13">
        <v>158</v>
      </c>
      <c r="X2785" s="13">
        <v>288</v>
      </c>
      <c r="Y2785" s="13">
        <v>35</v>
      </c>
      <c r="Z2785" s="13">
        <v>446</v>
      </c>
      <c r="AA2785" s="13">
        <v>72</v>
      </c>
      <c r="AB2785" s="13">
        <v>4</v>
      </c>
    </row>
    <row r="2786" spans="1:28">
      <c r="A2786" s="1">
        <v>100018432</v>
      </c>
      <c r="B2786" s="1" t="s">
        <v>2314</v>
      </c>
      <c r="C2786" s="1" t="s">
        <v>2313</v>
      </c>
      <c r="D2786" s="1" t="s">
        <v>12</v>
      </c>
      <c r="E2786" s="1">
        <v>1</v>
      </c>
      <c r="F2786" s="13">
        <v>19</v>
      </c>
      <c r="G2786" s="13">
        <f t="shared" si="44"/>
        <v>5</v>
      </c>
      <c r="H2786" s="13">
        <v>5</v>
      </c>
      <c r="I2786" s="13">
        <v>0</v>
      </c>
      <c r="J2786" s="13">
        <v>0</v>
      </c>
      <c r="K2786" s="13">
        <v>1</v>
      </c>
      <c r="L2786" s="13">
        <v>0</v>
      </c>
      <c r="M2786" s="13">
        <v>1</v>
      </c>
      <c r="N2786" s="13">
        <v>0</v>
      </c>
      <c r="O2786" s="13">
        <v>1</v>
      </c>
      <c r="P2786" s="13">
        <v>1</v>
      </c>
      <c r="Q2786" s="13">
        <v>7</v>
      </c>
      <c r="R2786" s="13">
        <v>1263</v>
      </c>
      <c r="S2786" s="13">
        <v>0</v>
      </c>
      <c r="T2786" s="15">
        <v>9.5</v>
      </c>
      <c r="U2786" s="15">
        <v>1.1875</v>
      </c>
      <c r="V2786" s="15">
        <v>0.74812500000000004</v>
      </c>
      <c r="W2786" s="13">
        <v>114</v>
      </c>
      <c r="X2786" s="13">
        <v>190</v>
      </c>
      <c r="Y2786" s="13">
        <v>19</v>
      </c>
      <c r="Z2786" s="13">
        <v>304</v>
      </c>
      <c r="AA2786" s="13">
        <v>48</v>
      </c>
      <c r="AB2786" s="13">
        <v>0</v>
      </c>
    </row>
    <row r="2787" spans="1:28">
      <c r="A2787" s="1">
        <v>100018437</v>
      </c>
      <c r="B2787" s="1" t="s">
        <v>2314</v>
      </c>
      <c r="C2787" s="1" t="s">
        <v>4293</v>
      </c>
      <c r="D2787" s="1" t="s">
        <v>12</v>
      </c>
      <c r="E2787" s="1">
        <v>1</v>
      </c>
      <c r="F2787" s="13">
        <v>6</v>
      </c>
      <c r="G2787" s="13">
        <f t="shared" si="44"/>
        <v>2</v>
      </c>
      <c r="H2787" s="13">
        <v>2</v>
      </c>
      <c r="I2787" s="13">
        <v>0</v>
      </c>
      <c r="J2787" s="13">
        <v>0</v>
      </c>
      <c r="K2787" s="13">
        <v>1</v>
      </c>
      <c r="L2787" s="13">
        <v>0</v>
      </c>
      <c r="M2787" s="13">
        <v>1</v>
      </c>
      <c r="N2787" s="13">
        <v>0</v>
      </c>
      <c r="O2787" s="13">
        <v>1</v>
      </c>
      <c r="P2787" s="13">
        <v>1</v>
      </c>
      <c r="Q2787" s="13">
        <v>2</v>
      </c>
      <c r="R2787" s="13">
        <v>272</v>
      </c>
      <c r="S2787" s="13">
        <v>0</v>
      </c>
      <c r="T2787" s="15">
        <v>3</v>
      </c>
      <c r="U2787" s="15">
        <v>0.375</v>
      </c>
      <c r="V2787" s="15">
        <v>0.23624999999999999</v>
      </c>
      <c r="W2787" s="13">
        <v>25</v>
      </c>
      <c r="X2787" s="13">
        <v>41</v>
      </c>
      <c r="Y2787" s="13">
        <v>6</v>
      </c>
      <c r="Z2787" s="13">
        <v>66</v>
      </c>
      <c r="AA2787" s="13">
        <v>48</v>
      </c>
      <c r="AB2787" s="13">
        <v>0</v>
      </c>
    </row>
    <row r="2788" spans="1:28">
      <c r="A2788" s="1">
        <v>100018438</v>
      </c>
      <c r="B2788" s="1" t="s">
        <v>1158</v>
      </c>
      <c r="C2788" s="1" t="s">
        <v>1157</v>
      </c>
      <c r="D2788" s="1" t="s">
        <v>5681</v>
      </c>
      <c r="E2788" s="1">
        <v>2</v>
      </c>
      <c r="F2788" s="13">
        <v>36</v>
      </c>
      <c r="G2788" s="13">
        <f t="shared" si="44"/>
        <v>10</v>
      </c>
      <c r="H2788" s="13">
        <v>10</v>
      </c>
      <c r="I2788" s="13">
        <v>0</v>
      </c>
      <c r="J2788" s="13">
        <v>4</v>
      </c>
      <c r="K2788" s="13">
        <v>1</v>
      </c>
      <c r="L2788" s="13">
        <v>0</v>
      </c>
      <c r="M2788" s="13">
        <v>1</v>
      </c>
      <c r="N2788" s="13">
        <v>3</v>
      </c>
      <c r="O2788" s="13">
        <v>2</v>
      </c>
      <c r="P2788" s="13">
        <v>3</v>
      </c>
      <c r="Q2788" s="13">
        <v>13</v>
      </c>
      <c r="R2788" s="13">
        <v>1790</v>
      </c>
      <c r="S2788" s="13">
        <v>50</v>
      </c>
      <c r="T2788" s="15">
        <v>18</v>
      </c>
      <c r="U2788" s="15">
        <v>2.25</v>
      </c>
      <c r="V2788" s="15">
        <v>1.4175</v>
      </c>
      <c r="W2788" s="13">
        <v>162</v>
      </c>
      <c r="X2788" s="13">
        <v>284</v>
      </c>
      <c r="Y2788" s="13">
        <v>36</v>
      </c>
      <c r="Z2788" s="13">
        <v>446</v>
      </c>
      <c r="AA2788" s="13">
        <v>120</v>
      </c>
      <c r="AB2788" s="13">
        <v>4</v>
      </c>
    </row>
    <row r="2789" spans="1:28">
      <c r="A2789" s="1">
        <v>100018465</v>
      </c>
      <c r="B2789" s="1" t="s">
        <v>1158</v>
      </c>
      <c r="C2789" s="1" t="s">
        <v>1251</v>
      </c>
      <c r="D2789" s="1" t="s">
        <v>5684</v>
      </c>
      <c r="E2789" s="1">
        <v>1</v>
      </c>
      <c r="F2789" s="13">
        <v>27</v>
      </c>
      <c r="G2789" s="13">
        <f t="shared" si="44"/>
        <v>7</v>
      </c>
      <c r="H2789" s="13">
        <v>7</v>
      </c>
      <c r="I2789" s="13">
        <v>0</v>
      </c>
      <c r="J2789" s="13">
        <v>4</v>
      </c>
      <c r="K2789" s="13">
        <v>0</v>
      </c>
      <c r="L2789" s="13">
        <v>0</v>
      </c>
      <c r="M2789" s="13">
        <v>0</v>
      </c>
      <c r="N2789" s="13">
        <v>3</v>
      </c>
      <c r="O2789" s="13">
        <v>1</v>
      </c>
      <c r="P2789" s="13">
        <v>2</v>
      </c>
      <c r="Q2789" s="13">
        <v>10</v>
      </c>
      <c r="R2789" s="13">
        <v>1378</v>
      </c>
      <c r="S2789" s="13">
        <v>37</v>
      </c>
      <c r="T2789" s="15">
        <v>13.5</v>
      </c>
      <c r="U2789" s="15">
        <v>1.6875</v>
      </c>
      <c r="V2789" s="15">
        <v>1.0631250000000001</v>
      </c>
      <c r="W2789" s="13">
        <v>125</v>
      </c>
      <c r="X2789" s="13">
        <v>218</v>
      </c>
      <c r="Y2789" s="13">
        <v>27</v>
      </c>
      <c r="Z2789" s="13">
        <v>343</v>
      </c>
      <c r="AA2789" s="13">
        <v>72</v>
      </c>
      <c r="AB2789" s="13">
        <v>4</v>
      </c>
    </row>
    <row r="2790" spans="1:28">
      <c r="A2790" s="1">
        <v>100018491</v>
      </c>
      <c r="B2790" s="1" t="s">
        <v>591</v>
      </c>
      <c r="C2790" s="1" t="s">
        <v>590</v>
      </c>
      <c r="D2790" s="1" t="s">
        <v>5687</v>
      </c>
      <c r="E2790" s="1">
        <v>1</v>
      </c>
      <c r="F2790" s="13">
        <v>25</v>
      </c>
      <c r="G2790" s="13">
        <f t="shared" si="44"/>
        <v>7</v>
      </c>
      <c r="H2790" s="13">
        <v>7</v>
      </c>
      <c r="I2790" s="13">
        <v>0</v>
      </c>
      <c r="J2790" s="13">
        <v>4</v>
      </c>
      <c r="K2790" s="13">
        <v>0</v>
      </c>
      <c r="L2790" s="13">
        <v>0</v>
      </c>
      <c r="M2790" s="13">
        <v>0</v>
      </c>
      <c r="N2790" s="13">
        <v>3</v>
      </c>
      <c r="O2790" s="13">
        <v>1</v>
      </c>
      <c r="P2790" s="13">
        <v>2</v>
      </c>
      <c r="Q2790" s="13">
        <v>9</v>
      </c>
      <c r="R2790" s="13">
        <v>1285</v>
      </c>
      <c r="S2790" s="13">
        <v>25</v>
      </c>
      <c r="T2790" s="15">
        <v>12.5</v>
      </c>
      <c r="U2790" s="15">
        <v>1.5625</v>
      </c>
      <c r="V2790" s="15">
        <v>0.984375</v>
      </c>
      <c r="W2790" s="13">
        <v>116</v>
      </c>
      <c r="X2790" s="13">
        <v>201</v>
      </c>
      <c r="Y2790" s="13">
        <v>25</v>
      </c>
      <c r="Z2790" s="13">
        <v>317</v>
      </c>
      <c r="AA2790" s="13">
        <v>72</v>
      </c>
      <c r="AB2790" s="13">
        <v>4</v>
      </c>
    </row>
    <row r="2791" spans="1:28">
      <c r="A2791" s="1">
        <v>100018505</v>
      </c>
      <c r="B2791" s="1" t="s">
        <v>2344</v>
      </c>
      <c r="C2791" s="1" t="s">
        <v>2507</v>
      </c>
      <c r="D2791" s="1" t="s">
        <v>5690</v>
      </c>
      <c r="E2791" s="1">
        <v>1</v>
      </c>
      <c r="F2791" s="13">
        <v>191</v>
      </c>
      <c r="G2791" s="13">
        <f t="shared" si="44"/>
        <v>49</v>
      </c>
      <c r="H2791" s="13">
        <v>49</v>
      </c>
      <c r="I2791" s="13">
        <v>0</v>
      </c>
      <c r="J2791" s="13">
        <v>26</v>
      </c>
      <c r="K2791" s="13">
        <v>0</v>
      </c>
      <c r="L2791" s="13">
        <v>1</v>
      </c>
      <c r="M2791" s="13">
        <v>0</v>
      </c>
      <c r="N2791" s="13">
        <v>13</v>
      </c>
      <c r="O2791" s="13">
        <v>1</v>
      </c>
      <c r="P2791" s="13">
        <v>13</v>
      </c>
      <c r="Q2791" s="13">
        <v>71</v>
      </c>
      <c r="R2791" s="13">
        <v>9256</v>
      </c>
      <c r="S2791" s="13">
        <v>4044</v>
      </c>
      <c r="T2791" s="15">
        <v>95.5</v>
      </c>
      <c r="U2791" s="15">
        <v>11.9375</v>
      </c>
      <c r="V2791" s="15">
        <v>7.5206249999999999</v>
      </c>
      <c r="W2791" s="13">
        <v>834</v>
      </c>
      <c r="X2791" s="13">
        <v>2602</v>
      </c>
      <c r="Y2791" s="13">
        <v>191</v>
      </c>
      <c r="Z2791" s="13">
        <v>3436</v>
      </c>
      <c r="AA2791" s="13">
        <v>312</v>
      </c>
      <c r="AB2791" s="13">
        <v>26</v>
      </c>
    </row>
    <row r="2792" spans="1:28">
      <c r="A2792" s="1">
        <v>100018513</v>
      </c>
      <c r="B2792" s="1" t="s">
        <v>2344</v>
      </c>
      <c r="C2792" s="1" t="s">
        <v>2826</v>
      </c>
      <c r="D2792" s="1" t="s">
        <v>12</v>
      </c>
      <c r="E2792" s="1">
        <v>1</v>
      </c>
      <c r="F2792" s="13">
        <v>7</v>
      </c>
      <c r="G2792" s="13">
        <f t="shared" si="44"/>
        <v>3</v>
      </c>
      <c r="H2792" s="13">
        <v>3</v>
      </c>
      <c r="I2792" s="13">
        <v>0</v>
      </c>
      <c r="J2792" s="13">
        <v>0</v>
      </c>
      <c r="K2792" s="13">
        <v>1</v>
      </c>
      <c r="L2792" s="13">
        <v>0</v>
      </c>
      <c r="M2792" s="13">
        <v>1</v>
      </c>
      <c r="N2792" s="13">
        <v>0</v>
      </c>
      <c r="O2792" s="13">
        <v>1</v>
      </c>
      <c r="P2792" s="13">
        <v>1</v>
      </c>
      <c r="Q2792" s="13">
        <v>2</v>
      </c>
      <c r="R2792" s="13">
        <v>297</v>
      </c>
      <c r="S2792" s="13">
        <v>0</v>
      </c>
      <c r="T2792" s="15">
        <v>3.5</v>
      </c>
      <c r="U2792" s="15">
        <v>0.4375</v>
      </c>
      <c r="V2792" s="15">
        <v>0.27562500000000001</v>
      </c>
      <c r="W2792" s="13">
        <v>27</v>
      </c>
      <c r="X2792" s="13">
        <v>45</v>
      </c>
      <c r="Y2792" s="13">
        <v>7</v>
      </c>
      <c r="Z2792" s="13">
        <v>72</v>
      </c>
      <c r="AA2792" s="13">
        <v>48</v>
      </c>
      <c r="AB2792" s="13">
        <v>0</v>
      </c>
    </row>
    <row r="2793" spans="1:28">
      <c r="A2793" s="1">
        <v>100018525</v>
      </c>
      <c r="B2793" s="1" t="s">
        <v>1126</v>
      </c>
      <c r="C2793" s="1" t="s">
        <v>1623</v>
      </c>
      <c r="D2793" s="1" t="s">
        <v>1664</v>
      </c>
      <c r="E2793" s="1">
        <v>1</v>
      </c>
      <c r="F2793" s="13">
        <v>14</v>
      </c>
      <c r="G2793" s="13">
        <f t="shared" si="44"/>
        <v>4</v>
      </c>
      <c r="H2793" s="13">
        <v>4</v>
      </c>
      <c r="I2793" s="13">
        <v>0</v>
      </c>
      <c r="J2793" s="13">
        <v>0</v>
      </c>
      <c r="K2793" s="13">
        <v>1</v>
      </c>
      <c r="L2793" s="13">
        <v>0</v>
      </c>
      <c r="M2793" s="13">
        <v>1</v>
      </c>
      <c r="N2793" s="13">
        <v>0</v>
      </c>
      <c r="O2793" s="13">
        <v>1</v>
      </c>
      <c r="P2793" s="13">
        <v>1</v>
      </c>
      <c r="Q2793" s="13">
        <v>5</v>
      </c>
      <c r="R2793" s="13">
        <v>767</v>
      </c>
      <c r="S2793" s="13">
        <v>0</v>
      </c>
      <c r="T2793" s="15">
        <v>7</v>
      </c>
      <c r="U2793" s="15">
        <v>0.875</v>
      </c>
      <c r="V2793" s="15">
        <v>0.55125000000000002</v>
      </c>
      <c r="W2793" s="13">
        <v>70</v>
      </c>
      <c r="X2793" s="13">
        <v>116</v>
      </c>
      <c r="Y2793" s="13">
        <v>14</v>
      </c>
      <c r="Z2793" s="13">
        <v>186</v>
      </c>
      <c r="AA2793" s="13">
        <v>48</v>
      </c>
      <c r="AB2793" s="13">
        <v>0</v>
      </c>
    </row>
    <row r="2794" spans="1:28">
      <c r="A2794" s="1">
        <v>100018530</v>
      </c>
      <c r="B2794" s="1" t="s">
        <v>6</v>
      </c>
      <c r="C2794" s="1" t="s">
        <v>83</v>
      </c>
      <c r="D2794" s="1" t="s">
        <v>45</v>
      </c>
      <c r="E2794" s="1">
        <v>1</v>
      </c>
      <c r="F2794" s="13">
        <v>33</v>
      </c>
      <c r="G2794" s="13">
        <f t="shared" si="44"/>
        <v>9</v>
      </c>
      <c r="H2794" s="13">
        <v>9</v>
      </c>
      <c r="I2794" s="13">
        <v>0</v>
      </c>
      <c r="J2794" s="13">
        <v>4</v>
      </c>
      <c r="K2794" s="13">
        <v>0</v>
      </c>
      <c r="L2794" s="13">
        <v>0</v>
      </c>
      <c r="M2794" s="13">
        <v>0</v>
      </c>
      <c r="N2794" s="13">
        <v>3</v>
      </c>
      <c r="O2794" s="13">
        <v>1</v>
      </c>
      <c r="P2794" s="13">
        <v>2</v>
      </c>
      <c r="Q2794" s="13">
        <v>12</v>
      </c>
      <c r="R2794" s="13">
        <v>1657</v>
      </c>
      <c r="S2794" s="13">
        <v>65</v>
      </c>
      <c r="T2794" s="15">
        <v>16.5</v>
      </c>
      <c r="U2794" s="15">
        <v>2.0625</v>
      </c>
      <c r="V2794" s="15">
        <v>1.2993749999999999</v>
      </c>
      <c r="W2794" s="13">
        <v>150</v>
      </c>
      <c r="X2794" s="13">
        <v>269</v>
      </c>
      <c r="Y2794" s="13">
        <v>33</v>
      </c>
      <c r="Z2794" s="13">
        <v>419</v>
      </c>
      <c r="AA2794" s="13">
        <v>72</v>
      </c>
      <c r="AB2794" s="13">
        <v>4</v>
      </c>
    </row>
    <row r="2795" spans="1:28">
      <c r="A2795" s="1">
        <v>100018559</v>
      </c>
      <c r="B2795" s="1" t="s">
        <v>2314</v>
      </c>
      <c r="C2795" s="1" t="s">
        <v>4047</v>
      </c>
      <c r="D2795" s="1" t="s">
        <v>5485</v>
      </c>
      <c r="E2795" s="1">
        <v>4</v>
      </c>
      <c r="F2795" s="13">
        <v>66</v>
      </c>
      <c r="G2795" s="13">
        <f t="shared" si="44"/>
        <v>18</v>
      </c>
      <c r="H2795" s="13">
        <v>18</v>
      </c>
      <c r="I2795" s="13">
        <v>0</v>
      </c>
      <c r="J2795" s="13">
        <v>8</v>
      </c>
      <c r="K2795" s="13">
        <v>1</v>
      </c>
      <c r="L2795" s="13">
        <v>0</v>
      </c>
      <c r="M2795" s="13">
        <v>1</v>
      </c>
      <c r="N2795" s="13">
        <v>5</v>
      </c>
      <c r="O2795" s="13">
        <v>2</v>
      </c>
      <c r="P2795" s="13">
        <v>5</v>
      </c>
      <c r="Q2795" s="13">
        <v>24</v>
      </c>
      <c r="R2795" s="13">
        <v>3547</v>
      </c>
      <c r="S2795" s="13">
        <v>192</v>
      </c>
      <c r="T2795" s="15">
        <v>33</v>
      </c>
      <c r="U2795" s="15">
        <v>4.125</v>
      </c>
      <c r="V2795" s="15">
        <v>2.5987499999999999</v>
      </c>
      <c r="W2795" s="13">
        <v>321</v>
      </c>
      <c r="X2795" s="13">
        <v>591</v>
      </c>
      <c r="Y2795" s="13">
        <v>66</v>
      </c>
      <c r="Z2795" s="13">
        <v>912</v>
      </c>
      <c r="AA2795" s="13">
        <v>168</v>
      </c>
      <c r="AB2795" s="13">
        <v>8</v>
      </c>
    </row>
    <row r="2796" spans="1:28">
      <c r="A2796" s="1">
        <v>100018572</v>
      </c>
      <c r="B2796" s="1" t="s">
        <v>587</v>
      </c>
      <c r="C2796" s="1" t="s">
        <v>1612</v>
      </c>
      <c r="D2796" s="1" t="s">
        <v>176</v>
      </c>
      <c r="E2796" s="1">
        <v>1</v>
      </c>
      <c r="F2796" s="13">
        <v>57</v>
      </c>
      <c r="G2796" s="13">
        <f t="shared" si="44"/>
        <v>15</v>
      </c>
      <c r="H2796" s="13">
        <v>15</v>
      </c>
      <c r="I2796" s="13">
        <v>0</v>
      </c>
      <c r="J2796" s="13">
        <v>8</v>
      </c>
      <c r="K2796" s="13">
        <v>0</v>
      </c>
      <c r="L2796" s="13">
        <v>0</v>
      </c>
      <c r="M2796" s="13">
        <v>0</v>
      </c>
      <c r="N2796" s="13">
        <v>5</v>
      </c>
      <c r="O2796" s="13">
        <v>1</v>
      </c>
      <c r="P2796" s="13">
        <v>4</v>
      </c>
      <c r="Q2796" s="13">
        <v>21</v>
      </c>
      <c r="R2796" s="13">
        <v>2895</v>
      </c>
      <c r="S2796" s="13">
        <v>279</v>
      </c>
      <c r="T2796" s="15">
        <v>28.5</v>
      </c>
      <c r="U2796" s="15">
        <v>3.5625</v>
      </c>
      <c r="V2796" s="15">
        <v>2.2443749999999998</v>
      </c>
      <c r="W2796" s="13">
        <v>261</v>
      </c>
      <c r="X2796" s="13">
        <v>518</v>
      </c>
      <c r="Y2796" s="13">
        <v>57</v>
      </c>
      <c r="Z2796" s="13">
        <v>779</v>
      </c>
      <c r="AA2796" s="13">
        <v>120</v>
      </c>
      <c r="AB2796" s="13">
        <v>8</v>
      </c>
    </row>
    <row r="2797" spans="1:28">
      <c r="A2797" s="1">
        <v>100018573</v>
      </c>
      <c r="B2797" s="1" t="s">
        <v>587</v>
      </c>
      <c r="C2797" s="1" t="s">
        <v>4630</v>
      </c>
      <c r="D2797" s="1" t="s">
        <v>5706</v>
      </c>
      <c r="E2797" s="1">
        <v>1</v>
      </c>
      <c r="F2797" s="13">
        <v>57</v>
      </c>
      <c r="G2797" s="13">
        <f t="shared" si="44"/>
        <v>15</v>
      </c>
      <c r="H2797" s="13">
        <v>15</v>
      </c>
      <c r="I2797" s="13">
        <v>0</v>
      </c>
      <c r="J2797" s="13">
        <v>8</v>
      </c>
      <c r="K2797" s="13">
        <v>0</v>
      </c>
      <c r="L2797" s="13">
        <v>0</v>
      </c>
      <c r="M2797" s="13">
        <v>0</v>
      </c>
      <c r="N2797" s="13">
        <v>5</v>
      </c>
      <c r="O2797" s="13">
        <v>1</v>
      </c>
      <c r="P2797" s="13">
        <v>4</v>
      </c>
      <c r="Q2797" s="13">
        <v>21</v>
      </c>
      <c r="R2797" s="13">
        <v>2895</v>
      </c>
      <c r="S2797" s="13">
        <v>279</v>
      </c>
      <c r="T2797" s="15">
        <v>28.5</v>
      </c>
      <c r="U2797" s="15">
        <v>3.5625</v>
      </c>
      <c r="V2797" s="15">
        <v>2.2443749999999998</v>
      </c>
      <c r="W2797" s="13">
        <v>261</v>
      </c>
      <c r="X2797" s="13">
        <v>518</v>
      </c>
      <c r="Y2797" s="13">
        <v>57</v>
      </c>
      <c r="Z2797" s="13">
        <v>779</v>
      </c>
      <c r="AA2797" s="13">
        <v>120</v>
      </c>
      <c r="AB2797" s="13">
        <v>8</v>
      </c>
    </row>
    <row r="2798" spans="1:28">
      <c r="A2798" s="1">
        <v>100018586</v>
      </c>
      <c r="B2798" s="1" t="s">
        <v>1138</v>
      </c>
      <c r="C2798" s="1" t="s">
        <v>3675</v>
      </c>
      <c r="D2798" s="1" t="s">
        <v>5499</v>
      </c>
      <c r="E2798" s="1">
        <v>5</v>
      </c>
      <c r="F2798" s="13">
        <v>158</v>
      </c>
      <c r="G2798" s="13">
        <f t="shared" si="44"/>
        <v>54</v>
      </c>
      <c r="H2798" s="13">
        <v>53</v>
      </c>
      <c r="I2798" s="13">
        <v>1</v>
      </c>
      <c r="J2798" s="13">
        <v>18</v>
      </c>
      <c r="K2798" s="13">
        <v>0</v>
      </c>
      <c r="L2798" s="13">
        <v>1</v>
      </c>
      <c r="M2798" s="13">
        <v>0</v>
      </c>
      <c r="N2798" s="13">
        <v>9</v>
      </c>
      <c r="O2798" s="13">
        <v>1</v>
      </c>
      <c r="P2798" s="13">
        <v>9</v>
      </c>
      <c r="Q2798" s="13">
        <v>53</v>
      </c>
      <c r="R2798" s="13">
        <v>7479</v>
      </c>
      <c r="S2798" s="13">
        <v>2185</v>
      </c>
      <c r="T2798" s="15">
        <v>79</v>
      </c>
      <c r="U2798" s="15">
        <v>9.875</v>
      </c>
      <c r="V2798" s="15">
        <v>6.2212500000000004</v>
      </c>
      <c r="W2798" s="13">
        <v>674</v>
      </c>
      <c r="X2798" s="13">
        <v>1778</v>
      </c>
      <c r="Y2798" s="13">
        <v>158</v>
      </c>
      <c r="Z2798" s="13">
        <v>2452</v>
      </c>
      <c r="AA2798" s="13">
        <v>216</v>
      </c>
      <c r="AB2798" s="13">
        <v>18</v>
      </c>
    </row>
    <row r="2799" spans="1:28">
      <c r="A2799" s="1">
        <v>100018614</v>
      </c>
      <c r="B2799" s="1" t="s">
        <v>2344</v>
      </c>
      <c r="C2799" s="1" t="s">
        <v>2537</v>
      </c>
      <c r="D2799" s="1" t="s">
        <v>3742</v>
      </c>
      <c r="E2799" s="1">
        <v>1</v>
      </c>
      <c r="F2799" s="13">
        <v>16</v>
      </c>
      <c r="G2799" s="13">
        <f t="shared" si="44"/>
        <v>6</v>
      </c>
      <c r="H2799" s="13">
        <v>6</v>
      </c>
      <c r="I2799" s="13">
        <v>0</v>
      </c>
      <c r="J2799" s="13">
        <v>0</v>
      </c>
      <c r="K2799" s="13">
        <v>1</v>
      </c>
      <c r="L2799" s="13">
        <v>0</v>
      </c>
      <c r="M2799" s="13">
        <v>1</v>
      </c>
      <c r="N2799" s="13">
        <v>0</v>
      </c>
      <c r="O2799" s="13">
        <v>1</v>
      </c>
      <c r="P2799" s="13">
        <v>1</v>
      </c>
      <c r="Q2799" s="13">
        <v>5</v>
      </c>
      <c r="R2799" s="13">
        <v>859</v>
      </c>
      <c r="S2799" s="13">
        <v>0</v>
      </c>
      <c r="T2799" s="15">
        <v>8</v>
      </c>
      <c r="U2799" s="15">
        <v>1</v>
      </c>
      <c r="V2799" s="15">
        <v>0.63</v>
      </c>
      <c r="W2799" s="13">
        <v>78</v>
      </c>
      <c r="X2799" s="13">
        <v>129</v>
      </c>
      <c r="Y2799" s="13">
        <v>16</v>
      </c>
      <c r="Z2799" s="13">
        <v>207</v>
      </c>
      <c r="AA2799" s="13">
        <v>48</v>
      </c>
      <c r="AB2799" s="13">
        <v>0</v>
      </c>
    </row>
    <row r="2800" spans="1:28">
      <c r="A2800" s="1">
        <v>100018620</v>
      </c>
      <c r="B2800" s="1" t="s">
        <v>2314</v>
      </c>
      <c r="C2800" s="1" t="s">
        <v>4047</v>
      </c>
      <c r="D2800" s="1" t="s">
        <v>97</v>
      </c>
      <c r="E2800" s="1">
        <v>1</v>
      </c>
      <c r="F2800" s="13">
        <v>57</v>
      </c>
      <c r="G2800" s="13">
        <f t="shared" si="44"/>
        <v>15</v>
      </c>
      <c r="H2800" s="13">
        <v>15</v>
      </c>
      <c r="I2800" s="13">
        <v>0</v>
      </c>
      <c r="J2800" s="13">
        <v>6</v>
      </c>
      <c r="K2800" s="13">
        <v>0</v>
      </c>
      <c r="L2800" s="13">
        <v>0</v>
      </c>
      <c r="M2800" s="13">
        <v>0</v>
      </c>
      <c r="N2800" s="13">
        <v>4</v>
      </c>
      <c r="O2800" s="13">
        <v>1</v>
      </c>
      <c r="P2800" s="13">
        <v>3</v>
      </c>
      <c r="Q2800" s="13">
        <v>21</v>
      </c>
      <c r="R2800" s="13">
        <v>2775</v>
      </c>
      <c r="S2800" s="13">
        <v>279</v>
      </c>
      <c r="T2800" s="15">
        <v>28.5</v>
      </c>
      <c r="U2800" s="15">
        <v>3.5625</v>
      </c>
      <c r="V2800" s="15">
        <v>2.2443749999999998</v>
      </c>
      <c r="W2800" s="13">
        <v>250</v>
      </c>
      <c r="X2800" s="13">
        <v>500</v>
      </c>
      <c r="Y2800" s="13">
        <v>57</v>
      </c>
      <c r="Z2800" s="13">
        <v>750</v>
      </c>
      <c r="AA2800" s="13">
        <v>96</v>
      </c>
      <c r="AB2800" s="13">
        <v>6</v>
      </c>
    </row>
    <row r="2801" spans="1:28">
      <c r="A2801" s="1">
        <v>100018624</v>
      </c>
      <c r="B2801" s="1" t="s">
        <v>587</v>
      </c>
      <c r="C2801" s="1" t="s">
        <v>4778</v>
      </c>
      <c r="D2801" s="1" t="s">
        <v>150</v>
      </c>
      <c r="E2801" s="1">
        <v>1</v>
      </c>
      <c r="F2801" s="13">
        <v>95</v>
      </c>
      <c r="G2801" s="13">
        <f t="shared" si="44"/>
        <v>25</v>
      </c>
      <c r="H2801" s="13">
        <v>25</v>
      </c>
      <c r="I2801" s="13">
        <v>0</v>
      </c>
      <c r="J2801" s="13">
        <v>10</v>
      </c>
      <c r="K2801" s="13">
        <v>0</v>
      </c>
      <c r="L2801" s="13">
        <v>0</v>
      </c>
      <c r="M2801" s="13">
        <v>0</v>
      </c>
      <c r="N2801" s="13">
        <v>6</v>
      </c>
      <c r="O2801" s="13">
        <v>1</v>
      </c>
      <c r="P2801" s="13">
        <v>5</v>
      </c>
      <c r="Q2801" s="13">
        <v>35</v>
      </c>
      <c r="R2801" s="13">
        <v>4545</v>
      </c>
      <c r="S2801" s="13">
        <v>892</v>
      </c>
      <c r="T2801" s="15">
        <v>47.5</v>
      </c>
      <c r="U2801" s="15">
        <v>5.9375</v>
      </c>
      <c r="V2801" s="15">
        <v>3.7406250000000001</v>
      </c>
      <c r="W2801" s="13">
        <v>410</v>
      </c>
      <c r="X2801" s="13">
        <v>950</v>
      </c>
      <c r="Y2801" s="13">
        <v>95</v>
      </c>
      <c r="Z2801" s="13">
        <v>1360</v>
      </c>
      <c r="AA2801" s="13">
        <v>144</v>
      </c>
      <c r="AB2801" s="13">
        <v>10</v>
      </c>
    </row>
    <row r="2802" spans="1:28">
      <c r="A2802" s="1">
        <v>100018640</v>
      </c>
      <c r="B2802" s="1" t="s">
        <v>1138</v>
      </c>
      <c r="C2802" s="1" t="s">
        <v>3032</v>
      </c>
      <c r="D2802" s="1" t="s">
        <v>176</v>
      </c>
      <c r="E2802" s="1">
        <v>1</v>
      </c>
      <c r="F2802" s="13">
        <v>124</v>
      </c>
      <c r="G2802" s="13">
        <f t="shared" si="44"/>
        <v>32</v>
      </c>
      <c r="H2802" s="13">
        <v>32</v>
      </c>
      <c r="I2802" s="13">
        <v>0</v>
      </c>
      <c r="J2802" s="13">
        <v>20</v>
      </c>
      <c r="K2802" s="13">
        <v>0</v>
      </c>
      <c r="L2802" s="13">
        <v>1</v>
      </c>
      <c r="M2802" s="13">
        <v>0</v>
      </c>
      <c r="N2802" s="13">
        <v>10</v>
      </c>
      <c r="O2802" s="13">
        <v>1</v>
      </c>
      <c r="P2802" s="13">
        <v>10</v>
      </c>
      <c r="Q2802" s="13">
        <v>46</v>
      </c>
      <c r="R2802" s="13">
        <v>6136</v>
      </c>
      <c r="S2802" s="13">
        <v>1615</v>
      </c>
      <c r="T2802" s="15">
        <v>62</v>
      </c>
      <c r="U2802" s="15">
        <v>7.75</v>
      </c>
      <c r="V2802" s="15">
        <v>4.8825000000000003</v>
      </c>
      <c r="W2802" s="13">
        <v>553</v>
      </c>
      <c r="X2802" s="13">
        <v>1405</v>
      </c>
      <c r="Y2802" s="13">
        <v>124</v>
      </c>
      <c r="Z2802" s="13">
        <v>1958</v>
      </c>
      <c r="AA2802" s="13">
        <v>240</v>
      </c>
      <c r="AB2802" s="13">
        <v>20</v>
      </c>
    </row>
    <row r="2803" spans="1:28">
      <c r="A2803" s="1">
        <v>100018655</v>
      </c>
      <c r="B2803" s="1" t="s">
        <v>6</v>
      </c>
      <c r="C2803" s="1" t="s">
        <v>5</v>
      </c>
      <c r="D2803" s="1" t="s">
        <v>5723</v>
      </c>
      <c r="E2803" s="1">
        <v>3</v>
      </c>
      <c r="F2803" s="13">
        <v>254</v>
      </c>
      <c r="G2803" s="13">
        <f t="shared" si="44"/>
        <v>86</v>
      </c>
      <c r="H2803" s="13">
        <v>85</v>
      </c>
      <c r="I2803" s="13">
        <v>1</v>
      </c>
      <c r="J2803" s="13">
        <v>36</v>
      </c>
      <c r="K2803" s="13">
        <v>0</v>
      </c>
      <c r="L2803" s="13">
        <v>1</v>
      </c>
      <c r="M2803" s="13">
        <v>0</v>
      </c>
      <c r="N2803" s="13">
        <v>18</v>
      </c>
      <c r="O2803" s="13">
        <v>1</v>
      </c>
      <c r="P2803" s="13">
        <v>18</v>
      </c>
      <c r="Q2803" s="13">
        <v>85</v>
      </c>
      <c r="R2803" s="13">
        <v>12431</v>
      </c>
      <c r="S2803" s="13">
        <v>5881</v>
      </c>
      <c r="T2803" s="15">
        <v>127</v>
      </c>
      <c r="U2803" s="15">
        <v>15.875</v>
      </c>
      <c r="V2803" s="15">
        <v>10.001250000000001</v>
      </c>
      <c r="W2803" s="13">
        <v>1119</v>
      </c>
      <c r="X2803" s="13">
        <v>3629</v>
      </c>
      <c r="Y2803" s="13">
        <v>254</v>
      </c>
      <c r="Z2803" s="13">
        <v>4748</v>
      </c>
      <c r="AA2803" s="13">
        <v>432</v>
      </c>
      <c r="AB2803" s="13">
        <v>36</v>
      </c>
    </row>
    <row r="2804" spans="1:28">
      <c r="A2804" s="1">
        <v>100018661</v>
      </c>
      <c r="B2804" s="1" t="s">
        <v>1138</v>
      </c>
      <c r="C2804" s="1" t="s">
        <v>3675</v>
      </c>
      <c r="D2804" s="1" t="s">
        <v>176</v>
      </c>
      <c r="E2804" s="1">
        <v>1</v>
      </c>
      <c r="F2804" s="13">
        <v>33</v>
      </c>
      <c r="G2804" s="13">
        <f t="shared" si="44"/>
        <v>9</v>
      </c>
      <c r="H2804" s="13">
        <v>9</v>
      </c>
      <c r="I2804" s="13">
        <v>0</v>
      </c>
      <c r="J2804" s="13">
        <v>4</v>
      </c>
      <c r="K2804" s="13">
        <v>0</v>
      </c>
      <c r="L2804" s="13">
        <v>0</v>
      </c>
      <c r="M2804" s="13">
        <v>0</v>
      </c>
      <c r="N2804" s="13">
        <v>3</v>
      </c>
      <c r="O2804" s="13">
        <v>1</v>
      </c>
      <c r="P2804" s="13">
        <v>2</v>
      </c>
      <c r="Q2804" s="13">
        <v>12</v>
      </c>
      <c r="R2804" s="13">
        <v>1657</v>
      </c>
      <c r="S2804" s="13">
        <v>65</v>
      </c>
      <c r="T2804" s="15">
        <v>16.5</v>
      </c>
      <c r="U2804" s="15">
        <v>2.0625</v>
      </c>
      <c r="V2804" s="15">
        <v>1.2993749999999999</v>
      </c>
      <c r="W2804" s="13">
        <v>150</v>
      </c>
      <c r="X2804" s="13">
        <v>269</v>
      </c>
      <c r="Y2804" s="13">
        <v>33</v>
      </c>
      <c r="Z2804" s="13">
        <v>419</v>
      </c>
      <c r="AA2804" s="13">
        <v>72</v>
      </c>
      <c r="AB2804" s="13">
        <v>4</v>
      </c>
    </row>
    <row r="2805" spans="1:28">
      <c r="A2805" s="1">
        <v>100018666</v>
      </c>
      <c r="B2805" s="1" t="s">
        <v>6</v>
      </c>
      <c r="C2805" s="1" t="s">
        <v>520</v>
      </c>
      <c r="D2805" s="1" t="s">
        <v>5475</v>
      </c>
      <c r="E2805" s="1">
        <v>5</v>
      </c>
      <c r="F2805" s="13">
        <v>107</v>
      </c>
      <c r="G2805" s="13">
        <f t="shared" si="44"/>
        <v>29</v>
      </c>
      <c r="H2805" s="13">
        <v>29</v>
      </c>
      <c r="I2805" s="13">
        <v>0</v>
      </c>
      <c r="J2805" s="13">
        <v>10</v>
      </c>
      <c r="K2805" s="13">
        <v>2</v>
      </c>
      <c r="L2805" s="13">
        <v>0</v>
      </c>
      <c r="M2805" s="13">
        <v>2</v>
      </c>
      <c r="N2805" s="13">
        <v>6</v>
      </c>
      <c r="O2805" s="13">
        <v>3</v>
      </c>
      <c r="P2805" s="13">
        <v>7</v>
      </c>
      <c r="Q2805" s="13">
        <v>39</v>
      </c>
      <c r="R2805" s="13">
        <v>5571</v>
      </c>
      <c r="S2805" s="13">
        <v>543</v>
      </c>
      <c r="T2805" s="15">
        <v>53.5</v>
      </c>
      <c r="U2805" s="15">
        <v>6.6875</v>
      </c>
      <c r="V2805" s="15">
        <v>4.2131249999999998</v>
      </c>
      <c r="W2805" s="13">
        <v>504</v>
      </c>
      <c r="X2805" s="13">
        <v>1000</v>
      </c>
      <c r="Y2805" s="13">
        <v>107</v>
      </c>
      <c r="Z2805" s="13">
        <v>1504</v>
      </c>
      <c r="AA2805" s="13">
        <v>240</v>
      </c>
      <c r="AB2805" s="13">
        <v>10</v>
      </c>
    </row>
    <row r="2806" spans="1:28">
      <c r="A2806" s="1">
        <v>100018691</v>
      </c>
      <c r="B2806" s="1" t="s">
        <v>1158</v>
      </c>
      <c r="C2806" s="1" t="s">
        <v>1377</v>
      </c>
      <c r="D2806" s="1" t="s">
        <v>167</v>
      </c>
      <c r="E2806" s="1">
        <v>1</v>
      </c>
      <c r="F2806" s="13">
        <v>30</v>
      </c>
      <c r="G2806" s="13">
        <f t="shared" si="44"/>
        <v>8</v>
      </c>
      <c r="H2806" s="13">
        <v>8</v>
      </c>
      <c r="I2806" s="13">
        <v>0</v>
      </c>
      <c r="J2806" s="13">
        <v>4</v>
      </c>
      <c r="K2806" s="13">
        <v>0</v>
      </c>
      <c r="L2806" s="13">
        <v>0</v>
      </c>
      <c r="M2806" s="13">
        <v>0</v>
      </c>
      <c r="N2806" s="13">
        <v>3</v>
      </c>
      <c r="O2806" s="13">
        <v>1</v>
      </c>
      <c r="P2806" s="13">
        <v>2</v>
      </c>
      <c r="Q2806" s="13">
        <v>11</v>
      </c>
      <c r="R2806" s="13">
        <v>1518</v>
      </c>
      <c r="S2806" s="13">
        <v>50</v>
      </c>
      <c r="T2806" s="15">
        <v>15</v>
      </c>
      <c r="U2806" s="15">
        <v>1.875</v>
      </c>
      <c r="V2806" s="15">
        <v>1.1812499999999999</v>
      </c>
      <c r="W2806" s="13">
        <v>137</v>
      </c>
      <c r="X2806" s="13">
        <v>243</v>
      </c>
      <c r="Y2806" s="13">
        <v>30</v>
      </c>
      <c r="Z2806" s="13">
        <v>380</v>
      </c>
      <c r="AA2806" s="13">
        <v>72</v>
      </c>
      <c r="AB2806" s="13">
        <v>4</v>
      </c>
    </row>
    <row r="2807" spans="1:28">
      <c r="A2807" s="1">
        <v>100018692</v>
      </c>
      <c r="B2807" s="1" t="s">
        <v>1158</v>
      </c>
      <c r="C2807" s="1" t="s">
        <v>1157</v>
      </c>
      <c r="D2807" s="1" t="s">
        <v>5736</v>
      </c>
      <c r="E2807" s="1">
        <v>1</v>
      </c>
      <c r="F2807" s="13">
        <v>22</v>
      </c>
      <c r="G2807" s="13">
        <f t="shared" si="44"/>
        <v>8</v>
      </c>
      <c r="H2807" s="13">
        <v>8</v>
      </c>
      <c r="I2807" s="13">
        <v>0</v>
      </c>
      <c r="J2807" s="13">
        <v>0</v>
      </c>
      <c r="K2807" s="13">
        <v>1</v>
      </c>
      <c r="L2807" s="13">
        <v>0</v>
      </c>
      <c r="M2807" s="13">
        <v>1</v>
      </c>
      <c r="N2807" s="13">
        <v>0</v>
      </c>
      <c r="O2807" s="13">
        <v>1</v>
      </c>
      <c r="P2807" s="13">
        <v>1</v>
      </c>
      <c r="Q2807" s="13">
        <v>7</v>
      </c>
      <c r="R2807" s="13">
        <v>1443</v>
      </c>
      <c r="S2807" s="13">
        <v>0</v>
      </c>
      <c r="T2807" s="15">
        <v>11</v>
      </c>
      <c r="U2807" s="15">
        <v>1.375</v>
      </c>
      <c r="V2807" s="15">
        <v>0.86624999999999996</v>
      </c>
      <c r="W2807" s="13">
        <v>130</v>
      </c>
      <c r="X2807" s="13">
        <v>217</v>
      </c>
      <c r="Y2807" s="13">
        <v>22</v>
      </c>
      <c r="Z2807" s="13">
        <v>347</v>
      </c>
      <c r="AA2807" s="13">
        <v>48</v>
      </c>
      <c r="AB2807" s="13">
        <v>0</v>
      </c>
    </row>
    <row r="2808" spans="1:28">
      <c r="A2808" s="1">
        <v>100018693</v>
      </c>
      <c r="B2808" s="1" t="s">
        <v>1158</v>
      </c>
      <c r="C2808" s="1" t="s">
        <v>1377</v>
      </c>
      <c r="D2808" s="1" t="s">
        <v>72</v>
      </c>
      <c r="E2808" s="1">
        <v>1</v>
      </c>
      <c r="F2808" s="13">
        <v>132</v>
      </c>
      <c r="G2808" s="13">
        <f t="shared" si="44"/>
        <v>34</v>
      </c>
      <c r="H2808" s="13">
        <v>34</v>
      </c>
      <c r="I2808" s="13">
        <v>0</v>
      </c>
      <c r="J2808" s="13">
        <v>16</v>
      </c>
      <c r="K2808" s="13">
        <v>0</v>
      </c>
      <c r="L2808" s="13">
        <v>1</v>
      </c>
      <c r="M2808" s="13">
        <v>0</v>
      </c>
      <c r="N2808" s="13">
        <v>8</v>
      </c>
      <c r="O2808" s="13">
        <v>1</v>
      </c>
      <c r="P2808" s="13">
        <v>8</v>
      </c>
      <c r="Q2808" s="13">
        <v>49</v>
      </c>
      <c r="R2808" s="13">
        <v>6268</v>
      </c>
      <c r="S2808" s="13">
        <v>1849</v>
      </c>
      <c r="T2808" s="15">
        <v>66</v>
      </c>
      <c r="U2808" s="15">
        <v>8.25</v>
      </c>
      <c r="V2808" s="15">
        <v>5.1974999999999998</v>
      </c>
      <c r="W2808" s="13">
        <v>565</v>
      </c>
      <c r="X2808" s="13">
        <v>1495</v>
      </c>
      <c r="Y2808" s="13">
        <v>132</v>
      </c>
      <c r="Z2808" s="13">
        <v>2060</v>
      </c>
      <c r="AA2808" s="13">
        <v>192</v>
      </c>
      <c r="AB2808" s="13">
        <v>16</v>
      </c>
    </row>
    <row r="2809" spans="1:28">
      <c r="A2809" s="1">
        <v>100018694</v>
      </c>
      <c r="B2809" s="1" t="s">
        <v>1158</v>
      </c>
      <c r="C2809" s="1" t="s">
        <v>1470</v>
      </c>
      <c r="D2809" s="1" t="s">
        <v>5475</v>
      </c>
      <c r="E2809" s="1">
        <v>3</v>
      </c>
      <c r="F2809" s="13">
        <v>70</v>
      </c>
      <c r="G2809" s="13">
        <f t="shared" si="44"/>
        <v>18</v>
      </c>
      <c r="H2809" s="13">
        <v>18</v>
      </c>
      <c r="I2809" s="13">
        <v>0</v>
      </c>
      <c r="J2809" s="13">
        <v>12</v>
      </c>
      <c r="K2809" s="13">
        <v>0</v>
      </c>
      <c r="L2809" s="13">
        <v>0</v>
      </c>
      <c r="M2809" s="13">
        <v>0</v>
      </c>
      <c r="N2809" s="13">
        <v>7</v>
      </c>
      <c r="O2809" s="13">
        <v>1</v>
      </c>
      <c r="P2809" s="13">
        <v>6</v>
      </c>
      <c r="Q2809" s="13">
        <v>26</v>
      </c>
      <c r="R2809" s="13">
        <v>3621</v>
      </c>
      <c r="S2809" s="13">
        <v>458</v>
      </c>
      <c r="T2809" s="15">
        <v>35</v>
      </c>
      <c r="U2809" s="15">
        <v>4.375</v>
      </c>
      <c r="V2809" s="15">
        <v>2.7562500000000001</v>
      </c>
      <c r="W2809" s="13">
        <v>326</v>
      </c>
      <c r="X2809" s="13">
        <v>681</v>
      </c>
      <c r="Y2809" s="13">
        <v>70</v>
      </c>
      <c r="Z2809" s="13">
        <v>1007</v>
      </c>
      <c r="AA2809" s="13">
        <v>168</v>
      </c>
      <c r="AB2809" s="13">
        <v>12</v>
      </c>
    </row>
    <row r="2810" spans="1:28">
      <c r="A2810" s="1">
        <v>100018711</v>
      </c>
      <c r="B2810" s="1" t="s">
        <v>6</v>
      </c>
      <c r="C2810" s="1" t="s">
        <v>5</v>
      </c>
      <c r="D2810" s="1" t="s">
        <v>176</v>
      </c>
      <c r="E2810" s="1">
        <v>1</v>
      </c>
      <c r="F2810" s="13">
        <v>62</v>
      </c>
      <c r="G2810" s="13">
        <f t="shared" si="44"/>
        <v>16</v>
      </c>
      <c r="H2810" s="13">
        <v>16</v>
      </c>
      <c r="I2810" s="13">
        <v>0</v>
      </c>
      <c r="J2810" s="13">
        <v>10</v>
      </c>
      <c r="K2810" s="13">
        <v>0</v>
      </c>
      <c r="L2810" s="13">
        <v>0</v>
      </c>
      <c r="M2810" s="13">
        <v>0</v>
      </c>
      <c r="N2810" s="13">
        <v>6</v>
      </c>
      <c r="O2810" s="13">
        <v>1</v>
      </c>
      <c r="P2810" s="13">
        <v>5</v>
      </c>
      <c r="Q2810" s="13">
        <v>23</v>
      </c>
      <c r="R2810" s="13">
        <v>3128</v>
      </c>
      <c r="S2810" s="13">
        <v>345</v>
      </c>
      <c r="T2810" s="15">
        <v>31</v>
      </c>
      <c r="U2810" s="15">
        <v>3.875</v>
      </c>
      <c r="V2810" s="15">
        <v>2.4412500000000001</v>
      </c>
      <c r="W2810" s="13">
        <v>282</v>
      </c>
      <c r="X2810" s="13">
        <v>573</v>
      </c>
      <c r="Y2810" s="13">
        <v>62</v>
      </c>
      <c r="Z2810" s="13">
        <v>855</v>
      </c>
      <c r="AA2810" s="13">
        <v>144</v>
      </c>
      <c r="AB2810" s="13">
        <v>10</v>
      </c>
    </row>
    <row r="2811" spans="1:28">
      <c r="A2811" s="1">
        <v>100018744</v>
      </c>
      <c r="B2811" s="1" t="s">
        <v>1126</v>
      </c>
      <c r="C2811" s="1" t="s">
        <v>1662</v>
      </c>
      <c r="D2811" s="1" t="s">
        <v>686</v>
      </c>
      <c r="E2811" s="1">
        <v>1</v>
      </c>
      <c r="F2811" s="13">
        <v>17</v>
      </c>
      <c r="G2811" s="13">
        <f t="shared" si="44"/>
        <v>5</v>
      </c>
      <c r="H2811" s="13">
        <v>5</v>
      </c>
      <c r="I2811" s="13">
        <v>0</v>
      </c>
      <c r="J2811" s="13">
        <v>0</v>
      </c>
      <c r="K2811" s="13">
        <v>1</v>
      </c>
      <c r="L2811" s="13">
        <v>0</v>
      </c>
      <c r="M2811" s="13">
        <v>1</v>
      </c>
      <c r="N2811" s="13">
        <v>0</v>
      </c>
      <c r="O2811" s="13">
        <v>1</v>
      </c>
      <c r="P2811" s="13">
        <v>1</v>
      </c>
      <c r="Q2811" s="13">
        <v>6</v>
      </c>
      <c r="R2811" s="13">
        <v>1024</v>
      </c>
      <c r="S2811" s="13">
        <v>0</v>
      </c>
      <c r="T2811" s="15">
        <v>8.5</v>
      </c>
      <c r="U2811" s="15">
        <v>1.0625</v>
      </c>
      <c r="V2811" s="15">
        <v>0.66937500000000005</v>
      </c>
      <c r="W2811" s="13">
        <v>93</v>
      </c>
      <c r="X2811" s="13">
        <v>154</v>
      </c>
      <c r="Y2811" s="13">
        <v>17</v>
      </c>
      <c r="Z2811" s="13">
        <v>247</v>
      </c>
      <c r="AA2811" s="13">
        <v>48</v>
      </c>
      <c r="AB2811" s="13">
        <v>0</v>
      </c>
    </row>
    <row r="2812" spans="1:28">
      <c r="A2812" s="1">
        <v>100018755</v>
      </c>
      <c r="B2812" s="1" t="s">
        <v>2344</v>
      </c>
      <c r="C2812" s="1" t="s">
        <v>2826</v>
      </c>
      <c r="D2812" s="1" t="s">
        <v>5475</v>
      </c>
      <c r="E2812" s="1">
        <v>2</v>
      </c>
      <c r="F2812" s="13">
        <v>38</v>
      </c>
      <c r="G2812" s="13">
        <f t="shared" si="44"/>
        <v>10</v>
      </c>
      <c r="H2812" s="13">
        <v>10</v>
      </c>
      <c r="I2812" s="13">
        <v>0</v>
      </c>
      <c r="J2812" s="13">
        <v>4</v>
      </c>
      <c r="K2812" s="13">
        <v>0</v>
      </c>
      <c r="L2812" s="13">
        <v>0</v>
      </c>
      <c r="M2812" s="13">
        <v>0</v>
      </c>
      <c r="N2812" s="13">
        <v>3</v>
      </c>
      <c r="O2812" s="13">
        <v>1</v>
      </c>
      <c r="P2812" s="13">
        <v>2</v>
      </c>
      <c r="Q2812" s="13">
        <v>14</v>
      </c>
      <c r="R2812" s="13">
        <v>1890</v>
      </c>
      <c r="S2812" s="13">
        <v>100</v>
      </c>
      <c r="T2812" s="15">
        <v>19</v>
      </c>
      <c r="U2812" s="15">
        <v>2.375</v>
      </c>
      <c r="V2812" s="15">
        <v>1.4962500000000001</v>
      </c>
      <c r="W2812" s="13">
        <v>171</v>
      </c>
      <c r="X2812" s="13">
        <v>314</v>
      </c>
      <c r="Y2812" s="13">
        <v>38</v>
      </c>
      <c r="Z2812" s="13">
        <v>485</v>
      </c>
      <c r="AA2812" s="13">
        <v>72</v>
      </c>
      <c r="AB2812" s="13">
        <v>4</v>
      </c>
    </row>
    <row r="2813" spans="1:28">
      <c r="A2813" s="1">
        <v>100018766</v>
      </c>
      <c r="B2813" s="1" t="s">
        <v>1126</v>
      </c>
      <c r="C2813" s="1" t="s">
        <v>1702</v>
      </c>
      <c r="D2813" s="1" t="s">
        <v>176</v>
      </c>
      <c r="E2813" s="1">
        <v>1</v>
      </c>
      <c r="F2813" s="13">
        <v>9</v>
      </c>
      <c r="G2813" s="13">
        <f t="shared" si="44"/>
        <v>3</v>
      </c>
      <c r="H2813" s="13">
        <v>3</v>
      </c>
      <c r="I2813" s="13">
        <v>0</v>
      </c>
      <c r="J2813" s="13">
        <v>0</v>
      </c>
      <c r="K2813" s="13">
        <v>1</v>
      </c>
      <c r="L2813" s="13">
        <v>0</v>
      </c>
      <c r="M2813" s="13">
        <v>1</v>
      </c>
      <c r="N2813" s="13">
        <v>0</v>
      </c>
      <c r="O2813" s="13">
        <v>1</v>
      </c>
      <c r="P2813" s="13">
        <v>1</v>
      </c>
      <c r="Q2813" s="13">
        <v>3</v>
      </c>
      <c r="R2813" s="13">
        <v>410</v>
      </c>
      <c r="S2813" s="13">
        <v>0</v>
      </c>
      <c r="T2813" s="15">
        <v>4.5</v>
      </c>
      <c r="U2813" s="15">
        <v>0.5625</v>
      </c>
      <c r="V2813" s="15">
        <v>0.354375</v>
      </c>
      <c r="W2813" s="13">
        <v>37</v>
      </c>
      <c r="X2813" s="13">
        <v>62</v>
      </c>
      <c r="Y2813" s="13">
        <v>9</v>
      </c>
      <c r="Z2813" s="13">
        <v>99</v>
      </c>
      <c r="AA2813" s="13">
        <v>48</v>
      </c>
      <c r="AB2813" s="13">
        <v>0</v>
      </c>
    </row>
    <row r="2814" spans="1:28">
      <c r="A2814" s="1">
        <v>100018796</v>
      </c>
      <c r="B2814" s="1" t="s">
        <v>587</v>
      </c>
      <c r="C2814" s="1" t="s">
        <v>4696</v>
      </c>
      <c r="D2814" s="1" t="s">
        <v>12</v>
      </c>
      <c r="E2814" s="1">
        <v>1</v>
      </c>
      <c r="F2814" s="13">
        <v>22</v>
      </c>
      <c r="G2814" s="13">
        <f t="shared" si="44"/>
        <v>6</v>
      </c>
      <c r="H2814" s="13">
        <v>6</v>
      </c>
      <c r="I2814" s="13">
        <v>0</v>
      </c>
      <c r="J2814" s="13">
        <v>6</v>
      </c>
      <c r="K2814" s="13">
        <v>0</v>
      </c>
      <c r="L2814" s="13">
        <v>0</v>
      </c>
      <c r="M2814" s="13">
        <v>0</v>
      </c>
      <c r="N2814" s="13">
        <v>4</v>
      </c>
      <c r="O2814" s="13">
        <v>1</v>
      </c>
      <c r="P2814" s="13">
        <v>3</v>
      </c>
      <c r="Q2814" s="13">
        <v>8</v>
      </c>
      <c r="R2814" s="13">
        <v>1265</v>
      </c>
      <c r="S2814" s="13">
        <v>16</v>
      </c>
      <c r="T2814" s="15">
        <v>11</v>
      </c>
      <c r="U2814" s="15">
        <v>1.375</v>
      </c>
      <c r="V2814" s="15">
        <v>0.86624999999999996</v>
      </c>
      <c r="W2814" s="13">
        <v>114</v>
      </c>
      <c r="X2814" s="13">
        <v>195</v>
      </c>
      <c r="Y2814" s="13">
        <v>22</v>
      </c>
      <c r="Z2814" s="13">
        <v>309</v>
      </c>
      <c r="AA2814" s="13">
        <v>96</v>
      </c>
      <c r="AB2814" s="13">
        <v>6</v>
      </c>
    </row>
    <row r="2815" spans="1:28">
      <c r="A2815" s="1">
        <v>100018797</v>
      </c>
      <c r="B2815" s="1" t="s">
        <v>1138</v>
      </c>
      <c r="C2815" s="1" t="s">
        <v>3155</v>
      </c>
      <c r="D2815" s="1" t="s">
        <v>5752</v>
      </c>
      <c r="E2815" s="1">
        <v>3</v>
      </c>
      <c r="F2815" s="13">
        <v>124</v>
      </c>
      <c r="G2815" s="13">
        <f t="shared" si="44"/>
        <v>32</v>
      </c>
      <c r="H2815" s="13">
        <v>32</v>
      </c>
      <c r="I2815" s="13">
        <v>0</v>
      </c>
      <c r="J2815" s="13">
        <v>20</v>
      </c>
      <c r="K2815" s="13">
        <v>0</v>
      </c>
      <c r="L2815" s="13">
        <v>1</v>
      </c>
      <c r="M2815" s="13">
        <v>0</v>
      </c>
      <c r="N2815" s="13">
        <v>10</v>
      </c>
      <c r="O2815" s="13">
        <v>1</v>
      </c>
      <c r="P2815" s="13">
        <v>10</v>
      </c>
      <c r="Q2815" s="13">
        <v>46</v>
      </c>
      <c r="R2815" s="13">
        <v>6136</v>
      </c>
      <c r="S2815" s="13">
        <v>1615</v>
      </c>
      <c r="T2815" s="15">
        <v>62</v>
      </c>
      <c r="U2815" s="15">
        <v>7.75</v>
      </c>
      <c r="V2815" s="15">
        <v>4.8825000000000003</v>
      </c>
      <c r="W2815" s="13">
        <v>553</v>
      </c>
      <c r="X2815" s="13">
        <v>1405</v>
      </c>
      <c r="Y2815" s="13">
        <v>124</v>
      </c>
      <c r="Z2815" s="13">
        <v>1958</v>
      </c>
      <c r="AA2815" s="13">
        <v>240</v>
      </c>
      <c r="AB2815" s="13">
        <v>20</v>
      </c>
    </row>
    <row r="2816" spans="1:28">
      <c r="A2816" s="1">
        <v>100018802</v>
      </c>
      <c r="B2816" s="1" t="s">
        <v>2314</v>
      </c>
      <c r="C2816" s="1" t="s">
        <v>4475</v>
      </c>
      <c r="D2816" s="1" t="s">
        <v>5475</v>
      </c>
      <c r="E2816" s="1">
        <v>3</v>
      </c>
      <c r="F2816" s="13">
        <v>119</v>
      </c>
      <c r="G2816" s="13">
        <f t="shared" si="44"/>
        <v>31</v>
      </c>
      <c r="H2816" s="13">
        <v>31</v>
      </c>
      <c r="I2816" s="13">
        <v>0</v>
      </c>
      <c r="J2816" s="13">
        <v>16</v>
      </c>
      <c r="K2816" s="13">
        <v>0</v>
      </c>
      <c r="L2816" s="13">
        <v>0</v>
      </c>
      <c r="M2816" s="13">
        <v>0</v>
      </c>
      <c r="N2816" s="13">
        <v>10</v>
      </c>
      <c r="O2816" s="13">
        <v>2</v>
      </c>
      <c r="P2816" s="13">
        <v>8</v>
      </c>
      <c r="Q2816" s="13">
        <v>44</v>
      </c>
      <c r="R2816" s="13">
        <v>5903</v>
      </c>
      <c r="S2816" s="13">
        <v>734</v>
      </c>
      <c r="T2816" s="15">
        <v>59.5</v>
      </c>
      <c r="U2816" s="15">
        <v>7.4375</v>
      </c>
      <c r="V2816" s="15">
        <v>4.6856249999999999</v>
      </c>
      <c r="W2816" s="13">
        <v>533</v>
      </c>
      <c r="X2816" s="13">
        <v>1107</v>
      </c>
      <c r="Y2816" s="13">
        <v>119</v>
      </c>
      <c r="Z2816" s="13">
        <v>1640</v>
      </c>
      <c r="AA2816" s="13">
        <v>240</v>
      </c>
      <c r="AB2816" s="13">
        <v>16</v>
      </c>
    </row>
    <row r="2817" spans="1:28">
      <c r="A2817" s="1">
        <v>100018812</v>
      </c>
      <c r="B2817" s="1" t="s">
        <v>2314</v>
      </c>
      <c r="C2817" s="1" t="s">
        <v>3916</v>
      </c>
      <c r="D2817" s="1" t="s">
        <v>5475</v>
      </c>
      <c r="E2817" s="1">
        <v>5</v>
      </c>
      <c r="F2817" s="13">
        <v>62</v>
      </c>
      <c r="G2817" s="13">
        <f t="shared" si="44"/>
        <v>22</v>
      </c>
      <c r="H2817" s="13">
        <v>22</v>
      </c>
      <c r="I2817" s="13">
        <v>0</v>
      </c>
      <c r="J2817" s="13">
        <v>6</v>
      </c>
      <c r="K2817" s="13">
        <v>1</v>
      </c>
      <c r="L2817" s="13">
        <v>0</v>
      </c>
      <c r="M2817" s="13">
        <v>2</v>
      </c>
      <c r="N2817" s="13">
        <v>4</v>
      </c>
      <c r="O2817" s="13">
        <v>3</v>
      </c>
      <c r="P2817" s="13">
        <v>4</v>
      </c>
      <c r="Q2817" s="13">
        <v>20</v>
      </c>
      <c r="R2817" s="13">
        <v>3122</v>
      </c>
      <c r="S2817" s="13">
        <v>120</v>
      </c>
      <c r="T2817" s="15">
        <v>31</v>
      </c>
      <c r="U2817" s="15">
        <v>3.875</v>
      </c>
      <c r="V2817" s="15">
        <v>2.4412500000000001</v>
      </c>
      <c r="W2817" s="13">
        <v>282</v>
      </c>
      <c r="X2817" s="13">
        <v>505</v>
      </c>
      <c r="Y2817" s="13">
        <v>62</v>
      </c>
      <c r="Z2817" s="13">
        <v>787</v>
      </c>
      <c r="AA2817" s="13">
        <v>168</v>
      </c>
      <c r="AB2817" s="13">
        <v>6</v>
      </c>
    </row>
    <row r="2818" spans="1:28">
      <c r="A2818" s="1">
        <v>100018816</v>
      </c>
      <c r="B2818" s="1" t="s">
        <v>2314</v>
      </c>
      <c r="C2818" s="1" t="s">
        <v>4047</v>
      </c>
      <c r="D2818" s="1" t="s">
        <v>5475</v>
      </c>
      <c r="E2818" s="1">
        <v>4</v>
      </c>
      <c r="F2818" s="13">
        <v>71</v>
      </c>
      <c r="G2818" s="13">
        <f t="shared" si="44"/>
        <v>19</v>
      </c>
      <c r="H2818" s="13">
        <v>19</v>
      </c>
      <c r="I2818" s="13">
        <v>0</v>
      </c>
      <c r="J2818" s="13">
        <v>8</v>
      </c>
      <c r="K2818" s="13">
        <v>1</v>
      </c>
      <c r="L2818" s="13">
        <v>0</v>
      </c>
      <c r="M2818" s="13">
        <v>1</v>
      </c>
      <c r="N2818" s="13">
        <v>5</v>
      </c>
      <c r="O2818" s="13">
        <v>2</v>
      </c>
      <c r="P2818" s="13">
        <v>5</v>
      </c>
      <c r="Q2818" s="13">
        <v>26</v>
      </c>
      <c r="R2818" s="13">
        <v>3420</v>
      </c>
      <c r="S2818" s="13">
        <v>381</v>
      </c>
      <c r="T2818" s="15">
        <v>35.5</v>
      </c>
      <c r="U2818" s="15">
        <v>4.4375</v>
      </c>
      <c r="V2818" s="15">
        <v>2.7956249999999998</v>
      </c>
      <c r="W2818" s="13">
        <v>309</v>
      </c>
      <c r="X2818" s="13">
        <v>628</v>
      </c>
      <c r="Y2818" s="13">
        <v>71</v>
      </c>
      <c r="Z2818" s="13">
        <v>937</v>
      </c>
      <c r="AA2818" s="13">
        <v>168</v>
      </c>
      <c r="AB2818" s="13">
        <v>8</v>
      </c>
    </row>
    <row r="2819" spans="1:28">
      <c r="A2819" s="1">
        <v>100018831</v>
      </c>
      <c r="B2819" s="1" t="s">
        <v>587</v>
      </c>
      <c r="C2819" s="1" t="s">
        <v>4630</v>
      </c>
      <c r="D2819" s="1" t="s">
        <v>5475</v>
      </c>
      <c r="E2819" s="1">
        <v>3</v>
      </c>
      <c r="F2819" s="13">
        <v>49</v>
      </c>
      <c r="G2819" s="13">
        <f t="shared" si="44"/>
        <v>17</v>
      </c>
      <c r="H2819" s="13">
        <v>17</v>
      </c>
      <c r="I2819" s="13">
        <v>0</v>
      </c>
      <c r="J2819" s="13">
        <v>6</v>
      </c>
      <c r="K2819" s="13">
        <v>0</v>
      </c>
      <c r="L2819" s="13">
        <v>0</v>
      </c>
      <c r="M2819" s="13">
        <v>0</v>
      </c>
      <c r="N2819" s="13">
        <v>4</v>
      </c>
      <c r="O2819" s="13">
        <v>1</v>
      </c>
      <c r="P2819" s="13">
        <v>3</v>
      </c>
      <c r="Q2819" s="13">
        <v>16</v>
      </c>
      <c r="R2819" s="13">
        <v>2403</v>
      </c>
      <c r="S2819" s="13">
        <v>142</v>
      </c>
      <c r="T2819" s="15">
        <v>24.5</v>
      </c>
      <c r="U2819" s="15">
        <v>3.0625</v>
      </c>
      <c r="V2819" s="15">
        <v>1.9293750000000001</v>
      </c>
      <c r="W2819" s="13">
        <v>217</v>
      </c>
      <c r="X2819" s="13">
        <v>404</v>
      </c>
      <c r="Y2819" s="13">
        <v>49</v>
      </c>
      <c r="Z2819" s="13">
        <v>621</v>
      </c>
      <c r="AA2819" s="13">
        <v>96</v>
      </c>
      <c r="AB2819" s="13">
        <v>6</v>
      </c>
    </row>
    <row r="2820" spans="1:28">
      <c r="A2820" s="1">
        <v>100018835</v>
      </c>
      <c r="B2820" s="1" t="s">
        <v>587</v>
      </c>
      <c r="C2820" s="1" t="s">
        <v>4985</v>
      </c>
      <c r="D2820" s="1" t="s">
        <v>12</v>
      </c>
      <c r="E2820" s="1">
        <v>1</v>
      </c>
      <c r="F2820" s="13">
        <v>11</v>
      </c>
      <c r="G2820" s="13">
        <f t="shared" si="44"/>
        <v>3</v>
      </c>
      <c r="H2820" s="13">
        <v>3</v>
      </c>
      <c r="I2820" s="13">
        <v>0</v>
      </c>
      <c r="J2820" s="13">
        <v>0</v>
      </c>
      <c r="K2820" s="13">
        <v>1</v>
      </c>
      <c r="L2820" s="13">
        <v>0</v>
      </c>
      <c r="M2820" s="13">
        <v>1</v>
      </c>
      <c r="N2820" s="13">
        <v>0</v>
      </c>
      <c r="O2820" s="13">
        <v>1</v>
      </c>
      <c r="P2820" s="13">
        <v>1</v>
      </c>
      <c r="Q2820" s="13">
        <v>4</v>
      </c>
      <c r="R2820" s="13">
        <v>552</v>
      </c>
      <c r="S2820" s="13">
        <v>0</v>
      </c>
      <c r="T2820" s="15">
        <v>5.5</v>
      </c>
      <c r="U2820" s="15">
        <v>0.6875</v>
      </c>
      <c r="V2820" s="15">
        <v>0.43312499999999998</v>
      </c>
      <c r="W2820" s="13">
        <v>50</v>
      </c>
      <c r="X2820" s="13">
        <v>83</v>
      </c>
      <c r="Y2820" s="13">
        <v>11</v>
      </c>
      <c r="Z2820" s="13">
        <v>133</v>
      </c>
      <c r="AA2820" s="13">
        <v>48</v>
      </c>
      <c r="AB2820" s="13">
        <v>0</v>
      </c>
    </row>
    <row r="2821" spans="1:28">
      <c r="A2821" s="1">
        <v>100018840</v>
      </c>
      <c r="B2821" s="1" t="s">
        <v>6</v>
      </c>
      <c r="C2821" s="1" t="s">
        <v>83</v>
      </c>
      <c r="D2821" s="1" t="s">
        <v>176</v>
      </c>
      <c r="E2821" s="1">
        <v>2</v>
      </c>
      <c r="F2821" s="13">
        <v>71</v>
      </c>
      <c r="G2821" s="13">
        <f t="shared" si="44"/>
        <v>19</v>
      </c>
      <c r="H2821" s="13">
        <v>19</v>
      </c>
      <c r="I2821" s="13">
        <v>0</v>
      </c>
      <c r="J2821" s="13">
        <v>10</v>
      </c>
      <c r="K2821" s="13">
        <v>0</v>
      </c>
      <c r="L2821" s="13">
        <v>0</v>
      </c>
      <c r="M2821" s="13">
        <v>0</v>
      </c>
      <c r="N2821" s="13">
        <v>7</v>
      </c>
      <c r="O2821" s="13">
        <v>2</v>
      </c>
      <c r="P2821" s="13">
        <v>5</v>
      </c>
      <c r="Q2821" s="13">
        <v>26</v>
      </c>
      <c r="R2821" s="13">
        <v>3548</v>
      </c>
      <c r="S2821" s="13">
        <v>208</v>
      </c>
      <c r="T2821" s="15">
        <v>35.5</v>
      </c>
      <c r="U2821" s="15">
        <v>4.4375</v>
      </c>
      <c r="V2821" s="15">
        <v>2.7956249999999998</v>
      </c>
      <c r="W2821" s="13">
        <v>321</v>
      </c>
      <c r="X2821" s="13">
        <v>596</v>
      </c>
      <c r="Y2821" s="13">
        <v>71</v>
      </c>
      <c r="Z2821" s="13">
        <v>917</v>
      </c>
      <c r="AA2821" s="13">
        <v>168</v>
      </c>
      <c r="AB2821" s="13">
        <v>10</v>
      </c>
    </row>
    <row r="2822" spans="1:28">
      <c r="A2822" s="1">
        <v>100018850</v>
      </c>
      <c r="B2822" s="1" t="s">
        <v>2344</v>
      </c>
      <c r="C2822" s="1" t="s">
        <v>2371</v>
      </c>
      <c r="D2822" s="1" t="s">
        <v>5769</v>
      </c>
      <c r="E2822" s="1">
        <v>2</v>
      </c>
      <c r="F2822" s="13">
        <v>199</v>
      </c>
      <c r="G2822" s="13">
        <f t="shared" ref="G2822:G2885" si="45">H2822+I2822</f>
        <v>51</v>
      </c>
      <c r="H2822" s="13">
        <v>51</v>
      </c>
      <c r="I2822" s="13">
        <v>0</v>
      </c>
      <c r="J2822" s="13">
        <v>28</v>
      </c>
      <c r="K2822" s="13">
        <v>0</v>
      </c>
      <c r="L2822" s="13">
        <v>1</v>
      </c>
      <c r="M2822" s="13">
        <v>0</v>
      </c>
      <c r="N2822" s="13">
        <v>14</v>
      </c>
      <c r="O2822" s="13">
        <v>1</v>
      </c>
      <c r="P2822" s="13">
        <v>14</v>
      </c>
      <c r="Q2822" s="13">
        <v>74</v>
      </c>
      <c r="R2822" s="13">
        <v>9749</v>
      </c>
      <c r="S2822" s="13">
        <v>4409</v>
      </c>
      <c r="T2822" s="15">
        <v>99.5</v>
      </c>
      <c r="U2822" s="15">
        <v>12.4375</v>
      </c>
      <c r="V2822" s="15">
        <v>7.8356250000000003</v>
      </c>
      <c r="W2822" s="13">
        <v>878</v>
      </c>
      <c r="X2822" s="13">
        <v>2786</v>
      </c>
      <c r="Y2822" s="13">
        <v>199</v>
      </c>
      <c r="Z2822" s="13">
        <v>3664</v>
      </c>
      <c r="AA2822" s="13">
        <v>336</v>
      </c>
      <c r="AB2822" s="13">
        <v>28</v>
      </c>
    </row>
    <row r="2823" spans="1:28">
      <c r="A2823" s="1">
        <v>100018889</v>
      </c>
      <c r="B2823" s="1" t="s">
        <v>591</v>
      </c>
      <c r="C2823" s="1" t="s">
        <v>1019</v>
      </c>
      <c r="D2823" s="1" t="s">
        <v>5774</v>
      </c>
      <c r="E2823" s="1">
        <v>1</v>
      </c>
      <c r="F2823" s="13">
        <v>27</v>
      </c>
      <c r="G2823" s="13">
        <f t="shared" si="45"/>
        <v>7</v>
      </c>
      <c r="H2823" s="13">
        <v>7</v>
      </c>
      <c r="I2823" s="13">
        <v>0</v>
      </c>
      <c r="J2823" s="13">
        <v>4</v>
      </c>
      <c r="K2823" s="13">
        <v>0</v>
      </c>
      <c r="L2823" s="13">
        <v>0</v>
      </c>
      <c r="M2823" s="13">
        <v>0</v>
      </c>
      <c r="N2823" s="13">
        <v>3</v>
      </c>
      <c r="O2823" s="13">
        <v>1</v>
      </c>
      <c r="P2823" s="13">
        <v>2</v>
      </c>
      <c r="Q2823" s="13">
        <v>10</v>
      </c>
      <c r="R2823" s="13">
        <v>1378</v>
      </c>
      <c r="S2823" s="13">
        <v>37</v>
      </c>
      <c r="T2823" s="15">
        <v>13.5</v>
      </c>
      <c r="U2823" s="15">
        <v>1.6875</v>
      </c>
      <c r="V2823" s="15">
        <v>1.0631250000000001</v>
      </c>
      <c r="W2823" s="13">
        <v>125</v>
      </c>
      <c r="X2823" s="13">
        <v>218</v>
      </c>
      <c r="Y2823" s="13">
        <v>27</v>
      </c>
      <c r="Z2823" s="13">
        <v>343</v>
      </c>
      <c r="AA2823" s="13">
        <v>72</v>
      </c>
      <c r="AB2823" s="13">
        <v>4</v>
      </c>
    </row>
    <row r="2824" spans="1:28">
      <c r="A2824" s="1">
        <v>100018902</v>
      </c>
      <c r="B2824" s="1" t="s">
        <v>6</v>
      </c>
      <c r="C2824" s="1" t="s">
        <v>469</v>
      </c>
      <c r="D2824" s="1" t="s">
        <v>5781</v>
      </c>
      <c r="E2824" s="1">
        <v>1</v>
      </c>
      <c r="F2824" s="13">
        <v>27</v>
      </c>
      <c r="G2824" s="13">
        <f t="shared" si="45"/>
        <v>7</v>
      </c>
      <c r="H2824" s="13">
        <v>7</v>
      </c>
      <c r="I2824" s="13">
        <v>0</v>
      </c>
      <c r="J2824" s="13">
        <v>4</v>
      </c>
      <c r="K2824" s="13">
        <v>0</v>
      </c>
      <c r="L2824" s="13">
        <v>0</v>
      </c>
      <c r="M2824" s="13">
        <v>0</v>
      </c>
      <c r="N2824" s="13">
        <v>3</v>
      </c>
      <c r="O2824" s="13">
        <v>1</v>
      </c>
      <c r="P2824" s="13">
        <v>2</v>
      </c>
      <c r="Q2824" s="13">
        <v>10</v>
      </c>
      <c r="R2824" s="13">
        <v>1378</v>
      </c>
      <c r="S2824" s="13">
        <v>37</v>
      </c>
      <c r="T2824" s="15">
        <v>13.5</v>
      </c>
      <c r="U2824" s="15">
        <v>1.6875</v>
      </c>
      <c r="V2824" s="15">
        <v>1.0631250000000001</v>
      </c>
      <c r="W2824" s="13">
        <v>125</v>
      </c>
      <c r="X2824" s="13">
        <v>218</v>
      </c>
      <c r="Y2824" s="13">
        <v>27</v>
      </c>
      <c r="Z2824" s="13">
        <v>343</v>
      </c>
      <c r="AA2824" s="13">
        <v>72</v>
      </c>
      <c r="AB2824" s="13">
        <v>4</v>
      </c>
    </row>
    <row r="2825" spans="1:28">
      <c r="A2825" s="1">
        <v>100018909</v>
      </c>
      <c r="B2825" s="1" t="s">
        <v>6</v>
      </c>
      <c r="C2825" s="1" t="s">
        <v>83</v>
      </c>
      <c r="D2825" s="1" t="s">
        <v>5475</v>
      </c>
      <c r="E2825" s="1">
        <v>3</v>
      </c>
      <c r="F2825" s="13">
        <v>76</v>
      </c>
      <c r="G2825" s="13">
        <f t="shared" si="45"/>
        <v>20</v>
      </c>
      <c r="H2825" s="13">
        <v>20</v>
      </c>
      <c r="I2825" s="13">
        <v>0</v>
      </c>
      <c r="J2825" s="13">
        <v>10</v>
      </c>
      <c r="K2825" s="13">
        <v>0</v>
      </c>
      <c r="L2825" s="13">
        <v>0</v>
      </c>
      <c r="M2825" s="13">
        <v>0</v>
      </c>
      <c r="N2825" s="13">
        <v>6</v>
      </c>
      <c r="O2825" s="13">
        <v>1</v>
      </c>
      <c r="P2825" s="13">
        <v>5</v>
      </c>
      <c r="Q2825" s="13">
        <v>28</v>
      </c>
      <c r="R2825" s="13">
        <v>3780</v>
      </c>
      <c r="S2825" s="13">
        <v>543</v>
      </c>
      <c r="T2825" s="15">
        <v>38</v>
      </c>
      <c r="U2825" s="15">
        <v>4.75</v>
      </c>
      <c r="V2825" s="15">
        <v>2.9925000000000002</v>
      </c>
      <c r="W2825" s="13">
        <v>341</v>
      </c>
      <c r="X2825" s="13">
        <v>730</v>
      </c>
      <c r="Y2825" s="13">
        <v>76</v>
      </c>
      <c r="Z2825" s="13">
        <v>1071</v>
      </c>
      <c r="AA2825" s="13">
        <v>144</v>
      </c>
      <c r="AB2825" s="13">
        <v>10</v>
      </c>
    </row>
    <row r="2826" spans="1:28">
      <c r="A2826" s="1">
        <v>100018914</v>
      </c>
      <c r="B2826" s="1" t="s">
        <v>6</v>
      </c>
      <c r="C2826" s="1" t="s">
        <v>242</v>
      </c>
      <c r="D2826" s="1" t="s">
        <v>5786</v>
      </c>
      <c r="E2826" s="1">
        <v>3</v>
      </c>
      <c r="F2826" s="13">
        <v>62</v>
      </c>
      <c r="G2826" s="13">
        <f t="shared" si="45"/>
        <v>16</v>
      </c>
      <c r="H2826" s="13">
        <v>16</v>
      </c>
      <c r="I2826" s="13">
        <v>0</v>
      </c>
      <c r="J2826" s="13">
        <v>10</v>
      </c>
      <c r="K2826" s="13">
        <v>0</v>
      </c>
      <c r="L2826" s="13">
        <v>0</v>
      </c>
      <c r="M2826" s="13">
        <v>0</v>
      </c>
      <c r="N2826" s="13">
        <v>6</v>
      </c>
      <c r="O2826" s="13">
        <v>1</v>
      </c>
      <c r="P2826" s="13">
        <v>5</v>
      </c>
      <c r="Q2826" s="13">
        <v>23</v>
      </c>
      <c r="R2826" s="13">
        <v>3128</v>
      </c>
      <c r="S2826" s="13">
        <v>345</v>
      </c>
      <c r="T2826" s="15">
        <v>31</v>
      </c>
      <c r="U2826" s="15">
        <v>3.875</v>
      </c>
      <c r="V2826" s="15">
        <v>2.4412500000000001</v>
      </c>
      <c r="W2826" s="13">
        <v>282</v>
      </c>
      <c r="X2826" s="13">
        <v>573</v>
      </c>
      <c r="Y2826" s="13">
        <v>62</v>
      </c>
      <c r="Z2826" s="13">
        <v>855</v>
      </c>
      <c r="AA2826" s="13">
        <v>144</v>
      </c>
      <c r="AB2826" s="13">
        <v>10</v>
      </c>
    </row>
    <row r="2827" spans="1:28">
      <c r="A2827" s="1">
        <v>100018915</v>
      </c>
      <c r="B2827" s="1" t="s">
        <v>587</v>
      </c>
      <c r="C2827" s="1" t="s">
        <v>4866</v>
      </c>
      <c r="D2827" s="1" t="s">
        <v>176</v>
      </c>
      <c r="E2827" s="1">
        <v>1</v>
      </c>
      <c r="F2827" s="13">
        <v>44</v>
      </c>
      <c r="G2827" s="13">
        <f t="shared" si="45"/>
        <v>12</v>
      </c>
      <c r="H2827" s="13">
        <v>12</v>
      </c>
      <c r="I2827" s="13">
        <v>0</v>
      </c>
      <c r="J2827" s="13">
        <v>6</v>
      </c>
      <c r="K2827" s="13">
        <v>0</v>
      </c>
      <c r="L2827" s="13">
        <v>0</v>
      </c>
      <c r="M2827" s="13">
        <v>0</v>
      </c>
      <c r="N2827" s="13">
        <v>4</v>
      </c>
      <c r="O2827" s="13">
        <v>1</v>
      </c>
      <c r="P2827" s="13">
        <v>3</v>
      </c>
      <c r="Q2827" s="13">
        <v>16</v>
      </c>
      <c r="R2827" s="13">
        <v>2170</v>
      </c>
      <c r="S2827" s="13">
        <v>142</v>
      </c>
      <c r="T2827" s="15">
        <v>22</v>
      </c>
      <c r="U2827" s="15">
        <v>2.75</v>
      </c>
      <c r="V2827" s="15">
        <v>1.7324999999999999</v>
      </c>
      <c r="W2827" s="13">
        <v>196</v>
      </c>
      <c r="X2827" s="13">
        <v>369</v>
      </c>
      <c r="Y2827" s="13">
        <v>44</v>
      </c>
      <c r="Z2827" s="13">
        <v>565</v>
      </c>
      <c r="AA2827" s="13">
        <v>96</v>
      </c>
      <c r="AB2827" s="13">
        <v>6</v>
      </c>
    </row>
    <row r="2828" spans="1:28">
      <c r="A2828" s="1">
        <v>100018925</v>
      </c>
      <c r="B2828" s="1" t="s">
        <v>6</v>
      </c>
      <c r="C2828" s="1" t="s">
        <v>242</v>
      </c>
      <c r="D2828" s="1" t="s">
        <v>5475</v>
      </c>
      <c r="E2828" s="1">
        <v>3</v>
      </c>
      <c r="F2828" s="13">
        <v>113</v>
      </c>
      <c r="G2828" s="13">
        <f t="shared" si="45"/>
        <v>29</v>
      </c>
      <c r="H2828" s="13">
        <v>29</v>
      </c>
      <c r="I2828" s="13">
        <v>0</v>
      </c>
      <c r="J2828" s="13">
        <v>24</v>
      </c>
      <c r="K2828" s="13">
        <v>0</v>
      </c>
      <c r="L2828" s="13">
        <v>1</v>
      </c>
      <c r="M2828" s="13">
        <v>0</v>
      </c>
      <c r="N2828" s="13">
        <v>12</v>
      </c>
      <c r="O2828" s="13">
        <v>1</v>
      </c>
      <c r="P2828" s="13">
        <v>12</v>
      </c>
      <c r="Q2828" s="13">
        <v>42</v>
      </c>
      <c r="R2828" s="13">
        <v>5983</v>
      </c>
      <c r="S2828" s="13">
        <v>1328</v>
      </c>
      <c r="T2828" s="15">
        <v>56.5</v>
      </c>
      <c r="U2828" s="15">
        <v>7.0625</v>
      </c>
      <c r="V2828" s="15">
        <v>4.4493749999999999</v>
      </c>
      <c r="W2828" s="13">
        <v>539</v>
      </c>
      <c r="X2828" s="13">
        <v>1296</v>
      </c>
      <c r="Y2828" s="13">
        <v>113</v>
      </c>
      <c r="Z2828" s="13">
        <v>1835</v>
      </c>
      <c r="AA2828" s="13">
        <v>288</v>
      </c>
      <c r="AB2828" s="13">
        <v>24</v>
      </c>
    </row>
    <row r="2829" spans="1:28">
      <c r="A2829" s="1">
        <v>100018936</v>
      </c>
      <c r="B2829" s="1" t="s">
        <v>6</v>
      </c>
      <c r="C2829" s="1" t="s">
        <v>83</v>
      </c>
      <c r="D2829" s="1" t="s">
        <v>150</v>
      </c>
      <c r="E2829" s="1">
        <v>1</v>
      </c>
      <c r="F2829" s="13">
        <v>22</v>
      </c>
      <c r="G2829" s="13">
        <f t="shared" si="45"/>
        <v>6</v>
      </c>
      <c r="H2829" s="13">
        <v>6</v>
      </c>
      <c r="I2829" s="13">
        <v>0</v>
      </c>
      <c r="J2829" s="13">
        <v>4</v>
      </c>
      <c r="K2829" s="13">
        <v>0</v>
      </c>
      <c r="L2829" s="13">
        <v>0</v>
      </c>
      <c r="M2829" s="13">
        <v>0</v>
      </c>
      <c r="N2829" s="13">
        <v>3</v>
      </c>
      <c r="O2829" s="13">
        <v>1</v>
      </c>
      <c r="P2829" s="13">
        <v>2</v>
      </c>
      <c r="Q2829" s="13">
        <v>8</v>
      </c>
      <c r="R2829" s="13">
        <v>1145</v>
      </c>
      <c r="S2829" s="13">
        <v>16</v>
      </c>
      <c r="T2829" s="15">
        <v>11</v>
      </c>
      <c r="U2829" s="15">
        <v>1.375</v>
      </c>
      <c r="V2829" s="15">
        <v>0.86624999999999996</v>
      </c>
      <c r="W2829" s="13">
        <v>104</v>
      </c>
      <c r="X2829" s="13">
        <v>177</v>
      </c>
      <c r="Y2829" s="13">
        <v>22</v>
      </c>
      <c r="Z2829" s="13">
        <v>281</v>
      </c>
      <c r="AA2829" s="13">
        <v>72</v>
      </c>
      <c r="AB2829" s="13">
        <v>4</v>
      </c>
    </row>
    <row r="2830" spans="1:28">
      <c r="A2830" s="1">
        <v>100018942</v>
      </c>
      <c r="B2830" s="1" t="s">
        <v>2314</v>
      </c>
      <c r="C2830" s="1" t="s">
        <v>2313</v>
      </c>
      <c r="D2830" s="1" t="s">
        <v>5794</v>
      </c>
      <c r="E2830" s="1">
        <v>3</v>
      </c>
      <c r="F2830" s="13">
        <v>65</v>
      </c>
      <c r="G2830" s="13">
        <f t="shared" si="45"/>
        <v>17</v>
      </c>
      <c r="H2830" s="13">
        <v>17</v>
      </c>
      <c r="I2830" s="13">
        <v>0</v>
      </c>
      <c r="J2830" s="13">
        <v>10</v>
      </c>
      <c r="K2830" s="13">
        <v>0</v>
      </c>
      <c r="L2830" s="13">
        <v>0</v>
      </c>
      <c r="M2830" s="13">
        <v>0</v>
      </c>
      <c r="N2830" s="13">
        <v>6</v>
      </c>
      <c r="O2830" s="13">
        <v>1</v>
      </c>
      <c r="P2830" s="13">
        <v>5</v>
      </c>
      <c r="Q2830" s="13">
        <v>24</v>
      </c>
      <c r="R2830" s="13">
        <v>3268</v>
      </c>
      <c r="S2830" s="13">
        <v>381</v>
      </c>
      <c r="T2830" s="15">
        <v>32.5</v>
      </c>
      <c r="U2830" s="15">
        <v>4.0625</v>
      </c>
      <c r="V2830" s="15">
        <v>2.5593750000000002</v>
      </c>
      <c r="W2830" s="13">
        <v>295</v>
      </c>
      <c r="X2830" s="13">
        <v>605</v>
      </c>
      <c r="Y2830" s="13">
        <v>65</v>
      </c>
      <c r="Z2830" s="13">
        <v>900</v>
      </c>
      <c r="AA2830" s="13">
        <v>144</v>
      </c>
      <c r="AB2830" s="13">
        <v>10</v>
      </c>
    </row>
    <row r="2831" spans="1:28">
      <c r="A2831" s="1">
        <v>100018957</v>
      </c>
      <c r="B2831" s="1" t="s">
        <v>591</v>
      </c>
      <c r="C2831" s="1" t="s">
        <v>1019</v>
      </c>
      <c r="D2831" s="1" t="s">
        <v>3066</v>
      </c>
      <c r="E2831" s="1">
        <v>1</v>
      </c>
      <c r="F2831" s="13">
        <v>22</v>
      </c>
      <c r="G2831" s="13">
        <f t="shared" si="45"/>
        <v>6</v>
      </c>
      <c r="H2831" s="13">
        <v>6</v>
      </c>
      <c r="I2831" s="13">
        <v>0</v>
      </c>
      <c r="J2831" s="13">
        <v>4</v>
      </c>
      <c r="K2831" s="13">
        <v>0</v>
      </c>
      <c r="L2831" s="13">
        <v>0</v>
      </c>
      <c r="M2831" s="13">
        <v>0</v>
      </c>
      <c r="N2831" s="13">
        <v>3</v>
      </c>
      <c r="O2831" s="13">
        <v>1</v>
      </c>
      <c r="P2831" s="13">
        <v>2</v>
      </c>
      <c r="Q2831" s="13">
        <v>8</v>
      </c>
      <c r="R2831" s="13">
        <v>1145</v>
      </c>
      <c r="S2831" s="13">
        <v>16</v>
      </c>
      <c r="T2831" s="15">
        <v>11</v>
      </c>
      <c r="U2831" s="15">
        <v>1.375</v>
      </c>
      <c r="V2831" s="15">
        <v>0.86624999999999996</v>
      </c>
      <c r="W2831" s="13">
        <v>104</v>
      </c>
      <c r="X2831" s="13">
        <v>177</v>
      </c>
      <c r="Y2831" s="13">
        <v>22</v>
      </c>
      <c r="Z2831" s="13">
        <v>281</v>
      </c>
      <c r="AA2831" s="13">
        <v>72</v>
      </c>
      <c r="AB2831" s="13">
        <v>4</v>
      </c>
    </row>
    <row r="2832" spans="1:28">
      <c r="A2832" s="1">
        <v>100018959</v>
      </c>
      <c r="B2832" s="1" t="s">
        <v>591</v>
      </c>
      <c r="C2832" s="1" t="s">
        <v>590</v>
      </c>
      <c r="D2832" s="1" t="s">
        <v>5801</v>
      </c>
      <c r="E2832" s="1">
        <v>3</v>
      </c>
      <c r="F2832" s="13">
        <v>186</v>
      </c>
      <c r="G2832" s="13">
        <f t="shared" si="45"/>
        <v>48</v>
      </c>
      <c r="H2832" s="13">
        <v>48</v>
      </c>
      <c r="I2832" s="13">
        <v>0</v>
      </c>
      <c r="J2832" s="13">
        <v>24</v>
      </c>
      <c r="K2832" s="13">
        <v>0</v>
      </c>
      <c r="L2832" s="13">
        <v>1</v>
      </c>
      <c r="M2832" s="13">
        <v>0</v>
      </c>
      <c r="N2832" s="13">
        <v>12</v>
      </c>
      <c r="O2832" s="13">
        <v>1</v>
      </c>
      <c r="P2832" s="13">
        <v>12</v>
      </c>
      <c r="Q2832" s="13">
        <v>69</v>
      </c>
      <c r="R2832" s="13">
        <v>8903</v>
      </c>
      <c r="S2832" s="13">
        <v>3809</v>
      </c>
      <c r="T2832" s="15">
        <v>93</v>
      </c>
      <c r="U2832" s="15">
        <v>11.625</v>
      </c>
      <c r="V2832" s="15">
        <v>7.3237500000000004</v>
      </c>
      <c r="W2832" s="13">
        <v>802</v>
      </c>
      <c r="X2832" s="13">
        <v>2479</v>
      </c>
      <c r="Y2832" s="13">
        <v>186</v>
      </c>
      <c r="Z2832" s="13">
        <v>3281</v>
      </c>
      <c r="AA2832" s="13">
        <v>288</v>
      </c>
      <c r="AB2832" s="13">
        <v>24</v>
      </c>
    </row>
    <row r="2833" spans="1:28">
      <c r="A2833" s="1">
        <v>100018961</v>
      </c>
      <c r="B2833" s="1" t="s">
        <v>587</v>
      </c>
      <c r="C2833" s="1" t="s">
        <v>4814</v>
      </c>
      <c r="D2833" s="1" t="s">
        <v>5803</v>
      </c>
      <c r="E2833" s="1">
        <v>1</v>
      </c>
      <c r="F2833" s="13">
        <v>30</v>
      </c>
      <c r="G2833" s="13">
        <f t="shared" si="45"/>
        <v>8</v>
      </c>
      <c r="H2833" s="13">
        <v>8</v>
      </c>
      <c r="I2833" s="13">
        <v>0</v>
      </c>
      <c r="J2833" s="13">
        <v>4</v>
      </c>
      <c r="K2833" s="13">
        <v>0</v>
      </c>
      <c r="L2833" s="13">
        <v>0</v>
      </c>
      <c r="M2833" s="13">
        <v>0</v>
      </c>
      <c r="N2833" s="13">
        <v>3</v>
      </c>
      <c r="O2833" s="13">
        <v>1</v>
      </c>
      <c r="P2833" s="13">
        <v>2</v>
      </c>
      <c r="Q2833" s="13">
        <v>11</v>
      </c>
      <c r="R2833" s="13">
        <v>1518</v>
      </c>
      <c r="S2833" s="13">
        <v>50</v>
      </c>
      <c r="T2833" s="15">
        <v>15</v>
      </c>
      <c r="U2833" s="15">
        <v>1.875</v>
      </c>
      <c r="V2833" s="15">
        <v>1.1812499999999999</v>
      </c>
      <c r="W2833" s="13">
        <v>137</v>
      </c>
      <c r="X2833" s="13">
        <v>243</v>
      </c>
      <c r="Y2833" s="13">
        <v>30</v>
      </c>
      <c r="Z2833" s="13">
        <v>380</v>
      </c>
      <c r="AA2833" s="13">
        <v>72</v>
      </c>
      <c r="AB2833" s="13">
        <v>4</v>
      </c>
    </row>
    <row r="2834" spans="1:28">
      <c r="A2834" s="1">
        <v>100018962</v>
      </c>
      <c r="B2834" s="1" t="s">
        <v>587</v>
      </c>
      <c r="C2834" s="1" t="s">
        <v>4985</v>
      </c>
      <c r="D2834" s="1" t="s">
        <v>5485</v>
      </c>
      <c r="E2834" s="1">
        <v>3</v>
      </c>
      <c r="F2834" s="13">
        <v>23</v>
      </c>
      <c r="G2834" s="13">
        <f t="shared" si="45"/>
        <v>7</v>
      </c>
      <c r="H2834" s="13">
        <v>6</v>
      </c>
      <c r="I2834" s="13">
        <v>1</v>
      </c>
      <c r="J2834" s="13">
        <v>4</v>
      </c>
      <c r="K2834" s="13">
        <v>1</v>
      </c>
      <c r="L2834" s="13">
        <v>0</v>
      </c>
      <c r="M2834" s="13">
        <v>1</v>
      </c>
      <c r="N2834" s="13">
        <v>3</v>
      </c>
      <c r="O2834" s="13">
        <v>2</v>
      </c>
      <c r="P2834" s="13">
        <v>3</v>
      </c>
      <c r="Q2834" s="13">
        <v>9</v>
      </c>
      <c r="R2834" s="13">
        <v>1312</v>
      </c>
      <c r="S2834" s="13">
        <v>25</v>
      </c>
      <c r="T2834" s="15">
        <v>11.5</v>
      </c>
      <c r="U2834" s="15">
        <v>1.4375</v>
      </c>
      <c r="V2834" s="15">
        <v>0.90562500000000001</v>
      </c>
      <c r="W2834" s="13">
        <v>119</v>
      </c>
      <c r="X2834" s="13">
        <v>205</v>
      </c>
      <c r="Y2834" s="13">
        <v>23</v>
      </c>
      <c r="Z2834" s="13">
        <v>324</v>
      </c>
      <c r="AA2834" s="13">
        <v>120</v>
      </c>
      <c r="AB2834" s="13">
        <v>4</v>
      </c>
    </row>
    <row r="2835" spans="1:28">
      <c r="A2835" s="1">
        <v>100018964</v>
      </c>
      <c r="B2835" s="1" t="s">
        <v>591</v>
      </c>
      <c r="C2835" s="1" t="s">
        <v>1019</v>
      </c>
      <c r="D2835" s="1" t="s">
        <v>5475</v>
      </c>
      <c r="E2835" s="1">
        <v>3</v>
      </c>
      <c r="F2835" s="13">
        <v>95</v>
      </c>
      <c r="G2835" s="13">
        <f t="shared" si="45"/>
        <v>25</v>
      </c>
      <c r="H2835" s="13">
        <v>25</v>
      </c>
      <c r="I2835" s="13">
        <v>0</v>
      </c>
      <c r="J2835" s="13">
        <v>16</v>
      </c>
      <c r="K2835" s="13">
        <v>0</v>
      </c>
      <c r="L2835" s="13">
        <v>0</v>
      </c>
      <c r="M2835" s="13">
        <v>0</v>
      </c>
      <c r="N2835" s="13">
        <v>9</v>
      </c>
      <c r="O2835" s="13">
        <v>1</v>
      </c>
      <c r="P2835" s="13">
        <v>8</v>
      </c>
      <c r="Q2835" s="13">
        <v>35</v>
      </c>
      <c r="R2835" s="13">
        <v>4905</v>
      </c>
      <c r="S2835" s="13">
        <v>892</v>
      </c>
      <c r="T2835" s="15">
        <v>47.5</v>
      </c>
      <c r="U2835" s="15">
        <v>5.9375</v>
      </c>
      <c r="V2835" s="15">
        <v>3.7406250000000001</v>
      </c>
      <c r="W2835" s="13">
        <v>442</v>
      </c>
      <c r="X2835" s="13">
        <v>1004</v>
      </c>
      <c r="Y2835" s="13">
        <v>95</v>
      </c>
      <c r="Z2835" s="13">
        <v>1446</v>
      </c>
      <c r="AA2835" s="13">
        <v>216</v>
      </c>
      <c r="AB2835" s="13">
        <v>16</v>
      </c>
    </row>
    <row r="2836" spans="1:28">
      <c r="A2836" s="1">
        <v>100018992</v>
      </c>
      <c r="B2836" s="1" t="s">
        <v>2314</v>
      </c>
      <c r="C2836" s="1" t="s">
        <v>4047</v>
      </c>
      <c r="D2836" s="1" t="s">
        <v>5810</v>
      </c>
      <c r="E2836" s="1">
        <v>1</v>
      </c>
      <c r="F2836" s="13">
        <v>13</v>
      </c>
      <c r="G2836" s="13">
        <f t="shared" si="45"/>
        <v>5</v>
      </c>
      <c r="H2836" s="13">
        <v>5</v>
      </c>
      <c r="I2836" s="13">
        <v>0</v>
      </c>
      <c r="J2836" s="13">
        <v>0</v>
      </c>
      <c r="K2836" s="13">
        <v>1</v>
      </c>
      <c r="L2836" s="13">
        <v>0</v>
      </c>
      <c r="M2836" s="13">
        <v>1</v>
      </c>
      <c r="N2836" s="13">
        <v>0</v>
      </c>
      <c r="O2836" s="13">
        <v>1</v>
      </c>
      <c r="P2836" s="13">
        <v>1</v>
      </c>
      <c r="Q2836" s="13">
        <v>4</v>
      </c>
      <c r="R2836" s="13">
        <v>630</v>
      </c>
      <c r="S2836" s="13">
        <v>0</v>
      </c>
      <c r="T2836" s="15">
        <v>6.5</v>
      </c>
      <c r="U2836" s="15">
        <v>0.8125</v>
      </c>
      <c r="V2836" s="15">
        <v>0.51187499999999997</v>
      </c>
      <c r="W2836" s="13">
        <v>57</v>
      </c>
      <c r="X2836" s="13">
        <v>95</v>
      </c>
      <c r="Y2836" s="13">
        <v>13</v>
      </c>
      <c r="Z2836" s="13">
        <v>152</v>
      </c>
      <c r="AA2836" s="13">
        <v>48</v>
      </c>
      <c r="AB2836" s="13">
        <v>0</v>
      </c>
    </row>
    <row r="2837" spans="1:28">
      <c r="A2837" s="1">
        <v>100018996</v>
      </c>
      <c r="B2837" s="1" t="s">
        <v>1158</v>
      </c>
      <c r="C2837" s="1" t="s">
        <v>1470</v>
      </c>
      <c r="D2837" s="1" t="s">
        <v>5813</v>
      </c>
      <c r="E2837" s="1">
        <v>1</v>
      </c>
      <c r="F2837" s="13">
        <v>38</v>
      </c>
      <c r="G2837" s="13">
        <f t="shared" si="45"/>
        <v>10</v>
      </c>
      <c r="H2837" s="13">
        <v>10</v>
      </c>
      <c r="I2837" s="13">
        <v>0</v>
      </c>
      <c r="J2837" s="13">
        <v>4</v>
      </c>
      <c r="K2837" s="13">
        <v>0</v>
      </c>
      <c r="L2837" s="13">
        <v>0</v>
      </c>
      <c r="M2837" s="13">
        <v>0</v>
      </c>
      <c r="N2837" s="13">
        <v>3</v>
      </c>
      <c r="O2837" s="13">
        <v>1</v>
      </c>
      <c r="P2837" s="13">
        <v>2</v>
      </c>
      <c r="Q2837" s="13">
        <v>14</v>
      </c>
      <c r="R2837" s="13">
        <v>1890</v>
      </c>
      <c r="S2837" s="13">
        <v>100</v>
      </c>
      <c r="T2837" s="15">
        <v>19</v>
      </c>
      <c r="U2837" s="15">
        <v>2.375</v>
      </c>
      <c r="V2837" s="15">
        <v>1.4962500000000001</v>
      </c>
      <c r="W2837" s="13">
        <v>171</v>
      </c>
      <c r="X2837" s="13">
        <v>314</v>
      </c>
      <c r="Y2837" s="13">
        <v>38</v>
      </c>
      <c r="Z2837" s="13">
        <v>485</v>
      </c>
      <c r="AA2837" s="13">
        <v>72</v>
      </c>
      <c r="AB2837" s="13">
        <v>4</v>
      </c>
    </row>
    <row r="2838" spans="1:28">
      <c r="A2838" s="1">
        <v>100019005</v>
      </c>
      <c r="B2838" s="1" t="s">
        <v>2314</v>
      </c>
      <c r="C2838" s="1" t="s">
        <v>4475</v>
      </c>
      <c r="D2838" s="1" t="s">
        <v>127</v>
      </c>
      <c r="E2838" s="1">
        <v>1</v>
      </c>
      <c r="F2838" s="13">
        <v>35</v>
      </c>
      <c r="G2838" s="13">
        <f t="shared" si="45"/>
        <v>9</v>
      </c>
      <c r="H2838" s="13">
        <v>9</v>
      </c>
      <c r="I2838" s="13">
        <v>0</v>
      </c>
      <c r="J2838" s="13">
        <v>4</v>
      </c>
      <c r="K2838" s="13">
        <v>0</v>
      </c>
      <c r="L2838" s="13">
        <v>0</v>
      </c>
      <c r="M2838" s="13">
        <v>0</v>
      </c>
      <c r="N2838" s="13">
        <v>3</v>
      </c>
      <c r="O2838" s="13">
        <v>1</v>
      </c>
      <c r="P2838" s="13">
        <v>2</v>
      </c>
      <c r="Q2838" s="13">
        <v>13</v>
      </c>
      <c r="R2838" s="13">
        <v>1751</v>
      </c>
      <c r="S2838" s="13">
        <v>82</v>
      </c>
      <c r="T2838" s="15">
        <v>17.5</v>
      </c>
      <c r="U2838" s="15">
        <v>2.1875</v>
      </c>
      <c r="V2838" s="15">
        <v>1.378125</v>
      </c>
      <c r="W2838" s="13">
        <v>158</v>
      </c>
      <c r="X2838" s="13">
        <v>288</v>
      </c>
      <c r="Y2838" s="13">
        <v>35</v>
      </c>
      <c r="Z2838" s="13">
        <v>446</v>
      </c>
      <c r="AA2838" s="13">
        <v>72</v>
      </c>
      <c r="AB2838" s="13">
        <v>4</v>
      </c>
    </row>
    <row r="2839" spans="1:28">
      <c r="A2839" s="1">
        <v>100019008</v>
      </c>
      <c r="B2839" s="1" t="s">
        <v>2314</v>
      </c>
      <c r="C2839" s="1" t="s">
        <v>4293</v>
      </c>
      <c r="D2839" s="1" t="s">
        <v>1539</v>
      </c>
      <c r="E2839" s="1">
        <v>1</v>
      </c>
      <c r="F2839" s="13">
        <v>55</v>
      </c>
      <c r="G2839" s="13">
        <f t="shared" si="45"/>
        <v>19</v>
      </c>
      <c r="H2839" s="13">
        <v>19</v>
      </c>
      <c r="I2839" s="13">
        <v>0</v>
      </c>
      <c r="J2839" s="13">
        <v>6</v>
      </c>
      <c r="K2839" s="13">
        <v>0</v>
      </c>
      <c r="L2839" s="13">
        <v>0</v>
      </c>
      <c r="M2839" s="13">
        <v>0</v>
      </c>
      <c r="N2839" s="13">
        <v>4</v>
      </c>
      <c r="O2839" s="13">
        <v>1</v>
      </c>
      <c r="P2839" s="13">
        <v>3</v>
      </c>
      <c r="Q2839" s="13">
        <v>18</v>
      </c>
      <c r="R2839" s="13">
        <v>2682</v>
      </c>
      <c r="S2839" s="13">
        <v>192</v>
      </c>
      <c r="T2839" s="15">
        <v>27.5</v>
      </c>
      <c r="U2839" s="15">
        <v>3.4375</v>
      </c>
      <c r="V2839" s="15">
        <v>2.1656249999999999</v>
      </c>
      <c r="W2839" s="13">
        <v>242</v>
      </c>
      <c r="X2839" s="13">
        <v>460</v>
      </c>
      <c r="Y2839" s="13">
        <v>55</v>
      </c>
      <c r="Z2839" s="13">
        <v>702</v>
      </c>
      <c r="AA2839" s="13">
        <v>96</v>
      </c>
      <c r="AB2839" s="13">
        <v>6</v>
      </c>
    </row>
    <row r="2840" spans="1:28">
      <c r="A2840" s="1">
        <v>100019024</v>
      </c>
      <c r="B2840" s="1" t="s">
        <v>2314</v>
      </c>
      <c r="C2840" s="1" t="s">
        <v>4389</v>
      </c>
      <c r="D2840" s="1" t="s">
        <v>5475</v>
      </c>
      <c r="E2840" s="1">
        <v>4</v>
      </c>
      <c r="F2840" s="13">
        <v>611</v>
      </c>
      <c r="G2840" s="13">
        <f t="shared" si="45"/>
        <v>159</v>
      </c>
      <c r="H2840" s="13">
        <v>157</v>
      </c>
      <c r="I2840" s="13">
        <v>2</v>
      </c>
      <c r="J2840" s="13">
        <v>72</v>
      </c>
      <c r="K2840" s="13">
        <v>1</v>
      </c>
      <c r="L2840" s="13">
        <v>2</v>
      </c>
      <c r="M2840" s="13">
        <v>1</v>
      </c>
      <c r="N2840" s="13">
        <v>36</v>
      </c>
      <c r="O2840" s="13">
        <v>3</v>
      </c>
      <c r="P2840" s="13">
        <v>37</v>
      </c>
      <c r="Q2840" s="13">
        <v>228</v>
      </c>
      <c r="R2840" s="13">
        <v>29058</v>
      </c>
      <c r="S2840" s="13">
        <v>24079</v>
      </c>
      <c r="T2840" s="15">
        <v>305.5</v>
      </c>
      <c r="U2840" s="15">
        <v>38.1875</v>
      </c>
      <c r="V2840" s="15">
        <v>24.058125</v>
      </c>
      <c r="W2840" s="13">
        <v>2617</v>
      </c>
      <c r="X2840" s="13">
        <v>11583</v>
      </c>
      <c r="Y2840" s="13">
        <v>611</v>
      </c>
      <c r="Z2840" s="13">
        <v>14200</v>
      </c>
      <c r="AA2840" s="13">
        <v>912</v>
      </c>
      <c r="AB2840" s="13">
        <v>72</v>
      </c>
    </row>
    <row r="2841" spans="1:28">
      <c r="A2841" s="1">
        <v>100019051</v>
      </c>
      <c r="B2841" s="1" t="s">
        <v>587</v>
      </c>
      <c r="C2841" s="1" t="s">
        <v>4985</v>
      </c>
      <c r="D2841" s="1" t="s">
        <v>176</v>
      </c>
      <c r="E2841" s="1">
        <v>1</v>
      </c>
      <c r="F2841" s="13">
        <v>57</v>
      </c>
      <c r="G2841" s="13">
        <f t="shared" si="45"/>
        <v>17</v>
      </c>
      <c r="H2841" s="13">
        <v>14</v>
      </c>
      <c r="I2841" s="13">
        <v>3</v>
      </c>
      <c r="J2841" s="13">
        <v>8</v>
      </c>
      <c r="K2841" s="13">
        <v>0</v>
      </c>
      <c r="L2841" s="13">
        <v>0</v>
      </c>
      <c r="M2841" s="13">
        <v>0</v>
      </c>
      <c r="N2841" s="13">
        <v>5</v>
      </c>
      <c r="O2841" s="13">
        <v>1</v>
      </c>
      <c r="P2841" s="13">
        <v>4</v>
      </c>
      <c r="Q2841" s="13">
        <v>23</v>
      </c>
      <c r="R2841" s="13">
        <v>2895</v>
      </c>
      <c r="S2841" s="13">
        <v>345</v>
      </c>
      <c r="T2841" s="15">
        <v>28.5</v>
      </c>
      <c r="U2841" s="15">
        <v>3.5625</v>
      </c>
      <c r="V2841" s="15">
        <v>2.2443749999999998</v>
      </c>
      <c r="W2841" s="13">
        <v>261</v>
      </c>
      <c r="X2841" s="13">
        <v>538</v>
      </c>
      <c r="Y2841" s="13">
        <v>57</v>
      </c>
      <c r="Z2841" s="13">
        <v>799</v>
      </c>
      <c r="AA2841" s="13">
        <v>120</v>
      </c>
      <c r="AB2841" s="13">
        <v>8</v>
      </c>
    </row>
    <row r="2842" spans="1:28">
      <c r="A2842" s="1">
        <v>100019079</v>
      </c>
      <c r="B2842" s="1" t="s">
        <v>6</v>
      </c>
      <c r="C2842" s="1" t="s">
        <v>520</v>
      </c>
      <c r="D2842" s="1" t="s">
        <v>150</v>
      </c>
      <c r="E2842" s="1">
        <v>1</v>
      </c>
      <c r="F2842" s="13">
        <v>34</v>
      </c>
      <c r="G2842" s="13">
        <f t="shared" si="45"/>
        <v>12</v>
      </c>
      <c r="H2842" s="13">
        <v>12</v>
      </c>
      <c r="I2842" s="13">
        <v>0</v>
      </c>
      <c r="J2842" s="13">
        <v>4</v>
      </c>
      <c r="K2842" s="13">
        <v>0</v>
      </c>
      <c r="L2842" s="13">
        <v>0</v>
      </c>
      <c r="M2842" s="13">
        <v>0</v>
      </c>
      <c r="N2842" s="13">
        <v>3</v>
      </c>
      <c r="O2842" s="13">
        <v>1</v>
      </c>
      <c r="P2842" s="13">
        <v>2</v>
      </c>
      <c r="Q2842" s="13">
        <v>11</v>
      </c>
      <c r="R2842" s="13">
        <v>1704</v>
      </c>
      <c r="S2842" s="13">
        <v>50</v>
      </c>
      <c r="T2842" s="15">
        <v>17</v>
      </c>
      <c r="U2842" s="15">
        <v>2.125</v>
      </c>
      <c r="V2842" s="15">
        <v>1.3387500000000001</v>
      </c>
      <c r="W2842" s="13">
        <v>154</v>
      </c>
      <c r="X2842" s="13">
        <v>271</v>
      </c>
      <c r="Y2842" s="13">
        <v>34</v>
      </c>
      <c r="Z2842" s="13">
        <v>425</v>
      </c>
      <c r="AA2842" s="13">
        <v>72</v>
      </c>
      <c r="AB2842" s="13">
        <v>4</v>
      </c>
    </row>
    <row r="2843" spans="1:28">
      <c r="A2843" s="1">
        <v>100019117</v>
      </c>
      <c r="B2843" s="1" t="s">
        <v>591</v>
      </c>
      <c r="C2843" s="1" t="s">
        <v>869</v>
      </c>
      <c r="D2843" s="1" t="s">
        <v>5475</v>
      </c>
      <c r="E2843" s="1">
        <v>3</v>
      </c>
      <c r="F2843" s="13">
        <v>154</v>
      </c>
      <c r="G2843" s="13">
        <f t="shared" si="45"/>
        <v>50</v>
      </c>
      <c r="H2843" s="13">
        <v>50</v>
      </c>
      <c r="I2843" s="13">
        <v>0</v>
      </c>
      <c r="J2843" s="13">
        <v>22</v>
      </c>
      <c r="K2843" s="13">
        <v>0</v>
      </c>
      <c r="L2843" s="13">
        <v>1</v>
      </c>
      <c r="M2843" s="13">
        <v>0</v>
      </c>
      <c r="N2843" s="13">
        <v>12</v>
      </c>
      <c r="O2843" s="13">
        <v>2</v>
      </c>
      <c r="P2843" s="13">
        <v>11</v>
      </c>
      <c r="Q2843" s="13">
        <v>52</v>
      </c>
      <c r="R2843" s="13">
        <v>7534</v>
      </c>
      <c r="S2843" s="13">
        <v>1365</v>
      </c>
      <c r="T2843" s="15">
        <v>77</v>
      </c>
      <c r="U2843" s="15">
        <v>9.625</v>
      </c>
      <c r="V2843" s="15">
        <v>6.0637499999999998</v>
      </c>
      <c r="W2843" s="13">
        <v>680</v>
      </c>
      <c r="X2843" s="13">
        <v>1540</v>
      </c>
      <c r="Y2843" s="13">
        <v>154</v>
      </c>
      <c r="Z2843" s="13">
        <v>2220</v>
      </c>
      <c r="AA2843" s="13">
        <v>288</v>
      </c>
      <c r="AB2843" s="13">
        <v>22</v>
      </c>
    </row>
    <row r="2844" spans="1:28">
      <c r="A2844" s="1">
        <v>100019122</v>
      </c>
      <c r="B2844" s="1" t="s">
        <v>591</v>
      </c>
      <c r="C2844" s="1" t="s">
        <v>590</v>
      </c>
      <c r="D2844" s="1" t="s">
        <v>5833</v>
      </c>
      <c r="E2844" s="1">
        <v>3</v>
      </c>
      <c r="F2844" s="13">
        <v>103</v>
      </c>
      <c r="G2844" s="13">
        <f t="shared" si="45"/>
        <v>27</v>
      </c>
      <c r="H2844" s="13">
        <v>27</v>
      </c>
      <c r="I2844" s="13">
        <v>0</v>
      </c>
      <c r="J2844" s="13">
        <v>14</v>
      </c>
      <c r="K2844" s="13">
        <v>0</v>
      </c>
      <c r="L2844" s="13">
        <v>0</v>
      </c>
      <c r="M2844" s="13">
        <v>0</v>
      </c>
      <c r="N2844" s="13">
        <v>9</v>
      </c>
      <c r="O2844" s="13">
        <v>2</v>
      </c>
      <c r="P2844" s="13">
        <v>7</v>
      </c>
      <c r="Q2844" s="13">
        <v>38</v>
      </c>
      <c r="R2844" s="13">
        <v>5158</v>
      </c>
      <c r="S2844" s="13">
        <v>481</v>
      </c>
      <c r="T2844" s="15">
        <v>51.5</v>
      </c>
      <c r="U2844" s="15">
        <v>6.4375</v>
      </c>
      <c r="V2844" s="15">
        <v>4.055625</v>
      </c>
      <c r="W2844" s="13">
        <v>466</v>
      </c>
      <c r="X2844" s="13">
        <v>919</v>
      </c>
      <c r="Y2844" s="13">
        <v>103</v>
      </c>
      <c r="Z2844" s="13">
        <v>1385</v>
      </c>
      <c r="AA2844" s="13">
        <v>216</v>
      </c>
      <c r="AB2844" s="13">
        <v>14</v>
      </c>
    </row>
    <row r="2845" spans="1:28">
      <c r="A2845" s="1">
        <v>100019127</v>
      </c>
      <c r="B2845" s="1" t="s">
        <v>591</v>
      </c>
      <c r="C2845" s="1" t="s">
        <v>980</v>
      </c>
      <c r="D2845" s="1" t="s">
        <v>5475</v>
      </c>
      <c r="E2845" s="1">
        <v>3</v>
      </c>
      <c r="F2845" s="13">
        <v>181</v>
      </c>
      <c r="G2845" s="13">
        <f t="shared" si="45"/>
        <v>47</v>
      </c>
      <c r="H2845" s="13">
        <v>47</v>
      </c>
      <c r="I2845" s="13">
        <v>0</v>
      </c>
      <c r="J2845" s="13">
        <v>26</v>
      </c>
      <c r="K2845" s="13">
        <v>0</v>
      </c>
      <c r="L2845" s="13">
        <v>1</v>
      </c>
      <c r="M2845" s="13">
        <v>0</v>
      </c>
      <c r="N2845" s="13">
        <v>13</v>
      </c>
      <c r="O2845" s="13">
        <v>1</v>
      </c>
      <c r="P2845" s="13">
        <v>13</v>
      </c>
      <c r="Q2845" s="13">
        <v>67</v>
      </c>
      <c r="R2845" s="13">
        <v>8791</v>
      </c>
      <c r="S2845" s="13">
        <v>3582</v>
      </c>
      <c r="T2845" s="15">
        <v>90.5</v>
      </c>
      <c r="U2845" s="15">
        <v>11.3125</v>
      </c>
      <c r="V2845" s="15">
        <v>7.1268750000000001</v>
      </c>
      <c r="W2845" s="13">
        <v>792</v>
      </c>
      <c r="X2845" s="13">
        <v>2394</v>
      </c>
      <c r="Y2845" s="13">
        <v>181</v>
      </c>
      <c r="Z2845" s="13">
        <v>3186</v>
      </c>
      <c r="AA2845" s="13">
        <v>312</v>
      </c>
      <c r="AB2845" s="13">
        <v>26</v>
      </c>
    </row>
    <row r="2846" spans="1:28">
      <c r="A2846" s="1">
        <v>100019137</v>
      </c>
      <c r="B2846" s="1" t="s">
        <v>591</v>
      </c>
      <c r="C2846" s="1" t="s">
        <v>590</v>
      </c>
      <c r="D2846" s="1" t="s">
        <v>5475</v>
      </c>
      <c r="E2846" s="1">
        <v>3</v>
      </c>
      <c r="F2846" s="13">
        <v>89</v>
      </c>
      <c r="G2846" s="13">
        <f t="shared" si="45"/>
        <v>23</v>
      </c>
      <c r="H2846" s="13">
        <v>23</v>
      </c>
      <c r="I2846" s="13">
        <v>0</v>
      </c>
      <c r="J2846" s="13">
        <v>12</v>
      </c>
      <c r="K2846" s="13">
        <v>0</v>
      </c>
      <c r="L2846" s="13">
        <v>0</v>
      </c>
      <c r="M2846" s="13">
        <v>0</v>
      </c>
      <c r="N2846" s="13">
        <v>7</v>
      </c>
      <c r="O2846" s="13">
        <v>1</v>
      </c>
      <c r="P2846" s="13">
        <v>6</v>
      </c>
      <c r="Q2846" s="13">
        <v>33</v>
      </c>
      <c r="R2846" s="13">
        <v>4386</v>
      </c>
      <c r="S2846" s="13">
        <v>784</v>
      </c>
      <c r="T2846" s="15">
        <v>44.5</v>
      </c>
      <c r="U2846" s="15">
        <v>5.5625</v>
      </c>
      <c r="V2846" s="15">
        <v>3.504375</v>
      </c>
      <c r="W2846" s="13">
        <v>395</v>
      </c>
      <c r="X2846" s="13">
        <v>894</v>
      </c>
      <c r="Y2846" s="13">
        <v>89</v>
      </c>
      <c r="Z2846" s="13">
        <v>1289</v>
      </c>
      <c r="AA2846" s="13">
        <v>168</v>
      </c>
      <c r="AB2846" s="13">
        <v>12</v>
      </c>
    </row>
    <row r="2847" spans="1:28">
      <c r="A2847" s="1">
        <v>100019145</v>
      </c>
      <c r="B2847" s="1" t="s">
        <v>1126</v>
      </c>
      <c r="C2847" s="1" t="s">
        <v>1702</v>
      </c>
      <c r="D2847" s="1" t="s">
        <v>176</v>
      </c>
      <c r="E2847" s="1">
        <v>1</v>
      </c>
      <c r="F2847" s="13">
        <v>28</v>
      </c>
      <c r="G2847" s="13">
        <f t="shared" si="45"/>
        <v>8</v>
      </c>
      <c r="H2847" s="13">
        <v>7</v>
      </c>
      <c r="I2847" s="13">
        <v>1</v>
      </c>
      <c r="J2847" s="13">
        <v>4</v>
      </c>
      <c r="K2847" s="13">
        <v>0</v>
      </c>
      <c r="L2847" s="13">
        <v>0</v>
      </c>
      <c r="M2847" s="13">
        <v>0</v>
      </c>
      <c r="N2847" s="13">
        <v>3</v>
      </c>
      <c r="O2847" s="13">
        <v>1</v>
      </c>
      <c r="P2847" s="13">
        <v>2</v>
      </c>
      <c r="Q2847" s="13">
        <v>11</v>
      </c>
      <c r="R2847" s="13">
        <v>1425</v>
      </c>
      <c r="S2847" s="13">
        <v>50</v>
      </c>
      <c r="T2847" s="15">
        <v>14</v>
      </c>
      <c r="U2847" s="15">
        <v>1.75</v>
      </c>
      <c r="V2847" s="15">
        <v>1.1025</v>
      </c>
      <c r="W2847" s="13">
        <v>129</v>
      </c>
      <c r="X2847" s="13">
        <v>229</v>
      </c>
      <c r="Y2847" s="13">
        <v>28</v>
      </c>
      <c r="Z2847" s="13">
        <v>358</v>
      </c>
      <c r="AA2847" s="13">
        <v>72</v>
      </c>
      <c r="AB2847" s="13">
        <v>4</v>
      </c>
    </row>
    <row r="2848" spans="1:28">
      <c r="A2848" s="1">
        <v>100019146</v>
      </c>
      <c r="B2848" s="1" t="s">
        <v>1158</v>
      </c>
      <c r="C2848" s="1" t="s">
        <v>1299</v>
      </c>
      <c r="D2848" s="1" t="s">
        <v>5847</v>
      </c>
      <c r="E2848" s="1">
        <v>1</v>
      </c>
      <c r="F2848" s="13">
        <v>62</v>
      </c>
      <c r="G2848" s="13">
        <f t="shared" si="45"/>
        <v>16</v>
      </c>
      <c r="H2848" s="13">
        <v>16</v>
      </c>
      <c r="I2848" s="13">
        <v>0</v>
      </c>
      <c r="J2848" s="13">
        <v>8</v>
      </c>
      <c r="K2848" s="13">
        <v>0</v>
      </c>
      <c r="L2848" s="13">
        <v>0</v>
      </c>
      <c r="M2848" s="13">
        <v>0</v>
      </c>
      <c r="N2848" s="13">
        <v>5</v>
      </c>
      <c r="O2848" s="13">
        <v>1</v>
      </c>
      <c r="P2848" s="13">
        <v>4</v>
      </c>
      <c r="Q2848" s="13">
        <v>23</v>
      </c>
      <c r="R2848" s="13">
        <v>3008</v>
      </c>
      <c r="S2848" s="13">
        <v>345</v>
      </c>
      <c r="T2848" s="15">
        <v>31</v>
      </c>
      <c r="U2848" s="15">
        <v>3.875</v>
      </c>
      <c r="V2848" s="15">
        <v>2.4412500000000001</v>
      </c>
      <c r="W2848" s="13">
        <v>271</v>
      </c>
      <c r="X2848" s="13">
        <v>555</v>
      </c>
      <c r="Y2848" s="13">
        <v>62</v>
      </c>
      <c r="Z2848" s="13">
        <v>826</v>
      </c>
      <c r="AA2848" s="13">
        <v>120</v>
      </c>
      <c r="AB2848" s="13">
        <v>8</v>
      </c>
    </row>
    <row r="2849" spans="1:28">
      <c r="A2849" s="1">
        <v>100019177</v>
      </c>
      <c r="B2849" s="1" t="s">
        <v>587</v>
      </c>
      <c r="C2849" s="1" t="s">
        <v>5093</v>
      </c>
      <c r="D2849" s="1" t="s">
        <v>5850</v>
      </c>
      <c r="E2849" s="1">
        <v>1</v>
      </c>
      <c r="F2849" s="13">
        <v>58</v>
      </c>
      <c r="G2849" s="13">
        <f t="shared" si="45"/>
        <v>20</v>
      </c>
      <c r="H2849" s="13">
        <v>20</v>
      </c>
      <c r="I2849" s="13">
        <v>0</v>
      </c>
      <c r="J2849" s="13">
        <v>6</v>
      </c>
      <c r="K2849" s="13">
        <v>0</v>
      </c>
      <c r="L2849" s="13">
        <v>0</v>
      </c>
      <c r="M2849" s="13">
        <v>0</v>
      </c>
      <c r="N2849" s="13">
        <v>4</v>
      </c>
      <c r="O2849" s="13">
        <v>1</v>
      </c>
      <c r="P2849" s="13">
        <v>3</v>
      </c>
      <c r="Q2849" s="13">
        <v>19</v>
      </c>
      <c r="R2849" s="13">
        <v>2822</v>
      </c>
      <c r="S2849" s="13">
        <v>219</v>
      </c>
      <c r="T2849" s="15">
        <v>29</v>
      </c>
      <c r="U2849" s="15">
        <v>3.625</v>
      </c>
      <c r="V2849" s="15">
        <v>2.2837499999999999</v>
      </c>
      <c r="W2849" s="13">
        <v>254</v>
      </c>
      <c r="X2849" s="13">
        <v>489</v>
      </c>
      <c r="Y2849" s="13">
        <v>58</v>
      </c>
      <c r="Z2849" s="13">
        <v>743</v>
      </c>
      <c r="AA2849" s="13">
        <v>96</v>
      </c>
      <c r="AB2849" s="13">
        <v>6</v>
      </c>
    </row>
    <row r="2850" spans="1:28">
      <c r="A2850" s="1">
        <v>100019199</v>
      </c>
      <c r="B2850" s="1" t="s">
        <v>587</v>
      </c>
      <c r="C2850" s="1" t="s">
        <v>4866</v>
      </c>
      <c r="D2850" s="1" t="s">
        <v>5852</v>
      </c>
      <c r="E2850" s="1">
        <v>1</v>
      </c>
      <c r="F2850" s="13">
        <v>18</v>
      </c>
      <c r="G2850" s="13">
        <f t="shared" si="45"/>
        <v>6</v>
      </c>
      <c r="H2850" s="13">
        <v>5</v>
      </c>
      <c r="I2850" s="13">
        <v>1</v>
      </c>
      <c r="J2850" s="13">
        <v>0</v>
      </c>
      <c r="K2850" s="13">
        <v>3</v>
      </c>
      <c r="L2850" s="13">
        <v>0</v>
      </c>
      <c r="M2850" s="13">
        <v>1</v>
      </c>
      <c r="N2850" s="13">
        <v>0</v>
      </c>
      <c r="O2850" s="13">
        <v>1</v>
      </c>
      <c r="P2850" s="13">
        <v>3</v>
      </c>
      <c r="Q2850" s="13">
        <v>7</v>
      </c>
      <c r="R2850" s="13">
        <v>1443</v>
      </c>
      <c r="S2850" s="13">
        <v>0</v>
      </c>
      <c r="T2850" s="15">
        <v>9</v>
      </c>
      <c r="U2850" s="15">
        <v>1.125</v>
      </c>
      <c r="V2850" s="15">
        <v>0.70874999999999999</v>
      </c>
      <c r="W2850" s="13">
        <v>130</v>
      </c>
      <c r="X2850" s="13">
        <v>217</v>
      </c>
      <c r="Y2850" s="13">
        <v>18</v>
      </c>
      <c r="Z2850" s="13">
        <v>347</v>
      </c>
      <c r="AA2850" s="13">
        <v>96</v>
      </c>
      <c r="AB2850" s="13">
        <v>0</v>
      </c>
    </row>
    <row r="2851" spans="1:28">
      <c r="A2851" s="1">
        <v>100019209</v>
      </c>
      <c r="B2851" s="1" t="s">
        <v>6</v>
      </c>
      <c r="C2851" s="1" t="s">
        <v>5</v>
      </c>
      <c r="D2851" s="1" t="s">
        <v>5854</v>
      </c>
      <c r="E2851" s="1">
        <v>2</v>
      </c>
      <c r="F2851" s="13">
        <v>37</v>
      </c>
      <c r="G2851" s="13">
        <f t="shared" si="45"/>
        <v>11</v>
      </c>
      <c r="H2851" s="13">
        <v>11</v>
      </c>
      <c r="I2851" s="13">
        <v>0</v>
      </c>
      <c r="J2851" s="13">
        <v>4</v>
      </c>
      <c r="K2851" s="13">
        <v>1</v>
      </c>
      <c r="L2851" s="13">
        <v>0</v>
      </c>
      <c r="M2851" s="13">
        <v>1</v>
      </c>
      <c r="N2851" s="13">
        <v>3</v>
      </c>
      <c r="O2851" s="13">
        <v>2</v>
      </c>
      <c r="P2851" s="13">
        <v>3</v>
      </c>
      <c r="Q2851" s="13">
        <v>13</v>
      </c>
      <c r="R2851" s="13">
        <v>1821</v>
      </c>
      <c r="S2851" s="13">
        <v>37</v>
      </c>
      <c r="T2851" s="15">
        <v>18.5</v>
      </c>
      <c r="U2851" s="15">
        <v>2.3125</v>
      </c>
      <c r="V2851" s="15">
        <v>1.4568749999999999</v>
      </c>
      <c r="W2851" s="13">
        <v>165</v>
      </c>
      <c r="X2851" s="13">
        <v>285</v>
      </c>
      <c r="Y2851" s="13">
        <v>37</v>
      </c>
      <c r="Z2851" s="13">
        <v>450</v>
      </c>
      <c r="AA2851" s="13">
        <v>120</v>
      </c>
      <c r="AB2851" s="13">
        <v>4</v>
      </c>
    </row>
    <row r="2852" spans="1:28">
      <c r="A2852" s="1">
        <v>100019214</v>
      </c>
      <c r="B2852" s="1" t="s">
        <v>1126</v>
      </c>
      <c r="C2852" s="1" t="s">
        <v>1644</v>
      </c>
      <c r="D2852" s="1" t="s">
        <v>3066</v>
      </c>
      <c r="E2852" s="1">
        <v>1</v>
      </c>
      <c r="F2852" s="13">
        <v>19</v>
      </c>
      <c r="G2852" s="13">
        <f t="shared" si="45"/>
        <v>5</v>
      </c>
      <c r="H2852" s="13">
        <v>5</v>
      </c>
      <c r="I2852" s="13">
        <v>0</v>
      </c>
      <c r="J2852" s="13">
        <v>0</v>
      </c>
      <c r="K2852" s="13">
        <v>1</v>
      </c>
      <c r="L2852" s="13">
        <v>0</v>
      </c>
      <c r="M2852" s="13">
        <v>1</v>
      </c>
      <c r="N2852" s="13">
        <v>0</v>
      </c>
      <c r="O2852" s="13">
        <v>1</v>
      </c>
      <c r="P2852" s="13">
        <v>1</v>
      </c>
      <c r="Q2852" s="13">
        <v>7</v>
      </c>
      <c r="R2852" s="13">
        <v>1263</v>
      </c>
      <c r="S2852" s="13">
        <v>0</v>
      </c>
      <c r="T2852" s="15">
        <v>9.5</v>
      </c>
      <c r="U2852" s="15">
        <v>1.1875</v>
      </c>
      <c r="V2852" s="15">
        <v>0.74812500000000004</v>
      </c>
      <c r="W2852" s="13">
        <v>114</v>
      </c>
      <c r="X2852" s="13">
        <v>190</v>
      </c>
      <c r="Y2852" s="13">
        <v>19</v>
      </c>
      <c r="Z2852" s="13">
        <v>304</v>
      </c>
      <c r="AA2852" s="13">
        <v>48</v>
      </c>
      <c r="AB2852" s="13">
        <v>0</v>
      </c>
    </row>
    <row r="2853" spans="1:28">
      <c r="A2853" s="1">
        <v>100019236</v>
      </c>
      <c r="B2853" s="1" t="s">
        <v>587</v>
      </c>
      <c r="C2853" s="1" t="s">
        <v>4778</v>
      </c>
      <c r="D2853" s="1" t="s">
        <v>5866</v>
      </c>
      <c r="E2853" s="1">
        <v>1</v>
      </c>
      <c r="F2853" s="13">
        <v>11</v>
      </c>
      <c r="G2853" s="13">
        <f t="shared" si="45"/>
        <v>3</v>
      </c>
      <c r="H2853" s="13">
        <v>3</v>
      </c>
      <c r="I2853" s="13">
        <v>0</v>
      </c>
      <c r="J2853" s="13">
        <v>0</v>
      </c>
      <c r="K2853" s="13">
        <v>1</v>
      </c>
      <c r="L2853" s="13">
        <v>0</v>
      </c>
      <c r="M2853" s="13">
        <v>1</v>
      </c>
      <c r="N2853" s="13">
        <v>0</v>
      </c>
      <c r="O2853" s="13">
        <v>1</v>
      </c>
      <c r="P2853" s="13">
        <v>1</v>
      </c>
      <c r="Q2853" s="13">
        <v>4</v>
      </c>
      <c r="R2853" s="13">
        <v>552</v>
      </c>
      <c r="S2853" s="13">
        <v>0</v>
      </c>
      <c r="T2853" s="15">
        <v>5.5</v>
      </c>
      <c r="U2853" s="15">
        <v>0.6875</v>
      </c>
      <c r="V2853" s="15">
        <v>0.43312499999999998</v>
      </c>
      <c r="W2853" s="13">
        <v>50</v>
      </c>
      <c r="X2853" s="13">
        <v>83</v>
      </c>
      <c r="Y2853" s="13">
        <v>11</v>
      </c>
      <c r="Z2853" s="13">
        <v>133</v>
      </c>
      <c r="AA2853" s="13">
        <v>48</v>
      </c>
      <c r="AB2853" s="13">
        <v>0</v>
      </c>
    </row>
    <row r="2854" spans="1:28">
      <c r="A2854" s="1">
        <v>100019241</v>
      </c>
      <c r="B2854" s="1" t="s">
        <v>1138</v>
      </c>
      <c r="C2854" s="1" t="s">
        <v>3128</v>
      </c>
      <c r="D2854" s="1" t="s">
        <v>5868</v>
      </c>
      <c r="E2854" s="1">
        <v>1</v>
      </c>
      <c r="F2854" s="13">
        <v>41</v>
      </c>
      <c r="G2854" s="13">
        <f t="shared" si="45"/>
        <v>11</v>
      </c>
      <c r="H2854" s="13">
        <v>11</v>
      </c>
      <c r="I2854" s="13">
        <v>0</v>
      </c>
      <c r="J2854" s="13">
        <v>6</v>
      </c>
      <c r="K2854" s="13">
        <v>0</v>
      </c>
      <c r="L2854" s="13">
        <v>0</v>
      </c>
      <c r="M2854" s="13">
        <v>0</v>
      </c>
      <c r="N2854" s="13">
        <v>4</v>
      </c>
      <c r="O2854" s="13">
        <v>1</v>
      </c>
      <c r="P2854" s="13">
        <v>3</v>
      </c>
      <c r="Q2854" s="13">
        <v>15</v>
      </c>
      <c r="R2854" s="13">
        <v>2030</v>
      </c>
      <c r="S2854" s="13">
        <v>120</v>
      </c>
      <c r="T2854" s="15">
        <v>20.5</v>
      </c>
      <c r="U2854" s="15">
        <v>2.5625</v>
      </c>
      <c r="V2854" s="15">
        <v>1.6143749999999999</v>
      </c>
      <c r="W2854" s="13">
        <v>183</v>
      </c>
      <c r="X2854" s="13">
        <v>341</v>
      </c>
      <c r="Y2854" s="13">
        <v>41</v>
      </c>
      <c r="Z2854" s="13">
        <v>524</v>
      </c>
      <c r="AA2854" s="13">
        <v>96</v>
      </c>
      <c r="AB2854" s="13">
        <v>6</v>
      </c>
    </row>
    <row r="2855" spans="1:28">
      <c r="A2855" s="1">
        <v>100019254</v>
      </c>
      <c r="B2855" s="1" t="s">
        <v>6</v>
      </c>
      <c r="C2855" s="1" t="s">
        <v>254</v>
      </c>
      <c r="D2855" s="1" t="s">
        <v>5871</v>
      </c>
      <c r="E2855" s="1">
        <v>1</v>
      </c>
      <c r="F2855" s="13">
        <v>22</v>
      </c>
      <c r="G2855" s="13">
        <f t="shared" si="45"/>
        <v>6</v>
      </c>
      <c r="H2855" s="13">
        <v>6</v>
      </c>
      <c r="I2855" s="13">
        <v>0</v>
      </c>
      <c r="J2855" s="13">
        <v>4</v>
      </c>
      <c r="K2855" s="13">
        <v>0</v>
      </c>
      <c r="L2855" s="13">
        <v>0</v>
      </c>
      <c r="M2855" s="13">
        <v>0</v>
      </c>
      <c r="N2855" s="13">
        <v>3</v>
      </c>
      <c r="O2855" s="13">
        <v>1</v>
      </c>
      <c r="P2855" s="13">
        <v>2</v>
      </c>
      <c r="Q2855" s="13">
        <v>8</v>
      </c>
      <c r="R2855" s="13">
        <v>1145</v>
      </c>
      <c r="S2855" s="13">
        <v>16</v>
      </c>
      <c r="T2855" s="15">
        <v>11</v>
      </c>
      <c r="U2855" s="15">
        <v>1.375</v>
      </c>
      <c r="V2855" s="15">
        <v>0.86624999999999996</v>
      </c>
      <c r="W2855" s="13">
        <v>104</v>
      </c>
      <c r="X2855" s="13">
        <v>177</v>
      </c>
      <c r="Y2855" s="13">
        <v>22</v>
      </c>
      <c r="Z2855" s="13">
        <v>281</v>
      </c>
      <c r="AA2855" s="13">
        <v>72</v>
      </c>
      <c r="AB2855" s="13">
        <v>4</v>
      </c>
    </row>
    <row r="2856" spans="1:28">
      <c r="A2856" s="1">
        <v>100019255</v>
      </c>
      <c r="B2856" s="1" t="s">
        <v>1138</v>
      </c>
      <c r="C2856" s="1" t="s">
        <v>1137</v>
      </c>
      <c r="D2856" s="1" t="s">
        <v>1768</v>
      </c>
      <c r="E2856" s="1">
        <v>1</v>
      </c>
      <c r="F2856" s="13">
        <v>68</v>
      </c>
      <c r="G2856" s="13">
        <f t="shared" si="45"/>
        <v>18</v>
      </c>
      <c r="H2856" s="13">
        <v>18</v>
      </c>
      <c r="I2856" s="13">
        <v>0</v>
      </c>
      <c r="J2856" s="13">
        <v>10</v>
      </c>
      <c r="K2856" s="13">
        <v>0</v>
      </c>
      <c r="L2856" s="13">
        <v>0</v>
      </c>
      <c r="M2856" s="13">
        <v>0</v>
      </c>
      <c r="N2856" s="13">
        <v>6</v>
      </c>
      <c r="O2856" s="13">
        <v>1</v>
      </c>
      <c r="P2856" s="13">
        <v>5</v>
      </c>
      <c r="Q2856" s="13">
        <v>25</v>
      </c>
      <c r="R2856" s="13">
        <v>3408</v>
      </c>
      <c r="S2856" s="13">
        <v>419</v>
      </c>
      <c r="T2856" s="15">
        <v>34</v>
      </c>
      <c r="U2856" s="15">
        <v>4.25</v>
      </c>
      <c r="V2856" s="15">
        <v>2.6775000000000002</v>
      </c>
      <c r="W2856" s="13">
        <v>307</v>
      </c>
      <c r="X2856" s="13">
        <v>637</v>
      </c>
      <c r="Y2856" s="13">
        <v>68</v>
      </c>
      <c r="Z2856" s="13">
        <v>944</v>
      </c>
      <c r="AA2856" s="13">
        <v>144</v>
      </c>
      <c r="AB2856" s="13">
        <v>10</v>
      </c>
    </row>
    <row r="2857" spans="1:28">
      <c r="A2857" s="1">
        <v>100019260</v>
      </c>
      <c r="B2857" s="1" t="s">
        <v>2344</v>
      </c>
      <c r="C2857" s="1" t="s">
        <v>2537</v>
      </c>
      <c r="D2857" s="1" t="s">
        <v>5876</v>
      </c>
      <c r="E2857" s="1">
        <v>1</v>
      </c>
      <c r="F2857" s="13">
        <v>17</v>
      </c>
      <c r="G2857" s="13">
        <f t="shared" si="45"/>
        <v>7</v>
      </c>
      <c r="H2857" s="13">
        <v>4</v>
      </c>
      <c r="I2857" s="13">
        <v>3</v>
      </c>
      <c r="J2857" s="13">
        <v>2</v>
      </c>
      <c r="K2857" s="13">
        <v>0</v>
      </c>
      <c r="L2857" s="13">
        <v>0</v>
      </c>
      <c r="M2857" s="13">
        <v>0</v>
      </c>
      <c r="N2857" s="13">
        <v>2</v>
      </c>
      <c r="O2857" s="13">
        <v>1</v>
      </c>
      <c r="P2857" s="13">
        <v>1</v>
      </c>
      <c r="Q2857" s="13">
        <v>8</v>
      </c>
      <c r="R2857" s="13">
        <v>912</v>
      </c>
      <c r="S2857" s="13">
        <v>16</v>
      </c>
      <c r="T2857" s="15">
        <v>8.5</v>
      </c>
      <c r="U2857" s="15">
        <v>1.0625</v>
      </c>
      <c r="V2857" s="15">
        <v>0.66937500000000005</v>
      </c>
      <c r="W2857" s="13">
        <v>83</v>
      </c>
      <c r="X2857" s="13">
        <v>142</v>
      </c>
      <c r="Y2857" s="13">
        <v>17</v>
      </c>
      <c r="Z2857" s="13">
        <v>225</v>
      </c>
      <c r="AA2857" s="13">
        <v>48</v>
      </c>
      <c r="AB2857" s="13">
        <v>2</v>
      </c>
    </row>
    <row r="2858" spans="1:28">
      <c r="A2858" s="1">
        <v>100019275</v>
      </c>
      <c r="B2858" s="1" t="s">
        <v>1126</v>
      </c>
      <c r="C2858" s="1" t="s">
        <v>1644</v>
      </c>
      <c r="D2858" s="1" t="s">
        <v>176</v>
      </c>
      <c r="E2858" s="1">
        <v>1</v>
      </c>
      <c r="F2858" s="13">
        <v>33</v>
      </c>
      <c r="G2858" s="13">
        <f t="shared" si="45"/>
        <v>9</v>
      </c>
      <c r="H2858" s="13">
        <v>9</v>
      </c>
      <c r="I2858" s="13">
        <v>0</v>
      </c>
      <c r="J2858" s="13">
        <v>4</v>
      </c>
      <c r="K2858" s="13">
        <v>0</v>
      </c>
      <c r="L2858" s="13">
        <v>0</v>
      </c>
      <c r="M2858" s="13">
        <v>0</v>
      </c>
      <c r="N2858" s="13">
        <v>3</v>
      </c>
      <c r="O2858" s="13">
        <v>1</v>
      </c>
      <c r="P2858" s="13">
        <v>2</v>
      </c>
      <c r="Q2858" s="13">
        <v>12</v>
      </c>
      <c r="R2858" s="13">
        <v>1657</v>
      </c>
      <c r="S2858" s="13">
        <v>65</v>
      </c>
      <c r="T2858" s="15">
        <v>16.5</v>
      </c>
      <c r="U2858" s="15">
        <v>2.0625</v>
      </c>
      <c r="V2858" s="15">
        <v>1.2993749999999999</v>
      </c>
      <c r="W2858" s="13">
        <v>150</v>
      </c>
      <c r="X2858" s="13">
        <v>269</v>
      </c>
      <c r="Y2858" s="13">
        <v>33</v>
      </c>
      <c r="Z2858" s="13">
        <v>419</v>
      </c>
      <c r="AA2858" s="13">
        <v>72</v>
      </c>
      <c r="AB2858" s="13">
        <v>4</v>
      </c>
    </row>
    <row r="2859" spans="1:28">
      <c r="A2859" s="1">
        <v>100019277</v>
      </c>
      <c r="B2859" s="1" t="s">
        <v>1138</v>
      </c>
      <c r="C2859" s="1" t="s">
        <v>3258</v>
      </c>
      <c r="D2859" s="1" t="s">
        <v>150</v>
      </c>
      <c r="E2859" s="1">
        <v>1</v>
      </c>
      <c r="F2859" s="13">
        <v>12</v>
      </c>
      <c r="G2859" s="13">
        <f t="shared" si="45"/>
        <v>4</v>
      </c>
      <c r="H2859" s="13">
        <v>3</v>
      </c>
      <c r="I2859" s="13">
        <v>1</v>
      </c>
      <c r="J2859" s="13">
        <v>0</v>
      </c>
      <c r="K2859" s="13">
        <v>1</v>
      </c>
      <c r="L2859" s="13">
        <v>0</v>
      </c>
      <c r="M2859" s="13">
        <v>1</v>
      </c>
      <c r="N2859" s="13">
        <v>0</v>
      </c>
      <c r="O2859" s="13">
        <v>1</v>
      </c>
      <c r="P2859" s="13">
        <v>1</v>
      </c>
      <c r="Q2859" s="13">
        <v>5</v>
      </c>
      <c r="R2859" s="13">
        <v>675</v>
      </c>
      <c r="S2859" s="13">
        <v>0</v>
      </c>
      <c r="T2859" s="15">
        <v>6</v>
      </c>
      <c r="U2859" s="15">
        <v>0.75</v>
      </c>
      <c r="V2859" s="15">
        <v>0.47249999999999998</v>
      </c>
      <c r="W2859" s="13">
        <v>61</v>
      </c>
      <c r="X2859" s="13">
        <v>102</v>
      </c>
      <c r="Y2859" s="13">
        <v>12</v>
      </c>
      <c r="Z2859" s="13">
        <v>163</v>
      </c>
      <c r="AA2859" s="13">
        <v>48</v>
      </c>
      <c r="AB2859" s="13">
        <v>0</v>
      </c>
    </row>
    <row r="2860" spans="1:28">
      <c r="A2860" s="1">
        <v>100019288</v>
      </c>
      <c r="B2860" s="1" t="s">
        <v>2344</v>
      </c>
      <c r="C2860" s="1" t="s">
        <v>2507</v>
      </c>
      <c r="D2860" s="1" t="s">
        <v>176</v>
      </c>
      <c r="E2860" s="1">
        <v>1</v>
      </c>
      <c r="F2860" s="13">
        <v>45</v>
      </c>
      <c r="G2860" s="13">
        <f t="shared" si="45"/>
        <v>13</v>
      </c>
      <c r="H2860" s="13">
        <v>12</v>
      </c>
      <c r="I2860" s="13">
        <v>1</v>
      </c>
      <c r="J2860" s="13">
        <v>6</v>
      </c>
      <c r="K2860" s="13">
        <v>0</v>
      </c>
      <c r="L2860" s="13">
        <v>0</v>
      </c>
      <c r="M2860" s="13">
        <v>0</v>
      </c>
      <c r="N2860" s="13">
        <v>4</v>
      </c>
      <c r="O2860" s="13">
        <v>1</v>
      </c>
      <c r="P2860" s="13">
        <v>3</v>
      </c>
      <c r="Q2860" s="13">
        <v>17</v>
      </c>
      <c r="R2860" s="13">
        <v>2216</v>
      </c>
      <c r="S2860" s="13">
        <v>166</v>
      </c>
      <c r="T2860" s="15">
        <v>22.5</v>
      </c>
      <c r="U2860" s="15">
        <v>2.8125</v>
      </c>
      <c r="V2860" s="15">
        <v>1.7718750000000001</v>
      </c>
      <c r="W2860" s="13">
        <v>200</v>
      </c>
      <c r="X2860" s="13">
        <v>383</v>
      </c>
      <c r="Y2860" s="13">
        <v>45</v>
      </c>
      <c r="Z2860" s="13">
        <v>583</v>
      </c>
      <c r="AA2860" s="13">
        <v>96</v>
      </c>
      <c r="AB2860" s="13">
        <v>6</v>
      </c>
    </row>
    <row r="2861" spans="1:28">
      <c r="A2861" s="1">
        <v>100019296</v>
      </c>
      <c r="B2861" s="1" t="s">
        <v>2344</v>
      </c>
      <c r="C2861" s="1" t="s">
        <v>2885</v>
      </c>
      <c r="D2861" s="1" t="s">
        <v>5774</v>
      </c>
      <c r="E2861" s="1">
        <v>1</v>
      </c>
      <c r="F2861" s="13">
        <v>17</v>
      </c>
      <c r="G2861" s="13">
        <f t="shared" si="45"/>
        <v>5</v>
      </c>
      <c r="H2861" s="13">
        <v>5</v>
      </c>
      <c r="I2861" s="13">
        <v>0</v>
      </c>
      <c r="J2861" s="13">
        <v>0</v>
      </c>
      <c r="K2861" s="13">
        <v>1</v>
      </c>
      <c r="L2861" s="13">
        <v>0</v>
      </c>
      <c r="M2861" s="13">
        <v>1</v>
      </c>
      <c r="N2861" s="13">
        <v>0</v>
      </c>
      <c r="O2861" s="13">
        <v>1</v>
      </c>
      <c r="P2861" s="13">
        <v>1</v>
      </c>
      <c r="Q2861" s="13">
        <v>6</v>
      </c>
      <c r="R2861" s="13">
        <v>1024</v>
      </c>
      <c r="S2861" s="13">
        <v>0</v>
      </c>
      <c r="T2861" s="15">
        <v>8.5</v>
      </c>
      <c r="U2861" s="15">
        <v>1.0625</v>
      </c>
      <c r="V2861" s="15">
        <v>0.66937500000000005</v>
      </c>
      <c r="W2861" s="13">
        <v>93</v>
      </c>
      <c r="X2861" s="13">
        <v>154</v>
      </c>
      <c r="Y2861" s="13">
        <v>17</v>
      </c>
      <c r="Z2861" s="13">
        <v>247</v>
      </c>
      <c r="AA2861" s="13">
        <v>48</v>
      </c>
      <c r="AB2861" s="13">
        <v>0</v>
      </c>
    </row>
    <row r="2862" spans="1:28">
      <c r="A2862" s="1">
        <v>100019300</v>
      </c>
      <c r="B2862" s="1" t="s">
        <v>591</v>
      </c>
      <c r="C2862" s="1" t="s">
        <v>590</v>
      </c>
      <c r="D2862" s="1" t="s">
        <v>5886</v>
      </c>
      <c r="E2862" s="1">
        <v>1</v>
      </c>
      <c r="F2862" s="13">
        <v>33</v>
      </c>
      <c r="G2862" s="13">
        <f t="shared" si="45"/>
        <v>9</v>
      </c>
      <c r="H2862" s="13">
        <v>9</v>
      </c>
      <c r="I2862" s="13">
        <v>0</v>
      </c>
      <c r="J2862" s="13">
        <v>4</v>
      </c>
      <c r="K2862" s="13">
        <v>0</v>
      </c>
      <c r="L2862" s="13">
        <v>0</v>
      </c>
      <c r="M2862" s="13">
        <v>0</v>
      </c>
      <c r="N2862" s="13">
        <v>3</v>
      </c>
      <c r="O2862" s="13">
        <v>1</v>
      </c>
      <c r="P2862" s="13">
        <v>2</v>
      </c>
      <c r="Q2862" s="13">
        <v>12</v>
      </c>
      <c r="R2862" s="13">
        <v>1657</v>
      </c>
      <c r="S2862" s="13">
        <v>65</v>
      </c>
      <c r="T2862" s="15">
        <v>16.5</v>
      </c>
      <c r="U2862" s="15">
        <v>2.0625</v>
      </c>
      <c r="V2862" s="15">
        <v>1.2993749999999999</v>
      </c>
      <c r="W2862" s="13">
        <v>150</v>
      </c>
      <c r="X2862" s="13">
        <v>269</v>
      </c>
      <c r="Y2862" s="13">
        <v>33</v>
      </c>
      <c r="Z2862" s="13">
        <v>419</v>
      </c>
      <c r="AA2862" s="13">
        <v>72</v>
      </c>
      <c r="AB2862" s="13">
        <v>4</v>
      </c>
    </row>
    <row r="2863" spans="1:28">
      <c r="A2863" s="1">
        <v>100019333</v>
      </c>
      <c r="B2863" s="1" t="s">
        <v>2344</v>
      </c>
      <c r="C2863" s="1" t="s">
        <v>2472</v>
      </c>
      <c r="D2863" s="1" t="s">
        <v>5888</v>
      </c>
      <c r="E2863" s="1">
        <v>1</v>
      </c>
      <c r="F2863" s="13">
        <v>68</v>
      </c>
      <c r="G2863" s="13">
        <f t="shared" si="45"/>
        <v>18</v>
      </c>
      <c r="H2863" s="13">
        <v>18</v>
      </c>
      <c r="I2863" s="13">
        <v>0</v>
      </c>
      <c r="J2863" s="13">
        <v>8</v>
      </c>
      <c r="K2863" s="13">
        <v>0</v>
      </c>
      <c r="L2863" s="13">
        <v>0</v>
      </c>
      <c r="M2863" s="13">
        <v>0</v>
      </c>
      <c r="N2863" s="13">
        <v>5</v>
      </c>
      <c r="O2863" s="13">
        <v>1</v>
      </c>
      <c r="P2863" s="13">
        <v>4</v>
      </c>
      <c r="Q2863" s="13">
        <v>25</v>
      </c>
      <c r="R2863" s="13">
        <v>3288</v>
      </c>
      <c r="S2863" s="13">
        <v>419</v>
      </c>
      <c r="T2863" s="15">
        <v>34</v>
      </c>
      <c r="U2863" s="15">
        <v>4.25</v>
      </c>
      <c r="V2863" s="15">
        <v>2.6775000000000002</v>
      </c>
      <c r="W2863" s="13">
        <v>296</v>
      </c>
      <c r="X2863" s="13">
        <v>619</v>
      </c>
      <c r="Y2863" s="13">
        <v>68</v>
      </c>
      <c r="Z2863" s="13">
        <v>915</v>
      </c>
      <c r="AA2863" s="13">
        <v>120</v>
      </c>
      <c r="AB2863" s="13">
        <v>8</v>
      </c>
    </row>
    <row r="2864" spans="1:28">
      <c r="A2864" s="1">
        <v>100019342</v>
      </c>
      <c r="B2864" s="1" t="s">
        <v>587</v>
      </c>
      <c r="C2864" s="1" t="s">
        <v>5093</v>
      </c>
      <c r="D2864" s="1" t="s">
        <v>1830</v>
      </c>
      <c r="E2864" s="1">
        <v>1</v>
      </c>
      <c r="F2864" s="13">
        <v>73</v>
      </c>
      <c r="G2864" s="13">
        <f t="shared" si="45"/>
        <v>25</v>
      </c>
      <c r="H2864" s="13">
        <v>25</v>
      </c>
      <c r="I2864" s="13">
        <v>0</v>
      </c>
      <c r="J2864" s="13">
        <v>8</v>
      </c>
      <c r="K2864" s="13">
        <v>0</v>
      </c>
      <c r="L2864" s="13">
        <v>0</v>
      </c>
      <c r="M2864" s="13">
        <v>0</v>
      </c>
      <c r="N2864" s="13">
        <v>5</v>
      </c>
      <c r="O2864" s="13">
        <v>1</v>
      </c>
      <c r="P2864" s="13">
        <v>4</v>
      </c>
      <c r="Q2864" s="13">
        <v>24</v>
      </c>
      <c r="R2864" s="13">
        <v>3520</v>
      </c>
      <c r="S2864" s="13">
        <v>381</v>
      </c>
      <c r="T2864" s="15">
        <v>36.5</v>
      </c>
      <c r="U2864" s="15">
        <v>4.5625</v>
      </c>
      <c r="V2864" s="15">
        <v>2.8743750000000001</v>
      </c>
      <c r="W2864" s="13">
        <v>317</v>
      </c>
      <c r="X2864" s="13">
        <v>643</v>
      </c>
      <c r="Y2864" s="13">
        <v>73</v>
      </c>
      <c r="Z2864" s="13">
        <v>960</v>
      </c>
      <c r="AA2864" s="13">
        <v>120</v>
      </c>
      <c r="AB2864" s="13">
        <v>8</v>
      </c>
    </row>
    <row r="2865" spans="1:28">
      <c r="A2865" s="1">
        <v>100019365</v>
      </c>
      <c r="B2865" s="1" t="s">
        <v>2344</v>
      </c>
      <c r="C2865" s="1" t="s">
        <v>2840</v>
      </c>
      <c r="D2865" s="1" t="s">
        <v>5896</v>
      </c>
      <c r="E2865" s="1">
        <v>1</v>
      </c>
      <c r="F2865" s="13">
        <v>121</v>
      </c>
      <c r="G2865" s="13">
        <f t="shared" si="45"/>
        <v>31</v>
      </c>
      <c r="H2865" s="13">
        <v>31</v>
      </c>
      <c r="I2865" s="13">
        <v>0</v>
      </c>
      <c r="J2865" s="13">
        <v>18</v>
      </c>
      <c r="K2865" s="13">
        <v>0</v>
      </c>
      <c r="L2865" s="13">
        <v>1</v>
      </c>
      <c r="M2865" s="13">
        <v>0</v>
      </c>
      <c r="N2865" s="13">
        <v>9</v>
      </c>
      <c r="O2865" s="13">
        <v>1</v>
      </c>
      <c r="P2865" s="13">
        <v>9</v>
      </c>
      <c r="Q2865" s="13">
        <v>45</v>
      </c>
      <c r="R2865" s="13">
        <v>5876</v>
      </c>
      <c r="S2865" s="13">
        <v>1540</v>
      </c>
      <c r="T2865" s="15">
        <v>60.5</v>
      </c>
      <c r="U2865" s="15">
        <v>7.5625</v>
      </c>
      <c r="V2865" s="15">
        <v>4.7643750000000002</v>
      </c>
      <c r="W2865" s="13">
        <v>529</v>
      </c>
      <c r="X2865" s="13">
        <v>1344</v>
      </c>
      <c r="Y2865" s="13">
        <v>121</v>
      </c>
      <c r="Z2865" s="13">
        <v>1873</v>
      </c>
      <c r="AA2865" s="13">
        <v>216</v>
      </c>
      <c r="AB2865" s="13">
        <v>18</v>
      </c>
    </row>
    <row r="2866" spans="1:28">
      <c r="A2866" s="1">
        <v>100019391</v>
      </c>
      <c r="B2866" s="1" t="s">
        <v>2314</v>
      </c>
      <c r="C2866" s="1" t="s">
        <v>3737</v>
      </c>
      <c r="D2866" s="1" t="s">
        <v>176</v>
      </c>
      <c r="E2866" s="1">
        <v>1</v>
      </c>
      <c r="F2866" s="13">
        <v>6</v>
      </c>
      <c r="G2866" s="13">
        <f t="shared" si="45"/>
        <v>2</v>
      </c>
      <c r="H2866" s="13">
        <v>2</v>
      </c>
      <c r="I2866" s="13">
        <v>0</v>
      </c>
      <c r="J2866" s="13">
        <v>0</v>
      </c>
      <c r="K2866" s="13">
        <v>1</v>
      </c>
      <c r="L2866" s="13">
        <v>0</v>
      </c>
      <c r="M2866" s="13">
        <v>1</v>
      </c>
      <c r="N2866" s="13">
        <v>0</v>
      </c>
      <c r="O2866" s="13">
        <v>1</v>
      </c>
      <c r="P2866" s="13">
        <v>1</v>
      </c>
      <c r="Q2866" s="13">
        <v>2</v>
      </c>
      <c r="R2866" s="13">
        <v>272</v>
      </c>
      <c r="S2866" s="13">
        <v>0</v>
      </c>
      <c r="T2866" s="15">
        <v>3</v>
      </c>
      <c r="U2866" s="15">
        <v>0.375</v>
      </c>
      <c r="V2866" s="15">
        <v>0.23624999999999999</v>
      </c>
      <c r="W2866" s="13">
        <v>25</v>
      </c>
      <c r="X2866" s="13">
        <v>41</v>
      </c>
      <c r="Y2866" s="13">
        <v>6</v>
      </c>
      <c r="Z2866" s="13">
        <v>66</v>
      </c>
      <c r="AA2866" s="13">
        <v>48</v>
      </c>
      <c r="AB2866" s="13">
        <v>0</v>
      </c>
    </row>
    <row r="2867" spans="1:28">
      <c r="A2867" s="1">
        <v>100019402</v>
      </c>
      <c r="B2867" s="1" t="s">
        <v>6</v>
      </c>
      <c r="C2867" s="1" t="s">
        <v>83</v>
      </c>
      <c r="D2867" s="1" t="s">
        <v>5902</v>
      </c>
      <c r="E2867" s="1">
        <v>1</v>
      </c>
      <c r="F2867" s="13">
        <v>11</v>
      </c>
      <c r="G2867" s="13">
        <f t="shared" si="45"/>
        <v>3</v>
      </c>
      <c r="H2867" s="13">
        <v>3</v>
      </c>
      <c r="I2867" s="13">
        <v>0</v>
      </c>
      <c r="J2867" s="13">
        <v>0</v>
      </c>
      <c r="K2867" s="13">
        <v>1</v>
      </c>
      <c r="L2867" s="13">
        <v>0</v>
      </c>
      <c r="M2867" s="13">
        <v>1</v>
      </c>
      <c r="N2867" s="13">
        <v>0</v>
      </c>
      <c r="O2867" s="13">
        <v>1</v>
      </c>
      <c r="P2867" s="13">
        <v>1</v>
      </c>
      <c r="Q2867" s="13">
        <v>4</v>
      </c>
      <c r="R2867" s="13">
        <v>552</v>
      </c>
      <c r="S2867" s="13">
        <v>0</v>
      </c>
      <c r="T2867" s="15">
        <v>5.5</v>
      </c>
      <c r="U2867" s="15">
        <v>0.6875</v>
      </c>
      <c r="V2867" s="15">
        <v>0.43312499999999998</v>
      </c>
      <c r="W2867" s="13">
        <v>50</v>
      </c>
      <c r="X2867" s="13">
        <v>83</v>
      </c>
      <c r="Y2867" s="13">
        <v>11</v>
      </c>
      <c r="Z2867" s="13">
        <v>133</v>
      </c>
      <c r="AA2867" s="13">
        <v>48</v>
      </c>
      <c r="AB2867" s="13">
        <v>0</v>
      </c>
    </row>
    <row r="2868" spans="1:28">
      <c r="A2868" s="1">
        <v>100019409</v>
      </c>
      <c r="B2868" s="1" t="s">
        <v>2314</v>
      </c>
      <c r="C2868" s="1" t="s">
        <v>2313</v>
      </c>
      <c r="D2868" s="1" t="s">
        <v>176</v>
      </c>
      <c r="E2868" s="1">
        <v>1</v>
      </c>
      <c r="F2868" s="13">
        <v>65</v>
      </c>
      <c r="G2868" s="13">
        <f t="shared" si="45"/>
        <v>17</v>
      </c>
      <c r="H2868" s="13">
        <v>17</v>
      </c>
      <c r="I2868" s="13">
        <v>0</v>
      </c>
      <c r="J2868" s="13">
        <v>8</v>
      </c>
      <c r="K2868" s="13">
        <v>0</v>
      </c>
      <c r="L2868" s="13">
        <v>0</v>
      </c>
      <c r="M2868" s="13">
        <v>0</v>
      </c>
      <c r="N2868" s="13">
        <v>5</v>
      </c>
      <c r="O2868" s="13">
        <v>1</v>
      </c>
      <c r="P2868" s="13">
        <v>4</v>
      </c>
      <c r="Q2868" s="13">
        <v>24</v>
      </c>
      <c r="R2868" s="13">
        <v>3148</v>
      </c>
      <c r="S2868" s="13">
        <v>381</v>
      </c>
      <c r="T2868" s="15">
        <v>32.5</v>
      </c>
      <c r="U2868" s="15">
        <v>4.0625</v>
      </c>
      <c r="V2868" s="15">
        <v>2.5593750000000002</v>
      </c>
      <c r="W2868" s="13">
        <v>284</v>
      </c>
      <c r="X2868" s="13">
        <v>587</v>
      </c>
      <c r="Y2868" s="13">
        <v>65</v>
      </c>
      <c r="Z2868" s="13">
        <v>871</v>
      </c>
      <c r="AA2868" s="13">
        <v>120</v>
      </c>
      <c r="AB2868" s="13">
        <v>8</v>
      </c>
    </row>
    <row r="2869" spans="1:28">
      <c r="A2869" s="1">
        <v>100019424</v>
      </c>
      <c r="B2869" s="1" t="s">
        <v>591</v>
      </c>
      <c r="C2869" s="1" t="s">
        <v>921</v>
      </c>
      <c r="D2869" s="1" t="s">
        <v>176</v>
      </c>
      <c r="E2869" s="1">
        <v>1</v>
      </c>
      <c r="F2869" s="13">
        <v>6</v>
      </c>
      <c r="G2869" s="13">
        <f t="shared" si="45"/>
        <v>2</v>
      </c>
      <c r="H2869" s="13">
        <v>2</v>
      </c>
      <c r="I2869" s="13">
        <v>0</v>
      </c>
      <c r="J2869" s="13">
        <v>0</v>
      </c>
      <c r="K2869" s="13">
        <v>1</v>
      </c>
      <c r="L2869" s="13">
        <v>0</v>
      </c>
      <c r="M2869" s="13">
        <v>1</v>
      </c>
      <c r="N2869" s="13">
        <v>0</v>
      </c>
      <c r="O2869" s="13">
        <v>1</v>
      </c>
      <c r="P2869" s="13">
        <v>1</v>
      </c>
      <c r="Q2869" s="13">
        <v>2</v>
      </c>
      <c r="R2869" s="13">
        <v>272</v>
      </c>
      <c r="S2869" s="13">
        <v>0</v>
      </c>
      <c r="T2869" s="15">
        <v>3</v>
      </c>
      <c r="U2869" s="15">
        <v>0.375</v>
      </c>
      <c r="V2869" s="15">
        <v>0.23624999999999999</v>
      </c>
      <c r="W2869" s="13">
        <v>25</v>
      </c>
      <c r="X2869" s="13">
        <v>41</v>
      </c>
      <c r="Y2869" s="13">
        <v>6</v>
      </c>
      <c r="Z2869" s="13">
        <v>66</v>
      </c>
      <c r="AA2869" s="13">
        <v>48</v>
      </c>
      <c r="AB2869" s="13">
        <v>0</v>
      </c>
    </row>
    <row r="2870" spans="1:28">
      <c r="A2870" s="1">
        <v>100019428</v>
      </c>
      <c r="B2870" s="1" t="s">
        <v>2314</v>
      </c>
      <c r="C2870" s="1" t="s">
        <v>4040</v>
      </c>
      <c r="D2870" s="1" t="s">
        <v>5475</v>
      </c>
      <c r="E2870" s="1">
        <v>2</v>
      </c>
      <c r="F2870" s="13">
        <v>70</v>
      </c>
      <c r="G2870" s="13">
        <f t="shared" si="45"/>
        <v>18</v>
      </c>
      <c r="H2870" s="13">
        <v>18</v>
      </c>
      <c r="I2870" s="13">
        <v>0</v>
      </c>
      <c r="J2870" s="13">
        <v>10</v>
      </c>
      <c r="K2870" s="13">
        <v>0</v>
      </c>
      <c r="L2870" s="13">
        <v>0</v>
      </c>
      <c r="M2870" s="13">
        <v>0</v>
      </c>
      <c r="N2870" s="13">
        <v>6</v>
      </c>
      <c r="O2870" s="13">
        <v>1</v>
      </c>
      <c r="P2870" s="13">
        <v>5</v>
      </c>
      <c r="Q2870" s="13">
        <v>26</v>
      </c>
      <c r="R2870" s="13">
        <v>3501</v>
      </c>
      <c r="S2870" s="13">
        <v>458</v>
      </c>
      <c r="T2870" s="15">
        <v>35</v>
      </c>
      <c r="U2870" s="15">
        <v>4.375</v>
      </c>
      <c r="V2870" s="15">
        <v>2.7562500000000001</v>
      </c>
      <c r="W2870" s="13">
        <v>316</v>
      </c>
      <c r="X2870" s="13">
        <v>663</v>
      </c>
      <c r="Y2870" s="13">
        <v>70</v>
      </c>
      <c r="Z2870" s="13">
        <v>979</v>
      </c>
      <c r="AA2870" s="13">
        <v>144</v>
      </c>
      <c r="AB2870" s="13">
        <v>10</v>
      </c>
    </row>
    <row r="2871" spans="1:28">
      <c r="A2871" s="1">
        <v>100019431</v>
      </c>
      <c r="B2871" s="1" t="s">
        <v>2314</v>
      </c>
      <c r="C2871" s="1" t="s">
        <v>2313</v>
      </c>
      <c r="D2871" s="1" t="s">
        <v>5475</v>
      </c>
      <c r="E2871" s="1">
        <v>3</v>
      </c>
      <c r="F2871" s="13">
        <v>156</v>
      </c>
      <c r="G2871" s="13">
        <f t="shared" si="45"/>
        <v>40</v>
      </c>
      <c r="H2871" s="13">
        <v>40</v>
      </c>
      <c r="I2871" s="13">
        <v>0</v>
      </c>
      <c r="J2871" s="13">
        <v>22</v>
      </c>
      <c r="K2871" s="13">
        <v>0</v>
      </c>
      <c r="L2871" s="13">
        <v>1</v>
      </c>
      <c r="M2871" s="13">
        <v>0</v>
      </c>
      <c r="N2871" s="13">
        <v>11</v>
      </c>
      <c r="O2871" s="13">
        <v>1</v>
      </c>
      <c r="P2871" s="13">
        <v>11</v>
      </c>
      <c r="Q2871" s="13">
        <v>58</v>
      </c>
      <c r="R2871" s="13">
        <v>7626</v>
      </c>
      <c r="S2871" s="13">
        <v>2644</v>
      </c>
      <c r="T2871" s="15">
        <v>78</v>
      </c>
      <c r="U2871" s="15">
        <v>9.75</v>
      </c>
      <c r="V2871" s="15">
        <v>6.1425000000000001</v>
      </c>
      <c r="W2871" s="13">
        <v>687</v>
      </c>
      <c r="X2871" s="13">
        <v>1938</v>
      </c>
      <c r="Y2871" s="13">
        <v>156</v>
      </c>
      <c r="Z2871" s="13">
        <v>2625</v>
      </c>
      <c r="AA2871" s="13">
        <v>264</v>
      </c>
      <c r="AB2871" s="13">
        <v>22</v>
      </c>
    </row>
    <row r="2872" spans="1:28">
      <c r="A2872" s="1">
        <v>100019437</v>
      </c>
      <c r="B2872" s="1" t="s">
        <v>1138</v>
      </c>
      <c r="C2872" s="1" t="s">
        <v>1137</v>
      </c>
      <c r="D2872" s="1" t="s">
        <v>5910</v>
      </c>
      <c r="E2872" s="1">
        <v>3</v>
      </c>
      <c r="F2872" s="13">
        <v>61</v>
      </c>
      <c r="G2872" s="13">
        <f t="shared" si="45"/>
        <v>21</v>
      </c>
      <c r="H2872" s="13">
        <v>21</v>
      </c>
      <c r="I2872" s="13">
        <v>0</v>
      </c>
      <c r="J2872" s="13">
        <v>8</v>
      </c>
      <c r="K2872" s="13">
        <v>0</v>
      </c>
      <c r="L2872" s="13">
        <v>0</v>
      </c>
      <c r="M2872" s="13">
        <v>0</v>
      </c>
      <c r="N2872" s="13">
        <v>5</v>
      </c>
      <c r="O2872" s="13">
        <v>1</v>
      </c>
      <c r="P2872" s="13">
        <v>4</v>
      </c>
      <c r="Q2872" s="13">
        <v>20</v>
      </c>
      <c r="R2872" s="13">
        <v>2962</v>
      </c>
      <c r="S2872" s="13">
        <v>248</v>
      </c>
      <c r="T2872" s="15">
        <v>30.5</v>
      </c>
      <c r="U2872" s="15">
        <v>3.8125</v>
      </c>
      <c r="V2872" s="15">
        <v>2.401875</v>
      </c>
      <c r="W2872" s="13">
        <v>267</v>
      </c>
      <c r="X2872" s="13">
        <v>519</v>
      </c>
      <c r="Y2872" s="13">
        <v>61</v>
      </c>
      <c r="Z2872" s="13">
        <v>786</v>
      </c>
      <c r="AA2872" s="13">
        <v>120</v>
      </c>
      <c r="AB2872" s="13">
        <v>8</v>
      </c>
    </row>
    <row r="2873" spans="1:28">
      <c r="A2873" s="1">
        <v>100019445</v>
      </c>
      <c r="B2873" s="1" t="s">
        <v>2344</v>
      </c>
      <c r="C2873" s="1" t="s">
        <v>2609</v>
      </c>
      <c r="D2873" s="1" t="s">
        <v>5485</v>
      </c>
      <c r="E2873" s="1">
        <v>4</v>
      </c>
      <c r="F2873" s="13">
        <v>71</v>
      </c>
      <c r="G2873" s="13">
        <f t="shared" si="45"/>
        <v>19</v>
      </c>
      <c r="H2873" s="13">
        <v>19</v>
      </c>
      <c r="I2873" s="13">
        <v>0</v>
      </c>
      <c r="J2873" s="13">
        <v>6</v>
      </c>
      <c r="K2873" s="13">
        <v>1</v>
      </c>
      <c r="L2873" s="13">
        <v>0</v>
      </c>
      <c r="M2873" s="13">
        <v>1</v>
      </c>
      <c r="N2873" s="13">
        <v>4</v>
      </c>
      <c r="O2873" s="13">
        <v>2</v>
      </c>
      <c r="P2873" s="13">
        <v>4</v>
      </c>
      <c r="Q2873" s="13">
        <v>26</v>
      </c>
      <c r="R2873" s="13">
        <v>3467</v>
      </c>
      <c r="S2873" s="13">
        <v>311</v>
      </c>
      <c r="T2873" s="15">
        <v>35.5</v>
      </c>
      <c r="U2873" s="15">
        <v>4.4375</v>
      </c>
      <c r="V2873" s="15">
        <v>2.7956249999999998</v>
      </c>
      <c r="W2873" s="13">
        <v>313</v>
      </c>
      <c r="X2873" s="13">
        <v>614</v>
      </c>
      <c r="Y2873" s="13">
        <v>71</v>
      </c>
      <c r="Z2873" s="13">
        <v>927</v>
      </c>
      <c r="AA2873" s="13">
        <v>144</v>
      </c>
      <c r="AB2873" s="13">
        <v>6</v>
      </c>
    </row>
    <row r="2874" spans="1:28">
      <c r="A2874" s="1">
        <v>100019460</v>
      </c>
      <c r="B2874" s="1" t="s">
        <v>1126</v>
      </c>
      <c r="C2874" s="1" t="s">
        <v>1623</v>
      </c>
      <c r="D2874" s="1" t="s">
        <v>176</v>
      </c>
      <c r="E2874" s="1">
        <v>1</v>
      </c>
      <c r="F2874" s="13">
        <v>97</v>
      </c>
      <c r="G2874" s="13">
        <f t="shared" si="45"/>
        <v>25</v>
      </c>
      <c r="H2874" s="13">
        <v>25</v>
      </c>
      <c r="I2874" s="13">
        <v>0</v>
      </c>
      <c r="J2874" s="13">
        <v>12</v>
      </c>
      <c r="K2874" s="13">
        <v>0</v>
      </c>
      <c r="L2874" s="13">
        <v>0</v>
      </c>
      <c r="M2874" s="13">
        <v>0</v>
      </c>
      <c r="N2874" s="13">
        <v>7</v>
      </c>
      <c r="O2874" s="13">
        <v>1</v>
      </c>
      <c r="P2874" s="13">
        <v>6</v>
      </c>
      <c r="Q2874" s="13">
        <v>36</v>
      </c>
      <c r="R2874" s="13">
        <v>4758</v>
      </c>
      <c r="S2874" s="13">
        <v>949</v>
      </c>
      <c r="T2874" s="15">
        <v>48.5</v>
      </c>
      <c r="U2874" s="15">
        <v>6.0625</v>
      </c>
      <c r="V2874" s="15">
        <v>3.819375</v>
      </c>
      <c r="W2874" s="13">
        <v>429</v>
      </c>
      <c r="X2874" s="13">
        <v>999</v>
      </c>
      <c r="Y2874" s="13">
        <v>97</v>
      </c>
      <c r="Z2874" s="13">
        <v>1428</v>
      </c>
      <c r="AA2874" s="13">
        <v>168</v>
      </c>
      <c r="AB2874" s="13">
        <v>12</v>
      </c>
    </row>
    <row r="2875" spans="1:28">
      <c r="A2875" s="1">
        <v>100019464</v>
      </c>
      <c r="B2875" s="1" t="s">
        <v>1126</v>
      </c>
      <c r="C2875" s="1" t="s">
        <v>1662</v>
      </c>
      <c r="D2875" s="1" t="s">
        <v>150</v>
      </c>
      <c r="E2875" s="1">
        <v>1</v>
      </c>
      <c r="F2875" s="13">
        <v>9</v>
      </c>
      <c r="G2875" s="13">
        <f t="shared" si="45"/>
        <v>3</v>
      </c>
      <c r="H2875" s="13">
        <v>3</v>
      </c>
      <c r="I2875" s="13">
        <v>0</v>
      </c>
      <c r="J2875" s="13">
        <v>0</v>
      </c>
      <c r="K2875" s="13">
        <v>1</v>
      </c>
      <c r="L2875" s="13">
        <v>0</v>
      </c>
      <c r="M2875" s="13">
        <v>1</v>
      </c>
      <c r="N2875" s="13">
        <v>0</v>
      </c>
      <c r="O2875" s="13">
        <v>1</v>
      </c>
      <c r="P2875" s="13">
        <v>1</v>
      </c>
      <c r="Q2875" s="13">
        <v>3</v>
      </c>
      <c r="R2875" s="13">
        <v>410</v>
      </c>
      <c r="S2875" s="13">
        <v>0</v>
      </c>
      <c r="T2875" s="15">
        <v>4.5</v>
      </c>
      <c r="U2875" s="15">
        <v>0.5625</v>
      </c>
      <c r="V2875" s="15">
        <v>0.354375</v>
      </c>
      <c r="W2875" s="13">
        <v>37</v>
      </c>
      <c r="X2875" s="13">
        <v>62</v>
      </c>
      <c r="Y2875" s="13">
        <v>9</v>
      </c>
      <c r="Z2875" s="13">
        <v>99</v>
      </c>
      <c r="AA2875" s="13">
        <v>48</v>
      </c>
      <c r="AB2875" s="13">
        <v>0</v>
      </c>
    </row>
    <row r="2876" spans="1:28">
      <c r="A2876" s="1">
        <v>100019485</v>
      </c>
      <c r="B2876" s="1" t="s">
        <v>591</v>
      </c>
      <c r="C2876" s="1" t="s">
        <v>1019</v>
      </c>
      <c r="D2876" s="1" t="s">
        <v>12</v>
      </c>
      <c r="E2876" s="1">
        <v>1</v>
      </c>
      <c r="F2876" s="13">
        <v>27</v>
      </c>
      <c r="G2876" s="13">
        <f t="shared" si="45"/>
        <v>7</v>
      </c>
      <c r="H2876" s="13">
        <v>7</v>
      </c>
      <c r="I2876" s="13">
        <v>0</v>
      </c>
      <c r="J2876" s="13">
        <v>4</v>
      </c>
      <c r="K2876" s="13">
        <v>0</v>
      </c>
      <c r="L2876" s="13">
        <v>0</v>
      </c>
      <c r="M2876" s="13">
        <v>0</v>
      </c>
      <c r="N2876" s="13">
        <v>3</v>
      </c>
      <c r="O2876" s="13">
        <v>1</v>
      </c>
      <c r="P2876" s="13">
        <v>2</v>
      </c>
      <c r="Q2876" s="13">
        <v>10</v>
      </c>
      <c r="R2876" s="13">
        <v>1378</v>
      </c>
      <c r="S2876" s="13">
        <v>37</v>
      </c>
      <c r="T2876" s="15">
        <v>13.5</v>
      </c>
      <c r="U2876" s="15">
        <v>1.6875</v>
      </c>
      <c r="V2876" s="15">
        <v>1.0631250000000001</v>
      </c>
      <c r="W2876" s="13">
        <v>125</v>
      </c>
      <c r="X2876" s="13">
        <v>218</v>
      </c>
      <c r="Y2876" s="13">
        <v>27</v>
      </c>
      <c r="Z2876" s="13">
        <v>343</v>
      </c>
      <c r="AA2876" s="13">
        <v>72</v>
      </c>
      <c r="AB2876" s="13">
        <v>4</v>
      </c>
    </row>
    <row r="2877" spans="1:28">
      <c r="A2877" s="1">
        <v>100019517</v>
      </c>
      <c r="B2877" s="1" t="s">
        <v>591</v>
      </c>
      <c r="C2877" s="1" t="s">
        <v>590</v>
      </c>
      <c r="D2877" s="1" t="s">
        <v>176</v>
      </c>
      <c r="E2877" s="1">
        <v>1</v>
      </c>
      <c r="F2877" s="13">
        <v>6</v>
      </c>
      <c r="G2877" s="13">
        <f t="shared" si="45"/>
        <v>2</v>
      </c>
      <c r="H2877" s="13">
        <v>2</v>
      </c>
      <c r="I2877" s="13">
        <v>0</v>
      </c>
      <c r="J2877" s="13">
        <v>0</v>
      </c>
      <c r="K2877" s="13">
        <v>1</v>
      </c>
      <c r="L2877" s="13">
        <v>0</v>
      </c>
      <c r="M2877" s="13">
        <v>1</v>
      </c>
      <c r="N2877" s="13">
        <v>0</v>
      </c>
      <c r="O2877" s="13">
        <v>1</v>
      </c>
      <c r="P2877" s="13">
        <v>1</v>
      </c>
      <c r="Q2877" s="13">
        <v>2</v>
      </c>
      <c r="R2877" s="13">
        <v>272</v>
      </c>
      <c r="S2877" s="13">
        <v>0</v>
      </c>
      <c r="T2877" s="15">
        <v>3</v>
      </c>
      <c r="U2877" s="15">
        <v>0.375</v>
      </c>
      <c r="V2877" s="15">
        <v>0.23624999999999999</v>
      </c>
      <c r="W2877" s="13">
        <v>25</v>
      </c>
      <c r="X2877" s="13">
        <v>41</v>
      </c>
      <c r="Y2877" s="13">
        <v>6</v>
      </c>
      <c r="Z2877" s="13">
        <v>66</v>
      </c>
      <c r="AA2877" s="13">
        <v>48</v>
      </c>
      <c r="AB2877" s="13">
        <v>0</v>
      </c>
    </row>
    <row r="2878" spans="1:28">
      <c r="A2878" s="1">
        <v>100019525</v>
      </c>
      <c r="B2878" s="1" t="s">
        <v>6</v>
      </c>
      <c r="C2878" s="1" t="s">
        <v>242</v>
      </c>
      <c r="D2878" s="1" t="s">
        <v>5923</v>
      </c>
      <c r="E2878" s="1">
        <v>1</v>
      </c>
      <c r="F2878" s="13">
        <v>103</v>
      </c>
      <c r="G2878" s="13">
        <f t="shared" si="45"/>
        <v>27</v>
      </c>
      <c r="H2878" s="13">
        <v>27</v>
      </c>
      <c r="I2878" s="13">
        <v>0</v>
      </c>
      <c r="J2878" s="13">
        <v>12</v>
      </c>
      <c r="K2878" s="13">
        <v>0</v>
      </c>
      <c r="L2878" s="13">
        <v>0</v>
      </c>
      <c r="M2878" s="13">
        <v>0</v>
      </c>
      <c r="N2878" s="13">
        <v>7</v>
      </c>
      <c r="O2878" s="13">
        <v>1</v>
      </c>
      <c r="P2878" s="13">
        <v>6</v>
      </c>
      <c r="Q2878" s="13">
        <v>38</v>
      </c>
      <c r="R2878" s="13">
        <v>4918</v>
      </c>
      <c r="S2878" s="13">
        <v>1068</v>
      </c>
      <c r="T2878" s="15">
        <v>51.5</v>
      </c>
      <c r="U2878" s="15">
        <v>6.4375</v>
      </c>
      <c r="V2878" s="15">
        <v>4.055625</v>
      </c>
      <c r="W2878" s="13">
        <v>443</v>
      </c>
      <c r="X2878" s="13">
        <v>1059</v>
      </c>
      <c r="Y2878" s="13">
        <v>103</v>
      </c>
      <c r="Z2878" s="13">
        <v>1502</v>
      </c>
      <c r="AA2878" s="13">
        <v>168</v>
      </c>
      <c r="AB2878" s="13">
        <v>12</v>
      </c>
    </row>
    <row r="2879" spans="1:28">
      <c r="A2879" s="1">
        <v>100019529</v>
      </c>
      <c r="B2879" s="1" t="s">
        <v>2344</v>
      </c>
      <c r="C2879" s="1" t="s">
        <v>2885</v>
      </c>
      <c r="D2879" s="1" t="s">
        <v>176</v>
      </c>
      <c r="E2879" s="1">
        <v>1</v>
      </c>
      <c r="F2879" s="13">
        <v>44</v>
      </c>
      <c r="G2879" s="13">
        <f t="shared" si="45"/>
        <v>12</v>
      </c>
      <c r="H2879" s="13">
        <v>12</v>
      </c>
      <c r="I2879" s="13">
        <v>0</v>
      </c>
      <c r="J2879" s="13">
        <v>6</v>
      </c>
      <c r="K2879" s="13">
        <v>0</v>
      </c>
      <c r="L2879" s="13">
        <v>0</v>
      </c>
      <c r="M2879" s="13">
        <v>0</v>
      </c>
      <c r="N2879" s="13">
        <v>4</v>
      </c>
      <c r="O2879" s="13">
        <v>1</v>
      </c>
      <c r="P2879" s="13">
        <v>3</v>
      </c>
      <c r="Q2879" s="13">
        <v>16</v>
      </c>
      <c r="R2879" s="13">
        <v>2170</v>
      </c>
      <c r="S2879" s="13">
        <v>142</v>
      </c>
      <c r="T2879" s="15">
        <v>22</v>
      </c>
      <c r="U2879" s="15">
        <v>2.75</v>
      </c>
      <c r="V2879" s="15">
        <v>1.7324999999999999</v>
      </c>
      <c r="W2879" s="13">
        <v>196</v>
      </c>
      <c r="X2879" s="13">
        <v>369</v>
      </c>
      <c r="Y2879" s="13">
        <v>44</v>
      </c>
      <c r="Z2879" s="13">
        <v>565</v>
      </c>
      <c r="AA2879" s="13">
        <v>96</v>
      </c>
      <c r="AB2879" s="13">
        <v>6</v>
      </c>
    </row>
    <row r="2880" spans="1:28">
      <c r="A2880" s="1">
        <v>100019537</v>
      </c>
      <c r="B2880" s="1" t="s">
        <v>591</v>
      </c>
      <c r="C2880" s="1" t="s">
        <v>590</v>
      </c>
      <c r="D2880" s="1" t="s">
        <v>5926</v>
      </c>
      <c r="E2880" s="1">
        <v>2</v>
      </c>
      <c r="F2880" s="13">
        <v>44</v>
      </c>
      <c r="G2880" s="13">
        <f t="shared" si="45"/>
        <v>12</v>
      </c>
      <c r="H2880" s="13">
        <v>12</v>
      </c>
      <c r="I2880" s="13">
        <v>0</v>
      </c>
      <c r="J2880" s="13">
        <v>8</v>
      </c>
      <c r="K2880" s="13">
        <v>0</v>
      </c>
      <c r="L2880" s="13">
        <v>0</v>
      </c>
      <c r="M2880" s="13">
        <v>0</v>
      </c>
      <c r="N2880" s="13">
        <v>5</v>
      </c>
      <c r="O2880" s="13">
        <v>1</v>
      </c>
      <c r="P2880" s="13">
        <v>4</v>
      </c>
      <c r="Q2880" s="13">
        <v>16</v>
      </c>
      <c r="R2880" s="13">
        <v>2290</v>
      </c>
      <c r="S2880" s="13">
        <v>142</v>
      </c>
      <c r="T2880" s="15">
        <v>22</v>
      </c>
      <c r="U2880" s="15">
        <v>2.75</v>
      </c>
      <c r="V2880" s="15">
        <v>1.7324999999999999</v>
      </c>
      <c r="W2880" s="13">
        <v>207</v>
      </c>
      <c r="X2880" s="13">
        <v>387</v>
      </c>
      <c r="Y2880" s="13">
        <v>44</v>
      </c>
      <c r="Z2880" s="13">
        <v>594</v>
      </c>
      <c r="AA2880" s="13">
        <v>120</v>
      </c>
      <c r="AB2880" s="13">
        <v>8</v>
      </c>
    </row>
    <row r="2881" spans="1:28">
      <c r="A2881" s="1">
        <v>100019573</v>
      </c>
      <c r="B2881" s="1" t="s">
        <v>2344</v>
      </c>
      <c r="C2881" s="1" t="s">
        <v>2343</v>
      </c>
      <c r="D2881" s="1" t="s">
        <v>150</v>
      </c>
      <c r="E2881" s="1">
        <v>1</v>
      </c>
      <c r="F2881" s="13">
        <v>9</v>
      </c>
      <c r="G2881" s="13">
        <f t="shared" si="45"/>
        <v>3</v>
      </c>
      <c r="H2881" s="13">
        <v>3</v>
      </c>
      <c r="I2881" s="13">
        <v>0</v>
      </c>
      <c r="J2881" s="13">
        <v>0</v>
      </c>
      <c r="K2881" s="13">
        <v>1</v>
      </c>
      <c r="L2881" s="13">
        <v>0</v>
      </c>
      <c r="M2881" s="13">
        <v>1</v>
      </c>
      <c r="N2881" s="13">
        <v>0</v>
      </c>
      <c r="O2881" s="13">
        <v>1</v>
      </c>
      <c r="P2881" s="13">
        <v>1</v>
      </c>
      <c r="Q2881" s="13">
        <v>3</v>
      </c>
      <c r="R2881" s="13">
        <v>410</v>
      </c>
      <c r="S2881" s="13">
        <v>0</v>
      </c>
      <c r="T2881" s="15">
        <v>4.5</v>
      </c>
      <c r="U2881" s="15">
        <v>0.5625</v>
      </c>
      <c r="V2881" s="15">
        <v>0.354375</v>
      </c>
      <c r="W2881" s="13">
        <v>37</v>
      </c>
      <c r="X2881" s="13">
        <v>62</v>
      </c>
      <c r="Y2881" s="13">
        <v>9</v>
      </c>
      <c r="Z2881" s="13">
        <v>99</v>
      </c>
      <c r="AA2881" s="13">
        <v>48</v>
      </c>
      <c r="AB2881" s="13">
        <v>0</v>
      </c>
    </row>
    <row r="2882" spans="1:28">
      <c r="A2882" s="1">
        <v>100019581</v>
      </c>
      <c r="B2882" s="1" t="s">
        <v>6</v>
      </c>
      <c r="C2882" s="1" t="s">
        <v>520</v>
      </c>
      <c r="D2882" s="1" t="s">
        <v>176</v>
      </c>
      <c r="E2882" s="1">
        <v>1</v>
      </c>
      <c r="F2882" s="13">
        <v>81</v>
      </c>
      <c r="G2882" s="13">
        <f t="shared" si="45"/>
        <v>21</v>
      </c>
      <c r="H2882" s="13">
        <v>21</v>
      </c>
      <c r="I2882" s="13">
        <v>0</v>
      </c>
      <c r="J2882" s="13">
        <v>14</v>
      </c>
      <c r="K2882" s="13">
        <v>0</v>
      </c>
      <c r="L2882" s="13">
        <v>0</v>
      </c>
      <c r="M2882" s="13">
        <v>0</v>
      </c>
      <c r="N2882" s="13">
        <v>8</v>
      </c>
      <c r="O2882" s="13">
        <v>1</v>
      </c>
      <c r="P2882" s="13">
        <v>7</v>
      </c>
      <c r="Q2882" s="13">
        <v>30</v>
      </c>
      <c r="R2882" s="13">
        <v>4133</v>
      </c>
      <c r="S2882" s="13">
        <v>634</v>
      </c>
      <c r="T2882" s="15">
        <v>40.5</v>
      </c>
      <c r="U2882" s="15">
        <v>5.0625</v>
      </c>
      <c r="V2882" s="15">
        <v>3.1893750000000001</v>
      </c>
      <c r="W2882" s="13">
        <v>372</v>
      </c>
      <c r="X2882" s="13">
        <v>811</v>
      </c>
      <c r="Y2882" s="13">
        <v>81</v>
      </c>
      <c r="Z2882" s="13">
        <v>1183</v>
      </c>
      <c r="AA2882" s="13">
        <v>192</v>
      </c>
      <c r="AB2882" s="13">
        <v>14</v>
      </c>
    </row>
    <row r="2883" spans="1:28">
      <c r="A2883" s="1">
        <v>100019593</v>
      </c>
      <c r="B2883" s="1" t="s">
        <v>6</v>
      </c>
      <c r="C2883" s="1" t="s">
        <v>178</v>
      </c>
      <c r="D2883" s="1" t="s">
        <v>12</v>
      </c>
      <c r="E2883" s="1">
        <v>1</v>
      </c>
      <c r="F2883" s="13">
        <v>95</v>
      </c>
      <c r="G2883" s="13">
        <f t="shared" si="45"/>
        <v>25</v>
      </c>
      <c r="H2883" s="13">
        <v>25</v>
      </c>
      <c r="I2883" s="13">
        <v>0</v>
      </c>
      <c r="J2883" s="13">
        <v>10</v>
      </c>
      <c r="K2883" s="13">
        <v>0</v>
      </c>
      <c r="L2883" s="13">
        <v>0</v>
      </c>
      <c r="M2883" s="13">
        <v>0</v>
      </c>
      <c r="N2883" s="13">
        <v>6</v>
      </c>
      <c r="O2883" s="13">
        <v>1</v>
      </c>
      <c r="P2883" s="13">
        <v>5</v>
      </c>
      <c r="Q2883" s="13">
        <v>35</v>
      </c>
      <c r="R2883" s="13">
        <v>4545</v>
      </c>
      <c r="S2883" s="13">
        <v>892</v>
      </c>
      <c r="T2883" s="15">
        <v>47.5</v>
      </c>
      <c r="U2883" s="15">
        <v>5.9375</v>
      </c>
      <c r="V2883" s="15">
        <v>3.7406250000000001</v>
      </c>
      <c r="W2883" s="13">
        <v>410</v>
      </c>
      <c r="X2883" s="13">
        <v>950</v>
      </c>
      <c r="Y2883" s="13">
        <v>95</v>
      </c>
      <c r="Z2883" s="13">
        <v>1360</v>
      </c>
      <c r="AA2883" s="13">
        <v>144</v>
      </c>
      <c r="AB2883" s="13">
        <v>10</v>
      </c>
    </row>
    <row r="2884" spans="1:28">
      <c r="A2884" s="1">
        <v>100019595</v>
      </c>
      <c r="B2884" s="1" t="s">
        <v>1158</v>
      </c>
      <c r="C2884" s="1" t="s">
        <v>1470</v>
      </c>
      <c r="D2884" s="1" t="s">
        <v>176</v>
      </c>
      <c r="E2884" s="1">
        <v>1</v>
      </c>
      <c r="F2884" s="13">
        <v>17</v>
      </c>
      <c r="G2884" s="13">
        <f t="shared" si="45"/>
        <v>5</v>
      </c>
      <c r="H2884" s="13">
        <v>5</v>
      </c>
      <c r="I2884" s="13">
        <v>0</v>
      </c>
      <c r="J2884" s="13">
        <v>0</v>
      </c>
      <c r="K2884" s="13">
        <v>1</v>
      </c>
      <c r="L2884" s="13">
        <v>0</v>
      </c>
      <c r="M2884" s="13">
        <v>1</v>
      </c>
      <c r="N2884" s="13">
        <v>0</v>
      </c>
      <c r="O2884" s="13">
        <v>1</v>
      </c>
      <c r="P2884" s="13">
        <v>1</v>
      </c>
      <c r="Q2884" s="13">
        <v>6</v>
      </c>
      <c r="R2884" s="13">
        <v>1024</v>
      </c>
      <c r="S2884" s="13">
        <v>0</v>
      </c>
      <c r="T2884" s="15">
        <v>8.5</v>
      </c>
      <c r="U2884" s="15">
        <v>1.0625</v>
      </c>
      <c r="V2884" s="15">
        <v>0.66937500000000005</v>
      </c>
      <c r="W2884" s="13">
        <v>93</v>
      </c>
      <c r="X2884" s="13">
        <v>154</v>
      </c>
      <c r="Y2884" s="13">
        <v>17</v>
      </c>
      <c r="Z2884" s="13">
        <v>247</v>
      </c>
      <c r="AA2884" s="13">
        <v>48</v>
      </c>
      <c r="AB2884" s="13">
        <v>0</v>
      </c>
    </row>
    <row r="2885" spans="1:28">
      <c r="A2885" s="1">
        <v>100019613</v>
      </c>
      <c r="B2885" s="1" t="s">
        <v>2314</v>
      </c>
      <c r="C2885" s="1" t="s">
        <v>2313</v>
      </c>
      <c r="D2885" s="1" t="s">
        <v>4676</v>
      </c>
      <c r="E2885" s="1">
        <v>1</v>
      </c>
      <c r="F2885" s="13">
        <v>15</v>
      </c>
      <c r="G2885" s="13">
        <f t="shared" si="45"/>
        <v>5</v>
      </c>
      <c r="H2885" s="13">
        <v>4</v>
      </c>
      <c r="I2885" s="13">
        <v>1</v>
      </c>
      <c r="J2885" s="13">
        <v>0</v>
      </c>
      <c r="K2885" s="13">
        <v>1</v>
      </c>
      <c r="L2885" s="13">
        <v>0</v>
      </c>
      <c r="M2885" s="13">
        <v>1</v>
      </c>
      <c r="N2885" s="13">
        <v>0</v>
      </c>
      <c r="O2885" s="13">
        <v>1</v>
      </c>
      <c r="P2885" s="13">
        <v>1</v>
      </c>
      <c r="Q2885" s="13">
        <v>6</v>
      </c>
      <c r="R2885" s="13">
        <v>918</v>
      </c>
      <c r="S2885" s="13">
        <v>0</v>
      </c>
      <c r="T2885" s="15">
        <v>7.5</v>
      </c>
      <c r="U2885" s="15">
        <v>0.9375</v>
      </c>
      <c r="V2885" s="15">
        <v>0.59062499999999996</v>
      </c>
      <c r="W2885" s="13">
        <v>83</v>
      </c>
      <c r="X2885" s="13">
        <v>138</v>
      </c>
      <c r="Y2885" s="13">
        <v>15</v>
      </c>
      <c r="Z2885" s="13">
        <v>221</v>
      </c>
      <c r="AA2885" s="13">
        <v>48</v>
      </c>
      <c r="AB2885" s="13">
        <v>0</v>
      </c>
    </row>
    <row r="2886" spans="1:28">
      <c r="A2886" s="1">
        <v>100019622</v>
      </c>
      <c r="B2886" s="1" t="s">
        <v>591</v>
      </c>
      <c r="C2886" s="1" t="s">
        <v>590</v>
      </c>
      <c r="D2886" s="1" t="s">
        <v>12</v>
      </c>
      <c r="E2886" s="1">
        <v>1</v>
      </c>
      <c r="F2886" s="13">
        <v>11</v>
      </c>
      <c r="G2886" s="13">
        <f t="shared" ref="G2886:G2924" si="46">H2886+I2886</f>
        <v>3</v>
      </c>
      <c r="H2886" s="13">
        <v>3</v>
      </c>
      <c r="I2886" s="13">
        <v>0</v>
      </c>
      <c r="J2886" s="13">
        <v>0</v>
      </c>
      <c r="K2886" s="13">
        <v>1</v>
      </c>
      <c r="L2886" s="13">
        <v>0</v>
      </c>
      <c r="M2886" s="13">
        <v>1</v>
      </c>
      <c r="N2886" s="13">
        <v>0</v>
      </c>
      <c r="O2886" s="13">
        <v>1</v>
      </c>
      <c r="P2886" s="13">
        <v>1</v>
      </c>
      <c r="Q2886" s="13">
        <v>4</v>
      </c>
      <c r="R2886" s="13">
        <v>552</v>
      </c>
      <c r="S2886" s="13">
        <v>0</v>
      </c>
      <c r="T2886" s="15">
        <v>5.5</v>
      </c>
      <c r="U2886" s="15">
        <v>0.6875</v>
      </c>
      <c r="V2886" s="15">
        <v>0.43312499999999998</v>
      </c>
      <c r="W2886" s="13">
        <v>50</v>
      </c>
      <c r="X2886" s="13">
        <v>83</v>
      </c>
      <c r="Y2886" s="13">
        <v>11</v>
      </c>
      <c r="Z2886" s="13">
        <v>133</v>
      </c>
      <c r="AA2886" s="13">
        <v>48</v>
      </c>
      <c r="AB2886" s="13">
        <v>0</v>
      </c>
    </row>
    <row r="2887" spans="1:28">
      <c r="A2887" s="1">
        <v>100019636</v>
      </c>
      <c r="B2887" s="1" t="s">
        <v>6</v>
      </c>
      <c r="C2887" s="1" t="s">
        <v>5</v>
      </c>
      <c r="D2887" s="1" t="s">
        <v>150</v>
      </c>
      <c r="E2887" s="1">
        <v>1</v>
      </c>
      <c r="F2887" s="13">
        <v>13</v>
      </c>
      <c r="G2887" s="13">
        <f t="shared" si="46"/>
        <v>5</v>
      </c>
      <c r="H2887" s="13">
        <v>5</v>
      </c>
      <c r="I2887" s="13">
        <v>0</v>
      </c>
      <c r="J2887" s="13">
        <v>0</v>
      </c>
      <c r="K2887" s="13">
        <v>1</v>
      </c>
      <c r="L2887" s="13">
        <v>0</v>
      </c>
      <c r="M2887" s="13">
        <v>1</v>
      </c>
      <c r="N2887" s="13">
        <v>0</v>
      </c>
      <c r="O2887" s="13">
        <v>1</v>
      </c>
      <c r="P2887" s="13">
        <v>1</v>
      </c>
      <c r="Q2887" s="13">
        <v>4</v>
      </c>
      <c r="R2887" s="13">
        <v>630</v>
      </c>
      <c r="S2887" s="13">
        <v>0</v>
      </c>
      <c r="T2887" s="15">
        <v>6.5</v>
      </c>
      <c r="U2887" s="15">
        <v>0.8125</v>
      </c>
      <c r="V2887" s="15">
        <v>0.51187499999999997</v>
      </c>
      <c r="W2887" s="13">
        <v>57</v>
      </c>
      <c r="X2887" s="13">
        <v>95</v>
      </c>
      <c r="Y2887" s="13">
        <v>13</v>
      </c>
      <c r="Z2887" s="13">
        <v>152</v>
      </c>
      <c r="AA2887" s="13">
        <v>48</v>
      </c>
      <c r="AB2887" s="13">
        <v>0</v>
      </c>
    </row>
    <row r="2888" spans="1:28">
      <c r="A2888" s="1">
        <v>100019638</v>
      </c>
      <c r="B2888" s="1" t="s">
        <v>6</v>
      </c>
      <c r="C2888" s="1" t="s">
        <v>469</v>
      </c>
      <c r="D2888" s="1" t="s">
        <v>150</v>
      </c>
      <c r="E2888" s="1">
        <v>1</v>
      </c>
      <c r="F2888" s="13">
        <v>11</v>
      </c>
      <c r="G2888" s="13">
        <f t="shared" si="46"/>
        <v>3</v>
      </c>
      <c r="H2888" s="13">
        <v>3</v>
      </c>
      <c r="I2888" s="13">
        <v>0</v>
      </c>
      <c r="J2888" s="13">
        <v>0</v>
      </c>
      <c r="K2888" s="13">
        <v>1</v>
      </c>
      <c r="L2888" s="13">
        <v>0</v>
      </c>
      <c r="M2888" s="13">
        <v>1</v>
      </c>
      <c r="N2888" s="13">
        <v>0</v>
      </c>
      <c r="O2888" s="13">
        <v>1</v>
      </c>
      <c r="P2888" s="13">
        <v>1</v>
      </c>
      <c r="Q2888" s="13">
        <v>4</v>
      </c>
      <c r="R2888" s="13">
        <v>552</v>
      </c>
      <c r="S2888" s="13">
        <v>0</v>
      </c>
      <c r="T2888" s="15">
        <v>5.5</v>
      </c>
      <c r="U2888" s="15">
        <v>0.6875</v>
      </c>
      <c r="V2888" s="15">
        <v>0.43312499999999998</v>
      </c>
      <c r="W2888" s="13">
        <v>50</v>
      </c>
      <c r="X2888" s="13">
        <v>83</v>
      </c>
      <c r="Y2888" s="13">
        <v>11</v>
      </c>
      <c r="Z2888" s="13">
        <v>133</v>
      </c>
      <c r="AA2888" s="13">
        <v>48</v>
      </c>
      <c r="AB2888" s="13">
        <v>0</v>
      </c>
    </row>
    <row r="2889" spans="1:28">
      <c r="A2889" s="1">
        <v>100019640</v>
      </c>
      <c r="B2889" s="1" t="s">
        <v>6</v>
      </c>
      <c r="C2889" s="1" t="s">
        <v>254</v>
      </c>
      <c r="D2889" s="1" t="s">
        <v>5499</v>
      </c>
      <c r="E2889" s="1">
        <v>5</v>
      </c>
      <c r="F2889" s="13">
        <v>60</v>
      </c>
      <c r="G2889" s="13">
        <f t="shared" si="46"/>
        <v>16</v>
      </c>
      <c r="H2889" s="13">
        <v>16</v>
      </c>
      <c r="I2889" s="13">
        <v>0</v>
      </c>
      <c r="J2889" s="13">
        <v>6</v>
      </c>
      <c r="K2889" s="13">
        <v>1</v>
      </c>
      <c r="L2889" s="13">
        <v>0</v>
      </c>
      <c r="M2889" s="13">
        <v>1</v>
      </c>
      <c r="N2889" s="13">
        <v>4</v>
      </c>
      <c r="O2889" s="13">
        <v>2</v>
      </c>
      <c r="P2889" s="13">
        <v>4</v>
      </c>
      <c r="Q2889" s="13">
        <v>22</v>
      </c>
      <c r="R2889" s="13">
        <v>3035</v>
      </c>
      <c r="S2889" s="13">
        <v>311</v>
      </c>
      <c r="T2889" s="15">
        <v>30</v>
      </c>
      <c r="U2889" s="15">
        <v>3.75</v>
      </c>
      <c r="V2889" s="15">
        <v>2.3624999999999998</v>
      </c>
      <c r="W2889" s="13">
        <v>274</v>
      </c>
      <c r="X2889" s="13">
        <v>549</v>
      </c>
      <c r="Y2889" s="13">
        <v>60</v>
      </c>
      <c r="Z2889" s="13">
        <v>823</v>
      </c>
      <c r="AA2889" s="13">
        <v>144</v>
      </c>
      <c r="AB2889" s="13">
        <v>6</v>
      </c>
    </row>
    <row r="2890" spans="1:28">
      <c r="A2890" s="1">
        <v>100019648</v>
      </c>
      <c r="B2890" s="1" t="s">
        <v>1126</v>
      </c>
      <c r="C2890" s="1" t="s">
        <v>1623</v>
      </c>
      <c r="D2890" s="1" t="s">
        <v>150</v>
      </c>
      <c r="E2890" s="1">
        <v>1</v>
      </c>
      <c r="F2890" s="13">
        <v>17</v>
      </c>
      <c r="G2890" s="13">
        <f t="shared" si="46"/>
        <v>5</v>
      </c>
      <c r="H2890" s="13">
        <v>5</v>
      </c>
      <c r="I2890" s="13">
        <v>0</v>
      </c>
      <c r="J2890" s="13">
        <v>0</v>
      </c>
      <c r="K2890" s="13">
        <v>1</v>
      </c>
      <c r="L2890" s="13">
        <v>0</v>
      </c>
      <c r="M2890" s="13">
        <v>1</v>
      </c>
      <c r="N2890" s="13">
        <v>0</v>
      </c>
      <c r="O2890" s="13">
        <v>1</v>
      </c>
      <c r="P2890" s="13">
        <v>1</v>
      </c>
      <c r="Q2890" s="13">
        <v>6</v>
      </c>
      <c r="R2890" s="13">
        <v>1024</v>
      </c>
      <c r="S2890" s="13">
        <v>0</v>
      </c>
      <c r="T2890" s="15">
        <v>8.5</v>
      </c>
      <c r="U2890" s="15">
        <v>1.0625</v>
      </c>
      <c r="V2890" s="15">
        <v>0.66937500000000005</v>
      </c>
      <c r="W2890" s="13">
        <v>93</v>
      </c>
      <c r="X2890" s="13">
        <v>154</v>
      </c>
      <c r="Y2890" s="13">
        <v>17</v>
      </c>
      <c r="Z2890" s="13">
        <v>247</v>
      </c>
      <c r="AA2890" s="13">
        <v>48</v>
      </c>
      <c r="AB2890" s="13">
        <v>0</v>
      </c>
    </row>
    <row r="2891" spans="1:28">
      <c r="A2891" s="1">
        <v>100019659</v>
      </c>
      <c r="B2891" s="1" t="s">
        <v>1126</v>
      </c>
      <c r="C2891" s="1" t="s">
        <v>1662</v>
      </c>
      <c r="D2891" s="1" t="s">
        <v>5945</v>
      </c>
      <c r="E2891" s="1">
        <v>1</v>
      </c>
      <c r="F2891" s="13">
        <v>41</v>
      </c>
      <c r="G2891" s="13">
        <f t="shared" si="46"/>
        <v>11</v>
      </c>
      <c r="H2891" s="13">
        <v>11</v>
      </c>
      <c r="I2891" s="13">
        <v>0</v>
      </c>
      <c r="J2891" s="13">
        <v>6</v>
      </c>
      <c r="K2891" s="13">
        <v>0</v>
      </c>
      <c r="L2891" s="13">
        <v>0</v>
      </c>
      <c r="M2891" s="13">
        <v>0</v>
      </c>
      <c r="N2891" s="13">
        <v>4</v>
      </c>
      <c r="O2891" s="13">
        <v>1</v>
      </c>
      <c r="P2891" s="13">
        <v>3</v>
      </c>
      <c r="Q2891" s="13">
        <v>15</v>
      </c>
      <c r="R2891" s="13">
        <v>2030</v>
      </c>
      <c r="S2891" s="13">
        <v>120</v>
      </c>
      <c r="T2891" s="15">
        <v>20.5</v>
      </c>
      <c r="U2891" s="15">
        <v>2.5625</v>
      </c>
      <c r="V2891" s="15">
        <v>1.6143749999999999</v>
      </c>
      <c r="W2891" s="13">
        <v>183</v>
      </c>
      <c r="X2891" s="13">
        <v>341</v>
      </c>
      <c r="Y2891" s="13">
        <v>41</v>
      </c>
      <c r="Z2891" s="13">
        <v>524</v>
      </c>
      <c r="AA2891" s="13">
        <v>96</v>
      </c>
      <c r="AB2891" s="13">
        <v>6</v>
      </c>
    </row>
    <row r="2892" spans="1:28">
      <c r="A2892" s="1">
        <v>100019672</v>
      </c>
      <c r="B2892" s="1" t="s">
        <v>1138</v>
      </c>
      <c r="C2892" s="1" t="s">
        <v>3155</v>
      </c>
      <c r="D2892" s="1" t="s">
        <v>5475</v>
      </c>
      <c r="E2892" s="1">
        <v>2</v>
      </c>
      <c r="F2892" s="13">
        <v>41</v>
      </c>
      <c r="G2892" s="13">
        <f t="shared" si="46"/>
        <v>11</v>
      </c>
      <c r="H2892" s="13">
        <v>11</v>
      </c>
      <c r="I2892" s="13">
        <v>0</v>
      </c>
      <c r="J2892" s="13">
        <v>6</v>
      </c>
      <c r="K2892" s="13">
        <v>0</v>
      </c>
      <c r="L2892" s="13">
        <v>0</v>
      </c>
      <c r="M2892" s="13">
        <v>0</v>
      </c>
      <c r="N2892" s="13">
        <v>4</v>
      </c>
      <c r="O2892" s="13">
        <v>1</v>
      </c>
      <c r="P2892" s="13">
        <v>3</v>
      </c>
      <c r="Q2892" s="13">
        <v>15</v>
      </c>
      <c r="R2892" s="13">
        <v>2030</v>
      </c>
      <c r="S2892" s="13">
        <v>120</v>
      </c>
      <c r="T2892" s="15">
        <v>20.5</v>
      </c>
      <c r="U2892" s="15">
        <v>2.5625</v>
      </c>
      <c r="V2892" s="15">
        <v>1.6143749999999999</v>
      </c>
      <c r="W2892" s="13">
        <v>183</v>
      </c>
      <c r="X2892" s="13">
        <v>341</v>
      </c>
      <c r="Y2892" s="13">
        <v>41</v>
      </c>
      <c r="Z2892" s="13">
        <v>524</v>
      </c>
      <c r="AA2892" s="13">
        <v>96</v>
      </c>
      <c r="AB2892" s="13">
        <v>6</v>
      </c>
    </row>
    <row r="2893" spans="1:28">
      <c r="A2893" s="1">
        <v>100019681</v>
      </c>
      <c r="B2893" s="1" t="s">
        <v>1138</v>
      </c>
      <c r="C2893" s="1" t="s">
        <v>3205</v>
      </c>
      <c r="D2893" s="1" t="s">
        <v>176</v>
      </c>
      <c r="E2893" s="1">
        <v>1</v>
      </c>
      <c r="F2893" s="13">
        <v>57</v>
      </c>
      <c r="G2893" s="13">
        <f t="shared" si="46"/>
        <v>15</v>
      </c>
      <c r="H2893" s="13">
        <v>15</v>
      </c>
      <c r="I2893" s="13">
        <v>0</v>
      </c>
      <c r="J2893" s="13">
        <v>6</v>
      </c>
      <c r="K2893" s="13">
        <v>0</v>
      </c>
      <c r="L2893" s="13">
        <v>0</v>
      </c>
      <c r="M2893" s="13">
        <v>0</v>
      </c>
      <c r="N2893" s="13">
        <v>4</v>
      </c>
      <c r="O2893" s="13">
        <v>1</v>
      </c>
      <c r="P2893" s="13">
        <v>3</v>
      </c>
      <c r="Q2893" s="13">
        <v>21</v>
      </c>
      <c r="R2893" s="13">
        <v>2775</v>
      </c>
      <c r="S2893" s="13">
        <v>279</v>
      </c>
      <c r="T2893" s="15">
        <v>28.5</v>
      </c>
      <c r="U2893" s="15">
        <v>3.5625</v>
      </c>
      <c r="V2893" s="15">
        <v>2.2443749999999998</v>
      </c>
      <c r="W2893" s="13">
        <v>250</v>
      </c>
      <c r="X2893" s="13">
        <v>500</v>
      </c>
      <c r="Y2893" s="13">
        <v>57</v>
      </c>
      <c r="Z2893" s="13">
        <v>750</v>
      </c>
      <c r="AA2893" s="13">
        <v>96</v>
      </c>
      <c r="AB2893" s="13">
        <v>6</v>
      </c>
    </row>
    <row r="2894" spans="1:28">
      <c r="A2894" s="1">
        <v>100019723</v>
      </c>
      <c r="B2894" s="1" t="s">
        <v>2344</v>
      </c>
      <c r="C2894" s="1" t="s">
        <v>2826</v>
      </c>
      <c r="D2894" s="1" t="s">
        <v>176</v>
      </c>
      <c r="E2894" s="1">
        <v>1</v>
      </c>
      <c r="F2894" s="13">
        <v>9</v>
      </c>
      <c r="G2894" s="13">
        <f t="shared" si="46"/>
        <v>3</v>
      </c>
      <c r="H2894" s="13">
        <v>3</v>
      </c>
      <c r="I2894" s="13">
        <v>0</v>
      </c>
      <c r="J2894" s="13">
        <v>0</v>
      </c>
      <c r="K2894" s="13">
        <v>1</v>
      </c>
      <c r="L2894" s="13">
        <v>0</v>
      </c>
      <c r="M2894" s="13">
        <v>1</v>
      </c>
      <c r="N2894" s="13">
        <v>0</v>
      </c>
      <c r="O2894" s="13">
        <v>1</v>
      </c>
      <c r="P2894" s="13">
        <v>1</v>
      </c>
      <c r="Q2894" s="13">
        <v>3</v>
      </c>
      <c r="R2894" s="13">
        <v>410</v>
      </c>
      <c r="S2894" s="13">
        <v>0</v>
      </c>
      <c r="T2894" s="15">
        <v>4.5</v>
      </c>
      <c r="U2894" s="15">
        <v>0.5625</v>
      </c>
      <c r="V2894" s="15">
        <v>0.354375</v>
      </c>
      <c r="W2894" s="13">
        <v>37</v>
      </c>
      <c r="X2894" s="13">
        <v>62</v>
      </c>
      <c r="Y2894" s="13">
        <v>9</v>
      </c>
      <c r="Z2894" s="13">
        <v>99</v>
      </c>
      <c r="AA2894" s="13">
        <v>48</v>
      </c>
      <c r="AB2894" s="13">
        <v>0</v>
      </c>
    </row>
    <row r="2895" spans="1:28">
      <c r="A2895" s="1">
        <v>100019730</v>
      </c>
      <c r="B2895" s="1" t="s">
        <v>6</v>
      </c>
      <c r="C2895" s="1" t="s">
        <v>5</v>
      </c>
      <c r="D2895" s="1" t="s">
        <v>5956</v>
      </c>
      <c r="E2895" s="1">
        <v>2</v>
      </c>
      <c r="F2895" s="13">
        <v>20</v>
      </c>
      <c r="G2895" s="13">
        <f t="shared" si="46"/>
        <v>6</v>
      </c>
      <c r="H2895" s="13">
        <v>6</v>
      </c>
      <c r="I2895" s="13">
        <v>0</v>
      </c>
      <c r="J2895" s="13">
        <v>0</v>
      </c>
      <c r="K2895" s="13">
        <v>2</v>
      </c>
      <c r="L2895" s="13">
        <v>0</v>
      </c>
      <c r="M2895" s="13">
        <v>2</v>
      </c>
      <c r="N2895" s="13">
        <v>0</v>
      </c>
      <c r="O2895" s="13">
        <v>2</v>
      </c>
      <c r="P2895" s="13">
        <v>2</v>
      </c>
      <c r="Q2895" s="13">
        <v>7</v>
      </c>
      <c r="R2895" s="13">
        <v>962</v>
      </c>
      <c r="S2895" s="13">
        <v>0</v>
      </c>
      <c r="T2895" s="15">
        <v>10</v>
      </c>
      <c r="U2895" s="15">
        <v>1.25</v>
      </c>
      <c r="V2895" s="15">
        <v>0.78749999999999998</v>
      </c>
      <c r="W2895" s="13">
        <v>87</v>
      </c>
      <c r="X2895" s="13">
        <v>145</v>
      </c>
      <c r="Y2895" s="13">
        <v>20</v>
      </c>
      <c r="Z2895" s="13">
        <v>232</v>
      </c>
      <c r="AA2895" s="13">
        <v>96</v>
      </c>
      <c r="AB2895" s="13">
        <v>0</v>
      </c>
    </row>
    <row r="2896" spans="1:28">
      <c r="A2896" s="1">
        <v>100019735</v>
      </c>
      <c r="B2896" s="1" t="s">
        <v>6</v>
      </c>
      <c r="C2896" s="1" t="s">
        <v>469</v>
      </c>
      <c r="D2896" s="1" t="s">
        <v>150</v>
      </c>
      <c r="E2896" s="1">
        <v>1</v>
      </c>
      <c r="F2896" s="13">
        <v>11</v>
      </c>
      <c r="G2896" s="13">
        <f t="shared" si="46"/>
        <v>3</v>
      </c>
      <c r="H2896" s="13">
        <v>3</v>
      </c>
      <c r="I2896" s="13">
        <v>0</v>
      </c>
      <c r="J2896" s="13">
        <v>0</v>
      </c>
      <c r="K2896" s="13">
        <v>1</v>
      </c>
      <c r="L2896" s="13">
        <v>0</v>
      </c>
      <c r="M2896" s="13">
        <v>1</v>
      </c>
      <c r="N2896" s="13">
        <v>0</v>
      </c>
      <c r="O2896" s="13">
        <v>1</v>
      </c>
      <c r="P2896" s="13">
        <v>1</v>
      </c>
      <c r="Q2896" s="13">
        <v>4</v>
      </c>
      <c r="R2896" s="13">
        <v>552</v>
      </c>
      <c r="S2896" s="13">
        <v>0</v>
      </c>
      <c r="T2896" s="15">
        <v>5.5</v>
      </c>
      <c r="U2896" s="15">
        <v>0.6875</v>
      </c>
      <c r="V2896" s="15">
        <v>0.43312499999999998</v>
      </c>
      <c r="W2896" s="13">
        <v>50</v>
      </c>
      <c r="X2896" s="13">
        <v>83</v>
      </c>
      <c r="Y2896" s="13">
        <v>11</v>
      </c>
      <c r="Z2896" s="13">
        <v>133</v>
      </c>
      <c r="AA2896" s="13">
        <v>48</v>
      </c>
      <c r="AB2896" s="13">
        <v>0</v>
      </c>
    </row>
    <row r="2897" spans="1:28">
      <c r="A2897" s="1">
        <v>100019754</v>
      </c>
      <c r="B2897" s="1" t="s">
        <v>2314</v>
      </c>
      <c r="C2897" s="1" t="s">
        <v>2313</v>
      </c>
      <c r="D2897" s="1" t="s">
        <v>5966</v>
      </c>
      <c r="E2897" s="1">
        <v>1</v>
      </c>
      <c r="F2897" s="13">
        <v>38</v>
      </c>
      <c r="G2897" s="13">
        <f t="shared" si="46"/>
        <v>10</v>
      </c>
      <c r="H2897" s="13">
        <v>10</v>
      </c>
      <c r="I2897" s="13">
        <v>0</v>
      </c>
      <c r="J2897" s="13">
        <v>4</v>
      </c>
      <c r="K2897" s="13">
        <v>0</v>
      </c>
      <c r="L2897" s="13">
        <v>0</v>
      </c>
      <c r="M2897" s="13">
        <v>0</v>
      </c>
      <c r="N2897" s="13">
        <v>3</v>
      </c>
      <c r="O2897" s="13">
        <v>1</v>
      </c>
      <c r="P2897" s="13">
        <v>2</v>
      </c>
      <c r="Q2897" s="13">
        <v>14</v>
      </c>
      <c r="R2897" s="13">
        <v>1890</v>
      </c>
      <c r="S2897" s="13">
        <v>100</v>
      </c>
      <c r="T2897" s="15">
        <v>19</v>
      </c>
      <c r="U2897" s="15">
        <v>2.375</v>
      </c>
      <c r="V2897" s="15">
        <v>1.4962500000000001</v>
      </c>
      <c r="W2897" s="13">
        <v>171</v>
      </c>
      <c r="X2897" s="13">
        <v>314</v>
      </c>
      <c r="Y2897" s="13">
        <v>38</v>
      </c>
      <c r="Z2897" s="13">
        <v>485</v>
      </c>
      <c r="AA2897" s="13">
        <v>72</v>
      </c>
      <c r="AB2897" s="13">
        <v>4</v>
      </c>
    </row>
    <row r="2898" spans="1:28">
      <c r="A2898" s="1">
        <v>100019758</v>
      </c>
      <c r="B2898" s="1" t="s">
        <v>6</v>
      </c>
      <c r="C2898" s="1" t="s">
        <v>469</v>
      </c>
      <c r="D2898" s="1" t="s">
        <v>150</v>
      </c>
      <c r="E2898" s="1">
        <v>1</v>
      </c>
      <c r="F2898" s="13">
        <v>11</v>
      </c>
      <c r="G2898" s="13">
        <f t="shared" si="46"/>
        <v>3</v>
      </c>
      <c r="H2898" s="13">
        <v>3</v>
      </c>
      <c r="I2898" s="13">
        <v>0</v>
      </c>
      <c r="J2898" s="13">
        <v>0</v>
      </c>
      <c r="K2898" s="13">
        <v>1</v>
      </c>
      <c r="L2898" s="13">
        <v>0</v>
      </c>
      <c r="M2898" s="13">
        <v>1</v>
      </c>
      <c r="N2898" s="13">
        <v>0</v>
      </c>
      <c r="O2898" s="13">
        <v>1</v>
      </c>
      <c r="P2898" s="13">
        <v>1</v>
      </c>
      <c r="Q2898" s="13">
        <v>4</v>
      </c>
      <c r="R2898" s="13">
        <v>552</v>
      </c>
      <c r="S2898" s="13">
        <v>0</v>
      </c>
      <c r="T2898" s="15">
        <v>5.5</v>
      </c>
      <c r="U2898" s="15">
        <v>0.6875</v>
      </c>
      <c r="V2898" s="15">
        <v>0.43312499999999998</v>
      </c>
      <c r="W2898" s="13">
        <v>50</v>
      </c>
      <c r="X2898" s="13">
        <v>83</v>
      </c>
      <c r="Y2898" s="13">
        <v>11</v>
      </c>
      <c r="Z2898" s="13">
        <v>133</v>
      </c>
      <c r="AA2898" s="13">
        <v>48</v>
      </c>
      <c r="AB2898" s="13">
        <v>0</v>
      </c>
    </row>
    <row r="2899" spans="1:28">
      <c r="A2899" s="1">
        <v>100019789</v>
      </c>
      <c r="B2899" s="1" t="s">
        <v>1158</v>
      </c>
      <c r="C2899" s="1" t="s">
        <v>1251</v>
      </c>
      <c r="D2899" s="1" t="s">
        <v>12</v>
      </c>
      <c r="E2899" s="1">
        <v>1</v>
      </c>
      <c r="F2899" s="13">
        <v>22</v>
      </c>
      <c r="G2899" s="13">
        <f t="shared" si="46"/>
        <v>6</v>
      </c>
      <c r="H2899" s="13">
        <v>6</v>
      </c>
      <c r="I2899" s="13">
        <v>0</v>
      </c>
      <c r="J2899" s="13">
        <v>4</v>
      </c>
      <c r="K2899" s="13">
        <v>0</v>
      </c>
      <c r="L2899" s="13">
        <v>0</v>
      </c>
      <c r="M2899" s="13">
        <v>0</v>
      </c>
      <c r="N2899" s="13">
        <v>3</v>
      </c>
      <c r="O2899" s="13">
        <v>1</v>
      </c>
      <c r="P2899" s="13">
        <v>2</v>
      </c>
      <c r="Q2899" s="13">
        <v>8</v>
      </c>
      <c r="R2899" s="13">
        <v>1145</v>
      </c>
      <c r="S2899" s="13">
        <v>16</v>
      </c>
      <c r="T2899" s="15">
        <v>11</v>
      </c>
      <c r="U2899" s="15">
        <v>1.375</v>
      </c>
      <c r="V2899" s="15">
        <v>0.86624999999999996</v>
      </c>
      <c r="W2899" s="13">
        <v>104</v>
      </c>
      <c r="X2899" s="13">
        <v>177</v>
      </c>
      <c r="Y2899" s="13">
        <v>22</v>
      </c>
      <c r="Z2899" s="13">
        <v>281</v>
      </c>
      <c r="AA2899" s="13">
        <v>72</v>
      </c>
      <c r="AB2899" s="13">
        <v>4</v>
      </c>
    </row>
    <row r="2900" spans="1:28">
      <c r="A2900" s="1">
        <v>100019809</v>
      </c>
      <c r="B2900" s="1" t="s">
        <v>2344</v>
      </c>
      <c r="C2900" s="1" t="s">
        <v>2609</v>
      </c>
      <c r="D2900" s="1" t="s">
        <v>5485</v>
      </c>
      <c r="E2900" s="1">
        <v>2</v>
      </c>
      <c r="F2900" s="13">
        <v>4</v>
      </c>
      <c r="G2900" s="13">
        <f t="shared" si="46"/>
        <v>2</v>
      </c>
      <c r="H2900" s="13">
        <v>1</v>
      </c>
      <c r="I2900" s="13">
        <v>1</v>
      </c>
      <c r="J2900" s="13">
        <v>0</v>
      </c>
      <c r="K2900" s="13">
        <v>1</v>
      </c>
      <c r="L2900" s="13">
        <v>0</v>
      </c>
      <c r="M2900" s="13">
        <v>1</v>
      </c>
      <c r="N2900" s="13">
        <v>0</v>
      </c>
      <c r="O2900" s="13">
        <v>1</v>
      </c>
      <c r="P2900" s="13">
        <v>1</v>
      </c>
      <c r="Q2900" s="13">
        <v>2</v>
      </c>
      <c r="R2900" s="13">
        <v>221</v>
      </c>
      <c r="S2900" s="13">
        <v>0</v>
      </c>
      <c r="T2900" s="15">
        <v>2</v>
      </c>
      <c r="U2900" s="15">
        <v>0.25</v>
      </c>
      <c r="V2900" s="15">
        <v>0.1575</v>
      </c>
      <c r="W2900" s="13">
        <v>20</v>
      </c>
      <c r="X2900" s="13">
        <v>34</v>
      </c>
      <c r="Y2900" s="13">
        <v>4</v>
      </c>
      <c r="Z2900" s="13">
        <v>54</v>
      </c>
      <c r="AA2900" s="13">
        <v>48</v>
      </c>
      <c r="AB2900" s="13">
        <v>0</v>
      </c>
    </row>
    <row r="2901" spans="1:28">
      <c r="A2901" s="1">
        <v>100019815</v>
      </c>
      <c r="B2901" s="1" t="s">
        <v>591</v>
      </c>
      <c r="C2901" s="1" t="s">
        <v>921</v>
      </c>
      <c r="D2901" s="1" t="s">
        <v>5475</v>
      </c>
      <c r="E2901" s="1">
        <v>2</v>
      </c>
      <c r="F2901" s="13">
        <v>0</v>
      </c>
      <c r="G2901" s="13">
        <f t="shared" si="46"/>
        <v>0</v>
      </c>
      <c r="H2901" s="13">
        <v>0</v>
      </c>
      <c r="I2901" s="13">
        <v>0</v>
      </c>
      <c r="J2901" s="13">
        <v>0</v>
      </c>
      <c r="K2901" s="13">
        <v>2</v>
      </c>
      <c r="L2901" s="13">
        <v>0</v>
      </c>
      <c r="M2901" s="13">
        <v>1</v>
      </c>
      <c r="N2901" s="13">
        <v>0</v>
      </c>
      <c r="O2901" s="13">
        <v>1</v>
      </c>
      <c r="P2901" s="13">
        <v>2</v>
      </c>
      <c r="Q2901" s="13">
        <v>0</v>
      </c>
      <c r="R2901" s="13">
        <v>240</v>
      </c>
      <c r="S2901" s="13">
        <v>0</v>
      </c>
      <c r="T2901" s="15">
        <v>0</v>
      </c>
      <c r="U2901" s="15">
        <v>0</v>
      </c>
      <c r="V2901" s="15">
        <v>0</v>
      </c>
      <c r="W2901" s="13">
        <v>22</v>
      </c>
      <c r="X2901" s="13">
        <v>36</v>
      </c>
      <c r="Y2901" s="13">
        <v>0</v>
      </c>
      <c r="Z2901" s="13">
        <v>58</v>
      </c>
      <c r="AA2901" s="13">
        <v>72</v>
      </c>
      <c r="AB2901" s="13">
        <v>0</v>
      </c>
    </row>
    <row r="2902" spans="1:28">
      <c r="A2902" s="1">
        <v>100019856</v>
      </c>
      <c r="B2902" s="1" t="s">
        <v>6</v>
      </c>
      <c r="C2902" s="1" t="s">
        <v>178</v>
      </c>
      <c r="D2902" s="1" t="s">
        <v>5980</v>
      </c>
      <c r="E2902" s="1">
        <v>3</v>
      </c>
      <c r="F2902" s="13">
        <v>25</v>
      </c>
      <c r="G2902" s="13">
        <f t="shared" si="46"/>
        <v>7</v>
      </c>
      <c r="H2902" s="13">
        <v>7</v>
      </c>
      <c r="I2902" s="13">
        <v>0</v>
      </c>
      <c r="J2902" s="13">
        <v>4</v>
      </c>
      <c r="K2902" s="13">
        <v>0</v>
      </c>
      <c r="L2902" s="13">
        <v>0</v>
      </c>
      <c r="M2902" s="13">
        <v>0</v>
      </c>
      <c r="N2902" s="13">
        <v>3</v>
      </c>
      <c r="O2902" s="13">
        <v>1</v>
      </c>
      <c r="P2902" s="13">
        <v>2</v>
      </c>
      <c r="Q2902" s="13">
        <v>9</v>
      </c>
      <c r="R2902" s="13">
        <v>1285</v>
      </c>
      <c r="S2902" s="13">
        <v>25</v>
      </c>
      <c r="T2902" s="15">
        <v>12.5</v>
      </c>
      <c r="U2902" s="15">
        <v>1.5625</v>
      </c>
      <c r="V2902" s="15">
        <v>0.984375</v>
      </c>
      <c r="W2902" s="13">
        <v>116</v>
      </c>
      <c r="X2902" s="13">
        <v>201</v>
      </c>
      <c r="Y2902" s="13">
        <v>25</v>
      </c>
      <c r="Z2902" s="13">
        <v>317</v>
      </c>
      <c r="AA2902" s="13">
        <v>72</v>
      </c>
      <c r="AB2902" s="13">
        <v>4</v>
      </c>
    </row>
    <row r="2903" spans="1:28">
      <c r="A2903" s="1">
        <v>100019885</v>
      </c>
      <c r="B2903" s="1" t="s">
        <v>1158</v>
      </c>
      <c r="C2903" s="1" t="s">
        <v>1251</v>
      </c>
      <c r="D2903" s="1" t="s">
        <v>5475</v>
      </c>
      <c r="E2903" s="1">
        <v>2</v>
      </c>
      <c r="F2903" s="13">
        <v>38</v>
      </c>
      <c r="G2903" s="13">
        <f t="shared" si="46"/>
        <v>10</v>
      </c>
      <c r="H2903" s="13">
        <v>10</v>
      </c>
      <c r="I2903" s="13">
        <v>0</v>
      </c>
      <c r="J2903" s="13">
        <v>6</v>
      </c>
      <c r="K2903" s="13">
        <v>0</v>
      </c>
      <c r="L2903" s="13">
        <v>0</v>
      </c>
      <c r="M2903" s="13">
        <v>0</v>
      </c>
      <c r="N2903" s="13">
        <v>4</v>
      </c>
      <c r="O2903" s="13">
        <v>1</v>
      </c>
      <c r="P2903" s="13">
        <v>3</v>
      </c>
      <c r="Q2903" s="13">
        <v>14</v>
      </c>
      <c r="R2903" s="13">
        <v>2010</v>
      </c>
      <c r="S2903" s="13">
        <v>100</v>
      </c>
      <c r="T2903" s="15">
        <v>19</v>
      </c>
      <c r="U2903" s="15">
        <v>2.375</v>
      </c>
      <c r="V2903" s="15">
        <v>1.4962500000000001</v>
      </c>
      <c r="W2903" s="13">
        <v>181</v>
      </c>
      <c r="X2903" s="13">
        <v>332</v>
      </c>
      <c r="Y2903" s="13">
        <v>38</v>
      </c>
      <c r="Z2903" s="13">
        <v>513</v>
      </c>
      <c r="AA2903" s="13">
        <v>96</v>
      </c>
      <c r="AB2903" s="13">
        <v>6</v>
      </c>
    </row>
    <row r="2904" spans="1:28">
      <c r="A2904" s="1">
        <v>100019910</v>
      </c>
      <c r="B2904" s="1" t="s">
        <v>6</v>
      </c>
      <c r="C2904" s="1" t="s">
        <v>5</v>
      </c>
      <c r="D2904" s="1" t="s">
        <v>5992</v>
      </c>
      <c r="E2904" s="1">
        <v>1</v>
      </c>
      <c r="F2904" s="13">
        <v>13</v>
      </c>
      <c r="G2904" s="13">
        <f t="shared" si="46"/>
        <v>5</v>
      </c>
      <c r="H2904" s="13">
        <v>5</v>
      </c>
      <c r="I2904" s="13">
        <v>0</v>
      </c>
      <c r="J2904" s="13">
        <v>0</v>
      </c>
      <c r="K2904" s="13">
        <v>1</v>
      </c>
      <c r="L2904" s="13">
        <v>0</v>
      </c>
      <c r="M2904" s="13">
        <v>1</v>
      </c>
      <c r="N2904" s="13">
        <v>0</v>
      </c>
      <c r="O2904" s="13">
        <v>1</v>
      </c>
      <c r="P2904" s="13">
        <v>1</v>
      </c>
      <c r="Q2904" s="13">
        <v>4</v>
      </c>
      <c r="R2904" s="13">
        <v>630</v>
      </c>
      <c r="S2904" s="13">
        <v>0</v>
      </c>
      <c r="T2904" s="15">
        <v>6.5</v>
      </c>
      <c r="U2904" s="15">
        <v>0.8125</v>
      </c>
      <c r="V2904" s="15">
        <v>0.51187499999999997</v>
      </c>
      <c r="W2904" s="13">
        <v>57</v>
      </c>
      <c r="X2904" s="13">
        <v>95</v>
      </c>
      <c r="Y2904" s="13">
        <v>13</v>
      </c>
      <c r="Z2904" s="13">
        <v>152</v>
      </c>
      <c r="AA2904" s="13">
        <v>48</v>
      </c>
      <c r="AB2904" s="13">
        <v>0</v>
      </c>
    </row>
    <row r="2905" spans="1:28">
      <c r="A2905" s="1">
        <v>100019947</v>
      </c>
      <c r="B2905" s="1" t="s">
        <v>6</v>
      </c>
      <c r="C2905" s="1" t="s">
        <v>5</v>
      </c>
      <c r="D2905" s="1" t="s">
        <v>150</v>
      </c>
      <c r="E2905" s="1">
        <v>1</v>
      </c>
      <c r="F2905" s="13">
        <v>10</v>
      </c>
      <c r="G2905" s="13">
        <f t="shared" si="46"/>
        <v>4</v>
      </c>
      <c r="H2905" s="13">
        <v>3</v>
      </c>
      <c r="I2905" s="13">
        <v>1</v>
      </c>
      <c r="J2905" s="13">
        <v>0</v>
      </c>
      <c r="K2905" s="13">
        <v>1</v>
      </c>
      <c r="L2905" s="13">
        <v>0</v>
      </c>
      <c r="M2905" s="13">
        <v>1</v>
      </c>
      <c r="N2905" s="13">
        <v>0</v>
      </c>
      <c r="O2905" s="13">
        <v>1</v>
      </c>
      <c r="P2905" s="13">
        <v>1</v>
      </c>
      <c r="Q2905" s="13">
        <v>4</v>
      </c>
      <c r="R2905" s="13">
        <v>512</v>
      </c>
      <c r="S2905" s="13">
        <v>0</v>
      </c>
      <c r="T2905" s="15">
        <v>5</v>
      </c>
      <c r="U2905" s="15">
        <v>0.625</v>
      </c>
      <c r="V2905" s="15">
        <v>0.39374999999999999</v>
      </c>
      <c r="W2905" s="13">
        <v>47</v>
      </c>
      <c r="X2905" s="13">
        <v>77</v>
      </c>
      <c r="Y2905" s="13">
        <v>10</v>
      </c>
      <c r="Z2905" s="13">
        <v>124</v>
      </c>
      <c r="AA2905" s="13">
        <v>48</v>
      </c>
      <c r="AB2905" s="13">
        <v>0</v>
      </c>
    </row>
    <row r="2906" spans="1:28">
      <c r="A2906" s="1">
        <v>100019954</v>
      </c>
      <c r="B2906" s="1" t="s">
        <v>1126</v>
      </c>
      <c r="C2906" s="1" t="s">
        <v>1125</v>
      </c>
      <c r="D2906" s="1" t="s">
        <v>5485</v>
      </c>
      <c r="E2906" s="1">
        <v>3</v>
      </c>
      <c r="F2906" s="13">
        <v>97</v>
      </c>
      <c r="G2906" s="13">
        <f t="shared" si="46"/>
        <v>25</v>
      </c>
      <c r="H2906" s="13">
        <v>25</v>
      </c>
      <c r="I2906" s="13">
        <v>0</v>
      </c>
      <c r="J2906" s="13">
        <v>12</v>
      </c>
      <c r="K2906" s="13">
        <v>0</v>
      </c>
      <c r="L2906" s="13">
        <v>0</v>
      </c>
      <c r="M2906" s="13">
        <v>0</v>
      </c>
      <c r="N2906" s="13">
        <v>7</v>
      </c>
      <c r="O2906" s="13">
        <v>1</v>
      </c>
      <c r="P2906" s="13">
        <v>6</v>
      </c>
      <c r="Q2906" s="13">
        <v>36</v>
      </c>
      <c r="R2906" s="13">
        <v>4758</v>
      </c>
      <c r="S2906" s="13">
        <v>949</v>
      </c>
      <c r="T2906" s="15">
        <v>48.5</v>
      </c>
      <c r="U2906" s="15">
        <v>6.0625</v>
      </c>
      <c r="V2906" s="15">
        <v>3.819375</v>
      </c>
      <c r="W2906" s="13">
        <v>429</v>
      </c>
      <c r="X2906" s="13">
        <v>999</v>
      </c>
      <c r="Y2906" s="13">
        <v>97</v>
      </c>
      <c r="Z2906" s="13">
        <v>1428</v>
      </c>
      <c r="AA2906" s="13">
        <v>168</v>
      </c>
      <c r="AB2906" s="13">
        <v>12</v>
      </c>
    </row>
    <row r="2907" spans="1:28">
      <c r="A2907" s="1">
        <v>100019961</v>
      </c>
      <c r="B2907" s="1" t="s">
        <v>2344</v>
      </c>
      <c r="C2907" s="1" t="s">
        <v>2371</v>
      </c>
      <c r="D2907" s="1" t="s">
        <v>176</v>
      </c>
      <c r="E2907" s="1">
        <v>2</v>
      </c>
      <c r="F2907" s="13">
        <v>49</v>
      </c>
      <c r="G2907" s="13">
        <f t="shared" si="46"/>
        <v>13</v>
      </c>
      <c r="H2907" s="13">
        <v>13</v>
      </c>
      <c r="I2907" s="13">
        <v>0</v>
      </c>
      <c r="J2907" s="13">
        <v>6</v>
      </c>
      <c r="K2907" s="13">
        <v>0</v>
      </c>
      <c r="L2907" s="13">
        <v>0</v>
      </c>
      <c r="M2907" s="13">
        <v>1</v>
      </c>
      <c r="N2907" s="13">
        <v>4</v>
      </c>
      <c r="O2907" s="13">
        <v>2</v>
      </c>
      <c r="P2907" s="13">
        <v>3</v>
      </c>
      <c r="Q2907" s="13">
        <v>18</v>
      </c>
      <c r="R2907" s="13">
        <v>2403</v>
      </c>
      <c r="S2907" s="13">
        <v>192</v>
      </c>
      <c r="T2907" s="15">
        <v>24.5</v>
      </c>
      <c r="U2907" s="15">
        <v>3.0625</v>
      </c>
      <c r="V2907" s="15">
        <v>1.9293750000000001</v>
      </c>
      <c r="W2907" s="13">
        <v>217</v>
      </c>
      <c r="X2907" s="13">
        <v>419</v>
      </c>
      <c r="Y2907" s="13">
        <v>49</v>
      </c>
      <c r="Z2907" s="13">
        <v>636</v>
      </c>
      <c r="AA2907" s="13">
        <v>120</v>
      </c>
      <c r="AB2907" s="13">
        <v>6</v>
      </c>
    </row>
    <row r="2908" spans="1:28">
      <c r="A2908" s="1">
        <v>100019964</v>
      </c>
      <c r="B2908" s="1" t="s">
        <v>2344</v>
      </c>
      <c r="C2908" s="1" t="s">
        <v>2885</v>
      </c>
      <c r="D2908" s="1" t="s">
        <v>97</v>
      </c>
      <c r="E2908" s="1">
        <v>1</v>
      </c>
      <c r="F2908" s="13">
        <v>71</v>
      </c>
      <c r="G2908" s="13">
        <f t="shared" si="46"/>
        <v>19</v>
      </c>
      <c r="H2908" s="13">
        <v>18</v>
      </c>
      <c r="I2908" s="13">
        <v>1</v>
      </c>
      <c r="J2908" s="13">
        <v>8</v>
      </c>
      <c r="K2908" s="13">
        <v>0</v>
      </c>
      <c r="L2908" s="13">
        <v>0</v>
      </c>
      <c r="M2908" s="13">
        <v>0</v>
      </c>
      <c r="N2908" s="13">
        <v>5</v>
      </c>
      <c r="O2908" s="13">
        <v>1</v>
      </c>
      <c r="P2908" s="13">
        <v>4</v>
      </c>
      <c r="Q2908" s="13">
        <v>27</v>
      </c>
      <c r="R2908" s="13">
        <v>3427</v>
      </c>
      <c r="S2908" s="13">
        <v>500</v>
      </c>
      <c r="T2908" s="15">
        <v>35.5</v>
      </c>
      <c r="U2908" s="15">
        <v>4.4375</v>
      </c>
      <c r="V2908" s="15">
        <v>2.7956249999999998</v>
      </c>
      <c r="W2908" s="13">
        <v>309</v>
      </c>
      <c r="X2908" s="13">
        <v>665</v>
      </c>
      <c r="Y2908" s="13">
        <v>71</v>
      </c>
      <c r="Z2908" s="13">
        <v>974</v>
      </c>
      <c r="AA2908" s="13">
        <v>120</v>
      </c>
      <c r="AB2908" s="13">
        <v>8</v>
      </c>
    </row>
    <row r="2909" spans="1:28">
      <c r="A2909" s="1">
        <v>100019965</v>
      </c>
      <c r="B2909" s="1" t="s">
        <v>2314</v>
      </c>
      <c r="C2909" s="1" t="s">
        <v>4047</v>
      </c>
      <c r="D2909" s="1" t="s">
        <v>6005</v>
      </c>
      <c r="E2909" s="1">
        <v>4</v>
      </c>
      <c r="F2909" s="13">
        <v>0</v>
      </c>
      <c r="G2909" s="13">
        <f t="shared" si="46"/>
        <v>0</v>
      </c>
      <c r="H2909" s="13">
        <v>0</v>
      </c>
      <c r="I2909" s="13">
        <v>0</v>
      </c>
      <c r="J2909" s="13">
        <v>0</v>
      </c>
      <c r="K2909" s="13">
        <v>1</v>
      </c>
      <c r="L2909" s="13">
        <v>0</v>
      </c>
      <c r="M2909" s="13">
        <v>4</v>
      </c>
      <c r="N2909" s="13">
        <v>0</v>
      </c>
      <c r="O2909" s="13">
        <v>4</v>
      </c>
      <c r="P2909" s="13">
        <v>1</v>
      </c>
      <c r="Q2909" s="13">
        <v>0</v>
      </c>
      <c r="R2909" s="13">
        <v>120</v>
      </c>
      <c r="S2909" s="13">
        <v>0</v>
      </c>
      <c r="T2909" s="15">
        <v>0</v>
      </c>
      <c r="U2909" s="15">
        <v>0</v>
      </c>
      <c r="V2909" s="15">
        <v>0</v>
      </c>
      <c r="W2909" s="13">
        <v>11</v>
      </c>
      <c r="X2909" s="13">
        <v>18</v>
      </c>
      <c r="Y2909" s="13">
        <v>0</v>
      </c>
      <c r="Z2909" s="13">
        <v>29</v>
      </c>
      <c r="AA2909" s="13">
        <v>120</v>
      </c>
      <c r="AB2909" s="13">
        <v>0</v>
      </c>
    </row>
    <row r="2910" spans="1:28">
      <c r="A2910" s="1">
        <v>100019968</v>
      </c>
      <c r="B2910" s="1" t="s">
        <v>1158</v>
      </c>
      <c r="C2910" s="1" t="s">
        <v>1500</v>
      </c>
      <c r="D2910" s="1" t="s">
        <v>150</v>
      </c>
      <c r="E2910" s="1">
        <v>1</v>
      </c>
      <c r="F2910" s="13">
        <v>0</v>
      </c>
      <c r="G2910" s="13">
        <f t="shared" si="46"/>
        <v>0</v>
      </c>
      <c r="H2910" s="13">
        <v>0</v>
      </c>
      <c r="I2910" s="13">
        <v>0</v>
      </c>
      <c r="J2910" s="13">
        <v>0</v>
      </c>
      <c r="K2910" s="13">
        <v>1</v>
      </c>
      <c r="L2910" s="13">
        <v>0</v>
      </c>
      <c r="M2910" s="13">
        <v>1</v>
      </c>
      <c r="N2910" s="13">
        <v>0</v>
      </c>
      <c r="O2910" s="13">
        <v>1</v>
      </c>
      <c r="P2910" s="13">
        <v>1</v>
      </c>
      <c r="Q2910" s="13">
        <v>0</v>
      </c>
      <c r="R2910" s="13">
        <v>120</v>
      </c>
      <c r="S2910" s="13">
        <v>0</v>
      </c>
      <c r="T2910" s="15">
        <v>0</v>
      </c>
      <c r="U2910" s="15">
        <v>0</v>
      </c>
      <c r="V2910" s="15">
        <v>0</v>
      </c>
      <c r="W2910" s="13">
        <v>11</v>
      </c>
      <c r="X2910" s="13">
        <v>18</v>
      </c>
      <c r="Y2910" s="13">
        <v>0</v>
      </c>
      <c r="Z2910" s="13">
        <v>29</v>
      </c>
      <c r="AA2910" s="13">
        <v>48</v>
      </c>
      <c r="AB2910" s="13">
        <v>0</v>
      </c>
    </row>
    <row r="2911" spans="1:28">
      <c r="A2911" s="1">
        <v>100019970</v>
      </c>
      <c r="B2911" s="1" t="s">
        <v>587</v>
      </c>
      <c r="C2911" s="1" t="s">
        <v>586</v>
      </c>
      <c r="D2911" s="1" t="s">
        <v>5475</v>
      </c>
      <c r="E2911" s="1">
        <v>3</v>
      </c>
      <c r="F2911" s="13">
        <v>39</v>
      </c>
      <c r="G2911" s="13">
        <f t="shared" si="46"/>
        <v>11</v>
      </c>
      <c r="H2911" s="13">
        <v>10</v>
      </c>
      <c r="I2911" s="13">
        <v>1</v>
      </c>
      <c r="J2911" s="13">
        <v>4</v>
      </c>
      <c r="K2911" s="13">
        <v>0</v>
      </c>
      <c r="L2911" s="13">
        <v>0</v>
      </c>
      <c r="M2911" s="13">
        <v>0</v>
      </c>
      <c r="N2911" s="13">
        <v>3</v>
      </c>
      <c r="O2911" s="13">
        <v>1</v>
      </c>
      <c r="P2911" s="13">
        <v>2</v>
      </c>
      <c r="Q2911" s="13">
        <v>15</v>
      </c>
      <c r="R2911" s="13">
        <v>1937</v>
      </c>
      <c r="S2911" s="13">
        <v>120</v>
      </c>
      <c r="T2911" s="15">
        <v>19.5</v>
      </c>
      <c r="U2911" s="15">
        <v>2.4375</v>
      </c>
      <c r="V2911" s="15">
        <v>1.535625</v>
      </c>
      <c r="W2911" s="13">
        <v>175</v>
      </c>
      <c r="X2911" s="13">
        <v>327</v>
      </c>
      <c r="Y2911" s="13">
        <v>39</v>
      </c>
      <c r="Z2911" s="13">
        <v>502</v>
      </c>
      <c r="AA2911" s="13">
        <v>72</v>
      </c>
      <c r="AB2911" s="13">
        <v>4</v>
      </c>
    </row>
    <row r="2912" spans="1:28">
      <c r="A2912" s="1">
        <v>100019972</v>
      </c>
      <c r="B2912" s="1" t="s">
        <v>1138</v>
      </c>
      <c r="C2912" s="1" t="s">
        <v>3128</v>
      </c>
      <c r="D2912" s="1" t="s">
        <v>6010</v>
      </c>
      <c r="E2912" s="1">
        <v>3</v>
      </c>
      <c r="F2912" s="13">
        <v>136</v>
      </c>
      <c r="G2912" s="13">
        <f t="shared" si="46"/>
        <v>46</v>
      </c>
      <c r="H2912" s="13">
        <v>46</v>
      </c>
      <c r="I2912" s="13">
        <v>0</v>
      </c>
      <c r="J2912" s="13">
        <v>20</v>
      </c>
      <c r="K2912" s="13">
        <v>0</v>
      </c>
      <c r="L2912" s="13">
        <v>1</v>
      </c>
      <c r="M2912" s="13">
        <v>0</v>
      </c>
      <c r="N2912" s="13">
        <v>10</v>
      </c>
      <c r="O2912" s="13">
        <v>1</v>
      </c>
      <c r="P2912" s="13">
        <v>10</v>
      </c>
      <c r="Q2912" s="13">
        <v>45</v>
      </c>
      <c r="R2912" s="13">
        <v>6695</v>
      </c>
      <c r="S2912" s="13">
        <v>1540</v>
      </c>
      <c r="T2912" s="15">
        <v>68</v>
      </c>
      <c r="U2912" s="15">
        <v>8.5</v>
      </c>
      <c r="V2912" s="15">
        <v>5.3550000000000004</v>
      </c>
      <c r="W2912" s="13">
        <v>603</v>
      </c>
      <c r="X2912" s="13">
        <v>1467</v>
      </c>
      <c r="Y2912" s="13">
        <v>136</v>
      </c>
      <c r="Z2912" s="13">
        <v>2070</v>
      </c>
      <c r="AA2912" s="13">
        <v>240</v>
      </c>
      <c r="AB2912" s="13">
        <v>20</v>
      </c>
    </row>
    <row r="2913" spans="1:28">
      <c r="A2913" s="1">
        <v>100019977</v>
      </c>
      <c r="B2913" s="1" t="s">
        <v>1158</v>
      </c>
      <c r="C2913" s="1" t="s">
        <v>1470</v>
      </c>
      <c r="D2913" s="1" t="s">
        <v>5475</v>
      </c>
      <c r="E2913" s="1">
        <v>2</v>
      </c>
      <c r="F2913" s="13">
        <v>11</v>
      </c>
      <c r="G2913" s="13">
        <f t="shared" si="46"/>
        <v>3</v>
      </c>
      <c r="H2913" s="13">
        <v>3</v>
      </c>
      <c r="I2913" s="13">
        <v>0</v>
      </c>
      <c r="J2913" s="13">
        <v>0</v>
      </c>
      <c r="K2913" s="13">
        <v>1</v>
      </c>
      <c r="L2913" s="13">
        <v>0</v>
      </c>
      <c r="M2913" s="13">
        <v>1</v>
      </c>
      <c r="N2913" s="13">
        <v>0</v>
      </c>
      <c r="O2913" s="13">
        <v>1</v>
      </c>
      <c r="P2913" s="13">
        <v>1</v>
      </c>
      <c r="Q2913" s="13">
        <v>4</v>
      </c>
      <c r="R2913" s="13">
        <v>552</v>
      </c>
      <c r="S2913" s="13">
        <v>0</v>
      </c>
      <c r="T2913" s="15">
        <v>5.5</v>
      </c>
      <c r="U2913" s="15">
        <v>0.6875</v>
      </c>
      <c r="V2913" s="15">
        <v>0.43312499999999998</v>
      </c>
      <c r="W2913" s="13">
        <v>50</v>
      </c>
      <c r="X2913" s="13">
        <v>83</v>
      </c>
      <c r="Y2913" s="13">
        <v>11</v>
      </c>
      <c r="Z2913" s="13">
        <v>133</v>
      </c>
      <c r="AA2913" s="13">
        <v>48</v>
      </c>
      <c r="AB2913" s="13">
        <v>0</v>
      </c>
    </row>
    <row r="2914" spans="1:28">
      <c r="A2914" s="1">
        <v>100019985</v>
      </c>
      <c r="B2914" s="1" t="s">
        <v>587</v>
      </c>
      <c r="C2914" s="1" t="s">
        <v>5093</v>
      </c>
      <c r="D2914" s="1" t="s">
        <v>5475</v>
      </c>
      <c r="E2914" s="1">
        <v>2</v>
      </c>
      <c r="F2914" s="13">
        <v>35</v>
      </c>
      <c r="G2914" s="13">
        <f t="shared" si="46"/>
        <v>9</v>
      </c>
      <c r="H2914" s="13">
        <v>9</v>
      </c>
      <c r="I2914" s="13">
        <v>0</v>
      </c>
      <c r="J2914" s="13">
        <v>4</v>
      </c>
      <c r="K2914" s="13">
        <v>0</v>
      </c>
      <c r="L2914" s="13">
        <v>0</v>
      </c>
      <c r="M2914" s="13">
        <v>0</v>
      </c>
      <c r="N2914" s="13">
        <v>3</v>
      </c>
      <c r="O2914" s="13">
        <v>1</v>
      </c>
      <c r="P2914" s="13">
        <v>2</v>
      </c>
      <c r="Q2914" s="13">
        <v>13</v>
      </c>
      <c r="R2914" s="13">
        <v>1751</v>
      </c>
      <c r="S2914" s="13">
        <v>82</v>
      </c>
      <c r="T2914" s="15">
        <v>17.5</v>
      </c>
      <c r="U2914" s="15">
        <v>2.1875</v>
      </c>
      <c r="V2914" s="15">
        <v>1.378125</v>
      </c>
      <c r="W2914" s="13">
        <v>158</v>
      </c>
      <c r="X2914" s="13">
        <v>288</v>
      </c>
      <c r="Y2914" s="13">
        <v>35</v>
      </c>
      <c r="Z2914" s="13">
        <v>446</v>
      </c>
      <c r="AA2914" s="13">
        <v>72</v>
      </c>
      <c r="AB2914" s="13">
        <v>4</v>
      </c>
    </row>
    <row r="2915" spans="1:28">
      <c r="A2915" s="1">
        <v>100019994</v>
      </c>
      <c r="B2915" s="1" t="s">
        <v>587</v>
      </c>
      <c r="C2915" s="1" t="s">
        <v>1612</v>
      </c>
      <c r="D2915" s="1" t="s">
        <v>1582</v>
      </c>
      <c r="E2915" s="1">
        <v>1</v>
      </c>
      <c r="F2915" s="13">
        <v>7</v>
      </c>
      <c r="G2915" s="13">
        <f t="shared" si="46"/>
        <v>3</v>
      </c>
      <c r="H2915" s="13">
        <v>3</v>
      </c>
      <c r="I2915" s="13">
        <v>0</v>
      </c>
      <c r="J2915" s="13">
        <v>0</v>
      </c>
      <c r="K2915" s="13">
        <v>1</v>
      </c>
      <c r="L2915" s="13">
        <v>0</v>
      </c>
      <c r="M2915" s="13">
        <v>1</v>
      </c>
      <c r="N2915" s="13">
        <v>0</v>
      </c>
      <c r="O2915" s="13">
        <v>1</v>
      </c>
      <c r="P2915" s="13">
        <v>1</v>
      </c>
      <c r="Q2915" s="13">
        <v>2</v>
      </c>
      <c r="R2915" s="13">
        <v>297</v>
      </c>
      <c r="S2915" s="13">
        <v>0</v>
      </c>
      <c r="T2915" s="15">
        <v>3.5</v>
      </c>
      <c r="U2915" s="15">
        <v>0.4375</v>
      </c>
      <c r="V2915" s="15">
        <v>0.27562500000000001</v>
      </c>
      <c r="W2915" s="13">
        <v>27</v>
      </c>
      <c r="X2915" s="13">
        <v>45</v>
      </c>
      <c r="Y2915" s="13">
        <v>7</v>
      </c>
      <c r="Z2915" s="13">
        <v>72</v>
      </c>
      <c r="AA2915" s="13">
        <v>48</v>
      </c>
      <c r="AB2915" s="13">
        <v>0</v>
      </c>
    </row>
    <row r="2916" spans="1:28">
      <c r="A2916" s="1">
        <v>100020027</v>
      </c>
      <c r="B2916" s="1" t="s">
        <v>6</v>
      </c>
      <c r="C2916" s="1" t="s">
        <v>254</v>
      </c>
      <c r="D2916" s="1" t="s">
        <v>5475</v>
      </c>
      <c r="E2916" s="1">
        <v>2</v>
      </c>
      <c r="F2916" s="13">
        <v>3</v>
      </c>
      <c r="G2916" s="13">
        <f t="shared" si="46"/>
        <v>1</v>
      </c>
      <c r="H2916" s="13">
        <v>1</v>
      </c>
      <c r="I2916" s="13">
        <v>0</v>
      </c>
      <c r="J2916" s="13">
        <v>0</v>
      </c>
      <c r="K2916" s="13">
        <v>1</v>
      </c>
      <c r="L2916" s="13">
        <v>0</v>
      </c>
      <c r="M2916" s="13">
        <v>1</v>
      </c>
      <c r="N2916" s="13">
        <v>0</v>
      </c>
      <c r="O2916" s="13">
        <v>1</v>
      </c>
      <c r="P2916" s="13">
        <v>1</v>
      </c>
      <c r="Q2916" s="13">
        <v>1</v>
      </c>
      <c r="R2916" s="13">
        <v>175</v>
      </c>
      <c r="S2916" s="13">
        <v>0</v>
      </c>
      <c r="T2916" s="15">
        <v>1.5</v>
      </c>
      <c r="U2916" s="15">
        <v>0.1875</v>
      </c>
      <c r="V2916" s="15">
        <v>0.11812499999999999</v>
      </c>
      <c r="W2916" s="13">
        <v>16</v>
      </c>
      <c r="X2916" s="13">
        <v>27</v>
      </c>
      <c r="Y2916" s="13">
        <v>3</v>
      </c>
      <c r="Z2916" s="13">
        <v>43</v>
      </c>
      <c r="AA2916" s="13">
        <v>48</v>
      </c>
      <c r="AB2916" s="13">
        <v>0</v>
      </c>
    </row>
    <row r="2917" spans="1:28">
      <c r="A2917" s="1">
        <v>100020037</v>
      </c>
      <c r="B2917" s="1" t="s">
        <v>1138</v>
      </c>
      <c r="C2917" s="1" t="s">
        <v>3032</v>
      </c>
      <c r="D2917" s="1" t="s">
        <v>6029</v>
      </c>
      <c r="E2917" s="1">
        <v>1</v>
      </c>
      <c r="F2917" s="13">
        <v>0</v>
      </c>
      <c r="G2917" s="13">
        <f t="shared" si="46"/>
        <v>0</v>
      </c>
      <c r="H2917" s="13">
        <v>0</v>
      </c>
      <c r="I2917" s="13">
        <v>0</v>
      </c>
      <c r="J2917" s="13">
        <v>0</v>
      </c>
      <c r="K2917" s="13">
        <v>1</v>
      </c>
      <c r="L2917" s="13">
        <v>0</v>
      </c>
      <c r="M2917" s="13">
        <v>1</v>
      </c>
      <c r="N2917" s="13">
        <v>0</v>
      </c>
      <c r="O2917" s="13">
        <v>1</v>
      </c>
      <c r="P2917" s="13">
        <v>1</v>
      </c>
      <c r="Q2917" s="13">
        <v>0</v>
      </c>
      <c r="R2917" s="13">
        <v>120</v>
      </c>
      <c r="S2917" s="13">
        <v>0</v>
      </c>
      <c r="T2917" s="15">
        <v>0</v>
      </c>
      <c r="U2917" s="15">
        <v>0</v>
      </c>
      <c r="V2917" s="15">
        <v>0</v>
      </c>
      <c r="W2917" s="13">
        <v>11</v>
      </c>
      <c r="X2917" s="13">
        <v>18</v>
      </c>
      <c r="Y2917" s="13">
        <v>0</v>
      </c>
      <c r="Z2917" s="13">
        <v>29</v>
      </c>
      <c r="AA2917" s="13">
        <v>48</v>
      </c>
      <c r="AB2917" s="13">
        <v>0</v>
      </c>
    </row>
    <row r="2918" spans="1:28">
      <c r="A2918" s="1">
        <v>100020043</v>
      </c>
      <c r="B2918" s="1" t="s">
        <v>591</v>
      </c>
      <c r="C2918" s="1" t="s">
        <v>828</v>
      </c>
      <c r="D2918" s="1" t="s">
        <v>5475</v>
      </c>
      <c r="E2918" s="1">
        <v>3</v>
      </c>
      <c r="F2918" s="13">
        <v>65</v>
      </c>
      <c r="G2918" s="13">
        <f t="shared" si="46"/>
        <v>17</v>
      </c>
      <c r="H2918" s="13">
        <v>17</v>
      </c>
      <c r="I2918" s="13">
        <v>0</v>
      </c>
      <c r="J2918" s="13">
        <v>8</v>
      </c>
      <c r="K2918" s="13">
        <v>0</v>
      </c>
      <c r="L2918" s="13">
        <v>0</v>
      </c>
      <c r="M2918" s="13">
        <v>0</v>
      </c>
      <c r="N2918" s="13">
        <v>5</v>
      </c>
      <c r="O2918" s="13">
        <v>1</v>
      </c>
      <c r="P2918" s="13">
        <v>4</v>
      </c>
      <c r="Q2918" s="13">
        <v>24</v>
      </c>
      <c r="R2918" s="13">
        <v>3148</v>
      </c>
      <c r="S2918" s="13">
        <v>381</v>
      </c>
      <c r="T2918" s="15">
        <v>32.5</v>
      </c>
      <c r="U2918" s="15">
        <v>4.0625</v>
      </c>
      <c r="V2918" s="15">
        <v>2.5593750000000002</v>
      </c>
      <c r="W2918" s="13">
        <v>284</v>
      </c>
      <c r="X2918" s="13">
        <v>587</v>
      </c>
      <c r="Y2918" s="13">
        <v>65</v>
      </c>
      <c r="Z2918" s="13">
        <v>871</v>
      </c>
      <c r="AA2918" s="13">
        <v>120</v>
      </c>
      <c r="AB2918" s="13">
        <v>8</v>
      </c>
    </row>
    <row r="2919" spans="1:28">
      <c r="A2919" s="1">
        <v>100020055</v>
      </c>
      <c r="B2919" s="1" t="s">
        <v>2344</v>
      </c>
      <c r="C2919" s="1" t="s">
        <v>2885</v>
      </c>
      <c r="D2919" s="1" t="s">
        <v>5475</v>
      </c>
      <c r="E2919" s="1">
        <v>3</v>
      </c>
      <c r="F2919" s="13">
        <v>73</v>
      </c>
      <c r="G2919" s="13">
        <f t="shared" si="46"/>
        <v>19</v>
      </c>
      <c r="H2919" s="13">
        <v>19</v>
      </c>
      <c r="I2919" s="13">
        <v>0</v>
      </c>
      <c r="J2919" s="13">
        <v>8</v>
      </c>
      <c r="K2919" s="13">
        <v>0</v>
      </c>
      <c r="L2919" s="13">
        <v>0</v>
      </c>
      <c r="M2919" s="13">
        <v>0</v>
      </c>
      <c r="N2919" s="13">
        <v>5</v>
      </c>
      <c r="O2919" s="13">
        <v>1</v>
      </c>
      <c r="P2919" s="13">
        <v>4</v>
      </c>
      <c r="Q2919" s="13">
        <v>27</v>
      </c>
      <c r="R2919" s="13">
        <v>3520</v>
      </c>
      <c r="S2919" s="13">
        <v>500</v>
      </c>
      <c r="T2919" s="15">
        <v>36.5</v>
      </c>
      <c r="U2919" s="15">
        <v>4.5625</v>
      </c>
      <c r="V2919" s="15">
        <v>2.8743750000000001</v>
      </c>
      <c r="W2919" s="13">
        <v>317</v>
      </c>
      <c r="X2919" s="13">
        <v>678</v>
      </c>
      <c r="Y2919" s="13">
        <v>73</v>
      </c>
      <c r="Z2919" s="13">
        <v>995</v>
      </c>
      <c r="AA2919" s="13">
        <v>120</v>
      </c>
      <c r="AB2919" s="13">
        <v>8</v>
      </c>
    </row>
    <row r="2920" spans="1:28">
      <c r="A2920" s="1">
        <v>100020056</v>
      </c>
      <c r="B2920" s="1" t="s">
        <v>1126</v>
      </c>
      <c r="C2920" s="1" t="s">
        <v>1623</v>
      </c>
      <c r="D2920" s="1" t="s">
        <v>5475</v>
      </c>
      <c r="E2920" s="1">
        <v>2</v>
      </c>
      <c r="F2920" s="13">
        <v>28</v>
      </c>
      <c r="G2920" s="13">
        <f t="shared" si="46"/>
        <v>8</v>
      </c>
      <c r="H2920" s="13">
        <v>7</v>
      </c>
      <c r="I2920" s="13">
        <v>1</v>
      </c>
      <c r="J2920" s="13">
        <v>4</v>
      </c>
      <c r="K2920" s="13">
        <v>0</v>
      </c>
      <c r="L2920" s="13">
        <v>0</v>
      </c>
      <c r="M2920" s="13">
        <v>0</v>
      </c>
      <c r="N2920" s="13">
        <v>3</v>
      </c>
      <c r="O2920" s="13">
        <v>1</v>
      </c>
      <c r="P2920" s="13">
        <v>2</v>
      </c>
      <c r="Q2920" s="13">
        <v>11</v>
      </c>
      <c r="R2920" s="13">
        <v>1425</v>
      </c>
      <c r="S2920" s="13">
        <v>50</v>
      </c>
      <c r="T2920" s="15">
        <v>14</v>
      </c>
      <c r="U2920" s="15">
        <v>1.75</v>
      </c>
      <c r="V2920" s="15">
        <v>1.1025</v>
      </c>
      <c r="W2920" s="13">
        <v>129</v>
      </c>
      <c r="X2920" s="13">
        <v>229</v>
      </c>
      <c r="Y2920" s="13">
        <v>28</v>
      </c>
      <c r="Z2920" s="13">
        <v>358</v>
      </c>
      <c r="AA2920" s="13">
        <v>72</v>
      </c>
      <c r="AB2920" s="13">
        <v>4</v>
      </c>
    </row>
    <row r="2921" spans="1:28">
      <c r="A2921" s="1">
        <v>100020100</v>
      </c>
      <c r="B2921" s="1" t="s">
        <v>2314</v>
      </c>
      <c r="C2921" s="1" t="s">
        <v>4293</v>
      </c>
      <c r="D2921" s="1" t="s">
        <v>12</v>
      </c>
      <c r="E2921" s="1">
        <v>1</v>
      </c>
      <c r="F2921" s="13">
        <v>30</v>
      </c>
      <c r="G2921" s="13">
        <f t="shared" si="46"/>
        <v>8</v>
      </c>
      <c r="H2921" s="13">
        <v>8</v>
      </c>
      <c r="I2921" s="13">
        <v>0</v>
      </c>
      <c r="J2921" s="13">
        <v>6</v>
      </c>
      <c r="K2921" s="13">
        <v>0</v>
      </c>
      <c r="L2921" s="13">
        <v>0</v>
      </c>
      <c r="M2921" s="13">
        <v>0</v>
      </c>
      <c r="N2921" s="13">
        <v>4</v>
      </c>
      <c r="O2921" s="13">
        <v>1</v>
      </c>
      <c r="P2921" s="13">
        <v>3</v>
      </c>
      <c r="Q2921" s="13">
        <v>11</v>
      </c>
      <c r="R2921" s="13">
        <v>1638</v>
      </c>
      <c r="S2921" s="13">
        <v>50</v>
      </c>
      <c r="T2921" s="15">
        <v>15</v>
      </c>
      <c r="U2921" s="15">
        <v>1.875</v>
      </c>
      <c r="V2921" s="15">
        <v>1.1812499999999999</v>
      </c>
      <c r="W2921" s="13">
        <v>148</v>
      </c>
      <c r="X2921" s="13">
        <v>261</v>
      </c>
      <c r="Y2921" s="13">
        <v>30</v>
      </c>
      <c r="Z2921" s="13">
        <v>409</v>
      </c>
      <c r="AA2921" s="13">
        <v>96</v>
      </c>
      <c r="AB2921" s="13">
        <v>6</v>
      </c>
    </row>
    <row r="2922" spans="1:28">
      <c r="A2922" s="1">
        <v>100020111</v>
      </c>
      <c r="B2922" s="1" t="s">
        <v>2314</v>
      </c>
      <c r="C2922" s="1" t="s">
        <v>4389</v>
      </c>
      <c r="D2922" s="1" t="s">
        <v>6045</v>
      </c>
      <c r="E2922" s="1">
        <v>1</v>
      </c>
      <c r="F2922" s="13">
        <v>6</v>
      </c>
      <c r="G2922" s="13">
        <f t="shared" si="46"/>
        <v>2</v>
      </c>
      <c r="H2922" s="13">
        <v>2</v>
      </c>
      <c r="I2922" s="13">
        <v>0</v>
      </c>
      <c r="J2922" s="13">
        <v>0</v>
      </c>
      <c r="K2922" s="13">
        <v>1</v>
      </c>
      <c r="L2922" s="13">
        <v>0</v>
      </c>
      <c r="M2922" s="13">
        <v>1</v>
      </c>
      <c r="N2922" s="13">
        <v>0</v>
      </c>
      <c r="O2922" s="13">
        <v>1</v>
      </c>
      <c r="P2922" s="13">
        <v>1</v>
      </c>
      <c r="Q2922" s="13">
        <v>2</v>
      </c>
      <c r="R2922" s="13">
        <v>272</v>
      </c>
      <c r="S2922" s="13">
        <v>0</v>
      </c>
      <c r="T2922" s="15">
        <v>3</v>
      </c>
      <c r="U2922" s="15">
        <v>0.375</v>
      </c>
      <c r="V2922" s="15">
        <v>0.23624999999999999</v>
      </c>
      <c r="W2922" s="13">
        <v>25</v>
      </c>
      <c r="X2922" s="13">
        <v>41</v>
      </c>
      <c r="Y2922" s="13">
        <v>6</v>
      </c>
      <c r="Z2922" s="13">
        <v>66</v>
      </c>
      <c r="AA2922" s="13">
        <v>48</v>
      </c>
      <c r="AB2922" s="13">
        <v>0</v>
      </c>
    </row>
    <row r="2923" spans="1:28">
      <c r="A2923" s="1">
        <v>100020112</v>
      </c>
      <c r="B2923" s="1" t="s">
        <v>1138</v>
      </c>
      <c r="C2923" s="1" t="s">
        <v>3231</v>
      </c>
      <c r="D2923" s="1" t="s">
        <v>5475</v>
      </c>
      <c r="E2923" s="1">
        <v>2</v>
      </c>
      <c r="F2923" s="13">
        <v>47</v>
      </c>
      <c r="G2923" s="13">
        <f t="shared" si="46"/>
        <v>13</v>
      </c>
      <c r="H2923" s="13">
        <v>12</v>
      </c>
      <c r="I2923" s="13">
        <v>1</v>
      </c>
      <c r="J2923" s="13">
        <v>6</v>
      </c>
      <c r="K2923" s="13">
        <v>0</v>
      </c>
      <c r="L2923" s="13">
        <v>0</v>
      </c>
      <c r="M2923" s="13">
        <v>0</v>
      </c>
      <c r="N2923" s="13">
        <v>4</v>
      </c>
      <c r="O2923" s="13">
        <v>1</v>
      </c>
      <c r="P2923" s="13">
        <v>3</v>
      </c>
      <c r="Q2923" s="13">
        <v>18</v>
      </c>
      <c r="R2923" s="13">
        <v>2310</v>
      </c>
      <c r="S2923" s="13">
        <v>192</v>
      </c>
      <c r="T2923" s="15">
        <v>23.5</v>
      </c>
      <c r="U2923" s="15">
        <v>2.9375</v>
      </c>
      <c r="V2923" s="15">
        <v>1.850625</v>
      </c>
      <c r="W2923" s="13">
        <v>208</v>
      </c>
      <c r="X2923" s="13">
        <v>405</v>
      </c>
      <c r="Y2923" s="13">
        <v>47</v>
      </c>
      <c r="Z2923" s="13">
        <v>613</v>
      </c>
      <c r="AA2923" s="13">
        <v>96</v>
      </c>
      <c r="AB2923" s="13">
        <v>6</v>
      </c>
    </row>
    <row r="2924" spans="1:28">
      <c r="A2924" s="1">
        <v>100020145</v>
      </c>
      <c r="B2924" s="1" t="s">
        <v>2314</v>
      </c>
      <c r="C2924" s="1" t="s">
        <v>2313</v>
      </c>
      <c r="D2924" s="1" t="s">
        <v>12</v>
      </c>
      <c r="E2924" s="1">
        <v>1</v>
      </c>
      <c r="F2924" s="13">
        <v>9</v>
      </c>
      <c r="G2924" s="13">
        <f t="shared" si="46"/>
        <v>3</v>
      </c>
      <c r="H2924" s="13">
        <v>3</v>
      </c>
      <c r="I2924" s="13">
        <v>0</v>
      </c>
      <c r="J2924" s="13">
        <v>0</v>
      </c>
      <c r="K2924" s="13">
        <v>1</v>
      </c>
      <c r="L2924" s="13">
        <v>0</v>
      </c>
      <c r="M2924" s="13">
        <v>1</v>
      </c>
      <c r="N2924" s="13">
        <v>0</v>
      </c>
      <c r="O2924" s="13">
        <v>1</v>
      </c>
      <c r="P2924" s="13">
        <v>1</v>
      </c>
      <c r="Q2924" s="13">
        <v>3</v>
      </c>
      <c r="R2924" s="13">
        <v>410</v>
      </c>
      <c r="S2924" s="13">
        <v>0</v>
      </c>
      <c r="T2924" s="15">
        <v>4.5</v>
      </c>
      <c r="U2924" s="15">
        <v>0.5625</v>
      </c>
      <c r="V2924" s="15">
        <v>0.354375</v>
      </c>
      <c r="W2924" s="13">
        <v>37</v>
      </c>
      <c r="X2924" s="13">
        <v>62</v>
      </c>
      <c r="Y2924" s="13">
        <v>9</v>
      </c>
      <c r="Z2924" s="13">
        <v>99</v>
      </c>
      <c r="AA2924" s="13">
        <v>48</v>
      </c>
      <c r="AB2924" s="13">
        <v>0</v>
      </c>
    </row>
  </sheetData>
  <autoFilter ref="A4:AB2924" xr:uid="{08A6DAED-AF44-447E-B50B-E6F3514CCB44}"/>
  <conditionalFormatting sqref="H1:AB2 H4:AB1048576">
    <cfRule type="cellIs" dxfId="9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73DC-7637-4505-A4DE-943E892DFAE7}">
  <sheetPr>
    <tabColor theme="5" tint="0.39997558519241921"/>
    <pageSetUpPr fitToPage="1"/>
  </sheetPr>
  <dimension ref="A1:XFC500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3.5546875" style="1" customWidth="1"/>
    <col min="2" max="3" width="17.88671875" style="1" customWidth="1"/>
    <col min="4" max="4" width="44" style="1" customWidth="1"/>
    <col min="5" max="5" width="61.109375" style="20" customWidth="1"/>
    <col min="6" max="8" width="15.5546875" style="1" customWidth="1"/>
    <col min="9" max="10" width="23.88671875" style="1" customWidth="1"/>
    <col min="11" max="11" width="23.88671875" style="72" customWidth="1"/>
    <col min="12" max="12" width="23.88671875" style="36" customWidth="1"/>
    <col min="13" max="13" width="46.88671875" style="1" customWidth="1"/>
    <col min="14" max="15" width="0" style="1" hidden="1"/>
    <col min="16" max="16383" width="9.109375" style="1" hidden="1"/>
    <col min="16384" max="16384" width="5.6640625" style="1" hidden="1" customWidth="1"/>
  </cols>
  <sheetData>
    <row r="1" spans="1:13" ht="28.8">
      <c r="A1" s="54" t="s">
        <v>6217</v>
      </c>
      <c r="B1" s="54" t="s">
        <v>6461</v>
      </c>
      <c r="L1" s="82">
        <f>COUNTIFS(L5:L10000,"&lt;&gt;",A5:A10000,"&lt;&gt;")/MAX(0,COUNTA(A5:A10000))</f>
        <v>0</v>
      </c>
      <c r="M1" s="25" t="s">
        <v>6508</v>
      </c>
    </row>
    <row r="2" spans="1:13" ht="34.5" customHeight="1">
      <c r="B2" s="56" t="str">
        <f>"Kraj: "&amp;e.1_nacenenie!$G$3</f>
        <v>Kraj: Košický</v>
      </c>
      <c r="L2" s="31">
        <f>SUMIF(A5:A10000,"&lt;&gt;",L5:L10000)</f>
        <v>0</v>
      </c>
      <c r="M2" s="25" t="s">
        <v>6509</v>
      </c>
    </row>
    <row r="3" spans="1:13" ht="52.5" customHeight="1">
      <c r="A3" s="2" t="str">
        <f>"Počet WAN pripojení škôl: " &amp;TEXT(COUNTA(A5:A10000),"# ###")</f>
        <v>Počet WAN pripojení škôl: 514</v>
      </c>
      <c r="E3" s="1"/>
      <c r="G3" s="131" t="str">
        <f>"Počet všetkých škôl: "&amp;TEXT(SUM(G5:G10000),"# ###")</f>
        <v>Počet všetkých škôl: 592</v>
      </c>
      <c r="H3" s="131" t="str">
        <f>"Počet používateľov: "&amp;TEXT(SUM(H5:H10000),"# ###")</f>
        <v>Počet používateľov: 126 051</v>
      </c>
      <c r="I3" s="140" t="s">
        <v>6507</v>
      </c>
      <c r="J3" s="140"/>
      <c r="K3" s="140"/>
      <c r="L3" s="141" t="s">
        <v>6491</v>
      </c>
      <c r="M3" s="141"/>
    </row>
    <row r="4" spans="1:13" s="10" customFormat="1" ht="63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6460</v>
      </c>
      <c r="J4" s="11" t="s">
        <v>6540</v>
      </c>
      <c r="K4" s="79" t="s">
        <v>6454</v>
      </c>
      <c r="L4" s="91" t="s">
        <v>6456</v>
      </c>
      <c r="M4" s="8" t="s">
        <v>6459</v>
      </c>
    </row>
    <row r="5" spans="1:13">
      <c r="A5" s="1" cm="1">
        <f t="array" ref="A5:K518">_xlfn._xlws.FILTER(b.2_wan_pripojenia_ALL!A5:K10000,b.2_wan_pripojenia_ALL!B5:B10000=e.1_nacenenie!$G$3,"n/a")</f>
        <v>100001548</v>
      </c>
      <c r="B5" s="1" t="str">
        <v>Košický</v>
      </c>
      <c r="C5" s="1" t="str">
        <v>Košice IV</v>
      </c>
      <c r="D5" s="1" t="str">
        <v>Súkromná základná škola waldorfská</v>
      </c>
      <c r="E5" s="21" t="str">
        <v>Polárna 1, 4012 Košice-Nad jazerom</v>
      </c>
      <c r="F5" s="1">
        <v>1</v>
      </c>
      <c r="G5" s="1">
        <v>1</v>
      </c>
      <c r="H5" s="1">
        <v>116</v>
      </c>
      <c r="I5" s="1">
        <v>280</v>
      </c>
      <c r="J5" s="1">
        <v>70</v>
      </c>
      <c r="K5" s="72" t="str">
        <v>-</v>
      </c>
      <c r="L5" s="117"/>
      <c r="M5" s="118"/>
    </row>
    <row r="6" spans="1:13">
      <c r="A6" s="1">
        <v>100004802</v>
      </c>
      <c r="B6" s="1" t="str">
        <v>Košický</v>
      </c>
      <c r="C6" s="1" t="str">
        <v>Košice I</v>
      </c>
      <c r="D6" s="1" t="str">
        <v>Súkromné gymnázium FUTURUM</v>
      </c>
      <c r="E6" s="21" t="str">
        <v>Grešákova 1, 4001 Košice-Staré Mesto</v>
      </c>
      <c r="F6" s="1">
        <v>1</v>
      </c>
      <c r="G6" s="1">
        <v>1</v>
      </c>
      <c r="H6" s="1">
        <v>203</v>
      </c>
      <c r="I6" s="1">
        <v>400</v>
      </c>
      <c r="J6" s="1">
        <v>100</v>
      </c>
      <c r="K6" s="72" t="str">
        <v>-</v>
      </c>
      <c r="L6" s="117"/>
      <c r="M6" s="118"/>
    </row>
    <row r="7" spans="1:13">
      <c r="A7" s="1">
        <v>100014288</v>
      </c>
      <c r="B7" s="1" t="str">
        <v>Košický</v>
      </c>
      <c r="C7" s="1" t="str">
        <v>Trebišov</v>
      </c>
      <c r="D7" s="1" t="str">
        <v>Súkromná stredná odborná škola</v>
      </c>
      <c r="E7" s="21" t="str">
        <v>29. augusta 2340 / 38A, 7501 Trebišov</v>
      </c>
      <c r="F7" s="1">
        <v>1</v>
      </c>
      <c r="G7" s="1">
        <v>1</v>
      </c>
      <c r="H7" s="1">
        <v>630</v>
      </c>
      <c r="I7" s="1">
        <v>570</v>
      </c>
      <c r="J7" s="1">
        <v>140</v>
      </c>
      <c r="K7" s="72" t="str">
        <v>-</v>
      </c>
      <c r="L7" s="117"/>
      <c r="M7" s="118"/>
    </row>
    <row r="8" spans="1:13">
      <c r="A8" s="1">
        <v>100014518</v>
      </c>
      <c r="B8" s="1" t="str">
        <v>Košický</v>
      </c>
      <c r="C8" s="1" t="str">
        <v>Gelnica</v>
      </c>
      <c r="D8" s="1" t="str">
        <v>Základná škola</v>
      </c>
      <c r="E8" s="21" t="str">
        <v>Hlavná 121, 5601 Gelnica</v>
      </c>
      <c r="F8" s="1">
        <v>1</v>
      </c>
      <c r="G8" s="1">
        <v>1</v>
      </c>
      <c r="H8" s="1">
        <v>592</v>
      </c>
      <c r="I8" s="1">
        <v>570</v>
      </c>
      <c r="J8" s="1">
        <v>140</v>
      </c>
      <c r="K8" s="72" t="str">
        <v>-</v>
      </c>
      <c r="L8" s="117"/>
      <c r="M8" s="118"/>
    </row>
    <row r="9" spans="1:13">
      <c r="A9" s="1">
        <v>100014526</v>
      </c>
      <c r="B9" s="1" t="str">
        <v>Košický</v>
      </c>
      <c r="C9" s="1" t="str">
        <v>Gelnica</v>
      </c>
      <c r="D9" s="1" t="str">
        <v>Gymnázium</v>
      </c>
      <c r="E9" s="21" t="str">
        <v>SNP 1, 5601 Gelnica</v>
      </c>
      <c r="F9" s="1">
        <v>1</v>
      </c>
      <c r="G9" s="1">
        <v>1</v>
      </c>
      <c r="H9" s="1">
        <v>163</v>
      </c>
      <c r="I9" s="1">
        <v>280</v>
      </c>
      <c r="J9" s="1">
        <v>70</v>
      </c>
      <c r="K9" s="72" t="str">
        <v>-</v>
      </c>
      <c r="L9" s="117"/>
      <c r="M9" s="118"/>
    </row>
    <row r="10" spans="1:13">
      <c r="A10" s="1">
        <v>100014530</v>
      </c>
      <c r="B10" s="1" t="str">
        <v>Košický</v>
      </c>
      <c r="C10" s="1" t="str">
        <v>Gelnica</v>
      </c>
      <c r="D10" s="1" t="str">
        <v>Základná škola s materskou školou</v>
      </c>
      <c r="E10" s="21" t="str">
        <v>Helcmanovce 41, 5563 Helcmanovce</v>
      </c>
      <c r="F10" s="1">
        <v>1</v>
      </c>
      <c r="G10" s="1">
        <v>1</v>
      </c>
      <c r="H10" s="1">
        <v>128</v>
      </c>
      <c r="I10" s="1">
        <v>280</v>
      </c>
      <c r="J10" s="1">
        <v>70</v>
      </c>
      <c r="K10" s="72" t="str">
        <v>-</v>
      </c>
      <c r="L10" s="117"/>
      <c r="M10" s="118"/>
    </row>
    <row r="11" spans="1:13">
      <c r="A11" s="1">
        <v>100014535</v>
      </c>
      <c r="B11" s="1" t="str">
        <v>Košický</v>
      </c>
      <c r="C11" s="1" t="str">
        <v>Gelnica</v>
      </c>
      <c r="D11" s="1" t="str">
        <v>Základná škola</v>
      </c>
      <c r="E11" s="21" t="str">
        <v>Školská 297, 5561 Jaklovce</v>
      </c>
      <c r="F11" s="1">
        <v>1</v>
      </c>
      <c r="G11" s="1">
        <v>1</v>
      </c>
      <c r="H11" s="1">
        <v>156</v>
      </c>
      <c r="I11" s="1">
        <v>280</v>
      </c>
      <c r="J11" s="1">
        <v>70</v>
      </c>
      <c r="K11" s="72" t="str">
        <v>-</v>
      </c>
      <c r="L11" s="117"/>
      <c r="M11" s="118"/>
    </row>
    <row r="12" spans="1:13">
      <c r="A12" s="1">
        <v>100014540</v>
      </c>
      <c r="B12" s="1" t="str">
        <v>Košický</v>
      </c>
      <c r="C12" s="1" t="str">
        <v>Gelnica</v>
      </c>
      <c r="D12" s="1" t="str">
        <v>Základná škola</v>
      </c>
      <c r="E12" s="21" t="str">
        <v>Kluknava 43, 5351 Kluknava</v>
      </c>
      <c r="F12" s="1">
        <v>1</v>
      </c>
      <c r="G12" s="1">
        <v>1</v>
      </c>
      <c r="H12" s="1">
        <v>471</v>
      </c>
      <c r="I12" s="1">
        <v>470</v>
      </c>
      <c r="J12" s="1">
        <v>120</v>
      </c>
      <c r="K12" s="72" t="str">
        <v>-</v>
      </c>
      <c r="L12" s="117"/>
      <c r="M12" s="118"/>
    </row>
    <row r="13" spans="1:13">
      <c r="A13" s="1">
        <v>100014547</v>
      </c>
      <c r="B13" s="1" t="str">
        <v>Košický</v>
      </c>
      <c r="C13" s="1" t="str">
        <v>Gelnica</v>
      </c>
      <c r="D13" s="1" t="str">
        <v>Základná škola s materskou školou</v>
      </c>
      <c r="E13" s="21" t="str">
        <v>Školská 20, 5501 Margecany</v>
      </c>
      <c r="F13" s="1">
        <v>1</v>
      </c>
      <c r="G13" s="1">
        <v>1</v>
      </c>
      <c r="H13" s="1">
        <v>242</v>
      </c>
      <c r="I13" s="1">
        <v>400</v>
      </c>
      <c r="J13" s="1">
        <v>100</v>
      </c>
      <c r="K13" s="72" t="str">
        <v>-</v>
      </c>
      <c r="L13" s="117"/>
      <c r="M13" s="118"/>
    </row>
    <row r="14" spans="1:13">
      <c r="A14" s="1">
        <v>100014552</v>
      </c>
      <c r="B14" s="1" t="str">
        <v>Košický</v>
      </c>
      <c r="C14" s="1" t="str">
        <v>Gelnica</v>
      </c>
      <c r="D14" s="1" t="str">
        <v>Základná škola</v>
      </c>
      <c r="E14" s="21" t="str">
        <v>Mníšek nad Hnilcom 497, 5564 Mníšek nad Hnilcom</v>
      </c>
      <c r="F14" s="1">
        <v>1</v>
      </c>
      <c r="G14" s="1">
        <v>1</v>
      </c>
      <c r="H14" s="1">
        <v>276</v>
      </c>
      <c r="I14" s="1">
        <v>400</v>
      </c>
      <c r="J14" s="1">
        <v>100</v>
      </c>
      <c r="K14" s="72" t="str">
        <v>-</v>
      </c>
      <c r="L14" s="117"/>
      <c r="M14" s="118"/>
    </row>
    <row r="15" spans="1:13">
      <c r="A15" s="1">
        <v>100014557</v>
      </c>
      <c r="B15" s="1" t="str">
        <v>Košický</v>
      </c>
      <c r="C15" s="1" t="str">
        <v>Gelnica</v>
      </c>
      <c r="D15" s="1" t="str">
        <v>Základná škola s materskou školou</v>
      </c>
      <c r="E15" s="21" t="str">
        <v>Školská 684, 5333 Nálepkovo</v>
      </c>
      <c r="F15" s="1">
        <v>1</v>
      </c>
      <c r="G15" s="1">
        <v>1</v>
      </c>
      <c r="H15" s="1">
        <v>863</v>
      </c>
      <c r="I15" s="1">
        <v>740</v>
      </c>
      <c r="J15" s="1">
        <v>190</v>
      </c>
      <c r="K15" s="72" t="str">
        <v>-</v>
      </c>
      <c r="L15" s="117"/>
      <c r="M15" s="118"/>
    </row>
    <row r="16" spans="1:13">
      <c r="A16" s="1">
        <v>100014565</v>
      </c>
      <c r="B16" s="1" t="str">
        <v>Košický</v>
      </c>
      <c r="C16" s="1" t="str">
        <v>Gelnica</v>
      </c>
      <c r="D16" s="1" t="str">
        <v>Stredná odborná škola techniky a služieb</v>
      </c>
      <c r="E16" s="21" t="str">
        <v>Nálepkovo 561, 5333 Nálepkovo</v>
      </c>
      <c r="F16" s="1">
        <v>3</v>
      </c>
      <c r="G16" s="1">
        <v>1</v>
      </c>
      <c r="H16" s="1">
        <v>59</v>
      </c>
      <c r="I16" s="1">
        <v>230</v>
      </c>
      <c r="J16" s="1">
        <v>60</v>
      </c>
      <c r="K16" s="72" t="str">
        <v>-</v>
      </c>
      <c r="L16" s="117"/>
      <c r="M16" s="118"/>
    </row>
    <row r="17" spans="1:13">
      <c r="A17" s="1">
        <v>100014565</v>
      </c>
      <c r="B17" s="1" t="str">
        <v>Košický</v>
      </c>
      <c r="C17" s="1" t="str">
        <v>Gelnica</v>
      </c>
      <c r="D17" s="1" t="str">
        <v>Stredná odborná škola techniky a služieb</v>
      </c>
      <c r="E17" s="21" t="str">
        <v>Prakovce 282, 5562 Prakovce</v>
      </c>
      <c r="F17" s="1">
        <v>3</v>
      </c>
      <c r="G17" s="1">
        <v>1</v>
      </c>
      <c r="H17" s="1">
        <v>202</v>
      </c>
      <c r="I17" s="1">
        <v>400</v>
      </c>
      <c r="J17" s="1">
        <v>100</v>
      </c>
      <c r="K17" s="72" t="str">
        <v>-</v>
      </c>
      <c r="L17" s="117"/>
      <c r="M17" s="118"/>
    </row>
    <row r="18" spans="1:13">
      <c r="A18" s="1">
        <v>100014565</v>
      </c>
      <c r="B18" s="1" t="str">
        <v>Košický</v>
      </c>
      <c r="C18" s="1" t="str">
        <v>Gelnica</v>
      </c>
      <c r="D18" s="1" t="str">
        <v>Stredná odborná škola techniky a služieb</v>
      </c>
      <c r="E18" s="21" t="str">
        <v>Richnava 122, 5351 Richnava</v>
      </c>
      <c r="F18" s="1">
        <v>3</v>
      </c>
      <c r="G18" s="1">
        <v>1</v>
      </c>
      <c r="H18" s="1">
        <v>49</v>
      </c>
      <c r="I18" s="1">
        <v>150</v>
      </c>
      <c r="J18" s="1">
        <v>40</v>
      </c>
      <c r="K18" s="72" t="str">
        <v>-</v>
      </c>
      <c r="L18" s="117"/>
      <c r="M18" s="118"/>
    </row>
    <row r="19" spans="1:13">
      <c r="A19" s="1">
        <v>100014566</v>
      </c>
      <c r="B19" s="1" t="str">
        <v>Košický</v>
      </c>
      <c r="C19" s="1" t="str">
        <v>Gelnica</v>
      </c>
      <c r="D19" s="1" t="str">
        <v>Základná škola s materskou školou</v>
      </c>
      <c r="E19" s="21" t="str">
        <v>Prakovce 307, 5562 Prakovce</v>
      </c>
      <c r="F19" s="1">
        <v>1</v>
      </c>
      <c r="G19" s="1">
        <v>1</v>
      </c>
      <c r="H19" s="1">
        <v>279</v>
      </c>
      <c r="I19" s="1">
        <v>400</v>
      </c>
      <c r="J19" s="1">
        <v>100</v>
      </c>
      <c r="K19" s="72" t="str">
        <v>-</v>
      </c>
      <c r="L19" s="117"/>
      <c r="M19" s="118"/>
    </row>
    <row r="20" spans="1:13">
      <c r="A20" s="1">
        <v>100014574</v>
      </c>
      <c r="B20" s="1" t="str">
        <v>Košický</v>
      </c>
      <c r="C20" s="1" t="str">
        <v>Gelnica</v>
      </c>
      <c r="D20" s="1" t="str">
        <v>Špeciálna základná škola</v>
      </c>
      <c r="E20" s="21" t="str">
        <v>Richnava 189, 5351 Richnava</v>
      </c>
      <c r="F20" s="1">
        <v>1</v>
      </c>
      <c r="G20" s="1">
        <v>1</v>
      </c>
      <c r="H20" s="1">
        <v>124</v>
      </c>
      <c r="I20" s="1">
        <v>280</v>
      </c>
      <c r="J20" s="1">
        <v>70</v>
      </c>
      <c r="K20" s="72" t="str">
        <v>-</v>
      </c>
      <c r="L20" s="117"/>
      <c r="M20" s="118"/>
    </row>
    <row r="21" spans="1:13">
      <c r="A21" s="1">
        <v>100014582</v>
      </c>
      <c r="B21" s="1" t="str">
        <v>Košický</v>
      </c>
      <c r="C21" s="1" t="str">
        <v>Gelnica</v>
      </c>
      <c r="D21" s="1" t="str">
        <v>Základná škola s materskou školou</v>
      </c>
      <c r="E21" s="21" t="str">
        <v>Smolník 528, 5566 Smolník</v>
      </c>
      <c r="F21" s="1">
        <v>1</v>
      </c>
      <c r="G21" s="1">
        <v>1</v>
      </c>
      <c r="H21" s="1">
        <v>117</v>
      </c>
      <c r="I21" s="1">
        <v>280</v>
      </c>
      <c r="J21" s="1">
        <v>70</v>
      </c>
      <c r="K21" s="72" t="str">
        <v>-</v>
      </c>
      <c r="L21" s="117"/>
      <c r="M21" s="118"/>
    </row>
    <row r="22" spans="1:13">
      <c r="A22" s="1">
        <v>100014587</v>
      </c>
      <c r="B22" s="1" t="str">
        <v>Košický</v>
      </c>
      <c r="C22" s="1" t="str">
        <v>Gelnica</v>
      </c>
      <c r="D22" s="1" t="str">
        <v>Základná škola</v>
      </c>
      <c r="E22" s="21" t="str">
        <v>Školská 122, 5334 Švedlár</v>
      </c>
      <c r="F22" s="1">
        <v>1</v>
      </c>
      <c r="G22" s="1">
        <v>1</v>
      </c>
      <c r="H22" s="1">
        <v>316</v>
      </c>
      <c r="I22" s="1">
        <v>470</v>
      </c>
      <c r="J22" s="1">
        <v>120</v>
      </c>
      <c r="K22" s="72" t="str">
        <v>-</v>
      </c>
      <c r="L22" s="117"/>
      <c r="M22" s="118"/>
    </row>
    <row r="23" spans="1:13">
      <c r="A23" s="1">
        <v>100014593</v>
      </c>
      <c r="B23" s="1" t="str">
        <v>Košický</v>
      </c>
      <c r="C23" s="1" t="str">
        <v>Gelnica</v>
      </c>
      <c r="D23" s="1" t="str">
        <v>Základná škola s materskou školou</v>
      </c>
      <c r="E23" s="21" t="str">
        <v>Veľký Folkmar 328, 5551 Veľký Folkmar</v>
      </c>
      <c r="F23" s="1">
        <v>1</v>
      </c>
      <c r="G23" s="1">
        <v>1</v>
      </c>
      <c r="H23" s="1">
        <v>125</v>
      </c>
      <c r="I23" s="1">
        <v>280</v>
      </c>
      <c r="J23" s="1">
        <v>70</v>
      </c>
      <c r="K23" s="72" t="str">
        <v>-</v>
      </c>
      <c r="L23" s="117"/>
      <c r="M23" s="118"/>
    </row>
    <row r="24" spans="1:13">
      <c r="A24" s="1">
        <v>100014596</v>
      </c>
      <c r="B24" s="1" t="str">
        <v>Košický</v>
      </c>
      <c r="C24" s="1" t="str">
        <v>Gelnica</v>
      </c>
      <c r="D24" s="1" t="str">
        <v>Základná škola</v>
      </c>
      <c r="E24" s="21" t="str">
        <v>Závadka 195, 5333 Závadka</v>
      </c>
      <c r="F24" s="1">
        <v>1</v>
      </c>
      <c r="G24" s="1">
        <v>1</v>
      </c>
      <c r="H24" s="1">
        <v>44</v>
      </c>
      <c r="I24" s="1">
        <v>150</v>
      </c>
      <c r="J24" s="1">
        <v>40</v>
      </c>
      <c r="K24" s="72" t="str">
        <v>-</v>
      </c>
      <c r="L24" s="117"/>
      <c r="M24" s="118"/>
    </row>
    <row r="25" spans="1:13">
      <c r="A25" s="1">
        <v>100014604</v>
      </c>
      <c r="B25" s="1" t="str">
        <v>Košický</v>
      </c>
      <c r="C25" s="1" t="str">
        <v>Košice I</v>
      </c>
      <c r="D25" s="1" t="str">
        <v>Reedukačné centrum</v>
      </c>
      <c r="E25" s="21" t="str">
        <v>Bankov č. 15, 4031 Košice-Sever</v>
      </c>
      <c r="F25" s="1">
        <v>1</v>
      </c>
      <c r="G25" s="1">
        <v>3</v>
      </c>
      <c r="H25" s="1">
        <v>45</v>
      </c>
      <c r="I25" s="1">
        <v>150</v>
      </c>
      <c r="J25" s="1">
        <v>40</v>
      </c>
      <c r="K25" s="72" t="str">
        <v>-</v>
      </c>
      <c r="L25" s="117"/>
      <c r="M25" s="118"/>
    </row>
    <row r="26" spans="1:13">
      <c r="A26" s="1">
        <v>100014605</v>
      </c>
      <c r="B26" s="1" t="str">
        <v>Košický</v>
      </c>
      <c r="C26" s="1" t="str">
        <v>Košice I</v>
      </c>
      <c r="D26" s="1" t="str">
        <v>Základná škola</v>
      </c>
      <c r="E26" s="21" t="str">
        <v>Hroncova 23, 4001 Košice-Sever</v>
      </c>
      <c r="F26" s="1">
        <v>1</v>
      </c>
      <c r="G26" s="1">
        <v>1</v>
      </c>
      <c r="H26" s="1">
        <v>811</v>
      </c>
      <c r="I26" s="1">
        <v>740</v>
      </c>
      <c r="J26" s="1">
        <v>190</v>
      </c>
      <c r="K26" s="72" t="str">
        <v>-</v>
      </c>
      <c r="L26" s="117"/>
      <c r="M26" s="118"/>
    </row>
    <row r="27" spans="1:13">
      <c r="A27" s="1">
        <v>100014610</v>
      </c>
      <c r="B27" s="1" t="str">
        <v>Košický</v>
      </c>
      <c r="C27" s="1" t="str">
        <v>Košice I</v>
      </c>
      <c r="D27" s="1" t="str">
        <v>Stredná priemyselná škola elektrotechnická</v>
      </c>
      <c r="E27" s="21" t="str">
        <v>Komenského 44, 4001 Košice-Sever</v>
      </c>
      <c r="F27" s="1">
        <v>1</v>
      </c>
      <c r="G27" s="1">
        <v>1</v>
      </c>
      <c r="H27" s="1">
        <v>913</v>
      </c>
      <c r="I27" s="1">
        <v>740</v>
      </c>
      <c r="J27" s="1">
        <v>190</v>
      </c>
      <c r="K27" s="72" t="str">
        <v>-</v>
      </c>
      <c r="L27" s="117"/>
      <c r="M27" s="118"/>
    </row>
    <row r="28" spans="1:13">
      <c r="A28" s="1">
        <v>100014623</v>
      </c>
      <c r="B28" s="1" t="str">
        <v>Košický</v>
      </c>
      <c r="C28" s="1" t="str">
        <v>Košice I</v>
      </c>
      <c r="D28" s="1" t="str">
        <v>Gymnázium</v>
      </c>
      <c r="E28" s="21" t="str">
        <v>Park mládeže 5, 4001 Košice-Sever</v>
      </c>
      <c r="F28" s="1">
        <v>1</v>
      </c>
      <c r="G28" s="1">
        <v>1</v>
      </c>
      <c r="H28" s="1">
        <v>689</v>
      </c>
      <c r="I28" s="1">
        <v>570</v>
      </c>
      <c r="J28" s="1">
        <v>140</v>
      </c>
      <c r="K28" s="72" t="str">
        <v>-</v>
      </c>
      <c r="L28" s="117"/>
      <c r="M28" s="118"/>
    </row>
    <row r="29" spans="1:13">
      <c r="A29" s="1">
        <v>100014625</v>
      </c>
      <c r="B29" s="1" t="str">
        <v>Košický</v>
      </c>
      <c r="C29" s="1" t="str">
        <v>Košice I</v>
      </c>
      <c r="D29" s="1" t="str">
        <v>Základná škola</v>
      </c>
      <c r="E29" s="21" t="str">
        <v>Polianska 1, 4001 Košice-Sever</v>
      </c>
      <c r="F29" s="1">
        <v>1</v>
      </c>
      <c r="G29" s="1">
        <v>1</v>
      </c>
      <c r="H29" s="1">
        <v>403</v>
      </c>
      <c r="I29" s="1">
        <v>470</v>
      </c>
      <c r="J29" s="1">
        <v>120</v>
      </c>
      <c r="K29" s="72" t="str">
        <v>-</v>
      </c>
      <c r="L29" s="117"/>
      <c r="M29" s="118"/>
    </row>
    <row r="30" spans="1:13">
      <c r="A30" s="1">
        <v>100014634</v>
      </c>
      <c r="B30" s="1" t="str">
        <v>Košický</v>
      </c>
      <c r="C30" s="1" t="str">
        <v>Košice I</v>
      </c>
      <c r="D30" s="1" t="str">
        <v>Základná škola</v>
      </c>
      <c r="E30" s="21" t="str">
        <v>Tomášikova 31, 4001 Košice-Sever</v>
      </c>
      <c r="F30" s="1">
        <v>1</v>
      </c>
      <c r="G30" s="1">
        <v>1</v>
      </c>
      <c r="H30" s="1">
        <v>522</v>
      </c>
      <c r="I30" s="1">
        <v>570</v>
      </c>
      <c r="J30" s="1">
        <v>140</v>
      </c>
      <c r="K30" s="72" t="str">
        <v>-</v>
      </c>
      <c r="L30" s="117"/>
      <c r="M30" s="118"/>
    </row>
    <row r="31" spans="1:13">
      <c r="A31" s="1">
        <v>100014641</v>
      </c>
      <c r="B31" s="1" t="str">
        <v>Košický</v>
      </c>
      <c r="C31" s="1" t="str">
        <v>Košice I</v>
      </c>
      <c r="D31" s="1" t="str">
        <v>Obchodná akadémia</v>
      </c>
      <c r="E31" s="21" t="str">
        <v>Watsonova 61, 4001 Košice-Sever</v>
      </c>
      <c r="F31" s="1">
        <v>1</v>
      </c>
      <c r="G31" s="1">
        <v>1</v>
      </c>
      <c r="H31" s="1">
        <v>590</v>
      </c>
      <c r="I31" s="1">
        <v>570</v>
      </c>
      <c r="J31" s="1">
        <v>140</v>
      </c>
      <c r="K31" s="72" t="str">
        <v>-</v>
      </c>
      <c r="L31" s="117"/>
      <c r="M31" s="118"/>
    </row>
    <row r="32" spans="1:13">
      <c r="A32" s="1">
        <v>100014643</v>
      </c>
      <c r="B32" s="1" t="str">
        <v>Košický</v>
      </c>
      <c r="C32" s="1" t="str">
        <v>Košice I</v>
      </c>
      <c r="D32" s="1" t="str">
        <v>Základná škola</v>
      </c>
      <c r="E32" s="21" t="str">
        <v>Belehradská 21, 4013 Košice-Sídlisko Ťahanovce</v>
      </c>
      <c r="F32" s="1">
        <v>1</v>
      </c>
      <c r="G32" s="1">
        <v>1</v>
      </c>
      <c r="H32" s="1">
        <v>812</v>
      </c>
      <c r="I32" s="1">
        <v>740</v>
      </c>
      <c r="J32" s="1">
        <v>190</v>
      </c>
      <c r="K32" s="72" t="str">
        <v>-</v>
      </c>
      <c r="L32" s="117"/>
      <c r="M32" s="118"/>
    </row>
    <row r="33" spans="1:13">
      <c r="A33" s="1">
        <v>100014648</v>
      </c>
      <c r="B33" s="1" t="str">
        <v>Košický</v>
      </c>
      <c r="C33" s="1" t="str">
        <v>Košice I</v>
      </c>
      <c r="D33" s="1" t="str">
        <v>Základná škola</v>
      </c>
      <c r="E33" s="21" t="str">
        <v>Bruselská 18, 4013 Košice-Sídlisko Ťahanovce</v>
      </c>
      <c r="F33" s="1">
        <v>1</v>
      </c>
      <c r="G33" s="1">
        <v>1</v>
      </c>
      <c r="H33" s="1">
        <v>463</v>
      </c>
      <c r="I33" s="1">
        <v>470</v>
      </c>
      <c r="J33" s="1">
        <v>120</v>
      </c>
      <c r="K33" s="72" t="str">
        <v>-</v>
      </c>
      <c r="L33" s="117"/>
      <c r="M33" s="118"/>
    </row>
    <row r="34" spans="1:13">
      <c r="A34" s="1">
        <v>100014662</v>
      </c>
      <c r="B34" s="1" t="str">
        <v>Košický</v>
      </c>
      <c r="C34" s="1" t="str">
        <v>Košice I</v>
      </c>
      <c r="D34" s="1" t="str">
        <v>Cirkevná základná škola s materskou školou sv. Gorazda</v>
      </c>
      <c r="E34" s="21" t="str">
        <v>Juhoslovanská 2, 4013 Košice-Sídlisko Ťahanovce</v>
      </c>
      <c r="F34" s="1">
        <v>1</v>
      </c>
      <c r="G34" s="1">
        <v>1</v>
      </c>
      <c r="H34" s="1">
        <v>213</v>
      </c>
      <c r="I34" s="1">
        <v>400</v>
      </c>
      <c r="J34" s="1">
        <v>100</v>
      </c>
      <c r="K34" s="72" t="str">
        <v>-</v>
      </c>
      <c r="L34" s="117"/>
      <c r="M34" s="118"/>
    </row>
    <row r="35" spans="1:13">
      <c r="A35" s="1">
        <v>100014668</v>
      </c>
      <c r="B35" s="1" t="str">
        <v>Košický</v>
      </c>
      <c r="C35" s="1" t="str">
        <v>Košice I</v>
      </c>
      <c r="D35" s="1" t="str">
        <v>Stredná odborná škola obchodu a služieb Jána Bocatia</v>
      </c>
      <c r="E35" s="21" t="str">
        <v>Bocatiova 1, 4001 Košice-Staré Mesto</v>
      </c>
      <c r="F35" s="1">
        <v>2</v>
      </c>
      <c r="G35" s="1">
        <v>1</v>
      </c>
      <c r="H35" s="1">
        <v>16</v>
      </c>
      <c r="I35" s="1">
        <v>100</v>
      </c>
      <c r="J35" s="1">
        <v>25</v>
      </c>
      <c r="K35" s="72" t="str">
        <v>-</v>
      </c>
      <c r="L35" s="117"/>
      <c r="M35" s="118"/>
    </row>
    <row r="36" spans="1:13">
      <c r="A36" s="1">
        <v>100014668</v>
      </c>
      <c r="B36" s="1" t="str">
        <v>Košický</v>
      </c>
      <c r="C36" s="1" t="str">
        <v>Košice I</v>
      </c>
      <c r="D36" s="1" t="str">
        <v>Stredná odborná škola obchodu a služieb Jána Bocatia</v>
      </c>
      <c r="E36" s="21" t="str">
        <v>Mládežnícka 3, 4015 Košice-Šaca</v>
      </c>
      <c r="F36" s="1">
        <v>2</v>
      </c>
      <c r="G36" s="1">
        <v>1</v>
      </c>
      <c r="H36" s="1">
        <v>430</v>
      </c>
      <c r="I36" s="1">
        <v>470</v>
      </c>
      <c r="J36" s="1">
        <v>120</v>
      </c>
      <c r="K36" s="72" t="str">
        <v>-</v>
      </c>
      <c r="L36" s="117"/>
      <c r="M36" s="118"/>
    </row>
    <row r="37" spans="1:13">
      <c r="A37" s="1">
        <v>100014672</v>
      </c>
      <c r="B37" s="1" t="str">
        <v>Košický</v>
      </c>
      <c r="C37" s="1" t="str">
        <v>Košice I</v>
      </c>
      <c r="D37" s="1" t="str">
        <v>Stredná odborná škola technická a ekonomická Jozefa Szakkayho - Szakkay József Műszaki és Közgazdasági Szakközépiskola</v>
      </c>
      <c r="E37" s="21" t="str">
        <v>Grešákova 1, 4001 Košice-Staré Mesto</v>
      </c>
      <c r="F37" s="1">
        <v>1</v>
      </c>
      <c r="G37" s="1">
        <v>1</v>
      </c>
      <c r="H37" s="1">
        <v>193</v>
      </c>
      <c r="I37" s="1">
        <v>280</v>
      </c>
      <c r="J37" s="1">
        <v>70</v>
      </c>
      <c r="K37" s="72" t="str">
        <v>-</v>
      </c>
      <c r="L37" s="117"/>
      <c r="M37" s="118"/>
    </row>
    <row r="38" spans="1:13">
      <c r="A38" s="1">
        <v>100014673</v>
      </c>
      <c r="B38" s="1" t="str">
        <v>Košický</v>
      </c>
      <c r="C38" s="1" t="str">
        <v>Košice I</v>
      </c>
      <c r="D38" s="1" t="str">
        <v>Stredná priemyselná škola dopravná</v>
      </c>
      <c r="E38" s="21" t="str">
        <v>Hlavná 113, 4001 Košice-Staré Mesto</v>
      </c>
      <c r="F38" s="1">
        <v>1</v>
      </c>
      <c r="G38" s="1">
        <v>1</v>
      </c>
      <c r="H38" s="1">
        <v>412</v>
      </c>
      <c r="I38" s="1">
        <v>470</v>
      </c>
      <c r="J38" s="1">
        <v>120</v>
      </c>
      <c r="K38" s="72" t="str">
        <v>-</v>
      </c>
      <c r="L38" s="117"/>
      <c r="M38" s="118"/>
    </row>
    <row r="39" spans="1:13">
      <c r="A39" s="1">
        <v>100014680</v>
      </c>
      <c r="B39" s="1" t="str">
        <v>Košický</v>
      </c>
      <c r="C39" s="1" t="str">
        <v>Košice I</v>
      </c>
      <c r="D39" s="1" t="str">
        <v>Škola umeleckého priemyslu</v>
      </c>
      <c r="E39" s="21" t="str">
        <v>Jakobyho 15, 4001 Košice-Staré Mesto</v>
      </c>
      <c r="F39" s="1">
        <v>1</v>
      </c>
      <c r="G39" s="1">
        <v>1</v>
      </c>
      <c r="H39" s="1">
        <v>351</v>
      </c>
      <c r="I39" s="1">
        <v>470</v>
      </c>
      <c r="J39" s="1">
        <v>120</v>
      </c>
      <c r="K39" s="72" t="str">
        <v>-</v>
      </c>
      <c r="L39" s="117"/>
      <c r="M39" s="118"/>
    </row>
    <row r="40" spans="1:13">
      <c r="A40" s="1">
        <v>100014685</v>
      </c>
      <c r="B40" s="1" t="str">
        <v>Košický</v>
      </c>
      <c r="C40" s="1" t="str">
        <v>Košice I</v>
      </c>
      <c r="D40" s="1" t="str">
        <v>Súkromné konzervatórium</v>
      </c>
      <c r="E40" s="21" t="str">
        <v>Zádielska 12, 4001 Košice-Staré Mesto</v>
      </c>
      <c r="F40" s="1">
        <v>1</v>
      </c>
      <c r="G40" s="1">
        <v>1</v>
      </c>
      <c r="H40" s="1">
        <v>75</v>
      </c>
      <c r="I40" s="1">
        <v>230</v>
      </c>
      <c r="J40" s="1">
        <v>60</v>
      </c>
      <c r="K40" s="72" t="str">
        <v>-</v>
      </c>
      <c r="L40" s="117"/>
      <c r="M40" s="118"/>
    </row>
    <row r="41" spans="1:13">
      <c r="A41" s="1">
        <v>100014686</v>
      </c>
      <c r="B41" s="1" t="str">
        <v>Košický</v>
      </c>
      <c r="C41" s="1" t="str">
        <v>Košice I</v>
      </c>
      <c r="D41" s="1" t="str">
        <v>Stredná priemyselná škola strojnícka</v>
      </c>
      <c r="E41" s="21" t="str">
        <v>Komenského 2, 4001 Košice-Staré Mesto</v>
      </c>
      <c r="F41" s="1">
        <v>1</v>
      </c>
      <c r="G41" s="1">
        <v>1</v>
      </c>
      <c r="H41" s="1">
        <v>357</v>
      </c>
      <c r="I41" s="1">
        <v>470</v>
      </c>
      <c r="J41" s="1">
        <v>120</v>
      </c>
      <c r="K41" s="72" t="str">
        <v>-</v>
      </c>
      <c r="L41" s="117"/>
      <c r="M41" s="118"/>
    </row>
    <row r="42" spans="1:13">
      <c r="A42" s="1">
        <v>100014689</v>
      </c>
      <c r="B42" s="1" t="str">
        <v>Košický</v>
      </c>
      <c r="C42" s="1" t="str">
        <v>Košice I</v>
      </c>
      <c r="D42" s="1" t="str">
        <v>GYMNÁZIUM a Základná škola s vyučovacím jazykom maďarským - Márai Sándor Magyar Tanítási Nyelvű Gimnázium és Alapiskola</v>
      </c>
      <c r="E42" s="21" t="str">
        <v>Kuzmányho 6, 4174 Košice-Staré Mesto</v>
      </c>
      <c r="F42" s="1">
        <v>1</v>
      </c>
      <c r="G42" s="1">
        <v>2</v>
      </c>
      <c r="H42" s="1">
        <v>420</v>
      </c>
      <c r="I42" s="1">
        <v>470</v>
      </c>
      <c r="J42" s="1">
        <v>120</v>
      </c>
      <c r="K42" s="72" t="str">
        <v>-</v>
      </c>
      <c r="L42" s="117"/>
      <c r="M42" s="118"/>
    </row>
    <row r="43" spans="1:13">
      <c r="A43" s="1">
        <v>100014692</v>
      </c>
      <c r="B43" s="1" t="str">
        <v>Košický</v>
      </c>
      <c r="C43" s="1" t="str">
        <v>Košice I</v>
      </c>
      <c r="D43" s="1" t="str">
        <v>Stredná priemyselná škola stavebná a geodetická</v>
      </c>
      <c r="E43" s="21" t="str">
        <v>Lermontovova 1, 4001 Košice-Staré Mesto</v>
      </c>
      <c r="F43" s="1">
        <v>1</v>
      </c>
      <c r="G43" s="1">
        <v>1</v>
      </c>
      <c r="H43" s="1">
        <v>321</v>
      </c>
      <c r="I43" s="1">
        <v>470</v>
      </c>
      <c r="J43" s="1">
        <v>120</v>
      </c>
      <c r="K43" s="72" t="str">
        <v>-</v>
      </c>
      <c r="L43" s="117"/>
      <c r="M43" s="118"/>
    </row>
    <row r="44" spans="1:13">
      <c r="A44" s="1">
        <v>100014693</v>
      </c>
      <c r="B44" s="1" t="str">
        <v>Košický</v>
      </c>
      <c r="C44" s="1" t="str">
        <v>Košice I</v>
      </c>
      <c r="D44" s="1" t="str">
        <v>Súkromná stredná odborná škola ekonomická KOŠICKÁ AKADÉMIA</v>
      </c>
      <c r="E44" s="21" t="str">
        <v>Tajovského 15, 4001 Košice-Staré Mesto</v>
      </c>
      <c r="F44" s="1">
        <v>1</v>
      </c>
      <c r="G44" s="1">
        <v>1</v>
      </c>
      <c r="H44" s="1">
        <v>142</v>
      </c>
      <c r="I44" s="1">
        <v>280</v>
      </c>
      <c r="J44" s="1">
        <v>70</v>
      </c>
      <c r="K44" s="72" t="str">
        <v>-</v>
      </c>
      <c r="L44" s="117"/>
      <c r="M44" s="118"/>
    </row>
    <row r="45" spans="1:13">
      <c r="A45" s="1">
        <v>100014697</v>
      </c>
      <c r="B45" s="1" t="str">
        <v>Košický</v>
      </c>
      <c r="C45" s="1" t="str">
        <v>Košice I</v>
      </c>
      <c r="D45" s="1" t="str">
        <v>Súkromná základná škola</v>
      </c>
      <c r="E45" s="21" t="str">
        <v>Lermontovova 1, 4001 Košice-Staré Mesto</v>
      </c>
      <c r="F45" s="1">
        <v>1</v>
      </c>
      <c r="G45" s="1">
        <v>1</v>
      </c>
      <c r="H45" s="1">
        <v>116</v>
      </c>
      <c r="I45" s="1">
        <v>280</v>
      </c>
      <c r="J45" s="1">
        <v>70</v>
      </c>
      <c r="K45" s="72" t="str">
        <v>-</v>
      </c>
      <c r="L45" s="117"/>
      <c r="M45" s="118"/>
    </row>
    <row r="46" spans="1:13">
      <c r="A46" s="1">
        <v>100014702</v>
      </c>
      <c r="B46" s="1" t="str">
        <v>Košický</v>
      </c>
      <c r="C46" s="1" t="str">
        <v>Košice I</v>
      </c>
      <c r="D46" s="1" t="str">
        <v>Stredná zdravotnícka škola sv. Alžbety</v>
      </c>
      <c r="E46" s="21" t="str">
        <v>Mäsiarska 25, 4001 Košice-Staré Mesto</v>
      </c>
      <c r="F46" s="1">
        <v>1</v>
      </c>
      <c r="G46" s="1">
        <v>1</v>
      </c>
      <c r="H46" s="1">
        <v>312</v>
      </c>
      <c r="I46" s="1">
        <v>470</v>
      </c>
      <c r="J46" s="1">
        <v>120</v>
      </c>
      <c r="K46" s="72" t="str">
        <v>-</v>
      </c>
      <c r="L46" s="117"/>
      <c r="M46" s="118"/>
    </row>
    <row r="47" spans="1:13">
      <c r="A47" s="1">
        <v>100014703</v>
      </c>
      <c r="B47" s="1" t="str">
        <v>Košický</v>
      </c>
      <c r="C47" s="1" t="str">
        <v>Košice I</v>
      </c>
      <c r="D47" s="1" t="str">
        <v>Stredná zdravotnícka škola</v>
      </c>
      <c r="E47" s="21" t="str">
        <v>Moyzesova 17, 4176 Košice-Staré Mesto</v>
      </c>
      <c r="F47" s="1">
        <v>1</v>
      </c>
      <c r="G47" s="1">
        <v>1</v>
      </c>
      <c r="H47" s="1">
        <v>497</v>
      </c>
      <c r="I47" s="1">
        <v>470</v>
      </c>
      <c r="J47" s="1">
        <v>120</v>
      </c>
      <c r="K47" s="72" t="str">
        <v>-</v>
      </c>
      <c r="L47" s="117"/>
      <c r="M47" s="118"/>
    </row>
    <row r="48" spans="1:13">
      <c r="A48" s="1">
        <v>100014705</v>
      </c>
      <c r="B48" s="1" t="str">
        <v>Košický</v>
      </c>
      <c r="C48" s="1" t="str">
        <v>Košice I</v>
      </c>
      <c r="D48" s="1" t="str">
        <v>Základná škola</v>
      </c>
      <c r="E48" s="21" t="str">
        <v>Nám. L. Novomeského 2, 4001 Košice-Staré Mesto</v>
      </c>
      <c r="F48" s="1">
        <v>1</v>
      </c>
      <c r="G48" s="1">
        <v>1</v>
      </c>
      <c r="H48" s="1">
        <v>847</v>
      </c>
      <c r="I48" s="1">
        <v>800</v>
      </c>
      <c r="J48" s="1">
        <v>200</v>
      </c>
      <c r="K48" s="72" t="str">
        <v>áno</v>
      </c>
      <c r="L48" s="117"/>
      <c r="M48" s="118"/>
    </row>
    <row r="49" spans="1:13">
      <c r="A49" s="1">
        <v>100014710</v>
      </c>
      <c r="B49" s="1" t="str">
        <v>Košický</v>
      </c>
      <c r="C49" s="1" t="str">
        <v>Košice I</v>
      </c>
      <c r="D49" s="1" t="str">
        <v>Gymnázium Milana Rastislava Štefánika</v>
      </c>
      <c r="E49" s="21" t="str">
        <v>Nám. L. Novomeského 4, 4224 Košice-Staré Mesto</v>
      </c>
      <c r="F49" s="1">
        <v>1</v>
      </c>
      <c r="G49" s="1">
        <v>1</v>
      </c>
      <c r="H49" s="1">
        <v>530</v>
      </c>
      <c r="I49" s="1">
        <v>570</v>
      </c>
      <c r="J49" s="1">
        <v>140</v>
      </c>
      <c r="K49" s="72" t="str">
        <v>-</v>
      </c>
      <c r="L49" s="117"/>
      <c r="M49" s="118"/>
    </row>
    <row r="50" spans="1:13">
      <c r="A50" s="1">
        <v>100014714</v>
      </c>
      <c r="B50" s="1" t="str">
        <v>Košický</v>
      </c>
      <c r="C50" s="1" t="str">
        <v>Košice I</v>
      </c>
      <c r="D50" s="1" t="str">
        <v>Stredná odborná škola železničná</v>
      </c>
      <c r="E50" s="21" t="str">
        <v>Palackého 14, 4001 Košice-Staré Mesto</v>
      </c>
      <c r="F50" s="1">
        <v>1</v>
      </c>
      <c r="G50" s="1">
        <v>1</v>
      </c>
      <c r="H50" s="1">
        <v>377</v>
      </c>
      <c r="I50" s="1">
        <v>800</v>
      </c>
      <c r="J50" s="1">
        <v>200</v>
      </c>
      <c r="K50" s="72" t="str">
        <v>áno</v>
      </c>
      <c r="L50" s="117"/>
      <c r="M50" s="118"/>
    </row>
    <row r="51" spans="1:13">
      <c r="A51" s="1">
        <v>100014719</v>
      </c>
      <c r="B51" s="1" t="str">
        <v>Košický</v>
      </c>
      <c r="C51" s="1" t="str">
        <v>Košice I</v>
      </c>
      <c r="D51" s="1" t="str">
        <v>Základná škola</v>
      </c>
      <c r="E51" s="21" t="str">
        <v>Park Angelinum 8, 4001 Košice-Staré Mesto</v>
      </c>
      <c r="F51" s="1">
        <v>1</v>
      </c>
      <c r="G51" s="1">
        <v>1</v>
      </c>
      <c r="H51" s="1">
        <v>767</v>
      </c>
      <c r="I51" s="1">
        <v>740</v>
      </c>
      <c r="J51" s="1">
        <v>190</v>
      </c>
      <c r="K51" s="72" t="str">
        <v>-</v>
      </c>
      <c r="L51" s="117"/>
      <c r="M51" s="118"/>
    </row>
    <row r="52" spans="1:13">
      <c r="A52" s="1">
        <v>100014722</v>
      </c>
      <c r="B52" s="1" t="str">
        <v>Košický</v>
      </c>
      <c r="C52" s="1" t="str">
        <v>Košice I</v>
      </c>
      <c r="D52" s="1" t="str">
        <v>Gymnázium</v>
      </c>
      <c r="E52" s="21" t="str">
        <v>Poštová 9, 4252 Košice-Staré Mesto</v>
      </c>
      <c r="F52" s="1">
        <v>1</v>
      </c>
      <c r="G52" s="1">
        <v>1</v>
      </c>
      <c r="H52" s="1">
        <v>565</v>
      </c>
      <c r="I52" s="1">
        <v>570</v>
      </c>
      <c r="J52" s="1">
        <v>140</v>
      </c>
      <c r="K52" s="72" t="str">
        <v>-</v>
      </c>
      <c r="L52" s="117"/>
      <c r="M52" s="118"/>
    </row>
    <row r="53" spans="1:13">
      <c r="A53" s="1">
        <v>100014725</v>
      </c>
      <c r="B53" s="1" t="str">
        <v>Košický</v>
      </c>
      <c r="C53" s="1" t="str">
        <v>Košice I</v>
      </c>
      <c r="D53" s="1" t="str">
        <v>Súkromná základná škola</v>
      </c>
      <c r="E53" s="21" t="str">
        <v>Palackého 14, 4001 Košice-Staré Mesto</v>
      </c>
      <c r="F53" s="1">
        <v>1</v>
      </c>
      <c r="G53" s="1">
        <v>1</v>
      </c>
      <c r="H53" s="1">
        <v>200</v>
      </c>
      <c r="I53" s="1">
        <v>400</v>
      </c>
      <c r="J53" s="1">
        <v>100</v>
      </c>
      <c r="K53" s="72" t="str">
        <v>-</v>
      </c>
      <c r="L53" s="117"/>
      <c r="M53" s="118"/>
    </row>
    <row r="54" spans="1:13">
      <c r="A54" s="1">
        <v>100014729</v>
      </c>
      <c r="B54" s="1" t="str">
        <v>Košický</v>
      </c>
      <c r="C54" s="1" t="str">
        <v>Košice I</v>
      </c>
      <c r="D54" s="1" t="str">
        <v>Evanjelické gymnázium Jána Ámosa Komenského</v>
      </c>
      <c r="E54" s="21" t="str">
        <v>Škultétyho 10, 4001 Košice-Staré Mesto</v>
      </c>
      <c r="F54" s="1">
        <v>1</v>
      </c>
      <c r="G54" s="1">
        <v>1</v>
      </c>
      <c r="H54" s="1">
        <v>566</v>
      </c>
      <c r="I54" s="1">
        <v>570</v>
      </c>
      <c r="J54" s="1">
        <v>140</v>
      </c>
      <c r="K54" s="72" t="str">
        <v>-</v>
      </c>
      <c r="L54" s="117"/>
      <c r="M54" s="118"/>
    </row>
    <row r="55" spans="1:13">
      <c r="A55" s="1">
        <v>100014731</v>
      </c>
      <c r="B55" s="1" t="str">
        <v>Košický</v>
      </c>
      <c r="C55" s="1" t="str">
        <v>Košice I</v>
      </c>
      <c r="D55" s="1" t="str">
        <v>Gymnázium</v>
      </c>
      <c r="E55" s="21" t="str">
        <v>Šrobárova 1, 4223 Košice-Staré Mesto</v>
      </c>
      <c r="F55" s="1">
        <v>1</v>
      </c>
      <c r="G55" s="1">
        <v>1</v>
      </c>
      <c r="H55" s="1">
        <v>673</v>
      </c>
      <c r="I55" s="1">
        <v>570</v>
      </c>
      <c r="J55" s="1">
        <v>140</v>
      </c>
      <c r="K55" s="72" t="str">
        <v>-</v>
      </c>
      <c r="L55" s="117"/>
      <c r="M55" s="118"/>
    </row>
    <row r="56" spans="1:13">
      <c r="A56" s="1">
        <v>100014737</v>
      </c>
      <c r="B56" s="1" t="str">
        <v>Košický</v>
      </c>
      <c r="C56" s="1" t="str">
        <v>Košice I</v>
      </c>
      <c r="D56" s="1" t="str">
        <v>Konzervatórium</v>
      </c>
      <c r="E56" s="21" t="str">
        <v>Timonova 2, 4203 Košice-Staré Mesto</v>
      </c>
      <c r="F56" s="1">
        <v>1</v>
      </c>
      <c r="G56" s="1">
        <v>1</v>
      </c>
      <c r="H56" s="1">
        <v>275</v>
      </c>
      <c r="I56" s="1">
        <v>400</v>
      </c>
      <c r="J56" s="1">
        <v>100</v>
      </c>
      <c r="K56" s="72" t="str">
        <v>-</v>
      </c>
      <c r="L56" s="117"/>
      <c r="M56" s="118"/>
    </row>
    <row r="57" spans="1:13">
      <c r="A57" s="1">
        <v>100014745</v>
      </c>
      <c r="B57" s="1" t="str">
        <v>Košický</v>
      </c>
      <c r="C57" s="1" t="str">
        <v>Košice I</v>
      </c>
      <c r="D57" s="1" t="str">
        <v>Gymnázium sv. Tomáša Akvinského</v>
      </c>
      <c r="E57" s="21" t="str">
        <v>Zbrojničná 3, 4001 Košice-Staré Mesto</v>
      </c>
      <c r="F57" s="1">
        <v>1</v>
      </c>
      <c r="G57" s="1">
        <v>1</v>
      </c>
      <c r="H57" s="1">
        <v>442</v>
      </c>
      <c r="I57" s="1">
        <v>470</v>
      </c>
      <c r="J57" s="1">
        <v>120</v>
      </c>
      <c r="K57" s="72" t="str">
        <v>-</v>
      </c>
      <c r="L57" s="117"/>
      <c r="M57" s="118"/>
    </row>
    <row r="58" spans="1:13">
      <c r="A58" s="1">
        <v>100014751</v>
      </c>
      <c r="B58" s="1" t="str">
        <v>Košický</v>
      </c>
      <c r="C58" s="1" t="str">
        <v>Košice I</v>
      </c>
      <c r="D58" s="1" t="str">
        <v>Základná škola s materskou školou</v>
      </c>
      <c r="E58" s="21" t="str">
        <v>Želiarska 4, 4013 Košice-Ťahanovce</v>
      </c>
      <c r="F58" s="1">
        <v>1</v>
      </c>
      <c r="G58" s="1">
        <v>1</v>
      </c>
      <c r="H58" s="1">
        <v>238</v>
      </c>
      <c r="I58" s="1">
        <v>400</v>
      </c>
      <c r="J58" s="1">
        <v>100</v>
      </c>
      <c r="K58" s="72" t="str">
        <v>-</v>
      </c>
      <c r="L58" s="117"/>
      <c r="M58" s="118"/>
    </row>
    <row r="59" spans="1:13">
      <c r="A59" s="1">
        <v>100014759</v>
      </c>
      <c r="B59" s="1" t="str">
        <v>Košický</v>
      </c>
      <c r="C59" s="1" t="str">
        <v>Košice II</v>
      </c>
      <c r="D59" s="1" t="str">
        <v>Základná škola</v>
      </c>
      <c r="E59" s="21" t="str">
        <v>Ľ. Podjavorinskej 1, 4011 Košice-Luník IX</v>
      </c>
      <c r="F59" s="1">
        <v>1</v>
      </c>
      <c r="G59" s="1">
        <v>1</v>
      </c>
      <c r="H59" s="1">
        <v>863</v>
      </c>
      <c r="I59" s="1">
        <v>800</v>
      </c>
      <c r="J59" s="1">
        <v>200</v>
      </c>
      <c r="K59" s="72" t="str">
        <v>áno</v>
      </c>
      <c r="L59" s="117"/>
      <c r="M59" s="118"/>
    </row>
    <row r="60" spans="1:13">
      <c r="A60" s="1">
        <v>100014763</v>
      </c>
      <c r="B60" s="1" t="str">
        <v>Košický</v>
      </c>
      <c r="C60" s="1" t="str">
        <v>Košice II</v>
      </c>
      <c r="D60" s="1" t="str">
        <v>Súkromná praktická škola</v>
      </c>
      <c r="E60" s="21" t="str">
        <v>Myslavská 401, 4016 Košice-Myslava</v>
      </c>
      <c r="F60" s="1">
        <v>1</v>
      </c>
      <c r="G60" s="1">
        <v>1</v>
      </c>
      <c r="H60" s="1">
        <v>10</v>
      </c>
      <c r="I60" s="1">
        <v>100</v>
      </c>
      <c r="J60" s="1">
        <v>25</v>
      </c>
      <c r="K60" s="72" t="str">
        <v>-</v>
      </c>
      <c r="L60" s="117"/>
      <c r="M60" s="118"/>
    </row>
    <row r="61" spans="1:13">
      <c r="A61" s="1">
        <v>100014765</v>
      </c>
      <c r="B61" s="1" t="str">
        <v>Košický</v>
      </c>
      <c r="C61" s="1" t="str">
        <v>Košice II</v>
      </c>
      <c r="D61" s="1" t="str">
        <v>Súkromná základná škola s materskou školou pre žiakov a deti s autizmom</v>
      </c>
      <c r="E61" s="21" t="str">
        <v>Myslavská 401, 4016 Košice-Myslava</v>
      </c>
      <c r="F61" s="1">
        <v>1</v>
      </c>
      <c r="G61" s="1">
        <v>1</v>
      </c>
      <c r="H61" s="1">
        <v>60</v>
      </c>
      <c r="I61" s="1">
        <v>230</v>
      </c>
      <c r="J61" s="1">
        <v>60</v>
      </c>
      <c r="K61" s="72" t="str">
        <v>-</v>
      </c>
      <c r="L61" s="117"/>
      <c r="M61" s="118"/>
    </row>
    <row r="62" spans="1:13">
      <c r="A62" s="1">
        <v>100014790</v>
      </c>
      <c r="B62" s="1" t="str">
        <v>Košický</v>
      </c>
      <c r="C62" s="1" t="str">
        <v>Košice II</v>
      </c>
      <c r="D62" s="1" t="str">
        <v>Základná škola</v>
      </c>
      <c r="E62" s="21" t="str">
        <v>Drábova 3, 4023 Košice-Sídlisko KVP</v>
      </c>
      <c r="F62" s="1">
        <v>1</v>
      </c>
      <c r="G62" s="1">
        <v>1</v>
      </c>
      <c r="H62" s="1">
        <v>578</v>
      </c>
      <c r="I62" s="1">
        <v>570</v>
      </c>
      <c r="J62" s="1">
        <v>140</v>
      </c>
      <c r="K62" s="72" t="str">
        <v>-</v>
      </c>
      <c r="L62" s="117"/>
      <c r="M62" s="118"/>
    </row>
    <row r="63" spans="1:13">
      <c r="A63" s="1">
        <v>100014796</v>
      </c>
      <c r="B63" s="1" t="str">
        <v>Košický</v>
      </c>
      <c r="C63" s="1" t="str">
        <v>Košice II</v>
      </c>
      <c r="D63" s="1" t="str">
        <v>Základná škola Mateja Lechkého</v>
      </c>
      <c r="E63" s="21" t="str">
        <v>Jána Pavla II. 1, 4011 Košice-Sídlisko KVP</v>
      </c>
      <c r="F63" s="1">
        <v>1</v>
      </c>
      <c r="G63" s="1">
        <v>1</v>
      </c>
      <c r="H63" s="1">
        <v>546</v>
      </c>
      <c r="I63" s="1">
        <v>570</v>
      </c>
      <c r="J63" s="1">
        <v>140</v>
      </c>
      <c r="K63" s="72" t="str">
        <v>-</v>
      </c>
      <c r="L63" s="117"/>
      <c r="M63" s="118"/>
    </row>
    <row r="64" spans="1:13">
      <c r="A64" s="1">
        <v>100014799</v>
      </c>
      <c r="B64" s="1" t="str">
        <v>Košický</v>
      </c>
      <c r="C64" s="1" t="str">
        <v>Košice II</v>
      </c>
      <c r="D64" s="1" t="str">
        <v>Základná škola</v>
      </c>
      <c r="E64" s="21" t="str">
        <v>Janigova 2, 4023 Košice-Sídlisko KVP</v>
      </c>
      <c r="F64" s="1">
        <v>1</v>
      </c>
      <c r="G64" s="1">
        <v>1</v>
      </c>
      <c r="H64" s="1">
        <v>661</v>
      </c>
      <c r="I64" s="1">
        <v>570</v>
      </c>
      <c r="J64" s="1">
        <v>140</v>
      </c>
      <c r="K64" s="72" t="str">
        <v>-</v>
      </c>
      <c r="L64" s="117"/>
      <c r="M64" s="118"/>
    </row>
    <row r="65" spans="1:13">
      <c r="A65" s="1">
        <v>100014803</v>
      </c>
      <c r="B65" s="1" t="str">
        <v>Košický</v>
      </c>
      <c r="C65" s="1" t="str">
        <v>Košice II</v>
      </c>
      <c r="D65" s="1" t="str">
        <v>Základná škola</v>
      </c>
      <c r="E65" s="21" t="str">
        <v>Starozagorská 8, 4023 Košice-Sídlisko KVP</v>
      </c>
      <c r="F65" s="1">
        <v>1</v>
      </c>
      <c r="G65" s="1">
        <v>1</v>
      </c>
      <c r="H65" s="1">
        <v>266</v>
      </c>
      <c r="I65" s="1">
        <v>400</v>
      </c>
      <c r="J65" s="1">
        <v>100</v>
      </c>
      <c r="K65" s="72" t="str">
        <v>-</v>
      </c>
      <c r="L65" s="117"/>
      <c r="M65" s="118"/>
    </row>
    <row r="66" spans="1:13">
      <c r="A66" s="1">
        <v>100014813</v>
      </c>
      <c r="B66" s="1" t="str">
        <v>Košický</v>
      </c>
      <c r="C66" s="1" t="str">
        <v>Košice II</v>
      </c>
      <c r="D66" s="1" t="str">
        <v>Základná škola</v>
      </c>
      <c r="E66" s="21" t="str">
        <v>Mládežnícka 3, 4015 Košice-Šaca</v>
      </c>
      <c r="F66" s="1">
        <v>1</v>
      </c>
      <c r="G66" s="1">
        <v>1</v>
      </c>
      <c r="H66" s="1">
        <v>463</v>
      </c>
      <c r="I66" s="1">
        <v>470</v>
      </c>
      <c r="J66" s="1">
        <v>120</v>
      </c>
      <c r="K66" s="72" t="str">
        <v>-</v>
      </c>
      <c r="L66" s="117"/>
      <c r="M66" s="118"/>
    </row>
    <row r="67" spans="1:13">
      <c r="A67" s="1">
        <v>100014817</v>
      </c>
      <c r="B67" s="1" t="str">
        <v>Košický</v>
      </c>
      <c r="C67" s="1" t="str">
        <v>Košice II</v>
      </c>
      <c r="D67" s="1" t="str">
        <v>Stredná odborná škola priemyselných technológii</v>
      </c>
      <c r="E67" s="21" t="str">
        <v>Budovateľská 1, 4015 Košice-Šaca</v>
      </c>
      <c r="F67" s="1">
        <v>3</v>
      </c>
      <c r="G67" s="1">
        <v>1</v>
      </c>
      <c r="H67" s="1">
        <v>398</v>
      </c>
      <c r="I67" s="1">
        <v>800</v>
      </c>
      <c r="J67" s="1">
        <v>200</v>
      </c>
      <c r="K67" s="72" t="str">
        <v>áno</v>
      </c>
      <c r="L67" s="117"/>
      <c r="M67" s="118"/>
    </row>
    <row r="68" spans="1:13">
      <c r="A68" s="1">
        <v>100014817</v>
      </c>
      <c r="B68" s="1" t="str">
        <v>Košický</v>
      </c>
      <c r="C68" s="1" t="str">
        <v>Košice II</v>
      </c>
      <c r="D68" s="1" t="str">
        <v>Stredná odborná škola priemyselných technológii</v>
      </c>
      <c r="E68" s="21" t="str">
        <v>Floriánska 18, 4001 Košice-Staré Mesto</v>
      </c>
      <c r="F68" s="1">
        <v>3</v>
      </c>
      <c r="G68" s="1">
        <v>1</v>
      </c>
      <c r="H68" s="1">
        <v>34</v>
      </c>
      <c r="I68" s="1">
        <v>800</v>
      </c>
      <c r="J68" s="1">
        <v>200</v>
      </c>
      <c r="K68" s="72" t="str">
        <v>áno</v>
      </c>
      <c r="L68" s="117"/>
      <c r="M68" s="118"/>
    </row>
    <row r="69" spans="1:13">
      <c r="A69" s="1">
        <v>100014817</v>
      </c>
      <c r="B69" s="1" t="str">
        <v>Košický</v>
      </c>
      <c r="C69" s="1" t="str">
        <v>Košice II</v>
      </c>
      <c r="D69" s="1" t="str">
        <v>Stredná odborná škola priemyselných technológii</v>
      </c>
      <c r="E69" s="21" t="str">
        <v>Učňovská 5, 4015 Košice-Šaca</v>
      </c>
      <c r="F69" s="1">
        <v>3</v>
      </c>
      <c r="G69" s="1">
        <v>1</v>
      </c>
      <c r="H69" s="1">
        <v>65</v>
      </c>
      <c r="I69" s="1">
        <v>800</v>
      </c>
      <c r="J69" s="1">
        <v>200</v>
      </c>
      <c r="K69" s="72" t="str">
        <v>áno</v>
      </c>
      <c r="L69" s="117"/>
      <c r="M69" s="118"/>
    </row>
    <row r="70" spans="1:13">
      <c r="A70" s="1">
        <v>100014821</v>
      </c>
      <c r="B70" s="1" t="str">
        <v>Košický</v>
      </c>
      <c r="C70" s="1" t="str">
        <v>Košice II</v>
      </c>
      <c r="D70" s="1" t="str">
        <v>Základná škola</v>
      </c>
      <c r="E70" s="21" t="str">
        <v>Bernolákova 16, 4011 Košice-Západ</v>
      </c>
      <c r="F70" s="1">
        <v>2</v>
      </c>
      <c r="G70" s="1">
        <v>1</v>
      </c>
      <c r="H70" s="1">
        <v>687</v>
      </c>
      <c r="I70" s="1">
        <v>570</v>
      </c>
      <c r="J70" s="1">
        <v>140</v>
      </c>
      <c r="K70" s="72" t="str">
        <v>-</v>
      </c>
      <c r="L70" s="117"/>
      <c r="M70" s="118"/>
    </row>
    <row r="71" spans="1:13">
      <c r="A71" s="1">
        <v>100014821</v>
      </c>
      <c r="B71" s="1" t="str">
        <v>Košický</v>
      </c>
      <c r="C71" s="1" t="str">
        <v>Košice II</v>
      </c>
      <c r="D71" s="1" t="str">
        <v>Základná škola</v>
      </c>
      <c r="E71" s="21" t="str">
        <v>Dolina 43, 4015 Košice-Poľov</v>
      </c>
      <c r="F71" s="1">
        <v>2</v>
      </c>
      <c r="G71" s="1">
        <v>1</v>
      </c>
      <c r="H71" s="1">
        <v>44</v>
      </c>
      <c r="I71" s="1">
        <v>500</v>
      </c>
      <c r="J71" s="1">
        <v>125</v>
      </c>
      <c r="K71" s="72" t="str">
        <v>áno</v>
      </c>
      <c r="L71" s="117"/>
      <c r="M71" s="118"/>
    </row>
    <row r="72" spans="1:13">
      <c r="A72" s="1">
        <v>100014824</v>
      </c>
      <c r="B72" s="1" t="str">
        <v>Košický</v>
      </c>
      <c r="C72" s="1" t="str">
        <v>Košice II</v>
      </c>
      <c r="D72" s="1" t="str">
        <v>Základná škola sv. Cyrila a Metoda</v>
      </c>
      <c r="E72" s="21" t="str">
        <v>Bernolákova 18, 4011 Košice-Západ</v>
      </c>
      <c r="F72" s="1">
        <v>1</v>
      </c>
      <c r="G72" s="1">
        <v>1</v>
      </c>
      <c r="H72" s="1">
        <v>785</v>
      </c>
      <c r="I72" s="1">
        <v>800</v>
      </c>
      <c r="J72" s="1">
        <v>200</v>
      </c>
      <c r="K72" s="72" t="str">
        <v>áno</v>
      </c>
      <c r="L72" s="117"/>
      <c r="M72" s="118"/>
    </row>
    <row r="73" spans="1:13">
      <c r="A73" s="1">
        <v>100014831</v>
      </c>
      <c r="B73" s="1" t="str">
        <v>Košický</v>
      </c>
      <c r="C73" s="1" t="str">
        <v>Košice II</v>
      </c>
      <c r="D73" s="1" t="str">
        <v>Špeciálna základná škola</v>
      </c>
      <c r="E73" s="21" t="str">
        <v>Inžinierska 24, 4011 Košice-Západ</v>
      </c>
      <c r="F73" s="1">
        <v>1</v>
      </c>
      <c r="G73" s="1">
        <v>1</v>
      </c>
      <c r="H73" s="1">
        <v>67</v>
      </c>
      <c r="I73" s="1">
        <v>230</v>
      </c>
      <c r="J73" s="1">
        <v>60</v>
      </c>
      <c r="K73" s="72" t="str">
        <v>-</v>
      </c>
      <c r="L73" s="117"/>
      <c r="M73" s="118"/>
    </row>
    <row r="74" spans="1:13">
      <c r="A74" s="1">
        <v>100014838</v>
      </c>
      <c r="B74" s="1" t="str">
        <v>Košický</v>
      </c>
      <c r="C74" s="1" t="str">
        <v>Košice II</v>
      </c>
      <c r="D74" s="1" t="str">
        <v>Súkromné gymnázium</v>
      </c>
      <c r="E74" s="21" t="str">
        <v>Katkin park 2, 4011 Košice-Západ</v>
      </c>
      <c r="F74" s="1">
        <v>1</v>
      </c>
      <c r="G74" s="1">
        <v>1</v>
      </c>
      <c r="H74" s="1">
        <v>215</v>
      </c>
      <c r="I74" s="1">
        <v>400</v>
      </c>
      <c r="J74" s="1">
        <v>100</v>
      </c>
      <c r="K74" s="72" t="str">
        <v>-</v>
      </c>
      <c r="L74" s="117"/>
      <c r="M74" s="118"/>
    </row>
    <row r="75" spans="1:13">
      <c r="A75" s="1">
        <v>100014840</v>
      </c>
      <c r="B75" s="1" t="str">
        <v>Košický</v>
      </c>
      <c r="C75" s="1" t="str">
        <v>Košice II</v>
      </c>
      <c r="D75" s="1" t="str">
        <v>Základná škola</v>
      </c>
      <c r="E75" s="21" t="str">
        <v>Kežmarská 28, 4011 Košice-Západ</v>
      </c>
      <c r="F75" s="1">
        <v>1</v>
      </c>
      <c r="G75" s="1">
        <v>1</v>
      </c>
      <c r="H75" s="1">
        <v>685</v>
      </c>
      <c r="I75" s="1">
        <v>570</v>
      </c>
      <c r="J75" s="1">
        <v>140</v>
      </c>
      <c r="K75" s="72" t="str">
        <v>-</v>
      </c>
      <c r="L75" s="117"/>
      <c r="M75" s="118"/>
    </row>
    <row r="76" spans="1:13">
      <c r="A76" s="1">
        <v>100014844</v>
      </c>
      <c r="B76" s="1" t="str">
        <v>Košický</v>
      </c>
      <c r="C76" s="1" t="str">
        <v>Košice II</v>
      </c>
      <c r="D76" s="1" t="str">
        <v>Základná škola</v>
      </c>
      <c r="E76" s="21" t="str">
        <v>Kežmarská 30, 4011 Košice-Západ</v>
      </c>
      <c r="F76" s="1">
        <v>1</v>
      </c>
      <c r="G76" s="1">
        <v>1</v>
      </c>
      <c r="H76" s="1">
        <v>643</v>
      </c>
      <c r="I76" s="1">
        <v>570</v>
      </c>
      <c r="J76" s="1">
        <v>140</v>
      </c>
      <c r="K76" s="72" t="str">
        <v>-</v>
      </c>
      <c r="L76" s="117"/>
      <c r="M76" s="118"/>
    </row>
    <row r="77" spans="1:13">
      <c r="A77" s="1">
        <v>100014863</v>
      </c>
      <c r="B77" s="1" t="str">
        <v>Košický</v>
      </c>
      <c r="C77" s="1" t="str">
        <v>Košice II</v>
      </c>
      <c r="D77" s="1" t="str">
        <v>Súkromná škola umeleckého priemyslu filmová</v>
      </c>
      <c r="E77" s="21" t="str">
        <v>Petzvalova 2, 4011 Košice-Západ</v>
      </c>
      <c r="F77" s="1">
        <v>1</v>
      </c>
      <c r="G77" s="1">
        <v>1</v>
      </c>
      <c r="H77" s="1">
        <v>213</v>
      </c>
      <c r="I77" s="1">
        <v>400</v>
      </c>
      <c r="J77" s="1">
        <v>100</v>
      </c>
      <c r="K77" s="72" t="str">
        <v>-</v>
      </c>
      <c r="L77" s="117"/>
      <c r="M77" s="118"/>
    </row>
    <row r="78" spans="1:13">
      <c r="A78" s="1">
        <v>100014867</v>
      </c>
      <c r="B78" s="1" t="str">
        <v>Košický</v>
      </c>
      <c r="C78" s="1" t="str">
        <v>Košice II</v>
      </c>
      <c r="D78" s="1" t="str">
        <v>Základná škola</v>
      </c>
      <c r="E78" s="21" t="str">
        <v>Považská 12, 4011 Košice-Západ</v>
      </c>
      <c r="F78" s="1">
        <v>1</v>
      </c>
      <c r="G78" s="1">
        <v>1</v>
      </c>
      <c r="H78" s="1">
        <v>479</v>
      </c>
      <c r="I78" s="1">
        <v>470</v>
      </c>
      <c r="J78" s="1">
        <v>120</v>
      </c>
      <c r="K78" s="72" t="str">
        <v>-</v>
      </c>
      <c r="L78" s="117"/>
      <c r="M78" s="118"/>
    </row>
    <row r="79" spans="1:13">
      <c r="A79" s="1">
        <v>100014879</v>
      </c>
      <c r="B79" s="1" t="str">
        <v>Košický</v>
      </c>
      <c r="C79" s="1" t="str">
        <v>Košice II</v>
      </c>
      <c r="D79" s="1" t="str">
        <v>Súkromná základná škola</v>
      </c>
      <c r="E79" s="21" t="str">
        <v>Trebišovská 368 / 13, 4011 Košice-Západ</v>
      </c>
      <c r="F79" s="1">
        <v>2</v>
      </c>
      <c r="G79" s="1">
        <v>1</v>
      </c>
      <c r="H79" s="1">
        <v>15</v>
      </c>
      <c r="I79" s="1">
        <v>100</v>
      </c>
      <c r="J79" s="1">
        <v>25</v>
      </c>
      <c r="K79" s="72" t="str">
        <v>-</v>
      </c>
      <c r="L79" s="117"/>
      <c r="M79" s="118"/>
    </row>
    <row r="80" spans="1:13">
      <c r="A80" s="1">
        <v>100014879</v>
      </c>
      <c r="B80" s="1" t="str">
        <v>Košický</v>
      </c>
      <c r="C80" s="1" t="str">
        <v>Košice II</v>
      </c>
      <c r="D80" s="1" t="str">
        <v>Súkromná základná škola</v>
      </c>
      <c r="E80" s="21" t="str">
        <v>Trieda SNP 104, 4011 Košice-Západ</v>
      </c>
      <c r="F80" s="1">
        <v>2</v>
      </c>
      <c r="G80" s="1">
        <v>1</v>
      </c>
      <c r="H80" s="1">
        <v>159</v>
      </c>
      <c r="I80" s="1">
        <v>280</v>
      </c>
      <c r="J80" s="1">
        <v>70</v>
      </c>
      <c r="K80" s="72" t="str">
        <v>-</v>
      </c>
      <c r="L80" s="117"/>
      <c r="M80" s="118"/>
    </row>
    <row r="81" spans="1:13">
      <c r="A81" s="1">
        <v>100014881</v>
      </c>
      <c r="B81" s="1" t="str">
        <v>Košický</v>
      </c>
      <c r="C81" s="1" t="str">
        <v>Košice II</v>
      </c>
      <c r="D81" s="1" t="str">
        <v>Základná škola</v>
      </c>
      <c r="E81" s="21" t="str">
        <v>Trebišovská 10, 4011 Košice-Západ</v>
      </c>
      <c r="F81" s="1">
        <v>1</v>
      </c>
      <c r="G81" s="1">
        <v>1</v>
      </c>
      <c r="H81" s="1">
        <v>639</v>
      </c>
      <c r="I81" s="1">
        <v>570</v>
      </c>
      <c r="J81" s="1">
        <v>140</v>
      </c>
      <c r="K81" s="72" t="str">
        <v>-</v>
      </c>
      <c r="L81" s="117"/>
      <c r="M81" s="118"/>
    </row>
    <row r="82" spans="1:13">
      <c r="A82" s="1">
        <v>100014886</v>
      </c>
      <c r="B82" s="1" t="str">
        <v>Košický</v>
      </c>
      <c r="C82" s="1" t="str">
        <v>Košice II</v>
      </c>
      <c r="D82" s="1" t="str">
        <v>Gymnázium</v>
      </c>
      <c r="E82" s="21" t="str">
        <v>Trebišovská 12, 4011 Košice-Západ</v>
      </c>
      <c r="F82" s="1">
        <v>1</v>
      </c>
      <c r="G82" s="1">
        <v>1</v>
      </c>
      <c r="H82" s="1">
        <v>619</v>
      </c>
      <c r="I82" s="1">
        <v>570</v>
      </c>
      <c r="J82" s="1">
        <v>140</v>
      </c>
      <c r="K82" s="72" t="str">
        <v>-</v>
      </c>
      <c r="L82" s="117"/>
      <c r="M82" s="118"/>
    </row>
    <row r="83" spans="1:13">
      <c r="A83" s="1">
        <v>100014889</v>
      </c>
      <c r="B83" s="1" t="str">
        <v>Košický</v>
      </c>
      <c r="C83" s="1" t="str">
        <v>Košice II</v>
      </c>
      <c r="D83" s="1" t="str">
        <v>Základná škola s materskou školou pri zdravotníckom zariadení</v>
      </c>
      <c r="E83" s="21" t="str">
        <v>Rastislavova 43, 4001 Košice-Juh</v>
      </c>
      <c r="F83" s="1">
        <v>2</v>
      </c>
      <c r="G83" s="1">
        <v>1</v>
      </c>
      <c r="H83" s="1">
        <v>10</v>
      </c>
      <c r="I83" s="1">
        <v>100</v>
      </c>
      <c r="J83" s="1">
        <v>25</v>
      </c>
      <c r="K83" s="72" t="str">
        <v>-</v>
      </c>
      <c r="L83" s="117"/>
      <c r="M83" s="118"/>
    </row>
    <row r="84" spans="1:13">
      <c r="A84" s="1">
        <v>100014889</v>
      </c>
      <c r="B84" s="1" t="str">
        <v>Košický</v>
      </c>
      <c r="C84" s="1" t="str">
        <v>Košice II</v>
      </c>
      <c r="D84" s="1" t="str">
        <v>Základná škola s materskou školou pri zdravotníckom zariadení</v>
      </c>
      <c r="E84" s="21" t="str">
        <v>Trieda SNP 1, 4011 Košice-Západ</v>
      </c>
      <c r="F84" s="1">
        <v>2</v>
      </c>
      <c r="G84" s="1">
        <v>1</v>
      </c>
      <c r="H84" s="1">
        <v>99</v>
      </c>
      <c r="I84" s="1">
        <v>230</v>
      </c>
      <c r="J84" s="1">
        <v>60</v>
      </c>
      <c r="K84" s="72" t="str">
        <v>-</v>
      </c>
      <c r="L84" s="117"/>
      <c r="M84" s="118"/>
    </row>
    <row r="85" spans="1:13">
      <c r="A85" s="1">
        <v>100014891</v>
      </c>
      <c r="B85" s="1" t="str">
        <v>Košický</v>
      </c>
      <c r="C85" s="1" t="str">
        <v>Košice II</v>
      </c>
      <c r="D85" s="1" t="str">
        <v>Stredná športová škola</v>
      </c>
      <c r="E85" s="21" t="str">
        <v>Trieda SNP 104, 4011 Košice-Západ</v>
      </c>
      <c r="F85" s="1">
        <v>1</v>
      </c>
      <c r="G85" s="1">
        <v>1</v>
      </c>
      <c r="H85" s="1">
        <v>425</v>
      </c>
      <c r="I85" s="1">
        <v>470</v>
      </c>
      <c r="J85" s="1">
        <v>120</v>
      </c>
      <c r="K85" s="72" t="str">
        <v>-</v>
      </c>
      <c r="L85" s="117"/>
      <c r="M85" s="118"/>
    </row>
    <row r="86" spans="1:13">
      <c r="A86" s="1">
        <v>100014896</v>
      </c>
      <c r="B86" s="1" t="str">
        <v>Košický</v>
      </c>
      <c r="C86" s="1" t="str">
        <v>Košice II</v>
      </c>
      <c r="D86" s="1" t="str">
        <v>Súkromná základná škola</v>
      </c>
      <c r="E86" s="21" t="str">
        <v>Slobody 1, 4011 Košice-Západ</v>
      </c>
      <c r="F86" s="1">
        <v>1</v>
      </c>
      <c r="G86" s="1">
        <v>1</v>
      </c>
      <c r="H86" s="1">
        <v>148</v>
      </c>
      <c r="I86" s="1">
        <v>280</v>
      </c>
      <c r="J86" s="1">
        <v>70</v>
      </c>
      <c r="K86" s="72" t="str">
        <v>-</v>
      </c>
      <c r="L86" s="117"/>
      <c r="M86" s="118"/>
    </row>
    <row r="87" spans="1:13">
      <c r="A87" s="1">
        <v>100014897</v>
      </c>
      <c r="B87" s="1" t="str">
        <v>Košický</v>
      </c>
      <c r="C87" s="1" t="str">
        <v>Košice II</v>
      </c>
      <c r="D87" s="1" t="str">
        <v>Základná škola</v>
      </c>
      <c r="E87" s="21" t="str">
        <v>Slobody 1, 4011 Košice-Západ</v>
      </c>
      <c r="F87" s="1">
        <v>1</v>
      </c>
      <c r="G87" s="1">
        <v>1</v>
      </c>
      <c r="H87" s="1">
        <v>151</v>
      </c>
      <c r="I87" s="1">
        <v>280</v>
      </c>
      <c r="J87" s="1">
        <v>70</v>
      </c>
      <c r="K87" s="72" t="str">
        <v>-</v>
      </c>
      <c r="L87" s="117"/>
      <c r="M87" s="118"/>
    </row>
    <row r="88" spans="1:13">
      <c r="A88" s="1">
        <v>100014904</v>
      </c>
      <c r="B88" s="1" t="str">
        <v>Košický</v>
      </c>
      <c r="C88" s="1" t="str">
        <v>Košice III</v>
      </c>
      <c r="D88" s="1" t="str">
        <v>Konzervatórium Jozefa Adamoviča</v>
      </c>
      <c r="E88" s="21" t="str">
        <v>Exnárova 8, 4023 Košice-Dargovských hrdinov</v>
      </c>
      <c r="F88" s="1">
        <v>1</v>
      </c>
      <c r="G88" s="1">
        <v>1</v>
      </c>
      <c r="H88" s="1">
        <v>382</v>
      </c>
      <c r="I88" s="1">
        <v>470</v>
      </c>
      <c r="J88" s="1">
        <v>120</v>
      </c>
      <c r="K88" s="72" t="str">
        <v>-</v>
      </c>
      <c r="L88" s="117"/>
      <c r="M88" s="118"/>
    </row>
    <row r="89" spans="1:13">
      <c r="A89" s="1">
        <v>100014909</v>
      </c>
      <c r="B89" s="1" t="str">
        <v>Košický</v>
      </c>
      <c r="C89" s="1" t="str">
        <v>Košice III</v>
      </c>
      <c r="D89" s="1" t="str">
        <v>Základná škola</v>
      </c>
      <c r="E89" s="21" t="str">
        <v>Fábryho 44, 4022 Košice-Dargovských hrdinov</v>
      </c>
      <c r="F89" s="1">
        <v>1</v>
      </c>
      <c r="G89" s="1">
        <v>1</v>
      </c>
      <c r="H89" s="1">
        <v>534</v>
      </c>
      <c r="I89" s="1">
        <v>570</v>
      </c>
      <c r="J89" s="1">
        <v>140</v>
      </c>
      <c r="K89" s="72" t="str">
        <v>-</v>
      </c>
      <c r="L89" s="117"/>
      <c r="M89" s="118"/>
    </row>
    <row r="90" spans="1:13">
      <c r="A90" s="1">
        <v>100014912</v>
      </c>
      <c r="B90" s="1" t="str">
        <v>Košický</v>
      </c>
      <c r="C90" s="1" t="str">
        <v>Košice III</v>
      </c>
      <c r="D90" s="1" t="str">
        <v>Gymnázium sv. Edity Steinovej</v>
      </c>
      <c r="E90" s="21" t="str">
        <v>Charkovská 1, 4022 Košice-Dargovských hrdinov</v>
      </c>
      <c r="F90" s="1">
        <v>1</v>
      </c>
      <c r="G90" s="1">
        <v>1</v>
      </c>
      <c r="H90" s="1">
        <v>519</v>
      </c>
      <c r="I90" s="1">
        <v>800</v>
      </c>
      <c r="J90" s="1">
        <v>200</v>
      </c>
      <c r="K90" s="72" t="str">
        <v>áno</v>
      </c>
      <c r="L90" s="117"/>
      <c r="M90" s="118"/>
    </row>
    <row r="91" spans="1:13">
      <c r="A91" s="1">
        <v>100014917</v>
      </c>
      <c r="B91" s="1" t="str">
        <v>Košický</v>
      </c>
      <c r="C91" s="1" t="str">
        <v>Košice IV</v>
      </c>
      <c r="D91" s="1" t="str">
        <v>Súkromná stredná odborná škola pedagogická a sociálna</v>
      </c>
      <c r="E91" s="21" t="str">
        <v>Jegorovovo nám. 5, 4022 Košice-Dargovských hrdinov</v>
      </c>
      <c r="F91" s="1">
        <v>2</v>
      </c>
      <c r="G91" s="1">
        <v>1</v>
      </c>
      <c r="H91" s="1">
        <v>10</v>
      </c>
      <c r="I91" s="1">
        <v>100</v>
      </c>
      <c r="J91" s="1">
        <v>25</v>
      </c>
      <c r="K91" s="72" t="str">
        <v>-</v>
      </c>
      <c r="L91" s="117"/>
      <c r="M91" s="118"/>
    </row>
    <row r="92" spans="1:13">
      <c r="A92" s="1">
        <v>100014917</v>
      </c>
      <c r="B92" s="1" t="str">
        <v>Košický</v>
      </c>
      <c r="C92" s="1" t="str">
        <v>Košice IV</v>
      </c>
      <c r="D92" s="1" t="str">
        <v>Súkromná stredná odborná škola pedagogická a sociálna</v>
      </c>
      <c r="E92" s="21" t="str">
        <v>Požiarnická 1, 4001 Košice-Juh</v>
      </c>
      <c r="F92" s="1">
        <v>2</v>
      </c>
      <c r="G92" s="1">
        <v>1</v>
      </c>
      <c r="H92" s="1">
        <v>385</v>
      </c>
      <c r="I92" s="1">
        <v>470</v>
      </c>
      <c r="J92" s="1">
        <v>120</v>
      </c>
      <c r="K92" s="72" t="str">
        <v>-</v>
      </c>
      <c r="L92" s="117"/>
      <c r="M92" s="118"/>
    </row>
    <row r="93" spans="1:13">
      <c r="A93" s="1">
        <v>100014920</v>
      </c>
      <c r="B93" s="1" t="str">
        <v>Košický</v>
      </c>
      <c r="C93" s="1" t="str">
        <v>Košice III</v>
      </c>
      <c r="D93" s="1" t="str">
        <v>Základná škola</v>
      </c>
      <c r="E93" s="21" t="str">
        <v>Krosnianska 2, 4022 Košice-Dargovských hrdinov</v>
      </c>
      <c r="F93" s="1">
        <v>1</v>
      </c>
      <c r="G93" s="1">
        <v>1</v>
      </c>
      <c r="H93" s="1">
        <v>681</v>
      </c>
      <c r="I93" s="1">
        <v>570</v>
      </c>
      <c r="J93" s="1">
        <v>140</v>
      </c>
      <c r="K93" s="72" t="str">
        <v>-</v>
      </c>
      <c r="L93" s="117"/>
      <c r="M93" s="118"/>
    </row>
    <row r="94" spans="1:13">
      <c r="A94" s="1">
        <v>100014923</v>
      </c>
      <c r="B94" s="1" t="str">
        <v>Košický</v>
      </c>
      <c r="C94" s="1" t="str">
        <v>Košice III</v>
      </c>
      <c r="D94" s="1" t="str">
        <v>Základná škola</v>
      </c>
      <c r="E94" s="21" t="str">
        <v>Krosnianska 4, 4022 Košice-Dargovských hrdinov</v>
      </c>
      <c r="F94" s="1">
        <v>1</v>
      </c>
      <c r="G94" s="1">
        <v>1</v>
      </c>
      <c r="H94" s="1">
        <v>582</v>
      </c>
      <c r="I94" s="1">
        <v>570</v>
      </c>
      <c r="J94" s="1">
        <v>140</v>
      </c>
      <c r="K94" s="72" t="str">
        <v>-</v>
      </c>
      <c r="L94" s="117"/>
      <c r="M94" s="118"/>
    </row>
    <row r="95" spans="1:13">
      <c r="A95" s="1">
        <v>100014932</v>
      </c>
      <c r="B95" s="1" t="str">
        <v>Košický</v>
      </c>
      <c r="C95" s="1" t="str">
        <v>Košice III</v>
      </c>
      <c r="D95" s="1" t="str">
        <v>Základná škola Ľudovíta Fullu</v>
      </c>
      <c r="E95" s="21" t="str">
        <v>Maurerova 21, 4022 Košice-Dargovských hrdinov</v>
      </c>
      <c r="F95" s="1">
        <v>1</v>
      </c>
      <c r="G95" s="1">
        <v>1</v>
      </c>
      <c r="H95" s="1">
        <v>626</v>
      </c>
      <c r="I95" s="1">
        <v>570</v>
      </c>
      <c r="J95" s="1">
        <v>140</v>
      </c>
      <c r="K95" s="72" t="str">
        <v>-</v>
      </c>
      <c r="L95" s="117"/>
      <c r="M95" s="118"/>
    </row>
    <row r="96" spans="1:13">
      <c r="A96" s="1">
        <v>100014938</v>
      </c>
      <c r="B96" s="1" t="str">
        <v>Košický</v>
      </c>
      <c r="C96" s="1" t="str">
        <v>Košice III</v>
      </c>
      <c r="D96" s="1" t="str">
        <v>Základná škola</v>
      </c>
      <c r="E96" s="21" t="str">
        <v>Postupimská 37, 4022 Košice-Dargovských hrdinov</v>
      </c>
      <c r="F96" s="1">
        <v>1</v>
      </c>
      <c r="G96" s="1">
        <v>1</v>
      </c>
      <c r="H96" s="1">
        <v>310</v>
      </c>
      <c r="I96" s="1">
        <v>470</v>
      </c>
      <c r="J96" s="1">
        <v>120</v>
      </c>
      <c r="K96" s="72" t="str">
        <v>-</v>
      </c>
      <c r="L96" s="117"/>
      <c r="M96" s="118"/>
    </row>
    <row r="97" spans="1:13">
      <c r="A97" s="1">
        <v>100014940</v>
      </c>
      <c r="B97" s="1" t="str">
        <v>Košický</v>
      </c>
      <c r="C97" s="1" t="str">
        <v>Košice III</v>
      </c>
      <c r="D97" s="1" t="str">
        <v>Súkromná stredná odborná škola ekonomicko-technická</v>
      </c>
      <c r="E97" s="21" t="str">
        <v>Postupimská 37, 4022 Košice-Dargovských hrdinov</v>
      </c>
      <c r="F97" s="1">
        <v>1</v>
      </c>
      <c r="G97" s="1">
        <v>1</v>
      </c>
      <c r="H97" s="1">
        <v>316</v>
      </c>
      <c r="I97" s="1">
        <v>800</v>
      </c>
      <c r="J97" s="1">
        <v>200</v>
      </c>
      <c r="K97" s="72" t="str">
        <v>áno</v>
      </c>
      <c r="L97" s="117"/>
      <c r="M97" s="118"/>
    </row>
    <row r="98" spans="1:13">
      <c r="A98" s="1">
        <v>100014955</v>
      </c>
      <c r="B98" s="1" t="str">
        <v>Košický</v>
      </c>
      <c r="C98" s="1" t="str">
        <v>Košice IV</v>
      </c>
      <c r="D98" s="1" t="str">
        <v>Základná škola</v>
      </c>
      <c r="E98" s="21" t="str">
        <v>Abovská 36, 4017 Košice-Barca</v>
      </c>
      <c r="F98" s="1">
        <v>1</v>
      </c>
      <c r="G98" s="1">
        <v>1</v>
      </c>
      <c r="H98" s="1">
        <v>350</v>
      </c>
      <c r="I98" s="1">
        <v>470</v>
      </c>
      <c r="J98" s="1">
        <v>120</v>
      </c>
      <c r="K98" s="72" t="str">
        <v>-</v>
      </c>
      <c r="L98" s="117"/>
      <c r="M98" s="118"/>
    </row>
    <row r="99" spans="1:13">
      <c r="A99" s="1">
        <v>100014960</v>
      </c>
      <c r="B99" s="1" t="str">
        <v>Košický</v>
      </c>
      <c r="C99" s="1" t="str">
        <v>Košice IV</v>
      </c>
      <c r="D99" s="1" t="str">
        <v>Stredná odborná škola veterinárna</v>
      </c>
      <c r="E99" s="21" t="str">
        <v>Námestie mladých poľnohospodárov 2, 4017 Košice-Barca</v>
      </c>
      <c r="F99" s="1">
        <v>1</v>
      </c>
      <c r="G99" s="1">
        <v>1</v>
      </c>
      <c r="H99" s="1">
        <v>346</v>
      </c>
      <c r="I99" s="1">
        <v>470</v>
      </c>
      <c r="J99" s="1">
        <v>120</v>
      </c>
      <c r="K99" s="72" t="str">
        <v>-</v>
      </c>
      <c r="L99" s="117"/>
      <c r="M99" s="118"/>
    </row>
    <row r="100" spans="1:13">
      <c r="A100" s="1">
        <v>100014962</v>
      </c>
      <c r="B100" s="1" t="str">
        <v>Košický</v>
      </c>
      <c r="C100" s="1" t="str">
        <v>Košice IV</v>
      </c>
      <c r="D100" s="1" t="str">
        <v>Liečebno - výchovné sanatórium</v>
      </c>
      <c r="E100" s="21" t="str">
        <v>Tešedíkova 3, 4017 Košice-Barca</v>
      </c>
      <c r="F100" s="1">
        <v>1</v>
      </c>
      <c r="G100" s="1">
        <v>2</v>
      </c>
      <c r="H100" s="1">
        <v>54</v>
      </c>
      <c r="I100" s="1">
        <v>150</v>
      </c>
      <c r="J100" s="1">
        <v>40</v>
      </c>
      <c r="K100" s="72" t="str">
        <v>-</v>
      </c>
      <c r="L100" s="117"/>
      <c r="M100" s="118"/>
    </row>
    <row r="101" spans="1:13">
      <c r="A101" s="1">
        <v>100014964</v>
      </c>
      <c r="B101" s="1" t="str">
        <v>Košický</v>
      </c>
      <c r="C101" s="1" t="str">
        <v>Košice IV</v>
      </c>
      <c r="D101" s="1" t="str">
        <v>Gymnázium</v>
      </c>
      <c r="E101" s="21" t="str">
        <v>Alejová 1, 4149 Košice-Juh</v>
      </c>
      <c r="F101" s="1">
        <v>1</v>
      </c>
      <c r="G101" s="1">
        <v>1</v>
      </c>
      <c r="H101" s="1">
        <v>475</v>
      </c>
      <c r="I101" s="1">
        <v>470</v>
      </c>
      <c r="J101" s="1">
        <v>120</v>
      </c>
      <c r="K101" s="72" t="str">
        <v>-</v>
      </c>
      <c r="L101" s="117"/>
      <c r="M101" s="118"/>
    </row>
    <row r="102" spans="1:13">
      <c r="A102" s="1">
        <v>100014969</v>
      </c>
      <c r="B102" s="1" t="str">
        <v>Košický</v>
      </c>
      <c r="C102" s="1" t="str">
        <v>Košice IV</v>
      </c>
      <c r="D102" s="1" t="str">
        <v>Stredná odborná škola beauty služieb</v>
      </c>
      <c r="E102" s="21" t="str">
        <v>Gemerská 1, 4011 Košice-Juh</v>
      </c>
      <c r="F102" s="1">
        <v>1</v>
      </c>
      <c r="G102" s="1">
        <v>1</v>
      </c>
      <c r="H102" s="1">
        <v>304</v>
      </c>
      <c r="I102" s="1">
        <v>470</v>
      </c>
      <c r="J102" s="1">
        <v>120</v>
      </c>
      <c r="K102" s="72" t="str">
        <v>-</v>
      </c>
      <c r="L102" s="117"/>
      <c r="M102" s="118"/>
    </row>
    <row r="103" spans="1:13">
      <c r="A103" s="1">
        <v>100014971</v>
      </c>
      <c r="B103" s="1" t="str">
        <v>Košický</v>
      </c>
      <c r="C103" s="1" t="str">
        <v>Košice IV</v>
      </c>
      <c r="D103" s="1" t="str">
        <v>Základná škola</v>
      </c>
      <c r="E103" s="21" t="str">
        <v>Gemerská 2, 4001 Košice-Juh</v>
      </c>
      <c r="F103" s="1">
        <v>1</v>
      </c>
      <c r="G103" s="1">
        <v>1</v>
      </c>
      <c r="H103" s="1">
        <v>412</v>
      </c>
      <c r="I103" s="1">
        <v>470</v>
      </c>
      <c r="J103" s="1">
        <v>120</v>
      </c>
      <c r="K103" s="72" t="str">
        <v>-</v>
      </c>
      <c r="L103" s="117"/>
      <c r="M103" s="118"/>
    </row>
    <row r="104" spans="1:13">
      <c r="A104" s="1">
        <v>100014975</v>
      </c>
      <c r="B104" s="1" t="str">
        <v>Košický</v>
      </c>
      <c r="C104" s="1" t="str">
        <v>Košice IV</v>
      </c>
      <c r="D104" s="1" t="str">
        <v>Hotelová akadémia</v>
      </c>
      <c r="E104" s="21" t="str">
        <v>Južná trieda 10, 4001 Košice-Juh</v>
      </c>
      <c r="F104" s="1">
        <v>1</v>
      </c>
      <c r="G104" s="1">
        <v>1</v>
      </c>
      <c r="H104" s="1">
        <v>411</v>
      </c>
      <c r="I104" s="1">
        <v>800</v>
      </c>
      <c r="J104" s="1">
        <v>200</v>
      </c>
      <c r="K104" s="72" t="str">
        <v>áno</v>
      </c>
      <c r="L104" s="117"/>
      <c r="M104" s="118"/>
    </row>
    <row r="105" spans="1:13">
      <c r="A105" s="1">
        <v>100014976</v>
      </c>
      <c r="B105" s="1" t="str">
        <v>Košický</v>
      </c>
      <c r="C105" s="1" t="str">
        <v>Košice IV</v>
      </c>
      <c r="D105" s="1" t="str">
        <v>Stredná odborná škola pedagogická sv. Cyrila a Metoda</v>
      </c>
      <c r="E105" s="21" t="str">
        <v>Južná trieda 48, 4001 Košice-Juh</v>
      </c>
      <c r="F105" s="1">
        <v>1</v>
      </c>
      <c r="G105" s="1">
        <v>1</v>
      </c>
      <c r="H105" s="1">
        <v>257</v>
      </c>
      <c r="I105" s="1">
        <v>400</v>
      </c>
      <c r="J105" s="1">
        <v>100</v>
      </c>
      <c r="K105" s="72" t="str">
        <v>-</v>
      </c>
      <c r="L105" s="117"/>
      <c r="M105" s="118"/>
    </row>
    <row r="106" spans="1:13">
      <c r="A106" s="1">
        <v>100014977</v>
      </c>
      <c r="B106" s="1" t="str">
        <v>Košický</v>
      </c>
      <c r="C106" s="1" t="str">
        <v>Košice IV</v>
      </c>
      <c r="D106" s="1" t="str">
        <v>Súkromná stredná odborná škola PAMIKO</v>
      </c>
      <c r="E106" s="21" t="str">
        <v>Kukučínova 23, 4001 Košice-Juh</v>
      </c>
      <c r="F106" s="1">
        <v>1</v>
      </c>
      <c r="G106" s="1">
        <v>1</v>
      </c>
      <c r="H106" s="1">
        <v>100</v>
      </c>
      <c r="I106" s="1">
        <v>280</v>
      </c>
      <c r="J106" s="1">
        <v>70</v>
      </c>
      <c r="K106" s="72" t="str">
        <v>-</v>
      </c>
      <c r="L106" s="117"/>
      <c r="M106" s="118"/>
    </row>
    <row r="107" spans="1:13">
      <c r="A107" s="1">
        <v>100014978</v>
      </c>
      <c r="B107" s="1" t="str">
        <v>Košický</v>
      </c>
      <c r="C107" s="1" t="str">
        <v>Košice IV</v>
      </c>
      <c r="D107" s="1" t="str">
        <v>Stredná odborná škola poľnohospodárstva a služieb na vidieku</v>
      </c>
      <c r="E107" s="21" t="str">
        <v>Hlavná 23, 7631 Viničky</v>
      </c>
      <c r="F107" s="1">
        <v>4</v>
      </c>
      <c r="G107" s="1">
        <v>1</v>
      </c>
      <c r="H107" s="1">
        <v>34</v>
      </c>
      <c r="I107" s="1">
        <v>150</v>
      </c>
      <c r="J107" s="1">
        <v>40</v>
      </c>
      <c r="K107" s="72" t="str">
        <v>-</v>
      </c>
      <c r="L107" s="117"/>
      <c r="M107" s="118"/>
    </row>
    <row r="108" spans="1:13">
      <c r="A108" s="1">
        <v>100014978</v>
      </c>
      <c r="B108" s="1" t="str">
        <v>Košický</v>
      </c>
      <c r="C108" s="1" t="str">
        <v>Košice IV</v>
      </c>
      <c r="D108" s="1" t="str">
        <v>Stredná odborná škola poľnohospodárstva a služieb na vidieku</v>
      </c>
      <c r="E108" s="21" t="str">
        <v>Kukučínova 23, 4001 Košice-Juh</v>
      </c>
      <c r="F108" s="1">
        <v>4</v>
      </c>
      <c r="G108" s="1">
        <v>1</v>
      </c>
      <c r="H108" s="1">
        <v>19</v>
      </c>
      <c r="I108" s="1">
        <v>100</v>
      </c>
      <c r="J108" s="1">
        <v>25</v>
      </c>
      <c r="K108" s="72" t="str">
        <v>-</v>
      </c>
      <c r="L108" s="117"/>
      <c r="M108" s="118"/>
    </row>
    <row r="109" spans="1:13">
      <c r="A109" s="1">
        <v>100014978</v>
      </c>
      <c r="B109" s="1" t="str">
        <v>Košický</v>
      </c>
      <c r="C109" s="1" t="str">
        <v>Košice IV</v>
      </c>
      <c r="D109" s="1" t="str">
        <v>Stredná odborná škola poľnohospodárstva a služieb na vidieku</v>
      </c>
      <c r="E109" s="21" t="str">
        <v>Okružná 342, 7664 Zemplínska Teplica</v>
      </c>
      <c r="F109" s="1">
        <v>4</v>
      </c>
      <c r="G109" s="1">
        <v>1</v>
      </c>
      <c r="H109" s="1">
        <v>10</v>
      </c>
      <c r="I109" s="1">
        <v>100</v>
      </c>
      <c r="J109" s="1">
        <v>25</v>
      </c>
      <c r="K109" s="72" t="str">
        <v>-</v>
      </c>
      <c r="L109" s="117"/>
      <c r="M109" s="118"/>
    </row>
    <row r="110" spans="1:13">
      <c r="A110" s="1">
        <v>100014978</v>
      </c>
      <c r="B110" s="1" t="str">
        <v>Košický</v>
      </c>
      <c r="C110" s="1" t="str">
        <v>Košice IV</v>
      </c>
      <c r="D110" s="1" t="str">
        <v>Stredná odborná škola poľnohospodárstva a služieb na vidieku</v>
      </c>
      <c r="E110" s="21" t="str">
        <v>SNP 2, 4442 Rozhanovce</v>
      </c>
      <c r="F110" s="1">
        <v>4</v>
      </c>
      <c r="G110" s="1">
        <v>1</v>
      </c>
      <c r="H110" s="1">
        <v>343</v>
      </c>
      <c r="I110" s="1">
        <v>470</v>
      </c>
      <c r="J110" s="1">
        <v>120</v>
      </c>
      <c r="K110" s="72" t="str">
        <v>-</v>
      </c>
      <c r="L110" s="117"/>
      <c r="M110" s="118"/>
    </row>
    <row r="111" spans="1:13">
      <c r="A111" s="1">
        <v>100014979</v>
      </c>
      <c r="B111" s="1" t="str">
        <v>Košický</v>
      </c>
      <c r="C111" s="1" t="str">
        <v>Košice IV</v>
      </c>
      <c r="D111" s="1" t="str">
        <v>Stredná odborná škola technická</v>
      </c>
      <c r="E111" s="21" t="str">
        <v>Bidovce 126, 4445 Bidovce</v>
      </c>
      <c r="F111" s="1">
        <v>13</v>
      </c>
      <c r="G111" s="1">
        <v>1</v>
      </c>
      <c r="H111" s="1">
        <v>20</v>
      </c>
      <c r="I111" s="1">
        <v>100</v>
      </c>
      <c r="J111" s="1">
        <v>25</v>
      </c>
      <c r="K111" s="72" t="str">
        <v>-</v>
      </c>
      <c r="L111" s="117"/>
      <c r="M111" s="118"/>
    </row>
    <row r="112" spans="1:13">
      <c r="A112" s="1">
        <v>100014979</v>
      </c>
      <c r="B112" s="1" t="str">
        <v>Košický</v>
      </c>
      <c r="C112" s="1" t="str">
        <v>Košice IV</v>
      </c>
      <c r="D112" s="1" t="str">
        <v>Stredná odborná škola technická</v>
      </c>
      <c r="E112" s="21" t="str">
        <v>Drahňov 167, 7624 Drahňov</v>
      </c>
      <c r="F112" s="1">
        <v>13</v>
      </c>
      <c r="G112" s="1">
        <v>1</v>
      </c>
      <c r="H112" s="1">
        <v>16</v>
      </c>
      <c r="I112" s="1">
        <v>100</v>
      </c>
      <c r="J112" s="1">
        <v>25</v>
      </c>
      <c r="K112" s="72" t="str">
        <v>-</v>
      </c>
      <c r="L112" s="117"/>
      <c r="M112" s="118"/>
    </row>
    <row r="113" spans="1:13">
      <c r="A113" s="1">
        <v>100014979</v>
      </c>
      <c r="B113" s="1" t="str">
        <v>Košický</v>
      </c>
      <c r="C113" s="1" t="str">
        <v>Košice IV</v>
      </c>
      <c r="D113" s="1" t="str">
        <v>Stredná odborná škola technická</v>
      </c>
      <c r="E113" s="21" t="str">
        <v>Hlavná 261, 7612 Kuzmice</v>
      </c>
      <c r="F113" s="1">
        <v>13</v>
      </c>
      <c r="G113" s="1">
        <v>1</v>
      </c>
      <c r="H113" s="1">
        <v>29</v>
      </c>
      <c r="I113" s="1">
        <v>150</v>
      </c>
      <c r="J113" s="1">
        <v>40</v>
      </c>
      <c r="K113" s="72" t="str">
        <v>-</v>
      </c>
      <c r="L113" s="117"/>
      <c r="M113" s="118"/>
    </row>
    <row r="114" spans="1:13">
      <c r="A114" s="1">
        <v>100014979</v>
      </c>
      <c r="B114" s="1" t="str">
        <v>Košický</v>
      </c>
      <c r="C114" s="1" t="str">
        <v>Košice IV</v>
      </c>
      <c r="D114" s="1" t="str">
        <v>Stredná odborná škola technická</v>
      </c>
      <c r="E114" s="21" t="str">
        <v>Hlavná 320 / 79, 4417 Slanec</v>
      </c>
      <c r="F114" s="1">
        <v>13</v>
      </c>
      <c r="G114" s="1">
        <v>1</v>
      </c>
      <c r="H114" s="1">
        <v>22</v>
      </c>
      <c r="I114" s="1">
        <v>100</v>
      </c>
      <c r="J114" s="1">
        <v>25</v>
      </c>
      <c r="K114" s="72" t="str">
        <v>-</v>
      </c>
      <c r="L114" s="117"/>
      <c r="M114" s="118"/>
    </row>
    <row r="115" spans="1:13">
      <c r="A115" s="1">
        <v>100014979</v>
      </c>
      <c r="B115" s="1" t="str">
        <v>Košický</v>
      </c>
      <c r="C115" s="1" t="str">
        <v>Košice IV</v>
      </c>
      <c r="D115" s="1" t="str">
        <v>Stredná odborná škola technická</v>
      </c>
      <c r="E115" s="21" t="str">
        <v>Hlavná 40, 4431 Družstevná pri Hornáde</v>
      </c>
      <c r="F115" s="1">
        <v>13</v>
      </c>
      <c r="G115" s="1">
        <v>1</v>
      </c>
      <c r="H115" s="1">
        <v>37</v>
      </c>
      <c r="I115" s="1">
        <v>150</v>
      </c>
      <c r="J115" s="1">
        <v>40</v>
      </c>
      <c r="K115" s="72" t="str">
        <v>-</v>
      </c>
      <c r="L115" s="117"/>
      <c r="M115" s="118"/>
    </row>
    <row r="116" spans="1:13">
      <c r="A116" s="1">
        <v>100014979</v>
      </c>
      <c r="B116" s="1" t="str">
        <v>Košický</v>
      </c>
      <c r="C116" s="1" t="str">
        <v>Košice IV</v>
      </c>
      <c r="D116" s="1" t="str">
        <v>Stredná odborná škola technická</v>
      </c>
      <c r="E116" s="21" t="str">
        <v>Hlavná 42, 4455 Veľká Ida</v>
      </c>
      <c r="F116" s="1">
        <v>13</v>
      </c>
      <c r="G116" s="1">
        <v>1</v>
      </c>
      <c r="H116" s="1">
        <v>34</v>
      </c>
      <c r="I116" s="1">
        <v>150</v>
      </c>
      <c r="J116" s="1">
        <v>40</v>
      </c>
      <c r="K116" s="72" t="str">
        <v>-</v>
      </c>
      <c r="L116" s="117"/>
      <c r="M116" s="118"/>
    </row>
    <row r="117" spans="1:13">
      <c r="A117" s="1">
        <v>100014979</v>
      </c>
      <c r="B117" s="1" t="str">
        <v>Košický</v>
      </c>
      <c r="C117" s="1" t="str">
        <v>Košice IV</v>
      </c>
      <c r="D117" s="1" t="str">
        <v>Stredná odborná škola technická</v>
      </c>
      <c r="E117" s="21" t="str">
        <v>Kecerovce 171, 4447 Kecerovce</v>
      </c>
      <c r="F117" s="1">
        <v>13</v>
      </c>
      <c r="G117" s="1">
        <v>1</v>
      </c>
      <c r="H117" s="1">
        <v>24</v>
      </c>
      <c r="I117" s="1">
        <v>100</v>
      </c>
      <c r="J117" s="1">
        <v>25</v>
      </c>
      <c r="K117" s="72" t="str">
        <v>-</v>
      </c>
      <c r="L117" s="117"/>
      <c r="M117" s="118"/>
    </row>
    <row r="118" spans="1:13">
      <c r="A118" s="1">
        <v>100014979</v>
      </c>
      <c r="B118" s="1" t="str">
        <v>Košický</v>
      </c>
      <c r="C118" s="1" t="str">
        <v>Košice IV</v>
      </c>
      <c r="D118" s="1" t="str">
        <v>Stredná odborná škola technická</v>
      </c>
      <c r="E118" s="21" t="str">
        <v>Kukučínova 23, 4001 Košice-Juh</v>
      </c>
      <c r="F118" s="1">
        <v>13</v>
      </c>
      <c r="G118" s="1">
        <v>1</v>
      </c>
      <c r="H118" s="1">
        <v>29</v>
      </c>
      <c r="I118" s="1">
        <v>150</v>
      </c>
      <c r="J118" s="1">
        <v>40</v>
      </c>
      <c r="K118" s="72" t="str">
        <v>-</v>
      </c>
      <c r="L118" s="117"/>
      <c r="M118" s="118"/>
    </row>
    <row r="119" spans="1:13">
      <c r="A119" s="1">
        <v>100014979</v>
      </c>
      <c r="B119" s="1" t="str">
        <v>Košický</v>
      </c>
      <c r="C119" s="1" t="str">
        <v>Košice IV</v>
      </c>
      <c r="D119" s="1" t="str">
        <v>Stredná odborná škola technická</v>
      </c>
      <c r="E119" s="21" t="str">
        <v>Ľ. Podjavorinskej 1, 4011 Košice-Luník IX</v>
      </c>
      <c r="F119" s="1">
        <v>13</v>
      </c>
      <c r="G119" s="1">
        <v>1</v>
      </c>
      <c r="H119" s="1">
        <v>46</v>
      </c>
      <c r="I119" s="1">
        <v>150</v>
      </c>
      <c r="J119" s="1">
        <v>40</v>
      </c>
      <c r="K119" s="72" t="str">
        <v>-</v>
      </c>
      <c r="L119" s="117"/>
      <c r="M119" s="118"/>
    </row>
    <row r="120" spans="1:13">
      <c r="A120" s="1">
        <v>100014979</v>
      </c>
      <c r="B120" s="1" t="str">
        <v>Košický</v>
      </c>
      <c r="C120" s="1" t="str">
        <v>Košice IV</v>
      </c>
      <c r="D120" s="1" t="str">
        <v>Stredná odborná škola technická</v>
      </c>
      <c r="E120" s="21" t="str">
        <v>Nová Polhora 95, 4444 Kráľovce</v>
      </c>
      <c r="F120" s="1">
        <v>13</v>
      </c>
      <c r="G120" s="1">
        <v>1</v>
      </c>
      <c r="H120" s="1">
        <v>459</v>
      </c>
      <c r="I120" s="1">
        <v>470</v>
      </c>
      <c r="J120" s="1">
        <v>120</v>
      </c>
      <c r="K120" s="72" t="str">
        <v>-</v>
      </c>
      <c r="L120" s="117"/>
      <c r="M120" s="118"/>
    </row>
    <row r="121" spans="1:13">
      <c r="A121" s="1">
        <v>100014979</v>
      </c>
      <c r="B121" s="1" t="str">
        <v>Košický</v>
      </c>
      <c r="C121" s="1" t="str">
        <v>Košice IV</v>
      </c>
      <c r="D121" s="1" t="str">
        <v>Stredná odborná škola technická</v>
      </c>
      <c r="E121" s="21" t="str">
        <v>Parková 1, 4455 Veľká Ida</v>
      </c>
      <c r="F121" s="1">
        <v>13</v>
      </c>
      <c r="G121" s="1">
        <v>1</v>
      </c>
      <c r="H121" s="1">
        <v>46</v>
      </c>
      <c r="I121" s="1">
        <v>150</v>
      </c>
      <c r="J121" s="1">
        <v>40</v>
      </c>
      <c r="K121" s="72" t="str">
        <v>-</v>
      </c>
      <c r="L121" s="117"/>
      <c r="M121" s="118"/>
    </row>
    <row r="122" spans="1:13">
      <c r="A122" s="1">
        <v>100014979</v>
      </c>
      <c r="B122" s="1" t="str">
        <v>Košický</v>
      </c>
      <c r="C122" s="1" t="str">
        <v>Košice IV</v>
      </c>
      <c r="D122" s="1" t="str">
        <v>Stredná odborná škola technická</v>
      </c>
      <c r="E122" s="21" t="str">
        <v>Pionierska 33, 4414 Čaňa</v>
      </c>
      <c r="F122" s="1">
        <v>13</v>
      </c>
      <c r="G122" s="1">
        <v>1</v>
      </c>
      <c r="H122" s="1">
        <v>19</v>
      </c>
      <c r="I122" s="1">
        <v>100</v>
      </c>
      <c r="J122" s="1">
        <v>25</v>
      </c>
      <c r="K122" s="72" t="str">
        <v>-</v>
      </c>
      <c r="L122" s="117"/>
      <c r="M122" s="118"/>
    </row>
    <row r="123" spans="1:13">
      <c r="A123" s="1">
        <v>100014979</v>
      </c>
      <c r="B123" s="1" t="str">
        <v>Košický</v>
      </c>
      <c r="C123" s="1" t="str">
        <v>Košice IV</v>
      </c>
      <c r="D123" s="1" t="str">
        <v>Stredná odborná škola technická</v>
      </c>
      <c r="E123" s="21" t="str">
        <v>Župná cesta 172 / 10, 4402 Turňa nad Bodvou</v>
      </c>
      <c r="F123" s="1">
        <v>13</v>
      </c>
      <c r="G123" s="1">
        <v>1</v>
      </c>
      <c r="H123" s="1">
        <v>139</v>
      </c>
      <c r="I123" s="1">
        <v>280</v>
      </c>
      <c r="J123" s="1">
        <v>70</v>
      </c>
      <c r="K123" s="72" t="str">
        <v>-</v>
      </c>
      <c r="L123" s="117"/>
      <c r="M123" s="118"/>
    </row>
    <row r="124" spans="1:13">
      <c r="A124" s="1">
        <v>100014982</v>
      </c>
      <c r="B124" s="1" t="str">
        <v>Košický</v>
      </c>
      <c r="C124" s="1" t="str">
        <v>Košice IV</v>
      </c>
      <c r="D124" s="1" t="str">
        <v>Stredná zdravotnícka škola</v>
      </c>
      <c r="E124" s="21" t="str">
        <v>Kukučínova 40, 4137 Košice-Juh</v>
      </c>
      <c r="F124" s="1">
        <v>1</v>
      </c>
      <c r="G124" s="1">
        <v>1</v>
      </c>
      <c r="H124" s="1">
        <v>602</v>
      </c>
      <c r="I124" s="1">
        <v>570</v>
      </c>
      <c r="J124" s="1">
        <v>140</v>
      </c>
      <c r="K124" s="72" t="str">
        <v>-</v>
      </c>
      <c r="L124" s="117"/>
      <c r="M124" s="118"/>
    </row>
    <row r="125" spans="1:13">
      <c r="A125" s="1">
        <v>100014986</v>
      </c>
      <c r="B125" s="1" t="str">
        <v>Košický</v>
      </c>
      <c r="C125" s="1" t="str">
        <v>Košice IV</v>
      </c>
      <c r="D125" s="1" t="str">
        <v>Stredná odborná škola automobilová</v>
      </c>
      <c r="E125" s="21" t="str">
        <v>Moldavská cesta 2, 4199 Košice-Juh</v>
      </c>
      <c r="F125" s="1">
        <v>1</v>
      </c>
      <c r="G125" s="1">
        <v>1</v>
      </c>
      <c r="H125" s="1">
        <v>430</v>
      </c>
      <c r="I125" s="1">
        <v>470</v>
      </c>
      <c r="J125" s="1">
        <v>120</v>
      </c>
      <c r="K125" s="72" t="str">
        <v>-</v>
      </c>
      <c r="L125" s="117"/>
      <c r="M125" s="118"/>
    </row>
    <row r="126" spans="1:13">
      <c r="A126" s="1">
        <v>100014987</v>
      </c>
      <c r="B126" s="1" t="str">
        <v>Košický</v>
      </c>
      <c r="C126" s="1" t="str">
        <v>Košice IV</v>
      </c>
      <c r="D126" s="1" t="str">
        <v>Stredná odborná škola informačných technológií</v>
      </c>
      <c r="E126" s="21" t="str">
        <v>Ostrovského 1, 4001 Košice-Juh</v>
      </c>
      <c r="F126" s="1">
        <v>1</v>
      </c>
      <c r="G126" s="1">
        <v>1</v>
      </c>
      <c r="H126" s="1">
        <v>790</v>
      </c>
      <c r="I126" s="1">
        <v>800</v>
      </c>
      <c r="J126" s="1">
        <v>200</v>
      </c>
      <c r="K126" s="72" t="str">
        <v>áno</v>
      </c>
      <c r="L126" s="117"/>
      <c r="M126" s="118"/>
    </row>
    <row r="127" spans="1:13">
      <c r="A127" s="1">
        <v>100014996</v>
      </c>
      <c r="B127" s="1" t="str">
        <v>Košický</v>
      </c>
      <c r="C127" s="1" t="str">
        <v>Košice IV</v>
      </c>
      <c r="D127" s="1" t="str">
        <v>Súkromné hudobné a dramatické konzervatórium</v>
      </c>
      <c r="E127" s="21" t="str">
        <v>Požiarnická 1, 4001 Košice-Juh</v>
      </c>
      <c r="F127" s="1">
        <v>1</v>
      </c>
      <c r="G127" s="1">
        <v>1</v>
      </c>
      <c r="H127" s="1">
        <v>201</v>
      </c>
      <c r="I127" s="1">
        <v>800</v>
      </c>
      <c r="J127" s="1">
        <v>200</v>
      </c>
      <c r="K127" s="72" t="str">
        <v>áno</v>
      </c>
      <c r="L127" s="117"/>
      <c r="M127" s="118"/>
    </row>
    <row r="128" spans="1:13">
      <c r="A128" s="1">
        <v>100014999</v>
      </c>
      <c r="B128" s="1" t="str">
        <v>Košický</v>
      </c>
      <c r="C128" s="1" t="str">
        <v>Košice IV</v>
      </c>
      <c r="D128" s="1" t="str">
        <v>Základná škola</v>
      </c>
      <c r="E128" s="21" t="str">
        <v>Požiarnická 3, 4001 Košice-Juh</v>
      </c>
      <c r="F128" s="1">
        <v>1</v>
      </c>
      <c r="G128" s="1">
        <v>1</v>
      </c>
      <c r="H128" s="1">
        <v>709</v>
      </c>
      <c r="I128" s="1">
        <v>740</v>
      </c>
      <c r="J128" s="1">
        <v>190</v>
      </c>
      <c r="K128" s="72" t="str">
        <v>-</v>
      </c>
      <c r="L128" s="117"/>
      <c r="M128" s="118"/>
    </row>
    <row r="129" spans="1:13">
      <c r="A129" s="1">
        <v>100015005</v>
      </c>
      <c r="B129" s="1" t="str">
        <v>Košický</v>
      </c>
      <c r="C129" s="1" t="str">
        <v>Košice IV</v>
      </c>
      <c r="D129" s="1" t="str">
        <v>Základná škola</v>
      </c>
      <c r="E129" s="21" t="str">
        <v>Staničná 13, 4001 Košice-Juh</v>
      </c>
      <c r="F129" s="1">
        <v>1</v>
      </c>
      <c r="G129" s="1">
        <v>1</v>
      </c>
      <c r="H129" s="1">
        <v>865</v>
      </c>
      <c r="I129" s="1">
        <v>740</v>
      </c>
      <c r="J129" s="1">
        <v>190</v>
      </c>
      <c r="K129" s="72" t="str">
        <v>-</v>
      </c>
      <c r="L129" s="117"/>
      <c r="M129" s="118"/>
    </row>
    <row r="130" spans="1:13">
      <c r="A130" s="1">
        <v>100015014</v>
      </c>
      <c r="B130" s="1" t="str">
        <v>Košický</v>
      </c>
      <c r="C130" s="1" t="str">
        <v>Košice IV</v>
      </c>
      <c r="D130" s="1" t="str">
        <v>Základná škola</v>
      </c>
      <c r="E130" s="21" t="str">
        <v>Užhorodská 39, 4011 Košice-Juh</v>
      </c>
      <c r="F130" s="1">
        <v>1</v>
      </c>
      <c r="G130" s="1">
        <v>1</v>
      </c>
      <c r="H130" s="1">
        <v>413</v>
      </c>
      <c r="I130" s="1">
        <v>470</v>
      </c>
      <c r="J130" s="1">
        <v>120</v>
      </c>
      <c r="K130" s="72" t="str">
        <v>-</v>
      </c>
      <c r="L130" s="117"/>
      <c r="M130" s="118"/>
    </row>
    <row r="131" spans="1:13">
      <c r="A131" s="1">
        <v>100015015</v>
      </c>
      <c r="B131" s="1" t="str">
        <v>Košický</v>
      </c>
      <c r="C131" s="1" t="str">
        <v>Košice IV</v>
      </c>
      <c r="D131" s="1" t="str">
        <v>Súkromná stredná športová škola</v>
      </c>
      <c r="E131" s="21" t="str">
        <v>Užhorodská 39, 4011 Košice-Juh</v>
      </c>
      <c r="F131" s="1">
        <v>1</v>
      </c>
      <c r="G131" s="1">
        <v>1</v>
      </c>
      <c r="H131" s="1">
        <v>142</v>
      </c>
      <c r="I131" s="1">
        <v>280</v>
      </c>
      <c r="J131" s="1">
        <v>70</v>
      </c>
      <c r="K131" s="72" t="str">
        <v>-</v>
      </c>
      <c r="L131" s="117"/>
      <c r="M131" s="118"/>
    </row>
    <row r="132" spans="1:13">
      <c r="A132" s="1">
        <v>100015026</v>
      </c>
      <c r="B132" s="1" t="str">
        <v>Košický</v>
      </c>
      <c r="C132" s="1" t="str">
        <v>Košice IV</v>
      </c>
      <c r="D132" s="1" t="str">
        <v>Základná škola s materskou školou sv. Marka Križina</v>
      </c>
      <c r="E132" s="21" t="str">
        <v>Rehoľná 2, 4018 Košice-Krásna</v>
      </c>
      <c r="F132" s="1">
        <v>1</v>
      </c>
      <c r="G132" s="1">
        <v>1</v>
      </c>
      <c r="H132" s="1">
        <v>308</v>
      </c>
      <c r="I132" s="1">
        <v>470</v>
      </c>
      <c r="J132" s="1">
        <v>120</v>
      </c>
      <c r="K132" s="72" t="str">
        <v>-</v>
      </c>
      <c r="L132" s="117"/>
      <c r="M132" s="118"/>
    </row>
    <row r="133" spans="1:13">
      <c r="A133" s="1">
        <v>100015034</v>
      </c>
      <c r="B133" s="1" t="str">
        <v>Košický</v>
      </c>
      <c r="C133" s="1" t="str">
        <v>Košice IV</v>
      </c>
      <c r="D133" s="1" t="str">
        <v>Základná škola</v>
      </c>
      <c r="E133" s="21" t="str">
        <v>Bukovecká 17, 4012 Košice-Nad jazerom</v>
      </c>
      <c r="F133" s="1">
        <v>1</v>
      </c>
      <c r="G133" s="1">
        <v>1</v>
      </c>
      <c r="H133" s="1">
        <v>292</v>
      </c>
      <c r="I133" s="1">
        <v>400</v>
      </c>
      <c r="J133" s="1">
        <v>100</v>
      </c>
      <c r="K133" s="72" t="str">
        <v>-</v>
      </c>
      <c r="L133" s="117"/>
      <c r="M133" s="118"/>
    </row>
    <row r="134" spans="1:13">
      <c r="A134" s="1">
        <v>100015035</v>
      </c>
      <c r="B134" s="1" t="str">
        <v>Košický</v>
      </c>
      <c r="C134" s="1" t="str">
        <v>Košice IV</v>
      </c>
      <c r="D134" s="1" t="str">
        <v>Súkromná stredná odborná škola</v>
      </c>
      <c r="E134" s="21" t="str">
        <v>Bukovecká 17, 4012 Košice-Nad jazerom</v>
      </c>
      <c r="F134" s="1">
        <v>1</v>
      </c>
      <c r="G134" s="1">
        <v>1</v>
      </c>
      <c r="H134" s="1">
        <v>540</v>
      </c>
      <c r="I134" s="1">
        <v>800</v>
      </c>
      <c r="J134" s="1">
        <v>200</v>
      </c>
      <c r="K134" s="72" t="str">
        <v>áno</v>
      </c>
      <c r="L134" s="117"/>
      <c r="M134" s="118"/>
    </row>
    <row r="135" spans="1:13">
      <c r="A135" s="1">
        <v>100015038</v>
      </c>
      <c r="B135" s="1" t="str">
        <v>Košický</v>
      </c>
      <c r="C135" s="1" t="str">
        <v>Košice IV</v>
      </c>
      <c r="D135" s="1" t="str">
        <v>Súkromná základná škola</v>
      </c>
      <c r="E135" s="21" t="str">
        <v>Dneperská 1, 4012 Košice-Nad jazerom</v>
      </c>
      <c r="F135" s="1">
        <v>1</v>
      </c>
      <c r="G135" s="1">
        <v>1</v>
      </c>
      <c r="H135" s="1">
        <v>518</v>
      </c>
      <c r="I135" s="1">
        <v>800</v>
      </c>
      <c r="J135" s="1">
        <v>200</v>
      </c>
      <c r="K135" s="72" t="str">
        <v>áno</v>
      </c>
      <c r="L135" s="117"/>
      <c r="M135" s="118"/>
    </row>
    <row r="136" spans="1:13">
      <c r="A136" s="1">
        <v>100015039</v>
      </c>
      <c r="B136" s="1" t="str">
        <v>Košický</v>
      </c>
      <c r="C136" s="1" t="str">
        <v>Košice IV</v>
      </c>
      <c r="D136" s="1" t="str">
        <v>Súkromné gymnázium</v>
      </c>
      <c r="E136" s="21" t="str">
        <v>Dneperská 1, 4012 Košice-Nad jazerom</v>
      </c>
      <c r="F136" s="1">
        <v>1</v>
      </c>
      <c r="G136" s="1">
        <v>1</v>
      </c>
      <c r="H136" s="1">
        <v>183</v>
      </c>
      <c r="I136" s="1">
        <v>800</v>
      </c>
      <c r="J136" s="1">
        <v>200</v>
      </c>
      <c r="K136" s="72" t="str">
        <v>áno</v>
      </c>
      <c r="L136" s="117"/>
      <c r="M136" s="118"/>
    </row>
    <row r="137" spans="1:13">
      <c r="A137" s="1">
        <v>100015040</v>
      </c>
      <c r="B137" s="1" t="str">
        <v>Košický</v>
      </c>
      <c r="C137" s="1" t="str">
        <v>Košice IV</v>
      </c>
      <c r="D137" s="1" t="str">
        <v>Súkromná stredná odborná škola</v>
      </c>
      <c r="E137" s="21" t="str">
        <v>Dneperská 1, 4012 Košice-Nad jazerom</v>
      </c>
      <c r="F137" s="1">
        <v>1</v>
      </c>
      <c r="G137" s="1">
        <v>1</v>
      </c>
      <c r="H137" s="1">
        <v>87</v>
      </c>
      <c r="I137" s="1">
        <v>230</v>
      </c>
      <c r="J137" s="1">
        <v>60</v>
      </c>
      <c r="K137" s="72" t="str">
        <v>-</v>
      </c>
      <c r="L137" s="117"/>
      <c r="M137" s="118"/>
    </row>
    <row r="138" spans="1:13">
      <c r="A138" s="1">
        <v>100015045</v>
      </c>
      <c r="B138" s="1" t="str">
        <v>Košický</v>
      </c>
      <c r="C138" s="1" t="str">
        <v>Košice IV</v>
      </c>
      <c r="D138" s="1" t="str">
        <v>Základná škola</v>
      </c>
      <c r="E138" s="21" t="str">
        <v>Družicová 4, 4012 Košice-Nad jazerom</v>
      </c>
      <c r="F138" s="1">
        <v>1</v>
      </c>
      <c r="G138" s="1">
        <v>1</v>
      </c>
      <c r="H138" s="1">
        <v>683</v>
      </c>
      <c r="I138" s="1">
        <v>800</v>
      </c>
      <c r="J138" s="1">
        <v>200</v>
      </c>
      <c r="K138" s="72" t="str">
        <v>áno</v>
      </c>
      <c r="L138" s="117"/>
      <c r="M138" s="118"/>
    </row>
    <row r="139" spans="1:13">
      <c r="A139" s="1">
        <v>100015052</v>
      </c>
      <c r="B139" s="1" t="str">
        <v>Košický</v>
      </c>
      <c r="C139" s="1" t="str">
        <v>Košice IV</v>
      </c>
      <c r="D139" s="1" t="str">
        <v>Súkromná základná škola</v>
      </c>
      <c r="E139" s="21" t="str">
        <v>Galaktická 9, 4012 Košice-Nad jazerom</v>
      </c>
      <c r="F139" s="1">
        <v>1</v>
      </c>
      <c r="G139" s="1">
        <v>1</v>
      </c>
      <c r="H139" s="1">
        <v>191</v>
      </c>
      <c r="I139" s="1">
        <v>280</v>
      </c>
      <c r="J139" s="1">
        <v>70</v>
      </c>
      <c r="K139" s="72" t="str">
        <v>-</v>
      </c>
      <c r="L139" s="117"/>
      <c r="M139" s="118"/>
    </row>
    <row r="140" spans="1:13">
      <c r="A140" s="1">
        <v>100015059</v>
      </c>
      <c r="B140" s="1" t="str">
        <v>Košický</v>
      </c>
      <c r="C140" s="1" t="str">
        <v>Košice IV</v>
      </c>
      <c r="D140" s="1" t="str">
        <v>Základná škola Jozefa Urbana</v>
      </c>
      <c r="E140" s="21" t="str">
        <v>Jenisejská 22, 4012 Košice-Nad jazerom</v>
      </c>
      <c r="F140" s="1">
        <v>1</v>
      </c>
      <c r="G140" s="1">
        <v>1</v>
      </c>
      <c r="H140" s="1">
        <v>528</v>
      </c>
      <c r="I140" s="1">
        <v>570</v>
      </c>
      <c r="J140" s="1">
        <v>140</v>
      </c>
      <c r="K140" s="72" t="str">
        <v>-</v>
      </c>
      <c r="L140" s="117"/>
      <c r="M140" s="118"/>
    </row>
    <row r="141" spans="1:13">
      <c r="A141" s="1">
        <v>100015064</v>
      </c>
      <c r="B141" s="1" t="str">
        <v>Košický</v>
      </c>
      <c r="C141" s="1" t="str">
        <v>Košice IV</v>
      </c>
      <c r="D141" s="1" t="str">
        <v>Obchodná akadémia</v>
      </c>
      <c r="E141" s="21" t="str">
        <v>Polárna 1, 4012 Košice-Nad jazerom</v>
      </c>
      <c r="F141" s="1">
        <v>1</v>
      </c>
      <c r="G141" s="1">
        <v>1</v>
      </c>
      <c r="H141" s="1">
        <v>204</v>
      </c>
      <c r="I141" s="1">
        <v>400</v>
      </c>
      <c r="J141" s="1">
        <v>100</v>
      </c>
      <c r="K141" s="72" t="str">
        <v>-</v>
      </c>
      <c r="L141" s="117"/>
      <c r="M141" s="118"/>
    </row>
    <row r="142" spans="1:13">
      <c r="A142" s="1">
        <v>100015071</v>
      </c>
      <c r="B142" s="1" t="str">
        <v>Košický</v>
      </c>
      <c r="C142" s="1" t="str">
        <v>Košice IV</v>
      </c>
      <c r="D142" s="1" t="str">
        <v>Gymnázium</v>
      </c>
      <c r="E142" s="21" t="str">
        <v>Opatovská cesta 7, 4001 Košice-Vyšné Opátske</v>
      </c>
      <c r="F142" s="1">
        <v>1</v>
      </c>
      <c r="G142" s="1">
        <v>1</v>
      </c>
      <c r="H142" s="1">
        <v>495</v>
      </c>
      <c r="I142" s="1">
        <v>470</v>
      </c>
      <c r="J142" s="1">
        <v>120</v>
      </c>
      <c r="K142" s="72" t="str">
        <v>-</v>
      </c>
      <c r="L142" s="117"/>
      <c r="M142" s="118"/>
    </row>
    <row r="143" spans="1:13">
      <c r="A143" s="1">
        <v>100015083</v>
      </c>
      <c r="B143" s="1" t="str">
        <v>Košický</v>
      </c>
      <c r="C143" s="1" t="str">
        <v>Košice - okolie</v>
      </c>
      <c r="D143" s="1" t="str">
        <v>Základná škola</v>
      </c>
      <c r="E143" s="21" t="str">
        <v>Bačkovík 63, 4445 Bačkovík</v>
      </c>
      <c r="F143" s="1">
        <v>1</v>
      </c>
      <c r="G143" s="1">
        <v>1</v>
      </c>
      <c r="H143" s="1">
        <v>40</v>
      </c>
      <c r="I143" s="1">
        <v>150</v>
      </c>
      <c r="J143" s="1">
        <v>40</v>
      </c>
      <c r="K143" s="72" t="str">
        <v>-</v>
      </c>
      <c r="L143" s="117"/>
      <c r="M143" s="118"/>
    </row>
    <row r="144" spans="1:13">
      <c r="A144" s="1">
        <v>100015096</v>
      </c>
      <c r="B144" s="1" t="str">
        <v>Košický</v>
      </c>
      <c r="C144" s="1" t="str">
        <v>Košice - okolie</v>
      </c>
      <c r="D144" s="1" t="str">
        <v>Základná škola s materskou školou</v>
      </c>
      <c r="E144" s="21" t="str">
        <v>Bohdanovce 209, 4416 Bohdanovce</v>
      </c>
      <c r="F144" s="1">
        <v>1</v>
      </c>
      <c r="G144" s="1">
        <v>1</v>
      </c>
      <c r="H144" s="1">
        <v>337</v>
      </c>
      <c r="I144" s="1">
        <v>470</v>
      </c>
      <c r="J144" s="1">
        <v>120</v>
      </c>
      <c r="K144" s="72" t="str">
        <v>-</v>
      </c>
      <c r="L144" s="117"/>
      <c r="M144" s="118"/>
    </row>
    <row r="145" spans="1:13">
      <c r="A145" s="1">
        <v>100015101</v>
      </c>
      <c r="B145" s="1" t="str">
        <v>Košický</v>
      </c>
      <c r="C145" s="1" t="str">
        <v>Košice - okolie</v>
      </c>
      <c r="D145" s="1" t="str">
        <v>Základná škola</v>
      </c>
      <c r="E145" s="21" t="str">
        <v>Boliarov 50, 4447 Boliarov</v>
      </c>
      <c r="F145" s="1">
        <v>1</v>
      </c>
      <c r="G145" s="1">
        <v>1</v>
      </c>
      <c r="H145" s="1">
        <v>89</v>
      </c>
      <c r="I145" s="1">
        <v>230</v>
      </c>
      <c r="J145" s="1">
        <v>60</v>
      </c>
      <c r="K145" s="72" t="str">
        <v>-</v>
      </c>
      <c r="L145" s="117"/>
      <c r="M145" s="118"/>
    </row>
    <row r="146" spans="1:13">
      <c r="A146" s="1">
        <v>100015104</v>
      </c>
      <c r="B146" s="1" t="str">
        <v>Košický</v>
      </c>
      <c r="C146" s="1" t="str">
        <v>Košice - okolie</v>
      </c>
      <c r="D146" s="1" t="str">
        <v>Základná škola s materskou školou Milana Rastislava Štefánika</v>
      </c>
      <c r="E146" s="21" t="str">
        <v>Budimír 11, 4443 Budimír</v>
      </c>
      <c r="F146" s="1">
        <v>1</v>
      </c>
      <c r="G146" s="1">
        <v>1</v>
      </c>
      <c r="H146" s="1">
        <v>631</v>
      </c>
      <c r="I146" s="1">
        <v>570</v>
      </c>
      <c r="J146" s="1">
        <v>140</v>
      </c>
      <c r="K146" s="72" t="str">
        <v>-</v>
      </c>
      <c r="L146" s="117"/>
      <c r="M146" s="118"/>
    </row>
    <row r="147" spans="1:13">
      <c r="A147" s="1">
        <v>100015111</v>
      </c>
      <c r="B147" s="1" t="str">
        <v>Košický</v>
      </c>
      <c r="C147" s="1" t="str">
        <v>Košice - okolie</v>
      </c>
      <c r="D147" s="1" t="str">
        <v>Základná škola s vyučovacím jazykom maďarským - Alapiskola</v>
      </c>
      <c r="E147" s="21" t="str">
        <v>Buzica 327, 4473 Buzica</v>
      </c>
      <c r="F147" s="1">
        <v>1</v>
      </c>
      <c r="G147" s="1">
        <v>1</v>
      </c>
      <c r="H147" s="1">
        <v>222</v>
      </c>
      <c r="I147" s="1">
        <v>400</v>
      </c>
      <c r="J147" s="1">
        <v>100</v>
      </c>
      <c r="K147" s="72" t="str">
        <v>-</v>
      </c>
      <c r="L147" s="117"/>
      <c r="M147" s="118"/>
    </row>
    <row r="148" spans="1:13">
      <c r="A148" s="1">
        <v>100015115</v>
      </c>
      <c r="B148" s="1" t="str">
        <v>Košický</v>
      </c>
      <c r="C148" s="1" t="str">
        <v>Košice - okolie</v>
      </c>
      <c r="D148" s="1" t="str">
        <v>Základná škola - Alapiskola</v>
      </c>
      <c r="E148" s="21" t="str">
        <v>Cestice 70, 4471 Cestice</v>
      </c>
      <c r="F148" s="1">
        <v>1</v>
      </c>
      <c r="G148" s="1">
        <v>1</v>
      </c>
      <c r="H148" s="1">
        <v>12</v>
      </c>
      <c r="I148" s="1">
        <v>100</v>
      </c>
      <c r="J148" s="1">
        <v>25</v>
      </c>
      <c r="K148" s="72" t="str">
        <v>-</v>
      </c>
      <c r="L148" s="117"/>
      <c r="M148" s="118"/>
    </row>
    <row r="149" spans="1:13">
      <c r="A149" s="1">
        <v>100015119</v>
      </c>
      <c r="B149" s="1" t="str">
        <v>Košický</v>
      </c>
      <c r="C149" s="1" t="str">
        <v>Košice - okolie</v>
      </c>
      <c r="D149" s="1" t="str">
        <v>Základná škola</v>
      </c>
      <c r="E149" s="21" t="str">
        <v>Čakanovce 80, 4445 Čakanovce</v>
      </c>
      <c r="F149" s="1">
        <v>1</v>
      </c>
      <c r="G149" s="1">
        <v>1</v>
      </c>
      <c r="H149" s="1">
        <v>67</v>
      </c>
      <c r="I149" s="1">
        <v>230</v>
      </c>
      <c r="J149" s="1">
        <v>60</v>
      </c>
      <c r="K149" s="72" t="str">
        <v>-</v>
      </c>
      <c r="L149" s="117"/>
      <c r="M149" s="118"/>
    </row>
    <row r="150" spans="1:13">
      <c r="A150" s="1">
        <v>100015121</v>
      </c>
      <c r="B150" s="1" t="str">
        <v>Košický</v>
      </c>
      <c r="C150" s="1" t="str">
        <v>Košice - okolie</v>
      </c>
      <c r="D150" s="1" t="str">
        <v>Základná škola</v>
      </c>
      <c r="E150" s="21" t="str">
        <v>Pionierska 33, 4414 Čaňa</v>
      </c>
      <c r="F150" s="1">
        <v>1</v>
      </c>
      <c r="G150" s="1">
        <v>1</v>
      </c>
      <c r="H150" s="1">
        <v>761</v>
      </c>
      <c r="I150" s="1">
        <v>740</v>
      </c>
      <c r="J150" s="1">
        <v>190</v>
      </c>
      <c r="K150" s="72" t="str">
        <v>-</v>
      </c>
      <c r="L150" s="117"/>
      <c r="M150" s="118"/>
    </row>
    <row r="151" spans="1:13">
      <c r="A151" s="1">
        <v>100015130</v>
      </c>
      <c r="B151" s="1" t="str">
        <v>Košický</v>
      </c>
      <c r="C151" s="1" t="str">
        <v>Košice - okolie</v>
      </c>
      <c r="D151" s="1" t="str">
        <v>Základná škola s materskou školou</v>
      </c>
      <c r="E151" s="21" t="str">
        <v>Školská 7, 4471 Čečejovce</v>
      </c>
      <c r="F151" s="1">
        <v>1</v>
      </c>
      <c r="G151" s="1">
        <v>1</v>
      </c>
      <c r="H151" s="1">
        <v>279</v>
      </c>
      <c r="I151" s="1">
        <v>400</v>
      </c>
      <c r="J151" s="1">
        <v>100</v>
      </c>
      <c r="K151" s="72" t="str">
        <v>-</v>
      </c>
      <c r="L151" s="117"/>
      <c r="M151" s="118"/>
    </row>
    <row r="152" spans="1:13">
      <c r="A152" s="1">
        <v>100015136</v>
      </c>
      <c r="B152" s="1" t="str">
        <v>Košický</v>
      </c>
      <c r="C152" s="1" t="str">
        <v>Košice - okolie</v>
      </c>
      <c r="D152" s="1" t="str">
        <v>Základná škola</v>
      </c>
      <c r="E152" s="21" t="str">
        <v>Drienovec 264, 4401 Drienovec</v>
      </c>
      <c r="F152" s="1">
        <v>3</v>
      </c>
      <c r="G152" s="1">
        <v>1</v>
      </c>
      <c r="H152" s="1">
        <v>59</v>
      </c>
      <c r="I152" s="1">
        <v>230</v>
      </c>
      <c r="J152" s="1">
        <v>60</v>
      </c>
      <c r="K152" s="72" t="str">
        <v>-</v>
      </c>
      <c r="L152" s="117"/>
      <c r="M152" s="118"/>
    </row>
    <row r="153" spans="1:13">
      <c r="A153" s="1">
        <v>100015136</v>
      </c>
      <c r="B153" s="1" t="str">
        <v>Košický</v>
      </c>
      <c r="C153" s="1" t="str">
        <v>Košice - okolie</v>
      </c>
      <c r="D153" s="1" t="str">
        <v>Základná škola</v>
      </c>
      <c r="E153" s="21" t="str">
        <v>Drienovec 265, 4401 Drienovec</v>
      </c>
      <c r="F153" s="1">
        <v>3</v>
      </c>
      <c r="G153" s="1">
        <v>1</v>
      </c>
      <c r="H153" s="1">
        <v>17</v>
      </c>
      <c r="I153" s="1">
        <v>100</v>
      </c>
      <c r="J153" s="1">
        <v>25</v>
      </c>
      <c r="K153" s="72" t="str">
        <v>-</v>
      </c>
      <c r="L153" s="117"/>
      <c r="M153" s="118"/>
    </row>
    <row r="154" spans="1:13">
      <c r="A154" s="1">
        <v>100015136</v>
      </c>
      <c r="B154" s="1" t="str">
        <v>Košický</v>
      </c>
      <c r="C154" s="1" t="str">
        <v>Košice - okolie</v>
      </c>
      <c r="D154" s="1" t="str">
        <v>Základná škola</v>
      </c>
      <c r="E154" s="21" t="str">
        <v>Drienovec 44, 4401 Drienovec</v>
      </c>
      <c r="F154" s="1">
        <v>3</v>
      </c>
      <c r="G154" s="1">
        <v>1</v>
      </c>
      <c r="H154" s="1">
        <v>213</v>
      </c>
      <c r="I154" s="1">
        <v>400</v>
      </c>
      <c r="J154" s="1">
        <v>100</v>
      </c>
      <c r="K154" s="72" t="str">
        <v>-</v>
      </c>
      <c r="L154" s="117"/>
      <c r="M154" s="118"/>
    </row>
    <row r="155" spans="1:13">
      <c r="A155" s="1">
        <v>100015138</v>
      </c>
      <c r="B155" s="1" t="str">
        <v>Košický</v>
      </c>
      <c r="C155" s="1" t="str">
        <v>Košice - okolie</v>
      </c>
      <c r="D155" s="1" t="str">
        <v>Základná škola</v>
      </c>
      <c r="E155" s="21" t="str">
        <v>Hlavná 5, 4431 Družstevná pri Hornáde</v>
      </c>
      <c r="F155" s="1">
        <v>1</v>
      </c>
      <c r="G155" s="1">
        <v>1</v>
      </c>
      <c r="H155" s="1">
        <v>409</v>
      </c>
      <c r="I155" s="1">
        <v>470</v>
      </c>
      <c r="J155" s="1">
        <v>120</v>
      </c>
      <c r="K155" s="72" t="str">
        <v>-</v>
      </c>
      <c r="L155" s="117"/>
      <c r="M155" s="118"/>
    </row>
    <row r="156" spans="1:13">
      <c r="A156" s="1">
        <v>100015147</v>
      </c>
      <c r="B156" s="1" t="str">
        <v>Košický</v>
      </c>
      <c r="C156" s="1" t="str">
        <v>Košice - okolie</v>
      </c>
      <c r="D156" s="1" t="str">
        <v>Základná škola</v>
      </c>
      <c r="E156" s="21" t="str">
        <v>Ďurkov 192, 4419 Ďurkov</v>
      </c>
      <c r="F156" s="1">
        <v>1</v>
      </c>
      <c r="G156" s="1">
        <v>1</v>
      </c>
      <c r="H156" s="1">
        <v>202</v>
      </c>
      <c r="I156" s="1">
        <v>400</v>
      </c>
      <c r="J156" s="1">
        <v>100</v>
      </c>
      <c r="K156" s="72" t="str">
        <v>-</v>
      </c>
      <c r="L156" s="117"/>
      <c r="M156" s="118"/>
    </row>
    <row r="157" spans="1:13">
      <c r="A157" s="1">
        <v>100015154</v>
      </c>
      <c r="B157" s="1" t="str">
        <v>Košický</v>
      </c>
      <c r="C157" s="1" t="str">
        <v>Košice - okolie</v>
      </c>
      <c r="D157" s="1" t="str">
        <v>Cirkevná základná škola sv. Štefana - Szent István Egyházi Alapiskola</v>
      </c>
      <c r="E157" s="21" t="str">
        <v>Dvorníky 88, 4402 Dvorníky-Včeláre</v>
      </c>
      <c r="F157" s="1">
        <v>1</v>
      </c>
      <c r="G157" s="1">
        <v>1</v>
      </c>
      <c r="H157" s="1">
        <v>20</v>
      </c>
      <c r="I157" s="1">
        <v>100</v>
      </c>
      <c r="J157" s="1">
        <v>25</v>
      </c>
      <c r="K157" s="72" t="str">
        <v>-</v>
      </c>
      <c r="L157" s="117"/>
      <c r="M157" s="118"/>
    </row>
    <row r="158" spans="1:13">
      <c r="A158" s="1">
        <v>100015160</v>
      </c>
      <c r="B158" s="1" t="str">
        <v>Košický</v>
      </c>
      <c r="C158" s="1" t="str">
        <v>Košice - okolie</v>
      </c>
      <c r="D158" s="1" t="str">
        <v>Základná škola</v>
      </c>
      <c r="E158" s="21" t="str">
        <v>Haniska 290, 4457 Haniska</v>
      </c>
      <c r="F158" s="1">
        <v>1</v>
      </c>
      <c r="G158" s="1">
        <v>1</v>
      </c>
      <c r="H158" s="1">
        <v>313</v>
      </c>
      <c r="I158" s="1">
        <v>470</v>
      </c>
      <c r="J158" s="1">
        <v>120</v>
      </c>
      <c r="K158" s="72" t="str">
        <v>-</v>
      </c>
      <c r="L158" s="117"/>
      <c r="M158" s="118"/>
    </row>
    <row r="159" spans="1:13">
      <c r="A159" s="1">
        <v>100015165</v>
      </c>
      <c r="B159" s="1" t="str">
        <v>Košický</v>
      </c>
      <c r="C159" s="1" t="str">
        <v>Košice - okolie</v>
      </c>
      <c r="D159" s="1" t="str">
        <v>Základná škola</v>
      </c>
      <c r="E159" s="21" t="str">
        <v>Herľany 37, 4446 Herľany</v>
      </c>
      <c r="F159" s="1">
        <v>1</v>
      </c>
      <c r="G159" s="1">
        <v>1</v>
      </c>
      <c r="H159" s="1">
        <v>95</v>
      </c>
      <c r="I159" s="1">
        <v>230</v>
      </c>
      <c r="J159" s="1">
        <v>60</v>
      </c>
      <c r="K159" s="72" t="str">
        <v>-</v>
      </c>
      <c r="L159" s="117"/>
      <c r="M159" s="118"/>
    </row>
    <row r="160" spans="1:13">
      <c r="A160" s="1">
        <v>100015172</v>
      </c>
      <c r="B160" s="1" t="str">
        <v>Košický</v>
      </c>
      <c r="C160" s="1" t="str">
        <v>Košice - okolie</v>
      </c>
      <c r="D160" s="1" t="str">
        <v>Základná škola</v>
      </c>
      <c r="E160" s="21" t="str">
        <v>Chrastné 30, 4444 Chrastné</v>
      </c>
      <c r="F160" s="1">
        <v>1</v>
      </c>
      <c r="G160" s="1">
        <v>1</v>
      </c>
      <c r="H160" s="1">
        <v>10</v>
      </c>
      <c r="I160" s="1">
        <v>100</v>
      </c>
      <c r="J160" s="1">
        <v>25</v>
      </c>
      <c r="K160" s="72" t="str">
        <v>-</v>
      </c>
      <c r="L160" s="117"/>
      <c r="M160" s="118"/>
    </row>
    <row r="161" spans="1:13">
      <c r="A161" s="1">
        <v>100015174</v>
      </c>
      <c r="B161" s="1" t="str">
        <v>Košický</v>
      </c>
      <c r="C161" s="1" t="str">
        <v>Košice - okolie</v>
      </c>
      <c r="D161" s="1" t="str">
        <v>Základná škola</v>
      </c>
      <c r="E161" s="21" t="str">
        <v>Janík 28, 4405 Janík</v>
      </c>
      <c r="F161" s="1">
        <v>1</v>
      </c>
      <c r="G161" s="1">
        <v>1</v>
      </c>
      <c r="H161" s="1">
        <v>10</v>
      </c>
      <c r="I161" s="1">
        <v>100</v>
      </c>
      <c r="J161" s="1">
        <v>25</v>
      </c>
      <c r="K161" s="72" t="str">
        <v>-</v>
      </c>
      <c r="L161" s="117"/>
      <c r="M161" s="118"/>
    </row>
    <row r="162" spans="1:13">
      <c r="A162" s="1">
        <v>100015178</v>
      </c>
      <c r="B162" s="1" t="str">
        <v>Košický</v>
      </c>
      <c r="C162" s="1" t="str">
        <v>Košice - okolie</v>
      </c>
      <c r="D162" s="1" t="str">
        <v>Základná škola</v>
      </c>
      <c r="E162" s="21" t="str">
        <v>Školská 3, 4423 Jasov</v>
      </c>
      <c r="F162" s="1">
        <v>1</v>
      </c>
      <c r="G162" s="1">
        <v>1</v>
      </c>
      <c r="H162" s="1">
        <v>608</v>
      </c>
      <c r="I162" s="1">
        <v>800</v>
      </c>
      <c r="J162" s="1">
        <v>200</v>
      </c>
      <c r="K162" s="72" t="str">
        <v>áno</v>
      </c>
      <c r="L162" s="117"/>
      <c r="M162" s="118"/>
    </row>
    <row r="163" spans="1:13">
      <c r="A163" s="1">
        <v>100015184</v>
      </c>
      <c r="B163" s="1" t="str">
        <v>Košický</v>
      </c>
      <c r="C163" s="1" t="str">
        <v>Košice - okolie</v>
      </c>
      <c r="D163" s="1" t="str">
        <v>Základná škola s materskou školou</v>
      </c>
      <c r="E163" s="21" t="str">
        <v>Kalša 128, 4418 Kalša</v>
      </c>
      <c r="F163" s="1">
        <v>1</v>
      </c>
      <c r="G163" s="1">
        <v>1</v>
      </c>
      <c r="H163" s="1">
        <v>13</v>
      </c>
      <c r="I163" s="1">
        <v>100</v>
      </c>
      <c r="J163" s="1">
        <v>25</v>
      </c>
      <c r="K163" s="72" t="str">
        <v>-</v>
      </c>
      <c r="L163" s="117"/>
      <c r="M163" s="118"/>
    </row>
    <row r="164" spans="1:13">
      <c r="A164" s="1">
        <v>100015189</v>
      </c>
      <c r="B164" s="1" t="str">
        <v>Košický</v>
      </c>
      <c r="C164" s="1" t="str">
        <v>Košice - okolie</v>
      </c>
      <c r="D164" s="1" t="str">
        <v>Základná škola</v>
      </c>
      <c r="E164" s="21" t="str">
        <v>Kecerovce 79, 4447 Kecerovce</v>
      </c>
      <c r="F164" s="1">
        <v>1</v>
      </c>
      <c r="G164" s="1">
        <v>1</v>
      </c>
      <c r="H164" s="1">
        <v>1067</v>
      </c>
      <c r="I164" s="1">
        <v>1000</v>
      </c>
      <c r="J164" s="1">
        <v>250</v>
      </c>
      <c r="K164" s="72" t="str">
        <v>-</v>
      </c>
      <c r="L164" s="117"/>
      <c r="M164" s="118"/>
    </row>
    <row r="165" spans="1:13">
      <c r="A165" s="1">
        <v>100015191</v>
      </c>
      <c r="B165" s="1" t="str">
        <v>Košický</v>
      </c>
      <c r="C165" s="1" t="str">
        <v>Košice - okolie</v>
      </c>
      <c r="D165" s="1" t="str">
        <v>Súkromná základná škola</v>
      </c>
      <c r="E165" s="21" t="str">
        <v>Kechnec 13 / 13, 4458 Kechnec</v>
      </c>
      <c r="F165" s="1">
        <v>1</v>
      </c>
      <c r="G165" s="1">
        <v>1</v>
      </c>
      <c r="H165" s="1">
        <v>211</v>
      </c>
      <c r="I165" s="1">
        <v>400</v>
      </c>
      <c r="J165" s="1">
        <v>100</v>
      </c>
      <c r="K165" s="72" t="str">
        <v>-</v>
      </c>
      <c r="L165" s="117"/>
      <c r="M165" s="118"/>
    </row>
    <row r="166" spans="1:13">
      <c r="A166" s="1">
        <v>100015194</v>
      </c>
      <c r="B166" s="1" t="str">
        <v>Košický</v>
      </c>
      <c r="C166" s="1" t="str">
        <v>Košice - okolie</v>
      </c>
      <c r="D166" s="1" t="str">
        <v>Základná škola</v>
      </c>
      <c r="E166" s="21" t="str">
        <v>Kokšov-Bakša 20, 4413 Kokšov-Bakša</v>
      </c>
      <c r="F166" s="1">
        <v>1</v>
      </c>
      <c r="G166" s="1">
        <v>1</v>
      </c>
      <c r="H166" s="1">
        <v>45</v>
      </c>
      <c r="I166" s="1">
        <v>150</v>
      </c>
      <c r="J166" s="1">
        <v>40</v>
      </c>
      <c r="K166" s="72" t="str">
        <v>-</v>
      </c>
      <c r="L166" s="117"/>
      <c r="M166" s="118"/>
    </row>
    <row r="167" spans="1:13">
      <c r="A167" s="1">
        <v>100015197</v>
      </c>
      <c r="B167" s="1" t="str">
        <v>Košický</v>
      </c>
      <c r="C167" s="1" t="str">
        <v>Košice - okolie</v>
      </c>
      <c r="D167" s="1" t="str">
        <v>Základná škola</v>
      </c>
      <c r="E167" s="21" t="str">
        <v>M. Kočanovej 2, 4431 Kostoľany nad Hornádom</v>
      </c>
      <c r="F167" s="1">
        <v>1</v>
      </c>
      <c r="G167" s="1">
        <v>1</v>
      </c>
      <c r="H167" s="1">
        <v>52</v>
      </c>
      <c r="I167" s="1">
        <v>150</v>
      </c>
      <c r="J167" s="1">
        <v>40</v>
      </c>
      <c r="K167" s="72" t="str">
        <v>-</v>
      </c>
      <c r="L167" s="117"/>
      <c r="M167" s="118"/>
    </row>
    <row r="168" spans="1:13">
      <c r="A168" s="1">
        <v>100015200</v>
      </c>
      <c r="B168" s="1" t="str">
        <v>Košický</v>
      </c>
      <c r="C168" s="1" t="str">
        <v>Košice - okolie</v>
      </c>
      <c r="D168" s="1" t="str">
        <v>Základná škola</v>
      </c>
      <c r="E168" s="21" t="str">
        <v>Košická Belá 235, 4465 Košická Belá</v>
      </c>
      <c r="F168" s="1">
        <v>1</v>
      </c>
      <c r="G168" s="1">
        <v>1</v>
      </c>
      <c r="H168" s="1">
        <v>85</v>
      </c>
      <c r="I168" s="1">
        <v>230</v>
      </c>
      <c r="J168" s="1">
        <v>60</v>
      </c>
      <c r="K168" s="72" t="str">
        <v>-</v>
      </c>
      <c r="L168" s="117"/>
      <c r="M168" s="118"/>
    </row>
    <row r="169" spans="1:13">
      <c r="A169" s="1">
        <v>100015211</v>
      </c>
      <c r="B169" s="1" t="str">
        <v>Košický</v>
      </c>
      <c r="C169" s="1" t="str">
        <v>Košice - okolie</v>
      </c>
      <c r="D169" s="1" t="str">
        <v>Základná škola</v>
      </c>
      <c r="E169" s="21" t="str">
        <v>Košické Oľšany 215, 4442 Košické Oľšany</v>
      </c>
      <c r="F169" s="1">
        <v>1</v>
      </c>
      <c r="G169" s="1">
        <v>1</v>
      </c>
      <c r="H169" s="1">
        <v>48</v>
      </c>
      <c r="I169" s="1">
        <v>150</v>
      </c>
      <c r="J169" s="1">
        <v>40</v>
      </c>
      <c r="K169" s="72" t="str">
        <v>-</v>
      </c>
      <c r="L169" s="117"/>
      <c r="M169" s="118"/>
    </row>
    <row r="170" spans="1:13">
      <c r="A170" s="1">
        <v>100015216</v>
      </c>
      <c r="B170" s="1" t="str">
        <v>Košický</v>
      </c>
      <c r="C170" s="1" t="str">
        <v>Košice - okolie</v>
      </c>
      <c r="D170" s="1" t="str">
        <v>Základná škola</v>
      </c>
      <c r="E170" s="21" t="str">
        <v>Kráľovce 86, 4444 Kráľovce</v>
      </c>
      <c r="F170" s="1">
        <v>1</v>
      </c>
      <c r="G170" s="1">
        <v>1</v>
      </c>
      <c r="H170" s="1">
        <v>66</v>
      </c>
      <c r="I170" s="1">
        <v>230</v>
      </c>
      <c r="J170" s="1">
        <v>60</v>
      </c>
      <c r="K170" s="72" t="str">
        <v>-</v>
      </c>
      <c r="L170" s="117"/>
      <c r="M170" s="118"/>
    </row>
    <row r="171" spans="1:13">
      <c r="A171" s="1">
        <v>100015218</v>
      </c>
      <c r="B171" s="1" t="str">
        <v>Košický</v>
      </c>
      <c r="C171" s="1" t="str">
        <v>Košice - okolie</v>
      </c>
      <c r="D171" s="1" t="str">
        <v>Základná škola</v>
      </c>
      <c r="E171" s="21" t="str">
        <v>Kysak 210, 4481 Kysak</v>
      </c>
      <c r="F171" s="1">
        <v>1</v>
      </c>
      <c r="G171" s="1">
        <v>1</v>
      </c>
      <c r="H171" s="1">
        <v>182</v>
      </c>
      <c r="I171" s="1">
        <v>280</v>
      </c>
      <c r="J171" s="1">
        <v>70</v>
      </c>
      <c r="K171" s="72" t="str">
        <v>-</v>
      </c>
      <c r="L171" s="117"/>
      <c r="M171" s="118"/>
    </row>
    <row r="172" spans="1:13">
      <c r="A172" s="1">
        <v>100015227</v>
      </c>
      <c r="B172" s="1" t="str">
        <v>Košický</v>
      </c>
      <c r="C172" s="1" t="str">
        <v>Košice - okolie</v>
      </c>
      <c r="D172" s="1" t="str">
        <v>Základná škola</v>
      </c>
      <c r="E172" s="21" t="str">
        <v>Školská 10, 4420 Malá Ida</v>
      </c>
      <c r="F172" s="1">
        <v>1</v>
      </c>
      <c r="G172" s="1">
        <v>1</v>
      </c>
      <c r="H172" s="1">
        <v>330</v>
      </c>
      <c r="I172" s="1">
        <v>470</v>
      </c>
      <c r="J172" s="1">
        <v>120</v>
      </c>
      <c r="K172" s="72" t="str">
        <v>-</v>
      </c>
      <c r="L172" s="117"/>
      <c r="M172" s="118"/>
    </row>
    <row r="173" spans="1:13">
      <c r="A173" s="1">
        <v>100015234</v>
      </c>
      <c r="B173" s="1" t="str">
        <v>Košický</v>
      </c>
      <c r="C173" s="1" t="str">
        <v>Košice - okolie</v>
      </c>
      <c r="D173" s="1" t="str">
        <v>Základná škola - Grundschule</v>
      </c>
      <c r="E173" s="21" t="str">
        <v>Štóska 183, 4425 Medzev</v>
      </c>
      <c r="F173" s="1">
        <v>1</v>
      </c>
      <c r="G173" s="1">
        <v>1</v>
      </c>
      <c r="H173" s="1">
        <v>659</v>
      </c>
      <c r="I173" s="1">
        <v>800</v>
      </c>
      <c r="J173" s="1">
        <v>200</v>
      </c>
      <c r="K173" s="72" t="str">
        <v>áno</v>
      </c>
      <c r="L173" s="117"/>
      <c r="M173" s="118"/>
    </row>
    <row r="174" spans="1:13">
      <c r="A174" s="1">
        <v>100015242</v>
      </c>
      <c r="B174" s="1" t="str">
        <v>Košický</v>
      </c>
      <c r="C174" s="1" t="str">
        <v>Košice - okolie</v>
      </c>
      <c r="D174" s="1" t="str">
        <v>Základná škola</v>
      </c>
      <c r="E174" s="21" t="str">
        <v>Mokrance 209, 4501 Mokrance</v>
      </c>
      <c r="F174" s="1">
        <v>1</v>
      </c>
      <c r="G174" s="1">
        <v>1</v>
      </c>
      <c r="H174" s="1">
        <v>46</v>
      </c>
      <c r="I174" s="1">
        <v>150</v>
      </c>
      <c r="J174" s="1">
        <v>40</v>
      </c>
      <c r="K174" s="72" t="str">
        <v>-</v>
      </c>
      <c r="L174" s="117"/>
      <c r="M174" s="118"/>
    </row>
    <row r="175" spans="1:13">
      <c r="A175" s="1">
        <v>100015243</v>
      </c>
      <c r="B175" s="1" t="str">
        <v>Košický</v>
      </c>
      <c r="C175" s="1" t="str">
        <v>Košice - okolie</v>
      </c>
      <c r="D175" s="1" t="str">
        <v>Základná škola</v>
      </c>
      <c r="E175" s="21" t="str">
        <v>Československej armády 15, 4501 Moldava nad Bodvou</v>
      </c>
      <c r="F175" s="1">
        <v>1</v>
      </c>
      <c r="G175" s="1">
        <v>1</v>
      </c>
      <c r="H175" s="1">
        <v>746</v>
      </c>
      <c r="I175" s="1">
        <v>800</v>
      </c>
      <c r="J175" s="1">
        <v>200</v>
      </c>
      <c r="K175" s="72" t="str">
        <v>áno</v>
      </c>
      <c r="L175" s="117"/>
      <c r="M175" s="118"/>
    </row>
    <row r="176" spans="1:13">
      <c r="A176" s="1">
        <v>100015253</v>
      </c>
      <c r="B176" s="1" t="str">
        <v>Košický</v>
      </c>
      <c r="C176" s="1" t="str">
        <v>Košice - okolie</v>
      </c>
      <c r="D176" s="1" t="str">
        <v>Stredná odborná škola agrotechnická - Agrotechnikai Szakközépiskola</v>
      </c>
      <c r="E176" s="21" t="str">
        <v>Československej armády 37, 4501 Moldava nad Bodvou</v>
      </c>
      <c r="F176" s="1">
        <v>3</v>
      </c>
      <c r="G176" s="1">
        <v>1</v>
      </c>
      <c r="H176" s="1">
        <v>46</v>
      </c>
      <c r="I176" s="1">
        <v>150</v>
      </c>
      <c r="J176" s="1">
        <v>40</v>
      </c>
      <c r="K176" s="72" t="str">
        <v>-</v>
      </c>
      <c r="L176" s="117"/>
      <c r="M176" s="118"/>
    </row>
    <row r="177" spans="1:13">
      <c r="A177" s="1">
        <v>100015253</v>
      </c>
      <c r="B177" s="1" t="str">
        <v>Košický</v>
      </c>
      <c r="C177" s="1" t="str">
        <v>Košice - okolie</v>
      </c>
      <c r="D177" s="1" t="str">
        <v>Stredná odborná škola agrotechnická - Agrotechnikai Szakközépiskola</v>
      </c>
      <c r="E177" s="21" t="str">
        <v>Hlavná 54, 4501 Moldava nad Bodvou</v>
      </c>
      <c r="F177" s="1">
        <v>3</v>
      </c>
      <c r="G177" s="1">
        <v>1</v>
      </c>
      <c r="H177" s="1">
        <v>190</v>
      </c>
      <c r="I177" s="1">
        <v>280</v>
      </c>
      <c r="J177" s="1">
        <v>70</v>
      </c>
      <c r="K177" s="72" t="str">
        <v>-</v>
      </c>
      <c r="L177" s="117"/>
      <c r="M177" s="118"/>
    </row>
    <row r="178" spans="1:13">
      <c r="A178" s="1">
        <v>100015253</v>
      </c>
      <c r="B178" s="1" t="str">
        <v>Košický</v>
      </c>
      <c r="C178" s="1" t="str">
        <v>Košice - okolie</v>
      </c>
      <c r="D178" s="1" t="str">
        <v>Stredná odborná škola agrotechnická - Agrotechnikai Szakközépiskola</v>
      </c>
      <c r="E178" s="21" t="str">
        <v>Kováčska 53, 4425 Medzev</v>
      </c>
      <c r="F178" s="1">
        <v>3</v>
      </c>
      <c r="G178" s="1">
        <v>1</v>
      </c>
      <c r="H178" s="1">
        <v>116</v>
      </c>
      <c r="I178" s="1">
        <v>280</v>
      </c>
      <c r="J178" s="1">
        <v>70</v>
      </c>
      <c r="K178" s="72" t="str">
        <v>-</v>
      </c>
      <c r="L178" s="117"/>
      <c r="M178" s="118"/>
    </row>
    <row r="179" spans="1:13">
      <c r="A179" s="1">
        <v>100015265</v>
      </c>
      <c r="B179" s="1" t="str">
        <v>Košický</v>
      </c>
      <c r="C179" s="1" t="str">
        <v>Košice - okolie</v>
      </c>
      <c r="D179" s="1" t="str">
        <v>Základná škola</v>
      </c>
      <c r="E179" s="21" t="str">
        <v>Severná 21, 4501 Moldava nad Bodvou</v>
      </c>
      <c r="F179" s="1">
        <v>1</v>
      </c>
      <c r="G179" s="1">
        <v>1</v>
      </c>
      <c r="H179" s="1">
        <v>312</v>
      </c>
      <c r="I179" s="1">
        <v>470</v>
      </c>
      <c r="J179" s="1">
        <v>120</v>
      </c>
      <c r="K179" s="72" t="str">
        <v>-</v>
      </c>
      <c r="L179" s="117"/>
      <c r="M179" s="118"/>
    </row>
    <row r="180" spans="1:13">
      <c r="A180" s="1">
        <v>100015268</v>
      </c>
      <c r="B180" s="1" t="str">
        <v>Košický</v>
      </c>
      <c r="C180" s="1" t="str">
        <v>Košice - okolie</v>
      </c>
      <c r="D180" s="1" t="str">
        <v>Gymnázium Štefana Moysesa</v>
      </c>
      <c r="E180" s="21" t="str">
        <v>Školská 13, 4517 Moldava nad Bodvou</v>
      </c>
      <c r="F180" s="1">
        <v>1</v>
      </c>
      <c r="G180" s="1">
        <v>1</v>
      </c>
      <c r="H180" s="1">
        <v>133</v>
      </c>
      <c r="I180" s="1">
        <v>280</v>
      </c>
      <c r="J180" s="1">
        <v>70</v>
      </c>
      <c r="K180" s="72" t="str">
        <v>-</v>
      </c>
      <c r="L180" s="117"/>
      <c r="M180" s="118"/>
    </row>
    <row r="181" spans="1:13">
      <c r="A181" s="1">
        <v>100015274</v>
      </c>
      <c r="B181" s="1" t="str">
        <v>Košický</v>
      </c>
      <c r="C181" s="1" t="str">
        <v>Košice - okolie</v>
      </c>
      <c r="D181" s="1" t="str">
        <v>Základná škola</v>
      </c>
      <c r="E181" s="21" t="str">
        <v>Nižná Kamenica 60, 4445 Nižná Kamenica</v>
      </c>
      <c r="F181" s="1">
        <v>1</v>
      </c>
      <c r="G181" s="1">
        <v>1</v>
      </c>
      <c r="H181" s="1">
        <v>29</v>
      </c>
      <c r="I181" s="1">
        <v>150</v>
      </c>
      <c r="J181" s="1">
        <v>40</v>
      </c>
      <c r="K181" s="72" t="str">
        <v>-</v>
      </c>
      <c r="L181" s="117"/>
      <c r="M181" s="118"/>
    </row>
    <row r="182" spans="1:13">
      <c r="A182" s="1">
        <v>100015278</v>
      </c>
      <c r="B182" s="1" t="str">
        <v>Košický</v>
      </c>
      <c r="C182" s="1" t="str">
        <v>Košice - okolie</v>
      </c>
      <c r="D182" s="1" t="str">
        <v>Základná škola</v>
      </c>
      <c r="E182" s="21" t="str">
        <v>Hlavná 346, 4415 Nižná Myšľa</v>
      </c>
      <c r="F182" s="1">
        <v>1</v>
      </c>
      <c r="G182" s="1">
        <v>1</v>
      </c>
      <c r="H182" s="1">
        <v>62</v>
      </c>
      <c r="I182" s="1">
        <v>230</v>
      </c>
      <c r="J182" s="1">
        <v>60</v>
      </c>
      <c r="K182" s="72" t="str">
        <v>-</v>
      </c>
      <c r="L182" s="117"/>
      <c r="M182" s="118"/>
    </row>
    <row r="183" spans="1:13">
      <c r="A183" s="1">
        <v>100015287</v>
      </c>
      <c r="B183" s="1" t="str">
        <v>Košický</v>
      </c>
      <c r="C183" s="1" t="str">
        <v>Košice - okolie</v>
      </c>
      <c r="D183" s="1" t="str">
        <v>Základná škola</v>
      </c>
      <c r="E183" s="21" t="str">
        <v>Klátovská 56, 4412 Nižný Klátov</v>
      </c>
      <c r="F183" s="1">
        <v>1</v>
      </c>
      <c r="G183" s="1">
        <v>1</v>
      </c>
      <c r="H183" s="1">
        <v>96</v>
      </c>
      <c r="I183" s="1">
        <v>230</v>
      </c>
      <c r="J183" s="1">
        <v>60</v>
      </c>
      <c r="K183" s="72" t="str">
        <v>-</v>
      </c>
      <c r="L183" s="117"/>
      <c r="M183" s="118"/>
    </row>
    <row r="184" spans="1:13">
      <c r="A184" s="1">
        <v>100015291</v>
      </c>
      <c r="B184" s="1" t="str">
        <v>Košický</v>
      </c>
      <c r="C184" s="1" t="str">
        <v>Košice - okolie</v>
      </c>
      <c r="D184" s="1" t="str">
        <v>Základná škola s vyučovacím jazykom maďarským -  Alapiskola</v>
      </c>
      <c r="E184" s="21" t="str">
        <v>Nižný Lánec 54, 4473 Nižný Lánec</v>
      </c>
      <c r="F184" s="1">
        <v>1</v>
      </c>
      <c r="G184" s="1">
        <v>1</v>
      </c>
      <c r="H184" s="1">
        <v>37</v>
      </c>
      <c r="I184" s="1">
        <v>150</v>
      </c>
      <c r="J184" s="1">
        <v>40</v>
      </c>
      <c r="K184" s="72" t="str">
        <v>-</v>
      </c>
      <c r="L184" s="117"/>
      <c r="M184" s="118"/>
    </row>
    <row r="185" spans="1:13">
      <c r="A185" s="1">
        <v>100015300</v>
      </c>
      <c r="B185" s="1" t="str">
        <v>Košický</v>
      </c>
      <c r="C185" s="1" t="str">
        <v>Košice - okolie</v>
      </c>
      <c r="D185" s="1" t="str">
        <v>Základná škola</v>
      </c>
      <c r="E185" s="21" t="str">
        <v>Paňovce 96, 4471 Paňovce</v>
      </c>
      <c r="F185" s="1">
        <v>1</v>
      </c>
      <c r="G185" s="1">
        <v>1</v>
      </c>
      <c r="H185" s="1">
        <v>27</v>
      </c>
      <c r="I185" s="1">
        <v>150</v>
      </c>
      <c r="J185" s="1">
        <v>40</v>
      </c>
      <c r="K185" s="72" t="str">
        <v>-</v>
      </c>
      <c r="L185" s="117"/>
      <c r="M185" s="118"/>
    </row>
    <row r="186" spans="1:13">
      <c r="A186" s="1">
        <v>100015304</v>
      </c>
      <c r="B186" s="1" t="str">
        <v>Košický</v>
      </c>
      <c r="C186" s="1" t="str">
        <v>Košice - okolie</v>
      </c>
      <c r="D186" s="1" t="str">
        <v>Základná škola s vyučovacím jazykom maďarským - Alapiskola</v>
      </c>
      <c r="E186" s="21" t="str">
        <v>Peder 119, 4405 Peder</v>
      </c>
      <c r="F186" s="1">
        <v>1</v>
      </c>
      <c r="G186" s="1">
        <v>1</v>
      </c>
      <c r="H186" s="1">
        <v>10</v>
      </c>
      <c r="I186" s="1">
        <v>100</v>
      </c>
      <c r="J186" s="1">
        <v>25</v>
      </c>
      <c r="K186" s="72" t="str">
        <v>-</v>
      </c>
      <c r="L186" s="117"/>
      <c r="M186" s="118"/>
    </row>
    <row r="187" spans="1:13">
      <c r="A187" s="1">
        <v>100015309</v>
      </c>
      <c r="B187" s="1" t="str">
        <v>Košický</v>
      </c>
      <c r="C187" s="1" t="str">
        <v>Košice - okolie</v>
      </c>
      <c r="D187" s="1" t="str">
        <v>Základná škola</v>
      </c>
      <c r="E187" s="21" t="str">
        <v>Perín 145, 4474 Perín-Chym</v>
      </c>
      <c r="F187" s="1">
        <v>1</v>
      </c>
      <c r="G187" s="1">
        <v>1</v>
      </c>
      <c r="H187" s="1">
        <v>54</v>
      </c>
      <c r="I187" s="1">
        <v>150</v>
      </c>
      <c r="J187" s="1">
        <v>40</v>
      </c>
      <c r="K187" s="72" t="str">
        <v>-</v>
      </c>
      <c r="L187" s="117"/>
      <c r="M187" s="118"/>
    </row>
    <row r="188" spans="1:13">
      <c r="A188" s="1">
        <v>100015316</v>
      </c>
      <c r="B188" s="1" t="str">
        <v>Košický</v>
      </c>
      <c r="C188" s="1" t="str">
        <v>Košice - okolie</v>
      </c>
      <c r="D188" s="1" t="str">
        <v>Základná škola s materskou školou</v>
      </c>
      <c r="E188" s="21" t="str">
        <v>Školská 3, 4424 Poproč</v>
      </c>
      <c r="F188" s="1">
        <v>1</v>
      </c>
      <c r="G188" s="1">
        <v>1</v>
      </c>
      <c r="H188" s="1">
        <v>290</v>
      </c>
      <c r="I188" s="1">
        <v>400</v>
      </c>
      <c r="J188" s="1">
        <v>100</v>
      </c>
      <c r="K188" s="72" t="str">
        <v>-</v>
      </c>
      <c r="L188" s="117"/>
      <c r="M188" s="118"/>
    </row>
    <row r="189" spans="1:13">
      <c r="A189" s="1">
        <v>100015333</v>
      </c>
      <c r="B189" s="1" t="str">
        <v>Košický</v>
      </c>
      <c r="C189" s="1" t="str">
        <v>Košice - okolie</v>
      </c>
      <c r="D189" s="1" t="str">
        <v>Základná škola</v>
      </c>
      <c r="E189" s="21" t="str">
        <v>Ruskov 32, 4419 Ruskov</v>
      </c>
      <c r="F189" s="1">
        <v>1</v>
      </c>
      <c r="G189" s="1">
        <v>1</v>
      </c>
      <c r="H189" s="1">
        <v>264</v>
      </c>
      <c r="I189" s="1">
        <v>400</v>
      </c>
      <c r="J189" s="1">
        <v>100</v>
      </c>
      <c r="K189" s="72" t="str">
        <v>-</v>
      </c>
      <c r="L189" s="117"/>
      <c r="M189" s="118"/>
    </row>
    <row r="190" spans="1:13">
      <c r="A190" s="1">
        <v>100015339</v>
      </c>
      <c r="B190" s="1" t="str">
        <v>Košický</v>
      </c>
      <c r="C190" s="1" t="str">
        <v>Košice - okolie</v>
      </c>
      <c r="D190" s="1" t="str">
        <v>Základná škola</v>
      </c>
      <c r="E190" s="21" t="str">
        <v>Zdoba 162, 4441 Sady nad Torysou</v>
      </c>
      <c r="F190" s="1">
        <v>1</v>
      </c>
      <c r="G190" s="1">
        <v>1</v>
      </c>
      <c r="H190" s="1">
        <v>44</v>
      </c>
      <c r="I190" s="1">
        <v>150</v>
      </c>
      <c r="J190" s="1">
        <v>40</v>
      </c>
      <c r="K190" s="72" t="str">
        <v>-</v>
      </c>
      <c r="L190" s="117"/>
      <c r="M190" s="118"/>
    </row>
    <row r="191" spans="1:13">
      <c r="A191" s="1">
        <v>100015343</v>
      </c>
      <c r="B191" s="1" t="str">
        <v>Košický</v>
      </c>
      <c r="C191" s="1" t="str">
        <v>Košice - okolie</v>
      </c>
      <c r="D191" s="1" t="str">
        <v>Základná škola</v>
      </c>
      <c r="E191" s="21" t="str">
        <v>Seňa 507, 4458 Seňa</v>
      </c>
      <c r="F191" s="1">
        <v>1</v>
      </c>
      <c r="G191" s="1">
        <v>1</v>
      </c>
      <c r="H191" s="1">
        <v>340</v>
      </c>
      <c r="I191" s="1">
        <v>470</v>
      </c>
      <c r="J191" s="1">
        <v>120</v>
      </c>
      <c r="K191" s="72" t="str">
        <v>-</v>
      </c>
      <c r="L191" s="117"/>
      <c r="M191" s="118"/>
    </row>
    <row r="192" spans="1:13">
      <c r="A192" s="1">
        <v>100015349</v>
      </c>
      <c r="B192" s="1" t="str">
        <v>Košický</v>
      </c>
      <c r="C192" s="1" t="str">
        <v>Košice - okolie</v>
      </c>
      <c r="D192" s="1" t="str">
        <v>Základná škola</v>
      </c>
      <c r="E192" s="21" t="str">
        <v>Školská 251, 4411 Skároš</v>
      </c>
      <c r="F192" s="1">
        <v>1</v>
      </c>
      <c r="G192" s="1">
        <v>1</v>
      </c>
      <c r="H192" s="1">
        <v>46</v>
      </c>
      <c r="I192" s="1">
        <v>150</v>
      </c>
      <c r="J192" s="1">
        <v>40</v>
      </c>
      <c r="K192" s="72" t="str">
        <v>-</v>
      </c>
      <c r="L192" s="117"/>
      <c r="M192" s="118"/>
    </row>
    <row r="193" spans="1:13">
      <c r="A193" s="1">
        <v>100015352</v>
      </c>
      <c r="B193" s="1" t="str">
        <v>Košický</v>
      </c>
      <c r="C193" s="1" t="str">
        <v>Košice - okolie</v>
      </c>
      <c r="D193" s="1" t="str">
        <v>Základná škola s materskou školou</v>
      </c>
      <c r="E193" s="21" t="str">
        <v>Hlavná 320 / 79, 4417 Slanec</v>
      </c>
      <c r="F193" s="1">
        <v>1</v>
      </c>
      <c r="G193" s="1">
        <v>1</v>
      </c>
      <c r="H193" s="1">
        <v>260</v>
      </c>
      <c r="I193" s="1">
        <v>400</v>
      </c>
      <c r="J193" s="1">
        <v>100</v>
      </c>
      <c r="K193" s="72" t="str">
        <v>-</v>
      </c>
      <c r="L193" s="117"/>
      <c r="M193" s="118"/>
    </row>
    <row r="194" spans="1:13">
      <c r="A194" s="1">
        <v>100015362</v>
      </c>
      <c r="B194" s="1" t="str">
        <v>Košický</v>
      </c>
      <c r="C194" s="1" t="str">
        <v>Košice - okolie</v>
      </c>
      <c r="D194" s="1" t="str">
        <v>Základná škola</v>
      </c>
      <c r="E194" s="21" t="str">
        <v>Sokoľany 147, 4456 Sokoľany</v>
      </c>
      <c r="F194" s="1">
        <v>1</v>
      </c>
      <c r="G194" s="1">
        <v>1</v>
      </c>
      <c r="H194" s="1">
        <v>73</v>
      </c>
      <c r="I194" s="1">
        <v>230</v>
      </c>
      <c r="J194" s="1">
        <v>60</v>
      </c>
      <c r="K194" s="72" t="str">
        <v>-</v>
      </c>
      <c r="L194" s="117"/>
      <c r="M194" s="118"/>
    </row>
    <row r="195" spans="1:13">
      <c r="A195" s="1">
        <v>100015367</v>
      </c>
      <c r="B195" s="1" t="str">
        <v>Košický</v>
      </c>
      <c r="C195" s="1" t="str">
        <v>Košice - okolie</v>
      </c>
      <c r="D195" s="1" t="str">
        <v>Základná škola</v>
      </c>
      <c r="E195" s="21" t="str">
        <v>Svinica 187, 4445 Svinica</v>
      </c>
      <c r="F195" s="1">
        <v>1</v>
      </c>
      <c r="G195" s="1">
        <v>1</v>
      </c>
      <c r="H195" s="1">
        <v>27</v>
      </c>
      <c r="I195" s="1">
        <v>150</v>
      </c>
      <c r="J195" s="1">
        <v>40</v>
      </c>
      <c r="K195" s="72" t="str">
        <v>-</v>
      </c>
      <c r="L195" s="117"/>
      <c r="M195" s="118"/>
    </row>
    <row r="196" spans="1:13">
      <c r="A196" s="1">
        <v>100015374</v>
      </c>
      <c r="B196" s="1" t="str">
        <v>Košický</v>
      </c>
      <c r="C196" s="1" t="str">
        <v>Košice - okolie</v>
      </c>
      <c r="D196" s="1" t="str">
        <v>Súkromná základná škola s materskou školou pri zdravotníckom zariadení KÚPELE ŠTÓS, n.o.</v>
      </c>
      <c r="E196" s="21" t="str">
        <v>Štós - kúpele č.242, 4426 Štós</v>
      </c>
      <c r="F196" s="1">
        <v>1</v>
      </c>
      <c r="G196" s="1">
        <v>1</v>
      </c>
      <c r="H196" s="1">
        <v>55</v>
      </c>
      <c r="I196" s="1">
        <v>230</v>
      </c>
      <c r="J196" s="1">
        <v>60</v>
      </c>
      <c r="K196" s="72" t="str">
        <v>-</v>
      </c>
      <c r="L196" s="117"/>
      <c r="M196" s="118"/>
    </row>
    <row r="197" spans="1:13">
      <c r="A197" s="1">
        <v>100015375</v>
      </c>
      <c r="B197" s="1" t="str">
        <v>Košický</v>
      </c>
      <c r="C197" s="1" t="str">
        <v>Košice - okolie</v>
      </c>
      <c r="D197" s="1" t="str">
        <v>Základná škola</v>
      </c>
      <c r="E197" s="21" t="str">
        <v>Štós 35, 4426 Štós</v>
      </c>
      <c r="F197" s="1">
        <v>1</v>
      </c>
      <c r="G197" s="1">
        <v>1</v>
      </c>
      <c r="H197" s="1">
        <v>41</v>
      </c>
      <c r="I197" s="1">
        <v>150</v>
      </c>
      <c r="J197" s="1">
        <v>40</v>
      </c>
      <c r="K197" s="72" t="str">
        <v>-</v>
      </c>
      <c r="L197" s="117"/>
      <c r="M197" s="118"/>
    </row>
    <row r="198" spans="1:13">
      <c r="A198" s="1">
        <v>100015381</v>
      </c>
      <c r="B198" s="1" t="str">
        <v>Košický</v>
      </c>
      <c r="C198" s="1" t="str">
        <v>Košice - okolie</v>
      </c>
      <c r="D198" s="1" t="str">
        <v>Základná škola</v>
      </c>
      <c r="E198" s="21" t="str">
        <v>Školská 94, 4411 Trstené pri Hornáde</v>
      </c>
      <c r="F198" s="1">
        <v>1</v>
      </c>
      <c r="G198" s="1">
        <v>1</v>
      </c>
      <c r="H198" s="1">
        <v>134</v>
      </c>
      <c r="I198" s="1">
        <v>280</v>
      </c>
      <c r="J198" s="1">
        <v>70</v>
      </c>
      <c r="K198" s="72" t="str">
        <v>-</v>
      </c>
      <c r="L198" s="117"/>
      <c r="M198" s="118"/>
    </row>
    <row r="199" spans="1:13">
      <c r="A199" s="1">
        <v>100015389</v>
      </c>
      <c r="B199" s="1" t="str">
        <v>Košický</v>
      </c>
      <c r="C199" s="1" t="str">
        <v>Košice - okolie</v>
      </c>
      <c r="D199" s="1" t="str">
        <v>Základná škola s vyučovacím jazykom maďarským - Alapiskola</v>
      </c>
      <c r="E199" s="21" t="str">
        <v>Školská ulica 301 / 12, 4402 Turňa nad Bodvou</v>
      </c>
      <c r="F199" s="1">
        <v>1</v>
      </c>
      <c r="G199" s="1">
        <v>1</v>
      </c>
      <c r="H199" s="1">
        <v>232</v>
      </c>
      <c r="I199" s="1">
        <v>400</v>
      </c>
      <c r="J199" s="1">
        <v>100</v>
      </c>
      <c r="K199" s="72" t="str">
        <v>-</v>
      </c>
      <c r="L199" s="117"/>
      <c r="M199" s="118"/>
    </row>
    <row r="200" spans="1:13">
      <c r="A200" s="1">
        <v>100015397</v>
      </c>
      <c r="B200" s="1" t="str">
        <v>Košický</v>
      </c>
      <c r="C200" s="1" t="str">
        <v>Košice - okolie</v>
      </c>
      <c r="D200" s="1" t="str">
        <v>Základná škola</v>
      </c>
      <c r="E200" s="21" t="str">
        <v>Hlavná 165, 4413 Valaliky</v>
      </c>
      <c r="F200" s="1">
        <v>1</v>
      </c>
      <c r="G200" s="1">
        <v>1</v>
      </c>
      <c r="H200" s="1">
        <v>593</v>
      </c>
      <c r="I200" s="1">
        <v>570</v>
      </c>
      <c r="J200" s="1">
        <v>140</v>
      </c>
      <c r="K200" s="72" t="str">
        <v>-</v>
      </c>
      <c r="L200" s="117"/>
      <c r="M200" s="118"/>
    </row>
    <row r="201" spans="1:13">
      <c r="A201" s="1">
        <v>100015405</v>
      </c>
      <c r="B201" s="1" t="str">
        <v>Košický</v>
      </c>
      <c r="C201" s="1" t="str">
        <v>Košice - okolie</v>
      </c>
      <c r="D201" s="1" t="str">
        <v>Základná škola</v>
      </c>
      <c r="E201" s="21" t="str">
        <v>Parková 1, 4455 Veľká Ida</v>
      </c>
      <c r="F201" s="1">
        <v>1</v>
      </c>
      <c r="G201" s="1">
        <v>1</v>
      </c>
      <c r="H201" s="1">
        <v>719</v>
      </c>
      <c r="I201" s="1">
        <v>740</v>
      </c>
      <c r="J201" s="1">
        <v>190</v>
      </c>
      <c r="K201" s="72" t="str">
        <v>-</v>
      </c>
      <c r="L201" s="117"/>
      <c r="M201" s="118"/>
    </row>
    <row r="202" spans="1:13">
      <c r="A202" s="1">
        <v>100015410</v>
      </c>
      <c r="B202" s="1" t="str">
        <v>Košický</v>
      </c>
      <c r="C202" s="1" t="str">
        <v>Košice - okolie</v>
      </c>
      <c r="D202" s="1" t="str">
        <v>Základná škola</v>
      </c>
      <c r="E202" s="21" t="str">
        <v>Vtáčkovce 1, 4447 Vtáčkovce</v>
      </c>
      <c r="F202" s="1">
        <v>1</v>
      </c>
      <c r="G202" s="1">
        <v>1</v>
      </c>
      <c r="H202" s="1">
        <v>114</v>
      </c>
      <c r="I202" s="1">
        <v>280</v>
      </c>
      <c r="J202" s="1">
        <v>70</v>
      </c>
      <c r="K202" s="72" t="str">
        <v>-</v>
      </c>
      <c r="L202" s="117"/>
      <c r="M202" s="118"/>
    </row>
    <row r="203" spans="1:13">
      <c r="A203" s="1">
        <v>100015411</v>
      </c>
      <c r="B203" s="1" t="str">
        <v>Košický</v>
      </c>
      <c r="C203" s="1" t="str">
        <v>Košice - okolie</v>
      </c>
      <c r="D203" s="1" t="str">
        <v>Špeciálna základná škola</v>
      </c>
      <c r="E203" s="21" t="str">
        <v>Vtáčkovce 2, 4447 Vtáčkovce</v>
      </c>
      <c r="F203" s="1">
        <v>1</v>
      </c>
      <c r="G203" s="1">
        <v>1</v>
      </c>
      <c r="H203" s="1">
        <v>119</v>
      </c>
      <c r="I203" s="1">
        <v>280</v>
      </c>
      <c r="J203" s="1">
        <v>70</v>
      </c>
      <c r="K203" s="72" t="str">
        <v>-</v>
      </c>
      <c r="L203" s="117"/>
      <c r="M203" s="118"/>
    </row>
    <row r="204" spans="1:13">
      <c r="A204" s="1">
        <v>100015423</v>
      </c>
      <c r="B204" s="1" t="str">
        <v>Košický</v>
      </c>
      <c r="C204" s="1" t="str">
        <v>Košice - okolie</v>
      </c>
      <c r="D204" s="1" t="str">
        <v>Základná škola</v>
      </c>
      <c r="E204" s="21" t="str">
        <v>Jarmočná 96, 4411 Ždaňa</v>
      </c>
      <c r="F204" s="1">
        <v>1</v>
      </c>
      <c r="G204" s="1">
        <v>1</v>
      </c>
      <c r="H204" s="1">
        <v>222</v>
      </c>
      <c r="I204" s="1">
        <v>400</v>
      </c>
      <c r="J204" s="1">
        <v>100</v>
      </c>
      <c r="K204" s="72" t="str">
        <v>-</v>
      </c>
      <c r="L204" s="117"/>
      <c r="M204" s="118"/>
    </row>
    <row r="205" spans="1:13">
      <c r="A205" s="1">
        <v>100015437</v>
      </c>
      <c r="B205" s="1" t="str">
        <v>Košický</v>
      </c>
      <c r="C205" s="1" t="str">
        <v>Michalovce</v>
      </c>
      <c r="D205" s="1" t="str">
        <v>Základná škola s materskou školou</v>
      </c>
      <c r="E205" s="21" t="str">
        <v>Bracovce 26, 7205 Bracovce</v>
      </c>
      <c r="F205" s="1">
        <v>1</v>
      </c>
      <c r="G205" s="1">
        <v>1</v>
      </c>
      <c r="H205" s="1">
        <v>275</v>
      </c>
      <c r="I205" s="1">
        <v>400</v>
      </c>
      <c r="J205" s="1">
        <v>100</v>
      </c>
      <c r="K205" s="72" t="str">
        <v>-</v>
      </c>
      <c r="L205" s="117"/>
      <c r="M205" s="118"/>
    </row>
    <row r="206" spans="1:13">
      <c r="A206" s="1">
        <v>100015444</v>
      </c>
      <c r="B206" s="1" t="str">
        <v>Košický</v>
      </c>
      <c r="C206" s="1" t="str">
        <v>Michalovce</v>
      </c>
      <c r="D206" s="1" t="str">
        <v>Základná škola Júlie Bilčíkovej</v>
      </c>
      <c r="E206" s="21" t="str">
        <v>Budkovce 355, 7215 Budkovce</v>
      </c>
      <c r="F206" s="1">
        <v>1</v>
      </c>
      <c r="G206" s="1">
        <v>1</v>
      </c>
      <c r="H206" s="1">
        <v>424</v>
      </c>
      <c r="I206" s="1">
        <v>470</v>
      </c>
      <c r="J206" s="1">
        <v>120</v>
      </c>
      <c r="K206" s="72" t="str">
        <v>-</v>
      </c>
      <c r="L206" s="117"/>
      <c r="M206" s="118"/>
    </row>
    <row r="207" spans="1:13">
      <c r="A207" s="1">
        <v>100015447</v>
      </c>
      <c r="B207" s="1" t="str">
        <v>Košický</v>
      </c>
      <c r="C207" s="1" t="str">
        <v>Michalovce</v>
      </c>
      <c r="D207" s="1" t="str">
        <v>Základná škola s vyučovacím jazykom maďarským -  Alapiskola</v>
      </c>
      <c r="E207" s="21" t="str">
        <v>Čičarovce 109, 7671 Čičarovce</v>
      </c>
      <c r="F207" s="1">
        <v>1</v>
      </c>
      <c r="G207" s="1">
        <v>1</v>
      </c>
      <c r="H207" s="1">
        <v>31</v>
      </c>
      <c r="I207" s="1">
        <v>150</v>
      </c>
      <c r="J207" s="1">
        <v>40</v>
      </c>
      <c r="K207" s="72" t="str">
        <v>-</v>
      </c>
      <c r="L207" s="117"/>
      <c r="M207" s="118"/>
    </row>
    <row r="208" spans="1:13">
      <c r="A208" s="1">
        <v>100015453</v>
      </c>
      <c r="B208" s="1" t="str">
        <v>Košický</v>
      </c>
      <c r="C208" s="1" t="str">
        <v>Michalovce</v>
      </c>
      <c r="D208" s="1" t="str">
        <v>Základná škola - Alapiskola</v>
      </c>
      <c r="E208" s="21" t="str">
        <v>Hlavná 1, 7674 Drahňov</v>
      </c>
      <c r="F208" s="1">
        <v>1</v>
      </c>
      <c r="G208" s="1">
        <v>1</v>
      </c>
      <c r="H208" s="1">
        <v>309</v>
      </c>
      <c r="I208" s="1">
        <v>470</v>
      </c>
      <c r="J208" s="1">
        <v>120</v>
      </c>
      <c r="K208" s="72" t="str">
        <v>-</v>
      </c>
      <c r="L208" s="117"/>
      <c r="M208" s="118"/>
    </row>
    <row r="209" spans="1:13">
      <c r="A209" s="1">
        <v>100015463</v>
      </c>
      <c r="B209" s="1" t="str">
        <v>Košický</v>
      </c>
      <c r="C209" s="1" t="str">
        <v>Michalovce</v>
      </c>
      <c r="D209" s="1" t="str">
        <v>Základná škola</v>
      </c>
      <c r="E209" s="21" t="str">
        <v>Horovce 181, 7202 Horovce</v>
      </c>
      <c r="F209" s="1">
        <v>1</v>
      </c>
      <c r="G209" s="1">
        <v>1</v>
      </c>
      <c r="H209" s="1">
        <v>24</v>
      </c>
      <c r="I209" s="1">
        <v>100</v>
      </c>
      <c r="J209" s="1">
        <v>25</v>
      </c>
      <c r="K209" s="72" t="str">
        <v>-</v>
      </c>
      <c r="L209" s="117"/>
      <c r="M209" s="118"/>
    </row>
    <row r="210" spans="1:13">
      <c r="A210" s="1">
        <v>100015468</v>
      </c>
      <c r="B210" s="1" t="str">
        <v>Košický</v>
      </c>
      <c r="C210" s="1" t="str">
        <v>Michalovce</v>
      </c>
      <c r="D210" s="1" t="str">
        <v>Základná škola</v>
      </c>
      <c r="E210" s="21" t="str">
        <v>Iňačovce 33, 7211 Iňačovce</v>
      </c>
      <c r="F210" s="1">
        <v>1</v>
      </c>
      <c r="G210" s="1">
        <v>1</v>
      </c>
      <c r="H210" s="1">
        <v>102</v>
      </c>
      <c r="I210" s="1">
        <v>280</v>
      </c>
      <c r="J210" s="1">
        <v>70</v>
      </c>
      <c r="K210" s="72" t="str">
        <v>-</v>
      </c>
      <c r="L210" s="117"/>
      <c r="M210" s="118"/>
    </row>
    <row r="211" spans="1:13">
      <c r="A211" s="1">
        <v>100015471</v>
      </c>
      <c r="B211" s="1" t="str">
        <v>Košický</v>
      </c>
      <c r="C211" s="1" t="str">
        <v>Michalovce</v>
      </c>
      <c r="D211" s="1" t="str">
        <v>Základná škola</v>
      </c>
      <c r="E211" s="21" t="str">
        <v>Jovsa 242, 7232 Jovsa</v>
      </c>
      <c r="F211" s="1">
        <v>1</v>
      </c>
      <c r="G211" s="1">
        <v>1</v>
      </c>
      <c r="H211" s="1">
        <v>125</v>
      </c>
      <c r="I211" s="1">
        <v>280</v>
      </c>
      <c r="J211" s="1">
        <v>70</v>
      </c>
      <c r="K211" s="72" t="str">
        <v>-</v>
      </c>
      <c r="L211" s="117"/>
      <c r="M211" s="118"/>
    </row>
    <row r="212" spans="1:13">
      <c r="A212" s="1">
        <v>100015477</v>
      </c>
      <c r="B212" s="1" t="str">
        <v>Košický</v>
      </c>
      <c r="C212" s="1" t="str">
        <v>Michalovce</v>
      </c>
      <c r="D212" s="1" t="str">
        <v>Základná škola s vyučovacím jazykom maďarským - Alapiskola</v>
      </c>
      <c r="E212" s="21" t="str">
        <v>Hlavná 36, 7901 Kapušianske Kľačany</v>
      </c>
      <c r="F212" s="1">
        <v>1</v>
      </c>
      <c r="G212" s="1">
        <v>1</v>
      </c>
      <c r="H212" s="1">
        <v>66</v>
      </c>
      <c r="I212" s="1">
        <v>230</v>
      </c>
      <c r="J212" s="1">
        <v>60</v>
      </c>
      <c r="K212" s="72" t="str">
        <v>-</v>
      </c>
      <c r="L212" s="117"/>
      <c r="M212" s="118"/>
    </row>
    <row r="213" spans="1:13">
      <c r="A213" s="1">
        <v>100015487</v>
      </c>
      <c r="B213" s="1" t="str">
        <v>Košický</v>
      </c>
      <c r="C213" s="1" t="str">
        <v>Michalovce</v>
      </c>
      <c r="D213" s="1" t="str">
        <v>Základná škola s vyučovacím jazykom maďarským - Alapiskola</v>
      </c>
      <c r="E213" s="21" t="str">
        <v>Krížany 36, 7901 Krišovská Liesková</v>
      </c>
      <c r="F213" s="1">
        <v>1</v>
      </c>
      <c r="G213" s="1">
        <v>1</v>
      </c>
      <c r="H213" s="1">
        <v>47</v>
      </c>
      <c r="I213" s="1">
        <v>150</v>
      </c>
      <c r="J213" s="1">
        <v>40</v>
      </c>
      <c r="K213" s="72" t="str">
        <v>-</v>
      </c>
      <c r="L213" s="117"/>
      <c r="M213" s="118"/>
    </row>
    <row r="214" spans="1:13">
      <c r="A214" s="1">
        <v>100015488</v>
      </c>
      <c r="B214" s="1" t="str">
        <v>Košický</v>
      </c>
      <c r="C214" s="1" t="str">
        <v>Michalovce</v>
      </c>
      <c r="D214" s="1" t="str">
        <v>Základná škola</v>
      </c>
      <c r="E214" s="21" t="str">
        <v>Lastomír 144, 7237 Lastomír</v>
      </c>
      <c r="F214" s="1">
        <v>1</v>
      </c>
      <c r="G214" s="1">
        <v>1</v>
      </c>
      <c r="H214" s="1">
        <v>28</v>
      </c>
      <c r="I214" s="1">
        <v>150</v>
      </c>
      <c r="J214" s="1">
        <v>40</v>
      </c>
      <c r="K214" s="72" t="str">
        <v>-</v>
      </c>
      <c r="L214" s="117"/>
      <c r="M214" s="118"/>
    </row>
    <row r="215" spans="1:13">
      <c r="A215" s="1">
        <v>100015492</v>
      </c>
      <c r="B215" s="1" t="str">
        <v>Košický</v>
      </c>
      <c r="C215" s="1" t="str">
        <v>Michalovce</v>
      </c>
      <c r="D215" s="1" t="str">
        <v>Základná škola</v>
      </c>
      <c r="E215" s="21" t="str">
        <v>Laškovce 38, 7201 Laškovce</v>
      </c>
      <c r="F215" s="1">
        <v>1</v>
      </c>
      <c r="G215" s="1">
        <v>1</v>
      </c>
      <c r="H215" s="1">
        <v>61</v>
      </c>
      <c r="I215" s="1">
        <v>230</v>
      </c>
      <c r="J215" s="1">
        <v>60</v>
      </c>
      <c r="K215" s="72" t="str">
        <v>-</v>
      </c>
      <c r="L215" s="117"/>
      <c r="M215" s="118"/>
    </row>
    <row r="216" spans="1:13">
      <c r="A216" s="1">
        <v>100015504</v>
      </c>
      <c r="B216" s="1" t="str">
        <v>Košický</v>
      </c>
      <c r="C216" s="1" t="str">
        <v>Michalovce</v>
      </c>
      <c r="D216" s="1" t="str">
        <v>Základná škola</v>
      </c>
      <c r="E216" s="21" t="str">
        <v>Markovce 31, 7206 Markovce</v>
      </c>
      <c r="F216" s="1">
        <v>1</v>
      </c>
      <c r="G216" s="1">
        <v>1</v>
      </c>
      <c r="H216" s="1">
        <v>99</v>
      </c>
      <c r="I216" s="1">
        <v>230</v>
      </c>
      <c r="J216" s="1">
        <v>60</v>
      </c>
      <c r="K216" s="72" t="str">
        <v>-</v>
      </c>
      <c r="L216" s="117"/>
      <c r="M216" s="118"/>
    </row>
    <row r="217" spans="1:13">
      <c r="A217" s="1">
        <v>100015515</v>
      </c>
      <c r="B217" s="1" t="str">
        <v>Košický</v>
      </c>
      <c r="C217" s="1" t="str">
        <v>Michalovce</v>
      </c>
      <c r="D217" s="1" t="str">
        <v>Základná škola</v>
      </c>
      <c r="E217" s="21" t="str">
        <v>Jána A. Komenského 1, 7101 Michalovce</v>
      </c>
      <c r="F217" s="1">
        <v>1</v>
      </c>
      <c r="G217" s="1">
        <v>1</v>
      </c>
      <c r="H217" s="1">
        <v>361</v>
      </c>
      <c r="I217" s="1">
        <v>470</v>
      </c>
      <c r="J217" s="1">
        <v>120</v>
      </c>
      <c r="K217" s="72" t="str">
        <v>-</v>
      </c>
      <c r="L217" s="117"/>
      <c r="M217" s="118"/>
    </row>
    <row r="218" spans="1:13">
      <c r="A218" s="1">
        <v>100015520</v>
      </c>
      <c r="B218" s="1" t="str">
        <v>Košický</v>
      </c>
      <c r="C218" s="1" t="str">
        <v>Michalovce</v>
      </c>
      <c r="D218" s="1" t="str">
        <v>Základná škola</v>
      </c>
      <c r="E218" s="21" t="str">
        <v>Jána Švermu 6, 7101 Michalovce</v>
      </c>
      <c r="F218" s="1">
        <v>1</v>
      </c>
      <c r="G218" s="1">
        <v>1</v>
      </c>
      <c r="H218" s="1">
        <v>672</v>
      </c>
      <c r="I218" s="1">
        <v>800</v>
      </c>
      <c r="J218" s="1">
        <v>200</v>
      </c>
      <c r="K218" s="72" t="str">
        <v>áno</v>
      </c>
      <c r="L218" s="117"/>
      <c r="M218" s="118"/>
    </row>
    <row r="219" spans="1:13">
      <c r="A219" s="1">
        <v>100015526</v>
      </c>
      <c r="B219" s="1" t="str">
        <v>Košický</v>
      </c>
      <c r="C219" s="1" t="str">
        <v>Michalovce</v>
      </c>
      <c r="D219" s="1" t="str">
        <v>Obchodná akadémia</v>
      </c>
      <c r="E219" s="21" t="str">
        <v>Kapušianska 2, 7101 Michalovce</v>
      </c>
      <c r="F219" s="1">
        <v>1</v>
      </c>
      <c r="G219" s="1">
        <v>1</v>
      </c>
      <c r="H219" s="1">
        <v>260</v>
      </c>
      <c r="I219" s="1">
        <v>800</v>
      </c>
      <c r="J219" s="1">
        <v>200</v>
      </c>
      <c r="K219" s="72" t="str">
        <v>áno</v>
      </c>
      <c r="L219" s="117"/>
      <c r="M219" s="118"/>
    </row>
    <row r="220" spans="1:13">
      <c r="A220" s="1">
        <v>100015531</v>
      </c>
      <c r="B220" s="1" t="str">
        <v>Košický</v>
      </c>
      <c r="C220" s="1" t="str">
        <v>Michalovce</v>
      </c>
      <c r="D220" s="1" t="str">
        <v>Súkromná hotelová akadémia - Dufincova</v>
      </c>
      <c r="E220" s="21" t="str">
        <v>Komenského 1, 7101 Michalovce</v>
      </c>
      <c r="F220" s="1">
        <v>1</v>
      </c>
      <c r="G220" s="1">
        <v>1</v>
      </c>
      <c r="H220" s="1">
        <v>111</v>
      </c>
      <c r="I220" s="1">
        <v>280</v>
      </c>
      <c r="J220" s="1">
        <v>70</v>
      </c>
      <c r="K220" s="72" t="str">
        <v>-</v>
      </c>
      <c r="L220" s="117"/>
      <c r="M220" s="118"/>
    </row>
    <row r="221" spans="1:13">
      <c r="A221" s="1">
        <v>100015532</v>
      </c>
      <c r="B221" s="1" t="str">
        <v>Košický</v>
      </c>
      <c r="C221" s="1" t="str">
        <v>Michalovce</v>
      </c>
      <c r="D221" s="1" t="str">
        <v>Základná škola Pavla Horova</v>
      </c>
      <c r="E221" s="21" t="str">
        <v>Kpt. Nálepku 16, 7101 Michalovce</v>
      </c>
      <c r="F221" s="1">
        <v>1</v>
      </c>
      <c r="G221" s="1">
        <v>1</v>
      </c>
      <c r="H221" s="1">
        <v>714</v>
      </c>
      <c r="I221" s="1">
        <v>740</v>
      </c>
      <c r="J221" s="1">
        <v>190</v>
      </c>
      <c r="K221" s="72" t="str">
        <v>-</v>
      </c>
      <c r="L221" s="117"/>
      <c r="M221" s="118"/>
    </row>
    <row r="222" spans="1:13">
      <c r="A222" s="1">
        <v>100015536</v>
      </c>
      <c r="B222" s="1" t="str">
        <v>Košický</v>
      </c>
      <c r="C222" s="1" t="str">
        <v>Michalovce</v>
      </c>
      <c r="D222" s="1" t="str">
        <v>Základná škola</v>
      </c>
      <c r="E222" s="21" t="str">
        <v>Krymská 5, 7101 Michalovce</v>
      </c>
      <c r="F222" s="1">
        <v>1</v>
      </c>
      <c r="G222" s="1">
        <v>1</v>
      </c>
      <c r="H222" s="1">
        <v>402</v>
      </c>
      <c r="I222" s="1">
        <v>470</v>
      </c>
      <c r="J222" s="1">
        <v>120</v>
      </c>
      <c r="K222" s="72" t="str">
        <v>-</v>
      </c>
      <c r="L222" s="117"/>
      <c r="M222" s="118"/>
    </row>
    <row r="223" spans="1:13">
      <c r="A223" s="1">
        <v>100015539</v>
      </c>
      <c r="B223" s="1" t="str">
        <v>Košický</v>
      </c>
      <c r="C223" s="1" t="str">
        <v>Michalovce</v>
      </c>
      <c r="D223" s="1" t="str">
        <v>Gymnázium</v>
      </c>
      <c r="E223" s="21" t="str">
        <v>Ľ. Štúra 26, 7101 Michalovce</v>
      </c>
      <c r="F223" s="1">
        <v>1</v>
      </c>
      <c r="G223" s="1">
        <v>1</v>
      </c>
      <c r="H223" s="1">
        <v>407</v>
      </c>
      <c r="I223" s="1">
        <v>470</v>
      </c>
      <c r="J223" s="1">
        <v>120</v>
      </c>
      <c r="K223" s="72" t="str">
        <v>-</v>
      </c>
      <c r="L223" s="117"/>
      <c r="M223" s="118"/>
    </row>
    <row r="224" spans="1:13">
      <c r="A224" s="1">
        <v>100015543</v>
      </c>
      <c r="B224" s="1" t="str">
        <v>Košický</v>
      </c>
      <c r="C224" s="1" t="str">
        <v>Michalovce</v>
      </c>
      <c r="D224" s="1" t="str">
        <v>Gymnázium Pavla Horova</v>
      </c>
      <c r="E224" s="21" t="str">
        <v>Masarykova 1, 7179 Michalovce</v>
      </c>
      <c r="F224" s="1">
        <v>1</v>
      </c>
      <c r="G224" s="1">
        <v>1</v>
      </c>
      <c r="H224" s="1">
        <v>664</v>
      </c>
      <c r="I224" s="1">
        <v>570</v>
      </c>
      <c r="J224" s="1">
        <v>140</v>
      </c>
      <c r="K224" s="72" t="str">
        <v>-</v>
      </c>
      <c r="L224" s="117"/>
      <c r="M224" s="118"/>
    </row>
    <row r="225" spans="1:13">
      <c r="A225" s="1">
        <v>100015545</v>
      </c>
      <c r="B225" s="1" t="str">
        <v>Košický</v>
      </c>
      <c r="C225" s="1" t="str">
        <v>Michalovce</v>
      </c>
      <c r="D225" s="1" t="str">
        <v>Stredná zdravotnícka škola</v>
      </c>
      <c r="E225" s="21" t="str">
        <v>Masarykova 27, 7101 Michalovce</v>
      </c>
      <c r="F225" s="1">
        <v>1</v>
      </c>
      <c r="G225" s="1">
        <v>1</v>
      </c>
      <c r="H225" s="1">
        <v>691</v>
      </c>
      <c r="I225" s="1">
        <v>570</v>
      </c>
      <c r="J225" s="1">
        <v>140</v>
      </c>
      <c r="K225" s="72" t="str">
        <v>-</v>
      </c>
      <c r="L225" s="117"/>
      <c r="M225" s="118"/>
    </row>
    <row r="226" spans="1:13">
      <c r="A226" s="1">
        <v>100015550</v>
      </c>
      <c r="B226" s="1" t="str">
        <v>Košický</v>
      </c>
      <c r="C226" s="1" t="str">
        <v>Michalovce</v>
      </c>
      <c r="D226" s="1" t="str">
        <v>Základná škola</v>
      </c>
      <c r="E226" s="21" t="str">
        <v>Mlynská 1, 7101 Michalovce</v>
      </c>
      <c r="F226" s="1">
        <v>2</v>
      </c>
      <c r="G226" s="1">
        <v>1</v>
      </c>
      <c r="H226" s="1">
        <v>285</v>
      </c>
      <c r="I226" s="1">
        <v>400</v>
      </c>
      <c r="J226" s="1">
        <v>100</v>
      </c>
      <c r="K226" s="72" t="str">
        <v>-</v>
      </c>
      <c r="L226" s="117"/>
      <c r="M226" s="118"/>
    </row>
    <row r="227" spans="1:13">
      <c r="A227" s="1">
        <v>100015550</v>
      </c>
      <c r="B227" s="1" t="str">
        <v>Košický</v>
      </c>
      <c r="C227" s="1" t="str">
        <v>Michalovce</v>
      </c>
      <c r="D227" s="1" t="str">
        <v>Základná škola</v>
      </c>
      <c r="E227" s="21" t="str">
        <v>Moskovská 1, 7101 Michalovce</v>
      </c>
      <c r="F227" s="1">
        <v>2</v>
      </c>
      <c r="G227" s="1">
        <v>1</v>
      </c>
      <c r="H227" s="1">
        <v>328</v>
      </c>
      <c r="I227" s="1">
        <v>470</v>
      </c>
      <c r="J227" s="1">
        <v>120</v>
      </c>
      <c r="K227" s="72" t="str">
        <v>-</v>
      </c>
      <c r="L227" s="117"/>
      <c r="M227" s="118"/>
    </row>
    <row r="228" spans="1:13">
      <c r="A228" s="1">
        <v>100015554</v>
      </c>
      <c r="B228" s="1" t="str">
        <v>Košický</v>
      </c>
      <c r="C228" s="1" t="str">
        <v>Michalovce</v>
      </c>
      <c r="D228" s="1" t="str">
        <v>Základná škola</v>
      </c>
      <c r="E228" s="21" t="str">
        <v>Okružná 17, 7101 Michalovce</v>
      </c>
      <c r="F228" s="1">
        <v>1</v>
      </c>
      <c r="G228" s="1">
        <v>1</v>
      </c>
      <c r="H228" s="1">
        <v>923</v>
      </c>
      <c r="I228" s="1">
        <v>740</v>
      </c>
      <c r="J228" s="1">
        <v>190</v>
      </c>
      <c r="K228" s="72" t="str">
        <v>-</v>
      </c>
      <c r="L228" s="117"/>
      <c r="M228" s="118"/>
    </row>
    <row r="229" spans="1:13">
      <c r="A229" s="1">
        <v>100015563</v>
      </c>
      <c r="B229" s="1" t="str">
        <v>Košický</v>
      </c>
      <c r="C229" s="1" t="str">
        <v>Michalovce</v>
      </c>
      <c r="D229" s="1" t="str">
        <v>Stredná odborná škola technická</v>
      </c>
      <c r="E229" s="21" t="str">
        <v>Partizánska 1, 7192 Michalovce</v>
      </c>
      <c r="F229" s="1">
        <v>1</v>
      </c>
      <c r="G229" s="1">
        <v>1</v>
      </c>
      <c r="H229" s="1">
        <v>624</v>
      </c>
      <c r="I229" s="1">
        <v>570</v>
      </c>
      <c r="J229" s="1">
        <v>140</v>
      </c>
      <c r="K229" s="72" t="str">
        <v>-</v>
      </c>
      <c r="L229" s="117"/>
      <c r="M229" s="118"/>
    </row>
    <row r="230" spans="1:13">
      <c r="A230" s="1">
        <v>100015576</v>
      </c>
      <c r="B230" s="1" t="str">
        <v>Košický</v>
      </c>
      <c r="C230" s="1" t="str">
        <v>Michalovce</v>
      </c>
      <c r="D230" s="1" t="str">
        <v>Základná škola</v>
      </c>
      <c r="E230" s="21" t="str">
        <v>Školská 2, 7101 Michalovce</v>
      </c>
      <c r="F230" s="1">
        <v>1</v>
      </c>
      <c r="G230" s="1">
        <v>1</v>
      </c>
      <c r="H230" s="1">
        <v>313</v>
      </c>
      <c r="I230" s="1">
        <v>470</v>
      </c>
      <c r="J230" s="1">
        <v>120</v>
      </c>
      <c r="K230" s="72" t="str">
        <v>-</v>
      </c>
      <c r="L230" s="117"/>
      <c r="M230" s="118"/>
    </row>
    <row r="231" spans="1:13">
      <c r="A231" s="1">
        <v>100015580</v>
      </c>
      <c r="B231" s="1" t="str">
        <v>Košický</v>
      </c>
      <c r="C231" s="1" t="str">
        <v>Michalovce</v>
      </c>
      <c r="D231" s="1" t="str">
        <v>Stredná odborná škola obchodu a služieb</v>
      </c>
      <c r="E231" s="21" t="str">
        <v>Školská 4, 7101 Michalovce</v>
      </c>
      <c r="F231" s="1">
        <v>1</v>
      </c>
      <c r="G231" s="1">
        <v>1</v>
      </c>
      <c r="H231" s="1">
        <v>437</v>
      </c>
      <c r="I231" s="1">
        <v>470</v>
      </c>
      <c r="J231" s="1">
        <v>120</v>
      </c>
      <c r="K231" s="72" t="str">
        <v>-</v>
      </c>
      <c r="L231" s="117"/>
      <c r="M231" s="118"/>
    </row>
    <row r="232" spans="1:13">
      <c r="A232" s="1">
        <v>100015588</v>
      </c>
      <c r="B232" s="1" t="str">
        <v>Košický</v>
      </c>
      <c r="C232" s="1" t="str">
        <v>Michalovce</v>
      </c>
      <c r="D232" s="1" t="str">
        <v>Základná škola Teodora Jozefa Moussona</v>
      </c>
      <c r="E232" s="21" t="str">
        <v>T. J. Moussona 4, 7101 Michalovce</v>
      </c>
      <c r="F232" s="1">
        <v>1</v>
      </c>
      <c r="G232" s="1">
        <v>1</v>
      </c>
      <c r="H232" s="1">
        <v>734</v>
      </c>
      <c r="I232" s="1">
        <v>740</v>
      </c>
      <c r="J232" s="1">
        <v>190</v>
      </c>
      <c r="K232" s="72" t="str">
        <v>-</v>
      </c>
      <c r="L232" s="117"/>
      <c r="M232" s="118"/>
    </row>
    <row r="233" spans="1:13">
      <c r="A233" s="1">
        <v>100015592</v>
      </c>
      <c r="B233" s="1" t="str">
        <v>Košický</v>
      </c>
      <c r="C233" s="1" t="str">
        <v>Michalovce</v>
      </c>
      <c r="D233" s="1" t="str">
        <v>Stredná odborná škola sv. Cyrila a Metoda</v>
      </c>
      <c r="E233" s="21" t="str">
        <v>Tehliarska 2, 7101 Michalovce</v>
      </c>
      <c r="F233" s="1">
        <v>1</v>
      </c>
      <c r="G233" s="1">
        <v>1</v>
      </c>
      <c r="H233" s="1">
        <v>137</v>
      </c>
      <c r="I233" s="1">
        <v>280</v>
      </c>
      <c r="J233" s="1">
        <v>70</v>
      </c>
      <c r="K233" s="72" t="str">
        <v>-</v>
      </c>
      <c r="L233" s="117"/>
      <c r="M233" s="118"/>
    </row>
    <row r="234" spans="1:13">
      <c r="A234" s="1">
        <v>100015598</v>
      </c>
      <c r="B234" s="1" t="str">
        <v>Košický</v>
      </c>
      <c r="C234" s="1" t="str">
        <v>Michalovce</v>
      </c>
      <c r="D234" s="1" t="str">
        <v>Cirkevná základná škola sv. Michala</v>
      </c>
      <c r="E234" s="21" t="str">
        <v>Volgogradská 2, 7101 Michalovce</v>
      </c>
      <c r="F234" s="1">
        <v>1</v>
      </c>
      <c r="G234" s="1">
        <v>1</v>
      </c>
      <c r="H234" s="1">
        <v>151</v>
      </c>
      <c r="I234" s="1">
        <v>280</v>
      </c>
      <c r="J234" s="1">
        <v>70</v>
      </c>
      <c r="K234" s="72" t="str">
        <v>-</v>
      </c>
      <c r="L234" s="117"/>
      <c r="M234" s="118"/>
    </row>
    <row r="235" spans="1:13">
      <c r="A235" s="1">
        <v>100015605</v>
      </c>
      <c r="B235" s="1" t="str">
        <v>Košický</v>
      </c>
      <c r="C235" s="1" t="str">
        <v>Michalovce</v>
      </c>
      <c r="D235" s="1" t="str">
        <v>Základná škola</v>
      </c>
      <c r="E235" s="21" t="str">
        <v>Nacina Ves 63, 7221 Nacina Ves</v>
      </c>
      <c r="F235" s="1">
        <v>1</v>
      </c>
      <c r="G235" s="1">
        <v>1</v>
      </c>
      <c r="H235" s="1">
        <v>185</v>
      </c>
      <c r="I235" s="1">
        <v>280</v>
      </c>
      <c r="J235" s="1">
        <v>70</v>
      </c>
      <c r="K235" s="72" t="str">
        <v>-</v>
      </c>
      <c r="L235" s="117"/>
      <c r="M235" s="118"/>
    </row>
    <row r="236" spans="1:13">
      <c r="A236" s="1">
        <v>100015611</v>
      </c>
      <c r="B236" s="1" t="str">
        <v>Košický</v>
      </c>
      <c r="C236" s="1" t="str">
        <v>Michalovce</v>
      </c>
      <c r="D236" s="1" t="str">
        <v>Základná škola s materskou školou Štefana Ďurovčíka</v>
      </c>
      <c r="E236" s="21" t="str">
        <v>Palín 104, 7213 Palín</v>
      </c>
      <c r="F236" s="1">
        <v>1</v>
      </c>
      <c r="G236" s="1">
        <v>1</v>
      </c>
      <c r="H236" s="1">
        <v>192</v>
      </c>
      <c r="I236" s="1">
        <v>280</v>
      </c>
      <c r="J236" s="1">
        <v>70</v>
      </c>
      <c r="K236" s="72" t="str">
        <v>-</v>
      </c>
      <c r="L236" s="117"/>
      <c r="M236" s="118"/>
    </row>
    <row r="237" spans="1:13">
      <c r="A237" s="1">
        <v>100015618</v>
      </c>
      <c r="B237" s="1" t="str">
        <v>Košický</v>
      </c>
      <c r="C237" s="1" t="str">
        <v>Michalovce</v>
      </c>
      <c r="D237" s="1" t="str">
        <v>Základná škola s materskou školou</v>
      </c>
      <c r="E237" s="21" t="str">
        <v>Školská 3, 7214 Pavlovce nad Uhom</v>
      </c>
      <c r="F237" s="1">
        <v>1</v>
      </c>
      <c r="G237" s="1">
        <v>1</v>
      </c>
      <c r="H237" s="1">
        <v>477</v>
      </c>
      <c r="I237" s="1">
        <v>470</v>
      </c>
      <c r="J237" s="1">
        <v>120</v>
      </c>
      <c r="K237" s="72" t="str">
        <v>-</v>
      </c>
      <c r="L237" s="117"/>
      <c r="M237" s="118"/>
    </row>
    <row r="238" spans="1:13">
      <c r="A238" s="1">
        <v>100015621</v>
      </c>
      <c r="B238" s="1" t="str">
        <v>Košický</v>
      </c>
      <c r="C238" s="1" t="str">
        <v>Michalovce</v>
      </c>
      <c r="D238" s="1" t="str">
        <v>Základná škola</v>
      </c>
      <c r="E238" s="21" t="str">
        <v>Petrovce nad Laborcom 100, 7101 Petrovce nad Laborcom</v>
      </c>
      <c r="F238" s="1">
        <v>1</v>
      </c>
      <c r="G238" s="1">
        <v>1</v>
      </c>
      <c r="H238" s="1">
        <v>49</v>
      </c>
      <c r="I238" s="1">
        <v>150</v>
      </c>
      <c r="J238" s="1">
        <v>40</v>
      </c>
      <c r="K238" s="72" t="str">
        <v>-</v>
      </c>
      <c r="L238" s="117"/>
      <c r="M238" s="118"/>
    </row>
    <row r="239" spans="1:13">
      <c r="A239" s="1">
        <v>100015629</v>
      </c>
      <c r="B239" s="1" t="str">
        <v>Košický</v>
      </c>
      <c r="C239" s="1" t="str">
        <v>Michalovce</v>
      </c>
      <c r="D239" s="1" t="str">
        <v>Základná škola</v>
      </c>
      <c r="E239" s="21" t="str">
        <v>J. Záborského 7, 7201 Pozdišovce</v>
      </c>
      <c r="F239" s="1">
        <v>1</v>
      </c>
      <c r="G239" s="1">
        <v>1</v>
      </c>
      <c r="H239" s="1">
        <v>31</v>
      </c>
      <c r="I239" s="1">
        <v>150</v>
      </c>
      <c r="J239" s="1">
        <v>40</v>
      </c>
      <c r="K239" s="72" t="str">
        <v>-</v>
      </c>
      <c r="L239" s="117"/>
      <c r="M239" s="118"/>
    </row>
    <row r="240" spans="1:13">
      <c r="A240" s="1">
        <v>100015635</v>
      </c>
      <c r="B240" s="1" t="str">
        <v>Košický</v>
      </c>
      <c r="C240" s="1" t="str">
        <v>Michalovce</v>
      </c>
      <c r="D240" s="1" t="str">
        <v>Základná škola s materskou školou</v>
      </c>
      <c r="E240" s="21" t="str">
        <v>Rakovec nad Ondavou 2, 7203 Rakovec nad Ondavou</v>
      </c>
      <c r="F240" s="1">
        <v>1</v>
      </c>
      <c r="G240" s="1">
        <v>1</v>
      </c>
      <c r="H240" s="1">
        <v>189</v>
      </c>
      <c r="I240" s="1">
        <v>280</v>
      </c>
      <c r="J240" s="1">
        <v>70</v>
      </c>
      <c r="K240" s="72" t="str">
        <v>-</v>
      </c>
      <c r="L240" s="117"/>
      <c r="M240" s="118"/>
    </row>
    <row r="241" spans="1:13">
      <c r="A241" s="1">
        <v>100015645</v>
      </c>
      <c r="B241" s="1" t="str">
        <v>Košický</v>
      </c>
      <c r="C241" s="1" t="str">
        <v>Michalovce</v>
      </c>
      <c r="D241" s="1" t="str">
        <v>Základná škola</v>
      </c>
      <c r="E241" s="21" t="str">
        <v>Staré 283, 7223 Staré</v>
      </c>
      <c r="F241" s="1">
        <v>1</v>
      </c>
      <c r="G241" s="1">
        <v>1</v>
      </c>
      <c r="H241" s="1">
        <v>20</v>
      </c>
      <c r="I241" s="1">
        <v>100</v>
      </c>
      <c r="J241" s="1">
        <v>25</v>
      </c>
      <c r="K241" s="72" t="str">
        <v>-</v>
      </c>
      <c r="L241" s="117"/>
      <c r="M241" s="118"/>
    </row>
    <row r="242" spans="1:13">
      <c r="A242" s="1">
        <v>100015653</v>
      </c>
      <c r="B242" s="1" t="str">
        <v>Košický</v>
      </c>
      <c r="C242" s="1" t="str">
        <v>Michalovce</v>
      </c>
      <c r="D242" s="1" t="str">
        <v>Základná škola</v>
      </c>
      <c r="E242" s="21" t="str">
        <v>Mierová 1, 7222 Strážske</v>
      </c>
      <c r="F242" s="1">
        <v>1</v>
      </c>
      <c r="G242" s="1">
        <v>1</v>
      </c>
      <c r="H242" s="1">
        <v>513</v>
      </c>
      <c r="I242" s="1">
        <v>570</v>
      </c>
      <c r="J242" s="1">
        <v>140</v>
      </c>
      <c r="K242" s="72" t="str">
        <v>-</v>
      </c>
      <c r="L242" s="117"/>
      <c r="M242" s="118"/>
    </row>
    <row r="243" spans="1:13">
      <c r="A243" s="1">
        <v>100015655</v>
      </c>
      <c r="B243" s="1" t="str">
        <v>Košický</v>
      </c>
      <c r="C243" s="1" t="str">
        <v>Michalovce</v>
      </c>
      <c r="D243" s="1" t="str">
        <v>Stredná odborná škola dopravy a služieb</v>
      </c>
      <c r="E243" s="21" t="str">
        <v>Mierová 727, 7222 Strážske</v>
      </c>
      <c r="F243" s="1">
        <v>1</v>
      </c>
      <c r="G243" s="1">
        <v>1</v>
      </c>
      <c r="H243" s="1">
        <v>321</v>
      </c>
      <c r="I243" s="1">
        <v>470</v>
      </c>
      <c r="J243" s="1">
        <v>120</v>
      </c>
      <c r="K243" s="72" t="str">
        <v>-</v>
      </c>
      <c r="L243" s="117"/>
      <c r="M243" s="118"/>
    </row>
    <row r="244" spans="1:13">
      <c r="A244" s="1">
        <v>100015660</v>
      </c>
      <c r="B244" s="1" t="str">
        <v>Košický</v>
      </c>
      <c r="C244" s="1" t="str">
        <v>Michalovce</v>
      </c>
      <c r="D244" s="1" t="str">
        <v>Základná škola</v>
      </c>
      <c r="E244" s="21" t="str">
        <v>Šamudovce 23, 7201 Šamudovce</v>
      </c>
      <c r="F244" s="1">
        <v>1</v>
      </c>
      <c r="G244" s="1">
        <v>1</v>
      </c>
      <c r="H244" s="1">
        <v>48</v>
      </c>
      <c r="I244" s="1">
        <v>150</v>
      </c>
      <c r="J244" s="1">
        <v>40</v>
      </c>
      <c r="K244" s="72" t="str">
        <v>-</v>
      </c>
      <c r="L244" s="117"/>
      <c r="M244" s="118"/>
    </row>
    <row r="245" spans="1:13">
      <c r="A245" s="1">
        <v>100015662</v>
      </c>
      <c r="B245" s="1" t="str">
        <v>Košický</v>
      </c>
      <c r="C245" s="1" t="str">
        <v>Michalovce</v>
      </c>
      <c r="D245" s="1" t="str">
        <v>Špeciálna základná škola</v>
      </c>
      <c r="E245" s="21" t="str">
        <v>Trhovište 40, 7204 Trhovište</v>
      </c>
      <c r="F245" s="1">
        <v>2</v>
      </c>
      <c r="G245" s="1">
        <v>1</v>
      </c>
      <c r="H245" s="1">
        <v>50</v>
      </c>
      <c r="I245" s="1">
        <v>150</v>
      </c>
      <c r="J245" s="1">
        <v>40</v>
      </c>
      <c r="K245" s="72" t="str">
        <v>-</v>
      </c>
      <c r="L245" s="117"/>
      <c r="M245" s="118"/>
    </row>
    <row r="246" spans="1:13">
      <c r="A246" s="1">
        <v>100015662</v>
      </c>
      <c r="B246" s="1" t="str">
        <v>Košický</v>
      </c>
      <c r="C246" s="1" t="str">
        <v>Michalovce</v>
      </c>
      <c r="D246" s="1" t="str">
        <v>Špeciálna základná škola</v>
      </c>
      <c r="E246" s="21" t="str">
        <v>Trhovište 50, 7204 Trhovište</v>
      </c>
      <c r="F246" s="1">
        <v>2</v>
      </c>
      <c r="G246" s="1">
        <v>1</v>
      </c>
      <c r="H246" s="1">
        <v>30</v>
      </c>
      <c r="I246" s="1">
        <v>150</v>
      </c>
      <c r="J246" s="1">
        <v>40</v>
      </c>
      <c r="K246" s="72" t="str">
        <v>-</v>
      </c>
      <c r="L246" s="117"/>
      <c r="M246" s="118"/>
    </row>
    <row r="247" spans="1:13">
      <c r="A247" s="1">
        <v>100015663</v>
      </c>
      <c r="B247" s="1" t="str">
        <v>Košický</v>
      </c>
      <c r="C247" s="1" t="str">
        <v>Michalovce</v>
      </c>
      <c r="D247" s="1" t="str">
        <v>Základná škola s materskou školou</v>
      </c>
      <c r="E247" s="21" t="str">
        <v>Trhovište 50, 7204 Trhovište</v>
      </c>
      <c r="F247" s="1">
        <v>1</v>
      </c>
      <c r="G247" s="1">
        <v>1</v>
      </c>
      <c r="H247" s="1">
        <v>319</v>
      </c>
      <c r="I247" s="1">
        <v>470</v>
      </c>
      <c r="J247" s="1">
        <v>120</v>
      </c>
      <c r="K247" s="72" t="str">
        <v>-</v>
      </c>
      <c r="L247" s="117"/>
      <c r="M247" s="118"/>
    </row>
    <row r="248" spans="1:13">
      <c r="A248" s="1">
        <v>100015668</v>
      </c>
      <c r="B248" s="1" t="str">
        <v>Košický</v>
      </c>
      <c r="C248" s="1" t="str">
        <v>Michalovce</v>
      </c>
      <c r="D248" s="1" t="str">
        <v>Základná škola s materskou školou</v>
      </c>
      <c r="E248" s="21" t="str">
        <v>Tušická Nová Ves 64, 7202 Tušická Nová Ves</v>
      </c>
      <c r="F248" s="1">
        <v>1</v>
      </c>
      <c r="G248" s="1">
        <v>1</v>
      </c>
      <c r="H248" s="1">
        <v>194</v>
      </c>
      <c r="I248" s="1">
        <v>280</v>
      </c>
      <c r="J248" s="1">
        <v>70</v>
      </c>
      <c r="K248" s="72" t="str">
        <v>-</v>
      </c>
      <c r="L248" s="117"/>
      <c r="M248" s="118"/>
    </row>
    <row r="249" spans="1:13">
      <c r="A249" s="1">
        <v>100015675</v>
      </c>
      <c r="B249" s="1" t="str">
        <v>Košický</v>
      </c>
      <c r="C249" s="1" t="str">
        <v>Michalovce</v>
      </c>
      <c r="D249" s="1" t="str">
        <v>Stredná odborná škola techniky a služieb - Műszaki és Szolgáltóipari Szakközépiskola</v>
      </c>
      <c r="E249" s="21" t="str">
        <v>Janka Kráľa 25, 7901 Veľké Kapušany</v>
      </c>
      <c r="F249" s="1">
        <v>1</v>
      </c>
      <c r="G249" s="1">
        <v>1</v>
      </c>
      <c r="H249" s="1">
        <v>195</v>
      </c>
      <c r="I249" s="1">
        <v>280</v>
      </c>
      <c r="J249" s="1">
        <v>70</v>
      </c>
      <c r="K249" s="72" t="str">
        <v>-</v>
      </c>
      <c r="L249" s="117"/>
      <c r="M249" s="118"/>
    </row>
    <row r="250" spans="1:13">
      <c r="A250" s="1">
        <v>100015678</v>
      </c>
      <c r="B250" s="1" t="str">
        <v>Košický</v>
      </c>
      <c r="C250" s="1" t="str">
        <v>Michalovce</v>
      </c>
      <c r="D250" s="1" t="str">
        <v>Základná škola Pavla Országha Hviezdoslava</v>
      </c>
      <c r="E250" s="21" t="str">
        <v>Síd.P.O.Hviezdoslava 43, 7955 Veľké Kapušany</v>
      </c>
      <c r="F250" s="1">
        <v>1</v>
      </c>
      <c r="G250" s="1">
        <v>1</v>
      </c>
      <c r="H250" s="1">
        <v>549</v>
      </c>
      <c r="I250" s="1">
        <v>570</v>
      </c>
      <c r="J250" s="1">
        <v>140</v>
      </c>
      <c r="K250" s="72" t="str">
        <v>-</v>
      </c>
      <c r="L250" s="117"/>
      <c r="M250" s="118"/>
    </row>
    <row r="251" spans="1:13">
      <c r="A251" s="1">
        <v>100015687</v>
      </c>
      <c r="B251" s="1" t="str">
        <v>Košický</v>
      </c>
      <c r="C251" s="1" t="str">
        <v>Michalovce</v>
      </c>
      <c r="D251" s="1" t="str">
        <v>Základná škola Jánosa Erdélyiho s vyučovacím jazykom maďarským - Erdélyi János Alapiskola</v>
      </c>
      <c r="E251" s="21" t="str">
        <v>Fábryho 36, 7901 Veľké Kapušany</v>
      </c>
      <c r="F251" s="1">
        <v>2</v>
      </c>
      <c r="G251" s="1">
        <v>1</v>
      </c>
      <c r="H251" s="1">
        <v>207</v>
      </c>
      <c r="I251" s="1">
        <v>400</v>
      </c>
      <c r="J251" s="1">
        <v>100</v>
      </c>
      <c r="K251" s="72" t="str">
        <v>-</v>
      </c>
      <c r="L251" s="117"/>
      <c r="M251" s="118"/>
    </row>
    <row r="252" spans="1:13">
      <c r="A252" s="1">
        <v>100015687</v>
      </c>
      <c r="B252" s="1" t="str">
        <v>Košický</v>
      </c>
      <c r="C252" s="1" t="str">
        <v>Michalovce</v>
      </c>
      <c r="D252" s="1" t="str">
        <v>Základná škola Jánosa Erdélyiho s vyučovacím jazykom maďarským - Erdélyi János Alapiskola</v>
      </c>
      <c r="E252" s="21" t="str">
        <v>Komenského 36, 7901 Veľké Kapušany</v>
      </c>
      <c r="F252" s="1">
        <v>2</v>
      </c>
      <c r="G252" s="1">
        <v>1</v>
      </c>
      <c r="H252" s="1">
        <v>258</v>
      </c>
      <c r="I252" s="1">
        <v>400</v>
      </c>
      <c r="J252" s="1">
        <v>100</v>
      </c>
      <c r="K252" s="72" t="str">
        <v>-</v>
      </c>
      <c r="L252" s="117"/>
      <c r="M252" s="118"/>
    </row>
    <row r="253" spans="1:13">
      <c r="A253" s="1">
        <v>100015690</v>
      </c>
      <c r="B253" s="1" t="str">
        <v>Košický</v>
      </c>
      <c r="C253" s="1" t="str">
        <v>Michalovce</v>
      </c>
      <c r="D253" s="1" t="str">
        <v>Gymnázium - Gimnázium</v>
      </c>
      <c r="E253" s="21" t="str">
        <v>Zoltána Fábryho 1, 7901 Veľké Kapušany</v>
      </c>
      <c r="F253" s="1">
        <v>1</v>
      </c>
      <c r="G253" s="1">
        <v>1</v>
      </c>
      <c r="H253" s="1">
        <v>149</v>
      </c>
      <c r="I253" s="1">
        <v>280</v>
      </c>
      <c r="J253" s="1">
        <v>70</v>
      </c>
      <c r="K253" s="72" t="str">
        <v>-</v>
      </c>
      <c r="L253" s="117"/>
      <c r="M253" s="118"/>
    </row>
    <row r="254" spans="1:13">
      <c r="A254" s="1">
        <v>100015695</v>
      </c>
      <c r="B254" s="1" t="str">
        <v>Košický</v>
      </c>
      <c r="C254" s="1" t="str">
        <v>Michalovce</v>
      </c>
      <c r="D254" s="1" t="str">
        <v>Základná škola Istvána Dobóa s vyučovacím jazykom maďarským - Dobó István Alapiskola</v>
      </c>
      <c r="E254" s="21" t="str">
        <v>Veľké Slemence 18, 7677 Veľké Slemence</v>
      </c>
      <c r="F254" s="1">
        <v>1</v>
      </c>
      <c r="G254" s="1">
        <v>1</v>
      </c>
      <c r="H254" s="1">
        <v>237</v>
      </c>
      <c r="I254" s="1">
        <v>400</v>
      </c>
      <c r="J254" s="1">
        <v>100</v>
      </c>
      <c r="K254" s="72" t="str">
        <v>-</v>
      </c>
      <c r="L254" s="117"/>
      <c r="M254" s="118"/>
    </row>
    <row r="255" spans="1:13">
      <c r="A255" s="1">
        <v>100015699</v>
      </c>
      <c r="B255" s="1" t="str">
        <v>Košický</v>
      </c>
      <c r="C255" s="1" t="str">
        <v>Michalovce</v>
      </c>
      <c r="D255" s="1" t="str">
        <v>Základná škola s materskou školou Františka Jozefa Fugu</v>
      </c>
      <c r="E255" s="21" t="str">
        <v>Vinné 514, 7231 Vinné</v>
      </c>
      <c r="F255" s="1">
        <v>1</v>
      </c>
      <c r="G255" s="1">
        <v>1</v>
      </c>
      <c r="H255" s="1">
        <v>224</v>
      </c>
      <c r="I255" s="1">
        <v>400</v>
      </c>
      <c r="J255" s="1">
        <v>100</v>
      </c>
      <c r="K255" s="72" t="str">
        <v>-</v>
      </c>
      <c r="L255" s="117"/>
      <c r="M255" s="118"/>
    </row>
    <row r="256" spans="1:13">
      <c r="A256" s="1">
        <v>100015702</v>
      </c>
      <c r="B256" s="1" t="str">
        <v>Košický</v>
      </c>
      <c r="C256" s="1" t="str">
        <v>Michalovce</v>
      </c>
      <c r="D256" s="1" t="str">
        <v>Cirkevná základná škola Reformovanej kresťanskej cirkvi s vyučovacím jazykom maďarským-Református Egyházi Alapiskola</v>
      </c>
      <c r="E256" s="21" t="str">
        <v>Elektrárenská ulica 319 / 6, 7672 Vojany</v>
      </c>
      <c r="F256" s="1">
        <v>1</v>
      </c>
      <c r="G256" s="1">
        <v>1</v>
      </c>
      <c r="H256" s="1">
        <v>159</v>
      </c>
      <c r="I256" s="1">
        <v>280</v>
      </c>
      <c r="J256" s="1">
        <v>70</v>
      </c>
      <c r="K256" s="72" t="str">
        <v>-</v>
      </c>
      <c r="L256" s="117"/>
      <c r="M256" s="118"/>
    </row>
    <row r="257" spans="1:13">
      <c r="A257" s="1">
        <v>100015706</v>
      </c>
      <c r="B257" s="1" t="str">
        <v>Košický</v>
      </c>
      <c r="C257" s="1" t="str">
        <v>Michalovce</v>
      </c>
      <c r="D257" s="1" t="str">
        <v>Základná škola</v>
      </c>
      <c r="E257" s="21" t="str">
        <v>Vrbnica 20, 7216 Vrbnica</v>
      </c>
      <c r="F257" s="1">
        <v>1</v>
      </c>
      <c r="G257" s="1">
        <v>1</v>
      </c>
      <c r="H257" s="1">
        <v>114</v>
      </c>
      <c r="I257" s="1">
        <v>280</v>
      </c>
      <c r="J257" s="1">
        <v>70</v>
      </c>
      <c r="K257" s="72" t="str">
        <v>-</v>
      </c>
      <c r="L257" s="117"/>
      <c r="M257" s="118"/>
    </row>
    <row r="258" spans="1:13">
      <c r="A258" s="1">
        <v>100015708</v>
      </c>
      <c r="B258" s="1" t="str">
        <v>Košický</v>
      </c>
      <c r="C258" s="1" t="str">
        <v>Michalovce</v>
      </c>
      <c r="D258" s="1" t="str">
        <v>Základná škola</v>
      </c>
      <c r="E258" s="21" t="str">
        <v>Vysoká nad Uhom 314, 7214 Vysoká nad Uhom</v>
      </c>
      <c r="F258" s="1">
        <v>1</v>
      </c>
      <c r="G258" s="1">
        <v>1</v>
      </c>
      <c r="H258" s="1">
        <v>34</v>
      </c>
      <c r="I258" s="1">
        <v>150</v>
      </c>
      <c r="J258" s="1">
        <v>40</v>
      </c>
      <c r="K258" s="72" t="str">
        <v>-</v>
      </c>
      <c r="L258" s="117"/>
      <c r="M258" s="118"/>
    </row>
    <row r="259" spans="1:13">
      <c r="A259" s="1">
        <v>100015712</v>
      </c>
      <c r="B259" s="1" t="str">
        <v>Košický</v>
      </c>
      <c r="C259" s="1" t="str">
        <v>Michalovce</v>
      </c>
      <c r="D259" s="1" t="str">
        <v>Základná škola s materskou školou</v>
      </c>
      <c r="E259" s="21" t="str">
        <v>Zalužice 450, 7234 Zalužice</v>
      </c>
      <c r="F259" s="1">
        <v>1</v>
      </c>
      <c r="G259" s="1">
        <v>1</v>
      </c>
      <c r="H259" s="1">
        <v>163</v>
      </c>
      <c r="I259" s="1">
        <v>280</v>
      </c>
      <c r="J259" s="1">
        <v>70</v>
      </c>
      <c r="K259" s="72" t="str">
        <v>-</v>
      </c>
      <c r="L259" s="117"/>
      <c r="M259" s="118"/>
    </row>
    <row r="260" spans="1:13">
      <c r="A260" s="1">
        <v>100015720</v>
      </c>
      <c r="B260" s="1" t="str">
        <v>Košický</v>
      </c>
      <c r="C260" s="1" t="str">
        <v>Michalovce</v>
      </c>
      <c r="D260" s="1" t="str">
        <v>Základná škola</v>
      </c>
      <c r="E260" s="21" t="str">
        <v>Zemplínska Široká 277, 7213 Zemplínska Široká</v>
      </c>
      <c r="F260" s="1">
        <v>1</v>
      </c>
      <c r="G260" s="1">
        <v>1</v>
      </c>
      <c r="H260" s="1">
        <v>26</v>
      </c>
      <c r="I260" s="1">
        <v>150</v>
      </c>
      <c r="J260" s="1">
        <v>40</v>
      </c>
      <c r="K260" s="72" t="str">
        <v>-</v>
      </c>
      <c r="L260" s="117"/>
      <c r="M260" s="118"/>
    </row>
    <row r="261" spans="1:13">
      <c r="A261" s="1">
        <v>100015723</v>
      </c>
      <c r="B261" s="1" t="str">
        <v>Košický</v>
      </c>
      <c r="C261" s="1" t="str">
        <v>Michalovce</v>
      </c>
      <c r="D261" s="1" t="str">
        <v>Základná škola s materskou školou</v>
      </c>
      <c r="E261" s="21" t="str">
        <v>Žbince 145, 7216 Žbince</v>
      </c>
      <c r="F261" s="1">
        <v>1</v>
      </c>
      <c r="G261" s="1">
        <v>1</v>
      </c>
      <c r="H261" s="1">
        <v>307</v>
      </c>
      <c r="I261" s="1">
        <v>470</v>
      </c>
      <c r="J261" s="1">
        <v>120</v>
      </c>
      <c r="K261" s="72" t="str">
        <v>-</v>
      </c>
      <c r="L261" s="117"/>
      <c r="M261" s="118"/>
    </row>
    <row r="262" spans="1:13">
      <c r="A262" s="1">
        <v>100015735</v>
      </c>
      <c r="B262" s="1" t="str">
        <v>Košický</v>
      </c>
      <c r="C262" s="1" t="str">
        <v>Rožňava</v>
      </c>
      <c r="D262" s="1" t="str">
        <v>Základná škola s vyučovacím jazykom maďarským - Alapiskola</v>
      </c>
      <c r="E262" s="21" t="str">
        <v>Bretka 56 -Beretke 56, 98046 Bretka</v>
      </c>
      <c r="F262" s="1">
        <v>1</v>
      </c>
      <c r="G262" s="1">
        <v>1</v>
      </c>
      <c r="H262" s="1">
        <v>26</v>
      </c>
      <c r="I262" s="1">
        <v>150</v>
      </c>
      <c r="J262" s="1">
        <v>40</v>
      </c>
      <c r="K262" s="72" t="str">
        <v>-</v>
      </c>
      <c r="L262" s="117"/>
      <c r="M262" s="118"/>
    </row>
    <row r="263" spans="1:13">
      <c r="A263" s="1">
        <v>100015738</v>
      </c>
      <c r="B263" s="1" t="str">
        <v>Košický</v>
      </c>
      <c r="C263" s="1" t="str">
        <v>Rožňava</v>
      </c>
      <c r="D263" s="1" t="str">
        <v>Základná škola s materskou školou</v>
      </c>
      <c r="E263" s="21" t="str">
        <v>Berzehorská 154, 4951 Brzotín</v>
      </c>
      <c r="F263" s="1">
        <v>1</v>
      </c>
      <c r="G263" s="1">
        <v>1</v>
      </c>
      <c r="H263" s="1">
        <v>91</v>
      </c>
      <c r="I263" s="1">
        <v>230</v>
      </c>
      <c r="J263" s="1">
        <v>60</v>
      </c>
      <c r="K263" s="72" t="str">
        <v>-</v>
      </c>
      <c r="L263" s="117"/>
      <c r="M263" s="118"/>
    </row>
    <row r="264" spans="1:13">
      <c r="A264" s="1">
        <v>100015745</v>
      </c>
      <c r="B264" s="1" t="str">
        <v>Košický</v>
      </c>
      <c r="C264" s="1" t="str">
        <v>Rožňava</v>
      </c>
      <c r="D264" s="1" t="str">
        <v>Základná škola  s  vyučovacím jazykom maďarským - Alapiskola</v>
      </c>
      <c r="E264" s="21" t="str">
        <v>Čoltovo 77, 4912 Čoltovo</v>
      </c>
      <c r="F264" s="1">
        <v>1</v>
      </c>
      <c r="G264" s="1">
        <v>1</v>
      </c>
      <c r="H264" s="1">
        <v>16</v>
      </c>
      <c r="I264" s="1">
        <v>100</v>
      </c>
      <c r="J264" s="1">
        <v>25</v>
      </c>
      <c r="K264" s="72" t="str">
        <v>-</v>
      </c>
      <c r="L264" s="117"/>
      <c r="M264" s="118"/>
    </row>
    <row r="265" spans="1:13">
      <c r="A265" s="1">
        <v>100015751</v>
      </c>
      <c r="B265" s="1" t="str">
        <v>Košický</v>
      </c>
      <c r="C265" s="1" t="str">
        <v>Rožňava</v>
      </c>
      <c r="D265" s="1" t="str">
        <v>Základná škola - Alapiskola</v>
      </c>
      <c r="E265" s="21" t="str">
        <v>Hlavná 110, 4955 Dlhá Ves</v>
      </c>
      <c r="F265" s="1">
        <v>1</v>
      </c>
      <c r="G265" s="1">
        <v>1</v>
      </c>
      <c r="H265" s="1">
        <v>12</v>
      </c>
      <c r="I265" s="1">
        <v>100</v>
      </c>
      <c r="J265" s="1">
        <v>25</v>
      </c>
      <c r="K265" s="72" t="str">
        <v>-</v>
      </c>
      <c r="L265" s="117"/>
      <c r="M265" s="118"/>
    </row>
    <row r="266" spans="1:13">
      <c r="A266" s="1">
        <v>100015767</v>
      </c>
      <c r="B266" s="1" t="str">
        <v>Košický</v>
      </c>
      <c r="C266" s="1" t="str">
        <v>Rožňava</v>
      </c>
      <c r="D266" s="1" t="str">
        <v>Základná škola Eugena Ruffinyho</v>
      </c>
      <c r="E266" s="21" t="str">
        <v>Zimná 190 / 144, 4925 Dobšiná</v>
      </c>
      <c r="F266" s="1">
        <v>1</v>
      </c>
      <c r="G266" s="1">
        <v>1</v>
      </c>
      <c r="H266" s="1">
        <v>745</v>
      </c>
      <c r="I266" s="1">
        <v>740</v>
      </c>
      <c r="J266" s="1">
        <v>190</v>
      </c>
      <c r="K266" s="72" t="str">
        <v>-</v>
      </c>
      <c r="L266" s="117"/>
      <c r="M266" s="118"/>
    </row>
    <row r="267" spans="1:13">
      <c r="A267" s="1">
        <v>100015772</v>
      </c>
      <c r="B267" s="1" t="str">
        <v>Košický</v>
      </c>
      <c r="C267" s="1" t="str">
        <v>Rožňava</v>
      </c>
      <c r="D267" s="1" t="str">
        <v>Základná škola s vyučovacím jazykom maďarským - Alapiskola</v>
      </c>
      <c r="E267" s="21" t="str">
        <v>Drnava 105, 4942 Drnava</v>
      </c>
      <c r="F267" s="1">
        <v>1</v>
      </c>
      <c r="G267" s="1">
        <v>1</v>
      </c>
      <c r="H267" s="1">
        <v>191</v>
      </c>
      <c r="I267" s="1">
        <v>280</v>
      </c>
      <c r="J267" s="1">
        <v>70</v>
      </c>
      <c r="K267" s="72" t="str">
        <v>-</v>
      </c>
      <c r="L267" s="117"/>
      <c r="M267" s="118"/>
    </row>
    <row r="268" spans="1:13">
      <c r="A268" s="1">
        <v>100015778</v>
      </c>
      <c r="B268" s="1" t="str">
        <v>Košický</v>
      </c>
      <c r="C268" s="1" t="str">
        <v>Rožňava</v>
      </c>
      <c r="D268" s="1" t="str">
        <v>Základná škola s vyučovacím jazykom maďarským - Alapiskola</v>
      </c>
      <c r="E268" s="21" t="str">
        <v>Gemerská Hôrka 268, 4912 Gemerská Hôrka</v>
      </c>
      <c r="F268" s="1">
        <v>1</v>
      </c>
      <c r="G268" s="1">
        <v>1</v>
      </c>
      <c r="H268" s="1">
        <v>19</v>
      </c>
      <c r="I268" s="1">
        <v>100</v>
      </c>
      <c r="J268" s="1">
        <v>25</v>
      </c>
      <c r="K268" s="72" t="str">
        <v>-</v>
      </c>
      <c r="L268" s="117"/>
      <c r="M268" s="118"/>
    </row>
    <row r="269" spans="1:13">
      <c r="A269" s="1">
        <v>100015783</v>
      </c>
      <c r="B269" s="1" t="str">
        <v>Košický</v>
      </c>
      <c r="C269" s="1" t="str">
        <v>Rožňava</v>
      </c>
      <c r="D269" s="1" t="str">
        <v>Základná škola</v>
      </c>
      <c r="E269" s="21" t="str">
        <v>Gemerská Hôrka 92, 4912 Gemerská Hôrka</v>
      </c>
      <c r="F269" s="1">
        <v>1</v>
      </c>
      <c r="G269" s="1">
        <v>1</v>
      </c>
      <c r="H269" s="1">
        <v>33</v>
      </c>
      <c r="I269" s="1">
        <v>150</v>
      </c>
      <c r="J269" s="1">
        <v>40</v>
      </c>
      <c r="K269" s="72" t="str">
        <v>-</v>
      </c>
      <c r="L269" s="117"/>
      <c r="M269" s="118"/>
    </row>
    <row r="270" spans="1:13">
      <c r="A270" s="1">
        <v>100015786</v>
      </c>
      <c r="B270" s="1" t="str">
        <v>Košický</v>
      </c>
      <c r="C270" s="1" t="str">
        <v>Rožňava</v>
      </c>
      <c r="D270" s="1" t="str">
        <v>Základná škola</v>
      </c>
      <c r="E270" s="21" t="str">
        <v>Gemerská Panica 258, 98046 Gemerská Panica</v>
      </c>
      <c r="F270" s="1">
        <v>1</v>
      </c>
      <c r="G270" s="1">
        <v>1</v>
      </c>
      <c r="H270" s="1">
        <v>18</v>
      </c>
      <c r="I270" s="1">
        <v>100</v>
      </c>
      <c r="J270" s="1">
        <v>25</v>
      </c>
      <c r="K270" s="72" t="str">
        <v>-</v>
      </c>
      <c r="L270" s="117"/>
      <c r="M270" s="118"/>
    </row>
    <row r="271" spans="1:13">
      <c r="A271" s="1">
        <v>100015792</v>
      </c>
      <c r="B271" s="1" t="str">
        <v>Košický</v>
      </c>
      <c r="C271" s="1" t="str">
        <v>Rožňava</v>
      </c>
      <c r="D271" s="1" t="str">
        <v>Základná škola</v>
      </c>
      <c r="E271" s="21" t="str">
        <v>Sládkovičova 487, 4922 Gemerská Poloma</v>
      </c>
      <c r="F271" s="1">
        <v>1</v>
      </c>
      <c r="G271" s="1">
        <v>1</v>
      </c>
      <c r="H271" s="1">
        <v>158</v>
      </c>
      <c r="I271" s="1">
        <v>280</v>
      </c>
      <c r="J271" s="1">
        <v>70</v>
      </c>
      <c r="K271" s="72" t="str">
        <v>-</v>
      </c>
      <c r="L271" s="117"/>
      <c r="M271" s="118"/>
    </row>
    <row r="272" spans="1:13">
      <c r="A272" s="1">
        <v>100015800</v>
      </c>
      <c r="B272" s="1" t="str">
        <v>Košický</v>
      </c>
      <c r="C272" s="1" t="str">
        <v>Rožňava</v>
      </c>
      <c r="D272" s="1" t="str">
        <v>Základná škola - Alapiskola</v>
      </c>
      <c r="E272" s="21" t="str">
        <v>Hrhov 46, 4944 Hrhov</v>
      </c>
      <c r="F272" s="1">
        <v>1</v>
      </c>
      <c r="G272" s="1">
        <v>1</v>
      </c>
      <c r="H272" s="1">
        <v>20</v>
      </c>
      <c r="I272" s="1">
        <v>100</v>
      </c>
      <c r="J272" s="1">
        <v>25</v>
      </c>
      <c r="K272" s="72" t="str">
        <v>-</v>
      </c>
      <c r="L272" s="117"/>
      <c r="M272" s="118"/>
    </row>
    <row r="273" spans="1:13">
      <c r="A273" s="1">
        <v>100015807</v>
      </c>
      <c r="B273" s="1" t="str">
        <v>Košický</v>
      </c>
      <c r="C273" s="1" t="str">
        <v>Rožňava</v>
      </c>
      <c r="D273" s="1" t="str">
        <v>Základná škola s materskou školou s vyučovacím jazykom maďarským - Alapiskola és Óvoda</v>
      </c>
      <c r="E273" s="21" t="str">
        <v>Jablonov nad Turňou 229, 4943 Jablonov nad Turňou</v>
      </c>
      <c r="F273" s="1">
        <v>1</v>
      </c>
      <c r="G273" s="1">
        <v>1</v>
      </c>
      <c r="H273" s="1">
        <v>83</v>
      </c>
      <c r="I273" s="1">
        <v>230</v>
      </c>
      <c r="J273" s="1">
        <v>60</v>
      </c>
      <c r="K273" s="72" t="str">
        <v>-</v>
      </c>
      <c r="L273" s="117"/>
      <c r="M273" s="118"/>
    </row>
    <row r="274" spans="1:13">
      <c r="A274" s="1">
        <v>100015818</v>
      </c>
      <c r="B274" s="1" t="str">
        <v>Košický</v>
      </c>
      <c r="C274" s="1" t="str">
        <v>Rožňava</v>
      </c>
      <c r="D274" s="1" t="str">
        <v>Základná škola s vyučovacím jazykom maďarským - Alapiskola</v>
      </c>
      <c r="E274" s="21" t="str">
        <v>Krásnohorská Dlhá Lúka 2, 4945 Krásnohorská Dlhá Lúka</v>
      </c>
      <c r="F274" s="1">
        <v>1</v>
      </c>
      <c r="G274" s="1">
        <v>1</v>
      </c>
      <c r="H274" s="1">
        <v>12</v>
      </c>
      <c r="I274" s="1">
        <v>100</v>
      </c>
      <c r="J274" s="1">
        <v>25</v>
      </c>
      <c r="K274" s="72" t="str">
        <v>-</v>
      </c>
      <c r="L274" s="117"/>
      <c r="M274" s="118"/>
    </row>
    <row r="275" spans="1:13">
      <c r="A275" s="1">
        <v>100015821</v>
      </c>
      <c r="B275" s="1" t="str">
        <v>Košický</v>
      </c>
      <c r="C275" s="1" t="str">
        <v>Rožňava</v>
      </c>
      <c r="D275" s="1" t="str">
        <v>Základná škola s materskou školou - Alapiskola és Óvoda</v>
      </c>
      <c r="E275" s="21" t="str">
        <v>Lipová 115, 4941 Krásnohorské Podhradie</v>
      </c>
      <c r="F275" s="1">
        <v>1</v>
      </c>
      <c r="G275" s="1">
        <v>1</v>
      </c>
      <c r="H275" s="1">
        <v>43</v>
      </c>
      <c r="I275" s="1">
        <v>150</v>
      </c>
      <c r="J275" s="1">
        <v>40</v>
      </c>
      <c r="K275" s="72" t="str">
        <v>-</v>
      </c>
      <c r="L275" s="117"/>
      <c r="M275" s="118"/>
    </row>
    <row r="276" spans="1:13">
      <c r="A276" s="1">
        <v>100015826</v>
      </c>
      <c r="B276" s="1" t="str">
        <v>Košický</v>
      </c>
      <c r="C276" s="1" t="str">
        <v>Rožňava</v>
      </c>
      <c r="D276" s="1" t="str">
        <v>Základná škola</v>
      </c>
      <c r="E276" s="21" t="str">
        <v>Pokroková 199, 4941 Krásnohorské Podhradie</v>
      </c>
      <c r="F276" s="1">
        <v>1</v>
      </c>
      <c r="G276" s="1">
        <v>1</v>
      </c>
      <c r="H276" s="1">
        <v>261</v>
      </c>
      <c r="I276" s="1">
        <v>400</v>
      </c>
      <c r="J276" s="1">
        <v>100</v>
      </c>
      <c r="K276" s="72" t="str">
        <v>-</v>
      </c>
      <c r="L276" s="117"/>
      <c r="M276" s="118"/>
    </row>
    <row r="277" spans="1:13">
      <c r="A277" s="1">
        <v>100015835</v>
      </c>
      <c r="B277" s="1" t="str">
        <v>Košický</v>
      </c>
      <c r="C277" s="1" t="str">
        <v>Rožňava</v>
      </c>
      <c r="D277" s="1" t="str">
        <v>Základná škola</v>
      </c>
      <c r="E277" s="21" t="str">
        <v>Markuška 12, 4934 Markuška</v>
      </c>
      <c r="F277" s="1">
        <v>1</v>
      </c>
      <c r="G277" s="1">
        <v>1</v>
      </c>
      <c r="H277" s="1">
        <v>14</v>
      </c>
      <c r="I277" s="1">
        <v>100</v>
      </c>
      <c r="J277" s="1">
        <v>25</v>
      </c>
      <c r="K277" s="72" t="str">
        <v>-</v>
      </c>
      <c r="L277" s="117"/>
      <c r="M277" s="118"/>
    </row>
    <row r="278" spans="1:13">
      <c r="A278" s="1">
        <v>100015841</v>
      </c>
      <c r="B278" s="1" t="str">
        <v>Košický</v>
      </c>
      <c r="C278" s="1" t="str">
        <v>Rožňava</v>
      </c>
      <c r="D278" s="1" t="str">
        <v>Základná škola s materskou školou</v>
      </c>
      <c r="E278" s="21" t="str">
        <v>Letná 14, 4923 Nižná Slaná</v>
      </c>
      <c r="F278" s="1">
        <v>1</v>
      </c>
      <c r="G278" s="1">
        <v>1</v>
      </c>
      <c r="H278" s="1">
        <v>208</v>
      </c>
      <c r="I278" s="1">
        <v>400</v>
      </c>
      <c r="J278" s="1">
        <v>100</v>
      </c>
      <c r="K278" s="72" t="str">
        <v>-</v>
      </c>
      <c r="L278" s="117"/>
      <c r="M278" s="118"/>
    </row>
    <row r="279" spans="1:13">
      <c r="A279" s="1">
        <v>100015845</v>
      </c>
      <c r="B279" s="1" t="str">
        <v>Košický</v>
      </c>
      <c r="C279" s="1" t="str">
        <v>Rožňava</v>
      </c>
      <c r="D279" s="1" t="str">
        <v>Základná škola</v>
      </c>
      <c r="E279" s="21" t="str">
        <v>Ochtiná 50, 4935 Ochtiná</v>
      </c>
      <c r="F279" s="1">
        <v>1</v>
      </c>
      <c r="G279" s="1">
        <v>1</v>
      </c>
      <c r="H279" s="1">
        <v>15</v>
      </c>
      <c r="I279" s="1">
        <v>100</v>
      </c>
      <c r="J279" s="1">
        <v>25</v>
      </c>
      <c r="K279" s="72" t="str">
        <v>-</v>
      </c>
      <c r="L279" s="117"/>
      <c r="M279" s="118"/>
    </row>
    <row r="280" spans="1:13">
      <c r="A280" s="1">
        <v>100015850</v>
      </c>
      <c r="B280" s="1" t="str">
        <v>Košický</v>
      </c>
      <c r="C280" s="1" t="str">
        <v>Rožňava</v>
      </c>
      <c r="D280" s="1" t="str">
        <v>Základná škola Györgya Dénesa s vyučovacím jazykom maďarským - Dénes György  Alapiskola</v>
      </c>
      <c r="E280" s="21" t="str">
        <v>Čsl. armády 31, 4911 Plešivec</v>
      </c>
      <c r="F280" s="1">
        <v>1</v>
      </c>
      <c r="G280" s="1">
        <v>1</v>
      </c>
      <c r="H280" s="1">
        <v>192</v>
      </c>
      <c r="I280" s="1">
        <v>280</v>
      </c>
      <c r="J280" s="1">
        <v>70</v>
      </c>
      <c r="K280" s="72" t="str">
        <v>-</v>
      </c>
      <c r="L280" s="117"/>
      <c r="M280" s="118"/>
    </row>
    <row r="281" spans="1:13">
      <c r="A281" s="1">
        <v>100015855</v>
      </c>
      <c r="B281" s="1" t="str">
        <v>Košický</v>
      </c>
      <c r="C281" s="1" t="str">
        <v>Rožňava</v>
      </c>
      <c r="D281" s="1" t="str">
        <v>Základná škola</v>
      </c>
      <c r="E281" s="21" t="str">
        <v>Gemerská 1, 4911 Plešivec</v>
      </c>
      <c r="F281" s="1">
        <v>1</v>
      </c>
      <c r="G281" s="1">
        <v>1</v>
      </c>
      <c r="H281" s="1">
        <v>285</v>
      </c>
      <c r="I281" s="1">
        <v>400</v>
      </c>
      <c r="J281" s="1">
        <v>100</v>
      </c>
      <c r="K281" s="72" t="str">
        <v>-</v>
      </c>
      <c r="L281" s="117"/>
      <c r="M281" s="118"/>
    </row>
    <row r="282" spans="1:13">
      <c r="A282" s="1">
        <v>100015859</v>
      </c>
      <c r="B282" s="1" t="str">
        <v>Košický</v>
      </c>
      <c r="C282" s="1" t="str">
        <v>Rožňava</v>
      </c>
      <c r="D282" s="1" t="str">
        <v>Základná škola</v>
      </c>
      <c r="E282" s="21" t="str">
        <v>Rejdová 43, 4926 Rejdová</v>
      </c>
      <c r="F282" s="1">
        <v>1</v>
      </c>
      <c r="G282" s="1">
        <v>1</v>
      </c>
      <c r="H282" s="1">
        <v>130</v>
      </c>
      <c r="I282" s="1">
        <v>280</v>
      </c>
      <c r="J282" s="1">
        <v>70</v>
      </c>
      <c r="K282" s="72" t="str">
        <v>-</v>
      </c>
      <c r="L282" s="117"/>
      <c r="M282" s="118"/>
    </row>
    <row r="283" spans="1:13">
      <c r="A283" s="1">
        <v>100015867</v>
      </c>
      <c r="B283" s="1" t="str">
        <v>Košický</v>
      </c>
      <c r="C283" s="1" t="str">
        <v>Rožňava</v>
      </c>
      <c r="D283" s="1" t="str">
        <v>Základná škola</v>
      </c>
      <c r="E283" s="21" t="str">
        <v>Roštár 83, 4935 Roštár</v>
      </c>
      <c r="F283" s="1">
        <v>1</v>
      </c>
      <c r="G283" s="1">
        <v>1</v>
      </c>
      <c r="H283" s="1">
        <v>41</v>
      </c>
      <c r="I283" s="1">
        <v>150</v>
      </c>
      <c r="J283" s="1">
        <v>40</v>
      </c>
      <c r="K283" s="72" t="str">
        <v>-</v>
      </c>
      <c r="L283" s="117"/>
      <c r="M283" s="118"/>
    </row>
    <row r="284" spans="1:13">
      <c r="A284" s="1">
        <v>100015871</v>
      </c>
      <c r="B284" s="1" t="str">
        <v>Košický</v>
      </c>
      <c r="C284" s="1" t="str">
        <v>Rožňava</v>
      </c>
      <c r="D284" s="1" t="str">
        <v>Obchodná akadémia</v>
      </c>
      <c r="E284" s="21" t="str">
        <v>Akademika Hronca 8, 4801 Rožňava</v>
      </c>
      <c r="F284" s="1">
        <v>1</v>
      </c>
      <c r="G284" s="1">
        <v>1</v>
      </c>
      <c r="H284" s="1">
        <v>227</v>
      </c>
      <c r="I284" s="1">
        <v>800</v>
      </c>
      <c r="J284" s="1">
        <v>200</v>
      </c>
      <c r="K284" s="72" t="str">
        <v>áno</v>
      </c>
      <c r="L284" s="117"/>
      <c r="M284" s="118"/>
    </row>
    <row r="285" spans="1:13">
      <c r="A285" s="1">
        <v>100015875</v>
      </c>
      <c r="B285" s="1" t="str">
        <v>Košický</v>
      </c>
      <c r="C285" s="1" t="str">
        <v>Rožňava</v>
      </c>
      <c r="D285" s="1" t="str">
        <v>Stredná odborná škola technická</v>
      </c>
      <c r="E285" s="21" t="str">
        <v>Hviezdoslavova 5, 4801 Rožňava</v>
      </c>
      <c r="F285" s="1">
        <v>2</v>
      </c>
      <c r="G285" s="1">
        <v>1</v>
      </c>
      <c r="H285" s="1">
        <v>327</v>
      </c>
      <c r="I285" s="1">
        <v>470</v>
      </c>
      <c r="J285" s="1">
        <v>120</v>
      </c>
      <c r="K285" s="72" t="str">
        <v>-</v>
      </c>
      <c r="L285" s="117"/>
      <c r="M285" s="118"/>
    </row>
    <row r="286" spans="1:13">
      <c r="A286" s="1">
        <v>100015875</v>
      </c>
      <c r="B286" s="1" t="str">
        <v>Košický</v>
      </c>
      <c r="C286" s="1" t="str">
        <v>Rožňava</v>
      </c>
      <c r="D286" s="1" t="str">
        <v>Stredná odborná škola technická</v>
      </c>
      <c r="E286" s="21" t="str">
        <v>Teplická 1, 4932 Štítnik</v>
      </c>
      <c r="F286" s="1">
        <v>2</v>
      </c>
      <c r="G286" s="1">
        <v>1</v>
      </c>
      <c r="H286" s="1">
        <v>41</v>
      </c>
      <c r="I286" s="1">
        <v>150</v>
      </c>
      <c r="J286" s="1">
        <v>40</v>
      </c>
      <c r="K286" s="72" t="str">
        <v>-</v>
      </c>
      <c r="L286" s="117"/>
      <c r="M286" s="118"/>
    </row>
    <row r="287" spans="1:13">
      <c r="A287" s="1">
        <v>100015893</v>
      </c>
      <c r="B287" s="1" t="str">
        <v>Košický</v>
      </c>
      <c r="C287" s="1" t="str">
        <v>Rožňava</v>
      </c>
      <c r="D287" s="1" t="str">
        <v>Stredná zdravotnícka škola - Egészségügyi Középiskola</v>
      </c>
      <c r="E287" s="21" t="str">
        <v>Námestie 1. mája č. 1, 4801 Rožňava</v>
      </c>
      <c r="F287" s="1">
        <v>1</v>
      </c>
      <c r="G287" s="1">
        <v>1</v>
      </c>
      <c r="H287" s="1">
        <v>352</v>
      </c>
      <c r="I287" s="1">
        <v>800</v>
      </c>
      <c r="J287" s="1">
        <v>200</v>
      </c>
      <c r="K287" s="72" t="str">
        <v>áno</v>
      </c>
      <c r="L287" s="117"/>
      <c r="M287" s="118"/>
    </row>
    <row r="288" spans="1:13">
      <c r="A288" s="1">
        <v>100015897</v>
      </c>
      <c r="B288" s="1" t="str">
        <v>Košický</v>
      </c>
      <c r="C288" s="1" t="str">
        <v>Rožňava</v>
      </c>
      <c r="D288" s="1" t="str">
        <v>Stredná odborná škola obchodu a služieb</v>
      </c>
      <c r="E288" s="21" t="str">
        <v>Rožňavská Baňa 211, 4801 Rožňava</v>
      </c>
      <c r="F288" s="1">
        <v>1</v>
      </c>
      <c r="G288" s="1">
        <v>1</v>
      </c>
      <c r="H288" s="1">
        <v>299</v>
      </c>
      <c r="I288" s="1">
        <v>400</v>
      </c>
      <c r="J288" s="1">
        <v>100</v>
      </c>
      <c r="K288" s="72" t="str">
        <v>-</v>
      </c>
      <c r="L288" s="117"/>
      <c r="M288" s="118"/>
    </row>
    <row r="289" spans="1:13">
      <c r="A289" s="1">
        <v>100015903</v>
      </c>
      <c r="B289" s="1" t="str">
        <v>Košický</v>
      </c>
      <c r="C289" s="1" t="str">
        <v>Rožňava</v>
      </c>
      <c r="D289" s="1" t="str">
        <v>Gymnázium Pavla Jozefa Šafárika - Pavol Jozef Šafárik Gimnázium</v>
      </c>
      <c r="E289" s="21" t="str">
        <v>Akademika Hronca 1, 4801 Rožňava</v>
      </c>
      <c r="F289" s="1">
        <v>1</v>
      </c>
      <c r="G289" s="1">
        <v>1</v>
      </c>
      <c r="H289" s="1">
        <v>485</v>
      </c>
      <c r="I289" s="1">
        <v>800</v>
      </c>
      <c r="J289" s="1">
        <v>200</v>
      </c>
      <c r="K289" s="72" t="str">
        <v>áno</v>
      </c>
      <c r="L289" s="117"/>
      <c r="M289" s="118"/>
    </row>
    <row r="290" spans="1:13">
      <c r="A290" s="1">
        <v>100015907</v>
      </c>
      <c r="B290" s="1" t="str">
        <v>Košický</v>
      </c>
      <c r="C290" s="1" t="str">
        <v>Rožňava</v>
      </c>
      <c r="D290" s="1" t="str">
        <v>Základná škola</v>
      </c>
      <c r="E290" s="21" t="str">
        <v>Pionierov 1, 4801 Rožňava</v>
      </c>
      <c r="F290" s="1">
        <v>1</v>
      </c>
      <c r="G290" s="1">
        <v>1</v>
      </c>
      <c r="H290" s="1">
        <v>720</v>
      </c>
      <c r="I290" s="1">
        <v>740</v>
      </c>
      <c r="J290" s="1">
        <v>190</v>
      </c>
      <c r="K290" s="72" t="str">
        <v>-</v>
      </c>
      <c r="L290" s="117"/>
      <c r="M290" s="118"/>
    </row>
    <row r="291" spans="1:13">
      <c r="A291" s="1">
        <v>100015912</v>
      </c>
      <c r="B291" s="1" t="str">
        <v>Košický</v>
      </c>
      <c r="C291" s="1" t="str">
        <v>Rožňava</v>
      </c>
      <c r="D291" s="1" t="str">
        <v>Základná škola akademika Jura Hronca</v>
      </c>
      <c r="E291" s="21" t="str">
        <v>Zakarpatská 12, 4801 Rožňava</v>
      </c>
      <c r="F291" s="1">
        <v>1</v>
      </c>
      <c r="G291" s="1">
        <v>1</v>
      </c>
      <c r="H291" s="1">
        <v>532</v>
      </c>
      <c r="I291" s="1">
        <v>570</v>
      </c>
      <c r="J291" s="1">
        <v>140</v>
      </c>
      <c r="K291" s="72" t="str">
        <v>-</v>
      </c>
      <c r="L291" s="117"/>
      <c r="M291" s="118"/>
    </row>
    <row r="292" spans="1:13">
      <c r="A292" s="1">
        <v>100015924</v>
      </c>
      <c r="B292" s="1" t="str">
        <v>Košický</v>
      </c>
      <c r="C292" s="1" t="str">
        <v>Rožňava</v>
      </c>
      <c r="D292" s="1" t="str">
        <v>Základná škola</v>
      </c>
      <c r="E292" s="21" t="str">
        <v>Zlatá 2, 4801 Rožňava</v>
      </c>
      <c r="F292" s="1">
        <v>1</v>
      </c>
      <c r="G292" s="1">
        <v>1</v>
      </c>
      <c r="H292" s="1">
        <v>767</v>
      </c>
      <c r="I292" s="1">
        <v>740</v>
      </c>
      <c r="J292" s="1">
        <v>190</v>
      </c>
      <c r="K292" s="72" t="str">
        <v>-</v>
      </c>
      <c r="L292" s="117"/>
      <c r="M292" s="118"/>
    </row>
    <row r="293" spans="1:13">
      <c r="A293" s="1">
        <v>100015936</v>
      </c>
      <c r="B293" s="1" t="str">
        <v>Košický</v>
      </c>
      <c r="C293" s="1" t="str">
        <v>Rožňava</v>
      </c>
      <c r="D293" s="1" t="str">
        <v>Základná škola s vyučovacím jazykom maďarským - Alapiskola</v>
      </c>
      <c r="E293" s="21" t="str">
        <v>Silica 44 - Szilice 44, 4952 Silica</v>
      </c>
      <c r="F293" s="1">
        <v>1</v>
      </c>
      <c r="G293" s="1">
        <v>1</v>
      </c>
      <c r="H293" s="1">
        <v>20</v>
      </c>
      <c r="I293" s="1">
        <v>100</v>
      </c>
      <c r="J293" s="1">
        <v>25</v>
      </c>
      <c r="K293" s="72" t="str">
        <v>-</v>
      </c>
      <c r="L293" s="117"/>
      <c r="M293" s="118"/>
    </row>
    <row r="294" spans="1:13">
      <c r="A294" s="1">
        <v>100015939</v>
      </c>
      <c r="B294" s="1" t="str">
        <v>Košický</v>
      </c>
      <c r="C294" s="1" t="str">
        <v>Rožňava</v>
      </c>
      <c r="D294" s="1" t="str">
        <v>Základná škola Pavla Emanuela Dobšinského</v>
      </c>
      <c r="E294" s="21" t="str">
        <v>Slavošovce 125, 4936 Slavošovce</v>
      </c>
      <c r="F294" s="1">
        <v>1</v>
      </c>
      <c r="G294" s="1">
        <v>1</v>
      </c>
      <c r="H294" s="1">
        <v>359</v>
      </c>
      <c r="I294" s="1">
        <v>470</v>
      </c>
      <c r="J294" s="1">
        <v>120</v>
      </c>
      <c r="K294" s="72" t="str">
        <v>-</v>
      </c>
      <c r="L294" s="117"/>
      <c r="M294" s="118"/>
    </row>
    <row r="295" spans="1:13">
      <c r="A295" s="1">
        <v>100015945</v>
      </c>
      <c r="B295" s="1" t="str">
        <v>Košický</v>
      </c>
      <c r="C295" s="1" t="str">
        <v>Rožňava</v>
      </c>
      <c r="D295" s="1" t="str">
        <v>Základná škola</v>
      </c>
      <c r="E295" s="21" t="str">
        <v>Školská 295, 4932 Štítnik</v>
      </c>
      <c r="F295" s="1">
        <v>1</v>
      </c>
      <c r="G295" s="1">
        <v>1</v>
      </c>
      <c r="H295" s="1">
        <v>307</v>
      </c>
      <c r="I295" s="1">
        <v>470</v>
      </c>
      <c r="J295" s="1">
        <v>120</v>
      </c>
      <c r="K295" s="72" t="str">
        <v>-</v>
      </c>
      <c r="L295" s="117"/>
      <c r="M295" s="118"/>
    </row>
    <row r="296" spans="1:13">
      <c r="A296" s="1">
        <v>100015951</v>
      </c>
      <c r="B296" s="1" t="str">
        <v>Košický</v>
      </c>
      <c r="C296" s="1" t="str">
        <v>Rožňava</v>
      </c>
      <c r="D296" s="1" t="str">
        <v>Základná škola s materskou školou</v>
      </c>
      <c r="E296" s="21" t="str">
        <v>SNP 239 / 15, 4924 Vlachovo</v>
      </c>
      <c r="F296" s="1">
        <v>1</v>
      </c>
      <c r="G296" s="1">
        <v>1</v>
      </c>
      <c r="H296" s="1">
        <v>31</v>
      </c>
      <c r="I296" s="1">
        <v>150</v>
      </c>
      <c r="J296" s="1">
        <v>40</v>
      </c>
      <c r="K296" s="72" t="str">
        <v>-</v>
      </c>
      <c r="L296" s="117"/>
      <c r="M296" s="118"/>
    </row>
    <row r="297" spans="1:13">
      <c r="A297" s="1">
        <v>100015956</v>
      </c>
      <c r="B297" s="1" t="str">
        <v>Košický</v>
      </c>
      <c r="C297" s="1" t="str">
        <v>Sobrance</v>
      </c>
      <c r="D297" s="1" t="str">
        <v>Základná škola s materskou školou</v>
      </c>
      <c r="E297" s="21" t="str">
        <v>Bežovce 417, 7253 Bežovce</v>
      </c>
      <c r="F297" s="1">
        <v>1</v>
      </c>
      <c r="G297" s="1">
        <v>1</v>
      </c>
      <c r="H297" s="1">
        <v>154</v>
      </c>
      <c r="I297" s="1">
        <v>280</v>
      </c>
      <c r="J297" s="1">
        <v>70</v>
      </c>
      <c r="K297" s="72" t="str">
        <v>-</v>
      </c>
      <c r="L297" s="117"/>
      <c r="M297" s="118"/>
    </row>
    <row r="298" spans="1:13">
      <c r="A298" s="1">
        <v>100015963</v>
      </c>
      <c r="B298" s="1" t="str">
        <v>Košický</v>
      </c>
      <c r="C298" s="1" t="str">
        <v>Sobrance</v>
      </c>
      <c r="D298" s="1" t="str">
        <v>Základná škola</v>
      </c>
      <c r="E298" s="21" t="str">
        <v>Blatné Remety 98, 7244 Blatné Remety</v>
      </c>
      <c r="F298" s="1">
        <v>1</v>
      </c>
      <c r="G298" s="1">
        <v>1</v>
      </c>
      <c r="H298" s="1">
        <v>122</v>
      </c>
      <c r="I298" s="1">
        <v>280</v>
      </c>
      <c r="J298" s="1">
        <v>70</v>
      </c>
      <c r="K298" s="72" t="str">
        <v>-</v>
      </c>
      <c r="L298" s="117"/>
      <c r="M298" s="118"/>
    </row>
    <row r="299" spans="1:13">
      <c r="A299" s="1">
        <v>100015980</v>
      </c>
      <c r="B299" s="1" t="str">
        <v>Košický</v>
      </c>
      <c r="C299" s="1" t="str">
        <v>Sobrance</v>
      </c>
      <c r="D299" s="1" t="str">
        <v>Základná škola s materskou školou</v>
      </c>
      <c r="E299" s="21" t="str">
        <v>Krčava 184, 7251 Krčava</v>
      </c>
      <c r="F299" s="1">
        <v>1</v>
      </c>
      <c r="G299" s="1">
        <v>1</v>
      </c>
      <c r="H299" s="1">
        <v>187</v>
      </c>
      <c r="I299" s="1">
        <v>280</v>
      </c>
      <c r="J299" s="1">
        <v>70</v>
      </c>
      <c r="K299" s="72" t="str">
        <v>-</v>
      </c>
      <c r="L299" s="117"/>
      <c r="M299" s="118"/>
    </row>
    <row r="300" spans="1:13">
      <c r="A300" s="1">
        <v>100015984</v>
      </c>
      <c r="B300" s="1" t="str">
        <v>Košický</v>
      </c>
      <c r="C300" s="1" t="str">
        <v>Sobrance</v>
      </c>
      <c r="D300" s="1" t="str">
        <v>Základná škola</v>
      </c>
      <c r="E300" s="21" t="str">
        <v>Lekárovce 305, 7254 Lekárovce</v>
      </c>
      <c r="F300" s="1">
        <v>1</v>
      </c>
      <c r="G300" s="1">
        <v>1</v>
      </c>
      <c r="H300" s="1">
        <v>27</v>
      </c>
      <c r="I300" s="1">
        <v>150</v>
      </c>
      <c r="J300" s="1">
        <v>40</v>
      </c>
      <c r="K300" s="72" t="str">
        <v>-</v>
      </c>
      <c r="L300" s="117"/>
      <c r="M300" s="118"/>
    </row>
    <row r="301" spans="1:13">
      <c r="A301" s="1">
        <v>100015995</v>
      </c>
      <c r="B301" s="1" t="str">
        <v>Košický</v>
      </c>
      <c r="C301" s="1" t="str">
        <v>Sobrance</v>
      </c>
      <c r="D301" s="1" t="str">
        <v>Základná škola s materskou školou</v>
      </c>
      <c r="E301" s="21" t="str">
        <v>Porúbka 20, 7261 Porúbka</v>
      </c>
      <c r="F301" s="1">
        <v>1</v>
      </c>
      <c r="G301" s="1">
        <v>1</v>
      </c>
      <c r="H301" s="1">
        <v>99</v>
      </c>
      <c r="I301" s="1">
        <v>230</v>
      </c>
      <c r="J301" s="1">
        <v>60</v>
      </c>
      <c r="K301" s="72" t="str">
        <v>-</v>
      </c>
      <c r="L301" s="117"/>
      <c r="M301" s="118"/>
    </row>
    <row r="302" spans="1:13">
      <c r="A302" s="1">
        <v>100016010</v>
      </c>
      <c r="B302" s="1" t="str">
        <v>Košický</v>
      </c>
      <c r="C302" s="1" t="str">
        <v>Sobrance</v>
      </c>
      <c r="D302" s="1" t="str">
        <v>Základná škola</v>
      </c>
      <c r="E302" s="21" t="str">
        <v>Komenského 12, 7301 Sobrance</v>
      </c>
      <c r="F302" s="1">
        <v>1</v>
      </c>
      <c r="G302" s="1">
        <v>1</v>
      </c>
      <c r="H302" s="1">
        <v>550</v>
      </c>
      <c r="I302" s="1">
        <v>570</v>
      </c>
      <c r="J302" s="1">
        <v>140</v>
      </c>
      <c r="K302" s="72" t="str">
        <v>-</v>
      </c>
      <c r="L302" s="117"/>
      <c r="M302" s="118"/>
    </row>
    <row r="303" spans="1:13">
      <c r="A303" s="1">
        <v>100016012</v>
      </c>
      <c r="B303" s="1" t="str">
        <v>Košický</v>
      </c>
      <c r="C303" s="1" t="str">
        <v>Sobrance</v>
      </c>
      <c r="D303" s="1" t="str">
        <v>Základná škola</v>
      </c>
      <c r="E303" s="21" t="str">
        <v>Komenského 6, 7301 Sobrance</v>
      </c>
      <c r="F303" s="1">
        <v>1</v>
      </c>
      <c r="G303" s="1">
        <v>1</v>
      </c>
      <c r="H303" s="1">
        <v>482</v>
      </c>
      <c r="I303" s="1">
        <v>470</v>
      </c>
      <c r="J303" s="1">
        <v>120</v>
      </c>
      <c r="K303" s="72" t="str">
        <v>-</v>
      </c>
      <c r="L303" s="117"/>
      <c r="M303" s="118"/>
    </row>
    <row r="304" spans="1:13">
      <c r="A304" s="1">
        <v>100016014</v>
      </c>
      <c r="B304" s="1" t="str">
        <v>Košický</v>
      </c>
      <c r="C304" s="1" t="str">
        <v>Sobrance</v>
      </c>
      <c r="D304" s="1" t="str">
        <v>Gymnázium</v>
      </c>
      <c r="E304" s="21" t="str">
        <v>Kpt. Nálepku 6, 7301 Sobrance</v>
      </c>
      <c r="F304" s="1">
        <v>1</v>
      </c>
      <c r="G304" s="1">
        <v>1</v>
      </c>
      <c r="H304" s="1">
        <v>243</v>
      </c>
      <c r="I304" s="1">
        <v>400</v>
      </c>
      <c r="J304" s="1">
        <v>100</v>
      </c>
      <c r="K304" s="72" t="str">
        <v>-</v>
      </c>
      <c r="L304" s="117"/>
      <c r="M304" s="118"/>
    </row>
    <row r="305" spans="1:13">
      <c r="A305" s="1">
        <v>100016017</v>
      </c>
      <c r="B305" s="1" t="str">
        <v>Košický</v>
      </c>
      <c r="C305" s="1" t="str">
        <v>Sobrance</v>
      </c>
      <c r="D305" s="1" t="str">
        <v>Stredná odborná škola obchodu a služieb</v>
      </c>
      <c r="E305" s="21" t="str">
        <v>Námestie slobody 12, 7301 Sobrance</v>
      </c>
      <c r="F305" s="1">
        <v>1</v>
      </c>
      <c r="G305" s="1">
        <v>1</v>
      </c>
      <c r="H305" s="1">
        <v>239</v>
      </c>
      <c r="I305" s="1">
        <v>400</v>
      </c>
      <c r="J305" s="1">
        <v>100</v>
      </c>
      <c r="K305" s="72" t="str">
        <v>-</v>
      </c>
      <c r="L305" s="117"/>
      <c r="M305" s="118"/>
    </row>
    <row r="306" spans="1:13">
      <c r="A306" s="1">
        <v>100016021</v>
      </c>
      <c r="B306" s="1" t="str">
        <v>Košický</v>
      </c>
      <c r="C306" s="1" t="str">
        <v>Sobrance</v>
      </c>
      <c r="D306" s="1" t="str">
        <v>Špeciálna základná škola</v>
      </c>
      <c r="E306" s="21" t="str">
        <v>Gorkého 1044 / 34, 7301 Sobrance</v>
      </c>
      <c r="F306" s="1">
        <v>2</v>
      </c>
      <c r="G306" s="1">
        <v>1</v>
      </c>
      <c r="H306" s="1">
        <v>36</v>
      </c>
      <c r="I306" s="1">
        <v>150</v>
      </c>
      <c r="J306" s="1">
        <v>40</v>
      </c>
      <c r="K306" s="72" t="str">
        <v>-</v>
      </c>
      <c r="L306" s="117"/>
      <c r="M306" s="118"/>
    </row>
    <row r="307" spans="1:13">
      <c r="A307" s="1">
        <v>100016021</v>
      </c>
      <c r="B307" s="1" t="str">
        <v>Košický</v>
      </c>
      <c r="C307" s="1" t="str">
        <v>Sobrance</v>
      </c>
      <c r="D307" s="1" t="str">
        <v>Špeciálna základná škola</v>
      </c>
      <c r="E307" s="21" t="str">
        <v>Tyršova 1, 7301 Sobrance</v>
      </c>
      <c r="F307" s="1">
        <v>2</v>
      </c>
      <c r="G307" s="1">
        <v>1</v>
      </c>
      <c r="H307" s="1">
        <v>87</v>
      </c>
      <c r="I307" s="1">
        <v>230</v>
      </c>
      <c r="J307" s="1">
        <v>60</v>
      </c>
      <c r="K307" s="72" t="str">
        <v>-</v>
      </c>
      <c r="L307" s="117"/>
      <c r="M307" s="118"/>
    </row>
    <row r="308" spans="1:13">
      <c r="A308" s="1">
        <v>100016026</v>
      </c>
      <c r="B308" s="1" t="str">
        <v>Košický</v>
      </c>
      <c r="C308" s="1" t="str">
        <v>Sobrance</v>
      </c>
      <c r="D308" s="1" t="str">
        <v>Základná škola s materskou školou</v>
      </c>
      <c r="E308" s="21" t="str">
        <v>Úbrež 141, 7242 Úbrež</v>
      </c>
      <c r="F308" s="1">
        <v>1</v>
      </c>
      <c r="G308" s="1">
        <v>1</v>
      </c>
      <c r="H308" s="1">
        <v>205</v>
      </c>
      <c r="I308" s="1">
        <v>400</v>
      </c>
      <c r="J308" s="1">
        <v>100</v>
      </c>
      <c r="K308" s="72" t="str">
        <v>-</v>
      </c>
      <c r="L308" s="117"/>
      <c r="M308" s="118"/>
    </row>
    <row r="309" spans="1:13">
      <c r="A309" s="1">
        <v>100016031</v>
      </c>
      <c r="B309" s="1" t="str">
        <v>Košický</v>
      </c>
      <c r="C309" s="1" t="str">
        <v>Sobrance</v>
      </c>
      <c r="D309" s="1" t="str">
        <v>Základná škola</v>
      </c>
      <c r="E309" s="21" t="str">
        <v>Veľké Revištia 24, 7243 Veľké Revištia</v>
      </c>
      <c r="F309" s="1">
        <v>1</v>
      </c>
      <c r="G309" s="1">
        <v>1</v>
      </c>
      <c r="H309" s="1">
        <v>23</v>
      </c>
      <c r="I309" s="1">
        <v>100</v>
      </c>
      <c r="J309" s="1">
        <v>25</v>
      </c>
      <c r="K309" s="72" t="str">
        <v>-</v>
      </c>
      <c r="L309" s="117"/>
      <c r="M309" s="118"/>
    </row>
    <row r="310" spans="1:13">
      <c r="A310" s="1">
        <v>100016036</v>
      </c>
      <c r="B310" s="1" t="str">
        <v>Košický</v>
      </c>
      <c r="C310" s="1" t="str">
        <v>Sobrance</v>
      </c>
      <c r="D310" s="1" t="str">
        <v>Základná škola</v>
      </c>
      <c r="E310" s="21" t="str">
        <v>Vyšná Rybnica 138, 7241 Vyšná Rybnica</v>
      </c>
      <c r="F310" s="1">
        <v>1</v>
      </c>
      <c r="G310" s="1">
        <v>1</v>
      </c>
      <c r="H310" s="1">
        <v>35</v>
      </c>
      <c r="I310" s="1">
        <v>150</v>
      </c>
      <c r="J310" s="1">
        <v>40</v>
      </c>
      <c r="K310" s="72" t="str">
        <v>-</v>
      </c>
      <c r="L310" s="117"/>
      <c r="M310" s="118"/>
    </row>
    <row r="311" spans="1:13">
      <c r="A311" s="1">
        <v>100016044</v>
      </c>
      <c r="B311" s="1" t="str">
        <v>Košický</v>
      </c>
      <c r="C311" s="1" t="str">
        <v>Sobrance</v>
      </c>
      <c r="D311" s="1" t="str">
        <v>Základná škola</v>
      </c>
      <c r="E311" s="21" t="str">
        <v>Záhor 148, 7253 Záhor</v>
      </c>
      <c r="F311" s="1">
        <v>1</v>
      </c>
      <c r="G311" s="1">
        <v>1</v>
      </c>
      <c r="H311" s="1">
        <v>17</v>
      </c>
      <c r="I311" s="1">
        <v>100</v>
      </c>
      <c r="J311" s="1">
        <v>25</v>
      </c>
      <c r="K311" s="72" t="str">
        <v>-</v>
      </c>
      <c r="L311" s="117"/>
      <c r="M311" s="118"/>
    </row>
    <row r="312" spans="1:13">
      <c r="A312" s="1">
        <v>100016052</v>
      </c>
      <c r="B312" s="1" t="str">
        <v>Košický</v>
      </c>
      <c r="C312" s="1" t="str">
        <v>Spišská Nová Ves</v>
      </c>
      <c r="D312" s="1" t="str">
        <v>Základná škola</v>
      </c>
      <c r="E312" s="21" t="str">
        <v>Bystrany 13, 5362 Bystrany</v>
      </c>
      <c r="F312" s="1">
        <v>1</v>
      </c>
      <c r="G312" s="1">
        <v>1</v>
      </c>
      <c r="H312" s="1">
        <v>651</v>
      </c>
      <c r="I312" s="1">
        <v>800</v>
      </c>
      <c r="J312" s="1">
        <v>200</v>
      </c>
      <c r="K312" s="72" t="str">
        <v>áno</v>
      </c>
      <c r="L312" s="117"/>
      <c r="M312" s="118"/>
    </row>
    <row r="313" spans="1:13">
      <c r="A313" s="1">
        <v>100016060</v>
      </c>
      <c r="B313" s="1" t="str">
        <v>Košický</v>
      </c>
      <c r="C313" s="1" t="str">
        <v>Spišská Nová Ves</v>
      </c>
      <c r="D313" s="1" t="str">
        <v>Základná škola s materskou školou</v>
      </c>
      <c r="E313" s="21" t="str">
        <v>Levočská 53, 5301 Harichovce</v>
      </c>
      <c r="F313" s="1">
        <v>1</v>
      </c>
      <c r="G313" s="1">
        <v>1</v>
      </c>
      <c r="H313" s="1">
        <v>132</v>
      </c>
      <c r="I313" s="1">
        <v>800</v>
      </c>
      <c r="J313" s="1">
        <v>200</v>
      </c>
      <c r="K313" s="72" t="str">
        <v>áno</v>
      </c>
      <c r="L313" s="117"/>
      <c r="M313" s="118"/>
    </row>
    <row r="314" spans="1:13">
      <c r="A314" s="1">
        <v>100016071</v>
      </c>
      <c r="B314" s="1" t="str">
        <v>Košický</v>
      </c>
      <c r="C314" s="1" t="str">
        <v>Spišská Nová Ves</v>
      </c>
      <c r="D314" s="1" t="str">
        <v>Základná škola s materskou školou</v>
      </c>
      <c r="E314" s="21" t="str">
        <v>Hlavná 369, 5315 Hrabušice</v>
      </c>
      <c r="F314" s="1">
        <v>1</v>
      </c>
      <c r="G314" s="1">
        <v>1</v>
      </c>
      <c r="H314" s="1">
        <v>444</v>
      </c>
      <c r="I314" s="1">
        <v>800</v>
      </c>
      <c r="J314" s="1">
        <v>200</v>
      </c>
      <c r="K314" s="72" t="str">
        <v>áno</v>
      </c>
      <c r="L314" s="117"/>
      <c r="M314" s="118"/>
    </row>
    <row r="315" spans="1:13">
      <c r="A315" s="1">
        <v>100016076</v>
      </c>
      <c r="B315" s="1" t="str">
        <v>Košický</v>
      </c>
      <c r="C315" s="1" t="str">
        <v>Spišská Nová Ves</v>
      </c>
      <c r="D315" s="1" t="str">
        <v>Špeciálna základná škola</v>
      </c>
      <c r="E315" s="21" t="str">
        <v>Hviezdoslavova 164, 5315 Hrabušice</v>
      </c>
      <c r="F315" s="1">
        <v>1</v>
      </c>
      <c r="G315" s="1">
        <v>1</v>
      </c>
      <c r="H315" s="1">
        <v>56</v>
      </c>
      <c r="I315" s="1">
        <v>230</v>
      </c>
      <c r="J315" s="1">
        <v>60</v>
      </c>
      <c r="K315" s="72" t="str">
        <v>-</v>
      </c>
      <c r="L315" s="117"/>
      <c r="M315" s="118"/>
    </row>
    <row r="316" spans="1:13">
      <c r="A316" s="1">
        <v>100016079</v>
      </c>
      <c r="B316" s="1" t="str">
        <v>Košický</v>
      </c>
      <c r="C316" s="1" t="str">
        <v>Spišská Nová Ves</v>
      </c>
      <c r="D316" s="1" t="str">
        <v>Základná škola</v>
      </c>
      <c r="E316" s="21" t="str">
        <v>Chrasť nad Hornádom 44, 5363 Chrasť nad Hornádom</v>
      </c>
      <c r="F316" s="1">
        <v>1</v>
      </c>
      <c r="G316" s="1">
        <v>1</v>
      </c>
      <c r="H316" s="1">
        <v>60</v>
      </c>
      <c r="I316" s="1">
        <v>800</v>
      </c>
      <c r="J316" s="1">
        <v>200</v>
      </c>
      <c r="K316" s="72" t="str">
        <v>áno</v>
      </c>
      <c r="L316" s="117"/>
      <c r="M316" s="118"/>
    </row>
    <row r="317" spans="1:13">
      <c r="A317" s="1">
        <v>100016083</v>
      </c>
      <c r="B317" s="1" t="str">
        <v>Košický</v>
      </c>
      <c r="C317" s="1" t="str">
        <v>Spišská Nová Ves</v>
      </c>
      <c r="D317" s="1" t="str">
        <v>Základná škola</v>
      </c>
      <c r="E317" s="21" t="str">
        <v>Iliašovce 29, 5311 Iliašovce</v>
      </c>
      <c r="F317" s="1">
        <v>1</v>
      </c>
      <c r="G317" s="1">
        <v>1</v>
      </c>
      <c r="H317" s="1">
        <v>24</v>
      </c>
      <c r="I317" s="1">
        <v>800</v>
      </c>
      <c r="J317" s="1">
        <v>200</v>
      </c>
      <c r="K317" s="72" t="str">
        <v>áno</v>
      </c>
      <c r="L317" s="117"/>
      <c r="M317" s="118"/>
    </row>
    <row r="318" spans="1:13">
      <c r="A318" s="1">
        <v>100016086</v>
      </c>
      <c r="B318" s="1" t="str">
        <v>Košický</v>
      </c>
      <c r="C318" s="1" t="str">
        <v>Spišská Nová Ves</v>
      </c>
      <c r="D318" s="1" t="str">
        <v>Základná škola</v>
      </c>
      <c r="E318" s="21" t="str">
        <v>Jamník 184, 5322 Jamník</v>
      </c>
      <c r="F318" s="1">
        <v>1</v>
      </c>
      <c r="G318" s="1">
        <v>1</v>
      </c>
      <c r="H318" s="1">
        <v>46</v>
      </c>
      <c r="I318" s="1">
        <v>800</v>
      </c>
      <c r="J318" s="1">
        <v>200</v>
      </c>
      <c r="K318" s="72" t="str">
        <v>áno</v>
      </c>
      <c r="L318" s="117"/>
      <c r="M318" s="118"/>
    </row>
    <row r="319" spans="1:13">
      <c r="A319" s="1">
        <v>100016096</v>
      </c>
      <c r="B319" s="1" t="str">
        <v>Košický</v>
      </c>
      <c r="C319" s="1" t="str">
        <v>Spišská Nová Ves</v>
      </c>
      <c r="D319" s="1" t="str">
        <v>Gymnázium</v>
      </c>
      <c r="E319" s="21" t="str">
        <v>Lorencova ulica 46, 5342 Krompachy</v>
      </c>
      <c r="F319" s="1">
        <v>1</v>
      </c>
      <c r="G319" s="1">
        <v>1</v>
      </c>
      <c r="H319" s="1">
        <v>166</v>
      </c>
      <c r="I319" s="1">
        <v>800</v>
      </c>
      <c r="J319" s="1">
        <v>200</v>
      </c>
      <c r="K319" s="72" t="str">
        <v>áno</v>
      </c>
      <c r="L319" s="117"/>
      <c r="M319" s="118"/>
    </row>
    <row r="320" spans="1:13">
      <c r="A320" s="1">
        <v>100016099</v>
      </c>
      <c r="B320" s="1" t="str">
        <v>Košický</v>
      </c>
      <c r="C320" s="1" t="str">
        <v>Spišská Nová Ves</v>
      </c>
      <c r="D320" s="1" t="str">
        <v>Základná škola s materskou školou</v>
      </c>
      <c r="E320" s="21" t="str">
        <v>Maurerova 14, 5342 Krompachy</v>
      </c>
      <c r="F320" s="1">
        <v>1</v>
      </c>
      <c r="G320" s="1">
        <v>1</v>
      </c>
      <c r="H320" s="1">
        <v>378</v>
      </c>
      <c r="I320" s="1">
        <v>800</v>
      </c>
      <c r="J320" s="1">
        <v>200</v>
      </c>
      <c r="K320" s="72" t="str">
        <v>áno</v>
      </c>
      <c r="L320" s="117"/>
      <c r="M320" s="118"/>
    </row>
    <row r="321" spans="1:13">
      <c r="A321" s="1">
        <v>100016112</v>
      </c>
      <c r="B321" s="1" t="str">
        <v>Košický</v>
      </c>
      <c r="C321" s="1" t="str">
        <v>Spišská Nová Ves</v>
      </c>
      <c r="D321" s="1" t="str">
        <v>Základná škola s materskou školou</v>
      </c>
      <c r="E321" s="21" t="str">
        <v>SNP 45, 5342 Krompachy</v>
      </c>
      <c r="F321" s="1">
        <v>3</v>
      </c>
      <c r="G321" s="1">
        <v>1</v>
      </c>
      <c r="H321" s="1">
        <v>67</v>
      </c>
      <c r="I321" s="1">
        <v>230</v>
      </c>
      <c r="J321" s="1">
        <v>60</v>
      </c>
      <c r="K321" s="72" t="str">
        <v>-</v>
      </c>
      <c r="L321" s="117"/>
      <c r="M321" s="118"/>
    </row>
    <row r="322" spans="1:13">
      <c r="A322" s="1">
        <v>100016112</v>
      </c>
      <c r="B322" s="1" t="str">
        <v>Košický</v>
      </c>
      <c r="C322" s="1" t="str">
        <v>Spišská Nová Ves</v>
      </c>
      <c r="D322" s="1" t="str">
        <v>Základná škola s materskou školou</v>
      </c>
      <c r="E322" s="21" t="str">
        <v>SNP 47, 5342 Krompachy</v>
      </c>
      <c r="F322" s="1">
        <v>3</v>
      </c>
      <c r="G322" s="1">
        <v>1</v>
      </c>
      <c r="H322" s="1">
        <v>388</v>
      </c>
      <c r="I322" s="1">
        <v>470</v>
      </c>
      <c r="J322" s="1">
        <v>120</v>
      </c>
      <c r="K322" s="72" t="str">
        <v>-</v>
      </c>
      <c r="L322" s="117"/>
      <c r="M322" s="118"/>
    </row>
    <row r="323" spans="1:13">
      <c r="A323" s="1">
        <v>100016112</v>
      </c>
      <c r="B323" s="1" t="str">
        <v>Košický</v>
      </c>
      <c r="C323" s="1" t="str">
        <v>Spišská Nová Ves</v>
      </c>
      <c r="D323" s="1" t="str">
        <v>Základná škola s materskou školou</v>
      </c>
      <c r="E323" s="21" t="str">
        <v>SNP 56, 5342 Krompachy</v>
      </c>
      <c r="F323" s="1">
        <v>3</v>
      </c>
      <c r="G323" s="1">
        <v>1</v>
      </c>
      <c r="H323" s="1">
        <v>38</v>
      </c>
      <c r="I323" s="1">
        <v>150</v>
      </c>
      <c r="J323" s="1">
        <v>40</v>
      </c>
      <c r="K323" s="72" t="str">
        <v>-</v>
      </c>
      <c r="L323" s="117"/>
      <c r="M323" s="118"/>
    </row>
    <row r="324" spans="1:13">
      <c r="A324" s="1">
        <v>100016114</v>
      </c>
      <c r="B324" s="1" t="str">
        <v>Košický</v>
      </c>
      <c r="C324" s="1" t="str">
        <v>Spišská Nová Ves</v>
      </c>
      <c r="D324" s="1" t="str">
        <v>Špeciálna základná škola</v>
      </c>
      <c r="E324" s="21" t="str">
        <v>Lorencova 45, 5342 Krompachy</v>
      </c>
      <c r="F324" s="1">
        <v>2</v>
      </c>
      <c r="G324" s="1">
        <v>1</v>
      </c>
      <c r="H324" s="1">
        <v>86</v>
      </c>
      <c r="I324" s="1">
        <v>230</v>
      </c>
      <c r="J324" s="1">
        <v>60</v>
      </c>
      <c r="K324" s="72" t="str">
        <v>-</v>
      </c>
      <c r="L324" s="117"/>
      <c r="M324" s="118"/>
    </row>
    <row r="325" spans="1:13">
      <c r="A325" s="1">
        <v>100016114</v>
      </c>
      <c r="B325" s="1" t="str">
        <v>Košický</v>
      </c>
      <c r="C325" s="1" t="str">
        <v>Spišská Nová Ves</v>
      </c>
      <c r="D325" s="1" t="str">
        <v>Špeciálna základná škola</v>
      </c>
      <c r="E325" s="21" t="str">
        <v>Ul. SNP 49, 5342 Krompachy</v>
      </c>
      <c r="F325" s="1">
        <v>2</v>
      </c>
      <c r="G325" s="1">
        <v>1</v>
      </c>
      <c r="H325" s="1">
        <v>64</v>
      </c>
      <c r="I325" s="1">
        <v>230</v>
      </c>
      <c r="J325" s="1">
        <v>60</v>
      </c>
      <c r="K325" s="72" t="str">
        <v>-</v>
      </c>
      <c r="L325" s="117"/>
      <c r="M325" s="118"/>
    </row>
    <row r="326" spans="1:13">
      <c r="A326" s="1">
        <v>100016115</v>
      </c>
      <c r="B326" s="1" t="str">
        <v>Košický</v>
      </c>
      <c r="C326" s="1" t="str">
        <v>Spišská Nová Ves</v>
      </c>
      <c r="D326" s="1" t="str">
        <v>Základná škola</v>
      </c>
      <c r="E326" s="21" t="str">
        <v>Zemanská 2, 5342 Krompachy</v>
      </c>
      <c r="F326" s="1">
        <v>1</v>
      </c>
      <c r="G326" s="1">
        <v>1</v>
      </c>
      <c r="H326" s="1">
        <v>269</v>
      </c>
      <c r="I326" s="1">
        <v>800</v>
      </c>
      <c r="J326" s="1">
        <v>200</v>
      </c>
      <c r="K326" s="72" t="str">
        <v>áno</v>
      </c>
      <c r="L326" s="117"/>
      <c r="M326" s="118"/>
    </row>
    <row r="327" spans="1:13">
      <c r="A327" s="1">
        <v>100016120</v>
      </c>
      <c r="B327" s="1" t="str">
        <v>Košický</v>
      </c>
      <c r="C327" s="1" t="str">
        <v>Spišská Nová Ves</v>
      </c>
      <c r="D327" s="1" t="str">
        <v>Špeciálna základná škola</v>
      </c>
      <c r="E327" s="21" t="str">
        <v>Slovenského raja 16, 5313 Letanovce</v>
      </c>
      <c r="F327" s="1">
        <v>2</v>
      </c>
      <c r="G327" s="1">
        <v>1</v>
      </c>
      <c r="H327" s="1">
        <v>97</v>
      </c>
      <c r="I327" s="1">
        <v>230</v>
      </c>
      <c r="J327" s="1">
        <v>60</v>
      </c>
      <c r="K327" s="72" t="str">
        <v>-</v>
      </c>
      <c r="L327" s="117"/>
      <c r="M327" s="118"/>
    </row>
    <row r="328" spans="1:13">
      <c r="A328" s="1">
        <v>100016120</v>
      </c>
      <c r="B328" s="1" t="str">
        <v>Košický</v>
      </c>
      <c r="C328" s="1" t="str">
        <v>Spišská Nová Ves</v>
      </c>
      <c r="D328" s="1" t="str">
        <v>Špeciálna základná škola</v>
      </c>
      <c r="E328" s="21" t="str">
        <v>Školská 55 / 14, 5313 Letanovce</v>
      </c>
      <c r="F328" s="1">
        <v>2</v>
      </c>
      <c r="G328" s="1">
        <v>1</v>
      </c>
      <c r="H328" s="1">
        <v>31</v>
      </c>
      <c r="I328" s="1">
        <v>150</v>
      </c>
      <c r="J328" s="1">
        <v>40</v>
      </c>
      <c r="K328" s="72" t="str">
        <v>-</v>
      </c>
      <c r="L328" s="117"/>
      <c r="M328" s="118"/>
    </row>
    <row r="329" spans="1:13">
      <c r="A329" s="1">
        <v>100016123</v>
      </c>
      <c r="B329" s="1" t="str">
        <v>Košický</v>
      </c>
      <c r="C329" s="1" t="str">
        <v>Spišská Nová Ves</v>
      </c>
      <c r="D329" s="1" t="str">
        <v>Cirkevná základná škola Juraja Sklenára</v>
      </c>
      <c r="E329" s="21" t="str">
        <v>Školská 55 / 14, 5313 Letanovce</v>
      </c>
      <c r="F329" s="1">
        <v>1</v>
      </c>
      <c r="G329" s="1">
        <v>1</v>
      </c>
      <c r="H329" s="1">
        <v>414</v>
      </c>
      <c r="I329" s="1">
        <v>800</v>
      </c>
      <c r="J329" s="1">
        <v>200</v>
      </c>
      <c r="K329" s="72" t="str">
        <v>áno</v>
      </c>
      <c r="L329" s="117"/>
      <c r="M329" s="118"/>
    </row>
    <row r="330" spans="1:13">
      <c r="A330" s="1">
        <v>100016128</v>
      </c>
      <c r="B330" s="1" t="str">
        <v>Košický</v>
      </c>
      <c r="C330" s="1" t="str">
        <v>Spišská Nová Ves</v>
      </c>
      <c r="D330" s="1" t="str">
        <v>Základná škola s materskou školou</v>
      </c>
      <c r="E330" s="21" t="str">
        <v>Školská 16, 5321 Markušovce</v>
      </c>
      <c r="F330" s="1">
        <v>1</v>
      </c>
      <c r="G330" s="1">
        <v>1</v>
      </c>
      <c r="H330" s="1">
        <v>716</v>
      </c>
      <c r="I330" s="1">
        <v>800</v>
      </c>
      <c r="J330" s="1">
        <v>200</v>
      </c>
      <c r="K330" s="72" t="str">
        <v>áno</v>
      </c>
      <c r="L330" s="117"/>
      <c r="M330" s="118"/>
    </row>
    <row r="331" spans="1:13">
      <c r="A331" s="1">
        <v>100016132</v>
      </c>
      <c r="B331" s="1" t="str">
        <v>Košický</v>
      </c>
      <c r="C331" s="1" t="str">
        <v>Spišská Nová Ves</v>
      </c>
      <c r="D331" s="1" t="str">
        <v>Základná škola</v>
      </c>
      <c r="E331" s="21" t="str">
        <v>Matejovce nad Hornádom 97, 5321 Matejovce nad Hornádom</v>
      </c>
      <c r="F331" s="1">
        <v>1</v>
      </c>
      <c r="G331" s="1">
        <v>1</v>
      </c>
      <c r="H331" s="1">
        <v>18</v>
      </c>
      <c r="I331" s="1">
        <v>800</v>
      </c>
      <c r="J331" s="1">
        <v>200</v>
      </c>
      <c r="K331" s="72" t="str">
        <v>áno</v>
      </c>
      <c r="L331" s="117"/>
      <c r="M331" s="118"/>
    </row>
    <row r="332" spans="1:13">
      <c r="A332" s="1">
        <v>100016137</v>
      </c>
      <c r="B332" s="1" t="str">
        <v>Košický</v>
      </c>
      <c r="C332" s="1" t="str">
        <v>Spišská Nová Ves</v>
      </c>
      <c r="D332" s="1" t="str">
        <v>Základná škola s materskou školou</v>
      </c>
      <c r="E332" s="21" t="str">
        <v>Biele Vody 266, 5376 Mlynky</v>
      </c>
      <c r="F332" s="1">
        <v>1</v>
      </c>
      <c r="G332" s="1">
        <v>1</v>
      </c>
      <c r="H332" s="1">
        <v>61</v>
      </c>
      <c r="I332" s="1">
        <v>230</v>
      </c>
      <c r="J332" s="1">
        <v>60</v>
      </c>
      <c r="K332" s="72" t="str">
        <v>-</v>
      </c>
      <c r="L332" s="117"/>
      <c r="M332" s="118"/>
    </row>
    <row r="333" spans="1:13">
      <c r="A333" s="1">
        <v>100016140</v>
      </c>
      <c r="B333" s="1" t="str">
        <v>Košický</v>
      </c>
      <c r="C333" s="1" t="str">
        <v>Spišská Nová Ves</v>
      </c>
      <c r="D333" s="1" t="str">
        <v>Reedukačné centrum</v>
      </c>
      <c r="E333" s="21" t="str">
        <v>Biele Vody 267, 5376 Mlynky</v>
      </c>
      <c r="F333" s="1">
        <v>1</v>
      </c>
      <c r="G333" s="1">
        <v>3</v>
      </c>
      <c r="H333" s="1">
        <v>53</v>
      </c>
      <c r="I333" s="1">
        <v>150</v>
      </c>
      <c r="J333" s="1">
        <v>40</v>
      </c>
      <c r="K333" s="72" t="str">
        <v>-</v>
      </c>
      <c r="L333" s="117"/>
      <c r="M333" s="118"/>
    </row>
    <row r="334" spans="1:13">
      <c r="A334" s="1">
        <v>100016143</v>
      </c>
      <c r="B334" s="1" t="str">
        <v>Košický</v>
      </c>
      <c r="C334" s="1" t="str">
        <v>Spišská Nová Ves</v>
      </c>
      <c r="D334" s="1" t="str">
        <v>Základná škola</v>
      </c>
      <c r="E334" s="21" t="str">
        <v>Odorín 65, 5322 Odorín</v>
      </c>
      <c r="F334" s="1">
        <v>1</v>
      </c>
      <c r="G334" s="1">
        <v>1</v>
      </c>
      <c r="H334" s="1">
        <v>45</v>
      </c>
      <c r="I334" s="1">
        <v>800</v>
      </c>
      <c r="J334" s="1">
        <v>200</v>
      </c>
      <c r="K334" s="72" t="str">
        <v>áno</v>
      </c>
      <c r="L334" s="117"/>
      <c r="M334" s="118"/>
    </row>
    <row r="335" spans="1:13">
      <c r="A335" s="1">
        <v>100016147</v>
      </c>
      <c r="B335" s="1" t="str">
        <v>Košický</v>
      </c>
      <c r="C335" s="1" t="str">
        <v>Spišská Nová Ves</v>
      </c>
      <c r="D335" s="1" t="str">
        <v>Základná škola s materskou školou</v>
      </c>
      <c r="E335" s="21" t="str">
        <v>Lúčna 3, 5361 Olcnava</v>
      </c>
      <c r="F335" s="1">
        <v>1</v>
      </c>
      <c r="G335" s="1">
        <v>1</v>
      </c>
      <c r="H335" s="1">
        <v>44</v>
      </c>
      <c r="I335" s="1">
        <v>150</v>
      </c>
      <c r="J335" s="1">
        <v>40</v>
      </c>
      <c r="K335" s="72" t="str">
        <v>-</v>
      </c>
      <c r="L335" s="117"/>
      <c r="M335" s="118"/>
    </row>
    <row r="336" spans="1:13">
      <c r="A336" s="1">
        <v>100016151</v>
      </c>
      <c r="B336" s="1" t="str">
        <v>Košický</v>
      </c>
      <c r="C336" s="1" t="str">
        <v>Spišská Nová Ves</v>
      </c>
      <c r="D336" s="1" t="str">
        <v>Základná škola s materskou školou</v>
      </c>
      <c r="E336" s="21" t="str">
        <v>Poráč 125, 5323 Poráč</v>
      </c>
      <c r="F336" s="1">
        <v>1</v>
      </c>
      <c r="G336" s="1">
        <v>1</v>
      </c>
      <c r="H336" s="1">
        <v>36</v>
      </c>
      <c r="I336" s="1">
        <v>150</v>
      </c>
      <c r="J336" s="1">
        <v>40</v>
      </c>
      <c r="K336" s="72" t="str">
        <v>-</v>
      </c>
      <c r="L336" s="117"/>
      <c r="M336" s="118"/>
    </row>
    <row r="337" spans="1:13">
      <c r="A337" s="1">
        <v>100016161</v>
      </c>
      <c r="B337" s="1" t="str">
        <v>Košický</v>
      </c>
      <c r="C337" s="1" t="str">
        <v>Spišská Nová Ves</v>
      </c>
      <c r="D337" s="1" t="str">
        <v>Základná škola</v>
      </c>
      <c r="E337" s="21" t="str">
        <v>Rudňany 65, 5323 Rudňany</v>
      </c>
      <c r="F337" s="1">
        <v>2</v>
      </c>
      <c r="G337" s="1">
        <v>1</v>
      </c>
      <c r="H337" s="1">
        <v>423</v>
      </c>
      <c r="I337" s="1">
        <v>800</v>
      </c>
      <c r="J337" s="1">
        <v>200</v>
      </c>
      <c r="K337" s="72" t="str">
        <v>áno</v>
      </c>
      <c r="L337" s="117"/>
      <c r="M337" s="118"/>
    </row>
    <row r="338" spans="1:13">
      <c r="A338" s="1">
        <v>100016161</v>
      </c>
      <c r="B338" s="1" t="str">
        <v>Košický</v>
      </c>
      <c r="C338" s="1" t="str">
        <v>Spišská Nová Ves</v>
      </c>
      <c r="D338" s="1" t="str">
        <v>Základná škola</v>
      </c>
      <c r="E338" s="21" t="str">
        <v>Zimné 96, 5323 Rudňany</v>
      </c>
      <c r="F338" s="1">
        <v>2</v>
      </c>
      <c r="G338" s="1">
        <v>1</v>
      </c>
      <c r="H338" s="1">
        <v>444</v>
      </c>
      <c r="I338" s="1">
        <v>800</v>
      </c>
      <c r="J338" s="1">
        <v>200</v>
      </c>
      <c r="K338" s="72" t="str">
        <v>áno</v>
      </c>
      <c r="L338" s="117"/>
      <c r="M338" s="118"/>
    </row>
    <row r="339" spans="1:13">
      <c r="A339" s="1">
        <v>100016167</v>
      </c>
      <c r="B339" s="1" t="str">
        <v>Košický</v>
      </c>
      <c r="C339" s="1" t="str">
        <v>Spišská Nová Ves</v>
      </c>
      <c r="D339" s="1" t="str">
        <v>Základná škola</v>
      </c>
      <c r="E339" s="21" t="str">
        <v>Slovinky 71, 5340 Slovinky</v>
      </c>
      <c r="F339" s="1">
        <v>1</v>
      </c>
      <c r="G339" s="1">
        <v>1</v>
      </c>
      <c r="H339" s="1">
        <v>159</v>
      </c>
      <c r="I339" s="1">
        <v>280</v>
      </c>
      <c r="J339" s="1">
        <v>70</v>
      </c>
      <c r="K339" s="72" t="str">
        <v>-</v>
      </c>
      <c r="L339" s="117"/>
      <c r="M339" s="118"/>
    </row>
    <row r="340" spans="1:13">
      <c r="A340" s="1">
        <v>100016170</v>
      </c>
      <c r="B340" s="1" t="str">
        <v>Košický</v>
      </c>
      <c r="C340" s="1" t="str">
        <v>Spišská Nová Ves</v>
      </c>
      <c r="D340" s="1" t="str">
        <v>Základná škola</v>
      </c>
      <c r="E340" s="21" t="str">
        <v>Komenského 3, 5311 Smižany</v>
      </c>
      <c r="F340" s="1">
        <v>2</v>
      </c>
      <c r="G340" s="1">
        <v>1</v>
      </c>
      <c r="H340" s="1">
        <v>685</v>
      </c>
      <c r="I340" s="1">
        <v>800</v>
      </c>
      <c r="J340" s="1">
        <v>200</v>
      </c>
      <c r="K340" s="72" t="str">
        <v>áno</v>
      </c>
      <c r="L340" s="117"/>
      <c r="M340" s="118"/>
    </row>
    <row r="341" spans="1:13">
      <c r="A341" s="1">
        <v>100016170</v>
      </c>
      <c r="B341" s="1" t="str">
        <v>Košický</v>
      </c>
      <c r="C341" s="1" t="str">
        <v>Spišská Nová Ves</v>
      </c>
      <c r="D341" s="1" t="str">
        <v>Základná škola</v>
      </c>
      <c r="E341" s="21" t="str">
        <v>Zelená 773, 5311 Smižany</v>
      </c>
      <c r="F341" s="1">
        <v>2</v>
      </c>
      <c r="G341" s="1">
        <v>1</v>
      </c>
      <c r="H341" s="1">
        <v>131</v>
      </c>
      <c r="I341" s="1">
        <v>800</v>
      </c>
      <c r="J341" s="1">
        <v>200</v>
      </c>
      <c r="K341" s="72" t="str">
        <v>áno</v>
      </c>
      <c r="L341" s="117"/>
      <c r="M341" s="118"/>
    </row>
    <row r="342" spans="1:13">
      <c r="A342" s="1">
        <v>100016177</v>
      </c>
      <c r="B342" s="1" t="str">
        <v>Košický</v>
      </c>
      <c r="C342" s="1" t="str">
        <v>Spišská Nová Ves</v>
      </c>
      <c r="D342" s="1" t="str">
        <v>Základná škola Povýšenia sv. Kríža</v>
      </c>
      <c r="E342" s="21" t="str">
        <v>Smreková 38, 5311 Smižany</v>
      </c>
      <c r="F342" s="1">
        <v>1</v>
      </c>
      <c r="G342" s="1">
        <v>1</v>
      </c>
      <c r="H342" s="1">
        <v>318</v>
      </c>
      <c r="I342" s="1">
        <v>800</v>
      </c>
      <c r="J342" s="1">
        <v>200</v>
      </c>
      <c r="K342" s="72" t="str">
        <v>áno</v>
      </c>
      <c r="L342" s="117"/>
      <c r="M342" s="118"/>
    </row>
    <row r="343" spans="1:13">
      <c r="A343" s="1">
        <v>100016186</v>
      </c>
      <c r="B343" s="1" t="str">
        <v>Košický</v>
      </c>
      <c r="C343" s="1" t="str">
        <v>Spišská Nová Ves</v>
      </c>
      <c r="D343" s="1" t="str">
        <v>Stredná odborná škola drevárska</v>
      </c>
      <c r="E343" s="21" t="str">
        <v>Filinského 7, 5201 Spišská Nová Ves</v>
      </c>
      <c r="F343" s="1">
        <v>1</v>
      </c>
      <c r="G343" s="1">
        <v>1</v>
      </c>
      <c r="H343" s="1">
        <v>326</v>
      </c>
      <c r="I343" s="1">
        <v>470</v>
      </c>
      <c r="J343" s="1">
        <v>120</v>
      </c>
      <c r="K343" s="72" t="str">
        <v>-</v>
      </c>
      <c r="L343" s="117"/>
      <c r="M343" s="118"/>
    </row>
    <row r="344" spans="1:13">
      <c r="A344" s="1">
        <v>100016193</v>
      </c>
      <c r="B344" s="1" t="str">
        <v>Košický</v>
      </c>
      <c r="C344" s="1" t="str">
        <v>Spišská Nová Ves</v>
      </c>
      <c r="D344" s="1" t="str">
        <v>Základná škola</v>
      </c>
      <c r="E344" s="21" t="str">
        <v>Hutnícka 16, 5201 Spišská Nová Ves</v>
      </c>
      <c r="F344" s="1">
        <v>1</v>
      </c>
      <c r="G344" s="1">
        <v>1</v>
      </c>
      <c r="H344" s="1">
        <v>406</v>
      </c>
      <c r="I344" s="1">
        <v>800</v>
      </c>
      <c r="J344" s="1">
        <v>200</v>
      </c>
      <c r="K344" s="72" t="str">
        <v>áno</v>
      </c>
      <c r="L344" s="117"/>
      <c r="M344" s="118"/>
    </row>
    <row r="345" spans="1:13">
      <c r="A345" s="1">
        <v>100016200</v>
      </c>
      <c r="B345" s="1" t="str">
        <v>Košický</v>
      </c>
      <c r="C345" s="1" t="str">
        <v>Spišská Nová Ves</v>
      </c>
      <c r="D345" s="1" t="str">
        <v>Stredná priemyselná škola technická</v>
      </c>
      <c r="E345" s="21" t="str">
        <v>Hviezdoslavova 6, 5201 Spišská Nová Ves</v>
      </c>
      <c r="F345" s="1">
        <v>1</v>
      </c>
      <c r="G345" s="1">
        <v>1</v>
      </c>
      <c r="H345" s="1">
        <v>536</v>
      </c>
      <c r="I345" s="1">
        <v>570</v>
      </c>
      <c r="J345" s="1">
        <v>140</v>
      </c>
      <c r="K345" s="72" t="str">
        <v>-</v>
      </c>
      <c r="L345" s="117"/>
      <c r="M345" s="118"/>
    </row>
    <row r="346" spans="1:13">
      <c r="A346" s="1">
        <v>100016204</v>
      </c>
      <c r="B346" s="1" t="str">
        <v>Košický</v>
      </c>
      <c r="C346" s="1" t="str">
        <v>Spišská Nová Ves</v>
      </c>
      <c r="D346" s="1" t="str">
        <v>Základná škola</v>
      </c>
      <c r="E346" s="21" t="str">
        <v>Ing. O. Kožucha 11, 5201 Spišská Nová Ves</v>
      </c>
      <c r="F346" s="1">
        <v>1</v>
      </c>
      <c r="G346" s="1">
        <v>1</v>
      </c>
      <c r="H346" s="1">
        <v>818</v>
      </c>
      <c r="I346" s="1">
        <v>800</v>
      </c>
      <c r="J346" s="1">
        <v>200</v>
      </c>
      <c r="K346" s="72" t="str">
        <v>áno</v>
      </c>
      <c r="L346" s="117"/>
      <c r="M346" s="118"/>
    </row>
    <row r="347" spans="1:13">
      <c r="A347" s="1">
        <v>100016216</v>
      </c>
      <c r="B347" s="1" t="str">
        <v>Košický</v>
      </c>
      <c r="C347" s="1" t="str">
        <v>Spišská Nová Ves</v>
      </c>
      <c r="D347" s="1" t="str">
        <v>Gymnázium</v>
      </c>
      <c r="E347" s="21" t="str">
        <v>Javorová 16, 5201 Spišská Nová Ves</v>
      </c>
      <c r="F347" s="1">
        <v>1</v>
      </c>
      <c r="G347" s="1">
        <v>1</v>
      </c>
      <c r="H347" s="1">
        <v>374</v>
      </c>
      <c r="I347" s="1">
        <v>470</v>
      </c>
      <c r="J347" s="1">
        <v>120</v>
      </c>
      <c r="K347" s="72" t="str">
        <v>-</v>
      </c>
      <c r="L347" s="117"/>
      <c r="M347" s="118"/>
    </row>
    <row r="348" spans="1:13">
      <c r="A348" s="1">
        <v>100016220</v>
      </c>
      <c r="B348" s="1" t="str">
        <v>Košický</v>
      </c>
      <c r="C348" s="1" t="str">
        <v>Spišská Nová Ves</v>
      </c>
      <c r="D348" s="1" t="str">
        <v>Základná škola</v>
      </c>
      <c r="E348" s="21" t="str">
        <v>Komenského 2, 5201 Spišská Nová Ves</v>
      </c>
      <c r="F348" s="1">
        <v>1</v>
      </c>
      <c r="G348" s="1">
        <v>1</v>
      </c>
      <c r="H348" s="1">
        <v>471</v>
      </c>
      <c r="I348" s="1">
        <v>800</v>
      </c>
      <c r="J348" s="1">
        <v>200</v>
      </c>
      <c r="K348" s="72" t="str">
        <v>áno</v>
      </c>
      <c r="L348" s="117"/>
      <c r="M348" s="118"/>
    </row>
    <row r="349" spans="1:13">
      <c r="A349" s="1">
        <v>100016226</v>
      </c>
      <c r="B349" s="1" t="str">
        <v>Košický</v>
      </c>
      <c r="C349" s="1" t="str">
        <v>Spišská Nová Ves</v>
      </c>
      <c r="D349" s="1" t="str">
        <v>Základná škola</v>
      </c>
      <c r="E349" s="21" t="str">
        <v>Levočská 11, 5201 Spišská Nová Ves</v>
      </c>
      <c r="F349" s="1">
        <v>1</v>
      </c>
      <c r="G349" s="1">
        <v>1</v>
      </c>
      <c r="H349" s="1">
        <v>526</v>
      </c>
      <c r="I349" s="1">
        <v>800</v>
      </c>
      <c r="J349" s="1">
        <v>200</v>
      </c>
      <c r="K349" s="72" t="str">
        <v>áno</v>
      </c>
      <c r="L349" s="117"/>
      <c r="M349" s="118"/>
    </row>
    <row r="350" spans="1:13">
      <c r="A350" s="1">
        <v>100016230</v>
      </c>
      <c r="B350" s="1" t="str">
        <v>Košický</v>
      </c>
      <c r="C350" s="1" t="str">
        <v>Spišská Nová Ves</v>
      </c>
      <c r="D350" s="1" t="str">
        <v>Základná škola</v>
      </c>
      <c r="E350" s="21" t="str">
        <v>Lipová 13, 5201 Spišská Nová Ves</v>
      </c>
      <c r="F350" s="1">
        <v>1</v>
      </c>
      <c r="G350" s="1">
        <v>1</v>
      </c>
      <c r="H350" s="1">
        <v>485</v>
      </c>
      <c r="I350" s="1">
        <v>800</v>
      </c>
      <c r="J350" s="1">
        <v>200</v>
      </c>
      <c r="K350" s="72" t="str">
        <v>áno</v>
      </c>
      <c r="L350" s="117"/>
      <c r="M350" s="118"/>
    </row>
    <row r="351" spans="1:13">
      <c r="A351" s="1">
        <v>100016237</v>
      </c>
      <c r="B351" s="1" t="str">
        <v>Košický</v>
      </c>
      <c r="C351" s="1" t="str">
        <v>Spišská Nová Ves</v>
      </c>
      <c r="D351" s="1" t="str">
        <v>Stredná odborná škola techniky a služieb</v>
      </c>
      <c r="E351" s="21" t="str">
        <v>Bystrany 3, 5362 Bystrany</v>
      </c>
      <c r="F351" s="1">
        <v>5</v>
      </c>
      <c r="G351" s="1">
        <v>1</v>
      </c>
      <c r="H351" s="1">
        <v>22</v>
      </c>
      <c r="I351" s="1">
        <v>100</v>
      </c>
      <c r="J351" s="1">
        <v>25</v>
      </c>
      <c r="K351" s="72" t="str">
        <v>-</v>
      </c>
      <c r="L351" s="117"/>
      <c r="M351" s="118"/>
    </row>
    <row r="352" spans="1:13">
      <c r="A352" s="1">
        <v>100016237</v>
      </c>
      <c r="B352" s="1" t="str">
        <v>Košický</v>
      </c>
      <c r="C352" s="1" t="str">
        <v>Spišská Nová Ves</v>
      </c>
      <c r="D352" s="1" t="str">
        <v>Stredná odborná škola techniky a služieb</v>
      </c>
      <c r="E352" s="21" t="str">
        <v>Bystrany 46, 5362 Bystrany</v>
      </c>
      <c r="F352" s="1">
        <v>5</v>
      </c>
      <c r="G352" s="1">
        <v>1</v>
      </c>
      <c r="H352" s="1">
        <v>19</v>
      </c>
      <c r="I352" s="1">
        <v>100</v>
      </c>
      <c r="J352" s="1">
        <v>25</v>
      </c>
      <c r="K352" s="72" t="str">
        <v>-</v>
      </c>
      <c r="L352" s="117"/>
      <c r="M352" s="118"/>
    </row>
    <row r="353" spans="1:13">
      <c r="A353" s="1">
        <v>100016237</v>
      </c>
      <c r="B353" s="1" t="str">
        <v>Košický</v>
      </c>
      <c r="C353" s="1" t="str">
        <v>Spišská Nová Ves</v>
      </c>
      <c r="D353" s="1" t="str">
        <v>Stredná odborná škola techniky a služieb</v>
      </c>
      <c r="E353" s="21" t="str">
        <v>Markušovská cesta 4, 5201 Spišská Nová Ves</v>
      </c>
      <c r="F353" s="1">
        <v>5</v>
      </c>
      <c r="G353" s="1">
        <v>1</v>
      </c>
      <c r="H353" s="1">
        <v>34</v>
      </c>
      <c r="I353" s="1">
        <v>150</v>
      </c>
      <c r="J353" s="1">
        <v>40</v>
      </c>
      <c r="K353" s="72" t="str">
        <v>-</v>
      </c>
      <c r="L353" s="117"/>
      <c r="M353" s="118"/>
    </row>
    <row r="354" spans="1:13">
      <c r="A354" s="1">
        <v>100016237</v>
      </c>
      <c r="B354" s="1" t="str">
        <v>Košický</v>
      </c>
      <c r="C354" s="1" t="str">
        <v>Spišská Nová Ves</v>
      </c>
      <c r="D354" s="1" t="str">
        <v>Stredná odborná škola techniky a služieb</v>
      </c>
      <c r="E354" s="21" t="str">
        <v>Rudňany 5, 5323 Rudňany</v>
      </c>
      <c r="F354" s="1">
        <v>5</v>
      </c>
      <c r="G354" s="1">
        <v>1</v>
      </c>
      <c r="H354" s="1">
        <v>89</v>
      </c>
      <c r="I354" s="1">
        <v>230</v>
      </c>
      <c r="J354" s="1">
        <v>60</v>
      </c>
      <c r="K354" s="72" t="str">
        <v>-</v>
      </c>
      <c r="L354" s="117"/>
      <c r="M354" s="118"/>
    </row>
    <row r="355" spans="1:13">
      <c r="A355" s="1">
        <v>100016237</v>
      </c>
      <c r="B355" s="1" t="str">
        <v>Košický</v>
      </c>
      <c r="C355" s="1" t="str">
        <v>Spišská Nová Ves</v>
      </c>
      <c r="D355" s="1" t="str">
        <v>Stredná odborná škola techniky a služieb</v>
      </c>
      <c r="E355" s="21" t="str">
        <v>Rudňany 65, 5323 Rudňany</v>
      </c>
      <c r="F355" s="1">
        <v>5</v>
      </c>
      <c r="G355" s="1">
        <v>1</v>
      </c>
      <c r="H355" s="1">
        <v>540</v>
      </c>
      <c r="I355" s="1">
        <v>570</v>
      </c>
      <c r="J355" s="1">
        <v>140</v>
      </c>
      <c r="K355" s="72" t="str">
        <v>-</v>
      </c>
      <c r="L355" s="117"/>
      <c r="M355" s="118"/>
    </row>
    <row r="356" spans="1:13">
      <c r="A356" s="1">
        <v>100016238</v>
      </c>
      <c r="B356" s="1" t="str">
        <v>Košický</v>
      </c>
      <c r="C356" s="1" t="str">
        <v>Spišská Nová Ves</v>
      </c>
      <c r="D356" s="1" t="str">
        <v>Základná škola sv. Cyrila a Metoda</v>
      </c>
      <c r="E356" s="21" t="str">
        <v>Markušovská cesta 8, 5201 Spišská Nová Ves</v>
      </c>
      <c r="F356" s="1">
        <v>1</v>
      </c>
      <c r="G356" s="1">
        <v>1</v>
      </c>
      <c r="H356" s="1">
        <v>432</v>
      </c>
      <c r="I356" s="1">
        <v>800</v>
      </c>
      <c r="J356" s="1">
        <v>200</v>
      </c>
      <c r="K356" s="72" t="str">
        <v>áno</v>
      </c>
      <c r="L356" s="117"/>
      <c r="M356" s="118"/>
    </row>
    <row r="357" spans="1:13">
      <c r="A357" s="1">
        <v>100016241</v>
      </c>
      <c r="B357" s="1" t="str">
        <v>Košický</v>
      </c>
      <c r="C357" s="1" t="str">
        <v>Spišská Nová Ves</v>
      </c>
      <c r="D357" s="1" t="str">
        <v>Základná škola</v>
      </c>
      <c r="E357" s="21" t="str">
        <v>Nad Medzou 1, 5201 Spišská Nová Ves</v>
      </c>
      <c r="F357" s="1">
        <v>1</v>
      </c>
      <c r="G357" s="1">
        <v>1</v>
      </c>
      <c r="H357" s="1">
        <v>759</v>
      </c>
      <c r="I357" s="1">
        <v>800</v>
      </c>
      <c r="J357" s="1">
        <v>200</v>
      </c>
      <c r="K357" s="72" t="str">
        <v>áno</v>
      </c>
      <c r="L357" s="117"/>
      <c r="M357" s="118"/>
    </row>
    <row r="358" spans="1:13">
      <c r="A358" s="1">
        <v>100016248</v>
      </c>
      <c r="B358" s="1" t="str">
        <v>Košický</v>
      </c>
      <c r="C358" s="1" t="str">
        <v>Spišská Nová Ves</v>
      </c>
      <c r="D358" s="1" t="str">
        <v>Hotelová akadémia</v>
      </c>
      <c r="E358" s="21" t="str">
        <v>Radničné námestie 300 / 1, 5201 Spišská Nová Ves</v>
      </c>
      <c r="F358" s="1">
        <v>1</v>
      </c>
      <c r="G358" s="1">
        <v>1</v>
      </c>
      <c r="H358" s="1">
        <v>359</v>
      </c>
      <c r="I358" s="1">
        <v>470</v>
      </c>
      <c r="J358" s="1">
        <v>120</v>
      </c>
      <c r="K358" s="72" t="str">
        <v>-</v>
      </c>
      <c r="L358" s="117"/>
      <c r="M358" s="118"/>
    </row>
    <row r="359" spans="1:13">
      <c r="A359" s="1">
        <v>100016250</v>
      </c>
      <c r="B359" s="1" t="str">
        <v>Košický</v>
      </c>
      <c r="C359" s="1" t="str">
        <v>Spišská Nová Ves</v>
      </c>
      <c r="D359" s="1" t="str">
        <v>Cirkevné gymnázium Štefana Mišíka</v>
      </c>
      <c r="E359" s="21" t="str">
        <v>Radničné námestie 271 / 8, 5201 Spišská Nová Ves</v>
      </c>
      <c r="F359" s="1">
        <v>1</v>
      </c>
      <c r="G359" s="1">
        <v>1</v>
      </c>
      <c r="H359" s="1">
        <v>72</v>
      </c>
      <c r="I359" s="1">
        <v>800</v>
      </c>
      <c r="J359" s="1">
        <v>200</v>
      </c>
      <c r="K359" s="72" t="str">
        <v>áno</v>
      </c>
      <c r="L359" s="117"/>
      <c r="M359" s="118"/>
    </row>
    <row r="360" spans="1:13">
      <c r="A360" s="1">
        <v>100016258</v>
      </c>
      <c r="B360" s="1" t="str">
        <v>Košický</v>
      </c>
      <c r="C360" s="1" t="str">
        <v>Spišská Nová Ves</v>
      </c>
      <c r="D360" s="1" t="str">
        <v>Stredná odborná škola ekonomická</v>
      </c>
      <c r="E360" s="21" t="str">
        <v>Stojan 1, 5201 Spišská Nová Ves</v>
      </c>
      <c r="F360" s="1">
        <v>1</v>
      </c>
      <c r="G360" s="1">
        <v>1</v>
      </c>
      <c r="H360" s="1">
        <v>319</v>
      </c>
      <c r="I360" s="1">
        <v>470</v>
      </c>
      <c r="J360" s="1">
        <v>120</v>
      </c>
      <c r="K360" s="72" t="str">
        <v>-</v>
      </c>
      <c r="L360" s="117"/>
      <c r="M360" s="118"/>
    </row>
    <row r="361" spans="1:13">
      <c r="A361" s="1">
        <v>100016264</v>
      </c>
      <c r="B361" s="1" t="str">
        <v>Košický</v>
      </c>
      <c r="C361" s="1" t="str">
        <v>Spišská Nová Ves</v>
      </c>
      <c r="D361" s="1" t="str">
        <v>Gymnázium</v>
      </c>
      <c r="E361" s="21" t="str">
        <v>Školská 7, 5201 Spišská Nová Ves</v>
      </c>
      <c r="F361" s="1">
        <v>1</v>
      </c>
      <c r="G361" s="1">
        <v>1</v>
      </c>
      <c r="H361" s="1">
        <v>410</v>
      </c>
      <c r="I361" s="1">
        <v>800</v>
      </c>
      <c r="J361" s="1">
        <v>200</v>
      </c>
      <c r="K361" s="72" t="str">
        <v>áno</v>
      </c>
      <c r="L361" s="117"/>
      <c r="M361" s="118"/>
    </row>
    <row r="362" spans="1:13">
      <c r="A362" s="1">
        <v>100016268</v>
      </c>
      <c r="B362" s="1" t="str">
        <v>Košický</v>
      </c>
      <c r="C362" s="1" t="str">
        <v>Spišská Nová Ves</v>
      </c>
      <c r="D362" s="1" t="str">
        <v>Základná škola</v>
      </c>
      <c r="E362" s="21" t="str">
        <v>Z. Nejedlého 2, 5201 Spišská Nová Ves</v>
      </c>
      <c r="F362" s="1">
        <v>1</v>
      </c>
      <c r="G362" s="1">
        <v>1</v>
      </c>
      <c r="H362" s="1">
        <v>612</v>
      </c>
      <c r="I362" s="1">
        <v>800</v>
      </c>
      <c r="J362" s="1">
        <v>200</v>
      </c>
      <c r="K362" s="72" t="str">
        <v>áno</v>
      </c>
      <c r="L362" s="117"/>
      <c r="M362" s="118"/>
    </row>
    <row r="363" spans="1:13">
      <c r="A363" s="1">
        <v>100016277</v>
      </c>
      <c r="B363" s="1" t="str">
        <v>Košický</v>
      </c>
      <c r="C363" s="1" t="str">
        <v>Spišská Nová Ves</v>
      </c>
      <c r="D363" s="1" t="str">
        <v>Základná škola sv. Michala</v>
      </c>
      <c r="E363" s="21" t="str">
        <v>Školská 1, 5201 Spišské Tomášovce</v>
      </c>
      <c r="F363" s="1">
        <v>1</v>
      </c>
      <c r="G363" s="1">
        <v>1</v>
      </c>
      <c r="H363" s="1">
        <v>153</v>
      </c>
      <c r="I363" s="1">
        <v>800</v>
      </c>
      <c r="J363" s="1">
        <v>200</v>
      </c>
      <c r="K363" s="72" t="str">
        <v>áno</v>
      </c>
      <c r="L363" s="117"/>
      <c r="M363" s="118"/>
    </row>
    <row r="364" spans="1:13">
      <c r="A364" s="1">
        <v>100016282</v>
      </c>
      <c r="B364" s="1" t="str">
        <v>Košický</v>
      </c>
      <c r="C364" s="1" t="str">
        <v>Spišská Nová Ves</v>
      </c>
      <c r="D364" s="1" t="str">
        <v>Základná škola</v>
      </c>
      <c r="E364" s="21" t="str">
        <v>Komenského 6, 5361 Spišské Vlachy</v>
      </c>
      <c r="F364" s="1">
        <v>1</v>
      </c>
      <c r="G364" s="1">
        <v>1</v>
      </c>
      <c r="H364" s="1">
        <v>374</v>
      </c>
      <c r="I364" s="1">
        <v>800</v>
      </c>
      <c r="J364" s="1">
        <v>200</v>
      </c>
      <c r="K364" s="72" t="str">
        <v>áno</v>
      </c>
      <c r="L364" s="117"/>
      <c r="M364" s="118"/>
    </row>
    <row r="365" spans="1:13">
      <c r="A365" s="1">
        <v>100016298</v>
      </c>
      <c r="B365" s="1" t="str">
        <v>Košický</v>
      </c>
      <c r="C365" s="1" t="str">
        <v>Spišská Nová Ves</v>
      </c>
      <c r="D365" s="1" t="str">
        <v>Základná škola</v>
      </c>
      <c r="E365" s="21" t="str">
        <v>SNP 13, 5361 Spišské Vlachy</v>
      </c>
      <c r="F365" s="1">
        <v>2</v>
      </c>
      <c r="G365" s="1">
        <v>1</v>
      </c>
      <c r="H365" s="1">
        <v>354</v>
      </c>
      <c r="I365" s="1">
        <v>800</v>
      </c>
      <c r="J365" s="1">
        <v>200</v>
      </c>
      <c r="K365" s="72" t="str">
        <v>áno</v>
      </c>
      <c r="L365" s="117"/>
      <c r="M365" s="118"/>
    </row>
    <row r="366" spans="1:13">
      <c r="A366" s="1">
        <v>100016298</v>
      </c>
      <c r="B366" s="1" t="str">
        <v>Košický</v>
      </c>
      <c r="C366" s="1" t="str">
        <v>Spišská Nová Ves</v>
      </c>
      <c r="D366" s="1" t="str">
        <v>Základná škola</v>
      </c>
      <c r="E366" s="21" t="str">
        <v>Žehra 10, 5361 Žehra</v>
      </c>
      <c r="F366" s="1">
        <v>2</v>
      </c>
      <c r="G366" s="1">
        <v>1</v>
      </c>
      <c r="H366" s="1">
        <v>45</v>
      </c>
      <c r="I366" s="1">
        <v>800</v>
      </c>
      <c r="J366" s="1">
        <v>200</v>
      </c>
      <c r="K366" s="72" t="str">
        <v>áno</v>
      </c>
      <c r="L366" s="117"/>
      <c r="M366" s="118"/>
    </row>
    <row r="367" spans="1:13">
      <c r="A367" s="1">
        <v>100016301</v>
      </c>
      <c r="B367" s="1" t="str">
        <v>Košický</v>
      </c>
      <c r="C367" s="1" t="str">
        <v>Spišská Nová Ves</v>
      </c>
      <c r="D367" s="1" t="str">
        <v>Základná škola</v>
      </c>
      <c r="E367" s="21" t="str">
        <v>Spišský Hrušov 264, 5363 Spišský Hrušov</v>
      </c>
      <c r="F367" s="1">
        <v>1</v>
      </c>
      <c r="G367" s="1">
        <v>1</v>
      </c>
      <c r="H367" s="1">
        <v>234</v>
      </c>
      <c r="I367" s="1">
        <v>400</v>
      </c>
      <c r="J367" s="1">
        <v>100</v>
      </c>
      <c r="K367" s="72" t="str">
        <v>-</v>
      </c>
      <c r="L367" s="117"/>
      <c r="M367" s="118"/>
    </row>
    <row r="368" spans="1:13">
      <c r="A368" s="1">
        <v>100016308</v>
      </c>
      <c r="B368" s="1" t="str">
        <v>Košický</v>
      </c>
      <c r="C368" s="1" t="str">
        <v>Spišská Nová Ves</v>
      </c>
      <c r="D368" s="1" t="str">
        <v>Základná škola</v>
      </c>
      <c r="E368" s="21" t="str">
        <v>Vítkovce 53, 5363 Vítkovce</v>
      </c>
      <c r="F368" s="1">
        <v>1</v>
      </c>
      <c r="G368" s="1">
        <v>1</v>
      </c>
      <c r="H368" s="1">
        <v>55</v>
      </c>
      <c r="I368" s="1">
        <v>800</v>
      </c>
      <c r="J368" s="1">
        <v>200</v>
      </c>
      <c r="K368" s="72" t="str">
        <v>áno</v>
      </c>
      <c r="L368" s="117"/>
      <c r="M368" s="118"/>
    </row>
    <row r="369" spans="1:13">
      <c r="A369" s="1">
        <v>100016320</v>
      </c>
      <c r="B369" s="1" t="str">
        <v>Košický</v>
      </c>
      <c r="C369" s="1" t="str">
        <v>Trebišov</v>
      </c>
      <c r="D369" s="1" t="str">
        <v>Základná škola s vyučovacím jazykom maďarským - Alapiskola</v>
      </c>
      <c r="E369" s="21" t="str">
        <v>Školská 67, 7684 Bačka</v>
      </c>
      <c r="F369" s="1">
        <v>1</v>
      </c>
      <c r="G369" s="1">
        <v>1</v>
      </c>
      <c r="H369" s="1">
        <v>24</v>
      </c>
      <c r="I369" s="1">
        <v>100</v>
      </c>
      <c r="J369" s="1">
        <v>25</v>
      </c>
      <c r="K369" s="72" t="str">
        <v>-</v>
      </c>
      <c r="L369" s="117"/>
      <c r="M369" s="118"/>
    </row>
    <row r="370" spans="1:13">
      <c r="A370" s="1">
        <v>100016323</v>
      </c>
      <c r="B370" s="1" t="str">
        <v>Košický</v>
      </c>
      <c r="C370" s="1" t="str">
        <v>Trebišov</v>
      </c>
      <c r="D370" s="1" t="str">
        <v>Základná škola</v>
      </c>
      <c r="E370" s="21" t="str">
        <v>Lesná 55, 7661 Bačkov</v>
      </c>
      <c r="F370" s="1">
        <v>1</v>
      </c>
      <c r="G370" s="1">
        <v>1</v>
      </c>
      <c r="H370" s="1">
        <v>57</v>
      </c>
      <c r="I370" s="1">
        <v>230</v>
      </c>
      <c r="J370" s="1">
        <v>60</v>
      </c>
      <c r="K370" s="72" t="str">
        <v>-</v>
      </c>
      <c r="L370" s="117"/>
      <c r="M370" s="118"/>
    </row>
    <row r="371" spans="1:13">
      <c r="A371" s="1">
        <v>100016325</v>
      </c>
      <c r="B371" s="1" t="str">
        <v>Košický</v>
      </c>
      <c r="C371" s="1" t="str">
        <v>Trebišov</v>
      </c>
      <c r="D371" s="1" t="str">
        <v>Reedukačné centrum</v>
      </c>
      <c r="E371" s="21" t="str">
        <v>Školská 158, 7661 Bačkov</v>
      </c>
      <c r="F371" s="1">
        <v>1</v>
      </c>
      <c r="G371" s="1">
        <v>2</v>
      </c>
      <c r="H371" s="1">
        <v>45</v>
      </c>
      <c r="I371" s="1">
        <v>150</v>
      </c>
      <c r="J371" s="1">
        <v>40</v>
      </c>
      <c r="K371" s="72" t="str">
        <v>-</v>
      </c>
      <c r="L371" s="117"/>
      <c r="M371" s="118"/>
    </row>
    <row r="372" spans="1:13">
      <c r="A372" s="1">
        <v>100016331</v>
      </c>
      <c r="B372" s="1" t="str">
        <v>Košický</v>
      </c>
      <c r="C372" s="1" t="str">
        <v>Trebišov</v>
      </c>
      <c r="D372" s="1" t="str">
        <v>Základná škola s vyučovacím jazykom maďarským -  Alapiskola</v>
      </c>
      <c r="E372" s="21" t="str">
        <v>Hlavná 24, 7641 Biel</v>
      </c>
      <c r="F372" s="1">
        <v>1</v>
      </c>
      <c r="G372" s="1">
        <v>1</v>
      </c>
      <c r="H372" s="1">
        <v>201</v>
      </c>
      <c r="I372" s="1">
        <v>400</v>
      </c>
      <c r="J372" s="1">
        <v>100</v>
      </c>
      <c r="K372" s="72" t="str">
        <v>-</v>
      </c>
      <c r="L372" s="117"/>
      <c r="M372" s="118"/>
    </row>
    <row r="373" spans="1:13">
      <c r="A373" s="1">
        <v>100016335</v>
      </c>
      <c r="B373" s="1" t="str">
        <v>Košický</v>
      </c>
      <c r="C373" s="1" t="str">
        <v>Trebišov</v>
      </c>
      <c r="D373" s="1" t="str">
        <v>Základná škola s materskou školou s vyučovacím jazykom maďarským - Alapiskola és Óvoda</v>
      </c>
      <c r="E373" s="21" t="str">
        <v>Školská 233, 7653 Boľ</v>
      </c>
      <c r="F373" s="1">
        <v>1</v>
      </c>
      <c r="G373" s="1">
        <v>1</v>
      </c>
      <c r="H373" s="1">
        <v>174</v>
      </c>
      <c r="I373" s="1">
        <v>280</v>
      </c>
      <c r="J373" s="1">
        <v>70</v>
      </c>
      <c r="K373" s="72" t="str">
        <v>-</v>
      </c>
      <c r="L373" s="117"/>
      <c r="M373" s="118"/>
    </row>
    <row r="374" spans="1:13">
      <c r="A374" s="1">
        <v>100016338</v>
      </c>
      <c r="B374" s="1" t="str">
        <v>Košický</v>
      </c>
      <c r="C374" s="1" t="str">
        <v>Trebišov</v>
      </c>
      <c r="D374" s="1" t="str">
        <v>Základná škola s materskou školou</v>
      </c>
      <c r="E374" s="21" t="str">
        <v>Ružová 304, 7632 Borša</v>
      </c>
      <c r="F374" s="1">
        <v>1</v>
      </c>
      <c r="G374" s="1">
        <v>1</v>
      </c>
      <c r="H374" s="1">
        <v>180</v>
      </c>
      <c r="I374" s="1">
        <v>280</v>
      </c>
      <c r="J374" s="1">
        <v>70</v>
      </c>
      <c r="K374" s="72" t="str">
        <v>-</v>
      </c>
      <c r="L374" s="117"/>
      <c r="M374" s="118"/>
    </row>
    <row r="375" spans="1:13">
      <c r="A375" s="1">
        <v>100016342</v>
      </c>
      <c r="B375" s="1" t="str">
        <v>Košický</v>
      </c>
      <c r="C375" s="1" t="str">
        <v>Trebišov</v>
      </c>
      <c r="D375" s="1" t="str">
        <v>Základná škola s vyučovacím jazykom maďarským -  Alapiskola</v>
      </c>
      <c r="E375" s="21" t="str">
        <v>Hlavná 141, 7643 Boťany</v>
      </c>
      <c r="F375" s="1">
        <v>1</v>
      </c>
      <c r="G375" s="1">
        <v>1</v>
      </c>
      <c r="H375" s="1">
        <v>71</v>
      </c>
      <c r="I375" s="1">
        <v>230</v>
      </c>
      <c r="J375" s="1">
        <v>60</v>
      </c>
      <c r="K375" s="72" t="str">
        <v>-</v>
      </c>
      <c r="L375" s="117"/>
      <c r="M375" s="118"/>
    </row>
    <row r="376" spans="1:13">
      <c r="A376" s="1">
        <v>100016348</v>
      </c>
      <c r="B376" s="1" t="str">
        <v>Košický</v>
      </c>
      <c r="C376" s="1" t="str">
        <v>Trebišov</v>
      </c>
      <c r="D376" s="1" t="str">
        <v>Základná škola</v>
      </c>
      <c r="E376" s="21" t="str">
        <v>Brezová 138 / 21, 7612 Brezina</v>
      </c>
      <c r="F376" s="1">
        <v>1</v>
      </c>
      <c r="G376" s="1">
        <v>1</v>
      </c>
      <c r="H376" s="1">
        <v>20</v>
      </c>
      <c r="I376" s="1">
        <v>100</v>
      </c>
      <c r="J376" s="1">
        <v>25</v>
      </c>
      <c r="K376" s="72" t="str">
        <v>-</v>
      </c>
      <c r="L376" s="117"/>
      <c r="M376" s="118"/>
    </row>
    <row r="377" spans="1:13">
      <c r="A377" s="1">
        <v>100016353</v>
      </c>
      <c r="B377" s="1" t="str">
        <v>Košický</v>
      </c>
      <c r="C377" s="1" t="str">
        <v>Trebišov</v>
      </c>
      <c r="D377" s="1" t="str">
        <v>Základná škola</v>
      </c>
      <c r="E377" s="21" t="str">
        <v>Školská 333 / 2, 7605 Cejkov</v>
      </c>
      <c r="F377" s="1">
        <v>1</v>
      </c>
      <c r="G377" s="1">
        <v>1</v>
      </c>
      <c r="H377" s="1">
        <v>113</v>
      </c>
      <c r="I377" s="1">
        <v>280</v>
      </c>
      <c r="J377" s="1">
        <v>70</v>
      </c>
      <c r="K377" s="72" t="str">
        <v>-</v>
      </c>
      <c r="L377" s="117"/>
      <c r="M377" s="118"/>
    </row>
    <row r="378" spans="1:13">
      <c r="A378" s="1">
        <v>100016357</v>
      </c>
      <c r="B378" s="1" t="str">
        <v>Košický</v>
      </c>
      <c r="C378" s="1" t="str">
        <v>Trebišov</v>
      </c>
      <c r="D378" s="1" t="str">
        <v>Základná škola</v>
      </c>
      <c r="E378" s="21" t="str">
        <v>Hlavná 73, 7617 Čeľovce</v>
      </c>
      <c r="F378" s="1">
        <v>1</v>
      </c>
      <c r="G378" s="1">
        <v>1</v>
      </c>
      <c r="H378" s="1">
        <v>22</v>
      </c>
      <c r="I378" s="1">
        <v>100</v>
      </c>
      <c r="J378" s="1">
        <v>25</v>
      </c>
      <c r="K378" s="72" t="str">
        <v>-</v>
      </c>
      <c r="L378" s="117"/>
      <c r="M378" s="118"/>
    </row>
    <row r="379" spans="1:13">
      <c r="A379" s="1">
        <v>100016361</v>
      </c>
      <c r="B379" s="1" t="str">
        <v>Košický</v>
      </c>
      <c r="C379" s="1" t="str">
        <v>Trebišov</v>
      </c>
      <c r="D379" s="1" t="str">
        <v>Základná škola s materskou školou</v>
      </c>
      <c r="E379" s="21" t="str">
        <v>Hlavná 1, 7681 Čerhov</v>
      </c>
      <c r="F379" s="1">
        <v>1</v>
      </c>
      <c r="G379" s="1">
        <v>1</v>
      </c>
      <c r="H379" s="1">
        <v>148</v>
      </c>
      <c r="I379" s="1">
        <v>280</v>
      </c>
      <c r="J379" s="1">
        <v>70</v>
      </c>
      <c r="K379" s="72" t="str">
        <v>-</v>
      </c>
      <c r="L379" s="117"/>
      <c r="M379" s="118"/>
    </row>
    <row r="380" spans="1:13">
      <c r="A380" s="1">
        <v>100016366</v>
      </c>
      <c r="B380" s="1" t="str">
        <v>Košický</v>
      </c>
      <c r="C380" s="1" t="str">
        <v>Trebišov</v>
      </c>
      <c r="D380" s="1" t="str">
        <v>Základná škola</v>
      </c>
      <c r="E380" s="21" t="str">
        <v>Školská 3, 7643 Čierna nad Tisou</v>
      </c>
      <c r="F380" s="1">
        <v>1</v>
      </c>
      <c r="G380" s="1">
        <v>1</v>
      </c>
      <c r="H380" s="1">
        <v>298</v>
      </c>
      <c r="I380" s="1">
        <v>400</v>
      </c>
      <c r="J380" s="1">
        <v>100</v>
      </c>
      <c r="K380" s="72" t="str">
        <v>-</v>
      </c>
      <c r="L380" s="117"/>
      <c r="M380" s="118"/>
    </row>
    <row r="381" spans="1:13">
      <c r="A381" s="1">
        <v>100016371</v>
      </c>
      <c r="B381" s="1" t="str">
        <v>Košický</v>
      </c>
      <c r="C381" s="1" t="str">
        <v>Trebišov</v>
      </c>
      <c r="D381" s="1" t="str">
        <v>Základná škola s vyučovacím jazykom maďarským - Alapiskola</v>
      </c>
      <c r="E381" s="21" t="str">
        <v>Zimná 6, 7643 Čierna nad Tisou</v>
      </c>
      <c r="F381" s="1">
        <v>1</v>
      </c>
      <c r="G381" s="1">
        <v>1</v>
      </c>
      <c r="H381" s="1">
        <v>120</v>
      </c>
      <c r="I381" s="1">
        <v>280</v>
      </c>
      <c r="J381" s="1">
        <v>70</v>
      </c>
      <c r="K381" s="72" t="str">
        <v>-</v>
      </c>
      <c r="L381" s="117"/>
      <c r="M381" s="118"/>
    </row>
    <row r="382" spans="1:13">
      <c r="A382" s="1">
        <v>100016380</v>
      </c>
      <c r="B382" s="1" t="str">
        <v>Košický</v>
      </c>
      <c r="C382" s="1" t="str">
        <v>Trebišov</v>
      </c>
      <c r="D382" s="1" t="str">
        <v>Základná škola pri zdravotníckom zariadení</v>
      </c>
      <c r="E382" s="21" t="str">
        <v>Hraň 447, 7603 Hraň</v>
      </c>
      <c r="F382" s="1">
        <v>1</v>
      </c>
      <c r="G382" s="1">
        <v>1</v>
      </c>
      <c r="H382" s="1">
        <v>77</v>
      </c>
      <c r="I382" s="1">
        <v>230</v>
      </c>
      <c r="J382" s="1">
        <v>60</v>
      </c>
      <c r="K382" s="72" t="str">
        <v>-</v>
      </c>
      <c r="L382" s="117"/>
      <c r="M382" s="118"/>
    </row>
    <row r="383" spans="1:13">
      <c r="A383" s="1">
        <v>100016383</v>
      </c>
      <c r="B383" s="1" t="str">
        <v>Košický</v>
      </c>
      <c r="C383" s="1" t="str">
        <v>Trebišov</v>
      </c>
      <c r="D383" s="1" t="str">
        <v>Základná škola s materskou školou</v>
      </c>
      <c r="E383" s="21" t="str">
        <v>SNP 446 / 178, 7603 Hraň</v>
      </c>
      <c r="F383" s="1">
        <v>1</v>
      </c>
      <c r="G383" s="1">
        <v>1</v>
      </c>
      <c r="H383" s="1">
        <v>43</v>
      </c>
      <c r="I383" s="1">
        <v>150</v>
      </c>
      <c r="J383" s="1">
        <v>40</v>
      </c>
      <c r="K383" s="72" t="str">
        <v>-</v>
      </c>
      <c r="L383" s="117"/>
      <c r="M383" s="118"/>
    </row>
    <row r="384" spans="1:13">
      <c r="A384" s="1">
        <v>100016387</v>
      </c>
      <c r="B384" s="1" t="str">
        <v>Košický</v>
      </c>
      <c r="C384" s="1" t="str">
        <v>Trebišov</v>
      </c>
      <c r="D384" s="1" t="str">
        <v>Základná škola s materskou školou</v>
      </c>
      <c r="E384" s="21" t="str">
        <v>Hlavná 75, 7615 Hrčeľ</v>
      </c>
      <c r="F384" s="1">
        <v>1</v>
      </c>
      <c r="G384" s="1">
        <v>1</v>
      </c>
      <c r="H384" s="1">
        <v>205</v>
      </c>
      <c r="I384" s="1">
        <v>400</v>
      </c>
      <c r="J384" s="1">
        <v>100</v>
      </c>
      <c r="K384" s="72" t="str">
        <v>-</v>
      </c>
      <c r="L384" s="117"/>
      <c r="M384" s="118"/>
    </row>
    <row r="385" spans="1:13">
      <c r="A385" s="1">
        <v>100016390</v>
      </c>
      <c r="B385" s="1" t="str">
        <v>Košický</v>
      </c>
      <c r="C385" s="1" t="str">
        <v>Trebišov</v>
      </c>
      <c r="D385" s="1" t="str">
        <v>Základná škola</v>
      </c>
      <c r="E385" s="21" t="str">
        <v>Hlavná 105 / 93, 7613 Kazimír</v>
      </c>
      <c r="F385" s="1">
        <v>1</v>
      </c>
      <c r="G385" s="1">
        <v>1</v>
      </c>
      <c r="H385" s="1">
        <v>28</v>
      </c>
      <c r="I385" s="1">
        <v>150</v>
      </c>
      <c r="J385" s="1">
        <v>40</v>
      </c>
      <c r="K385" s="72" t="str">
        <v>-</v>
      </c>
      <c r="L385" s="117"/>
      <c r="M385" s="118"/>
    </row>
    <row r="386" spans="1:13">
      <c r="A386" s="1">
        <v>100016393</v>
      </c>
      <c r="B386" s="1" t="str">
        <v>Košický</v>
      </c>
      <c r="C386" s="1" t="str">
        <v>Trebišov</v>
      </c>
      <c r="D386" s="1" t="str">
        <v>Gymnázium - Gimnázium</v>
      </c>
      <c r="E386" s="21" t="str">
        <v>Horešská 18, 7701 Kráľovský Chlmec</v>
      </c>
      <c r="F386" s="1">
        <v>1</v>
      </c>
      <c r="G386" s="1">
        <v>1</v>
      </c>
      <c r="H386" s="1">
        <v>421</v>
      </c>
      <c r="I386" s="1">
        <v>470</v>
      </c>
      <c r="J386" s="1">
        <v>120</v>
      </c>
      <c r="K386" s="72" t="str">
        <v>-</v>
      </c>
      <c r="L386" s="117"/>
      <c r="M386" s="118"/>
    </row>
    <row r="387" spans="1:13">
      <c r="A387" s="1">
        <v>100016395</v>
      </c>
      <c r="B387" s="1" t="str">
        <v>Košický</v>
      </c>
      <c r="C387" s="1" t="str">
        <v>Trebišov</v>
      </c>
      <c r="D387" s="1" t="str">
        <v>Základná škola Mihálya Helmeczyho s vyučovacím jazykom maďarským - Helmeczy Mihály Alapiskola</v>
      </c>
      <c r="E387" s="21" t="str">
        <v>Hunyadiho 1256 / 16, 7701 Kráľovský Chlmec</v>
      </c>
      <c r="F387" s="1">
        <v>1</v>
      </c>
      <c r="G387" s="1">
        <v>1</v>
      </c>
      <c r="H387" s="1">
        <v>362</v>
      </c>
      <c r="I387" s="1">
        <v>470</v>
      </c>
      <c r="J387" s="1">
        <v>120</v>
      </c>
      <c r="K387" s="72" t="str">
        <v>-</v>
      </c>
      <c r="L387" s="117"/>
      <c r="M387" s="118"/>
    </row>
    <row r="388" spans="1:13">
      <c r="A388" s="1">
        <v>100016401</v>
      </c>
      <c r="B388" s="1" t="str">
        <v>Košický</v>
      </c>
      <c r="C388" s="1" t="str">
        <v>Trebišov</v>
      </c>
      <c r="D388" s="1" t="str">
        <v>Základná škola</v>
      </c>
      <c r="E388" s="21" t="str">
        <v>L. Kossutha 580 / 56, 7701 Kráľovský Chlmec</v>
      </c>
      <c r="F388" s="1">
        <v>1</v>
      </c>
      <c r="G388" s="1">
        <v>1</v>
      </c>
      <c r="H388" s="1">
        <v>578</v>
      </c>
      <c r="I388" s="1">
        <v>570</v>
      </c>
      <c r="J388" s="1">
        <v>140</v>
      </c>
      <c r="K388" s="72" t="str">
        <v>-</v>
      </c>
      <c r="L388" s="117"/>
      <c r="M388" s="118"/>
    </row>
    <row r="389" spans="1:13">
      <c r="A389" s="1">
        <v>100016409</v>
      </c>
      <c r="B389" s="1" t="str">
        <v>Košický</v>
      </c>
      <c r="C389" s="1" t="str">
        <v>Trebišov</v>
      </c>
      <c r="D389" s="1" t="str">
        <v>Stredná odborná škola techniky a remesiel - Műszaki Szakok és Mesterségek Szakközépiskola</v>
      </c>
      <c r="E389" s="21" t="str">
        <v>Rákocziho 23, 7701 Kráľovský Chlmec</v>
      </c>
      <c r="F389" s="1">
        <v>1</v>
      </c>
      <c r="G389" s="1">
        <v>1</v>
      </c>
      <c r="H389" s="1">
        <v>250</v>
      </c>
      <c r="I389" s="1">
        <v>400</v>
      </c>
      <c r="J389" s="1">
        <v>100</v>
      </c>
      <c r="K389" s="72" t="str">
        <v>-</v>
      </c>
      <c r="L389" s="117"/>
      <c r="M389" s="118"/>
    </row>
    <row r="390" spans="1:13">
      <c r="A390" s="1">
        <v>100016412</v>
      </c>
      <c r="B390" s="1" t="str">
        <v>Košický</v>
      </c>
      <c r="C390" s="1" t="str">
        <v>Trebišov</v>
      </c>
      <c r="D390" s="1" t="str">
        <v>Základná škola s materskou školou</v>
      </c>
      <c r="E390" s="21" t="str">
        <v>Hlavná 267, 7612 Kuzmice</v>
      </c>
      <c r="F390" s="1">
        <v>1</v>
      </c>
      <c r="G390" s="1">
        <v>1</v>
      </c>
      <c r="H390" s="1">
        <v>252</v>
      </c>
      <c r="I390" s="1">
        <v>400</v>
      </c>
      <c r="J390" s="1">
        <v>100</v>
      </c>
      <c r="K390" s="72" t="str">
        <v>-</v>
      </c>
      <c r="L390" s="117"/>
      <c r="M390" s="118"/>
    </row>
    <row r="391" spans="1:13">
      <c r="A391" s="1">
        <v>100016416</v>
      </c>
      <c r="B391" s="1" t="str">
        <v>Košický</v>
      </c>
      <c r="C391" s="1" t="str">
        <v>Trebišov</v>
      </c>
      <c r="D391" s="1" t="str">
        <v>Základná škola s vyučovacím jazykom maďarským -  Alapiskola</v>
      </c>
      <c r="E391" s="21" t="str">
        <v>Kostolná 112 / 15, 7634 Ladmovce</v>
      </c>
      <c r="F391" s="1">
        <v>1</v>
      </c>
      <c r="G391" s="1">
        <v>1</v>
      </c>
      <c r="H391" s="1">
        <v>10</v>
      </c>
      <c r="I391" s="1">
        <v>100</v>
      </c>
      <c r="J391" s="1">
        <v>25</v>
      </c>
      <c r="K391" s="72" t="str">
        <v>-</v>
      </c>
      <c r="L391" s="117"/>
      <c r="M391" s="118"/>
    </row>
    <row r="392" spans="1:13">
      <c r="A392" s="1">
        <v>100016418</v>
      </c>
      <c r="B392" s="1" t="str">
        <v>Košický</v>
      </c>
      <c r="C392" s="1" t="str">
        <v>Trebišov</v>
      </c>
      <c r="D392" s="1" t="str">
        <v>Základná škola</v>
      </c>
      <c r="E392" s="21" t="str">
        <v>Školská 242, 7614 Lastovce</v>
      </c>
      <c r="F392" s="1">
        <v>1</v>
      </c>
      <c r="G392" s="1">
        <v>1</v>
      </c>
      <c r="H392" s="1">
        <v>118</v>
      </c>
      <c r="I392" s="1">
        <v>280</v>
      </c>
      <c r="J392" s="1">
        <v>70</v>
      </c>
      <c r="K392" s="72" t="str">
        <v>-</v>
      </c>
      <c r="L392" s="117"/>
      <c r="M392" s="118"/>
    </row>
    <row r="393" spans="1:13">
      <c r="A393" s="1">
        <v>100016424</v>
      </c>
      <c r="B393" s="1" t="str">
        <v>Košický</v>
      </c>
      <c r="C393" s="1" t="str">
        <v>Trebišov</v>
      </c>
      <c r="D393" s="1" t="str">
        <v>Základná škola - Alapiskola</v>
      </c>
      <c r="E393" s="21" t="str">
        <v>Leles 211, 7684 Leles</v>
      </c>
      <c r="F393" s="1">
        <v>1</v>
      </c>
      <c r="G393" s="1">
        <v>1</v>
      </c>
      <c r="H393" s="1">
        <v>162</v>
      </c>
      <c r="I393" s="1">
        <v>280</v>
      </c>
      <c r="J393" s="1">
        <v>70</v>
      </c>
      <c r="K393" s="72" t="str">
        <v>-</v>
      </c>
      <c r="L393" s="117"/>
      <c r="M393" s="118"/>
    </row>
    <row r="394" spans="1:13">
      <c r="A394" s="1">
        <v>100016432</v>
      </c>
      <c r="B394" s="1" t="str">
        <v>Košický</v>
      </c>
      <c r="C394" s="1" t="str">
        <v>Trebišov</v>
      </c>
      <c r="D394" s="1" t="str">
        <v>Základná škola  s vyučovacím jazykom maďarským - Alapiskola</v>
      </c>
      <c r="E394" s="21" t="str">
        <v>Alberta S. Molnára 11 / 2, 7652 Malý Horeš</v>
      </c>
      <c r="F394" s="1">
        <v>1</v>
      </c>
      <c r="G394" s="1">
        <v>1</v>
      </c>
      <c r="H394" s="1">
        <v>36</v>
      </c>
      <c r="I394" s="1">
        <v>150</v>
      </c>
      <c r="J394" s="1">
        <v>40</v>
      </c>
      <c r="K394" s="72" t="str">
        <v>-</v>
      </c>
      <c r="L394" s="117"/>
      <c r="M394" s="118"/>
    </row>
    <row r="395" spans="1:13">
      <c r="A395" s="1">
        <v>100016439</v>
      </c>
      <c r="B395" s="1" t="str">
        <v>Košický</v>
      </c>
      <c r="C395" s="1" t="str">
        <v>Trebišov</v>
      </c>
      <c r="D395" s="1" t="str">
        <v>Základná škola</v>
      </c>
      <c r="E395" s="21" t="str">
        <v>Školská 339 / 2, 7614 Michaľany</v>
      </c>
      <c r="F395" s="1">
        <v>1</v>
      </c>
      <c r="G395" s="1">
        <v>1</v>
      </c>
      <c r="H395" s="1">
        <v>364</v>
      </c>
      <c r="I395" s="1">
        <v>470</v>
      </c>
      <c r="J395" s="1">
        <v>120</v>
      </c>
      <c r="K395" s="72" t="str">
        <v>-</v>
      </c>
      <c r="L395" s="117"/>
      <c r="M395" s="118"/>
    </row>
    <row r="396" spans="1:13">
      <c r="A396" s="1">
        <v>100016442</v>
      </c>
      <c r="B396" s="1" t="str">
        <v>Košický</v>
      </c>
      <c r="C396" s="1" t="str">
        <v>Trebišov</v>
      </c>
      <c r="D396" s="1" t="str">
        <v>Základná škola</v>
      </c>
      <c r="E396" s="21" t="str">
        <v>Školská 58, 7617 Nižný Žipov</v>
      </c>
      <c r="F396" s="1">
        <v>1</v>
      </c>
      <c r="G396" s="1">
        <v>1</v>
      </c>
      <c r="H396" s="1">
        <v>225</v>
      </c>
      <c r="I396" s="1">
        <v>400</v>
      </c>
      <c r="J396" s="1">
        <v>100</v>
      </c>
      <c r="K396" s="72" t="str">
        <v>-</v>
      </c>
      <c r="L396" s="117"/>
      <c r="M396" s="118"/>
    </row>
    <row r="397" spans="1:13">
      <c r="A397" s="1">
        <v>100016445</v>
      </c>
      <c r="B397" s="1" t="str">
        <v>Košický</v>
      </c>
      <c r="C397" s="1" t="str">
        <v>Trebišov</v>
      </c>
      <c r="D397" s="1" t="str">
        <v>Základná škola s materskou školou</v>
      </c>
      <c r="E397" s="21" t="str">
        <v>Letná 90, 7602 Novosad</v>
      </c>
      <c r="F397" s="1">
        <v>1</v>
      </c>
      <c r="G397" s="1">
        <v>1</v>
      </c>
      <c r="H397" s="1">
        <v>244</v>
      </c>
      <c r="I397" s="1">
        <v>400</v>
      </c>
      <c r="J397" s="1">
        <v>100</v>
      </c>
      <c r="K397" s="72" t="str">
        <v>-</v>
      </c>
      <c r="L397" s="117"/>
      <c r="M397" s="118"/>
    </row>
    <row r="398" spans="1:13">
      <c r="A398" s="1">
        <v>100016452</v>
      </c>
      <c r="B398" s="1" t="str">
        <v>Košický</v>
      </c>
      <c r="C398" s="1" t="str">
        <v>Trebišov</v>
      </c>
      <c r="D398" s="1" t="str">
        <v>Základná škola</v>
      </c>
      <c r="E398" s="21" t="str">
        <v>Hlavná 462, 7662 Parchovany</v>
      </c>
      <c r="F398" s="1">
        <v>1</v>
      </c>
      <c r="G398" s="1">
        <v>1</v>
      </c>
      <c r="H398" s="1">
        <v>240</v>
      </c>
      <c r="I398" s="1">
        <v>400</v>
      </c>
      <c r="J398" s="1">
        <v>100</v>
      </c>
      <c r="K398" s="72" t="str">
        <v>-</v>
      </c>
      <c r="L398" s="117"/>
      <c r="M398" s="118"/>
    </row>
    <row r="399" spans="1:13">
      <c r="A399" s="1">
        <v>100016457</v>
      </c>
      <c r="B399" s="1" t="str">
        <v>Košický</v>
      </c>
      <c r="C399" s="1" t="str">
        <v>Trebišov</v>
      </c>
      <c r="D399" s="1" t="str">
        <v>Základná škola s materskou školou</v>
      </c>
      <c r="E399" s="21" t="str">
        <v>Hlavná 162 / 73, 7611 Plechotice</v>
      </c>
      <c r="F399" s="1">
        <v>1</v>
      </c>
      <c r="G399" s="1">
        <v>1</v>
      </c>
      <c r="H399" s="1">
        <v>28</v>
      </c>
      <c r="I399" s="1">
        <v>150</v>
      </c>
      <c r="J399" s="1">
        <v>40</v>
      </c>
      <c r="K399" s="72" t="str">
        <v>-</v>
      </c>
      <c r="L399" s="117"/>
      <c r="M399" s="118"/>
    </row>
    <row r="400" spans="1:13">
      <c r="A400" s="1">
        <v>100016462</v>
      </c>
      <c r="B400" s="1" t="str">
        <v>Košický</v>
      </c>
      <c r="C400" s="1" t="str">
        <v>Trebišov</v>
      </c>
      <c r="D400" s="1" t="str">
        <v>Stredná odborná škola agrotechnických a gastronomických služieb - Agrártechnikai és Gasztronómiai Szolgáltatási Szakközépiskola</v>
      </c>
      <c r="E400" s="21" t="str">
        <v>J. Majlátha 2, 7651 Pribeník</v>
      </c>
      <c r="F400" s="1">
        <v>1</v>
      </c>
      <c r="G400" s="1">
        <v>1</v>
      </c>
      <c r="H400" s="1">
        <v>228</v>
      </c>
      <c r="I400" s="1">
        <v>400</v>
      </c>
      <c r="J400" s="1">
        <v>100</v>
      </c>
      <c r="K400" s="72" t="str">
        <v>-</v>
      </c>
      <c r="L400" s="117"/>
      <c r="M400" s="118"/>
    </row>
    <row r="401" spans="1:13">
      <c r="A401" s="1">
        <v>100016465</v>
      </c>
      <c r="B401" s="1" t="str">
        <v>Košický</v>
      </c>
      <c r="C401" s="1" t="str">
        <v>Trebišov</v>
      </c>
      <c r="D401" s="1" t="str">
        <v>Základná škola s vyučovacím jazykom maďarským- Alapiskola</v>
      </c>
      <c r="E401" s="21" t="str">
        <v>Ul. Hlavná 233, 7651 Pribeník</v>
      </c>
      <c r="F401" s="1">
        <v>1</v>
      </c>
      <c r="G401" s="1">
        <v>1</v>
      </c>
      <c r="H401" s="1">
        <v>13</v>
      </c>
      <c r="I401" s="1">
        <v>100</v>
      </c>
      <c r="J401" s="1">
        <v>25</v>
      </c>
      <c r="K401" s="72" t="str">
        <v>-</v>
      </c>
      <c r="L401" s="117"/>
      <c r="M401" s="118"/>
    </row>
    <row r="402" spans="1:13">
      <c r="A402" s="1">
        <v>100016480</v>
      </c>
      <c r="B402" s="1" t="str">
        <v>Košický</v>
      </c>
      <c r="C402" s="1" t="str">
        <v>Trebišov</v>
      </c>
      <c r="D402" s="1" t="str">
        <v>Základná škola</v>
      </c>
      <c r="E402" s="21" t="str">
        <v>Komenského 707 / 4, 7801 Sečovce</v>
      </c>
      <c r="F402" s="1">
        <v>2</v>
      </c>
      <c r="G402" s="1">
        <v>1</v>
      </c>
      <c r="H402" s="1">
        <v>412</v>
      </c>
      <c r="I402" s="1">
        <v>470</v>
      </c>
      <c r="J402" s="1">
        <v>120</v>
      </c>
      <c r="K402" s="72" t="str">
        <v>-</v>
      </c>
      <c r="L402" s="117"/>
      <c r="M402" s="118"/>
    </row>
    <row r="403" spans="1:13">
      <c r="A403" s="1">
        <v>100016480</v>
      </c>
      <c r="B403" s="1" t="str">
        <v>Košický</v>
      </c>
      <c r="C403" s="1" t="str">
        <v>Trebišov</v>
      </c>
      <c r="D403" s="1" t="str">
        <v>Základná škola</v>
      </c>
      <c r="E403" s="21" t="str">
        <v>Nová 1690 / 11, 7801 Sečovce</v>
      </c>
      <c r="F403" s="1">
        <v>2</v>
      </c>
      <c r="G403" s="1">
        <v>1</v>
      </c>
      <c r="H403" s="1">
        <v>270</v>
      </c>
      <c r="I403" s="1">
        <v>400</v>
      </c>
      <c r="J403" s="1">
        <v>100</v>
      </c>
      <c r="K403" s="72" t="str">
        <v>-</v>
      </c>
      <c r="L403" s="117"/>
      <c r="M403" s="118"/>
    </row>
    <row r="404" spans="1:13">
      <c r="A404" s="1">
        <v>100016485</v>
      </c>
      <c r="B404" s="1" t="str">
        <v>Košický</v>
      </c>
      <c r="C404" s="1" t="str">
        <v>Trebišov</v>
      </c>
      <c r="D404" s="1" t="str">
        <v>Základná škola</v>
      </c>
      <c r="E404" s="21" t="str">
        <v>Obchodná 5, 7801 Sečovce</v>
      </c>
      <c r="F404" s="1">
        <v>1</v>
      </c>
      <c r="G404" s="1">
        <v>1</v>
      </c>
      <c r="H404" s="1">
        <v>646</v>
      </c>
      <c r="I404" s="1">
        <v>570</v>
      </c>
      <c r="J404" s="1">
        <v>140</v>
      </c>
      <c r="K404" s="72" t="str">
        <v>-</v>
      </c>
      <c r="L404" s="117"/>
      <c r="M404" s="118"/>
    </row>
    <row r="405" spans="1:13">
      <c r="A405" s="1">
        <v>100016489</v>
      </c>
      <c r="B405" s="1" t="str">
        <v>Košický</v>
      </c>
      <c r="C405" s="1" t="str">
        <v>Trebišov</v>
      </c>
      <c r="D405" s="1" t="str">
        <v>Špeciálna základná škola</v>
      </c>
      <c r="E405" s="21" t="str">
        <v>Nová 1690 / 11, 7801 Sečovce</v>
      </c>
      <c r="F405" s="1">
        <v>2</v>
      </c>
      <c r="G405" s="1">
        <v>1</v>
      </c>
      <c r="H405" s="1">
        <v>65</v>
      </c>
      <c r="I405" s="1">
        <v>230</v>
      </c>
      <c r="J405" s="1">
        <v>60</v>
      </c>
      <c r="K405" s="72" t="str">
        <v>-</v>
      </c>
      <c r="L405" s="117"/>
      <c r="M405" s="118"/>
    </row>
    <row r="406" spans="1:13">
      <c r="A406" s="1">
        <v>100016489</v>
      </c>
      <c r="B406" s="1" t="str">
        <v>Košický</v>
      </c>
      <c r="C406" s="1" t="str">
        <v>Trebišov</v>
      </c>
      <c r="D406" s="1" t="str">
        <v>Špeciálna základná škola</v>
      </c>
      <c r="E406" s="21" t="str">
        <v>SNP 827 / 53, 7801 Sečovce</v>
      </c>
      <c r="F406" s="1">
        <v>2</v>
      </c>
      <c r="G406" s="1">
        <v>1</v>
      </c>
      <c r="H406" s="1">
        <v>77</v>
      </c>
      <c r="I406" s="1">
        <v>230</v>
      </c>
      <c r="J406" s="1">
        <v>60</v>
      </c>
      <c r="K406" s="72" t="str">
        <v>-</v>
      </c>
      <c r="L406" s="117"/>
      <c r="M406" s="118"/>
    </row>
    <row r="407" spans="1:13">
      <c r="A407" s="1">
        <v>100016491</v>
      </c>
      <c r="B407" s="1" t="str">
        <v>Košický</v>
      </c>
      <c r="C407" s="1" t="str">
        <v>Trebišov</v>
      </c>
      <c r="D407" s="1" t="str">
        <v>Základná škola</v>
      </c>
      <c r="E407" s="21" t="str">
        <v>Hlavná 7, 7603 Sirník</v>
      </c>
      <c r="F407" s="1">
        <v>1</v>
      </c>
      <c r="G407" s="1">
        <v>1</v>
      </c>
      <c r="H407" s="1">
        <v>20</v>
      </c>
      <c r="I407" s="1">
        <v>100</v>
      </c>
      <c r="J407" s="1">
        <v>25</v>
      </c>
      <c r="K407" s="72" t="str">
        <v>-</v>
      </c>
      <c r="L407" s="117"/>
      <c r="M407" s="118"/>
    </row>
    <row r="408" spans="1:13">
      <c r="A408" s="1">
        <v>100016495</v>
      </c>
      <c r="B408" s="1" t="str">
        <v>Košický</v>
      </c>
      <c r="C408" s="1" t="str">
        <v>Trebišov</v>
      </c>
      <c r="D408" s="1" t="str">
        <v>Základná škola</v>
      </c>
      <c r="E408" s="21" t="str">
        <v>Parádna 202, 7612 Slivník</v>
      </c>
      <c r="F408" s="1">
        <v>1</v>
      </c>
      <c r="G408" s="1">
        <v>1</v>
      </c>
      <c r="H408" s="1">
        <v>26</v>
      </c>
      <c r="I408" s="1">
        <v>150</v>
      </c>
      <c r="J408" s="1">
        <v>40</v>
      </c>
      <c r="K408" s="72" t="str">
        <v>-</v>
      </c>
      <c r="L408" s="117"/>
      <c r="M408" s="118"/>
    </row>
    <row r="409" spans="1:13">
      <c r="A409" s="1">
        <v>100016500</v>
      </c>
      <c r="B409" s="1" t="str">
        <v>Košický</v>
      </c>
      <c r="C409" s="1" t="str">
        <v>Trebišov</v>
      </c>
      <c r="D409" s="1" t="str">
        <v>Základná škola</v>
      </c>
      <c r="E409" s="21" t="str">
        <v>Školská 200 / 19, 7633 Slovenské Nové Mesto</v>
      </c>
      <c r="F409" s="1">
        <v>1</v>
      </c>
      <c r="G409" s="1">
        <v>1</v>
      </c>
      <c r="H409" s="1">
        <v>49</v>
      </c>
      <c r="I409" s="1">
        <v>150</v>
      </c>
      <c r="J409" s="1">
        <v>40</v>
      </c>
      <c r="K409" s="72" t="str">
        <v>-</v>
      </c>
      <c r="L409" s="117"/>
      <c r="M409" s="118"/>
    </row>
    <row r="410" spans="1:13">
      <c r="A410" s="1">
        <v>100016502</v>
      </c>
      <c r="B410" s="1" t="str">
        <v>Košický</v>
      </c>
      <c r="C410" s="1" t="str">
        <v>Trebišov</v>
      </c>
      <c r="D410" s="1" t="str">
        <v>Základná škola</v>
      </c>
      <c r="E410" s="21" t="str">
        <v>Hlavná 41, 7635 Somotor</v>
      </c>
      <c r="F410" s="1">
        <v>1</v>
      </c>
      <c r="G410" s="1">
        <v>1</v>
      </c>
      <c r="H410" s="1">
        <v>99</v>
      </c>
      <c r="I410" s="1">
        <v>230</v>
      </c>
      <c r="J410" s="1">
        <v>60</v>
      </c>
      <c r="K410" s="72" t="str">
        <v>-</v>
      </c>
      <c r="L410" s="117"/>
      <c r="M410" s="118"/>
    </row>
    <row r="411" spans="1:13">
      <c r="A411" s="1">
        <v>100016505</v>
      </c>
      <c r="B411" s="1" t="str">
        <v>Košický</v>
      </c>
      <c r="C411" s="1" t="str">
        <v>Trebišov</v>
      </c>
      <c r="D411" s="1" t="str">
        <v>Základná škola s vyučovacím jazykom maďarským - Alapiskola</v>
      </c>
      <c r="E411" s="21" t="str">
        <v>Somotor 40, 7635 Somotor</v>
      </c>
      <c r="F411" s="1">
        <v>1</v>
      </c>
      <c r="G411" s="1">
        <v>1</v>
      </c>
      <c r="H411" s="1">
        <v>67</v>
      </c>
      <c r="I411" s="1">
        <v>230</v>
      </c>
      <c r="J411" s="1">
        <v>60</v>
      </c>
      <c r="K411" s="72" t="str">
        <v>-</v>
      </c>
      <c r="L411" s="117"/>
      <c r="M411" s="118"/>
    </row>
    <row r="412" spans="1:13">
      <c r="A412" s="1">
        <v>100016508</v>
      </c>
      <c r="B412" s="1" t="str">
        <v>Košický</v>
      </c>
      <c r="C412" s="1" t="str">
        <v>Trebišov</v>
      </c>
      <c r="D412" s="1" t="str">
        <v>Cirkevná základná škola s materskou školou sv. Michala Archanjela</v>
      </c>
      <c r="E412" s="21" t="str">
        <v>Hlavná 137, 7616 Stanča</v>
      </c>
      <c r="F412" s="1">
        <v>1</v>
      </c>
      <c r="G412" s="1">
        <v>1</v>
      </c>
      <c r="H412" s="1">
        <v>45</v>
      </c>
      <c r="I412" s="1">
        <v>150</v>
      </c>
      <c r="J412" s="1">
        <v>40</v>
      </c>
      <c r="K412" s="72" t="str">
        <v>-</v>
      </c>
      <c r="L412" s="117"/>
      <c r="M412" s="118"/>
    </row>
    <row r="413" spans="1:13">
      <c r="A413" s="1">
        <v>100016516</v>
      </c>
      <c r="B413" s="1" t="str">
        <v>Košický</v>
      </c>
      <c r="C413" s="1" t="str">
        <v>Trebišov</v>
      </c>
      <c r="D413" s="1" t="str">
        <v>Základná škola</v>
      </c>
      <c r="E413" s="21" t="str">
        <v>Školská 2, 7631 Streda nad Bodrogom</v>
      </c>
      <c r="F413" s="1">
        <v>1</v>
      </c>
      <c r="G413" s="1">
        <v>1</v>
      </c>
      <c r="H413" s="1">
        <v>187</v>
      </c>
      <c r="I413" s="1">
        <v>280</v>
      </c>
      <c r="J413" s="1">
        <v>70</v>
      </c>
      <c r="K413" s="72" t="str">
        <v>-</v>
      </c>
      <c r="L413" s="117"/>
      <c r="M413" s="118"/>
    </row>
    <row r="414" spans="1:13">
      <c r="A414" s="1">
        <v>100016519</v>
      </c>
      <c r="B414" s="1" t="str">
        <v>Košický</v>
      </c>
      <c r="C414" s="1" t="str">
        <v>Trebišov</v>
      </c>
      <c r="D414" s="1" t="str">
        <v>Základná škola s vyučovacím jazykom maďarským - Alapiskola</v>
      </c>
      <c r="E414" s="21" t="str">
        <v>Školská 4, 7631 Streda nad Bodrogom</v>
      </c>
      <c r="F414" s="1">
        <v>1</v>
      </c>
      <c r="G414" s="1">
        <v>1</v>
      </c>
      <c r="H414" s="1">
        <v>156</v>
      </c>
      <c r="I414" s="1">
        <v>280</v>
      </c>
      <c r="J414" s="1">
        <v>70</v>
      </c>
      <c r="K414" s="72" t="str">
        <v>-</v>
      </c>
      <c r="L414" s="117"/>
      <c r="M414" s="118"/>
    </row>
    <row r="415" spans="1:13">
      <c r="A415" s="1">
        <v>100016527</v>
      </c>
      <c r="B415" s="1" t="str">
        <v>Košický</v>
      </c>
      <c r="C415" s="1" t="str">
        <v>Trebišov</v>
      </c>
      <c r="D415" s="1" t="str">
        <v>Základná škola s vyučovacím jazykom maďarským - Alapiskola</v>
      </c>
      <c r="E415" s="21" t="str">
        <v>Školská 220, 7683 Svätuše</v>
      </c>
      <c r="F415" s="1">
        <v>1</v>
      </c>
      <c r="G415" s="1">
        <v>1</v>
      </c>
      <c r="H415" s="1">
        <v>24</v>
      </c>
      <c r="I415" s="1">
        <v>100</v>
      </c>
      <c r="J415" s="1">
        <v>25</v>
      </c>
      <c r="K415" s="72" t="str">
        <v>-</v>
      </c>
      <c r="L415" s="117"/>
      <c r="M415" s="118"/>
    </row>
    <row r="416" spans="1:13">
      <c r="A416" s="1">
        <v>100016538</v>
      </c>
      <c r="B416" s="1" t="str">
        <v>Košický</v>
      </c>
      <c r="C416" s="1" t="str">
        <v>Trebišov</v>
      </c>
      <c r="D416" s="1" t="str">
        <v>Základná škola</v>
      </c>
      <c r="E416" s="21" t="str">
        <v>I. Krasku 342 / 1, 7501 Trebišov</v>
      </c>
      <c r="F416" s="1">
        <v>2</v>
      </c>
      <c r="G416" s="1">
        <v>1</v>
      </c>
      <c r="H416" s="1">
        <v>568</v>
      </c>
      <c r="I416" s="1">
        <v>570</v>
      </c>
      <c r="J416" s="1">
        <v>140</v>
      </c>
      <c r="K416" s="72" t="str">
        <v>-</v>
      </c>
      <c r="L416" s="117"/>
      <c r="M416" s="118"/>
    </row>
    <row r="417" spans="1:13">
      <c r="A417" s="1">
        <v>100016538</v>
      </c>
      <c r="B417" s="1" t="str">
        <v>Košický</v>
      </c>
      <c r="C417" s="1" t="str">
        <v>Trebišov</v>
      </c>
      <c r="D417" s="1" t="str">
        <v>Základná škola</v>
      </c>
      <c r="E417" s="21" t="str">
        <v>Medická 2447, 7501 Trebišov</v>
      </c>
      <c r="F417" s="1">
        <v>2</v>
      </c>
      <c r="G417" s="1">
        <v>1</v>
      </c>
      <c r="H417" s="1">
        <v>641</v>
      </c>
      <c r="I417" s="1">
        <v>570</v>
      </c>
      <c r="J417" s="1">
        <v>140</v>
      </c>
      <c r="K417" s="72" t="str">
        <v>-</v>
      </c>
      <c r="L417" s="117"/>
      <c r="M417" s="118"/>
    </row>
    <row r="418" spans="1:13">
      <c r="A418" s="1">
        <v>100016539</v>
      </c>
      <c r="B418" s="1" t="str">
        <v>Košický</v>
      </c>
      <c r="C418" s="1" t="str">
        <v>Trebišov</v>
      </c>
      <c r="D418" s="1" t="str">
        <v>Súkromná stredná odborná škola DSA</v>
      </c>
      <c r="E418" s="21" t="str">
        <v>Komenského 12, 7501 Trebišov</v>
      </c>
      <c r="F418" s="1">
        <v>1</v>
      </c>
      <c r="G418" s="1">
        <v>1</v>
      </c>
      <c r="H418" s="1">
        <v>469</v>
      </c>
      <c r="I418" s="1">
        <v>470</v>
      </c>
      <c r="J418" s="1">
        <v>120</v>
      </c>
      <c r="K418" s="72" t="str">
        <v>-</v>
      </c>
      <c r="L418" s="117"/>
      <c r="M418" s="118"/>
    </row>
    <row r="419" spans="1:13">
      <c r="A419" s="1">
        <v>100016542</v>
      </c>
      <c r="B419" s="1" t="str">
        <v>Košický</v>
      </c>
      <c r="C419" s="1" t="str">
        <v>Trebišov</v>
      </c>
      <c r="D419" s="1" t="str">
        <v>Základná škola</v>
      </c>
      <c r="E419" s="21" t="str">
        <v>Komenského 1962 / 8, 7501 Trebišov</v>
      </c>
      <c r="F419" s="1">
        <v>1</v>
      </c>
      <c r="G419" s="1">
        <v>1</v>
      </c>
      <c r="H419" s="1">
        <v>847</v>
      </c>
      <c r="I419" s="1">
        <v>740</v>
      </c>
      <c r="J419" s="1">
        <v>190</v>
      </c>
      <c r="K419" s="72" t="str">
        <v>-</v>
      </c>
      <c r="L419" s="117"/>
      <c r="M419" s="118"/>
    </row>
    <row r="420" spans="1:13">
      <c r="A420" s="1">
        <v>100016545</v>
      </c>
      <c r="B420" s="1" t="str">
        <v>Košický</v>
      </c>
      <c r="C420" s="1" t="str">
        <v>Trebišov</v>
      </c>
      <c r="D420" s="1" t="str">
        <v>Stredná odborná škola služieb a priemyslu sv. Jozafáta</v>
      </c>
      <c r="E420" s="21" t="str">
        <v>Floriánska 18, 4001 Košice-Staré Mesto</v>
      </c>
      <c r="F420" s="1">
        <v>5</v>
      </c>
      <c r="G420" s="1">
        <v>1</v>
      </c>
      <c r="H420" s="1">
        <v>49</v>
      </c>
      <c r="I420" s="1">
        <v>150</v>
      </c>
      <c r="J420" s="1">
        <v>40</v>
      </c>
      <c r="K420" s="72" t="str">
        <v>-</v>
      </c>
      <c r="L420" s="117"/>
      <c r="M420" s="118"/>
    </row>
    <row r="421" spans="1:13">
      <c r="A421" s="1">
        <v>100016545</v>
      </c>
      <c r="B421" s="1" t="str">
        <v>Košický</v>
      </c>
      <c r="C421" s="1" t="str">
        <v>Trebišov</v>
      </c>
      <c r="D421" s="1" t="str">
        <v>Stredná odborná škola služieb a priemyslu sv. Jozafáta</v>
      </c>
      <c r="E421" s="21" t="str">
        <v>Gorkého 55, 7501 Trebišov</v>
      </c>
      <c r="F421" s="1">
        <v>5</v>
      </c>
      <c r="G421" s="1">
        <v>1</v>
      </c>
      <c r="H421" s="1">
        <v>55</v>
      </c>
      <c r="I421" s="1">
        <v>230</v>
      </c>
      <c r="J421" s="1">
        <v>60</v>
      </c>
      <c r="K421" s="72" t="str">
        <v>-</v>
      </c>
      <c r="L421" s="117"/>
      <c r="M421" s="118"/>
    </row>
    <row r="422" spans="1:13">
      <c r="A422" s="1">
        <v>100016545</v>
      </c>
      <c r="B422" s="1" t="str">
        <v>Košický</v>
      </c>
      <c r="C422" s="1" t="str">
        <v>Trebišov</v>
      </c>
      <c r="D422" s="1" t="str">
        <v>Stredná odborná škola služieb a priemyslu sv. Jozafáta</v>
      </c>
      <c r="E422" s="21" t="str">
        <v>Komenského 1963 / 10, 7501 Trebišov</v>
      </c>
      <c r="F422" s="1">
        <v>5</v>
      </c>
      <c r="G422" s="1">
        <v>1</v>
      </c>
      <c r="H422" s="1">
        <v>14</v>
      </c>
      <c r="I422" s="1">
        <v>100</v>
      </c>
      <c r="J422" s="1">
        <v>25</v>
      </c>
      <c r="K422" s="72" t="str">
        <v>-</v>
      </c>
      <c r="L422" s="117"/>
      <c r="M422" s="118"/>
    </row>
    <row r="423" spans="1:13">
      <c r="A423" s="1">
        <v>100016545</v>
      </c>
      <c r="B423" s="1" t="str">
        <v>Košický</v>
      </c>
      <c r="C423" s="1" t="str">
        <v>Trebišov</v>
      </c>
      <c r="D423" s="1" t="str">
        <v>Stredná odborná škola služieb a priemyslu sv. Jozafáta</v>
      </c>
      <c r="E423" s="21" t="str">
        <v>Medická 2447, 7501 Trebišov</v>
      </c>
      <c r="F423" s="1">
        <v>5</v>
      </c>
      <c r="G423" s="1">
        <v>1</v>
      </c>
      <c r="H423" s="1">
        <v>10</v>
      </c>
      <c r="I423" s="1">
        <v>100</v>
      </c>
      <c r="J423" s="1">
        <v>25</v>
      </c>
      <c r="K423" s="72" t="str">
        <v>-</v>
      </c>
      <c r="L423" s="117"/>
      <c r="M423" s="118"/>
    </row>
    <row r="424" spans="1:13">
      <c r="A424" s="1">
        <v>100016545</v>
      </c>
      <c r="B424" s="1" t="str">
        <v>Košický</v>
      </c>
      <c r="C424" s="1" t="str">
        <v>Trebišov</v>
      </c>
      <c r="D424" s="1" t="str">
        <v>Stredná odborná škola služieb a priemyslu sv. Jozafáta</v>
      </c>
      <c r="E424" s="21" t="str">
        <v>Staničná 5 / 131, 7615 Veľaty</v>
      </c>
      <c r="F424" s="1">
        <v>5</v>
      </c>
      <c r="G424" s="1">
        <v>1</v>
      </c>
      <c r="H424" s="1">
        <v>449</v>
      </c>
      <c r="I424" s="1">
        <v>470</v>
      </c>
      <c r="J424" s="1">
        <v>120</v>
      </c>
      <c r="K424" s="72" t="str">
        <v>-</v>
      </c>
      <c r="L424" s="117"/>
      <c r="M424" s="118"/>
    </row>
    <row r="425" spans="1:13">
      <c r="A425" s="1">
        <v>100016548</v>
      </c>
      <c r="B425" s="1" t="str">
        <v>Košický</v>
      </c>
      <c r="C425" s="1" t="str">
        <v>Trebišov</v>
      </c>
      <c r="D425" s="1" t="str">
        <v>Gymnázium</v>
      </c>
      <c r="E425" s="21" t="str">
        <v>Komenského 32, 7501 Trebišov</v>
      </c>
      <c r="F425" s="1">
        <v>1</v>
      </c>
      <c r="G425" s="1">
        <v>1</v>
      </c>
      <c r="H425" s="1">
        <v>221</v>
      </c>
      <c r="I425" s="1">
        <v>400</v>
      </c>
      <c r="J425" s="1">
        <v>100</v>
      </c>
      <c r="K425" s="72" t="str">
        <v>-</v>
      </c>
      <c r="L425" s="117"/>
      <c r="M425" s="118"/>
    </row>
    <row r="426" spans="1:13">
      <c r="A426" s="1">
        <v>100016552</v>
      </c>
      <c r="B426" s="1" t="str">
        <v>Košický</v>
      </c>
      <c r="C426" s="1" t="str">
        <v>Trebišov</v>
      </c>
      <c r="D426" s="1" t="str">
        <v>Obchodná akadémia</v>
      </c>
      <c r="E426" s="21" t="str">
        <v>Komenského 3425 / 18, 7542 Trebišov</v>
      </c>
      <c r="F426" s="1">
        <v>1</v>
      </c>
      <c r="G426" s="1">
        <v>1</v>
      </c>
      <c r="H426" s="1">
        <v>165</v>
      </c>
      <c r="I426" s="1">
        <v>280</v>
      </c>
      <c r="J426" s="1">
        <v>70</v>
      </c>
      <c r="K426" s="72" t="str">
        <v>-</v>
      </c>
      <c r="L426" s="117"/>
      <c r="M426" s="118"/>
    </row>
    <row r="427" spans="1:13">
      <c r="A427" s="1">
        <v>100016556</v>
      </c>
      <c r="B427" s="1" t="str">
        <v>Košický</v>
      </c>
      <c r="C427" s="1" t="str">
        <v>Trebišov</v>
      </c>
      <c r="D427" s="1" t="str">
        <v>Špeciálna základná škola</v>
      </c>
      <c r="E427" s="21" t="str">
        <v>M. R. Štefánika 83, 7501 Trebišov</v>
      </c>
      <c r="F427" s="1">
        <v>1</v>
      </c>
      <c r="G427" s="1">
        <v>1</v>
      </c>
      <c r="H427" s="1">
        <v>131</v>
      </c>
      <c r="I427" s="1">
        <v>280</v>
      </c>
      <c r="J427" s="1">
        <v>70</v>
      </c>
      <c r="K427" s="72" t="str">
        <v>-</v>
      </c>
      <c r="L427" s="117"/>
      <c r="M427" s="118"/>
    </row>
    <row r="428" spans="1:13">
      <c r="A428" s="1">
        <v>100016557</v>
      </c>
      <c r="B428" s="1" t="str">
        <v>Košický</v>
      </c>
      <c r="C428" s="1" t="str">
        <v>Trebišov</v>
      </c>
      <c r="D428" s="1" t="str">
        <v>Cirkevné gymnázium sv. Jána Krstiteľa</v>
      </c>
      <c r="E428" s="21" t="str">
        <v>M. R. Štefánika 9, 7501 Trebišov</v>
      </c>
      <c r="F428" s="1">
        <v>1</v>
      </c>
      <c r="G428" s="1">
        <v>1</v>
      </c>
      <c r="H428" s="1">
        <v>121</v>
      </c>
      <c r="I428" s="1">
        <v>280</v>
      </c>
      <c r="J428" s="1">
        <v>70</v>
      </c>
      <c r="K428" s="72" t="str">
        <v>-</v>
      </c>
      <c r="L428" s="117"/>
      <c r="M428" s="118"/>
    </row>
    <row r="429" spans="1:13">
      <c r="A429" s="1">
        <v>100016559</v>
      </c>
      <c r="B429" s="1" t="str">
        <v>Košický</v>
      </c>
      <c r="C429" s="1" t="str">
        <v>Trebišov</v>
      </c>
      <c r="D429" s="1" t="str">
        <v>Základná škola</v>
      </c>
      <c r="E429" s="21" t="str">
        <v>M. R. Štefánika 910 / 51, 7501 Trebišov</v>
      </c>
      <c r="F429" s="1">
        <v>1</v>
      </c>
      <c r="G429" s="1">
        <v>1</v>
      </c>
      <c r="H429" s="1">
        <v>745</v>
      </c>
      <c r="I429" s="1">
        <v>740</v>
      </c>
      <c r="J429" s="1">
        <v>190</v>
      </c>
      <c r="K429" s="72" t="str">
        <v>-</v>
      </c>
      <c r="L429" s="117"/>
      <c r="M429" s="118"/>
    </row>
    <row r="430" spans="1:13">
      <c r="A430" s="1">
        <v>100016570</v>
      </c>
      <c r="B430" s="1" t="str">
        <v>Košický</v>
      </c>
      <c r="C430" s="1" t="str">
        <v>Trebišov</v>
      </c>
      <c r="D430" s="1" t="str">
        <v>Základná škola</v>
      </c>
      <c r="E430" s="21" t="str">
        <v>Pribinova 34, 7501 Trebišov</v>
      </c>
      <c r="F430" s="1">
        <v>1</v>
      </c>
      <c r="G430" s="1">
        <v>1</v>
      </c>
      <c r="H430" s="1">
        <v>319</v>
      </c>
      <c r="I430" s="1">
        <v>470</v>
      </c>
      <c r="J430" s="1">
        <v>120</v>
      </c>
      <c r="K430" s="72" t="str">
        <v>-</v>
      </c>
      <c r="L430" s="117"/>
      <c r="M430" s="118"/>
    </row>
    <row r="431" spans="1:13">
      <c r="A431" s="1">
        <v>100016578</v>
      </c>
      <c r="B431" s="1" t="str">
        <v>Košický</v>
      </c>
      <c r="C431" s="1" t="str">
        <v>Trebišov</v>
      </c>
      <c r="D431" s="1" t="str">
        <v>Základná škola</v>
      </c>
      <c r="E431" s="21" t="str">
        <v>Staničná ulica 5 / 131, 7615 Veľaty</v>
      </c>
      <c r="F431" s="1">
        <v>1</v>
      </c>
      <c r="G431" s="1">
        <v>1</v>
      </c>
      <c r="H431" s="1">
        <v>12</v>
      </c>
      <c r="I431" s="1">
        <v>100</v>
      </c>
      <c r="J431" s="1">
        <v>25</v>
      </c>
      <c r="K431" s="72" t="str">
        <v>-</v>
      </c>
      <c r="L431" s="117"/>
      <c r="M431" s="118"/>
    </row>
    <row r="432" spans="1:13">
      <c r="A432" s="1">
        <v>100016586</v>
      </c>
      <c r="B432" s="1" t="str">
        <v>Košický</v>
      </c>
      <c r="C432" s="1" t="str">
        <v>Trebišov</v>
      </c>
      <c r="D432" s="1" t="str">
        <v>Základná škola s vyučovacím jazykom maďarským</v>
      </c>
      <c r="E432" s="21" t="str">
        <v>Školská 278, 7642 Veľké Trakany</v>
      </c>
      <c r="F432" s="1">
        <v>1</v>
      </c>
      <c r="G432" s="1">
        <v>1</v>
      </c>
      <c r="H432" s="1">
        <v>193</v>
      </c>
      <c r="I432" s="1">
        <v>280</v>
      </c>
      <c r="J432" s="1">
        <v>70</v>
      </c>
      <c r="K432" s="72" t="str">
        <v>-</v>
      </c>
      <c r="L432" s="117"/>
      <c r="M432" s="118"/>
    </row>
    <row r="433" spans="1:13">
      <c r="A433" s="1">
        <v>100016588</v>
      </c>
      <c r="B433" s="1" t="str">
        <v>Košický</v>
      </c>
      <c r="C433" s="1" t="str">
        <v>Trebišov</v>
      </c>
      <c r="D433" s="1" t="str">
        <v>Základná škola - Alapiskola</v>
      </c>
      <c r="E433" s="21" t="str">
        <v>Školská 348, 7652 Veľký Horeš</v>
      </c>
      <c r="F433" s="1">
        <v>1</v>
      </c>
      <c r="G433" s="1">
        <v>1</v>
      </c>
      <c r="H433" s="1">
        <v>81</v>
      </c>
      <c r="I433" s="1">
        <v>230</v>
      </c>
      <c r="J433" s="1">
        <v>60</v>
      </c>
      <c r="K433" s="72" t="str">
        <v>-</v>
      </c>
      <c r="L433" s="117"/>
      <c r="M433" s="118"/>
    </row>
    <row r="434" spans="1:13">
      <c r="A434" s="1">
        <v>100016595</v>
      </c>
      <c r="B434" s="1" t="str">
        <v>Košický</v>
      </c>
      <c r="C434" s="1" t="str">
        <v>Trebišov</v>
      </c>
      <c r="D434" s="1" t="str">
        <v>Základná škola s vyučovacím jazykom maďarským -  Alapiskola</v>
      </c>
      <c r="E434" s="21" t="str">
        <v>Hlavná 315, 7636 Veľký Kamenec</v>
      </c>
      <c r="F434" s="1">
        <v>1</v>
      </c>
      <c r="G434" s="1">
        <v>1</v>
      </c>
      <c r="H434" s="1">
        <v>10</v>
      </c>
      <c r="I434" s="1">
        <v>100</v>
      </c>
      <c r="J434" s="1">
        <v>25</v>
      </c>
      <c r="K434" s="72" t="str">
        <v>-</v>
      </c>
      <c r="L434" s="117"/>
      <c r="M434" s="118"/>
    </row>
    <row r="435" spans="1:13">
      <c r="A435" s="1">
        <v>100016602</v>
      </c>
      <c r="B435" s="1" t="str">
        <v>Košický</v>
      </c>
      <c r="C435" s="1" t="str">
        <v>Trebišov</v>
      </c>
      <c r="D435" s="1" t="str">
        <v>Základná škola</v>
      </c>
      <c r="E435" s="21" t="str">
        <v>Školská 286, 7622 Vojčice</v>
      </c>
      <c r="F435" s="1">
        <v>1</v>
      </c>
      <c r="G435" s="1">
        <v>1</v>
      </c>
      <c r="H435" s="1">
        <v>194</v>
      </c>
      <c r="I435" s="1">
        <v>280</v>
      </c>
      <c r="J435" s="1">
        <v>70</v>
      </c>
      <c r="K435" s="72" t="str">
        <v>-</v>
      </c>
      <c r="L435" s="117"/>
      <c r="M435" s="118"/>
    </row>
    <row r="436" spans="1:13">
      <c r="A436" s="1">
        <v>100016607</v>
      </c>
      <c r="B436" s="1" t="str">
        <v>Košický</v>
      </c>
      <c r="C436" s="1" t="str">
        <v>Trebišov</v>
      </c>
      <c r="D436" s="1" t="str">
        <v>Základná škola s materskou školou s vyučovacím jazykom maďarským - Alapiskola čs Óvoda</v>
      </c>
      <c r="E436" s="21" t="str">
        <v>Hlavná 114 / 60, 7653 Zatín</v>
      </c>
      <c r="F436" s="1">
        <v>1</v>
      </c>
      <c r="G436" s="1">
        <v>1</v>
      </c>
      <c r="H436" s="1">
        <v>17</v>
      </c>
      <c r="I436" s="1">
        <v>100</v>
      </c>
      <c r="J436" s="1">
        <v>25</v>
      </c>
      <c r="K436" s="72" t="str">
        <v>-</v>
      </c>
      <c r="L436" s="117"/>
      <c r="M436" s="118"/>
    </row>
    <row r="437" spans="1:13">
      <c r="A437" s="1">
        <v>100016614</v>
      </c>
      <c r="B437" s="1" t="str">
        <v>Košický</v>
      </c>
      <c r="C437" s="1" t="str">
        <v>Trebišov</v>
      </c>
      <c r="D437" s="1" t="str">
        <v>Základná škola</v>
      </c>
      <c r="E437" s="21" t="str">
        <v>Úpor 9, 7616 Zemplínska Nová Ves</v>
      </c>
      <c r="F437" s="1">
        <v>1</v>
      </c>
      <c r="G437" s="1">
        <v>1</v>
      </c>
      <c r="H437" s="1">
        <v>34</v>
      </c>
      <c r="I437" s="1">
        <v>150</v>
      </c>
      <c r="J437" s="1">
        <v>40</v>
      </c>
      <c r="K437" s="72" t="str">
        <v>-</v>
      </c>
      <c r="L437" s="117"/>
      <c r="M437" s="118"/>
    </row>
    <row r="438" spans="1:13">
      <c r="A438" s="1">
        <v>100016615</v>
      </c>
      <c r="B438" s="1" t="str">
        <v>Košický</v>
      </c>
      <c r="C438" s="1" t="str">
        <v>Trebišov</v>
      </c>
      <c r="D438" s="1" t="str">
        <v>Základná škola</v>
      </c>
      <c r="E438" s="21" t="str">
        <v>Hlavná 209, 7664 Zemplínska Teplica</v>
      </c>
      <c r="F438" s="1">
        <v>1</v>
      </c>
      <c r="G438" s="1">
        <v>1</v>
      </c>
      <c r="H438" s="1">
        <v>297</v>
      </c>
      <c r="I438" s="1">
        <v>400</v>
      </c>
      <c r="J438" s="1">
        <v>100</v>
      </c>
      <c r="K438" s="72" t="str">
        <v>-</v>
      </c>
      <c r="L438" s="117"/>
      <c r="M438" s="118"/>
    </row>
    <row r="439" spans="1:13">
      <c r="A439" s="1">
        <v>100016623</v>
      </c>
      <c r="B439" s="1" t="str">
        <v>Košický</v>
      </c>
      <c r="C439" s="1" t="str">
        <v>Trebišov</v>
      </c>
      <c r="D439" s="1" t="str">
        <v>Základná škola</v>
      </c>
      <c r="E439" s="21" t="str">
        <v>Hlavná 28, 7605 Zemplínske Jastrabie</v>
      </c>
      <c r="F439" s="1">
        <v>1</v>
      </c>
      <c r="G439" s="1">
        <v>1</v>
      </c>
      <c r="H439" s="1">
        <v>13</v>
      </c>
      <c r="I439" s="1">
        <v>100</v>
      </c>
      <c r="J439" s="1">
        <v>25</v>
      </c>
      <c r="K439" s="72" t="str">
        <v>-</v>
      </c>
      <c r="L439" s="117"/>
      <c r="M439" s="118"/>
    </row>
    <row r="440" spans="1:13">
      <c r="A440" s="1">
        <v>100016626</v>
      </c>
      <c r="B440" s="1" t="str">
        <v>Košický</v>
      </c>
      <c r="C440" s="1" t="str">
        <v>Michalovce</v>
      </c>
      <c r="D440" s="1" t="str">
        <v>Súkromná stredná odborná škola Nová cesta Magán Szakközépiskola Új út</v>
      </c>
      <c r="E440" s="21" t="str">
        <v>Hlavná 265, 7206 Malčice</v>
      </c>
      <c r="F440" s="1">
        <v>1</v>
      </c>
      <c r="G440" s="1">
        <v>1</v>
      </c>
      <c r="H440" s="1">
        <v>150</v>
      </c>
      <c r="I440" s="1">
        <v>280</v>
      </c>
      <c r="J440" s="1">
        <v>70</v>
      </c>
      <c r="K440" s="72" t="str">
        <v>-</v>
      </c>
      <c r="L440" s="117"/>
      <c r="M440" s="118"/>
    </row>
    <row r="441" spans="1:13">
      <c r="A441" s="1">
        <v>100016633</v>
      </c>
      <c r="B441" s="1" t="str">
        <v>Košický</v>
      </c>
      <c r="C441" s="1" t="str">
        <v>Košice I</v>
      </c>
      <c r="D441" s="1" t="str">
        <v>Premonštrátske gymnázium</v>
      </c>
      <c r="E441" s="21" t="str">
        <v>Kováčska 28, 4001 Košice-Staré Mesto</v>
      </c>
      <c r="F441" s="1">
        <v>1</v>
      </c>
      <c r="G441" s="1">
        <v>1</v>
      </c>
      <c r="H441" s="1">
        <v>198</v>
      </c>
      <c r="I441" s="1">
        <v>280</v>
      </c>
      <c r="J441" s="1">
        <v>70</v>
      </c>
      <c r="K441" s="72" t="str">
        <v>-</v>
      </c>
      <c r="L441" s="117"/>
      <c r="M441" s="118"/>
    </row>
    <row r="442" spans="1:13">
      <c r="A442" s="1">
        <v>100017309</v>
      </c>
      <c r="B442" s="1" t="str">
        <v>Košický</v>
      </c>
      <c r="C442" s="1" t="str">
        <v>Košice - okolie</v>
      </c>
      <c r="D442" s="1" t="str">
        <v>Cirkevná spojená škola</v>
      </c>
      <c r="E442" s="21" t="str">
        <v>Ulica Československej armády 1450 / 39, 4501 Moldava nad Bodvou</v>
      </c>
      <c r="F442" s="1">
        <v>1</v>
      </c>
      <c r="G442" s="1">
        <v>3</v>
      </c>
      <c r="H442" s="1">
        <v>248</v>
      </c>
      <c r="I442" s="1">
        <v>400</v>
      </c>
      <c r="J442" s="1">
        <v>100</v>
      </c>
      <c r="K442" s="72" t="str">
        <v>-</v>
      </c>
      <c r="L442" s="117"/>
      <c r="M442" s="118"/>
    </row>
    <row r="443" spans="1:13">
      <c r="A443" s="1">
        <v>100017523</v>
      </c>
      <c r="B443" s="1" t="str">
        <v>Košický</v>
      </c>
      <c r="C443" s="1" t="str">
        <v>Gelnica</v>
      </c>
      <c r="D443" s="1" t="str">
        <v>Spojená škola internátna</v>
      </c>
      <c r="E443" s="21" t="str">
        <v>Breziny 256, 5562 Prakovce</v>
      </c>
      <c r="F443" s="1">
        <v>3</v>
      </c>
      <c r="G443" s="1">
        <v>2</v>
      </c>
      <c r="H443" s="1">
        <v>20</v>
      </c>
      <c r="I443" s="1">
        <v>100</v>
      </c>
      <c r="J443" s="1">
        <v>25</v>
      </c>
      <c r="K443" s="72" t="str">
        <v>-</v>
      </c>
      <c r="L443" s="117"/>
      <c r="M443" s="118"/>
    </row>
    <row r="444" spans="1:13">
      <c r="A444" s="1">
        <v>100017523</v>
      </c>
      <c r="B444" s="1" t="str">
        <v>Košický</v>
      </c>
      <c r="C444" s="1" t="str">
        <v>Gelnica</v>
      </c>
      <c r="D444" s="1" t="str">
        <v>Spojená škola internátna</v>
      </c>
      <c r="E444" s="21" t="str">
        <v>Floriánska 18, 4001 Košice-Staré Mesto</v>
      </c>
      <c r="F444" s="1">
        <v>3</v>
      </c>
      <c r="G444" s="1">
        <v>2</v>
      </c>
      <c r="H444" s="1">
        <v>33</v>
      </c>
      <c r="I444" s="1">
        <v>150</v>
      </c>
      <c r="J444" s="1">
        <v>40</v>
      </c>
      <c r="K444" s="72" t="str">
        <v>-</v>
      </c>
      <c r="L444" s="117"/>
      <c r="M444" s="118"/>
    </row>
    <row r="445" spans="1:13">
      <c r="A445" s="1">
        <v>100017523</v>
      </c>
      <c r="B445" s="1" t="str">
        <v>Košický</v>
      </c>
      <c r="C445" s="1" t="str">
        <v>Gelnica</v>
      </c>
      <c r="D445" s="1" t="str">
        <v>Spojená škola internátna</v>
      </c>
      <c r="E445" s="21" t="str">
        <v>Kováčska 12, 5601 Gelnica</v>
      </c>
      <c r="F445" s="1">
        <v>3</v>
      </c>
      <c r="G445" s="1">
        <v>5</v>
      </c>
      <c r="H445" s="1">
        <v>196</v>
      </c>
      <c r="I445" s="1">
        <v>280</v>
      </c>
      <c r="J445" s="1">
        <v>70</v>
      </c>
      <c r="K445" s="72" t="str">
        <v>-</v>
      </c>
      <c r="L445" s="117"/>
      <c r="M445" s="118"/>
    </row>
    <row r="446" spans="1:13">
      <c r="A446" s="1">
        <v>100017524</v>
      </c>
      <c r="B446" s="1" t="str">
        <v>Košický</v>
      </c>
      <c r="C446" s="1" t="str">
        <v>Košice I</v>
      </c>
      <c r="D446" s="1" t="str">
        <v>Spojená škola</v>
      </c>
      <c r="E446" s="21" t="str">
        <v>Inžinierska 24, 4011 Košice-Západ</v>
      </c>
      <c r="F446" s="1">
        <v>3</v>
      </c>
      <c r="G446" s="1">
        <v>1</v>
      </c>
      <c r="H446" s="1">
        <v>24</v>
      </c>
      <c r="I446" s="1">
        <v>100</v>
      </c>
      <c r="J446" s="1">
        <v>25</v>
      </c>
      <c r="K446" s="72" t="str">
        <v>-</v>
      </c>
      <c r="L446" s="117"/>
      <c r="M446" s="118"/>
    </row>
    <row r="447" spans="1:13">
      <c r="A447" s="1">
        <v>100017524</v>
      </c>
      <c r="B447" s="1" t="str">
        <v>Košický</v>
      </c>
      <c r="C447" s="1" t="str">
        <v>Košice I</v>
      </c>
      <c r="D447" s="1" t="str">
        <v>Spojená škola</v>
      </c>
      <c r="E447" s="21" t="str">
        <v>Komenského 19, 4001 Košice-Staré Mesto</v>
      </c>
      <c r="F447" s="1">
        <v>3</v>
      </c>
      <c r="G447" s="1">
        <v>1</v>
      </c>
      <c r="H447" s="1">
        <v>18</v>
      </c>
      <c r="I447" s="1">
        <v>100</v>
      </c>
      <c r="J447" s="1">
        <v>25</v>
      </c>
      <c r="K447" s="72" t="str">
        <v>-</v>
      </c>
      <c r="L447" s="117"/>
      <c r="M447" s="118"/>
    </row>
    <row r="448" spans="1:13">
      <c r="A448" s="1">
        <v>100017524</v>
      </c>
      <c r="B448" s="1" t="str">
        <v>Košický</v>
      </c>
      <c r="C448" s="1" t="str">
        <v>Košice I</v>
      </c>
      <c r="D448" s="1" t="str">
        <v>Spojená škola</v>
      </c>
      <c r="E448" s="21" t="str">
        <v>Vojenská 13, 4001 Košice-Staré Mesto</v>
      </c>
      <c r="F448" s="1">
        <v>3</v>
      </c>
      <c r="G448" s="1">
        <v>3</v>
      </c>
      <c r="H448" s="1">
        <v>460</v>
      </c>
      <c r="I448" s="1">
        <v>470</v>
      </c>
      <c r="J448" s="1">
        <v>120</v>
      </c>
      <c r="K448" s="72" t="str">
        <v>-</v>
      </c>
      <c r="L448" s="117"/>
      <c r="M448" s="118"/>
    </row>
    <row r="449" spans="1:13">
      <c r="A449" s="1">
        <v>100017525</v>
      </c>
      <c r="B449" s="1" t="str">
        <v>Košický</v>
      </c>
      <c r="C449" s="1" t="str">
        <v>Košice II</v>
      </c>
      <c r="D449" s="1" t="str">
        <v>Spojená škola sv. Košických mučeníkov</v>
      </c>
      <c r="E449" s="21" t="str">
        <v>Čordákova 50, 4023 Košice-Sídlisko KVP</v>
      </c>
      <c r="F449" s="1">
        <v>1</v>
      </c>
      <c r="G449" s="1">
        <v>3</v>
      </c>
      <c r="H449" s="1">
        <v>514</v>
      </c>
      <c r="I449" s="1">
        <v>570</v>
      </c>
      <c r="J449" s="1">
        <v>140</v>
      </c>
      <c r="K449" s="72" t="str">
        <v>-</v>
      </c>
      <c r="L449" s="117"/>
      <c r="M449" s="118"/>
    </row>
    <row r="450" spans="1:13">
      <c r="A450" s="1">
        <v>100017526</v>
      </c>
      <c r="B450" s="1" t="str">
        <v>Košický</v>
      </c>
      <c r="C450" s="1" t="str">
        <v>Košice II</v>
      </c>
      <c r="D450" s="1" t="str">
        <v>Súkromná spojená škola</v>
      </c>
      <c r="E450" s="21" t="str">
        <v>Starozagorská 8, 4023 Košice-Sídlisko KVP</v>
      </c>
      <c r="F450" s="1">
        <v>1</v>
      </c>
      <c r="G450" s="1">
        <v>2</v>
      </c>
      <c r="H450" s="1">
        <v>148</v>
      </c>
      <c r="I450" s="1">
        <v>280</v>
      </c>
      <c r="J450" s="1">
        <v>70</v>
      </c>
      <c r="K450" s="72" t="str">
        <v>-</v>
      </c>
      <c r="L450" s="117"/>
      <c r="M450" s="118"/>
    </row>
    <row r="451" spans="1:13">
      <c r="A451" s="1">
        <v>100017527</v>
      </c>
      <c r="B451" s="1" t="str">
        <v>Košický</v>
      </c>
      <c r="C451" s="1" t="str">
        <v>Košice IV</v>
      </c>
      <c r="D451" s="1" t="str">
        <v>Spojená škola</v>
      </c>
      <c r="E451" s="21" t="str">
        <v>Opatovská cesta 101, 4057 Košice-Vyšné Opátske</v>
      </c>
      <c r="F451" s="1">
        <v>1</v>
      </c>
      <c r="G451" s="1">
        <v>6</v>
      </c>
      <c r="H451" s="1">
        <v>394</v>
      </c>
      <c r="I451" s="1">
        <v>470</v>
      </c>
      <c r="J451" s="1">
        <v>120</v>
      </c>
      <c r="K451" s="72" t="str">
        <v>-</v>
      </c>
      <c r="L451" s="117"/>
      <c r="M451" s="118"/>
    </row>
    <row r="452" spans="1:13">
      <c r="A452" s="1">
        <v>100017528</v>
      </c>
      <c r="B452" s="1" t="str">
        <v>Košický</v>
      </c>
      <c r="C452" s="1" t="str">
        <v>Košice IV</v>
      </c>
      <c r="D452" s="1" t="str">
        <v>Spojená škola</v>
      </c>
      <c r="E452" s="21" t="str">
        <v>Alejová 6, 4011 Košice-Juh</v>
      </c>
      <c r="F452" s="1">
        <v>2</v>
      </c>
      <c r="G452" s="1">
        <v>3</v>
      </c>
      <c r="H452" s="1">
        <v>109</v>
      </c>
      <c r="I452" s="1">
        <v>280</v>
      </c>
      <c r="J452" s="1">
        <v>70</v>
      </c>
      <c r="K452" s="72" t="str">
        <v>-</v>
      </c>
      <c r="L452" s="117"/>
      <c r="M452" s="118"/>
    </row>
    <row r="453" spans="1:13">
      <c r="A453" s="1">
        <v>100017528</v>
      </c>
      <c r="B453" s="1" t="str">
        <v>Košický</v>
      </c>
      <c r="C453" s="1" t="str">
        <v>Košice IV</v>
      </c>
      <c r="D453" s="1" t="str">
        <v>Spojená škola</v>
      </c>
      <c r="E453" s="21" t="str">
        <v>Rankovce 10, 4445 Rankovce</v>
      </c>
      <c r="F453" s="1">
        <v>2</v>
      </c>
      <c r="G453" s="1">
        <v>1</v>
      </c>
      <c r="H453" s="1">
        <v>16</v>
      </c>
      <c r="I453" s="1">
        <v>100</v>
      </c>
      <c r="J453" s="1">
        <v>25</v>
      </c>
      <c r="K453" s="72" t="str">
        <v>-</v>
      </c>
      <c r="L453" s="117"/>
      <c r="M453" s="118"/>
    </row>
    <row r="454" spans="1:13">
      <c r="A454" s="1">
        <v>100017529</v>
      </c>
      <c r="B454" s="1" t="str">
        <v>Košický</v>
      </c>
      <c r="C454" s="1" t="str">
        <v>Košice - okolie</v>
      </c>
      <c r="D454" s="1" t="str">
        <v>Spojená škola internátna</v>
      </c>
      <c r="E454" s="21" t="str">
        <v>Abovská 244 / 18, 4411 Ždaňa</v>
      </c>
      <c r="F454" s="1">
        <v>2</v>
      </c>
      <c r="G454" s="1">
        <v>1</v>
      </c>
      <c r="H454" s="1">
        <v>41</v>
      </c>
      <c r="I454" s="1">
        <v>150</v>
      </c>
      <c r="J454" s="1">
        <v>40</v>
      </c>
      <c r="K454" s="72" t="str">
        <v>-</v>
      </c>
      <c r="L454" s="117"/>
      <c r="M454" s="118"/>
    </row>
    <row r="455" spans="1:13">
      <c r="A455" s="1">
        <v>100017529</v>
      </c>
      <c r="B455" s="1" t="str">
        <v>Košický</v>
      </c>
      <c r="C455" s="1" t="str">
        <v>Košice - okolie</v>
      </c>
      <c r="D455" s="1" t="str">
        <v>Spojená škola internátna</v>
      </c>
      <c r="E455" s="21" t="str">
        <v>Osloboditeľov 26, 4414 Čaňa</v>
      </c>
      <c r="F455" s="1">
        <v>2</v>
      </c>
      <c r="G455" s="1">
        <v>3</v>
      </c>
      <c r="H455" s="1">
        <v>131</v>
      </c>
      <c r="I455" s="1">
        <v>280</v>
      </c>
      <c r="J455" s="1">
        <v>70</v>
      </c>
      <c r="K455" s="72" t="str">
        <v>-</v>
      </c>
      <c r="L455" s="117"/>
      <c r="M455" s="118"/>
    </row>
    <row r="456" spans="1:13">
      <c r="A456" s="1">
        <v>100017530</v>
      </c>
      <c r="B456" s="1" t="str">
        <v>Košický</v>
      </c>
      <c r="C456" s="1" t="str">
        <v>Košice - okolie</v>
      </c>
      <c r="D456" s="1" t="str">
        <v>Spojená škola</v>
      </c>
      <c r="E456" s="21" t="str">
        <v>Hlavná 53, 4501 Moldava nad Bodvou</v>
      </c>
      <c r="F456" s="1">
        <v>1</v>
      </c>
      <c r="G456" s="1">
        <v>3</v>
      </c>
      <c r="H456" s="1">
        <v>157</v>
      </c>
      <c r="I456" s="1">
        <v>280</v>
      </c>
      <c r="J456" s="1">
        <v>70</v>
      </c>
      <c r="K456" s="72" t="str">
        <v>-</v>
      </c>
      <c r="L456" s="117"/>
      <c r="M456" s="118"/>
    </row>
    <row r="457" spans="1:13">
      <c r="A457" s="1">
        <v>100017531</v>
      </c>
      <c r="B457" s="1" t="str">
        <v>Košický</v>
      </c>
      <c r="C457" s="1" t="str">
        <v>Michalovce</v>
      </c>
      <c r="D457" s="1" t="str">
        <v>Spojená škola internátna</v>
      </c>
      <c r="E457" s="21" t="str">
        <v>Nám. A. Dubčeka 270, 7222 Strážske</v>
      </c>
      <c r="F457" s="1">
        <v>3</v>
      </c>
      <c r="G457" s="1">
        <v>3</v>
      </c>
      <c r="H457" s="1">
        <v>145</v>
      </c>
      <c r="I457" s="1">
        <v>280</v>
      </c>
      <c r="J457" s="1">
        <v>70</v>
      </c>
      <c r="K457" s="72" t="str">
        <v>-</v>
      </c>
      <c r="L457" s="117"/>
      <c r="M457" s="118"/>
    </row>
    <row r="458" spans="1:13">
      <c r="A458" s="1">
        <v>100017531</v>
      </c>
      <c r="B458" s="1" t="str">
        <v>Košický</v>
      </c>
      <c r="C458" s="1" t="str">
        <v>Michalovce</v>
      </c>
      <c r="D458" s="1" t="str">
        <v>Spojená škola internátna</v>
      </c>
      <c r="E458" s="21" t="str">
        <v>Nová 1690 / 11, 7801 Sečovce</v>
      </c>
      <c r="F458" s="1">
        <v>3</v>
      </c>
      <c r="G458" s="1">
        <v>1</v>
      </c>
      <c r="H458" s="1">
        <v>10</v>
      </c>
      <c r="I458" s="1">
        <v>100</v>
      </c>
      <c r="J458" s="1">
        <v>25</v>
      </c>
      <c r="K458" s="72" t="str">
        <v>-</v>
      </c>
      <c r="L458" s="117"/>
      <c r="M458" s="118"/>
    </row>
    <row r="459" spans="1:13">
      <c r="A459" s="1">
        <v>100017531</v>
      </c>
      <c r="B459" s="1" t="str">
        <v>Košický</v>
      </c>
      <c r="C459" s="1" t="str">
        <v>Michalovce</v>
      </c>
      <c r="D459" s="1" t="str">
        <v>Spojená škola internátna</v>
      </c>
      <c r="E459" s="21" t="str">
        <v>Školská 12, 7101 Michalovce</v>
      </c>
      <c r="F459" s="1">
        <v>3</v>
      </c>
      <c r="G459" s="1">
        <v>1</v>
      </c>
      <c r="H459" s="1">
        <v>22</v>
      </c>
      <c r="I459" s="1">
        <v>100</v>
      </c>
      <c r="J459" s="1">
        <v>25</v>
      </c>
      <c r="K459" s="72" t="str">
        <v>-</v>
      </c>
      <c r="L459" s="117"/>
      <c r="M459" s="118"/>
    </row>
    <row r="460" spans="1:13">
      <c r="A460" s="1">
        <v>100017532</v>
      </c>
      <c r="B460" s="1" t="str">
        <v>Košický</v>
      </c>
      <c r="C460" s="1" t="str">
        <v>Michalovce</v>
      </c>
      <c r="D460" s="1" t="str">
        <v>Spojená škola</v>
      </c>
      <c r="E460" s="21" t="str">
        <v>Kapušianska 2, 7214 Pavlovce nad Uhom</v>
      </c>
      <c r="F460" s="1">
        <v>1</v>
      </c>
      <c r="G460" s="1">
        <v>3</v>
      </c>
      <c r="H460" s="1">
        <v>282</v>
      </c>
      <c r="I460" s="1">
        <v>400</v>
      </c>
      <c r="J460" s="1">
        <v>100</v>
      </c>
      <c r="K460" s="72" t="str">
        <v>-</v>
      </c>
      <c r="L460" s="117"/>
      <c r="M460" s="118"/>
    </row>
    <row r="461" spans="1:13">
      <c r="A461" s="1">
        <v>100017533</v>
      </c>
      <c r="B461" s="1" t="str">
        <v>Košický</v>
      </c>
      <c r="C461" s="1" t="str">
        <v>Michalovce</v>
      </c>
      <c r="D461" s="1" t="str">
        <v>Spojená škola</v>
      </c>
      <c r="E461" s="21" t="str">
        <v>J. Dózsu 32, 7901 Veľké Kapušany</v>
      </c>
      <c r="F461" s="1">
        <v>1</v>
      </c>
      <c r="G461" s="1">
        <v>4</v>
      </c>
      <c r="H461" s="1">
        <v>244</v>
      </c>
      <c r="I461" s="1">
        <v>400</v>
      </c>
      <c r="J461" s="1">
        <v>100</v>
      </c>
      <c r="K461" s="72" t="str">
        <v>-</v>
      </c>
      <c r="L461" s="117"/>
      <c r="M461" s="118"/>
    </row>
    <row r="462" spans="1:13">
      <c r="A462" s="1">
        <v>100017534</v>
      </c>
      <c r="B462" s="1" t="str">
        <v>Košický</v>
      </c>
      <c r="C462" s="1" t="str">
        <v>Michalovce</v>
      </c>
      <c r="D462" s="1" t="str">
        <v>Spojená škola internátna</v>
      </c>
      <c r="E462" s="21" t="str">
        <v>A. Kmeťa 2, 7101 Michalovce</v>
      </c>
      <c r="F462" s="1">
        <v>4</v>
      </c>
      <c r="G462" s="1">
        <v>1</v>
      </c>
      <c r="H462" s="1">
        <v>10</v>
      </c>
      <c r="I462" s="1">
        <v>100</v>
      </c>
      <c r="J462" s="1">
        <v>25</v>
      </c>
      <c r="K462" s="72" t="str">
        <v>-</v>
      </c>
      <c r="L462" s="117"/>
      <c r="M462" s="118"/>
    </row>
    <row r="463" spans="1:13">
      <c r="A463" s="1">
        <v>100017534</v>
      </c>
      <c r="B463" s="1" t="str">
        <v>Košický</v>
      </c>
      <c r="C463" s="1" t="str">
        <v>Michalovce</v>
      </c>
      <c r="D463" s="1" t="str">
        <v>Spojená škola internátna</v>
      </c>
      <c r="E463" s="21" t="str">
        <v>Andreja Hrehovčíka 1, 7101 Michalovce</v>
      </c>
      <c r="F463" s="1">
        <v>4</v>
      </c>
      <c r="G463" s="1">
        <v>1</v>
      </c>
      <c r="H463" s="1">
        <v>10</v>
      </c>
      <c r="I463" s="1">
        <v>100</v>
      </c>
      <c r="J463" s="1">
        <v>25</v>
      </c>
      <c r="K463" s="72" t="str">
        <v>-</v>
      </c>
      <c r="L463" s="117"/>
      <c r="M463" s="118"/>
    </row>
    <row r="464" spans="1:13">
      <c r="A464" s="1">
        <v>100017534</v>
      </c>
      <c r="B464" s="1" t="str">
        <v>Košický</v>
      </c>
      <c r="C464" s="1" t="str">
        <v>Michalovce</v>
      </c>
      <c r="D464" s="1" t="str">
        <v>Spojená škola internátna</v>
      </c>
      <c r="E464" s="21" t="str">
        <v>Školská 10, 7101 Michalovce</v>
      </c>
      <c r="F464" s="1">
        <v>4</v>
      </c>
      <c r="G464" s="1">
        <v>3</v>
      </c>
      <c r="H464" s="1">
        <v>212</v>
      </c>
      <c r="I464" s="1">
        <v>400</v>
      </c>
      <c r="J464" s="1">
        <v>100</v>
      </c>
      <c r="K464" s="72" t="str">
        <v>-</v>
      </c>
      <c r="L464" s="117"/>
      <c r="M464" s="118"/>
    </row>
    <row r="465" spans="1:13">
      <c r="A465" s="1">
        <v>100017534</v>
      </c>
      <c r="B465" s="1" t="str">
        <v>Košický</v>
      </c>
      <c r="C465" s="1" t="str">
        <v>Michalovce</v>
      </c>
      <c r="D465" s="1" t="str">
        <v>Spojená škola internátna</v>
      </c>
      <c r="E465" s="21" t="str">
        <v>Špitálska 2, 7101 Michalovce</v>
      </c>
      <c r="F465" s="1">
        <v>4</v>
      </c>
      <c r="G465" s="1">
        <v>1</v>
      </c>
      <c r="H465" s="1">
        <v>10</v>
      </c>
      <c r="I465" s="1">
        <v>100</v>
      </c>
      <c r="J465" s="1">
        <v>25</v>
      </c>
      <c r="K465" s="72" t="str">
        <v>-</v>
      </c>
      <c r="L465" s="117"/>
      <c r="M465" s="118"/>
    </row>
    <row r="466" spans="1:13">
      <c r="A466" s="1">
        <v>100017535</v>
      </c>
      <c r="B466" s="1" t="str">
        <v>Košický</v>
      </c>
      <c r="C466" s="1" t="str">
        <v>Rožňava</v>
      </c>
      <c r="D466" s="1" t="str">
        <v>Spojená škola</v>
      </c>
      <c r="E466" s="21" t="str">
        <v>J. A. Komenského 5, 4801 Rožňava</v>
      </c>
      <c r="F466" s="1">
        <v>1</v>
      </c>
      <c r="G466" s="1">
        <v>3</v>
      </c>
      <c r="H466" s="1">
        <v>393</v>
      </c>
      <c r="I466" s="1">
        <v>470</v>
      </c>
      <c r="J466" s="1">
        <v>120</v>
      </c>
      <c r="K466" s="72" t="str">
        <v>-</v>
      </c>
      <c r="L466" s="117"/>
      <c r="M466" s="118"/>
    </row>
    <row r="467" spans="1:13">
      <c r="A467" s="1">
        <v>100017536</v>
      </c>
      <c r="B467" s="1" t="str">
        <v>Košický</v>
      </c>
      <c r="C467" s="1" t="str">
        <v>Rožňava</v>
      </c>
      <c r="D467" s="1" t="str">
        <v>Spojená škola internátna</v>
      </c>
      <c r="E467" s="21" t="str">
        <v>Biele Vody 263, 5376 Mlynky</v>
      </c>
      <c r="F467" s="1">
        <v>2</v>
      </c>
      <c r="G467" s="1">
        <v>4</v>
      </c>
      <c r="H467" s="1">
        <v>264</v>
      </c>
      <c r="I467" s="1">
        <v>400</v>
      </c>
      <c r="J467" s="1">
        <v>100</v>
      </c>
      <c r="K467" s="72" t="str">
        <v>-</v>
      </c>
      <c r="L467" s="117"/>
      <c r="M467" s="118"/>
    </row>
    <row r="468" spans="1:13">
      <c r="A468" s="1">
        <v>100017536</v>
      </c>
      <c r="B468" s="1" t="str">
        <v>Košický</v>
      </c>
      <c r="C468" s="1" t="str">
        <v>Rožňava</v>
      </c>
      <c r="D468" s="1" t="str">
        <v>Spojená škola internátna</v>
      </c>
      <c r="E468" s="21" t="str">
        <v>Zeleného stromu 8, 4801 Rožňava</v>
      </c>
      <c r="F468" s="1">
        <v>2</v>
      </c>
      <c r="G468" s="1">
        <v>1</v>
      </c>
      <c r="H468" s="1">
        <v>19</v>
      </c>
      <c r="I468" s="1">
        <v>100</v>
      </c>
      <c r="J468" s="1">
        <v>25</v>
      </c>
      <c r="K468" s="72" t="str">
        <v>-</v>
      </c>
      <c r="L468" s="117"/>
      <c r="M468" s="118"/>
    </row>
    <row r="469" spans="1:13">
      <c r="A469" s="1">
        <v>100017538</v>
      </c>
      <c r="B469" s="1" t="str">
        <v>Košický</v>
      </c>
      <c r="C469" s="1" t="str">
        <v>Rožňava</v>
      </c>
      <c r="D469" s="1" t="str">
        <v>Spojená škola</v>
      </c>
      <c r="E469" s="21" t="str">
        <v>Nová 803, 4925 Dobšiná</v>
      </c>
      <c r="F469" s="1">
        <v>1</v>
      </c>
      <c r="G469" s="1">
        <v>4</v>
      </c>
      <c r="H469" s="1">
        <v>367</v>
      </c>
      <c r="I469" s="1">
        <v>470</v>
      </c>
      <c r="J469" s="1">
        <v>120</v>
      </c>
      <c r="K469" s="72" t="str">
        <v>-</v>
      </c>
      <c r="L469" s="117"/>
      <c r="M469" s="118"/>
    </row>
    <row r="470" spans="1:13">
      <c r="A470" s="1">
        <v>100017539</v>
      </c>
      <c r="B470" s="1" t="str">
        <v>Košický</v>
      </c>
      <c r="C470" s="1" t="str">
        <v>Spišská Nová Ves</v>
      </c>
      <c r="D470" s="1" t="str">
        <v>Spojená škola</v>
      </c>
      <c r="E470" s="21" t="str">
        <v>Hviezdoslavova 25, 5270 Spišská Nová Ves</v>
      </c>
      <c r="F470" s="1">
        <v>5</v>
      </c>
      <c r="G470" s="1">
        <v>3</v>
      </c>
      <c r="H470" s="1">
        <v>166</v>
      </c>
      <c r="I470" s="1">
        <v>800</v>
      </c>
      <c r="J470" s="1">
        <v>200</v>
      </c>
      <c r="K470" s="72" t="str">
        <v>áno</v>
      </c>
      <c r="L470" s="117"/>
      <c r="M470" s="118"/>
    </row>
    <row r="471" spans="1:13">
      <c r="A471" s="1">
        <v>100017539</v>
      </c>
      <c r="B471" s="1" t="str">
        <v>Košický</v>
      </c>
      <c r="C471" s="1" t="str">
        <v>Spišská Nová Ves</v>
      </c>
      <c r="D471" s="1" t="str">
        <v>Spojená škola</v>
      </c>
      <c r="E471" s="21" t="str">
        <v>J. Fabiniho 3, 5270 Spišská Nová Ves</v>
      </c>
      <c r="F471" s="1">
        <v>5</v>
      </c>
      <c r="G471" s="1">
        <v>1</v>
      </c>
      <c r="H471" s="1">
        <v>10</v>
      </c>
      <c r="I471" s="1">
        <v>800</v>
      </c>
      <c r="J471" s="1">
        <v>200</v>
      </c>
      <c r="K471" s="72" t="str">
        <v>áno</v>
      </c>
      <c r="L471" s="117"/>
      <c r="M471" s="118"/>
    </row>
    <row r="472" spans="1:13">
      <c r="A472" s="1">
        <v>100017539</v>
      </c>
      <c r="B472" s="1" t="str">
        <v>Košický</v>
      </c>
      <c r="C472" s="1" t="str">
        <v>Spišská Nová Ves</v>
      </c>
      <c r="D472" s="1" t="str">
        <v>Spojená škola</v>
      </c>
      <c r="E472" s="21" t="str">
        <v>Jána Jánskeho 1, 5201 Spišská Nová Ves</v>
      </c>
      <c r="F472" s="1">
        <v>5</v>
      </c>
      <c r="G472" s="1">
        <v>1</v>
      </c>
      <c r="H472" s="1">
        <v>49</v>
      </c>
      <c r="I472" s="1">
        <v>800</v>
      </c>
      <c r="J472" s="1">
        <v>200</v>
      </c>
      <c r="K472" s="72" t="str">
        <v>áno</v>
      </c>
      <c r="L472" s="117"/>
      <c r="M472" s="118"/>
    </row>
    <row r="473" spans="1:13">
      <c r="A473" s="1">
        <v>100017539</v>
      </c>
      <c r="B473" s="1" t="str">
        <v>Košický</v>
      </c>
      <c r="C473" s="1" t="str">
        <v>Spišská Nová Ves</v>
      </c>
      <c r="D473" s="1" t="str">
        <v>Spojená škola</v>
      </c>
      <c r="E473" s="21" t="str">
        <v>Michalská 39, 5321 Markušovce</v>
      </c>
      <c r="F473" s="1">
        <v>5</v>
      </c>
      <c r="G473" s="1">
        <v>2</v>
      </c>
      <c r="H473" s="1">
        <v>47</v>
      </c>
      <c r="I473" s="1">
        <v>800</v>
      </c>
      <c r="J473" s="1">
        <v>200</v>
      </c>
      <c r="K473" s="72" t="str">
        <v>áno</v>
      </c>
      <c r="L473" s="117"/>
      <c r="M473" s="118"/>
    </row>
    <row r="474" spans="1:13">
      <c r="A474" s="1">
        <v>100017539</v>
      </c>
      <c r="B474" s="1" t="str">
        <v>Košický</v>
      </c>
      <c r="C474" s="1" t="str">
        <v>Spišská Nová Ves</v>
      </c>
      <c r="D474" s="1" t="str">
        <v>Spojená škola</v>
      </c>
      <c r="E474" s="21" t="str">
        <v>Michalská 55 / 77, 5321 Markušovce</v>
      </c>
      <c r="F474" s="1">
        <v>5</v>
      </c>
      <c r="G474" s="1">
        <v>1</v>
      </c>
      <c r="H474" s="1">
        <v>19</v>
      </c>
      <c r="I474" s="1">
        <v>800</v>
      </c>
      <c r="J474" s="1">
        <v>200</v>
      </c>
      <c r="K474" s="72" t="str">
        <v>áno</v>
      </c>
      <c r="L474" s="117"/>
      <c r="M474" s="118"/>
    </row>
    <row r="475" spans="1:13">
      <c r="A475" s="1">
        <v>100017540</v>
      </c>
      <c r="B475" s="1" t="str">
        <v>Košický</v>
      </c>
      <c r="C475" s="1" t="str">
        <v>Spišská Nová Ves</v>
      </c>
      <c r="D475" s="1" t="str">
        <v>Súkromná spojená škola EDURAM</v>
      </c>
      <c r="E475" s="21" t="str">
        <v>Družstevná 4, 5342 Krompachy</v>
      </c>
      <c r="F475" s="1">
        <v>4</v>
      </c>
      <c r="G475" s="1">
        <v>2</v>
      </c>
      <c r="H475" s="1">
        <v>65</v>
      </c>
      <c r="I475" s="1">
        <v>230</v>
      </c>
      <c r="J475" s="1">
        <v>60</v>
      </c>
      <c r="K475" s="72" t="str">
        <v>-</v>
      </c>
      <c r="L475" s="117"/>
      <c r="M475" s="118"/>
    </row>
    <row r="476" spans="1:13">
      <c r="A476" s="1">
        <v>100017540</v>
      </c>
      <c r="B476" s="1" t="str">
        <v>Košický</v>
      </c>
      <c r="C476" s="1" t="str">
        <v>Spišská Nová Ves</v>
      </c>
      <c r="D476" s="1" t="str">
        <v>Súkromná spojená škola EDURAM</v>
      </c>
      <c r="E476" s="21" t="str">
        <v>Maurerova 55, 5342 Krompachy</v>
      </c>
      <c r="F476" s="1">
        <v>4</v>
      </c>
      <c r="G476" s="1">
        <v>2</v>
      </c>
      <c r="H476" s="1">
        <v>91</v>
      </c>
      <c r="I476" s="1">
        <v>230</v>
      </c>
      <c r="J476" s="1">
        <v>60</v>
      </c>
      <c r="K476" s="72" t="str">
        <v>-</v>
      </c>
      <c r="L476" s="117"/>
      <c r="M476" s="118"/>
    </row>
    <row r="477" spans="1:13">
      <c r="A477" s="1">
        <v>100017540</v>
      </c>
      <c r="B477" s="1" t="str">
        <v>Košický</v>
      </c>
      <c r="C477" s="1" t="str">
        <v>Spišská Nová Ves</v>
      </c>
      <c r="D477" s="1" t="str">
        <v>Súkromná spojená škola EDURAM</v>
      </c>
      <c r="E477" s="21" t="str">
        <v>Richnava 240, 5351 Richnava</v>
      </c>
      <c r="F477" s="1">
        <v>4</v>
      </c>
      <c r="G477" s="1">
        <v>3</v>
      </c>
      <c r="H477" s="1">
        <v>263</v>
      </c>
      <c r="I477" s="1">
        <v>400</v>
      </c>
      <c r="J477" s="1">
        <v>100</v>
      </c>
      <c r="K477" s="72" t="str">
        <v>-</v>
      </c>
      <c r="L477" s="117"/>
      <c r="M477" s="118"/>
    </row>
    <row r="478" spans="1:13">
      <c r="A478" s="1">
        <v>100017540</v>
      </c>
      <c r="B478" s="1" t="str">
        <v>Košický</v>
      </c>
      <c r="C478" s="1" t="str">
        <v>Spišská Nová Ves</v>
      </c>
      <c r="D478" s="1" t="str">
        <v>Súkromná spojená škola EDURAM</v>
      </c>
      <c r="E478" s="21" t="str">
        <v>Vítkovce 6, 5363 Vítkovce</v>
      </c>
      <c r="F478" s="1">
        <v>4</v>
      </c>
      <c r="G478" s="1">
        <v>2</v>
      </c>
      <c r="H478" s="1">
        <v>43</v>
      </c>
      <c r="I478" s="1">
        <v>150</v>
      </c>
      <c r="J478" s="1">
        <v>40</v>
      </c>
      <c r="K478" s="72" t="str">
        <v>-</v>
      </c>
      <c r="L478" s="117"/>
      <c r="M478" s="118"/>
    </row>
    <row r="479" spans="1:13">
      <c r="A479" s="1">
        <v>100017541</v>
      </c>
      <c r="B479" s="1" t="str">
        <v>Košický</v>
      </c>
      <c r="C479" s="1" t="str">
        <v>Spišská Nová Ves</v>
      </c>
      <c r="D479" s="1" t="str">
        <v>Cirkevná spojená škola</v>
      </c>
      <c r="E479" s="21" t="str">
        <v>Komenského 6, 5361 Spišské Vlachy</v>
      </c>
      <c r="F479" s="1">
        <v>1</v>
      </c>
      <c r="G479" s="1">
        <v>2</v>
      </c>
      <c r="H479" s="1">
        <v>297</v>
      </c>
      <c r="I479" s="1">
        <v>400</v>
      </c>
      <c r="J479" s="1">
        <v>100</v>
      </c>
      <c r="K479" s="72" t="str">
        <v>-</v>
      </c>
      <c r="L479" s="117"/>
      <c r="M479" s="118"/>
    </row>
    <row r="480" spans="1:13">
      <c r="A480" s="1">
        <v>100017542</v>
      </c>
      <c r="B480" s="1" t="str">
        <v>Košický</v>
      </c>
      <c r="C480" s="1" t="str">
        <v>Spišská Nová Ves</v>
      </c>
      <c r="D480" s="1" t="str">
        <v>Spojená škola internátna</v>
      </c>
      <c r="E480" s="21" t="str">
        <v>Partizánska 13, 5361 Spišské Vlachy</v>
      </c>
      <c r="F480" s="1">
        <v>1</v>
      </c>
      <c r="G480" s="1">
        <v>3</v>
      </c>
      <c r="H480" s="1">
        <v>190</v>
      </c>
      <c r="I480" s="1">
        <v>280</v>
      </c>
      <c r="J480" s="1">
        <v>70</v>
      </c>
      <c r="K480" s="72" t="str">
        <v>-</v>
      </c>
      <c r="L480" s="117"/>
      <c r="M480" s="118"/>
    </row>
    <row r="481" spans="1:13">
      <c r="A481" s="1">
        <v>100017543</v>
      </c>
      <c r="B481" s="1" t="str">
        <v>Košický</v>
      </c>
      <c r="C481" s="1" t="str">
        <v>Spišská Nová Ves</v>
      </c>
      <c r="D481" s="1" t="str">
        <v>Spojená škola sv. Maximiliána Mária Kolbeho</v>
      </c>
      <c r="E481" s="21" t="str">
        <v>Gaštanová 11, 5201 Spišská Nová Ves</v>
      </c>
      <c r="F481" s="1">
        <v>2</v>
      </c>
      <c r="G481" s="1">
        <v>3</v>
      </c>
      <c r="H481" s="1">
        <v>106</v>
      </c>
      <c r="I481" s="1">
        <v>280</v>
      </c>
      <c r="J481" s="1">
        <v>70</v>
      </c>
      <c r="K481" s="72" t="str">
        <v>-</v>
      </c>
      <c r="L481" s="117"/>
      <c r="M481" s="118"/>
    </row>
    <row r="482" spans="1:13">
      <c r="A482" s="1">
        <v>100017543</v>
      </c>
      <c r="B482" s="1" t="str">
        <v>Košický</v>
      </c>
      <c r="C482" s="1" t="str">
        <v>Spišská Nová Ves</v>
      </c>
      <c r="D482" s="1" t="str">
        <v>Spojená škola sv. Maximiliána Mária Kolbeho</v>
      </c>
      <c r="E482" s="21" t="str">
        <v>Gaštanova ul. č. 11, 5201 Spišská Nová Ves</v>
      </c>
      <c r="F482" s="1">
        <v>2</v>
      </c>
      <c r="G482" s="1">
        <v>1</v>
      </c>
      <c r="H482" s="1">
        <v>10</v>
      </c>
      <c r="I482" s="1">
        <v>100</v>
      </c>
      <c r="J482" s="1">
        <v>25</v>
      </c>
      <c r="K482" s="72" t="str">
        <v>-</v>
      </c>
      <c r="L482" s="117"/>
      <c r="M482" s="118"/>
    </row>
    <row r="483" spans="1:13">
      <c r="A483" s="1">
        <v>100017544</v>
      </c>
      <c r="B483" s="1" t="str">
        <v>Košický</v>
      </c>
      <c r="C483" s="1" t="str">
        <v>Spišská Nová Ves</v>
      </c>
      <c r="D483" s="1" t="str">
        <v>Spojená škola</v>
      </c>
      <c r="E483" s="21" t="str">
        <v>Zimné 465, 5323 Rudňany</v>
      </c>
      <c r="F483" s="1">
        <v>1</v>
      </c>
      <c r="G483" s="1">
        <v>4</v>
      </c>
      <c r="H483" s="1">
        <v>471</v>
      </c>
      <c r="I483" s="1">
        <v>470</v>
      </c>
      <c r="J483" s="1">
        <v>120</v>
      </c>
      <c r="K483" s="72" t="str">
        <v>-</v>
      </c>
      <c r="L483" s="117"/>
      <c r="M483" s="118"/>
    </row>
    <row r="484" spans="1:13">
      <c r="A484" s="1">
        <v>100017545</v>
      </c>
      <c r="B484" s="1" t="str">
        <v>Košický</v>
      </c>
      <c r="C484" s="1" t="str">
        <v>Trebišov</v>
      </c>
      <c r="D484" s="1" t="str">
        <v>Spojená škola internátna</v>
      </c>
      <c r="E484" s="21" t="str">
        <v>M. R. Štefánika 66 / 5, 7501 Trebišov</v>
      </c>
      <c r="F484" s="1">
        <v>2</v>
      </c>
      <c r="G484" s="1">
        <v>1</v>
      </c>
      <c r="H484" s="1">
        <v>12</v>
      </c>
      <c r="I484" s="1">
        <v>100</v>
      </c>
      <c r="J484" s="1">
        <v>25</v>
      </c>
      <c r="K484" s="72" t="str">
        <v>-</v>
      </c>
      <c r="L484" s="117"/>
      <c r="M484" s="118"/>
    </row>
    <row r="485" spans="1:13">
      <c r="A485" s="1">
        <v>100017545</v>
      </c>
      <c r="B485" s="1" t="str">
        <v>Košický</v>
      </c>
      <c r="C485" s="1" t="str">
        <v>Trebišov</v>
      </c>
      <c r="D485" s="1" t="str">
        <v>Spojená škola internátna</v>
      </c>
      <c r="E485" s="21" t="str">
        <v>Poľná 1, 7501 Trebišov</v>
      </c>
      <c r="F485" s="1">
        <v>2</v>
      </c>
      <c r="G485" s="1">
        <v>4</v>
      </c>
      <c r="H485" s="1">
        <v>290</v>
      </c>
      <c r="I485" s="1">
        <v>400</v>
      </c>
      <c r="J485" s="1">
        <v>100</v>
      </c>
      <c r="K485" s="72" t="str">
        <v>-</v>
      </c>
      <c r="L485" s="117"/>
      <c r="M485" s="118"/>
    </row>
    <row r="486" spans="1:13">
      <c r="A486" s="1">
        <v>100017546</v>
      </c>
      <c r="B486" s="1" t="str">
        <v>Košický</v>
      </c>
      <c r="C486" s="1" t="str">
        <v>Trebišov</v>
      </c>
      <c r="D486" s="1" t="str">
        <v>Spojená škola</v>
      </c>
      <c r="E486" s="21" t="str">
        <v>Dargovských hrdinov 118, 7801 Sečovce</v>
      </c>
      <c r="F486" s="1">
        <v>5</v>
      </c>
      <c r="G486" s="1">
        <v>1</v>
      </c>
      <c r="H486" s="1">
        <v>19</v>
      </c>
      <c r="I486" s="1">
        <v>100</v>
      </c>
      <c r="J486" s="1">
        <v>25</v>
      </c>
      <c r="K486" s="72" t="str">
        <v>-</v>
      </c>
      <c r="L486" s="117"/>
      <c r="M486" s="118"/>
    </row>
    <row r="487" spans="1:13">
      <c r="A487" s="1">
        <v>100017546</v>
      </c>
      <c r="B487" s="1" t="str">
        <v>Košický</v>
      </c>
      <c r="C487" s="1" t="str">
        <v>Trebišov</v>
      </c>
      <c r="D487" s="1" t="str">
        <v>Spojená škola</v>
      </c>
      <c r="E487" s="21" t="str">
        <v>Kollárova 17, 7801 Sečovce</v>
      </c>
      <c r="F487" s="1">
        <v>5</v>
      </c>
      <c r="G487" s="1">
        <v>1</v>
      </c>
      <c r="H487" s="1">
        <v>15</v>
      </c>
      <c r="I487" s="1">
        <v>100</v>
      </c>
      <c r="J487" s="1">
        <v>25</v>
      </c>
      <c r="K487" s="72" t="str">
        <v>-</v>
      </c>
      <c r="L487" s="117"/>
      <c r="M487" s="118"/>
    </row>
    <row r="488" spans="1:13">
      <c r="A488" s="1">
        <v>100017546</v>
      </c>
      <c r="B488" s="1" t="str">
        <v>Košický</v>
      </c>
      <c r="C488" s="1" t="str">
        <v>Trebišov</v>
      </c>
      <c r="D488" s="1" t="str">
        <v>Spojená škola</v>
      </c>
      <c r="E488" s="21" t="str">
        <v>Lesná 44 / 18, 7661 Bačkov</v>
      </c>
      <c r="F488" s="1">
        <v>5</v>
      </c>
      <c r="G488" s="1">
        <v>1</v>
      </c>
      <c r="H488" s="1">
        <v>110</v>
      </c>
      <c r="I488" s="1">
        <v>280</v>
      </c>
      <c r="J488" s="1">
        <v>70</v>
      </c>
      <c r="K488" s="72" t="str">
        <v>-</v>
      </c>
      <c r="L488" s="117"/>
      <c r="M488" s="118"/>
    </row>
    <row r="489" spans="1:13">
      <c r="A489" s="1">
        <v>100017546</v>
      </c>
      <c r="B489" s="1" t="str">
        <v>Košický</v>
      </c>
      <c r="C489" s="1" t="str">
        <v>Trebišov</v>
      </c>
      <c r="D489" s="1" t="str">
        <v>Spojená škola</v>
      </c>
      <c r="E489" s="21" t="str">
        <v>Obchodná 164, 7801 Sečovce</v>
      </c>
      <c r="F489" s="1">
        <v>5</v>
      </c>
      <c r="G489" s="1">
        <v>3</v>
      </c>
      <c r="H489" s="1">
        <v>540</v>
      </c>
      <c r="I489" s="1">
        <v>570</v>
      </c>
      <c r="J489" s="1">
        <v>140</v>
      </c>
      <c r="K489" s="72" t="str">
        <v>-</v>
      </c>
      <c r="L489" s="117"/>
      <c r="M489" s="118"/>
    </row>
    <row r="490" spans="1:13">
      <c r="A490" s="1">
        <v>100017546</v>
      </c>
      <c r="B490" s="1" t="str">
        <v>Košický</v>
      </c>
      <c r="C490" s="1" t="str">
        <v>Trebišov</v>
      </c>
      <c r="D490" s="1" t="str">
        <v>Spojená škola</v>
      </c>
      <c r="E490" s="21" t="str">
        <v>Školská 242, 7614 Lastovce</v>
      </c>
      <c r="F490" s="1">
        <v>5</v>
      </c>
      <c r="G490" s="1">
        <v>1</v>
      </c>
      <c r="H490" s="1">
        <v>95</v>
      </c>
      <c r="I490" s="1">
        <v>230</v>
      </c>
      <c r="J490" s="1">
        <v>60</v>
      </c>
      <c r="K490" s="72" t="str">
        <v>-</v>
      </c>
      <c r="L490" s="117"/>
      <c r="M490" s="118"/>
    </row>
    <row r="491" spans="1:13">
      <c r="A491" s="1">
        <v>100017547</v>
      </c>
      <c r="B491" s="1" t="str">
        <v>Košický</v>
      </c>
      <c r="C491" s="1" t="str">
        <v>Trebišov</v>
      </c>
      <c r="D491" s="1" t="str">
        <v>Cirkevná spojená škola</v>
      </c>
      <c r="E491" s="21" t="str">
        <v>Kollárova 17, 7801 Sečovce</v>
      </c>
      <c r="F491" s="1">
        <v>1</v>
      </c>
      <c r="G491" s="1">
        <v>2</v>
      </c>
      <c r="H491" s="1">
        <v>185</v>
      </c>
      <c r="I491" s="1">
        <v>280</v>
      </c>
      <c r="J491" s="1">
        <v>70</v>
      </c>
      <c r="K491" s="72" t="str">
        <v>-</v>
      </c>
      <c r="L491" s="117"/>
      <c r="M491" s="118"/>
    </row>
    <row r="492" spans="1:13">
      <c r="A492" s="1">
        <v>100017918</v>
      </c>
      <c r="B492" s="1" t="str">
        <v>Košický</v>
      </c>
      <c r="C492" s="1" t="str">
        <v>Košice I</v>
      </c>
      <c r="D492" s="1" t="str">
        <v>Súkromná základná škola pre žiakov s autizmom</v>
      </c>
      <c r="E492" s="21" t="str">
        <v>Juhoslovanská 2, 4013 Košice-Sídlisko Ťahanovce</v>
      </c>
      <c r="F492" s="1">
        <v>1</v>
      </c>
      <c r="G492" s="1">
        <v>1</v>
      </c>
      <c r="H492" s="1">
        <v>106</v>
      </c>
      <c r="I492" s="1">
        <v>280</v>
      </c>
      <c r="J492" s="1">
        <v>70</v>
      </c>
      <c r="K492" s="72" t="str">
        <v>-</v>
      </c>
      <c r="L492" s="117"/>
      <c r="M492" s="118"/>
    </row>
    <row r="493" spans="1:13">
      <c r="A493" s="1">
        <v>100018039</v>
      </c>
      <c r="B493" s="1" t="str">
        <v>Košický</v>
      </c>
      <c r="C493" s="1" t="str">
        <v>Košice III</v>
      </c>
      <c r="D493" s="1" t="str">
        <v>Súkromná základná škola pre žiakov s autizmom HRDLIČKA</v>
      </c>
      <c r="E493" s="21" t="str">
        <v>Exnárova 10, 4022 Košice-Dargovských hrdinov</v>
      </c>
      <c r="F493" s="1">
        <v>1</v>
      </c>
      <c r="G493" s="1">
        <v>1</v>
      </c>
      <c r="H493" s="1">
        <v>19</v>
      </c>
      <c r="I493" s="1">
        <v>100</v>
      </c>
      <c r="J493" s="1">
        <v>25</v>
      </c>
      <c r="K493" s="72" t="str">
        <v>-</v>
      </c>
      <c r="L493" s="117"/>
      <c r="M493" s="118"/>
    </row>
    <row r="494" spans="1:13">
      <c r="A494" s="1">
        <v>100018075</v>
      </c>
      <c r="B494" s="1" t="str">
        <v>Košický</v>
      </c>
      <c r="C494" s="1" t="str">
        <v>Košice - okolie</v>
      </c>
      <c r="D494" s="1" t="str">
        <v>Základná škola s materskou školou</v>
      </c>
      <c r="E494" s="21" t="str">
        <v>Bidovce 209, 4445 Bidovce</v>
      </c>
      <c r="F494" s="1">
        <v>2</v>
      </c>
      <c r="G494" s="1">
        <v>1</v>
      </c>
      <c r="H494" s="1">
        <v>184</v>
      </c>
      <c r="I494" s="1">
        <v>280</v>
      </c>
      <c r="J494" s="1">
        <v>70</v>
      </c>
      <c r="K494" s="72" t="str">
        <v>-</v>
      </c>
      <c r="L494" s="117"/>
      <c r="M494" s="118"/>
    </row>
    <row r="495" spans="1:13">
      <c r="A495" s="1">
        <v>100018075</v>
      </c>
      <c r="B495" s="1" t="str">
        <v>Košický</v>
      </c>
      <c r="C495" s="1" t="str">
        <v>Košice - okolie</v>
      </c>
      <c r="D495" s="1" t="str">
        <v>Základná škola s materskou školou</v>
      </c>
      <c r="E495" s="21" t="str">
        <v>Bidovce 213, 4445 Bidovce</v>
      </c>
      <c r="F495" s="1">
        <v>2</v>
      </c>
      <c r="G495" s="1">
        <v>1</v>
      </c>
      <c r="H495" s="1">
        <v>326</v>
      </c>
      <c r="I495" s="1">
        <v>470</v>
      </c>
      <c r="J495" s="1">
        <v>120</v>
      </c>
      <c r="K495" s="72" t="str">
        <v>-</v>
      </c>
      <c r="L495" s="117"/>
      <c r="M495" s="118"/>
    </row>
    <row r="496" spans="1:13">
      <c r="A496" s="1">
        <v>100018308</v>
      </c>
      <c r="B496" s="1" t="str">
        <v>Košický</v>
      </c>
      <c r="C496" s="1" t="str">
        <v>Rožňava</v>
      </c>
      <c r="D496" s="1" t="str">
        <v>Evanjelická cirkevná základná škola</v>
      </c>
      <c r="E496" s="21" t="str">
        <v>Zeleného stromu 14, 4801 Rožňava</v>
      </c>
      <c r="F496" s="1">
        <v>1</v>
      </c>
      <c r="G496" s="1">
        <v>1</v>
      </c>
      <c r="H496" s="1">
        <v>36</v>
      </c>
      <c r="I496" s="1">
        <v>150</v>
      </c>
      <c r="J496" s="1">
        <v>40</v>
      </c>
      <c r="K496" s="72" t="str">
        <v>-</v>
      </c>
      <c r="L496" s="117"/>
      <c r="M496" s="118"/>
    </row>
    <row r="497" spans="1:13">
      <c r="A497" s="1">
        <v>100018365</v>
      </c>
      <c r="B497" s="1" t="str">
        <v>Košický</v>
      </c>
      <c r="C497" s="1" t="str">
        <v>Košice I</v>
      </c>
      <c r="D497" s="1" t="str">
        <v>Spojená škola</v>
      </c>
      <c r="E497" s="21" t="str">
        <v>Odborárska 2, 4001 Košice-Sever</v>
      </c>
      <c r="F497" s="1">
        <v>1</v>
      </c>
      <c r="G497" s="1">
        <v>3</v>
      </c>
      <c r="H497" s="1">
        <v>268</v>
      </c>
      <c r="I497" s="1">
        <v>400</v>
      </c>
      <c r="J497" s="1">
        <v>100</v>
      </c>
      <c r="K497" s="72" t="str">
        <v>-</v>
      </c>
      <c r="L497" s="117"/>
      <c r="M497" s="118"/>
    </row>
    <row r="498" spans="1:13">
      <c r="A498" s="1">
        <v>100018370</v>
      </c>
      <c r="B498" s="1" t="str">
        <v>Košický</v>
      </c>
      <c r="C498" s="1" t="str">
        <v>Košice - okolie</v>
      </c>
      <c r="D498" s="1" t="str">
        <v>Základná škola s materskou školou</v>
      </c>
      <c r="E498" s="21" t="str">
        <v>Košická Polianka 148, 4441 Košická Polianka</v>
      </c>
      <c r="F498" s="1">
        <v>1</v>
      </c>
      <c r="G498" s="1">
        <v>1</v>
      </c>
      <c r="H498" s="1">
        <v>37</v>
      </c>
      <c r="I498" s="1">
        <v>150</v>
      </c>
      <c r="J498" s="1">
        <v>40</v>
      </c>
      <c r="K498" s="72" t="str">
        <v>-</v>
      </c>
      <c r="L498" s="117"/>
      <c r="M498" s="118"/>
    </row>
    <row r="499" spans="1:13">
      <c r="A499" s="1">
        <v>100018377</v>
      </c>
      <c r="B499" s="1" t="str">
        <v>Košický</v>
      </c>
      <c r="C499" s="1" t="str">
        <v>Košice - okolie</v>
      </c>
      <c r="D499" s="1" t="str">
        <v>Základná škola s vyučovacím jazykom maďarským - Alapiskola</v>
      </c>
      <c r="E499" s="21" t="str">
        <v>Československej armády 15, 4501 Moldava nad Bodvou</v>
      </c>
      <c r="F499" s="1">
        <v>1</v>
      </c>
      <c r="G499" s="1">
        <v>1</v>
      </c>
      <c r="H499" s="1">
        <v>586</v>
      </c>
      <c r="I499" s="1">
        <v>570</v>
      </c>
      <c r="J499" s="1">
        <v>140</v>
      </c>
      <c r="K499" s="72" t="str">
        <v>-</v>
      </c>
      <c r="L499" s="117"/>
      <c r="M499" s="118"/>
    </row>
    <row r="500" spans="1:13">
      <c r="A500" s="1">
        <v>100018381</v>
      </c>
      <c r="B500" s="1" t="str">
        <v>Košický</v>
      </c>
      <c r="C500" s="1" t="str">
        <v>Košice - okolie</v>
      </c>
      <c r="D500" s="1" t="str">
        <v>Základná škola s materskou školou</v>
      </c>
      <c r="E500" s="21" t="str">
        <v>SNP 121, 4442 Rozhanovce</v>
      </c>
      <c r="F500" s="1">
        <v>1</v>
      </c>
      <c r="G500" s="1">
        <v>1</v>
      </c>
      <c r="H500" s="1">
        <v>489</v>
      </c>
      <c r="I500" s="1">
        <v>470</v>
      </c>
      <c r="J500" s="1">
        <v>120</v>
      </c>
      <c r="K500" s="72" t="str">
        <v>-</v>
      </c>
      <c r="L500" s="117"/>
      <c r="M500" s="118"/>
    </row>
    <row r="501" spans="1:13">
      <c r="A501" s="1">
        <v>100018572</v>
      </c>
      <c r="B501" s="1" t="str">
        <v>Košický</v>
      </c>
      <c r="C501" s="1" t="str">
        <v>Košice I</v>
      </c>
      <c r="D501" s="1" t="str">
        <v>Základná škola s materskou školou</v>
      </c>
      <c r="E501" s="21" t="str">
        <v>Masarykova 19 / A, 4001 Košice-Staré Mesto</v>
      </c>
      <c r="F501" s="1">
        <v>1</v>
      </c>
      <c r="G501" s="1">
        <v>1</v>
      </c>
      <c r="H501" s="1">
        <v>513</v>
      </c>
      <c r="I501" s="1">
        <v>570</v>
      </c>
      <c r="J501" s="1">
        <v>140</v>
      </c>
      <c r="K501" s="72" t="str">
        <v>-</v>
      </c>
      <c r="L501" s="117"/>
      <c r="M501" s="118"/>
    </row>
    <row r="502" spans="1:13">
      <c r="A502" s="1">
        <v>100018573</v>
      </c>
      <c r="B502" s="1" t="str">
        <v>Košický</v>
      </c>
      <c r="C502" s="1" t="str">
        <v>Trebišov</v>
      </c>
      <c r="D502" s="1" t="str">
        <v>Cirkevná základná škola s materskou školou sv. Juraja</v>
      </c>
      <c r="E502" s="21" t="str">
        <v>Gorkého 55, 7501 Trebišov</v>
      </c>
      <c r="F502" s="1">
        <v>1</v>
      </c>
      <c r="G502" s="1">
        <v>1</v>
      </c>
      <c r="H502" s="1">
        <v>343</v>
      </c>
      <c r="I502" s="1">
        <v>470</v>
      </c>
      <c r="J502" s="1">
        <v>120</v>
      </c>
      <c r="K502" s="72" t="str">
        <v>-</v>
      </c>
      <c r="L502" s="117"/>
      <c r="M502" s="118"/>
    </row>
    <row r="503" spans="1:13">
      <c r="A503" s="1">
        <v>100018624</v>
      </c>
      <c r="B503" s="1" t="str">
        <v>Košický</v>
      </c>
      <c r="C503" s="1" t="str">
        <v>Košice II</v>
      </c>
      <c r="D503" s="1" t="str">
        <v>Súkromná základná škola</v>
      </c>
      <c r="E503" s="21" t="str">
        <v>Petzvalova 4, 4011 Košice-Západ</v>
      </c>
      <c r="F503" s="1">
        <v>1</v>
      </c>
      <c r="G503" s="1">
        <v>1</v>
      </c>
      <c r="H503" s="1">
        <v>173</v>
      </c>
      <c r="I503" s="1">
        <v>280</v>
      </c>
      <c r="J503" s="1">
        <v>70</v>
      </c>
      <c r="K503" s="72" t="str">
        <v>-</v>
      </c>
      <c r="L503" s="117"/>
      <c r="M503" s="118"/>
    </row>
    <row r="504" spans="1:13">
      <c r="A504" s="1">
        <v>100018796</v>
      </c>
      <c r="B504" s="1" t="str">
        <v>Košický</v>
      </c>
      <c r="C504" s="1" t="str">
        <v>Gelnica</v>
      </c>
      <c r="D504" s="1" t="str">
        <v>Základná škola</v>
      </c>
      <c r="E504" s="21" t="str">
        <v>Richnava 189, 5351 Richnava</v>
      </c>
      <c r="F504" s="1">
        <v>1</v>
      </c>
      <c r="G504" s="1">
        <v>1</v>
      </c>
      <c r="H504" s="1">
        <v>359</v>
      </c>
      <c r="I504" s="1">
        <v>470</v>
      </c>
      <c r="J504" s="1">
        <v>120</v>
      </c>
      <c r="K504" s="72" t="str">
        <v>-</v>
      </c>
      <c r="L504" s="117"/>
      <c r="M504" s="118"/>
    </row>
    <row r="505" spans="1:13">
      <c r="A505" s="1">
        <v>100018831</v>
      </c>
      <c r="B505" s="1" t="str">
        <v>Košický</v>
      </c>
      <c r="C505" s="1" t="str">
        <v>Trebišov</v>
      </c>
      <c r="D505" s="1" t="str">
        <v>Spojená škola</v>
      </c>
      <c r="E505" s="21" t="str">
        <v>F. Rákocziho 432 / 28, 7701 Kráľovský Chlmec</v>
      </c>
      <c r="F505" s="1">
        <v>1</v>
      </c>
      <c r="G505" s="1">
        <v>3</v>
      </c>
      <c r="H505" s="1">
        <v>226</v>
      </c>
      <c r="I505" s="1">
        <v>400</v>
      </c>
      <c r="J505" s="1">
        <v>100</v>
      </c>
      <c r="K505" s="72" t="str">
        <v>-</v>
      </c>
      <c r="L505" s="117"/>
      <c r="M505" s="118"/>
    </row>
    <row r="506" spans="1:13">
      <c r="A506" s="1">
        <v>100018835</v>
      </c>
      <c r="B506" s="1" t="str">
        <v>Košický</v>
      </c>
      <c r="C506" s="1" t="str">
        <v>Michalovce</v>
      </c>
      <c r="D506" s="1" t="str">
        <v>Základná škola</v>
      </c>
      <c r="E506" s="21" t="str">
        <v>Hatalov 183, 7216 Hatalov</v>
      </c>
      <c r="F506" s="1">
        <v>1</v>
      </c>
      <c r="G506" s="1">
        <v>1</v>
      </c>
      <c r="H506" s="1">
        <v>23</v>
      </c>
      <c r="I506" s="1">
        <v>100</v>
      </c>
      <c r="J506" s="1">
        <v>25</v>
      </c>
      <c r="K506" s="72" t="str">
        <v>-</v>
      </c>
      <c r="L506" s="117"/>
      <c r="M506" s="118"/>
    </row>
    <row r="507" spans="1:13">
      <c r="A507" s="1">
        <v>100018915</v>
      </c>
      <c r="B507" s="1" t="str">
        <v>Košický</v>
      </c>
      <c r="C507" s="1" t="str">
        <v>Košice - okolie</v>
      </c>
      <c r="D507" s="1" t="str">
        <v>Základná škola s materskou školou</v>
      </c>
      <c r="E507" s="21" t="str">
        <v>Školská 301 / 16, 4402 Turňa nad Bodvou</v>
      </c>
      <c r="F507" s="1">
        <v>1</v>
      </c>
      <c r="G507" s="1">
        <v>1</v>
      </c>
      <c r="H507" s="1">
        <v>191</v>
      </c>
      <c r="I507" s="1">
        <v>280</v>
      </c>
      <c r="J507" s="1">
        <v>70</v>
      </c>
      <c r="K507" s="72" t="str">
        <v>-</v>
      </c>
      <c r="L507" s="117"/>
      <c r="M507" s="118"/>
    </row>
    <row r="508" spans="1:13">
      <c r="A508" s="1">
        <v>100018961</v>
      </c>
      <c r="B508" s="1" t="str">
        <v>Košický</v>
      </c>
      <c r="C508" s="1" t="str">
        <v>Košice III</v>
      </c>
      <c r="D508" s="1" t="str">
        <v>Súkromná základná škola International School</v>
      </c>
      <c r="E508" s="21" t="str">
        <v>Poľná 1, 4001 Košice-Košická Nová Ves</v>
      </c>
      <c r="F508" s="1">
        <v>1</v>
      </c>
      <c r="G508" s="1">
        <v>1</v>
      </c>
      <c r="H508" s="1">
        <v>76</v>
      </c>
      <c r="I508" s="1">
        <v>230</v>
      </c>
      <c r="J508" s="1">
        <v>60</v>
      </c>
      <c r="K508" s="72" t="str">
        <v>-</v>
      </c>
      <c r="L508" s="117"/>
      <c r="M508" s="118"/>
    </row>
    <row r="509" spans="1:13">
      <c r="A509" s="1">
        <v>100018962</v>
      </c>
      <c r="B509" s="1" t="str">
        <v>Košický</v>
      </c>
      <c r="C509" s="1" t="str">
        <v>Michalovce</v>
      </c>
      <c r="D509" s="1" t="str">
        <v>Súkromná spojená škola</v>
      </c>
      <c r="E509" s="21" t="str">
        <v>Klokočov 65, 7236 Klokočov</v>
      </c>
      <c r="F509" s="1">
        <v>2</v>
      </c>
      <c r="G509" s="1">
        <v>2</v>
      </c>
      <c r="H509" s="1">
        <v>55</v>
      </c>
      <c r="I509" s="1">
        <v>230</v>
      </c>
      <c r="J509" s="1">
        <v>60</v>
      </c>
      <c r="K509" s="72" t="str">
        <v>-</v>
      </c>
      <c r="L509" s="117"/>
      <c r="M509" s="118"/>
    </row>
    <row r="510" spans="1:13">
      <c r="A510" s="1">
        <v>100018962</v>
      </c>
      <c r="B510" s="1" t="str">
        <v>Košický</v>
      </c>
      <c r="C510" s="1" t="str">
        <v>Michalovce</v>
      </c>
      <c r="D510" s="1" t="str">
        <v>Súkromná spojená škola</v>
      </c>
      <c r="E510" s="21" t="str">
        <v>Klokočov 90, 7236 Klokočov</v>
      </c>
      <c r="F510" s="1">
        <v>2</v>
      </c>
      <c r="G510" s="1">
        <v>1</v>
      </c>
      <c r="H510" s="1">
        <v>54</v>
      </c>
      <c r="I510" s="1">
        <v>150</v>
      </c>
      <c r="J510" s="1">
        <v>40</v>
      </c>
      <c r="K510" s="72" t="str">
        <v>-</v>
      </c>
      <c r="L510" s="117"/>
      <c r="M510" s="118"/>
    </row>
    <row r="511" spans="1:13">
      <c r="A511" s="1">
        <v>100019051</v>
      </c>
      <c r="B511" s="1" t="str">
        <v>Košický</v>
      </c>
      <c r="C511" s="1" t="str">
        <v>Michalovce</v>
      </c>
      <c r="D511" s="1" t="str">
        <v>Základná škola s materskou školou</v>
      </c>
      <c r="E511" s="21" t="str">
        <v>Hlavná 175, 7206 Malčice</v>
      </c>
      <c r="F511" s="1">
        <v>1</v>
      </c>
      <c r="G511" s="1">
        <v>1</v>
      </c>
      <c r="H511" s="1">
        <v>430</v>
      </c>
      <c r="I511" s="1">
        <v>470</v>
      </c>
      <c r="J511" s="1">
        <v>120</v>
      </c>
      <c r="K511" s="72" t="str">
        <v>-</v>
      </c>
      <c r="L511" s="117"/>
      <c r="M511" s="118"/>
    </row>
    <row r="512" spans="1:13">
      <c r="A512" s="1">
        <v>100019177</v>
      </c>
      <c r="B512" s="1" t="str">
        <v>Košický</v>
      </c>
      <c r="C512" s="1" t="str">
        <v>Rožňava</v>
      </c>
      <c r="D512" s="1" t="str">
        <v>Katolícka základná škola  s materskou školou sv. Jána Nepomuckého</v>
      </c>
      <c r="E512" s="21" t="str">
        <v>Kósu  Schoppera 22, 4801 Rožňava</v>
      </c>
      <c r="F512" s="1">
        <v>1</v>
      </c>
      <c r="G512" s="1">
        <v>1</v>
      </c>
      <c r="H512" s="1">
        <v>133</v>
      </c>
      <c r="I512" s="1">
        <v>280</v>
      </c>
      <c r="J512" s="1">
        <v>70</v>
      </c>
      <c r="K512" s="72" t="str">
        <v>-</v>
      </c>
      <c r="L512" s="117"/>
      <c r="M512" s="118"/>
    </row>
    <row r="513" spans="1:13">
      <c r="A513" s="1">
        <v>100019199</v>
      </c>
      <c r="B513" s="1" t="str">
        <v>Košický</v>
      </c>
      <c r="C513" s="1" t="str">
        <v>Košice - okolie</v>
      </c>
      <c r="D513" s="1" t="str">
        <v>Súkromná základná škola slobodného demokratického vzdelávania</v>
      </c>
      <c r="E513" s="21" t="str">
        <v>Jarmočná 96, 4411 Ždaňa</v>
      </c>
      <c r="F513" s="1">
        <v>1</v>
      </c>
      <c r="G513" s="1">
        <v>1</v>
      </c>
      <c r="H513" s="1">
        <v>859</v>
      </c>
      <c r="I513" s="1">
        <v>740</v>
      </c>
      <c r="J513" s="1">
        <v>190</v>
      </c>
      <c r="K513" s="72" t="str">
        <v>-</v>
      </c>
      <c r="L513" s="117"/>
      <c r="M513" s="118"/>
    </row>
    <row r="514" spans="1:13">
      <c r="A514" s="1">
        <v>100019236</v>
      </c>
      <c r="B514" s="1" t="str">
        <v>Košický</v>
      </c>
      <c r="C514" s="1" t="str">
        <v>Košice II</v>
      </c>
      <c r="D514" s="1" t="str">
        <v>Súkromná základná škola Splash International</v>
      </c>
      <c r="E514" s="21" t="str">
        <v>Drábova 3, 4023 Košice-Sídlisko KVP</v>
      </c>
      <c r="F514" s="1">
        <v>1</v>
      </c>
      <c r="G514" s="1">
        <v>1</v>
      </c>
      <c r="H514" s="1">
        <v>20</v>
      </c>
      <c r="I514" s="1">
        <v>100</v>
      </c>
      <c r="J514" s="1">
        <v>25</v>
      </c>
      <c r="K514" s="72" t="str">
        <v>-</v>
      </c>
      <c r="L514" s="117"/>
      <c r="M514" s="118"/>
    </row>
    <row r="515" spans="1:13">
      <c r="A515" s="1">
        <v>100019342</v>
      </c>
      <c r="B515" s="1" t="str">
        <v>Košický</v>
      </c>
      <c r="C515" s="1" t="str">
        <v>Rožňava</v>
      </c>
      <c r="D515" s="1" t="str">
        <v>Stredná odborná škola techniky a služieb</v>
      </c>
      <c r="E515" s="21" t="str">
        <v>SNP 607, 4925 Dobšiná</v>
      </c>
      <c r="F515" s="1">
        <v>1</v>
      </c>
      <c r="G515" s="1">
        <v>1</v>
      </c>
      <c r="H515" s="1">
        <v>181</v>
      </c>
      <c r="I515" s="1">
        <v>280</v>
      </c>
      <c r="J515" s="1">
        <v>70</v>
      </c>
      <c r="K515" s="72" t="str">
        <v>-</v>
      </c>
      <c r="L515" s="117"/>
      <c r="M515" s="118"/>
    </row>
    <row r="516" spans="1:13">
      <c r="A516" s="1">
        <v>100019970</v>
      </c>
      <c r="B516" s="1" t="str">
        <v>Košický</v>
      </c>
      <c r="C516" s="1" t="str">
        <v>Košice IV</v>
      </c>
      <c r="D516" s="1" t="str">
        <v>Spojená škola</v>
      </c>
      <c r="E516" s="21" t="str">
        <v>Rovníková 11, 4012 Košice-Nad jazerom</v>
      </c>
      <c r="F516" s="1">
        <v>1</v>
      </c>
      <c r="G516" s="1">
        <v>3</v>
      </c>
      <c r="H516" s="1">
        <v>89</v>
      </c>
      <c r="I516" s="1">
        <v>230</v>
      </c>
      <c r="J516" s="1">
        <v>60</v>
      </c>
      <c r="K516" s="72" t="str">
        <v>-</v>
      </c>
      <c r="L516" s="117"/>
      <c r="M516" s="118"/>
    </row>
    <row r="517" spans="1:13">
      <c r="A517" s="1">
        <v>100019985</v>
      </c>
      <c r="B517" s="1" t="str">
        <v>Košický</v>
      </c>
      <c r="C517" s="1" t="str">
        <v>Rožňava</v>
      </c>
      <c r="D517" s="1" t="str">
        <v>Spojená škola</v>
      </c>
      <c r="E517" s="21" t="str">
        <v>Ulica kozmonautov 1791 / 2, 4801 Rožňava</v>
      </c>
      <c r="F517" s="1">
        <v>1</v>
      </c>
      <c r="G517" s="1">
        <v>2</v>
      </c>
      <c r="H517" s="1">
        <v>218</v>
      </c>
      <c r="I517" s="1">
        <v>400</v>
      </c>
      <c r="J517" s="1">
        <v>100</v>
      </c>
      <c r="K517" s="72" t="str">
        <v>-</v>
      </c>
      <c r="L517" s="117"/>
      <c r="M517" s="118"/>
    </row>
    <row r="518" spans="1:13">
      <c r="A518" s="1">
        <v>100019994</v>
      </c>
      <c r="B518" s="1" t="str">
        <v>Košický</v>
      </c>
      <c r="C518" s="1" t="str">
        <v>Košice I</v>
      </c>
      <c r="D518" s="1" t="str">
        <v>Súkromná základná škola FUTURUM</v>
      </c>
      <c r="E518" s="21" t="str">
        <v>Moyzesova 5, 4001 Košice-Staré Mesto</v>
      </c>
      <c r="F518" s="1">
        <v>1</v>
      </c>
      <c r="G518" s="1">
        <v>1</v>
      </c>
      <c r="H518" s="1">
        <v>10</v>
      </c>
      <c r="I518" s="1">
        <v>100</v>
      </c>
      <c r="J518" s="1">
        <v>25</v>
      </c>
      <c r="K518" s="72" t="str">
        <v>-</v>
      </c>
      <c r="L518" s="117"/>
      <c r="M518" s="118"/>
    </row>
    <row r="519" spans="1:13">
      <c r="E519" s="21"/>
      <c r="L519" s="117"/>
      <c r="M519" s="118"/>
    </row>
    <row r="520" spans="1:13">
      <c r="E520" s="21"/>
      <c r="L520" s="117"/>
      <c r="M520" s="118"/>
    </row>
    <row r="521" spans="1:13">
      <c r="E521" s="21"/>
      <c r="L521" s="117"/>
      <c r="M521" s="118"/>
    </row>
    <row r="522" spans="1:13">
      <c r="E522" s="21"/>
      <c r="L522" s="117"/>
      <c r="M522" s="118"/>
    </row>
    <row r="523" spans="1:13">
      <c r="E523" s="21"/>
      <c r="L523" s="117"/>
      <c r="M523" s="118"/>
    </row>
    <row r="524" spans="1:13">
      <c r="E524" s="21"/>
      <c r="L524" s="117"/>
      <c r="M524" s="118"/>
    </row>
    <row r="525" spans="1:13">
      <c r="E525" s="21"/>
      <c r="L525" s="117"/>
      <c r="M525" s="118"/>
    </row>
    <row r="526" spans="1:13">
      <c r="E526" s="21"/>
      <c r="L526" s="117"/>
      <c r="M526" s="118"/>
    </row>
    <row r="527" spans="1:13">
      <c r="E527" s="21"/>
      <c r="L527" s="117"/>
      <c r="M527" s="118"/>
    </row>
    <row r="528" spans="1:13">
      <c r="E528" s="21"/>
      <c r="L528" s="117"/>
      <c r="M528" s="118"/>
    </row>
    <row r="529" spans="5:13">
      <c r="E529" s="21"/>
      <c r="L529" s="117"/>
      <c r="M529" s="118"/>
    </row>
    <row r="530" spans="5:13">
      <c r="E530" s="21"/>
      <c r="L530" s="117"/>
      <c r="M530" s="118"/>
    </row>
    <row r="531" spans="5:13">
      <c r="E531" s="21"/>
      <c r="L531" s="117"/>
      <c r="M531" s="118"/>
    </row>
    <row r="532" spans="5:13">
      <c r="E532" s="21"/>
      <c r="L532" s="117"/>
      <c r="M532" s="118"/>
    </row>
    <row r="533" spans="5:13">
      <c r="E533" s="21"/>
      <c r="L533" s="117"/>
      <c r="M533" s="118"/>
    </row>
    <row r="534" spans="5:13">
      <c r="E534" s="21"/>
      <c r="L534" s="117"/>
      <c r="M534" s="118"/>
    </row>
    <row r="535" spans="5:13">
      <c r="E535" s="21"/>
      <c r="L535" s="117"/>
      <c r="M535" s="118"/>
    </row>
    <row r="536" spans="5:13">
      <c r="E536" s="21"/>
      <c r="L536" s="117"/>
      <c r="M536" s="118"/>
    </row>
    <row r="537" spans="5:13">
      <c r="E537" s="21"/>
      <c r="L537" s="117"/>
      <c r="M537" s="118"/>
    </row>
    <row r="538" spans="5:13">
      <c r="E538" s="21"/>
      <c r="L538" s="117"/>
      <c r="M538" s="118"/>
    </row>
    <row r="539" spans="5:13">
      <c r="E539" s="21"/>
      <c r="L539" s="117"/>
      <c r="M539" s="118"/>
    </row>
    <row r="540" spans="5:13">
      <c r="E540" s="21"/>
      <c r="L540" s="117"/>
      <c r="M540" s="118"/>
    </row>
    <row r="541" spans="5:13">
      <c r="E541" s="21"/>
      <c r="L541" s="117"/>
      <c r="M541" s="118"/>
    </row>
    <row r="542" spans="5:13">
      <c r="E542" s="21"/>
      <c r="L542" s="117"/>
      <c r="M542" s="118"/>
    </row>
    <row r="543" spans="5:13">
      <c r="E543" s="21"/>
      <c r="L543" s="117"/>
      <c r="M543" s="118"/>
    </row>
    <row r="544" spans="5:13">
      <c r="E544" s="21"/>
      <c r="L544" s="117"/>
      <c r="M544" s="118"/>
    </row>
    <row r="545" spans="5:13">
      <c r="E545" s="21"/>
      <c r="L545" s="117"/>
      <c r="M545" s="118"/>
    </row>
    <row r="546" spans="5:13">
      <c r="E546" s="21"/>
      <c r="L546" s="117"/>
      <c r="M546" s="118"/>
    </row>
    <row r="547" spans="5:13">
      <c r="E547" s="21"/>
      <c r="L547" s="117"/>
      <c r="M547" s="118"/>
    </row>
    <row r="548" spans="5:13">
      <c r="E548" s="21"/>
      <c r="L548" s="117"/>
      <c r="M548" s="118"/>
    </row>
    <row r="549" spans="5:13">
      <c r="E549" s="21"/>
      <c r="L549" s="117"/>
      <c r="M549" s="118"/>
    </row>
    <row r="550" spans="5:13">
      <c r="E550" s="21"/>
      <c r="L550" s="117"/>
      <c r="M550" s="118"/>
    </row>
    <row r="551" spans="5:13">
      <c r="E551" s="21"/>
      <c r="L551" s="117"/>
      <c r="M551" s="118"/>
    </row>
    <row r="552" spans="5:13">
      <c r="E552" s="21"/>
      <c r="L552" s="117"/>
      <c r="M552" s="118"/>
    </row>
    <row r="553" spans="5:13">
      <c r="E553" s="21"/>
      <c r="L553" s="117"/>
      <c r="M553" s="118"/>
    </row>
    <row r="554" spans="5:13">
      <c r="E554" s="21"/>
      <c r="L554" s="117"/>
      <c r="M554" s="118"/>
    </row>
    <row r="555" spans="5:13">
      <c r="E555" s="21"/>
      <c r="L555" s="117"/>
      <c r="M555" s="118"/>
    </row>
    <row r="556" spans="5:13">
      <c r="E556" s="21"/>
      <c r="L556" s="117"/>
      <c r="M556" s="118"/>
    </row>
    <row r="557" spans="5:13">
      <c r="E557" s="21"/>
      <c r="L557" s="117"/>
      <c r="M557" s="118"/>
    </row>
    <row r="558" spans="5:13">
      <c r="E558" s="21"/>
      <c r="L558" s="117"/>
      <c r="M558" s="118"/>
    </row>
    <row r="559" spans="5:13">
      <c r="E559" s="21"/>
      <c r="L559" s="117"/>
      <c r="M559" s="118"/>
    </row>
    <row r="560" spans="5:13">
      <c r="E560" s="21"/>
      <c r="L560" s="117"/>
      <c r="M560" s="118"/>
    </row>
    <row r="561" spans="5:13">
      <c r="E561" s="21"/>
      <c r="L561" s="117"/>
      <c r="M561" s="118"/>
    </row>
    <row r="562" spans="5:13">
      <c r="E562" s="21"/>
      <c r="L562" s="117"/>
      <c r="M562" s="118"/>
    </row>
    <row r="563" spans="5:13">
      <c r="E563" s="21"/>
      <c r="L563" s="117"/>
      <c r="M563" s="118"/>
    </row>
    <row r="564" spans="5:13">
      <c r="E564" s="21"/>
      <c r="L564" s="117"/>
      <c r="M564" s="118"/>
    </row>
    <row r="565" spans="5:13">
      <c r="E565" s="21"/>
      <c r="L565" s="117"/>
      <c r="M565" s="118"/>
    </row>
    <row r="566" spans="5:13">
      <c r="E566" s="21"/>
      <c r="L566" s="117"/>
      <c r="M566" s="118"/>
    </row>
    <row r="567" spans="5:13">
      <c r="E567" s="21"/>
      <c r="L567" s="117"/>
      <c r="M567" s="118"/>
    </row>
    <row r="568" spans="5:13">
      <c r="E568" s="21"/>
      <c r="L568" s="117"/>
      <c r="M568" s="118"/>
    </row>
    <row r="569" spans="5:13">
      <c r="E569" s="21"/>
      <c r="L569" s="117"/>
      <c r="M569" s="118"/>
    </row>
    <row r="570" spans="5:13">
      <c r="E570" s="21"/>
      <c r="L570" s="117"/>
      <c r="M570" s="118"/>
    </row>
    <row r="571" spans="5:13">
      <c r="E571" s="21"/>
      <c r="L571" s="117"/>
      <c r="M571" s="118"/>
    </row>
    <row r="572" spans="5:13">
      <c r="E572" s="21"/>
      <c r="L572" s="117"/>
      <c r="M572" s="118"/>
    </row>
    <row r="573" spans="5:13">
      <c r="E573" s="21"/>
      <c r="L573" s="117"/>
      <c r="M573" s="118"/>
    </row>
    <row r="574" spans="5:13">
      <c r="E574" s="21"/>
      <c r="L574" s="117"/>
      <c r="M574" s="118"/>
    </row>
    <row r="575" spans="5:13">
      <c r="E575" s="21"/>
      <c r="L575" s="117"/>
      <c r="M575" s="118"/>
    </row>
    <row r="576" spans="5:13">
      <c r="E576" s="21"/>
      <c r="L576" s="117"/>
      <c r="M576" s="118"/>
    </row>
    <row r="577" spans="5:13">
      <c r="E577" s="21"/>
      <c r="L577" s="117"/>
      <c r="M577" s="118"/>
    </row>
    <row r="578" spans="5:13">
      <c r="E578" s="21"/>
      <c r="L578" s="117"/>
      <c r="M578" s="118"/>
    </row>
    <row r="579" spans="5:13">
      <c r="E579" s="21"/>
      <c r="L579" s="117"/>
      <c r="M579" s="118"/>
    </row>
    <row r="580" spans="5:13">
      <c r="E580" s="21"/>
      <c r="L580" s="117"/>
      <c r="M580" s="118"/>
    </row>
    <row r="581" spans="5:13">
      <c r="E581" s="21"/>
      <c r="L581" s="117"/>
      <c r="M581" s="118"/>
    </row>
    <row r="582" spans="5:13">
      <c r="E582" s="21"/>
      <c r="L582" s="117"/>
      <c r="M582" s="118"/>
    </row>
    <row r="583" spans="5:13">
      <c r="E583" s="21"/>
      <c r="L583" s="117"/>
      <c r="M583" s="118"/>
    </row>
    <row r="584" spans="5:13">
      <c r="E584" s="21"/>
      <c r="L584" s="117"/>
      <c r="M584" s="118"/>
    </row>
    <row r="585" spans="5:13">
      <c r="E585" s="21"/>
      <c r="L585" s="117"/>
      <c r="M585" s="118"/>
    </row>
    <row r="586" spans="5:13">
      <c r="E586" s="21"/>
      <c r="L586" s="117"/>
      <c r="M586" s="118"/>
    </row>
    <row r="587" spans="5:13">
      <c r="E587" s="21"/>
      <c r="L587" s="117"/>
      <c r="M587" s="118"/>
    </row>
    <row r="588" spans="5:13">
      <c r="E588" s="21"/>
      <c r="L588" s="117"/>
      <c r="M588" s="118"/>
    </row>
    <row r="589" spans="5:13">
      <c r="E589" s="21"/>
      <c r="L589" s="117"/>
      <c r="M589" s="118"/>
    </row>
    <row r="590" spans="5:13">
      <c r="E590" s="21"/>
      <c r="L590" s="117"/>
      <c r="M590" s="118"/>
    </row>
    <row r="591" spans="5:13">
      <c r="E591" s="21"/>
      <c r="L591" s="117"/>
      <c r="M591" s="118"/>
    </row>
    <row r="592" spans="5:13">
      <c r="E592" s="21"/>
      <c r="L592" s="117"/>
      <c r="M592" s="118"/>
    </row>
    <row r="593" spans="5:13">
      <c r="E593" s="21"/>
      <c r="L593" s="117"/>
      <c r="M593" s="118"/>
    </row>
    <row r="594" spans="5:13">
      <c r="E594" s="21"/>
      <c r="L594" s="117"/>
      <c r="M594" s="118"/>
    </row>
    <row r="595" spans="5:13">
      <c r="E595" s="21"/>
      <c r="L595" s="117"/>
      <c r="M595" s="118"/>
    </row>
    <row r="596" spans="5:13">
      <c r="E596" s="21"/>
      <c r="L596" s="117"/>
      <c r="M596" s="118"/>
    </row>
    <row r="597" spans="5:13">
      <c r="E597" s="21"/>
      <c r="L597" s="117"/>
      <c r="M597" s="118"/>
    </row>
    <row r="598" spans="5:13">
      <c r="E598" s="21"/>
      <c r="L598" s="117"/>
      <c r="M598" s="118"/>
    </row>
    <row r="599" spans="5:13">
      <c r="E599" s="21"/>
      <c r="L599" s="117"/>
      <c r="M599" s="118"/>
    </row>
    <row r="600" spans="5:13">
      <c r="E600" s="21"/>
      <c r="L600" s="117"/>
      <c r="M600" s="118"/>
    </row>
    <row r="601" spans="5:13">
      <c r="E601" s="21"/>
      <c r="L601" s="117"/>
      <c r="M601" s="118"/>
    </row>
    <row r="602" spans="5:13">
      <c r="E602" s="21"/>
      <c r="L602" s="117"/>
      <c r="M602" s="118"/>
    </row>
    <row r="603" spans="5:13">
      <c r="E603" s="21"/>
      <c r="L603" s="117"/>
      <c r="M603" s="118"/>
    </row>
    <row r="604" spans="5:13">
      <c r="E604" s="21"/>
      <c r="L604" s="117"/>
      <c r="M604" s="118"/>
    </row>
    <row r="605" spans="5:13">
      <c r="E605" s="21"/>
      <c r="L605" s="117"/>
      <c r="M605" s="118"/>
    </row>
    <row r="606" spans="5:13">
      <c r="E606" s="21"/>
      <c r="L606" s="117"/>
      <c r="M606" s="118"/>
    </row>
    <row r="607" spans="5:13">
      <c r="E607" s="21"/>
      <c r="L607" s="117"/>
      <c r="M607" s="118"/>
    </row>
    <row r="608" spans="5:13">
      <c r="E608" s="21"/>
      <c r="L608" s="117"/>
      <c r="M608" s="118"/>
    </row>
    <row r="609" spans="5:13">
      <c r="E609" s="21"/>
      <c r="L609" s="117"/>
      <c r="M609" s="118"/>
    </row>
    <row r="610" spans="5:13">
      <c r="E610" s="21"/>
      <c r="L610" s="117"/>
      <c r="M610" s="118"/>
    </row>
    <row r="611" spans="5:13">
      <c r="E611" s="21"/>
      <c r="L611" s="117"/>
      <c r="M611" s="118"/>
    </row>
    <row r="612" spans="5:13">
      <c r="E612" s="21"/>
      <c r="L612" s="117"/>
      <c r="M612" s="118"/>
    </row>
    <row r="613" spans="5:13">
      <c r="E613" s="21"/>
      <c r="L613" s="117"/>
      <c r="M613" s="118"/>
    </row>
    <row r="614" spans="5:13">
      <c r="E614" s="21"/>
      <c r="L614" s="117"/>
      <c r="M614" s="118"/>
    </row>
    <row r="615" spans="5:13">
      <c r="E615" s="21"/>
      <c r="L615" s="117"/>
      <c r="M615" s="118"/>
    </row>
    <row r="616" spans="5:13">
      <c r="E616" s="21"/>
      <c r="L616" s="117"/>
      <c r="M616" s="118"/>
    </row>
    <row r="617" spans="5:13">
      <c r="E617" s="21"/>
      <c r="L617" s="117"/>
      <c r="M617" s="118"/>
    </row>
    <row r="618" spans="5:13">
      <c r="E618" s="21"/>
      <c r="L618" s="117"/>
      <c r="M618" s="118"/>
    </row>
    <row r="619" spans="5:13">
      <c r="E619" s="21"/>
      <c r="L619" s="117"/>
      <c r="M619" s="118"/>
    </row>
    <row r="620" spans="5:13">
      <c r="E620" s="21"/>
      <c r="L620" s="117"/>
      <c r="M620" s="118"/>
    </row>
    <row r="621" spans="5:13">
      <c r="E621" s="21"/>
      <c r="L621" s="117"/>
      <c r="M621" s="118"/>
    </row>
    <row r="622" spans="5:13">
      <c r="E622" s="21"/>
      <c r="L622" s="117"/>
      <c r="M622" s="118"/>
    </row>
    <row r="623" spans="5:13">
      <c r="E623" s="21"/>
      <c r="L623" s="117"/>
      <c r="M623" s="118"/>
    </row>
    <row r="624" spans="5:13">
      <c r="E624" s="21"/>
      <c r="L624" s="117"/>
      <c r="M624" s="118"/>
    </row>
    <row r="625" spans="5:13">
      <c r="E625" s="21"/>
      <c r="L625" s="117"/>
      <c r="M625" s="118"/>
    </row>
    <row r="626" spans="5:13">
      <c r="E626" s="21"/>
      <c r="L626" s="117"/>
      <c r="M626" s="118"/>
    </row>
    <row r="627" spans="5:13">
      <c r="E627" s="21"/>
      <c r="L627" s="117"/>
      <c r="M627" s="118"/>
    </row>
    <row r="628" spans="5:13">
      <c r="E628" s="21"/>
      <c r="L628" s="117"/>
      <c r="M628" s="118"/>
    </row>
    <row r="629" spans="5:13">
      <c r="E629" s="21"/>
      <c r="L629" s="117"/>
      <c r="M629" s="118"/>
    </row>
    <row r="630" spans="5:13">
      <c r="E630" s="21"/>
      <c r="L630" s="117"/>
      <c r="M630" s="118"/>
    </row>
    <row r="631" spans="5:13">
      <c r="E631" s="21"/>
      <c r="L631" s="117"/>
      <c r="M631" s="118"/>
    </row>
    <row r="632" spans="5:13">
      <c r="E632" s="21"/>
      <c r="L632" s="117"/>
      <c r="M632" s="118"/>
    </row>
    <row r="633" spans="5:13">
      <c r="E633" s="21"/>
      <c r="L633" s="117"/>
      <c r="M633" s="118"/>
    </row>
    <row r="634" spans="5:13">
      <c r="E634" s="21"/>
      <c r="L634" s="117"/>
      <c r="M634" s="118"/>
    </row>
    <row r="635" spans="5:13">
      <c r="E635" s="21"/>
      <c r="L635" s="117"/>
      <c r="M635" s="118"/>
    </row>
    <row r="636" spans="5:13">
      <c r="E636" s="21"/>
      <c r="L636" s="117"/>
      <c r="M636" s="118"/>
    </row>
    <row r="637" spans="5:13">
      <c r="E637" s="21"/>
      <c r="L637" s="117"/>
      <c r="M637" s="118"/>
    </row>
    <row r="638" spans="5:13">
      <c r="E638" s="21"/>
      <c r="L638" s="117"/>
      <c r="M638" s="118"/>
    </row>
    <row r="639" spans="5:13">
      <c r="E639" s="21"/>
      <c r="L639" s="117"/>
      <c r="M639" s="118"/>
    </row>
    <row r="640" spans="5:13">
      <c r="E640" s="21"/>
      <c r="L640" s="117"/>
      <c r="M640" s="118"/>
    </row>
    <row r="641" spans="5:13">
      <c r="E641" s="21"/>
      <c r="L641" s="117"/>
      <c r="M641" s="118"/>
    </row>
    <row r="642" spans="5:13">
      <c r="E642" s="21"/>
      <c r="L642" s="117"/>
      <c r="M642" s="118"/>
    </row>
    <row r="643" spans="5:13">
      <c r="E643" s="21"/>
      <c r="L643" s="117"/>
      <c r="M643" s="118"/>
    </row>
    <row r="644" spans="5:13">
      <c r="E644" s="21"/>
      <c r="L644" s="117"/>
      <c r="M644" s="118"/>
    </row>
    <row r="645" spans="5:13">
      <c r="E645" s="21"/>
      <c r="L645" s="117"/>
      <c r="M645" s="118"/>
    </row>
    <row r="646" spans="5:13">
      <c r="E646" s="21"/>
      <c r="L646" s="117"/>
      <c r="M646" s="118"/>
    </row>
    <row r="647" spans="5:13">
      <c r="E647" s="21"/>
      <c r="L647" s="117"/>
      <c r="M647" s="118"/>
    </row>
    <row r="648" spans="5:13">
      <c r="E648" s="21"/>
      <c r="L648" s="117"/>
      <c r="M648" s="118"/>
    </row>
    <row r="649" spans="5:13">
      <c r="E649" s="21"/>
      <c r="L649" s="117"/>
      <c r="M649" s="118"/>
    </row>
    <row r="650" spans="5:13">
      <c r="E650" s="21"/>
      <c r="L650" s="117"/>
      <c r="M650" s="118"/>
    </row>
    <row r="651" spans="5:13">
      <c r="E651" s="21"/>
      <c r="L651" s="117"/>
      <c r="M651" s="118"/>
    </row>
    <row r="652" spans="5:13">
      <c r="E652" s="21"/>
      <c r="L652" s="117"/>
      <c r="M652" s="118"/>
    </row>
    <row r="653" spans="5:13">
      <c r="E653" s="21"/>
      <c r="L653" s="117"/>
      <c r="M653" s="118"/>
    </row>
    <row r="654" spans="5:13">
      <c r="E654" s="21"/>
      <c r="L654" s="117"/>
      <c r="M654" s="118"/>
    </row>
    <row r="655" spans="5:13">
      <c r="E655" s="21"/>
      <c r="L655" s="117"/>
      <c r="M655" s="118"/>
    </row>
    <row r="656" spans="5:13">
      <c r="E656" s="21"/>
      <c r="L656" s="117"/>
      <c r="M656" s="118"/>
    </row>
    <row r="657" spans="5:13">
      <c r="E657" s="21"/>
      <c r="L657" s="117"/>
      <c r="M657" s="118"/>
    </row>
    <row r="658" spans="5:13">
      <c r="E658" s="21"/>
      <c r="L658" s="117"/>
      <c r="M658" s="118"/>
    </row>
    <row r="659" spans="5:13">
      <c r="E659" s="21"/>
      <c r="L659" s="117"/>
      <c r="M659" s="118"/>
    </row>
    <row r="660" spans="5:13">
      <c r="E660" s="21"/>
      <c r="L660" s="117"/>
      <c r="M660" s="118"/>
    </row>
    <row r="661" spans="5:13">
      <c r="E661" s="21"/>
      <c r="L661" s="117"/>
      <c r="M661" s="118"/>
    </row>
    <row r="662" spans="5:13">
      <c r="E662" s="21"/>
      <c r="L662" s="117"/>
      <c r="M662" s="118"/>
    </row>
    <row r="663" spans="5:13">
      <c r="E663" s="21"/>
      <c r="L663" s="117"/>
      <c r="M663" s="118"/>
    </row>
    <row r="664" spans="5:13">
      <c r="E664" s="21"/>
      <c r="L664" s="117"/>
      <c r="M664" s="118"/>
    </row>
    <row r="665" spans="5:13">
      <c r="E665" s="21"/>
      <c r="L665" s="117"/>
      <c r="M665" s="118"/>
    </row>
    <row r="666" spans="5:13">
      <c r="E666" s="21"/>
      <c r="L666" s="117"/>
      <c r="M666" s="118"/>
    </row>
    <row r="667" spans="5:13">
      <c r="E667" s="21"/>
      <c r="L667" s="117"/>
      <c r="M667" s="118"/>
    </row>
    <row r="668" spans="5:13">
      <c r="E668" s="21"/>
      <c r="L668" s="117"/>
      <c r="M668" s="118"/>
    </row>
    <row r="669" spans="5:13">
      <c r="E669" s="21"/>
      <c r="L669" s="117"/>
      <c r="M669" s="118"/>
    </row>
    <row r="670" spans="5:13">
      <c r="E670" s="21"/>
      <c r="L670" s="117"/>
      <c r="M670" s="118"/>
    </row>
    <row r="671" spans="5:13">
      <c r="E671" s="21"/>
      <c r="L671" s="117"/>
      <c r="M671" s="118"/>
    </row>
    <row r="672" spans="5:13">
      <c r="E672" s="21"/>
      <c r="L672" s="117"/>
      <c r="M672" s="118"/>
    </row>
    <row r="673" spans="5:13">
      <c r="E673" s="21"/>
      <c r="L673" s="117"/>
      <c r="M673" s="118"/>
    </row>
    <row r="674" spans="5:13">
      <c r="E674" s="21"/>
      <c r="L674" s="117"/>
      <c r="M674" s="118"/>
    </row>
    <row r="675" spans="5:13">
      <c r="E675" s="21"/>
      <c r="L675" s="117"/>
      <c r="M675" s="118"/>
    </row>
    <row r="676" spans="5:13">
      <c r="E676" s="21"/>
      <c r="L676" s="117"/>
      <c r="M676" s="118"/>
    </row>
    <row r="677" spans="5:13">
      <c r="E677" s="21"/>
      <c r="L677" s="117"/>
      <c r="M677" s="118"/>
    </row>
    <row r="678" spans="5:13">
      <c r="E678" s="21"/>
      <c r="L678" s="117"/>
      <c r="M678" s="118"/>
    </row>
    <row r="679" spans="5:13">
      <c r="E679" s="21"/>
      <c r="L679" s="117"/>
      <c r="M679" s="118"/>
    </row>
    <row r="680" spans="5:13">
      <c r="E680" s="21"/>
      <c r="L680" s="117"/>
      <c r="M680" s="118"/>
    </row>
    <row r="681" spans="5:13">
      <c r="E681" s="21"/>
      <c r="L681" s="117"/>
      <c r="M681" s="118"/>
    </row>
    <row r="682" spans="5:13">
      <c r="E682" s="21"/>
      <c r="L682" s="117"/>
      <c r="M682" s="118"/>
    </row>
    <row r="683" spans="5:13">
      <c r="E683" s="21"/>
      <c r="L683" s="117"/>
      <c r="M683" s="118"/>
    </row>
    <row r="684" spans="5:13">
      <c r="E684" s="21"/>
      <c r="L684" s="117"/>
      <c r="M684" s="118"/>
    </row>
    <row r="685" spans="5:13">
      <c r="E685" s="21"/>
      <c r="L685" s="117"/>
      <c r="M685" s="118"/>
    </row>
    <row r="686" spans="5:13">
      <c r="E686" s="21"/>
      <c r="L686" s="117"/>
      <c r="M686" s="118"/>
    </row>
    <row r="687" spans="5:13">
      <c r="E687" s="21"/>
      <c r="L687" s="117"/>
      <c r="M687" s="118"/>
    </row>
    <row r="688" spans="5:13">
      <c r="E688" s="21"/>
      <c r="L688" s="117"/>
      <c r="M688" s="118"/>
    </row>
    <row r="689" spans="5:13">
      <c r="E689" s="21"/>
      <c r="L689" s="117"/>
      <c r="M689" s="118"/>
    </row>
    <row r="690" spans="5:13">
      <c r="E690" s="21"/>
      <c r="L690" s="117"/>
      <c r="M690" s="118"/>
    </row>
    <row r="691" spans="5:13">
      <c r="E691" s="21"/>
      <c r="L691" s="117"/>
      <c r="M691" s="118"/>
    </row>
    <row r="692" spans="5:13">
      <c r="E692" s="21"/>
      <c r="L692" s="117"/>
      <c r="M692" s="118"/>
    </row>
    <row r="693" spans="5:13">
      <c r="E693" s="21"/>
      <c r="L693" s="117"/>
      <c r="M693" s="118"/>
    </row>
    <row r="694" spans="5:13">
      <c r="E694" s="21"/>
      <c r="L694" s="117"/>
      <c r="M694" s="118"/>
    </row>
    <row r="695" spans="5:13">
      <c r="E695" s="21"/>
      <c r="L695" s="117"/>
      <c r="M695" s="118"/>
    </row>
    <row r="696" spans="5:13">
      <c r="E696" s="21"/>
      <c r="L696" s="117"/>
      <c r="M696" s="118"/>
    </row>
    <row r="697" spans="5:13">
      <c r="E697" s="21"/>
      <c r="L697" s="117"/>
      <c r="M697" s="118"/>
    </row>
    <row r="698" spans="5:13">
      <c r="E698" s="21"/>
      <c r="L698" s="117"/>
      <c r="M698" s="118"/>
    </row>
    <row r="699" spans="5:13">
      <c r="E699" s="21"/>
      <c r="L699" s="117"/>
      <c r="M699" s="118"/>
    </row>
    <row r="700" spans="5:13">
      <c r="E700" s="21"/>
      <c r="L700" s="117"/>
      <c r="M700" s="118"/>
    </row>
    <row r="701" spans="5:13">
      <c r="E701" s="21"/>
      <c r="L701" s="117"/>
      <c r="M701" s="118"/>
    </row>
    <row r="702" spans="5:13">
      <c r="E702" s="21"/>
      <c r="L702" s="117"/>
      <c r="M702" s="118"/>
    </row>
    <row r="703" spans="5:13">
      <c r="E703" s="21"/>
      <c r="L703" s="117"/>
      <c r="M703" s="118"/>
    </row>
    <row r="704" spans="5:13">
      <c r="E704" s="21"/>
      <c r="L704" s="117"/>
      <c r="M704" s="118"/>
    </row>
    <row r="705" spans="5:13">
      <c r="E705" s="21"/>
      <c r="L705" s="117"/>
      <c r="M705" s="118"/>
    </row>
    <row r="706" spans="5:13">
      <c r="E706" s="21"/>
      <c r="L706" s="117"/>
      <c r="M706" s="118"/>
    </row>
    <row r="707" spans="5:13">
      <c r="E707" s="21"/>
      <c r="L707" s="117"/>
      <c r="M707" s="118"/>
    </row>
    <row r="708" spans="5:13">
      <c r="E708" s="21"/>
      <c r="L708" s="117"/>
      <c r="M708" s="118"/>
    </row>
    <row r="709" spans="5:13">
      <c r="E709" s="21"/>
      <c r="L709" s="117"/>
      <c r="M709" s="118"/>
    </row>
    <row r="710" spans="5:13">
      <c r="E710" s="21"/>
      <c r="L710" s="117"/>
      <c r="M710" s="118"/>
    </row>
    <row r="711" spans="5:13">
      <c r="E711" s="21"/>
      <c r="L711" s="117"/>
      <c r="M711" s="118"/>
    </row>
    <row r="712" spans="5:13">
      <c r="E712" s="21"/>
      <c r="L712" s="117"/>
      <c r="M712" s="118"/>
    </row>
    <row r="713" spans="5:13">
      <c r="E713" s="21"/>
      <c r="L713" s="117"/>
      <c r="M713" s="118"/>
    </row>
    <row r="714" spans="5:13">
      <c r="E714" s="21"/>
      <c r="L714" s="117"/>
      <c r="M714" s="118"/>
    </row>
    <row r="715" spans="5:13">
      <c r="E715" s="21"/>
      <c r="L715" s="117"/>
      <c r="M715" s="118"/>
    </row>
    <row r="716" spans="5:13">
      <c r="E716" s="21"/>
      <c r="L716" s="117"/>
      <c r="M716" s="118"/>
    </row>
    <row r="717" spans="5:13">
      <c r="E717" s="21"/>
      <c r="L717" s="117"/>
      <c r="M717" s="118"/>
    </row>
    <row r="718" spans="5:13">
      <c r="E718" s="21"/>
      <c r="L718" s="117"/>
      <c r="M718" s="118"/>
    </row>
    <row r="719" spans="5:13">
      <c r="E719" s="21"/>
      <c r="L719" s="117"/>
      <c r="M719" s="118"/>
    </row>
    <row r="720" spans="5:13">
      <c r="E720" s="21"/>
      <c r="L720" s="117"/>
      <c r="M720" s="118"/>
    </row>
    <row r="721" spans="5:13">
      <c r="E721" s="21"/>
      <c r="L721" s="117"/>
      <c r="M721" s="118"/>
    </row>
    <row r="722" spans="5:13">
      <c r="E722" s="21"/>
      <c r="L722" s="117"/>
      <c r="M722" s="118"/>
    </row>
    <row r="723" spans="5:13">
      <c r="E723" s="21"/>
      <c r="L723" s="117"/>
      <c r="M723" s="118"/>
    </row>
    <row r="724" spans="5:13">
      <c r="E724" s="21"/>
      <c r="L724" s="117"/>
      <c r="M724" s="118"/>
    </row>
    <row r="725" spans="5:13">
      <c r="E725" s="21"/>
      <c r="L725" s="117"/>
      <c r="M725" s="118"/>
    </row>
    <row r="726" spans="5:13">
      <c r="E726" s="21"/>
      <c r="L726" s="117"/>
      <c r="M726" s="118"/>
    </row>
    <row r="727" spans="5:13">
      <c r="E727" s="21"/>
      <c r="L727" s="117"/>
      <c r="M727" s="118"/>
    </row>
    <row r="728" spans="5:13">
      <c r="E728" s="21"/>
      <c r="L728" s="117"/>
      <c r="M728" s="118"/>
    </row>
    <row r="729" spans="5:13">
      <c r="E729" s="21"/>
      <c r="L729" s="117"/>
      <c r="M729" s="118"/>
    </row>
    <row r="730" spans="5:13">
      <c r="E730" s="21"/>
      <c r="L730" s="117"/>
      <c r="M730" s="118"/>
    </row>
    <row r="731" spans="5:13">
      <c r="E731" s="21"/>
      <c r="L731" s="117"/>
      <c r="M731" s="118"/>
    </row>
    <row r="732" spans="5:13">
      <c r="E732" s="21"/>
      <c r="L732" s="117"/>
      <c r="M732" s="118"/>
    </row>
    <row r="733" spans="5:13">
      <c r="E733" s="21"/>
      <c r="L733" s="117"/>
      <c r="M733" s="118"/>
    </row>
    <row r="734" spans="5:13">
      <c r="E734" s="21"/>
      <c r="L734" s="117"/>
      <c r="M734" s="118"/>
    </row>
    <row r="735" spans="5:13">
      <c r="E735" s="21"/>
      <c r="L735" s="117"/>
      <c r="M735" s="118"/>
    </row>
    <row r="736" spans="5:13">
      <c r="E736" s="21"/>
      <c r="L736" s="117"/>
      <c r="M736" s="118"/>
    </row>
    <row r="737" spans="5:13">
      <c r="E737" s="21"/>
      <c r="L737" s="117"/>
      <c r="M737" s="118"/>
    </row>
    <row r="738" spans="5:13">
      <c r="E738" s="21"/>
      <c r="L738" s="117"/>
      <c r="M738" s="118"/>
    </row>
    <row r="739" spans="5:13">
      <c r="E739" s="21"/>
      <c r="L739" s="117"/>
      <c r="M739" s="118"/>
    </row>
    <row r="740" spans="5:13">
      <c r="E740" s="21"/>
      <c r="L740" s="117"/>
      <c r="M740" s="118"/>
    </row>
    <row r="741" spans="5:13">
      <c r="E741" s="21"/>
      <c r="L741" s="117"/>
      <c r="M741" s="118"/>
    </row>
    <row r="742" spans="5:13">
      <c r="E742" s="21"/>
      <c r="L742" s="117"/>
      <c r="M742" s="118"/>
    </row>
    <row r="743" spans="5:13">
      <c r="E743" s="21"/>
      <c r="L743" s="117"/>
      <c r="M743" s="118"/>
    </row>
    <row r="744" spans="5:13">
      <c r="E744" s="21"/>
      <c r="L744" s="117"/>
      <c r="M744" s="118"/>
    </row>
    <row r="745" spans="5:13">
      <c r="E745" s="21"/>
      <c r="L745" s="117"/>
      <c r="M745" s="118"/>
    </row>
    <row r="746" spans="5:13">
      <c r="E746" s="21"/>
      <c r="L746" s="117"/>
      <c r="M746" s="118"/>
    </row>
    <row r="747" spans="5:13">
      <c r="E747" s="21"/>
      <c r="L747" s="117"/>
      <c r="M747" s="118"/>
    </row>
    <row r="748" spans="5:13">
      <c r="E748" s="21"/>
      <c r="L748" s="117"/>
      <c r="M748" s="118"/>
    </row>
    <row r="749" spans="5:13">
      <c r="E749" s="21"/>
      <c r="L749" s="117"/>
      <c r="M749" s="118"/>
    </row>
    <row r="750" spans="5:13">
      <c r="E750" s="21"/>
      <c r="L750" s="117"/>
      <c r="M750" s="118"/>
    </row>
    <row r="751" spans="5:13">
      <c r="E751" s="21"/>
      <c r="L751" s="117"/>
      <c r="M751" s="118"/>
    </row>
    <row r="752" spans="5:13">
      <c r="E752" s="21"/>
      <c r="L752" s="117"/>
      <c r="M752" s="118"/>
    </row>
    <row r="753" spans="5:13">
      <c r="E753" s="21"/>
      <c r="L753" s="117"/>
      <c r="M753" s="118"/>
    </row>
    <row r="754" spans="5:13">
      <c r="E754" s="21"/>
      <c r="L754" s="117"/>
      <c r="M754" s="118"/>
    </row>
    <row r="755" spans="5:13">
      <c r="E755" s="21"/>
      <c r="L755" s="117"/>
      <c r="M755" s="118"/>
    </row>
    <row r="756" spans="5:13">
      <c r="E756" s="21"/>
      <c r="L756" s="117"/>
      <c r="M756" s="118"/>
    </row>
    <row r="757" spans="5:13">
      <c r="E757" s="21"/>
      <c r="L757" s="117"/>
      <c r="M757" s="118"/>
    </row>
    <row r="758" spans="5:13">
      <c r="E758" s="21"/>
      <c r="L758" s="117"/>
      <c r="M758" s="118"/>
    </row>
    <row r="759" spans="5:13">
      <c r="E759" s="21"/>
      <c r="L759" s="117"/>
      <c r="M759" s="118"/>
    </row>
    <row r="760" spans="5:13">
      <c r="E760" s="21"/>
      <c r="L760" s="117"/>
      <c r="M760" s="118"/>
    </row>
    <row r="761" spans="5:13">
      <c r="E761" s="21"/>
      <c r="L761" s="117"/>
      <c r="M761" s="118"/>
    </row>
    <row r="762" spans="5:13">
      <c r="E762" s="21"/>
      <c r="L762" s="117"/>
      <c r="M762" s="118"/>
    </row>
    <row r="763" spans="5:13">
      <c r="E763" s="21"/>
      <c r="L763" s="117"/>
      <c r="M763" s="118"/>
    </row>
    <row r="764" spans="5:13">
      <c r="E764" s="21"/>
      <c r="L764" s="117"/>
      <c r="M764" s="118"/>
    </row>
    <row r="765" spans="5:13">
      <c r="E765" s="21"/>
      <c r="L765" s="117"/>
      <c r="M765" s="118"/>
    </row>
    <row r="766" spans="5:13">
      <c r="E766" s="21"/>
      <c r="L766" s="117"/>
      <c r="M766" s="118"/>
    </row>
    <row r="767" spans="5:13">
      <c r="E767" s="21"/>
      <c r="L767" s="117"/>
      <c r="M767" s="118"/>
    </row>
    <row r="768" spans="5:13">
      <c r="E768" s="21"/>
      <c r="L768" s="117"/>
      <c r="M768" s="118"/>
    </row>
    <row r="769" spans="5:13">
      <c r="E769" s="21"/>
      <c r="L769" s="117"/>
      <c r="M769" s="118"/>
    </row>
    <row r="770" spans="5:13">
      <c r="E770" s="21"/>
      <c r="L770" s="117"/>
      <c r="M770" s="118"/>
    </row>
    <row r="771" spans="5:13">
      <c r="E771" s="21"/>
      <c r="L771" s="117"/>
      <c r="M771" s="118"/>
    </row>
    <row r="772" spans="5:13">
      <c r="E772" s="21"/>
      <c r="L772" s="117"/>
      <c r="M772" s="118"/>
    </row>
    <row r="773" spans="5:13">
      <c r="E773" s="21"/>
      <c r="L773" s="117"/>
      <c r="M773" s="118"/>
    </row>
    <row r="774" spans="5:13">
      <c r="E774" s="21"/>
      <c r="L774" s="117"/>
      <c r="M774" s="118"/>
    </row>
    <row r="775" spans="5:13">
      <c r="E775" s="21"/>
      <c r="L775" s="117"/>
      <c r="M775" s="118"/>
    </row>
    <row r="776" spans="5:13">
      <c r="E776" s="21"/>
      <c r="L776" s="117"/>
      <c r="M776" s="118"/>
    </row>
    <row r="777" spans="5:13">
      <c r="E777" s="21"/>
      <c r="L777" s="117"/>
      <c r="M777" s="118"/>
    </row>
    <row r="778" spans="5:13">
      <c r="E778" s="21"/>
      <c r="L778" s="117"/>
      <c r="M778" s="118"/>
    </row>
    <row r="779" spans="5:13">
      <c r="E779" s="21"/>
      <c r="L779" s="117"/>
      <c r="M779" s="118"/>
    </row>
    <row r="780" spans="5:13">
      <c r="E780" s="21"/>
      <c r="L780" s="117"/>
      <c r="M780" s="118"/>
    </row>
    <row r="781" spans="5:13">
      <c r="E781" s="21"/>
      <c r="L781" s="117"/>
      <c r="M781" s="118"/>
    </row>
    <row r="782" spans="5:13">
      <c r="E782" s="21"/>
      <c r="L782" s="117"/>
      <c r="M782" s="118"/>
    </row>
    <row r="783" spans="5:13">
      <c r="E783" s="21"/>
      <c r="L783" s="117"/>
      <c r="M783" s="118"/>
    </row>
    <row r="784" spans="5:13">
      <c r="E784" s="21"/>
      <c r="L784" s="117"/>
      <c r="M784" s="118"/>
    </row>
    <row r="785" spans="5:13">
      <c r="E785" s="21"/>
      <c r="L785" s="117"/>
      <c r="M785" s="118"/>
    </row>
    <row r="786" spans="5:13">
      <c r="E786" s="21"/>
      <c r="L786" s="117"/>
      <c r="M786" s="118"/>
    </row>
    <row r="787" spans="5:13">
      <c r="E787" s="21"/>
      <c r="L787" s="117"/>
      <c r="M787" s="118"/>
    </row>
    <row r="788" spans="5:13">
      <c r="E788" s="21"/>
      <c r="L788" s="117"/>
      <c r="M788" s="118"/>
    </row>
    <row r="789" spans="5:13">
      <c r="E789" s="21"/>
      <c r="L789" s="117"/>
      <c r="M789" s="118"/>
    </row>
    <row r="790" spans="5:13">
      <c r="E790" s="21"/>
      <c r="L790" s="117"/>
      <c r="M790" s="118"/>
    </row>
    <row r="791" spans="5:13">
      <c r="E791" s="21"/>
      <c r="L791" s="117"/>
      <c r="M791" s="118"/>
    </row>
    <row r="792" spans="5:13">
      <c r="E792" s="21"/>
      <c r="L792" s="117"/>
      <c r="M792" s="118"/>
    </row>
    <row r="793" spans="5:13">
      <c r="E793" s="21"/>
      <c r="L793" s="117"/>
      <c r="M793" s="118"/>
    </row>
    <row r="794" spans="5:13">
      <c r="E794" s="21"/>
      <c r="L794" s="117"/>
      <c r="M794" s="118"/>
    </row>
    <row r="795" spans="5:13">
      <c r="E795" s="21"/>
      <c r="L795" s="117"/>
      <c r="M795" s="118"/>
    </row>
    <row r="796" spans="5:13">
      <c r="E796" s="21"/>
      <c r="L796" s="117"/>
      <c r="M796" s="118"/>
    </row>
    <row r="797" spans="5:13">
      <c r="E797" s="21"/>
      <c r="L797" s="117"/>
      <c r="M797" s="118"/>
    </row>
    <row r="798" spans="5:13">
      <c r="E798" s="21"/>
      <c r="L798" s="117"/>
      <c r="M798" s="118"/>
    </row>
    <row r="799" spans="5:13">
      <c r="E799" s="21"/>
      <c r="L799" s="117"/>
      <c r="M799" s="118"/>
    </row>
    <row r="800" spans="5:13">
      <c r="E800" s="21"/>
      <c r="L800" s="117"/>
      <c r="M800" s="118"/>
    </row>
    <row r="801" spans="5:13">
      <c r="E801" s="21"/>
      <c r="L801" s="117"/>
      <c r="M801" s="118"/>
    </row>
    <row r="802" spans="5:13">
      <c r="E802" s="21"/>
      <c r="L802" s="117"/>
      <c r="M802" s="118"/>
    </row>
    <row r="803" spans="5:13">
      <c r="E803" s="21"/>
      <c r="L803" s="117"/>
      <c r="M803" s="118"/>
    </row>
    <row r="804" spans="5:13">
      <c r="E804" s="21"/>
      <c r="L804" s="117"/>
      <c r="M804" s="118"/>
    </row>
    <row r="805" spans="5:13">
      <c r="E805" s="21"/>
      <c r="L805" s="117"/>
      <c r="M805" s="118"/>
    </row>
    <row r="806" spans="5:13">
      <c r="E806" s="21"/>
      <c r="L806" s="117"/>
      <c r="M806" s="118"/>
    </row>
    <row r="807" spans="5:13">
      <c r="E807" s="21"/>
      <c r="L807" s="117"/>
      <c r="M807" s="118"/>
    </row>
    <row r="808" spans="5:13">
      <c r="E808" s="21"/>
      <c r="L808" s="117"/>
      <c r="M808" s="118"/>
    </row>
    <row r="809" spans="5:13">
      <c r="E809" s="21"/>
      <c r="L809" s="117"/>
      <c r="M809" s="118"/>
    </row>
    <row r="810" spans="5:13">
      <c r="E810" s="21"/>
      <c r="L810" s="117"/>
      <c r="M810" s="118"/>
    </row>
    <row r="811" spans="5:13">
      <c r="E811" s="21"/>
      <c r="L811" s="117"/>
      <c r="M811" s="118"/>
    </row>
    <row r="812" spans="5:13">
      <c r="E812" s="21"/>
      <c r="L812" s="117"/>
      <c r="M812" s="118"/>
    </row>
    <row r="813" spans="5:13">
      <c r="E813" s="21"/>
      <c r="L813" s="117"/>
      <c r="M813" s="118"/>
    </row>
    <row r="814" spans="5:13">
      <c r="E814" s="21"/>
      <c r="L814" s="117"/>
      <c r="M814" s="118"/>
    </row>
    <row r="815" spans="5:13">
      <c r="E815" s="21"/>
      <c r="L815" s="117"/>
      <c r="M815" s="118"/>
    </row>
    <row r="816" spans="5:13">
      <c r="E816" s="21"/>
      <c r="L816" s="117"/>
      <c r="M816" s="118"/>
    </row>
    <row r="817" spans="5:13">
      <c r="E817" s="21"/>
      <c r="L817" s="117"/>
      <c r="M817" s="118"/>
    </row>
    <row r="818" spans="5:13">
      <c r="E818" s="21"/>
      <c r="L818" s="117"/>
      <c r="M818" s="118"/>
    </row>
    <row r="819" spans="5:13">
      <c r="E819" s="21"/>
      <c r="L819" s="117"/>
      <c r="M819" s="118"/>
    </row>
    <row r="820" spans="5:13">
      <c r="E820" s="21"/>
      <c r="L820" s="117"/>
      <c r="M820" s="118"/>
    </row>
    <row r="821" spans="5:13">
      <c r="E821" s="21"/>
      <c r="L821" s="117"/>
      <c r="M821" s="118"/>
    </row>
    <row r="822" spans="5:13">
      <c r="E822" s="21"/>
      <c r="L822" s="117"/>
      <c r="M822" s="118"/>
    </row>
    <row r="823" spans="5:13">
      <c r="E823" s="21"/>
      <c r="L823" s="117"/>
      <c r="M823" s="118"/>
    </row>
    <row r="824" spans="5:13">
      <c r="E824" s="21"/>
      <c r="L824" s="117"/>
      <c r="M824" s="118"/>
    </row>
    <row r="825" spans="5:13">
      <c r="E825" s="21"/>
      <c r="L825" s="117"/>
      <c r="M825" s="118"/>
    </row>
    <row r="826" spans="5:13">
      <c r="E826" s="21"/>
      <c r="L826" s="117"/>
      <c r="M826" s="118"/>
    </row>
    <row r="827" spans="5:13">
      <c r="E827" s="21"/>
      <c r="L827" s="117"/>
      <c r="M827" s="118"/>
    </row>
    <row r="828" spans="5:13">
      <c r="E828" s="21"/>
      <c r="L828" s="117"/>
      <c r="M828" s="118"/>
    </row>
    <row r="829" spans="5:13">
      <c r="E829" s="21"/>
      <c r="L829" s="117"/>
      <c r="M829" s="118"/>
    </row>
    <row r="830" spans="5:13">
      <c r="E830" s="21"/>
      <c r="L830" s="117"/>
      <c r="M830" s="118"/>
    </row>
    <row r="831" spans="5:13">
      <c r="E831" s="21"/>
      <c r="L831" s="117"/>
      <c r="M831" s="118"/>
    </row>
    <row r="832" spans="5:13">
      <c r="E832" s="21"/>
      <c r="L832" s="117"/>
      <c r="M832" s="118"/>
    </row>
    <row r="833" spans="5:13">
      <c r="E833" s="21"/>
      <c r="L833" s="117"/>
      <c r="M833" s="118"/>
    </row>
    <row r="834" spans="5:13">
      <c r="E834" s="21"/>
      <c r="L834" s="117"/>
      <c r="M834" s="118"/>
    </row>
    <row r="835" spans="5:13">
      <c r="E835" s="21"/>
      <c r="L835" s="117"/>
      <c r="M835" s="118"/>
    </row>
    <row r="836" spans="5:13">
      <c r="E836" s="21"/>
      <c r="L836" s="117"/>
      <c r="M836" s="118"/>
    </row>
    <row r="837" spans="5:13">
      <c r="E837" s="21"/>
      <c r="L837" s="117"/>
      <c r="M837" s="118"/>
    </row>
    <row r="838" spans="5:13">
      <c r="E838" s="21"/>
      <c r="L838" s="117"/>
      <c r="M838" s="118"/>
    </row>
    <row r="839" spans="5:13">
      <c r="E839" s="21"/>
      <c r="L839" s="117"/>
      <c r="M839" s="118"/>
    </row>
    <row r="840" spans="5:13">
      <c r="E840" s="21"/>
      <c r="L840" s="117"/>
      <c r="M840" s="118"/>
    </row>
    <row r="841" spans="5:13">
      <c r="E841" s="21"/>
      <c r="L841" s="117"/>
      <c r="M841" s="118"/>
    </row>
    <row r="842" spans="5:13">
      <c r="E842" s="21"/>
      <c r="L842" s="117"/>
      <c r="M842" s="118"/>
    </row>
    <row r="843" spans="5:13">
      <c r="E843" s="21"/>
      <c r="L843" s="117"/>
      <c r="M843" s="118"/>
    </row>
    <row r="844" spans="5:13">
      <c r="E844" s="21"/>
      <c r="L844" s="117"/>
      <c r="M844" s="118"/>
    </row>
    <row r="845" spans="5:13">
      <c r="E845" s="21"/>
      <c r="L845" s="117"/>
      <c r="M845" s="118"/>
    </row>
    <row r="846" spans="5:13">
      <c r="E846" s="21"/>
      <c r="L846" s="117"/>
      <c r="M846" s="118"/>
    </row>
    <row r="847" spans="5:13">
      <c r="E847" s="21"/>
      <c r="L847" s="117"/>
      <c r="M847" s="118"/>
    </row>
    <row r="848" spans="5:13">
      <c r="E848" s="21"/>
      <c r="L848" s="117"/>
      <c r="M848" s="118"/>
    </row>
    <row r="849" spans="5:13">
      <c r="E849" s="21"/>
      <c r="L849" s="117"/>
      <c r="M849" s="118"/>
    </row>
    <row r="850" spans="5:13">
      <c r="E850" s="21"/>
      <c r="L850" s="117"/>
      <c r="M850" s="118"/>
    </row>
    <row r="851" spans="5:13">
      <c r="E851" s="21"/>
      <c r="L851" s="117"/>
      <c r="M851" s="118"/>
    </row>
    <row r="852" spans="5:13">
      <c r="E852" s="21"/>
      <c r="L852" s="117"/>
      <c r="M852" s="118"/>
    </row>
    <row r="853" spans="5:13">
      <c r="E853" s="21"/>
      <c r="L853" s="117"/>
      <c r="M853" s="118"/>
    </row>
    <row r="854" spans="5:13">
      <c r="E854" s="21"/>
      <c r="L854" s="117"/>
      <c r="M854" s="118"/>
    </row>
    <row r="855" spans="5:13">
      <c r="E855" s="21"/>
      <c r="L855" s="117"/>
      <c r="M855" s="118"/>
    </row>
    <row r="856" spans="5:13">
      <c r="E856" s="21"/>
      <c r="L856" s="117"/>
      <c r="M856" s="118"/>
    </row>
    <row r="857" spans="5:13">
      <c r="E857" s="21"/>
      <c r="L857" s="117"/>
      <c r="M857" s="118"/>
    </row>
    <row r="858" spans="5:13">
      <c r="E858" s="21"/>
      <c r="L858" s="117"/>
      <c r="M858" s="118"/>
    </row>
    <row r="859" spans="5:13">
      <c r="E859" s="21"/>
      <c r="L859" s="117"/>
      <c r="M859" s="118"/>
    </row>
    <row r="860" spans="5:13">
      <c r="E860" s="21"/>
      <c r="L860" s="117"/>
      <c r="M860" s="118"/>
    </row>
    <row r="861" spans="5:13">
      <c r="E861" s="21"/>
      <c r="L861" s="117"/>
      <c r="M861" s="118"/>
    </row>
    <row r="862" spans="5:13">
      <c r="E862" s="21"/>
      <c r="L862" s="117"/>
      <c r="M862" s="118"/>
    </row>
    <row r="863" spans="5:13">
      <c r="E863" s="21"/>
      <c r="L863" s="117"/>
      <c r="M863" s="118"/>
    </row>
    <row r="864" spans="5:13">
      <c r="E864" s="21"/>
      <c r="L864" s="117"/>
      <c r="M864" s="118"/>
    </row>
    <row r="865" spans="5:13">
      <c r="E865" s="21"/>
      <c r="L865" s="117"/>
      <c r="M865" s="118"/>
    </row>
    <row r="866" spans="5:13">
      <c r="E866" s="21"/>
      <c r="L866" s="117"/>
      <c r="M866" s="118"/>
    </row>
    <row r="867" spans="5:13">
      <c r="E867" s="21"/>
      <c r="L867" s="117"/>
      <c r="M867" s="118"/>
    </row>
    <row r="868" spans="5:13">
      <c r="E868" s="21"/>
      <c r="L868" s="117"/>
      <c r="M868" s="118"/>
    </row>
    <row r="869" spans="5:13">
      <c r="E869" s="21"/>
      <c r="L869" s="117"/>
      <c r="M869" s="118"/>
    </row>
    <row r="870" spans="5:13">
      <c r="E870" s="21"/>
      <c r="L870" s="117"/>
      <c r="M870" s="118"/>
    </row>
    <row r="871" spans="5:13">
      <c r="E871" s="21"/>
      <c r="L871" s="117"/>
      <c r="M871" s="118"/>
    </row>
    <row r="872" spans="5:13">
      <c r="E872" s="21"/>
      <c r="L872" s="117"/>
      <c r="M872" s="118"/>
    </row>
    <row r="873" spans="5:13">
      <c r="E873" s="21"/>
      <c r="L873" s="117"/>
      <c r="M873" s="118"/>
    </row>
    <row r="874" spans="5:13">
      <c r="E874" s="21"/>
      <c r="L874" s="117"/>
      <c r="M874" s="118"/>
    </row>
    <row r="875" spans="5:13">
      <c r="E875" s="21"/>
      <c r="L875" s="117"/>
      <c r="M875" s="118"/>
    </row>
    <row r="876" spans="5:13">
      <c r="E876" s="21"/>
      <c r="L876" s="117"/>
      <c r="M876" s="118"/>
    </row>
    <row r="877" spans="5:13">
      <c r="E877" s="21"/>
      <c r="L877" s="117"/>
      <c r="M877" s="118"/>
    </row>
    <row r="878" spans="5:13">
      <c r="E878" s="21"/>
      <c r="L878" s="117"/>
      <c r="M878" s="118"/>
    </row>
    <row r="879" spans="5:13">
      <c r="E879" s="21"/>
      <c r="L879" s="117"/>
      <c r="M879" s="118"/>
    </row>
    <row r="880" spans="5:13">
      <c r="E880" s="21"/>
      <c r="L880" s="117"/>
      <c r="M880" s="118"/>
    </row>
    <row r="881" spans="5:13">
      <c r="E881" s="21"/>
      <c r="L881" s="117"/>
      <c r="M881" s="118"/>
    </row>
    <row r="882" spans="5:13">
      <c r="E882" s="21"/>
      <c r="L882" s="117"/>
      <c r="M882" s="118"/>
    </row>
    <row r="883" spans="5:13">
      <c r="E883" s="21"/>
      <c r="L883" s="117"/>
      <c r="M883" s="118"/>
    </row>
    <row r="884" spans="5:13">
      <c r="E884" s="21"/>
      <c r="L884" s="117"/>
      <c r="M884" s="118"/>
    </row>
    <row r="885" spans="5:13">
      <c r="E885" s="21"/>
      <c r="L885" s="117"/>
      <c r="M885" s="118"/>
    </row>
    <row r="886" spans="5:13">
      <c r="E886" s="21"/>
      <c r="L886" s="117"/>
      <c r="M886" s="118"/>
    </row>
    <row r="887" spans="5:13">
      <c r="E887" s="21"/>
      <c r="L887" s="117"/>
      <c r="M887" s="118"/>
    </row>
    <row r="888" spans="5:13">
      <c r="E888" s="21"/>
      <c r="L888" s="117"/>
      <c r="M888" s="118"/>
    </row>
    <row r="889" spans="5:13">
      <c r="E889" s="21"/>
      <c r="L889" s="117"/>
      <c r="M889" s="118"/>
    </row>
    <row r="890" spans="5:13">
      <c r="E890" s="21"/>
      <c r="L890" s="117"/>
      <c r="M890" s="118"/>
    </row>
    <row r="891" spans="5:13">
      <c r="E891" s="21"/>
      <c r="L891" s="117"/>
      <c r="M891" s="118"/>
    </row>
    <row r="892" spans="5:13">
      <c r="E892" s="21"/>
      <c r="L892" s="117"/>
      <c r="M892" s="118"/>
    </row>
    <row r="893" spans="5:13">
      <c r="E893" s="21"/>
      <c r="L893" s="117"/>
      <c r="M893" s="118"/>
    </row>
    <row r="894" spans="5:13">
      <c r="E894" s="21"/>
      <c r="L894" s="117"/>
      <c r="M894" s="118"/>
    </row>
    <row r="895" spans="5:13">
      <c r="E895" s="21"/>
      <c r="L895" s="117"/>
      <c r="M895" s="118"/>
    </row>
    <row r="896" spans="5:13">
      <c r="E896" s="21"/>
      <c r="L896" s="117"/>
      <c r="M896" s="118"/>
    </row>
    <row r="897" spans="5:13">
      <c r="E897" s="21"/>
      <c r="L897" s="117"/>
      <c r="M897" s="118"/>
    </row>
    <row r="898" spans="5:13">
      <c r="E898" s="21"/>
      <c r="L898" s="117"/>
      <c r="M898" s="118"/>
    </row>
    <row r="899" spans="5:13">
      <c r="E899" s="21"/>
      <c r="L899" s="117"/>
      <c r="M899" s="118"/>
    </row>
    <row r="900" spans="5:13">
      <c r="E900" s="21"/>
      <c r="L900" s="117"/>
      <c r="M900" s="118"/>
    </row>
    <row r="901" spans="5:13">
      <c r="E901" s="21"/>
      <c r="L901" s="117"/>
      <c r="M901" s="118"/>
    </row>
    <row r="902" spans="5:13">
      <c r="E902" s="21"/>
      <c r="L902" s="117"/>
      <c r="M902" s="118"/>
    </row>
    <row r="903" spans="5:13">
      <c r="E903" s="21"/>
      <c r="L903" s="117"/>
      <c r="M903" s="118"/>
    </row>
    <row r="904" spans="5:13">
      <c r="E904" s="21"/>
      <c r="L904" s="117"/>
      <c r="M904" s="118"/>
    </row>
    <row r="905" spans="5:13">
      <c r="E905" s="21"/>
      <c r="L905" s="117"/>
      <c r="M905" s="118"/>
    </row>
    <row r="906" spans="5:13">
      <c r="E906" s="21"/>
      <c r="L906" s="117"/>
      <c r="M906" s="118"/>
    </row>
    <row r="907" spans="5:13">
      <c r="E907" s="21"/>
      <c r="L907" s="117"/>
      <c r="M907" s="118"/>
    </row>
    <row r="908" spans="5:13">
      <c r="E908" s="21"/>
      <c r="L908" s="117"/>
      <c r="M908" s="118"/>
    </row>
    <row r="909" spans="5:13">
      <c r="E909" s="21"/>
      <c r="L909" s="117"/>
      <c r="M909" s="118"/>
    </row>
    <row r="910" spans="5:13">
      <c r="E910" s="21"/>
      <c r="L910" s="117"/>
      <c r="M910" s="118"/>
    </row>
    <row r="911" spans="5:13">
      <c r="E911" s="21"/>
      <c r="L911" s="117"/>
      <c r="M911" s="118"/>
    </row>
    <row r="912" spans="5:13">
      <c r="E912" s="21"/>
      <c r="L912" s="117"/>
      <c r="M912" s="118"/>
    </row>
    <row r="913" spans="5:13">
      <c r="E913" s="21"/>
      <c r="L913" s="117"/>
      <c r="M913" s="118"/>
    </row>
    <row r="914" spans="5:13">
      <c r="E914" s="21"/>
      <c r="L914" s="117"/>
      <c r="M914" s="118"/>
    </row>
    <row r="915" spans="5:13">
      <c r="E915" s="21"/>
      <c r="L915" s="117"/>
      <c r="M915" s="118"/>
    </row>
    <row r="916" spans="5:13">
      <c r="E916" s="21"/>
      <c r="L916" s="117"/>
      <c r="M916" s="118"/>
    </row>
    <row r="917" spans="5:13">
      <c r="E917" s="21"/>
      <c r="L917" s="117"/>
      <c r="M917" s="118"/>
    </row>
    <row r="918" spans="5:13">
      <c r="E918" s="21"/>
      <c r="L918" s="117"/>
      <c r="M918" s="118"/>
    </row>
    <row r="919" spans="5:13">
      <c r="E919" s="21"/>
      <c r="L919" s="117"/>
      <c r="M919" s="118"/>
    </row>
    <row r="920" spans="5:13">
      <c r="E920" s="21"/>
      <c r="L920" s="117"/>
      <c r="M920" s="118"/>
    </row>
    <row r="921" spans="5:13">
      <c r="E921" s="21"/>
      <c r="L921" s="117"/>
      <c r="M921" s="118"/>
    </row>
    <row r="922" spans="5:13">
      <c r="E922" s="21"/>
      <c r="L922" s="117"/>
      <c r="M922" s="118"/>
    </row>
    <row r="923" spans="5:13">
      <c r="E923" s="21"/>
      <c r="L923" s="117"/>
      <c r="M923" s="118"/>
    </row>
    <row r="924" spans="5:13">
      <c r="E924" s="21"/>
      <c r="L924" s="117"/>
      <c r="M924" s="118"/>
    </row>
    <row r="925" spans="5:13">
      <c r="E925" s="21"/>
      <c r="L925" s="117"/>
      <c r="M925" s="118"/>
    </row>
    <row r="926" spans="5:13">
      <c r="E926" s="21"/>
      <c r="L926" s="117"/>
      <c r="M926" s="118"/>
    </row>
    <row r="927" spans="5:13">
      <c r="E927" s="21"/>
      <c r="L927" s="117"/>
      <c r="M927" s="118"/>
    </row>
    <row r="928" spans="5:13">
      <c r="E928" s="21"/>
      <c r="L928" s="117"/>
      <c r="M928" s="118"/>
    </row>
    <row r="929" spans="5:13">
      <c r="E929" s="21"/>
      <c r="L929" s="117"/>
      <c r="M929" s="118"/>
    </row>
    <row r="930" spans="5:13">
      <c r="E930" s="21"/>
      <c r="L930" s="117"/>
      <c r="M930" s="118"/>
    </row>
    <row r="931" spans="5:13">
      <c r="E931" s="21"/>
      <c r="L931" s="117"/>
      <c r="M931" s="118"/>
    </row>
    <row r="932" spans="5:13">
      <c r="E932" s="21"/>
      <c r="L932" s="117"/>
      <c r="M932" s="118"/>
    </row>
    <row r="933" spans="5:13">
      <c r="E933" s="21"/>
      <c r="L933" s="117"/>
      <c r="M933" s="118"/>
    </row>
    <row r="934" spans="5:13">
      <c r="E934" s="21"/>
      <c r="L934" s="117"/>
      <c r="M934" s="118"/>
    </row>
    <row r="935" spans="5:13">
      <c r="E935" s="21"/>
      <c r="L935" s="117"/>
      <c r="M935" s="118"/>
    </row>
    <row r="936" spans="5:13">
      <c r="E936" s="21"/>
      <c r="L936" s="117"/>
      <c r="M936" s="118"/>
    </row>
    <row r="937" spans="5:13">
      <c r="E937" s="21"/>
      <c r="L937" s="117"/>
      <c r="M937" s="118"/>
    </row>
    <row r="938" spans="5:13">
      <c r="E938" s="21"/>
      <c r="L938" s="117"/>
      <c r="M938" s="118"/>
    </row>
    <row r="939" spans="5:13">
      <c r="E939" s="21"/>
      <c r="L939" s="117"/>
      <c r="M939" s="118"/>
    </row>
    <row r="940" spans="5:13">
      <c r="E940" s="21"/>
      <c r="L940" s="117"/>
      <c r="M940" s="118"/>
    </row>
    <row r="941" spans="5:13">
      <c r="E941" s="21"/>
      <c r="L941" s="117"/>
      <c r="M941" s="118"/>
    </row>
    <row r="942" spans="5:13">
      <c r="E942" s="21"/>
      <c r="L942" s="117"/>
      <c r="M942" s="118"/>
    </row>
    <row r="943" spans="5:13">
      <c r="E943" s="21"/>
      <c r="L943" s="117"/>
      <c r="M943" s="118"/>
    </row>
    <row r="944" spans="5:13">
      <c r="E944" s="21"/>
      <c r="L944" s="117"/>
      <c r="M944" s="118"/>
    </row>
    <row r="945" spans="5:13">
      <c r="E945" s="21"/>
      <c r="L945" s="117"/>
      <c r="M945" s="118"/>
    </row>
    <row r="946" spans="5:13">
      <c r="E946" s="21"/>
      <c r="L946" s="117"/>
      <c r="M946" s="118"/>
    </row>
    <row r="947" spans="5:13">
      <c r="E947" s="21"/>
      <c r="L947" s="117"/>
      <c r="M947" s="118"/>
    </row>
    <row r="948" spans="5:13">
      <c r="E948" s="21"/>
      <c r="L948" s="117"/>
      <c r="M948" s="118"/>
    </row>
    <row r="949" spans="5:13">
      <c r="E949" s="21"/>
      <c r="L949" s="117"/>
      <c r="M949" s="118"/>
    </row>
    <row r="950" spans="5:13">
      <c r="E950" s="21"/>
      <c r="L950" s="117"/>
      <c r="M950" s="118"/>
    </row>
    <row r="951" spans="5:13">
      <c r="E951" s="21"/>
      <c r="L951" s="117"/>
      <c r="M951" s="118"/>
    </row>
    <row r="952" spans="5:13">
      <c r="E952" s="21"/>
      <c r="L952" s="117"/>
      <c r="M952" s="118"/>
    </row>
    <row r="953" spans="5:13">
      <c r="E953" s="21"/>
      <c r="L953" s="117"/>
      <c r="M953" s="118"/>
    </row>
    <row r="954" spans="5:13">
      <c r="E954" s="21"/>
      <c r="L954" s="117"/>
      <c r="M954" s="118"/>
    </row>
    <row r="955" spans="5:13">
      <c r="E955" s="21"/>
      <c r="L955" s="117"/>
      <c r="M955" s="118"/>
    </row>
    <row r="956" spans="5:13">
      <c r="E956" s="21"/>
      <c r="L956" s="117"/>
      <c r="M956" s="118"/>
    </row>
    <row r="957" spans="5:13">
      <c r="E957" s="21"/>
      <c r="L957" s="117"/>
      <c r="M957" s="118"/>
    </row>
    <row r="958" spans="5:13">
      <c r="E958" s="21"/>
      <c r="L958" s="117"/>
      <c r="M958" s="118"/>
    </row>
    <row r="959" spans="5:13">
      <c r="E959" s="21"/>
      <c r="L959" s="117"/>
      <c r="M959" s="118"/>
    </row>
    <row r="960" spans="5:13">
      <c r="E960" s="21"/>
      <c r="L960" s="117"/>
      <c r="M960" s="118"/>
    </row>
    <row r="961" spans="5:13">
      <c r="E961" s="21"/>
      <c r="L961" s="117"/>
      <c r="M961" s="118"/>
    </row>
    <row r="962" spans="5:13">
      <c r="E962" s="21"/>
      <c r="L962" s="117"/>
      <c r="M962" s="118"/>
    </row>
    <row r="963" spans="5:13">
      <c r="E963" s="21"/>
      <c r="L963" s="117"/>
      <c r="M963" s="118"/>
    </row>
    <row r="964" spans="5:13">
      <c r="E964" s="21"/>
      <c r="L964" s="117"/>
      <c r="M964" s="118"/>
    </row>
    <row r="965" spans="5:13">
      <c r="E965" s="21"/>
      <c r="L965" s="117"/>
      <c r="M965" s="118"/>
    </row>
    <row r="966" spans="5:13">
      <c r="E966" s="21"/>
      <c r="L966" s="117"/>
      <c r="M966" s="118"/>
    </row>
    <row r="967" spans="5:13">
      <c r="E967" s="21"/>
      <c r="L967" s="117"/>
      <c r="M967" s="118"/>
    </row>
    <row r="968" spans="5:13">
      <c r="E968" s="21"/>
      <c r="L968" s="117"/>
      <c r="M968" s="118"/>
    </row>
    <row r="969" spans="5:13">
      <c r="E969" s="21"/>
      <c r="L969" s="117"/>
      <c r="M969" s="118"/>
    </row>
    <row r="970" spans="5:13">
      <c r="E970" s="21"/>
      <c r="L970" s="117"/>
      <c r="M970" s="118"/>
    </row>
    <row r="971" spans="5:13">
      <c r="E971" s="21"/>
      <c r="L971" s="117"/>
      <c r="M971" s="118"/>
    </row>
    <row r="972" spans="5:13">
      <c r="E972" s="21"/>
      <c r="L972" s="117"/>
      <c r="M972" s="118"/>
    </row>
    <row r="973" spans="5:13">
      <c r="E973" s="21"/>
      <c r="L973" s="117"/>
      <c r="M973" s="118"/>
    </row>
    <row r="974" spans="5:13">
      <c r="E974" s="21"/>
      <c r="L974" s="117"/>
      <c r="M974" s="118"/>
    </row>
    <row r="975" spans="5:13">
      <c r="E975" s="21"/>
      <c r="L975" s="117"/>
      <c r="M975" s="118"/>
    </row>
    <row r="976" spans="5:13">
      <c r="E976" s="21"/>
      <c r="L976" s="117"/>
      <c r="M976" s="118"/>
    </row>
    <row r="977" spans="5:13">
      <c r="E977" s="21"/>
      <c r="L977" s="117"/>
      <c r="M977" s="118"/>
    </row>
    <row r="978" spans="5:13">
      <c r="E978" s="21"/>
      <c r="L978" s="117"/>
      <c r="M978" s="118"/>
    </row>
    <row r="979" spans="5:13">
      <c r="E979" s="21"/>
      <c r="L979" s="117"/>
      <c r="M979" s="118"/>
    </row>
    <row r="980" spans="5:13">
      <c r="E980" s="21"/>
      <c r="L980" s="117"/>
      <c r="M980" s="118"/>
    </row>
    <row r="981" spans="5:13">
      <c r="E981" s="21"/>
      <c r="L981" s="117"/>
      <c r="M981" s="118"/>
    </row>
    <row r="982" spans="5:13">
      <c r="E982" s="21"/>
      <c r="L982" s="117"/>
      <c r="M982" s="118"/>
    </row>
    <row r="983" spans="5:13">
      <c r="E983" s="21"/>
      <c r="L983" s="117"/>
      <c r="M983" s="118"/>
    </row>
    <row r="984" spans="5:13">
      <c r="E984" s="21"/>
      <c r="L984" s="117"/>
      <c r="M984" s="118"/>
    </row>
    <row r="985" spans="5:13">
      <c r="E985" s="21"/>
      <c r="L985" s="117"/>
      <c r="M985" s="118"/>
    </row>
    <row r="986" spans="5:13">
      <c r="E986" s="21"/>
      <c r="L986" s="117"/>
      <c r="M986" s="118"/>
    </row>
    <row r="987" spans="5:13">
      <c r="E987" s="21"/>
      <c r="L987" s="117"/>
      <c r="M987" s="118"/>
    </row>
    <row r="988" spans="5:13">
      <c r="E988" s="21"/>
      <c r="L988" s="117"/>
      <c r="M988" s="118"/>
    </row>
    <row r="989" spans="5:13">
      <c r="E989" s="21"/>
      <c r="L989" s="117"/>
      <c r="M989" s="118"/>
    </row>
    <row r="990" spans="5:13">
      <c r="E990" s="21"/>
      <c r="L990" s="117"/>
      <c r="M990" s="118"/>
    </row>
    <row r="991" spans="5:13">
      <c r="E991" s="21"/>
      <c r="L991" s="117"/>
      <c r="M991" s="118"/>
    </row>
    <row r="992" spans="5:13">
      <c r="E992" s="21"/>
      <c r="L992" s="117"/>
      <c r="M992" s="118"/>
    </row>
    <row r="993" spans="5:13">
      <c r="E993" s="21"/>
      <c r="L993" s="117"/>
      <c r="M993" s="118"/>
    </row>
    <row r="994" spans="5:13">
      <c r="E994" s="21"/>
      <c r="L994" s="117"/>
      <c r="M994" s="118"/>
    </row>
    <row r="995" spans="5:13">
      <c r="E995" s="21"/>
      <c r="L995" s="117"/>
      <c r="M995" s="118"/>
    </row>
    <row r="996" spans="5:13">
      <c r="E996" s="21"/>
      <c r="L996" s="117"/>
      <c r="M996" s="118"/>
    </row>
    <row r="997" spans="5:13">
      <c r="E997" s="21"/>
      <c r="L997" s="117"/>
      <c r="M997" s="118"/>
    </row>
    <row r="998" spans="5:13">
      <c r="E998" s="21"/>
      <c r="L998" s="117"/>
      <c r="M998" s="118"/>
    </row>
    <row r="999" spans="5:13">
      <c r="E999" s="21"/>
      <c r="L999" s="117"/>
      <c r="M999" s="118"/>
    </row>
    <row r="1000" spans="5:13">
      <c r="E1000" s="21"/>
      <c r="L1000" s="117"/>
      <c r="M1000" s="118"/>
    </row>
    <row r="1001" spans="5:13">
      <c r="E1001" s="21"/>
      <c r="L1001" s="117"/>
      <c r="M1001" s="118"/>
    </row>
    <row r="1002" spans="5:13">
      <c r="E1002" s="21"/>
      <c r="L1002" s="117"/>
      <c r="M1002" s="118"/>
    </row>
    <row r="1003" spans="5:13">
      <c r="E1003" s="21"/>
      <c r="L1003" s="117"/>
      <c r="M1003" s="118"/>
    </row>
    <row r="1004" spans="5:13">
      <c r="E1004" s="21"/>
      <c r="L1004" s="117"/>
      <c r="M1004" s="118"/>
    </row>
    <row r="1005" spans="5:13">
      <c r="E1005" s="21"/>
      <c r="L1005" s="117"/>
      <c r="M1005" s="118"/>
    </row>
    <row r="1006" spans="5:13">
      <c r="E1006" s="21"/>
      <c r="L1006" s="117"/>
      <c r="M1006" s="118"/>
    </row>
    <row r="1007" spans="5:13">
      <c r="E1007" s="21"/>
      <c r="L1007" s="117"/>
      <c r="M1007" s="118"/>
    </row>
    <row r="1008" spans="5:13">
      <c r="E1008" s="21"/>
      <c r="L1008" s="117"/>
      <c r="M1008" s="118"/>
    </row>
    <row r="1009" spans="5:13">
      <c r="E1009" s="21"/>
      <c r="L1009" s="117"/>
      <c r="M1009" s="118"/>
    </row>
    <row r="1010" spans="5:13">
      <c r="E1010" s="21"/>
      <c r="L1010" s="117"/>
      <c r="M1010" s="118"/>
    </row>
    <row r="1011" spans="5:13">
      <c r="E1011" s="21"/>
      <c r="L1011" s="117"/>
      <c r="M1011" s="118"/>
    </row>
    <row r="1012" spans="5:13">
      <c r="E1012" s="21"/>
      <c r="L1012" s="117"/>
      <c r="M1012" s="118"/>
    </row>
    <row r="1013" spans="5:13">
      <c r="E1013" s="21"/>
      <c r="L1013" s="117"/>
      <c r="M1013" s="118"/>
    </row>
    <row r="1014" spans="5:13">
      <c r="E1014" s="21"/>
      <c r="L1014" s="117"/>
      <c r="M1014" s="118"/>
    </row>
    <row r="1015" spans="5:13">
      <c r="E1015" s="21"/>
      <c r="L1015" s="117"/>
      <c r="M1015" s="118"/>
    </row>
    <row r="1016" spans="5:13">
      <c r="E1016" s="21"/>
      <c r="L1016" s="117"/>
      <c r="M1016" s="118"/>
    </row>
    <row r="1017" spans="5:13">
      <c r="E1017" s="21"/>
      <c r="L1017" s="117"/>
      <c r="M1017" s="118"/>
    </row>
    <row r="1018" spans="5:13">
      <c r="E1018" s="21"/>
      <c r="L1018" s="117"/>
      <c r="M1018" s="118"/>
    </row>
    <row r="1019" spans="5:13">
      <c r="E1019" s="21"/>
      <c r="L1019" s="117"/>
      <c r="M1019" s="118"/>
    </row>
    <row r="1020" spans="5:13">
      <c r="E1020" s="21"/>
      <c r="L1020" s="117"/>
      <c r="M1020" s="118"/>
    </row>
    <row r="1021" spans="5:13">
      <c r="E1021" s="21"/>
      <c r="L1021" s="117"/>
      <c r="M1021" s="118"/>
    </row>
    <row r="1022" spans="5:13">
      <c r="E1022" s="21"/>
      <c r="L1022" s="117"/>
      <c r="M1022" s="118"/>
    </row>
    <row r="1023" spans="5:13">
      <c r="E1023" s="21"/>
      <c r="L1023" s="117"/>
      <c r="M1023" s="118"/>
    </row>
    <row r="1024" spans="5:13">
      <c r="E1024" s="21"/>
      <c r="L1024" s="117"/>
      <c r="M1024" s="118"/>
    </row>
    <row r="1025" spans="5:13">
      <c r="E1025" s="21"/>
      <c r="L1025" s="117"/>
      <c r="M1025" s="118"/>
    </row>
    <row r="1026" spans="5:13">
      <c r="E1026" s="21"/>
      <c r="L1026" s="117"/>
      <c r="M1026" s="118"/>
    </row>
    <row r="1027" spans="5:13">
      <c r="E1027" s="21"/>
      <c r="L1027" s="117"/>
      <c r="M1027" s="118"/>
    </row>
    <row r="1028" spans="5:13">
      <c r="E1028" s="21"/>
      <c r="L1028" s="117"/>
      <c r="M1028" s="118"/>
    </row>
    <row r="1029" spans="5:13">
      <c r="E1029" s="21"/>
      <c r="L1029" s="117"/>
      <c r="M1029" s="118"/>
    </row>
    <row r="1030" spans="5:13">
      <c r="E1030" s="21"/>
      <c r="L1030" s="117"/>
      <c r="M1030" s="118"/>
    </row>
    <row r="1031" spans="5:13">
      <c r="E1031" s="21"/>
      <c r="L1031" s="117"/>
      <c r="M1031" s="118"/>
    </row>
    <row r="1032" spans="5:13">
      <c r="E1032" s="21"/>
      <c r="L1032" s="117"/>
      <c r="M1032" s="118"/>
    </row>
    <row r="1033" spans="5:13">
      <c r="E1033" s="21"/>
      <c r="L1033" s="117"/>
      <c r="M1033" s="118"/>
    </row>
    <row r="1034" spans="5:13">
      <c r="E1034" s="21"/>
      <c r="L1034" s="117"/>
      <c r="M1034" s="118"/>
    </row>
    <row r="1035" spans="5:13">
      <c r="E1035" s="21"/>
      <c r="L1035" s="117"/>
      <c r="M1035" s="118"/>
    </row>
    <row r="1036" spans="5:13">
      <c r="E1036" s="21"/>
      <c r="L1036" s="117"/>
      <c r="M1036" s="118"/>
    </row>
    <row r="1037" spans="5:13">
      <c r="E1037" s="21"/>
      <c r="L1037" s="117"/>
      <c r="M1037" s="118"/>
    </row>
    <row r="1038" spans="5:13">
      <c r="E1038" s="21"/>
      <c r="L1038" s="117"/>
      <c r="M1038" s="118"/>
    </row>
    <row r="1039" spans="5:13">
      <c r="E1039" s="21"/>
      <c r="L1039" s="117"/>
      <c r="M1039" s="118"/>
    </row>
    <row r="1040" spans="5:13">
      <c r="E1040" s="21"/>
      <c r="L1040" s="117"/>
      <c r="M1040" s="118"/>
    </row>
    <row r="1041" spans="5:13">
      <c r="E1041" s="21"/>
      <c r="L1041" s="117"/>
      <c r="M1041" s="118"/>
    </row>
    <row r="1042" spans="5:13">
      <c r="E1042" s="21"/>
      <c r="L1042" s="117"/>
      <c r="M1042" s="118"/>
    </row>
    <row r="1043" spans="5:13">
      <c r="E1043" s="21"/>
      <c r="L1043" s="117"/>
      <c r="M1043" s="118"/>
    </row>
    <row r="1044" spans="5:13">
      <c r="E1044" s="21"/>
      <c r="L1044" s="117"/>
      <c r="M1044" s="118"/>
    </row>
    <row r="1045" spans="5:13">
      <c r="E1045" s="21"/>
      <c r="L1045" s="117"/>
      <c r="M1045" s="118"/>
    </row>
    <row r="1046" spans="5:13">
      <c r="E1046" s="21"/>
      <c r="L1046" s="117"/>
      <c r="M1046" s="118"/>
    </row>
    <row r="1047" spans="5:13">
      <c r="E1047" s="21"/>
      <c r="L1047" s="117"/>
      <c r="M1047" s="118"/>
    </row>
    <row r="1048" spans="5:13">
      <c r="E1048" s="21"/>
      <c r="L1048" s="117"/>
      <c r="M1048" s="118"/>
    </row>
    <row r="1049" spans="5:13">
      <c r="E1049" s="21"/>
      <c r="L1049" s="117"/>
      <c r="M1049" s="118"/>
    </row>
    <row r="1050" spans="5:13">
      <c r="E1050" s="21"/>
      <c r="L1050" s="117"/>
      <c r="M1050" s="118"/>
    </row>
    <row r="1051" spans="5:13">
      <c r="E1051" s="21"/>
      <c r="L1051" s="117"/>
      <c r="M1051" s="118"/>
    </row>
    <row r="1052" spans="5:13">
      <c r="E1052" s="21"/>
      <c r="L1052" s="117"/>
      <c r="M1052" s="118"/>
    </row>
    <row r="1053" spans="5:13">
      <c r="E1053" s="21"/>
      <c r="L1053" s="117"/>
      <c r="M1053" s="118"/>
    </row>
    <row r="1054" spans="5:13">
      <c r="E1054" s="21"/>
      <c r="L1054" s="117"/>
      <c r="M1054" s="118"/>
    </row>
    <row r="1055" spans="5:13">
      <c r="E1055" s="21"/>
      <c r="L1055" s="117"/>
      <c r="M1055" s="118"/>
    </row>
    <row r="1056" spans="5:13">
      <c r="E1056" s="21"/>
      <c r="L1056" s="117"/>
      <c r="M1056" s="118"/>
    </row>
    <row r="1057" spans="5:13">
      <c r="E1057" s="21"/>
      <c r="L1057" s="117"/>
      <c r="M1057" s="118"/>
    </row>
    <row r="1058" spans="5:13">
      <c r="E1058" s="21"/>
      <c r="L1058" s="117"/>
      <c r="M1058" s="118"/>
    </row>
    <row r="1059" spans="5:13">
      <c r="E1059" s="21"/>
      <c r="L1059" s="117"/>
      <c r="M1059" s="118"/>
    </row>
    <row r="1060" spans="5:13">
      <c r="E1060" s="21"/>
      <c r="L1060" s="117"/>
      <c r="M1060" s="118"/>
    </row>
    <row r="1061" spans="5:13">
      <c r="E1061" s="21"/>
      <c r="L1061" s="117"/>
      <c r="M1061" s="118"/>
    </row>
    <row r="1062" spans="5:13">
      <c r="E1062" s="21"/>
      <c r="L1062" s="117"/>
      <c r="M1062" s="118"/>
    </row>
    <row r="1063" spans="5:13">
      <c r="E1063" s="21"/>
      <c r="L1063" s="117"/>
      <c r="M1063" s="118"/>
    </row>
    <row r="1064" spans="5:13">
      <c r="E1064" s="21"/>
      <c r="L1064" s="117"/>
      <c r="M1064" s="118"/>
    </row>
    <row r="1065" spans="5:13">
      <c r="E1065" s="21"/>
      <c r="L1065" s="117"/>
      <c r="M1065" s="118"/>
    </row>
    <row r="1066" spans="5:13">
      <c r="E1066" s="21"/>
      <c r="L1066" s="117"/>
      <c r="M1066" s="118"/>
    </row>
    <row r="1067" spans="5:13">
      <c r="E1067" s="21"/>
      <c r="L1067" s="117"/>
      <c r="M1067" s="118"/>
    </row>
    <row r="1068" spans="5:13">
      <c r="E1068" s="21"/>
      <c r="L1068" s="117"/>
      <c r="M1068" s="118"/>
    </row>
    <row r="1069" spans="5:13">
      <c r="E1069" s="21"/>
      <c r="L1069" s="117"/>
      <c r="M1069" s="118"/>
    </row>
    <row r="1070" spans="5:13">
      <c r="E1070" s="21"/>
      <c r="L1070" s="117"/>
      <c r="M1070" s="118"/>
    </row>
    <row r="1071" spans="5:13">
      <c r="E1071" s="21"/>
      <c r="L1071" s="117"/>
      <c r="M1071" s="118"/>
    </row>
    <row r="1072" spans="5:13">
      <c r="E1072" s="21"/>
      <c r="L1072" s="117"/>
      <c r="M1072" s="118"/>
    </row>
    <row r="1073" spans="5:13">
      <c r="E1073" s="21"/>
      <c r="L1073" s="117"/>
      <c r="M1073" s="118"/>
    </row>
    <row r="1074" spans="5:13">
      <c r="E1074" s="21"/>
      <c r="L1074" s="117"/>
      <c r="M1074" s="118"/>
    </row>
    <row r="1075" spans="5:13">
      <c r="E1075" s="21"/>
      <c r="L1075" s="117"/>
      <c r="M1075" s="118"/>
    </row>
    <row r="1076" spans="5:13">
      <c r="E1076" s="21"/>
      <c r="L1076" s="117"/>
      <c r="M1076" s="118"/>
    </row>
    <row r="1077" spans="5:13">
      <c r="E1077" s="21"/>
      <c r="L1077" s="117"/>
      <c r="M1077" s="118"/>
    </row>
    <row r="1078" spans="5:13">
      <c r="E1078" s="21"/>
      <c r="L1078" s="117"/>
      <c r="M1078" s="118"/>
    </row>
    <row r="1079" spans="5:13">
      <c r="E1079" s="21"/>
      <c r="L1079" s="117"/>
      <c r="M1079" s="118"/>
    </row>
    <row r="1080" spans="5:13">
      <c r="E1080" s="21"/>
      <c r="L1080" s="117"/>
      <c r="M1080" s="118"/>
    </row>
    <row r="1081" spans="5:13">
      <c r="E1081" s="21"/>
      <c r="L1081" s="117"/>
      <c r="M1081" s="118"/>
    </row>
    <row r="1082" spans="5:13">
      <c r="E1082" s="21"/>
      <c r="L1082" s="117"/>
      <c r="M1082" s="118"/>
    </row>
    <row r="1083" spans="5:13">
      <c r="E1083" s="21"/>
      <c r="L1083" s="117"/>
      <c r="M1083" s="118"/>
    </row>
    <row r="1084" spans="5:13">
      <c r="E1084" s="21"/>
      <c r="L1084" s="117"/>
      <c r="M1084" s="118"/>
    </row>
    <row r="1085" spans="5:13">
      <c r="E1085" s="21"/>
      <c r="L1085" s="117"/>
      <c r="M1085" s="118"/>
    </row>
    <row r="1086" spans="5:13">
      <c r="E1086" s="21"/>
      <c r="L1086" s="117"/>
      <c r="M1086" s="118"/>
    </row>
    <row r="1087" spans="5:13">
      <c r="E1087" s="21"/>
      <c r="L1087" s="117"/>
      <c r="M1087" s="118"/>
    </row>
    <row r="1088" spans="5:13">
      <c r="E1088" s="21"/>
      <c r="L1088" s="117"/>
      <c r="M1088" s="118"/>
    </row>
    <row r="1089" spans="5:13">
      <c r="E1089" s="21"/>
      <c r="L1089" s="117"/>
      <c r="M1089" s="118"/>
    </row>
    <row r="1090" spans="5:13">
      <c r="E1090" s="21"/>
      <c r="L1090" s="117"/>
      <c r="M1090" s="118"/>
    </row>
    <row r="1091" spans="5:13">
      <c r="E1091" s="21"/>
      <c r="L1091" s="117"/>
      <c r="M1091" s="118"/>
    </row>
    <row r="1092" spans="5:13">
      <c r="E1092" s="21"/>
      <c r="L1092" s="117"/>
      <c r="M1092" s="118"/>
    </row>
    <row r="1093" spans="5:13">
      <c r="E1093" s="21"/>
      <c r="L1093" s="117"/>
      <c r="M1093" s="118"/>
    </row>
    <row r="1094" spans="5:13">
      <c r="E1094" s="21"/>
      <c r="L1094" s="117"/>
      <c r="M1094" s="118"/>
    </row>
    <row r="1095" spans="5:13">
      <c r="E1095" s="21"/>
      <c r="L1095" s="117"/>
      <c r="M1095" s="118"/>
    </row>
    <row r="1096" spans="5:13">
      <c r="E1096" s="21"/>
      <c r="L1096" s="117"/>
      <c r="M1096" s="118"/>
    </row>
    <row r="1097" spans="5:13">
      <c r="E1097" s="21"/>
      <c r="L1097" s="117"/>
      <c r="M1097" s="118"/>
    </row>
    <row r="1098" spans="5:13">
      <c r="E1098" s="21"/>
      <c r="L1098" s="117"/>
      <c r="M1098" s="118"/>
    </row>
    <row r="1099" spans="5:13">
      <c r="E1099" s="21"/>
      <c r="L1099" s="117"/>
      <c r="M1099" s="118"/>
    </row>
    <row r="1100" spans="5:13">
      <c r="E1100" s="21"/>
      <c r="L1100" s="117"/>
      <c r="M1100" s="118"/>
    </row>
    <row r="1101" spans="5:13">
      <c r="E1101" s="21"/>
      <c r="L1101" s="117"/>
      <c r="M1101" s="118"/>
    </row>
    <row r="1102" spans="5:13">
      <c r="E1102" s="21"/>
      <c r="L1102" s="117"/>
      <c r="M1102" s="118"/>
    </row>
    <row r="1103" spans="5:13">
      <c r="E1103" s="21"/>
      <c r="L1103" s="117"/>
      <c r="M1103" s="118"/>
    </row>
    <row r="1104" spans="5:13">
      <c r="E1104" s="21"/>
      <c r="L1104" s="117"/>
      <c r="M1104" s="118"/>
    </row>
    <row r="1105" spans="5:13">
      <c r="E1105" s="21"/>
      <c r="L1105" s="117"/>
      <c r="M1105" s="118"/>
    </row>
    <row r="1106" spans="5:13">
      <c r="E1106" s="21"/>
      <c r="L1106" s="117"/>
      <c r="M1106" s="118"/>
    </row>
    <row r="1107" spans="5:13">
      <c r="E1107" s="21"/>
      <c r="L1107" s="117"/>
      <c r="M1107" s="118"/>
    </row>
    <row r="1108" spans="5:13">
      <c r="E1108" s="21"/>
      <c r="L1108" s="117"/>
      <c r="M1108" s="118"/>
    </row>
    <row r="1109" spans="5:13">
      <c r="E1109" s="21"/>
      <c r="L1109" s="117"/>
      <c r="M1109" s="118"/>
    </row>
    <row r="1110" spans="5:13">
      <c r="E1110" s="21"/>
      <c r="L1110" s="117"/>
      <c r="M1110" s="118"/>
    </row>
    <row r="1111" spans="5:13">
      <c r="E1111" s="21"/>
      <c r="L1111" s="117"/>
      <c r="M1111" s="118"/>
    </row>
    <row r="1112" spans="5:13">
      <c r="E1112" s="21"/>
      <c r="L1112" s="117"/>
      <c r="M1112" s="118"/>
    </row>
    <row r="1113" spans="5:13">
      <c r="E1113" s="21"/>
      <c r="L1113" s="117"/>
      <c r="M1113" s="118"/>
    </row>
    <row r="1114" spans="5:13">
      <c r="E1114" s="21"/>
      <c r="L1114" s="117"/>
      <c r="M1114" s="118"/>
    </row>
    <row r="1115" spans="5:13">
      <c r="E1115" s="21"/>
      <c r="L1115" s="117"/>
      <c r="M1115" s="118"/>
    </row>
    <row r="1116" spans="5:13">
      <c r="E1116" s="21"/>
      <c r="L1116" s="117"/>
      <c r="M1116" s="118"/>
    </row>
    <row r="1117" spans="5:13">
      <c r="E1117" s="21"/>
      <c r="L1117" s="117"/>
      <c r="M1117" s="118"/>
    </row>
    <row r="1118" spans="5:13">
      <c r="E1118" s="21"/>
      <c r="L1118" s="117"/>
      <c r="M1118" s="118"/>
    </row>
    <row r="1119" spans="5:13">
      <c r="E1119" s="21"/>
      <c r="L1119" s="117"/>
      <c r="M1119" s="118"/>
    </row>
    <row r="1120" spans="5:13">
      <c r="E1120" s="21"/>
      <c r="L1120" s="117"/>
      <c r="M1120" s="118"/>
    </row>
    <row r="1121" spans="5:13">
      <c r="E1121" s="21"/>
      <c r="L1121" s="117"/>
      <c r="M1121" s="118"/>
    </row>
    <row r="1122" spans="5:13">
      <c r="E1122" s="21"/>
      <c r="L1122" s="117"/>
      <c r="M1122" s="118"/>
    </row>
    <row r="1123" spans="5:13">
      <c r="E1123" s="21"/>
      <c r="L1123" s="117"/>
      <c r="M1123" s="118"/>
    </row>
    <row r="1124" spans="5:13">
      <c r="E1124" s="21"/>
      <c r="L1124" s="117"/>
      <c r="M1124" s="118"/>
    </row>
    <row r="1125" spans="5:13">
      <c r="E1125" s="21"/>
      <c r="L1125" s="117"/>
      <c r="M1125" s="118"/>
    </row>
    <row r="1126" spans="5:13">
      <c r="E1126" s="21"/>
      <c r="L1126" s="117"/>
      <c r="M1126" s="118"/>
    </row>
    <row r="1127" spans="5:13">
      <c r="E1127" s="21"/>
      <c r="L1127" s="117"/>
      <c r="M1127" s="118"/>
    </row>
    <row r="1128" spans="5:13">
      <c r="E1128" s="21"/>
      <c r="L1128" s="117"/>
      <c r="M1128" s="118"/>
    </row>
    <row r="1129" spans="5:13">
      <c r="E1129" s="21"/>
      <c r="L1129" s="117"/>
      <c r="M1129" s="118"/>
    </row>
    <row r="1130" spans="5:13">
      <c r="E1130" s="21"/>
      <c r="L1130" s="117"/>
      <c r="M1130" s="118"/>
    </row>
    <row r="1131" spans="5:13">
      <c r="E1131" s="21"/>
      <c r="L1131" s="117"/>
      <c r="M1131" s="118"/>
    </row>
    <row r="1132" spans="5:13">
      <c r="E1132" s="21"/>
      <c r="L1132" s="117"/>
      <c r="M1132" s="118"/>
    </row>
    <row r="1133" spans="5:13">
      <c r="E1133" s="21"/>
      <c r="L1133" s="117"/>
      <c r="M1133" s="118"/>
    </row>
    <row r="1134" spans="5:13">
      <c r="E1134" s="21"/>
      <c r="L1134" s="117"/>
      <c r="M1134" s="118"/>
    </row>
    <row r="1135" spans="5:13">
      <c r="E1135" s="21"/>
      <c r="L1135" s="117"/>
      <c r="M1135" s="118"/>
    </row>
    <row r="1136" spans="5:13">
      <c r="E1136" s="21"/>
      <c r="L1136" s="117"/>
      <c r="M1136" s="118"/>
    </row>
    <row r="1137" spans="5:13">
      <c r="E1137" s="21"/>
      <c r="L1137" s="117"/>
      <c r="M1137" s="118"/>
    </row>
    <row r="1138" spans="5:13">
      <c r="E1138" s="21"/>
      <c r="L1138" s="117"/>
      <c r="M1138" s="118"/>
    </row>
    <row r="1139" spans="5:13">
      <c r="E1139" s="21"/>
      <c r="L1139" s="117"/>
      <c r="M1139" s="118"/>
    </row>
    <row r="1140" spans="5:13">
      <c r="E1140" s="21"/>
      <c r="L1140" s="117"/>
      <c r="M1140" s="118"/>
    </row>
    <row r="1141" spans="5:13">
      <c r="E1141" s="21"/>
      <c r="L1141" s="117"/>
      <c r="M1141" s="118"/>
    </row>
    <row r="1142" spans="5:13">
      <c r="E1142" s="21"/>
      <c r="L1142" s="117"/>
      <c r="M1142" s="118"/>
    </row>
    <row r="1143" spans="5:13">
      <c r="E1143" s="21"/>
      <c r="L1143" s="117"/>
      <c r="M1143" s="118"/>
    </row>
    <row r="1144" spans="5:13">
      <c r="E1144" s="21"/>
      <c r="L1144" s="117"/>
      <c r="M1144" s="118"/>
    </row>
    <row r="1145" spans="5:13">
      <c r="E1145" s="21"/>
      <c r="L1145" s="117"/>
      <c r="M1145" s="118"/>
    </row>
    <row r="1146" spans="5:13">
      <c r="E1146" s="21"/>
      <c r="L1146" s="117"/>
      <c r="M1146" s="118"/>
    </row>
    <row r="1147" spans="5:13">
      <c r="E1147" s="21"/>
      <c r="L1147" s="117"/>
      <c r="M1147" s="118"/>
    </row>
    <row r="1148" spans="5:13">
      <c r="E1148" s="21"/>
      <c r="L1148" s="117"/>
      <c r="M1148" s="118"/>
    </row>
    <row r="1149" spans="5:13">
      <c r="E1149" s="21"/>
      <c r="L1149" s="117"/>
      <c r="M1149" s="118"/>
    </row>
    <row r="1150" spans="5:13">
      <c r="E1150" s="21"/>
      <c r="L1150" s="117"/>
      <c r="M1150" s="118"/>
    </row>
    <row r="1151" spans="5:13">
      <c r="E1151" s="21"/>
      <c r="L1151" s="117"/>
      <c r="M1151" s="118"/>
    </row>
    <row r="1152" spans="5:13">
      <c r="E1152" s="21"/>
      <c r="L1152" s="117"/>
      <c r="M1152" s="118"/>
    </row>
    <row r="1153" spans="5:13">
      <c r="E1153" s="21"/>
      <c r="L1153" s="117"/>
      <c r="M1153" s="118"/>
    </row>
    <row r="1154" spans="5:13">
      <c r="E1154" s="21"/>
      <c r="L1154" s="117"/>
      <c r="M1154" s="118"/>
    </row>
    <row r="1155" spans="5:13">
      <c r="E1155" s="21"/>
      <c r="L1155" s="117"/>
      <c r="M1155" s="118"/>
    </row>
    <row r="1156" spans="5:13">
      <c r="E1156" s="21"/>
      <c r="L1156" s="117"/>
      <c r="M1156" s="118"/>
    </row>
    <row r="1157" spans="5:13">
      <c r="E1157" s="21"/>
      <c r="L1157" s="117"/>
      <c r="M1157" s="118"/>
    </row>
    <row r="1158" spans="5:13">
      <c r="E1158" s="21"/>
      <c r="L1158" s="117"/>
      <c r="M1158" s="118"/>
    </row>
    <row r="1159" spans="5:13">
      <c r="E1159" s="21"/>
      <c r="L1159" s="117"/>
      <c r="M1159" s="118"/>
    </row>
    <row r="1160" spans="5:13">
      <c r="E1160" s="21"/>
      <c r="L1160" s="117"/>
      <c r="M1160" s="118"/>
    </row>
    <row r="1161" spans="5:13">
      <c r="E1161" s="21"/>
      <c r="L1161" s="117"/>
      <c r="M1161" s="118"/>
    </row>
    <row r="1162" spans="5:13">
      <c r="E1162" s="21"/>
      <c r="L1162" s="117"/>
      <c r="M1162" s="118"/>
    </row>
    <row r="1163" spans="5:13">
      <c r="E1163" s="21"/>
      <c r="L1163" s="117"/>
      <c r="M1163" s="118"/>
    </row>
    <row r="1164" spans="5:13">
      <c r="E1164" s="21"/>
      <c r="L1164" s="117"/>
      <c r="M1164" s="118"/>
    </row>
    <row r="1165" spans="5:13">
      <c r="E1165" s="21"/>
      <c r="L1165" s="117"/>
      <c r="M1165" s="118"/>
    </row>
    <row r="1166" spans="5:13">
      <c r="E1166" s="21"/>
      <c r="L1166" s="117"/>
      <c r="M1166" s="118"/>
    </row>
    <row r="1167" spans="5:13">
      <c r="E1167" s="21"/>
      <c r="L1167" s="117"/>
      <c r="M1167" s="118"/>
    </row>
    <row r="1168" spans="5:13">
      <c r="E1168" s="21"/>
      <c r="L1168" s="117"/>
      <c r="M1168" s="118"/>
    </row>
    <row r="1169" spans="5:13">
      <c r="E1169" s="21"/>
      <c r="L1169" s="117"/>
      <c r="M1169" s="118"/>
    </row>
    <row r="1170" spans="5:13">
      <c r="E1170" s="21"/>
      <c r="L1170" s="117"/>
      <c r="M1170" s="118"/>
    </row>
    <row r="1171" spans="5:13">
      <c r="E1171" s="21"/>
      <c r="L1171" s="117"/>
      <c r="M1171" s="118"/>
    </row>
    <row r="1172" spans="5:13">
      <c r="E1172" s="21"/>
      <c r="L1172" s="117"/>
      <c r="M1172" s="118"/>
    </row>
    <row r="1173" spans="5:13">
      <c r="E1173" s="21"/>
      <c r="L1173" s="117"/>
      <c r="M1173" s="118"/>
    </row>
    <row r="1174" spans="5:13">
      <c r="E1174" s="21"/>
      <c r="L1174" s="117"/>
      <c r="M1174" s="118"/>
    </row>
    <row r="1175" spans="5:13">
      <c r="E1175" s="21"/>
      <c r="L1175" s="117"/>
      <c r="M1175" s="118"/>
    </row>
    <row r="1176" spans="5:13">
      <c r="E1176" s="21"/>
      <c r="L1176" s="117"/>
      <c r="M1176" s="118"/>
    </row>
    <row r="1177" spans="5:13">
      <c r="E1177" s="21"/>
      <c r="L1177" s="117"/>
      <c r="M1177" s="118"/>
    </row>
    <row r="1178" spans="5:13">
      <c r="E1178" s="21"/>
      <c r="L1178" s="117"/>
      <c r="M1178" s="118"/>
    </row>
    <row r="1179" spans="5:13">
      <c r="E1179" s="21"/>
      <c r="L1179" s="117"/>
      <c r="M1179" s="118"/>
    </row>
    <row r="1180" spans="5:13">
      <c r="E1180" s="21"/>
      <c r="L1180" s="117"/>
      <c r="M1180" s="118"/>
    </row>
    <row r="1181" spans="5:13">
      <c r="E1181" s="21"/>
      <c r="L1181" s="117"/>
      <c r="M1181" s="118"/>
    </row>
    <row r="1182" spans="5:13">
      <c r="E1182" s="21"/>
      <c r="L1182" s="117"/>
      <c r="M1182" s="118"/>
    </row>
    <row r="1183" spans="5:13">
      <c r="E1183" s="21"/>
      <c r="L1183" s="117"/>
      <c r="M1183" s="118"/>
    </row>
    <row r="1184" spans="5:13">
      <c r="E1184" s="21"/>
      <c r="L1184" s="117"/>
      <c r="M1184" s="118"/>
    </row>
    <row r="1185" spans="5:13">
      <c r="E1185" s="21"/>
      <c r="L1185" s="117"/>
      <c r="M1185" s="118"/>
    </row>
    <row r="1186" spans="5:13">
      <c r="E1186" s="21"/>
      <c r="L1186" s="117"/>
      <c r="M1186" s="118"/>
    </row>
    <row r="1187" spans="5:13">
      <c r="E1187" s="21"/>
      <c r="L1187" s="117"/>
      <c r="M1187" s="118"/>
    </row>
    <row r="1188" spans="5:13">
      <c r="E1188" s="21"/>
      <c r="L1188" s="117"/>
      <c r="M1188" s="118"/>
    </row>
    <row r="1189" spans="5:13">
      <c r="E1189" s="21"/>
      <c r="L1189" s="117"/>
      <c r="M1189" s="118"/>
    </row>
    <row r="1190" spans="5:13">
      <c r="E1190" s="21"/>
      <c r="L1190" s="117"/>
      <c r="M1190" s="118"/>
    </row>
    <row r="1191" spans="5:13">
      <c r="E1191" s="21"/>
      <c r="L1191" s="117"/>
      <c r="M1191" s="118"/>
    </row>
    <row r="1192" spans="5:13">
      <c r="E1192" s="21"/>
      <c r="L1192" s="117"/>
      <c r="M1192" s="118"/>
    </row>
    <row r="1193" spans="5:13">
      <c r="E1193" s="21"/>
      <c r="L1193" s="117"/>
      <c r="M1193" s="118"/>
    </row>
    <row r="1194" spans="5:13">
      <c r="E1194" s="21"/>
      <c r="L1194" s="117"/>
      <c r="M1194" s="118"/>
    </row>
    <row r="1195" spans="5:13">
      <c r="E1195" s="21"/>
      <c r="L1195" s="117"/>
      <c r="M1195" s="118"/>
    </row>
    <row r="1196" spans="5:13">
      <c r="E1196" s="21"/>
      <c r="L1196" s="117"/>
      <c r="M1196" s="118"/>
    </row>
    <row r="1197" spans="5:13">
      <c r="E1197" s="21"/>
      <c r="L1197" s="117"/>
      <c r="M1197" s="118"/>
    </row>
    <row r="1198" spans="5:13">
      <c r="E1198" s="21"/>
      <c r="L1198" s="117"/>
      <c r="M1198" s="118"/>
    </row>
    <row r="1199" spans="5:13">
      <c r="E1199" s="21"/>
      <c r="L1199" s="117"/>
      <c r="M1199" s="118"/>
    </row>
    <row r="1200" spans="5:13">
      <c r="E1200" s="21"/>
      <c r="L1200" s="117"/>
      <c r="M1200" s="118"/>
    </row>
    <row r="1201" spans="5:13">
      <c r="E1201" s="21"/>
      <c r="L1201" s="117"/>
      <c r="M1201" s="118"/>
    </row>
    <row r="1202" spans="5:13">
      <c r="E1202" s="21"/>
      <c r="L1202" s="117"/>
      <c r="M1202" s="118"/>
    </row>
    <row r="1203" spans="5:13">
      <c r="E1203" s="21"/>
      <c r="L1203" s="117"/>
      <c r="M1203" s="118"/>
    </row>
    <row r="1204" spans="5:13">
      <c r="E1204" s="21"/>
      <c r="L1204" s="117"/>
      <c r="M1204" s="118"/>
    </row>
    <row r="1205" spans="5:13">
      <c r="E1205" s="21"/>
      <c r="L1205" s="117"/>
      <c r="M1205" s="118"/>
    </row>
    <row r="1206" spans="5:13">
      <c r="E1206" s="21"/>
      <c r="L1206" s="117"/>
      <c r="M1206" s="118"/>
    </row>
    <row r="1207" spans="5:13">
      <c r="E1207" s="21"/>
      <c r="L1207" s="117"/>
      <c r="M1207" s="118"/>
    </row>
    <row r="1208" spans="5:13">
      <c r="E1208" s="21"/>
      <c r="L1208" s="117"/>
      <c r="M1208" s="118"/>
    </row>
    <row r="1209" spans="5:13">
      <c r="E1209" s="21"/>
      <c r="L1209" s="117"/>
      <c r="M1209" s="118"/>
    </row>
    <row r="1210" spans="5:13">
      <c r="E1210" s="21"/>
      <c r="L1210" s="117"/>
      <c r="M1210" s="118"/>
    </row>
    <row r="1211" spans="5:13">
      <c r="E1211" s="21"/>
      <c r="L1211" s="117"/>
      <c r="M1211" s="118"/>
    </row>
    <row r="1212" spans="5:13">
      <c r="E1212" s="21"/>
      <c r="L1212" s="117"/>
      <c r="M1212" s="118"/>
    </row>
    <row r="1213" spans="5:13">
      <c r="E1213" s="21"/>
      <c r="L1213" s="117"/>
      <c r="M1213" s="118"/>
    </row>
    <row r="1214" spans="5:13">
      <c r="E1214" s="21"/>
      <c r="L1214" s="117"/>
      <c r="M1214" s="118"/>
    </row>
    <row r="1215" spans="5:13">
      <c r="E1215" s="21"/>
      <c r="L1215" s="117"/>
      <c r="M1215" s="118"/>
    </row>
    <row r="1216" spans="5:13">
      <c r="E1216" s="21"/>
      <c r="L1216" s="117"/>
      <c r="M1216" s="118"/>
    </row>
    <row r="1217" spans="5:13">
      <c r="E1217" s="21"/>
      <c r="L1217" s="117"/>
      <c r="M1217" s="118"/>
    </row>
    <row r="1218" spans="5:13">
      <c r="E1218" s="21"/>
      <c r="L1218" s="117"/>
      <c r="M1218" s="118"/>
    </row>
    <row r="1219" spans="5:13">
      <c r="E1219" s="21"/>
      <c r="L1219" s="117"/>
      <c r="M1219" s="118"/>
    </row>
    <row r="1220" spans="5:13">
      <c r="E1220" s="21"/>
      <c r="L1220" s="117"/>
      <c r="M1220" s="118"/>
    </row>
    <row r="1221" spans="5:13">
      <c r="E1221" s="21"/>
      <c r="L1221" s="117"/>
      <c r="M1221" s="118"/>
    </row>
    <row r="1222" spans="5:13">
      <c r="E1222" s="21"/>
      <c r="L1222" s="117"/>
      <c r="M1222" s="118"/>
    </row>
    <row r="1223" spans="5:13">
      <c r="E1223" s="21"/>
      <c r="L1223" s="117"/>
      <c r="M1223" s="118"/>
    </row>
    <row r="1224" spans="5:13">
      <c r="E1224" s="21"/>
      <c r="L1224" s="117"/>
      <c r="M1224" s="118"/>
    </row>
    <row r="1225" spans="5:13">
      <c r="E1225" s="21"/>
      <c r="L1225" s="117"/>
      <c r="M1225" s="118"/>
    </row>
    <row r="1226" spans="5:13">
      <c r="E1226" s="21"/>
      <c r="L1226" s="117"/>
      <c r="M1226" s="118"/>
    </row>
    <row r="1227" spans="5:13">
      <c r="E1227" s="21"/>
      <c r="L1227" s="117"/>
      <c r="M1227" s="118"/>
    </row>
    <row r="1228" spans="5:13">
      <c r="E1228" s="21"/>
      <c r="L1228" s="117"/>
      <c r="M1228" s="118"/>
    </row>
    <row r="1229" spans="5:13">
      <c r="E1229" s="21"/>
      <c r="L1229" s="117"/>
      <c r="M1229" s="118"/>
    </row>
    <row r="1230" spans="5:13">
      <c r="E1230" s="21"/>
      <c r="L1230" s="117"/>
      <c r="M1230" s="118"/>
    </row>
    <row r="1231" spans="5:13">
      <c r="E1231" s="21"/>
      <c r="L1231" s="117"/>
      <c r="M1231" s="118"/>
    </row>
    <row r="1232" spans="5:13">
      <c r="E1232" s="21"/>
      <c r="L1232" s="117"/>
      <c r="M1232" s="118"/>
    </row>
    <row r="1233" spans="5:13">
      <c r="E1233" s="21"/>
      <c r="L1233" s="117"/>
      <c r="M1233" s="118"/>
    </row>
    <row r="1234" spans="5:13">
      <c r="E1234" s="21"/>
      <c r="L1234" s="117"/>
      <c r="M1234" s="118"/>
    </row>
    <row r="1235" spans="5:13">
      <c r="E1235" s="21"/>
      <c r="L1235" s="117"/>
      <c r="M1235" s="118"/>
    </row>
    <row r="1236" spans="5:13">
      <c r="E1236" s="21"/>
      <c r="L1236" s="117"/>
      <c r="M1236" s="118"/>
    </row>
    <row r="1237" spans="5:13">
      <c r="E1237" s="21"/>
      <c r="L1237" s="117"/>
      <c r="M1237" s="118"/>
    </row>
    <row r="1238" spans="5:13">
      <c r="E1238" s="21"/>
      <c r="L1238" s="117"/>
      <c r="M1238" s="118"/>
    </row>
    <row r="1239" spans="5:13">
      <c r="E1239" s="21"/>
      <c r="L1239" s="117"/>
      <c r="M1239" s="118"/>
    </row>
    <row r="1240" spans="5:13">
      <c r="E1240" s="21"/>
      <c r="L1240" s="117"/>
      <c r="M1240" s="118"/>
    </row>
    <row r="1241" spans="5:13">
      <c r="E1241" s="21"/>
      <c r="L1241" s="117"/>
      <c r="M1241" s="118"/>
    </row>
    <row r="1242" spans="5:13">
      <c r="E1242" s="21"/>
      <c r="L1242" s="117"/>
      <c r="M1242" s="118"/>
    </row>
    <row r="1243" spans="5:13">
      <c r="E1243" s="21"/>
      <c r="L1243" s="117"/>
      <c r="M1243" s="118"/>
    </row>
    <row r="1244" spans="5:13">
      <c r="E1244" s="21"/>
      <c r="L1244" s="117"/>
      <c r="M1244" s="118"/>
    </row>
    <row r="1245" spans="5:13">
      <c r="E1245" s="21"/>
      <c r="L1245" s="117"/>
      <c r="M1245" s="118"/>
    </row>
    <row r="1246" spans="5:13">
      <c r="E1246" s="21"/>
      <c r="L1246" s="117"/>
      <c r="M1246" s="118"/>
    </row>
    <row r="1247" spans="5:13">
      <c r="E1247" s="21"/>
      <c r="L1247" s="117"/>
      <c r="M1247" s="118"/>
    </row>
    <row r="1248" spans="5:13">
      <c r="E1248" s="21"/>
      <c r="L1248" s="117"/>
      <c r="M1248" s="118"/>
    </row>
    <row r="1249" spans="5:13">
      <c r="E1249" s="21"/>
      <c r="L1249" s="117"/>
      <c r="M1249" s="118"/>
    </row>
    <row r="1250" spans="5:13">
      <c r="E1250" s="21"/>
      <c r="L1250" s="117"/>
      <c r="M1250" s="118"/>
    </row>
    <row r="1251" spans="5:13">
      <c r="E1251" s="21"/>
      <c r="L1251" s="117"/>
      <c r="M1251" s="118"/>
    </row>
    <row r="1252" spans="5:13">
      <c r="E1252" s="21"/>
      <c r="L1252" s="117"/>
      <c r="M1252" s="118"/>
    </row>
    <row r="1253" spans="5:13">
      <c r="E1253" s="21"/>
      <c r="L1253" s="117"/>
      <c r="M1253" s="118"/>
    </row>
    <row r="1254" spans="5:13">
      <c r="E1254" s="21"/>
      <c r="L1254" s="117"/>
      <c r="M1254" s="118"/>
    </row>
    <row r="1255" spans="5:13">
      <c r="E1255" s="21"/>
      <c r="L1255" s="117"/>
      <c r="M1255" s="118"/>
    </row>
    <row r="1256" spans="5:13">
      <c r="E1256" s="21"/>
      <c r="L1256" s="117"/>
      <c r="M1256" s="118"/>
    </row>
    <row r="1257" spans="5:13">
      <c r="E1257" s="21"/>
      <c r="L1257" s="117"/>
      <c r="M1257" s="118"/>
    </row>
    <row r="1258" spans="5:13">
      <c r="E1258" s="21"/>
      <c r="L1258" s="117"/>
      <c r="M1258" s="118"/>
    </row>
    <row r="1259" spans="5:13">
      <c r="E1259" s="21"/>
      <c r="L1259" s="117"/>
      <c r="M1259" s="118"/>
    </row>
    <row r="1260" spans="5:13">
      <c r="E1260" s="21"/>
      <c r="L1260" s="117"/>
      <c r="M1260" s="118"/>
    </row>
    <row r="1261" spans="5:13">
      <c r="E1261" s="21"/>
      <c r="L1261" s="117"/>
      <c r="M1261" s="118"/>
    </row>
    <row r="1262" spans="5:13">
      <c r="E1262" s="21"/>
      <c r="L1262" s="117"/>
      <c r="M1262" s="118"/>
    </row>
    <row r="1263" spans="5:13">
      <c r="E1263" s="21"/>
      <c r="L1263" s="117"/>
      <c r="M1263" s="118"/>
    </row>
    <row r="1264" spans="5:13">
      <c r="E1264" s="21"/>
      <c r="L1264" s="117"/>
      <c r="M1264" s="118"/>
    </row>
    <row r="1265" spans="5:13">
      <c r="E1265" s="21"/>
      <c r="L1265" s="117"/>
      <c r="M1265" s="118"/>
    </row>
    <row r="1266" spans="5:13">
      <c r="E1266" s="21"/>
      <c r="L1266" s="117"/>
      <c r="M1266" s="118"/>
    </row>
    <row r="1267" spans="5:13">
      <c r="E1267" s="21"/>
      <c r="L1267" s="117"/>
      <c r="M1267" s="118"/>
    </row>
    <row r="1268" spans="5:13">
      <c r="E1268" s="21"/>
      <c r="L1268" s="117"/>
      <c r="M1268" s="118"/>
    </row>
    <row r="1269" spans="5:13">
      <c r="E1269" s="21"/>
      <c r="L1269" s="117"/>
      <c r="M1269" s="118"/>
    </row>
    <row r="1270" spans="5:13">
      <c r="E1270" s="21"/>
      <c r="L1270" s="117"/>
      <c r="M1270" s="118"/>
    </row>
    <row r="1271" spans="5:13">
      <c r="E1271" s="21"/>
      <c r="L1271" s="117"/>
      <c r="M1271" s="118"/>
    </row>
    <row r="1272" spans="5:13">
      <c r="E1272" s="21"/>
      <c r="L1272" s="117"/>
      <c r="M1272" s="118"/>
    </row>
    <row r="1273" spans="5:13">
      <c r="E1273" s="21"/>
      <c r="L1273" s="117"/>
      <c r="M1273" s="118"/>
    </row>
    <row r="1274" spans="5:13">
      <c r="E1274" s="21"/>
      <c r="L1274" s="117"/>
      <c r="M1274" s="118"/>
    </row>
    <row r="1275" spans="5:13">
      <c r="E1275" s="21"/>
      <c r="L1275" s="117"/>
      <c r="M1275" s="118"/>
    </row>
    <row r="1276" spans="5:13">
      <c r="E1276" s="21"/>
      <c r="L1276" s="117"/>
      <c r="M1276" s="118"/>
    </row>
    <row r="1277" spans="5:13">
      <c r="E1277" s="21"/>
      <c r="L1277" s="117"/>
      <c r="M1277" s="118"/>
    </row>
    <row r="1278" spans="5:13">
      <c r="E1278" s="21"/>
      <c r="L1278" s="117"/>
      <c r="M1278" s="118"/>
    </row>
    <row r="1279" spans="5:13">
      <c r="E1279" s="21"/>
      <c r="L1279" s="117"/>
      <c r="M1279" s="118"/>
    </row>
    <row r="1280" spans="5:13">
      <c r="E1280" s="21"/>
      <c r="L1280" s="117"/>
      <c r="M1280" s="118"/>
    </row>
    <row r="1281" spans="5:13">
      <c r="E1281" s="21"/>
      <c r="L1281" s="117"/>
      <c r="M1281" s="118"/>
    </row>
    <row r="1282" spans="5:13">
      <c r="E1282" s="21"/>
      <c r="L1282" s="117"/>
      <c r="M1282" s="118"/>
    </row>
    <row r="1283" spans="5:13">
      <c r="E1283" s="21"/>
      <c r="L1283" s="117"/>
      <c r="M1283" s="118"/>
    </row>
    <row r="1284" spans="5:13">
      <c r="E1284" s="21"/>
      <c r="L1284" s="117"/>
      <c r="M1284" s="118"/>
    </row>
    <row r="1285" spans="5:13">
      <c r="E1285" s="21"/>
      <c r="L1285" s="117"/>
      <c r="M1285" s="118"/>
    </row>
    <row r="1286" spans="5:13">
      <c r="E1286" s="21"/>
      <c r="L1286" s="117"/>
      <c r="M1286" s="118"/>
    </row>
    <row r="1287" spans="5:13">
      <c r="E1287" s="21"/>
      <c r="L1287" s="117"/>
      <c r="M1287" s="118"/>
    </row>
    <row r="1288" spans="5:13">
      <c r="E1288" s="21"/>
      <c r="L1288" s="117"/>
      <c r="M1288" s="118"/>
    </row>
    <row r="1289" spans="5:13">
      <c r="E1289" s="21"/>
      <c r="L1289" s="117"/>
      <c r="M1289" s="118"/>
    </row>
    <row r="1290" spans="5:13">
      <c r="E1290" s="21"/>
      <c r="L1290" s="117"/>
      <c r="M1290" s="118"/>
    </row>
    <row r="1291" spans="5:13">
      <c r="E1291" s="21"/>
      <c r="L1291" s="117"/>
      <c r="M1291" s="118"/>
    </row>
    <row r="1292" spans="5:13">
      <c r="E1292" s="21"/>
      <c r="L1292" s="117"/>
      <c r="M1292" s="118"/>
    </row>
    <row r="1293" spans="5:13">
      <c r="E1293" s="21"/>
      <c r="L1293" s="117"/>
      <c r="M1293" s="118"/>
    </row>
    <row r="1294" spans="5:13">
      <c r="E1294" s="21"/>
      <c r="L1294" s="117"/>
      <c r="M1294" s="118"/>
    </row>
    <row r="1295" spans="5:13">
      <c r="E1295" s="21"/>
      <c r="L1295" s="117"/>
      <c r="M1295" s="118"/>
    </row>
    <row r="1296" spans="5:13">
      <c r="E1296" s="21"/>
      <c r="L1296" s="117"/>
      <c r="M1296" s="118"/>
    </row>
    <row r="1297" spans="5:13">
      <c r="E1297" s="21"/>
      <c r="L1297" s="117"/>
      <c r="M1297" s="118"/>
    </row>
    <row r="1298" spans="5:13">
      <c r="E1298" s="21"/>
      <c r="L1298" s="117"/>
      <c r="M1298" s="118"/>
    </row>
    <row r="1299" spans="5:13">
      <c r="E1299" s="21"/>
      <c r="L1299" s="117"/>
      <c r="M1299" s="118"/>
    </row>
    <row r="1300" spans="5:13">
      <c r="E1300" s="21"/>
      <c r="L1300" s="117"/>
      <c r="M1300" s="118"/>
    </row>
    <row r="1301" spans="5:13">
      <c r="E1301" s="21"/>
      <c r="L1301" s="117"/>
      <c r="M1301" s="118"/>
    </row>
    <row r="1302" spans="5:13">
      <c r="E1302" s="21"/>
      <c r="L1302" s="117"/>
      <c r="M1302" s="118"/>
    </row>
    <row r="1303" spans="5:13">
      <c r="E1303" s="21"/>
      <c r="L1303" s="117"/>
      <c r="M1303" s="118"/>
    </row>
    <row r="1304" spans="5:13">
      <c r="E1304" s="21"/>
      <c r="L1304" s="117"/>
      <c r="M1304" s="118"/>
    </row>
    <row r="1305" spans="5:13">
      <c r="E1305" s="21"/>
      <c r="L1305" s="117"/>
      <c r="M1305" s="118"/>
    </row>
    <row r="1306" spans="5:13">
      <c r="E1306" s="21"/>
      <c r="L1306" s="117"/>
      <c r="M1306" s="118"/>
    </row>
    <row r="1307" spans="5:13">
      <c r="E1307" s="21"/>
      <c r="L1307" s="117"/>
      <c r="M1307" s="118"/>
    </row>
    <row r="1308" spans="5:13">
      <c r="E1308" s="21"/>
      <c r="L1308" s="117"/>
      <c r="M1308" s="118"/>
    </row>
    <row r="1309" spans="5:13">
      <c r="E1309" s="21"/>
      <c r="L1309" s="117"/>
      <c r="M1309" s="118"/>
    </row>
    <row r="1310" spans="5:13">
      <c r="E1310" s="21"/>
      <c r="L1310" s="117"/>
      <c r="M1310" s="118"/>
    </row>
    <row r="1311" spans="5:13">
      <c r="E1311" s="21"/>
      <c r="L1311" s="117"/>
      <c r="M1311" s="118"/>
    </row>
    <row r="1312" spans="5:13">
      <c r="E1312" s="21"/>
      <c r="L1312" s="117"/>
      <c r="M1312" s="118"/>
    </row>
    <row r="1313" spans="5:13">
      <c r="E1313" s="21"/>
      <c r="L1313" s="117"/>
      <c r="M1313" s="118"/>
    </row>
    <row r="1314" spans="5:13">
      <c r="E1314" s="21"/>
      <c r="L1314" s="117"/>
      <c r="M1314" s="118"/>
    </row>
    <row r="1315" spans="5:13">
      <c r="E1315" s="21"/>
      <c r="L1315" s="117"/>
      <c r="M1315" s="118"/>
    </row>
    <row r="1316" spans="5:13">
      <c r="E1316" s="21"/>
      <c r="L1316" s="117"/>
      <c r="M1316" s="118"/>
    </row>
    <row r="1317" spans="5:13">
      <c r="E1317" s="21"/>
      <c r="L1317" s="117"/>
      <c r="M1317" s="118"/>
    </row>
    <row r="1318" spans="5:13">
      <c r="E1318" s="21"/>
      <c r="L1318" s="117"/>
      <c r="M1318" s="118"/>
    </row>
    <row r="1319" spans="5:13">
      <c r="E1319" s="21"/>
      <c r="L1319" s="117"/>
      <c r="M1319" s="118"/>
    </row>
    <row r="1320" spans="5:13">
      <c r="E1320" s="21"/>
      <c r="L1320" s="117"/>
      <c r="M1320" s="118"/>
    </row>
    <row r="1321" spans="5:13">
      <c r="E1321" s="21"/>
      <c r="L1321" s="117"/>
      <c r="M1321" s="118"/>
    </row>
    <row r="1322" spans="5:13">
      <c r="E1322" s="21"/>
      <c r="L1322" s="117"/>
      <c r="M1322" s="118"/>
    </row>
    <row r="1323" spans="5:13">
      <c r="E1323" s="21"/>
      <c r="L1323" s="117"/>
      <c r="M1323" s="118"/>
    </row>
    <row r="1324" spans="5:13">
      <c r="E1324" s="21"/>
      <c r="L1324" s="117"/>
      <c r="M1324" s="118"/>
    </row>
    <row r="1325" spans="5:13">
      <c r="E1325" s="21"/>
      <c r="L1325" s="117"/>
      <c r="M1325" s="118"/>
    </row>
    <row r="1326" spans="5:13">
      <c r="E1326" s="21"/>
      <c r="L1326" s="117"/>
      <c r="M1326" s="118"/>
    </row>
    <row r="1327" spans="5:13">
      <c r="E1327" s="21"/>
      <c r="L1327" s="117"/>
      <c r="M1327" s="118"/>
    </row>
    <row r="1328" spans="5:13">
      <c r="E1328" s="21"/>
      <c r="L1328" s="117"/>
      <c r="M1328" s="118"/>
    </row>
    <row r="1329" spans="5:13">
      <c r="E1329" s="21"/>
      <c r="L1329" s="117"/>
      <c r="M1329" s="118"/>
    </row>
    <row r="1330" spans="5:13">
      <c r="E1330" s="21"/>
      <c r="L1330" s="117"/>
      <c r="M1330" s="118"/>
    </row>
    <row r="1331" spans="5:13">
      <c r="E1331" s="21"/>
      <c r="L1331" s="117"/>
      <c r="M1331" s="118"/>
    </row>
    <row r="1332" spans="5:13">
      <c r="E1332" s="21"/>
      <c r="L1332" s="117"/>
      <c r="M1332" s="118"/>
    </row>
    <row r="1333" spans="5:13">
      <c r="E1333" s="21"/>
      <c r="L1333" s="117"/>
      <c r="M1333" s="118"/>
    </row>
    <row r="1334" spans="5:13">
      <c r="E1334" s="21"/>
      <c r="L1334" s="117"/>
      <c r="M1334" s="118"/>
    </row>
    <row r="1335" spans="5:13">
      <c r="E1335" s="21"/>
      <c r="L1335" s="117"/>
      <c r="M1335" s="118"/>
    </row>
    <row r="1336" spans="5:13">
      <c r="E1336" s="21"/>
      <c r="L1336" s="117"/>
      <c r="M1336" s="118"/>
    </row>
    <row r="1337" spans="5:13">
      <c r="E1337" s="21"/>
      <c r="L1337" s="117"/>
      <c r="M1337" s="118"/>
    </row>
    <row r="1338" spans="5:13">
      <c r="E1338" s="21"/>
      <c r="L1338" s="117"/>
      <c r="M1338" s="118"/>
    </row>
    <row r="1339" spans="5:13">
      <c r="E1339" s="21"/>
      <c r="L1339" s="117"/>
      <c r="M1339" s="118"/>
    </row>
    <row r="1340" spans="5:13">
      <c r="E1340" s="21"/>
      <c r="L1340" s="117"/>
      <c r="M1340" s="118"/>
    </row>
    <row r="1341" spans="5:13">
      <c r="E1341" s="21"/>
      <c r="L1341" s="117"/>
      <c r="M1341" s="118"/>
    </row>
    <row r="1342" spans="5:13">
      <c r="E1342" s="21"/>
      <c r="L1342" s="117"/>
      <c r="M1342" s="118"/>
    </row>
    <row r="1343" spans="5:13">
      <c r="E1343" s="21"/>
      <c r="L1343" s="117"/>
      <c r="M1343" s="118"/>
    </row>
    <row r="1344" spans="5:13">
      <c r="E1344" s="21"/>
      <c r="L1344" s="117"/>
      <c r="M1344" s="118"/>
    </row>
    <row r="1345" spans="5:13">
      <c r="E1345" s="21"/>
      <c r="L1345" s="117"/>
      <c r="M1345" s="118"/>
    </row>
    <row r="1346" spans="5:13">
      <c r="E1346" s="21"/>
      <c r="L1346" s="117"/>
      <c r="M1346" s="118"/>
    </row>
    <row r="1347" spans="5:13">
      <c r="E1347" s="21"/>
      <c r="L1347" s="117"/>
      <c r="M1347" s="118"/>
    </row>
    <row r="1348" spans="5:13">
      <c r="E1348" s="21"/>
      <c r="L1348" s="117"/>
      <c r="M1348" s="118"/>
    </row>
    <row r="1349" spans="5:13">
      <c r="E1349" s="21"/>
      <c r="L1349" s="117"/>
      <c r="M1349" s="118"/>
    </row>
    <row r="1350" spans="5:13">
      <c r="E1350" s="21"/>
      <c r="L1350" s="117"/>
      <c r="M1350" s="118"/>
    </row>
    <row r="1351" spans="5:13">
      <c r="E1351" s="21"/>
      <c r="L1351" s="117"/>
      <c r="M1351" s="118"/>
    </row>
    <row r="1352" spans="5:13">
      <c r="E1352" s="21"/>
      <c r="L1352" s="117"/>
      <c r="M1352" s="118"/>
    </row>
    <row r="1353" spans="5:13">
      <c r="E1353" s="21"/>
      <c r="L1353" s="117"/>
      <c r="M1353" s="118"/>
    </row>
    <row r="1354" spans="5:13">
      <c r="E1354" s="21"/>
      <c r="L1354" s="117"/>
      <c r="M1354" s="118"/>
    </row>
    <row r="1355" spans="5:13">
      <c r="E1355" s="21"/>
      <c r="L1355" s="117"/>
      <c r="M1355" s="118"/>
    </row>
    <row r="1356" spans="5:13">
      <c r="E1356" s="21"/>
      <c r="L1356" s="117"/>
      <c r="M1356" s="118"/>
    </row>
    <row r="1357" spans="5:13">
      <c r="E1357" s="21"/>
      <c r="L1357" s="117"/>
      <c r="M1357" s="118"/>
    </row>
    <row r="1358" spans="5:13">
      <c r="E1358" s="21"/>
      <c r="L1358" s="117"/>
      <c r="M1358" s="118"/>
    </row>
    <row r="1359" spans="5:13">
      <c r="E1359" s="21"/>
      <c r="L1359" s="117"/>
      <c r="M1359" s="118"/>
    </row>
    <row r="1360" spans="5:13">
      <c r="E1360" s="21"/>
      <c r="L1360" s="117"/>
      <c r="M1360" s="118"/>
    </row>
    <row r="1361" spans="5:13">
      <c r="E1361" s="21"/>
      <c r="L1361" s="117"/>
      <c r="M1361" s="118"/>
    </row>
    <row r="1362" spans="5:13">
      <c r="E1362" s="21"/>
      <c r="L1362" s="117"/>
      <c r="M1362" s="118"/>
    </row>
    <row r="1363" spans="5:13">
      <c r="E1363" s="21"/>
      <c r="L1363" s="117"/>
      <c r="M1363" s="118"/>
    </row>
    <row r="1364" spans="5:13">
      <c r="E1364" s="21"/>
      <c r="L1364" s="117"/>
      <c r="M1364" s="118"/>
    </row>
    <row r="1365" spans="5:13">
      <c r="E1365" s="21"/>
      <c r="L1365" s="117"/>
      <c r="M1365" s="118"/>
    </row>
    <row r="1366" spans="5:13">
      <c r="E1366" s="21"/>
      <c r="L1366" s="117"/>
      <c r="M1366" s="118"/>
    </row>
    <row r="1367" spans="5:13">
      <c r="E1367" s="21"/>
      <c r="L1367" s="117"/>
      <c r="M1367" s="118"/>
    </row>
    <row r="1368" spans="5:13">
      <c r="E1368" s="21"/>
      <c r="L1368" s="117"/>
      <c r="M1368" s="118"/>
    </row>
    <row r="1369" spans="5:13">
      <c r="E1369" s="21"/>
      <c r="L1369" s="117"/>
      <c r="M1369" s="118"/>
    </row>
    <row r="1370" spans="5:13">
      <c r="E1370" s="21"/>
      <c r="L1370" s="117"/>
      <c r="M1370" s="118"/>
    </row>
    <row r="1371" spans="5:13">
      <c r="E1371" s="21"/>
      <c r="L1371" s="117"/>
      <c r="M1371" s="118"/>
    </row>
    <row r="1372" spans="5:13">
      <c r="E1372" s="21"/>
      <c r="L1372" s="117"/>
      <c r="M1372" s="118"/>
    </row>
    <row r="1373" spans="5:13">
      <c r="E1373" s="21"/>
      <c r="L1373" s="117"/>
      <c r="M1373" s="118"/>
    </row>
    <row r="1374" spans="5:13">
      <c r="E1374" s="21"/>
      <c r="L1374" s="117"/>
      <c r="M1374" s="118"/>
    </row>
    <row r="1375" spans="5:13">
      <c r="E1375" s="21"/>
      <c r="L1375" s="117"/>
      <c r="M1375" s="118"/>
    </row>
    <row r="1376" spans="5:13">
      <c r="E1376" s="21"/>
      <c r="L1376" s="117"/>
      <c r="M1376" s="118"/>
    </row>
    <row r="1377" spans="5:13">
      <c r="E1377" s="21"/>
      <c r="L1377" s="117"/>
      <c r="M1377" s="118"/>
    </row>
    <row r="1378" spans="5:13">
      <c r="E1378" s="21"/>
      <c r="L1378" s="117"/>
      <c r="M1378" s="118"/>
    </row>
    <row r="1379" spans="5:13">
      <c r="E1379" s="21"/>
      <c r="L1379" s="117"/>
      <c r="M1379" s="118"/>
    </row>
    <row r="1380" spans="5:13">
      <c r="E1380" s="21"/>
      <c r="L1380" s="117"/>
      <c r="M1380" s="118"/>
    </row>
    <row r="1381" spans="5:13">
      <c r="E1381" s="21"/>
      <c r="L1381" s="117"/>
      <c r="M1381" s="118"/>
    </row>
    <row r="1382" spans="5:13">
      <c r="E1382" s="21"/>
      <c r="L1382" s="117"/>
      <c r="M1382" s="118"/>
    </row>
    <row r="1383" spans="5:13">
      <c r="E1383" s="21"/>
      <c r="L1383" s="117"/>
      <c r="M1383" s="118"/>
    </row>
    <row r="1384" spans="5:13">
      <c r="E1384" s="21"/>
      <c r="L1384" s="117"/>
      <c r="M1384" s="118"/>
    </row>
    <row r="1385" spans="5:13">
      <c r="E1385" s="21"/>
      <c r="L1385" s="117"/>
      <c r="M1385" s="118"/>
    </row>
    <row r="1386" spans="5:13">
      <c r="E1386" s="21"/>
      <c r="L1386" s="117"/>
      <c r="M1386" s="118"/>
    </row>
    <row r="1387" spans="5:13">
      <c r="E1387" s="21"/>
      <c r="L1387" s="117"/>
      <c r="M1387" s="118"/>
    </row>
    <row r="1388" spans="5:13">
      <c r="E1388" s="21"/>
      <c r="L1388" s="117"/>
      <c r="M1388" s="118"/>
    </row>
    <row r="1389" spans="5:13">
      <c r="E1389" s="21"/>
      <c r="L1389" s="117"/>
      <c r="M1389" s="118"/>
    </row>
    <row r="1390" spans="5:13">
      <c r="E1390" s="21"/>
      <c r="L1390" s="117"/>
      <c r="M1390" s="118"/>
    </row>
    <row r="1391" spans="5:13">
      <c r="E1391" s="21"/>
      <c r="L1391" s="117"/>
      <c r="M1391" s="118"/>
    </row>
    <row r="1392" spans="5:13">
      <c r="E1392" s="21"/>
      <c r="L1392" s="117"/>
      <c r="M1392" s="118"/>
    </row>
    <row r="1393" spans="5:13">
      <c r="E1393" s="21"/>
      <c r="L1393" s="117"/>
      <c r="M1393" s="118"/>
    </row>
    <row r="1394" spans="5:13">
      <c r="E1394" s="21"/>
      <c r="L1394" s="117"/>
      <c r="M1394" s="118"/>
    </row>
    <row r="1395" spans="5:13">
      <c r="E1395" s="21"/>
      <c r="L1395" s="117"/>
      <c r="M1395" s="118"/>
    </row>
    <row r="1396" spans="5:13">
      <c r="E1396" s="21"/>
      <c r="L1396" s="117"/>
      <c r="M1396" s="118"/>
    </row>
    <row r="1397" spans="5:13">
      <c r="E1397" s="21"/>
      <c r="L1397" s="117"/>
      <c r="M1397" s="118"/>
    </row>
    <row r="1398" spans="5:13">
      <c r="E1398" s="21"/>
      <c r="L1398" s="117"/>
      <c r="M1398" s="118"/>
    </row>
    <row r="1399" spans="5:13">
      <c r="E1399" s="21"/>
      <c r="L1399" s="117"/>
      <c r="M1399" s="118"/>
    </row>
    <row r="1400" spans="5:13">
      <c r="E1400" s="21"/>
      <c r="L1400" s="117"/>
      <c r="M1400" s="118"/>
    </row>
    <row r="1401" spans="5:13">
      <c r="E1401" s="21"/>
      <c r="L1401" s="117"/>
      <c r="M1401" s="118"/>
    </row>
    <row r="1402" spans="5:13">
      <c r="E1402" s="21"/>
      <c r="L1402" s="117"/>
      <c r="M1402" s="118"/>
    </row>
    <row r="1403" spans="5:13">
      <c r="E1403" s="21"/>
      <c r="L1403" s="117"/>
      <c r="M1403" s="118"/>
    </row>
    <row r="1404" spans="5:13">
      <c r="E1404" s="21"/>
      <c r="L1404" s="117"/>
      <c r="M1404" s="118"/>
    </row>
    <row r="1405" spans="5:13">
      <c r="E1405" s="21"/>
      <c r="L1405" s="117"/>
      <c r="M1405" s="118"/>
    </row>
    <row r="1406" spans="5:13">
      <c r="E1406" s="21"/>
      <c r="L1406" s="117"/>
      <c r="M1406" s="118"/>
    </row>
    <row r="1407" spans="5:13">
      <c r="E1407" s="21"/>
      <c r="L1407" s="117"/>
      <c r="M1407" s="118"/>
    </row>
    <row r="1408" spans="5:13">
      <c r="E1408" s="21"/>
      <c r="L1408" s="117"/>
      <c r="M1408" s="118"/>
    </row>
    <row r="1409" spans="5:13">
      <c r="E1409" s="21"/>
      <c r="L1409" s="117"/>
      <c r="M1409" s="118"/>
    </row>
    <row r="1410" spans="5:13">
      <c r="E1410" s="21"/>
      <c r="L1410" s="117"/>
      <c r="M1410" s="118"/>
    </row>
    <row r="1411" spans="5:13">
      <c r="E1411" s="21"/>
      <c r="L1411" s="117"/>
      <c r="M1411" s="118"/>
    </row>
    <row r="1412" spans="5:13">
      <c r="E1412" s="21"/>
      <c r="L1412" s="117"/>
      <c r="M1412" s="118"/>
    </row>
    <row r="1413" spans="5:13">
      <c r="E1413" s="21"/>
      <c r="L1413" s="117"/>
      <c r="M1413" s="118"/>
    </row>
    <row r="1414" spans="5:13">
      <c r="E1414" s="21"/>
      <c r="L1414" s="117"/>
      <c r="M1414" s="118"/>
    </row>
    <row r="1415" spans="5:13">
      <c r="E1415" s="21"/>
      <c r="L1415" s="117"/>
      <c r="M1415" s="118"/>
    </row>
    <row r="1416" spans="5:13">
      <c r="E1416" s="21"/>
      <c r="L1416" s="117"/>
      <c r="M1416" s="118"/>
    </row>
    <row r="1417" spans="5:13">
      <c r="E1417" s="21"/>
      <c r="L1417" s="117"/>
      <c r="M1417" s="118"/>
    </row>
    <row r="1418" spans="5:13">
      <c r="E1418" s="21"/>
      <c r="L1418" s="117"/>
      <c r="M1418" s="118"/>
    </row>
    <row r="1419" spans="5:13">
      <c r="E1419" s="21"/>
      <c r="L1419" s="117"/>
      <c r="M1419" s="118"/>
    </row>
    <row r="1420" spans="5:13">
      <c r="E1420" s="21"/>
      <c r="L1420" s="117"/>
      <c r="M1420" s="118"/>
    </row>
    <row r="1421" spans="5:13">
      <c r="E1421" s="21"/>
      <c r="L1421" s="117"/>
      <c r="M1421" s="118"/>
    </row>
    <row r="1422" spans="5:13">
      <c r="E1422" s="21"/>
      <c r="L1422" s="117"/>
      <c r="M1422" s="118"/>
    </row>
    <row r="1423" spans="5:13">
      <c r="E1423" s="21"/>
      <c r="L1423" s="117"/>
      <c r="M1423" s="118"/>
    </row>
    <row r="1424" spans="5:13">
      <c r="E1424" s="21"/>
      <c r="L1424" s="117"/>
      <c r="M1424" s="118"/>
    </row>
    <row r="1425" spans="5:13">
      <c r="E1425" s="21"/>
      <c r="L1425" s="117"/>
      <c r="M1425" s="118"/>
    </row>
    <row r="1426" spans="5:13">
      <c r="E1426" s="21"/>
      <c r="L1426" s="117"/>
      <c r="M1426" s="118"/>
    </row>
    <row r="1427" spans="5:13">
      <c r="E1427" s="21"/>
      <c r="L1427" s="117"/>
      <c r="M1427" s="118"/>
    </row>
    <row r="1428" spans="5:13">
      <c r="E1428" s="21"/>
      <c r="L1428" s="117"/>
      <c r="M1428" s="118"/>
    </row>
    <row r="1429" spans="5:13">
      <c r="E1429" s="21"/>
      <c r="L1429" s="117"/>
      <c r="M1429" s="118"/>
    </row>
    <row r="1430" spans="5:13">
      <c r="E1430" s="21"/>
      <c r="L1430" s="117"/>
      <c r="M1430" s="118"/>
    </row>
    <row r="1431" spans="5:13">
      <c r="E1431" s="21"/>
      <c r="L1431" s="117"/>
      <c r="M1431" s="118"/>
    </row>
    <row r="1432" spans="5:13">
      <c r="E1432" s="21"/>
      <c r="L1432" s="117"/>
      <c r="M1432" s="118"/>
    </row>
    <row r="1433" spans="5:13">
      <c r="E1433" s="21"/>
      <c r="L1433" s="117"/>
      <c r="M1433" s="118"/>
    </row>
    <row r="1434" spans="5:13">
      <c r="E1434" s="21"/>
      <c r="L1434" s="117"/>
      <c r="M1434" s="118"/>
    </row>
    <row r="1435" spans="5:13">
      <c r="E1435" s="21"/>
      <c r="L1435" s="117"/>
      <c r="M1435" s="118"/>
    </row>
    <row r="1436" spans="5:13">
      <c r="E1436" s="21"/>
      <c r="L1436" s="117"/>
      <c r="M1436" s="118"/>
    </row>
    <row r="1437" spans="5:13">
      <c r="E1437" s="21"/>
      <c r="L1437" s="117"/>
      <c r="M1437" s="118"/>
    </row>
    <row r="1438" spans="5:13">
      <c r="E1438" s="21"/>
      <c r="L1438" s="117"/>
      <c r="M1438" s="118"/>
    </row>
    <row r="1439" spans="5:13">
      <c r="E1439" s="21"/>
      <c r="L1439" s="117"/>
      <c r="M1439" s="118"/>
    </row>
    <row r="1440" spans="5:13">
      <c r="E1440" s="21"/>
      <c r="L1440" s="117"/>
      <c r="M1440" s="118"/>
    </row>
    <row r="1441" spans="5:13">
      <c r="E1441" s="21"/>
      <c r="L1441" s="117"/>
      <c r="M1441" s="118"/>
    </row>
    <row r="1442" spans="5:13">
      <c r="E1442" s="21"/>
      <c r="L1442" s="117"/>
      <c r="M1442" s="118"/>
    </row>
    <row r="1443" spans="5:13">
      <c r="E1443" s="21"/>
      <c r="L1443" s="117"/>
      <c r="M1443" s="118"/>
    </row>
    <row r="1444" spans="5:13">
      <c r="E1444" s="21"/>
      <c r="L1444" s="117"/>
      <c r="M1444" s="118"/>
    </row>
    <row r="1445" spans="5:13">
      <c r="E1445" s="21"/>
      <c r="L1445" s="117"/>
      <c r="M1445" s="118"/>
    </row>
    <row r="1446" spans="5:13">
      <c r="E1446" s="21"/>
      <c r="L1446" s="117"/>
      <c r="M1446" s="118"/>
    </row>
    <row r="1447" spans="5:13">
      <c r="E1447" s="21"/>
      <c r="L1447" s="117"/>
      <c r="M1447" s="118"/>
    </row>
    <row r="1448" spans="5:13">
      <c r="E1448" s="21"/>
      <c r="L1448" s="117"/>
      <c r="M1448" s="118"/>
    </row>
    <row r="1449" spans="5:13">
      <c r="E1449" s="21"/>
      <c r="L1449" s="117"/>
      <c r="M1449" s="118"/>
    </row>
    <row r="1450" spans="5:13">
      <c r="E1450" s="21"/>
      <c r="L1450" s="117"/>
      <c r="M1450" s="118"/>
    </row>
    <row r="1451" spans="5:13">
      <c r="E1451" s="21"/>
      <c r="L1451" s="117"/>
      <c r="M1451" s="118"/>
    </row>
    <row r="1452" spans="5:13">
      <c r="E1452" s="21"/>
      <c r="L1452" s="117"/>
      <c r="M1452" s="118"/>
    </row>
    <row r="1453" spans="5:13">
      <c r="E1453" s="21"/>
      <c r="L1453" s="117"/>
      <c r="M1453" s="118"/>
    </row>
    <row r="1454" spans="5:13">
      <c r="E1454" s="21"/>
      <c r="L1454" s="117"/>
      <c r="M1454" s="118"/>
    </row>
    <row r="1455" spans="5:13">
      <c r="E1455" s="21"/>
      <c r="L1455" s="117"/>
      <c r="M1455" s="118"/>
    </row>
    <row r="1456" spans="5:13">
      <c r="E1456" s="21"/>
      <c r="L1456" s="117"/>
      <c r="M1456" s="118"/>
    </row>
    <row r="1457" spans="5:13">
      <c r="E1457" s="21"/>
      <c r="L1457" s="117"/>
      <c r="M1457" s="118"/>
    </row>
    <row r="1458" spans="5:13">
      <c r="E1458" s="21"/>
      <c r="L1458" s="117"/>
      <c r="M1458" s="118"/>
    </row>
    <row r="1459" spans="5:13">
      <c r="E1459" s="21"/>
      <c r="L1459" s="117"/>
      <c r="M1459" s="118"/>
    </row>
    <row r="1460" spans="5:13">
      <c r="E1460" s="21"/>
      <c r="L1460" s="117"/>
      <c r="M1460" s="118"/>
    </row>
    <row r="1461" spans="5:13">
      <c r="E1461" s="21"/>
      <c r="L1461" s="117"/>
      <c r="M1461" s="118"/>
    </row>
    <row r="1462" spans="5:13">
      <c r="E1462" s="21"/>
      <c r="L1462" s="117"/>
      <c r="M1462" s="118"/>
    </row>
    <row r="1463" spans="5:13">
      <c r="E1463" s="21"/>
      <c r="L1463" s="117"/>
      <c r="M1463" s="118"/>
    </row>
    <row r="1464" spans="5:13">
      <c r="E1464" s="21"/>
      <c r="L1464" s="117"/>
      <c r="M1464" s="118"/>
    </row>
    <row r="1465" spans="5:13">
      <c r="E1465" s="21"/>
      <c r="L1465" s="117"/>
      <c r="M1465" s="118"/>
    </row>
    <row r="1466" spans="5:13">
      <c r="E1466" s="21"/>
      <c r="L1466" s="117"/>
      <c r="M1466" s="118"/>
    </row>
    <row r="1467" spans="5:13">
      <c r="E1467" s="21"/>
      <c r="L1467" s="117"/>
      <c r="M1467" s="118"/>
    </row>
    <row r="1468" spans="5:13">
      <c r="E1468" s="21"/>
      <c r="L1468" s="117"/>
      <c r="M1468" s="118"/>
    </row>
    <row r="1469" spans="5:13">
      <c r="E1469" s="21"/>
      <c r="L1469" s="117"/>
      <c r="M1469" s="118"/>
    </row>
    <row r="1470" spans="5:13">
      <c r="E1470" s="21"/>
      <c r="L1470" s="117"/>
      <c r="M1470" s="118"/>
    </row>
    <row r="1471" spans="5:13">
      <c r="E1471" s="21"/>
      <c r="L1471" s="117"/>
      <c r="M1471" s="118"/>
    </row>
    <row r="1472" spans="5:13">
      <c r="E1472" s="21"/>
      <c r="L1472" s="117"/>
      <c r="M1472" s="118"/>
    </row>
    <row r="1473" spans="5:13">
      <c r="E1473" s="21"/>
      <c r="L1473" s="117"/>
      <c r="M1473" s="118"/>
    </row>
    <row r="1474" spans="5:13">
      <c r="E1474" s="21"/>
      <c r="L1474" s="117"/>
      <c r="M1474" s="118"/>
    </row>
    <row r="1475" spans="5:13">
      <c r="E1475" s="21"/>
      <c r="L1475" s="117"/>
      <c r="M1475" s="118"/>
    </row>
    <row r="1476" spans="5:13">
      <c r="E1476" s="21"/>
      <c r="L1476" s="117"/>
      <c r="M1476" s="118"/>
    </row>
    <row r="1477" spans="5:13">
      <c r="E1477" s="21"/>
      <c r="L1477" s="117"/>
      <c r="M1477" s="118"/>
    </row>
    <row r="1478" spans="5:13">
      <c r="E1478" s="21"/>
      <c r="L1478" s="117"/>
      <c r="M1478" s="118"/>
    </row>
    <row r="1479" spans="5:13">
      <c r="E1479" s="21"/>
      <c r="L1479" s="117"/>
      <c r="M1479" s="118"/>
    </row>
    <row r="1480" spans="5:13">
      <c r="E1480" s="21"/>
      <c r="L1480" s="117"/>
      <c r="M1480" s="118"/>
    </row>
    <row r="1481" spans="5:13">
      <c r="E1481" s="21"/>
      <c r="L1481" s="117"/>
      <c r="M1481" s="118"/>
    </row>
    <row r="1482" spans="5:13">
      <c r="E1482" s="21"/>
      <c r="L1482" s="117"/>
      <c r="M1482" s="118"/>
    </row>
    <row r="1483" spans="5:13">
      <c r="E1483" s="21"/>
      <c r="L1483" s="117"/>
      <c r="M1483" s="118"/>
    </row>
    <row r="1484" spans="5:13">
      <c r="E1484" s="21"/>
      <c r="L1484" s="117"/>
      <c r="M1484" s="118"/>
    </row>
    <row r="1485" spans="5:13">
      <c r="E1485" s="21"/>
      <c r="L1485" s="117"/>
      <c r="M1485" s="118"/>
    </row>
    <row r="1486" spans="5:13">
      <c r="E1486" s="21"/>
      <c r="L1486" s="117"/>
      <c r="M1486" s="118"/>
    </row>
    <row r="1487" spans="5:13">
      <c r="E1487" s="21"/>
      <c r="L1487" s="117"/>
      <c r="M1487" s="118"/>
    </row>
    <row r="1488" spans="5:13">
      <c r="E1488" s="21"/>
      <c r="L1488" s="117"/>
      <c r="M1488" s="118"/>
    </row>
    <row r="1489" spans="5:13">
      <c r="E1489" s="21"/>
      <c r="L1489" s="117"/>
      <c r="M1489" s="118"/>
    </row>
    <row r="1490" spans="5:13">
      <c r="E1490" s="21"/>
      <c r="L1490" s="117"/>
      <c r="M1490" s="118"/>
    </row>
    <row r="1491" spans="5:13">
      <c r="E1491" s="21"/>
      <c r="L1491" s="117"/>
      <c r="M1491" s="118"/>
    </row>
    <row r="1492" spans="5:13">
      <c r="E1492" s="21"/>
      <c r="L1492" s="117"/>
      <c r="M1492" s="118"/>
    </row>
    <row r="1493" spans="5:13">
      <c r="E1493" s="21"/>
      <c r="L1493" s="117"/>
      <c r="M1493" s="118"/>
    </row>
    <row r="1494" spans="5:13">
      <c r="E1494" s="21"/>
      <c r="L1494" s="117"/>
      <c r="M1494" s="118"/>
    </row>
    <row r="1495" spans="5:13">
      <c r="E1495" s="21"/>
      <c r="L1495" s="117"/>
      <c r="M1495" s="118"/>
    </row>
    <row r="1496" spans="5:13">
      <c r="E1496" s="21"/>
      <c r="L1496" s="117"/>
      <c r="M1496" s="118"/>
    </row>
    <row r="1497" spans="5:13">
      <c r="E1497" s="21"/>
      <c r="L1497" s="117"/>
      <c r="M1497" s="118"/>
    </row>
    <row r="1498" spans="5:13">
      <c r="E1498" s="21"/>
      <c r="L1498" s="117"/>
      <c r="M1498" s="118"/>
    </row>
    <row r="1499" spans="5:13">
      <c r="E1499" s="21"/>
      <c r="L1499" s="117"/>
      <c r="M1499" s="118"/>
    </row>
    <row r="1500" spans="5:13">
      <c r="E1500" s="21"/>
      <c r="L1500" s="117"/>
      <c r="M1500" s="118"/>
    </row>
    <row r="1501" spans="5:13">
      <c r="E1501" s="21"/>
      <c r="L1501" s="117"/>
      <c r="M1501" s="118"/>
    </row>
    <row r="1502" spans="5:13">
      <c r="E1502" s="21"/>
      <c r="L1502" s="117"/>
      <c r="M1502" s="118"/>
    </row>
    <row r="1503" spans="5:13">
      <c r="E1503" s="21"/>
      <c r="L1503" s="117"/>
      <c r="M1503" s="118"/>
    </row>
    <row r="1504" spans="5:13">
      <c r="E1504" s="21"/>
      <c r="L1504" s="117"/>
      <c r="M1504" s="118"/>
    </row>
    <row r="1505" spans="5:13">
      <c r="E1505" s="21"/>
      <c r="L1505" s="117"/>
      <c r="M1505" s="118"/>
    </row>
    <row r="1506" spans="5:13">
      <c r="E1506" s="21"/>
      <c r="L1506" s="117"/>
      <c r="M1506" s="118"/>
    </row>
    <row r="1507" spans="5:13">
      <c r="E1507" s="21"/>
      <c r="L1507" s="117"/>
      <c r="M1507" s="118"/>
    </row>
    <row r="1508" spans="5:13">
      <c r="E1508" s="21"/>
      <c r="L1508" s="117"/>
      <c r="M1508" s="118"/>
    </row>
    <row r="1509" spans="5:13">
      <c r="E1509" s="21"/>
      <c r="L1509" s="117"/>
      <c r="M1509" s="118"/>
    </row>
    <row r="1510" spans="5:13">
      <c r="E1510" s="21"/>
      <c r="L1510" s="117"/>
      <c r="M1510" s="118"/>
    </row>
    <row r="1511" spans="5:13">
      <c r="E1511" s="21"/>
      <c r="L1511" s="117"/>
      <c r="M1511" s="118"/>
    </row>
    <row r="1512" spans="5:13">
      <c r="E1512" s="21"/>
      <c r="L1512" s="117"/>
      <c r="M1512" s="118"/>
    </row>
    <row r="1513" spans="5:13">
      <c r="E1513" s="21"/>
      <c r="L1513" s="117"/>
      <c r="M1513" s="118"/>
    </row>
    <row r="1514" spans="5:13">
      <c r="E1514" s="21"/>
      <c r="L1514" s="117"/>
      <c r="M1514" s="118"/>
    </row>
    <row r="1515" spans="5:13">
      <c r="E1515" s="21"/>
      <c r="L1515" s="117"/>
      <c r="M1515" s="118"/>
    </row>
    <row r="1516" spans="5:13">
      <c r="E1516" s="21"/>
      <c r="L1516" s="117"/>
      <c r="M1516" s="118"/>
    </row>
    <row r="1517" spans="5:13">
      <c r="E1517" s="21"/>
      <c r="L1517" s="117"/>
      <c r="M1517" s="118"/>
    </row>
    <row r="1518" spans="5:13">
      <c r="E1518" s="21"/>
      <c r="L1518" s="117"/>
      <c r="M1518" s="118"/>
    </row>
    <row r="1519" spans="5:13">
      <c r="E1519" s="21"/>
      <c r="L1519" s="117"/>
      <c r="M1519" s="118"/>
    </row>
    <row r="1520" spans="5:13">
      <c r="E1520" s="21"/>
      <c r="L1520" s="117"/>
      <c r="M1520" s="118"/>
    </row>
    <row r="1521" spans="5:13">
      <c r="E1521" s="21"/>
      <c r="L1521" s="117"/>
      <c r="M1521" s="118"/>
    </row>
    <row r="1522" spans="5:13">
      <c r="E1522" s="21"/>
      <c r="L1522" s="117"/>
      <c r="M1522" s="118"/>
    </row>
    <row r="1523" spans="5:13">
      <c r="E1523" s="21"/>
      <c r="L1523" s="117"/>
      <c r="M1523" s="118"/>
    </row>
    <row r="1524" spans="5:13">
      <c r="E1524" s="21"/>
      <c r="L1524" s="117"/>
      <c r="M1524" s="118"/>
    </row>
    <row r="1525" spans="5:13">
      <c r="E1525" s="21"/>
      <c r="L1525" s="117"/>
      <c r="M1525" s="118"/>
    </row>
    <row r="1526" spans="5:13">
      <c r="E1526" s="21"/>
      <c r="L1526" s="117"/>
      <c r="M1526" s="118"/>
    </row>
    <row r="1527" spans="5:13">
      <c r="E1527" s="21"/>
      <c r="L1527" s="117"/>
      <c r="M1527" s="118"/>
    </row>
    <row r="1528" spans="5:13">
      <c r="E1528" s="21"/>
      <c r="L1528" s="117"/>
      <c r="M1528" s="118"/>
    </row>
    <row r="1529" spans="5:13">
      <c r="E1529" s="21"/>
      <c r="L1529" s="117"/>
      <c r="M1529" s="118"/>
    </row>
    <row r="1530" spans="5:13">
      <c r="E1530" s="21"/>
      <c r="L1530" s="117"/>
      <c r="M1530" s="118"/>
    </row>
    <row r="1531" spans="5:13">
      <c r="E1531" s="21"/>
      <c r="L1531" s="117"/>
      <c r="M1531" s="118"/>
    </row>
    <row r="1532" spans="5:13">
      <c r="E1532" s="21"/>
      <c r="L1532" s="117"/>
      <c r="M1532" s="118"/>
    </row>
    <row r="1533" spans="5:13">
      <c r="E1533" s="21"/>
      <c r="L1533" s="117"/>
      <c r="M1533" s="118"/>
    </row>
    <row r="1534" spans="5:13">
      <c r="E1534" s="21"/>
      <c r="L1534" s="117"/>
      <c r="M1534" s="118"/>
    </row>
    <row r="1535" spans="5:13">
      <c r="E1535" s="21"/>
      <c r="L1535" s="117"/>
      <c r="M1535" s="118"/>
    </row>
    <row r="1536" spans="5:13">
      <c r="E1536" s="21"/>
      <c r="L1536" s="117"/>
      <c r="M1536" s="118"/>
    </row>
    <row r="1537" spans="5:13">
      <c r="E1537" s="21"/>
      <c r="L1537" s="117"/>
      <c r="M1537" s="118"/>
    </row>
    <row r="1538" spans="5:13">
      <c r="E1538" s="21"/>
      <c r="L1538" s="117"/>
      <c r="M1538" s="118"/>
    </row>
    <row r="1539" spans="5:13">
      <c r="E1539" s="21"/>
      <c r="L1539" s="117"/>
      <c r="M1539" s="118"/>
    </row>
    <row r="1540" spans="5:13">
      <c r="E1540" s="21"/>
      <c r="L1540" s="117"/>
      <c r="M1540" s="118"/>
    </row>
    <row r="1541" spans="5:13">
      <c r="E1541" s="21"/>
      <c r="L1541" s="117"/>
      <c r="M1541" s="118"/>
    </row>
    <row r="1542" spans="5:13">
      <c r="E1542" s="21"/>
      <c r="L1542" s="117"/>
      <c r="M1542" s="118"/>
    </row>
    <row r="1543" spans="5:13">
      <c r="E1543" s="21"/>
      <c r="L1543" s="117"/>
      <c r="M1543" s="118"/>
    </row>
    <row r="1544" spans="5:13">
      <c r="E1544" s="21"/>
      <c r="L1544" s="117"/>
      <c r="M1544" s="118"/>
    </row>
    <row r="1545" spans="5:13">
      <c r="E1545" s="21"/>
      <c r="L1545" s="117"/>
      <c r="M1545" s="118"/>
    </row>
    <row r="1546" spans="5:13">
      <c r="E1546" s="21"/>
      <c r="L1546" s="117"/>
      <c r="M1546" s="118"/>
    </row>
    <row r="1547" spans="5:13">
      <c r="E1547" s="21"/>
      <c r="L1547" s="117"/>
      <c r="M1547" s="118"/>
    </row>
    <row r="1548" spans="5:13">
      <c r="E1548" s="21"/>
      <c r="L1548" s="117"/>
      <c r="M1548" s="118"/>
    </row>
    <row r="1549" spans="5:13">
      <c r="E1549" s="21"/>
      <c r="L1549" s="117"/>
      <c r="M1549" s="118"/>
    </row>
    <row r="1550" spans="5:13">
      <c r="E1550" s="21"/>
      <c r="L1550" s="117"/>
      <c r="M1550" s="118"/>
    </row>
    <row r="1551" spans="5:13">
      <c r="E1551" s="21"/>
      <c r="L1551" s="117"/>
      <c r="M1551" s="118"/>
    </row>
    <row r="1552" spans="5:13">
      <c r="E1552" s="21"/>
      <c r="L1552" s="117"/>
      <c r="M1552" s="118"/>
    </row>
    <row r="1553" spans="5:13">
      <c r="E1553" s="21"/>
      <c r="L1553" s="117"/>
      <c r="M1553" s="118"/>
    </row>
    <row r="1554" spans="5:13">
      <c r="E1554" s="21"/>
      <c r="L1554" s="117"/>
      <c r="M1554" s="118"/>
    </row>
    <row r="1555" spans="5:13">
      <c r="E1555" s="21"/>
      <c r="L1555" s="117"/>
      <c r="M1555" s="118"/>
    </row>
    <row r="1556" spans="5:13">
      <c r="E1556" s="21"/>
      <c r="L1556" s="117"/>
      <c r="M1556" s="118"/>
    </row>
    <row r="1557" spans="5:13">
      <c r="E1557" s="21"/>
      <c r="L1557" s="117"/>
      <c r="M1557" s="118"/>
    </row>
    <row r="1558" spans="5:13">
      <c r="E1558" s="21"/>
      <c r="L1558" s="117"/>
      <c r="M1558" s="118"/>
    </row>
    <row r="1559" spans="5:13">
      <c r="E1559" s="21"/>
      <c r="L1559" s="117"/>
      <c r="M1559" s="118"/>
    </row>
    <row r="1560" spans="5:13">
      <c r="E1560" s="21"/>
      <c r="L1560" s="117"/>
      <c r="M1560" s="118"/>
    </row>
    <row r="1561" spans="5:13">
      <c r="E1561" s="21"/>
      <c r="L1561" s="117"/>
      <c r="M1561" s="118"/>
    </row>
    <row r="1562" spans="5:13">
      <c r="E1562" s="21"/>
      <c r="L1562" s="117"/>
      <c r="M1562" s="118"/>
    </row>
    <row r="1563" spans="5:13">
      <c r="E1563" s="21"/>
      <c r="L1563" s="117"/>
      <c r="M1563" s="118"/>
    </row>
    <row r="1564" spans="5:13">
      <c r="E1564" s="21"/>
      <c r="L1564" s="117"/>
      <c r="M1564" s="118"/>
    </row>
    <row r="1565" spans="5:13">
      <c r="E1565" s="21"/>
      <c r="L1565" s="117"/>
      <c r="M1565" s="118"/>
    </row>
    <row r="1566" spans="5:13">
      <c r="E1566" s="21"/>
      <c r="L1566" s="117"/>
      <c r="M1566" s="118"/>
    </row>
    <row r="1567" spans="5:13">
      <c r="E1567" s="21"/>
      <c r="L1567" s="117"/>
      <c r="M1567" s="118"/>
    </row>
    <row r="1568" spans="5:13">
      <c r="E1568" s="21"/>
      <c r="L1568" s="117"/>
      <c r="M1568" s="118"/>
    </row>
    <row r="1569" spans="5:13">
      <c r="E1569" s="21"/>
      <c r="L1569" s="117"/>
      <c r="M1569" s="118"/>
    </row>
    <row r="1570" spans="5:13">
      <c r="E1570" s="21"/>
      <c r="L1570" s="117"/>
      <c r="M1570" s="118"/>
    </row>
    <row r="1571" spans="5:13">
      <c r="E1571" s="21"/>
      <c r="L1571" s="117"/>
      <c r="M1571" s="118"/>
    </row>
    <row r="1572" spans="5:13">
      <c r="E1572" s="21"/>
      <c r="L1572" s="117"/>
      <c r="M1572" s="118"/>
    </row>
    <row r="1573" spans="5:13">
      <c r="E1573" s="21"/>
      <c r="L1573" s="117"/>
      <c r="M1573" s="118"/>
    </row>
    <row r="1574" spans="5:13">
      <c r="E1574" s="21"/>
      <c r="L1574" s="117"/>
      <c r="M1574" s="118"/>
    </row>
    <row r="1575" spans="5:13">
      <c r="E1575" s="21"/>
      <c r="L1575" s="117"/>
      <c r="M1575" s="118"/>
    </row>
    <row r="1576" spans="5:13">
      <c r="E1576" s="21"/>
      <c r="L1576" s="117"/>
      <c r="M1576" s="118"/>
    </row>
    <row r="1577" spans="5:13">
      <c r="E1577" s="21"/>
      <c r="L1577" s="117"/>
      <c r="M1577" s="118"/>
    </row>
    <row r="1578" spans="5:13">
      <c r="E1578" s="21"/>
      <c r="L1578" s="117"/>
      <c r="M1578" s="118"/>
    </row>
    <row r="1579" spans="5:13">
      <c r="E1579" s="21"/>
      <c r="L1579" s="117"/>
      <c r="M1579" s="118"/>
    </row>
    <row r="1580" spans="5:13">
      <c r="E1580" s="21"/>
      <c r="L1580" s="117"/>
      <c r="M1580" s="118"/>
    </row>
    <row r="1581" spans="5:13">
      <c r="E1581" s="21"/>
      <c r="L1581" s="117"/>
      <c r="M1581" s="118"/>
    </row>
    <row r="1582" spans="5:13">
      <c r="E1582" s="21"/>
      <c r="L1582" s="117"/>
      <c r="M1582" s="118"/>
    </row>
    <row r="1583" spans="5:13">
      <c r="E1583" s="21"/>
      <c r="L1583" s="117"/>
      <c r="M1583" s="118"/>
    </row>
    <row r="1584" spans="5:13">
      <c r="E1584" s="21"/>
      <c r="L1584" s="117"/>
      <c r="M1584" s="118"/>
    </row>
    <row r="1585" spans="5:13">
      <c r="E1585" s="21"/>
      <c r="L1585" s="117"/>
      <c r="M1585" s="118"/>
    </row>
    <row r="1586" spans="5:13">
      <c r="E1586" s="21"/>
      <c r="L1586" s="117"/>
      <c r="M1586" s="118"/>
    </row>
    <row r="1587" spans="5:13">
      <c r="E1587" s="21"/>
      <c r="L1587" s="117"/>
      <c r="M1587" s="118"/>
    </row>
    <row r="1588" spans="5:13">
      <c r="E1588" s="21"/>
      <c r="L1588" s="117"/>
      <c r="M1588" s="118"/>
    </row>
    <row r="1589" spans="5:13">
      <c r="E1589" s="21"/>
      <c r="L1589" s="117"/>
      <c r="M1589" s="118"/>
    </row>
    <row r="1590" spans="5:13">
      <c r="E1590" s="21"/>
      <c r="L1590" s="117"/>
      <c r="M1590" s="118"/>
    </row>
    <row r="1591" spans="5:13">
      <c r="E1591" s="21"/>
      <c r="L1591" s="117"/>
      <c r="M1591" s="118"/>
    </row>
    <row r="1592" spans="5:13">
      <c r="E1592" s="21"/>
      <c r="L1592" s="117"/>
      <c r="M1592" s="118"/>
    </row>
    <row r="1593" spans="5:13">
      <c r="E1593" s="21"/>
      <c r="L1593" s="117"/>
      <c r="M1593" s="118"/>
    </row>
    <row r="1594" spans="5:13">
      <c r="E1594" s="21"/>
      <c r="L1594" s="117"/>
      <c r="M1594" s="118"/>
    </row>
    <row r="1595" spans="5:13">
      <c r="E1595" s="21"/>
      <c r="L1595" s="117"/>
      <c r="M1595" s="118"/>
    </row>
    <row r="1596" spans="5:13">
      <c r="E1596" s="21"/>
      <c r="L1596" s="117"/>
      <c r="M1596" s="118"/>
    </row>
    <row r="1597" spans="5:13">
      <c r="E1597" s="21"/>
      <c r="L1597" s="117"/>
      <c r="M1597" s="118"/>
    </row>
    <row r="1598" spans="5:13">
      <c r="E1598" s="21"/>
      <c r="L1598" s="117"/>
      <c r="M1598" s="118"/>
    </row>
    <row r="1599" spans="5:13">
      <c r="E1599" s="21"/>
      <c r="L1599" s="117"/>
      <c r="M1599" s="118"/>
    </row>
    <row r="1600" spans="5:13">
      <c r="E1600" s="21"/>
      <c r="L1600" s="117"/>
      <c r="M1600" s="118"/>
    </row>
    <row r="1601" spans="5:13">
      <c r="E1601" s="21"/>
      <c r="L1601" s="117"/>
      <c r="M1601" s="118"/>
    </row>
    <row r="1602" spans="5:13">
      <c r="E1602" s="21"/>
      <c r="L1602" s="117"/>
      <c r="M1602" s="118"/>
    </row>
    <row r="1603" spans="5:13">
      <c r="E1603" s="21"/>
      <c r="L1603" s="117"/>
      <c r="M1603" s="118"/>
    </row>
    <row r="1604" spans="5:13">
      <c r="E1604" s="21"/>
      <c r="L1604" s="117"/>
      <c r="M1604" s="118"/>
    </row>
    <row r="1605" spans="5:13">
      <c r="E1605" s="21"/>
      <c r="L1605" s="117"/>
      <c r="M1605" s="118"/>
    </row>
    <row r="1606" spans="5:13">
      <c r="E1606" s="21"/>
      <c r="L1606" s="117"/>
      <c r="M1606" s="118"/>
    </row>
    <row r="1607" spans="5:13">
      <c r="E1607" s="21"/>
      <c r="L1607" s="117"/>
      <c r="M1607" s="118"/>
    </row>
    <row r="1608" spans="5:13">
      <c r="E1608" s="21"/>
      <c r="L1608" s="117"/>
      <c r="M1608" s="118"/>
    </row>
    <row r="1609" spans="5:13">
      <c r="E1609" s="21"/>
      <c r="L1609" s="117"/>
      <c r="M1609" s="118"/>
    </row>
    <row r="1610" spans="5:13">
      <c r="E1610" s="21"/>
      <c r="L1610" s="117"/>
      <c r="M1610" s="118"/>
    </row>
    <row r="1611" spans="5:13">
      <c r="E1611" s="21"/>
      <c r="L1611" s="117"/>
      <c r="M1611" s="118"/>
    </row>
    <row r="1612" spans="5:13">
      <c r="E1612" s="21"/>
      <c r="L1612" s="117"/>
      <c r="M1612" s="118"/>
    </row>
    <row r="1613" spans="5:13">
      <c r="E1613" s="21"/>
      <c r="L1613" s="117"/>
      <c r="M1613" s="118"/>
    </row>
    <row r="1614" spans="5:13">
      <c r="E1614" s="21"/>
      <c r="L1614" s="117"/>
      <c r="M1614" s="118"/>
    </row>
    <row r="1615" spans="5:13">
      <c r="E1615" s="21"/>
      <c r="L1615" s="117"/>
      <c r="M1615" s="118"/>
    </row>
    <row r="1616" spans="5:13">
      <c r="E1616" s="21"/>
      <c r="L1616" s="117"/>
      <c r="M1616" s="118"/>
    </row>
    <row r="1617" spans="5:13">
      <c r="E1617" s="21"/>
      <c r="L1617" s="117"/>
      <c r="M1617" s="118"/>
    </row>
    <row r="1618" spans="5:13">
      <c r="E1618" s="21"/>
      <c r="L1618" s="117"/>
      <c r="M1618" s="118"/>
    </row>
    <row r="1619" spans="5:13">
      <c r="E1619" s="21"/>
      <c r="L1619" s="117"/>
      <c r="M1619" s="118"/>
    </row>
    <row r="1620" spans="5:13">
      <c r="E1620" s="21"/>
      <c r="L1620" s="117"/>
      <c r="M1620" s="118"/>
    </row>
    <row r="1621" spans="5:13">
      <c r="E1621" s="21"/>
      <c r="L1621" s="117"/>
      <c r="M1621" s="118"/>
    </row>
    <row r="1622" spans="5:13">
      <c r="E1622" s="21"/>
      <c r="L1622" s="117"/>
      <c r="M1622" s="118"/>
    </row>
    <row r="1623" spans="5:13">
      <c r="E1623" s="21"/>
      <c r="L1623" s="117"/>
      <c r="M1623" s="118"/>
    </row>
    <row r="1624" spans="5:13">
      <c r="E1624" s="21"/>
      <c r="L1624" s="117"/>
      <c r="M1624" s="118"/>
    </row>
    <row r="1625" spans="5:13">
      <c r="E1625" s="21"/>
      <c r="L1625" s="117"/>
      <c r="M1625" s="118"/>
    </row>
    <row r="1626" spans="5:13">
      <c r="E1626" s="21"/>
      <c r="L1626" s="117"/>
      <c r="M1626" s="118"/>
    </row>
    <row r="1627" spans="5:13">
      <c r="E1627" s="21"/>
      <c r="L1627" s="117"/>
      <c r="M1627" s="118"/>
    </row>
    <row r="1628" spans="5:13">
      <c r="E1628" s="21"/>
      <c r="L1628" s="117"/>
      <c r="M1628" s="118"/>
    </row>
    <row r="1629" spans="5:13">
      <c r="E1629" s="21"/>
      <c r="L1629" s="117"/>
      <c r="M1629" s="118"/>
    </row>
    <row r="1630" spans="5:13">
      <c r="E1630" s="21"/>
      <c r="L1630" s="117"/>
      <c r="M1630" s="118"/>
    </row>
    <row r="1631" spans="5:13">
      <c r="E1631" s="21"/>
      <c r="L1631" s="117"/>
      <c r="M1631" s="118"/>
    </row>
    <row r="1632" spans="5:13">
      <c r="E1632" s="21"/>
      <c r="L1632" s="117"/>
      <c r="M1632" s="118"/>
    </row>
    <row r="1633" spans="5:13">
      <c r="E1633" s="21"/>
      <c r="L1633" s="117"/>
      <c r="M1633" s="118"/>
    </row>
    <row r="1634" spans="5:13">
      <c r="E1634" s="21"/>
      <c r="L1634" s="117"/>
      <c r="M1634" s="118"/>
    </row>
    <row r="1635" spans="5:13">
      <c r="E1635" s="21"/>
      <c r="L1635" s="117"/>
      <c r="M1635" s="118"/>
    </row>
    <row r="1636" spans="5:13">
      <c r="E1636" s="21"/>
      <c r="L1636" s="117"/>
      <c r="M1636" s="118"/>
    </row>
    <row r="1637" spans="5:13">
      <c r="E1637" s="21"/>
      <c r="L1637" s="117"/>
      <c r="M1637" s="118"/>
    </row>
    <row r="1638" spans="5:13">
      <c r="E1638" s="21"/>
      <c r="L1638" s="117"/>
      <c r="M1638" s="118"/>
    </row>
    <row r="1639" spans="5:13">
      <c r="E1639" s="21"/>
      <c r="L1639" s="117"/>
      <c r="M1639" s="118"/>
    </row>
    <row r="1640" spans="5:13">
      <c r="E1640" s="21"/>
      <c r="L1640" s="117"/>
      <c r="M1640" s="118"/>
    </row>
    <row r="1641" spans="5:13">
      <c r="E1641" s="21"/>
      <c r="L1641" s="117"/>
      <c r="M1641" s="118"/>
    </row>
    <row r="1642" spans="5:13">
      <c r="E1642" s="21"/>
      <c r="L1642" s="117"/>
      <c r="M1642" s="118"/>
    </row>
    <row r="1643" spans="5:13">
      <c r="E1643" s="21"/>
      <c r="L1643" s="117"/>
      <c r="M1643" s="118"/>
    </row>
    <row r="1644" spans="5:13">
      <c r="E1644" s="21"/>
      <c r="L1644" s="117"/>
      <c r="M1644" s="118"/>
    </row>
    <row r="1645" spans="5:13">
      <c r="E1645" s="21"/>
      <c r="L1645" s="117"/>
      <c r="M1645" s="118"/>
    </row>
    <row r="1646" spans="5:13">
      <c r="E1646" s="21"/>
      <c r="L1646" s="117"/>
      <c r="M1646" s="118"/>
    </row>
    <row r="1647" spans="5:13">
      <c r="E1647" s="21"/>
      <c r="L1647" s="117"/>
      <c r="M1647" s="118"/>
    </row>
    <row r="1648" spans="5:13">
      <c r="E1648" s="21"/>
      <c r="L1648" s="117"/>
      <c r="M1648" s="118"/>
    </row>
    <row r="1649" spans="5:13">
      <c r="E1649" s="21"/>
      <c r="L1649" s="117"/>
      <c r="M1649" s="118"/>
    </row>
    <row r="1650" spans="5:13">
      <c r="E1650" s="21"/>
      <c r="L1650" s="117"/>
      <c r="M1650" s="118"/>
    </row>
    <row r="1651" spans="5:13">
      <c r="E1651" s="21"/>
      <c r="L1651" s="117"/>
      <c r="M1651" s="118"/>
    </row>
    <row r="1652" spans="5:13">
      <c r="E1652" s="21"/>
      <c r="L1652" s="117"/>
      <c r="M1652" s="118"/>
    </row>
    <row r="1653" spans="5:13">
      <c r="E1653" s="21"/>
      <c r="L1653" s="117"/>
      <c r="M1653" s="118"/>
    </row>
    <row r="1654" spans="5:13">
      <c r="E1654" s="21"/>
      <c r="L1654" s="117"/>
      <c r="M1654" s="118"/>
    </row>
    <row r="1655" spans="5:13">
      <c r="E1655" s="21"/>
      <c r="L1655" s="117"/>
      <c r="M1655" s="118"/>
    </row>
    <row r="1656" spans="5:13">
      <c r="E1656" s="21"/>
      <c r="L1656" s="117"/>
      <c r="M1656" s="118"/>
    </row>
    <row r="1657" spans="5:13">
      <c r="E1657" s="21"/>
      <c r="L1657" s="117"/>
      <c r="M1657" s="118"/>
    </row>
    <row r="1658" spans="5:13">
      <c r="E1658" s="21"/>
      <c r="L1658" s="117"/>
      <c r="M1658" s="118"/>
    </row>
    <row r="1659" spans="5:13">
      <c r="E1659" s="21"/>
      <c r="L1659" s="117"/>
      <c r="M1659" s="118"/>
    </row>
    <row r="1660" spans="5:13">
      <c r="E1660" s="21"/>
      <c r="L1660" s="117"/>
      <c r="M1660" s="118"/>
    </row>
    <row r="1661" spans="5:13">
      <c r="E1661" s="21"/>
      <c r="L1661" s="117"/>
      <c r="M1661" s="118"/>
    </row>
    <row r="1662" spans="5:13">
      <c r="E1662" s="21"/>
      <c r="L1662" s="117"/>
      <c r="M1662" s="118"/>
    </row>
    <row r="1663" spans="5:13">
      <c r="E1663" s="21"/>
      <c r="L1663" s="117"/>
      <c r="M1663" s="118"/>
    </row>
    <row r="1664" spans="5:13">
      <c r="E1664" s="21"/>
      <c r="L1664" s="117"/>
      <c r="M1664" s="118"/>
    </row>
    <row r="1665" spans="5:13">
      <c r="E1665" s="21"/>
      <c r="L1665" s="117"/>
      <c r="M1665" s="118"/>
    </row>
    <row r="1666" spans="5:13">
      <c r="E1666" s="21"/>
      <c r="L1666" s="117"/>
      <c r="M1666" s="118"/>
    </row>
    <row r="1667" spans="5:13">
      <c r="E1667" s="21"/>
      <c r="L1667" s="117"/>
      <c r="M1667" s="118"/>
    </row>
    <row r="1668" spans="5:13">
      <c r="E1668" s="21"/>
      <c r="L1668" s="117"/>
      <c r="M1668" s="118"/>
    </row>
    <row r="1669" spans="5:13">
      <c r="E1669" s="21"/>
      <c r="L1669" s="117"/>
      <c r="M1669" s="118"/>
    </row>
    <row r="1670" spans="5:13">
      <c r="E1670" s="21"/>
      <c r="L1670" s="117"/>
      <c r="M1670" s="118"/>
    </row>
    <row r="1671" spans="5:13">
      <c r="E1671" s="21"/>
      <c r="L1671" s="117"/>
      <c r="M1671" s="118"/>
    </row>
    <row r="1672" spans="5:13">
      <c r="E1672" s="21"/>
      <c r="L1672" s="117"/>
      <c r="M1672" s="118"/>
    </row>
    <row r="1673" spans="5:13">
      <c r="E1673" s="21"/>
      <c r="L1673" s="117"/>
      <c r="M1673" s="118"/>
    </row>
    <row r="1674" spans="5:13">
      <c r="E1674" s="21"/>
      <c r="L1674" s="117"/>
      <c r="M1674" s="118"/>
    </row>
    <row r="1675" spans="5:13">
      <c r="E1675" s="21"/>
      <c r="L1675" s="117"/>
      <c r="M1675" s="118"/>
    </row>
    <row r="1676" spans="5:13">
      <c r="E1676" s="21"/>
      <c r="L1676" s="117"/>
      <c r="M1676" s="118"/>
    </row>
    <row r="1677" spans="5:13">
      <c r="E1677" s="21"/>
      <c r="L1677" s="117"/>
      <c r="M1677" s="118"/>
    </row>
    <row r="1678" spans="5:13">
      <c r="E1678" s="21"/>
      <c r="L1678" s="117"/>
      <c r="M1678" s="118"/>
    </row>
    <row r="1679" spans="5:13">
      <c r="E1679" s="21"/>
      <c r="L1679" s="117"/>
      <c r="M1679" s="118"/>
    </row>
    <row r="1680" spans="5:13">
      <c r="E1680" s="21"/>
      <c r="L1680" s="117"/>
      <c r="M1680" s="118"/>
    </row>
    <row r="1681" spans="5:13">
      <c r="E1681" s="21"/>
      <c r="L1681" s="117"/>
      <c r="M1681" s="118"/>
    </row>
    <row r="1682" spans="5:13">
      <c r="E1682" s="21"/>
      <c r="L1682" s="117"/>
      <c r="M1682" s="118"/>
    </row>
    <row r="1683" spans="5:13">
      <c r="E1683" s="21"/>
      <c r="L1683" s="117"/>
      <c r="M1683" s="118"/>
    </row>
    <row r="1684" spans="5:13">
      <c r="E1684" s="21"/>
      <c r="L1684" s="117"/>
      <c r="M1684" s="118"/>
    </row>
    <row r="1685" spans="5:13">
      <c r="E1685" s="21"/>
      <c r="L1685" s="117"/>
      <c r="M1685" s="118"/>
    </row>
    <row r="1686" spans="5:13">
      <c r="E1686" s="21"/>
      <c r="L1686" s="117"/>
      <c r="M1686" s="118"/>
    </row>
    <row r="1687" spans="5:13">
      <c r="E1687" s="21"/>
      <c r="L1687" s="117"/>
      <c r="M1687" s="118"/>
    </row>
    <row r="1688" spans="5:13">
      <c r="E1688" s="21"/>
      <c r="L1688" s="117"/>
      <c r="M1688" s="118"/>
    </row>
    <row r="1689" spans="5:13">
      <c r="E1689" s="21"/>
      <c r="L1689" s="117"/>
      <c r="M1689" s="118"/>
    </row>
    <row r="1690" spans="5:13">
      <c r="E1690" s="21"/>
      <c r="L1690" s="117"/>
      <c r="M1690" s="118"/>
    </row>
    <row r="1691" spans="5:13">
      <c r="E1691" s="21"/>
      <c r="L1691" s="117"/>
      <c r="M1691" s="118"/>
    </row>
    <row r="1692" spans="5:13">
      <c r="E1692" s="21"/>
      <c r="L1692" s="117"/>
      <c r="M1692" s="118"/>
    </row>
    <row r="1693" spans="5:13">
      <c r="E1693" s="21"/>
      <c r="L1693" s="117"/>
      <c r="M1693" s="118"/>
    </row>
    <row r="1694" spans="5:13">
      <c r="E1694" s="21"/>
      <c r="L1694" s="117"/>
      <c r="M1694" s="118"/>
    </row>
    <row r="1695" spans="5:13">
      <c r="E1695" s="21"/>
      <c r="L1695" s="117"/>
      <c r="M1695" s="118"/>
    </row>
    <row r="1696" spans="5:13">
      <c r="E1696" s="21"/>
      <c r="L1696" s="117"/>
      <c r="M1696" s="118"/>
    </row>
    <row r="1697" spans="5:13">
      <c r="E1697" s="21"/>
      <c r="L1697" s="117"/>
      <c r="M1697" s="118"/>
    </row>
    <row r="1698" spans="5:13">
      <c r="E1698" s="21"/>
      <c r="L1698" s="117"/>
      <c r="M1698" s="118"/>
    </row>
    <row r="1699" spans="5:13">
      <c r="E1699" s="21"/>
      <c r="L1699" s="117"/>
      <c r="M1699" s="118"/>
    </row>
    <row r="1700" spans="5:13">
      <c r="E1700" s="21"/>
      <c r="L1700" s="117"/>
      <c r="M1700" s="118"/>
    </row>
    <row r="1701" spans="5:13">
      <c r="E1701" s="21"/>
      <c r="L1701" s="117"/>
      <c r="M1701" s="118"/>
    </row>
    <row r="1702" spans="5:13">
      <c r="E1702" s="21"/>
      <c r="L1702" s="117"/>
      <c r="M1702" s="118"/>
    </row>
    <row r="1703" spans="5:13">
      <c r="E1703" s="21"/>
      <c r="L1703" s="117"/>
      <c r="M1703" s="118"/>
    </row>
    <row r="1704" spans="5:13">
      <c r="E1704" s="21"/>
      <c r="L1704" s="117"/>
      <c r="M1704" s="118"/>
    </row>
    <row r="1705" spans="5:13">
      <c r="E1705" s="21"/>
      <c r="L1705" s="117"/>
      <c r="M1705" s="118"/>
    </row>
    <row r="1706" spans="5:13">
      <c r="E1706" s="21"/>
      <c r="L1706" s="117"/>
      <c r="M1706" s="118"/>
    </row>
    <row r="1707" spans="5:13">
      <c r="E1707" s="21"/>
      <c r="L1707" s="117"/>
      <c r="M1707" s="118"/>
    </row>
    <row r="1708" spans="5:13">
      <c r="E1708" s="21"/>
      <c r="L1708" s="117"/>
      <c r="M1708" s="118"/>
    </row>
    <row r="1709" spans="5:13">
      <c r="E1709" s="21"/>
      <c r="L1709" s="117"/>
      <c r="M1709" s="118"/>
    </row>
    <row r="1710" spans="5:13">
      <c r="E1710" s="21"/>
      <c r="L1710" s="117"/>
      <c r="M1710" s="118"/>
    </row>
    <row r="1711" spans="5:13">
      <c r="E1711" s="21"/>
      <c r="L1711" s="117"/>
      <c r="M1711" s="118"/>
    </row>
    <row r="1712" spans="5:13">
      <c r="E1712" s="21"/>
      <c r="L1712" s="117"/>
      <c r="M1712" s="118"/>
    </row>
    <row r="1713" spans="5:13">
      <c r="E1713" s="21"/>
      <c r="L1713" s="117"/>
      <c r="M1713" s="118"/>
    </row>
    <row r="1714" spans="5:13">
      <c r="E1714" s="21"/>
      <c r="L1714" s="117"/>
      <c r="M1714" s="118"/>
    </row>
    <row r="1715" spans="5:13">
      <c r="E1715" s="21"/>
      <c r="L1715" s="117"/>
      <c r="M1715" s="118"/>
    </row>
    <row r="1716" spans="5:13">
      <c r="E1716" s="21"/>
      <c r="L1716" s="117"/>
      <c r="M1716" s="118"/>
    </row>
    <row r="1717" spans="5:13">
      <c r="E1717" s="21"/>
      <c r="L1717" s="117"/>
      <c r="M1717" s="118"/>
    </row>
    <row r="1718" spans="5:13">
      <c r="E1718" s="21"/>
      <c r="L1718" s="117"/>
      <c r="M1718" s="118"/>
    </row>
    <row r="1719" spans="5:13">
      <c r="E1719" s="21"/>
      <c r="L1719" s="117"/>
      <c r="M1719" s="118"/>
    </row>
    <row r="1720" spans="5:13">
      <c r="E1720" s="21"/>
      <c r="L1720" s="117"/>
      <c r="M1720" s="118"/>
    </row>
    <row r="1721" spans="5:13">
      <c r="E1721" s="21"/>
      <c r="L1721" s="117"/>
      <c r="M1721" s="118"/>
    </row>
    <row r="1722" spans="5:13">
      <c r="E1722" s="21"/>
      <c r="L1722" s="117"/>
      <c r="M1722" s="118"/>
    </row>
    <row r="1723" spans="5:13">
      <c r="E1723" s="21"/>
      <c r="L1723" s="117"/>
      <c r="M1723" s="118"/>
    </row>
    <row r="1724" spans="5:13">
      <c r="E1724" s="21"/>
      <c r="L1724" s="117"/>
      <c r="M1724" s="118"/>
    </row>
    <row r="1725" spans="5:13">
      <c r="E1725" s="21"/>
      <c r="L1725" s="117"/>
      <c r="M1725" s="118"/>
    </row>
    <row r="1726" spans="5:13">
      <c r="E1726" s="21"/>
      <c r="L1726" s="117"/>
      <c r="M1726" s="118"/>
    </row>
    <row r="1727" spans="5:13">
      <c r="E1727" s="21"/>
      <c r="L1727" s="117"/>
      <c r="M1727" s="118"/>
    </row>
    <row r="1728" spans="5:13">
      <c r="E1728" s="21"/>
      <c r="L1728" s="117"/>
      <c r="M1728" s="118"/>
    </row>
    <row r="1729" spans="5:13">
      <c r="E1729" s="21"/>
      <c r="L1729" s="117"/>
      <c r="M1729" s="118"/>
    </row>
    <row r="1730" spans="5:13">
      <c r="E1730" s="21"/>
      <c r="L1730" s="117"/>
      <c r="M1730" s="118"/>
    </row>
    <row r="1731" spans="5:13">
      <c r="E1731" s="21"/>
      <c r="L1731" s="117"/>
      <c r="M1731" s="118"/>
    </row>
    <row r="1732" spans="5:13">
      <c r="E1732" s="21"/>
      <c r="L1732" s="117"/>
      <c r="M1732" s="118"/>
    </row>
    <row r="1733" spans="5:13">
      <c r="E1733" s="21"/>
      <c r="L1733" s="117"/>
      <c r="M1733" s="118"/>
    </row>
    <row r="1734" spans="5:13">
      <c r="E1734" s="21"/>
      <c r="L1734" s="117"/>
      <c r="M1734" s="118"/>
    </row>
    <row r="1735" spans="5:13">
      <c r="E1735" s="21"/>
      <c r="L1735" s="117"/>
      <c r="M1735" s="118"/>
    </row>
    <row r="1736" spans="5:13">
      <c r="E1736" s="21"/>
      <c r="L1736" s="117"/>
      <c r="M1736" s="118"/>
    </row>
    <row r="1737" spans="5:13">
      <c r="E1737" s="21"/>
      <c r="L1737" s="117"/>
      <c r="M1737" s="118"/>
    </row>
    <row r="1738" spans="5:13">
      <c r="E1738" s="21"/>
      <c r="L1738" s="117"/>
      <c r="M1738" s="118"/>
    </row>
    <row r="1739" spans="5:13">
      <c r="E1739" s="21"/>
      <c r="L1739" s="117"/>
      <c r="M1739" s="118"/>
    </row>
    <row r="1740" spans="5:13">
      <c r="E1740" s="21"/>
      <c r="L1740" s="117"/>
      <c r="M1740" s="118"/>
    </row>
    <row r="1741" spans="5:13">
      <c r="E1741" s="21"/>
      <c r="L1741" s="117"/>
      <c r="M1741" s="118"/>
    </row>
    <row r="1742" spans="5:13">
      <c r="E1742" s="21"/>
      <c r="L1742" s="117"/>
      <c r="M1742" s="118"/>
    </row>
    <row r="1743" spans="5:13">
      <c r="E1743" s="21"/>
      <c r="L1743" s="117"/>
      <c r="M1743" s="118"/>
    </row>
    <row r="1744" spans="5:13">
      <c r="E1744" s="21"/>
      <c r="L1744" s="117"/>
      <c r="M1744" s="118"/>
    </row>
    <row r="1745" spans="5:13">
      <c r="E1745" s="21"/>
      <c r="L1745" s="117"/>
      <c r="M1745" s="118"/>
    </row>
    <row r="1746" spans="5:13">
      <c r="E1746" s="21"/>
      <c r="L1746" s="117"/>
      <c r="M1746" s="118"/>
    </row>
    <row r="1747" spans="5:13">
      <c r="E1747" s="21"/>
      <c r="L1747" s="117"/>
      <c r="M1747" s="118"/>
    </row>
    <row r="1748" spans="5:13">
      <c r="E1748" s="21"/>
      <c r="L1748" s="117"/>
      <c r="M1748" s="118"/>
    </row>
    <row r="1749" spans="5:13">
      <c r="E1749" s="21"/>
      <c r="L1749" s="117"/>
      <c r="M1749" s="118"/>
    </row>
    <row r="1750" spans="5:13">
      <c r="E1750" s="21"/>
      <c r="L1750" s="117"/>
      <c r="M1750" s="118"/>
    </row>
    <row r="1751" spans="5:13">
      <c r="E1751" s="21"/>
      <c r="L1751" s="117"/>
      <c r="M1751" s="118"/>
    </row>
    <row r="1752" spans="5:13">
      <c r="E1752" s="21"/>
      <c r="L1752" s="117"/>
      <c r="M1752" s="118"/>
    </row>
    <row r="1753" spans="5:13">
      <c r="E1753" s="21"/>
      <c r="L1753" s="117"/>
      <c r="M1753" s="118"/>
    </row>
    <row r="1754" spans="5:13">
      <c r="E1754" s="21"/>
      <c r="L1754" s="117"/>
      <c r="M1754" s="118"/>
    </row>
    <row r="1755" spans="5:13">
      <c r="E1755" s="21"/>
      <c r="L1755" s="117"/>
      <c r="M1755" s="118"/>
    </row>
    <row r="1756" spans="5:13">
      <c r="E1756" s="21"/>
      <c r="L1756" s="117"/>
      <c r="M1756" s="118"/>
    </row>
    <row r="1757" spans="5:13">
      <c r="E1757" s="21"/>
      <c r="L1757" s="117"/>
      <c r="M1757" s="118"/>
    </row>
    <row r="1758" spans="5:13">
      <c r="E1758" s="21"/>
      <c r="L1758" s="117"/>
      <c r="M1758" s="118"/>
    </row>
    <row r="1759" spans="5:13">
      <c r="E1759" s="21"/>
      <c r="L1759" s="117"/>
      <c r="M1759" s="118"/>
    </row>
    <row r="1760" spans="5:13">
      <c r="E1760" s="21"/>
      <c r="L1760" s="117"/>
      <c r="M1760" s="118"/>
    </row>
    <row r="1761" spans="5:13">
      <c r="E1761" s="21"/>
      <c r="L1761" s="117"/>
      <c r="M1761" s="118"/>
    </row>
    <row r="1762" spans="5:13">
      <c r="E1762" s="21"/>
      <c r="L1762" s="117"/>
      <c r="M1762" s="118"/>
    </row>
    <row r="1763" spans="5:13">
      <c r="E1763" s="21"/>
      <c r="L1763" s="117"/>
      <c r="M1763" s="118"/>
    </row>
    <row r="1764" spans="5:13">
      <c r="E1764" s="21"/>
      <c r="L1764" s="117"/>
      <c r="M1764" s="118"/>
    </row>
    <row r="1765" spans="5:13">
      <c r="E1765" s="21"/>
      <c r="L1765" s="117"/>
      <c r="M1765" s="118"/>
    </row>
    <row r="1766" spans="5:13">
      <c r="E1766" s="21"/>
      <c r="L1766" s="117"/>
      <c r="M1766" s="118"/>
    </row>
    <row r="1767" spans="5:13">
      <c r="E1767" s="21"/>
      <c r="L1767" s="117"/>
      <c r="M1767" s="118"/>
    </row>
    <row r="1768" spans="5:13">
      <c r="E1768" s="21"/>
      <c r="L1768" s="117"/>
      <c r="M1768" s="118"/>
    </row>
    <row r="1769" spans="5:13">
      <c r="E1769" s="21"/>
      <c r="L1769" s="117"/>
      <c r="M1769" s="118"/>
    </row>
    <row r="1770" spans="5:13">
      <c r="E1770" s="21"/>
      <c r="L1770" s="117"/>
      <c r="M1770" s="118"/>
    </row>
    <row r="1771" spans="5:13">
      <c r="E1771" s="21"/>
      <c r="L1771" s="117"/>
      <c r="M1771" s="118"/>
    </row>
    <row r="1772" spans="5:13">
      <c r="E1772" s="21"/>
      <c r="L1772" s="117"/>
      <c r="M1772" s="118"/>
    </row>
    <row r="1773" spans="5:13">
      <c r="E1773" s="21"/>
      <c r="L1773" s="117"/>
      <c r="M1773" s="118"/>
    </row>
    <row r="1774" spans="5:13">
      <c r="E1774" s="21"/>
      <c r="L1774" s="117"/>
      <c r="M1774" s="118"/>
    </row>
    <row r="1775" spans="5:13">
      <c r="E1775" s="21"/>
      <c r="L1775" s="117"/>
      <c r="M1775" s="118"/>
    </row>
    <row r="1776" spans="5:13">
      <c r="E1776" s="21"/>
      <c r="L1776" s="117"/>
      <c r="M1776" s="118"/>
    </row>
    <row r="1777" spans="5:13">
      <c r="E1777" s="21"/>
      <c r="L1777" s="117"/>
      <c r="M1777" s="118"/>
    </row>
    <row r="1778" spans="5:13">
      <c r="E1778" s="21"/>
      <c r="L1778" s="117"/>
      <c r="M1778" s="118"/>
    </row>
    <row r="1779" spans="5:13">
      <c r="E1779" s="21"/>
      <c r="L1779" s="117"/>
      <c r="M1779" s="118"/>
    </row>
    <row r="1780" spans="5:13">
      <c r="E1780" s="21"/>
      <c r="L1780" s="117"/>
      <c r="M1780" s="118"/>
    </row>
    <row r="1781" spans="5:13">
      <c r="E1781" s="21"/>
      <c r="L1781" s="117"/>
      <c r="M1781" s="118"/>
    </row>
    <row r="1782" spans="5:13">
      <c r="E1782" s="21"/>
      <c r="L1782" s="117"/>
      <c r="M1782" s="118"/>
    </row>
    <row r="1783" spans="5:13">
      <c r="E1783" s="21"/>
      <c r="L1783" s="117"/>
      <c r="M1783" s="118"/>
    </row>
    <row r="1784" spans="5:13">
      <c r="E1784" s="21"/>
      <c r="L1784" s="117"/>
      <c r="M1784" s="118"/>
    </row>
    <row r="1785" spans="5:13">
      <c r="E1785" s="21"/>
      <c r="L1785" s="117"/>
      <c r="M1785" s="118"/>
    </row>
    <row r="1786" spans="5:13">
      <c r="E1786" s="21"/>
      <c r="L1786" s="117"/>
      <c r="M1786" s="118"/>
    </row>
    <row r="1787" spans="5:13">
      <c r="E1787" s="21"/>
      <c r="L1787" s="117"/>
      <c r="M1787" s="118"/>
    </row>
    <row r="1788" spans="5:13">
      <c r="E1788" s="21"/>
      <c r="L1788" s="117"/>
      <c r="M1788" s="118"/>
    </row>
    <row r="1789" spans="5:13">
      <c r="E1789" s="21"/>
      <c r="L1789" s="117"/>
      <c r="M1789" s="118"/>
    </row>
    <row r="1790" spans="5:13">
      <c r="E1790" s="21"/>
      <c r="L1790" s="117"/>
      <c r="M1790" s="118"/>
    </row>
    <row r="1791" spans="5:13">
      <c r="E1791" s="21"/>
      <c r="L1791" s="117"/>
      <c r="M1791" s="118"/>
    </row>
    <row r="1792" spans="5:13">
      <c r="E1792" s="21"/>
      <c r="L1792" s="117"/>
      <c r="M1792" s="118"/>
    </row>
    <row r="1793" spans="5:13">
      <c r="E1793" s="21"/>
      <c r="L1793" s="117"/>
      <c r="M1793" s="118"/>
    </row>
    <row r="1794" spans="5:13">
      <c r="E1794" s="21"/>
      <c r="L1794" s="117"/>
      <c r="M1794" s="118"/>
    </row>
    <row r="1795" spans="5:13">
      <c r="E1795" s="21"/>
      <c r="L1795" s="117"/>
      <c r="M1795" s="118"/>
    </row>
    <row r="1796" spans="5:13">
      <c r="E1796" s="21"/>
      <c r="L1796" s="117"/>
      <c r="M1796" s="118"/>
    </row>
    <row r="1797" spans="5:13">
      <c r="E1797" s="21"/>
      <c r="L1797" s="117"/>
      <c r="M1797" s="118"/>
    </row>
    <row r="1798" spans="5:13">
      <c r="E1798" s="21"/>
      <c r="L1798" s="117"/>
      <c r="M1798" s="118"/>
    </row>
    <row r="1799" spans="5:13">
      <c r="E1799" s="21"/>
      <c r="L1799" s="117"/>
      <c r="M1799" s="118"/>
    </row>
    <row r="1800" spans="5:13">
      <c r="E1800" s="21"/>
      <c r="L1800" s="117"/>
      <c r="M1800" s="118"/>
    </row>
    <row r="1801" spans="5:13">
      <c r="E1801" s="21"/>
      <c r="L1801" s="117"/>
      <c r="M1801" s="118"/>
    </row>
    <row r="1802" spans="5:13">
      <c r="E1802" s="21"/>
      <c r="L1802" s="117"/>
      <c r="M1802" s="118"/>
    </row>
    <row r="1803" spans="5:13">
      <c r="E1803" s="21"/>
      <c r="L1803" s="117"/>
      <c r="M1803" s="118"/>
    </row>
    <row r="1804" spans="5:13">
      <c r="E1804" s="21"/>
      <c r="L1804" s="117"/>
      <c r="M1804" s="118"/>
    </row>
    <row r="1805" spans="5:13">
      <c r="E1805" s="21"/>
      <c r="L1805" s="117"/>
      <c r="M1805" s="118"/>
    </row>
    <row r="1806" spans="5:13">
      <c r="E1806" s="21"/>
      <c r="L1806" s="117"/>
      <c r="M1806" s="118"/>
    </row>
    <row r="1807" spans="5:13">
      <c r="E1807" s="21"/>
      <c r="L1807" s="117"/>
      <c r="M1807" s="118"/>
    </row>
    <row r="1808" spans="5:13">
      <c r="E1808" s="21"/>
      <c r="L1808" s="117"/>
      <c r="M1808" s="118"/>
    </row>
    <row r="1809" spans="5:13">
      <c r="E1809" s="21"/>
      <c r="L1809" s="117"/>
      <c r="M1809" s="118"/>
    </row>
    <row r="1810" spans="5:13">
      <c r="E1810" s="21"/>
      <c r="L1810" s="117"/>
      <c r="M1810" s="118"/>
    </row>
    <row r="1811" spans="5:13">
      <c r="E1811" s="21"/>
      <c r="L1811" s="117"/>
      <c r="M1811" s="118"/>
    </row>
    <row r="1812" spans="5:13">
      <c r="E1812" s="21"/>
      <c r="L1812" s="117"/>
      <c r="M1812" s="118"/>
    </row>
    <row r="1813" spans="5:13">
      <c r="E1813" s="21"/>
      <c r="L1813" s="117"/>
      <c r="M1813" s="118"/>
    </row>
    <row r="1814" spans="5:13">
      <c r="E1814" s="21"/>
      <c r="L1814" s="117"/>
      <c r="M1814" s="118"/>
    </row>
    <row r="1815" spans="5:13">
      <c r="E1815" s="21"/>
      <c r="L1815" s="117"/>
      <c r="M1815" s="118"/>
    </row>
    <row r="1816" spans="5:13">
      <c r="E1816" s="21"/>
      <c r="L1816" s="117"/>
      <c r="M1816" s="118"/>
    </row>
    <row r="1817" spans="5:13">
      <c r="E1817" s="21"/>
      <c r="L1817" s="117"/>
      <c r="M1817" s="118"/>
    </row>
    <row r="1818" spans="5:13">
      <c r="E1818" s="21"/>
      <c r="L1818" s="117"/>
      <c r="M1818" s="118"/>
    </row>
    <row r="1819" spans="5:13">
      <c r="E1819" s="21"/>
      <c r="L1819" s="117"/>
      <c r="M1819" s="118"/>
    </row>
    <row r="1820" spans="5:13">
      <c r="E1820" s="21"/>
      <c r="L1820" s="117"/>
      <c r="M1820" s="118"/>
    </row>
    <row r="1821" spans="5:13">
      <c r="E1821" s="21"/>
      <c r="L1821" s="117"/>
      <c r="M1821" s="118"/>
    </row>
    <row r="1822" spans="5:13">
      <c r="E1822" s="21"/>
      <c r="L1822" s="117"/>
      <c r="M1822" s="118"/>
    </row>
    <row r="1823" spans="5:13">
      <c r="E1823" s="21"/>
      <c r="L1823" s="117"/>
      <c r="M1823" s="118"/>
    </row>
    <row r="1824" spans="5:13">
      <c r="E1824" s="21"/>
      <c r="L1824" s="117"/>
      <c r="M1824" s="118"/>
    </row>
    <row r="1825" spans="5:13">
      <c r="E1825" s="21"/>
      <c r="L1825" s="117"/>
      <c r="M1825" s="118"/>
    </row>
    <row r="1826" spans="5:13">
      <c r="E1826" s="21"/>
      <c r="L1826" s="117"/>
      <c r="M1826" s="118"/>
    </row>
    <row r="1827" spans="5:13">
      <c r="E1827" s="21"/>
      <c r="L1827" s="117"/>
      <c r="M1827" s="118"/>
    </row>
    <row r="1828" spans="5:13">
      <c r="E1828" s="21"/>
      <c r="L1828" s="117"/>
      <c r="M1828" s="118"/>
    </row>
    <row r="1829" spans="5:13">
      <c r="E1829" s="21"/>
      <c r="L1829" s="117"/>
      <c r="M1829" s="118"/>
    </row>
    <row r="1830" spans="5:13">
      <c r="E1830" s="21"/>
      <c r="L1830" s="117"/>
      <c r="M1830" s="118"/>
    </row>
    <row r="1831" spans="5:13">
      <c r="E1831" s="21"/>
      <c r="L1831" s="117"/>
      <c r="M1831" s="118"/>
    </row>
    <row r="1832" spans="5:13">
      <c r="E1832" s="21"/>
      <c r="L1832" s="117"/>
      <c r="M1832" s="118"/>
    </row>
    <row r="1833" spans="5:13">
      <c r="E1833" s="21"/>
      <c r="L1833" s="117"/>
      <c r="M1833" s="118"/>
    </row>
    <row r="1834" spans="5:13">
      <c r="E1834" s="21"/>
      <c r="L1834" s="117"/>
      <c r="M1834" s="118"/>
    </row>
    <row r="1835" spans="5:13">
      <c r="E1835" s="21"/>
      <c r="L1835" s="117"/>
      <c r="M1835" s="118"/>
    </row>
    <row r="1836" spans="5:13">
      <c r="E1836" s="21"/>
      <c r="L1836" s="117"/>
      <c r="M1836" s="118"/>
    </row>
    <row r="1837" spans="5:13">
      <c r="E1837" s="21"/>
      <c r="L1837" s="117"/>
      <c r="M1837" s="118"/>
    </row>
    <row r="1838" spans="5:13">
      <c r="E1838" s="21"/>
      <c r="L1838" s="117"/>
      <c r="M1838" s="118"/>
    </row>
    <row r="1839" spans="5:13">
      <c r="E1839" s="21"/>
      <c r="L1839" s="117"/>
      <c r="M1839" s="118"/>
    </row>
    <row r="1840" spans="5:13">
      <c r="E1840" s="21"/>
      <c r="L1840" s="117"/>
      <c r="M1840" s="118"/>
    </row>
    <row r="1841" spans="5:13">
      <c r="E1841" s="21"/>
      <c r="L1841" s="117"/>
      <c r="M1841" s="118"/>
    </row>
    <row r="1842" spans="5:13">
      <c r="E1842" s="21"/>
      <c r="L1842" s="117"/>
      <c r="M1842" s="118"/>
    </row>
    <row r="1843" spans="5:13">
      <c r="E1843" s="21"/>
      <c r="L1843" s="117"/>
      <c r="M1843" s="118"/>
    </row>
    <row r="1844" spans="5:13">
      <c r="E1844" s="21"/>
      <c r="L1844" s="117"/>
      <c r="M1844" s="118"/>
    </row>
    <row r="1845" spans="5:13">
      <c r="E1845" s="21"/>
      <c r="L1845" s="117"/>
      <c r="M1845" s="118"/>
    </row>
    <row r="1846" spans="5:13">
      <c r="E1846" s="21"/>
      <c r="L1846" s="117"/>
      <c r="M1846" s="118"/>
    </row>
    <row r="1847" spans="5:13">
      <c r="E1847" s="21"/>
      <c r="L1847" s="117"/>
      <c r="M1847" s="118"/>
    </row>
    <row r="1848" spans="5:13">
      <c r="E1848" s="21"/>
      <c r="L1848" s="117"/>
      <c r="M1848" s="118"/>
    </row>
    <row r="1849" spans="5:13">
      <c r="E1849" s="21"/>
      <c r="L1849" s="117"/>
      <c r="M1849" s="118"/>
    </row>
    <row r="1850" spans="5:13">
      <c r="E1850" s="21"/>
      <c r="L1850" s="117"/>
      <c r="M1850" s="118"/>
    </row>
    <row r="1851" spans="5:13">
      <c r="E1851" s="21"/>
      <c r="L1851" s="117"/>
      <c r="M1851" s="118"/>
    </row>
    <row r="1852" spans="5:13">
      <c r="E1852" s="21"/>
      <c r="L1852" s="117"/>
      <c r="M1852" s="118"/>
    </row>
    <row r="1853" spans="5:13">
      <c r="E1853" s="21"/>
      <c r="L1853" s="117"/>
      <c r="M1853" s="118"/>
    </row>
    <row r="1854" spans="5:13">
      <c r="E1854" s="21"/>
      <c r="L1854" s="117"/>
      <c r="M1854" s="118"/>
    </row>
    <row r="1855" spans="5:13">
      <c r="E1855" s="21"/>
      <c r="L1855" s="117"/>
      <c r="M1855" s="118"/>
    </row>
    <row r="1856" spans="5:13">
      <c r="E1856" s="21"/>
      <c r="L1856" s="117"/>
      <c r="M1856" s="118"/>
    </row>
    <row r="1857" spans="5:13">
      <c r="E1857" s="21"/>
      <c r="L1857" s="117"/>
      <c r="M1857" s="118"/>
    </row>
    <row r="1858" spans="5:13">
      <c r="E1858" s="21"/>
      <c r="L1858" s="117"/>
      <c r="M1858" s="118"/>
    </row>
    <row r="1859" spans="5:13">
      <c r="E1859" s="21"/>
      <c r="L1859" s="117"/>
      <c r="M1859" s="118"/>
    </row>
    <row r="1860" spans="5:13">
      <c r="E1860" s="21"/>
      <c r="L1860" s="117"/>
      <c r="M1860" s="118"/>
    </row>
    <row r="1861" spans="5:13">
      <c r="E1861" s="21"/>
      <c r="L1861" s="117"/>
      <c r="M1861" s="118"/>
    </row>
    <row r="1862" spans="5:13">
      <c r="E1862" s="21"/>
      <c r="L1862" s="117"/>
      <c r="M1862" s="118"/>
    </row>
    <row r="1863" spans="5:13">
      <c r="E1863" s="21"/>
      <c r="L1863" s="117"/>
      <c r="M1863" s="118"/>
    </row>
    <row r="1864" spans="5:13">
      <c r="E1864" s="21"/>
      <c r="L1864" s="117"/>
      <c r="M1864" s="118"/>
    </row>
    <row r="1865" spans="5:13">
      <c r="E1865" s="21"/>
      <c r="L1865" s="117"/>
      <c r="M1865" s="118"/>
    </row>
    <row r="1866" spans="5:13">
      <c r="E1866" s="21"/>
      <c r="L1866" s="117"/>
      <c r="M1866" s="118"/>
    </row>
    <row r="1867" spans="5:13">
      <c r="E1867" s="21"/>
      <c r="L1867" s="117"/>
      <c r="M1867" s="118"/>
    </row>
    <row r="1868" spans="5:13">
      <c r="E1868" s="21"/>
      <c r="L1868" s="117"/>
      <c r="M1868" s="118"/>
    </row>
    <row r="1869" spans="5:13">
      <c r="E1869" s="21"/>
      <c r="L1869" s="117"/>
      <c r="M1869" s="118"/>
    </row>
    <row r="1870" spans="5:13">
      <c r="E1870" s="21"/>
      <c r="L1870" s="117"/>
      <c r="M1870" s="118"/>
    </row>
    <row r="1871" spans="5:13">
      <c r="E1871" s="21"/>
      <c r="L1871" s="117"/>
      <c r="M1871" s="118"/>
    </row>
    <row r="1872" spans="5:13">
      <c r="E1872" s="21"/>
      <c r="L1872" s="117"/>
      <c r="M1872" s="118"/>
    </row>
    <row r="1873" spans="5:13">
      <c r="E1873" s="21"/>
      <c r="L1873" s="117"/>
      <c r="M1873" s="118"/>
    </row>
    <row r="1874" spans="5:13">
      <c r="E1874" s="21"/>
      <c r="L1874" s="117"/>
      <c r="M1874" s="118"/>
    </row>
    <row r="1875" spans="5:13">
      <c r="E1875" s="21"/>
      <c r="L1875" s="117"/>
      <c r="M1875" s="118"/>
    </row>
    <row r="1876" spans="5:13">
      <c r="E1876" s="21"/>
      <c r="L1876" s="117"/>
      <c r="M1876" s="118"/>
    </row>
    <row r="1877" spans="5:13">
      <c r="E1877" s="21"/>
      <c r="L1877" s="117"/>
      <c r="M1877" s="118"/>
    </row>
    <row r="1878" spans="5:13">
      <c r="E1878" s="21"/>
      <c r="L1878" s="117"/>
      <c r="M1878" s="118"/>
    </row>
    <row r="1879" spans="5:13">
      <c r="E1879" s="21"/>
      <c r="L1879" s="117"/>
      <c r="M1879" s="118"/>
    </row>
    <row r="1880" spans="5:13">
      <c r="E1880" s="21"/>
      <c r="L1880" s="117"/>
      <c r="M1880" s="118"/>
    </row>
    <row r="1881" spans="5:13">
      <c r="E1881" s="21"/>
      <c r="L1881" s="117"/>
      <c r="M1881" s="118"/>
    </row>
    <row r="1882" spans="5:13">
      <c r="E1882" s="21"/>
      <c r="L1882" s="117"/>
      <c r="M1882" s="118"/>
    </row>
    <row r="1883" spans="5:13">
      <c r="E1883" s="21"/>
      <c r="L1883" s="117"/>
      <c r="M1883" s="118"/>
    </row>
    <row r="1884" spans="5:13">
      <c r="E1884" s="21"/>
      <c r="L1884" s="117"/>
      <c r="M1884" s="118"/>
    </row>
    <row r="1885" spans="5:13">
      <c r="E1885" s="21"/>
      <c r="L1885" s="117"/>
      <c r="M1885" s="118"/>
    </row>
    <row r="1886" spans="5:13">
      <c r="E1886" s="21"/>
      <c r="L1886" s="117"/>
      <c r="M1886" s="118"/>
    </row>
    <row r="1887" spans="5:13">
      <c r="E1887" s="21"/>
      <c r="L1887" s="117"/>
      <c r="M1887" s="118"/>
    </row>
    <row r="1888" spans="5:13">
      <c r="E1888" s="21"/>
      <c r="L1888" s="117"/>
      <c r="M1888" s="118"/>
    </row>
    <row r="1889" spans="5:13">
      <c r="E1889" s="21"/>
      <c r="L1889" s="117"/>
      <c r="M1889" s="118"/>
    </row>
    <row r="1890" spans="5:13">
      <c r="E1890" s="21"/>
      <c r="L1890" s="117"/>
      <c r="M1890" s="118"/>
    </row>
    <row r="1891" spans="5:13">
      <c r="E1891" s="21"/>
      <c r="L1891" s="117"/>
      <c r="M1891" s="118"/>
    </row>
    <row r="1892" spans="5:13">
      <c r="E1892" s="21"/>
      <c r="L1892" s="117"/>
      <c r="M1892" s="118"/>
    </row>
    <row r="1893" spans="5:13">
      <c r="E1893" s="21"/>
      <c r="L1893" s="117"/>
      <c r="M1893" s="118"/>
    </row>
    <row r="1894" spans="5:13">
      <c r="E1894" s="21"/>
      <c r="L1894" s="117"/>
      <c r="M1894" s="118"/>
    </row>
    <row r="1895" spans="5:13">
      <c r="E1895" s="21"/>
      <c r="L1895" s="117"/>
      <c r="M1895" s="118"/>
    </row>
    <row r="1896" spans="5:13">
      <c r="E1896" s="21"/>
      <c r="L1896" s="117"/>
      <c r="M1896" s="118"/>
    </row>
    <row r="1897" spans="5:13">
      <c r="E1897" s="21"/>
      <c r="L1897" s="117"/>
      <c r="M1897" s="118"/>
    </row>
    <row r="1898" spans="5:13">
      <c r="E1898" s="21"/>
      <c r="L1898" s="117"/>
      <c r="M1898" s="118"/>
    </row>
    <row r="1899" spans="5:13">
      <c r="E1899" s="21"/>
      <c r="L1899" s="117"/>
      <c r="M1899" s="118"/>
    </row>
    <row r="1900" spans="5:13">
      <c r="E1900" s="21"/>
      <c r="L1900" s="117"/>
      <c r="M1900" s="118"/>
    </row>
    <row r="1901" spans="5:13">
      <c r="E1901" s="21"/>
      <c r="L1901" s="117"/>
      <c r="M1901" s="118"/>
    </row>
    <row r="1902" spans="5:13">
      <c r="E1902" s="21"/>
      <c r="L1902" s="117"/>
      <c r="M1902" s="118"/>
    </row>
    <row r="1903" spans="5:13">
      <c r="E1903" s="21"/>
      <c r="L1903" s="117"/>
      <c r="M1903" s="118"/>
    </row>
    <row r="1904" spans="5:13">
      <c r="E1904" s="21"/>
      <c r="L1904" s="117"/>
      <c r="M1904" s="118"/>
    </row>
    <row r="1905" spans="5:13">
      <c r="E1905" s="21"/>
      <c r="L1905" s="117"/>
      <c r="M1905" s="118"/>
    </row>
    <row r="1906" spans="5:13">
      <c r="E1906" s="21"/>
      <c r="L1906" s="117"/>
      <c r="M1906" s="118"/>
    </row>
    <row r="1907" spans="5:13">
      <c r="E1907" s="21"/>
      <c r="L1907" s="117"/>
      <c r="M1907" s="118"/>
    </row>
    <row r="1908" spans="5:13">
      <c r="E1908" s="21"/>
      <c r="L1908" s="117"/>
      <c r="M1908" s="118"/>
    </row>
    <row r="1909" spans="5:13">
      <c r="E1909" s="21"/>
      <c r="L1909" s="117"/>
      <c r="M1909" s="118"/>
    </row>
    <row r="1910" spans="5:13">
      <c r="E1910" s="21"/>
      <c r="L1910" s="117"/>
      <c r="M1910" s="118"/>
    </row>
    <row r="1911" spans="5:13">
      <c r="E1911" s="21"/>
      <c r="L1911" s="117"/>
      <c r="M1911" s="118"/>
    </row>
    <row r="1912" spans="5:13">
      <c r="E1912" s="21"/>
      <c r="L1912" s="117"/>
      <c r="M1912" s="118"/>
    </row>
    <row r="1913" spans="5:13">
      <c r="E1913" s="21"/>
      <c r="L1913" s="117"/>
      <c r="M1913" s="118"/>
    </row>
    <row r="1914" spans="5:13">
      <c r="E1914" s="21"/>
      <c r="L1914" s="117"/>
      <c r="M1914" s="118"/>
    </row>
    <row r="1915" spans="5:13">
      <c r="E1915" s="21"/>
      <c r="L1915" s="117"/>
      <c r="M1915" s="118"/>
    </row>
    <row r="1916" spans="5:13">
      <c r="E1916" s="21"/>
      <c r="L1916" s="117"/>
      <c r="M1916" s="118"/>
    </row>
    <row r="1917" spans="5:13">
      <c r="E1917" s="21"/>
      <c r="L1917" s="117"/>
      <c r="M1917" s="118"/>
    </row>
    <row r="1918" spans="5:13">
      <c r="E1918" s="21"/>
      <c r="L1918" s="117"/>
      <c r="M1918" s="118"/>
    </row>
    <row r="1919" spans="5:13">
      <c r="E1919" s="21"/>
      <c r="L1919" s="117"/>
      <c r="M1919" s="118"/>
    </row>
    <row r="1920" spans="5:13">
      <c r="E1920" s="21"/>
      <c r="L1920" s="117"/>
      <c r="M1920" s="118"/>
    </row>
    <row r="1921" spans="5:13">
      <c r="E1921" s="21"/>
      <c r="L1921" s="117"/>
      <c r="M1921" s="118"/>
    </row>
    <row r="1922" spans="5:13">
      <c r="E1922" s="21"/>
      <c r="L1922" s="117"/>
      <c r="M1922" s="118"/>
    </row>
    <row r="1923" spans="5:13">
      <c r="E1923" s="21"/>
      <c r="L1923" s="117"/>
      <c r="M1923" s="118"/>
    </row>
    <row r="1924" spans="5:13">
      <c r="E1924" s="21"/>
      <c r="L1924" s="117"/>
      <c r="M1924" s="118"/>
    </row>
    <row r="1925" spans="5:13">
      <c r="E1925" s="21"/>
      <c r="L1925" s="117"/>
      <c r="M1925" s="118"/>
    </row>
    <row r="1926" spans="5:13">
      <c r="E1926" s="21"/>
      <c r="L1926" s="117"/>
      <c r="M1926" s="118"/>
    </row>
    <row r="1927" spans="5:13">
      <c r="E1927" s="21"/>
      <c r="L1927" s="117"/>
      <c r="M1927" s="118"/>
    </row>
    <row r="1928" spans="5:13">
      <c r="E1928" s="21"/>
      <c r="L1928" s="117"/>
      <c r="M1928" s="118"/>
    </row>
    <row r="1929" spans="5:13">
      <c r="E1929" s="21"/>
      <c r="L1929" s="117"/>
      <c r="M1929" s="118"/>
    </row>
    <row r="1930" spans="5:13">
      <c r="E1930" s="21"/>
      <c r="L1930" s="117"/>
      <c r="M1930" s="118"/>
    </row>
    <row r="1931" spans="5:13">
      <c r="E1931" s="21"/>
      <c r="L1931" s="117"/>
      <c r="M1931" s="118"/>
    </row>
    <row r="1932" spans="5:13">
      <c r="E1932" s="21"/>
      <c r="L1932" s="117"/>
      <c r="M1932" s="118"/>
    </row>
    <row r="1933" spans="5:13">
      <c r="E1933" s="21"/>
      <c r="L1933" s="117"/>
      <c r="M1933" s="118"/>
    </row>
    <row r="1934" spans="5:13">
      <c r="E1934" s="21"/>
      <c r="L1934" s="117"/>
      <c r="M1934" s="118"/>
    </row>
    <row r="1935" spans="5:13">
      <c r="E1935" s="21"/>
      <c r="L1935" s="117"/>
      <c r="M1935" s="118"/>
    </row>
    <row r="1936" spans="5:13">
      <c r="E1936" s="21"/>
      <c r="L1936" s="117"/>
      <c r="M1936" s="118"/>
    </row>
    <row r="1937" spans="5:13">
      <c r="E1937" s="21"/>
      <c r="L1937" s="117"/>
      <c r="M1937" s="118"/>
    </row>
    <row r="1938" spans="5:13">
      <c r="E1938" s="21"/>
      <c r="L1938" s="117"/>
      <c r="M1938" s="118"/>
    </row>
    <row r="1939" spans="5:13">
      <c r="E1939" s="21"/>
      <c r="L1939" s="117"/>
      <c r="M1939" s="118"/>
    </row>
    <row r="1940" spans="5:13">
      <c r="E1940" s="21"/>
      <c r="L1940" s="117"/>
      <c r="M1940" s="118"/>
    </row>
    <row r="1941" spans="5:13">
      <c r="E1941" s="21"/>
      <c r="L1941" s="117"/>
      <c r="M1941" s="118"/>
    </row>
    <row r="1942" spans="5:13">
      <c r="E1942" s="21"/>
      <c r="L1942" s="117"/>
      <c r="M1942" s="118"/>
    </row>
    <row r="1943" spans="5:13">
      <c r="E1943" s="21"/>
      <c r="L1943" s="117"/>
      <c r="M1943" s="118"/>
    </row>
    <row r="1944" spans="5:13">
      <c r="E1944" s="21"/>
      <c r="L1944" s="117"/>
      <c r="M1944" s="118"/>
    </row>
    <row r="1945" spans="5:13">
      <c r="E1945" s="21"/>
      <c r="L1945" s="117"/>
      <c r="M1945" s="118"/>
    </row>
    <row r="1946" spans="5:13">
      <c r="E1946" s="21"/>
      <c r="L1946" s="117"/>
      <c r="M1946" s="118"/>
    </row>
    <row r="1947" spans="5:13">
      <c r="E1947" s="21"/>
      <c r="L1947" s="117"/>
      <c r="M1947" s="118"/>
    </row>
    <row r="1948" spans="5:13">
      <c r="E1948" s="21"/>
      <c r="L1948" s="117"/>
      <c r="M1948" s="118"/>
    </row>
    <row r="1949" spans="5:13">
      <c r="E1949" s="21"/>
      <c r="L1949" s="117"/>
      <c r="M1949" s="118"/>
    </row>
    <row r="1950" spans="5:13">
      <c r="E1950" s="21"/>
      <c r="L1950" s="117"/>
      <c r="M1950" s="118"/>
    </row>
    <row r="1951" spans="5:13">
      <c r="E1951" s="21"/>
      <c r="L1951" s="117"/>
      <c r="M1951" s="118"/>
    </row>
    <row r="1952" spans="5:13">
      <c r="E1952" s="21"/>
      <c r="L1952" s="117"/>
      <c r="M1952" s="118"/>
    </row>
    <row r="1953" spans="5:13">
      <c r="E1953" s="21"/>
      <c r="L1953" s="117"/>
      <c r="M1953" s="118"/>
    </row>
    <row r="1954" spans="5:13">
      <c r="E1954" s="21"/>
      <c r="L1954" s="117"/>
      <c r="M1954" s="118"/>
    </row>
    <row r="1955" spans="5:13">
      <c r="E1955" s="21"/>
      <c r="L1955" s="117"/>
      <c r="M1955" s="118"/>
    </row>
    <row r="1956" spans="5:13">
      <c r="E1956" s="21"/>
      <c r="L1956" s="117"/>
      <c r="M1956" s="118"/>
    </row>
    <row r="1957" spans="5:13">
      <c r="E1957" s="21"/>
      <c r="L1957" s="117"/>
      <c r="M1957" s="118"/>
    </row>
    <row r="1958" spans="5:13">
      <c r="E1958" s="21"/>
      <c r="L1958" s="117"/>
      <c r="M1958" s="118"/>
    </row>
    <row r="1959" spans="5:13">
      <c r="E1959" s="21"/>
      <c r="L1959" s="117"/>
      <c r="M1959" s="118"/>
    </row>
    <row r="1960" spans="5:13">
      <c r="E1960" s="21"/>
      <c r="L1960" s="117"/>
      <c r="M1960" s="118"/>
    </row>
    <row r="1961" spans="5:13">
      <c r="E1961" s="21"/>
      <c r="L1961" s="117"/>
      <c r="M1961" s="118"/>
    </row>
    <row r="1962" spans="5:13">
      <c r="E1962" s="21"/>
      <c r="L1962" s="117"/>
      <c r="M1962" s="118"/>
    </row>
    <row r="1963" spans="5:13">
      <c r="E1963" s="21"/>
      <c r="L1963" s="117"/>
      <c r="M1963" s="118"/>
    </row>
    <row r="1964" spans="5:13">
      <c r="E1964" s="21"/>
      <c r="L1964" s="117"/>
      <c r="M1964" s="118"/>
    </row>
    <row r="1965" spans="5:13">
      <c r="E1965" s="21"/>
      <c r="L1965" s="117"/>
      <c r="M1965" s="118"/>
    </row>
    <row r="1966" spans="5:13">
      <c r="E1966" s="21"/>
      <c r="L1966" s="117"/>
      <c r="M1966" s="118"/>
    </row>
    <row r="1967" spans="5:13">
      <c r="E1967" s="21"/>
      <c r="L1967" s="117"/>
      <c r="M1967" s="118"/>
    </row>
    <row r="1968" spans="5:13">
      <c r="E1968" s="21"/>
      <c r="L1968" s="117"/>
      <c r="M1968" s="118"/>
    </row>
    <row r="1969" spans="5:13">
      <c r="E1969" s="21"/>
      <c r="L1969" s="117"/>
      <c r="M1969" s="118"/>
    </row>
    <row r="1970" spans="5:13">
      <c r="E1970" s="21"/>
      <c r="L1970" s="117"/>
      <c r="M1970" s="118"/>
    </row>
    <row r="1971" spans="5:13">
      <c r="E1971" s="21"/>
      <c r="L1971" s="117"/>
      <c r="M1971" s="118"/>
    </row>
    <row r="1972" spans="5:13">
      <c r="E1972" s="21"/>
      <c r="L1972" s="117"/>
      <c r="M1972" s="118"/>
    </row>
    <row r="1973" spans="5:13">
      <c r="E1973" s="21"/>
      <c r="L1973" s="117"/>
      <c r="M1973" s="118"/>
    </row>
    <row r="1974" spans="5:13">
      <c r="E1974" s="21"/>
      <c r="L1974" s="117"/>
      <c r="M1974" s="118"/>
    </row>
    <row r="1975" spans="5:13">
      <c r="E1975" s="21"/>
      <c r="L1975" s="117"/>
      <c r="M1975" s="118"/>
    </row>
    <row r="1976" spans="5:13">
      <c r="E1976" s="21"/>
      <c r="L1976" s="117"/>
      <c r="M1976" s="118"/>
    </row>
    <row r="1977" spans="5:13">
      <c r="E1977" s="21"/>
      <c r="L1977" s="117"/>
      <c r="M1977" s="118"/>
    </row>
    <row r="1978" spans="5:13">
      <c r="E1978" s="21"/>
      <c r="L1978" s="117"/>
      <c r="M1978" s="118"/>
    </row>
    <row r="1979" spans="5:13">
      <c r="E1979" s="21"/>
      <c r="L1979" s="117"/>
      <c r="M1979" s="118"/>
    </row>
    <row r="1980" spans="5:13">
      <c r="E1980" s="21"/>
      <c r="L1980" s="117"/>
      <c r="M1980" s="118"/>
    </row>
    <row r="1981" spans="5:13">
      <c r="E1981" s="21"/>
      <c r="L1981" s="117"/>
      <c r="M1981" s="118"/>
    </row>
    <row r="1982" spans="5:13">
      <c r="E1982" s="21"/>
      <c r="L1982" s="117"/>
      <c r="M1982" s="118"/>
    </row>
    <row r="1983" spans="5:13">
      <c r="E1983" s="21"/>
      <c r="L1983" s="117"/>
      <c r="M1983" s="118"/>
    </row>
    <row r="1984" spans="5:13">
      <c r="E1984" s="21"/>
      <c r="L1984" s="117"/>
      <c r="M1984" s="118"/>
    </row>
    <row r="1985" spans="5:13">
      <c r="E1985" s="21"/>
      <c r="L1985" s="117"/>
      <c r="M1985" s="118"/>
    </row>
    <row r="1986" spans="5:13">
      <c r="E1986" s="21"/>
      <c r="L1986" s="117"/>
      <c r="M1986" s="118"/>
    </row>
    <row r="1987" spans="5:13">
      <c r="E1987" s="21"/>
      <c r="L1987" s="117"/>
      <c r="M1987" s="118"/>
    </row>
    <row r="1988" spans="5:13">
      <c r="E1988" s="21"/>
      <c r="L1988" s="117"/>
      <c r="M1988" s="118"/>
    </row>
    <row r="1989" spans="5:13">
      <c r="E1989" s="21"/>
      <c r="L1989" s="117"/>
      <c r="M1989" s="118"/>
    </row>
    <row r="1990" spans="5:13">
      <c r="E1990" s="21"/>
      <c r="L1990" s="117"/>
      <c r="M1990" s="118"/>
    </row>
    <row r="1991" spans="5:13">
      <c r="E1991" s="21"/>
      <c r="L1991" s="117"/>
      <c r="M1991" s="118"/>
    </row>
    <row r="1992" spans="5:13">
      <c r="E1992" s="21"/>
      <c r="L1992" s="117"/>
      <c r="M1992" s="118"/>
    </row>
    <row r="1993" spans="5:13">
      <c r="E1993" s="21"/>
      <c r="L1993" s="117"/>
      <c r="M1993" s="118"/>
    </row>
    <row r="1994" spans="5:13">
      <c r="E1994" s="21"/>
      <c r="L1994" s="117"/>
      <c r="M1994" s="118"/>
    </row>
    <row r="1995" spans="5:13">
      <c r="E1995" s="21"/>
      <c r="L1995" s="117"/>
      <c r="M1995" s="118"/>
    </row>
    <row r="1996" spans="5:13">
      <c r="E1996" s="21"/>
      <c r="L1996" s="117"/>
      <c r="M1996" s="118"/>
    </row>
    <row r="1997" spans="5:13">
      <c r="E1997" s="21"/>
      <c r="L1997" s="117"/>
      <c r="M1997" s="118"/>
    </row>
    <row r="1998" spans="5:13">
      <c r="E1998" s="21"/>
      <c r="L1998" s="117"/>
      <c r="M1998" s="118"/>
    </row>
    <row r="1999" spans="5:13">
      <c r="E1999" s="21"/>
      <c r="L1999" s="117"/>
      <c r="M1999" s="118"/>
    </row>
    <row r="2000" spans="5:13">
      <c r="E2000" s="21"/>
      <c r="L2000" s="117"/>
      <c r="M2000" s="118"/>
    </row>
    <row r="2001" spans="5:13">
      <c r="E2001" s="21"/>
      <c r="L2001" s="117"/>
      <c r="M2001" s="118"/>
    </row>
    <row r="2002" spans="5:13">
      <c r="E2002" s="21"/>
      <c r="L2002" s="117"/>
      <c r="M2002" s="118"/>
    </row>
    <row r="2003" spans="5:13">
      <c r="E2003" s="21"/>
      <c r="L2003" s="117"/>
      <c r="M2003" s="118"/>
    </row>
    <row r="2004" spans="5:13">
      <c r="E2004" s="21"/>
      <c r="L2004" s="117"/>
      <c r="M2004" s="118"/>
    </row>
    <row r="2005" spans="5:13">
      <c r="E2005" s="21"/>
      <c r="L2005" s="117"/>
      <c r="M2005" s="118"/>
    </row>
    <row r="2006" spans="5:13">
      <c r="E2006" s="21"/>
      <c r="L2006" s="117"/>
      <c r="M2006" s="118"/>
    </row>
    <row r="2007" spans="5:13">
      <c r="E2007" s="21"/>
      <c r="L2007" s="117"/>
      <c r="M2007" s="118"/>
    </row>
    <row r="2008" spans="5:13">
      <c r="E2008" s="21"/>
      <c r="L2008" s="117"/>
      <c r="M2008" s="118"/>
    </row>
    <row r="2009" spans="5:13">
      <c r="E2009" s="21"/>
      <c r="L2009" s="117"/>
      <c r="M2009" s="118"/>
    </row>
    <row r="2010" spans="5:13">
      <c r="E2010" s="21"/>
      <c r="L2010" s="117"/>
      <c r="M2010" s="118"/>
    </row>
    <row r="2011" spans="5:13">
      <c r="E2011" s="21"/>
      <c r="L2011" s="117"/>
      <c r="M2011" s="118"/>
    </row>
    <row r="2012" spans="5:13">
      <c r="E2012" s="21"/>
      <c r="L2012" s="117"/>
      <c r="M2012" s="118"/>
    </row>
    <row r="2013" spans="5:13">
      <c r="E2013" s="21"/>
      <c r="L2013" s="117"/>
      <c r="M2013" s="118"/>
    </row>
    <row r="2014" spans="5:13">
      <c r="E2014" s="21"/>
      <c r="L2014" s="117"/>
      <c r="M2014" s="118"/>
    </row>
    <row r="2015" spans="5:13">
      <c r="E2015" s="21"/>
      <c r="L2015" s="117"/>
      <c r="M2015" s="118"/>
    </row>
    <row r="2016" spans="5:13">
      <c r="E2016" s="21"/>
      <c r="L2016" s="117"/>
      <c r="M2016" s="118"/>
    </row>
    <row r="2017" spans="5:13">
      <c r="E2017" s="21"/>
      <c r="L2017" s="117"/>
      <c r="M2017" s="118"/>
    </row>
    <row r="2018" spans="5:13">
      <c r="E2018" s="21"/>
      <c r="L2018" s="117"/>
      <c r="M2018" s="118"/>
    </row>
    <row r="2019" spans="5:13">
      <c r="E2019" s="21"/>
      <c r="L2019" s="117"/>
      <c r="M2019" s="118"/>
    </row>
    <row r="2020" spans="5:13">
      <c r="E2020" s="21"/>
      <c r="L2020" s="117"/>
      <c r="M2020" s="118"/>
    </row>
    <row r="2021" spans="5:13">
      <c r="E2021" s="21"/>
      <c r="L2021" s="117"/>
      <c r="M2021" s="118"/>
    </row>
    <row r="2022" spans="5:13">
      <c r="E2022" s="21"/>
      <c r="L2022" s="117"/>
      <c r="M2022" s="118"/>
    </row>
    <row r="2023" spans="5:13">
      <c r="E2023" s="21"/>
      <c r="L2023" s="117"/>
      <c r="M2023" s="118"/>
    </row>
    <row r="2024" spans="5:13">
      <c r="E2024" s="21"/>
      <c r="L2024" s="117"/>
      <c r="M2024" s="118"/>
    </row>
    <row r="2025" spans="5:13">
      <c r="E2025" s="21"/>
      <c r="L2025" s="117"/>
      <c r="M2025" s="118"/>
    </row>
    <row r="2026" spans="5:13">
      <c r="E2026" s="21"/>
      <c r="L2026" s="117"/>
      <c r="M2026" s="118"/>
    </row>
    <row r="2027" spans="5:13">
      <c r="E2027" s="21"/>
      <c r="L2027" s="117"/>
      <c r="M2027" s="118"/>
    </row>
    <row r="2028" spans="5:13">
      <c r="E2028" s="21"/>
      <c r="L2028" s="117"/>
      <c r="M2028" s="118"/>
    </row>
    <row r="2029" spans="5:13">
      <c r="E2029" s="21"/>
      <c r="L2029" s="117"/>
      <c r="M2029" s="118"/>
    </row>
    <row r="2030" spans="5:13">
      <c r="E2030" s="21"/>
      <c r="L2030" s="117"/>
      <c r="M2030" s="118"/>
    </row>
    <row r="2031" spans="5:13">
      <c r="E2031" s="21"/>
      <c r="L2031" s="117"/>
      <c r="M2031" s="118"/>
    </row>
    <row r="2032" spans="5:13">
      <c r="E2032" s="21"/>
      <c r="L2032" s="117"/>
      <c r="M2032" s="118"/>
    </row>
    <row r="2033" spans="5:13">
      <c r="E2033" s="21"/>
      <c r="L2033" s="117"/>
      <c r="M2033" s="118"/>
    </row>
    <row r="2034" spans="5:13">
      <c r="E2034" s="21"/>
      <c r="L2034" s="117"/>
      <c r="M2034" s="118"/>
    </row>
    <row r="2035" spans="5:13">
      <c r="E2035" s="21"/>
      <c r="L2035" s="117"/>
      <c r="M2035" s="118"/>
    </row>
    <row r="2036" spans="5:13">
      <c r="E2036" s="21"/>
      <c r="L2036" s="117"/>
      <c r="M2036" s="118"/>
    </row>
    <row r="2037" spans="5:13">
      <c r="E2037" s="21"/>
      <c r="L2037" s="117"/>
      <c r="M2037" s="118"/>
    </row>
    <row r="2038" spans="5:13">
      <c r="E2038" s="21"/>
      <c r="L2038" s="117"/>
      <c r="M2038" s="118"/>
    </row>
    <row r="2039" spans="5:13">
      <c r="E2039" s="21"/>
      <c r="L2039" s="117"/>
      <c r="M2039" s="118"/>
    </row>
    <row r="2040" spans="5:13">
      <c r="E2040" s="21"/>
      <c r="L2040" s="117"/>
      <c r="M2040" s="118"/>
    </row>
    <row r="2041" spans="5:13">
      <c r="E2041" s="21"/>
      <c r="L2041" s="117"/>
      <c r="M2041" s="118"/>
    </row>
    <row r="2042" spans="5:13">
      <c r="E2042" s="21"/>
      <c r="L2042" s="117"/>
      <c r="M2042" s="118"/>
    </row>
    <row r="2043" spans="5:13">
      <c r="E2043" s="21"/>
      <c r="L2043" s="117"/>
      <c r="M2043" s="118"/>
    </row>
    <row r="2044" spans="5:13">
      <c r="E2044" s="21"/>
      <c r="L2044" s="117"/>
      <c r="M2044" s="118"/>
    </row>
    <row r="2045" spans="5:13">
      <c r="E2045" s="21"/>
      <c r="L2045" s="117"/>
      <c r="M2045" s="118"/>
    </row>
    <row r="2046" spans="5:13">
      <c r="E2046" s="21"/>
      <c r="L2046" s="117"/>
      <c r="M2046" s="118"/>
    </row>
    <row r="2047" spans="5:13">
      <c r="E2047" s="21"/>
      <c r="L2047" s="117"/>
      <c r="M2047" s="118"/>
    </row>
    <row r="2048" spans="5:13">
      <c r="E2048" s="21"/>
      <c r="L2048" s="117"/>
      <c r="M2048" s="118"/>
    </row>
    <row r="2049" spans="5:13">
      <c r="E2049" s="21"/>
      <c r="L2049" s="117"/>
      <c r="M2049" s="118"/>
    </row>
    <row r="2050" spans="5:13">
      <c r="E2050" s="21"/>
      <c r="L2050" s="117"/>
      <c r="M2050" s="118"/>
    </row>
    <row r="2051" spans="5:13">
      <c r="E2051" s="21"/>
      <c r="L2051" s="117"/>
      <c r="M2051" s="118"/>
    </row>
    <row r="2052" spans="5:13">
      <c r="E2052" s="21"/>
      <c r="L2052" s="117"/>
      <c r="M2052" s="118"/>
    </row>
    <row r="2053" spans="5:13">
      <c r="E2053" s="21"/>
      <c r="L2053" s="117"/>
      <c r="M2053" s="118"/>
    </row>
    <row r="2054" spans="5:13">
      <c r="E2054" s="21"/>
      <c r="L2054" s="117"/>
      <c r="M2054" s="118"/>
    </row>
    <row r="2055" spans="5:13">
      <c r="E2055" s="21"/>
      <c r="L2055" s="117"/>
      <c r="M2055" s="118"/>
    </row>
    <row r="2056" spans="5:13">
      <c r="E2056" s="21"/>
      <c r="L2056" s="117"/>
      <c r="M2056" s="118"/>
    </row>
    <row r="2057" spans="5:13">
      <c r="E2057" s="21"/>
      <c r="L2057" s="117"/>
      <c r="M2057" s="118"/>
    </row>
    <row r="2058" spans="5:13">
      <c r="E2058" s="21"/>
      <c r="L2058" s="117"/>
      <c r="M2058" s="118"/>
    </row>
    <row r="2059" spans="5:13">
      <c r="E2059" s="21"/>
      <c r="L2059" s="117"/>
      <c r="M2059" s="118"/>
    </row>
    <row r="2060" spans="5:13">
      <c r="E2060" s="21"/>
      <c r="L2060" s="117"/>
      <c r="M2060" s="118"/>
    </row>
    <row r="2061" spans="5:13">
      <c r="E2061" s="21"/>
      <c r="L2061" s="117"/>
      <c r="M2061" s="118"/>
    </row>
    <row r="2062" spans="5:13">
      <c r="E2062" s="21"/>
      <c r="L2062" s="117"/>
      <c r="M2062" s="118"/>
    </row>
    <row r="2063" spans="5:13">
      <c r="E2063" s="21"/>
      <c r="L2063" s="117"/>
      <c r="M2063" s="118"/>
    </row>
    <row r="2064" spans="5:13">
      <c r="E2064" s="21"/>
      <c r="L2064" s="117"/>
      <c r="M2064" s="118"/>
    </row>
    <row r="2065" spans="5:13">
      <c r="E2065" s="21"/>
      <c r="L2065" s="117"/>
      <c r="M2065" s="118"/>
    </row>
    <row r="2066" spans="5:13">
      <c r="E2066" s="21"/>
      <c r="L2066" s="117"/>
      <c r="M2066" s="118"/>
    </row>
    <row r="2067" spans="5:13">
      <c r="E2067" s="21"/>
      <c r="L2067" s="117"/>
      <c r="M2067" s="118"/>
    </row>
    <row r="2068" spans="5:13">
      <c r="E2068" s="21"/>
      <c r="L2068" s="117"/>
      <c r="M2068" s="118"/>
    </row>
    <row r="2069" spans="5:13">
      <c r="E2069" s="21"/>
      <c r="L2069" s="117"/>
      <c r="M2069" s="118"/>
    </row>
    <row r="2070" spans="5:13">
      <c r="E2070" s="21"/>
      <c r="L2070" s="117"/>
      <c r="M2070" s="118"/>
    </row>
    <row r="2071" spans="5:13">
      <c r="E2071" s="21"/>
      <c r="L2071" s="117"/>
      <c r="M2071" s="118"/>
    </row>
    <row r="2072" spans="5:13">
      <c r="E2072" s="21"/>
      <c r="L2072" s="117"/>
      <c r="M2072" s="118"/>
    </row>
    <row r="2073" spans="5:13">
      <c r="E2073" s="21"/>
      <c r="L2073" s="117"/>
      <c r="M2073" s="118"/>
    </row>
    <row r="2074" spans="5:13">
      <c r="E2074" s="21"/>
      <c r="L2074" s="117"/>
      <c r="M2074" s="118"/>
    </row>
    <row r="2075" spans="5:13">
      <c r="E2075" s="21"/>
      <c r="L2075" s="117"/>
      <c r="M2075" s="118"/>
    </row>
    <row r="2076" spans="5:13">
      <c r="E2076" s="21"/>
      <c r="L2076" s="117"/>
      <c r="M2076" s="118"/>
    </row>
    <row r="2077" spans="5:13">
      <c r="E2077" s="21"/>
      <c r="L2077" s="117"/>
      <c r="M2077" s="118"/>
    </row>
    <row r="2078" spans="5:13">
      <c r="E2078" s="21"/>
      <c r="L2078" s="117"/>
      <c r="M2078" s="118"/>
    </row>
    <row r="2079" spans="5:13">
      <c r="E2079" s="21"/>
      <c r="L2079" s="117"/>
      <c r="M2079" s="118"/>
    </row>
    <row r="2080" spans="5:13">
      <c r="E2080" s="21"/>
      <c r="L2080" s="117"/>
      <c r="M2080" s="118"/>
    </row>
    <row r="2081" spans="5:13">
      <c r="E2081" s="21"/>
      <c r="L2081" s="117"/>
      <c r="M2081" s="118"/>
    </row>
    <row r="2082" spans="5:13">
      <c r="E2082" s="21"/>
      <c r="L2082" s="117"/>
      <c r="M2082" s="118"/>
    </row>
    <row r="2083" spans="5:13">
      <c r="E2083" s="21"/>
      <c r="L2083" s="117"/>
      <c r="M2083" s="118"/>
    </row>
    <row r="2084" spans="5:13">
      <c r="E2084" s="21"/>
      <c r="L2084" s="117"/>
      <c r="M2084" s="118"/>
    </row>
    <row r="2085" spans="5:13">
      <c r="E2085" s="21"/>
      <c r="L2085" s="117"/>
      <c r="M2085" s="118"/>
    </row>
    <row r="2086" spans="5:13">
      <c r="E2086" s="21"/>
      <c r="L2086" s="117"/>
      <c r="M2086" s="118"/>
    </row>
    <row r="2087" spans="5:13">
      <c r="E2087" s="21"/>
      <c r="L2087" s="117"/>
      <c r="M2087" s="118"/>
    </row>
    <row r="2088" spans="5:13">
      <c r="E2088" s="21"/>
      <c r="L2088" s="117"/>
      <c r="M2088" s="118"/>
    </row>
    <row r="2089" spans="5:13">
      <c r="E2089" s="21"/>
      <c r="L2089" s="117"/>
      <c r="M2089" s="118"/>
    </row>
    <row r="2090" spans="5:13">
      <c r="E2090" s="21"/>
      <c r="L2090" s="117"/>
      <c r="M2090" s="118"/>
    </row>
    <row r="2091" spans="5:13">
      <c r="E2091" s="21"/>
      <c r="L2091" s="117"/>
      <c r="M2091" s="118"/>
    </row>
    <row r="2092" spans="5:13">
      <c r="E2092" s="21"/>
      <c r="L2092" s="117"/>
      <c r="M2092" s="118"/>
    </row>
    <row r="2093" spans="5:13">
      <c r="E2093" s="21"/>
      <c r="L2093" s="117"/>
      <c r="M2093" s="118"/>
    </row>
    <row r="2094" spans="5:13">
      <c r="E2094" s="21"/>
      <c r="L2094" s="117"/>
      <c r="M2094" s="118"/>
    </row>
    <row r="2095" spans="5:13">
      <c r="E2095" s="21"/>
      <c r="L2095" s="117"/>
      <c r="M2095" s="118"/>
    </row>
    <row r="2096" spans="5:13">
      <c r="E2096" s="21"/>
      <c r="L2096" s="117"/>
      <c r="M2096" s="118"/>
    </row>
    <row r="2097" spans="5:13">
      <c r="E2097" s="21"/>
      <c r="L2097" s="117"/>
      <c r="M2097" s="118"/>
    </row>
    <row r="2098" spans="5:13">
      <c r="E2098" s="21"/>
      <c r="L2098" s="117"/>
      <c r="M2098" s="118"/>
    </row>
    <row r="2099" spans="5:13">
      <c r="E2099" s="21"/>
      <c r="L2099" s="117"/>
      <c r="M2099" s="118"/>
    </row>
    <row r="2100" spans="5:13">
      <c r="E2100" s="21"/>
      <c r="L2100" s="117"/>
      <c r="M2100" s="118"/>
    </row>
    <row r="2101" spans="5:13">
      <c r="E2101" s="21"/>
      <c r="L2101" s="117"/>
      <c r="M2101" s="118"/>
    </row>
    <row r="2102" spans="5:13">
      <c r="E2102" s="21"/>
      <c r="L2102" s="117"/>
      <c r="M2102" s="118"/>
    </row>
    <row r="2103" spans="5:13">
      <c r="E2103" s="21"/>
      <c r="L2103" s="117"/>
      <c r="M2103" s="118"/>
    </row>
    <row r="2104" spans="5:13">
      <c r="E2104" s="21"/>
      <c r="L2104" s="117"/>
      <c r="M2104" s="118"/>
    </row>
    <row r="2105" spans="5:13">
      <c r="E2105" s="21"/>
      <c r="L2105" s="117"/>
      <c r="M2105" s="118"/>
    </row>
    <row r="2106" spans="5:13">
      <c r="E2106" s="21"/>
      <c r="L2106" s="117"/>
      <c r="M2106" s="118"/>
    </row>
    <row r="2107" spans="5:13">
      <c r="E2107" s="21"/>
      <c r="L2107" s="117"/>
      <c r="M2107" s="118"/>
    </row>
    <row r="2108" spans="5:13">
      <c r="E2108" s="21"/>
      <c r="L2108" s="117"/>
      <c r="M2108" s="118"/>
    </row>
    <row r="2109" spans="5:13">
      <c r="E2109" s="21"/>
      <c r="L2109" s="117"/>
      <c r="M2109" s="118"/>
    </row>
    <row r="2110" spans="5:13">
      <c r="E2110" s="21"/>
      <c r="L2110" s="117"/>
      <c r="M2110" s="118"/>
    </row>
    <row r="2111" spans="5:13">
      <c r="E2111" s="21"/>
      <c r="L2111" s="117"/>
      <c r="M2111" s="118"/>
    </row>
    <row r="2112" spans="5:13">
      <c r="E2112" s="21"/>
      <c r="L2112" s="117"/>
      <c r="M2112" s="118"/>
    </row>
    <row r="2113" spans="5:13">
      <c r="E2113" s="21"/>
      <c r="L2113" s="117"/>
      <c r="M2113" s="118"/>
    </row>
    <row r="2114" spans="5:13">
      <c r="E2114" s="21"/>
      <c r="L2114" s="117"/>
      <c r="M2114" s="118"/>
    </row>
    <row r="2115" spans="5:13">
      <c r="E2115" s="21"/>
      <c r="L2115" s="117"/>
      <c r="M2115" s="118"/>
    </row>
    <row r="2116" spans="5:13">
      <c r="E2116" s="21"/>
      <c r="L2116" s="117"/>
      <c r="M2116" s="118"/>
    </row>
    <row r="2117" spans="5:13">
      <c r="E2117" s="21"/>
      <c r="L2117" s="117"/>
      <c r="M2117" s="118"/>
    </row>
    <row r="2118" spans="5:13">
      <c r="E2118" s="21"/>
      <c r="L2118" s="117"/>
      <c r="M2118" s="118"/>
    </row>
    <row r="2119" spans="5:13">
      <c r="E2119" s="21"/>
      <c r="L2119" s="117"/>
      <c r="M2119" s="118"/>
    </row>
    <row r="2120" spans="5:13">
      <c r="E2120" s="21"/>
      <c r="L2120" s="117"/>
      <c r="M2120" s="118"/>
    </row>
    <row r="2121" spans="5:13">
      <c r="E2121" s="21"/>
      <c r="L2121" s="117"/>
      <c r="M2121" s="118"/>
    </row>
    <row r="2122" spans="5:13">
      <c r="E2122" s="21"/>
      <c r="L2122" s="117"/>
      <c r="M2122" s="118"/>
    </row>
    <row r="2123" spans="5:13">
      <c r="E2123" s="21"/>
      <c r="L2123" s="117"/>
      <c r="M2123" s="118"/>
    </row>
    <row r="2124" spans="5:13">
      <c r="E2124" s="21"/>
      <c r="L2124" s="117"/>
      <c r="M2124" s="118"/>
    </row>
    <row r="2125" spans="5:13">
      <c r="E2125" s="21"/>
      <c r="L2125" s="117"/>
      <c r="M2125" s="118"/>
    </row>
    <row r="2126" spans="5:13">
      <c r="E2126" s="21"/>
      <c r="L2126" s="117"/>
      <c r="M2126" s="118"/>
    </row>
    <row r="2127" spans="5:13">
      <c r="E2127" s="21"/>
      <c r="L2127" s="117"/>
      <c r="M2127" s="118"/>
    </row>
    <row r="2128" spans="5:13">
      <c r="E2128" s="21"/>
      <c r="L2128" s="117"/>
      <c r="M2128" s="118"/>
    </row>
    <row r="2129" spans="5:13">
      <c r="E2129" s="21"/>
      <c r="L2129" s="117"/>
      <c r="M2129" s="118"/>
    </row>
    <row r="2130" spans="5:13">
      <c r="E2130" s="21"/>
      <c r="L2130" s="117"/>
      <c r="M2130" s="118"/>
    </row>
    <row r="2131" spans="5:13">
      <c r="E2131" s="21"/>
      <c r="L2131" s="117"/>
      <c r="M2131" s="118"/>
    </row>
    <row r="2132" spans="5:13">
      <c r="E2132" s="21"/>
      <c r="L2132" s="117"/>
      <c r="M2132" s="118"/>
    </row>
    <row r="2133" spans="5:13">
      <c r="E2133" s="21"/>
      <c r="L2133" s="117"/>
      <c r="M2133" s="118"/>
    </row>
    <row r="2134" spans="5:13">
      <c r="E2134" s="21"/>
      <c r="L2134" s="117"/>
      <c r="M2134" s="118"/>
    </row>
    <row r="2135" spans="5:13">
      <c r="E2135" s="21"/>
      <c r="L2135" s="117"/>
      <c r="M2135" s="118"/>
    </row>
    <row r="2136" spans="5:13">
      <c r="E2136" s="21"/>
      <c r="L2136" s="117"/>
      <c r="M2136" s="118"/>
    </row>
    <row r="2137" spans="5:13">
      <c r="E2137" s="21"/>
      <c r="L2137" s="117"/>
      <c r="M2137" s="118"/>
    </row>
    <row r="2138" spans="5:13">
      <c r="E2138" s="21"/>
      <c r="L2138" s="117"/>
      <c r="M2138" s="118"/>
    </row>
    <row r="2139" spans="5:13">
      <c r="E2139" s="21"/>
      <c r="L2139" s="117"/>
      <c r="M2139" s="118"/>
    </row>
    <row r="2140" spans="5:13">
      <c r="E2140" s="21"/>
      <c r="L2140" s="117"/>
      <c r="M2140" s="118"/>
    </row>
    <row r="2141" spans="5:13">
      <c r="E2141" s="21"/>
      <c r="L2141" s="117"/>
      <c r="M2141" s="118"/>
    </row>
    <row r="2142" spans="5:13">
      <c r="E2142" s="21"/>
      <c r="L2142" s="117"/>
      <c r="M2142" s="118"/>
    </row>
    <row r="2143" spans="5:13">
      <c r="E2143" s="21"/>
      <c r="L2143" s="117"/>
      <c r="M2143" s="118"/>
    </row>
    <row r="2144" spans="5:13">
      <c r="E2144" s="21"/>
      <c r="L2144" s="117"/>
      <c r="M2144" s="118"/>
    </row>
    <row r="2145" spans="5:13">
      <c r="E2145" s="21"/>
      <c r="L2145" s="117"/>
      <c r="M2145" s="118"/>
    </row>
    <row r="2146" spans="5:13">
      <c r="E2146" s="21"/>
      <c r="L2146" s="117"/>
      <c r="M2146" s="118"/>
    </row>
    <row r="2147" spans="5:13">
      <c r="E2147" s="21"/>
      <c r="L2147" s="117"/>
      <c r="M2147" s="118"/>
    </row>
    <row r="2148" spans="5:13">
      <c r="E2148" s="21"/>
      <c r="L2148" s="117"/>
      <c r="M2148" s="118"/>
    </row>
    <row r="2149" spans="5:13">
      <c r="E2149" s="21"/>
      <c r="L2149" s="117"/>
      <c r="M2149" s="118"/>
    </row>
    <row r="2150" spans="5:13">
      <c r="E2150" s="21"/>
      <c r="L2150" s="117"/>
      <c r="M2150" s="118"/>
    </row>
    <row r="2151" spans="5:13">
      <c r="E2151" s="21"/>
      <c r="L2151" s="117"/>
      <c r="M2151" s="118"/>
    </row>
    <row r="2152" spans="5:13">
      <c r="E2152" s="21"/>
      <c r="L2152" s="117"/>
      <c r="M2152" s="118"/>
    </row>
    <row r="2153" spans="5:13">
      <c r="E2153" s="21"/>
      <c r="L2153" s="117"/>
      <c r="M2153" s="118"/>
    </row>
    <row r="2154" spans="5:13">
      <c r="E2154" s="21"/>
      <c r="L2154" s="117"/>
      <c r="M2154" s="118"/>
    </row>
    <row r="2155" spans="5:13">
      <c r="E2155" s="21"/>
      <c r="L2155" s="117"/>
      <c r="M2155" s="118"/>
    </row>
    <row r="2156" spans="5:13">
      <c r="E2156" s="21"/>
      <c r="L2156" s="117"/>
      <c r="M2156" s="118"/>
    </row>
    <row r="2157" spans="5:13">
      <c r="E2157" s="21"/>
      <c r="L2157" s="117"/>
      <c r="M2157" s="118"/>
    </row>
    <row r="2158" spans="5:13">
      <c r="E2158" s="21"/>
      <c r="L2158" s="117"/>
      <c r="M2158" s="118"/>
    </row>
    <row r="2159" spans="5:13">
      <c r="E2159" s="21"/>
      <c r="L2159" s="117"/>
      <c r="M2159" s="118"/>
    </row>
    <row r="2160" spans="5:13">
      <c r="E2160" s="21"/>
      <c r="L2160" s="117"/>
      <c r="M2160" s="118"/>
    </row>
    <row r="2161" spans="5:13">
      <c r="E2161" s="21"/>
      <c r="L2161" s="117"/>
      <c r="M2161" s="118"/>
    </row>
    <row r="2162" spans="5:13">
      <c r="E2162" s="21"/>
      <c r="L2162" s="117"/>
      <c r="M2162" s="118"/>
    </row>
    <row r="2163" spans="5:13">
      <c r="E2163" s="21"/>
      <c r="L2163" s="117"/>
      <c r="M2163" s="118"/>
    </row>
    <row r="2164" spans="5:13">
      <c r="E2164" s="21"/>
      <c r="L2164" s="117"/>
      <c r="M2164" s="118"/>
    </row>
    <row r="2165" spans="5:13">
      <c r="E2165" s="21"/>
      <c r="L2165" s="117"/>
      <c r="M2165" s="118"/>
    </row>
    <row r="2166" spans="5:13">
      <c r="E2166" s="21"/>
      <c r="L2166" s="117"/>
      <c r="M2166" s="118"/>
    </row>
    <row r="2167" spans="5:13">
      <c r="E2167" s="21"/>
      <c r="L2167" s="117"/>
      <c r="M2167" s="118"/>
    </row>
    <row r="2168" spans="5:13">
      <c r="E2168" s="21"/>
      <c r="L2168" s="117"/>
      <c r="M2168" s="118"/>
    </row>
    <row r="2169" spans="5:13">
      <c r="E2169" s="21"/>
      <c r="L2169" s="117"/>
      <c r="M2169" s="118"/>
    </row>
    <row r="2170" spans="5:13">
      <c r="E2170" s="21"/>
      <c r="L2170" s="117"/>
      <c r="M2170" s="118"/>
    </row>
    <row r="2171" spans="5:13">
      <c r="E2171" s="21"/>
      <c r="L2171" s="117"/>
      <c r="M2171" s="118"/>
    </row>
    <row r="2172" spans="5:13">
      <c r="E2172" s="21"/>
      <c r="L2172" s="117"/>
      <c r="M2172" s="118"/>
    </row>
    <row r="2173" spans="5:13">
      <c r="E2173" s="21"/>
      <c r="L2173" s="117"/>
      <c r="M2173" s="118"/>
    </row>
    <row r="2174" spans="5:13">
      <c r="E2174" s="21"/>
      <c r="L2174" s="117"/>
      <c r="M2174" s="118"/>
    </row>
    <row r="2175" spans="5:13">
      <c r="E2175" s="21"/>
      <c r="L2175" s="117"/>
      <c r="M2175" s="118"/>
    </row>
    <row r="2176" spans="5:13">
      <c r="E2176" s="21"/>
      <c r="L2176" s="117"/>
      <c r="M2176" s="118"/>
    </row>
    <row r="2177" spans="5:13">
      <c r="E2177" s="21"/>
      <c r="L2177" s="117"/>
      <c r="M2177" s="118"/>
    </row>
    <row r="2178" spans="5:13">
      <c r="E2178" s="21"/>
      <c r="L2178" s="117"/>
      <c r="M2178" s="118"/>
    </row>
    <row r="2179" spans="5:13">
      <c r="E2179" s="21"/>
      <c r="L2179" s="117"/>
      <c r="M2179" s="118"/>
    </row>
    <row r="2180" spans="5:13">
      <c r="E2180" s="21"/>
      <c r="L2180" s="117"/>
      <c r="M2180" s="118"/>
    </row>
    <row r="2181" spans="5:13">
      <c r="E2181" s="21"/>
      <c r="L2181" s="117"/>
      <c r="M2181" s="118"/>
    </row>
    <row r="2182" spans="5:13">
      <c r="E2182" s="21"/>
      <c r="L2182" s="117"/>
      <c r="M2182" s="118"/>
    </row>
    <row r="2183" spans="5:13">
      <c r="E2183" s="21"/>
      <c r="L2183" s="117"/>
      <c r="M2183" s="118"/>
    </row>
    <row r="2184" spans="5:13">
      <c r="E2184" s="21"/>
      <c r="L2184" s="117"/>
      <c r="M2184" s="118"/>
    </row>
    <row r="2185" spans="5:13">
      <c r="E2185" s="21"/>
      <c r="L2185" s="117"/>
      <c r="M2185" s="118"/>
    </row>
    <row r="2186" spans="5:13">
      <c r="E2186" s="21"/>
      <c r="L2186" s="117"/>
      <c r="M2186" s="118"/>
    </row>
    <row r="2187" spans="5:13">
      <c r="E2187" s="21"/>
      <c r="L2187" s="117"/>
      <c r="M2187" s="118"/>
    </row>
    <row r="2188" spans="5:13">
      <c r="E2188" s="21"/>
      <c r="L2188" s="117"/>
      <c r="M2188" s="118"/>
    </row>
    <row r="2189" spans="5:13">
      <c r="E2189" s="21"/>
      <c r="L2189" s="117"/>
      <c r="M2189" s="118"/>
    </row>
    <row r="2190" spans="5:13">
      <c r="E2190" s="21"/>
      <c r="L2190" s="117"/>
      <c r="M2190" s="118"/>
    </row>
    <row r="2191" spans="5:13">
      <c r="E2191" s="21"/>
      <c r="L2191" s="117"/>
      <c r="M2191" s="118"/>
    </row>
    <row r="2192" spans="5:13">
      <c r="E2192" s="21"/>
      <c r="L2192" s="117"/>
      <c r="M2192" s="118"/>
    </row>
    <row r="2193" spans="5:13">
      <c r="E2193" s="21"/>
      <c r="L2193" s="117"/>
      <c r="M2193" s="118"/>
    </row>
    <row r="2194" spans="5:13">
      <c r="E2194" s="21"/>
      <c r="L2194" s="117"/>
      <c r="M2194" s="118"/>
    </row>
    <row r="2195" spans="5:13">
      <c r="E2195" s="21"/>
      <c r="L2195" s="117"/>
      <c r="M2195" s="118"/>
    </row>
    <row r="2196" spans="5:13">
      <c r="E2196" s="21"/>
      <c r="L2196" s="117"/>
      <c r="M2196" s="118"/>
    </row>
    <row r="2197" spans="5:13">
      <c r="E2197" s="21"/>
      <c r="L2197" s="117"/>
      <c r="M2197" s="118"/>
    </row>
    <row r="2198" spans="5:13">
      <c r="E2198" s="21"/>
      <c r="L2198" s="117"/>
      <c r="M2198" s="118"/>
    </row>
    <row r="2199" spans="5:13">
      <c r="E2199" s="21"/>
      <c r="L2199" s="117"/>
      <c r="M2199" s="118"/>
    </row>
    <row r="2200" spans="5:13">
      <c r="E2200" s="21"/>
      <c r="L2200" s="117"/>
      <c r="M2200" s="118"/>
    </row>
    <row r="2201" spans="5:13">
      <c r="E2201" s="21"/>
      <c r="L2201" s="117"/>
      <c r="M2201" s="118"/>
    </row>
    <row r="2202" spans="5:13">
      <c r="E2202" s="21"/>
      <c r="L2202" s="117"/>
      <c r="M2202" s="118"/>
    </row>
    <row r="2203" spans="5:13">
      <c r="E2203" s="21"/>
      <c r="L2203" s="117"/>
      <c r="M2203" s="118"/>
    </row>
    <row r="2204" spans="5:13">
      <c r="E2204" s="21"/>
      <c r="L2204" s="117"/>
      <c r="M2204" s="118"/>
    </row>
    <row r="2205" spans="5:13">
      <c r="E2205" s="21"/>
      <c r="L2205" s="117"/>
      <c r="M2205" s="118"/>
    </row>
    <row r="2206" spans="5:13">
      <c r="E2206" s="21"/>
      <c r="L2206" s="117"/>
      <c r="M2206" s="118"/>
    </row>
    <row r="2207" spans="5:13">
      <c r="E2207" s="21"/>
      <c r="L2207" s="117"/>
      <c r="M2207" s="118"/>
    </row>
    <row r="2208" spans="5:13">
      <c r="E2208" s="21"/>
      <c r="L2208" s="117"/>
      <c r="M2208" s="118"/>
    </row>
    <row r="2209" spans="5:13">
      <c r="E2209" s="21"/>
      <c r="L2209" s="117"/>
      <c r="M2209" s="118"/>
    </row>
    <row r="2210" spans="5:13">
      <c r="E2210" s="21"/>
      <c r="L2210" s="117"/>
      <c r="M2210" s="118"/>
    </row>
    <row r="2211" spans="5:13">
      <c r="E2211" s="21"/>
      <c r="L2211" s="117"/>
      <c r="M2211" s="118"/>
    </row>
    <row r="2212" spans="5:13">
      <c r="E2212" s="21"/>
      <c r="L2212" s="117"/>
      <c r="M2212" s="118"/>
    </row>
    <row r="2213" spans="5:13">
      <c r="E2213" s="21"/>
      <c r="L2213" s="117"/>
      <c r="M2213" s="118"/>
    </row>
    <row r="2214" spans="5:13">
      <c r="E2214" s="21"/>
      <c r="L2214" s="117"/>
      <c r="M2214" s="118"/>
    </row>
    <row r="2215" spans="5:13">
      <c r="E2215" s="21"/>
      <c r="L2215" s="117"/>
      <c r="M2215" s="118"/>
    </row>
    <row r="2216" spans="5:13">
      <c r="E2216" s="21"/>
      <c r="L2216" s="117"/>
      <c r="M2216" s="118"/>
    </row>
    <row r="2217" spans="5:13">
      <c r="E2217" s="21"/>
      <c r="L2217" s="117"/>
      <c r="M2217" s="118"/>
    </row>
    <row r="2218" spans="5:13">
      <c r="E2218" s="21"/>
      <c r="L2218" s="117"/>
      <c r="M2218" s="118"/>
    </row>
    <row r="2219" spans="5:13">
      <c r="E2219" s="21"/>
      <c r="L2219" s="117"/>
      <c r="M2219" s="118"/>
    </row>
    <row r="2220" spans="5:13">
      <c r="E2220" s="21"/>
      <c r="L2220" s="117"/>
      <c r="M2220" s="118"/>
    </row>
    <row r="2221" spans="5:13">
      <c r="E2221" s="21"/>
      <c r="L2221" s="117"/>
      <c r="M2221" s="118"/>
    </row>
    <row r="2222" spans="5:13">
      <c r="E2222" s="21"/>
      <c r="L2222" s="117"/>
      <c r="M2222" s="118"/>
    </row>
    <row r="2223" spans="5:13">
      <c r="E2223" s="21"/>
      <c r="L2223" s="117"/>
      <c r="M2223" s="118"/>
    </row>
    <row r="2224" spans="5:13">
      <c r="E2224" s="21"/>
      <c r="L2224" s="117"/>
      <c r="M2224" s="118"/>
    </row>
    <row r="2225" spans="5:13">
      <c r="E2225" s="21"/>
      <c r="L2225" s="117"/>
      <c r="M2225" s="118"/>
    </row>
    <row r="2226" spans="5:13">
      <c r="E2226" s="21"/>
      <c r="L2226" s="117"/>
      <c r="M2226" s="118"/>
    </row>
    <row r="2227" spans="5:13">
      <c r="E2227" s="21"/>
      <c r="L2227" s="117"/>
      <c r="M2227" s="118"/>
    </row>
    <row r="2228" spans="5:13">
      <c r="E2228" s="21"/>
      <c r="L2228" s="117"/>
      <c r="M2228" s="118"/>
    </row>
    <row r="2229" spans="5:13">
      <c r="E2229" s="21"/>
      <c r="L2229" s="117"/>
      <c r="M2229" s="118"/>
    </row>
    <row r="2230" spans="5:13">
      <c r="E2230" s="21"/>
      <c r="L2230" s="117"/>
      <c r="M2230" s="118"/>
    </row>
    <row r="2231" spans="5:13">
      <c r="E2231" s="21"/>
      <c r="L2231" s="117"/>
      <c r="M2231" s="118"/>
    </row>
    <row r="2232" spans="5:13">
      <c r="E2232" s="21"/>
      <c r="L2232" s="117"/>
      <c r="M2232" s="118"/>
    </row>
    <row r="2233" spans="5:13">
      <c r="E2233" s="21"/>
      <c r="L2233" s="117"/>
      <c r="M2233" s="118"/>
    </row>
    <row r="2234" spans="5:13">
      <c r="E2234" s="21"/>
      <c r="L2234" s="117"/>
      <c r="M2234" s="118"/>
    </row>
    <row r="2235" spans="5:13">
      <c r="E2235" s="21"/>
      <c r="L2235" s="117"/>
      <c r="M2235" s="118"/>
    </row>
    <row r="2236" spans="5:13">
      <c r="E2236" s="21"/>
      <c r="L2236" s="117"/>
      <c r="M2236" s="118"/>
    </row>
    <row r="2237" spans="5:13">
      <c r="E2237" s="21"/>
      <c r="L2237" s="117"/>
      <c r="M2237" s="118"/>
    </row>
    <row r="2238" spans="5:13">
      <c r="E2238" s="21"/>
      <c r="L2238" s="117"/>
      <c r="M2238" s="118"/>
    </row>
    <row r="2239" spans="5:13">
      <c r="E2239" s="21"/>
      <c r="L2239" s="117"/>
      <c r="M2239" s="118"/>
    </row>
    <row r="2240" spans="5:13">
      <c r="E2240" s="21"/>
      <c r="L2240" s="117"/>
      <c r="M2240" s="118"/>
    </row>
    <row r="2241" spans="5:13">
      <c r="E2241" s="21"/>
      <c r="L2241" s="117"/>
      <c r="M2241" s="118"/>
    </row>
    <row r="2242" spans="5:13">
      <c r="E2242" s="21"/>
      <c r="L2242" s="117"/>
      <c r="M2242" s="118"/>
    </row>
    <row r="2243" spans="5:13">
      <c r="E2243" s="21"/>
      <c r="L2243" s="117"/>
      <c r="M2243" s="118"/>
    </row>
    <row r="2244" spans="5:13">
      <c r="E2244" s="21"/>
      <c r="L2244" s="117"/>
      <c r="M2244" s="118"/>
    </row>
    <row r="2245" spans="5:13">
      <c r="E2245" s="21"/>
      <c r="L2245" s="117"/>
      <c r="M2245" s="118"/>
    </row>
    <row r="2246" spans="5:13">
      <c r="E2246" s="21"/>
      <c r="L2246" s="117"/>
      <c r="M2246" s="118"/>
    </row>
    <row r="2247" spans="5:13">
      <c r="E2247" s="21"/>
      <c r="L2247" s="117"/>
      <c r="M2247" s="118"/>
    </row>
    <row r="2248" spans="5:13">
      <c r="E2248" s="21"/>
      <c r="L2248" s="117"/>
      <c r="M2248" s="118"/>
    </row>
    <row r="2249" spans="5:13">
      <c r="E2249" s="21"/>
      <c r="L2249" s="117"/>
      <c r="M2249" s="118"/>
    </row>
    <row r="2250" spans="5:13">
      <c r="E2250" s="21"/>
      <c r="L2250" s="117"/>
      <c r="M2250" s="118"/>
    </row>
    <row r="2251" spans="5:13">
      <c r="E2251" s="21"/>
      <c r="L2251" s="117"/>
      <c r="M2251" s="118"/>
    </row>
    <row r="2252" spans="5:13">
      <c r="E2252" s="21"/>
      <c r="L2252" s="117"/>
      <c r="M2252" s="118"/>
    </row>
    <row r="2253" spans="5:13">
      <c r="E2253" s="21"/>
      <c r="L2253" s="117"/>
      <c r="M2253" s="118"/>
    </row>
    <row r="2254" spans="5:13">
      <c r="E2254" s="21"/>
      <c r="L2254" s="117"/>
      <c r="M2254" s="118"/>
    </row>
    <row r="2255" spans="5:13">
      <c r="E2255" s="21"/>
      <c r="L2255" s="117"/>
      <c r="M2255" s="118"/>
    </row>
    <row r="2256" spans="5:13">
      <c r="E2256" s="21"/>
      <c r="L2256" s="117"/>
      <c r="M2256" s="118"/>
    </row>
    <row r="2257" spans="5:13">
      <c r="E2257" s="21"/>
      <c r="L2257" s="117"/>
      <c r="M2257" s="118"/>
    </row>
    <row r="2258" spans="5:13">
      <c r="E2258" s="21"/>
      <c r="L2258" s="117"/>
      <c r="M2258" s="118"/>
    </row>
    <row r="2259" spans="5:13">
      <c r="E2259" s="21"/>
      <c r="L2259" s="117"/>
      <c r="M2259" s="118"/>
    </row>
    <row r="2260" spans="5:13">
      <c r="E2260" s="21"/>
      <c r="L2260" s="117"/>
      <c r="M2260" s="118"/>
    </row>
    <row r="2261" spans="5:13">
      <c r="E2261" s="21"/>
      <c r="L2261" s="117"/>
      <c r="M2261" s="118"/>
    </row>
    <row r="2262" spans="5:13">
      <c r="E2262" s="21"/>
      <c r="L2262" s="117"/>
      <c r="M2262" s="118"/>
    </row>
    <row r="2263" spans="5:13">
      <c r="E2263" s="21"/>
      <c r="L2263" s="117"/>
      <c r="M2263" s="118"/>
    </row>
    <row r="2264" spans="5:13">
      <c r="E2264" s="21"/>
      <c r="L2264" s="117"/>
      <c r="M2264" s="118"/>
    </row>
    <row r="2265" spans="5:13">
      <c r="E2265" s="21"/>
      <c r="L2265" s="117"/>
      <c r="M2265" s="118"/>
    </row>
    <row r="2266" spans="5:13">
      <c r="E2266" s="21"/>
      <c r="L2266" s="117"/>
      <c r="M2266" s="118"/>
    </row>
    <row r="2267" spans="5:13">
      <c r="E2267" s="21"/>
      <c r="L2267" s="117"/>
      <c r="M2267" s="118"/>
    </row>
    <row r="2268" spans="5:13">
      <c r="E2268" s="21"/>
      <c r="L2268" s="117"/>
      <c r="M2268" s="118"/>
    </row>
    <row r="2269" spans="5:13">
      <c r="E2269" s="21"/>
      <c r="L2269" s="117"/>
      <c r="M2269" s="118"/>
    </row>
    <row r="2270" spans="5:13">
      <c r="E2270" s="21"/>
      <c r="L2270" s="117"/>
      <c r="M2270" s="118"/>
    </row>
    <row r="2271" spans="5:13">
      <c r="E2271" s="21"/>
      <c r="L2271" s="117"/>
      <c r="M2271" s="118"/>
    </row>
    <row r="2272" spans="5:13">
      <c r="E2272" s="21"/>
      <c r="L2272" s="117"/>
      <c r="M2272" s="118"/>
    </row>
    <row r="2273" spans="5:13">
      <c r="E2273" s="21"/>
      <c r="L2273" s="117"/>
      <c r="M2273" s="118"/>
    </row>
    <row r="2274" spans="5:13">
      <c r="E2274" s="21"/>
      <c r="L2274" s="117"/>
      <c r="M2274" s="118"/>
    </row>
    <row r="2275" spans="5:13">
      <c r="E2275" s="21"/>
      <c r="L2275" s="117"/>
      <c r="M2275" s="118"/>
    </row>
    <row r="2276" spans="5:13">
      <c r="E2276" s="21"/>
      <c r="L2276" s="117"/>
      <c r="M2276" s="118"/>
    </row>
    <row r="2277" spans="5:13">
      <c r="E2277" s="21"/>
      <c r="L2277" s="117"/>
      <c r="M2277" s="118"/>
    </row>
    <row r="2278" spans="5:13">
      <c r="E2278" s="21"/>
      <c r="L2278" s="117"/>
      <c r="M2278" s="118"/>
    </row>
    <row r="2279" spans="5:13">
      <c r="E2279" s="21"/>
      <c r="L2279" s="117"/>
      <c r="M2279" s="118"/>
    </row>
    <row r="2280" spans="5:13">
      <c r="E2280" s="21"/>
      <c r="L2280" s="117"/>
      <c r="M2280" s="118"/>
    </row>
    <row r="2281" spans="5:13">
      <c r="E2281" s="21"/>
      <c r="L2281" s="117"/>
      <c r="M2281" s="118"/>
    </row>
    <row r="2282" spans="5:13">
      <c r="E2282" s="21"/>
      <c r="L2282" s="117"/>
      <c r="M2282" s="118"/>
    </row>
    <row r="2283" spans="5:13">
      <c r="E2283" s="21"/>
      <c r="L2283" s="117"/>
      <c r="M2283" s="118"/>
    </row>
    <row r="2284" spans="5:13">
      <c r="E2284" s="21"/>
      <c r="L2284" s="117"/>
      <c r="M2284" s="118"/>
    </row>
    <row r="2285" spans="5:13">
      <c r="E2285" s="21"/>
      <c r="L2285" s="117"/>
      <c r="M2285" s="118"/>
    </row>
    <row r="2286" spans="5:13">
      <c r="E2286" s="21"/>
      <c r="L2286" s="117"/>
      <c r="M2286" s="118"/>
    </row>
    <row r="2287" spans="5:13">
      <c r="E2287" s="21"/>
      <c r="L2287" s="117"/>
      <c r="M2287" s="118"/>
    </row>
    <row r="2288" spans="5:13">
      <c r="E2288" s="21"/>
      <c r="L2288" s="117"/>
      <c r="M2288" s="118"/>
    </row>
    <row r="2289" spans="5:13">
      <c r="E2289" s="21"/>
      <c r="L2289" s="117"/>
      <c r="M2289" s="118"/>
    </row>
    <row r="2290" spans="5:13">
      <c r="E2290" s="21"/>
      <c r="L2290" s="117"/>
      <c r="M2290" s="118"/>
    </row>
    <row r="2291" spans="5:13">
      <c r="E2291" s="21"/>
      <c r="L2291" s="117"/>
      <c r="M2291" s="118"/>
    </row>
    <row r="2292" spans="5:13">
      <c r="E2292" s="21"/>
      <c r="L2292" s="117"/>
      <c r="M2292" s="118"/>
    </row>
    <row r="2293" spans="5:13">
      <c r="E2293" s="21"/>
      <c r="L2293" s="117"/>
      <c r="M2293" s="118"/>
    </row>
    <row r="2294" spans="5:13">
      <c r="E2294" s="21"/>
      <c r="L2294" s="117"/>
      <c r="M2294" s="118"/>
    </row>
    <row r="2295" spans="5:13">
      <c r="E2295" s="21"/>
      <c r="L2295" s="117"/>
      <c r="M2295" s="118"/>
    </row>
    <row r="2296" spans="5:13">
      <c r="E2296" s="21"/>
      <c r="L2296" s="117"/>
      <c r="M2296" s="118"/>
    </row>
    <row r="2297" spans="5:13">
      <c r="E2297" s="21"/>
      <c r="L2297" s="117"/>
      <c r="M2297" s="118"/>
    </row>
    <row r="2298" spans="5:13">
      <c r="E2298" s="21"/>
      <c r="L2298" s="117"/>
      <c r="M2298" s="118"/>
    </row>
    <row r="2299" spans="5:13">
      <c r="E2299" s="21"/>
      <c r="L2299" s="117"/>
      <c r="M2299" s="118"/>
    </row>
    <row r="2300" spans="5:13">
      <c r="E2300" s="21"/>
      <c r="L2300" s="117"/>
      <c r="M2300" s="118"/>
    </row>
    <row r="2301" spans="5:13">
      <c r="E2301" s="21"/>
      <c r="L2301" s="117"/>
      <c r="M2301" s="118"/>
    </row>
    <row r="2302" spans="5:13">
      <c r="E2302" s="21"/>
      <c r="L2302" s="117"/>
      <c r="M2302" s="118"/>
    </row>
    <row r="2303" spans="5:13">
      <c r="E2303" s="21"/>
      <c r="L2303" s="117"/>
      <c r="M2303" s="118"/>
    </row>
    <row r="2304" spans="5:13">
      <c r="E2304" s="21"/>
      <c r="L2304" s="117"/>
      <c r="M2304" s="118"/>
    </row>
    <row r="2305" spans="5:13">
      <c r="E2305" s="21"/>
      <c r="L2305" s="117"/>
      <c r="M2305" s="118"/>
    </row>
    <row r="2306" spans="5:13">
      <c r="E2306" s="21"/>
      <c r="L2306" s="117"/>
      <c r="M2306" s="118"/>
    </row>
    <row r="2307" spans="5:13">
      <c r="E2307" s="21"/>
      <c r="L2307" s="117"/>
      <c r="M2307" s="118"/>
    </row>
    <row r="2308" spans="5:13">
      <c r="E2308" s="21"/>
      <c r="L2308" s="117"/>
      <c r="M2308" s="118"/>
    </row>
    <row r="2309" spans="5:13">
      <c r="E2309" s="21"/>
      <c r="L2309" s="117"/>
      <c r="M2309" s="118"/>
    </row>
    <row r="2310" spans="5:13">
      <c r="E2310" s="21"/>
      <c r="L2310" s="117"/>
      <c r="M2310" s="118"/>
    </row>
    <row r="2311" spans="5:13">
      <c r="E2311" s="21"/>
      <c r="L2311" s="117"/>
      <c r="M2311" s="118"/>
    </row>
    <row r="2312" spans="5:13">
      <c r="E2312" s="21"/>
      <c r="L2312" s="117"/>
      <c r="M2312" s="118"/>
    </row>
    <row r="2313" spans="5:13">
      <c r="E2313" s="21"/>
      <c r="L2313" s="117"/>
      <c r="M2313" s="118"/>
    </row>
    <row r="2314" spans="5:13">
      <c r="E2314" s="21"/>
      <c r="L2314" s="117"/>
      <c r="M2314" s="118"/>
    </row>
    <row r="2315" spans="5:13">
      <c r="E2315" s="21"/>
      <c r="L2315" s="117"/>
      <c r="M2315" s="118"/>
    </row>
    <row r="2316" spans="5:13">
      <c r="E2316" s="21"/>
      <c r="L2316" s="117"/>
      <c r="M2316" s="118"/>
    </row>
    <row r="2317" spans="5:13">
      <c r="E2317" s="21"/>
      <c r="L2317" s="117"/>
      <c r="M2317" s="118"/>
    </row>
    <row r="2318" spans="5:13">
      <c r="E2318" s="21"/>
      <c r="L2318" s="117"/>
      <c r="M2318" s="118"/>
    </row>
    <row r="2319" spans="5:13">
      <c r="E2319" s="21"/>
      <c r="L2319" s="117"/>
      <c r="M2319" s="118"/>
    </row>
    <row r="2320" spans="5:13">
      <c r="E2320" s="21"/>
      <c r="L2320" s="117"/>
      <c r="M2320" s="118"/>
    </row>
    <row r="2321" spans="5:13">
      <c r="E2321" s="21"/>
      <c r="L2321" s="117"/>
      <c r="M2321" s="118"/>
    </row>
    <row r="2322" spans="5:13">
      <c r="E2322" s="21"/>
      <c r="L2322" s="117"/>
      <c r="M2322" s="118"/>
    </row>
    <row r="2323" spans="5:13">
      <c r="E2323" s="21"/>
      <c r="L2323" s="117"/>
      <c r="M2323" s="118"/>
    </row>
    <row r="2324" spans="5:13">
      <c r="E2324" s="21"/>
      <c r="L2324" s="117"/>
      <c r="M2324" s="118"/>
    </row>
    <row r="2325" spans="5:13">
      <c r="E2325" s="21"/>
      <c r="L2325" s="117"/>
      <c r="M2325" s="118"/>
    </row>
    <row r="2326" spans="5:13">
      <c r="E2326" s="21"/>
      <c r="L2326" s="117"/>
      <c r="M2326" s="118"/>
    </row>
    <row r="2327" spans="5:13">
      <c r="E2327" s="21"/>
      <c r="L2327" s="117"/>
      <c r="M2327" s="118"/>
    </row>
    <row r="2328" spans="5:13">
      <c r="E2328" s="21"/>
      <c r="L2328" s="117"/>
      <c r="M2328" s="118"/>
    </row>
    <row r="2329" spans="5:13">
      <c r="E2329" s="21"/>
      <c r="L2329" s="117"/>
      <c r="M2329" s="118"/>
    </row>
    <row r="2330" spans="5:13">
      <c r="E2330" s="21"/>
      <c r="L2330" s="117"/>
      <c r="M2330" s="118"/>
    </row>
    <row r="2331" spans="5:13">
      <c r="E2331" s="21"/>
      <c r="L2331" s="117"/>
      <c r="M2331" s="118"/>
    </row>
    <row r="2332" spans="5:13">
      <c r="E2332" s="21"/>
      <c r="L2332" s="117"/>
      <c r="M2332" s="118"/>
    </row>
    <row r="2333" spans="5:13">
      <c r="E2333" s="21"/>
      <c r="L2333" s="117"/>
      <c r="M2333" s="118"/>
    </row>
    <row r="2334" spans="5:13">
      <c r="E2334" s="21"/>
      <c r="L2334" s="117"/>
      <c r="M2334" s="118"/>
    </row>
    <row r="2335" spans="5:13">
      <c r="E2335" s="21"/>
      <c r="L2335" s="117"/>
      <c r="M2335" s="118"/>
    </row>
    <row r="2336" spans="5:13">
      <c r="E2336" s="21"/>
      <c r="L2336" s="117"/>
      <c r="M2336" s="118"/>
    </row>
    <row r="2337" spans="5:13">
      <c r="E2337" s="21"/>
      <c r="L2337" s="117"/>
      <c r="M2337" s="118"/>
    </row>
    <row r="2338" spans="5:13">
      <c r="E2338" s="21"/>
      <c r="L2338" s="117"/>
      <c r="M2338" s="118"/>
    </row>
    <row r="2339" spans="5:13">
      <c r="E2339" s="21"/>
      <c r="L2339" s="117"/>
      <c r="M2339" s="118"/>
    </row>
    <row r="2340" spans="5:13">
      <c r="E2340" s="21"/>
      <c r="L2340" s="117"/>
      <c r="M2340" s="118"/>
    </row>
    <row r="2341" spans="5:13">
      <c r="E2341" s="21"/>
      <c r="L2341" s="117"/>
      <c r="M2341" s="118"/>
    </row>
    <row r="2342" spans="5:13">
      <c r="E2342" s="21"/>
      <c r="L2342" s="117"/>
      <c r="M2342" s="118"/>
    </row>
    <row r="2343" spans="5:13">
      <c r="E2343" s="21"/>
      <c r="L2343" s="117"/>
      <c r="M2343" s="118"/>
    </row>
    <row r="2344" spans="5:13">
      <c r="E2344" s="21"/>
      <c r="L2344" s="117"/>
      <c r="M2344" s="118"/>
    </row>
    <row r="2345" spans="5:13">
      <c r="E2345" s="21"/>
      <c r="L2345" s="117"/>
      <c r="M2345" s="118"/>
    </row>
    <row r="2346" spans="5:13">
      <c r="E2346" s="21"/>
      <c r="L2346" s="117"/>
      <c r="M2346" s="118"/>
    </row>
    <row r="2347" spans="5:13">
      <c r="E2347" s="21"/>
      <c r="L2347" s="117"/>
      <c r="M2347" s="118"/>
    </row>
    <row r="2348" spans="5:13">
      <c r="E2348" s="21"/>
      <c r="L2348" s="117"/>
      <c r="M2348" s="118"/>
    </row>
    <row r="2349" spans="5:13">
      <c r="E2349" s="21"/>
      <c r="L2349" s="117"/>
      <c r="M2349" s="118"/>
    </row>
    <row r="2350" spans="5:13">
      <c r="E2350" s="21"/>
      <c r="L2350" s="117"/>
      <c r="M2350" s="118"/>
    </row>
    <row r="2351" spans="5:13">
      <c r="E2351" s="21"/>
      <c r="L2351" s="117"/>
      <c r="M2351" s="118"/>
    </row>
    <row r="2352" spans="5:13">
      <c r="E2352" s="21"/>
      <c r="L2352" s="117"/>
      <c r="M2352" s="118"/>
    </row>
    <row r="2353" spans="5:13">
      <c r="E2353" s="21"/>
      <c r="L2353" s="117"/>
      <c r="M2353" s="118"/>
    </row>
    <row r="2354" spans="5:13">
      <c r="E2354" s="21"/>
      <c r="L2354" s="117"/>
      <c r="M2354" s="118"/>
    </row>
    <row r="2355" spans="5:13">
      <c r="E2355" s="21"/>
      <c r="L2355" s="117"/>
      <c r="M2355" s="118"/>
    </row>
    <row r="2356" spans="5:13">
      <c r="E2356" s="21"/>
      <c r="L2356" s="117"/>
      <c r="M2356" s="118"/>
    </row>
    <row r="2357" spans="5:13">
      <c r="E2357" s="21"/>
      <c r="L2357" s="117"/>
      <c r="M2357" s="118"/>
    </row>
    <row r="2358" spans="5:13">
      <c r="E2358" s="21"/>
      <c r="L2358" s="117"/>
      <c r="M2358" s="118"/>
    </row>
    <row r="2359" spans="5:13">
      <c r="E2359" s="21"/>
      <c r="L2359" s="117"/>
      <c r="M2359" s="118"/>
    </row>
    <row r="2360" spans="5:13">
      <c r="E2360" s="21"/>
      <c r="L2360" s="117"/>
      <c r="M2360" s="118"/>
    </row>
    <row r="2361" spans="5:13">
      <c r="E2361" s="21"/>
      <c r="L2361" s="117"/>
      <c r="M2361" s="118"/>
    </row>
    <row r="2362" spans="5:13">
      <c r="E2362" s="21"/>
      <c r="L2362" s="117"/>
      <c r="M2362" s="118"/>
    </row>
    <row r="2363" spans="5:13">
      <c r="E2363" s="21"/>
      <c r="L2363" s="117"/>
      <c r="M2363" s="118"/>
    </row>
    <row r="2364" spans="5:13">
      <c r="E2364" s="21"/>
      <c r="L2364" s="117"/>
      <c r="M2364" s="118"/>
    </row>
    <row r="2365" spans="5:13">
      <c r="E2365" s="21"/>
      <c r="L2365" s="117"/>
      <c r="M2365" s="118"/>
    </row>
    <row r="2366" spans="5:13">
      <c r="E2366" s="21"/>
      <c r="L2366" s="117"/>
      <c r="M2366" s="118"/>
    </row>
    <row r="2367" spans="5:13">
      <c r="E2367" s="21"/>
      <c r="L2367" s="117"/>
      <c r="M2367" s="118"/>
    </row>
    <row r="2368" spans="5:13">
      <c r="E2368" s="21"/>
      <c r="L2368" s="117"/>
      <c r="M2368" s="118"/>
    </row>
    <row r="2369" spans="5:13">
      <c r="E2369" s="21"/>
      <c r="L2369" s="117"/>
      <c r="M2369" s="118"/>
    </row>
    <row r="2370" spans="5:13">
      <c r="E2370" s="21"/>
      <c r="L2370" s="117"/>
      <c r="M2370" s="118"/>
    </row>
    <row r="2371" spans="5:13">
      <c r="E2371" s="21"/>
      <c r="L2371" s="117"/>
      <c r="M2371" s="118"/>
    </row>
    <row r="2372" spans="5:13">
      <c r="E2372" s="21"/>
      <c r="L2372" s="117"/>
      <c r="M2372" s="118"/>
    </row>
    <row r="2373" spans="5:13">
      <c r="E2373" s="21"/>
      <c r="L2373" s="117"/>
      <c r="M2373" s="118"/>
    </row>
    <row r="2374" spans="5:13">
      <c r="E2374" s="21"/>
      <c r="L2374" s="117"/>
      <c r="M2374" s="118"/>
    </row>
    <row r="2375" spans="5:13">
      <c r="E2375" s="21"/>
      <c r="L2375" s="117"/>
      <c r="M2375" s="118"/>
    </row>
    <row r="2376" spans="5:13">
      <c r="E2376" s="21"/>
      <c r="L2376" s="117"/>
      <c r="M2376" s="118"/>
    </row>
    <row r="2377" spans="5:13">
      <c r="E2377" s="21"/>
      <c r="L2377" s="117"/>
      <c r="M2377" s="118"/>
    </row>
    <row r="2378" spans="5:13">
      <c r="E2378" s="21"/>
      <c r="L2378" s="117"/>
      <c r="M2378" s="118"/>
    </row>
    <row r="2379" spans="5:13">
      <c r="E2379" s="21"/>
      <c r="L2379" s="117"/>
      <c r="M2379" s="118"/>
    </row>
    <row r="2380" spans="5:13">
      <c r="E2380" s="21"/>
      <c r="L2380" s="117"/>
      <c r="M2380" s="118"/>
    </row>
    <row r="2381" spans="5:13">
      <c r="E2381" s="21"/>
      <c r="L2381" s="117"/>
      <c r="M2381" s="118"/>
    </row>
    <row r="2382" spans="5:13">
      <c r="E2382" s="21"/>
      <c r="L2382" s="117"/>
      <c r="M2382" s="118"/>
    </row>
    <row r="2383" spans="5:13">
      <c r="E2383" s="21"/>
      <c r="L2383" s="117"/>
      <c r="M2383" s="118"/>
    </row>
    <row r="2384" spans="5:13">
      <c r="E2384" s="21"/>
      <c r="L2384" s="117"/>
      <c r="M2384" s="118"/>
    </row>
    <row r="2385" spans="5:13">
      <c r="E2385" s="21"/>
      <c r="L2385" s="117"/>
      <c r="M2385" s="118"/>
    </row>
    <row r="2386" spans="5:13">
      <c r="E2386" s="21"/>
      <c r="L2386" s="117"/>
      <c r="M2386" s="118"/>
    </row>
    <row r="2387" spans="5:13">
      <c r="E2387" s="21"/>
      <c r="L2387" s="117"/>
      <c r="M2387" s="118"/>
    </row>
    <row r="2388" spans="5:13">
      <c r="E2388" s="21"/>
      <c r="L2388" s="117"/>
      <c r="M2388" s="118"/>
    </row>
    <row r="2389" spans="5:13">
      <c r="E2389" s="21"/>
      <c r="L2389" s="117"/>
      <c r="M2389" s="118"/>
    </row>
    <row r="2390" spans="5:13">
      <c r="E2390" s="21"/>
      <c r="L2390" s="117"/>
      <c r="M2390" s="118"/>
    </row>
    <row r="2391" spans="5:13">
      <c r="E2391" s="21"/>
      <c r="L2391" s="117"/>
      <c r="M2391" s="118"/>
    </row>
    <row r="2392" spans="5:13">
      <c r="E2392" s="21"/>
      <c r="L2392" s="117"/>
      <c r="M2392" s="118"/>
    </row>
    <row r="2393" spans="5:13">
      <c r="E2393" s="21"/>
      <c r="L2393" s="117"/>
      <c r="M2393" s="118"/>
    </row>
    <row r="2394" spans="5:13">
      <c r="E2394" s="21"/>
      <c r="L2394" s="117"/>
      <c r="M2394" s="118"/>
    </row>
    <row r="2395" spans="5:13">
      <c r="E2395" s="21"/>
      <c r="L2395" s="117"/>
      <c r="M2395" s="118"/>
    </row>
    <row r="2396" spans="5:13">
      <c r="E2396" s="21"/>
      <c r="L2396" s="117"/>
      <c r="M2396" s="118"/>
    </row>
    <row r="2397" spans="5:13">
      <c r="E2397" s="21"/>
      <c r="L2397" s="117"/>
      <c r="M2397" s="118"/>
    </row>
    <row r="2398" spans="5:13">
      <c r="E2398" s="21"/>
      <c r="L2398" s="117"/>
      <c r="M2398" s="118"/>
    </row>
    <row r="2399" spans="5:13">
      <c r="E2399" s="21"/>
      <c r="L2399" s="117"/>
      <c r="M2399" s="118"/>
    </row>
    <row r="2400" spans="5:13">
      <c r="E2400" s="21"/>
      <c r="L2400" s="117"/>
      <c r="M2400" s="118"/>
    </row>
    <row r="2401" spans="5:13">
      <c r="E2401" s="21"/>
      <c r="L2401" s="117"/>
      <c r="M2401" s="118"/>
    </row>
    <row r="2402" spans="5:13">
      <c r="E2402" s="21"/>
      <c r="L2402" s="117"/>
      <c r="M2402" s="118"/>
    </row>
    <row r="2403" spans="5:13">
      <c r="E2403" s="21"/>
      <c r="L2403" s="117"/>
      <c r="M2403" s="118"/>
    </row>
    <row r="2404" spans="5:13">
      <c r="E2404" s="21"/>
      <c r="L2404" s="117"/>
      <c r="M2404" s="118"/>
    </row>
    <row r="2405" spans="5:13">
      <c r="E2405" s="21"/>
      <c r="L2405" s="117"/>
      <c r="M2405" s="118"/>
    </row>
    <row r="2406" spans="5:13">
      <c r="E2406" s="21"/>
      <c r="L2406" s="117"/>
      <c r="M2406" s="118"/>
    </row>
    <row r="2407" spans="5:13">
      <c r="E2407" s="21"/>
      <c r="L2407" s="117"/>
      <c r="M2407" s="118"/>
    </row>
    <row r="2408" spans="5:13">
      <c r="E2408" s="21"/>
      <c r="L2408" s="117"/>
      <c r="M2408" s="118"/>
    </row>
    <row r="2409" spans="5:13">
      <c r="E2409" s="21"/>
      <c r="L2409" s="117"/>
      <c r="M2409" s="118"/>
    </row>
    <row r="2410" spans="5:13">
      <c r="E2410" s="21"/>
      <c r="L2410" s="117"/>
      <c r="M2410" s="118"/>
    </row>
    <row r="2411" spans="5:13">
      <c r="E2411" s="21"/>
      <c r="L2411" s="117"/>
      <c r="M2411" s="118"/>
    </row>
    <row r="2412" spans="5:13">
      <c r="E2412" s="21"/>
      <c r="L2412" s="117"/>
      <c r="M2412" s="118"/>
    </row>
    <row r="2413" spans="5:13">
      <c r="E2413" s="21"/>
      <c r="L2413" s="117"/>
      <c r="M2413" s="118"/>
    </row>
    <row r="2414" spans="5:13">
      <c r="E2414" s="21"/>
      <c r="L2414" s="117"/>
      <c r="M2414" s="118"/>
    </row>
    <row r="2415" spans="5:13">
      <c r="E2415" s="21"/>
      <c r="L2415" s="117"/>
      <c r="M2415" s="118"/>
    </row>
    <row r="2416" spans="5:13">
      <c r="E2416" s="21"/>
      <c r="L2416" s="117"/>
      <c r="M2416" s="118"/>
    </row>
    <row r="2417" spans="5:13">
      <c r="E2417" s="21"/>
      <c r="L2417" s="117"/>
      <c r="M2417" s="118"/>
    </row>
    <row r="2418" spans="5:13">
      <c r="E2418" s="21"/>
      <c r="L2418" s="117"/>
      <c r="M2418" s="118"/>
    </row>
    <row r="2419" spans="5:13">
      <c r="E2419" s="21"/>
      <c r="L2419" s="117"/>
      <c r="M2419" s="118"/>
    </row>
    <row r="2420" spans="5:13">
      <c r="E2420" s="21"/>
      <c r="L2420" s="117"/>
      <c r="M2420" s="118"/>
    </row>
    <row r="2421" spans="5:13">
      <c r="E2421" s="21"/>
      <c r="L2421" s="117"/>
      <c r="M2421" s="118"/>
    </row>
    <row r="2422" spans="5:13">
      <c r="E2422" s="21"/>
      <c r="L2422" s="117"/>
      <c r="M2422" s="118"/>
    </row>
    <row r="2423" spans="5:13">
      <c r="E2423" s="21"/>
      <c r="L2423" s="117"/>
      <c r="M2423" s="118"/>
    </row>
    <row r="2424" spans="5:13">
      <c r="E2424" s="21"/>
      <c r="L2424" s="117"/>
      <c r="M2424" s="118"/>
    </row>
    <row r="2425" spans="5:13">
      <c r="E2425" s="21"/>
      <c r="L2425" s="117"/>
      <c r="M2425" s="118"/>
    </row>
    <row r="2426" spans="5:13">
      <c r="E2426" s="21"/>
      <c r="L2426" s="117"/>
      <c r="M2426" s="118"/>
    </row>
    <row r="2427" spans="5:13">
      <c r="E2427" s="21"/>
      <c r="L2427" s="117"/>
      <c r="M2427" s="118"/>
    </row>
    <row r="2428" spans="5:13">
      <c r="E2428" s="21"/>
      <c r="L2428" s="117"/>
      <c r="M2428" s="118"/>
    </row>
    <row r="2429" spans="5:13">
      <c r="E2429" s="21"/>
      <c r="L2429" s="117"/>
      <c r="M2429" s="118"/>
    </row>
    <row r="2430" spans="5:13">
      <c r="E2430" s="21"/>
      <c r="L2430" s="117"/>
      <c r="M2430" s="118"/>
    </row>
    <row r="2431" spans="5:13">
      <c r="E2431" s="21"/>
      <c r="L2431" s="117"/>
      <c r="M2431" s="118"/>
    </row>
    <row r="2432" spans="5:13">
      <c r="E2432" s="21"/>
      <c r="L2432" s="117"/>
      <c r="M2432" s="118"/>
    </row>
    <row r="2433" spans="5:13">
      <c r="E2433" s="21"/>
      <c r="L2433" s="117"/>
      <c r="M2433" s="118"/>
    </row>
    <row r="2434" spans="5:13">
      <c r="E2434" s="21"/>
      <c r="L2434" s="117"/>
      <c r="M2434" s="118"/>
    </row>
    <row r="2435" spans="5:13">
      <c r="E2435" s="21"/>
      <c r="L2435" s="117"/>
      <c r="M2435" s="118"/>
    </row>
    <row r="2436" spans="5:13">
      <c r="E2436" s="21"/>
      <c r="L2436" s="117"/>
      <c r="M2436" s="118"/>
    </row>
    <row r="2437" spans="5:13">
      <c r="E2437" s="21"/>
      <c r="L2437" s="117"/>
      <c r="M2437" s="118"/>
    </row>
    <row r="2438" spans="5:13">
      <c r="E2438" s="21"/>
      <c r="L2438" s="117"/>
      <c r="M2438" s="118"/>
    </row>
    <row r="2439" spans="5:13">
      <c r="E2439" s="21"/>
      <c r="L2439" s="117"/>
      <c r="M2439" s="118"/>
    </row>
    <row r="2440" spans="5:13">
      <c r="E2440" s="21"/>
      <c r="L2440" s="117"/>
      <c r="M2440" s="118"/>
    </row>
    <row r="2441" spans="5:13">
      <c r="E2441" s="21"/>
      <c r="L2441" s="117"/>
      <c r="M2441" s="118"/>
    </row>
    <row r="2442" spans="5:13">
      <c r="E2442" s="21"/>
      <c r="L2442" s="117"/>
      <c r="M2442" s="118"/>
    </row>
    <row r="2443" spans="5:13">
      <c r="E2443" s="21"/>
      <c r="L2443" s="117"/>
      <c r="M2443" s="118"/>
    </row>
    <row r="2444" spans="5:13">
      <c r="E2444" s="21"/>
      <c r="L2444" s="117"/>
      <c r="M2444" s="118"/>
    </row>
    <row r="2445" spans="5:13">
      <c r="E2445" s="21"/>
      <c r="L2445" s="117"/>
      <c r="M2445" s="118"/>
    </row>
    <row r="2446" spans="5:13">
      <c r="E2446" s="21"/>
      <c r="L2446" s="117"/>
      <c r="M2446" s="118"/>
    </row>
    <row r="2447" spans="5:13">
      <c r="E2447" s="21"/>
      <c r="L2447" s="117"/>
      <c r="M2447" s="118"/>
    </row>
    <row r="2448" spans="5:13">
      <c r="E2448" s="21"/>
      <c r="L2448" s="117"/>
      <c r="M2448" s="118"/>
    </row>
    <row r="2449" spans="5:13">
      <c r="E2449" s="21"/>
      <c r="L2449" s="117"/>
      <c r="M2449" s="118"/>
    </row>
    <row r="2450" spans="5:13">
      <c r="E2450" s="21"/>
      <c r="L2450" s="117"/>
      <c r="M2450" s="118"/>
    </row>
    <row r="2451" spans="5:13">
      <c r="E2451" s="21"/>
      <c r="L2451" s="117"/>
      <c r="M2451" s="118"/>
    </row>
    <row r="2452" spans="5:13">
      <c r="E2452" s="21"/>
      <c r="L2452" s="117"/>
      <c r="M2452" s="118"/>
    </row>
    <row r="2453" spans="5:13">
      <c r="E2453" s="21"/>
      <c r="L2453" s="117"/>
      <c r="M2453" s="118"/>
    </row>
    <row r="2454" spans="5:13">
      <c r="E2454" s="21"/>
      <c r="L2454" s="117"/>
      <c r="M2454" s="118"/>
    </row>
    <row r="2455" spans="5:13">
      <c r="E2455" s="21"/>
      <c r="L2455" s="117"/>
      <c r="M2455" s="118"/>
    </row>
    <row r="2456" spans="5:13">
      <c r="E2456" s="21"/>
      <c r="L2456" s="117"/>
      <c r="M2456" s="118"/>
    </row>
    <row r="2457" spans="5:13">
      <c r="E2457" s="21"/>
      <c r="L2457" s="117"/>
      <c r="M2457" s="118"/>
    </row>
    <row r="2458" spans="5:13">
      <c r="E2458" s="21"/>
      <c r="L2458" s="117"/>
      <c r="M2458" s="118"/>
    </row>
    <row r="2459" spans="5:13">
      <c r="E2459" s="21"/>
      <c r="L2459" s="117"/>
      <c r="M2459" s="118"/>
    </row>
    <row r="2460" spans="5:13">
      <c r="E2460" s="21"/>
      <c r="L2460" s="117"/>
      <c r="M2460" s="118"/>
    </row>
    <row r="2461" spans="5:13">
      <c r="E2461" s="21"/>
      <c r="L2461" s="117"/>
      <c r="M2461" s="118"/>
    </row>
    <row r="2462" spans="5:13">
      <c r="E2462" s="21"/>
      <c r="L2462" s="117"/>
      <c r="M2462" s="118"/>
    </row>
    <row r="2463" spans="5:13">
      <c r="E2463" s="21"/>
      <c r="L2463" s="117"/>
      <c r="M2463" s="118"/>
    </row>
    <row r="2464" spans="5:13">
      <c r="E2464" s="21"/>
      <c r="L2464" s="117"/>
      <c r="M2464" s="118"/>
    </row>
    <row r="2465" spans="5:13">
      <c r="E2465" s="21"/>
      <c r="L2465" s="117"/>
      <c r="M2465" s="118"/>
    </row>
    <row r="2466" spans="5:13">
      <c r="E2466" s="21"/>
      <c r="L2466" s="117"/>
      <c r="M2466" s="118"/>
    </row>
    <row r="2467" spans="5:13">
      <c r="E2467" s="21"/>
      <c r="L2467" s="117"/>
      <c r="M2467" s="118"/>
    </row>
    <row r="2468" spans="5:13">
      <c r="E2468" s="21"/>
      <c r="L2468" s="117"/>
      <c r="M2468" s="118"/>
    </row>
    <row r="2469" spans="5:13">
      <c r="E2469" s="21"/>
      <c r="L2469" s="117"/>
      <c r="M2469" s="118"/>
    </row>
    <row r="2470" spans="5:13">
      <c r="E2470" s="21"/>
      <c r="L2470" s="117"/>
      <c r="M2470" s="118"/>
    </row>
    <row r="2471" spans="5:13">
      <c r="E2471" s="21"/>
      <c r="L2471" s="117"/>
      <c r="M2471" s="118"/>
    </row>
    <row r="2472" spans="5:13">
      <c r="E2472" s="21"/>
      <c r="L2472" s="117"/>
      <c r="M2472" s="118"/>
    </row>
    <row r="2473" spans="5:13">
      <c r="E2473" s="21"/>
      <c r="L2473" s="117"/>
      <c r="M2473" s="118"/>
    </row>
    <row r="2474" spans="5:13">
      <c r="E2474" s="21"/>
      <c r="L2474" s="117"/>
      <c r="M2474" s="118"/>
    </row>
    <row r="2475" spans="5:13">
      <c r="E2475" s="21"/>
      <c r="L2475" s="117"/>
      <c r="M2475" s="118"/>
    </row>
    <row r="2476" spans="5:13">
      <c r="E2476" s="21"/>
      <c r="L2476" s="117"/>
      <c r="M2476" s="118"/>
    </row>
    <row r="2477" spans="5:13">
      <c r="E2477" s="21"/>
      <c r="L2477" s="117"/>
      <c r="M2477" s="118"/>
    </row>
    <row r="2478" spans="5:13">
      <c r="E2478" s="21"/>
      <c r="L2478" s="117"/>
      <c r="M2478" s="118"/>
    </row>
    <row r="2479" spans="5:13">
      <c r="E2479" s="21"/>
      <c r="L2479" s="117"/>
      <c r="M2479" s="118"/>
    </row>
    <row r="2480" spans="5:13">
      <c r="E2480" s="21"/>
      <c r="L2480" s="117"/>
      <c r="M2480" s="118"/>
    </row>
    <row r="2481" spans="5:13">
      <c r="E2481" s="21"/>
      <c r="L2481" s="117"/>
      <c r="M2481" s="118"/>
    </row>
    <row r="2482" spans="5:13">
      <c r="E2482" s="21"/>
      <c r="L2482" s="117"/>
      <c r="M2482" s="118"/>
    </row>
    <row r="2483" spans="5:13">
      <c r="E2483" s="21"/>
      <c r="L2483" s="117"/>
      <c r="M2483" s="118"/>
    </row>
    <row r="2484" spans="5:13">
      <c r="E2484" s="21"/>
      <c r="L2484" s="117"/>
      <c r="M2484" s="118"/>
    </row>
    <row r="2485" spans="5:13">
      <c r="E2485" s="21"/>
      <c r="L2485" s="117"/>
      <c r="M2485" s="118"/>
    </row>
    <row r="2486" spans="5:13">
      <c r="E2486" s="21"/>
      <c r="L2486" s="117"/>
      <c r="M2486" s="118"/>
    </row>
    <row r="2487" spans="5:13">
      <c r="E2487" s="21"/>
      <c r="L2487" s="117"/>
      <c r="M2487" s="118"/>
    </row>
    <row r="2488" spans="5:13">
      <c r="E2488" s="21"/>
      <c r="L2488" s="117"/>
      <c r="M2488" s="118"/>
    </row>
    <row r="2489" spans="5:13">
      <c r="E2489" s="21"/>
      <c r="L2489" s="117"/>
      <c r="M2489" s="118"/>
    </row>
    <row r="2490" spans="5:13">
      <c r="E2490" s="21"/>
      <c r="L2490" s="117"/>
      <c r="M2490" s="118"/>
    </row>
    <row r="2491" spans="5:13">
      <c r="E2491" s="21"/>
      <c r="L2491" s="117"/>
      <c r="M2491" s="118"/>
    </row>
    <row r="2492" spans="5:13">
      <c r="E2492" s="21"/>
      <c r="L2492" s="117"/>
      <c r="M2492" s="118"/>
    </row>
    <row r="2493" spans="5:13">
      <c r="E2493" s="21"/>
      <c r="L2493" s="117"/>
      <c r="M2493" s="118"/>
    </row>
    <row r="2494" spans="5:13">
      <c r="E2494" s="21"/>
      <c r="L2494" s="117"/>
      <c r="M2494" s="118"/>
    </row>
    <row r="2495" spans="5:13">
      <c r="E2495" s="21"/>
      <c r="L2495" s="117"/>
      <c r="M2495" s="118"/>
    </row>
    <row r="2496" spans="5:13">
      <c r="E2496" s="21"/>
      <c r="L2496" s="117"/>
      <c r="M2496" s="118"/>
    </row>
    <row r="2497" spans="5:13">
      <c r="E2497" s="21"/>
      <c r="L2497" s="117"/>
      <c r="M2497" s="118"/>
    </row>
    <row r="2498" spans="5:13">
      <c r="E2498" s="21"/>
      <c r="L2498" s="117"/>
      <c r="M2498" s="118"/>
    </row>
    <row r="2499" spans="5:13">
      <c r="E2499" s="21"/>
      <c r="L2499" s="117"/>
      <c r="M2499" s="118"/>
    </row>
    <row r="2500" spans="5:13">
      <c r="E2500" s="21"/>
      <c r="L2500" s="117"/>
      <c r="M2500" s="118"/>
    </row>
    <row r="2501" spans="5:13">
      <c r="E2501" s="21"/>
      <c r="L2501" s="117"/>
      <c r="M2501" s="118"/>
    </row>
    <row r="2502" spans="5:13">
      <c r="E2502" s="21"/>
      <c r="L2502" s="117"/>
      <c r="M2502" s="118"/>
    </row>
    <row r="2503" spans="5:13">
      <c r="E2503" s="21"/>
      <c r="L2503" s="117"/>
      <c r="M2503" s="118"/>
    </row>
    <row r="2504" spans="5:13">
      <c r="E2504" s="21"/>
      <c r="L2504" s="117"/>
      <c r="M2504" s="118"/>
    </row>
    <row r="2505" spans="5:13">
      <c r="E2505" s="21"/>
      <c r="L2505" s="117"/>
      <c r="M2505" s="118"/>
    </row>
    <row r="2506" spans="5:13">
      <c r="E2506" s="21"/>
      <c r="L2506" s="117"/>
      <c r="M2506" s="118"/>
    </row>
    <row r="2507" spans="5:13">
      <c r="E2507" s="21"/>
      <c r="L2507" s="117"/>
      <c r="M2507" s="118"/>
    </row>
    <row r="2508" spans="5:13">
      <c r="E2508" s="21"/>
      <c r="L2508" s="117"/>
      <c r="M2508" s="118"/>
    </row>
    <row r="2509" spans="5:13">
      <c r="E2509" s="21"/>
      <c r="L2509" s="117"/>
      <c r="M2509" s="118"/>
    </row>
    <row r="2510" spans="5:13">
      <c r="E2510" s="21"/>
      <c r="L2510" s="117"/>
      <c r="M2510" s="118"/>
    </row>
    <row r="2511" spans="5:13">
      <c r="E2511" s="21"/>
      <c r="L2511" s="117"/>
      <c r="M2511" s="118"/>
    </row>
    <row r="2512" spans="5:13">
      <c r="E2512" s="21"/>
      <c r="L2512" s="117"/>
      <c r="M2512" s="118"/>
    </row>
    <row r="2513" spans="5:13">
      <c r="E2513" s="21"/>
      <c r="L2513" s="117"/>
      <c r="M2513" s="118"/>
    </row>
    <row r="2514" spans="5:13">
      <c r="E2514" s="21"/>
      <c r="L2514" s="117"/>
      <c r="M2514" s="118"/>
    </row>
    <row r="2515" spans="5:13">
      <c r="E2515" s="21"/>
      <c r="L2515" s="117"/>
      <c r="M2515" s="118"/>
    </row>
    <row r="2516" spans="5:13">
      <c r="E2516" s="21"/>
      <c r="L2516" s="117"/>
      <c r="M2516" s="118"/>
    </row>
    <row r="2517" spans="5:13">
      <c r="E2517" s="21"/>
      <c r="L2517" s="117"/>
      <c r="M2517" s="118"/>
    </row>
    <row r="2518" spans="5:13">
      <c r="E2518" s="21"/>
      <c r="L2518" s="117"/>
      <c r="M2518" s="118"/>
    </row>
    <row r="2519" spans="5:13">
      <c r="E2519" s="21"/>
      <c r="L2519" s="117"/>
      <c r="M2519" s="118"/>
    </row>
    <row r="2520" spans="5:13">
      <c r="E2520" s="21"/>
      <c r="L2520" s="117"/>
      <c r="M2520" s="118"/>
    </row>
    <row r="2521" spans="5:13">
      <c r="E2521" s="21"/>
      <c r="L2521" s="117"/>
      <c r="M2521" s="118"/>
    </row>
    <row r="2522" spans="5:13">
      <c r="E2522" s="21"/>
      <c r="L2522" s="117"/>
      <c r="M2522" s="118"/>
    </row>
    <row r="2523" spans="5:13">
      <c r="E2523" s="21"/>
      <c r="L2523" s="117"/>
      <c r="M2523" s="118"/>
    </row>
    <row r="2524" spans="5:13">
      <c r="E2524" s="21"/>
      <c r="L2524" s="117"/>
      <c r="M2524" s="118"/>
    </row>
    <row r="2525" spans="5:13">
      <c r="E2525" s="21"/>
      <c r="L2525" s="117"/>
      <c r="M2525" s="118"/>
    </row>
    <row r="2526" spans="5:13">
      <c r="E2526" s="21"/>
      <c r="L2526" s="117"/>
      <c r="M2526" s="118"/>
    </row>
    <row r="2527" spans="5:13">
      <c r="E2527" s="21"/>
      <c r="L2527" s="117"/>
      <c r="M2527" s="118"/>
    </row>
    <row r="2528" spans="5:13">
      <c r="E2528" s="21"/>
      <c r="L2528" s="117"/>
      <c r="M2528" s="118"/>
    </row>
    <row r="2529" spans="5:13">
      <c r="E2529" s="21"/>
      <c r="L2529" s="117"/>
      <c r="M2529" s="118"/>
    </row>
    <row r="2530" spans="5:13">
      <c r="E2530" s="21"/>
      <c r="L2530" s="117"/>
      <c r="M2530" s="118"/>
    </row>
    <row r="2531" spans="5:13">
      <c r="E2531" s="21"/>
      <c r="L2531" s="117"/>
      <c r="M2531" s="118"/>
    </row>
    <row r="2532" spans="5:13">
      <c r="E2532" s="21"/>
      <c r="L2532" s="117"/>
      <c r="M2532" s="118"/>
    </row>
    <row r="2533" spans="5:13">
      <c r="E2533" s="21"/>
      <c r="L2533" s="117"/>
      <c r="M2533" s="118"/>
    </row>
    <row r="2534" spans="5:13">
      <c r="E2534" s="21"/>
      <c r="L2534" s="117"/>
      <c r="M2534" s="118"/>
    </row>
    <row r="2535" spans="5:13">
      <c r="E2535" s="21"/>
      <c r="L2535" s="117"/>
      <c r="M2535" s="118"/>
    </row>
    <row r="2536" spans="5:13">
      <c r="E2536" s="21"/>
      <c r="L2536" s="117"/>
      <c r="M2536" s="118"/>
    </row>
    <row r="2537" spans="5:13">
      <c r="E2537" s="21"/>
      <c r="L2537" s="117"/>
      <c r="M2537" s="118"/>
    </row>
    <row r="2538" spans="5:13">
      <c r="E2538" s="21"/>
      <c r="L2538" s="117"/>
      <c r="M2538" s="118"/>
    </row>
    <row r="2539" spans="5:13">
      <c r="E2539" s="21"/>
      <c r="L2539" s="117"/>
      <c r="M2539" s="118"/>
    </row>
    <row r="2540" spans="5:13">
      <c r="E2540" s="21"/>
      <c r="L2540" s="117"/>
      <c r="M2540" s="118"/>
    </row>
    <row r="2541" spans="5:13">
      <c r="E2541" s="21"/>
      <c r="L2541" s="117"/>
      <c r="M2541" s="118"/>
    </row>
    <row r="2542" spans="5:13">
      <c r="E2542" s="21"/>
      <c r="L2542" s="117"/>
      <c r="M2542" s="118"/>
    </row>
    <row r="2543" spans="5:13">
      <c r="E2543" s="21"/>
      <c r="L2543" s="117"/>
      <c r="M2543" s="118"/>
    </row>
    <row r="2544" spans="5:13">
      <c r="E2544" s="21"/>
      <c r="L2544" s="117"/>
      <c r="M2544" s="118"/>
    </row>
    <row r="2545" spans="5:13">
      <c r="E2545" s="21"/>
      <c r="L2545" s="117"/>
      <c r="M2545" s="118"/>
    </row>
    <row r="2546" spans="5:13">
      <c r="E2546" s="21"/>
      <c r="L2546" s="117"/>
      <c r="M2546" s="118"/>
    </row>
    <row r="2547" spans="5:13">
      <c r="E2547" s="21"/>
      <c r="L2547" s="117"/>
      <c r="M2547" s="118"/>
    </row>
    <row r="2548" spans="5:13">
      <c r="E2548" s="21"/>
      <c r="L2548" s="117"/>
      <c r="M2548" s="118"/>
    </row>
    <row r="2549" spans="5:13">
      <c r="E2549" s="21"/>
      <c r="L2549" s="117"/>
      <c r="M2549" s="118"/>
    </row>
    <row r="2550" spans="5:13">
      <c r="E2550" s="21"/>
      <c r="L2550" s="117"/>
      <c r="M2550" s="118"/>
    </row>
    <row r="2551" spans="5:13">
      <c r="E2551" s="21"/>
      <c r="L2551" s="117"/>
      <c r="M2551" s="118"/>
    </row>
    <row r="2552" spans="5:13">
      <c r="E2552" s="21"/>
      <c r="L2552" s="117"/>
      <c r="M2552" s="118"/>
    </row>
    <row r="2553" spans="5:13">
      <c r="E2553" s="21"/>
      <c r="L2553" s="117"/>
      <c r="M2553" s="118"/>
    </row>
    <row r="2554" spans="5:13">
      <c r="E2554" s="21"/>
      <c r="L2554" s="117"/>
      <c r="M2554" s="118"/>
    </row>
    <row r="2555" spans="5:13">
      <c r="E2555" s="21"/>
      <c r="L2555" s="117"/>
      <c r="M2555" s="118"/>
    </row>
    <row r="2556" spans="5:13">
      <c r="E2556" s="21"/>
      <c r="L2556" s="117"/>
      <c r="M2556" s="118"/>
    </row>
    <row r="2557" spans="5:13">
      <c r="E2557" s="21"/>
      <c r="L2557" s="117"/>
      <c r="M2557" s="118"/>
    </row>
    <row r="2558" spans="5:13">
      <c r="E2558" s="21"/>
      <c r="L2558" s="117"/>
      <c r="M2558" s="118"/>
    </row>
    <row r="2559" spans="5:13">
      <c r="E2559" s="21"/>
      <c r="L2559" s="117"/>
      <c r="M2559" s="118"/>
    </row>
    <row r="2560" spans="5:13">
      <c r="E2560" s="21"/>
      <c r="L2560" s="117"/>
      <c r="M2560" s="118"/>
    </row>
    <row r="2561" spans="5:13">
      <c r="E2561" s="21"/>
      <c r="L2561" s="117"/>
      <c r="M2561" s="118"/>
    </row>
    <row r="2562" spans="5:13">
      <c r="E2562" s="21"/>
      <c r="L2562" s="117"/>
      <c r="M2562" s="118"/>
    </row>
    <row r="2563" spans="5:13">
      <c r="E2563" s="21"/>
      <c r="L2563" s="117"/>
      <c r="M2563" s="118"/>
    </row>
    <row r="2564" spans="5:13">
      <c r="E2564" s="21"/>
      <c r="L2564" s="117"/>
      <c r="M2564" s="118"/>
    </row>
    <row r="2565" spans="5:13">
      <c r="E2565" s="21"/>
      <c r="L2565" s="117"/>
      <c r="M2565" s="118"/>
    </row>
    <row r="2566" spans="5:13">
      <c r="E2566" s="21"/>
      <c r="L2566" s="117"/>
      <c r="M2566" s="118"/>
    </row>
    <row r="2567" spans="5:13">
      <c r="E2567" s="21"/>
      <c r="L2567" s="117"/>
      <c r="M2567" s="118"/>
    </row>
    <row r="2568" spans="5:13">
      <c r="E2568" s="21"/>
      <c r="L2568" s="117"/>
      <c r="M2568" s="118"/>
    </row>
    <row r="2569" spans="5:13">
      <c r="E2569" s="21"/>
      <c r="L2569" s="117"/>
      <c r="M2569" s="118"/>
    </row>
    <row r="2570" spans="5:13">
      <c r="E2570" s="21"/>
      <c r="L2570" s="117"/>
      <c r="M2570" s="118"/>
    </row>
    <row r="2571" spans="5:13">
      <c r="E2571" s="21"/>
      <c r="L2571" s="117"/>
      <c r="M2571" s="118"/>
    </row>
    <row r="2572" spans="5:13">
      <c r="E2572" s="21"/>
      <c r="L2572" s="117"/>
      <c r="M2572" s="118"/>
    </row>
    <row r="2573" spans="5:13">
      <c r="E2573" s="21"/>
      <c r="L2573" s="117"/>
      <c r="M2573" s="118"/>
    </row>
    <row r="2574" spans="5:13">
      <c r="E2574" s="21"/>
      <c r="L2574" s="117"/>
      <c r="M2574" s="118"/>
    </row>
    <row r="2575" spans="5:13">
      <c r="E2575" s="21"/>
      <c r="L2575" s="117"/>
      <c r="M2575" s="118"/>
    </row>
    <row r="2576" spans="5:13">
      <c r="E2576" s="21"/>
      <c r="L2576" s="117"/>
      <c r="M2576" s="118"/>
    </row>
    <row r="2577" spans="5:13">
      <c r="E2577" s="21"/>
      <c r="L2577" s="117"/>
      <c r="M2577" s="118"/>
    </row>
    <row r="2578" spans="5:13">
      <c r="E2578" s="21"/>
      <c r="L2578" s="117"/>
      <c r="M2578" s="118"/>
    </row>
    <row r="2579" spans="5:13">
      <c r="E2579" s="21"/>
      <c r="L2579" s="117"/>
      <c r="M2579" s="118"/>
    </row>
    <row r="2580" spans="5:13">
      <c r="E2580" s="21"/>
      <c r="L2580" s="117"/>
      <c r="M2580" s="118"/>
    </row>
    <row r="2581" spans="5:13">
      <c r="E2581" s="21"/>
      <c r="L2581" s="117"/>
      <c r="M2581" s="118"/>
    </row>
    <row r="2582" spans="5:13">
      <c r="E2582" s="21"/>
      <c r="L2582" s="117"/>
      <c r="M2582" s="118"/>
    </row>
    <row r="2583" spans="5:13">
      <c r="E2583" s="21"/>
      <c r="L2583" s="117"/>
      <c r="M2583" s="118"/>
    </row>
    <row r="2584" spans="5:13">
      <c r="E2584" s="21"/>
      <c r="L2584" s="117"/>
      <c r="M2584" s="118"/>
    </row>
    <row r="2585" spans="5:13">
      <c r="E2585" s="21"/>
      <c r="L2585" s="117"/>
      <c r="M2585" s="118"/>
    </row>
    <row r="2586" spans="5:13">
      <c r="E2586" s="21"/>
      <c r="L2586" s="117"/>
      <c r="M2586" s="118"/>
    </row>
    <row r="2587" spans="5:13">
      <c r="E2587" s="21"/>
      <c r="L2587" s="117"/>
      <c r="M2587" s="118"/>
    </row>
    <row r="2588" spans="5:13">
      <c r="E2588" s="21"/>
      <c r="L2588" s="117"/>
      <c r="M2588" s="118"/>
    </row>
    <row r="2589" spans="5:13">
      <c r="E2589" s="21"/>
      <c r="L2589" s="117"/>
      <c r="M2589" s="118"/>
    </row>
    <row r="2590" spans="5:13">
      <c r="E2590" s="21"/>
      <c r="L2590" s="117"/>
      <c r="M2590" s="118"/>
    </row>
    <row r="2591" spans="5:13">
      <c r="E2591" s="21"/>
      <c r="L2591" s="117"/>
      <c r="M2591" s="118"/>
    </row>
    <row r="2592" spans="5:13">
      <c r="E2592" s="21"/>
      <c r="L2592" s="117"/>
      <c r="M2592" s="118"/>
    </row>
    <row r="2593" spans="5:13">
      <c r="E2593" s="21"/>
      <c r="L2593" s="117"/>
      <c r="M2593" s="118"/>
    </row>
    <row r="2594" spans="5:13">
      <c r="E2594" s="21"/>
      <c r="L2594" s="117"/>
      <c r="M2594" s="118"/>
    </row>
    <row r="2595" spans="5:13">
      <c r="E2595" s="21"/>
      <c r="L2595" s="117"/>
      <c r="M2595" s="118"/>
    </row>
    <row r="2596" spans="5:13">
      <c r="E2596" s="21"/>
      <c r="L2596" s="117"/>
      <c r="M2596" s="118"/>
    </row>
    <row r="2597" spans="5:13">
      <c r="E2597" s="21"/>
      <c r="L2597" s="117"/>
      <c r="M2597" s="118"/>
    </row>
    <row r="2598" spans="5:13">
      <c r="E2598" s="21"/>
      <c r="L2598" s="117"/>
      <c r="M2598" s="118"/>
    </row>
    <row r="2599" spans="5:13">
      <c r="E2599" s="21"/>
      <c r="L2599" s="117"/>
      <c r="M2599" s="118"/>
    </row>
    <row r="2600" spans="5:13">
      <c r="E2600" s="21"/>
      <c r="L2600" s="117"/>
      <c r="M2600" s="118"/>
    </row>
    <row r="2601" spans="5:13">
      <c r="E2601" s="21"/>
      <c r="L2601" s="117"/>
      <c r="M2601" s="118"/>
    </row>
    <row r="2602" spans="5:13">
      <c r="E2602" s="21"/>
      <c r="L2602" s="117"/>
      <c r="M2602" s="118"/>
    </row>
    <row r="2603" spans="5:13">
      <c r="E2603" s="21"/>
      <c r="L2603" s="117"/>
      <c r="M2603" s="118"/>
    </row>
    <row r="2604" spans="5:13">
      <c r="E2604" s="21"/>
      <c r="L2604" s="117"/>
      <c r="M2604" s="118"/>
    </row>
    <row r="2605" spans="5:13">
      <c r="E2605" s="21"/>
      <c r="L2605" s="117"/>
      <c r="M2605" s="118"/>
    </row>
    <row r="2606" spans="5:13">
      <c r="E2606" s="21"/>
      <c r="L2606" s="117"/>
      <c r="M2606" s="118"/>
    </row>
    <row r="2607" spans="5:13">
      <c r="E2607" s="21"/>
      <c r="L2607" s="117"/>
      <c r="M2607" s="118"/>
    </row>
    <row r="2608" spans="5:13">
      <c r="E2608" s="21"/>
      <c r="L2608" s="117"/>
      <c r="M2608" s="118"/>
    </row>
    <row r="2609" spans="5:13">
      <c r="E2609" s="21"/>
      <c r="L2609" s="117"/>
      <c r="M2609" s="118"/>
    </row>
    <row r="2610" spans="5:13">
      <c r="E2610" s="21"/>
      <c r="L2610" s="117"/>
      <c r="M2610" s="118"/>
    </row>
    <row r="2611" spans="5:13">
      <c r="E2611" s="21"/>
      <c r="L2611" s="117"/>
      <c r="M2611" s="118"/>
    </row>
    <row r="2612" spans="5:13">
      <c r="E2612" s="21"/>
      <c r="L2612" s="117"/>
      <c r="M2612" s="118"/>
    </row>
    <row r="2613" spans="5:13">
      <c r="E2613" s="21"/>
      <c r="L2613" s="117"/>
      <c r="M2613" s="118"/>
    </row>
    <row r="2614" spans="5:13">
      <c r="E2614" s="21"/>
      <c r="L2614" s="117"/>
      <c r="M2614" s="118"/>
    </row>
    <row r="2615" spans="5:13">
      <c r="E2615" s="21"/>
      <c r="L2615" s="117"/>
      <c r="M2615" s="118"/>
    </row>
    <row r="2616" spans="5:13">
      <c r="E2616" s="21"/>
      <c r="L2616" s="117"/>
      <c r="M2616" s="118"/>
    </row>
    <row r="2617" spans="5:13">
      <c r="E2617" s="21"/>
      <c r="L2617" s="117"/>
      <c r="M2617" s="118"/>
    </row>
    <row r="2618" spans="5:13">
      <c r="E2618" s="21"/>
      <c r="L2618" s="117"/>
      <c r="M2618" s="118"/>
    </row>
    <row r="2619" spans="5:13">
      <c r="E2619" s="21"/>
      <c r="L2619" s="117"/>
      <c r="M2619" s="118"/>
    </row>
    <row r="2620" spans="5:13">
      <c r="E2620" s="21"/>
      <c r="L2620" s="117"/>
      <c r="M2620" s="118"/>
    </row>
    <row r="2621" spans="5:13">
      <c r="E2621" s="21"/>
      <c r="L2621" s="117"/>
      <c r="M2621" s="118"/>
    </row>
    <row r="2622" spans="5:13">
      <c r="E2622" s="21"/>
      <c r="L2622" s="117"/>
      <c r="M2622" s="118"/>
    </row>
    <row r="2623" spans="5:13">
      <c r="E2623" s="21"/>
      <c r="L2623" s="117"/>
      <c r="M2623" s="118"/>
    </row>
    <row r="2624" spans="5:13">
      <c r="E2624" s="21"/>
      <c r="L2624" s="117"/>
      <c r="M2624" s="118"/>
    </row>
    <row r="2625" spans="5:13">
      <c r="E2625" s="21"/>
      <c r="L2625" s="117"/>
      <c r="M2625" s="118"/>
    </row>
    <row r="2626" spans="5:13">
      <c r="E2626" s="21"/>
      <c r="L2626" s="117"/>
      <c r="M2626" s="118"/>
    </row>
    <row r="2627" spans="5:13">
      <c r="E2627" s="21"/>
      <c r="L2627" s="117"/>
      <c r="M2627" s="118"/>
    </row>
    <row r="2628" spans="5:13">
      <c r="E2628" s="21"/>
      <c r="L2628" s="117"/>
      <c r="M2628" s="118"/>
    </row>
    <row r="2629" spans="5:13">
      <c r="E2629" s="21"/>
      <c r="L2629" s="117"/>
      <c r="M2629" s="118"/>
    </row>
    <row r="2630" spans="5:13">
      <c r="E2630" s="21"/>
      <c r="L2630" s="117"/>
      <c r="M2630" s="118"/>
    </row>
    <row r="2631" spans="5:13">
      <c r="E2631" s="21"/>
      <c r="L2631" s="117"/>
      <c r="M2631" s="118"/>
    </row>
    <row r="2632" spans="5:13">
      <c r="E2632" s="21"/>
      <c r="L2632" s="117"/>
      <c r="M2632" s="118"/>
    </row>
    <row r="2633" spans="5:13">
      <c r="E2633" s="21"/>
      <c r="L2633" s="117"/>
      <c r="M2633" s="118"/>
    </row>
    <row r="2634" spans="5:13">
      <c r="E2634" s="21"/>
      <c r="L2634" s="117"/>
      <c r="M2634" s="118"/>
    </row>
    <row r="2635" spans="5:13">
      <c r="E2635" s="21"/>
      <c r="L2635" s="117"/>
      <c r="M2635" s="118"/>
    </row>
    <row r="2636" spans="5:13">
      <c r="E2636" s="21"/>
      <c r="L2636" s="117"/>
      <c r="M2636" s="118"/>
    </row>
    <row r="2637" spans="5:13">
      <c r="E2637" s="21"/>
      <c r="L2637" s="117"/>
      <c r="M2637" s="118"/>
    </row>
    <row r="2638" spans="5:13">
      <c r="E2638" s="21"/>
      <c r="L2638" s="117"/>
      <c r="M2638" s="118"/>
    </row>
    <row r="2639" spans="5:13">
      <c r="E2639" s="21"/>
      <c r="L2639" s="117"/>
      <c r="M2639" s="118"/>
    </row>
    <row r="2640" spans="5:13">
      <c r="E2640" s="21"/>
      <c r="L2640" s="117"/>
      <c r="M2640" s="118"/>
    </row>
    <row r="2641" spans="5:13">
      <c r="E2641" s="21"/>
      <c r="L2641" s="117"/>
      <c r="M2641" s="118"/>
    </row>
    <row r="2642" spans="5:13">
      <c r="E2642" s="21"/>
      <c r="L2642" s="117"/>
      <c r="M2642" s="118"/>
    </row>
    <row r="2643" spans="5:13">
      <c r="E2643" s="21"/>
      <c r="L2643" s="117"/>
      <c r="M2643" s="118"/>
    </row>
    <row r="2644" spans="5:13">
      <c r="E2644" s="21"/>
      <c r="L2644" s="117"/>
      <c r="M2644" s="118"/>
    </row>
    <row r="2645" spans="5:13">
      <c r="E2645" s="21"/>
      <c r="L2645" s="117"/>
      <c r="M2645" s="118"/>
    </row>
    <row r="2646" spans="5:13">
      <c r="E2646" s="21"/>
      <c r="L2646" s="117"/>
      <c r="M2646" s="118"/>
    </row>
    <row r="2647" spans="5:13">
      <c r="E2647" s="21"/>
      <c r="L2647" s="117"/>
      <c r="M2647" s="118"/>
    </row>
    <row r="2648" spans="5:13">
      <c r="E2648" s="21"/>
      <c r="L2648" s="117"/>
      <c r="M2648" s="118"/>
    </row>
    <row r="2649" spans="5:13">
      <c r="E2649" s="21"/>
      <c r="L2649" s="117"/>
      <c r="M2649" s="118"/>
    </row>
    <row r="2650" spans="5:13">
      <c r="E2650" s="21"/>
      <c r="L2650" s="117"/>
      <c r="M2650" s="118"/>
    </row>
    <row r="2651" spans="5:13">
      <c r="E2651" s="21"/>
      <c r="L2651" s="117"/>
      <c r="M2651" s="118"/>
    </row>
    <row r="2652" spans="5:13">
      <c r="E2652" s="21"/>
      <c r="L2652" s="117"/>
      <c r="M2652" s="118"/>
    </row>
    <row r="2653" spans="5:13">
      <c r="E2653" s="21"/>
      <c r="L2653" s="117"/>
      <c r="M2653" s="118"/>
    </row>
    <row r="2654" spans="5:13">
      <c r="E2654" s="21"/>
      <c r="L2654" s="117"/>
      <c r="M2654" s="118"/>
    </row>
    <row r="2655" spans="5:13">
      <c r="E2655" s="21"/>
      <c r="L2655" s="117"/>
      <c r="M2655" s="118"/>
    </row>
    <row r="2656" spans="5:13">
      <c r="E2656" s="21"/>
      <c r="L2656" s="117"/>
      <c r="M2656" s="118"/>
    </row>
    <row r="2657" spans="5:13">
      <c r="E2657" s="21"/>
      <c r="L2657" s="117"/>
      <c r="M2657" s="118"/>
    </row>
    <row r="2658" spans="5:13">
      <c r="E2658" s="21"/>
      <c r="L2658" s="117"/>
      <c r="M2658" s="118"/>
    </row>
    <row r="2659" spans="5:13">
      <c r="E2659" s="21"/>
      <c r="L2659" s="117"/>
      <c r="M2659" s="118"/>
    </row>
    <row r="2660" spans="5:13">
      <c r="E2660" s="21"/>
      <c r="L2660" s="117"/>
      <c r="M2660" s="118"/>
    </row>
    <row r="2661" spans="5:13">
      <c r="E2661" s="21"/>
      <c r="L2661" s="117"/>
      <c r="M2661" s="118"/>
    </row>
    <row r="2662" spans="5:13">
      <c r="E2662" s="21"/>
      <c r="L2662" s="117"/>
      <c r="M2662" s="118"/>
    </row>
    <row r="2663" spans="5:13">
      <c r="E2663" s="21"/>
      <c r="L2663" s="117"/>
      <c r="M2663" s="118"/>
    </row>
    <row r="2664" spans="5:13">
      <c r="E2664" s="21"/>
      <c r="L2664" s="117"/>
      <c r="M2664" s="118"/>
    </row>
    <row r="2665" spans="5:13">
      <c r="E2665" s="21"/>
      <c r="L2665" s="117"/>
      <c r="M2665" s="118"/>
    </row>
    <row r="2666" spans="5:13">
      <c r="E2666" s="21"/>
      <c r="L2666" s="117"/>
      <c r="M2666" s="118"/>
    </row>
    <row r="2667" spans="5:13">
      <c r="E2667" s="21"/>
      <c r="L2667" s="117"/>
      <c r="M2667" s="118"/>
    </row>
    <row r="2668" spans="5:13">
      <c r="E2668" s="21"/>
      <c r="L2668" s="117"/>
      <c r="M2668" s="118"/>
    </row>
    <row r="2669" spans="5:13">
      <c r="E2669" s="21"/>
      <c r="L2669" s="117"/>
      <c r="M2669" s="118"/>
    </row>
    <row r="2670" spans="5:13">
      <c r="E2670" s="21"/>
      <c r="L2670" s="117"/>
      <c r="M2670" s="118"/>
    </row>
    <row r="2671" spans="5:13">
      <c r="E2671" s="21"/>
      <c r="L2671" s="117"/>
      <c r="M2671" s="118"/>
    </row>
    <row r="2672" spans="5:13">
      <c r="E2672" s="21"/>
      <c r="L2672" s="117"/>
      <c r="M2672" s="118"/>
    </row>
    <row r="2673" spans="5:13">
      <c r="E2673" s="21"/>
      <c r="L2673" s="117"/>
      <c r="M2673" s="118"/>
    </row>
    <row r="2674" spans="5:13">
      <c r="E2674" s="21"/>
      <c r="L2674" s="117"/>
      <c r="M2674" s="118"/>
    </row>
    <row r="2675" spans="5:13">
      <c r="E2675" s="21"/>
      <c r="L2675" s="117"/>
      <c r="M2675" s="118"/>
    </row>
    <row r="2676" spans="5:13">
      <c r="E2676" s="21"/>
      <c r="L2676" s="117"/>
      <c r="M2676" s="118"/>
    </row>
    <row r="2677" spans="5:13">
      <c r="E2677" s="21"/>
      <c r="L2677" s="117"/>
      <c r="M2677" s="118"/>
    </row>
    <row r="2678" spans="5:13">
      <c r="E2678" s="21"/>
      <c r="L2678" s="117"/>
      <c r="M2678" s="118"/>
    </row>
    <row r="2679" spans="5:13">
      <c r="E2679" s="21"/>
      <c r="L2679" s="117"/>
      <c r="M2679" s="118"/>
    </row>
    <row r="2680" spans="5:13">
      <c r="E2680" s="21"/>
      <c r="L2680" s="117"/>
      <c r="M2680" s="118"/>
    </row>
    <row r="2681" spans="5:13">
      <c r="E2681" s="21"/>
      <c r="L2681" s="117"/>
      <c r="M2681" s="118"/>
    </row>
    <row r="2682" spans="5:13">
      <c r="E2682" s="21"/>
      <c r="L2682" s="117"/>
      <c r="M2682" s="118"/>
    </row>
    <row r="2683" spans="5:13">
      <c r="E2683" s="21"/>
      <c r="L2683" s="117"/>
      <c r="M2683" s="118"/>
    </row>
    <row r="2684" spans="5:13">
      <c r="E2684" s="21"/>
      <c r="L2684" s="117"/>
      <c r="M2684" s="118"/>
    </row>
    <row r="2685" spans="5:13">
      <c r="E2685" s="21"/>
      <c r="L2685" s="117"/>
      <c r="M2685" s="118"/>
    </row>
    <row r="2686" spans="5:13">
      <c r="E2686" s="21"/>
      <c r="L2686" s="117"/>
      <c r="M2686" s="118"/>
    </row>
    <row r="2687" spans="5:13">
      <c r="E2687" s="21"/>
      <c r="L2687" s="117"/>
      <c r="M2687" s="118"/>
    </row>
    <row r="2688" spans="5:13">
      <c r="E2688" s="21"/>
      <c r="L2688" s="117"/>
      <c r="M2688" s="118"/>
    </row>
    <row r="2689" spans="5:13">
      <c r="E2689" s="21"/>
      <c r="L2689" s="117"/>
      <c r="M2689" s="118"/>
    </row>
    <row r="2690" spans="5:13">
      <c r="E2690" s="21"/>
      <c r="L2690" s="117"/>
      <c r="M2690" s="118"/>
    </row>
    <row r="2691" spans="5:13">
      <c r="E2691" s="21"/>
      <c r="L2691" s="117"/>
      <c r="M2691" s="118"/>
    </row>
    <row r="2692" spans="5:13">
      <c r="E2692" s="21"/>
      <c r="L2692" s="117"/>
      <c r="M2692" s="118"/>
    </row>
    <row r="2693" spans="5:13">
      <c r="E2693" s="21"/>
      <c r="L2693" s="117"/>
      <c r="M2693" s="118"/>
    </row>
    <row r="2694" spans="5:13">
      <c r="E2694" s="21"/>
      <c r="L2694" s="117"/>
      <c r="M2694" s="118"/>
    </row>
    <row r="2695" spans="5:13">
      <c r="E2695" s="21"/>
      <c r="L2695" s="117"/>
      <c r="M2695" s="118"/>
    </row>
    <row r="2696" spans="5:13">
      <c r="E2696" s="21"/>
      <c r="L2696" s="117"/>
      <c r="M2696" s="118"/>
    </row>
    <row r="2697" spans="5:13">
      <c r="E2697" s="21"/>
      <c r="L2697" s="117"/>
      <c r="M2697" s="118"/>
    </row>
    <row r="2698" spans="5:13">
      <c r="E2698" s="21"/>
      <c r="L2698" s="117"/>
      <c r="M2698" s="118"/>
    </row>
    <row r="2699" spans="5:13">
      <c r="E2699" s="21"/>
      <c r="L2699" s="117"/>
      <c r="M2699" s="118"/>
    </row>
    <row r="2700" spans="5:13">
      <c r="E2700" s="21"/>
      <c r="L2700" s="117"/>
      <c r="M2700" s="118"/>
    </row>
    <row r="2701" spans="5:13">
      <c r="E2701" s="21"/>
      <c r="L2701" s="117"/>
      <c r="M2701" s="118"/>
    </row>
    <row r="2702" spans="5:13">
      <c r="E2702" s="21"/>
      <c r="L2702" s="117"/>
      <c r="M2702" s="118"/>
    </row>
    <row r="2703" spans="5:13">
      <c r="E2703" s="21"/>
      <c r="L2703" s="117"/>
      <c r="M2703" s="118"/>
    </row>
    <row r="2704" spans="5:13">
      <c r="E2704" s="21"/>
      <c r="L2704" s="117"/>
      <c r="M2704" s="118"/>
    </row>
    <row r="2705" spans="5:13">
      <c r="E2705" s="21"/>
      <c r="L2705" s="117"/>
      <c r="M2705" s="118"/>
    </row>
    <row r="2706" spans="5:13">
      <c r="E2706" s="21"/>
      <c r="L2706" s="117"/>
      <c r="M2706" s="118"/>
    </row>
    <row r="2707" spans="5:13">
      <c r="E2707" s="21"/>
      <c r="L2707" s="117"/>
      <c r="M2707" s="118"/>
    </row>
    <row r="2708" spans="5:13">
      <c r="E2708" s="21"/>
      <c r="L2708" s="117"/>
      <c r="M2708" s="118"/>
    </row>
    <row r="2709" spans="5:13">
      <c r="E2709" s="21"/>
      <c r="L2709" s="117"/>
      <c r="M2709" s="118"/>
    </row>
    <row r="2710" spans="5:13">
      <c r="E2710" s="21"/>
      <c r="L2710" s="117"/>
      <c r="M2710" s="118"/>
    </row>
    <row r="2711" spans="5:13">
      <c r="E2711" s="21"/>
      <c r="L2711" s="117"/>
      <c r="M2711" s="118"/>
    </row>
    <row r="2712" spans="5:13">
      <c r="E2712" s="21"/>
      <c r="L2712" s="117"/>
      <c r="M2712" s="118"/>
    </row>
    <row r="2713" spans="5:13">
      <c r="E2713" s="21"/>
      <c r="L2713" s="117"/>
      <c r="M2713" s="118"/>
    </row>
    <row r="2714" spans="5:13">
      <c r="E2714" s="21"/>
      <c r="L2714" s="117"/>
      <c r="M2714" s="118"/>
    </row>
    <row r="2715" spans="5:13">
      <c r="E2715" s="21"/>
      <c r="L2715" s="117"/>
      <c r="M2715" s="118"/>
    </row>
    <row r="2716" spans="5:13">
      <c r="E2716" s="21"/>
      <c r="L2716" s="117"/>
      <c r="M2716" s="118"/>
    </row>
    <row r="2717" spans="5:13">
      <c r="E2717" s="21"/>
      <c r="L2717" s="117"/>
      <c r="M2717" s="118"/>
    </row>
    <row r="2718" spans="5:13">
      <c r="E2718" s="21"/>
      <c r="L2718" s="117"/>
      <c r="M2718" s="118"/>
    </row>
    <row r="2719" spans="5:13">
      <c r="E2719" s="21"/>
      <c r="L2719" s="117"/>
      <c r="M2719" s="118"/>
    </row>
    <row r="2720" spans="5:13">
      <c r="E2720" s="21"/>
      <c r="L2720" s="117"/>
      <c r="M2720" s="118"/>
    </row>
    <row r="2721" spans="5:13">
      <c r="E2721" s="21"/>
      <c r="L2721" s="117"/>
      <c r="M2721" s="118"/>
    </row>
    <row r="2722" spans="5:13">
      <c r="E2722" s="21"/>
      <c r="L2722" s="117"/>
      <c r="M2722" s="118"/>
    </row>
    <row r="2723" spans="5:13">
      <c r="E2723" s="21"/>
      <c r="L2723" s="117"/>
      <c r="M2723" s="118"/>
    </row>
    <row r="2724" spans="5:13">
      <c r="E2724" s="21"/>
      <c r="L2724" s="117"/>
      <c r="M2724" s="118"/>
    </row>
    <row r="2725" spans="5:13">
      <c r="E2725" s="21"/>
      <c r="L2725" s="117"/>
      <c r="M2725" s="118"/>
    </row>
    <row r="2726" spans="5:13">
      <c r="E2726" s="21"/>
      <c r="L2726" s="117"/>
      <c r="M2726" s="118"/>
    </row>
    <row r="2727" spans="5:13">
      <c r="E2727" s="21"/>
      <c r="L2727" s="117"/>
      <c r="M2727" s="118"/>
    </row>
    <row r="2728" spans="5:13">
      <c r="E2728" s="21"/>
      <c r="L2728" s="117"/>
      <c r="M2728" s="118"/>
    </row>
    <row r="2729" spans="5:13">
      <c r="E2729" s="21"/>
      <c r="L2729" s="117"/>
      <c r="M2729" s="118"/>
    </row>
    <row r="2730" spans="5:13">
      <c r="E2730" s="21"/>
      <c r="L2730" s="117"/>
      <c r="M2730" s="118"/>
    </row>
    <row r="2731" spans="5:13">
      <c r="E2731" s="21"/>
      <c r="L2731" s="117"/>
      <c r="M2731" s="118"/>
    </row>
    <row r="2732" spans="5:13">
      <c r="E2732" s="21"/>
      <c r="L2732" s="117"/>
      <c r="M2732" s="118"/>
    </row>
    <row r="2733" spans="5:13">
      <c r="E2733" s="21"/>
      <c r="L2733" s="117"/>
      <c r="M2733" s="118"/>
    </row>
    <row r="2734" spans="5:13">
      <c r="E2734" s="21"/>
      <c r="L2734" s="117"/>
      <c r="M2734" s="118"/>
    </row>
    <row r="2735" spans="5:13">
      <c r="E2735" s="21"/>
      <c r="L2735" s="117"/>
      <c r="M2735" s="118"/>
    </row>
    <row r="2736" spans="5:13">
      <c r="E2736" s="21"/>
      <c r="L2736" s="117"/>
      <c r="M2736" s="118"/>
    </row>
    <row r="2737" spans="5:13">
      <c r="E2737" s="21"/>
      <c r="L2737" s="117"/>
      <c r="M2737" s="118"/>
    </row>
    <row r="2738" spans="5:13">
      <c r="E2738" s="21"/>
      <c r="L2738" s="117"/>
      <c r="M2738" s="118"/>
    </row>
    <row r="2739" spans="5:13">
      <c r="E2739" s="21"/>
      <c r="L2739" s="117"/>
      <c r="M2739" s="118"/>
    </row>
    <row r="2740" spans="5:13">
      <c r="E2740" s="21"/>
      <c r="L2740" s="117"/>
      <c r="M2740" s="118"/>
    </row>
    <row r="2741" spans="5:13">
      <c r="E2741" s="21"/>
      <c r="L2741" s="117"/>
      <c r="M2741" s="118"/>
    </row>
    <row r="2742" spans="5:13">
      <c r="E2742" s="21"/>
      <c r="L2742" s="117"/>
      <c r="M2742" s="118"/>
    </row>
    <row r="2743" spans="5:13">
      <c r="E2743" s="21"/>
      <c r="L2743" s="117"/>
      <c r="M2743" s="118"/>
    </row>
    <row r="2744" spans="5:13">
      <c r="E2744" s="21"/>
      <c r="L2744" s="117"/>
      <c r="M2744" s="118"/>
    </row>
    <row r="2745" spans="5:13">
      <c r="E2745" s="21"/>
      <c r="L2745" s="117"/>
      <c r="M2745" s="118"/>
    </row>
    <row r="2746" spans="5:13">
      <c r="E2746" s="21"/>
      <c r="L2746" s="117"/>
      <c r="M2746" s="118"/>
    </row>
    <row r="2747" spans="5:13">
      <c r="E2747" s="21"/>
      <c r="L2747" s="117"/>
      <c r="M2747" s="118"/>
    </row>
    <row r="2748" spans="5:13">
      <c r="E2748" s="21"/>
      <c r="L2748" s="117"/>
      <c r="M2748" s="118"/>
    </row>
    <row r="2749" spans="5:13">
      <c r="E2749" s="21"/>
      <c r="L2749" s="117"/>
      <c r="M2749" s="118"/>
    </row>
    <row r="2750" spans="5:13">
      <c r="E2750" s="21"/>
      <c r="L2750" s="117"/>
      <c r="M2750" s="118"/>
    </row>
    <row r="2751" spans="5:13">
      <c r="E2751" s="21"/>
      <c r="L2751" s="117"/>
      <c r="M2751" s="118"/>
    </row>
    <row r="2752" spans="5:13">
      <c r="E2752" s="21"/>
      <c r="L2752" s="117"/>
      <c r="M2752" s="118"/>
    </row>
    <row r="2753" spans="5:13">
      <c r="E2753" s="21"/>
      <c r="L2753" s="117"/>
      <c r="M2753" s="118"/>
    </row>
    <row r="2754" spans="5:13">
      <c r="E2754" s="21"/>
      <c r="L2754" s="117"/>
      <c r="M2754" s="118"/>
    </row>
    <row r="2755" spans="5:13">
      <c r="E2755" s="21"/>
      <c r="L2755" s="117"/>
      <c r="M2755" s="118"/>
    </row>
    <row r="2756" spans="5:13">
      <c r="E2756" s="21"/>
      <c r="L2756" s="117"/>
      <c r="M2756" s="118"/>
    </row>
    <row r="2757" spans="5:13">
      <c r="E2757" s="21"/>
      <c r="L2757" s="117"/>
      <c r="M2757" s="118"/>
    </row>
    <row r="2758" spans="5:13">
      <c r="E2758" s="21"/>
      <c r="L2758" s="117"/>
      <c r="M2758" s="118"/>
    </row>
    <row r="2759" spans="5:13">
      <c r="E2759" s="21"/>
      <c r="L2759" s="117"/>
      <c r="M2759" s="118"/>
    </row>
    <row r="2760" spans="5:13">
      <c r="E2760" s="21"/>
      <c r="L2760" s="117"/>
      <c r="M2760" s="118"/>
    </row>
    <row r="2761" spans="5:13">
      <c r="E2761" s="21"/>
      <c r="L2761" s="117"/>
      <c r="M2761" s="118"/>
    </row>
    <row r="2762" spans="5:13">
      <c r="E2762" s="21"/>
      <c r="L2762" s="117"/>
      <c r="M2762" s="118"/>
    </row>
    <row r="2763" spans="5:13">
      <c r="E2763" s="21"/>
      <c r="L2763" s="117"/>
      <c r="M2763" s="118"/>
    </row>
    <row r="2764" spans="5:13">
      <c r="E2764" s="21"/>
      <c r="L2764" s="117"/>
      <c r="M2764" s="118"/>
    </row>
    <row r="2765" spans="5:13">
      <c r="E2765" s="21"/>
      <c r="L2765" s="117"/>
      <c r="M2765" s="118"/>
    </row>
    <row r="2766" spans="5:13">
      <c r="E2766" s="21"/>
      <c r="L2766" s="117"/>
      <c r="M2766" s="118"/>
    </row>
    <row r="2767" spans="5:13">
      <c r="E2767" s="21"/>
      <c r="L2767" s="117"/>
      <c r="M2767" s="118"/>
    </row>
    <row r="2768" spans="5:13">
      <c r="E2768" s="21"/>
      <c r="L2768" s="117"/>
      <c r="M2768" s="118"/>
    </row>
    <row r="2769" spans="5:13">
      <c r="E2769" s="21"/>
      <c r="L2769" s="117"/>
      <c r="M2769" s="118"/>
    </row>
    <row r="2770" spans="5:13">
      <c r="E2770" s="21"/>
      <c r="L2770" s="117"/>
      <c r="M2770" s="118"/>
    </row>
    <row r="2771" spans="5:13">
      <c r="E2771" s="21"/>
      <c r="L2771" s="117"/>
      <c r="M2771" s="118"/>
    </row>
    <row r="2772" spans="5:13">
      <c r="E2772" s="21"/>
      <c r="L2772" s="117"/>
      <c r="M2772" s="118"/>
    </row>
    <row r="2773" spans="5:13">
      <c r="E2773" s="21"/>
      <c r="L2773" s="117"/>
      <c r="M2773" s="118"/>
    </row>
    <row r="2774" spans="5:13">
      <c r="E2774" s="21"/>
      <c r="L2774" s="117"/>
      <c r="M2774" s="118"/>
    </row>
    <row r="2775" spans="5:13">
      <c r="E2775" s="21"/>
      <c r="L2775" s="117"/>
      <c r="M2775" s="118"/>
    </row>
    <row r="2776" spans="5:13">
      <c r="E2776" s="21"/>
      <c r="L2776" s="117"/>
      <c r="M2776" s="118"/>
    </row>
    <row r="2777" spans="5:13">
      <c r="E2777" s="21"/>
      <c r="L2777" s="117"/>
      <c r="M2777" s="118"/>
    </row>
    <row r="2778" spans="5:13">
      <c r="E2778" s="21"/>
      <c r="L2778" s="117"/>
      <c r="M2778" s="118"/>
    </row>
    <row r="2779" spans="5:13">
      <c r="E2779" s="21"/>
      <c r="L2779" s="117"/>
      <c r="M2779" s="118"/>
    </row>
    <row r="2780" spans="5:13">
      <c r="E2780" s="21"/>
      <c r="L2780" s="117"/>
      <c r="M2780" s="118"/>
    </row>
    <row r="2781" spans="5:13">
      <c r="E2781" s="21"/>
      <c r="L2781" s="117"/>
      <c r="M2781" s="118"/>
    </row>
    <row r="2782" spans="5:13">
      <c r="E2782" s="21"/>
      <c r="L2782" s="117"/>
      <c r="M2782" s="118"/>
    </row>
    <row r="2783" spans="5:13">
      <c r="E2783" s="21"/>
      <c r="L2783" s="117"/>
      <c r="M2783" s="118"/>
    </row>
    <row r="2784" spans="5:13">
      <c r="E2784" s="21"/>
      <c r="L2784" s="117"/>
      <c r="M2784" s="118"/>
    </row>
    <row r="2785" spans="5:13">
      <c r="E2785" s="21"/>
      <c r="L2785" s="117"/>
      <c r="M2785" s="118"/>
    </row>
    <row r="2786" spans="5:13">
      <c r="E2786" s="21"/>
      <c r="L2786" s="117"/>
      <c r="M2786" s="118"/>
    </row>
    <row r="2787" spans="5:13">
      <c r="E2787" s="21"/>
      <c r="L2787" s="117"/>
      <c r="M2787" s="118"/>
    </row>
    <row r="2788" spans="5:13">
      <c r="E2788" s="21"/>
      <c r="L2788" s="117"/>
      <c r="M2788" s="118"/>
    </row>
    <row r="2789" spans="5:13">
      <c r="E2789" s="21"/>
      <c r="L2789" s="117"/>
      <c r="M2789" s="118"/>
    </row>
    <row r="2790" spans="5:13">
      <c r="E2790" s="21"/>
      <c r="L2790" s="117"/>
      <c r="M2790" s="118"/>
    </row>
    <row r="2791" spans="5:13">
      <c r="E2791" s="21"/>
      <c r="L2791" s="117"/>
      <c r="M2791" s="118"/>
    </row>
    <row r="2792" spans="5:13">
      <c r="E2792" s="21"/>
      <c r="L2792" s="117"/>
      <c r="M2792" s="118"/>
    </row>
    <row r="2793" spans="5:13">
      <c r="E2793" s="21"/>
      <c r="L2793" s="117"/>
      <c r="M2793" s="118"/>
    </row>
    <row r="2794" spans="5:13">
      <c r="E2794" s="21"/>
      <c r="L2794" s="117"/>
      <c r="M2794" s="118"/>
    </row>
    <row r="2795" spans="5:13">
      <c r="E2795" s="21"/>
      <c r="L2795" s="117"/>
      <c r="M2795" s="118"/>
    </row>
    <row r="2796" spans="5:13">
      <c r="E2796" s="21"/>
      <c r="L2796" s="117"/>
      <c r="M2796" s="118"/>
    </row>
    <row r="2797" spans="5:13">
      <c r="E2797" s="21"/>
      <c r="L2797" s="117"/>
      <c r="M2797" s="118"/>
    </row>
    <row r="2798" spans="5:13">
      <c r="E2798" s="21"/>
      <c r="L2798" s="117"/>
      <c r="M2798" s="118"/>
    </row>
    <row r="2799" spans="5:13">
      <c r="E2799" s="21"/>
      <c r="L2799" s="117"/>
      <c r="M2799" s="118"/>
    </row>
    <row r="2800" spans="5:13">
      <c r="E2800" s="21"/>
      <c r="L2800" s="117"/>
      <c r="M2800" s="118"/>
    </row>
    <row r="2801" spans="5:13">
      <c r="E2801" s="21"/>
      <c r="L2801" s="117"/>
      <c r="M2801" s="118"/>
    </row>
    <row r="2802" spans="5:13">
      <c r="E2802" s="21"/>
      <c r="L2802" s="117"/>
      <c r="M2802" s="118"/>
    </row>
    <row r="2803" spans="5:13">
      <c r="E2803" s="21"/>
      <c r="L2803" s="117"/>
      <c r="M2803" s="118"/>
    </row>
    <row r="2804" spans="5:13">
      <c r="E2804" s="21"/>
      <c r="L2804" s="117"/>
      <c r="M2804" s="118"/>
    </row>
    <row r="2805" spans="5:13">
      <c r="E2805" s="21"/>
      <c r="L2805" s="117"/>
      <c r="M2805" s="118"/>
    </row>
    <row r="2806" spans="5:13">
      <c r="E2806" s="21"/>
      <c r="L2806" s="117"/>
      <c r="M2806" s="118"/>
    </row>
    <row r="2807" spans="5:13">
      <c r="E2807" s="21"/>
      <c r="L2807" s="117"/>
      <c r="M2807" s="118"/>
    </row>
    <row r="2808" spans="5:13">
      <c r="E2808" s="21"/>
      <c r="L2808" s="117"/>
      <c r="M2808" s="118"/>
    </row>
    <row r="2809" spans="5:13">
      <c r="E2809" s="21"/>
      <c r="L2809" s="117"/>
      <c r="M2809" s="118"/>
    </row>
    <row r="2810" spans="5:13">
      <c r="E2810" s="21"/>
      <c r="L2810" s="117"/>
      <c r="M2810" s="118"/>
    </row>
    <row r="2811" spans="5:13">
      <c r="E2811" s="21"/>
      <c r="L2811" s="117"/>
      <c r="M2811" s="118"/>
    </row>
    <row r="2812" spans="5:13">
      <c r="E2812" s="21"/>
      <c r="L2812" s="117"/>
      <c r="M2812" s="118"/>
    </row>
    <row r="2813" spans="5:13">
      <c r="E2813" s="21"/>
      <c r="L2813" s="117"/>
      <c r="M2813" s="118"/>
    </row>
    <row r="2814" spans="5:13">
      <c r="E2814" s="21"/>
      <c r="L2814" s="117"/>
      <c r="M2814" s="118"/>
    </row>
    <row r="2815" spans="5:13">
      <c r="E2815" s="21"/>
      <c r="L2815" s="117"/>
      <c r="M2815" s="118"/>
    </row>
    <row r="2816" spans="5:13">
      <c r="E2816" s="21"/>
      <c r="L2816" s="117"/>
      <c r="M2816" s="118"/>
    </row>
    <row r="2817" spans="5:13">
      <c r="E2817" s="21"/>
      <c r="L2817" s="117"/>
      <c r="M2817" s="118"/>
    </row>
    <row r="2818" spans="5:13">
      <c r="E2818" s="21"/>
      <c r="L2818" s="117"/>
      <c r="M2818" s="118"/>
    </row>
    <row r="2819" spans="5:13">
      <c r="E2819" s="21"/>
      <c r="L2819" s="117"/>
      <c r="M2819" s="118"/>
    </row>
    <row r="2820" spans="5:13">
      <c r="E2820" s="21"/>
      <c r="L2820" s="117"/>
      <c r="M2820" s="118"/>
    </row>
    <row r="2821" spans="5:13">
      <c r="E2821" s="21"/>
      <c r="L2821" s="117"/>
      <c r="M2821" s="118"/>
    </row>
    <row r="2822" spans="5:13">
      <c r="E2822" s="21"/>
      <c r="L2822" s="117"/>
      <c r="M2822" s="118"/>
    </row>
    <row r="2823" spans="5:13">
      <c r="E2823" s="21"/>
      <c r="L2823" s="117"/>
      <c r="M2823" s="118"/>
    </row>
    <row r="2824" spans="5:13">
      <c r="E2824" s="21"/>
      <c r="L2824" s="117"/>
      <c r="M2824" s="118"/>
    </row>
    <row r="2825" spans="5:13">
      <c r="E2825" s="21"/>
      <c r="L2825" s="117"/>
      <c r="M2825" s="118"/>
    </row>
    <row r="2826" spans="5:13">
      <c r="E2826" s="21"/>
      <c r="L2826" s="117"/>
      <c r="M2826" s="118"/>
    </row>
    <row r="2827" spans="5:13">
      <c r="E2827" s="21"/>
      <c r="L2827" s="117"/>
      <c r="M2827" s="118"/>
    </row>
    <row r="2828" spans="5:13">
      <c r="E2828" s="21"/>
      <c r="L2828" s="117"/>
      <c r="M2828" s="118"/>
    </row>
    <row r="2829" spans="5:13">
      <c r="E2829" s="21"/>
      <c r="L2829" s="117"/>
      <c r="M2829" s="118"/>
    </row>
    <row r="2830" spans="5:13">
      <c r="E2830" s="21"/>
      <c r="L2830" s="117"/>
      <c r="M2830" s="118"/>
    </row>
    <row r="2831" spans="5:13">
      <c r="E2831" s="21"/>
      <c r="L2831" s="117"/>
      <c r="M2831" s="118"/>
    </row>
    <row r="2832" spans="5:13">
      <c r="E2832" s="21"/>
      <c r="L2832" s="117"/>
      <c r="M2832" s="118"/>
    </row>
    <row r="2833" spans="5:13">
      <c r="E2833" s="21"/>
      <c r="L2833" s="117"/>
      <c r="M2833" s="118"/>
    </row>
    <row r="2834" spans="5:13">
      <c r="E2834" s="21"/>
      <c r="L2834" s="117"/>
      <c r="M2834" s="118"/>
    </row>
    <row r="2835" spans="5:13">
      <c r="E2835" s="21"/>
      <c r="L2835" s="117"/>
      <c r="M2835" s="118"/>
    </row>
    <row r="2836" spans="5:13">
      <c r="E2836" s="21"/>
      <c r="L2836" s="117"/>
      <c r="M2836" s="118"/>
    </row>
    <row r="2837" spans="5:13">
      <c r="E2837" s="21"/>
      <c r="L2837" s="117"/>
      <c r="M2837" s="118"/>
    </row>
    <row r="2838" spans="5:13">
      <c r="E2838" s="21"/>
      <c r="L2838" s="117"/>
      <c r="M2838" s="118"/>
    </row>
    <row r="2839" spans="5:13">
      <c r="E2839" s="21"/>
      <c r="L2839" s="117"/>
      <c r="M2839" s="118"/>
    </row>
    <row r="2840" spans="5:13">
      <c r="E2840" s="21"/>
      <c r="L2840" s="117"/>
      <c r="M2840" s="118"/>
    </row>
    <row r="2841" spans="5:13">
      <c r="E2841" s="21"/>
      <c r="L2841" s="117"/>
      <c r="M2841" s="118"/>
    </row>
    <row r="2842" spans="5:13">
      <c r="E2842" s="21"/>
      <c r="L2842" s="117"/>
      <c r="M2842" s="118"/>
    </row>
    <row r="2843" spans="5:13">
      <c r="E2843" s="21"/>
      <c r="L2843" s="117"/>
      <c r="M2843" s="118"/>
    </row>
    <row r="2844" spans="5:13">
      <c r="E2844" s="21"/>
      <c r="L2844" s="117"/>
      <c r="M2844" s="118"/>
    </row>
    <row r="2845" spans="5:13">
      <c r="E2845" s="21"/>
      <c r="L2845" s="117"/>
      <c r="M2845" s="118"/>
    </row>
    <row r="2846" spans="5:13">
      <c r="E2846" s="21"/>
      <c r="L2846" s="117"/>
      <c r="M2846" s="118"/>
    </row>
    <row r="2847" spans="5:13">
      <c r="E2847" s="21"/>
      <c r="L2847" s="117"/>
      <c r="M2847" s="118"/>
    </row>
    <row r="2848" spans="5:13">
      <c r="E2848" s="21"/>
      <c r="L2848" s="117"/>
      <c r="M2848" s="118"/>
    </row>
    <row r="2849" spans="5:13">
      <c r="E2849" s="21"/>
      <c r="L2849" s="117"/>
      <c r="M2849" s="118"/>
    </row>
    <row r="2850" spans="5:13">
      <c r="E2850" s="21"/>
      <c r="L2850" s="117"/>
      <c r="M2850" s="118"/>
    </row>
    <row r="2851" spans="5:13">
      <c r="E2851" s="21"/>
      <c r="L2851" s="117"/>
      <c r="M2851" s="118"/>
    </row>
    <row r="2852" spans="5:13">
      <c r="E2852" s="21"/>
      <c r="L2852" s="117"/>
      <c r="M2852" s="118"/>
    </row>
    <row r="2853" spans="5:13">
      <c r="E2853" s="21"/>
      <c r="L2853" s="117"/>
      <c r="M2853" s="118"/>
    </row>
    <row r="2854" spans="5:13">
      <c r="E2854" s="21"/>
      <c r="L2854" s="117"/>
      <c r="M2854" s="118"/>
    </row>
    <row r="2855" spans="5:13">
      <c r="E2855" s="21"/>
      <c r="L2855" s="117"/>
      <c r="M2855" s="118"/>
    </row>
    <row r="2856" spans="5:13">
      <c r="E2856" s="21"/>
      <c r="L2856" s="117"/>
      <c r="M2856" s="118"/>
    </row>
    <row r="2857" spans="5:13">
      <c r="E2857" s="21"/>
      <c r="L2857" s="117"/>
      <c r="M2857" s="118"/>
    </row>
    <row r="2858" spans="5:13">
      <c r="E2858" s="21"/>
      <c r="L2858" s="117"/>
      <c r="M2858" s="118"/>
    </row>
    <row r="2859" spans="5:13">
      <c r="E2859" s="21"/>
      <c r="L2859" s="117"/>
      <c r="M2859" s="118"/>
    </row>
    <row r="2860" spans="5:13">
      <c r="E2860" s="21"/>
      <c r="L2860" s="117"/>
      <c r="M2860" s="118"/>
    </row>
    <row r="2861" spans="5:13">
      <c r="E2861" s="21"/>
      <c r="L2861" s="117"/>
      <c r="M2861" s="118"/>
    </row>
    <row r="2862" spans="5:13">
      <c r="E2862" s="21"/>
      <c r="L2862" s="117"/>
      <c r="M2862" s="118"/>
    </row>
    <row r="2863" spans="5:13">
      <c r="E2863" s="21"/>
      <c r="L2863" s="117"/>
      <c r="M2863" s="118"/>
    </row>
    <row r="2864" spans="5:13">
      <c r="E2864" s="21"/>
      <c r="L2864" s="117"/>
      <c r="M2864" s="118"/>
    </row>
    <row r="2865" spans="5:13">
      <c r="E2865" s="21"/>
      <c r="L2865" s="117"/>
      <c r="M2865" s="118"/>
    </row>
    <row r="2866" spans="5:13">
      <c r="E2866" s="21"/>
      <c r="L2866" s="117"/>
      <c r="M2866" s="118"/>
    </row>
    <row r="2867" spans="5:13">
      <c r="E2867" s="21"/>
      <c r="L2867" s="117"/>
      <c r="M2867" s="118"/>
    </row>
    <row r="2868" spans="5:13">
      <c r="E2868" s="21"/>
      <c r="L2868" s="117"/>
      <c r="M2868" s="118"/>
    </row>
    <row r="2869" spans="5:13">
      <c r="E2869" s="21"/>
      <c r="L2869" s="117"/>
      <c r="M2869" s="118"/>
    </row>
    <row r="2870" spans="5:13">
      <c r="E2870" s="21"/>
      <c r="L2870" s="117"/>
      <c r="M2870" s="118"/>
    </row>
    <row r="2871" spans="5:13">
      <c r="E2871" s="21"/>
      <c r="L2871" s="117"/>
      <c r="M2871" s="118"/>
    </row>
    <row r="2872" spans="5:13">
      <c r="E2872" s="21"/>
      <c r="L2872" s="117"/>
      <c r="M2872" s="118"/>
    </row>
    <row r="2873" spans="5:13">
      <c r="E2873" s="21"/>
      <c r="L2873" s="117"/>
      <c r="M2873" s="118"/>
    </row>
    <row r="2874" spans="5:13">
      <c r="E2874" s="21"/>
      <c r="L2874" s="117"/>
      <c r="M2874" s="118"/>
    </row>
    <row r="2875" spans="5:13">
      <c r="E2875" s="21"/>
      <c r="L2875" s="117"/>
      <c r="M2875" s="118"/>
    </row>
    <row r="2876" spans="5:13">
      <c r="E2876" s="21"/>
      <c r="L2876" s="117"/>
      <c r="M2876" s="118"/>
    </row>
    <row r="2877" spans="5:13">
      <c r="E2877" s="21"/>
      <c r="L2877" s="117"/>
      <c r="M2877" s="118"/>
    </row>
    <row r="2878" spans="5:13">
      <c r="E2878" s="21"/>
      <c r="L2878" s="117"/>
      <c r="M2878" s="118"/>
    </row>
    <row r="2879" spans="5:13">
      <c r="E2879" s="21"/>
      <c r="L2879" s="117"/>
      <c r="M2879" s="118"/>
    </row>
    <row r="2880" spans="5:13">
      <c r="E2880" s="21"/>
      <c r="L2880" s="117"/>
      <c r="M2880" s="118"/>
    </row>
    <row r="2881" spans="5:13">
      <c r="E2881" s="21"/>
      <c r="L2881" s="117"/>
      <c r="M2881" s="118"/>
    </row>
    <row r="2882" spans="5:13">
      <c r="E2882" s="21"/>
      <c r="L2882" s="117"/>
      <c r="M2882" s="118"/>
    </row>
    <row r="2883" spans="5:13">
      <c r="E2883" s="21"/>
      <c r="L2883" s="117"/>
      <c r="M2883" s="118"/>
    </row>
    <row r="2884" spans="5:13">
      <c r="E2884" s="21"/>
      <c r="L2884" s="117"/>
      <c r="M2884" s="118"/>
    </row>
    <row r="2885" spans="5:13">
      <c r="E2885" s="21"/>
      <c r="L2885" s="117"/>
      <c r="M2885" s="118"/>
    </row>
    <row r="2886" spans="5:13">
      <c r="E2886" s="21"/>
      <c r="L2886" s="117"/>
      <c r="M2886" s="118"/>
    </row>
    <row r="2887" spans="5:13">
      <c r="E2887" s="21"/>
      <c r="L2887" s="117"/>
      <c r="M2887" s="118"/>
    </row>
    <row r="2888" spans="5:13">
      <c r="E2888" s="21"/>
      <c r="L2888" s="117"/>
      <c r="M2888" s="118"/>
    </row>
    <row r="2889" spans="5:13">
      <c r="E2889" s="21"/>
      <c r="L2889" s="117"/>
      <c r="M2889" s="118"/>
    </row>
    <row r="2890" spans="5:13">
      <c r="E2890" s="21"/>
      <c r="L2890" s="117"/>
      <c r="M2890" s="118"/>
    </row>
    <row r="2891" spans="5:13">
      <c r="E2891" s="21"/>
      <c r="L2891" s="117"/>
      <c r="M2891" s="118"/>
    </row>
    <row r="2892" spans="5:13">
      <c r="E2892" s="21"/>
      <c r="L2892" s="117"/>
      <c r="M2892" s="118"/>
    </row>
    <row r="2893" spans="5:13">
      <c r="E2893" s="21"/>
      <c r="L2893" s="117"/>
      <c r="M2893" s="118"/>
    </row>
    <row r="2894" spans="5:13">
      <c r="E2894" s="21"/>
      <c r="L2894" s="117"/>
      <c r="M2894" s="118"/>
    </row>
    <row r="2895" spans="5:13">
      <c r="E2895" s="21"/>
      <c r="L2895" s="117"/>
      <c r="M2895" s="118"/>
    </row>
    <row r="2896" spans="5:13">
      <c r="E2896" s="21"/>
      <c r="L2896" s="117"/>
      <c r="M2896" s="118"/>
    </row>
    <row r="2897" spans="5:13">
      <c r="E2897" s="21"/>
      <c r="L2897" s="117"/>
      <c r="M2897" s="118"/>
    </row>
    <row r="2898" spans="5:13">
      <c r="E2898" s="21"/>
      <c r="L2898" s="117"/>
      <c r="M2898" s="118"/>
    </row>
    <row r="2899" spans="5:13">
      <c r="E2899" s="21"/>
      <c r="L2899" s="117"/>
      <c r="M2899" s="118"/>
    </row>
    <row r="2900" spans="5:13">
      <c r="E2900" s="21"/>
      <c r="L2900" s="117"/>
      <c r="M2900" s="118"/>
    </row>
    <row r="2901" spans="5:13">
      <c r="E2901" s="21"/>
      <c r="L2901" s="117"/>
      <c r="M2901" s="118"/>
    </row>
    <row r="2902" spans="5:13">
      <c r="E2902" s="21"/>
      <c r="L2902" s="117"/>
      <c r="M2902" s="118"/>
    </row>
    <row r="2903" spans="5:13">
      <c r="E2903" s="21"/>
      <c r="L2903" s="117"/>
      <c r="M2903" s="118"/>
    </row>
    <row r="2904" spans="5:13">
      <c r="E2904" s="21"/>
      <c r="L2904" s="117"/>
      <c r="M2904" s="118"/>
    </row>
    <row r="2905" spans="5:13">
      <c r="E2905" s="21"/>
      <c r="L2905" s="117"/>
      <c r="M2905" s="118"/>
    </row>
    <row r="2906" spans="5:13">
      <c r="E2906" s="21"/>
      <c r="L2906" s="117"/>
      <c r="M2906" s="118"/>
    </row>
    <row r="2907" spans="5:13">
      <c r="E2907" s="21"/>
      <c r="L2907" s="117"/>
      <c r="M2907" s="118"/>
    </row>
    <row r="2908" spans="5:13">
      <c r="E2908" s="21"/>
      <c r="L2908" s="117"/>
      <c r="M2908" s="118"/>
    </row>
    <row r="2909" spans="5:13">
      <c r="E2909" s="21"/>
      <c r="L2909" s="117"/>
      <c r="M2909" s="118"/>
    </row>
    <row r="2910" spans="5:13">
      <c r="E2910" s="21"/>
      <c r="L2910" s="117"/>
      <c r="M2910" s="118"/>
    </row>
    <row r="2911" spans="5:13">
      <c r="E2911" s="21"/>
      <c r="L2911" s="117"/>
      <c r="M2911" s="118"/>
    </row>
    <row r="2912" spans="5:13">
      <c r="E2912" s="21"/>
      <c r="L2912" s="117"/>
      <c r="M2912" s="118"/>
    </row>
    <row r="2913" spans="5:13">
      <c r="E2913" s="21"/>
      <c r="L2913" s="117"/>
      <c r="M2913" s="118"/>
    </row>
    <row r="2914" spans="5:13">
      <c r="E2914" s="21"/>
      <c r="L2914" s="117"/>
      <c r="M2914" s="118"/>
    </row>
    <row r="2915" spans="5:13">
      <c r="E2915" s="21"/>
      <c r="L2915" s="117"/>
      <c r="M2915" s="118"/>
    </row>
    <row r="2916" spans="5:13">
      <c r="E2916" s="21"/>
      <c r="L2916" s="117"/>
      <c r="M2916" s="118"/>
    </row>
    <row r="2917" spans="5:13">
      <c r="E2917" s="21"/>
      <c r="L2917" s="117"/>
      <c r="M2917" s="118"/>
    </row>
    <row r="2918" spans="5:13">
      <c r="E2918" s="21"/>
      <c r="L2918" s="117"/>
      <c r="M2918" s="118"/>
    </row>
    <row r="2919" spans="5:13">
      <c r="E2919" s="21"/>
      <c r="L2919" s="117"/>
      <c r="M2919" s="118"/>
    </row>
    <row r="2920" spans="5:13">
      <c r="E2920" s="21"/>
      <c r="L2920" s="117"/>
      <c r="M2920" s="118"/>
    </row>
    <row r="2921" spans="5:13">
      <c r="E2921" s="21"/>
      <c r="L2921" s="117"/>
      <c r="M2921" s="118"/>
    </row>
    <row r="2922" spans="5:13">
      <c r="E2922" s="21"/>
      <c r="L2922" s="117"/>
      <c r="M2922" s="118"/>
    </row>
    <row r="2923" spans="5:13">
      <c r="E2923" s="21"/>
      <c r="L2923" s="117"/>
      <c r="M2923" s="118"/>
    </row>
    <row r="2924" spans="5:13">
      <c r="E2924" s="21"/>
      <c r="L2924" s="117"/>
      <c r="M2924" s="118"/>
    </row>
    <row r="2925" spans="5:13">
      <c r="E2925" s="21"/>
      <c r="L2925" s="117"/>
      <c r="M2925" s="118"/>
    </row>
    <row r="2926" spans="5:13">
      <c r="E2926" s="21"/>
      <c r="L2926" s="117"/>
      <c r="M2926" s="118"/>
    </row>
    <row r="2927" spans="5:13">
      <c r="E2927" s="21"/>
      <c r="L2927" s="117"/>
      <c r="M2927" s="118"/>
    </row>
    <row r="2928" spans="5:13">
      <c r="E2928" s="21"/>
      <c r="L2928" s="117"/>
      <c r="M2928" s="118"/>
    </row>
    <row r="2929" spans="5:13">
      <c r="E2929" s="21"/>
      <c r="L2929" s="117"/>
      <c r="M2929" s="118"/>
    </row>
    <row r="2930" spans="5:13">
      <c r="E2930" s="21"/>
      <c r="L2930" s="117"/>
      <c r="M2930" s="118"/>
    </row>
    <row r="2931" spans="5:13">
      <c r="E2931" s="21"/>
      <c r="L2931" s="117"/>
      <c r="M2931" s="118"/>
    </row>
    <row r="2932" spans="5:13">
      <c r="E2932" s="21"/>
      <c r="L2932" s="117"/>
      <c r="M2932" s="118"/>
    </row>
    <row r="2933" spans="5:13">
      <c r="E2933" s="21"/>
      <c r="L2933" s="117"/>
      <c r="M2933" s="118"/>
    </row>
    <row r="2934" spans="5:13">
      <c r="E2934" s="21"/>
      <c r="L2934" s="117"/>
      <c r="M2934" s="118"/>
    </row>
    <row r="2935" spans="5:13">
      <c r="E2935" s="21"/>
      <c r="L2935" s="117"/>
      <c r="M2935" s="118"/>
    </row>
    <row r="2936" spans="5:13">
      <c r="E2936" s="21"/>
      <c r="L2936" s="117"/>
      <c r="M2936" s="118"/>
    </row>
    <row r="2937" spans="5:13">
      <c r="E2937" s="21"/>
      <c r="L2937" s="117"/>
      <c r="M2937" s="118"/>
    </row>
    <row r="2938" spans="5:13">
      <c r="E2938" s="21"/>
      <c r="L2938" s="117"/>
      <c r="M2938" s="118"/>
    </row>
    <row r="2939" spans="5:13">
      <c r="E2939" s="21"/>
      <c r="L2939" s="117"/>
      <c r="M2939" s="118"/>
    </row>
    <row r="2940" spans="5:13">
      <c r="E2940" s="21"/>
      <c r="L2940" s="117"/>
      <c r="M2940" s="118"/>
    </row>
    <row r="2941" spans="5:13">
      <c r="E2941" s="21"/>
      <c r="L2941" s="117"/>
      <c r="M2941" s="118"/>
    </row>
    <row r="2942" spans="5:13">
      <c r="E2942" s="21"/>
      <c r="L2942" s="117"/>
      <c r="M2942" s="118"/>
    </row>
    <row r="2943" spans="5:13">
      <c r="E2943" s="21"/>
      <c r="L2943" s="117"/>
      <c r="M2943" s="118"/>
    </row>
    <row r="2944" spans="5:13">
      <c r="E2944" s="21"/>
      <c r="L2944" s="117"/>
      <c r="M2944" s="118"/>
    </row>
    <row r="2945" spans="5:13">
      <c r="E2945" s="21"/>
      <c r="L2945" s="117"/>
      <c r="M2945" s="118"/>
    </row>
    <row r="2946" spans="5:13">
      <c r="E2946" s="21"/>
      <c r="L2946" s="117"/>
      <c r="M2946" s="118"/>
    </row>
    <row r="2947" spans="5:13">
      <c r="E2947" s="21"/>
      <c r="L2947" s="117"/>
      <c r="M2947" s="118"/>
    </row>
    <row r="2948" spans="5:13">
      <c r="E2948" s="21"/>
      <c r="L2948" s="117"/>
      <c r="M2948" s="118"/>
    </row>
    <row r="2949" spans="5:13">
      <c r="E2949" s="21"/>
      <c r="L2949" s="117"/>
      <c r="M2949" s="118"/>
    </row>
    <row r="2950" spans="5:13">
      <c r="E2950" s="21"/>
      <c r="L2950" s="117"/>
      <c r="M2950" s="118"/>
    </row>
    <row r="2951" spans="5:13">
      <c r="E2951" s="21"/>
      <c r="L2951" s="117"/>
      <c r="M2951" s="118"/>
    </row>
    <row r="2952" spans="5:13">
      <c r="E2952" s="21"/>
      <c r="L2952" s="117"/>
      <c r="M2952" s="118"/>
    </row>
    <row r="2953" spans="5:13">
      <c r="E2953" s="21"/>
      <c r="L2953" s="117"/>
      <c r="M2953" s="118"/>
    </row>
    <row r="2954" spans="5:13">
      <c r="E2954" s="21"/>
      <c r="L2954" s="117"/>
      <c r="M2954" s="118"/>
    </row>
    <row r="2955" spans="5:13">
      <c r="E2955" s="21"/>
      <c r="L2955" s="117"/>
      <c r="M2955" s="118"/>
    </row>
    <row r="2956" spans="5:13">
      <c r="E2956" s="21"/>
      <c r="L2956" s="117"/>
      <c r="M2956" s="118"/>
    </row>
    <row r="2957" spans="5:13">
      <c r="E2957" s="21"/>
      <c r="L2957" s="117"/>
      <c r="M2957" s="118"/>
    </row>
    <row r="2958" spans="5:13">
      <c r="E2958" s="21"/>
      <c r="L2958" s="117"/>
      <c r="M2958" s="118"/>
    </row>
    <row r="2959" spans="5:13">
      <c r="E2959" s="21"/>
      <c r="L2959" s="117"/>
      <c r="M2959" s="118"/>
    </row>
    <row r="2960" spans="5:13">
      <c r="E2960" s="21"/>
      <c r="L2960" s="117"/>
      <c r="M2960" s="118"/>
    </row>
    <row r="2961" spans="5:13">
      <c r="E2961" s="21"/>
      <c r="L2961" s="117"/>
      <c r="M2961" s="118"/>
    </row>
    <row r="2962" spans="5:13">
      <c r="E2962" s="21"/>
      <c r="L2962" s="117"/>
      <c r="M2962" s="118"/>
    </row>
    <row r="2963" spans="5:13">
      <c r="E2963" s="21"/>
      <c r="L2963" s="117"/>
      <c r="M2963" s="118"/>
    </row>
    <row r="2964" spans="5:13">
      <c r="E2964" s="21"/>
      <c r="L2964" s="117"/>
      <c r="M2964" s="118"/>
    </row>
    <row r="2965" spans="5:13">
      <c r="E2965" s="21"/>
      <c r="L2965" s="117"/>
      <c r="M2965" s="118"/>
    </row>
    <row r="2966" spans="5:13">
      <c r="E2966" s="21"/>
      <c r="L2966" s="117"/>
      <c r="M2966" s="118"/>
    </row>
    <row r="2967" spans="5:13">
      <c r="E2967" s="21"/>
      <c r="L2967" s="117"/>
      <c r="M2967" s="118"/>
    </row>
    <row r="2968" spans="5:13">
      <c r="E2968" s="21"/>
      <c r="L2968" s="117"/>
      <c r="M2968" s="118"/>
    </row>
    <row r="2969" spans="5:13">
      <c r="E2969" s="21"/>
      <c r="L2969" s="117"/>
      <c r="M2969" s="118"/>
    </row>
    <row r="2970" spans="5:13">
      <c r="E2970" s="21"/>
      <c r="L2970" s="117"/>
      <c r="M2970" s="118"/>
    </row>
    <row r="2971" spans="5:13">
      <c r="E2971" s="21"/>
      <c r="L2971" s="117"/>
      <c r="M2971" s="118"/>
    </row>
    <row r="2972" spans="5:13">
      <c r="E2972" s="21"/>
      <c r="L2972" s="117"/>
      <c r="M2972" s="118"/>
    </row>
    <row r="2973" spans="5:13">
      <c r="E2973" s="21"/>
      <c r="L2973" s="117"/>
      <c r="M2973" s="118"/>
    </row>
    <row r="2974" spans="5:13">
      <c r="E2974" s="21"/>
      <c r="L2974" s="117"/>
      <c r="M2974" s="118"/>
    </row>
    <row r="2975" spans="5:13">
      <c r="E2975" s="21"/>
      <c r="L2975" s="117"/>
      <c r="M2975" s="118"/>
    </row>
    <row r="2976" spans="5:13">
      <c r="E2976" s="21"/>
      <c r="L2976" s="117"/>
      <c r="M2976" s="118"/>
    </row>
    <row r="2977" spans="5:13">
      <c r="E2977" s="21"/>
      <c r="L2977" s="117"/>
      <c r="M2977" s="118"/>
    </row>
    <row r="2978" spans="5:13">
      <c r="E2978" s="21"/>
      <c r="L2978" s="117"/>
      <c r="M2978" s="118"/>
    </row>
    <row r="2979" spans="5:13">
      <c r="E2979" s="21"/>
      <c r="L2979" s="117"/>
      <c r="M2979" s="118"/>
    </row>
    <row r="2980" spans="5:13">
      <c r="E2980" s="21"/>
      <c r="L2980" s="117"/>
      <c r="M2980" s="118"/>
    </row>
    <row r="2981" spans="5:13">
      <c r="E2981" s="21"/>
      <c r="L2981" s="117"/>
      <c r="M2981" s="118"/>
    </row>
    <row r="2982" spans="5:13">
      <c r="E2982" s="21"/>
      <c r="L2982" s="117"/>
      <c r="M2982" s="118"/>
    </row>
    <row r="2983" spans="5:13">
      <c r="E2983" s="21"/>
      <c r="L2983" s="117"/>
      <c r="M2983" s="118"/>
    </row>
    <row r="2984" spans="5:13">
      <c r="E2984" s="21"/>
      <c r="L2984" s="117"/>
      <c r="M2984" s="118"/>
    </row>
    <row r="2985" spans="5:13">
      <c r="E2985" s="21"/>
      <c r="L2985" s="117"/>
      <c r="M2985" s="118"/>
    </row>
    <row r="2986" spans="5:13">
      <c r="E2986" s="21"/>
      <c r="L2986" s="117"/>
      <c r="M2986" s="118"/>
    </row>
    <row r="2987" spans="5:13">
      <c r="E2987" s="21"/>
      <c r="L2987" s="117"/>
      <c r="M2987" s="118"/>
    </row>
    <row r="2988" spans="5:13">
      <c r="E2988" s="21"/>
      <c r="L2988" s="117"/>
      <c r="M2988" s="118"/>
    </row>
    <row r="2989" spans="5:13">
      <c r="E2989" s="21"/>
      <c r="L2989" s="117"/>
      <c r="M2989" s="118"/>
    </row>
    <row r="2990" spans="5:13">
      <c r="E2990" s="21"/>
      <c r="L2990" s="117"/>
      <c r="M2990" s="118"/>
    </row>
    <row r="2991" spans="5:13">
      <c r="E2991" s="21"/>
      <c r="L2991" s="117"/>
      <c r="M2991" s="118"/>
    </row>
    <row r="2992" spans="5:13">
      <c r="E2992" s="21"/>
      <c r="L2992" s="117"/>
      <c r="M2992" s="118"/>
    </row>
    <row r="2993" spans="5:13">
      <c r="E2993" s="21"/>
      <c r="L2993" s="117"/>
      <c r="M2993" s="118"/>
    </row>
    <row r="2994" spans="5:13">
      <c r="E2994" s="21"/>
      <c r="L2994" s="117"/>
      <c r="M2994" s="118"/>
    </row>
    <row r="2995" spans="5:13">
      <c r="E2995" s="21"/>
      <c r="L2995" s="117"/>
      <c r="M2995" s="118"/>
    </row>
    <row r="2996" spans="5:13">
      <c r="E2996" s="21"/>
      <c r="L2996" s="117"/>
      <c r="M2996" s="118"/>
    </row>
    <row r="2997" spans="5:13">
      <c r="E2997" s="21"/>
      <c r="L2997" s="117"/>
      <c r="M2997" s="118"/>
    </row>
    <row r="2998" spans="5:13">
      <c r="E2998" s="21"/>
      <c r="L2998" s="117"/>
      <c r="M2998" s="118"/>
    </row>
    <row r="2999" spans="5:13">
      <c r="E2999" s="21"/>
      <c r="L2999" s="117"/>
      <c r="M2999" s="118"/>
    </row>
    <row r="3000" spans="5:13">
      <c r="E3000" s="21"/>
      <c r="L3000" s="117"/>
      <c r="M3000" s="118"/>
    </row>
    <row r="3001" spans="5:13">
      <c r="E3001" s="21"/>
      <c r="L3001" s="117"/>
      <c r="M3001" s="118"/>
    </row>
    <row r="3002" spans="5:13">
      <c r="E3002" s="21"/>
      <c r="L3002" s="117"/>
      <c r="M3002" s="118"/>
    </row>
    <row r="3003" spans="5:13">
      <c r="E3003" s="21"/>
      <c r="L3003" s="117"/>
      <c r="M3003" s="118"/>
    </row>
    <row r="3004" spans="5:13">
      <c r="E3004" s="21"/>
      <c r="L3004" s="117"/>
      <c r="M3004" s="118"/>
    </row>
    <row r="3005" spans="5:13">
      <c r="E3005" s="21"/>
      <c r="L3005" s="117"/>
      <c r="M3005" s="118"/>
    </row>
    <row r="3006" spans="5:13">
      <c r="E3006" s="21"/>
      <c r="L3006" s="117"/>
      <c r="M3006" s="118"/>
    </row>
    <row r="3007" spans="5:13">
      <c r="E3007" s="21"/>
      <c r="L3007" s="117"/>
      <c r="M3007" s="118"/>
    </row>
    <row r="3008" spans="5:13">
      <c r="E3008" s="21"/>
      <c r="L3008" s="117"/>
      <c r="M3008" s="118"/>
    </row>
    <row r="3009" spans="5:13">
      <c r="E3009" s="21"/>
      <c r="L3009" s="117"/>
      <c r="M3009" s="118"/>
    </row>
    <row r="3010" spans="5:13">
      <c r="E3010" s="21"/>
      <c r="L3010" s="117"/>
      <c r="M3010" s="118"/>
    </row>
    <row r="3011" spans="5:13">
      <c r="E3011" s="21"/>
      <c r="L3011" s="117"/>
      <c r="M3011" s="118"/>
    </row>
    <row r="3012" spans="5:13">
      <c r="E3012" s="21"/>
      <c r="L3012" s="117"/>
      <c r="M3012" s="118"/>
    </row>
    <row r="3013" spans="5:13">
      <c r="E3013" s="21"/>
      <c r="L3013" s="117"/>
      <c r="M3013" s="118"/>
    </row>
    <row r="3014" spans="5:13">
      <c r="E3014" s="21"/>
      <c r="L3014" s="117"/>
      <c r="M3014" s="118"/>
    </row>
    <row r="3015" spans="5:13">
      <c r="E3015" s="21"/>
      <c r="L3015" s="117"/>
      <c r="M3015" s="118"/>
    </row>
    <row r="3016" spans="5:13">
      <c r="E3016" s="21"/>
      <c r="L3016" s="117"/>
      <c r="M3016" s="118"/>
    </row>
    <row r="3017" spans="5:13">
      <c r="E3017" s="21"/>
      <c r="L3017" s="117"/>
      <c r="M3017" s="118"/>
    </row>
    <row r="3018" spans="5:13">
      <c r="E3018" s="21"/>
      <c r="L3018" s="117"/>
      <c r="M3018" s="118"/>
    </row>
    <row r="3019" spans="5:13">
      <c r="E3019" s="21"/>
      <c r="L3019" s="117"/>
      <c r="M3019" s="118"/>
    </row>
    <row r="3020" spans="5:13">
      <c r="E3020" s="21"/>
      <c r="L3020" s="117"/>
      <c r="M3020" s="118"/>
    </row>
    <row r="3021" spans="5:13">
      <c r="E3021" s="21"/>
      <c r="L3021" s="117"/>
      <c r="M3021" s="118"/>
    </row>
    <row r="3022" spans="5:13">
      <c r="E3022" s="21"/>
      <c r="L3022" s="117"/>
      <c r="M3022" s="118"/>
    </row>
    <row r="3023" spans="5:13">
      <c r="E3023" s="21"/>
      <c r="L3023" s="117"/>
      <c r="M3023" s="118"/>
    </row>
    <row r="3024" spans="5:13">
      <c r="E3024" s="21"/>
      <c r="L3024" s="117"/>
      <c r="M3024" s="118"/>
    </row>
    <row r="3025" spans="5:13">
      <c r="E3025" s="21"/>
      <c r="L3025" s="117"/>
      <c r="M3025" s="118"/>
    </row>
    <row r="3026" spans="5:13">
      <c r="E3026" s="21"/>
      <c r="L3026" s="117"/>
      <c r="M3026" s="118"/>
    </row>
    <row r="3027" spans="5:13">
      <c r="E3027" s="21"/>
      <c r="L3027" s="117"/>
      <c r="M3027" s="118"/>
    </row>
    <row r="3028" spans="5:13">
      <c r="E3028" s="21"/>
      <c r="L3028" s="117"/>
      <c r="M3028" s="118"/>
    </row>
    <row r="3029" spans="5:13">
      <c r="E3029" s="21"/>
      <c r="L3029" s="117"/>
      <c r="M3029" s="118"/>
    </row>
    <row r="3030" spans="5:13">
      <c r="E3030" s="21"/>
      <c r="L3030" s="117"/>
      <c r="M3030" s="118"/>
    </row>
    <row r="3031" spans="5:13">
      <c r="E3031" s="21"/>
      <c r="L3031" s="117"/>
      <c r="M3031" s="118"/>
    </row>
    <row r="3032" spans="5:13">
      <c r="E3032" s="21"/>
      <c r="L3032" s="117"/>
      <c r="M3032" s="118"/>
    </row>
    <row r="3033" spans="5:13">
      <c r="E3033" s="21"/>
      <c r="L3033" s="117"/>
      <c r="M3033" s="118"/>
    </row>
    <row r="3034" spans="5:13">
      <c r="E3034" s="21"/>
      <c r="L3034" s="117"/>
      <c r="M3034" s="118"/>
    </row>
    <row r="3035" spans="5:13">
      <c r="E3035" s="21"/>
      <c r="L3035" s="117"/>
      <c r="M3035" s="118"/>
    </row>
    <row r="3036" spans="5:13">
      <c r="E3036" s="21"/>
      <c r="L3036" s="117"/>
      <c r="M3036" s="118"/>
    </row>
    <row r="3037" spans="5:13">
      <c r="E3037" s="21"/>
      <c r="L3037" s="117"/>
      <c r="M3037" s="118"/>
    </row>
    <row r="3038" spans="5:13">
      <c r="E3038" s="21"/>
      <c r="L3038" s="117"/>
      <c r="M3038" s="118"/>
    </row>
    <row r="3039" spans="5:13">
      <c r="E3039" s="21"/>
      <c r="L3039" s="117"/>
      <c r="M3039" s="118"/>
    </row>
    <row r="3040" spans="5:13">
      <c r="E3040" s="21"/>
      <c r="L3040" s="117"/>
      <c r="M3040" s="118"/>
    </row>
    <row r="3041" spans="5:13">
      <c r="E3041" s="21"/>
      <c r="L3041" s="117"/>
      <c r="M3041" s="118"/>
    </row>
    <row r="3042" spans="5:13">
      <c r="E3042" s="21"/>
      <c r="L3042" s="117"/>
      <c r="M3042" s="118"/>
    </row>
    <row r="3043" spans="5:13">
      <c r="E3043" s="21"/>
      <c r="L3043" s="117"/>
      <c r="M3043" s="118"/>
    </row>
    <row r="3044" spans="5:13">
      <c r="E3044" s="21"/>
      <c r="L3044" s="117"/>
      <c r="M3044" s="118"/>
    </row>
    <row r="3045" spans="5:13">
      <c r="E3045" s="21"/>
      <c r="L3045" s="117"/>
      <c r="M3045" s="118"/>
    </row>
    <row r="3046" spans="5:13">
      <c r="E3046" s="21"/>
      <c r="L3046" s="117"/>
      <c r="M3046" s="118"/>
    </row>
    <row r="3047" spans="5:13">
      <c r="E3047" s="21"/>
      <c r="L3047" s="117"/>
      <c r="M3047" s="118"/>
    </row>
    <row r="3048" spans="5:13">
      <c r="E3048" s="21"/>
      <c r="L3048" s="117"/>
      <c r="M3048" s="118"/>
    </row>
    <row r="3049" spans="5:13">
      <c r="E3049" s="21"/>
      <c r="L3049" s="117"/>
      <c r="M3049" s="118"/>
    </row>
    <row r="3050" spans="5:13">
      <c r="E3050" s="21"/>
      <c r="L3050" s="117"/>
      <c r="M3050" s="118"/>
    </row>
    <row r="3051" spans="5:13">
      <c r="E3051" s="21"/>
      <c r="L3051" s="117"/>
      <c r="M3051" s="118"/>
    </row>
    <row r="3052" spans="5:13">
      <c r="E3052" s="21"/>
      <c r="L3052" s="117"/>
      <c r="M3052" s="118"/>
    </row>
    <row r="3053" spans="5:13">
      <c r="E3053" s="21"/>
      <c r="L3053" s="117"/>
      <c r="M3053" s="118"/>
    </row>
    <row r="3054" spans="5:13">
      <c r="E3054" s="21"/>
      <c r="L3054" s="117"/>
      <c r="M3054" s="118"/>
    </row>
    <row r="3055" spans="5:13">
      <c r="E3055" s="21"/>
      <c r="L3055" s="117"/>
      <c r="M3055" s="118"/>
    </row>
    <row r="3056" spans="5:13">
      <c r="E3056" s="21"/>
      <c r="L3056" s="117"/>
      <c r="M3056" s="118"/>
    </row>
    <row r="3057" spans="5:13">
      <c r="E3057" s="21"/>
      <c r="L3057" s="117"/>
      <c r="M3057" s="118"/>
    </row>
    <row r="3058" spans="5:13">
      <c r="E3058" s="21"/>
      <c r="L3058" s="117"/>
      <c r="M3058" s="118"/>
    </row>
    <row r="3059" spans="5:13">
      <c r="E3059" s="21"/>
      <c r="L3059" s="117"/>
      <c r="M3059" s="118"/>
    </row>
    <row r="3060" spans="5:13">
      <c r="E3060" s="21"/>
      <c r="L3060" s="117"/>
      <c r="M3060" s="118"/>
    </row>
    <row r="3061" spans="5:13">
      <c r="E3061" s="21"/>
      <c r="L3061" s="117"/>
      <c r="M3061" s="118"/>
    </row>
    <row r="3062" spans="5:13">
      <c r="E3062" s="21"/>
      <c r="L3062" s="117"/>
      <c r="M3062" s="118"/>
    </row>
    <row r="3063" spans="5:13">
      <c r="E3063" s="21"/>
      <c r="L3063" s="117"/>
      <c r="M3063" s="118"/>
    </row>
    <row r="3064" spans="5:13">
      <c r="E3064" s="21"/>
      <c r="L3064" s="117"/>
      <c r="M3064" s="118"/>
    </row>
    <row r="3065" spans="5:13">
      <c r="E3065" s="21"/>
      <c r="L3065" s="117"/>
      <c r="M3065" s="118"/>
    </row>
    <row r="3066" spans="5:13">
      <c r="E3066" s="21"/>
      <c r="L3066" s="117"/>
      <c r="M3066" s="118"/>
    </row>
    <row r="3067" spans="5:13">
      <c r="E3067" s="21"/>
      <c r="L3067" s="117"/>
      <c r="M3067" s="118"/>
    </row>
    <row r="3068" spans="5:13">
      <c r="E3068" s="21"/>
      <c r="L3068" s="117"/>
      <c r="M3068" s="118"/>
    </row>
    <row r="3069" spans="5:13">
      <c r="E3069" s="21"/>
      <c r="L3069" s="117"/>
      <c r="M3069" s="118"/>
    </row>
    <row r="3070" spans="5:13">
      <c r="E3070" s="21"/>
      <c r="L3070" s="117"/>
      <c r="M3070" s="118"/>
    </row>
    <row r="3071" spans="5:13">
      <c r="E3071" s="21"/>
      <c r="L3071" s="117"/>
      <c r="M3071" s="118"/>
    </row>
    <row r="3072" spans="5:13">
      <c r="E3072" s="21"/>
      <c r="L3072" s="117"/>
      <c r="M3072" s="118"/>
    </row>
    <row r="3073" spans="5:13">
      <c r="E3073" s="21"/>
      <c r="L3073" s="117"/>
      <c r="M3073" s="118"/>
    </row>
    <row r="3074" spans="5:13">
      <c r="E3074" s="21"/>
      <c r="L3074" s="117"/>
      <c r="M3074" s="118"/>
    </row>
    <row r="3075" spans="5:13">
      <c r="E3075" s="21"/>
      <c r="L3075" s="117"/>
      <c r="M3075" s="118"/>
    </row>
    <row r="3076" spans="5:13">
      <c r="E3076" s="21"/>
      <c r="L3076" s="117"/>
      <c r="M3076" s="118"/>
    </row>
    <row r="3077" spans="5:13">
      <c r="E3077" s="21"/>
      <c r="L3077" s="117"/>
      <c r="M3077" s="118"/>
    </row>
    <row r="3078" spans="5:13">
      <c r="E3078" s="21"/>
      <c r="L3078" s="117"/>
      <c r="M3078" s="118"/>
    </row>
    <row r="3079" spans="5:13">
      <c r="E3079" s="21"/>
      <c r="L3079" s="117"/>
      <c r="M3079" s="118"/>
    </row>
    <row r="3080" spans="5:13">
      <c r="E3080" s="21"/>
      <c r="L3080" s="117"/>
      <c r="M3080" s="118"/>
    </row>
    <row r="3081" spans="5:13">
      <c r="E3081" s="21"/>
      <c r="L3081" s="117"/>
      <c r="M3081" s="118"/>
    </row>
    <row r="3082" spans="5:13">
      <c r="E3082" s="21"/>
      <c r="L3082" s="117"/>
      <c r="M3082" s="118"/>
    </row>
    <row r="3083" spans="5:13">
      <c r="E3083" s="21"/>
      <c r="L3083" s="117"/>
      <c r="M3083" s="118"/>
    </row>
    <row r="3084" spans="5:13">
      <c r="E3084" s="21"/>
      <c r="L3084" s="117"/>
      <c r="M3084" s="118"/>
    </row>
    <row r="3085" spans="5:13">
      <c r="E3085" s="21"/>
      <c r="L3085" s="117"/>
      <c r="M3085" s="118"/>
    </row>
    <row r="3086" spans="5:13">
      <c r="E3086" s="21"/>
      <c r="L3086" s="117"/>
      <c r="M3086" s="118"/>
    </row>
    <row r="3087" spans="5:13">
      <c r="E3087" s="21"/>
      <c r="L3087" s="117"/>
      <c r="M3087" s="118"/>
    </row>
    <row r="3088" spans="5:13">
      <c r="E3088" s="21"/>
      <c r="L3088" s="117"/>
      <c r="M3088" s="118"/>
    </row>
    <row r="3089" spans="5:13">
      <c r="E3089" s="21"/>
      <c r="L3089" s="117"/>
      <c r="M3089" s="118"/>
    </row>
    <row r="3090" spans="5:13">
      <c r="E3090" s="21"/>
      <c r="L3090" s="117"/>
      <c r="M3090" s="118"/>
    </row>
    <row r="3091" spans="5:13">
      <c r="E3091" s="21"/>
      <c r="L3091" s="117"/>
      <c r="M3091" s="118"/>
    </row>
    <row r="3092" spans="5:13">
      <c r="E3092" s="21"/>
      <c r="L3092" s="117"/>
      <c r="M3092" s="118"/>
    </row>
    <row r="3093" spans="5:13">
      <c r="E3093" s="21"/>
      <c r="L3093" s="117"/>
      <c r="M3093" s="118"/>
    </row>
    <row r="3094" spans="5:13">
      <c r="E3094" s="21"/>
      <c r="L3094" s="117"/>
      <c r="M3094" s="118"/>
    </row>
    <row r="3095" spans="5:13">
      <c r="E3095" s="21"/>
      <c r="L3095" s="117"/>
      <c r="M3095" s="118"/>
    </row>
    <row r="3096" spans="5:13">
      <c r="E3096" s="21"/>
      <c r="L3096" s="117"/>
      <c r="M3096" s="118"/>
    </row>
    <row r="3097" spans="5:13">
      <c r="E3097" s="21"/>
      <c r="L3097" s="117"/>
      <c r="M3097" s="118"/>
    </row>
    <row r="3098" spans="5:13">
      <c r="E3098" s="21"/>
      <c r="L3098" s="117"/>
      <c r="M3098" s="118"/>
    </row>
    <row r="3099" spans="5:13">
      <c r="E3099" s="21"/>
      <c r="L3099" s="117"/>
      <c r="M3099" s="118"/>
    </row>
    <row r="3100" spans="5:13">
      <c r="E3100" s="21"/>
      <c r="L3100" s="117"/>
      <c r="M3100" s="118"/>
    </row>
    <row r="3101" spans="5:13">
      <c r="E3101" s="21"/>
      <c r="L3101" s="117"/>
      <c r="M3101" s="118"/>
    </row>
    <row r="3102" spans="5:13">
      <c r="E3102" s="21"/>
      <c r="L3102" s="117"/>
      <c r="M3102" s="118"/>
    </row>
    <row r="3103" spans="5:13">
      <c r="E3103" s="21"/>
      <c r="L3103" s="117"/>
      <c r="M3103" s="118"/>
    </row>
    <row r="3104" spans="5:13">
      <c r="E3104" s="21"/>
      <c r="L3104" s="117"/>
      <c r="M3104" s="118"/>
    </row>
    <row r="3105" spans="5:13">
      <c r="E3105" s="21"/>
      <c r="L3105" s="117"/>
      <c r="M3105" s="118"/>
    </row>
    <row r="3106" spans="5:13">
      <c r="E3106" s="21"/>
      <c r="L3106" s="117"/>
      <c r="M3106" s="118"/>
    </row>
    <row r="3107" spans="5:13">
      <c r="E3107" s="21"/>
      <c r="L3107" s="117"/>
      <c r="M3107" s="118"/>
    </row>
    <row r="3108" spans="5:13">
      <c r="E3108" s="21"/>
      <c r="L3108" s="117"/>
      <c r="M3108" s="118"/>
    </row>
    <row r="3109" spans="5:13">
      <c r="E3109" s="21"/>
      <c r="L3109" s="117"/>
      <c r="M3109" s="118"/>
    </row>
    <row r="3110" spans="5:13">
      <c r="E3110" s="21"/>
      <c r="L3110" s="117"/>
      <c r="M3110" s="118"/>
    </row>
    <row r="3111" spans="5:13">
      <c r="E3111" s="21"/>
      <c r="L3111" s="117"/>
      <c r="M3111" s="118"/>
    </row>
    <row r="3112" spans="5:13">
      <c r="E3112" s="21"/>
      <c r="L3112" s="117"/>
      <c r="M3112" s="118"/>
    </row>
    <row r="3113" spans="5:13">
      <c r="E3113" s="21"/>
      <c r="L3113" s="117"/>
      <c r="M3113" s="118"/>
    </row>
    <row r="3114" spans="5:13">
      <c r="E3114" s="21"/>
      <c r="L3114" s="117"/>
      <c r="M3114" s="118"/>
    </row>
    <row r="3115" spans="5:13">
      <c r="E3115" s="21"/>
      <c r="L3115" s="117"/>
      <c r="M3115" s="118"/>
    </row>
    <row r="3116" spans="5:13">
      <c r="E3116" s="21"/>
      <c r="L3116" s="117"/>
      <c r="M3116" s="118"/>
    </row>
    <row r="3117" spans="5:13">
      <c r="E3117" s="21"/>
      <c r="L3117" s="117"/>
      <c r="M3117" s="118"/>
    </row>
    <row r="3118" spans="5:13">
      <c r="E3118" s="21"/>
      <c r="L3118" s="117"/>
      <c r="M3118" s="118"/>
    </row>
    <row r="3119" spans="5:13">
      <c r="E3119" s="21"/>
      <c r="L3119" s="117"/>
      <c r="M3119" s="118"/>
    </row>
    <row r="3120" spans="5:13">
      <c r="E3120" s="21"/>
      <c r="L3120" s="117"/>
      <c r="M3120" s="118"/>
    </row>
    <row r="3121" spans="5:13">
      <c r="E3121" s="21"/>
      <c r="L3121" s="117"/>
      <c r="M3121" s="118"/>
    </row>
    <row r="3122" spans="5:13">
      <c r="E3122" s="21"/>
      <c r="L3122" s="117"/>
      <c r="M3122" s="118"/>
    </row>
    <row r="3123" spans="5:13">
      <c r="E3123" s="21"/>
      <c r="L3123" s="117"/>
      <c r="M3123" s="118"/>
    </row>
    <row r="3124" spans="5:13">
      <c r="E3124" s="21"/>
      <c r="L3124" s="117"/>
      <c r="M3124" s="118"/>
    </row>
    <row r="3125" spans="5:13">
      <c r="E3125" s="21"/>
      <c r="L3125" s="117"/>
      <c r="M3125" s="118"/>
    </row>
    <row r="3126" spans="5:13">
      <c r="E3126" s="21"/>
      <c r="L3126" s="117"/>
      <c r="M3126" s="118"/>
    </row>
    <row r="3127" spans="5:13">
      <c r="E3127" s="21"/>
      <c r="L3127" s="117"/>
      <c r="M3127" s="118"/>
    </row>
    <row r="3128" spans="5:13">
      <c r="E3128" s="21"/>
      <c r="L3128" s="117"/>
      <c r="M3128" s="118"/>
    </row>
    <row r="3129" spans="5:13">
      <c r="E3129" s="21"/>
      <c r="L3129" s="117"/>
      <c r="M3129" s="118"/>
    </row>
    <row r="3130" spans="5:13">
      <c r="E3130" s="21"/>
      <c r="L3130" s="117"/>
      <c r="M3130" s="118"/>
    </row>
    <row r="3131" spans="5:13">
      <c r="E3131" s="21"/>
      <c r="L3131" s="117"/>
      <c r="M3131" s="118"/>
    </row>
    <row r="3132" spans="5:13">
      <c r="E3132" s="21"/>
      <c r="L3132" s="117"/>
      <c r="M3132" s="118"/>
    </row>
    <row r="3133" spans="5:13">
      <c r="E3133" s="21"/>
      <c r="L3133" s="117"/>
      <c r="M3133" s="118"/>
    </row>
    <row r="3134" spans="5:13">
      <c r="E3134" s="21"/>
      <c r="L3134" s="117"/>
      <c r="M3134" s="118"/>
    </row>
    <row r="3135" spans="5:13">
      <c r="E3135" s="21"/>
      <c r="L3135" s="117"/>
      <c r="M3135" s="118"/>
    </row>
    <row r="3136" spans="5:13">
      <c r="E3136" s="21"/>
      <c r="L3136" s="117"/>
      <c r="M3136" s="118"/>
    </row>
    <row r="3137" spans="5:13">
      <c r="E3137" s="21"/>
      <c r="L3137" s="117"/>
      <c r="M3137" s="118"/>
    </row>
    <row r="3138" spans="5:13">
      <c r="E3138" s="21"/>
      <c r="L3138" s="117"/>
      <c r="M3138" s="118"/>
    </row>
    <row r="3139" spans="5:13">
      <c r="E3139" s="21"/>
      <c r="L3139" s="117"/>
      <c r="M3139" s="118"/>
    </row>
    <row r="3140" spans="5:13">
      <c r="E3140" s="21"/>
      <c r="L3140" s="117"/>
      <c r="M3140" s="118"/>
    </row>
    <row r="3141" spans="5:13">
      <c r="E3141" s="21"/>
      <c r="L3141" s="117"/>
      <c r="M3141" s="118"/>
    </row>
    <row r="3142" spans="5:13">
      <c r="E3142" s="21"/>
      <c r="L3142" s="117"/>
      <c r="M3142" s="118"/>
    </row>
    <row r="3143" spans="5:13">
      <c r="E3143" s="21"/>
      <c r="L3143" s="117"/>
      <c r="M3143" s="118"/>
    </row>
    <row r="3144" spans="5:13">
      <c r="E3144" s="21"/>
      <c r="L3144" s="117"/>
      <c r="M3144" s="118"/>
    </row>
    <row r="3145" spans="5:13">
      <c r="E3145" s="21"/>
      <c r="L3145" s="117"/>
      <c r="M3145" s="118"/>
    </row>
    <row r="3146" spans="5:13">
      <c r="E3146" s="21"/>
      <c r="L3146" s="117"/>
      <c r="M3146" s="118"/>
    </row>
    <row r="3147" spans="5:13">
      <c r="E3147" s="21"/>
      <c r="L3147" s="117"/>
      <c r="M3147" s="118"/>
    </row>
    <row r="3148" spans="5:13">
      <c r="E3148" s="21"/>
      <c r="L3148" s="117"/>
      <c r="M3148" s="118"/>
    </row>
    <row r="3149" spans="5:13">
      <c r="E3149" s="21"/>
      <c r="L3149" s="117"/>
      <c r="M3149" s="118"/>
    </row>
    <row r="3150" spans="5:13">
      <c r="E3150" s="21"/>
      <c r="L3150" s="117"/>
      <c r="M3150" s="118"/>
    </row>
    <row r="3151" spans="5:13">
      <c r="E3151" s="21"/>
      <c r="L3151" s="117"/>
      <c r="M3151" s="118"/>
    </row>
    <row r="3152" spans="5:13">
      <c r="E3152" s="21"/>
      <c r="L3152" s="117"/>
      <c r="M3152" s="118"/>
    </row>
    <row r="3153" spans="5:13">
      <c r="E3153" s="21"/>
      <c r="L3153" s="117"/>
      <c r="M3153" s="118"/>
    </row>
    <row r="3154" spans="5:13">
      <c r="E3154" s="21"/>
      <c r="L3154" s="117"/>
      <c r="M3154" s="118"/>
    </row>
    <row r="3155" spans="5:13">
      <c r="E3155" s="21"/>
      <c r="L3155" s="117"/>
      <c r="M3155" s="118"/>
    </row>
    <row r="3156" spans="5:13">
      <c r="E3156" s="21"/>
      <c r="L3156" s="117"/>
      <c r="M3156" s="118"/>
    </row>
    <row r="3157" spans="5:13">
      <c r="E3157" s="21"/>
      <c r="L3157" s="117"/>
      <c r="M3157" s="118"/>
    </row>
    <row r="3158" spans="5:13">
      <c r="E3158" s="21"/>
      <c r="L3158" s="117"/>
      <c r="M3158" s="118"/>
    </row>
    <row r="3159" spans="5:13">
      <c r="E3159" s="21"/>
      <c r="L3159" s="117"/>
      <c r="M3159" s="118"/>
    </row>
    <row r="3160" spans="5:13">
      <c r="E3160" s="21"/>
      <c r="L3160" s="117"/>
      <c r="M3160" s="118"/>
    </row>
    <row r="3161" spans="5:13">
      <c r="E3161" s="21"/>
      <c r="L3161" s="117"/>
      <c r="M3161" s="118"/>
    </row>
    <row r="3162" spans="5:13">
      <c r="E3162" s="21"/>
      <c r="L3162" s="117"/>
      <c r="M3162" s="118"/>
    </row>
    <row r="3163" spans="5:13">
      <c r="E3163" s="21"/>
      <c r="L3163" s="117"/>
      <c r="M3163" s="118"/>
    </row>
    <row r="3164" spans="5:13">
      <c r="E3164" s="21"/>
      <c r="L3164" s="117"/>
      <c r="M3164" s="118"/>
    </row>
    <row r="3165" spans="5:13">
      <c r="E3165" s="21"/>
      <c r="L3165" s="117"/>
      <c r="M3165" s="118"/>
    </row>
    <row r="3166" spans="5:13">
      <c r="E3166" s="21"/>
      <c r="L3166" s="117"/>
      <c r="M3166" s="118"/>
    </row>
    <row r="3167" spans="5:13">
      <c r="E3167" s="21"/>
      <c r="L3167" s="117"/>
      <c r="M3167" s="118"/>
    </row>
    <row r="3168" spans="5:13">
      <c r="E3168" s="21"/>
      <c r="L3168" s="117"/>
      <c r="M3168" s="118"/>
    </row>
    <row r="3169" spans="5:13">
      <c r="E3169" s="21"/>
      <c r="L3169" s="117"/>
      <c r="M3169" s="118"/>
    </row>
    <row r="3170" spans="5:13">
      <c r="E3170" s="21"/>
      <c r="L3170" s="117"/>
      <c r="M3170" s="118"/>
    </row>
    <row r="3171" spans="5:13">
      <c r="E3171" s="21"/>
      <c r="L3171" s="117"/>
      <c r="M3171" s="118"/>
    </row>
    <row r="3172" spans="5:13">
      <c r="E3172" s="21"/>
      <c r="L3172" s="117"/>
      <c r="M3172" s="118"/>
    </row>
    <row r="3173" spans="5:13">
      <c r="E3173" s="21"/>
      <c r="L3173" s="117"/>
      <c r="M3173" s="118"/>
    </row>
    <row r="3174" spans="5:13">
      <c r="E3174" s="21"/>
      <c r="L3174" s="117"/>
      <c r="M3174" s="118"/>
    </row>
    <row r="3175" spans="5:13">
      <c r="E3175" s="21"/>
      <c r="L3175" s="117"/>
      <c r="M3175" s="118"/>
    </row>
    <row r="3176" spans="5:13">
      <c r="E3176" s="21"/>
      <c r="L3176" s="117"/>
      <c r="M3176" s="118"/>
    </row>
    <row r="3177" spans="5:13">
      <c r="E3177" s="21"/>
      <c r="L3177" s="117"/>
      <c r="M3177" s="118"/>
    </row>
    <row r="3178" spans="5:13">
      <c r="E3178" s="21"/>
      <c r="L3178" s="117"/>
      <c r="M3178" s="118"/>
    </row>
    <row r="3179" spans="5:13">
      <c r="E3179" s="21"/>
      <c r="L3179" s="117"/>
      <c r="M3179" s="118"/>
    </row>
    <row r="3180" spans="5:13">
      <c r="E3180" s="21"/>
      <c r="L3180" s="117"/>
      <c r="M3180" s="118"/>
    </row>
    <row r="3181" spans="5:13">
      <c r="E3181" s="21"/>
      <c r="L3181" s="117"/>
      <c r="M3181" s="118"/>
    </row>
    <row r="3182" spans="5:13">
      <c r="E3182" s="21"/>
      <c r="L3182" s="117"/>
      <c r="M3182" s="118"/>
    </row>
    <row r="3183" spans="5:13">
      <c r="E3183" s="21"/>
      <c r="L3183" s="117"/>
      <c r="M3183" s="118"/>
    </row>
    <row r="3184" spans="5:13">
      <c r="E3184" s="21"/>
      <c r="L3184" s="117"/>
      <c r="M3184" s="118"/>
    </row>
    <row r="3185" spans="5:13">
      <c r="E3185" s="21"/>
      <c r="L3185" s="117"/>
      <c r="M3185" s="118"/>
    </row>
    <row r="3186" spans="5:13">
      <c r="E3186" s="21"/>
      <c r="L3186" s="117"/>
      <c r="M3186" s="118"/>
    </row>
    <row r="3187" spans="5:13">
      <c r="E3187" s="21"/>
      <c r="L3187" s="117"/>
      <c r="M3187" s="118"/>
    </row>
    <row r="3188" spans="5:13">
      <c r="E3188" s="21"/>
      <c r="L3188" s="117"/>
      <c r="M3188" s="118"/>
    </row>
    <row r="3189" spans="5:13">
      <c r="E3189" s="21"/>
      <c r="L3189" s="117"/>
      <c r="M3189" s="118"/>
    </row>
    <row r="3190" spans="5:13">
      <c r="E3190" s="21"/>
      <c r="L3190" s="117"/>
      <c r="M3190" s="118"/>
    </row>
    <row r="3191" spans="5:13">
      <c r="E3191" s="21"/>
      <c r="L3191" s="117"/>
      <c r="M3191" s="118"/>
    </row>
    <row r="3192" spans="5:13">
      <c r="E3192" s="21"/>
      <c r="L3192" s="117"/>
      <c r="M3192" s="118"/>
    </row>
    <row r="3193" spans="5:13">
      <c r="E3193" s="21"/>
      <c r="L3193" s="117"/>
      <c r="M3193" s="118"/>
    </row>
    <row r="3194" spans="5:13">
      <c r="E3194" s="21"/>
      <c r="L3194" s="117"/>
      <c r="M3194" s="118"/>
    </row>
    <row r="3195" spans="5:13">
      <c r="E3195" s="21"/>
      <c r="L3195" s="117"/>
      <c r="M3195" s="118"/>
    </row>
    <row r="3196" spans="5:13">
      <c r="E3196" s="21"/>
      <c r="L3196" s="117"/>
      <c r="M3196" s="118"/>
    </row>
    <row r="3197" spans="5:13">
      <c r="E3197" s="21"/>
      <c r="L3197" s="117"/>
      <c r="M3197" s="118"/>
    </row>
    <row r="3198" spans="5:13">
      <c r="E3198" s="21"/>
      <c r="L3198" s="117"/>
      <c r="M3198" s="118"/>
    </row>
    <row r="3199" spans="5:13">
      <c r="E3199" s="21"/>
      <c r="L3199" s="117"/>
      <c r="M3199" s="118"/>
    </row>
    <row r="3200" spans="5:13">
      <c r="E3200" s="21"/>
      <c r="L3200" s="117"/>
      <c r="M3200" s="118"/>
    </row>
    <row r="3201" spans="5:13">
      <c r="E3201" s="21"/>
      <c r="L3201" s="117"/>
      <c r="M3201" s="118"/>
    </row>
    <row r="3202" spans="5:13">
      <c r="E3202" s="21"/>
      <c r="L3202" s="117"/>
      <c r="M3202" s="118"/>
    </row>
    <row r="3203" spans="5:13">
      <c r="E3203" s="21"/>
      <c r="L3203" s="117"/>
      <c r="M3203" s="118"/>
    </row>
    <row r="3204" spans="5:13">
      <c r="E3204" s="21"/>
      <c r="L3204" s="117"/>
      <c r="M3204" s="118"/>
    </row>
    <row r="3205" spans="5:13">
      <c r="E3205" s="21"/>
      <c r="L3205" s="117"/>
      <c r="M3205" s="118"/>
    </row>
    <row r="3206" spans="5:13">
      <c r="E3206" s="21"/>
      <c r="L3206" s="117"/>
      <c r="M3206" s="118"/>
    </row>
    <row r="3207" spans="5:13">
      <c r="E3207" s="21"/>
      <c r="L3207" s="117"/>
      <c r="M3207" s="118"/>
    </row>
    <row r="3208" spans="5:13">
      <c r="E3208" s="21"/>
      <c r="L3208" s="117"/>
      <c r="M3208" s="118"/>
    </row>
    <row r="3209" spans="5:13">
      <c r="E3209" s="21"/>
      <c r="L3209" s="117"/>
      <c r="M3209" s="118"/>
    </row>
    <row r="3210" spans="5:13">
      <c r="E3210" s="21"/>
      <c r="L3210" s="117"/>
      <c r="M3210" s="118"/>
    </row>
    <row r="3211" spans="5:13">
      <c r="E3211" s="21"/>
      <c r="L3211" s="117"/>
      <c r="M3211" s="118"/>
    </row>
    <row r="3212" spans="5:13">
      <c r="E3212" s="21"/>
      <c r="L3212" s="117"/>
      <c r="M3212" s="118"/>
    </row>
    <row r="3213" spans="5:13">
      <c r="E3213" s="21"/>
      <c r="L3213" s="117"/>
      <c r="M3213" s="118"/>
    </row>
    <row r="3214" spans="5:13">
      <c r="E3214" s="21"/>
      <c r="L3214" s="117"/>
      <c r="M3214" s="118"/>
    </row>
    <row r="3215" spans="5:13">
      <c r="E3215" s="21"/>
      <c r="L3215" s="117"/>
      <c r="M3215" s="118"/>
    </row>
    <row r="3216" spans="5:13">
      <c r="E3216" s="21"/>
      <c r="L3216" s="117"/>
      <c r="M3216" s="118"/>
    </row>
    <row r="3217" spans="5:13">
      <c r="E3217" s="21"/>
      <c r="L3217" s="117"/>
      <c r="M3217" s="118"/>
    </row>
    <row r="3218" spans="5:13">
      <c r="E3218" s="21"/>
      <c r="L3218" s="117"/>
      <c r="M3218" s="118"/>
    </row>
    <row r="3219" spans="5:13">
      <c r="E3219" s="21"/>
      <c r="L3219" s="117"/>
      <c r="M3219" s="118"/>
    </row>
    <row r="3220" spans="5:13">
      <c r="E3220" s="21"/>
      <c r="L3220" s="117"/>
      <c r="M3220" s="118"/>
    </row>
    <row r="3221" spans="5:13">
      <c r="E3221" s="21"/>
      <c r="L3221" s="117"/>
      <c r="M3221" s="118"/>
    </row>
    <row r="3222" spans="5:13">
      <c r="E3222" s="21"/>
      <c r="L3222" s="117"/>
      <c r="M3222" s="118"/>
    </row>
    <row r="3223" spans="5:13">
      <c r="E3223" s="21"/>
      <c r="L3223" s="117"/>
      <c r="M3223" s="118"/>
    </row>
    <row r="3224" spans="5:13">
      <c r="E3224" s="21"/>
      <c r="L3224" s="117"/>
      <c r="M3224" s="118"/>
    </row>
    <row r="3225" spans="5:13">
      <c r="E3225" s="21"/>
      <c r="L3225" s="117"/>
      <c r="M3225" s="118"/>
    </row>
    <row r="3226" spans="5:13">
      <c r="E3226" s="21"/>
      <c r="L3226" s="117"/>
      <c r="M3226" s="118"/>
    </row>
    <row r="3227" spans="5:13">
      <c r="E3227" s="21"/>
      <c r="L3227" s="117"/>
      <c r="M3227" s="118"/>
    </row>
    <row r="3228" spans="5:13">
      <c r="E3228" s="21"/>
      <c r="L3228" s="117"/>
      <c r="M3228" s="118"/>
    </row>
    <row r="3229" spans="5:13">
      <c r="E3229" s="21"/>
      <c r="L3229" s="117"/>
      <c r="M3229" s="118"/>
    </row>
    <row r="3230" spans="5:13">
      <c r="E3230" s="21"/>
      <c r="L3230" s="117"/>
      <c r="M3230" s="118"/>
    </row>
    <row r="3231" spans="5:13">
      <c r="E3231" s="21"/>
      <c r="L3231" s="117"/>
      <c r="M3231" s="118"/>
    </row>
    <row r="3232" spans="5:13">
      <c r="E3232" s="21"/>
      <c r="L3232" s="117"/>
      <c r="M3232" s="118"/>
    </row>
    <row r="3233" spans="5:13">
      <c r="E3233" s="21"/>
      <c r="L3233" s="117"/>
      <c r="M3233" s="118"/>
    </row>
    <row r="3234" spans="5:13">
      <c r="E3234" s="21"/>
      <c r="L3234" s="117"/>
      <c r="M3234" s="118"/>
    </row>
    <row r="3235" spans="5:13">
      <c r="E3235" s="21"/>
      <c r="L3235" s="117"/>
      <c r="M3235" s="118"/>
    </row>
    <row r="3236" spans="5:13">
      <c r="E3236" s="21"/>
      <c r="L3236" s="117"/>
      <c r="M3236" s="118"/>
    </row>
    <row r="3237" spans="5:13">
      <c r="E3237" s="21"/>
      <c r="L3237" s="117"/>
      <c r="M3237" s="118"/>
    </row>
    <row r="3238" spans="5:13">
      <c r="E3238" s="21"/>
      <c r="L3238" s="117"/>
      <c r="M3238" s="118"/>
    </row>
    <row r="3239" spans="5:13">
      <c r="E3239" s="21"/>
      <c r="L3239" s="117"/>
      <c r="M3239" s="118"/>
    </row>
    <row r="3240" spans="5:13">
      <c r="E3240" s="21"/>
      <c r="L3240" s="117"/>
      <c r="M3240" s="118"/>
    </row>
    <row r="3241" spans="5:13">
      <c r="E3241" s="21"/>
      <c r="L3241" s="117"/>
      <c r="M3241" s="118"/>
    </row>
    <row r="3242" spans="5:13">
      <c r="E3242" s="21"/>
      <c r="L3242" s="117"/>
      <c r="M3242" s="118"/>
    </row>
    <row r="3243" spans="5:13">
      <c r="E3243" s="21"/>
      <c r="L3243" s="117"/>
      <c r="M3243" s="118"/>
    </row>
    <row r="3244" spans="5:13">
      <c r="E3244" s="21"/>
      <c r="L3244" s="117"/>
      <c r="M3244" s="118"/>
    </row>
    <row r="3245" spans="5:13">
      <c r="E3245" s="21"/>
      <c r="L3245" s="117"/>
      <c r="M3245" s="118"/>
    </row>
    <row r="3246" spans="5:13">
      <c r="E3246" s="21"/>
      <c r="L3246" s="117"/>
      <c r="M3246" s="118"/>
    </row>
    <row r="3247" spans="5:13">
      <c r="E3247" s="21"/>
      <c r="L3247" s="117"/>
      <c r="M3247" s="118"/>
    </row>
    <row r="3248" spans="5:13">
      <c r="E3248" s="21"/>
      <c r="L3248" s="117"/>
      <c r="M3248" s="118"/>
    </row>
    <row r="3249" spans="5:13">
      <c r="E3249" s="21"/>
      <c r="L3249" s="117"/>
      <c r="M3249" s="118"/>
    </row>
    <row r="3250" spans="5:13">
      <c r="E3250" s="21"/>
      <c r="L3250" s="117"/>
      <c r="M3250" s="118"/>
    </row>
    <row r="3251" spans="5:13">
      <c r="E3251" s="21"/>
      <c r="L3251" s="117"/>
      <c r="M3251" s="118"/>
    </row>
    <row r="3252" spans="5:13">
      <c r="E3252" s="21"/>
      <c r="L3252" s="117"/>
      <c r="M3252" s="118"/>
    </row>
    <row r="3253" spans="5:13">
      <c r="E3253" s="21"/>
      <c r="L3253" s="117"/>
      <c r="M3253" s="118"/>
    </row>
    <row r="3254" spans="5:13">
      <c r="E3254" s="21"/>
      <c r="L3254" s="117"/>
      <c r="M3254" s="118"/>
    </row>
    <row r="3255" spans="5:13">
      <c r="E3255" s="21"/>
      <c r="L3255" s="117"/>
      <c r="M3255" s="118"/>
    </row>
    <row r="3256" spans="5:13">
      <c r="E3256" s="21"/>
      <c r="L3256" s="117"/>
      <c r="M3256" s="118"/>
    </row>
    <row r="3257" spans="5:13">
      <c r="E3257" s="21"/>
      <c r="L3257" s="117"/>
      <c r="M3257" s="118"/>
    </row>
    <row r="3258" spans="5:13">
      <c r="E3258" s="21"/>
      <c r="L3258" s="117"/>
      <c r="M3258" s="118"/>
    </row>
    <row r="3259" spans="5:13">
      <c r="E3259" s="21"/>
      <c r="L3259" s="117"/>
      <c r="M3259" s="118"/>
    </row>
    <row r="3260" spans="5:13">
      <c r="E3260" s="21"/>
      <c r="L3260" s="117"/>
      <c r="M3260" s="118"/>
    </row>
    <row r="3261" spans="5:13">
      <c r="E3261" s="21"/>
      <c r="L3261" s="117"/>
      <c r="M3261" s="118"/>
    </row>
    <row r="3262" spans="5:13">
      <c r="E3262" s="21"/>
      <c r="L3262" s="117"/>
      <c r="M3262" s="118"/>
    </row>
    <row r="3263" spans="5:13">
      <c r="E3263" s="21"/>
      <c r="L3263" s="117"/>
      <c r="M3263" s="118"/>
    </row>
    <row r="3264" spans="5:13">
      <c r="E3264" s="21"/>
      <c r="L3264" s="117"/>
      <c r="M3264" s="118"/>
    </row>
    <row r="3265" spans="5:13">
      <c r="E3265" s="21"/>
      <c r="L3265" s="117"/>
      <c r="M3265" s="118"/>
    </row>
    <row r="3266" spans="5:13">
      <c r="E3266" s="21"/>
      <c r="L3266" s="117"/>
      <c r="M3266" s="118"/>
    </row>
    <row r="3267" spans="5:13">
      <c r="E3267" s="21"/>
      <c r="L3267" s="117"/>
      <c r="M3267" s="118"/>
    </row>
    <row r="3268" spans="5:13">
      <c r="E3268" s="21"/>
      <c r="L3268" s="117"/>
      <c r="M3268" s="118"/>
    </row>
    <row r="3269" spans="5:13">
      <c r="E3269" s="21"/>
      <c r="L3269" s="117"/>
      <c r="M3269" s="118"/>
    </row>
    <row r="3270" spans="5:13">
      <c r="E3270" s="21"/>
      <c r="L3270" s="117"/>
      <c r="M3270" s="118"/>
    </row>
    <row r="3271" spans="5:13">
      <c r="E3271" s="21"/>
      <c r="L3271" s="117"/>
      <c r="M3271" s="118"/>
    </row>
    <row r="3272" spans="5:13">
      <c r="E3272" s="21"/>
      <c r="L3272" s="117"/>
      <c r="M3272" s="118"/>
    </row>
    <row r="3273" spans="5:13">
      <c r="E3273" s="21"/>
      <c r="L3273" s="117"/>
      <c r="M3273" s="118"/>
    </row>
    <row r="3274" spans="5:13">
      <c r="E3274" s="21"/>
      <c r="L3274" s="117"/>
      <c r="M3274" s="118"/>
    </row>
    <row r="3275" spans="5:13">
      <c r="E3275" s="21"/>
      <c r="L3275" s="117"/>
      <c r="M3275" s="118"/>
    </row>
    <row r="3276" spans="5:13">
      <c r="E3276" s="21"/>
      <c r="L3276" s="117"/>
      <c r="M3276" s="118"/>
    </row>
    <row r="3277" spans="5:13">
      <c r="E3277" s="21"/>
      <c r="L3277" s="117"/>
      <c r="M3277" s="118"/>
    </row>
    <row r="3278" spans="5:13">
      <c r="E3278" s="21"/>
      <c r="L3278" s="117"/>
      <c r="M3278" s="118"/>
    </row>
    <row r="3279" spans="5:13">
      <c r="E3279" s="21"/>
      <c r="L3279" s="117"/>
      <c r="M3279" s="118"/>
    </row>
    <row r="3280" spans="5:13">
      <c r="E3280" s="21"/>
      <c r="L3280" s="117"/>
      <c r="M3280" s="118"/>
    </row>
    <row r="3281" spans="5:13">
      <c r="E3281" s="21"/>
      <c r="L3281" s="117"/>
      <c r="M3281" s="118"/>
    </row>
    <row r="3282" spans="5:13">
      <c r="E3282" s="21"/>
      <c r="L3282" s="117"/>
      <c r="M3282" s="118"/>
    </row>
    <row r="3283" spans="5:13">
      <c r="E3283" s="21"/>
      <c r="L3283" s="117"/>
      <c r="M3283" s="118"/>
    </row>
    <row r="3284" spans="5:13">
      <c r="E3284" s="21"/>
      <c r="L3284" s="117"/>
      <c r="M3284" s="118"/>
    </row>
    <row r="3285" spans="5:13">
      <c r="E3285" s="21"/>
      <c r="L3285" s="117"/>
      <c r="M3285" s="118"/>
    </row>
    <row r="3286" spans="5:13">
      <c r="E3286" s="21"/>
      <c r="L3286" s="117"/>
      <c r="M3286" s="118"/>
    </row>
    <row r="3287" spans="5:13">
      <c r="E3287" s="21"/>
      <c r="L3287" s="117"/>
      <c r="M3287" s="118"/>
    </row>
    <row r="3288" spans="5:13">
      <c r="E3288" s="21"/>
      <c r="L3288" s="117"/>
      <c r="M3288" s="118"/>
    </row>
    <row r="3289" spans="5:13">
      <c r="E3289" s="21"/>
      <c r="L3289" s="117"/>
      <c r="M3289" s="118"/>
    </row>
    <row r="3290" spans="5:13">
      <c r="E3290" s="21"/>
      <c r="L3290" s="117"/>
      <c r="M3290" s="118"/>
    </row>
    <row r="3291" spans="5:13">
      <c r="E3291" s="21"/>
      <c r="L3291" s="117"/>
      <c r="M3291" s="118"/>
    </row>
    <row r="3292" spans="5:13">
      <c r="E3292" s="21"/>
      <c r="L3292" s="117"/>
      <c r="M3292" s="118"/>
    </row>
    <row r="3293" spans="5:13">
      <c r="E3293" s="21"/>
      <c r="L3293" s="117"/>
      <c r="M3293" s="118"/>
    </row>
    <row r="3294" spans="5:13">
      <c r="E3294" s="21"/>
      <c r="L3294" s="117"/>
      <c r="M3294" s="118"/>
    </row>
    <row r="3295" spans="5:13">
      <c r="E3295" s="21"/>
      <c r="L3295" s="117"/>
      <c r="M3295" s="118"/>
    </row>
    <row r="3296" spans="5:13">
      <c r="E3296" s="21"/>
      <c r="L3296" s="117"/>
      <c r="M3296" s="118"/>
    </row>
    <row r="3297" spans="5:13">
      <c r="E3297" s="21"/>
      <c r="L3297" s="117"/>
      <c r="M3297" s="118"/>
    </row>
    <row r="3298" spans="5:13">
      <c r="E3298" s="21"/>
      <c r="L3298" s="117"/>
      <c r="M3298" s="118"/>
    </row>
    <row r="3299" spans="5:13">
      <c r="E3299" s="21"/>
      <c r="L3299" s="117"/>
      <c r="M3299" s="118"/>
    </row>
    <row r="3300" spans="5:13">
      <c r="E3300" s="21"/>
      <c r="L3300" s="117"/>
      <c r="M3300" s="118"/>
    </row>
    <row r="3301" spans="5:13">
      <c r="E3301" s="21"/>
      <c r="L3301" s="117"/>
      <c r="M3301" s="118"/>
    </row>
    <row r="3302" spans="5:13">
      <c r="E3302" s="21"/>
      <c r="L3302" s="117"/>
      <c r="M3302" s="118"/>
    </row>
    <row r="3303" spans="5:13">
      <c r="E3303" s="21"/>
      <c r="L3303" s="117"/>
      <c r="M3303" s="118"/>
    </row>
    <row r="3304" spans="5:13">
      <c r="E3304" s="21"/>
      <c r="L3304" s="117"/>
      <c r="M3304" s="118"/>
    </row>
    <row r="3305" spans="5:13">
      <c r="E3305" s="21"/>
      <c r="L3305" s="117"/>
      <c r="M3305" s="118"/>
    </row>
    <row r="3306" spans="5:13">
      <c r="E3306" s="21"/>
      <c r="L3306" s="117"/>
      <c r="M3306" s="118"/>
    </row>
    <row r="3307" spans="5:13">
      <c r="L3307" s="117"/>
      <c r="M3307" s="118"/>
    </row>
    <row r="3308" spans="5:13">
      <c r="L3308" s="117"/>
      <c r="M3308" s="118"/>
    </row>
    <row r="3309" spans="5:13">
      <c r="L3309" s="117"/>
      <c r="M3309" s="118"/>
    </row>
    <row r="3310" spans="5:13">
      <c r="L3310" s="117"/>
      <c r="M3310" s="118"/>
    </row>
    <row r="3311" spans="5:13">
      <c r="L3311" s="117"/>
      <c r="M3311" s="118"/>
    </row>
    <row r="3312" spans="5:13">
      <c r="L3312" s="117"/>
      <c r="M3312" s="118"/>
    </row>
    <row r="3313" spans="12:13">
      <c r="L3313" s="117"/>
      <c r="M3313" s="118"/>
    </row>
    <row r="3314" spans="12:13">
      <c r="L3314" s="117"/>
      <c r="M3314" s="118"/>
    </row>
    <row r="3315" spans="12:13">
      <c r="L3315" s="117"/>
      <c r="M3315" s="118"/>
    </row>
    <row r="3316" spans="12:13">
      <c r="L3316" s="117"/>
      <c r="M3316" s="118"/>
    </row>
    <row r="3317" spans="12:13">
      <c r="L3317" s="117"/>
      <c r="M3317" s="118"/>
    </row>
    <row r="3318" spans="12:13">
      <c r="L3318" s="117"/>
      <c r="M3318" s="118"/>
    </row>
    <row r="3319" spans="12:13">
      <c r="L3319" s="117"/>
      <c r="M3319" s="118"/>
    </row>
    <row r="3320" spans="12:13">
      <c r="L3320" s="117"/>
      <c r="M3320" s="118"/>
    </row>
    <row r="3321" spans="12:13">
      <c r="L3321" s="117"/>
      <c r="M3321" s="118"/>
    </row>
    <row r="3322" spans="12:13">
      <c r="L3322" s="117"/>
      <c r="M3322" s="118"/>
    </row>
    <row r="3323" spans="12:13">
      <c r="L3323" s="117"/>
      <c r="M3323" s="118"/>
    </row>
    <row r="3324" spans="12:13">
      <c r="L3324" s="117"/>
      <c r="M3324" s="118"/>
    </row>
    <row r="3325" spans="12:13">
      <c r="L3325" s="117"/>
      <c r="M3325" s="118"/>
    </row>
    <row r="3326" spans="12:13">
      <c r="L3326" s="117"/>
      <c r="M3326" s="118"/>
    </row>
    <row r="3327" spans="12:13">
      <c r="L3327" s="117"/>
      <c r="M3327" s="118"/>
    </row>
    <row r="3328" spans="12:13">
      <c r="L3328" s="117"/>
      <c r="M3328" s="118"/>
    </row>
    <row r="3329" spans="12:13">
      <c r="L3329" s="117"/>
      <c r="M3329" s="118"/>
    </row>
    <row r="3330" spans="12:13">
      <c r="L3330" s="117"/>
      <c r="M3330" s="118"/>
    </row>
    <row r="3331" spans="12:13">
      <c r="L3331" s="117"/>
      <c r="M3331" s="118"/>
    </row>
    <row r="3332" spans="12:13">
      <c r="L3332" s="117"/>
      <c r="M3332" s="118"/>
    </row>
    <row r="3333" spans="12:13">
      <c r="L3333" s="117"/>
      <c r="M3333" s="118"/>
    </row>
    <row r="3334" spans="12:13">
      <c r="L3334" s="117"/>
      <c r="M3334" s="118"/>
    </row>
    <row r="3335" spans="12:13">
      <c r="L3335" s="117"/>
      <c r="M3335" s="118"/>
    </row>
    <row r="3336" spans="12:13">
      <c r="L3336" s="117"/>
      <c r="M3336" s="118"/>
    </row>
    <row r="3337" spans="12:13">
      <c r="L3337" s="117"/>
      <c r="M3337" s="118"/>
    </row>
    <row r="3338" spans="12:13">
      <c r="L3338" s="117"/>
      <c r="M3338" s="118"/>
    </row>
    <row r="3339" spans="12:13">
      <c r="L3339" s="117"/>
      <c r="M3339" s="118"/>
    </row>
    <row r="3340" spans="12:13">
      <c r="L3340" s="117"/>
      <c r="M3340" s="118"/>
    </row>
    <row r="3341" spans="12:13">
      <c r="L3341" s="117"/>
      <c r="M3341" s="118"/>
    </row>
    <row r="3342" spans="12:13">
      <c r="L3342" s="117"/>
      <c r="M3342" s="118"/>
    </row>
    <row r="3343" spans="12:13">
      <c r="L3343" s="117"/>
      <c r="M3343" s="118"/>
    </row>
    <row r="3344" spans="12:13">
      <c r="L3344" s="117"/>
      <c r="M3344" s="118"/>
    </row>
    <row r="3345" spans="12:13">
      <c r="L3345" s="117"/>
      <c r="M3345" s="118"/>
    </row>
    <row r="3346" spans="12:13">
      <c r="L3346" s="117"/>
      <c r="M3346" s="118"/>
    </row>
    <row r="3347" spans="12:13">
      <c r="L3347" s="117"/>
      <c r="M3347" s="118"/>
    </row>
    <row r="3348" spans="12:13">
      <c r="L3348" s="117"/>
      <c r="M3348" s="118"/>
    </row>
    <row r="3349" spans="12:13">
      <c r="L3349" s="117"/>
      <c r="M3349" s="118"/>
    </row>
    <row r="3350" spans="12:13">
      <c r="L3350" s="117"/>
      <c r="M3350" s="118"/>
    </row>
    <row r="3351" spans="12:13">
      <c r="L3351" s="117"/>
      <c r="M3351" s="118"/>
    </row>
    <row r="3352" spans="12:13">
      <c r="L3352" s="117"/>
      <c r="M3352" s="118"/>
    </row>
    <row r="3353" spans="12:13">
      <c r="L3353" s="117"/>
      <c r="M3353" s="118"/>
    </row>
    <row r="3354" spans="12:13">
      <c r="L3354" s="117"/>
      <c r="M3354" s="118"/>
    </row>
    <row r="3355" spans="12:13">
      <c r="L3355" s="117"/>
      <c r="M3355" s="118"/>
    </row>
    <row r="3356" spans="12:13">
      <c r="L3356" s="117"/>
      <c r="M3356" s="118"/>
    </row>
    <row r="3357" spans="12:13">
      <c r="L3357" s="117"/>
      <c r="M3357" s="118"/>
    </row>
    <row r="3358" spans="12:13">
      <c r="L3358" s="117"/>
      <c r="M3358" s="118"/>
    </row>
    <row r="3359" spans="12:13">
      <c r="L3359" s="117"/>
      <c r="M3359" s="118"/>
    </row>
    <row r="3360" spans="12:13">
      <c r="L3360" s="117"/>
      <c r="M3360" s="118"/>
    </row>
    <row r="3361" spans="12:13">
      <c r="L3361" s="117"/>
      <c r="M3361" s="118"/>
    </row>
    <row r="3362" spans="12:13">
      <c r="L3362" s="117"/>
      <c r="M3362" s="118"/>
    </row>
    <row r="3363" spans="12:13">
      <c r="L3363" s="117"/>
      <c r="M3363" s="118"/>
    </row>
    <row r="3364" spans="12:13">
      <c r="L3364" s="117"/>
      <c r="M3364" s="118"/>
    </row>
    <row r="3365" spans="12:13">
      <c r="L3365" s="117"/>
      <c r="M3365" s="118"/>
    </row>
    <row r="3366" spans="12:13">
      <c r="L3366" s="117"/>
      <c r="M3366" s="118"/>
    </row>
    <row r="3367" spans="12:13">
      <c r="L3367" s="117"/>
      <c r="M3367" s="118"/>
    </row>
    <row r="3368" spans="12:13">
      <c r="L3368" s="117"/>
      <c r="M3368" s="118"/>
    </row>
    <row r="3369" spans="12:13">
      <c r="L3369" s="117"/>
      <c r="M3369" s="118"/>
    </row>
    <row r="3370" spans="12:13">
      <c r="L3370" s="117"/>
      <c r="M3370" s="118"/>
    </row>
    <row r="3371" spans="12:13">
      <c r="L3371" s="117"/>
      <c r="M3371" s="118"/>
    </row>
    <row r="3372" spans="12:13">
      <c r="L3372" s="117"/>
      <c r="M3372" s="118"/>
    </row>
    <row r="3373" spans="12:13">
      <c r="L3373" s="117"/>
      <c r="M3373" s="118"/>
    </row>
    <row r="3374" spans="12:13">
      <c r="L3374" s="117"/>
      <c r="M3374" s="118"/>
    </row>
    <row r="3375" spans="12:13">
      <c r="L3375" s="117"/>
      <c r="M3375" s="118"/>
    </row>
    <row r="3376" spans="12:13">
      <c r="L3376" s="117"/>
      <c r="M3376" s="118"/>
    </row>
    <row r="3377" spans="12:13">
      <c r="L3377" s="117"/>
      <c r="M3377" s="118"/>
    </row>
    <row r="3378" spans="12:13">
      <c r="L3378" s="117"/>
      <c r="M3378" s="118"/>
    </row>
    <row r="3379" spans="12:13">
      <c r="L3379" s="117"/>
      <c r="M3379" s="118"/>
    </row>
    <row r="3380" spans="12:13">
      <c r="L3380" s="117"/>
      <c r="M3380" s="118"/>
    </row>
    <row r="3381" spans="12:13">
      <c r="L3381" s="117"/>
      <c r="M3381" s="118"/>
    </row>
    <row r="3382" spans="12:13">
      <c r="L3382" s="117"/>
      <c r="M3382" s="118"/>
    </row>
    <row r="3383" spans="12:13">
      <c r="L3383" s="117"/>
      <c r="M3383" s="118"/>
    </row>
    <row r="3384" spans="12:13">
      <c r="L3384" s="117"/>
      <c r="M3384" s="118"/>
    </row>
    <row r="3385" spans="12:13">
      <c r="L3385" s="117"/>
      <c r="M3385" s="118"/>
    </row>
    <row r="3386" spans="12:13">
      <c r="L3386" s="117"/>
      <c r="M3386" s="118"/>
    </row>
    <row r="3387" spans="12:13">
      <c r="L3387" s="117"/>
      <c r="M3387" s="118"/>
    </row>
    <row r="3388" spans="12:13">
      <c r="L3388" s="117"/>
      <c r="M3388" s="118"/>
    </row>
    <row r="3389" spans="12:13">
      <c r="L3389" s="117"/>
      <c r="M3389" s="118"/>
    </row>
    <row r="3390" spans="12:13">
      <c r="L3390" s="117"/>
      <c r="M3390" s="118"/>
    </row>
    <row r="3391" spans="12:13">
      <c r="L3391" s="117"/>
      <c r="M3391" s="118"/>
    </row>
    <row r="3392" spans="12:13">
      <c r="L3392" s="117"/>
      <c r="M3392" s="118"/>
    </row>
    <row r="3393" spans="12:13">
      <c r="L3393" s="117"/>
      <c r="M3393" s="118"/>
    </row>
    <row r="3394" spans="12:13">
      <c r="L3394" s="117"/>
      <c r="M3394" s="118"/>
    </row>
    <row r="3395" spans="12:13">
      <c r="L3395" s="117"/>
      <c r="M3395" s="118"/>
    </row>
    <row r="3396" spans="12:13">
      <c r="L3396" s="117"/>
      <c r="M3396" s="118"/>
    </row>
    <row r="3397" spans="12:13">
      <c r="L3397" s="117"/>
      <c r="M3397" s="118"/>
    </row>
    <row r="3398" spans="12:13">
      <c r="L3398" s="117"/>
      <c r="M3398" s="118"/>
    </row>
    <row r="3399" spans="12:13">
      <c r="L3399" s="117"/>
      <c r="M3399" s="118"/>
    </row>
    <row r="3400" spans="12:13">
      <c r="L3400" s="117"/>
      <c r="M3400" s="118"/>
    </row>
    <row r="3401" spans="12:13">
      <c r="L3401" s="117"/>
      <c r="M3401" s="118"/>
    </row>
    <row r="3402" spans="12:13">
      <c r="L3402" s="117"/>
      <c r="M3402" s="118"/>
    </row>
    <row r="3403" spans="12:13">
      <c r="L3403" s="117"/>
      <c r="M3403" s="118"/>
    </row>
    <row r="3404" spans="12:13">
      <c r="L3404" s="117"/>
      <c r="M3404" s="118"/>
    </row>
    <row r="3405" spans="12:13">
      <c r="L3405" s="117"/>
      <c r="M3405" s="118"/>
    </row>
    <row r="3406" spans="12:13">
      <c r="L3406" s="117"/>
      <c r="M3406" s="118"/>
    </row>
    <row r="3407" spans="12:13">
      <c r="L3407" s="117"/>
      <c r="M3407" s="118"/>
    </row>
    <row r="3408" spans="12:13">
      <c r="L3408" s="117"/>
      <c r="M3408" s="118"/>
    </row>
    <row r="3409" spans="12:13">
      <c r="L3409" s="117"/>
      <c r="M3409" s="118"/>
    </row>
    <row r="3410" spans="12:13">
      <c r="L3410" s="117"/>
      <c r="M3410" s="118"/>
    </row>
    <row r="3411" spans="12:13">
      <c r="L3411" s="117"/>
      <c r="M3411" s="118"/>
    </row>
    <row r="3412" spans="12:13">
      <c r="L3412" s="117"/>
      <c r="M3412" s="118"/>
    </row>
    <row r="3413" spans="12:13">
      <c r="L3413" s="117"/>
      <c r="M3413" s="118"/>
    </row>
    <row r="3414" spans="12:13">
      <c r="L3414" s="117"/>
      <c r="M3414" s="118"/>
    </row>
    <row r="3415" spans="12:13">
      <c r="L3415" s="117"/>
      <c r="M3415" s="118"/>
    </row>
    <row r="3416" spans="12:13">
      <c r="L3416" s="117"/>
      <c r="M3416" s="118"/>
    </row>
    <row r="3417" spans="12:13">
      <c r="L3417" s="117"/>
      <c r="M3417" s="118"/>
    </row>
    <row r="3418" spans="12:13">
      <c r="L3418" s="117"/>
      <c r="M3418" s="118"/>
    </row>
    <row r="3419" spans="12:13">
      <c r="L3419" s="117"/>
      <c r="M3419" s="118"/>
    </row>
    <row r="3420" spans="12:13">
      <c r="L3420" s="117"/>
      <c r="M3420" s="118"/>
    </row>
    <row r="3421" spans="12:13">
      <c r="L3421" s="117"/>
      <c r="M3421" s="118"/>
    </row>
    <row r="3422" spans="12:13">
      <c r="L3422" s="117"/>
      <c r="M3422" s="118"/>
    </row>
    <row r="3423" spans="12:13">
      <c r="L3423" s="117"/>
      <c r="M3423" s="118"/>
    </row>
    <row r="3424" spans="12:13">
      <c r="L3424" s="117"/>
      <c r="M3424" s="118"/>
    </row>
    <row r="3425" spans="12:13">
      <c r="L3425" s="117"/>
      <c r="M3425" s="118"/>
    </row>
    <row r="3426" spans="12:13">
      <c r="L3426" s="117"/>
      <c r="M3426" s="118"/>
    </row>
    <row r="3427" spans="12:13">
      <c r="L3427" s="117"/>
      <c r="M3427" s="118"/>
    </row>
    <row r="3428" spans="12:13">
      <c r="L3428" s="117"/>
      <c r="M3428" s="118"/>
    </row>
    <row r="3429" spans="12:13">
      <c r="L3429" s="117"/>
      <c r="M3429" s="118"/>
    </row>
    <row r="3430" spans="12:13">
      <c r="L3430" s="117"/>
      <c r="M3430" s="118"/>
    </row>
    <row r="3431" spans="12:13">
      <c r="L3431" s="117"/>
      <c r="M3431" s="118"/>
    </row>
    <row r="3432" spans="12:13">
      <c r="L3432" s="117"/>
      <c r="M3432" s="118"/>
    </row>
    <row r="3433" spans="12:13">
      <c r="L3433" s="117"/>
      <c r="M3433" s="118"/>
    </row>
    <row r="3434" spans="12:13">
      <c r="L3434" s="117"/>
      <c r="M3434" s="118"/>
    </row>
    <row r="3435" spans="12:13">
      <c r="L3435" s="117"/>
      <c r="M3435" s="118"/>
    </row>
    <row r="3436" spans="12:13">
      <c r="L3436" s="117"/>
      <c r="M3436" s="118"/>
    </row>
    <row r="3437" spans="12:13">
      <c r="L3437" s="117"/>
      <c r="M3437" s="118"/>
    </row>
    <row r="3438" spans="12:13">
      <c r="L3438" s="117"/>
      <c r="M3438" s="118"/>
    </row>
    <row r="3439" spans="12:13">
      <c r="L3439" s="117"/>
      <c r="M3439" s="118"/>
    </row>
    <row r="3440" spans="12:13">
      <c r="L3440" s="117"/>
      <c r="M3440" s="118"/>
    </row>
    <row r="3441" spans="12:13">
      <c r="L3441" s="117"/>
      <c r="M3441" s="118"/>
    </row>
    <row r="3442" spans="12:13">
      <c r="L3442" s="117"/>
      <c r="M3442" s="118"/>
    </row>
    <row r="3443" spans="12:13">
      <c r="L3443" s="117"/>
      <c r="M3443" s="118"/>
    </row>
    <row r="3444" spans="12:13">
      <c r="L3444" s="117"/>
      <c r="M3444" s="118"/>
    </row>
    <row r="3445" spans="12:13">
      <c r="L3445" s="117"/>
      <c r="M3445" s="118"/>
    </row>
    <row r="3446" spans="12:13">
      <c r="L3446" s="117"/>
      <c r="M3446" s="118"/>
    </row>
    <row r="3447" spans="12:13">
      <c r="L3447" s="117"/>
      <c r="M3447" s="118"/>
    </row>
    <row r="3448" spans="12:13">
      <c r="L3448" s="117"/>
      <c r="M3448" s="118"/>
    </row>
    <row r="3449" spans="12:13">
      <c r="L3449" s="117"/>
      <c r="M3449" s="118"/>
    </row>
    <row r="3450" spans="12:13">
      <c r="L3450" s="117"/>
      <c r="M3450" s="118"/>
    </row>
    <row r="3451" spans="12:13">
      <c r="L3451" s="117"/>
      <c r="M3451" s="118"/>
    </row>
    <row r="3452" spans="12:13">
      <c r="L3452" s="117"/>
      <c r="M3452" s="118"/>
    </row>
    <row r="3453" spans="12:13">
      <c r="L3453" s="117"/>
      <c r="M3453" s="118"/>
    </row>
    <row r="3454" spans="12:13">
      <c r="L3454" s="117"/>
      <c r="M3454" s="118"/>
    </row>
    <row r="3455" spans="12:13">
      <c r="L3455" s="117"/>
      <c r="M3455" s="118"/>
    </row>
    <row r="3456" spans="12:13">
      <c r="L3456" s="117"/>
      <c r="M3456" s="118"/>
    </row>
    <row r="3457" spans="12:13">
      <c r="L3457" s="117"/>
      <c r="M3457" s="118"/>
    </row>
    <row r="3458" spans="12:13">
      <c r="L3458" s="117"/>
      <c r="M3458" s="118"/>
    </row>
    <row r="3459" spans="12:13">
      <c r="L3459" s="117"/>
      <c r="M3459" s="118"/>
    </row>
    <row r="3460" spans="12:13">
      <c r="L3460" s="117"/>
      <c r="M3460" s="118"/>
    </row>
    <row r="3461" spans="12:13">
      <c r="L3461" s="117"/>
      <c r="M3461" s="118"/>
    </row>
    <row r="3462" spans="12:13">
      <c r="L3462" s="117"/>
      <c r="M3462" s="118"/>
    </row>
    <row r="3463" spans="12:13">
      <c r="L3463" s="117"/>
      <c r="M3463" s="118"/>
    </row>
    <row r="3464" spans="12:13">
      <c r="L3464" s="117"/>
      <c r="M3464" s="118"/>
    </row>
    <row r="3465" spans="12:13">
      <c r="L3465" s="117"/>
      <c r="M3465" s="118"/>
    </row>
    <row r="3466" spans="12:13">
      <c r="L3466" s="117"/>
      <c r="M3466" s="118"/>
    </row>
    <row r="3467" spans="12:13">
      <c r="L3467" s="117"/>
      <c r="M3467" s="118"/>
    </row>
    <row r="3468" spans="12:13">
      <c r="L3468" s="117"/>
      <c r="M3468" s="118"/>
    </row>
    <row r="3469" spans="12:13">
      <c r="L3469" s="117"/>
      <c r="M3469" s="118"/>
    </row>
    <row r="3470" spans="12:13">
      <c r="L3470" s="117"/>
      <c r="M3470" s="118"/>
    </row>
    <row r="3471" spans="12:13">
      <c r="L3471" s="117"/>
      <c r="M3471" s="118"/>
    </row>
    <row r="3472" spans="12:13">
      <c r="L3472" s="117"/>
      <c r="M3472" s="118"/>
    </row>
    <row r="3473" spans="12:13">
      <c r="L3473" s="117"/>
      <c r="M3473" s="118"/>
    </row>
    <row r="3474" spans="12:13">
      <c r="L3474" s="117"/>
      <c r="M3474" s="118"/>
    </row>
    <row r="3475" spans="12:13">
      <c r="L3475" s="117"/>
      <c r="M3475" s="118"/>
    </row>
    <row r="3476" spans="12:13">
      <c r="L3476" s="117"/>
      <c r="M3476" s="118"/>
    </row>
    <row r="3477" spans="12:13">
      <c r="L3477" s="117"/>
      <c r="M3477" s="118"/>
    </row>
    <row r="3478" spans="12:13">
      <c r="L3478" s="117"/>
      <c r="M3478" s="118"/>
    </row>
    <row r="3479" spans="12:13">
      <c r="L3479" s="117"/>
      <c r="M3479" s="118"/>
    </row>
    <row r="3480" spans="12:13">
      <c r="L3480" s="117"/>
      <c r="M3480" s="118"/>
    </row>
    <row r="3481" spans="12:13">
      <c r="L3481" s="117"/>
      <c r="M3481" s="118"/>
    </row>
    <row r="3482" spans="12:13">
      <c r="L3482" s="117"/>
      <c r="M3482" s="118"/>
    </row>
    <row r="3483" spans="12:13">
      <c r="L3483" s="117"/>
      <c r="M3483" s="118"/>
    </row>
    <row r="3484" spans="12:13">
      <c r="L3484" s="117"/>
      <c r="M3484" s="118"/>
    </row>
    <row r="3485" spans="12:13">
      <c r="L3485" s="117"/>
      <c r="M3485" s="118"/>
    </row>
    <row r="3486" spans="12:13">
      <c r="L3486" s="117"/>
      <c r="M3486" s="118"/>
    </row>
    <row r="3487" spans="12:13">
      <c r="L3487" s="117"/>
      <c r="M3487" s="118"/>
    </row>
    <row r="3488" spans="12:13">
      <c r="L3488" s="117"/>
      <c r="M3488" s="118"/>
    </row>
    <row r="3489" spans="12:13">
      <c r="L3489" s="117"/>
      <c r="M3489" s="118"/>
    </row>
    <row r="3490" spans="12:13">
      <c r="L3490" s="117"/>
      <c r="M3490" s="118"/>
    </row>
    <row r="3491" spans="12:13">
      <c r="L3491" s="117"/>
      <c r="M3491" s="118"/>
    </row>
    <row r="3492" spans="12:13">
      <c r="L3492" s="117"/>
      <c r="M3492" s="118"/>
    </row>
    <row r="3493" spans="12:13">
      <c r="L3493" s="117"/>
      <c r="M3493" s="118"/>
    </row>
    <row r="3494" spans="12:13">
      <c r="L3494" s="117"/>
      <c r="M3494" s="118"/>
    </row>
    <row r="3495" spans="12:13">
      <c r="L3495" s="117"/>
      <c r="M3495" s="118"/>
    </row>
    <row r="3496" spans="12:13">
      <c r="L3496" s="117"/>
      <c r="M3496" s="118"/>
    </row>
    <row r="3497" spans="12:13">
      <c r="L3497" s="117"/>
      <c r="M3497" s="118"/>
    </row>
    <row r="3498" spans="12:13">
      <c r="L3498" s="117"/>
      <c r="M3498" s="118"/>
    </row>
    <row r="3499" spans="12:13">
      <c r="L3499" s="117"/>
      <c r="M3499" s="118"/>
    </row>
    <row r="3500" spans="12:13">
      <c r="L3500" s="117"/>
      <c r="M3500" s="118"/>
    </row>
    <row r="3501" spans="12:13">
      <c r="L3501" s="117"/>
      <c r="M3501" s="118"/>
    </row>
    <row r="3502" spans="12:13">
      <c r="L3502" s="117"/>
      <c r="M3502" s="118"/>
    </row>
    <row r="3503" spans="12:13">
      <c r="L3503" s="117"/>
      <c r="M3503" s="118"/>
    </row>
    <row r="3504" spans="12:13">
      <c r="L3504" s="117"/>
      <c r="M3504" s="118"/>
    </row>
    <row r="3505" spans="12:13">
      <c r="L3505" s="117"/>
      <c r="M3505" s="118"/>
    </row>
    <row r="3506" spans="12:13">
      <c r="L3506" s="117"/>
      <c r="M3506" s="118"/>
    </row>
    <row r="3507" spans="12:13">
      <c r="L3507" s="117"/>
      <c r="M3507" s="118"/>
    </row>
    <row r="3508" spans="12:13">
      <c r="L3508" s="117"/>
      <c r="M3508" s="118"/>
    </row>
    <row r="3509" spans="12:13">
      <c r="L3509" s="117"/>
      <c r="M3509" s="118"/>
    </row>
    <row r="3510" spans="12:13">
      <c r="L3510" s="117"/>
      <c r="M3510" s="118"/>
    </row>
    <row r="3511" spans="12:13">
      <c r="L3511" s="117"/>
      <c r="M3511" s="118"/>
    </row>
    <row r="3512" spans="12:13">
      <c r="L3512" s="117"/>
      <c r="M3512" s="118"/>
    </row>
    <row r="3513" spans="12:13">
      <c r="L3513" s="117"/>
      <c r="M3513" s="118"/>
    </row>
    <row r="3514" spans="12:13">
      <c r="L3514" s="117"/>
      <c r="M3514" s="118"/>
    </row>
    <row r="3515" spans="12:13">
      <c r="L3515" s="117"/>
      <c r="M3515" s="118"/>
    </row>
    <row r="3516" spans="12:13">
      <c r="L3516" s="117"/>
      <c r="M3516" s="118"/>
    </row>
    <row r="3517" spans="12:13">
      <c r="L3517" s="117"/>
      <c r="M3517" s="118"/>
    </row>
    <row r="3518" spans="12:13">
      <c r="L3518" s="117"/>
      <c r="M3518" s="118"/>
    </row>
    <row r="3519" spans="12:13">
      <c r="L3519" s="117"/>
      <c r="M3519" s="118"/>
    </row>
    <row r="3520" spans="12:13">
      <c r="L3520" s="117"/>
      <c r="M3520" s="118"/>
    </row>
    <row r="3521" spans="12:13">
      <c r="L3521" s="117"/>
      <c r="M3521" s="118"/>
    </row>
    <row r="3522" spans="12:13">
      <c r="L3522" s="117"/>
      <c r="M3522" s="118"/>
    </row>
    <row r="3523" spans="12:13">
      <c r="L3523" s="117"/>
      <c r="M3523" s="118"/>
    </row>
    <row r="3524" spans="12:13">
      <c r="L3524" s="117"/>
      <c r="M3524" s="118"/>
    </row>
    <row r="3525" spans="12:13">
      <c r="L3525" s="117"/>
      <c r="M3525" s="118"/>
    </row>
    <row r="3526" spans="12:13">
      <c r="L3526" s="117"/>
      <c r="M3526" s="118"/>
    </row>
    <row r="3527" spans="12:13">
      <c r="L3527" s="117"/>
      <c r="M3527" s="118"/>
    </row>
    <row r="3528" spans="12:13">
      <c r="L3528" s="117"/>
      <c r="M3528" s="118"/>
    </row>
    <row r="3529" spans="12:13">
      <c r="L3529" s="117"/>
      <c r="M3529" s="118"/>
    </row>
    <row r="3530" spans="12:13">
      <c r="L3530" s="117"/>
      <c r="M3530" s="118"/>
    </row>
    <row r="3531" spans="12:13">
      <c r="L3531" s="117"/>
      <c r="M3531" s="118"/>
    </row>
    <row r="3532" spans="12:13">
      <c r="L3532" s="117"/>
      <c r="M3532" s="118"/>
    </row>
    <row r="3533" spans="12:13">
      <c r="L3533" s="117"/>
      <c r="M3533" s="118"/>
    </row>
    <row r="3534" spans="12:13">
      <c r="L3534" s="117"/>
      <c r="M3534" s="118"/>
    </row>
    <row r="3535" spans="12:13">
      <c r="L3535" s="117"/>
      <c r="M3535" s="118"/>
    </row>
    <row r="3536" spans="12:13">
      <c r="L3536" s="117"/>
      <c r="M3536" s="118"/>
    </row>
    <row r="3537" spans="12:13">
      <c r="L3537" s="117"/>
      <c r="M3537" s="118"/>
    </row>
    <row r="3538" spans="12:13">
      <c r="L3538" s="117"/>
      <c r="M3538" s="118"/>
    </row>
    <row r="3539" spans="12:13">
      <c r="L3539" s="117"/>
      <c r="M3539" s="118"/>
    </row>
    <row r="3540" spans="12:13">
      <c r="L3540" s="117"/>
      <c r="M3540" s="118"/>
    </row>
    <row r="3541" spans="12:13">
      <c r="L3541" s="117"/>
      <c r="M3541" s="118"/>
    </row>
    <row r="3542" spans="12:13">
      <c r="L3542" s="117"/>
      <c r="M3542" s="118"/>
    </row>
    <row r="3543" spans="12:13">
      <c r="L3543" s="117"/>
      <c r="M3543" s="118"/>
    </row>
    <row r="3544" spans="12:13">
      <c r="L3544" s="117"/>
      <c r="M3544" s="118"/>
    </row>
    <row r="3545" spans="12:13">
      <c r="L3545" s="117"/>
      <c r="M3545" s="118"/>
    </row>
    <row r="3546" spans="12:13">
      <c r="L3546" s="117"/>
      <c r="M3546" s="118"/>
    </row>
    <row r="3547" spans="12:13">
      <c r="L3547" s="117"/>
      <c r="M3547" s="118"/>
    </row>
    <row r="3548" spans="12:13">
      <c r="L3548" s="117"/>
      <c r="M3548" s="118"/>
    </row>
    <row r="3549" spans="12:13">
      <c r="L3549" s="117"/>
      <c r="M3549" s="118"/>
    </row>
    <row r="3550" spans="12:13">
      <c r="L3550" s="117"/>
      <c r="M3550" s="118"/>
    </row>
    <row r="3551" spans="12:13">
      <c r="L3551" s="117"/>
      <c r="M3551" s="118"/>
    </row>
    <row r="3552" spans="12:13">
      <c r="L3552" s="117"/>
      <c r="M3552" s="118"/>
    </row>
    <row r="3553" spans="12:13">
      <c r="L3553" s="117"/>
      <c r="M3553" s="118"/>
    </row>
    <row r="3554" spans="12:13">
      <c r="L3554" s="117"/>
      <c r="M3554" s="118"/>
    </row>
    <row r="3555" spans="12:13">
      <c r="L3555" s="117"/>
      <c r="M3555" s="118"/>
    </row>
    <row r="3556" spans="12:13">
      <c r="L3556" s="117"/>
      <c r="M3556" s="118"/>
    </row>
    <row r="3557" spans="12:13">
      <c r="L3557" s="117"/>
      <c r="M3557" s="118"/>
    </row>
    <row r="3558" spans="12:13">
      <c r="L3558" s="117"/>
      <c r="M3558" s="118"/>
    </row>
    <row r="3559" spans="12:13">
      <c r="L3559" s="117"/>
      <c r="M3559" s="118"/>
    </row>
    <row r="3560" spans="12:13">
      <c r="L3560" s="117"/>
      <c r="M3560" s="118"/>
    </row>
    <row r="3561" spans="12:13">
      <c r="L3561" s="117"/>
      <c r="M3561" s="118"/>
    </row>
    <row r="3562" spans="12:13">
      <c r="L3562" s="117"/>
      <c r="M3562" s="118"/>
    </row>
    <row r="3563" spans="12:13">
      <c r="L3563" s="117"/>
      <c r="M3563" s="118"/>
    </row>
    <row r="3564" spans="12:13">
      <c r="L3564" s="117"/>
      <c r="M3564" s="118"/>
    </row>
    <row r="3565" spans="12:13">
      <c r="L3565" s="117"/>
      <c r="M3565" s="118"/>
    </row>
    <row r="3566" spans="12:13">
      <c r="L3566" s="117"/>
      <c r="M3566" s="118"/>
    </row>
    <row r="3567" spans="12:13">
      <c r="L3567" s="117"/>
      <c r="M3567" s="118"/>
    </row>
    <row r="3568" spans="12:13">
      <c r="L3568" s="117"/>
      <c r="M3568" s="118"/>
    </row>
    <row r="3569" spans="12:13">
      <c r="L3569" s="117"/>
      <c r="M3569" s="118"/>
    </row>
    <row r="3570" spans="12:13">
      <c r="L3570" s="117"/>
      <c r="M3570" s="118"/>
    </row>
    <row r="3571" spans="12:13">
      <c r="L3571" s="117"/>
      <c r="M3571" s="118"/>
    </row>
    <row r="3572" spans="12:13">
      <c r="L3572" s="117"/>
      <c r="M3572" s="118"/>
    </row>
    <row r="3573" spans="12:13">
      <c r="L3573" s="117"/>
      <c r="M3573" s="118"/>
    </row>
    <row r="3574" spans="12:13">
      <c r="L3574" s="117"/>
      <c r="M3574" s="118"/>
    </row>
    <row r="3575" spans="12:13">
      <c r="L3575" s="117"/>
      <c r="M3575" s="118"/>
    </row>
    <row r="3576" spans="12:13">
      <c r="L3576" s="117"/>
      <c r="M3576" s="118"/>
    </row>
    <row r="3577" spans="12:13">
      <c r="L3577" s="117"/>
      <c r="M3577" s="118"/>
    </row>
    <row r="3578" spans="12:13">
      <c r="L3578" s="117"/>
      <c r="M3578" s="118"/>
    </row>
    <row r="3579" spans="12:13">
      <c r="L3579" s="117"/>
      <c r="M3579" s="118"/>
    </row>
    <row r="3580" spans="12:13">
      <c r="L3580" s="117"/>
      <c r="M3580" s="118"/>
    </row>
    <row r="3581" spans="12:13">
      <c r="L3581" s="117"/>
      <c r="M3581" s="118"/>
    </row>
    <row r="3582" spans="12:13">
      <c r="L3582" s="117"/>
      <c r="M3582" s="118"/>
    </row>
    <row r="3583" spans="12:13">
      <c r="L3583" s="117"/>
      <c r="M3583" s="118"/>
    </row>
    <row r="3584" spans="12:13">
      <c r="L3584" s="117"/>
      <c r="M3584" s="118"/>
    </row>
    <row r="3585" spans="12:13">
      <c r="L3585" s="117"/>
      <c r="M3585" s="118"/>
    </row>
    <row r="3586" spans="12:13">
      <c r="L3586" s="117"/>
      <c r="M3586" s="118"/>
    </row>
    <row r="3587" spans="12:13">
      <c r="L3587" s="117"/>
      <c r="M3587" s="118"/>
    </row>
    <row r="3588" spans="12:13">
      <c r="L3588" s="117"/>
      <c r="M3588" s="118"/>
    </row>
    <row r="3589" spans="12:13">
      <c r="L3589" s="117"/>
      <c r="M3589" s="118"/>
    </row>
    <row r="3590" spans="12:13">
      <c r="L3590" s="117"/>
      <c r="M3590" s="118"/>
    </row>
    <row r="3591" spans="12:13">
      <c r="L3591" s="117"/>
      <c r="M3591" s="118"/>
    </row>
    <row r="3592" spans="12:13">
      <c r="L3592" s="117"/>
      <c r="M3592" s="118"/>
    </row>
    <row r="3593" spans="12:13">
      <c r="L3593" s="117"/>
      <c r="M3593" s="118"/>
    </row>
    <row r="3594" spans="12:13">
      <c r="L3594" s="117"/>
      <c r="M3594" s="118"/>
    </row>
    <row r="3595" spans="12:13">
      <c r="L3595" s="117"/>
      <c r="M3595" s="118"/>
    </row>
    <row r="3596" spans="12:13">
      <c r="L3596" s="117"/>
      <c r="M3596" s="118"/>
    </row>
    <row r="3597" spans="12:13">
      <c r="L3597" s="117"/>
      <c r="M3597" s="118"/>
    </row>
    <row r="3598" spans="12:13">
      <c r="L3598" s="117"/>
      <c r="M3598" s="118"/>
    </row>
    <row r="3599" spans="12:13">
      <c r="L3599" s="117"/>
      <c r="M3599" s="118"/>
    </row>
    <row r="3600" spans="12:13">
      <c r="L3600" s="117"/>
      <c r="M3600" s="118"/>
    </row>
    <row r="3601" spans="12:13">
      <c r="L3601" s="117"/>
      <c r="M3601" s="118"/>
    </row>
    <row r="3602" spans="12:13">
      <c r="L3602" s="117"/>
      <c r="M3602" s="118"/>
    </row>
    <row r="3603" spans="12:13">
      <c r="L3603" s="117"/>
      <c r="M3603" s="118"/>
    </row>
    <row r="3604" spans="12:13">
      <c r="L3604" s="117"/>
      <c r="M3604" s="118"/>
    </row>
    <row r="3605" spans="12:13">
      <c r="L3605" s="117"/>
      <c r="M3605" s="118"/>
    </row>
    <row r="3606" spans="12:13">
      <c r="L3606" s="117"/>
      <c r="M3606" s="118"/>
    </row>
    <row r="3607" spans="12:13">
      <c r="L3607" s="117"/>
      <c r="M3607" s="118"/>
    </row>
    <row r="3608" spans="12:13">
      <c r="L3608" s="117"/>
      <c r="M3608" s="118"/>
    </row>
    <row r="3609" spans="12:13">
      <c r="L3609" s="117"/>
      <c r="M3609" s="118"/>
    </row>
    <row r="3610" spans="12:13">
      <c r="L3610" s="117"/>
      <c r="M3610" s="118"/>
    </row>
    <row r="3611" spans="12:13">
      <c r="L3611" s="117"/>
      <c r="M3611" s="118"/>
    </row>
    <row r="3612" spans="12:13">
      <c r="L3612" s="117"/>
      <c r="M3612" s="118"/>
    </row>
    <row r="3613" spans="12:13">
      <c r="L3613" s="117"/>
      <c r="M3613" s="118"/>
    </row>
    <row r="3614" spans="12:13">
      <c r="L3614" s="117"/>
      <c r="M3614" s="118"/>
    </row>
    <row r="3615" spans="12:13">
      <c r="L3615" s="117"/>
      <c r="M3615" s="118"/>
    </row>
    <row r="3616" spans="12:13">
      <c r="L3616" s="117"/>
      <c r="M3616" s="118"/>
    </row>
    <row r="3617" spans="12:13">
      <c r="L3617" s="117"/>
      <c r="M3617" s="118"/>
    </row>
    <row r="3618" spans="12:13">
      <c r="L3618" s="117"/>
      <c r="M3618" s="118"/>
    </row>
    <row r="3619" spans="12:13">
      <c r="L3619" s="117"/>
      <c r="M3619" s="118"/>
    </row>
    <row r="3620" spans="12:13">
      <c r="L3620" s="117"/>
      <c r="M3620" s="118"/>
    </row>
    <row r="3621" spans="12:13">
      <c r="L3621" s="117"/>
      <c r="M3621" s="118"/>
    </row>
    <row r="3622" spans="12:13">
      <c r="L3622" s="117"/>
      <c r="M3622" s="118"/>
    </row>
    <row r="3623" spans="12:13">
      <c r="L3623" s="117"/>
      <c r="M3623" s="118"/>
    </row>
    <row r="3624" spans="12:13">
      <c r="L3624" s="117"/>
      <c r="M3624" s="118"/>
    </row>
    <row r="3625" spans="12:13">
      <c r="L3625" s="117"/>
      <c r="M3625" s="118"/>
    </row>
    <row r="3626" spans="12:13">
      <c r="L3626" s="117"/>
      <c r="M3626" s="118"/>
    </row>
    <row r="3627" spans="12:13">
      <c r="L3627" s="117"/>
      <c r="M3627" s="118"/>
    </row>
    <row r="3628" spans="12:13">
      <c r="L3628" s="117"/>
      <c r="M3628" s="118"/>
    </row>
    <row r="3629" spans="12:13">
      <c r="L3629" s="117"/>
      <c r="M3629" s="118"/>
    </row>
    <row r="3630" spans="12:13">
      <c r="L3630" s="117"/>
      <c r="M3630" s="118"/>
    </row>
    <row r="3631" spans="12:13">
      <c r="L3631" s="117"/>
      <c r="M3631" s="118"/>
    </row>
    <row r="3632" spans="12:13">
      <c r="L3632" s="117"/>
      <c r="M3632" s="118"/>
    </row>
    <row r="3633" spans="12:13">
      <c r="L3633" s="117"/>
      <c r="M3633" s="118"/>
    </row>
    <row r="3634" spans="12:13">
      <c r="L3634" s="117"/>
      <c r="M3634" s="118"/>
    </row>
    <row r="3635" spans="12:13">
      <c r="L3635" s="117"/>
      <c r="M3635" s="118"/>
    </row>
    <row r="3636" spans="12:13">
      <c r="L3636" s="117"/>
      <c r="M3636" s="118"/>
    </row>
    <row r="3637" spans="12:13">
      <c r="L3637" s="117"/>
      <c r="M3637" s="118"/>
    </row>
    <row r="3638" spans="12:13">
      <c r="L3638" s="117"/>
      <c r="M3638" s="118"/>
    </row>
    <row r="3639" spans="12:13">
      <c r="L3639" s="117"/>
      <c r="M3639" s="118"/>
    </row>
    <row r="3640" spans="12:13">
      <c r="L3640" s="117"/>
      <c r="M3640" s="118"/>
    </row>
    <row r="3641" spans="12:13">
      <c r="L3641" s="117"/>
      <c r="M3641" s="118"/>
    </row>
    <row r="3642" spans="12:13">
      <c r="L3642" s="117"/>
      <c r="M3642" s="118"/>
    </row>
    <row r="3643" spans="12:13">
      <c r="L3643" s="117"/>
      <c r="M3643" s="118"/>
    </row>
    <row r="3644" spans="12:13">
      <c r="L3644" s="117"/>
      <c r="M3644" s="118"/>
    </row>
    <row r="3645" spans="12:13">
      <c r="L3645" s="117"/>
      <c r="M3645" s="118"/>
    </row>
    <row r="3646" spans="12:13">
      <c r="L3646" s="117"/>
      <c r="M3646" s="118"/>
    </row>
    <row r="3647" spans="12:13">
      <c r="L3647" s="117"/>
      <c r="M3647" s="118"/>
    </row>
    <row r="3648" spans="12:13">
      <c r="L3648" s="117"/>
      <c r="M3648" s="118"/>
    </row>
    <row r="3649" spans="12:13">
      <c r="L3649" s="117"/>
      <c r="M3649" s="118"/>
    </row>
    <row r="3650" spans="12:13">
      <c r="L3650" s="117"/>
      <c r="M3650" s="118"/>
    </row>
    <row r="3651" spans="12:13">
      <c r="L3651" s="117"/>
      <c r="M3651" s="118"/>
    </row>
    <row r="3652" spans="12:13">
      <c r="L3652" s="117"/>
      <c r="M3652" s="118"/>
    </row>
    <row r="3653" spans="12:13">
      <c r="L3653" s="117"/>
      <c r="M3653" s="118"/>
    </row>
    <row r="3654" spans="12:13">
      <c r="L3654" s="117"/>
      <c r="M3654" s="118"/>
    </row>
    <row r="3655" spans="12:13">
      <c r="L3655" s="117"/>
      <c r="M3655" s="118"/>
    </row>
    <row r="3656" spans="12:13">
      <c r="L3656" s="117"/>
      <c r="M3656" s="118"/>
    </row>
    <row r="3657" spans="12:13">
      <c r="L3657" s="117"/>
      <c r="M3657" s="118"/>
    </row>
    <row r="3658" spans="12:13">
      <c r="L3658" s="117"/>
      <c r="M3658" s="118"/>
    </row>
    <row r="3659" spans="12:13">
      <c r="L3659" s="117"/>
      <c r="M3659" s="118"/>
    </row>
    <row r="3660" spans="12:13">
      <c r="L3660" s="117"/>
      <c r="M3660" s="118"/>
    </row>
    <row r="3661" spans="12:13">
      <c r="L3661" s="117"/>
      <c r="M3661" s="118"/>
    </row>
    <row r="3662" spans="12:13">
      <c r="L3662" s="117"/>
      <c r="M3662" s="118"/>
    </row>
    <row r="3663" spans="12:13">
      <c r="L3663" s="117"/>
      <c r="M3663" s="118"/>
    </row>
    <row r="3664" spans="12:13">
      <c r="L3664" s="117"/>
      <c r="M3664" s="118"/>
    </row>
    <row r="3665" spans="12:13">
      <c r="L3665" s="117"/>
      <c r="M3665" s="118"/>
    </row>
    <row r="3666" spans="12:13">
      <c r="L3666" s="117"/>
      <c r="M3666" s="118"/>
    </row>
    <row r="3667" spans="12:13">
      <c r="L3667" s="117"/>
      <c r="M3667" s="118"/>
    </row>
    <row r="3668" spans="12:13">
      <c r="L3668" s="117"/>
      <c r="M3668" s="118"/>
    </row>
    <row r="3669" spans="12:13">
      <c r="L3669" s="117"/>
      <c r="M3669" s="118"/>
    </row>
    <row r="3670" spans="12:13">
      <c r="L3670" s="117"/>
      <c r="M3670" s="118"/>
    </row>
    <row r="3671" spans="12:13">
      <c r="L3671" s="117"/>
      <c r="M3671" s="118"/>
    </row>
    <row r="3672" spans="12:13">
      <c r="L3672" s="117"/>
      <c r="M3672" s="118"/>
    </row>
    <row r="3673" spans="12:13">
      <c r="L3673" s="117"/>
      <c r="M3673" s="118"/>
    </row>
    <row r="3674" spans="12:13">
      <c r="L3674" s="117"/>
      <c r="M3674" s="118"/>
    </row>
    <row r="3675" spans="12:13">
      <c r="L3675" s="117"/>
      <c r="M3675" s="118"/>
    </row>
    <row r="3676" spans="12:13">
      <c r="L3676" s="117"/>
      <c r="M3676" s="118"/>
    </row>
    <row r="3677" spans="12:13">
      <c r="L3677" s="117"/>
      <c r="M3677" s="118"/>
    </row>
    <row r="3678" spans="12:13">
      <c r="L3678" s="117"/>
      <c r="M3678" s="118"/>
    </row>
    <row r="3679" spans="12:13">
      <c r="L3679" s="117"/>
      <c r="M3679" s="118"/>
    </row>
    <row r="3680" spans="12:13">
      <c r="L3680" s="117"/>
      <c r="M3680" s="118"/>
    </row>
    <row r="3681" spans="12:13">
      <c r="L3681" s="117"/>
      <c r="M3681" s="118"/>
    </row>
    <row r="3682" spans="12:13">
      <c r="L3682" s="117"/>
      <c r="M3682" s="118"/>
    </row>
    <row r="3683" spans="12:13">
      <c r="L3683" s="117"/>
      <c r="M3683" s="118"/>
    </row>
    <row r="3684" spans="12:13">
      <c r="L3684" s="117"/>
      <c r="M3684" s="118"/>
    </row>
    <row r="3685" spans="12:13">
      <c r="L3685" s="117"/>
      <c r="M3685" s="118"/>
    </row>
    <row r="3686" spans="12:13">
      <c r="L3686" s="117"/>
      <c r="M3686" s="118"/>
    </row>
    <row r="3687" spans="12:13">
      <c r="L3687" s="117"/>
      <c r="M3687" s="118"/>
    </row>
    <row r="3688" spans="12:13">
      <c r="L3688" s="117"/>
      <c r="M3688" s="118"/>
    </row>
    <row r="3689" spans="12:13">
      <c r="L3689" s="117"/>
      <c r="M3689" s="118"/>
    </row>
    <row r="3690" spans="12:13">
      <c r="L3690" s="117"/>
      <c r="M3690" s="118"/>
    </row>
    <row r="3691" spans="12:13">
      <c r="L3691" s="117"/>
      <c r="M3691" s="118"/>
    </row>
    <row r="3692" spans="12:13">
      <c r="L3692" s="117"/>
      <c r="M3692" s="118"/>
    </row>
    <row r="3693" spans="12:13">
      <c r="L3693" s="117"/>
      <c r="M3693" s="118"/>
    </row>
    <row r="3694" spans="12:13">
      <c r="L3694" s="117"/>
      <c r="M3694" s="118"/>
    </row>
    <row r="3695" spans="12:13">
      <c r="L3695" s="117"/>
      <c r="M3695" s="118"/>
    </row>
    <row r="3696" spans="12:13">
      <c r="L3696" s="117"/>
      <c r="M3696" s="118"/>
    </row>
    <row r="3697" spans="12:13">
      <c r="L3697" s="117"/>
      <c r="M3697" s="118"/>
    </row>
    <row r="3698" spans="12:13">
      <c r="L3698" s="117"/>
      <c r="M3698" s="118"/>
    </row>
    <row r="3699" spans="12:13">
      <c r="L3699" s="117"/>
      <c r="M3699" s="118"/>
    </row>
    <row r="3700" spans="12:13">
      <c r="L3700" s="117"/>
      <c r="M3700" s="118"/>
    </row>
    <row r="3701" spans="12:13">
      <c r="L3701" s="117"/>
      <c r="M3701" s="118"/>
    </row>
    <row r="3702" spans="12:13">
      <c r="L3702" s="117"/>
      <c r="M3702" s="118"/>
    </row>
    <row r="3703" spans="12:13">
      <c r="L3703" s="117"/>
      <c r="M3703" s="118"/>
    </row>
    <row r="3704" spans="12:13">
      <c r="L3704" s="117"/>
      <c r="M3704" s="118"/>
    </row>
    <row r="3705" spans="12:13">
      <c r="L3705" s="117"/>
      <c r="M3705" s="118"/>
    </row>
    <row r="3706" spans="12:13">
      <c r="L3706" s="117"/>
      <c r="M3706" s="118"/>
    </row>
    <row r="3707" spans="12:13">
      <c r="L3707" s="117"/>
      <c r="M3707" s="118"/>
    </row>
    <row r="3708" spans="12:13">
      <c r="L3708" s="117"/>
      <c r="M3708" s="118"/>
    </row>
    <row r="3709" spans="12:13">
      <c r="L3709" s="117"/>
      <c r="M3709" s="118"/>
    </row>
    <row r="3710" spans="12:13">
      <c r="L3710" s="117"/>
      <c r="M3710" s="118"/>
    </row>
    <row r="3711" spans="12:13">
      <c r="L3711" s="117"/>
      <c r="M3711" s="118"/>
    </row>
    <row r="3712" spans="12:13">
      <c r="L3712" s="117"/>
      <c r="M3712" s="118"/>
    </row>
    <row r="3713" spans="12:13">
      <c r="L3713" s="117"/>
      <c r="M3713" s="118"/>
    </row>
    <row r="3714" spans="12:13">
      <c r="L3714" s="117"/>
      <c r="M3714" s="118"/>
    </row>
    <row r="3715" spans="12:13">
      <c r="L3715" s="117"/>
      <c r="M3715" s="118"/>
    </row>
    <row r="3716" spans="12:13">
      <c r="L3716" s="117"/>
      <c r="M3716" s="118"/>
    </row>
    <row r="3717" spans="12:13">
      <c r="L3717" s="117"/>
      <c r="M3717" s="118"/>
    </row>
    <row r="3718" spans="12:13">
      <c r="L3718" s="117"/>
      <c r="M3718" s="118"/>
    </row>
    <row r="3719" spans="12:13">
      <c r="L3719" s="117"/>
      <c r="M3719" s="118"/>
    </row>
    <row r="3720" spans="12:13">
      <c r="L3720" s="117"/>
      <c r="M3720" s="118"/>
    </row>
    <row r="3721" spans="12:13">
      <c r="L3721" s="117"/>
      <c r="M3721" s="118"/>
    </row>
    <row r="3722" spans="12:13">
      <c r="L3722" s="117"/>
      <c r="M3722" s="118"/>
    </row>
    <row r="3723" spans="12:13">
      <c r="L3723" s="117"/>
      <c r="M3723" s="118"/>
    </row>
    <row r="3724" spans="12:13">
      <c r="L3724" s="117"/>
      <c r="M3724" s="118"/>
    </row>
    <row r="3725" spans="12:13">
      <c r="L3725" s="117"/>
      <c r="M3725" s="118"/>
    </row>
    <row r="3726" spans="12:13">
      <c r="L3726" s="117"/>
      <c r="M3726" s="118"/>
    </row>
    <row r="3727" spans="12:13">
      <c r="L3727" s="117"/>
      <c r="M3727" s="118"/>
    </row>
    <row r="3728" spans="12:13">
      <c r="L3728" s="117"/>
      <c r="M3728" s="118"/>
    </row>
    <row r="3729" spans="12:13">
      <c r="L3729" s="117"/>
      <c r="M3729" s="118"/>
    </row>
    <row r="3730" spans="12:13">
      <c r="L3730" s="117"/>
      <c r="M3730" s="118"/>
    </row>
    <row r="3731" spans="12:13">
      <c r="L3731" s="117"/>
      <c r="M3731" s="118"/>
    </row>
    <row r="3732" spans="12:13">
      <c r="L3732" s="117"/>
      <c r="M3732" s="118"/>
    </row>
    <row r="3733" spans="12:13">
      <c r="L3733" s="117"/>
      <c r="M3733" s="118"/>
    </row>
    <row r="3734" spans="12:13">
      <c r="L3734" s="117"/>
      <c r="M3734" s="118"/>
    </row>
    <row r="3735" spans="12:13">
      <c r="L3735" s="117"/>
      <c r="M3735" s="118"/>
    </row>
    <row r="3736" spans="12:13">
      <c r="L3736" s="117"/>
      <c r="M3736" s="118"/>
    </row>
    <row r="3737" spans="12:13">
      <c r="L3737" s="117"/>
      <c r="M3737" s="118"/>
    </row>
    <row r="3738" spans="12:13">
      <c r="L3738" s="117"/>
      <c r="M3738" s="118"/>
    </row>
    <row r="3739" spans="12:13">
      <c r="L3739" s="117"/>
      <c r="M3739" s="118"/>
    </row>
    <row r="3740" spans="12:13">
      <c r="L3740" s="117"/>
      <c r="M3740" s="118"/>
    </row>
    <row r="3741" spans="12:13">
      <c r="L3741" s="117"/>
      <c r="M3741" s="118"/>
    </row>
    <row r="3742" spans="12:13">
      <c r="L3742" s="117"/>
      <c r="M3742" s="118"/>
    </row>
    <row r="3743" spans="12:13">
      <c r="L3743" s="117"/>
      <c r="M3743" s="118"/>
    </row>
    <row r="3744" spans="12:13">
      <c r="L3744" s="117"/>
      <c r="M3744" s="118"/>
    </row>
    <row r="3745" spans="12:13">
      <c r="L3745" s="117"/>
      <c r="M3745" s="118"/>
    </row>
    <row r="3746" spans="12:13">
      <c r="L3746" s="117"/>
      <c r="M3746" s="118"/>
    </row>
    <row r="3747" spans="12:13">
      <c r="L3747" s="117"/>
      <c r="M3747" s="118"/>
    </row>
    <row r="3748" spans="12:13">
      <c r="L3748" s="117"/>
      <c r="M3748" s="118"/>
    </row>
    <row r="3749" spans="12:13">
      <c r="L3749" s="117"/>
      <c r="M3749" s="118"/>
    </row>
    <row r="3750" spans="12:13">
      <c r="L3750" s="117"/>
      <c r="M3750" s="118"/>
    </row>
    <row r="3751" spans="12:13">
      <c r="L3751" s="117"/>
      <c r="M3751" s="118"/>
    </row>
    <row r="3752" spans="12:13">
      <c r="L3752" s="117"/>
      <c r="M3752" s="118"/>
    </row>
    <row r="3753" spans="12:13">
      <c r="L3753" s="117"/>
      <c r="M3753" s="118"/>
    </row>
    <row r="3754" spans="12:13">
      <c r="L3754" s="117"/>
      <c r="M3754" s="118"/>
    </row>
    <row r="3755" spans="12:13">
      <c r="L3755" s="117"/>
      <c r="M3755" s="118"/>
    </row>
    <row r="3756" spans="12:13">
      <c r="L3756" s="117"/>
      <c r="M3756" s="118"/>
    </row>
    <row r="3757" spans="12:13">
      <c r="L3757" s="117"/>
      <c r="M3757" s="118"/>
    </row>
    <row r="3758" spans="12:13">
      <c r="L3758" s="117"/>
      <c r="M3758" s="118"/>
    </row>
    <row r="3759" spans="12:13">
      <c r="L3759" s="117"/>
      <c r="M3759" s="118"/>
    </row>
    <row r="3760" spans="12:13">
      <c r="L3760" s="117"/>
      <c r="M3760" s="118"/>
    </row>
    <row r="3761" spans="12:13">
      <c r="L3761" s="117"/>
      <c r="M3761" s="118"/>
    </row>
    <row r="3762" spans="12:13">
      <c r="L3762" s="117"/>
      <c r="M3762" s="118"/>
    </row>
    <row r="3763" spans="12:13">
      <c r="L3763" s="117"/>
      <c r="M3763" s="118"/>
    </row>
    <row r="3764" spans="12:13">
      <c r="L3764" s="117"/>
      <c r="M3764" s="118"/>
    </row>
    <row r="3765" spans="12:13">
      <c r="L3765" s="117"/>
      <c r="M3765" s="118"/>
    </row>
    <row r="3766" spans="12:13">
      <c r="L3766" s="117"/>
      <c r="M3766" s="118"/>
    </row>
    <row r="3767" spans="12:13">
      <c r="L3767" s="117"/>
      <c r="M3767" s="118"/>
    </row>
    <row r="3768" spans="12:13">
      <c r="L3768" s="117"/>
      <c r="M3768" s="118"/>
    </row>
    <row r="3769" spans="12:13">
      <c r="L3769" s="117"/>
      <c r="M3769" s="118"/>
    </row>
    <row r="3770" spans="12:13">
      <c r="L3770" s="117"/>
      <c r="M3770" s="118"/>
    </row>
    <row r="3771" spans="12:13">
      <c r="L3771" s="117"/>
      <c r="M3771" s="118"/>
    </row>
    <row r="3772" spans="12:13">
      <c r="L3772" s="117"/>
      <c r="M3772" s="118"/>
    </row>
    <row r="3773" spans="12:13">
      <c r="L3773" s="117"/>
      <c r="M3773" s="118"/>
    </row>
    <row r="3774" spans="12:13">
      <c r="L3774" s="117"/>
      <c r="M3774" s="118"/>
    </row>
    <row r="3775" spans="12:13">
      <c r="L3775" s="117"/>
      <c r="M3775" s="118"/>
    </row>
    <row r="3776" spans="12:13">
      <c r="L3776" s="117"/>
      <c r="M3776" s="118"/>
    </row>
    <row r="3777" spans="12:13">
      <c r="L3777" s="117"/>
      <c r="M3777" s="118"/>
    </row>
    <row r="3778" spans="12:13">
      <c r="L3778" s="117"/>
      <c r="M3778" s="118"/>
    </row>
    <row r="3779" spans="12:13">
      <c r="L3779" s="117"/>
      <c r="M3779" s="118"/>
    </row>
    <row r="3780" spans="12:13">
      <c r="L3780" s="117"/>
      <c r="M3780" s="118"/>
    </row>
    <row r="3781" spans="12:13">
      <c r="L3781" s="117"/>
      <c r="M3781" s="118"/>
    </row>
    <row r="3782" spans="12:13">
      <c r="L3782" s="117"/>
      <c r="M3782" s="118"/>
    </row>
    <row r="3783" spans="12:13">
      <c r="L3783" s="117"/>
      <c r="M3783" s="118"/>
    </row>
    <row r="3784" spans="12:13">
      <c r="L3784" s="117"/>
      <c r="M3784" s="118"/>
    </row>
    <row r="3785" spans="12:13">
      <c r="L3785" s="117"/>
      <c r="M3785" s="118"/>
    </row>
    <row r="3786" spans="12:13">
      <c r="L3786" s="117"/>
      <c r="M3786" s="118"/>
    </row>
    <row r="3787" spans="12:13">
      <c r="L3787" s="117"/>
      <c r="M3787" s="118"/>
    </row>
    <row r="3788" spans="12:13">
      <c r="L3788" s="117"/>
      <c r="M3788" s="118"/>
    </row>
    <row r="3789" spans="12:13">
      <c r="L3789" s="117"/>
      <c r="M3789" s="118"/>
    </row>
    <row r="3790" spans="12:13">
      <c r="L3790" s="117"/>
      <c r="M3790" s="118"/>
    </row>
    <row r="3791" spans="12:13">
      <c r="L3791" s="117"/>
      <c r="M3791" s="118"/>
    </row>
    <row r="3792" spans="12:13">
      <c r="L3792" s="117"/>
      <c r="M3792" s="118"/>
    </row>
    <row r="3793" spans="12:13">
      <c r="L3793" s="117"/>
      <c r="M3793" s="118"/>
    </row>
    <row r="3794" spans="12:13">
      <c r="L3794" s="117"/>
      <c r="M3794" s="118"/>
    </row>
    <row r="3795" spans="12:13">
      <c r="L3795" s="117"/>
      <c r="M3795" s="118"/>
    </row>
    <row r="3796" spans="12:13">
      <c r="L3796" s="117"/>
      <c r="M3796" s="118"/>
    </row>
    <row r="3797" spans="12:13">
      <c r="L3797" s="117"/>
      <c r="M3797" s="118"/>
    </row>
    <row r="3798" spans="12:13">
      <c r="L3798" s="117"/>
      <c r="M3798" s="118"/>
    </row>
    <row r="3799" spans="12:13">
      <c r="L3799" s="117"/>
      <c r="M3799" s="118"/>
    </row>
    <row r="3800" spans="12:13">
      <c r="L3800" s="117"/>
      <c r="M3800" s="118"/>
    </row>
    <row r="3801" spans="12:13">
      <c r="L3801" s="117"/>
      <c r="M3801" s="118"/>
    </row>
    <row r="3802" spans="12:13">
      <c r="L3802" s="117"/>
      <c r="M3802" s="118"/>
    </row>
    <row r="3803" spans="12:13">
      <c r="L3803" s="117"/>
      <c r="M3803" s="118"/>
    </row>
    <row r="3804" spans="12:13">
      <c r="L3804" s="117"/>
      <c r="M3804" s="118"/>
    </row>
    <row r="3805" spans="12:13">
      <c r="L3805" s="117"/>
      <c r="M3805" s="118"/>
    </row>
    <row r="3806" spans="12:13">
      <c r="L3806" s="117"/>
      <c r="M3806" s="118"/>
    </row>
    <row r="3807" spans="12:13">
      <c r="L3807" s="117"/>
      <c r="M3807" s="118"/>
    </row>
    <row r="3808" spans="12:13">
      <c r="L3808" s="117"/>
      <c r="M3808" s="118"/>
    </row>
    <row r="3809" spans="12:13">
      <c r="L3809" s="117"/>
      <c r="M3809" s="118"/>
    </row>
    <row r="3810" spans="12:13">
      <c r="L3810" s="117"/>
      <c r="M3810" s="118"/>
    </row>
    <row r="3811" spans="12:13">
      <c r="L3811" s="117"/>
      <c r="M3811" s="118"/>
    </row>
    <row r="3812" spans="12:13">
      <c r="L3812" s="117"/>
      <c r="M3812" s="118"/>
    </row>
    <row r="3813" spans="12:13">
      <c r="L3813" s="117"/>
      <c r="M3813" s="118"/>
    </row>
    <row r="3814" spans="12:13">
      <c r="L3814" s="117"/>
      <c r="M3814" s="118"/>
    </row>
    <row r="3815" spans="12:13">
      <c r="L3815" s="117"/>
      <c r="M3815" s="118"/>
    </row>
    <row r="3816" spans="12:13">
      <c r="L3816" s="117"/>
      <c r="M3816" s="118"/>
    </row>
    <row r="3817" spans="12:13">
      <c r="L3817" s="117"/>
      <c r="M3817" s="118"/>
    </row>
    <row r="3818" spans="12:13">
      <c r="L3818" s="117"/>
      <c r="M3818" s="118"/>
    </row>
    <row r="3819" spans="12:13">
      <c r="L3819" s="117"/>
      <c r="M3819" s="118"/>
    </row>
    <row r="3820" spans="12:13">
      <c r="L3820" s="117"/>
      <c r="M3820" s="118"/>
    </row>
    <row r="3821" spans="12:13">
      <c r="L3821" s="117"/>
      <c r="M3821" s="118"/>
    </row>
    <row r="3822" spans="12:13">
      <c r="L3822" s="117"/>
      <c r="M3822" s="118"/>
    </row>
    <row r="3823" spans="12:13">
      <c r="L3823" s="117"/>
      <c r="M3823" s="118"/>
    </row>
    <row r="3824" spans="12:13">
      <c r="L3824" s="117"/>
      <c r="M3824" s="118"/>
    </row>
    <row r="3825" spans="12:13">
      <c r="L3825" s="117"/>
      <c r="M3825" s="118"/>
    </row>
    <row r="3826" spans="12:13">
      <c r="L3826" s="117"/>
      <c r="M3826" s="118"/>
    </row>
    <row r="3827" spans="12:13">
      <c r="L3827" s="117"/>
      <c r="M3827" s="118"/>
    </row>
    <row r="3828" spans="12:13">
      <c r="L3828" s="117"/>
      <c r="M3828" s="118"/>
    </row>
    <row r="3829" spans="12:13">
      <c r="L3829" s="117"/>
      <c r="M3829" s="118"/>
    </row>
    <row r="3830" spans="12:13">
      <c r="L3830" s="117"/>
      <c r="M3830" s="118"/>
    </row>
    <row r="3831" spans="12:13">
      <c r="L3831" s="117"/>
      <c r="M3831" s="118"/>
    </row>
    <row r="3832" spans="12:13">
      <c r="L3832" s="117"/>
      <c r="M3832" s="118"/>
    </row>
    <row r="3833" spans="12:13">
      <c r="L3833" s="117"/>
      <c r="M3833" s="118"/>
    </row>
    <row r="3834" spans="12:13">
      <c r="L3834" s="117"/>
      <c r="M3834" s="118"/>
    </row>
    <row r="3835" spans="12:13">
      <c r="L3835" s="117"/>
      <c r="M3835" s="118"/>
    </row>
    <row r="3836" spans="12:13">
      <c r="L3836" s="117"/>
      <c r="M3836" s="118"/>
    </row>
    <row r="3837" spans="12:13">
      <c r="L3837" s="117"/>
      <c r="M3837" s="118"/>
    </row>
    <row r="3838" spans="12:13">
      <c r="L3838" s="117"/>
      <c r="M3838" s="118"/>
    </row>
    <row r="3839" spans="12:13">
      <c r="L3839" s="117"/>
      <c r="M3839" s="118"/>
    </row>
    <row r="3840" spans="12:13">
      <c r="L3840" s="117"/>
      <c r="M3840" s="118"/>
    </row>
    <row r="3841" spans="12:13">
      <c r="L3841" s="117"/>
      <c r="M3841" s="118"/>
    </row>
    <row r="3842" spans="12:13">
      <c r="L3842" s="117"/>
      <c r="M3842" s="118"/>
    </row>
    <row r="3843" spans="12:13">
      <c r="L3843" s="117"/>
      <c r="M3843" s="118"/>
    </row>
    <row r="3844" spans="12:13">
      <c r="L3844" s="117"/>
      <c r="M3844" s="118"/>
    </row>
    <row r="3845" spans="12:13">
      <c r="L3845" s="117"/>
      <c r="M3845" s="118"/>
    </row>
    <row r="3846" spans="12:13">
      <c r="L3846" s="117"/>
      <c r="M3846" s="118"/>
    </row>
    <row r="3847" spans="12:13">
      <c r="L3847" s="117"/>
      <c r="M3847" s="118"/>
    </row>
    <row r="3848" spans="12:13">
      <c r="L3848" s="117"/>
      <c r="M3848" s="118"/>
    </row>
    <row r="3849" spans="12:13">
      <c r="L3849" s="117"/>
      <c r="M3849" s="118"/>
    </row>
    <row r="3850" spans="12:13">
      <c r="L3850" s="117"/>
      <c r="M3850" s="118"/>
    </row>
    <row r="3851" spans="12:13">
      <c r="L3851" s="117"/>
      <c r="M3851" s="118"/>
    </row>
    <row r="3852" spans="12:13">
      <c r="L3852" s="117"/>
      <c r="M3852" s="118"/>
    </row>
    <row r="3853" spans="12:13">
      <c r="L3853" s="117"/>
      <c r="M3853" s="118"/>
    </row>
    <row r="3854" spans="12:13">
      <c r="L3854" s="117"/>
      <c r="M3854" s="118"/>
    </row>
    <row r="3855" spans="12:13">
      <c r="L3855" s="117"/>
      <c r="M3855" s="118"/>
    </row>
    <row r="3856" spans="12:13">
      <c r="L3856" s="117"/>
      <c r="M3856" s="118"/>
    </row>
    <row r="3857" spans="12:13">
      <c r="L3857" s="117"/>
      <c r="M3857" s="118"/>
    </row>
    <row r="3858" spans="12:13">
      <c r="L3858" s="117"/>
      <c r="M3858" s="118"/>
    </row>
    <row r="3859" spans="12:13">
      <c r="L3859" s="117"/>
      <c r="M3859" s="118"/>
    </row>
    <row r="3860" spans="12:13">
      <c r="L3860" s="117"/>
      <c r="M3860" s="118"/>
    </row>
    <row r="3861" spans="12:13">
      <c r="L3861" s="117"/>
      <c r="M3861" s="118"/>
    </row>
    <row r="3862" spans="12:13">
      <c r="L3862" s="117"/>
      <c r="M3862" s="118"/>
    </row>
    <row r="3863" spans="12:13">
      <c r="L3863" s="117"/>
      <c r="M3863" s="118"/>
    </row>
    <row r="3864" spans="12:13">
      <c r="L3864" s="117"/>
      <c r="M3864" s="118"/>
    </row>
    <row r="3865" spans="12:13">
      <c r="L3865" s="117"/>
      <c r="M3865" s="118"/>
    </row>
    <row r="3866" spans="12:13">
      <c r="L3866" s="117"/>
      <c r="M3866" s="118"/>
    </row>
    <row r="3867" spans="12:13">
      <c r="L3867" s="117"/>
      <c r="M3867" s="118"/>
    </row>
    <row r="3868" spans="12:13">
      <c r="L3868" s="117"/>
      <c r="M3868" s="118"/>
    </row>
    <row r="3869" spans="12:13">
      <c r="L3869" s="117"/>
      <c r="M3869" s="118"/>
    </row>
    <row r="3870" spans="12:13">
      <c r="L3870" s="117"/>
      <c r="M3870" s="118"/>
    </row>
    <row r="3871" spans="12:13">
      <c r="L3871" s="117"/>
      <c r="M3871" s="118"/>
    </row>
    <row r="3872" spans="12:13">
      <c r="L3872" s="117"/>
      <c r="M3872" s="118"/>
    </row>
    <row r="3873" spans="12:13">
      <c r="L3873" s="117"/>
      <c r="M3873" s="118"/>
    </row>
    <row r="3874" spans="12:13">
      <c r="L3874" s="117"/>
      <c r="M3874" s="118"/>
    </row>
    <row r="3875" spans="12:13">
      <c r="L3875" s="117"/>
      <c r="M3875" s="118"/>
    </row>
    <row r="3876" spans="12:13">
      <c r="L3876" s="117"/>
      <c r="M3876" s="118"/>
    </row>
    <row r="3877" spans="12:13">
      <c r="L3877" s="117"/>
      <c r="M3877" s="118"/>
    </row>
    <row r="3878" spans="12:13">
      <c r="L3878" s="117"/>
      <c r="M3878" s="118"/>
    </row>
    <row r="3879" spans="12:13">
      <c r="L3879" s="117"/>
      <c r="M3879" s="118"/>
    </row>
    <row r="3880" spans="12:13">
      <c r="L3880" s="117"/>
      <c r="M3880" s="118"/>
    </row>
    <row r="3881" spans="12:13">
      <c r="L3881" s="117"/>
      <c r="M3881" s="118"/>
    </row>
    <row r="3882" spans="12:13">
      <c r="L3882" s="117"/>
      <c r="M3882" s="118"/>
    </row>
    <row r="3883" spans="12:13">
      <c r="L3883" s="117"/>
      <c r="M3883" s="118"/>
    </row>
    <row r="3884" spans="12:13">
      <c r="L3884" s="117"/>
      <c r="M3884" s="118"/>
    </row>
    <row r="3885" spans="12:13">
      <c r="L3885" s="117"/>
      <c r="M3885" s="118"/>
    </row>
    <row r="3886" spans="12:13">
      <c r="L3886" s="117"/>
      <c r="M3886" s="118"/>
    </row>
    <row r="3887" spans="12:13">
      <c r="L3887" s="117"/>
      <c r="M3887" s="118"/>
    </row>
    <row r="3888" spans="12:13">
      <c r="L3888" s="117"/>
      <c r="M3888" s="118"/>
    </row>
    <row r="3889" spans="12:13">
      <c r="L3889" s="117"/>
      <c r="M3889" s="118"/>
    </row>
    <row r="3890" spans="12:13">
      <c r="L3890" s="117"/>
      <c r="M3890" s="118"/>
    </row>
    <row r="3891" spans="12:13">
      <c r="L3891" s="117"/>
      <c r="M3891" s="118"/>
    </row>
    <row r="3892" spans="12:13">
      <c r="L3892" s="117"/>
      <c r="M3892" s="118"/>
    </row>
    <row r="3893" spans="12:13">
      <c r="L3893" s="117"/>
      <c r="M3893" s="118"/>
    </row>
    <row r="3894" spans="12:13">
      <c r="L3894" s="117"/>
      <c r="M3894" s="118"/>
    </row>
    <row r="3895" spans="12:13">
      <c r="L3895" s="117"/>
      <c r="M3895" s="118"/>
    </row>
    <row r="3896" spans="12:13">
      <c r="L3896" s="117"/>
      <c r="M3896" s="118"/>
    </row>
    <row r="3897" spans="12:13">
      <c r="L3897" s="117"/>
      <c r="M3897" s="118"/>
    </row>
    <row r="3898" spans="12:13">
      <c r="L3898" s="117"/>
      <c r="M3898" s="118"/>
    </row>
    <row r="3899" spans="12:13">
      <c r="L3899" s="117"/>
      <c r="M3899" s="118"/>
    </row>
    <row r="3900" spans="12:13">
      <c r="L3900" s="117"/>
      <c r="M3900" s="118"/>
    </row>
    <row r="3901" spans="12:13">
      <c r="L3901" s="117"/>
      <c r="M3901" s="118"/>
    </row>
    <row r="3902" spans="12:13">
      <c r="L3902" s="117"/>
      <c r="M3902" s="118"/>
    </row>
    <row r="3903" spans="12:13">
      <c r="L3903" s="117"/>
      <c r="M3903" s="118"/>
    </row>
    <row r="3904" spans="12:13">
      <c r="L3904" s="117"/>
      <c r="M3904" s="118"/>
    </row>
    <row r="3905" spans="12:13">
      <c r="L3905" s="117"/>
      <c r="M3905" s="118"/>
    </row>
    <row r="3906" spans="12:13">
      <c r="L3906" s="117"/>
      <c r="M3906" s="118"/>
    </row>
    <row r="3907" spans="12:13">
      <c r="L3907" s="117"/>
      <c r="M3907" s="118"/>
    </row>
    <row r="3908" spans="12:13">
      <c r="L3908" s="117"/>
      <c r="M3908" s="118"/>
    </row>
    <row r="3909" spans="12:13">
      <c r="L3909" s="117"/>
      <c r="M3909" s="118"/>
    </row>
    <row r="3910" spans="12:13">
      <c r="L3910" s="117"/>
      <c r="M3910" s="118"/>
    </row>
    <row r="3911" spans="12:13">
      <c r="L3911" s="117"/>
      <c r="M3911" s="118"/>
    </row>
    <row r="3912" spans="12:13">
      <c r="L3912" s="117"/>
      <c r="M3912" s="118"/>
    </row>
    <row r="3913" spans="12:13">
      <c r="L3913" s="117"/>
      <c r="M3913" s="118"/>
    </row>
    <row r="3914" spans="12:13">
      <c r="L3914" s="117"/>
      <c r="M3914" s="118"/>
    </row>
    <row r="3915" spans="12:13">
      <c r="L3915" s="117"/>
      <c r="M3915" s="118"/>
    </row>
    <row r="3916" spans="12:13">
      <c r="L3916" s="117"/>
      <c r="M3916" s="118"/>
    </row>
    <row r="3917" spans="12:13">
      <c r="L3917" s="117"/>
      <c r="M3917" s="118"/>
    </row>
    <row r="3918" spans="12:13">
      <c r="L3918" s="117"/>
      <c r="M3918" s="118"/>
    </row>
    <row r="3919" spans="12:13">
      <c r="L3919" s="117"/>
      <c r="M3919" s="118"/>
    </row>
    <row r="3920" spans="12:13">
      <c r="L3920" s="117"/>
      <c r="M3920" s="118"/>
    </row>
    <row r="3921" spans="12:13">
      <c r="L3921" s="117"/>
      <c r="M3921" s="118"/>
    </row>
    <row r="3922" spans="12:13">
      <c r="L3922" s="117"/>
      <c r="M3922" s="118"/>
    </row>
    <row r="3923" spans="12:13">
      <c r="L3923" s="117"/>
      <c r="M3923" s="118"/>
    </row>
    <row r="3924" spans="12:13">
      <c r="L3924" s="117"/>
      <c r="M3924" s="118"/>
    </row>
    <row r="3925" spans="12:13">
      <c r="L3925" s="117"/>
      <c r="M3925" s="118"/>
    </row>
    <row r="3926" spans="12:13">
      <c r="L3926" s="117"/>
      <c r="M3926" s="118"/>
    </row>
    <row r="3927" spans="12:13">
      <c r="L3927" s="117"/>
      <c r="M3927" s="118"/>
    </row>
    <row r="3928" spans="12:13">
      <c r="L3928" s="117"/>
      <c r="M3928" s="118"/>
    </row>
    <row r="3929" spans="12:13">
      <c r="L3929" s="117"/>
      <c r="M3929" s="118"/>
    </row>
    <row r="3930" spans="12:13">
      <c r="L3930" s="117"/>
      <c r="M3930" s="118"/>
    </row>
    <row r="3931" spans="12:13">
      <c r="L3931" s="117"/>
      <c r="M3931" s="118"/>
    </row>
    <row r="3932" spans="12:13">
      <c r="L3932" s="117"/>
      <c r="M3932" s="118"/>
    </row>
    <row r="3933" spans="12:13">
      <c r="L3933" s="117"/>
      <c r="M3933" s="118"/>
    </row>
    <row r="3934" spans="12:13">
      <c r="L3934" s="117"/>
      <c r="M3934" s="118"/>
    </row>
    <row r="3935" spans="12:13">
      <c r="L3935" s="117"/>
      <c r="M3935" s="118"/>
    </row>
    <row r="3936" spans="12:13">
      <c r="L3936" s="117"/>
      <c r="M3936" s="118"/>
    </row>
    <row r="3937" spans="12:13">
      <c r="L3937" s="117"/>
      <c r="M3937" s="118"/>
    </row>
    <row r="3938" spans="12:13">
      <c r="L3938" s="117"/>
      <c r="M3938" s="118"/>
    </row>
    <row r="3939" spans="12:13">
      <c r="L3939" s="117"/>
      <c r="M3939" s="118"/>
    </row>
    <row r="3940" spans="12:13">
      <c r="L3940" s="117"/>
      <c r="M3940" s="118"/>
    </row>
    <row r="3941" spans="12:13">
      <c r="L3941" s="117"/>
      <c r="M3941" s="118"/>
    </row>
    <row r="3942" spans="12:13">
      <c r="L3942" s="117"/>
      <c r="M3942" s="118"/>
    </row>
    <row r="3943" spans="12:13">
      <c r="L3943" s="117"/>
      <c r="M3943" s="118"/>
    </row>
    <row r="3944" spans="12:13">
      <c r="L3944" s="117"/>
      <c r="M3944" s="118"/>
    </row>
    <row r="3945" spans="12:13">
      <c r="L3945" s="117"/>
      <c r="M3945" s="118"/>
    </row>
    <row r="3946" spans="12:13">
      <c r="L3946" s="117"/>
      <c r="M3946" s="118"/>
    </row>
    <row r="3947" spans="12:13">
      <c r="L3947" s="117"/>
      <c r="M3947" s="118"/>
    </row>
    <row r="3948" spans="12:13">
      <c r="L3948" s="117"/>
      <c r="M3948" s="118"/>
    </row>
    <row r="3949" spans="12:13">
      <c r="L3949" s="117"/>
      <c r="M3949" s="118"/>
    </row>
    <row r="3950" spans="12:13">
      <c r="L3950" s="117"/>
      <c r="M3950" s="118"/>
    </row>
    <row r="3951" spans="12:13">
      <c r="L3951" s="117"/>
      <c r="M3951" s="118"/>
    </row>
    <row r="3952" spans="12:13">
      <c r="L3952" s="117"/>
      <c r="M3952" s="118"/>
    </row>
    <row r="3953" spans="12:13">
      <c r="L3953" s="117"/>
      <c r="M3953" s="118"/>
    </row>
    <row r="3954" spans="12:13">
      <c r="L3954" s="117"/>
      <c r="M3954" s="118"/>
    </row>
    <row r="3955" spans="12:13">
      <c r="L3955" s="117"/>
      <c r="M3955" s="118"/>
    </row>
    <row r="3956" spans="12:13">
      <c r="L3956" s="117"/>
      <c r="M3956" s="118"/>
    </row>
    <row r="3957" spans="12:13">
      <c r="L3957" s="117"/>
      <c r="M3957" s="118"/>
    </row>
    <row r="3958" spans="12:13">
      <c r="L3958" s="117"/>
      <c r="M3958" s="118"/>
    </row>
    <row r="3959" spans="12:13">
      <c r="L3959" s="117"/>
      <c r="M3959" s="118"/>
    </row>
    <row r="3960" spans="12:13">
      <c r="L3960" s="117"/>
      <c r="M3960" s="118"/>
    </row>
    <row r="3961" spans="12:13">
      <c r="L3961" s="117"/>
      <c r="M3961" s="118"/>
    </row>
    <row r="3962" spans="12:13">
      <c r="L3962" s="117"/>
      <c r="M3962" s="118"/>
    </row>
    <row r="3963" spans="12:13">
      <c r="L3963" s="117"/>
      <c r="M3963" s="118"/>
    </row>
    <row r="3964" spans="12:13">
      <c r="L3964" s="117"/>
      <c r="M3964" s="118"/>
    </row>
    <row r="3965" spans="12:13">
      <c r="L3965" s="117"/>
      <c r="M3965" s="118"/>
    </row>
    <row r="3966" spans="12:13">
      <c r="L3966" s="117"/>
      <c r="M3966" s="118"/>
    </row>
    <row r="3967" spans="12:13">
      <c r="L3967" s="117"/>
      <c r="M3967" s="118"/>
    </row>
    <row r="3968" spans="12:13">
      <c r="L3968" s="117"/>
      <c r="M3968" s="118"/>
    </row>
    <row r="3969" spans="12:13">
      <c r="L3969" s="117"/>
      <c r="M3969" s="118"/>
    </row>
    <row r="3970" spans="12:13">
      <c r="L3970" s="117"/>
      <c r="M3970" s="118"/>
    </row>
    <row r="3971" spans="12:13">
      <c r="L3971" s="117"/>
      <c r="M3971" s="118"/>
    </row>
    <row r="3972" spans="12:13">
      <c r="L3972" s="117"/>
      <c r="M3972" s="118"/>
    </row>
    <row r="3973" spans="12:13">
      <c r="L3973" s="117"/>
      <c r="M3973" s="118"/>
    </row>
    <row r="3974" spans="12:13">
      <c r="L3974" s="117"/>
      <c r="M3974" s="118"/>
    </row>
    <row r="3975" spans="12:13">
      <c r="L3975" s="117"/>
      <c r="M3975" s="118"/>
    </row>
    <row r="3976" spans="12:13">
      <c r="L3976" s="117"/>
      <c r="M3976" s="118"/>
    </row>
    <row r="3977" spans="12:13">
      <c r="L3977" s="117"/>
      <c r="M3977" s="118"/>
    </row>
    <row r="3978" spans="12:13">
      <c r="L3978" s="117"/>
      <c r="M3978" s="118"/>
    </row>
    <row r="3979" spans="12:13">
      <c r="L3979" s="117"/>
      <c r="M3979" s="118"/>
    </row>
    <row r="3980" spans="12:13">
      <c r="L3980" s="117"/>
      <c r="M3980" s="118"/>
    </row>
    <row r="3981" spans="12:13">
      <c r="L3981" s="117"/>
      <c r="M3981" s="118"/>
    </row>
    <row r="3982" spans="12:13">
      <c r="L3982" s="117"/>
      <c r="M3982" s="118"/>
    </row>
    <row r="3983" spans="12:13">
      <c r="L3983" s="117"/>
      <c r="M3983" s="118"/>
    </row>
    <row r="3984" spans="12:13">
      <c r="L3984" s="117"/>
      <c r="M3984" s="118"/>
    </row>
    <row r="3985" spans="12:13">
      <c r="L3985" s="117"/>
      <c r="M3985" s="118"/>
    </row>
    <row r="3986" spans="12:13">
      <c r="L3986" s="117"/>
      <c r="M3986" s="118"/>
    </row>
    <row r="3987" spans="12:13">
      <c r="L3987" s="117"/>
      <c r="M3987" s="118"/>
    </row>
    <row r="3988" spans="12:13">
      <c r="L3988" s="117"/>
      <c r="M3988" s="118"/>
    </row>
    <row r="3989" spans="12:13">
      <c r="L3989" s="117"/>
      <c r="M3989" s="118"/>
    </row>
    <row r="3990" spans="12:13">
      <c r="L3990" s="117"/>
      <c r="M3990" s="118"/>
    </row>
    <row r="3991" spans="12:13">
      <c r="L3991" s="117"/>
      <c r="M3991" s="118"/>
    </row>
    <row r="3992" spans="12:13">
      <c r="L3992" s="117"/>
      <c r="M3992" s="118"/>
    </row>
    <row r="3993" spans="12:13">
      <c r="L3993" s="117"/>
      <c r="M3993" s="118"/>
    </row>
    <row r="3994" spans="12:13">
      <c r="L3994" s="117"/>
      <c r="M3994" s="118"/>
    </row>
    <row r="3995" spans="12:13">
      <c r="L3995" s="117"/>
      <c r="M3995" s="118"/>
    </row>
    <row r="3996" spans="12:13">
      <c r="L3996" s="117"/>
      <c r="M3996" s="118"/>
    </row>
    <row r="3997" spans="12:13">
      <c r="L3997" s="117"/>
      <c r="M3997" s="118"/>
    </row>
    <row r="3998" spans="12:13">
      <c r="L3998" s="117"/>
      <c r="M3998" s="118"/>
    </row>
    <row r="3999" spans="12:13">
      <c r="L3999" s="117"/>
      <c r="M3999" s="118"/>
    </row>
    <row r="4000" spans="12:13">
      <c r="L4000" s="117"/>
      <c r="M4000" s="118"/>
    </row>
    <row r="4001" spans="12:13">
      <c r="L4001" s="117"/>
      <c r="M4001" s="118"/>
    </row>
    <row r="4002" spans="12:13">
      <c r="L4002" s="117"/>
      <c r="M4002" s="118"/>
    </row>
    <row r="4003" spans="12:13">
      <c r="L4003" s="117"/>
      <c r="M4003" s="118"/>
    </row>
    <row r="4004" spans="12:13">
      <c r="L4004" s="117"/>
      <c r="M4004" s="118"/>
    </row>
    <row r="4005" spans="12:13">
      <c r="L4005" s="117"/>
      <c r="M4005" s="118"/>
    </row>
    <row r="4006" spans="12:13">
      <c r="L4006" s="117"/>
      <c r="M4006" s="118"/>
    </row>
    <row r="4007" spans="12:13">
      <c r="L4007" s="117"/>
      <c r="M4007" s="118"/>
    </row>
    <row r="4008" spans="12:13">
      <c r="L4008" s="117"/>
      <c r="M4008" s="118"/>
    </row>
    <row r="4009" spans="12:13">
      <c r="L4009" s="117"/>
      <c r="M4009" s="118"/>
    </row>
    <row r="4010" spans="12:13">
      <c r="L4010" s="117"/>
      <c r="M4010" s="118"/>
    </row>
    <row r="4011" spans="12:13">
      <c r="L4011" s="117"/>
      <c r="M4011" s="118"/>
    </row>
    <row r="4012" spans="12:13">
      <c r="L4012" s="117"/>
      <c r="M4012" s="118"/>
    </row>
    <row r="4013" spans="12:13">
      <c r="L4013" s="117"/>
      <c r="M4013" s="118"/>
    </row>
    <row r="4014" spans="12:13">
      <c r="L4014" s="117"/>
      <c r="M4014" s="118"/>
    </row>
    <row r="4015" spans="12:13">
      <c r="L4015" s="117"/>
      <c r="M4015" s="118"/>
    </row>
    <row r="4016" spans="12:13">
      <c r="L4016" s="117"/>
      <c r="M4016" s="118"/>
    </row>
    <row r="4017" spans="12:13">
      <c r="L4017" s="117"/>
      <c r="M4017" s="118"/>
    </row>
    <row r="4018" spans="12:13">
      <c r="L4018" s="117"/>
      <c r="M4018" s="118"/>
    </row>
    <row r="4019" spans="12:13">
      <c r="L4019" s="117"/>
      <c r="M4019" s="118"/>
    </row>
    <row r="4020" spans="12:13">
      <c r="L4020" s="117"/>
      <c r="M4020" s="118"/>
    </row>
    <row r="4021" spans="12:13">
      <c r="L4021" s="117"/>
      <c r="M4021" s="118"/>
    </row>
    <row r="4022" spans="12:13">
      <c r="L4022" s="117"/>
      <c r="M4022" s="118"/>
    </row>
    <row r="4023" spans="12:13">
      <c r="L4023" s="117"/>
      <c r="M4023" s="118"/>
    </row>
    <row r="4024" spans="12:13">
      <c r="L4024" s="117"/>
      <c r="M4024" s="118"/>
    </row>
    <row r="4025" spans="12:13">
      <c r="L4025" s="117"/>
      <c r="M4025" s="118"/>
    </row>
    <row r="4026" spans="12:13">
      <c r="L4026" s="117"/>
      <c r="M4026" s="118"/>
    </row>
    <row r="4027" spans="12:13">
      <c r="L4027" s="117"/>
      <c r="M4027" s="118"/>
    </row>
    <row r="4028" spans="12:13">
      <c r="L4028" s="117"/>
      <c r="M4028" s="118"/>
    </row>
    <row r="4029" spans="12:13">
      <c r="L4029" s="117"/>
      <c r="M4029" s="118"/>
    </row>
    <row r="4030" spans="12:13">
      <c r="L4030" s="117"/>
      <c r="M4030" s="118"/>
    </row>
    <row r="4031" spans="12:13">
      <c r="L4031" s="117"/>
      <c r="M4031" s="118"/>
    </row>
    <row r="4032" spans="12:13">
      <c r="L4032" s="117"/>
      <c r="M4032" s="118"/>
    </row>
    <row r="4033" spans="12:13">
      <c r="L4033" s="117"/>
      <c r="M4033" s="118"/>
    </row>
    <row r="4034" spans="12:13">
      <c r="L4034" s="117"/>
      <c r="M4034" s="118"/>
    </row>
    <row r="4035" spans="12:13">
      <c r="L4035" s="117"/>
      <c r="M4035" s="118"/>
    </row>
    <row r="4036" spans="12:13">
      <c r="L4036" s="117"/>
      <c r="M4036" s="118"/>
    </row>
    <row r="4037" spans="12:13">
      <c r="L4037" s="117"/>
      <c r="M4037" s="118"/>
    </row>
    <row r="4038" spans="12:13">
      <c r="L4038" s="117"/>
      <c r="M4038" s="118"/>
    </row>
    <row r="4039" spans="12:13">
      <c r="L4039" s="117"/>
      <c r="M4039" s="118"/>
    </row>
    <row r="4040" spans="12:13">
      <c r="L4040" s="117"/>
      <c r="M4040" s="118"/>
    </row>
    <row r="4041" spans="12:13">
      <c r="L4041" s="117"/>
      <c r="M4041" s="118"/>
    </row>
    <row r="4042" spans="12:13">
      <c r="L4042" s="117"/>
      <c r="M4042" s="118"/>
    </row>
    <row r="4043" spans="12:13">
      <c r="L4043" s="117"/>
      <c r="M4043" s="118"/>
    </row>
    <row r="4044" spans="12:13">
      <c r="L4044" s="117"/>
      <c r="M4044" s="118"/>
    </row>
    <row r="4045" spans="12:13">
      <c r="L4045" s="117"/>
      <c r="M4045" s="118"/>
    </row>
    <row r="4046" spans="12:13">
      <c r="L4046" s="117"/>
      <c r="M4046" s="118"/>
    </row>
    <row r="4047" spans="12:13">
      <c r="L4047" s="117"/>
      <c r="M4047" s="118"/>
    </row>
    <row r="4048" spans="12:13">
      <c r="L4048" s="117"/>
      <c r="M4048" s="118"/>
    </row>
    <row r="4049" spans="12:13">
      <c r="L4049" s="117"/>
      <c r="M4049" s="118"/>
    </row>
    <row r="4050" spans="12:13">
      <c r="L4050" s="117"/>
      <c r="M4050" s="118"/>
    </row>
    <row r="4051" spans="12:13">
      <c r="L4051" s="117"/>
      <c r="M4051" s="118"/>
    </row>
    <row r="4052" spans="12:13">
      <c r="L4052" s="117"/>
      <c r="M4052" s="118"/>
    </row>
    <row r="4053" spans="12:13">
      <c r="L4053" s="117"/>
      <c r="M4053" s="118"/>
    </row>
    <row r="4054" spans="12:13">
      <c r="L4054" s="117"/>
      <c r="M4054" s="118"/>
    </row>
    <row r="4055" spans="12:13">
      <c r="L4055" s="117"/>
      <c r="M4055" s="118"/>
    </row>
    <row r="4056" spans="12:13">
      <c r="L4056" s="117"/>
      <c r="M4056" s="118"/>
    </row>
    <row r="4057" spans="12:13">
      <c r="L4057" s="117"/>
      <c r="M4057" s="118"/>
    </row>
    <row r="4058" spans="12:13">
      <c r="L4058" s="117"/>
      <c r="M4058" s="118"/>
    </row>
    <row r="4059" spans="12:13">
      <c r="L4059" s="117"/>
      <c r="M4059" s="118"/>
    </row>
    <row r="4060" spans="12:13">
      <c r="L4060" s="117"/>
      <c r="M4060" s="118"/>
    </row>
    <row r="4061" spans="12:13">
      <c r="L4061" s="117"/>
      <c r="M4061" s="118"/>
    </row>
    <row r="4062" spans="12:13">
      <c r="L4062" s="117"/>
      <c r="M4062" s="118"/>
    </row>
    <row r="4063" spans="12:13">
      <c r="L4063" s="117"/>
      <c r="M4063" s="118"/>
    </row>
    <row r="4064" spans="12:13">
      <c r="L4064" s="117"/>
      <c r="M4064" s="118"/>
    </row>
    <row r="4065" spans="12:13">
      <c r="L4065" s="117"/>
      <c r="M4065" s="118"/>
    </row>
    <row r="4066" spans="12:13">
      <c r="L4066" s="117"/>
      <c r="M4066" s="118"/>
    </row>
    <row r="4067" spans="12:13">
      <c r="L4067" s="117"/>
      <c r="M4067" s="118"/>
    </row>
    <row r="4068" spans="12:13">
      <c r="L4068" s="117"/>
      <c r="M4068" s="118"/>
    </row>
    <row r="4069" spans="12:13">
      <c r="L4069" s="117"/>
      <c r="M4069" s="118"/>
    </row>
    <row r="4070" spans="12:13">
      <c r="L4070" s="117"/>
      <c r="M4070" s="118"/>
    </row>
    <row r="4071" spans="12:13">
      <c r="L4071" s="117"/>
      <c r="M4071" s="118"/>
    </row>
    <row r="4072" spans="12:13">
      <c r="L4072" s="117"/>
      <c r="M4072" s="118"/>
    </row>
    <row r="4073" spans="12:13">
      <c r="L4073" s="117"/>
      <c r="M4073" s="118"/>
    </row>
    <row r="4074" spans="12:13">
      <c r="L4074" s="117"/>
      <c r="M4074" s="118"/>
    </row>
    <row r="4075" spans="12:13">
      <c r="L4075" s="117"/>
      <c r="M4075" s="118"/>
    </row>
    <row r="4076" spans="12:13">
      <c r="L4076" s="117"/>
      <c r="M4076" s="118"/>
    </row>
    <row r="4077" spans="12:13">
      <c r="L4077" s="117"/>
      <c r="M4077" s="118"/>
    </row>
    <row r="4078" spans="12:13">
      <c r="L4078" s="117"/>
      <c r="M4078" s="118"/>
    </row>
    <row r="4079" spans="12:13">
      <c r="L4079" s="117"/>
      <c r="M4079" s="118"/>
    </row>
    <row r="4080" spans="12:13">
      <c r="L4080" s="117"/>
      <c r="M4080" s="118"/>
    </row>
    <row r="4081" spans="12:13">
      <c r="L4081" s="117"/>
      <c r="M4081" s="118"/>
    </row>
    <row r="4082" spans="12:13">
      <c r="L4082" s="117"/>
      <c r="M4082" s="118"/>
    </row>
    <row r="4083" spans="12:13">
      <c r="L4083" s="117"/>
      <c r="M4083" s="118"/>
    </row>
    <row r="4084" spans="12:13">
      <c r="L4084" s="117"/>
      <c r="M4084" s="118"/>
    </row>
    <row r="4085" spans="12:13">
      <c r="L4085" s="117"/>
      <c r="M4085" s="118"/>
    </row>
    <row r="4086" spans="12:13">
      <c r="L4086" s="117"/>
      <c r="M4086" s="118"/>
    </row>
    <row r="4087" spans="12:13">
      <c r="L4087" s="117"/>
      <c r="M4087" s="118"/>
    </row>
    <row r="4088" spans="12:13">
      <c r="L4088" s="117"/>
      <c r="M4088" s="118"/>
    </row>
    <row r="4089" spans="12:13">
      <c r="L4089" s="117"/>
      <c r="M4089" s="118"/>
    </row>
    <row r="4090" spans="12:13">
      <c r="L4090" s="117"/>
      <c r="M4090" s="118"/>
    </row>
    <row r="4091" spans="12:13">
      <c r="L4091" s="117"/>
      <c r="M4091" s="118"/>
    </row>
    <row r="4092" spans="12:13">
      <c r="L4092" s="117"/>
      <c r="M4092" s="118"/>
    </row>
    <row r="4093" spans="12:13">
      <c r="L4093" s="117"/>
      <c r="M4093" s="118"/>
    </row>
    <row r="4094" spans="12:13">
      <c r="L4094" s="117"/>
      <c r="M4094" s="118"/>
    </row>
    <row r="4095" spans="12:13">
      <c r="L4095" s="117"/>
      <c r="M4095" s="118"/>
    </row>
    <row r="4096" spans="12:13">
      <c r="L4096" s="117"/>
      <c r="M4096" s="118"/>
    </row>
    <row r="4097" spans="12:13">
      <c r="L4097" s="117"/>
      <c r="M4097" s="118"/>
    </row>
    <row r="4098" spans="12:13">
      <c r="L4098" s="117"/>
      <c r="M4098" s="118"/>
    </row>
    <row r="4099" spans="12:13">
      <c r="L4099" s="117"/>
      <c r="M4099" s="118"/>
    </row>
    <row r="4100" spans="12:13">
      <c r="L4100" s="117"/>
      <c r="M4100" s="118"/>
    </row>
    <row r="4101" spans="12:13">
      <c r="L4101" s="117"/>
      <c r="M4101" s="118"/>
    </row>
    <row r="4102" spans="12:13">
      <c r="L4102" s="117"/>
      <c r="M4102" s="118"/>
    </row>
    <row r="4103" spans="12:13">
      <c r="L4103" s="117"/>
      <c r="M4103" s="118"/>
    </row>
    <row r="4104" spans="12:13">
      <c r="L4104" s="117"/>
      <c r="M4104" s="118"/>
    </row>
    <row r="4105" spans="12:13">
      <c r="L4105" s="117"/>
      <c r="M4105" s="118"/>
    </row>
    <row r="4106" spans="12:13">
      <c r="L4106" s="117"/>
      <c r="M4106" s="118"/>
    </row>
    <row r="4107" spans="12:13">
      <c r="L4107" s="117"/>
      <c r="M4107" s="118"/>
    </row>
    <row r="4108" spans="12:13">
      <c r="L4108" s="117"/>
      <c r="M4108" s="118"/>
    </row>
    <row r="4109" spans="12:13">
      <c r="L4109" s="117"/>
      <c r="M4109" s="118"/>
    </row>
    <row r="4110" spans="12:13">
      <c r="L4110" s="117"/>
      <c r="M4110" s="118"/>
    </row>
    <row r="4111" spans="12:13">
      <c r="L4111" s="117"/>
      <c r="M4111" s="118"/>
    </row>
    <row r="4112" spans="12:13">
      <c r="L4112" s="117"/>
      <c r="M4112" s="118"/>
    </row>
    <row r="4113" spans="12:13">
      <c r="L4113" s="117"/>
      <c r="M4113" s="118"/>
    </row>
    <row r="4114" spans="12:13">
      <c r="L4114" s="117"/>
      <c r="M4114" s="118"/>
    </row>
    <row r="4115" spans="12:13">
      <c r="L4115" s="117"/>
      <c r="M4115" s="118"/>
    </row>
    <row r="4116" spans="12:13">
      <c r="L4116" s="117"/>
      <c r="M4116" s="118"/>
    </row>
    <row r="4117" spans="12:13">
      <c r="L4117" s="117"/>
      <c r="M4117" s="118"/>
    </row>
    <row r="4118" spans="12:13">
      <c r="L4118" s="117"/>
      <c r="M4118" s="118"/>
    </row>
    <row r="4119" spans="12:13">
      <c r="L4119" s="117"/>
      <c r="M4119" s="118"/>
    </row>
    <row r="4120" spans="12:13">
      <c r="L4120" s="117"/>
      <c r="M4120" s="118"/>
    </row>
    <row r="4121" spans="12:13">
      <c r="L4121" s="117"/>
      <c r="M4121" s="118"/>
    </row>
    <row r="4122" spans="12:13">
      <c r="L4122" s="117"/>
      <c r="M4122" s="118"/>
    </row>
    <row r="4123" spans="12:13">
      <c r="L4123" s="117"/>
      <c r="M4123" s="118"/>
    </row>
    <row r="4124" spans="12:13">
      <c r="L4124" s="117"/>
      <c r="M4124" s="118"/>
    </row>
    <row r="4125" spans="12:13">
      <c r="L4125" s="117"/>
      <c r="M4125" s="118"/>
    </row>
    <row r="4126" spans="12:13">
      <c r="L4126" s="117"/>
      <c r="M4126" s="118"/>
    </row>
    <row r="4127" spans="12:13">
      <c r="L4127" s="117"/>
      <c r="M4127" s="118"/>
    </row>
    <row r="4128" spans="12:13">
      <c r="L4128" s="117"/>
      <c r="M4128" s="118"/>
    </row>
    <row r="4129" spans="12:13">
      <c r="L4129" s="117"/>
      <c r="M4129" s="118"/>
    </row>
    <row r="4130" spans="12:13">
      <c r="L4130" s="117"/>
      <c r="M4130" s="118"/>
    </row>
    <row r="4131" spans="12:13">
      <c r="L4131" s="117"/>
      <c r="M4131" s="118"/>
    </row>
    <row r="4132" spans="12:13">
      <c r="L4132" s="117"/>
      <c r="M4132" s="118"/>
    </row>
    <row r="4133" spans="12:13">
      <c r="L4133" s="117"/>
      <c r="M4133" s="118"/>
    </row>
    <row r="4134" spans="12:13">
      <c r="L4134" s="117"/>
      <c r="M4134" s="118"/>
    </row>
    <row r="4135" spans="12:13">
      <c r="L4135" s="117"/>
      <c r="M4135" s="118"/>
    </row>
    <row r="4136" spans="12:13">
      <c r="L4136" s="117"/>
      <c r="M4136" s="118"/>
    </row>
    <row r="4137" spans="12:13">
      <c r="L4137" s="117"/>
      <c r="M4137" s="118"/>
    </row>
    <row r="4138" spans="12:13">
      <c r="L4138" s="117"/>
      <c r="M4138" s="118"/>
    </row>
    <row r="4139" spans="12:13">
      <c r="L4139" s="117"/>
      <c r="M4139" s="118"/>
    </row>
    <row r="4140" spans="12:13">
      <c r="L4140" s="117"/>
      <c r="M4140" s="118"/>
    </row>
    <row r="4141" spans="12:13">
      <c r="L4141" s="117"/>
      <c r="M4141" s="118"/>
    </row>
    <row r="4142" spans="12:13">
      <c r="L4142" s="117"/>
      <c r="M4142" s="118"/>
    </row>
    <row r="4143" spans="12:13">
      <c r="L4143" s="117"/>
      <c r="M4143" s="118"/>
    </row>
    <row r="4144" spans="12:13">
      <c r="L4144" s="117"/>
      <c r="M4144" s="118"/>
    </row>
    <row r="4145" spans="12:13">
      <c r="L4145" s="117"/>
      <c r="M4145" s="118"/>
    </row>
    <row r="4146" spans="12:13">
      <c r="L4146" s="117"/>
      <c r="M4146" s="118"/>
    </row>
    <row r="4147" spans="12:13">
      <c r="L4147" s="117"/>
      <c r="M4147" s="118"/>
    </row>
    <row r="4148" spans="12:13">
      <c r="L4148" s="117"/>
      <c r="M4148" s="118"/>
    </row>
    <row r="4149" spans="12:13">
      <c r="L4149" s="117"/>
      <c r="M4149" s="118"/>
    </row>
    <row r="4150" spans="12:13">
      <c r="L4150" s="117"/>
      <c r="M4150" s="118"/>
    </row>
    <row r="4151" spans="12:13">
      <c r="L4151" s="117"/>
      <c r="M4151" s="118"/>
    </row>
    <row r="4152" spans="12:13">
      <c r="L4152" s="117"/>
      <c r="M4152" s="118"/>
    </row>
    <row r="4153" spans="12:13">
      <c r="L4153" s="117"/>
      <c r="M4153" s="118"/>
    </row>
    <row r="4154" spans="12:13">
      <c r="L4154" s="117"/>
      <c r="M4154" s="118"/>
    </row>
    <row r="4155" spans="12:13">
      <c r="L4155" s="117"/>
      <c r="M4155" s="118"/>
    </row>
    <row r="4156" spans="12:13">
      <c r="L4156" s="117"/>
      <c r="M4156" s="118"/>
    </row>
    <row r="4157" spans="12:13">
      <c r="L4157" s="117"/>
      <c r="M4157" s="118"/>
    </row>
    <row r="4158" spans="12:13">
      <c r="L4158" s="117"/>
      <c r="M4158" s="118"/>
    </row>
    <row r="4159" spans="12:13">
      <c r="L4159" s="117"/>
      <c r="M4159" s="118"/>
    </row>
    <row r="4160" spans="12:13">
      <c r="L4160" s="117"/>
      <c r="M4160" s="118"/>
    </row>
    <row r="4161" spans="12:13">
      <c r="L4161" s="117"/>
      <c r="M4161" s="118"/>
    </row>
    <row r="4162" spans="12:13">
      <c r="L4162" s="117"/>
      <c r="M4162" s="118"/>
    </row>
    <row r="4163" spans="12:13">
      <c r="L4163" s="117"/>
      <c r="M4163" s="118"/>
    </row>
    <row r="4164" spans="12:13">
      <c r="L4164" s="117"/>
      <c r="M4164" s="118"/>
    </row>
    <row r="4165" spans="12:13">
      <c r="L4165" s="117"/>
      <c r="M4165" s="118"/>
    </row>
    <row r="4166" spans="12:13">
      <c r="L4166" s="117"/>
      <c r="M4166" s="118"/>
    </row>
    <row r="4167" spans="12:13">
      <c r="L4167" s="117"/>
      <c r="M4167" s="118"/>
    </row>
    <row r="4168" spans="12:13">
      <c r="L4168" s="117"/>
      <c r="M4168" s="118"/>
    </row>
    <row r="4169" spans="12:13">
      <c r="L4169" s="117"/>
      <c r="M4169" s="118"/>
    </row>
    <row r="4170" spans="12:13">
      <c r="L4170" s="117"/>
      <c r="M4170" s="118"/>
    </row>
    <row r="4171" spans="12:13">
      <c r="L4171" s="117"/>
      <c r="M4171" s="118"/>
    </row>
    <row r="4172" spans="12:13">
      <c r="L4172" s="117"/>
      <c r="M4172" s="118"/>
    </row>
    <row r="4173" spans="12:13">
      <c r="L4173" s="117"/>
      <c r="M4173" s="118"/>
    </row>
    <row r="4174" spans="12:13">
      <c r="L4174" s="117"/>
      <c r="M4174" s="118"/>
    </row>
    <row r="4175" spans="12:13">
      <c r="L4175" s="117"/>
      <c r="M4175" s="118"/>
    </row>
    <row r="4176" spans="12:13">
      <c r="L4176" s="117"/>
      <c r="M4176" s="118"/>
    </row>
    <row r="4177" spans="12:13">
      <c r="L4177" s="117"/>
      <c r="M4177" s="118"/>
    </row>
    <row r="4178" spans="12:13">
      <c r="L4178" s="117"/>
      <c r="M4178" s="118"/>
    </row>
    <row r="4179" spans="12:13">
      <c r="L4179" s="117"/>
      <c r="M4179" s="118"/>
    </row>
    <row r="4180" spans="12:13">
      <c r="L4180" s="117"/>
      <c r="M4180" s="118"/>
    </row>
    <row r="4181" spans="12:13">
      <c r="L4181" s="117"/>
      <c r="M4181" s="118"/>
    </row>
    <row r="4182" spans="12:13">
      <c r="L4182" s="117"/>
      <c r="M4182" s="118"/>
    </row>
    <row r="4183" spans="12:13">
      <c r="L4183" s="117"/>
      <c r="M4183" s="118"/>
    </row>
    <row r="4184" spans="12:13">
      <c r="L4184" s="117"/>
      <c r="M4184" s="118"/>
    </row>
    <row r="4185" spans="12:13">
      <c r="L4185" s="117"/>
      <c r="M4185" s="118"/>
    </row>
    <row r="4186" spans="12:13">
      <c r="L4186" s="117"/>
      <c r="M4186" s="118"/>
    </row>
    <row r="4187" spans="12:13">
      <c r="L4187" s="117"/>
      <c r="M4187" s="118"/>
    </row>
    <row r="4188" spans="12:13">
      <c r="L4188" s="117"/>
      <c r="M4188" s="118"/>
    </row>
    <row r="4189" spans="12:13">
      <c r="L4189" s="117"/>
      <c r="M4189" s="118"/>
    </row>
    <row r="4190" spans="12:13">
      <c r="L4190" s="117"/>
      <c r="M4190" s="118"/>
    </row>
    <row r="4191" spans="12:13">
      <c r="L4191" s="117"/>
      <c r="M4191" s="118"/>
    </row>
    <row r="4192" spans="12:13">
      <c r="L4192" s="117"/>
      <c r="M4192" s="118"/>
    </row>
    <row r="4193" spans="12:13">
      <c r="L4193" s="117"/>
      <c r="M4193" s="118"/>
    </row>
    <row r="4194" spans="12:13">
      <c r="L4194" s="117"/>
      <c r="M4194" s="118"/>
    </row>
    <row r="4195" spans="12:13">
      <c r="L4195" s="117"/>
      <c r="M4195" s="118"/>
    </row>
    <row r="4196" spans="12:13">
      <c r="L4196" s="117"/>
      <c r="M4196" s="118"/>
    </row>
    <row r="4197" spans="12:13">
      <c r="L4197" s="117"/>
      <c r="M4197" s="118"/>
    </row>
    <row r="4198" spans="12:13">
      <c r="L4198" s="117"/>
      <c r="M4198" s="118"/>
    </row>
    <row r="4199" spans="12:13">
      <c r="L4199" s="117"/>
      <c r="M4199" s="118"/>
    </row>
    <row r="4200" spans="12:13">
      <c r="L4200" s="117"/>
      <c r="M4200" s="118"/>
    </row>
    <row r="4201" spans="12:13">
      <c r="L4201" s="117"/>
      <c r="M4201" s="118"/>
    </row>
    <row r="4202" spans="12:13">
      <c r="L4202" s="117"/>
      <c r="M4202" s="118"/>
    </row>
    <row r="4203" spans="12:13">
      <c r="L4203" s="117"/>
      <c r="M4203" s="118"/>
    </row>
    <row r="4204" spans="12:13">
      <c r="L4204" s="117"/>
      <c r="M4204" s="118"/>
    </row>
    <row r="4205" spans="12:13">
      <c r="L4205" s="117"/>
      <c r="M4205" s="118"/>
    </row>
    <row r="4206" spans="12:13">
      <c r="L4206" s="117"/>
      <c r="M4206" s="118"/>
    </row>
    <row r="4207" spans="12:13">
      <c r="L4207" s="117"/>
      <c r="M4207" s="118"/>
    </row>
    <row r="4208" spans="12:13">
      <c r="L4208" s="117"/>
      <c r="M4208" s="118"/>
    </row>
    <row r="4209" spans="12:13">
      <c r="L4209" s="117"/>
      <c r="M4209" s="118"/>
    </row>
    <row r="4210" spans="12:13">
      <c r="L4210" s="117"/>
      <c r="M4210" s="118"/>
    </row>
    <row r="4211" spans="12:13">
      <c r="L4211" s="117"/>
      <c r="M4211" s="118"/>
    </row>
    <row r="4212" spans="12:13">
      <c r="L4212" s="117"/>
      <c r="M4212" s="118"/>
    </row>
    <row r="4213" spans="12:13">
      <c r="L4213" s="117"/>
      <c r="M4213" s="118"/>
    </row>
    <row r="4214" spans="12:13">
      <c r="L4214" s="117"/>
      <c r="M4214" s="118"/>
    </row>
    <row r="4215" spans="12:13">
      <c r="L4215" s="117"/>
      <c r="M4215" s="118"/>
    </row>
    <row r="4216" spans="12:13">
      <c r="L4216" s="117"/>
      <c r="M4216" s="118"/>
    </row>
    <row r="4217" spans="12:13">
      <c r="L4217" s="117"/>
      <c r="M4217" s="118"/>
    </row>
    <row r="4218" spans="12:13">
      <c r="L4218" s="117"/>
      <c r="M4218" s="118"/>
    </row>
    <row r="4219" spans="12:13">
      <c r="L4219" s="117"/>
      <c r="M4219" s="118"/>
    </row>
    <row r="4220" spans="12:13">
      <c r="L4220" s="117"/>
      <c r="M4220" s="118"/>
    </row>
    <row r="4221" spans="12:13">
      <c r="L4221" s="117"/>
      <c r="M4221" s="118"/>
    </row>
    <row r="4222" spans="12:13">
      <c r="L4222" s="117"/>
      <c r="M4222" s="118"/>
    </row>
    <row r="4223" spans="12:13">
      <c r="L4223" s="117"/>
      <c r="M4223" s="118"/>
    </row>
    <row r="4224" spans="12:13">
      <c r="L4224" s="117"/>
      <c r="M4224" s="118"/>
    </row>
    <row r="4225" spans="12:13">
      <c r="L4225" s="117"/>
      <c r="M4225" s="118"/>
    </row>
    <row r="4226" spans="12:13">
      <c r="L4226" s="117"/>
      <c r="M4226" s="118"/>
    </row>
    <row r="4227" spans="12:13">
      <c r="L4227" s="117"/>
      <c r="M4227" s="118"/>
    </row>
    <row r="4228" spans="12:13">
      <c r="L4228" s="117"/>
      <c r="M4228" s="118"/>
    </row>
    <row r="4229" spans="12:13">
      <c r="L4229" s="117"/>
      <c r="M4229" s="118"/>
    </row>
    <row r="4230" spans="12:13">
      <c r="L4230" s="117"/>
      <c r="M4230" s="118"/>
    </row>
    <row r="4231" spans="12:13">
      <c r="L4231" s="117"/>
      <c r="M4231" s="118"/>
    </row>
    <row r="4232" spans="12:13">
      <c r="L4232" s="117"/>
      <c r="M4232" s="118"/>
    </row>
    <row r="4233" spans="12:13">
      <c r="L4233" s="117"/>
      <c r="M4233" s="118"/>
    </row>
    <row r="4234" spans="12:13">
      <c r="L4234" s="117"/>
      <c r="M4234" s="118"/>
    </row>
    <row r="4235" spans="12:13">
      <c r="L4235" s="117"/>
      <c r="M4235" s="118"/>
    </row>
    <row r="4236" spans="12:13">
      <c r="L4236" s="117"/>
      <c r="M4236" s="118"/>
    </row>
    <row r="4237" spans="12:13">
      <c r="L4237" s="117"/>
      <c r="M4237" s="118"/>
    </row>
    <row r="4238" spans="12:13">
      <c r="L4238" s="117"/>
      <c r="M4238" s="118"/>
    </row>
    <row r="4239" spans="12:13">
      <c r="L4239" s="117"/>
      <c r="M4239" s="118"/>
    </row>
    <row r="4240" spans="12:13">
      <c r="L4240" s="117"/>
      <c r="M4240" s="118"/>
    </row>
    <row r="4241" spans="12:13">
      <c r="L4241" s="117"/>
      <c r="M4241" s="118"/>
    </row>
    <row r="4242" spans="12:13">
      <c r="L4242" s="117"/>
      <c r="M4242" s="118"/>
    </row>
    <row r="4243" spans="12:13">
      <c r="L4243" s="117"/>
      <c r="M4243" s="118"/>
    </row>
    <row r="4244" spans="12:13">
      <c r="L4244" s="117"/>
      <c r="M4244" s="118"/>
    </row>
    <row r="4245" spans="12:13">
      <c r="L4245" s="117"/>
      <c r="M4245" s="118"/>
    </row>
    <row r="4246" spans="12:13">
      <c r="L4246" s="117"/>
      <c r="M4246" s="118"/>
    </row>
    <row r="4247" spans="12:13">
      <c r="L4247" s="117"/>
      <c r="M4247" s="118"/>
    </row>
    <row r="4248" spans="12:13">
      <c r="L4248" s="117"/>
      <c r="M4248" s="118"/>
    </row>
    <row r="4249" spans="12:13">
      <c r="L4249" s="117"/>
      <c r="M4249" s="118"/>
    </row>
    <row r="4250" spans="12:13">
      <c r="L4250" s="117"/>
      <c r="M4250" s="118"/>
    </row>
    <row r="4251" spans="12:13">
      <c r="L4251" s="117"/>
      <c r="M4251" s="118"/>
    </row>
    <row r="4252" spans="12:13">
      <c r="L4252" s="117"/>
      <c r="M4252" s="118"/>
    </row>
    <row r="4253" spans="12:13">
      <c r="L4253" s="117"/>
      <c r="M4253" s="118"/>
    </row>
    <row r="4254" spans="12:13">
      <c r="L4254" s="117"/>
      <c r="M4254" s="118"/>
    </row>
    <row r="4255" spans="12:13">
      <c r="L4255" s="117"/>
      <c r="M4255" s="118"/>
    </row>
    <row r="4256" spans="12:13">
      <c r="L4256" s="117"/>
      <c r="M4256" s="118"/>
    </row>
    <row r="4257" spans="12:13">
      <c r="L4257" s="117"/>
      <c r="M4257" s="118"/>
    </row>
    <row r="4258" spans="12:13">
      <c r="L4258" s="117"/>
      <c r="M4258" s="118"/>
    </row>
    <row r="4259" spans="12:13">
      <c r="L4259" s="117"/>
      <c r="M4259" s="118"/>
    </row>
    <row r="4260" spans="12:13">
      <c r="L4260" s="117"/>
      <c r="M4260" s="118"/>
    </row>
    <row r="4261" spans="12:13">
      <c r="L4261" s="117"/>
      <c r="M4261" s="118"/>
    </row>
    <row r="4262" spans="12:13">
      <c r="L4262" s="117"/>
      <c r="M4262" s="118"/>
    </row>
    <row r="4263" spans="12:13">
      <c r="L4263" s="117"/>
      <c r="M4263" s="118"/>
    </row>
    <row r="4264" spans="12:13">
      <c r="L4264" s="117"/>
      <c r="M4264" s="118"/>
    </row>
    <row r="4265" spans="12:13">
      <c r="L4265" s="117"/>
      <c r="M4265" s="118"/>
    </row>
    <row r="4266" spans="12:13">
      <c r="L4266" s="117"/>
      <c r="M4266" s="118"/>
    </row>
    <row r="4267" spans="12:13">
      <c r="L4267" s="117"/>
      <c r="M4267" s="118"/>
    </row>
    <row r="4268" spans="12:13">
      <c r="L4268" s="117"/>
      <c r="M4268" s="118"/>
    </row>
    <row r="4269" spans="12:13">
      <c r="L4269" s="117"/>
      <c r="M4269" s="118"/>
    </row>
    <row r="4270" spans="12:13">
      <c r="L4270" s="117"/>
      <c r="M4270" s="118"/>
    </row>
    <row r="4271" spans="12:13">
      <c r="L4271" s="117"/>
      <c r="M4271" s="118"/>
    </row>
    <row r="4272" spans="12:13">
      <c r="L4272" s="117"/>
      <c r="M4272" s="118"/>
    </row>
    <row r="4273" spans="12:13">
      <c r="L4273" s="117"/>
      <c r="M4273" s="118"/>
    </row>
    <row r="4274" spans="12:13">
      <c r="L4274" s="117"/>
      <c r="M4274" s="118"/>
    </row>
    <row r="4275" spans="12:13">
      <c r="L4275" s="117"/>
      <c r="M4275" s="118"/>
    </row>
    <row r="4276" spans="12:13">
      <c r="L4276" s="117"/>
      <c r="M4276" s="118"/>
    </row>
    <row r="4277" spans="12:13">
      <c r="L4277" s="117"/>
      <c r="M4277" s="118"/>
    </row>
    <row r="4278" spans="12:13">
      <c r="L4278" s="117"/>
      <c r="M4278" s="118"/>
    </row>
    <row r="4279" spans="12:13">
      <c r="L4279" s="117"/>
      <c r="M4279" s="118"/>
    </row>
    <row r="4280" spans="12:13">
      <c r="L4280" s="117"/>
      <c r="M4280" s="118"/>
    </row>
    <row r="4281" spans="12:13">
      <c r="L4281" s="117"/>
      <c r="M4281" s="118"/>
    </row>
    <row r="4282" spans="12:13">
      <c r="L4282" s="117"/>
      <c r="M4282" s="118"/>
    </row>
    <row r="4283" spans="12:13">
      <c r="L4283" s="117"/>
      <c r="M4283" s="118"/>
    </row>
    <row r="4284" spans="12:13">
      <c r="L4284" s="117"/>
      <c r="M4284" s="118"/>
    </row>
    <row r="4285" spans="12:13">
      <c r="L4285" s="117"/>
      <c r="M4285" s="118"/>
    </row>
    <row r="4286" spans="12:13">
      <c r="L4286" s="117"/>
      <c r="M4286" s="118"/>
    </row>
    <row r="4287" spans="12:13">
      <c r="L4287" s="117"/>
      <c r="M4287" s="118"/>
    </row>
    <row r="4288" spans="12:13">
      <c r="L4288" s="117"/>
      <c r="M4288" s="118"/>
    </row>
    <row r="4289" spans="12:13">
      <c r="L4289" s="117"/>
      <c r="M4289" s="118"/>
    </row>
    <row r="4290" spans="12:13">
      <c r="L4290" s="117"/>
      <c r="M4290" s="118"/>
    </row>
    <row r="4291" spans="12:13">
      <c r="L4291" s="117"/>
      <c r="M4291" s="118"/>
    </row>
    <row r="4292" spans="12:13">
      <c r="L4292" s="117"/>
      <c r="M4292" s="118"/>
    </row>
    <row r="4293" spans="12:13">
      <c r="L4293" s="117"/>
      <c r="M4293" s="118"/>
    </row>
    <row r="4294" spans="12:13">
      <c r="L4294" s="117"/>
      <c r="M4294" s="118"/>
    </row>
    <row r="4295" spans="12:13">
      <c r="L4295" s="117"/>
      <c r="M4295" s="118"/>
    </row>
    <row r="4296" spans="12:13">
      <c r="L4296" s="117"/>
      <c r="M4296" s="118"/>
    </row>
    <row r="4297" spans="12:13">
      <c r="L4297" s="117"/>
      <c r="M4297" s="118"/>
    </row>
    <row r="4298" spans="12:13">
      <c r="L4298" s="117"/>
      <c r="M4298" s="118"/>
    </row>
    <row r="4299" spans="12:13">
      <c r="L4299" s="117"/>
      <c r="M4299" s="118"/>
    </row>
    <row r="4300" spans="12:13">
      <c r="L4300" s="117"/>
      <c r="M4300" s="118"/>
    </row>
    <row r="4301" spans="12:13">
      <c r="L4301" s="117"/>
      <c r="M4301" s="118"/>
    </row>
    <row r="4302" spans="12:13">
      <c r="L4302" s="117"/>
      <c r="M4302" s="118"/>
    </row>
    <row r="4303" spans="12:13">
      <c r="L4303" s="117"/>
      <c r="M4303" s="118"/>
    </row>
    <row r="4304" spans="12:13">
      <c r="L4304" s="117"/>
      <c r="M4304" s="118"/>
    </row>
    <row r="4305" spans="12:13">
      <c r="L4305" s="117"/>
      <c r="M4305" s="118"/>
    </row>
    <row r="4306" spans="12:13">
      <c r="L4306" s="117"/>
      <c r="M4306" s="118"/>
    </row>
    <row r="4307" spans="12:13">
      <c r="L4307" s="117"/>
      <c r="M4307" s="118"/>
    </row>
    <row r="4308" spans="12:13">
      <c r="L4308" s="117"/>
      <c r="M4308" s="118"/>
    </row>
    <row r="4309" spans="12:13">
      <c r="L4309" s="117"/>
      <c r="M4309" s="118"/>
    </row>
    <row r="4310" spans="12:13">
      <c r="L4310" s="117"/>
      <c r="M4310" s="118"/>
    </row>
    <row r="4311" spans="12:13">
      <c r="L4311" s="117"/>
      <c r="M4311" s="118"/>
    </row>
    <row r="4312" spans="12:13">
      <c r="L4312" s="117"/>
      <c r="M4312" s="118"/>
    </row>
    <row r="4313" spans="12:13">
      <c r="L4313" s="117"/>
      <c r="M4313" s="118"/>
    </row>
    <row r="4314" spans="12:13">
      <c r="L4314" s="117"/>
      <c r="M4314" s="118"/>
    </row>
    <row r="4315" spans="12:13">
      <c r="L4315" s="117"/>
      <c r="M4315" s="118"/>
    </row>
    <row r="4316" spans="12:13">
      <c r="L4316" s="117"/>
      <c r="M4316" s="118"/>
    </row>
    <row r="4317" spans="12:13">
      <c r="L4317" s="117"/>
      <c r="M4317" s="118"/>
    </row>
    <row r="4318" spans="12:13">
      <c r="L4318" s="117"/>
      <c r="M4318" s="118"/>
    </row>
    <row r="4319" spans="12:13">
      <c r="L4319" s="117"/>
      <c r="M4319" s="118"/>
    </row>
    <row r="4320" spans="12:13">
      <c r="L4320" s="117"/>
      <c r="M4320" s="118"/>
    </row>
    <row r="4321" spans="12:13">
      <c r="L4321" s="117"/>
      <c r="M4321" s="118"/>
    </row>
    <row r="4322" spans="12:13">
      <c r="L4322" s="117"/>
      <c r="M4322" s="118"/>
    </row>
    <row r="4323" spans="12:13">
      <c r="L4323" s="117"/>
      <c r="M4323" s="118"/>
    </row>
    <row r="4324" spans="12:13">
      <c r="L4324" s="117"/>
      <c r="M4324" s="118"/>
    </row>
    <row r="4325" spans="12:13">
      <c r="L4325" s="117"/>
      <c r="M4325" s="118"/>
    </row>
    <row r="4326" spans="12:13">
      <c r="L4326" s="117"/>
      <c r="M4326" s="118"/>
    </row>
    <row r="4327" spans="12:13">
      <c r="L4327" s="117"/>
      <c r="M4327" s="118"/>
    </row>
    <row r="4328" spans="12:13">
      <c r="L4328" s="117"/>
      <c r="M4328" s="118"/>
    </row>
    <row r="4329" spans="12:13">
      <c r="L4329" s="117"/>
      <c r="M4329" s="118"/>
    </row>
    <row r="4330" spans="12:13">
      <c r="L4330" s="117"/>
      <c r="M4330" s="118"/>
    </row>
    <row r="4331" spans="12:13">
      <c r="L4331" s="117"/>
      <c r="M4331" s="118"/>
    </row>
    <row r="4332" spans="12:13">
      <c r="L4332" s="117"/>
      <c r="M4332" s="118"/>
    </row>
    <row r="4333" spans="12:13">
      <c r="L4333" s="117"/>
      <c r="M4333" s="118"/>
    </row>
    <row r="4334" spans="12:13">
      <c r="L4334" s="117"/>
      <c r="M4334" s="118"/>
    </row>
    <row r="4335" spans="12:13">
      <c r="L4335" s="117"/>
      <c r="M4335" s="118"/>
    </row>
    <row r="4336" spans="12:13">
      <c r="L4336" s="117"/>
      <c r="M4336" s="118"/>
    </row>
    <row r="4337" spans="12:13">
      <c r="L4337" s="117"/>
      <c r="M4337" s="118"/>
    </row>
    <row r="4338" spans="12:13">
      <c r="L4338" s="117"/>
      <c r="M4338" s="118"/>
    </row>
    <row r="4339" spans="12:13">
      <c r="L4339" s="117"/>
      <c r="M4339" s="118"/>
    </row>
    <row r="4340" spans="12:13">
      <c r="L4340" s="117"/>
      <c r="M4340" s="118"/>
    </row>
    <row r="4341" spans="12:13">
      <c r="L4341" s="117"/>
      <c r="M4341" s="118"/>
    </row>
    <row r="4342" spans="12:13">
      <c r="L4342" s="117"/>
      <c r="M4342" s="118"/>
    </row>
    <row r="4343" spans="12:13">
      <c r="L4343" s="117"/>
      <c r="M4343" s="118"/>
    </row>
    <row r="4344" spans="12:13">
      <c r="L4344" s="117"/>
      <c r="M4344" s="118"/>
    </row>
    <row r="4345" spans="12:13">
      <c r="L4345" s="117"/>
      <c r="M4345" s="118"/>
    </row>
    <row r="4346" spans="12:13">
      <c r="L4346" s="117"/>
      <c r="M4346" s="118"/>
    </row>
    <row r="4347" spans="12:13">
      <c r="L4347" s="117"/>
      <c r="M4347" s="118"/>
    </row>
    <row r="4348" spans="12:13">
      <c r="L4348" s="117"/>
      <c r="M4348" s="118"/>
    </row>
    <row r="4349" spans="12:13">
      <c r="L4349" s="117"/>
      <c r="M4349" s="118"/>
    </row>
    <row r="4350" spans="12:13">
      <c r="L4350" s="117"/>
      <c r="M4350" s="118"/>
    </row>
    <row r="4351" spans="12:13">
      <c r="L4351" s="117"/>
      <c r="M4351" s="118"/>
    </row>
    <row r="4352" spans="12:13">
      <c r="L4352" s="117"/>
      <c r="M4352" s="118"/>
    </row>
    <row r="4353" spans="12:13">
      <c r="L4353" s="117"/>
      <c r="M4353" s="118"/>
    </row>
    <row r="4354" spans="12:13">
      <c r="L4354" s="117"/>
      <c r="M4354" s="118"/>
    </row>
    <row r="4355" spans="12:13">
      <c r="L4355" s="117"/>
      <c r="M4355" s="118"/>
    </row>
    <row r="4356" spans="12:13">
      <c r="L4356" s="117"/>
      <c r="M4356" s="118"/>
    </row>
    <row r="4357" spans="12:13">
      <c r="L4357" s="117"/>
      <c r="M4357" s="118"/>
    </row>
    <row r="4358" spans="12:13">
      <c r="L4358" s="117"/>
      <c r="M4358" s="118"/>
    </row>
    <row r="4359" spans="12:13">
      <c r="L4359" s="117"/>
      <c r="M4359" s="118"/>
    </row>
    <row r="4360" spans="12:13">
      <c r="L4360" s="117"/>
      <c r="M4360" s="118"/>
    </row>
    <row r="4361" spans="12:13">
      <c r="L4361" s="117"/>
      <c r="M4361" s="118"/>
    </row>
    <row r="4362" spans="12:13">
      <c r="L4362" s="117"/>
      <c r="M4362" s="118"/>
    </row>
    <row r="4363" spans="12:13">
      <c r="L4363" s="117"/>
      <c r="M4363" s="118"/>
    </row>
    <row r="4364" spans="12:13">
      <c r="L4364" s="117"/>
      <c r="M4364" s="118"/>
    </row>
    <row r="4365" spans="12:13">
      <c r="L4365" s="117"/>
      <c r="M4365" s="118"/>
    </row>
    <row r="4366" spans="12:13">
      <c r="L4366" s="117"/>
      <c r="M4366" s="118"/>
    </row>
    <row r="4367" spans="12:13">
      <c r="L4367" s="117"/>
      <c r="M4367" s="118"/>
    </row>
    <row r="4368" spans="12:13">
      <c r="L4368" s="117"/>
      <c r="M4368" s="118"/>
    </row>
    <row r="4369" spans="12:13">
      <c r="L4369" s="117"/>
      <c r="M4369" s="118"/>
    </row>
    <row r="4370" spans="12:13">
      <c r="L4370" s="117"/>
      <c r="M4370" s="118"/>
    </row>
    <row r="4371" spans="12:13">
      <c r="L4371" s="117"/>
      <c r="M4371" s="118"/>
    </row>
    <row r="4372" spans="12:13">
      <c r="L4372" s="117"/>
      <c r="M4372" s="118"/>
    </row>
    <row r="4373" spans="12:13">
      <c r="L4373" s="117"/>
      <c r="M4373" s="118"/>
    </row>
    <row r="4374" spans="12:13">
      <c r="L4374" s="117"/>
      <c r="M4374" s="118"/>
    </row>
    <row r="4375" spans="12:13">
      <c r="L4375" s="117"/>
      <c r="M4375" s="118"/>
    </row>
    <row r="4376" spans="12:13">
      <c r="L4376" s="117"/>
      <c r="M4376" s="118"/>
    </row>
    <row r="4377" spans="12:13">
      <c r="L4377" s="117"/>
      <c r="M4377" s="118"/>
    </row>
    <row r="4378" spans="12:13">
      <c r="L4378" s="117"/>
      <c r="M4378" s="118"/>
    </row>
    <row r="4379" spans="12:13">
      <c r="L4379" s="117"/>
      <c r="M4379" s="118"/>
    </row>
    <row r="4380" spans="12:13">
      <c r="L4380" s="117"/>
      <c r="M4380" s="118"/>
    </row>
    <row r="4381" spans="12:13">
      <c r="L4381" s="117"/>
      <c r="M4381" s="118"/>
    </row>
    <row r="4382" spans="12:13">
      <c r="L4382" s="117"/>
      <c r="M4382" s="118"/>
    </row>
    <row r="4383" spans="12:13">
      <c r="L4383" s="117"/>
      <c r="M4383" s="118"/>
    </row>
    <row r="4384" spans="12:13">
      <c r="L4384" s="117"/>
      <c r="M4384" s="118"/>
    </row>
    <row r="4385" spans="12:13">
      <c r="L4385" s="117"/>
      <c r="M4385" s="118"/>
    </row>
    <row r="4386" spans="12:13">
      <c r="L4386" s="117"/>
      <c r="M4386" s="118"/>
    </row>
    <row r="4387" spans="12:13">
      <c r="L4387" s="117"/>
      <c r="M4387" s="118"/>
    </row>
    <row r="4388" spans="12:13">
      <c r="L4388" s="117"/>
      <c r="M4388" s="118"/>
    </row>
    <row r="4389" spans="12:13">
      <c r="L4389" s="117"/>
      <c r="M4389" s="118"/>
    </row>
    <row r="4390" spans="12:13">
      <c r="L4390" s="117"/>
      <c r="M4390" s="118"/>
    </row>
    <row r="4391" spans="12:13">
      <c r="L4391" s="117"/>
      <c r="M4391" s="118"/>
    </row>
    <row r="4392" spans="12:13">
      <c r="L4392" s="117"/>
      <c r="M4392" s="118"/>
    </row>
    <row r="4393" spans="12:13">
      <c r="L4393" s="117"/>
      <c r="M4393" s="118"/>
    </row>
    <row r="4394" spans="12:13">
      <c r="L4394" s="117"/>
      <c r="M4394" s="118"/>
    </row>
    <row r="4395" spans="12:13">
      <c r="L4395" s="117"/>
      <c r="M4395" s="118"/>
    </row>
    <row r="4396" spans="12:13">
      <c r="L4396" s="117"/>
      <c r="M4396" s="118"/>
    </row>
    <row r="4397" spans="12:13">
      <c r="L4397" s="117"/>
      <c r="M4397" s="118"/>
    </row>
    <row r="4398" spans="12:13">
      <c r="L4398" s="117"/>
      <c r="M4398" s="118"/>
    </row>
    <row r="4399" spans="12:13">
      <c r="L4399" s="117"/>
      <c r="M4399" s="118"/>
    </row>
    <row r="4400" spans="12:13">
      <c r="L4400" s="117"/>
      <c r="M4400" s="118"/>
    </row>
    <row r="4401" spans="12:13">
      <c r="L4401" s="117"/>
      <c r="M4401" s="118"/>
    </row>
    <row r="4402" spans="12:13">
      <c r="L4402" s="117"/>
      <c r="M4402" s="118"/>
    </row>
    <row r="4403" spans="12:13">
      <c r="L4403" s="117"/>
      <c r="M4403" s="118"/>
    </row>
    <row r="4404" spans="12:13">
      <c r="L4404" s="117"/>
      <c r="M4404" s="118"/>
    </row>
    <row r="4405" spans="12:13">
      <c r="L4405" s="117"/>
      <c r="M4405" s="118"/>
    </row>
    <row r="4406" spans="12:13">
      <c r="L4406" s="117"/>
      <c r="M4406" s="118"/>
    </row>
    <row r="4407" spans="12:13">
      <c r="L4407" s="117"/>
      <c r="M4407" s="118"/>
    </row>
    <row r="4408" spans="12:13">
      <c r="L4408" s="117"/>
      <c r="M4408" s="118"/>
    </row>
    <row r="4409" spans="12:13">
      <c r="L4409" s="117"/>
      <c r="M4409" s="118"/>
    </row>
    <row r="4410" spans="12:13">
      <c r="L4410" s="117"/>
      <c r="M4410" s="118"/>
    </row>
    <row r="4411" spans="12:13">
      <c r="L4411" s="117"/>
      <c r="M4411" s="118"/>
    </row>
    <row r="4412" spans="12:13">
      <c r="L4412" s="117"/>
      <c r="M4412" s="118"/>
    </row>
    <row r="4413" spans="12:13">
      <c r="L4413" s="117"/>
      <c r="M4413" s="118"/>
    </row>
    <row r="4414" spans="12:13">
      <c r="L4414" s="117"/>
      <c r="M4414" s="118"/>
    </row>
    <row r="4415" spans="12:13">
      <c r="L4415" s="117"/>
      <c r="M4415" s="118"/>
    </row>
    <row r="4416" spans="12:13">
      <c r="L4416" s="117"/>
      <c r="M4416" s="118"/>
    </row>
    <row r="4417" spans="12:13">
      <c r="L4417" s="117"/>
      <c r="M4417" s="118"/>
    </row>
    <row r="4418" spans="12:13">
      <c r="L4418" s="117"/>
      <c r="M4418" s="118"/>
    </row>
    <row r="4419" spans="12:13">
      <c r="L4419" s="117"/>
      <c r="M4419" s="118"/>
    </row>
    <row r="4420" spans="12:13">
      <c r="L4420" s="117"/>
      <c r="M4420" s="118"/>
    </row>
    <row r="4421" spans="12:13">
      <c r="L4421" s="117"/>
      <c r="M4421" s="118"/>
    </row>
    <row r="4422" spans="12:13">
      <c r="L4422" s="117"/>
      <c r="M4422" s="118"/>
    </row>
    <row r="4423" spans="12:13">
      <c r="L4423" s="117"/>
      <c r="M4423" s="118"/>
    </row>
    <row r="4424" spans="12:13">
      <c r="L4424" s="117"/>
      <c r="M4424" s="118"/>
    </row>
    <row r="4425" spans="12:13">
      <c r="L4425" s="117"/>
      <c r="M4425" s="118"/>
    </row>
    <row r="4426" spans="12:13">
      <c r="L4426" s="117"/>
      <c r="M4426" s="118"/>
    </row>
    <row r="4427" spans="12:13">
      <c r="L4427" s="117"/>
      <c r="M4427" s="118"/>
    </row>
    <row r="4428" spans="12:13">
      <c r="L4428" s="117"/>
      <c r="M4428" s="118"/>
    </row>
    <row r="4429" spans="12:13">
      <c r="L4429" s="117"/>
      <c r="M4429" s="118"/>
    </row>
    <row r="4430" spans="12:13">
      <c r="L4430" s="117"/>
      <c r="M4430" s="118"/>
    </row>
    <row r="4431" spans="12:13">
      <c r="L4431" s="117"/>
      <c r="M4431" s="118"/>
    </row>
    <row r="4432" spans="12:13">
      <c r="L4432" s="117"/>
      <c r="M4432" s="118"/>
    </row>
    <row r="4433" spans="12:13">
      <c r="L4433" s="117"/>
      <c r="M4433" s="118"/>
    </row>
    <row r="4434" spans="12:13">
      <c r="L4434" s="117"/>
      <c r="M4434" s="118"/>
    </row>
    <row r="4435" spans="12:13">
      <c r="L4435" s="117"/>
      <c r="M4435" s="118"/>
    </row>
    <row r="4436" spans="12:13">
      <c r="L4436" s="117"/>
      <c r="M4436" s="118"/>
    </row>
    <row r="4437" spans="12:13">
      <c r="L4437" s="117"/>
      <c r="M4437" s="118"/>
    </row>
    <row r="4438" spans="12:13">
      <c r="L4438" s="117"/>
      <c r="M4438" s="118"/>
    </row>
    <row r="4439" spans="12:13">
      <c r="L4439" s="117"/>
      <c r="M4439" s="118"/>
    </row>
    <row r="4440" spans="12:13">
      <c r="L4440" s="117"/>
      <c r="M4440" s="118"/>
    </row>
    <row r="4441" spans="12:13">
      <c r="L4441" s="117"/>
      <c r="M4441" s="118"/>
    </row>
    <row r="4442" spans="12:13">
      <c r="L4442" s="117"/>
      <c r="M4442" s="118"/>
    </row>
    <row r="4443" spans="12:13">
      <c r="L4443" s="117"/>
      <c r="M4443" s="118"/>
    </row>
    <row r="4444" spans="12:13">
      <c r="L4444" s="117"/>
      <c r="M4444" s="118"/>
    </row>
    <row r="4445" spans="12:13">
      <c r="L4445" s="117"/>
      <c r="M4445" s="118"/>
    </row>
    <row r="4446" spans="12:13">
      <c r="L4446" s="117"/>
      <c r="M4446" s="118"/>
    </row>
    <row r="4447" spans="12:13">
      <c r="L4447" s="117"/>
      <c r="M4447" s="118"/>
    </row>
    <row r="4448" spans="12:13">
      <c r="L4448" s="117"/>
      <c r="M4448" s="118"/>
    </row>
    <row r="4449" spans="12:13">
      <c r="L4449" s="117"/>
      <c r="M4449" s="118"/>
    </row>
    <row r="4450" spans="12:13">
      <c r="L4450" s="117"/>
      <c r="M4450" s="118"/>
    </row>
    <row r="4451" spans="12:13">
      <c r="L4451" s="117"/>
      <c r="M4451" s="118"/>
    </row>
    <row r="4452" spans="12:13">
      <c r="L4452" s="117"/>
      <c r="M4452" s="118"/>
    </row>
    <row r="4453" spans="12:13">
      <c r="L4453" s="117"/>
      <c r="M4453" s="118"/>
    </row>
    <row r="4454" spans="12:13">
      <c r="L4454" s="117"/>
      <c r="M4454" s="118"/>
    </row>
    <row r="4455" spans="12:13">
      <c r="L4455" s="117"/>
      <c r="M4455" s="118"/>
    </row>
    <row r="4456" spans="12:13">
      <c r="L4456" s="117"/>
      <c r="M4456" s="118"/>
    </row>
    <row r="4457" spans="12:13">
      <c r="L4457" s="117"/>
      <c r="M4457" s="118"/>
    </row>
    <row r="4458" spans="12:13">
      <c r="L4458" s="117"/>
      <c r="M4458" s="118"/>
    </row>
    <row r="4459" spans="12:13">
      <c r="L4459" s="117"/>
      <c r="M4459" s="118"/>
    </row>
    <row r="4460" spans="12:13">
      <c r="L4460" s="117"/>
      <c r="M4460" s="118"/>
    </row>
    <row r="4461" spans="12:13">
      <c r="L4461" s="117"/>
      <c r="M4461" s="118"/>
    </row>
    <row r="4462" spans="12:13">
      <c r="L4462" s="117"/>
      <c r="M4462" s="118"/>
    </row>
    <row r="4463" spans="12:13">
      <c r="L4463" s="117"/>
      <c r="M4463" s="118"/>
    </row>
    <row r="4464" spans="12:13">
      <c r="L4464" s="117"/>
      <c r="M4464" s="118"/>
    </row>
    <row r="4465" spans="12:13">
      <c r="L4465" s="117"/>
      <c r="M4465" s="118"/>
    </row>
    <row r="4466" spans="12:13">
      <c r="L4466" s="117"/>
      <c r="M4466" s="118"/>
    </row>
    <row r="4467" spans="12:13">
      <c r="L4467" s="117"/>
      <c r="M4467" s="118"/>
    </row>
    <row r="4468" spans="12:13">
      <c r="L4468" s="117"/>
      <c r="M4468" s="118"/>
    </row>
    <row r="4469" spans="12:13">
      <c r="L4469" s="117"/>
      <c r="M4469" s="118"/>
    </row>
    <row r="4470" spans="12:13">
      <c r="L4470" s="117"/>
      <c r="M4470" s="118"/>
    </row>
    <row r="4471" spans="12:13">
      <c r="L4471" s="117"/>
      <c r="M4471" s="118"/>
    </row>
    <row r="4472" spans="12:13">
      <c r="L4472" s="117"/>
      <c r="M4472" s="118"/>
    </row>
    <row r="4473" spans="12:13">
      <c r="L4473" s="117"/>
      <c r="M4473" s="118"/>
    </row>
    <row r="4474" spans="12:13">
      <c r="L4474" s="117"/>
      <c r="M4474" s="118"/>
    </row>
    <row r="4475" spans="12:13">
      <c r="L4475" s="117"/>
      <c r="M4475" s="118"/>
    </row>
    <row r="4476" spans="12:13">
      <c r="L4476" s="117"/>
      <c r="M4476" s="118"/>
    </row>
    <row r="4477" spans="12:13">
      <c r="L4477" s="117"/>
      <c r="M4477" s="118"/>
    </row>
    <row r="4478" spans="12:13">
      <c r="L4478" s="117"/>
      <c r="M4478" s="118"/>
    </row>
    <row r="4479" spans="12:13">
      <c r="L4479" s="117"/>
      <c r="M4479" s="118"/>
    </row>
    <row r="4480" spans="12:13">
      <c r="L4480" s="117"/>
      <c r="M4480" s="118"/>
    </row>
    <row r="4481" spans="12:13">
      <c r="L4481" s="117"/>
      <c r="M4481" s="118"/>
    </row>
    <row r="4482" spans="12:13">
      <c r="L4482" s="117"/>
      <c r="M4482" s="118"/>
    </row>
    <row r="4483" spans="12:13">
      <c r="L4483" s="117"/>
      <c r="M4483" s="118"/>
    </row>
    <row r="4484" spans="12:13">
      <c r="L4484" s="117"/>
      <c r="M4484" s="118"/>
    </row>
    <row r="4485" spans="12:13">
      <c r="L4485" s="117"/>
      <c r="M4485" s="118"/>
    </row>
    <row r="4486" spans="12:13">
      <c r="L4486" s="117"/>
      <c r="M4486" s="118"/>
    </row>
    <row r="4487" spans="12:13">
      <c r="L4487" s="117"/>
      <c r="M4487" s="118"/>
    </row>
    <row r="4488" spans="12:13">
      <c r="L4488" s="117"/>
      <c r="M4488" s="118"/>
    </row>
    <row r="4489" spans="12:13">
      <c r="L4489" s="117"/>
      <c r="M4489" s="118"/>
    </row>
    <row r="4490" spans="12:13">
      <c r="L4490" s="117"/>
      <c r="M4490" s="118"/>
    </row>
    <row r="4491" spans="12:13">
      <c r="L4491" s="117"/>
      <c r="M4491" s="118"/>
    </row>
    <row r="4492" spans="12:13">
      <c r="L4492" s="117"/>
      <c r="M4492" s="118"/>
    </row>
    <row r="4493" spans="12:13">
      <c r="L4493" s="117"/>
      <c r="M4493" s="118"/>
    </row>
    <row r="4494" spans="12:13">
      <c r="L4494" s="117"/>
      <c r="M4494" s="118"/>
    </row>
    <row r="4495" spans="12:13">
      <c r="L4495" s="117"/>
      <c r="M4495" s="118"/>
    </row>
    <row r="4496" spans="12:13">
      <c r="L4496" s="117"/>
      <c r="M4496" s="118"/>
    </row>
    <row r="4497" spans="12:13">
      <c r="L4497" s="117"/>
      <c r="M4497" s="118"/>
    </row>
    <row r="4498" spans="12:13">
      <c r="L4498" s="117"/>
      <c r="M4498" s="118"/>
    </row>
    <row r="4499" spans="12:13">
      <c r="L4499" s="117"/>
      <c r="M4499" s="118"/>
    </row>
    <row r="4500" spans="12:13">
      <c r="L4500" s="117"/>
      <c r="M4500" s="118"/>
    </row>
    <row r="4501" spans="12:13">
      <c r="L4501" s="117"/>
      <c r="M4501" s="118"/>
    </row>
    <row r="4502" spans="12:13">
      <c r="L4502" s="117"/>
      <c r="M4502" s="118"/>
    </row>
    <row r="4503" spans="12:13">
      <c r="L4503" s="117"/>
      <c r="M4503" s="118"/>
    </row>
    <row r="4504" spans="12:13">
      <c r="L4504" s="117"/>
      <c r="M4504" s="118"/>
    </row>
    <row r="4505" spans="12:13">
      <c r="L4505" s="117"/>
      <c r="M4505" s="118"/>
    </row>
    <row r="4506" spans="12:13">
      <c r="L4506" s="117"/>
      <c r="M4506" s="118"/>
    </row>
    <row r="4507" spans="12:13">
      <c r="L4507" s="117"/>
      <c r="M4507" s="118"/>
    </row>
    <row r="4508" spans="12:13">
      <c r="L4508" s="117"/>
      <c r="M4508" s="118"/>
    </row>
    <row r="4509" spans="12:13">
      <c r="L4509" s="117"/>
      <c r="M4509" s="118"/>
    </row>
    <row r="4510" spans="12:13">
      <c r="L4510" s="117"/>
      <c r="M4510" s="118"/>
    </row>
    <row r="4511" spans="12:13">
      <c r="L4511" s="117"/>
      <c r="M4511" s="118"/>
    </row>
    <row r="4512" spans="12:13">
      <c r="L4512" s="117"/>
      <c r="M4512" s="118"/>
    </row>
    <row r="4513" spans="12:13">
      <c r="L4513" s="117"/>
      <c r="M4513" s="118"/>
    </row>
    <row r="4514" spans="12:13">
      <c r="L4514" s="117"/>
      <c r="M4514" s="118"/>
    </row>
    <row r="4515" spans="12:13">
      <c r="L4515" s="117"/>
      <c r="M4515" s="118"/>
    </row>
    <row r="4516" spans="12:13">
      <c r="L4516" s="117"/>
      <c r="M4516" s="118"/>
    </row>
    <row r="4517" spans="12:13">
      <c r="L4517" s="117"/>
      <c r="M4517" s="118"/>
    </row>
    <row r="4518" spans="12:13">
      <c r="L4518" s="117"/>
      <c r="M4518" s="118"/>
    </row>
    <row r="4519" spans="12:13">
      <c r="L4519" s="117"/>
      <c r="M4519" s="118"/>
    </row>
    <row r="4520" spans="12:13">
      <c r="L4520" s="117"/>
      <c r="M4520" s="118"/>
    </row>
    <row r="4521" spans="12:13">
      <c r="L4521" s="117"/>
      <c r="M4521" s="118"/>
    </row>
    <row r="4522" spans="12:13">
      <c r="L4522" s="117"/>
      <c r="M4522" s="118"/>
    </row>
    <row r="4523" spans="12:13">
      <c r="L4523" s="117"/>
      <c r="M4523" s="118"/>
    </row>
    <row r="4524" spans="12:13">
      <c r="L4524" s="117"/>
      <c r="M4524" s="118"/>
    </row>
    <row r="4525" spans="12:13">
      <c r="L4525" s="117"/>
      <c r="M4525" s="118"/>
    </row>
    <row r="4526" spans="12:13">
      <c r="L4526" s="117"/>
      <c r="M4526" s="118"/>
    </row>
    <row r="4527" spans="12:13">
      <c r="L4527" s="117"/>
      <c r="M4527" s="118"/>
    </row>
    <row r="4528" spans="12:13">
      <c r="L4528" s="117"/>
      <c r="M4528" s="118"/>
    </row>
    <row r="4529" spans="12:13">
      <c r="L4529" s="117"/>
      <c r="M4529" s="118"/>
    </row>
    <row r="4530" spans="12:13">
      <c r="L4530" s="117"/>
      <c r="M4530" s="118"/>
    </row>
    <row r="4531" spans="12:13">
      <c r="L4531" s="117"/>
      <c r="M4531" s="118"/>
    </row>
    <row r="4532" spans="12:13">
      <c r="L4532" s="117"/>
      <c r="M4532" s="118"/>
    </row>
    <row r="4533" spans="12:13">
      <c r="L4533" s="117"/>
      <c r="M4533" s="118"/>
    </row>
    <row r="4534" spans="12:13">
      <c r="L4534" s="117"/>
      <c r="M4534" s="118"/>
    </row>
    <row r="4535" spans="12:13">
      <c r="L4535" s="117"/>
      <c r="M4535" s="118"/>
    </row>
    <row r="4536" spans="12:13">
      <c r="L4536" s="117"/>
      <c r="M4536" s="118"/>
    </row>
    <row r="4537" spans="12:13">
      <c r="L4537" s="117"/>
      <c r="M4537" s="118"/>
    </row>
    <row r="4538" spans="12:13">
      <c r="L4538" s="117"/>
      <c r="M4538" s="118"/>
    </row>
    <row r="4539" spans="12:13">
      <c r="L4539" s="117"/>
      <c r="M4539" s="118"/>
    </row>
    <row r="4540" spans="12:13">
      <c r="L4540" s="117"/>
      <c r="M4540" s="118"/>
    </row>
    <row r="4541" spans="12:13">
      <c r="L4541" s="117"/>
      <c r="M4541" s="118"/>
    </row>
    <row r="4542" spans="12:13">
      <c r="L4542" s="117"/>
      <c r="M4542" s="118"/>
    </row>
    <row r="4543" spans="12:13">
      <c r="L4543" s="117"/>
      <c r="M4543" s="118"/>
    </row>
    <row r="4544" spans="12:13">
      <c r="L4544" s="117"/>
      <c r="M4544" s="118"/>
    </row>
    <row r="4545" spans="12:13">
      <c r="L4545" s="117"/>
      <c r="M4545" s="118"/>
    </row>
    <row r="4546" spans="12:13">
      <c r="L4546" s="117"/>
      <c r="M4546" s="118"/>
    </row>
    <row r="4547" spans="12:13">
      <c r="L4547" s="117"/>
      <c r="M4547" s="118"/>
    </row>
    <row r="4548" spans="12:13">
      <c r="L4548" s="117"/>
      <c r="M4548" s="118"/>
    </row>
    <row r="4549" spans="12:13">
      <c r="L4549" s="117"/>
      <c r="M4549" s="118"/>
    </row>
    <row r="4550" spans="12:13">
      <c r="L4550" s="117"/>
      <c r="M4550" s="118"/>
    </row>
    <row r="4551" spans="12:13">
      <c r="L4551" s="117"/>
      <c r="M4551" s="118"/>
    </row>
    <row r="4552" spans="12:13">
      <c r="L4552" s="117"/>
      <c r="M4552" s="118"/>
    </row>
    <row r="4553" spans="12:13">
      <c r="L4553" s="117"/>
      <c r="M4553" s="118"/>
    </row>
    <row r="4554" spans="12:13">
      <c r="L4554" s="117"/>
      <c r="M4554" s="118"/>
    </row>
    <row r="4555" spans="12:13">
      <c r="L4555" s="117"/>
      <c r="M4555" s="118"/>
    </row>
    <row r="4556" spans="12:13">
      <c r="L4556" s="117"/>
      <c r="M4556" s="118"/>
    </row>
    <row r="4557" spans="12:13">
      <c r="L4557" s="117"/>
      <c r="M4557" s="118"/>
    </row>
    <row r="4558" spans="12:13">
      <c r="L4558" s="117"/>
      <c r="M4558" s="118"/>
    </row>
    <row r="4559" spans="12:13">
      <c r="L4559" s="117"/>
      <c r="M4559" s="118"/>
    </row>
    <row r="4560" spans="12:13">
      <c r="L4560" s="117"/>
      <c r="M4560" s="118"/>
    </row>
    <row r="4561" spans="12:13">
      <c r="L4561" s="117"/>
      <c r="M4561" s="118"/>
    </row>
    <row r="4562" spans="12:13">
      <c r="L4562" s="117"/>
      <c r="M4562" s="118"/>
    </row>
    <row r="4563" spans="12:13">
      <c r="L4563" s="117"/>
      <c r="M4563" s="118"/>
    </row>
    <row r="4564" spans="12:13">
      <c r="L4564" s="117"/>
      <c r="M4564" s="118"/>
    </row>
    <row r="4565" spans="12:13">
      <c r="L4565" s="117"/>
      <c r="M4565" s="118"/>
    </row>
    <row r="4566" spans="12:13">
      <c r="L4566" s="117"/>
      <c r="M4566" s="118"/>
    </row>
    <row r="4567" spans="12:13">
      <c r="L4567" s="117"/>
      <c r="M4567" s="118"/>
    </row>
    <row r="4568" spans="12:13">
      <c r="L4568" s="117"/>
      <c r="M4568" s="118"/>
    </row>
    <row r="4569" spans="12:13">
      <c r="L4569" s="117"/>
      <c r="M4569" s="118"/>
    </row>
    <row r="4570" spans="12:13">
      <c r="L4570" s="117"/>
      <c r="M4570" s="118"/>
    </row>
    <row r="4571" spans="12:13">
      <c r="L4571" s="117"/>
      <c r="M4571" s="118"/>
    </row>
    <row r="4572" spans="12:13">
      <c r="L4572" s="117"/>
      <c r="M4572" s="118"/>
    </row>
    <row r="4573" spans="12:13">
      <c r="L4573" s="117"/>
      <c r="M4573" s="118"/>
    </row>
    <row r="4574" spans="12:13">
      <c r="L4574" s="117"/>
      <c r="M4574" s="118"/>
    </row>
    <row r="4575" spans="12:13">
      <c r="L4575" s="117"/>
      <c r="M4575" s="118"/>
    </row>
    <row r="4576" spans="12:13">
      <c r="L4576" s="117"/>
      <c r="M4576" s="118"/>
    </row>
    <row r="4577" spans="12:13">
      <c r="L4577" s="117"/>
      <c r="M4577" s="118"/>
    </row>
    <row r="4578" spans="12:13">
      <c r="L4578" s="117"/>
      <c r="M4578" s="118"/>
    </row>
    <row r="4579" spans="12:13">
      <c r="L4579" s="117"/>
      <c r="M4579" s="118"/>
    </row>
    <row r="4580" spans="12:13">
      <c r="L4580" s="117"/>
      <c r="M4580" s="118"/>
    </row>
    <row r="4581" spans="12:13">
      <c r="L4581" s="117"/>
      <c r="M4581" s="118"/>
    </row>
    <row r="4582" spans="12:13">
      <c r="L4582" s="117"/>
      <c r="M4582" s="118"/>
    </row>
    <row r="4583" spans="12:13">
      <c r="L4583" s="117"/>
      <c r="M4583" s="118"/>
    </row>
    <row r="4584" spans="12:13">
      <c r="L4584" s="117"/>
      <c r="M4584" s="118"/>
    </row>
    <row r="4585" spans="12:13">
      <c r="L4585" s="117"/>
      <c r="M4585" s="118"/>
    </row>
    <row r="4586" spans="12:13">
      <c r="L4586" s="117"/>
      <c r="M4586" s="118"/>
    </row>
    <row r="4587" spans="12:13">
      <c r="L4587" s="117"/>
      <c r="M4587" s="118"/>
    </row>
    <row r="4588" spans="12:13">
      <c r="L4588" s="117"/>
      <c r="M4588" s="118"/>
    </row>
    <row r="4589" spans="12:13">
      <c r="L4589" s="117"/>
      <c r="M4589" s="118"/>
    </row>
    <row r="4590" spans="12:13">
      <c r="L4590" s="117"/>
      <c r="M4590" s="118"/>
    </row>
    <row r="4591" spans="12:13">
      <c r="L4591" s="117"/>
      <c r="M4591" s="118"/>
    </row>
    <row r="4592" spans="12:13">
      <c r="L4592" s="117"/>
      <c r="M4592" s="118"/>
    </row>
    <row r="4593" spans="12:13">
      <c r="L4593" s="117"/>
      <c r="M4593" s="118"/>
    </row>
    <row r="4594" spans="12:13">
      <c r="L4594" s="117"/>
      <c r="M4594" s="118"/>
    </row>
    <row r="4595" spans="12:13">
      <c r="L4595" s="117"/>
      <c r="M4595" s="118"/>
    </row>
    <row r="4596" spans="12:13">
      <c r="L4596" s="117"/>
      <c r="M4596" s="118"/>
    </row>
    <row r="4597" spans="12:13">
      <c r="L4597" s="117"/>
      <c r="M4597" s="118"/>
    </row>
    <row r="4598" spans="12:13">
      <c r="L4598" s="117"/>
      <c r="M4598" s="118"/>
    </row>
    <row r="4599" spans="12:13">
      <c r="L4599" s="117"/>
      <c r="M4599" s="118"/>
    </row>
    <row r="4600" spans="12:13">
      <c r="L4600" s="117"/>
      <c r="M4600" s="118"/>
    </row>
    <row r="4601" spans="12:13">
      <c r="L4601" s="117"/>
      <c r="M4601" s="118"/>
    </row>
    <row r="4602" spans="12:13">
      <c r="L4602" s="117"/>
      <c r="M4602" s="118"/>
    </row>
    <row r="4603" spans="12:13">
      <c r="L4603" s="117"/>
      <c r="M4603" s="118"/>
    </row>
    <row r="4604" spans="12:13">
      <c r="L4604" s="117"/>
      <c r="M4604" s="118"/>
    </row>
    <row r="4605" spans="12:13">
      <c r="L4605" s="117"/>
      <c r="M4605" s="118"/>
    </row>
    <row r="4606" spans="12:13">
      <c r="L4606" s="117"/>
      <c r="M4606" s="118"/>
    </row>
    <row r="4607" spans="12:13">
      <c r="L4607" s="117"/>
      <c r="M4607" s="118"/>
    </row>
    <row r="4608" spans="12:13">
      <c r="L4608" s="117"/>
      <c r="M4608" s="118"/>
    </row>
    <row r="4609" spans="12:13">
      <c r="L4609" s="117"/>
      <c r="M4609" s="118"/>
    </row>
    <row r="4610" spans="12:13">
      <c r="L4610" s="117"/>
      <c r="M4610" s="118"/>
    </row>
    <row r="4611" spans="12:13">
      <c r="L4611" s="117"/>
      <c r="M4611" s="118"/>
    </row>
    <row r="4612" spans="12:13">
      <c r="L4612" s="117"/>
      <c r="M4612" s="118"/>
    </row>
    <row r="4613" spans="12:13">
      <c r="L4613" s="117"/>
      <c r="M4613" s="118"/>
    </row>
    <row r="4614" spans="12:13">
      <c r="L4614" s="117"/>
      <c r="M4614" s="118"/>
    </row>
    <row r="4615" spans="12:13">
      <c r="L4615" s="117"/>
      <c r="M4615" s="118"/>
    </row>
    <row r="4616" spans="12:13">
      <c r="L4616" s="117"/>
      <c r="M4616" s="118"/>
    </row>
    <row r="4617" spans="12:13">
      <c r="L4617" s="117"/>
      <c r="M4617" s="118"/>
    </row>
    <row r="4618" spans="12:13">
      <c r="L4618" s="117"/>
      <c r="M4618" s="118"/>
    </row>
    <row r="4619" spans="12:13">
      <c r="L4619" s="117"/>
      <c r="M4619" s="118"/>
    </row>
    <row r="4620" spans="12:13">
      <c r="L4620" s="117"/>
      <c r="M4620" s="118"/>
    </row>
    <row r="4621" spans="12:13">
      <c r="L4621" s="117"/>
      <c r="M4621" s="118"/>
    </row>
    <row r="4622" spans="12:13">
      <c r="L4622" s="117"/>
      <c r="M4622" s="118"/>
    </row>
    <row r="4623" spans="12:13">
      <c r="L4623" s="117"/>
      <c r="M4623" s="118"/>
    </row>
    <row r="4624" spans="12:13">
      <c r="L4624" s="117"/>
      <c r="M4624" s="118"/>
    </row>
    <row r="4625" spans="12:13">
      <c r="L4625" s="117"/>
      <c r="M4625" s="118"/>
    </row>
    <row r="4626" spans="12:13">
      <c r="L4626" s="117"/>
      <c r="M4626" s="118"/>
    </row>
    <row r="4627" spans="12:13">
      <c r="L4627" s="117"/>
      <c r="M4627" s="118"/>
    </row>
    <row r="4628" spans="12:13">
      <c r="L4628" s="117"/>
      <c r="M4628" s="118"/>
    </row>
    <row r="4629" spans="12:13">
      <c r="L4629" s="117"/>
      <c r="M4629" s="118"/>
    </row>
    <row r="4630" spans="12:13">
      <c r="L4630" s="117"/>
      <c r="M4630" s="118"/>
    </row>
    <row r="4631" spans="12:13">
      <c r="L4631" s="117"/>
      <c r="M4631" s="118"/>
    </row>
    <row r="4632" spans="12:13">
      <c r="L4632" s="117"/>
      <c r="M4632" s="118"/>
    </row>
    <row r="4633" spans="12:13">
      <c r="L4633" s="117"/>
      <c r="M4633" s="118"/>
    </row>
    <row r="4634" spans="12:13">
      <c r="L4634" s="117"/>
      <c r="M4634" s="118"/>
    </row>
    <row r="4635" spans="12:13">
      <c r="L4635" s="117"/>
      <c r="M4635" s="118"/>
    </row>
    <row r="4636" spans="12:13">
      <c r="L4636" s="117"/>
      <c r="M4636" s="118"/>
    </row>
    <row r="4637" spans="12:13">
      <c r="L4637" s="117"/>
      <c r="M4637" s="118"/>
    </row>
    <row r="4638" spans="12:13">
      <c r="L4638" s="117"/>
      <c r="M4638" s="118"/>
    </row>
    <row r="4639" spans="12:13">
      <c r="L4639" s="117"/>
      <c r="M4639" s="118"/>
    </row>
    <row r="4640" spans="12:13">
      <c r="L4640" s="117"/>
      <c r="M4640" s="118"/>
    </row>
    <row r="4641" spans="12:13">
      <c r="L4641" s="117"/>
      <c r="M4641" s="118"/>
    </row>
    <row r="4642" spans="12:13">
      <c r="L4642" s="117"/>
      <c r="M4642" s="118"/>
    </row>
    <row r="4643" spans="12:13">
      <c r="L4643" s="117"/>
      <c r="M4643" s="118"/>
    </row>
    <row r="4644" spans="12:13">
      <c r="L4644" s="117"/>
      <c r="M4644" s="118"/>
    </row>
    <row r="4645" spans="12:13">
      <c r="L4645" s="117"/>
      <c r="M4645" s="118"/>
    </row>
    <row r="4646" spans="12:13">
      <c r="L4646" s="117"/>
      <c r="M4646" s="118"/>
    </row>
    <row r="4647" spans="12:13">
      <c r="L4647" s="117"/>
      <c r="M4647" s="118"/>
    </row>
    <row r="4648" spans="12:13">
      <c r="L4648" s="117"/>
      <c r="M4648" s="118"/>
    </row>
    <row r="4649" spans="12:13">
      <c r="L4649" s="117"/>
      <c r="M4649" s="118"/>
    </row>
    <row r="4650" spans="12:13">
      <c r="L4650" s="117"/>
      <c r="M4650" s="118"/>
    </row>
    <row r="4651" spans="12:13">
      <c r="L4651" s="117"/>
      <c r="M4651" s="118"/>
    </row>
    <row r="4652" spans="12:13">
      <c r="L4652" s="117"/>
      <c r="M4652" s="118"/>
    </row>
    <row r="4653" spans="12:13">
      <c r="L4653" s="117"/>
      <c r="M4653" s="118"/>
    </row>
    <row r="4654" spans="12:13">
      <c r="L4654" s="117"/>
      <c r="M4654" s="118"/>
    </row>
    <row r="4655" spans="12:13">
      <c r="L4655" s="117"/>
      <c r="M4655" s="118"/>
    </row>
    <row r="4656" spans="12:13">
      <c r="L4656" s="117"/>
      <c r="M4656" s="118"/>
    </row>
    <row r="4657" spans="12:13">
      <c r="L4657" s="117"/>
      <c r="M4657" s="118"/>
    </row>
    <row r="4658" spans="12:13">
      <c r="L4658" s="117"/>
      <c r="M4658" s="118"/>
    </row>
    <row r="4659" spans="12:13">
      <c r="L4659" s="117"/>
      <c r="M4659" s="118"/>
    </row>
    <row r="4660" spans="12:13">
      <c r="L4660" s="117"/>
      <c r="M4660" s="118"/>
    </row>
    <row r="4661" spans="12:13">
      <c r="L4661" s="117"/>
      <c r="M4661" s="118"/>
    </row>
    <row r="4662" spans="12:13">
      <c r="L4662" s="117"/>
      <c r="M4662" s="118"/>
    </row>
    <row r="4663" spans="12:13">
      <c r="L4663" s="117"/>
      <c r="M4663" s="118"/>
    </row>
    <row r="4664" spans="12:13">
      <c r="L4664" s="117"/>
      <c r="M4664" s="118"/>
    </row>
    <row r="4665" spans="12:13">
      <c r="L4665" s="117"/>
      <c r="M4665" s="118"/>
    </row>
    <row r="4666" spans="12:13">
      <c r="L4666" s="117"/>
      <c r="M4666" s="118"/>
    </row>
    <row r="4667" spans="12:13">
      <c r="L4667" s="117"/>
      <c r="M4667" s="118"/>
    </row>
    <row r="4668" spans="12:13">
      <c r="L4668" s="117"/>
      <c r="M4668" s="118"/>
    </row>
    <row r="4669" spans="12:13">
      <c r="L4669" s="117"/>
      <c r="M4669" s="118"/>
    </row>
    <row r="4670" spans="12:13">
      <c r="L4670" s="117"/>
      <c r="M4670" s="118"/>
    </row>
    <row r="4671" spans="12:13">
      <c r="L4671" s="117"/>
      <c r="M4671" s="118"/>
    </row>
    <row r="4672" spans="12:13">
      <c r="L4672" s="117"/>
      <c r="M4672" s="118"/>
    </row>
    <row r="4673" spans="12:13">
      <c r="L4673" s="117"/>
      <c r="M4673" s="118"/>
    </row>
    <row r="4674" spans="12:13">
      <c r="L4674" s="117"/>
      <c r="M4674" s="118"/>
    </row>
    <row r="4675" spans="12:13">
      <c r="L4675" s="117"/>
      <c r="M4675" s="118"/>
    </row>
    <row r="4676" spans="12:13">
      <c r="L4676" s="117"/>
      <c r="M4676" s="118"/>
    </row>
    <row r="4677" spans="12:13">
      <c r="L4677" s="117"/>
      <c r="M4677" s="118"/>
    </row>
    <row r="4678" spans="12:13">
      <c r="L4678" s="117"/>
      <c r="M4678" s="118"/>
    </row>
    <row r="4679" spans="12:13">
      <c r="L4679" s="117"/>
      <c r="M4679" s="118"/>
    </row>
    <row r="4680" spans="12:13">
      <c r="L4680" s="117"/>
      <c r="M4680" s="118"/>
    </row>
    <row r="4681" spans="12:13">
      <c r="L4681" s="117"/>
      <c r="M4681" s="118"/>
    </row>
    <row r="4682" spans="12:13">
      <c r="L4682" s="117"/>
      <c r="M4682" s="118"/>
    </row>
    <row r="4683" spans="12:13">
      <c r="L4683" s="117"/>
      <c r="M4683" s="118"/>
    </row>
    <row r="4684" spans="12:13">
      <c r="L4684" s="117"/>
      <c r="M4684" s="118"/>
    </row>
    <row r="4685" spans="12:13">
      <c r="L4685" s="117"/>
      <c r="M4685" s="118"/>
    </row>
    <row r="4686" spans="12:13">
      <c r="L4686" s="117"/>
      <c r="M4686" s="118"/>
    </row>
    <row r="4687" spans="12:13">
      <c r="L4687" s="117"/>
      <c r="M4687" s="118"/>
    </row>
    <row r="4688" spans="12:13">
      <c r="L4688" s="117"/>
      <c r="M4688" s="118"/>
    </row>
    <row r="4689" spans="12:13">
      <c r="L4689" s="117"/>
      <c r="M4689" s="118"/>
    </row>
    <row r="4690" spans="12:13">
      <c r="L4690" s="117"/>
      <c r="M4690" s="118"/>
    </row>
    <row r="4691" spans="12:13">
      <c r="L4691" s="117"/>
      <c r="M4691" s="118"/>
    </row>
    <row r="4692" spans="12:13">
      <c r="L4692" s="117"/>
      <c r="M4692" s="118"/>
    </row>
    <row r="4693" spans="12:13">
      <c r="L4693" s="117"/>
      <c r="M4693" s="118"/>
    </row>
    <row r="4694" spans="12:13">
      <c r="L4694" s="117"/>
      <c r="M4694" s="118"/>
    </row>
    <row r="4695" spans="12:13">
      <c r="L4695" s="117"/>
      <c r="M4695" s="118"/>
    </row>
    <row r="4696" spans="12:13">
      <c r="L4696" s="117"/>
      <c r="M4696" s="118"/>
    </row>
    <row r="4697" spans="12:13">
      <c r="L4697" s="117"/>
      <c r="M4697" s="118"/>
    </row>
    <row r="4698" spans="12:13">
      <c r="L4698" s="117"/>
      <c r="M4698" s="118"/>
    </row>
    <row r="4699" spans="12:13">
      <c r="L4699" s="117"/>
      <c r="M4699" s="118"/>
    </row>
    <row r="4700" spans="12:13">
      <c r="L4700" s="117"/>
      <c r="M4700" s="118"/>
    </row>
    <row r="4701" spans="12:13">
      <c r="L4701" s="117"/>
      <c r="M4701" s="118"/>
    </row>
    <row r="4702" spans="12:13">
      <c r="L4702" s="117"/>
      <c r="M4702" s="118"/>
    </row>
    <row r="4703" spans="12:13">
      <c r="L4703" s="117"/>
      <c r="M4703" s="118"/>
    </row>
    <row r="4704" spans="12:13">
      <c r="L4704" s="117"/>
      <c r="M4704" s="118"/>
    </row>
    <row r="4705" spans="12:13">
      <c r="L4705" s="117"/>
      <c r="M4705" s="118"/>
    </row>
    <row r="4706" spans="12:13">
      <c r="L4706" s="117"/>
      <c r="M4706" s="118"/>
    </row>
    <row r="4707" spans="12:13">
      <c r="L4707" s="117"/>
      <c r="M4707" s="118"/>
    </row>
    <row r="4708" spans="12:13">
      <c r="L4708" s="117"/>
      <c r="M4708" s="118"/>
    </row>
    <row r="4709" spans="12:13">
      <c r="L4709" s="117"/>
      <c r="M4709" s="118"/>
    </row>
    <row r="4710" spans="12:13">
      <c r="L4710" s="117"/>
      <c r="M4710" s="118"/>
    </row>
    <row r="4711" spans="12:13">
      <c r="L4711" s="117"/>
      <c r="M4711" s="118"/>
    </row>
    <row r="4712" spans="12:13">
      <c r="L4712" s="117"/>
      <c r="M4712" s="118"/>
    </row>
    <row r="4713" spans="12:13">
      <c r="L4713" s="117"/>
      <c r="M4713" s="118"/>
    </row>
    <row r="4714" spans="12:13">
      <c r="L4714" s="117"/>
      <c r="M4714" s="118"/>
    </row>
    <row r="4715" spans="12:13">
      <c r="L4715" s="117"/>
      <c r="M4715" s="118"/>
    </row>
    <row r="4716" spans="12:13">
      <c r="L4716" s="117"/>
      <c r="M4716" s="118"/>
    </row>
    <row r="4717" spans="12:13">
      <c r="L4717" s="117"/>
      <c r="M4717" s="118"/>
    </row>
    <row r="4718" spans="12:13">
      <c r="L4718" s="117"/>
      <c r="M4718" s="118"/>
    </row>
    <row r="4719" spans="12:13">
      <c r="L4719" s="117"/>
      <c r="M4719" s="118"/>
    </row>
    <row r="4720" spans="12:13">
      <c r="L4720" s="117"/>
      <c r="M4720" s="118"/>
    </row>
    <row r="4721" spans="12:13">
      <c r="L4721" s="117"/>
      <c r="M4721" s="118"/>
    </row>
    <row r="4722" spans="12:13">
      <c r="L4722" s="117"/>
      <c r="M4722" s="118"/>
    </row>
    <row r="4723" spans="12:13">
      <c r="L4723" s="117"/>
      <c r="M4723" s="118"/>
    </row>
    <row r="4724" spans="12:13">
      <c r="L4724" s="117"/>
      <c r="M4724" s="118"/>
    </row>
    <row r="4725" spans="12:13">
      <c r="L4725" s="117"/>
      <c r="M4725" s="118"/>
    </row>
    <row r="4726" spans="12:13">
      <c r="L4726" s="117"/>
      <c r="M4726" s="118"/>
    </row>
    <row r="4727" spans="12:13">
      <c r="L4727" s="117"/>
      <c r="M4727" s="118"/>
    </row>
    <row r="4728" spans="12:13">
      <c r="L4728" s="117"/>
      <c r="M4728" s="118"/>
    </row>
    <row r="4729" spans="12:13">
      <c r="L4729" s="117"/>
      <c r="M4729" s="118"/>
    </row>
    <row r="4730" spans="12:13">
      <c r="L4730" s="117"/>
      <c r="M4730" s="118"/>
    </row>
    <row r="4731" spans="12:13">
      <c r="L4731" s="117"/>
      <c r="M4731" s="118"/>
    </row>
    <row r="4732" spans="12:13">
      <c r="L4732" s="117"/>
      <c r="M4732" s="118"/>
    </row>
    <row r="4733" spans="12:13">
      <c r="L4733" s="117"/>
      <c r="M4733" s="118"/>
    </row>
    <row r="4734" spans="12:13">
      <c r="L4734" s="117"/>
      <c r="M4734" s="118"/>
    </row>
    <row r="4735" spans="12:13">
      <c r="L4735" s="117"/>
      <c r="M4735" s="118"/>
    </row>
    <row r="4736" spans="12:13">
      <c r="L4736" s="117"/>
      <c r="M4736" s="118"/>
    </row>
    <row r="4737" spans="12:13">
      <c r="L4737" s="117"/>
      <c r="M4737" s="118"/>
    </row>
    <row r="4738" spans="12:13">
      <c r="L4738" s="117"/>
      <c r="M4738" s="118"/>
    </row>
    <row r="4739" spans="12:13">
      <c r="L4739" s="117"/>
      <c r="M4739" s="118"/>
    </row>
    <row r="4740" spans="12:13">
      <c r="L4740" s="117"/>
      <c r="M4740" s="118"/>
    </row>
    <row r="4741" spans="12:13">
      <c r="L4741" s="117"/>
      <c r="M4741" s="118"/>
    </row>
    <row r="4742" spans="12:13">
      <c r="L4742" s="117"/>
      <c r="M4742" s="118"/>
    </row>
    <row r="4743" spans="12:13">
      <c r="L4743" s="117"/>
      <c r="M4743" s="118"/>
    </row>
    <row r="4744" spans="12:13">
      <c r="L4744" s="117"/>
      <c r="M4744" s="118"/>
    </row>
    <row r="4745" spans="12:13">
      <c r="L4745" s="117"/>
      <c r="M4745" s="118"/>
    </row>
    <row r="4746" spans="12:13">
      <c r="L4746" s="117"/>
      <c r="M4746" s="118"/>
    </row>
    <row r="4747" spans="12:13">
      <c r="L4747" s="117"/>
      <c r="M4747" s="118"/>
    </row>
    <row r="4748" spans="12:13">
      <c r="L4748" s="117"/>
      <c r="M4748" s="118"/>
    </row>
    <row r="4749" spans="12:13">
      <c r="L4749" s="117"/>
      <c r="M4749" s="118"/>
    </row>
    <row r="4750" spans="12:13">
      <c r="L4750" s="117"/>
      <c r="M4750" s="118"/>
    </row>
    <row r="4751" spans="12:13">
      <c r="L4751" s="117"/>
      <c r="M4751" s="118"/>
    </row>
    <row r="4752" spans="12:13">
      <c r="L4752" s="117"/>
      <c r="M4752" s="118"/>
    </row>
    <row r="4753" spans="12:13">
      <c r="L4753" s="117"/>
      <c r="M4753" s="118"/>
    </row>
    <row r="4754" spans="12:13">
      <c r="L4754" s="117"/>
      <c r="M4754" s="118"/>
    </row>
    <row r="4755" spans="12:13">
      <c r="L4755" s="117"/>
      <c r="M4755" s="118"/>
    </row>
    <row r="4756" spans="12:13">
      <c r="L4756" s="117"/>
      <c r="M4756" s="118"/>
    </row>
    <row r="4757" spans="12:13">
      <c r="L4757" s="117"/>
      <c r="M4757" s="118"/>
    </row>
    <row r="4758" spans="12:13">
      <c r="L4758" s="117"/>
      <c r="M4758" s="118"/>
    </row>
    <row r="4759" spans="12:13">
      <c r="L4759" s="117"/>
      <c r="M4759" s="118"/>
    </row>
    <row r="4760" spans="12:13">
      <c r="L4760" s="117"/>
      <c r="M4760" s="118"/>
    </row>
    <row r="4761" spans="12:13">
      <c r="L4761" s="117"/>
      <c r="M4761" s="118"/>
    </row>
    <row r="4762" spans="12:13">
      <c r="L4762" s="117"/>
      <c r="M4762" s="118"/>
    </row>
    <row r="4763" spans="12:13">
      <c r="L4763" s="117"/>
      <c r="M4763" s="118"/>
    </row>
    <row r="4764" spans="12:13">
      <c r="L4764" s="117"/>
      <c r="M4764" s="118"/>
    </row>
    <row r="4765" spans="12:13">
      <c r="L4765" s="117"/>
      <c r="M4765" s="118"/>
    </row>
    <row r="4766" spans="12:13">
      <c r="L4766" s="117"/>
      <c r="M4766" s="118"/>
    </row>
    <row r="4767" spans="12:13">
      <c r="L4767" s="117"/>
      <c r="M4767" s="118"/>
    </row>
    <row r="4768" spans="12:13">
      <c r="L4768" s="117"/>
      <c r="M4768" s="118"/>
    </row>
    <row r="4769" spans="12:13">
      <c r="L4769" s="117"/>
      <c r="M4769" s="118"/>
    </row>
    <row r="4770" spans="12:13">
      <c r="L4770" s="117"/>
      <c r="M4770" s="118"/>
    </row>
    <row r="4771" spans="12:13">
      <c r="L4771" s="117"/>
      <c r="M4771" s="118"/>
    </row>
    <row r="4772" spans="12:13">
      <c r="L4772" s="117"/>
      <c r="M4772" s="118"/>
    </row>
    <row r="4773" spans="12:13">
      <c r="L4773" s="117"/>
      <c r="M4773" s="118"/>
    </row>
    <row r="4774" spans="12:13">
      <c r="L4774" s="117"/>
      <c r="M4774" s="118"/>
    </row>
    <row r="4775" spans="12:13">
      <c r="L4775" s="117"/>
      <c r="M4775" s="118"/>
    </row>
    <row r="4776" spans="12:13">
      <c r="L4776" s="117"/>
      <c r="M4776" s="118"/>
    </row>
    <row r="4777" spans="12:13">
      <c r="L4777" s="117"/>
      <c r="M4777" s="118"/>
    </row>
    <row r="4778" spans="12:13">
      <c r="L4778" s="117"/>
      <c r="M4778" s="118"/>
    </row>
    <row r="4779" spans="12:13">
      <c r="L4779" s="117"/>
      <c r="M4779" s="118"/>
    </row>
    <row r="4780" spans="12:13">
      <c r="L4780" s="117"/>
      <c r="M4780" s="118"/>
    </row>
    <row r="4781" spans="12:13">
      <c r="L4781" s="117"/>
      <c r="M4781" s="118"/>
    </row>
    <row r="4782" spans="12:13">
      <c r="L4782" s="117"/>
      <c r="M4782" s="118"/>
    </row>
    <row r="4783" spans="12:13">
      <c r="L4783" s="117"/>
      <c r="M4783" s="118"/>
    </row>
    <row r="4784" spans="12:13">
      <c r="L4784" s="117"/>
      <c r="M4784" s="118"/>
    </row>
    <row r="4785" spans="12:13">
      <c r="L4785" s="117"/>
      <c r="M4785" s="118"/>
    </row>
    <row r="4786" spans="12:13">
      <c r="L4786" s="117"/>
      <c r="M4786" s="118"/>
    </row>
    <row r="4787" spans="12:13">
      <c r="L4787" s="117"/>
      <c r="M4787" s="118"/>
    </row>
    <row r="4788" spans="12:13">
      <c r="L4788" s="117"/>
      <c r="M4788" s="118"/>
    </row>
    <row r="4789" spans="12:13">
      <c r="L4789" s="117"/>
      <c r="M4789" s="118"/>
    </row>
    <row r="4790" spans="12:13">
      <c r="L4790" s="117"/>
      <c r="M4790" s="118"/>
    </row>
    <row r="4791" spans="12:13">
      <c r="L4791" s="117"/>
      <c r="M4791" s="118"/>
    </row>
    <row r="4792" spans="12:13">
      <c r="L4792" s="117"/>
      <c r="M4792" s="118"/>
    </row>
    <row r="4793" spans="12:13">
      <c r="L4793" s="117"/>
      <c r="M4793" s="118"/>
    </row>
    <row r="4794" spans="12:13">
      <c r="L4794" s="117"/>
      <c r="M4794" s="118"/>
    </row>
    <row r="4795" spans="12:13">
      <c r="L4795" s="117"/>
      <c r="M4795" s="118"/>
    </row>
    <row r="4796" spans="12:13">
      <c r="L4796" s="117"/>
      <c r="M4796" s="118"/>
    </row>
    <row r="4797" spans="12:13">
      <c r="L4797" s="117"/>
      <c r="M4797" s="118"/>
    </row>
    <row r="4798" spans="12:13">
      <c r="L4798" s="117"/>
      <c r="M4798" s="118"/>
    </row>
    <row r="4799" spans="12:13">
      <c r="L4799" s="117"/>
      <c r="M4799" s="118"/>
    </row>
    <row r="4800" spans="12:13">
      <c r="L4800" s="117"/>
      <c r="M4800" s="118"/>
    </row>
    <row r="4801" spans="12:13">
      <c r="L4801" s="117"/>
      <c r="M4801" s="118"/>
    </row>
    <row r="4802" spans="12:13">
      <c r="L4802" s="117"/>
      <c r="M4802" s="118"/>
    </row>
    <row r="4803" spans="12:13">
      <c r="L4803" s="117"/>
      <c r="M4803" s="118"/>
    </row>
    <row r="4804" spans="12:13">
      <c r="L4804" s="117"/>
      <c r="M4804" s="118"/>
    </row>
    <row r="4805" spans="12:13">
      <c r="L4805" s="117"/>
      <c r="M4805" s="118"/>
    </row>
    <row r="4806" spans="12:13">
      <c r="L4806" s="117"/>
      <c r="M4806" s="118"/>
    </row>
    <row r="4807" spans="12:13">
      <c r="L4807" s="117"/>
      <c r="M4807" s="118"/>
    </row>
    <row r="4808" spans="12:13">
      <c r="L4808" s="117"/>
      <c r="M4808" s="118"/>
    </row>
    <row r="4809" spans="12:13">
      <c r="L4809" s="117"/>
      <c r="M4809" s="118"/>
    </row>
    <row r="4810" spans="12:13">
      <c r="L4810" s="117"/>
      <c r="M4810" s="118"/>
    </row>
    <row r="4811" spans="12:13">
      <c r="L4811" s="117"/>
      <c r="M4811" s="118"/>
    </row>
    <row r="4812" spans="12:13">
      <c r="L4812" s="117"/>
      <c r="M4812" s="118"/>
    </row>
    <row r="4813" spans="12:13">
      <c r="L4813" s="117"/>
      <c r="M4813" s="118"/>
    </row>
    <row r="4814" spans="12:13">
      <c r="L4814" s="117"/>
      <c r="M4814" s="118"/>
    </row>
    <row r="4815" spans="12:13">
      <c r="L4815" s="117"/>
      <c r="M4815" s="118"/>
    </row>
    <row r="4816" spans="12:13">
      <c r="L4816" s="117"/>
      <c r="M4816" s="118"/>
    </row>
    <row r="4817" spans="12:13">
      <c r="L4817" s="117"/>
      <c r="M4817" s="118"/>
    </row>
    <row r="4818" spans="12:13">
      <c r="L4818" s="117"/>
      <c r="M4818" s="118"/>
    </row>
    <row r="4819" spans="12:13">
      <c r="L4819" s="117"/>
      <c r="M4819" s="118"/>
    </row>
    <row r="4820" spans="12:13">
      <c r="L4820" s="117"/>
      <c r="M4820" s="118"/>
    </row>
    <row r="4821" spans="12:13">
      <c r="L4821" s="117"/>
      <c r="M4821" s="118"/>
    </row>
    <row r="4822" spans="12:13">
      <c r="L4822" s="117"/>
      <c r="M4822" s="118"/>
    </row>
    <row r="4823" spans="12:13">
      <c r="L4823" s="117"/>
      <c r="M4823" s="118"/>
    </row>
    <row r="4824" spans="12:13">
      <c r="L4824" s="117"/>
      <c r="M4824" s="118"/>
    </row>
    <row r="4825" spans="12:13">
      <c r="L4825" s="117"/>
      <c r="M4825" s="118"/>
    </row>
    <row r="4826" spans="12:13">
      <c r="L4826" s="117"/>
      <c r="M4826" s="118"/>
    </row>
    <row r="4827" spans="12:13">
      <c r="L4827" s="117"/>
      <c r="M4827" s="118"/>
    </row>
    <row r="4828" spans="12:13">
      <c r="L4828" s="117"/>
      <c r="M4828" s="118"/>
    </row>
    <row r="4829" spans="12:13">
      <c r="L4829" s="117"/>
      <c r="M4829" s="118"/>
    </row>
    <row r="4830" spans="12:13">
      <c r="L4830" s="117"/>
      <c r="M4830" s="118"/>
    </row>
    <row r="4831" spans="12:13">
      <c r="L4831" s="117"/>
      <c r="M4831" s="118"/>
    </row>
    <row r="4832" spans="12:13">
      <c r="L4832" s="117"/>
      <c r="M4832" s="118"/>
    </row>
    <row r="4833" spans="12:13">
      <c r="L4833" s="117"/>
      <c r="M4833" s="118"/>
    </row>
    <row r="4834" spans="12:13">
      <c r="L4834" s="117"/>
      <c r="M4834" s="118"/>
    </row>
    <row r="4835" spans="12:13">
      <c r="L4835" s="117"/>
      <c r="M4835" s="118"/>
    </row>
    <row r="4836" spans="12:13">
      <c r="L4836" s="117"/>
      <c r="M4836" s="118"/>
    </row>
    <row r="4837" spans="12:13">
      <c r="L4837" s="117"/>
      <c r="M4837" s="118"/>
    </row>
    <row r="4838" spans="12:13">
      <c r="L4838" s="117"/>
      <c r="M4838" s="118"/>
    </row>
    <row r="4839" spans="12:13">
      <c r="L4839" s="117"/>
      <c r="M4839" s="118"/>
    </row>
    <row r="4840" spans="12:13">
      <c r="L4840" s="117"/>
      <c r="M4840" s="118"/>
    </row>
    <row r="4841" spans="12:13">
      <c r="L4841" s="117"/>
      <c r="M4841" s="118"/>
    </row>
    <row r="4842" spans="12:13">
      <c r="L4842" s="117"/>
      <c r="M4842" s="118"/>
    </row>
    <row r="4843" spans="12:13">
      <c r="L4843" s="117"/>
      <c r="M4843" s="118"/>
    </row>
    <row r="4844" spans="12:13">
      <c r="L4844" s="117"/>
      <c r="M4844" s="118"/>
    </row>
    <row r="4845" spans="12:13">
      <c r="L4845" s="117"/>
      <c r="M4845" s="118"/>
    </row>
    <row r="4846" spans="12:13">
      <c r="L4846" s="117"/>
      <c r="M4846" s="118"/>
    </row>
    <row r="4847" spans="12:13">
      <c r="L4847" s="117"/>
      <c r="M4847" s="118"/>
    </row>
    <row r="4848" spans="12:13">
      <c r="L4848" s="117"/>
      <c r="M4848" s="118"/>
    </row>
    <row r="4849" spans="12:13">
      <c r="L4849" s="117"/>
      <c r="M4849" s="118"/>
    </row>
    <row r="4850" spans="12:13">
      <c r="L4850" s="117"/>
      <c r="M4850" s="118"/>
    </row>
    <row r="4851" spans="12:13">
      <c r="L4851" s="117"/>
      <c r="M4851" s="118"/>
    </row>
    <row r="4852" spans="12:13">
      <c r="L4852" s="117"/>
      <c r="M4852" s="118"/>
    </row>
    <row r="4853" spans="12:13">
      <c r="L4853" s="117"/>
      <c r="M4853" s="118"/>
    </row>
    <row r="4854" spans="12:13">
      <c r="L4854" s="117"/>
      <c r="M4854" s="118"/>
    </row>
    <row r="4855" spans="12:13">
      <c r="L4855" s="117"/>
      <c r="M4855" s="118"/>
    </row>
    <row r="4856" spans="12:13">
      <c r="L4856" s="117"/>
      <c r="M4856" s="118"/>
    </row>
    <row r="4857" spans="12:13">
      <c r="L4857" s="117"/>
      <c r="M4857" s="118"/>
    </row>
    <row r="4858" spans="12:13">
      <c r="L4858" s="117"/>
      <c r="M4858" s="118"/>
    </row>
    <row r="4859" spans="12:13">
      <c r="L4859" s="117"/>
      <c r="M4859" s="118"/>
    </row>
    <row r="4860" spans="12:13">
      <c r="L4860" s="117"/>
      <c r="M4860" s="118"/>
    </row>
    <row r="4861" spans="12:13">
      <c r="L4861" s="117"/>
      <c r="M4861" s="118"/>
    </row>
    <row r="4862" spans="12:13">
      <c r="L4862" s="117"/>
      <c r="M4862" s="118"/>
    </row>
    <row r="4863" spans="12:13">
      <c r="L4863" s="117"/>
      <c r="M4863" s="118"/>
    </row>
    <row r="4864" spans="12:13">
      <c r="L4864" s="117"/>
      <c r="M4864" s="118"/>
    </row>
    <row r="4865" spans="12:13">
      <c r="L4865" s="117"/>
      <c r="M4865" s="118"/>
    </row>
    <row r="4866" spans="12:13">
      <c r="L4866" s="117"/>
      <c r="M4866" s="118"/>
    </row>
    <row r="4867" spans="12:13">
      <c r="L4867" s="117"/>
      <c r="M4867" s="118"/>
    </row>
    <row r="4868" spans="12:13">
      <c r="L4868" s="117"/>
      <c r="M4868" s="118"/>
    </row>
    <row r="4869" spans="12:13">
      <c r="L4869" s="117"/>
      <c r="M4869" s="118"/>
    </row>
    <row r="4870" spans="12:13">
      <c r="L4870" s="117"/>
      <c r="M4870" s="118"/>
    </row>
    <row r="4871" spans="12:13">
      <c r="L4871" s="117"/>
      <c r="M4871" s="118"/>
    </row>
    <row r="4872" spans="12:13">
      <c r="L4872" s="117"/>
      <c r="M4872" s="118"/>
    </row>
    <row r="4873" spans="12:13">
      <c r="L4873" s="117"/>
      <c r="M4873" s="118"/>
    </row>
    <row r="4874" spans="12:13">
      <c r="L4874" s="117"/>
      <c r="M4874" s="118"/>
    </row>
    <row r="4875" spans="12:13">
      <c r="L4875" s="117"/>
      <c r="M4875" s="118"/>
    </row>
    <row r="4876" spans="12:13">
      <c r="L4876" s="117"/>
      <c r="M4876" s="118"/>
    </row>
    <row r="4877" spans="12:13">
      <c r="L4877" s="117"/>
      <c r="M4877" s="118"/>
    </row>
    <row r="4878" spans="12:13">
      <c r="L4878" s="117"/>
      <c r="M4878" s="118"/>
    </row>
    <row r="4879" spans="12:13">
      <c r="L4879" s="117"/>
      <c r="M4879" s="118"/>
    </row>
    <row r="4880" spans="12:13">
      <c r="L4880" s="117"/>
      <c r="M4880" s="118"/>
    </row>
    <row r="4881" spans="12:13">
      <c r="L4881" s="117"/>
      <c r="M4881" s="118"/>
    </row>
    <row r="4882" spans="12:13">
      <c r="L4882" s="117"/>
      <c r="M4882" s="118"/>
    </row>
    <row r="4883" spans="12:13">
      <c r="L4883" s="117"/>
      <c r="M4883" s="118"/>
    </row>
    <row r="4884" spans="12:13">
      <c r="L4884" s="117"/>
      <c r="M4884" s="118"/>
    </row>
    <row r="4885" spans="12:13">
      <c r="L4885" s="117"/>
      <c r="M4885" s="118"/>
    </row>
    <row r="4886" spans="12:13">
      <c r="L4886" s="117"/>
      <c r="M4886" s="118"/>
    </row>
    <row r="4887" spans="12:13">
      <c r="L4887" s="117"/>
      <c r="M4887" s="118"/>
    </row>
    <row r="4888" spans="12:13">
      <c r="L4888" s="117"/>
      <c r="M4888" s="118"/>
    </row>
    <row r="4889" spans="12:13">
      <c r="L4889" s="117"/>
      <c r="M4889" s="118"/>
    </row>
    <row r="4890" spans="12:13">
      <c r="L4890" s="117"/>
      <c r="M4890" s="118"/>
    </row>
    <row r="4891" spans="12:13">
      <c r="L4891" s="117"/>
      <c r="M4891" s="118"/>
    </row>
    <row r="4892" spans="12:13">
      <c r="L4892" s="117"/>
      <c r="M4892" s="118"/>
    </row>
    <row r="4893" spans="12:13">
      <c r="L4893" s="117"/>
      <c r="M4893" s="118"/>
    </row>
    <row r="4894" spans="12:13">
      <c r="L4894" s="117"/>
      <c r="M4894" s="118"/>
    </row>
    <row r="4895" spans="12:13">
      <c r="L4895" s="117"/>
      <c r="M4895" s="118"/>
    </row>
    <row r="4896" spans="12:13">
      <c r="L4896" s="117"/>
      <c r="M4896" s="118"/>
    </row>
    <row r="4897" spans="12:13">
      <c r="L4897" s="117"/>
      <c r="M4897" s="118"/>
    </row>
    <row r="4898" spans="12:13">
      <c r="L4898" s="117"/>
      <c r="M4898" s="118"/>
    </row>
    <row r="4899" spans="12:13">
      <c r="L4899" s="117"/>
      <c r="M4899" s="118"/>
    </row>
    <row r="4900" spans="12:13">
      <c r="L4900" s="117"/>
      <c r="M4900" s="118"/>
    </row>
    <row r="4901" spans="12:13">
      <c r="L4901" s="117"/>
      <c r="M4901" s="118"/>
    </row>
    <row r="4902" spans="12:13">
      <c r="L4902" s="117"/>
      <c r="M4902" s="118"/>
    </row>
    <row r="4903" spans="12:13">
      <c r="L4903" s="117"/>
      <c r="M4903" s="118"/>
    </row>
    <row r="4904" spans="12:13">
      <c r="L4904" s="117"/>
      <c r="M4904" s="118"/>
    </row>
    <row r="4905" spans="12:13">
      <c r="L4905" s="117"/>
      <c r="M4905" s="118"/>
    </row>
    <row r="4906" spans="12:13">
      <c r="L4906" s="117"/>
      <c r="M4906" s="118"/>
    </row>
    <row r="4907" spans="12:13">
      <c r="L4907" s="117"/>
      <c r="M4907" s="118"/>
    </row>
    <row r="4908" spans="12:13">
      <c r="L4908" s="117"/>
      <c r="M4908" s="118"/>
    </row>
    <row r="4909" spans="12:13">
      <c r="L4909" s="117"/>
      <c r="M4909" s="118"/>
    </row>
    <row r="4910" spans="12:13">
      <c r="L4910" s="117"/>
      <c r="M4910" s="118"/>
    </row>
    <row r="4911" spans="12:13">
      <c r="L4911" s="117"/>
      <c r="M4911" s="118"/>
    </row>
    <row r="4912" spans="12:13">
      <c r="L4912" s="117"/>
      <c r="M4912" s="118"/>
    </row>
    <row r="4913" spans="12:13">
      <c r="L4913" s="117"/>
      <c r="M4913" s="118"/>
    </row>
    <row r="4914" spans="12:13">
      <c r="L4914" s="117"/>
      <c r="M4914" s="118"/>
    </row>
    <row r="4915" spans="12:13">
      <c r="L4915" s="117"/>
      <c r="M4915" s="118"/>
    </row>
    <row r="4916" spans="12:13">
      <c r="L4916" s="117"/>
      <c r="M4916" s="118"/>
    </row>
    <row r="4917" spans="12:13">
      <c r="L4917" s="117"/>
      <c r="M4917" s="118"/>
    </row>
    <row r="4918" spans="12:13">
      <c r="L4918" s="117"/>
      <c r="M4918" s="118"/>
    </row>
    <row r="4919" spans="12:13">
      <c r="L4919" s="117"/>
      <c r="M4919" s="118"/>
    </row>
    <row r="4920" spans="12:13">
      <c r="L4920" s="117"/>
      <c r="M4920" s="118"/>
    </row>
    <row r="4921" spans="12:13">
      <c r="L4921" s="117"/>
      <c r="M4921" s="118"/>
    </row>
    <row r="4922" spans="12:13">
      <c r="L4922" s="117"/>
      <c r="M4922" s="118"/>
    </row>
    <row r="4923" spans="12:13">
      <c r="L4923" s="117"/>
      <c r="M4923" s="118"/>
    </row>
    <row r="4924" spans="12:13">
      <c r="L4924" s="117"/>
      <c r="M4924" s="118"/>
    </row>
    <row r="4925" spans="12:13">
      <c r="L4925" s="117"/>
      <c r="M4925" s="118"/>
    </row>
    <row r="4926" spans="12:13">
      <c r="L4926" s="117"/>
      <c r="M4926" s="118"/>
    </row>
    <row r="4927" spans="12:13">
      <c r="L4927" s="117"/>
      <c r="M4927" s="118"/>
    </row>
    <row r="4928" spans="12:13">
      <c r="L4928" s="117"/>
      <c r="M4928" s="118"/>
    </row>
    <row r="4929" spans="12:13">
      <c r="L4929" s="117"/>
      <c r="M4929" s="118"/>
    </row>
    <row r="4930" spans="12:13">
      <c r="L4930" s="117"/>
      <c r="M4930" s="118"/>
    </row>
    <row r="4931" spans="12:13">
      <c r="L4931" s="117"/>
      <c r="M4931" s="118"/>
    </row>
    <row r="4932" spans="12:13">
      <c r="L4932" s="117"/>
      <c r="M4932" s="118"/>
    </row>
    <row r="4933" spans="12:13">
      <c r="L4933" s="117"/>
      <c r="M4933" s="118"/>
    </row>
    <row r="4934" spans="12:13">
      <c r="L4934" s="117"/>
      <c r="M4934" s="118"/>
    </row>
    <row r="4935" spans="12:13">
      <c r="L4935" s="117"/>
      <c r="M4935" s="118"/>
    </row>
    <row r="4936" spans="12:13">
      <c r="L4936" s="117"/>
      <c r="M4936" s="118"/>
    </row>
    <row r="4937" spans="12:13">
      <c r="L4937" s="117"/>
      <c r="M4937" s="118"/>
    </row>
    <row r="4938" spans="12:13">
      <c r="L4938" s="117"/>
      <c r="M4938" s="118"/>
    </row>
    <row r="4939" spans="12:13">
      <c r="L4939" s="117"/>
      <c r="M4939" s="118"/>
    </row>
    <row r="4940" spans="12:13">
      <c r="L4940" s="117"/>
      <c r="M4940" s="118"/>
    </row>
    <row r="4941" spans="12:13">
      <c r="L4941" s="117"/>
      <c r="M4941" s="118"/>
    </row>
    <row r="4942" spans="12:13">
      <c r="L4942" s="117"/>
      <c r="M4942" s="118"/>
    </row>
    <row r="4943" spans="12:13">
      <c r="L4943" s="117"/>
      <c r="M4943" s="118"/>
    </row>
    <row r="4944" spans="12:13">
      <c r="L4944" s="117"/>
      <c r="M4944" s="118"/>
    </row>
    <row r="4945" spans="12:13">
      <c r="L4945" s="117"/>
      <c r="M4945" s="118"/>
    </row>
    <row r="4946" spans="12:13">
      <c r="L4946" s="117"/>
      <c r="M4946" s="118"/>
    </row>
    <row r="4947" spans="12:13">
      <c r="L4947" s="117"/>
      <c r="M4947" s="118"/>
    </row>
    <row r="4948" spans="12:13">
      <c r="L4948" s="117"/>
      <c r="M4948" s="118"/>
    </row>
    <row r="4949" spans="12:13">
      <c r="L4949" s="117"/>
      <c r="M4949" s="118"/>
    </row>
    <row r="4950" spans="12:13">
      <c r="L4950" s="117"/>
      <c r="M4950" s="118"/>
    </row>
    <row r="4951" spans="12:13">
      <c r="L4951" s="117"/>
      <c r="M4951" s="118"/>
    </row>
    <row r="4952" spans="12:13">
      <c r="L4952" s="117"/>
      <c r="M4952" s="118"/>
    </row>
    <row r="4953" spans="12:13">
      <c r="L4953" s="117"/>
      <c r="M4953" s="118"/>
    </row>
    <row r="4954" spans="12:13">
      <c r="L4954" s="117"/>
      <c r="M4954" s="118"/>
    </row>
    <row r="4955" spans="12:13">
      <c r="L4955" s="117"/>
      <c r="M4955" s="118"/>
    </row>
    <row r="4956" spans="12:13">
      <c r="L4956" s="117"/>
      <c r="M4956" s="118"/>
    </row>
    <row r="4957" spans="12:13">
      <c r="L4957" s="117"/>
      <c r="M4957" s="118"/>
    </row>
    <row r="4958" spans="12:13">
      <c r="L4958" s="117"/>
      <c r="M4958" s="118"/>
    </row>
    <row r="4959" spans="12:13">
      <c r="L4959" s="117"/>
      <c r="M4959" s="118"/>
    </row>
    <row r="4960" spans="12:13">
      <c r="L4960" s="117"/>
      <c r="M4960" s="118"/>
    </row>
    <row r="4961" spans="12:13">
      <c r="L4961" s="117"/>
      <c r="M4961" s="118"/>
    </row>
    <row r="4962" spans="12:13">
      <c r="L4962" s="117"/>
      <c r="M4962" s="118"/>
    </row>
    <row r="4963" spans="12:13">
      <c r="L4963" s="117"/>
      <c r="M4963" s="118"/>
    </row>
    <row r="4964" spans="12:13">
      <c r="L4964" s="117"/>
      <c r="M4964" s="118"/>
    </row>
    <row r="4965" spans="12:13">
      <c r="L4965" s="117"/>
      <c r="M4965" s="118"/>
    </row>
    <row r="4966" spans="12:13">
      <c r="L4966" s="117"/>
      <c r="M4966" s="118"/>
    </row>
    <row r="4967" spans="12:13">
      <c r="L4967" s="117"/>
      <c r="M4967" s="118"/>
    </row>
    <row r="4968" spans="12:13">
      <c r="L4968" s="117"/>
      <c r="M4968" s="118"/>
    </row>
    <row r="4969" spans="12:13">
      <c r="L4969" s="117"/>
      <c r="M4969" s="118"/>
    </row>
    <row r="4970" spans="12:13">
      <c r="L4970" s="117"/>
      <c r="M4970" s="118"/>
    </row>
    <row r="4971" spans="12:13">
      <c r="L4971" s="117"/>
      <c r="M4971" s="118"/>
    </row>
    <row r="4972" spans="12:13">
      <c r="L4972" s="117"/>
      <c r="M4972" s="118"/>
    </row>
    <row r="4973" spans="12:13">
      <c r="L4973" s="117"/>
      <c r="M4973" s="118"/>
    </row>
    <row r="4974" spans="12:13">
      <c r="L4974" s="117"/>
      <c r="M4974" s="118"/>
    </row>
    <row r="4975" spans="12:13">
      <c r="L4975" s="117"/>
      <c r="M4975" s="118"/>
    </row>
    <row r="4976" spans="12:13">
      <c r="L4976" s="117"/>
      <c r="M4976" s="118"/>
    </row>
    <row r="4977" spans="12:13">
      <c r="L4977" s="117"/>
      <c r="M4977" s="118"/>
    </row>
    <row r="4978" spans="12:13">
      <c r="L4978" s="117"/>
      <c r="M4978" s="118"/>
    </row>
    <row r="4979" spans="12:13">
      <c r="L4979" s="117"/>
      <c r="M4979" s="118"/>
    </row>
    <row r="4980" spans="12:13">
      <c r="L4980" s="117"/>
      <c r="M4980" s="118"/>
    </row>
    <row r="4981" spans="12:13">
      <c r="L4981" s="117"/>
      <c r="M4981" s="118"/>
    </row>
    <row r="4982" spans="12:13">
      <c r="L4982" s="117"/>
      <c r="M4982" s="118"/>
    </row>
    <row r="4983" spans="12:13">
      <c r="L4983" s="117"/>
      <c r="M4983" s="118"/>
    </row>
    <row r="4984" spans="12:13">
      <c r="L4984" s="117"/>
      <c r="M4984" s="118"/>
    </row>
    <row r="4985" spans="12:13">
      <c r="L4985" s="117"/>
      <c r="M4985" s="118"/>
    </row>
    <row r="4986" spans="12:13">
      <c r="L4986" s="117"/>
      <c r="M4986" s="118"/>
    </row>
    <row r="4987" spans="12:13">
      <c r="L4987" s="117"/>
      <c r="M4987" s="118"/>
    </row>
    <row r="4988" spans="12:13">
      <c r="L4988" s="117"/>
      <c r="M4988" s="118"/>
    </row>
    <row r="4989" spans="12:13">
      <c r="L4989" s="117"/>
      <c r="M4989" s="118"/>
    </row>
    <row r="4990" spans="12:13">
      <c r="L4990" s="117"/>
      <c r="M4990" s="118"/>
    </row>
    <row r="4991" spans="12:13">
      <c r="L4991" s="117"/>
      <c r="M4991" s="118"/>
    </row>
    <row r="4992" spans="12:13">
      <c r="L4992" s="117"/>
      <c r="M4992" s="118"/>
    </row>
    <row r="4993" spans="12:13">
      <c r="L4993" s="117"/>
      <c r="M4993" s="118"/>
    </row>
    <row r="4994" spans="12:13">
      <c r="L4994" s="117"/>
      <c r="M4994" s="118"/>
    </row>
    <row r="4995" spans="12:13">
      <c r="L4995" s="117"/>
      <c r="M4995" s="118"/>
    </row>
    <row r="4996" spans="12:13">
      <c r="L4996" s="117"/>
      <c r="M4996" s="118"/>
    </row>
    <row r="4997" spans="12:13">
      <c r="L4997" s="117"/>
      <c r="M4997" s="118"/>
    </row>
    <row r="4998" spans="12:13">
      <c r="L4998" s="117"/>
      <c r="M4998" s="118"/>
    </row>
    <row r="4999" spans="12:13">
      <c r="L4999" s="117"/>
      <c r="M4999" s="118"/>
    </row>
    <row r="5000" spans="12:13">
      <c r="L5000" s="117"/>
      <c r="M5000" s="118"/>
    </row>
  </sheetData>
  <sheetProtection algorithmName="SHA-512" hashValue="2qk8RQawtAU9Jt5RnIjgiQjdlrqIIF7PPh0VArkNQccSrIOwRSBLbDII/zzP4DxWi7HAFPAZQyGLlPLh6BXSjQ==" saltValue="CL0POQ5Hl35sl2J+YhsmHQ==" spinCount="100000" sheet="1" autoFilter="0"/>
  <autoFilter ref="A4:M4" xr:uid="{FF6773DC-7637-4505-A4DE-943E892DFAE7}"/>
  <mergeCells count="2">
    <mergeCell ref="I3:K3"/>
    <mergeCell ref="L3:M3"/>
  </mergeCells>
  <conditionalFormatting sqref="L1">
    <cfRule type="cellIs" dxfId="8" priority="1" operator="notEqual">
      <formula>1</formula>
    </cfRule>
  </conditionalFormatting>
  <dataValidations count="1">
    <dataValidation type="decimal" operator="greaterThan" allowBlank="1" showInputMessage="1" showErrorMessage="1" sqref="L5:L5000" xr:uid="{542BD6A7-BC7D-49F8-A1AA-89EA408E769A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A7E-CD73-4536-9C35-EA6B02182C75}">
  <sheetPr>
    <tabColor theme="0" tint="-0.249977111117893"/>
    <pageSetUpPr fitToPage="1"/>
  </sheetPr>
  <dimension ref="A1:M3306"/>
  <sheetViews>
    <sheetView zoomScale="85" zoomScaleNormal="85" workbookViewId="0">
      <pane xSplit="1" ySplit="4" topLeftCell="B3082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16.88671875" style="1" customWidth="1"/>
    <col min="2" max="2" width="20.44140625" style="1" customWidth="1"/>
    <col min="3" max="3" width="21.109375" style="1" customWidth="1"/>
    <col min="4" max="4" width="59.44140625" style="1" customWidth="1"/>
    <col min="5" max="5" width="55.88671875" style="20" customWidth="1"/>
    <col min="6" max="8" width="26" style="1" customWidth="1"/>
    <col min="9" max="10" width="20.44140625" style="1" customWidth="1"/>
    <col min="11" max="11" width="20.44140625" style="72" customWidth="1"/>
    <col min="12" max="12" width="21.33203125" style="36" customWidth="1"/>
    <col min="13" max="13" width="61.5546875" style="1" customWidth="1"/>
    <col min="14" max="14" width="9.109375" style="1" customWidth="1"/>
    <col min="15" max="16384" width="9.109375" style="1"/>
  </cols>
  <sheetData>
    <row r="1" spans="1:13" ht="28.8">
      <c r="A1" s="54" t="s">
        <v>6217</v>
      </c>
      <c r="B1" s="54" t="s">
        <v>6166</v>
      </c>
      <c r="K1" s="7"/>
      <c r="L1" s="1"/>
    </row>
    <row r="2" spans="1:13">
      <c r="K2" s="7"/>
      <c r="L2" s="1"/>
    </row>
    <row r="3" spans="1:13" ht="41.25" customHeight="1">
      <c r="A3" s="2" t="str">
        <f>"Počet WAN pripojení škôl: " &amp;TEXT(COUNTA(A5:A10000),"# ###")</f>
        <v>Počet WAN pripojení škôl: 3 302</v>
      </c>
      <c r="E3" s="1"/>
      <c r="G3" s="25" t="str">
        <f>"Počet všetkých škôl: "&amp;TEXT(SUM(G5:G10000),"# ###")</f>
        <v>Počet všetkých škôl: 3 796</v>
      </c>
      <c r="H3" s="25" t="str">
        <f>"Počet používateľov: "&amp;TEXT(SUM(H5:H10000),"# ###")</f>
        <v>Počet používateľov: 848 036</v>
      </c>
      <c r="L3" s="141" t="s">
        <v>6491</v>
      </c>
      <c r="M3" s="141"/>
    </row>
    <row r="4" spans="1:13" s="10" customFormat="1" ht="57.6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6431</v>
      </c>
      <c r="J4" s="11" t="s">
        <v>6432</v>
      </c>
      <c r="K4" s="77" t="s">
        <v>6454</v>
      </c>
      <c r="L4" s="91" t="s">
        <v>6456</v>
      </c>
      <c r="M4" s="8" t="s">
        <v>6458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21" t="s">
        <v>4</v>
      </c>
      <c r="F5" s="1">
        <v>1</v>
      </c>
      <c r="G5" s="1">
        <v>1</v>
      </c>
      <c r="H5" s="1">
        <v>93</v>
      </c>
      <c r="I5" s="1">
        <v>230</v>
      </c>
      <c r="J5" s="1">
        <v>60</v>
      </c>
      <c r="K5" s="72" t="s">
        <v>6455</v>
      </c>
      <c r="L5" s="81"/>
      <c r="M5" s="78"/>
    </row>
    <row r="6" spans="1:13">
      <c r="A6" s="1">
        <v>100000024</v>
      </c>
      <c r="B6" s="1" t="s">
        <v>6</v>
      </c>
      <c r="C6" s="1" t="s">
        <v>5</v>
      </c>
      <c r="D6" s="1" t="s">
        <v>17</v>
      </c>
      <c r="E6" s="21" t="s">
        <v>13</v>
      </c>
      <c r="F6" s="1">
        <v>1</v>
      </c>
      <c r="G6" s="1">
        <v>2</v>
      </c>
      <c r="H6" s="1">
        <v>509</v>
      </c>
      <c r="I6" s="1">
        <v>570</v>
      </c>
      <c r="J6" s="1">
        <v>140</v>
      </c>
      <c r="K6" s="72" t="s">
        <v>6455</v>
      </c>
      <c r="L6" s="81"/>
      <c r="M6" s="78"/>
    </row>
    <row r="7" spans="1:13">
      <c r="A7" s="1">
        <v>100000027</v>
      </c>
      <c r="B7" s="1" t="s">
        <v>6</v>
      </c>
      <c r="C7" s="1" t="s">
        <v>5</v>
      </c>
      <c r="D7" s="1" t="s">
        <v>19</v>
      </c>
      <c r="E7" s="21" t="s">
        <v>22</v>
      </c>
      <c r="F7" s="1">
        <v>1</v>
      </c>
      <c r="G7" s="1">
        <v>1</v>
      </c>
      <c r="H7" s="1">
        <v>321</v>
      </c>
      <c r="I7" s="1">
        <v>470</v>
      </c>
      <c r="J7" s="1">
        <v>120</v>
      </c>
      <c r="K7" s="72" t="s">
        <v>6455</v>
      </c>
      <c r="L7" s="81"/>
      <c r="M7" s="78"/>
    </row>
    <row r="8" spans="1:13">
      <c r="A8" s="1">
        <v>100000035</v>
      </c>
      <c r="B8" s="1" t="s">
        <v>6</v>
      </c>
      <c r="C8" s="1" t="s">
        <v>5</v>
      </c>
      <c r="D8" s="1" t="s">
        <v>23</v>
      </c>
      <c r="E8" s="21" t="s">
        <v>26</v>
      </c>
      <c r="F8" s="1">
        <v>1</v>
      </c>
      <c r="G8" s="1">
        <v>1</v>
      </c>
      <c r="H8" s="1">
        <v>170</v>
      </c>
      <c r="I8" s="1">
        <v>280</v>
      </c>
      <c r="J8" s="1">
        <v>70</v>
      </c>
      <c r="K8" s="72" t="s">
        <v>6455</v>
      </c>
      <c r="L8" s="81"/>
      <c r="M8" s="78"/>
    </row>
    <row r="9" spans="1:13">
      <c r="A9" s="1">
        <v>100000041</v>
      </c>
      <c r="B9" s="1" t="s">
        <v>6</v>
      </c>
      <c r="C9" s="1" t="s">
        <v>5</v>
      </c>
      <c r="D9" s="1" t="s">
        <v>18</v>
      </c>
      <c r="E9" s="21" t="s">
        <v>28</v>
      </c>
      <c r="F9" s="1">
        <v>1</v>
      </c>
      <c r="G9" s="1">
        <v>1</v>
      </c>
      <c r="H9" s="1">
        <v>795</v>
      </c>
      <c r="I9" s="1">
        <v>740</v>
      </c>
      <c r="J9" s="1">
        <v>190</v>
      </c>
      <c r="K9" s="72" t="s">
        <v>6455</v>
      </c>
      <c r="L9" s="81"/>
      <c r="M9" s="78"/>
    </row>
    <row r="10" spans="1:13">
      <c r="A10" s="1">
        <v>100000045</v>
      </c>
      <c r="B10" s="1" t="s">
        <v>6</v>
      </c>
      <c r="C10" s="1" t="s">
        <v>5</v>
      </c>
      <c r="D10" s="1" t="s">
        <v>29</v>
      </c>
      <c r="E10" s="21" t="s">
        <v>30</v>
      </c>
      <c r="F10" s="1">
        <v>1</v>
      </c>
      <c r="G10" s="1">
        <v>1</v>
      </c>
      <c r="H10" s="1">
        <v>559</v>
      </c>
      <c r="I10" s="1">
        <v>570</v>
      </c>
      <c r="J10" s="1">
        <v>140</v>
      </c>
      <c r="K10" s="72" t="s">
        <v>6455</v>
      </c>
      <c r="L10" s="81"/>
      <c r="M10" s="78"/>
    </row>
    <row r="11" spans="1:13">
      <c r="A11" s="1">
        <v>100000048</v>
      </c>
      <c r="B11" s="1" t="s">
        <v>6</v>
      </c>
      <c r="C11" s="1" t="s">
        <v>5</v>
      </c>
      <c r="D11" s="1" t="s">
        <v>12</v>
      </c>
      <c r="E11" s="21" t="s">
        <v>33</v>
      </c>
      <c r="F11" s="1">
        <v>1</v>
      </c>
      <c r="G11" s="1">
        <v>1</v>
      </c>
      <c r="H11" s="1">
        <v>442</v>
      </c>
      <c r="I11" s="1">
        <v>470</v>
      </c>
      <c r="J11" s="1">
        <v>120</v>
      </c>
      <c r="K11" s="72" t="s">
        <v>6455</v>
      </c>
      <c r="L11" s="81"/>
      <c r="M11" s="78"/>
    </row>
    <row r="12" spans="1:13">
      <c r="A12" s="1">
        <v>100000055</v>
      </c>
      <c r="B12" s="1" t="s">
        <v>6</v>
      </c>
      <c r="C12" s="1" t="s">
        <v>5</v>
      </c>
      <c r="D12" s="1" t="s">
        <v>34</v>
      </c>
      <c r="E12" s="21" t="s">
        <v>35</v>
      </c>
      <c r="F12" s="1">
        <v>1</v>
      </c>
      <c r="G12" s="1">
        <v>1</v>
      </c>
      <c r="H12" s="1">
        <v>446</v>
      </c>
      <c r="I12" s="1">
        <v>470</v>
      </c>
      <c r="J12" s="1">
        <v>120</v>
      </c>
      <c r="K12" s="72" t="s">
        <v>6455</v>
      </c>
      <c r="L12" s="81"/>
      <c r="M12" s="78"/>
    </row>
    <row r="13" spans="1:13">
      <c r="A13" s="1">
        <v>100000056</v>
      </c>
      <c r="B13" s="1" t="s">
        <v>6</v>
      </c>
      <c r="C13" s="1" t="s">
        <v>5</v>
      </c>
      <c r="D13" s="1" t="s">
        <v>36</v>
      </c>
      <c r="E13" s="21" t="s">
        <v>37</v>
      </c>
      <c r="F13" s="1">
        <v>1</v>
      </c>
      <c r="G13" s="1">
        <v>1</v>
      </c>
      <c r="H13" s="1">
        <v>489</v>
      </c>
      <c r="I13" s="1">
        <v>470</v>
      </c>
      <c r="J13" s="1">
        <v>120</v>
      </c>
      <c r="K13" s="72" t="s">
        <v>6455</v>
      </c>
      <c r="L13" s="81"/>
      <c r="M13" s="78"/>
    </row>
    <row r="14" spans="1:13">
      <c r="A14" s="1">
        <v>100000063</v>
      </c>
      <c r="B14" s="1" t="s">
        <v>6</v>
      </c>
      <c r="C14" s="1" t="s">
        <v>5</v>
      </c>
      <c r="D14" s="1" t="s">
        <v>40</v>
      </c>
      <c r="E14" s="21" t="s">
        <v>42</v>
      </c>
      <c r="F14" s="1">
        <v>1</v>
      </c>
      <c r="G14" s="1">
        <v>1</v>
      </c>
      <c r="H14" s="1">
        <v>10</v>
      </c>
      <c r="I14" s="1">
        <v>100</v>
      </c>
      <c r="J14" s="1">
        <v>25</v>
      </c>
      <c r="K14" s="72" t="s">
        <v>6455</v>
      </c>
      <c r="L14" s="81"/>
      <c r="M14" s="78"/>
    </row>
    <row r="15" spans="1:13">
      <c r="A15" s="1">
        <v>100000069</v>
      </c>
      <c r="B15" s="1" t="s">
        <v>6</v>
      </c>
      <c r="C15" s="1" t="s">
        <v>5</v>
      </c>
      <c r="D15" s="1" t="s">
        <v>45</v>
      </c>
      <c r="E15" s="21" t="s">
        <v>47</v>
      </c>
      <c r="F15" s="1">
        <v>1</v>
      </c>
      <c r="G15" s="1">
        <v>1</v>
      </c>
      <c r="H15" s="1">
        <v>135</v>
      </c>
      <c r="I15" s="1">
        <v>800</v>
      </c>
      <c r="J15" s="1">
        <v>200</v>
      </c>
      <c r="K15" s="72" t="s">
        <v>6053</v>
      </c>
      <c r="L15" s="81"/>
      <c r="M15" s="78"/>
    </row>
    <row r="16" spans="1:13">
      <c r="A16" s="1">
        <v>100000083</v>
      </c>
      <c r="B16" s="1" t="s">
        <v>6</v>
      </c>
      <c r="C16" s="1" t="s">
        <v>5</v>
      </c>
      <c r="D16" s="1" t="s">
        <v>12</v>
      </c>
      <c r="E16" s="21" t="s">
        <v>48</v>
      </c>
      <c r="F16" s="1">
        <v>1</v>
      </c>
      <c r="G16" s="1">
        <v>1</v>
      </c>
      <c r="H16" s="1">
        <v>645</v>
      </c>
      <c r="I16" s="1">
        <v>570</v>
      </c>
      <c r="J16" s="1">
        <v>140</v>
      </c>
      <c r="K16" s="72" t="s">
        <v>6455</v>
      </c>
      <c r="L16" s="81"/>
      <c r="M16" s="78"/>
    </row>
    <row r="17" spans="1:13">
      <c r="A17" s="1">
        <v>100000098</v>
      </c>
      <c r="B17" s="1" t="s">
        <v>6</v>
      </c>
      <c r="C17" s="1" t="s">
        <v>5</v>
      </c>
      <c r="D17" s="1" t="s">
        <v>49</v>
      </c>
      <c r="E17" s="21" t="s">
        <v>50</v>
      </c>
      <c r="F17" s="1">
        <v>1</v>
      </c>
      <c r="G17" s="1">
        <v>1</v>
      </c>
      <c r="H17" s="1">
        <v>552</v>
      </c>
      <c r="I17" s="1">
        <v>570</v>
      </c>
      <c r="J17" s="1">
        <v>140</v>
      </c>
      <c r="K17" s="72" t="s">
        <v>6455</v>
      </c>
      <c r="L17" s="81"/>
      <c r="M17" s="78"/>
    </row>
    <row r="18" spans="1:13">
      <c r="A18" s="1">
        <v>100000102</v>
      </c>
      <c r="B18" s="1" t="s">
        <v>6</v>
      </c>
      <c r="C18" s="1" t="s">
        <v>5</v>
      </c>
      <c r="D18" s="1" t="s">
        <v>51</v>
      </c>
      <c r="E18" s="21" t="s">
        <v>52</v>
      </c>
      <c r="F18" s="1">
        <v>1</v>
      </c>
      <c r="G18" s="1">
        <v>1</v>
      </c>
      <c r="H18" s="1">
        <v>181</v>
      </c>
      <c r="I18" s="1">
        <v>280</v>
      </c>
      <c r="J18" s="1">
        <v>70</v>
      </c>
      <c r="K18" s="72" t="s">
        <v>6455</v>
      </c>
      <c r="L18" s="81"/>
      <c r="M18" s="78"/>
    </row>
    <row r="19" spans="1:13">
      <c r="A19" s="1">
        <v>100000103</v>
      </c>
      <c r="B19" s="1" t="s">
        <v>6</v>
      </c>
      <c r="C19" s="1" t="s">
        <v>5</v>
      </c>
      <c r="D19" s="1" t="s">
        <v>54</v>
      </c>
      <c r="E19" s="21" t="s">
        <v>52</v>
      </c>
      <c r="F19" s="1">
        <v>2</v>
      </c>
      <c r="G19" s="1">
        <v>1</v>
      </c>
      <c r="H19" s="1">
        <v>218</v>
      </c>
      <c r="I19" s="1">
        <v>400</v>
      </c>
      <c r="J19" s="1">
        <v>100</v>
      </c>
      <c r="K19" s="72" t="s">
        <v>6455</v>
      </c>
      <c r="L19" s="81"/>
      <c r="M19" s="78"/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21" t="s">
        <v>5458</v>
      </c>
      <c r="F20" s="1">
        <v>2</v>
      </c>
      <c r="G20" s="1">
        <v>1</v>
      </c>
      <c r="H20" s="1">
        <v>54</v>
      </c>
      <c r="I20" s="1">
        <v>150</v>
      </c>
      <c r="J20" s="1">
        <v>40</v>
      </c>
      <c r="K20" s="72" t="s">
        <v>6455</v>
      </c>
      <c r="L20" s="81"/>
      <c r="M20" s="78"/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21" t="s">
        <v>56</v>
      </c>
      <c r="F21" s="1">
        <v>1</v>
      </c>
      <c r="G21" s="1">
        <v>1</v>
      </c>
      <c r="H21" s="1">
        <v>155</v>
      </c>
      <c r="I21" s="1">
        <v>280</v>
      </c>
      <c r="J21" s="1">
        <v>70</v>
      </c>
      <c r="K21" s="72" t="s">
        <v>6455</v>
      </c>
      <c r="L21" s="81"/>
      <c r="M21" s="78"/>
    </row>
    <row r="22" spans="1:13">
      <c r="A22" s="1">
        <v>100000118</v>
      </c>
      <c r="B22" s="1" t="s">
        <v>6</v>
      </c>
      <c r="C22" s="1" t="s">
        <v>5</v>
      </c>
      <c r="D22" s="1" t="s">
        <v>61</v>
      </c>
      <c r="E22" s="21" t="s">
        <v>60</v>
      </c>
      <c r="F22" s="1">
        <v>2</v>
      </c>
      <c r="G22" s="1">
        <v>1</v>
      </c>
      <c r="H22" s="1">
        <v>193</v>
      </c>
      <c r="I22" s="1">
        <v>280</v>
      </c>
      <c r="J22" s="1">
        <v>70</v>
      </c>
      <c r="K22" s="72" t="s">
        <v>6455</v>
      </c>
      <c r="L22" s="81"/>
      <c r="M22" s="78"/>
    </row>
    <row r="23" spans="1:13">
      <c r="A23" s="1">
        <v>100000118</v>
      </c>
      <c r="B23" s="1" t="s">
        <v>6</v>
      </c>
      <c r="C23" s="1" t="s">
        <v>5</v>
      </c>
      <c r="D23" s="1" t="s">
        <v>61</v>
      </c>
      <c r="E23" s="21" t="s">
        <v>62</v>
      </c>
      <c r="F23" s="1">
        <v>2</v>
      </c>
      <c r="G23" s="1">
        <v>1</v>
      </c>
      <c r="H23" s="1">
        <v>296</v>
      </c>
      <c r="I23" s="1">
        <v>400</v>
      </c>
      <c r="J23" s="1">
        <v>100</v>
      </c>
      <c r="K23" s="72" t="s">
        <v>6455</v>
      </c>
      <c r="L23" s="81"/>
      <c r="M23" s="78"/>
    </row>
    <row r="24" spans="1:13">
      <c r="A24" s="1">
        <v>100000136</v>
      </c>
      <c r="B24" s="1" t="s">
        <v>6</v>
      </c>
      <c r="C24" s="1" t="s">
        <v>5</v>
      </c>
      <c r="D24" s="1" t="s">
        <v>63</v>
      </c>
      <c r="E24" s="21" t="s">
        <v>65</v>
      </c>
      <c r="F24" s="1">
        <v>1</v>
      </c>
      <c r="G24" s="1">
        <v>1</v>
      </c>
      <c r="H24" s="1">
        <v>694</v>
      </c>
      <c r="I24" s="1">
        <v>570</v>
      </c>
      <c r="J24" s="1">
        <v>140</v>
      </c>
      <c r="K24" s="72" t="s">
        <v>6455</v>
      </c>
      <c r="L24" s="81"/>
      <c r="M24" s="78"/>
    </row>
    <row r="25" spans="1:13">
      <c r="A25" s="1">
        <v>100000148</v>
      </c>
      <c r="B25" s="1" t="s">
        <v>6</v>
      </c>
      <c r="C25" s="1" t="s">
        <v>5</v>
      </c>
      <c r="D25" s="1" t="s">
        <v>71</v>
      </c>
      <c r="E25" s="21" t="s">
        <v>73</v>
      </c>
      <c r="F25" s="1">
        <v>1</v>
      </c>
      <c r="G25" s="1">
        <v>1</v>
      </c>
      <c r="H25" s="1">
        <v>249</v>
      </c>
      <c r="I25" s="1">
        <v>400</v>
      </c>
      <c r="J25" s="1">
        <v>100</v>
      </c>
      <c r="K25" s="72" t="s">
        <v>6455</v>
      </c>
      <c r="L25" s="81"/>
      <c r="M25" s="78"/>
    </row>
    <row r="26" spans="1:13">
      <c r="A26" s="1">
        <v>100000155</v>
      </c>
      <c r="B26" s="1" t="s">
        <v>6</v>
      </c>
      <c r="C26" s="1" t="s">
        <v>5</v>
      </c>
      <c r="D26" s="1" t="s">
        <v>12</v>
      </c>
      <c r="E26" s="21" t="s">
        <v>75</v>
      </c>
      <c r="F26" s="1">
        <v>1</v>
      </c>
      <c r="G26" s="1">
        <v>1</v>
      </c>
      <c r="H26" s="1">
        <v>788</v>
      </c>
      <c r="I26" s="1">
        <v>740</v>
      </c>
      <c r="J26" s="1">
        <v>190</v>
      </c>
      <c r="K26" s="72" t="s">
        <v>6455</v>
      </c>
      <c r="L26" s="81"/>
      <c r="M26" s="78"/>
    </row>
    <row r="27" spans="1:13">
      <c r="A27" s="1">
        <v>100000158</v>
      </c>
      <c r="B27" s="1" t="s">
        <v>6</v>
      </c>
      <c r="C27" s="1" t="s">
        <v>5</v>
      </c>
      <c r="D27" s="1" t="s">
        <v>76</v>
      </c>
      <c r="E27" s="21" t="s">
        <v>77</v>
      </c>
      <c r="F27" s="1">
        <v>1</v>
      </c>
      <c r="G27" s="1">
        <v>1</v>
      </c>
      <c r="H27" s="1">
        <v>764</v>
      </c>
      <c r="I27" s="1">
        <v>740</v>
      </c>
      <c r="J27" s="1">
        <v>190</v>
      </c>
      <c r="K27" s="72" t="s">
        <v>6455</v>
      </c>
      <c r="L27" s="81"/>
      <c r="M27" s="78"/>
    </row>
    <row r="28" spans="1:13">
      <c r="A28" s="1">
        <v>100000160</v>
      </c>
      <c r="B28" s="1" t="s">
        <v>6</v>
      </c>
      <c r="C28" s="1" t="s">
        <v>5</v>
      </c>
      <c r="D28" s="1" t="s">
        <v>78</v>
      </c>
      <c r="E28" s="21" t="s">
        <v>79</v>
      </c>
      <c r="F28" s="1">
        <v>1</v>
      </c>
      <c r="G28" s="1">
        <v>1</v>
      </c>
      <c r="H28" s="1">
        <v>631</v>
      </c>
      <c r="I28" s="1">
        <v>570</v>
      </c>
      <c r="J28" s="1">
        <v>140</v>
      </c>
      <c r="K28" s="72" t="s">
        <v>6455</v>
      </c>
      <c r="L28" s="81"/>
      <c r="M28" s="78"/>
    </row>
    <row r="29" spans="1:13">
      <c r="A29" s="1">
        <v>100000170</v>
      </c>
      <c r="B29" s="1" t="s">
        <v>6</v>
      </c>
      <c r="C29" s="1" t="s">
        <v>83</v>
      </c>
      <c r="D29" s="1" t="s">
        <v>84</v>
      </c>
      <c r="E29" s="21" t="s">
        <v>85</v>
      </c>
      <c r="F29" s="1">
        <v>1</v>
      </c>
      <c r="G29" s="1">
        <v>1</v>
      </c>
      <c r="H29" s="1">
        <v>131</v>
      </c>
      <c r="I29" s="1">
        <v>280</v>
      </c>
      <c r="J29" s="1">
        <v>70</v>
      </c>
      <c r="K29" s="72" t="s">
        <v>6455</v>
      </c>
      <c r="L29" s="81"/>
      <c r="M29" s="78"/>
    </row>
    <row r="30" spans="1:13">
      <c r="A30" s="1">
        <v>100000171</v>
      </c>
      <c r="B30" s="1" t="s">
        <v>6</v>
      </c>
      <c r="C30" s="1" t="s">
        <v>83</v>
      </c>
      <c r="D30" s="1" t="s">
        <v>87</v>
      </c>
      <c r="E30" s="21" t="s">
        <v>85</v>
      </c>
      <c r="F30" s="1">
        <v>1</v>
      </c>
      <c r="G30" s="1">
        <v>1</v>
      </c>
      <c r="H30" s="1">
        <v>641</v>
      </c>
      <c r="I30" s="1">
        <v>570</v>
      </c>
      <c r="J30" s="1">
        <v>140</v>
      </c>
      <c r="K30" s="72" t="s">
        <v>6455</v>
      </c>
      <c r="L30" s="81"/>
      <c r="M30" s="78"/>
    </row>
    <row r="31" spans="1:13">
      <c r="A31" s="1">
        <v>100000172</v>
      </c>
      <c r="B31" s="1" t="s">
        <v>6</v>
      </c>
      <c r="C31" s="1" t="s">
        <v>83</v>
      </c>
      <c r="D31" s="1" t="s">
        <v>12</v>
      </c>
      <c r="E31" s="21" t="s">
        <v>85</v>
      </c>
      <c r="F31" s="1">
        <v>1</v>
      </c>
      <c r="G31" s="1">
        <v>1</v>
      </c>
      <c r="H31" s="1">
        <v>386</v>
      </c>
      <c r="I31" s="1">
        <v>470</v>
      </c>
      <c r="J31" s="1">
        <v>120</v>
      </c>
      <c r="K31" s="72" t="s">
        <v>6455</v>
      </c>
      <c r="L31" s="81"/>
      <c r="M31" s="78"/>
    </row>
    <row r="32" spans="1:13">
      <c r="A32" s="1">
        <v>100000177</v>
      </c>
      <c r="B32" s="1" t="s">
        <v>6</v>
      </c>
      <c r="C32" s="1" t="s">
        <v>83</v>
      </c>
      <c r="D32" s="1" t="s">
        <v>12</v>
      </c>
      <c r="E32" s="21" t="s">
        <v>90</v>
      </c>
      <c r="F32" s="1">
        <v>1</v>
      </c>
      <c r="G32" s="1">
        <v>1</v>
      </c>
      <c r="H32" s="1">
        <v>254</v>
      </c>
      <c r="I32" s="1">
        <v>400</v>
      </c>
      <c r="J32" s="1">
        <v>100</v>
      </c>
      <c r="K32" s="72" t="s">
        <v>6455</v>
      </c>
      <c r="L32" s="81"/>
      <c r="M32" s="78"/>
    </row>
    <row r="33" spans="1:13">
      <c r="A33" s="1">
        <v>100000180</v>
      </c>
      <c r="B33" s="1" t="s">
        <v>6</v>
      </c>
      <c r="C33" s="1" t="s">
        <v>83</v>
      </c>
      <c r="D33" s="1" t="s">
        <v>91</v>
      </c>
      <c r="E33" s="21" t="s">
        <v>92</v>
      </c>
      <c r="F33" s="1">
        <v>1</v>
      </c>
      <c r="G33" s="1">
        <v>1</v>
      </c>
      <c r="H33" s="1">
        <v>213</v>
      </c>
      <c r="I33" s="1">
        <v>400</v>
      </c>
      <c r="J33" s="1">
        <v>100</v>
      </c>
      <c r="K33" s="72" t="s">
        <v>6455</v>
      </c>
      <c r="L33" s="81"/>
      <c r="M33" s="78"/>
    </row>
    <row r="34" spans="1:13">
      <c r="A34" s="1">
        <v>100000181</v>
      </c>
      <c r="B34" s="1" t="s">
        <v>6</v>
      </c>
      <c r="C34" s="1" t="s">
        <v>83</v>
      </c>
      <c r="D34" s="1" t="s">
        <v>94</v>
      </c>
      <c r="E34" s="21" t="s">
        <v>92</v>
      </c>
      <c r="F34" s="1">
        <v>1</v>
      </c>
      <c r="G34" s="1">
        <v>1</v>
      </c>
      <c r="H34" s="1">
        <v>426</v>
      </c>
      <c r="I34" s="1">
        <v>470</v>
      </c>
      <c r="J34" s="1">
        <v>120</v>
      </c>
      <c r="K34" s="72" t="s">
        <v>6455</v>
      </c>
      <c r="L34" s="81"/>
      <c r="M34" s="78"/>
    </row>
    <row r="35" spans="1:13">
      <c r="A35" s="1">
        <v>100000182</v>
      </c>
      <c r="B35" s="1" t="s">
        <v>6</v>
      </c>
      <c r="C35" s="1" t="s">
        <v>83</v>
      </c>
      <c r="D35" s="1" t="s">
        <v>95</v>
      </c>
      <c r="E35" s="21" t="s">
        <v>92</v>
      </c>
      <c r="F35" s="1">
        <v>1</v>
      </c>
      <c r="G35" s="1">
        <v>1</v>
      </c>
      <c r="H35" s="1">
        <v>153</v>
      </c>
      <c r="I35" s="1">
        <v>280</v>
      </c>
      <c r="J35" s="1">
        <v>70</v>
      </c>
      <c r="K35" s="72" t="s">
        <v>6455</v>
      </c>
      <c r="L35" s="81"/>
      <c r="M35" s="78"/>
    </row>
    <row r="36" spans="1:13">
      <c r="A36" s="1">
        <v>100000183</v>
      </c>
      <c r="B36" s="1" t="s">
        <v>6</v>
      </c>
      <c r="C36" s="1" t="s">
        <v>83</v>
      </c>
      <c r="D36" s="1" t="s">
        <v>99</v>
      </c>
      <c r="E36" s="21" t="s">
        <v>92</v>
      </c>
      <c r="F36" s="1">
        <v>1</v>
      </c>
      <c r="G36" s="1">
        <v>1</v>
      </c>
      <c r="H36" s="1">
        <v>57</v>
      </c>
      <c r="I36" s="1">
        <v>230</v>
      </c>
      <c r="J36" s="1">
        <v>60</v>
      </c>
      <c r="K36" s="72" t="s">
        <v>6455</v>
      </c>
      <c r="L36" s="81"/>
      <c r="M36" s="78"/>
    </row>
    <row r="37" spans="1:13">
      <c r="A37" s="1">
        <v>100000191</v>
      </c>
      <c r="B37" s="1" t="s">
        <v>6</v>
      </c>
      <c r="C37" s="1" t="s">
        <v>83</v>
      </c>
      <c r="D37" s="1" t="s">
        <v>102</v>
      </c>
      <c r="E37" s="21" t="s">
        <v>103</v>
      </c>
      <c r="F37" s="1">
        <v>1</v>
      </c>
      <c r="G37" s="1">
        <v>1</v>
      </c>
      <c r="H37" s="1">
        <v>668</v>
      </c>
      <c r="I37" s="1">
        <v>570</v>
      </c>
      <c r="J37" s="1">
        <v>140</v>
      </c>
      <c r="K37" s="72" t="s">
        <v>6455</v>
      </c>
      <c r="L37" s="81"/>
      <c r="M37" s="78"/>
    </row>
    <row r="38" spans="1:13">
      <c r="A38" s="1">
        <v>100000197</v>
      </c>
      <c r="B38" s="1" t="s">
        <v>6</v>
      </c>
      <c r="C38" s="1" t="s">
        <v>83</v>
      </c>
      <c r="D38" s="1" t="s">
        <v>12</v>
      </c>
      <c r="E38" s="21" t="s">
        <v>104</v>
      </c>
      <c r="F38" s="1">
        <v>1</v>
      </c>
      <c r="G38" s="1">
        <v>1</v>
      </c>
      <c r="H38" s="1">
        <v>682</v>
      </c>
      <c r="I38" s="1">
        <v>570</v>
      </c>
      <c r="J38" s="1">
        <v>140</v>
      </c>
      <c r="K38" s="72" t="s">
        <v>6455</v>
      </c>
      <c r="L38" s="81"/>
      <c r="M38" s="78"/>
    </row>
    <row r="39" spans="1:13">
      <c r="A39" s="1">
        <v>100000201</v>
      </c>
      <c r="B39" s="1" t="s">
        <v>6</v>
      </c>
      <c r="C39" s="1" t="s">
        <v>83</v>
      </c>
      <c r="D39" s="1" t="s">
        <v>105</v>
      </c>
      <c r="E39" s="21" t="s">
        <v>106</v>
      </c>
      <c r="F39" s="1">
        <v>1</v>
      </c>
      <c r="G39" s="1">
        <v>1</v>
      </c>
      <c r="H39" s="1">
        <v>130</v>
      </c>
      <c r="I39" s="1">
        <v>280</v>
      </c>
      <c r="J39" s="1">
        <v>70</v>
      </c>
      <c r="K39" s="72" t="s">
        <v>6455</v>
      </c>
      <c r="L39" s="81"/>
      <c r="M39" s="78"/>
    </row>
    <row r="40" spans="1:13">
      <c r="A40" s="1">
        <v>100000210</v>
      </c>
      <c r="B40" s="1" t="s">
        <v>6</v>
      </c>
      <c r="C40" s="1" t="s">
        <v>83</v>
      </c>
      <c r="D40" s="1" t="s">
        <v>110</v>
      </c>
      <c r="E40" s="21" t="s">
        <v>111</v>
      </c>
      <c r="F40" s="1">
        <v>1</v>
      </c>
      <c r="G40" s="1">
        <v>1</v>
      </c>
      <c r="H40" s="1">
        <v>360</v>
      </c>
      <c r="I40" s="1">
        <v>470</v>
      </c>
      <c r="J40" s="1">
        <v>120</v>
      </c>
      <c r="K40" s="72" t="s">
        <v>6455</v>
      </c>
      <c r="L40" s="81"/>
      <c r="M40" s="78"/>
    </row>
    <row r="41" spans="1:13">
      <c r="A41" s="1">
        <v>100000211</v>
      </c>
      <c r="B41" s="1" t="s">
        <v>6</v>
      </c>
      <c r="C41" s="1" t="s">
        <v>83</v>
      </c>
      <c r="D41" s="1" t="s">
        <v>113</v>
      </c>
      <c r="E41" s="21" t="s">
        <v>111</v>
      </c>
      <c r="F41" s="1">
        <v>1</v>
      </c>
      <c r="G41" s="1">
        <v>1</v>
      </c>
      <c r="H41" s="1">
        <v>250</v>
      </c>
      <c r="I41" s="1">
        <v>400</v>
      </c>
      <c r="J41" s="1">
        <v>100</v>
      </c>
      <c r="K41" s="72" t="s">
        <v>6455</v>
      </c>
      <c r="L41" s="81"/>
      <c r="M41" s="78"/>
    </row>
    <row r="42" spans="1:13">
      <c r="A42" s="1">
        <v>100000228</v>
      </c>
      <c r="B42" s="1" t="s">
        <v>6</v>
      </c>
      <c r="C42" s="1" t="s">
        <v>83</v>
      </c>
      <c r="D42" s="1" t="s">
        <v>115</v>
      </c>
      <c r="E42" s="21" t="s">
        <v>116</v>
      </c>
      <c r="F42" s="1">
        <v>1</v>
      </c>
      <c r="G42" s="1">
        <v>1</v>
      </c>
      <c r="H42" s="1">
        <v>944</v>
      </c>
      <c r="I42" s="1">
        <v>800</v>
      </c>
      <c r="J42" s="1">
        <v>200</v>
      </c>
      <c r="K42" s="72" t="s">
        <v>6053</v>
      </c>
      <c r="L42" s="81"/>
      <c r="M42" s="78"/>
    </row>
    <row r="43" spans="1:13">
      <c r="A43" s="1">
        <v>100000233</v>
      </c>
      <c r="B43" s="1" t="s">
        <v>6</v>
      </c>
      <c r="C43" s="1" t="s">
        <v>83</v>
      </c>
      <c r="D43" s="1" t="s">
        <v>118</v>
      </c>
      <c r="E43" s="21" t="s">
        <v>119</v>
      </c>
      <c r="F43" s="1">
        <v>1</v>
      </c>
      <c r="G43" s="1">
        <v>1</v>
      </c>
      <c r="H43" s="1">
        <v>394</v>
      </c>
      <c r="I43" s="1">
        <v>800</v>
      </c>
      <c r="J43" s="1">
        <v>200</v>
      </c>
      <c r="K43" s="72" t="s">
        <v>6053</v>
      </c>
      <c r="L43" s="81"/>
      <c r="M43" s="78"/>
    </row>
    <row r="44" spans="1:13">
      <c r="A44" s="1">
        <v>100000235</v>
      </c>
      <c r="B44" s="1" t="s">
        <v>6</v>
      </c>
      <c r="C44" s="1" t="s">
        <v>83</v>
      </c>
      <c r="D44" s="1" t="s">
        <v>120</v>
      </c>
      <c r="E44" s="21" t="s">
        <v>121</v>
      </c>
      <c r="F44" s="1">
        <v>1</v>
      </c>
      <c r="G44" s="1">
        <v>1</v>
      </c>
      <c r="H44" s="1">
        <v>410</v>
      </c>
      <c r="I44" s="1">
        <v>800</v>
      </c>
      <c r="J44" s="1">
        <v>200</v>
      </c>
      <c r="K44" s="72" t="s">
        <v>6053</v>
      </c>
      <c r="L44" s="81"/>
      <c r="M44" s="78"/>
    </row>
    <row r="45" spans="1:13">
      <c r="A45" s="1">
        <v>100000251</v>
      </c>
      <c r="B45" s="1" t="s">
        <v>6</v>
      </c>
      <c r="C45" s="1" t="s">
        <v>83</v>
      </c>
      <c r="D45" s="1" t="s">
        <v>123</v>
      </c>
      <c r="E45" s="21" t="s">
        <v>124</v>
      </c>
      <c r="F45" s="1">
        <v>1</v>
      </c>
      <c r="G45" s="1">
        <v>1</v>
      </c>
      <c r="H45" s="1">
        <v>518</v>
      </c>
      <c r="I45" s="1">
        <v>800</v>
      </c>
      <c r="J45" s="1">
        <v>200</v>
      </c>
      <c r="K45" s="72" t="s">
        <v>6053</v>
      </c>
      <c r="L45" s="81"/>
      <c r="M45" s="78"/>
    </row>
    <row r="46" spans="1:13">
      <c r="A46" s="1">
        <v>100000255</v>
      </c>
      <c r="B46" s="1" t="s">
        <v>6</v>
      </c>
      <c r="C46" s="1" t="s">
        <v>83</v>
      </c>
      <c r="D46" s="1" t="s">
        <v>125</v>
      </c>
      <c r="E46" s="21" t="s">
        <v>128</v>
      </c>
      <c r="F46" s="1">
        <v>3</v>
      </c>
      <c r="G46" s="1">
        <v>1</v>
      </c>
      <c r="H46" s="1">
        <v>10</v>
      </c>
      <c r="I46" s="1">
        <v>800</v>
      </c>
      <c r="J46" s="1">
        <v>200</v>
      </c>
      <c r="K46" s="72" t="s">
        <v>6053</v>
      </c>
      <c r="L46" s="81"/>
      <c r="M46" s="78"/>
    </row>
    <row r="47" spans="1:13">
      <c r="A47" s="1">
        <v>100000255</v>
      </c>
      <c r="B47" s="1" t="s">
        <v>6</v>
      </c>
      <c r="C47" s="1" t="s">
        <v>83</v>
      </c>
      <c r="D47" s="1" t="s">
        <v>125</v>
      </c>
      <c r="E47" s="21" t="s">
        <v>52</v>
      </c>
      <c r="F47" s="1">
        <v>3</v>
      </c>
      <c r="G47" s="1">
        <v>1</v>
      </c>
      <c r="H47" s="1">
        <v>10</v>
      </c>
      <c r="I47" s="1">
        <v>800</v>
      </c>
      <c r="J47" s="1">
        <v>200</v>
      </c>
      <c r="K47" s="72" t="s">
        <v>6053</v>
      </c>
      <c r="L47" s="81"/>
      <c r="M47" s="78"/>
    </row>
    <row r="48" spans="1:13">
      <c r="A48" s="1">
        <v>100000255</v>
      </c>
      <c r="B48" s="1" t="s">
        <v>6</v>
      </c>
      <c r="C48" s="1" t="s">
        <v>83</v>
      </c>
      <c r="D48" s="1" t="s">
        <v>125</v>
      </c>
      <c r="E48" s="21" t="s">
        <v>5458</v>
      </c>
      <c r="F48" s="1">
        <v>3</v>
      </c>
      <c r="G48" s="1">
        <v>1</v>
      </c>
      <c r="H48" s="1">
        <v>463</v>
      </c>
      <c r="I48" s="1">
        <v>800</v>
      </c>
      <c r="J48" s="1">
        <v>200</v>
      </c>
      <c r="K48" s="72" t="s">
        <v>6053</v>
      </c>
      <c r="L48" s="81"/>
      <c r="M48" s="78"/>
    </row>
    <row r="49" spans="1:13">
      <c r="A49" s="1">
        <v>100000257</v>
      </c>
      <c r="B49" s="1" t="s">
        <v>6</v>
      </c>
      <c r="C49" s="1" t="s">
        <v>83</v>
      </c>
      <c r="D49" s="1" t="s">
        <v>130</v>
      </c>
      <c r="E49" s="21" t="s">
        <v>128</v>
      </c>
      <c r="F49" s="1">
        <v>1</v>
      </c>
      <c r="G49" s="1">
        <v>1</v>
      </c>
      <c r="H49" s="1">
        <v>678</v>
      </c>
      <c r="I49" s="1">
        <v>570</v>
      </c>
      <c r="J49" s="1">
        <v>140</v>
      </c>
      <c r="K49" s="72" t="s">
        <v>6455</v>
      </c>
      <c r="L49" s="81"/>
      <c r="M49" s="78"/>
    </row>
    <row r="50" spans="1:13">
      <c r="A50" s="1">
        <v>100000273</v>
      </c>
      <c r="B50" s="1" t="s">
        <v>6</v>
      </c>
      <c r="C50" s="1" t="s">
        <v>83</v>
      </c>
      <c r="D50" s="1" t="s">
        <v>12</v>
      </c>
      <c r="E50" s="21" t="s">
        <v>133</v>
      </c>
      <c r="F50" s="1">
        <v>1</v>
      </c>
      <c r="G50" s="1">
        <v>1</v>
      </c>
      <c r="H50" s="1">
        <v>414</v>
      </c>
      <c r="I50" s="1">
        <v>470</v>
      </c>
      <c r="J50" s="1">
        <v>120</v>
      </c>
      <c r="K50" s="72" t="s">
        <v>6455</v>
      </c>
      <c r="L50" s="81"/>
      <c r="M50" s="78"/>
    </row>
    <row r="51" spans="1:13">
      <c r="A51" s="1">
        <v>100000276</v>
      </c>
      <c r="B51" s="1" t="s">
        <v>6</v>
      </c>
      <c r="C51" s="1" t="s">
        <v>83</v>
      </c>
      <c r="D51" s="1" t="s">
        <v>134</v>
      </c>
      <c r="E51" s="21" t="s">
        <v>135</v>
      </c>
      <c r="F51" s="1">
        <v>1</v>
      </c>
      <c r="G51" s="1">
        <v>1</v>
      </c>
      <c r="H51" s="1">
        <v>337</v>
      </c>
      <c r="I51" s="1">
        <v>470</v>
      </c>
      <c r="J51" s="1">
        <v>120</v>
      </c>
      <c r="K51" s="72" t="s">
        <v>6455</v>
      </c>
      <c r="L51" s="81"/>
      <c r="M51" s="78"/>
    </row>
    <row r="52" spans="1:13">
      <c r="A52" s="1">
        <v>100000277</v>
      </c>
      <c r="B52" s="1" t="s">
        <v>6</v>
      </c>
      <c r="C52" s="1" t="s">
        <v>83</v>
      </c>
      <c r="D52" s="1" t="s">
        <v>12</v>
      </c>
      <c r="E52" s="21" t="s">
        <v>136</v>
      </c>
      <c r="F52" s="1">
        <v>1</v>
      </c>
      <c r="G52" s="1">
        <v>1</v>
      </c>
      <c r="H52" s="1">
        <v>632</v>
      </c>
      <c r="I52" s="1">
        <v>570</v>
      </c>
      <c r="J52" s="1">
        <v>140</v>
      </c>
      <c r="K52" s="72" t="s">
        <v>6455</v>
      </c>
      <c r="L52" s="81"/>
      <c r="M52" s="78"/>
    </row>
    <row r="53" spans="1:13">
      <c r="A53" s="1">
        <v>100000285</v>
      </c>
      <c r="B53" s="1" t="s">
        <v>6</v>
      </c>
      <c r="C53" s="1" t="s">
        <v>83</v>
      </c>
      <c r="D53" s="1" t="s">
        <v>18</v>
      </c>
      <c r="E53" s="21" t="s">
        <v>137</v>
      </c>
      <c r="F53" s="1">
        <v>1</v>
      </c>
      <c r="G53" s="1">
        <v>1</v>
      </c>
      <c r="H53" s="1">
        <v>1112</v>
      </c>
      <c r="I53" s="1">
        <v>1000</v>
      </c>
      <c r="J53" s="1">
        <v>250</v>
      </c>
      <c r="K53" s="72" t="s">
        <v>6455</v>
      </c>
      <c r="L53" s="81"/>
      <c r="M53" s="78"/>
    </row>
    <row r="54" spans="1:13">
      <c r="A54" s="1">
        <v>100000287</v>
      </c>
      <c r="B54" s="1" t="s">
        <v>6</v>
      </c>
      <c r="C54" s="1" t="s">
        <v>83</v>
      </c>
      <c r="D54" s="1" t="s">
        <v>12</v>
      </c>
      <c r="E54" s="21" t="s">
        <v>138</v>
      </c>
      <c r="F54" s="1">
        <v>1</v>
      </c>
      <c r="G54" s="1">
        <v>1</v>
      </c>
      <c r="H54" s="1">
        <v>619</v>
      </c>
      <c r="I54" s="1">
        <v>570</v>
      </c>
      <c r="J54" s="1">
        <v>140</v>
      </c>
      <c r="K54" s="72" t="s">
        <v>6455</v>
      </c>
      <c r="L54" s="81"/>
      <c r="M54" s="78"/>
    </row>
    <row r="55" spans="1:13">
      <c r="A55" s="1">
        <v>100000298</v>
      </c>
      <c r="B55" s="1" t="s">
        <v>6</v>
      </c>
      <c r="C55" s="1" t="s">
        <v>83</v>
      </c>
      <c r="D55" s="1" t="s">
        <v>12</v>
      </c>
      <c r="E55" s="21" t="s">
        <v>139</v>
      </c>
      <c r="F55" s="1">
        <v>1</v>
      </c>
      <c r="G55" s="1">
        <v>1</v>
      </c>
      <c r="H55" s="1">
        <v>844</v>
      </c>
      <c r="I55" s="1">
        <v>740</v>
      </c>
      <c r="J55" s="1">
        <v>190</v>
      </c>
      <c r="K55" s="72" t="s">
        <v>6455</v>
      </c>
      <c r="L55" s="81"/>
      <c r="M55" s="78"/>
    </row>
    <row r="56" spans="1:13">
      <c r="A56" s="1">
        <v>100000305</v>
      </c>
      <c r="B56" s="1" t="s">
        <v>6</v>
      </c>
      <c r="C56" s="1" t="s">
        <v>83</v>
      </c>
      <c r="D56" s="1" t="s">
        <v>100</v>
      </c>
      <c r="E56" s="21" t="s">
        <v>140</v>
      </c>
      <c r="F56" s="1">
        <v>1</v>
      </c>
      <c r="G56" s="1">
        <v>1</v>
      </c>
      <c r="H56" s="1">
        <v>396</v>
      </c>
      <c r="I56" s="1">
        <v>470</v>
      </c>
      <c r="J56" s="1">
        <v>120</v>
      </c>
      <c r="K56" s="72" t="s">
        <v>6455</v>
      </c>
      <c r="L56" s="81"/>
      <c r="M56" s="78"/>
    </row>
    <row r="57" spans="1:13">
      <c r="A57" s="1">
        <v>100000320</v>
      </c>
      <c r="B57" s="1" t="s">
        <v>6</v>
      </c>
      <c r="C57" s="1" t="s">
        <v>83</v>
      </c>
      <c r="D57" s="1" t="s">
        <v>145</v>
      </c>
      <c r="E57" s="21" t="s">
        <v>119</v>
      </c>
      <c r="F57" s="1">
        <v>2</v>
      </c>
      <c r="G57" s="1">
        <v>1</v>
      </c>
      <c r="H57" s="1">
        <v>55</v>
      </c>
      <c r="I57" s="1">
        <v>400</v>
      </c>
      <c r="J57" s="1">
        <v>100</v>
      </c>
      <c r="K57" s="72" t="s">
        <v>6053</v>
      </c>
      <c r="L57" s="81"/>
      <c r="M57" s="78"/>
    </row>
    <row r="58" spans="1:13">
      <c r="A58" s="1">
        <v>100000320</v>
      </c>
      <c r="B58" s="1" t="s">
        <v>6</v>
      </c>
      <c r="C58" s="1" t="s">
        <v>83</v>
      </c>
      <c r="D58" s="1" t="s">
        <v>145</v>
      </c>
      <c r="E58" s="21" t="s">
        <v>146</v>
      </c>
      <c r="F58" s="1">
        <v>2</v>
      </c>
      <c r="G58" s="1">
        <v>1</v>
      </c>
      <c r="H58" s="1">
        <v>996</v>
      </c>
      <c r="I58" s="1">
        <v>740</v>
      </c>
      <c r="J58" s="1">
        <v>190</v>
      </c>
      <c r="K58" s="72" t="s">
        <v>6455</v>
      </c>
      <c r="L58" s="81"/>
      <c r="M58" s="78"/>
    </row>
    <row r="59" spans="1:13">
      <c r="A59" s="1">
        <v>100000336</v>
      </c>
      <c r="B59" s="1" t="s">
        <v>6</v>
      </c>
      <c r="C59" s="1" t="s">
        <v>83</v>
      </c>
      <c r="D59" s="1" t="s">
        <v>12</v>
      </c>
      <c r="E59" s="21" t="s">
        <v>149</v>
      </c>
      <c r="F59" s="1">
        <v>1</v>
      </c>
      <c r="G59" s="1">
        <v>1</v>
      </c>
      <c r="H59" s="1">
        <v>762</v>
      </c>
      <c r="I59" s="1">
        <v>740</v>
      </c>
      <c r="J59" s="1">
        <v>190</v>
      </c>
      <c r="K59" s="72" t="s">
        <v>6455</v>
      </c>
      <c r="L59" s="81"/>
      <c r="M59" s="78"/>
    </row>
    <row r="60" spans="1:13">
      <c r="A60" s="1">
        <v>100000337</v>
      </c>
      <c r="B60" s="1" t="s">
        <v>6</v>
      </c>
      <c r="C60" s="1" t="s">
        <v>83</v>
      </c>
      <c r="D60" s="1" t="s">
        <v>150</v>
      </c>
      <c r="E60" s="21" t="s">
        <v>151</v>
      </c>
      <c r="F60" s="1">
        <v>1</v>
      </c>
      <c r="G60" s="1">
        <v>1</v>
      </c>
      <c r="H60" s="1">
        <v>161</v>
      </c>
      <c r="I60" s="1">
        <v>280</v>
      </c>
      <c r="J60" s="1">
        <v>70</v>
      </c>
      <c r="K60" s="72" t="s">
        <v>6455</v>
      </c>
      <c r="L60" s="81"/>
      <c r="M60" s="78"/>
    </row>
    <row r="61" spans="1:13">
      <c r="A61" s="1">
        <v>100000338</v>
      </c>
      <c r="B61" s="1" t="s">
        <v>6</v>
      </c>
      <c r="C61" s="1" t="s">
        <v>83</v>
      </c>
      <c r="D61" s="1" t="s">
        <v>153</v>
      </c>
      <c r="E61" s="21" t="s">
        <v>151</v>
      </c>
      <c r="F61" s="1">
        <v>1</v>
      </c>
      <c r="G61" s="1">
        <v>1</v>
      </c>
      <c r="H61" s="1">
        <v>266</v>
      </c>
      <c r="I61" s="1">
        <v>400</v>
      </c>
      <c r="J61" s="1">
        <v>100</v>
      </c>
      <c r="K61" s="72" t="s">
        <v>6455</v>
      </c>
      <c r="L61" s="81"/>
      <c r="M61" s="78"/>
    </row>
    <row r="62" spans="1:13">
      <c r="A62" s="1">
        <v>100000342</v>
      </c>
      <c r="B62" s="1" t="s">
        <v>6</v>
      </c>
      <c r="C62" s="1" t="s">
        <v>83</v>
      </c>
      <c r="D62" s="1" t="s">
        <v>154</v>
      </c>
      <c r="E62" s="21" t="s">
        <v>151</v>
      </c>
      <c r="F62" s="1">
        <v>1</v>
      </c>
      <c r="G62" s="1">
        <v>1</v>
      </c>
      <c r="H62" s="1">
        <v>339</v>
      </c>
      <c r="I62" s="1">
        <v>470</v>
      </c>
      <c r="J62" s="1">
        <v>120</v>
      </c>
      <c r="K62" s="72" t="s">
        <v>6455</v>
      </c>
      <c r="L62" s="81"/>
      <c r="M62" s="78"/>
    </row>
    <row r="63" spans="1:13">
      <c r="A63" s="1">
        <v>100000346</v>
      </c>
      <c r="B63" s="1" t="s">
        <v>6</v>
      </c>
      <c r="C63" s="1" t="s">
        <v>83</v>
      </c>
      <c r="D63" s="1" t="s">
        <v>127</v>
      </c>
      <c r="E63" s="21" t="s">
        <v>155</v>
      </c>
      <c r="F63" s="1">
        <v>1</v>
      </c>
      <c r="G63" s="1">
        <v>1</v>
      </c>
      <c r="H63" s="1">
        <v>467</v>
      </c>
      <c r="I63" s="1">
        <v>470</v>
      </c>
      <c r="J63" s="1">
        <v>120</v>
      </c>
      <c r="K63" s="72" t="s">
        <v>6455</v>
      </c>
      <c r="L63" s="81"/>
      <c r="M63" s="78"/>
    </row>
    <row r="64" spans="1:13">
      <c r="A64" s="1">
        <v>100000347</v>
      </c>
      <c r="B64" s="1" t="s">
        <v>6</v>
      </c>
      <c r="C64" s="1" t="s">
        <v>83</v>
      </c>
      <c r="D64" s="1" t="s">
        <v>156</v>
      </c>
      <c r="E64" s="21" t="s">
        <v>135</v>
      </c>
      <c r="F64" s="1">
        <v>1</v>
      </c>
      <c r="G64" s="1">
        <v>1</v>
      </c>
      <c r="H64" s="1">
        <v>522</v>
      </c>
      <c r="I64" s="1">
        <v>570</v>
      </c>
      <c r="J64" s="1">
        <v>140</v>
      </c>
      <c r="K64" s="72" t="s">
        <v>6455</v>
      </c>
      <c r="L64" s="81"/>
      <c r="M64" s="78"/>
    </row>
    <row r="65" spans="1:13">
      <c r="A65" s="1">
        <v>100000363</v>
      </c>
      <c r="B65" s="1" t="s">
        <v>6</v>
      </c>
      <c r="C65" s="1" t="s">
        <v>83</v>
      </c>
      <c r="D65" s="1" t="s">
        <v>157</v>
      </c>
      <c r="E65" s="21" t="s">
        <v>158</v>
      </c>
      <c r="F65" s="1">
        <v>1</v>
      </c>
      <c r="G65" s="1">
        <v>1</v>
      </c>
      <c r="H65" s="1">
        <v>531</v>
      </c>
      <c r="I65" s="1">
        <v>570</v>
      </c>
      <c r="J65" s="1">
        <v>140</v>
      </c>
      <c r="K65" s="72" t="s">
        <v>6455</v>
      </c>
      <c r="L65" s="81"/>
      <c r="M65" s="78"/>
    </row>
    <row r="66" spans="1:13">
      <c r="A66" s="1">
        <v>100000374</v>
      </c>
      <c r="B66" s="1" t="s">
        <v>6</v>
      </c>
      <c r="C66" s="1" t="s">
        <v>83</v>
      </c>
      <c r="D66" s="1" t="s">
        <v>162</v>
      </c>
      <c r="E66" s="21" t="s">
        <v>163</v>
      </c>
      <c r="F66" s="1">
        <v>1</v>
      </c>
      <c r="G66" s="1">
        <v>1</v>
      </c>
      <c r="H66" s="1">
        <v>676</v>
      </c>
      <c r="I66" s="1">
        <v>570</v>
      </c>
      <c r="J66" s="1">
        <v>140</v>
      </c>
      <c r="K66" s="72" t="s">
        <v>6455</v>
      </c>
      <c r="L66" s="81"/>
      <c r="M66" s="78"/>
    </row>
    <row r="67" spans="1:13">
      <c r="A67" s="1">
        <v>100000381</v>
      </c>
      <c r="B67" s="1" t="s">
        <v>6</v>
      </c>
      <c r="C67" s="1" t="s">
        <v>83</v>
      </c>
      <c r="D67" s="1" t="s">
        <v>164</v>
      </c>
      <c r="E67" s="21" t="s">
        <v>165</v>
      </c>
      <c r="F67" s="1">
        <v>1</v>
      </c>
      <c r="G67" s="1">
        <v>1</v>
      </c>
      <c r="H67" s="1">
        <v>340</v>
      </c>
      <c r="I67" s="1">
        <v>470</v>
      </c>
      <c r="J67" s="1">
        <v>120</v>
      </c>
      <c r="K67" s="72" t="s">
        <v>6455</v>
      </c>
      <c r="L67" s="81"/>
      <c r="M67" s="78"/>
    </row>
    <row r="68" spans="1:13">
      <c r="A68" s="1">
        <v>100000384</v>
      </c>
      <c r="B68" s="1" t="s">
        <v>6</v>
      </c>
      <c r="C68" s="1" t="s">
        <v>83</v>
      </c>
      <c r="D68" s="1" t="s">
        <v>12</v>
      </c>
      <c r="E68" s="21" t="s">
        <v>166</v>
      </c>
      <c r="F68" s="1">
        <v>1</v>
      </c>
      <c r="G68" s="1">
        <v>1</v>
      </c>
      <c r="H68" s="1">
        <v>557</v>
      </c>
      <c r="I68" s="1">
        <v>570</v>
      </c>
      <c r="J68" s="1">
        <v>140</v>
      </c>
      <c r="K68" s="72" t="s">
        <v>6455</v>
      </c>
      <c r="L68" s="81"/>
      <c r="M68" s="78"/>
    </row>
    <row r="69" spans="1:13">
      <c r="A69" s="1">
        <v>100000388</v>
      </c>
      <c r="B69" s="1" t="s">
        <v>6</v>
      </c>
      <c r="C69" s="1" t="s">
        <v>83</v>
      </c>
      <c r="D69" s="1" t="s">
        <v>167</v>
      </c>
      <c r="E69" s="21" t="s">
        <v>168</v>
      </c>
      <c r="F69" s="1">
        <v>1</v>
      </c>
      <c r="G69" s="1">
        <v>1</v>
      </c>
      <c r="H69" s="1">
        <v>687</v>
      </c>
      <c r="I69" s="1">
        <v>570</v>
      </c>
      <c r="J69" s="1">
        <v>140</v>
      </c>
      <c r="K69" s="72" t="s">
        <v>6455</v>
      </c>
      <c r="L69" s="81"/>
      <c r="M69" s="78"/>
    </row>
    <row r="70" spans="1:13">
      <c r="A70" s="1">
        <v>100000401</v>
      </c>
      <c r="B70" s="1" t="s">
        <v>6</v>
      </c>
      <c r="C70" s="1" t="s">
        <v>83</v>
      </c>
      <c r="D70" s="1" t="s">
        <v>12</v>
      </c>
      <c r="E70" s="21" t="s">
        <v>169</v>
      </c>
      <c r="F70" s="1">
        <v>1</v>
      </c>
      <c r="G70" s="1">
        <v>1</v>
      </c>
      <c r="H70" s="1">
        <v>795</v>
      </c>
      <c r="I70" s="1">
        <v>740</v>
      </c>
      <c r="J70" s="1">
        <v>190</v>
      </c>
      <c r="K70" s="72" t="s">
        <v>6455</v>
      </c>
      <c r="L70" s="81"/>
      <c r="M70" s="78"/>
    </row>
    <row r="71" spans="1:13">
      <c r="A71" s="1">
        <v>100000403</v>
      </c>
      <c r="B71" s="1" t="s">
        <v>6</v>
      </c>
      <c r="C71" s="1" t="s">
        <v>83</v>
      </c>
      <c r="D71" s="1" t="s">
        <v>171</v>
      </c>
      <c r="E71" s="21" t="s">
        <v>172</v>
      </c>
      <c r="F71" s="1">
        <v>1</v>
      </c>
      <c r="G71" s="1">
        <v>1</v>
      </c>
      <c r="H71" s="1">
        <v>201</v>
      </c>
      <c r="I71" s="1">
        <v>400</v>
      </c>
      <c r="J71" s="1">
        <v>100</v>
      </c>
      <c r="K71" s="72" t="s">
        <v>6455</v>
      </c>
      <c r="L71" s="81"/>
      <c r="M71" s="78"/>
    </row>
    <row r="72" spans="1:13">
      <c r="A72" s="1">
        <v>100000406</v>
      </c>
      <c r="B72" s="1" t="s">
        <v>6</v>
      </c>
      <c r="C72" s="1" t="s">
        <v>83</v>
      </c>
      <c r="D72" s="1" t="s">
        <v>12</v>
      </c>
      <c r="E72" s="21" t="s">
        <v>174</v>
      </c>
      <c r="F72" s="1">
        <v>1</v>
      </c>
      <c r="G72" s="1">
        <v>1</v>
      </c>
      <c r="H72" s="1">
        <v>891</v>
      </c>
      <c r="I72" s="1">
        <v>740</v>
      </c>
      <c r="J72" s="1">
        <v>190</v>
      </c>
      <c r="K72" s="72" t="s">
        <v>6455</v>
      </c>
      <c r="L72" s="81"/>
      <c r="M72" s="78"/>
    </row>
    <row r="73" spans="1:13">
      <c r="A73" s="1">
        <v>100000410</v>
      </c>
      <c r="B73" s="1" t="s">
        <v>6</v>
      </c>
      <c r="C73" s="1" t="s">
        <v>83</v>
      </c>
      <c r="D73" s="1" t="s">
        <v>12</v>
      </c>
      <c r="E73" s="21" t="s">
        <v>175</v>
      </c>
      <c r="F73" s="1">
        <v>1</v>
      </c>
      <c r="G73" s="1">
        <v>1</v>
      </c>
      <c r="H73" s="1">
        <v>497</v>
      </c>
      <c r="I73" s="1">
        <v>470</v>
      </c>
      <c r="J73" s="1">
        <v>120</v>
      </c>
      <c r="K73" s="72" t="s">
        <v>6455</v>
      </c>
      <c r="L73" s="81"/>
      <c r="M73" s="78"/>
    </row>
    <row r="74" spans="1:13">
      <c r="A74" s="1">
        <v>100000417</v>
      </c>
      <c r="B74" s="1" t="s">
        <v>6</v>
      </c>
      <c r="C74" s="1" t="s">
        <v>178</v>
      </c>
      <c r="D74" s="1" t="s">
        <v>176</v>
      </c>
      <c r="E74" s="21" t="s">
        <v>177</v>
      </c>
      <c r="F74" s="1">
        <v>1</v>
      </c>
      <c r="G74" s="1">
        <v>1</v>
      </c>
      <c r="H74" s="1">
        <v>490</v>
      </c>
      <c r="I74" s="1">
        <v>470</v>
      </c>
      <c r="J74" s="1">
        <v>120</v>
      </c>
      <c r="K74" s="72" t="s">
        <v>6455</v>
      </c>
      <c r="L74" s="81"/>
      <c r="M74" s="78"/>
    </row>
    <row r="75" spans="1:13">
      <c r="A75" s="1">
        <v>100000423</v>
      </c>
      <c r="B75" s="1" t="s">
        <v>6</v>
      </c>
      <c r="C75" s="1" t="s">
        <v>178</v>
      </c>
      <c r="D75" s="1" t="s">
        <v>171</v>
      </c>
      <c r="E75" s="21" t="s">
        <v>180</v>
      </c>
      <c r="F75" s="1">
        <v>1</v>
      </c>
      <c r="G75" s="1">
        <v>1</v>
      </c>
      <c r="H75" s="1">
        <v>482</v>
      </c>
      <c r="I75" s="1">
        <v>470</v>
      </c>
      <c r="J75" s="1">
        <v>120</v>
      </c>
      <c r="K75" s="72" t="s">
        <v>6455</v>
      </c>
      <c r="L75" s="81"/>
      <c r="M75" s="78"/>
    </row>
    <row r="76" spans="1:13">
      <c r="A76" s="1">
        <v>100000430</v>
      </c>
      <c r="B76" s="1" t="s">
        <v>6</v>
      </c>
      <c r="C76" s="1" t="s">
        <v>178</v>
      </c>
      <c r="D76" s="1" t="s">
        <v>150</v>
      </c>
      <c r="E76" s="21" t="s">
        <v>180</v>
      </c>
      <c r="F76" s="1">
        <v>2</v>
      </c>
      <c r="G76" s="1">
        <v>1</v>
      </c>
      <c r="H76" s="1">
        <v>332</v>
      </c>
      <c r="I76" s="1">
        <v>470</v>
      </c>
      <c r="J76" s="1">
        <v>120</v>
      </c>
      <c r="K76" s="72" t="s">
        <v>6455</v>
      </c>
      <c r="L76" s="81"/>
      <c r="M76" s="78"/>
    </row>
    <row r="77" spans="1:13">
      <c r="A77" s="1">
        <v>100000430</v>
      </c>
      <c r="B77" s="1" t="s">
        <v>6</v>
      </c>
      <c r="C77" s="1" t="s">
        <v>178</v>
      </c>
      <c r="D77" s="1" t="s">
        <v>150</v>
      </c>
      <c r="E77" s="21" t="s">
        <v>257</v>
      </c>
      <c r="F77" s="1">
        <v>2</v>
      </c>
      <c r="G77" s="1">
        <v>1</v>
      </c>
      <c r="H77" s="1">
        <v>204</v>
      </c>
      <c r="I77" s="1">
        <v>400</v>
      </c>
      <c r="J77" s="1">
        <v>100</v>
      </c>
      <c r="K77" s="72" t="s">
        <v>6455</v>
      </c>
      <c r="L77" s="81"/>
      <c r="M77" s="78"/>
    </row>
    <row r="78" spans="1:13">
      <c r="A78" s="1">
        <v>100000431</v>
      </c>
      <c r="B78" s="1" t="s">
        <v>6</v>
      </c>
      <c r="C78" s="1" t="s">
        <v>178</v>
      </c>
      <c r="D78" s="1" t="s">
        <v>176</v>
      </c>
      <c r="E78" s="21" t="s">
        <v>180</v>
      </c>
      <c r="F78" s="1">
        <v>1</v>
      </c>
      <c r="G78" s="1">
        <v>1</v>
      </c>
      <c r="H78" s="1">
        <v>331</v>
      </c>
      <c r="I78" s="1">
        <v>470</v>
      </c>
      <c r="J78" s="1">
        <v>120</v>
      </c>
      <c r="K78" s="72" t="s">
        <v>6455</v>
      </c>
      <c r="L78" s="81"/>
      <c r="M78" s="78"/>
    </row>
    <row r="79" spans="1:13">
      <c r="A79" s="1">
        <v>100000449</v>
      </c>
      <c r="B79" s="1" t="s">
        <v>6</v>
      </c>
      <c r="C79" s="1" t="s">
        <v>178</v>
      </c>
      <c r="D79" s="1" t="s">
        <v>191</v>
      </c>
      <c r="E79" s="21" t="s">
        <v>190</v>
      </c>
      <c r="F79" s="1">
        <v>1</v>
      </c>
      <c r="G79" s="1">
        <v>2</v>
      </c>
      <c r="H79" s="1">
        <v>28</v>
      </c>
      <c r="I79" s="1">
        <v>150</v>
      </c>
      <c r="J79" s="1">
        <v>40</v>
      </c>
      <c r="K79" s="72" t="s">
        <v>6455</v>
      </c>
      <c r="L79" s="81"/>
      <c r="M79" s="78"/>
    </row>
    <row r="80" spans="1:13">
      <c r="A80" s="1">
        <v>100000452</v>
      </c>
      <c r="B80" s="1" t="s">
        <v>6</v>
      </c>
      <c r="C80" s="1" t="s">
        <v>178</v>
      </c>
      <c r="D80" s="1" t="s">
        <v>176</v>
      </c>
      <c r="E80" s="21" t="s">
        <v>194</v>
      </c>
      <c r="F80" s="1">
        <v>1</v>
      </c>
      <c r="G80" s="1">
        <v>1</v>
      </c>
      <c r="H80" s="1">
        <v>395</v>
      </c>
      <c r="I80" s="1">
        <v>470</v>
      </c>
      <c r="J80" s="1">
        <v>120</v>
      </c>
      <c r="K80" s="72" t="s">
        <v>6455</v>
      </c>
      <c r="L80" s="81"/>
      <c r="M80" s="78"/>
    </row>
    <row r="81" spans="1:13">
      <c r="A81" s="1">
        <v>100000458</v>
      </c>
      <c r="B81" s="1" t="s">
        <v>6</v>
      </c>
      <c r="C81" s="1" t="s">
        <v>83</v>
      </c>
      <c r="D81" s="1" t="s">
        <v>195</v>
      </c>
      <c r="E81" s="21" t="s">
        <v>196</v>
      </c>
      <c r="F81" s="1">
        <v>1</v>
      </c>
      <c r="G81" s="1">
        <v>1</v>
      </c>
      <c r="H81" s="1">
        <v>64</v>
      </c>
      <c r="I81" s="1">
        <v>230</v>
      </c>
      <c r="J81" s="1">
        <v>60</v>
      </c>
      <c r="K81" s="72" t="s">
        <v>6455</v>
      </c>
      <c r="L81" s="81"/>
      <c r="M81" s="78"/>
    </row>
    <row r="82" spans="1:13">
      <c r="A82" s="1">
        <v>100000461</v>
      </c>
      <c r="B82" s="1" t="s">
        <v>6</v>
      </c>
      <c r="C82" s="1" t="s">
        <v>83</v>
      </c>
      <c r="D82" s="1" t="s">
        <v>198</v>
      </c>
      <c r="E82" s="21" t="s">
        <v>196</v>
      </c>
      <c r="F82" s="1">
        <v>1</v>
      </c>
      <c r="G82" s="1">
        <v>1</v>
      </c>
      <c r="H82" s="1">
        <v>146</v>
      </c>
      <c r="I82" s="1">
        <v>280</v>
      </c>
      <c r="J82" s="1">
        <v>70</v>
      </c>
      <c r="K82" s="72" t="s">
        <v>6455</v>
      </c>
      <c r="L82" s="81"/>
      <c r="M82" s="78"/>
    </row>
    <row r="83" spans="1:13">
      <c r="A83" s="1">
        <v>100000466</v>
      </c>
      <c r="B83" s="1" t="s">
        <v>6</v>
      </c>
      <c r="C83" s="1" t="s">
        <v>178</v>
      </c>
      <c r="D83" s="1" t="s">
        <v>199</v>
      </c>
      <c r="E83" s="21" t="s">
        <v>338</v>
      </c>
      <c r="F83" s="1">
        <v>5</v>
      </c>
      <c r="G83" s="1">
        <v>1</v>
      </c>
      <c r="H83" s="1">
        <v>10</v>
      </c>
      <c r="I83" s="1">
        <v>100</v>
      </c>
      <c r="J83" s="1">
        <v>25</v>
      </c>
      <c r="K83" s="72" t="s">
        <v>6455</v>
      </c>
      <c r="L83" s="81"/>
      <c r="M83" s="78"/>
    </row>
    <row r="84" spans="1:13">
      <c r="A84" s="1">
        <v>100000466</v>
      </c>
      <c r="B84" s="1" t="s">
        <v>6</v>
      </c>
      <c r="C84" s="1" t="s">
        <v>178</v>
      </c>
      <c r="D84" s="1" t="s">
        <v>199</v>
      </c>
      <c r="E84" s="21" t="s">
        <v>82</v>
      </c>
      <c r="F84" s="1">
        <v>5</v>
      </c>
      <c r="G84" s="1">
        <v>1</v>
      </c>
      <c r="H84" s="1">
        <v>10</v>
      </c>
      <c r="I84" s="1">
        <v>100</v>
      </c>
      <c r="J84" s="1">
        <v>25</v>
      </c>
      <c r="K84" s="72" t="s">
        <v>6455</v>
      </c>
      <c r="L84" s="81"/>
      <c r="M84" s="78"/>
    </row>
    <row r="85" spans="1:13">
      <c r="A85" s="1">
        <v>100000466</v>
      </c>
      <c r="B85" s="1" t="s">
        <v>6</v>
      </c>
      <c r="C85" s="1" t="s">
        <v>178</v>
      </c>
      <c r="D85" s="1" t="s">
        <v>199</v>
      </c>
      <c r="E85" s="21" t="s">
        <v>200</v>
      </c>
      <c r="F85" s="1">
        <v>5</v>
      </c>
      <c r="G85" s="1">
        <v>1</v>
      </c>
      <c r="H85" s="1">
        <v>10</v>
      </c>
      <c r="I85" s="1">
        <v>100</v>
      </c>
      <c r="J85" s="1">
        <v>25</v>
      </c>
      <c r="K85" s="72" t="s">
        <v>6455</v>
      </c>
      <c r="L85" s="81"/>
      <c r="M85" s="78"/>
    </row>
    <row r="86" spans="1:13">
      <c r="A86" s="1">
        <v>100000466</v>
      </c>
      <c r="B86" s="1" t="s">
        <v>6</v>
      </c>
      <c r="C86" s="1" t="s">
        <v>178</v>
      </c>
      <c r="D86" s="1" t="s">
        <v>199</v>
      </c>
      <c r="E86" s="21" t="s">
        <v>202</v>
      </c>
      <c r="F86" s="1">
        <v>5</v>
      </c>
      <c r="G86" s="1">
        <v>1</v>
      </c>
      <c r="H86" s="1">
        <v>10</v>
      </c>
      <c r="I86" s="1">
        <v>100</v>
      </c>
      <c r="J86" s="1">
        <v>25</v>
      </c>
      <c r="K86" s="72" t="s">
        <v>6455</v>
      </c>
      <c r="L86" s="81"/>
      <c r="M86" s="78"/>
    </row>
    <row r="87" spans="1:13">
      <c r="A87" s="1">
        <v>100000466</v>
      </c>
      <c r="B87" s="1" t="s">
        <v>6</v>
      </c>
      <c r="C87" s="1" t="s">
        <v>178</v>
      </c>
      <c r="D87" s="1" t="s">
        <v>199</v>
      </c>
      <c r="E87" s="21" t="s">
        <v>148</v>
      </c>
      <c r="F87" s="1">
        <v>5</v>
      </c>
      <c r="G87" s="1">
        <v>1</v>
      </c>
      <c r="H87" s="1">
        <v>10</v>
      </c>
      <c r="I87" s="1">
        <v>100</v>
      </c>
      <c r="J87" s="1">
        <v>25</v>
      </c>
      <c r="K87" s="72" t="s">
        <v>6455</v>
      </c>
      <c r="L87" s="81"/>
      <c r="M87" s="78"/>
    </row>
    <row r="88" spans="1:13">
      <c r="A88" s="1">
        <v>100000471</v>
      </c>
      <c r="B88" s="1" t="s">
        <v>6</v>
      </c>
      <c r="C88" s="1" t="s">
        <v>178</v>
      </c>
      <c r="D88" s="1" t="s">
        <v>203</v>
      </c>
      <c r="E88" s="21" t="s">
        <v>204</v>
      </c>
      <c r="F88" s="1">
        <v>1</v>
      </c>
      <c r="G88" s="1">
        <v>1</v>
      </c>
      <c r="H88" s="1">
        <v>587</v>
      </c>
      <c r="I88" s="1">
        <v>800</v>
      </c>
      <c r="J88" s="1">
        <v>200</v>
      </c>
      <c r="K88" s="72" t="s">
        <v>6053</v>
      </c>
      <c r="L88" s="81"/>
      <c r="M88" s="78"/>
    </row>
    <row r="89" spans="1:13">
      <c r="A89" s="1">
        <v>100000476</v>
      </c>
      <c r="B89" s="1" t="s">
        <v>6</v>
      </c>
      <c r="C89" s="1" t="s">
        <v>178</v>
      </c>
      <c r="D89" s="1" t="s">
        <v>176</v>
      </c>
      <c r="E89" s="21" t="s">
        <v>205</v>
      </c>
      <c r="F89" s="1">
        <v>1</v>
      </c>
      <c r="G89" s="1">
        <v>1</v>
      </c>
      <c r="H89" s="1">
        <v>340</v>
      </c>
      <c r="I89" s="1">
        <v>470</v>
      </c>
      <c r="J89" s="1">
        <v>120</v>
      </c>
      <c r="K89" s="72" t="s">
        <v>6455</v>
      </c>
      <c r="L89" s="81"/>
      <c r="M89" s="78"/>
    </row>
    <row r="90" spans="1:13">
      <c r="A90" s="1">
        <v>100000486</v>
      </c>
      <c r="B90" s="1" t="s">
        <v>6</v>
      </c>
      <c r="C90" s="1" t="s">
        <v>178</v>
      </c>
      <c r="D90" s="1" t="s">
        <v>206</v>
      </c>
      <c r="E90" s="21" t="s">
        <v>207</v>
      </c>
      <c r="F90" s="1">
        <v>1</v>
      </c>
      <c r="G90" s="1">
        <v>1</v>
      </c>
      <c r="H90" s="1">
        <v>323</v>
      </c>
      <c r="I90" s="1">
        <v>470</v>
      </c>
      <c r="J90" s="1">
        <v>120</v>
      </c>
      <c r="K90" s="72" t="s">
        <v>6455</v>
      </c>
      <c r="L90" s="81"/>
      <c r="M90" s="78"/>
    </row>
    <row r="91" spans="1:13">
      <c r="A91" s="1">
        <v>100000488</v>
      </c>
      <c r="B91" s="1" t="s">
        <v>6</v>
      </c>
      <c r="C91" s="1" t="s">
        <v>178</v>
      </c>
      <c r="D91" s="1" t="s">
        <v>100</v>
      </c>
      <c r="E91" s="21" t="s">
        <v>208</v>
      </c>
      <c r="F91" s="1">
        <v>1</v>
      </c>
      <c r="G91" s="1">
        <v>1</v>
      </c>
      <c r="H91" s="1">
        <v>463</v>
      </c>
      <c r="I91" s="1">
        <v>470</v>
      </c>
      <c r="J91" s="1">
        <v>120</v>
      </c>
      <c r="K91" s="72" t="s">
        <v>6455</v>
      </c>
      <c r="L91" s="81"/>
      <c r="M91" s="78"/>
    </row>
    <row r="92" spans="1:13">
      <c r="A92" s="1">
        <v>100000490</v>
      </c>
      <c r="B92" s="1" t="s">
        <v>6</v>
      </c>
      <c r="C92" s="1" t="s">
        <v>178</v>
      </c>
      <c r="D92" s="1" t="s">
        <v>209</v>
      </c>
      <c r="E92" s="21" t="s">
        <v>210</v>
      </c>
      <c r="F92" s="1">
        <v>1</v>
      </c>
      <c r="G92" s="1">
        <v>1</v>
      </c>
      <c r="H92" s="1">
        <v>427</v>
      </c>
      <c r="I92" s="1">
        <v>470</v>
      </c>
      <c r="J92" s="1">
        <v>120</v>
      </c>
      <c r="K92" s="72" t="s">
        <v>6455</v>
      </c>
      <c r="L92" s="81"/>
      <c r="M92" s="78"/>
    </row>
    <row r="93" spans="1:13">
      <c r="A93" s="1">
        <v>100000497</v>
      </c>
      <c r="B93" s="1" t="s">
        <v>6</v>
      </c>
      <c r="C93" s="1" t="s">
        <v>178</v>
      </c>
      <c r="D93" s="1" t="s">
        <v>176</v>
      </c>
      <c r="E93" s="21" t="s">
        <v>211</v>
      </c>
      <c r="F93" s="1">
        <v>1</v>
      </c>
      <c r="G93" s="1">
        <v>1</v>
      </c>
      <c r="H93" s="1">
        <v>374</v>
      </c>
      <c r="I93" s="1">
        <v>470</v>
      </c>
      <c r="J93" s="1">
        <v>120</v>
      </c>
      <c r="K93" s="72" t="s">
        <v>6455</v>
      </c>
      <c r="L93" s="81"/>
      <c r="M93" s="78"/>
    </row>
    <row r="94" spans="1:13">
      <c r="A94" s="1">
        <v>100000498</v>
      </c>
      <c r="B94" s="1" t="s">
        <v>6</v>
      </c>
      <c r="C94" s="1" t="s">
        <v>178</v>
      </c>
      <c r="D94" s="1" t="s">
        <v>212</v>
      </c>
      <c r="E94" s="21" t="s">
        <v>213</v>
      </c>
      <c r="F94" s="1">
        <v>1</v>
      </c>
      <c r="G94" s="1">
        <v>1</v>
      </c>
      <c r="H94" s="1">
        <v>162</v>
      </c>
      <c r="I94" s="1">
        <v>280</v>
      </c>
      <c r="J94" s="1">
        <v>70</v>
      </c>
      <c r="K94" s="72" t="s">
        <v>6455</v>
      </c>
      <c r="L94" s="81"/>
      <c r="M94" s="78"/>
    </row>
    <row r="95" spans="1:13">
      <c r="A95" s="1">
        <v>100000504</v>
      </c>
      <c r="B95" s="1" t="s">
        <v>6</v>
      </c>
      <c r="C95" s="1" t="s">
        <v>178</v>
      </c>
      <c r="D95" s="1" t="s">
        <v>176</v>
      </c>
      <c r="E95" s="21" t="s">
        <v>215</v>
      </c>
      <c r="F95" s="1">
        <v>1</v>
      </c>
      <c r="G95" s="1">
        <v>1</v>
      </c>
      <c r="H95" s="1">
        <v>549</v>
      </c>
      <c r="I95" s="1">
        <v>570</v>
      </c>
      <c r="J95" s="1">
        <v>140</v>
      </c>
      <c r="K95" s="72" t="s">
        <v>6455</v>
      </c>
      <c r="L95" s="81"/>
      <c r="M95" s="78"/>
    </row>
    <row r="96" spans="1:13">
      <c r="A96" s="1">
        <v>100000515</v>
      </c>
      <c r="B96" s="1" t="s">
        <v>6</v>
      </c>
      <c r="C96" s="1" t="s">
        <v>178</v>
      </c>
      <c r="D96" s="1" t="s">
        <v>219</v>
      </c>
      <c r="E96" s="21" t="s">
        <v>218</v>
      </c>
      <c r="F96" s="1">
        <v>2</v>
      </c>
      <c r="G96" s="1">
        <v>1</v>
      </c>
      <c r="H96" s="1">
        <v>511</v>
      </c>
      <c r="I96" s="1">
        <v>570</v>
      </c>
      <c r="J96" s="1">
        <v>140</v>
      </c>
      <c r="K96" s="72" t="s">
        <v>6455</v>
      </c>
      <c r="L96" s="81"/>
      <c r="M96" s="78"/>
    </row>
    <row r="97" spans="1:13">
      <c r="A97" s="1">
        <v>100000515</v>
      </c>
      <c r="B97" s="1" t="s">
        <v>6</v>
      </c>
      <c r="C97" s="1" t="s">
        <v>178</v>
      </c>
      <c r="D97" s="1" t="s">
        <v>219</v>
      </c>
      <c r="E97" s="21" t="s">
        <v>220</v>
      </c>
      <c r="F97" s="1">
        <v>2</v>
      </c>
      <c r="G97" s="1">
        <v>1</v>
      </c>
      <c r="H97" s="1">
        <v>328</v>
      </c>
      <c r="I97" s="1">
        <v>470</v>
      </c>
      <c r="J97" s="1">
        <v>120</v>
      </c>
      <c r="K97" s="72" t="s">
        <v>6455</v>
      </c>
      <c r="L97" s="81"/>
      <c r="M97" s="78"/>
    </row>
    <row r="98" spans="1:13">
      <c r="A98" s="1">
        <v>100000521</v>
      </c>
      <c r="B98" s="1" t="s">
        <v>6</v>
      </c>
      <c r="C98" s="1" t="s">
        <v>178</v>
      </c>
      <c r="D98" s="1" t="s">
        <v>221</v>
      </c>
      <c r="E98" s="21" t="s">
        <v>222</v>
      </c>
      <c r="F98" s="1">
        <v>1</v>
      </c>
      <c r="G98" s="1">
        <v>1</v>
      </c>
      <c r="H98" s="1">
        <v>236</v>
      </c>
      <c r="I98" s="1">
        <v>400</v>
      </c>
      <c r="J98" s="1">
        <v>100</v>
      </c>
      <c r="K98" s="72" t="s">
        <v>6455</v>
      </c>
      <c r="L98" s="81"/>
      <c r="M98" s="78"/>
    </row>
    <row r="99" spans="1:13">
      <c r="A99" s="1">
        <v>100000524</v>
      </c>
      <c r="B99" s="1" t="s">
        <v>6</v>
      </c>
      <c r="C99" s="1" t="s">
        <v>178</v>
      </c>
      <c r="D99" s="1" t="s">
        <v>176</v>
      </c>
      <c r="E99" s="21" t="s">
        <v>224</v>
      </c>
      <c r="F99" s="1">
        <v>1</v>
      </c>
      <c r="G99" s="1">
        <v>1</v>
      </c>
      <c r="H99" s="1">
        <v>943</v>
      </c>
      <c r="I99" s="1">
        <v>800</v>
      </c>
      <c r="J99" s="1">
        <v>200</v>
      </c>
      <c r="K99" s="72" t="s">
        <v>6053</v>
      </c>
      <c r="L99" s="81"/>
      <c r="M99" s="78"/>
    </row>
    <row r="100" spans="1:13">
      <c r="A100" s="1">
        <v>100000544</v>
      </c>
      <c r="B100" s="1" t="s">
        <v>6</v>
      </c>
      <c r="C100" s="1" t="s">
        <v>178</v>
      </c>
      <c r="D100" s="1" t="s">
        <v>230</v>
      </c>
      <c r="E100" s="21" t="s">
        <v>231</v>
      </c>
      <c r="F100" s="1">
        <v>1</v>
      </c>
      <c r="G100" s="1">
        <v>1</v>
      </c>
      <c r="H100" s="1">
        <v>289</v>
      </c>
      <c r="I100" s="1">
        <v>400</v>
      </c>
      <c r="J100" s="1">
        <v>100</v>
      </c>
      <c r="K100" s="72" t="s">
        <v>6455</v>
      </c>
      <c r="L100" s="81"/>
      <c r="M100" s="78"/>
    </row>
    <row r="101" spans="1:13">
      <c r="A101" s="1">
        <v>100000548</v>
      </c>
      <c r="B101" s="1" t="s">
        <v>6</v>
      </c>
      <c r="C101" s="1" t="s">
        <v>178</v>
      </c>
      <c r="D101" s="1" t="s">
        <v>18</v>
      </c>
      <c r="E101" s="21" t="s">
        <v>232</v>
      </c>
      <c r="F101" s="1">
        <v>1</v>
      </c>
      <c r="G101" s="1">
        <v>1</v>
      </c>
      <c r="H101" s="1">
        <v>496</v>
      </c>
      <c r="I101" s="1">
        <v>470</v>
      </c>
      <c r="J101" s="1">
        <v>120</v>
      </c>
      <c r="K101" s="72" t="s">
        <v>6455</v>
      </c>
      <c r="L101" s="81"/>
      <c r="M101" s="78"/>
    </row>
    <row r="102" spans="1:13">
      <c r="A102" s="1">
        <v>100000552</v>
      </c>
      <c r="B102" s="1" t="s">
        <v>6</v>
      </c>
      <c r="C102" s="1" t="s">
        <v>178</v>
      </c>
      <c r="D102" s="1" t="s">
        <v>233</v>
      </c>
      <c r="E102" s="21" t="s">
        <v>234</v>
      </c>
      <c r="F102" s="1">
        <v>1</v>
      </c>
      <c r="G102" s="1">
        <v>1</v>
      </c>
      <c r="H102" s="1">
        <v>870</v>
      </c>
      <c r="I102" s="1">
        <v>740</v>
      </c>
      <c r="J102" s="1">
        <v>190</v>
      </c>
      <c r="K102" s="72" t="s">
        <v>6455</v>
      </c>
      <c r="L102" s="81"/>
      <c r="M102" s="78"/>
    </row>
    <row r="103" spans="1:13">
      <c r="A103" s="1">
        <v>100000555</v>
      </c>
      <c r="B103" s="1" t="s">
        <v>6</v>
      </c>
      <c r="C103" s="1" t="s">
        <v>178</v>
      </c>
      <c r="D103" s="1" t="s">
        <v>236</v>
      </c>
      <c r="E103" s="21" t="s">
        <v>237</v>
      </c>
      <c r="F103" s="1">
        <v>1</v>
      </c>
      <c r="G103" s="1">
        <v>1</v>
      </c>
      <c r="H103" s="1">
        <v>363</v>
      </c>
      <c r="I103" s="1">
        <v>470</v>
      </c>
      <c r="J103" s="1">
        <v>120</v>
      </c>
      <c r="K103" s="72" t="s">
        <v>6455</v>
      </c>
      <c r="L103" s="81"/>
      <c r="M103" s="78"/>
    </row>
    <row r="104" spans="1:13">
      <c r="A104" s="1">
        <v>100000562</v>
      </c>
      <c r="B104" s="1" t="s">
        <v>6</v>
      </c>
      <c r="C104" s="1" t="s">
        <v>178</v>
      </c>
      <c r="D104" s="1" t="s">
        <v>238</v>
      </c>
      <c r="E104" s="21" t="s">
        <v>239</v>
      </c>
      <c r="F104" s="1">
        <v>1</v>
      </c>
      <c r="G104" s="1">
        <v>1</v>
      </c>
      <c r="H104" s="1">
        <v>350</v>
      </c>
      <c r="I104" s="1">
        <v>470</v>
      </c>
      <c r="J104" s="1">
        <v>120</v>
      </c>
      <c r="K104" s="72" t="s">
        <v>6455</v>
      </c>
      <c r="L104" s="81"/>
      <c r="M104" s="78"/>
    </row>
    <row r="105" spans="1:13">
      <c r="A105" s="1">
        <v>100000568</v>
      </c>
      <c r="B105" s="1" t="s">
        <v>6</v>
      </c>
      <c r="C105" s="1" t="s">
        <v>242</v>
      </c>
      <c r="D105" s="1" t="s">
        <v>240</v>
      </c>
      <c r="E105" s="21" t="s">
        <v>241</v>
      </c>
      <c r="F105" s="1">
        <v>1</v>
      </c>
      <c r="G105" s="1">
        <v>1</v>
      </c>
      <c r="H105" s="1">
        <v>50</v>
      </c>
      <c r="I105" s="1">
        <v>150</v>
      </c>
      <c r="J105" s="1">
        <v>40</v>
      </c>
      <c r="K105" s="72" t="s">
        <v>6455</v>
      </c>
      <c r="L105" s="81"/>
      <c r="M105" s="78"/>
    </row>
    <row r="106" spans="1:13">
      <c r="A106" s="1">
        <v>100000575</v>
      </c>
      <c r="B106" s="1" t="s">
        <v>6</v>
      </c>
      <c r="C106" s="1" t="s">
        <v>178</v>
      </c>
      <c r="D106" s="1" t="s">
        <v>12</v>
      </c>
      <c r="E106" s="21" t="s">
        <v>244</v>
      </c>
      <c r="F106" s="1">
        <v>1</v>
      </c>
      <c r="G106" s="1">
        <v>1</v>
      </c>
      <c r="H106" s="1">
        <v>936</v>
      </c>
      <c r="I106" s="1">
        <v>740</v>
      </c>
      <c r="J106" s="1">
        <v>190</v>
      </c>
      <c r="K106" s="72" t="s">
        <v>6455</v>
      </c>
      <c r="L106" s="81"/>
      <c r="M106" s="78"/>
    </row>
    <row r="107" spans="1:13">
      <c r="A107" s="1">
        <v>100000583</v>
      </c>
      <c r="B107" s="1" t="s">
        <v>6</v>
      </c>
      <c r="C107" s="1" t="s">
        <v>178</v>
      </c>
      <c r="D107" s="1" t="s">
        <v>245</v>
      </c>
      <c r="E107" s="21" t="s">
        <v>246</v>
      </c>
      <c r="F107" s="1">
        <v>1</v>
      </c>
      <c r="G107" s="1">
        <v>1</v>
      </c>
      <c r="H107" s="1">
        <v>501</v>
      </c>
      <c r="I107" s="1">
        <v>570</v>
      </c>
      <c r="J107" s="1">
        <v>140</v>
      </c>
      <c r="K107" s="72" t="s">
        <v>6455</v>
      </c>
      <c r="L107" s="81"/>
      <c r="M107" s="78"/>
    </row>
    <row r="108" spans="1:13">
      <c r="A108" s="1">
        <v>100000586</v>
      </c>
      <c r="B108" s="1" t="s">
        <v>6</v>
      </c>
      <c r="C108" s="1" t="s">
        <v>178</v>
      </c>
      <c r="D108" s="1" t="s">
        <v>248</v>
      </c>
      <c r="E108" s="21" t="s">
        <v>249</v>
      </c>
      <c r="F108" s="1">
        <v>1</v>
      </c>
      <c r="G108" s="1">
        <v>1</v>
      </c>
      <c r="H108" s="1">
        <v>235</v>
      </c>
      <c r="I108" s="1">
        <v>400</v>
      </c>
      <c r="J108" s="1">
        <v>100</v>
      </c>
      <c r="K108" s="72" t="s">
        <v>6455</v>
      </c>
      <c r="L108" s="81"/>
      <c r="M108" s="78"/>
    </row>
    <row r="109" spans="1:13">
      <c r="A109" s="1">
        <v>100000591</v>
      </c>
      <c r="B109" s="1" t="s">
        <v>6</v>
      </c>
      <c r="C109" s="1" t="s">
        <v>178</v>
      </c>
      <c r="D109" s="1" t="s">
        <v>250</v>
      </c>
      <c r="E109" s="21" t="s">
        <v>251</v>
      </c>
      <c r="F109" s="1">
        <v>1</v>
      </c>
      <c r="G109" s="1">
        <v>1</v>
      </c>
      <c r="H109" s="1">
        <v>145</v>
      </c>
      <c r="I109" s="1">
        <v>280</v>
      </c>
      <c r="J109" s="1">
        <v>70</v>
      </c>
      <c r="K109" s="72" t="s">
        <v>6455</v>
      </c>
      <c r="L109" s="81"/>
      <c r="M109" s="78"/>
    </row>
    <row r="110" spans="1:13">
      <c r="A110" s="1">
        <v>100000609</v>
      </c>
      <c r="B110" s="1" t="s">
        <v>6</v>
      </c>
      <c r="C110" s="1" t="s">
        <v>254</v>
      </c>
      <c r="D110" s="1" t="s">
        <v>12</v>
      </c>
      <c r="E110" s="21" t="s">
        <v>253</v>
      </c>
      <c r="F110" s="1">
        <v>2</v>
      </c>
      <c r="G110" s="1">
        <v>1</v>
      </c>
      <c r="H110" s="1">
        <v>236</v>
      </c>
      <c r="I110" s="1">
        <v>400</v>
      </c>
      <c r="J110" s="1">
        <v>100</v>
      </c>
      <c r="K110" s="72" t="s">
        <v>6455</v>
      </c>
      <c r="L110" s="81"/>
      <c r="M110" s="78"/>
    </row>
    <row r="111" spans="1:13">
      <c r="A111" s="1">
        <v>100000609</v>
      </c>
      <c r="B111" s="1" t="s">
        <v>6</v>
      </c>
      <c r="C111" s="1" t="s">
        <v>254</v>
      </c>
      <c r="D111" s="1" t="s">
        <v>12</v>
      </c>
      <c r="E111" s="21" t="s">
        <v>258</v>
      </c>
      <c r="F111" s="1">
        <v>2</v>
      </c>
      <c r="G111" s="1">
        <v>1</v>
      </c>
      <c r="H111" s="1">
        <v>751</v>
      </c>
      <c r="I111" s="1">
        <v>740</v>
      </c>
      <c r="J111" s="1">
        <v>190</v>
      </c>
      <c r="K111" s="72" t="s">
        <v>6455</v>
      </c>
      <c r="L111" s="81"/>
      <c r="M111" s="78"/>
    </row>
    <row r="112" spans="1:13">
      <c r="A112" s="1">
        <v>100000613</v>
      </c>
      <c r="B112" s="1" t="s">
        <v>6</v>
      </c>
      <c r="C112" s="1" t="s">
        <v>254</v>
      </c>
      <c r="D112" s="1" t="s">
        <v>259</v>
      </c>
      <c r="E112" s="21" t="s">
        <v>260</v>
      </c>
      <c r="F112" s="1">
        <v>1</v>
      </c>
      <c r="G112" s="1">
        <v>1</v>
      </c>
      <c r="H112" s="1">
        <v>386</v>
      </c>
      <c r="I112" s="1">
        <v>470</v>
      </c>
      <c r="J112" s="1">
        <v>120</v>
      </c>
      <c r="K112" s="72" t="s">
        <v>6455</v>
      </c>
      <c r="L112" s="81"/>
      <c r="M112" s="78"/>
    </row>
    <row r="113" spans="1:13">
      <c r="A113" s="1">
        <v>100000621</v>
      </c>
      <c r="B113" s="1" t="s">
        <v>6</v>
      </c>
      <c r="C113" s="1" t="s">
        <v>254</v>
      </c>
      <c r="D113" s="1" t="s">
        <v>12</v>
      </c>
      <c r="E113" s="21" t="s">
        <v>262</v>
      </c>
      <c r="F113" s="1">
        <v>1</v>
      </c>
      <c r="G113" s="1">
        <v>1</v>
      </c>
      <c r="H113" s="1">
        <v>555</v>
      </c>
      <c r="I113" s="1">
        <v>570</v>
      </c>
      <c r="J113" s="1">
        <v>140</v>
      </c>
      <c r="K113" s="72" t="s">
        <v>6455</v>
      </c>
      <c r="L113" s="81"/>
      <c r="M113" s="78"/>
    </row>
    <row r="114" spans="1:13">
      <c r="A114" s="1">
        <v>100000629</v>
      </c>
      <c r="B114" s="1" t="s">
        <v>6</v>
      </c>
      <c r="C114" s="1" t="s">
        <v>254</v>
      </c>
      <c r="D114" s="1" t="s">
        <v>263</v>
      </c>
      <c r="E114" s="21" t="s">
        <v>264</v>
      </c>
      <c r="F114" s="1">
        <v>1</v>
      </c>
      <c r="G114" s="1">
        <v>1</v>
      </c>
      <c r="H114" s="1">
        <v>30</v>
      </c>
      <c r="I114" s="1">
        <v>150</v>
      </c>
      <c r="J114" s="1">
        <v>40</v>
      </c>
      <c r="K114" s="72" t="s">
        <v>6455</v>
      </c>
      <c r="L114" s="81"/>
      <c r="M114" s="78"/>
    </row>
    <row r="115" spans="1:13">
      <c r="A115" s="1">
        <v>100000640</v>
      </c>
      <c r="B115" s="1" t="s">
        <v>6</v>
      </c>
      <c r="C115" s="1" t="s">
        <v>254</v>
      </c>
      <c r="D115" s="1" t="s">
        <v>12</v>
      </c>
      <c r="E115" s="21" t="s">
        <v>266</v>
      </c>
      <c r="F115" s="1">
        <v>1</v>
      </c>
      <c r="G115" s="1">
        <v>1</v>
      </c>
      <c r="H115" s="1">
        <v>809</v>
      </c>
      <c r="I115" s="1">
        <v>740</v>
      </c>
      <c r="J115" s="1">
        <v>190</v>
      </c>
      <c r="K115" s="72" t="s">
        <v>6455</v>
      </c>
      <c r="L115" s="81"/>
      <c r="M115" s="78"/>
    </row>
    <row r="116" spans="1:13">
      <c r="A116" s="1">
        <v>100000645</v>
      </c>
      <c r="B116" s="1" t="s">
        <v>6</v>
      </c>
      <c r="C116" s="1" t="s">
        <v>254</v>
      </c>
      <c r="D116" s="1" t="s">
        <v>18</v>
      </c>
      <c r="E116" s="21" t="s">
        <v>268</v>
      </c>
      <c r="F116" s="1">
        <v>1</v>
      </c>
      <c r="G116" s="1">
        <v>1</v>
      </c>
      <c r="H116" s="1">
        <v>1265</v>
      </c>
      <c r="I116" s="1">
        <v>1000</v>
      </c>
      <c r="J116" s="1">
        <v>250</v>
      </c>
      <c r="K116" s="72" t="s">
        <v>6455</v>
      </c>
      <c r="L116" s="81"/>
      <c r="M116" s="78"/>
    </row>
    <row r="117" spans="1:13">
      <c r="A117" s="1">
        <v>100000647</v>
      </c>
      <c r="B117" s="1" t="s">
        <v>6</v>
      </c>
      <c r="C117" s="1" t="s">
        <v>254</v>
      </c>
      <c r="D117" s="1" t="s">
        <v>150</v>
      </c>
      <c r="E117" s="21" t="s">
        <v>269</v>
      </c>
      <c r="F117" s="1">
        <v>1</v>
      </c>
      <c r="G117" s="1">
        <v>1</v>
      </c>
      <c r="H117" s="1">
        <v>132</v>
      </c>
      <c r="I117" s="1">
        <v>280</v>
      </c>
      <c r="J117" s="1">
        <v>70</v>
      </c>
      <c r="K117" s="72" t="s">
        <v>6455</v>
      </c>
      <c r="L117" s="81"/>
      <c r="M117" s="78"/>
    </row>
    <row r="118" spans="1:13">
      <c r="A118" s="1">
        <v>100000648</v>
      </c>
      <c r="B118" s="1" t="s">
        <v>6</v>
      </c>
      <c r="C118" s="1" t="s">
        <v>254</v>
      </c>
      <c r="D118" s="1" t="s">
        <v>271</v>
      </c>
      <c r="E118" s="21" t="s">
        <v>272</v>
      </c>
      <c r="F118" s="1">
        <v>1</v>
      </c>
      <c r="G118" s="1">
        <v>1</v>
      </c>
      <c r="H118" s="1">
        <v>532</v>
      </c>
      <c r="I118" s="1">
        <v>570</v>
      </c>
      <c r="J118" s="1">
        <v>140</v>
      </c>
      <c r="K118" s="72" t="s">
        <v>6455</v>
      </c>
      <c r="L118" s="81"/>
      <c r="M118" s="78"/>
    </row>
    <row r="119" spans="1:13">
      <c r="A119" s="1">
        <v>100000650</v>
      </c>
      <c r="B119" s="1" t="s">
        <v>6</v>
      </c>
      <c r="C119" s="1" t="s">
        <v>254</v>
      </c>
      <c r="D119" s="1" t="s">
        <v>273</v>
      </c>
      <c r="E119" s="21" t="s">
        <v>274</v>
      </c>
      <c r="F119" s="1">
        <v>1</v>
      </c>
      <c r="G119" s="1">
        <v>1</v>
      </c>
      <c r="H119" s="1">
        <v>120</v>
      </c>
      <c r="I119" s="1">
        <v>280</v>
      </c>
      <c r="J119" s="1">
        <v>70</v>
      </c>
      <c r="K119" s="72" t="s">
        <v>6455</v>
      </c>
      <c r="L119" s="81"/>
      <c r="M119" s="78"/>
    </row>
    <row r="120" spans="1:13">
      <c r="A120" s="1">
        <v>100000669</v>
      </c>
      <c r="B120" s="1" t="s">
        <v>6</v>
      </c>
      <c r="C120" s="1" t="s">
        <v>254</v>
      </c>
      <c r="D120" s="1" t="s">
        <v>78</v>
      </c>
      <c r="E120" s="21" t="s">
        <v>282</v>
      </c>
      <c r="F120" s="1">
        <v>1</v>
      </c>
      <c r="G120" s="1">
        <v>1</v>
      </c>
      <c r="H120" s="1">
        <v>550</v>
      </c>
      <c r="I120" s="1">
        <v>570</v>
      </c>
      <c r="J120" s="1">
        <v>140</v>
      </c>
      <c r="K120" s="72" t="s">
        <v>6455</v>
      </c>
      <c r="L120" s="81"/>
      <c r="M120" s="78"/>
    </row>
    <row r="121" spans="1:13">
      <c r="A121" s="1">
        <v>100000671</v>
      </c>
      <c r="B121" s="1" t="s">
        <v>6</v>
      </c>
      <c r="C121" s="1" t="s">
        <v>254</v>
      </c>
      <c r="D121" s="1" t="s">
        <v>12</v>
      </c>
      <c r="E121" s="21" t="s">
        <v>283</v>
      </c>
      <c r="F121" s="1">
        <v>1</v>
      </c>
      <c r="G121" s="1">
        <v>1</v>
      </c>
      <c r="H121" s="1">
        <v>580</v>
      </c>
      <c r="I121" s="1">
        <v>570</v>
      </c>
      <c r="J121" s="1">
        <v>140</v>
      </c>
      <c r="K121" s="72" t="s">
        <v>6455</v>
      </c>
      <c r="L121" s="81"/>
      <c r="M121" s="78"/>
    </row>
    <row r="122" spans="1:13">
      <c r="A122" s="1">
        <v>100000684</v>
      </c>
      <c r="B122" s="1" t="s">
        <v>6</v>
      </c>
      <c r="C122" s="1" t="s">
        <v>254</v>
      </c>
      <c r="D122" s="1" t="s">
        <v>12</v>
      </c>
      <c r="E122" s="21" t="s">
        <v>286</v>
      </c>
      <c r="F122" s="1">
        <v>1</v>
      </c>
      <c r="G122" s="1">
        <v>1</v>
      </c>
      <c r="H122" s="1">
        <v>808</v>
      </c>
      <c r="I122" s="1">
        <v>800</v>
      </c>
      <c r="J122" s="1">
        <v>200</v>
      </c>
      <c r="K122" s="72" t="s">
        <v>6053</v>
      </c>
      <c r="L122" s="81"/>
      <c r="M122" s="78"/>
    </row>
    <row r="123" spans="1:13">
      <c r="A123" s="1">
        <v>100000691</v>
      </c>
      <c r="B123" s="1" t="s">
        <v>6</v>
      </c>
      <c r="C123" s="1" t="s">
        <v>254</v>
      </c>
      <c r="D123" s="1" t="s">
        <v>12</v>
      </c>
      <c r="E123" s="21" t="s">
        <v>287</v>
      </c>
      <c r="F123" s="1">
        <v>1</v>
      </c>
      <c r="G123" s="1">
        <v>1</v>
      </c>
      <c r="H123" s="1">
        <v>691</v>
      </c>
      <c r="I123" s="1">
        <v>570</v>
      </c>
      <c r="J123" s="1">
        <v>140</v>
      </c>
      <c r="K123" s="72" t="s">
        <v>6455</v>
      </c>
      <c r="L123" s="81"/>
      <c r="M123" s="78"/>
    </row>
    <row r="124" spans="1:13">
      <c r="A124" s="1">
        <v>100000711</v>
      </c>
      <c r="B124" s="1" t="s">
        <v>6</v>
      </c>
      <c r="C124" s="1" t="s">
        <v>254</v>
      </c>
      <c r="D124" s="1" t="s">
        <v>291</v>
      </c>
      <c r="E124" s="21" t="s">
        <v>292</v>
      </c>
      <c r="F124" s="1">
        <v>2</v>
      </c>
      <c r="G124" s="1">
        <v>1</v>
      </c>
      <c r="H124" s="1">
        <v>398</v>
      </c>
      <c r="I124" s="1">
        <v>470</v>
      </c>
      <c r="J124" s="1">
        <v>120</v>
      </c>
      <c r="K124" s="72" t="s">
        <v>6455</v>
      </c>
      <c r="L124" s="81"/>
      <c r="M124" s="78"/>
    </row>
    <row r="125" spans="1:13">
      <c r="A125" s="1">
        <v>100000711</v>
      </c>
      <c r="B125" s="1" t="s">
        <v>6</v>
      </c>
      <c r="C125" s="1" t="s">
        <v>254</v>
      </c>
      <c r="D125" s="1" t="s">
        <v>291</v>
      </c>
      <c r="E125" s="21" t="s">
        <v>316</v>
      </c>
      <c r="F125" s="1">
        <v>2</v>
      </c>
      <c r="G125" s="1">
        <v>1</v>
      </c>
      <c r="H125" s="1">
        <v>10</v>
      </c>
      <c r="I125" s="1">
        <v>100</v>
      </c>
      <c r="J125" s="1">
        <v>25</v>
      </c>
      <c r="K125" s="72" t="s">
        <v>6455</v>
      </c>
      <c r="L125" s="81"/>
      <c r="M125" s="78"/>
    </row>
    <row r="126" spans="1:13">
      <c r="A126" s="1">
        <v>100000720</v>
      </c>
      <c r="B126" s="1" t="s">
        <v>6</v>
      </c>
      <c r="C126" s="1" t="s">
        <v>254</v>
      </c>
      <c r="D126" s="1" t="s">
        <v>12</v>
      </c>
      <c r="E126" s="21" t="s">
        <v>299</v>
      </c>
      <c r="F126" s="1">
        <v>1</v>
      </c>
      <c r="G126" s="1">
        <v>1</v>
      </c>
      <c r="H126" s="1">
        <v>663</v>
      </c>
      <c r="I126" s="1">
        <v>570</v>
      </c>
      <c r="J126" s="1">
        <v>140</v>
      </c>
      <c r="K126" s="72" t="s">
        <v>6455</v>
      </c>
      <c r="L126" s="81"/>
      <c r="M126" s="78"/>
    </row>
    <row r="127" spans="1:13">
      <c r="A127" s="1">
        <v>100000727</v>
      </c>
      <c r="B127" s="1" t="s">
        <v>6</v>
      </c>
      <c r="C127" s="1" t="s">
        <v>254</v>
      </c>
      <c r="D127" s="1" t="s">
        <v>18</v>
      </c>
      <c r="E127" s="21" t="s">
        <v>300</v>
      </c>
      <c r="F127" s="1">
        <v>1</v>
      </c>
      <c r="G127" s="1">
        <v>1</v>
      </c>
      <c r="H127" s="1">
        <v>833</v>
      </c>
      <c r="I127" s="1">
        <v>740</v>
      </c>
      <c r="J127" s="1">
        <v>190</v>
      </c>
      <c r="K127" s="72" t="s">
        <v>6455</v>
      </c>
      <c r="L127" s="81"/>
      <c r="M127" s="78"/>
    </row>
    <row r="128" spans="1:13">
      <c r="A128" s="1">
        <v>100000736</v>
      </c>
      <c r="B128" s="1" t="s">
        <v>6</v>
      </c>
      <c r="C128" s="1" t="s">
        <v>254</v>
      </c>
      <c r="D128" s="1" t="s">
        <v>301</v>
      </c>
      <c r="E128" s="21" t="s">
        <v>302</v>
      </c>
      <c r="F128" s="1">
        <v>1</v>
      </c>
      <c r="G128" s="1">
        <v>1</v>
      </c>
      <c r="H128" s="1">
        <v>138</v>
      </c>
      <c r="I128" s="1">
        <v>280</v>
      </c>
      <c r="J128" s="1">
        <v>70</v>
      </c>
      <c r="K128" s="72" t="s">
        <v>6455</v>
      </c>
      <c r="L128" s="81"/>
      <c r="M128" s="78"/>
    </row>
    <row r="129" spans="1:13">
      <c r="A129" s="1">
        <v>100000742</v>
      </c>
      <c r="B129" s="1" t="s">
        <v>6</v>
      </c>
      <c r="C129" s="1" t="s">
        <v>254</v>
      </c>
      <c r="D129" s="1" t="s">
        <v>304</v>
      </c>
      <c r="E129" s="21" t="s">
        <v>302</v>
      </c>
      <c r="F129" s="1">
        <v>1</v>
      </c>
      <c r="G129" s="1">
        <v>1</v>
      </c>
      <c r="H129" s="1">
        <v>190</v>
      </c>
      <c r="I129" s="1">
        <v>280</v>
      </c>
      <c r="J129" s="1">
        <v>70</v>
      </c>
      <c r="K129" s="72" t="s">
        <v>6455</v>
      </c>
      <c r="L129" s="81"/>
      <c r="M129" s="78"/>
    </row>
    <row r="130" spans="1:13">
      <c r="A130" s="1">
        <v>100000745</v>
      </c>
      <c r="B130" s="1" t="s">
        <v>6</v>
      </c>
      <c r="C130" s="1" t="s">
        <v>254</v>
      </c>
      <c r="D130" s="1" t="s">
        <v>305</v>
      </c>
      <c r="E130" s="21" t="s">
        <v>306</v>
      </c>
      <c r="F130" s="1">
        <v>1</v>
      </c>
      <c r="G130" s="1">
        <v>1</v>
      </c>
      <c r="H130" s="1">
        <v>698</v>
      </c>
      <c r="I130" s="1">
        <v>800</v>
      </c>
      <c r="J130" s="1">
        <v>200</v>
      </c>
      <c r="K130" s="72" t="s">
        <v>6053</v>
      </c>
      <c r="L130" s="81"/>
      <c r="M130" s="78"/>
    </row>
    <row r="131" spans="1:13">
      <c r="A131" s="1">
        <v>100000746</v>
      </c>
      <c r="B131" s="1" t="s">
        <v>6</v>
      </c>
      <c r="C131" s="1" t="s">
        <v>254</v>
      </c>
      <c r="D131" s="1" t="s">
        <v>307</v>
      </c>
      <c r="E131" s="21" t="s">
        <v>5625</v>
      </c>
      <c r="F131" s="1">
        <v>2</v>
      </c>
      <c r="G131" s="1">
        <v>1</v>
      </c>
      <c r="H131" s="1">
        <v>86</v>
      </c>
      <c r="I131" s="1">
        <v>230</v>
      </c>
      <c r="J131" s="1">
        <v>60</v>
      </c>
      <c r="K131" s="72" t="s">
        <v>6455</v>
      </c>
      <c r="L131" s="81"/>
      <c r="M131" s="78"/>
    </row>
    <row r="132" spans="1:13">
      <c r="A132" s="1">
        <v>100000746</v>
      </c>
      <c r="B132" s="1" t="s">
        <v>6</v>
      </c>
      <c r="C132" s="1" t="s">
        <v>254</v>
      </c>
      <c r="D132" s="1" t="s">
        <v>307</v>
      </c>
      <c r="E132" s="21" t="s">
        <v>306</v>
      </c>
      <c r="F132" s="1">
        <v>2</v>
      </c>
      <c r="G132" s="1">
        <v>1</v>
      </c>
      <c r="H132" s="1">
        <v>82</v>
      </c>
      <c r="I132" s="1">
        <v>230</v>
      </c>
      <c r="J132" s="1">
        <v>60</v>
      </c>
      <c r="K132" s="72" t="s">
        <v>6455</v>
      </c>
      <c r="L132" s="81"/>
      <c r="M132" s="78"/>
    </row>
    <row r="133" spans="1:13">
      <c r="A133" s="1">
        <v>100000747</v>
      </c>
      <c r="B133" s="1" t="s">
        <v>6</v>
      </c>
      <c r="C133" s="1" t="s">
        <v>254</v>
      </c>
      <c r="D133" s="1" t="s">
        <v>309</v>
      </c>
      <c r="E133" s="21" t="s">
        <v>306</v>
      </c>
      <c r="F133" s="1">
        <v>1</v>
      </c>
      <c r="G133" s="1">
        <v>1</v>
      </c>
      <c r="H133" s="1">
        <v>47</v>
      </c>
      <c r="I133" s="1">
        <v>150</v>
      </c>
      <c r="J133" s="1">
        <v>40</v>
      </c>
      <c r="K133" s="72" t="s">
        <v>6455</v>
      </c>
      <c r="L133" s="81"/>
      <c r="M133" s="78"/>
    </row>
    <row r="134" spans="1:13">
      <c r="A134" s="1">
        <v>100000749</v>
      </c>
      <c r="B134" s="1" t="s">
        <v>6</v>
      </c>
      <c r="C134" s="1" t="s">
        <v>254</v>
      </c>
      <c r="D134" s="1" t="s">
        <v>310</v>
      </c>
      <c r="E134" s="21" t="s">
        <v>312</v>
      </c>
      <c r="F134" s="1">
        <v>1</v>
      </c>
      <c r="G134" s="1">
        <v>1</v>
      </c>
      <c r="H134" s="1">
        <v>151</v>
      </c>
      <c r="I134" s="1">
        <v>280</v>
      </c>
      <c r="J134" s="1">
        <v>70</v>
      </c>
      <c r="K134" s="72" t="s">
        <v>6455</v>
      </c>
      <c r="L134" s="81"/>
      <c r="M134" s="78"/>
    </row>
    <row r="135" spans="1:13">
      <c r="A135" s="1">
        <v>100000781</v>
      </c>
      <c r="B135" s="1" t="s">
        <v>6</v>
      </c>
      <c r="C135" s="1" t="s">
        <v>254</v>
      </c>
      <c r="D135" s="1" t="s">
        <v>328</v>
      </c>
      <c r="E135" s="21" t="s">
        <v>329</v>
      </c>
      <c r="F135" s="1">
        <v>1</v>
      </c>
      <c r="G135" s="1">
        <v>1</v>
      </c>
      <c r="H135" s="1">
        <v>166</v>
      </c>
      <c r="I135" s="1">
        <v>280</v>
      </c>
      <c r="J135" s="1">
        <v>70</v>
      </c>
      <c r="K135" s="72" t="s">
        <v>6455</v>
      </c>
      <c r="L135" s="81"/>
      <c r="M135" s="78"/>
    </row>
    <row r="136" spans="1:13">
      <c r="A136" s="1">
        <v>100000787</v>
      </c>
      <c r="B136" s="1" t="s">
        <v>6</v>
      </c>
      <c r="C136" s="1" t="s">
        <v>254</v>
      </c>
      <c r="D136" s="1" t="s">
        <v>12</v>
      </c>
      <c r="E136" s="21" t="s">
        <v>331</v>
      </c>
      <c r="F136" s="1">
        <v>1</v>
      </c>
      <c r="G136" s="1">
        <v>1</v>
      </c>
      <c r="H136" s="1">
        <v>713</v>
      </c>
      <c r="I136" s="1">
        <v>800</v>
      </c>
      <c r="J136" s="1">
        <v>200</v>
      </c>
      <c r="K136" s="72" t="s">
        <v>6053</v>
      </c>
      <c r="L136" s="81"/>
      <c r="M136" s="78"/>
    </row>
    <row r="137" spans="1:13">
      <c r="A137" s="1">
        <v>100000798</v>
      </c>
      <c r="B137" s="1" t="s">
        <v>6</v>
      </c>
      <c r="C137" s="1" t="s">
        <v>254</v>
      </c>
      <c r="D137" s="1" t="s">
        <v>176</v>
      </c>
      <c r="E137" s="21" t="s">
        <v>333</v>
      </c>
      <c r="F137" s="1">
        <v>1</v>
      </c>
      <c r="G137" s="1">
        <v>1</v>
      </c>
      <c r="H137" s="1">
        <v>839</v>
      </c>
      <c r="I137" s="1">
        <v>740</v>
      </c>
      <c r="J137" s="1">
        <v>190</v>
      </c>
      <c r="K137" s="72" t="s">
        <v>6455</v>
      </c>
      <c r="L137" s="81"/>
      <c r="M137" s="78"/>
    </row>
    <row r="138" spans="1:13">
      <c r="A138" s="1">
        <v>100000811</v>
      </c>
      <c r="B138" s="1" t="s">
        <v>6</v>
      </c>
      <c r="C138" s="1" t="s">
        <v>242</v>
      </c>
      <c r="D138" s="1" t="s">
        <v>176</v>
      </c>
      <c r="E138" s="21" t="s">
        <v>335</v>
      </c>
      <c r="F138" s="1">
        <v>1</v>
      </c>
      <c r="G138" s="1">
        <v>1</v>
      </c>
      <c r="H138" s="1">
        <v>382</v>
      </c>
      <c r="I138" s="1">
        <v>470</v>
      </c>
      <c r="J138" s="1">
        <v>120</v>
      </c>
      <c r="K138" s="72" t="s">
        <v>6455</v>
      </c>
      <c r="L138" s="81"/>
      <c r="M138" s="78"/>
    </row>
    <row r="139" spans="1:13">
      <c r="A139" s="1">
        <v>100000816</v>
      </c>
      <c r="B139" s="1" t="s">
        <v>6</v>
      </c>
      <c r="C139" s="1" t="s">
        <v>242</v>
      </c>
      <c r="D139" s="1" t="s">
        <v>340</v>
      </c>
      <c r="E139" s="21" t="s">
        <v>341</v>
      </c>
      <c r="F139" s="1">
        <v>2</v>
      </c>
      <c r="G139" s="1">
        <v>1</v>
      </c>
      <c r="H139" s="1">
        <v>250</v>
      </c>
      <c r="I139" s="1">
        <v>400</v>
      </c>
      <c r="J139" s="1">
        <v>100</v>
      </c>
      <c r="K139" s="72" t="s">
        <v>6455</v>
      </c>
      <c r="L139" s="81"/>
      <c r="M139" s="78"/>
    </row>
    <row r="140" spans="1:13">
      <c r="A140" s="1">
        <v>100000816</v>
      </c>
      <c r="B140" s="1" t="s">
        <v>6</v>
      </c>
      <c r="C140" s="1" t="s">
        <v>242</v>
      </c>
      <c r="D140" s="1" t="s">
        <v>340</v>
      </c>
      <c r="E140" s="21" t="s">
        <v>343</v>
      </c>
      <c r="F140" s="1">
        <v>2</v>
      </c>
      <c r="G140" s="1">
        <v>1</v>
      </c>
      <c r="H140" s="1">
        <v>224</v>
      </c>
      <c r="I140" s="1">
        <v>400</v>
      </c>
      <c r="J140" s="1">
        <v>100</v>
      </c>
      <c r="K140" s="72" t="s">
        <v>6455</v>
      </c>
      <c r="L140" s="81"/>
      <c r="M140" s="78"/>
    </row>
    <row r="141" spans="1:13">
      <c r="A141" s="1">
        <v>100000819</v>
      </c>
      <c r="B141" s="1" t="s">
        <v>6</v>
      </c>
      <c r="C141" s="1" t="s">
        <v>242</v>
      </c>
      <c r="D141" s="1" t="s">
        <v>342</v>
      </c>
      <c r="E141" s="21" t="s">
        <v>343</v>
      </c>
      <c r="F141" s="1">
        <v>2</v>
      </c>
      <c r="G141" s="1">
        <v>1</v>
      </c>
      <c r="H141" s="1">
        <v>745</v>
      </c>
      <c r="I141" s="1">
        <v>740</v>
      </c>
      <c r="J141" s="1">
        <v>190</v>
      </c>
      <c r="K141" s="72" t="s">
        <v>6455</v>
      </c>
      <c r="L141" s="81"/>
      <c r="M141" s="78"/>
    </row>
    <row r="142" spans="1:13">
      <c r="A142" s="1">
        <v>100000819</v>
      </c>
      <c r="B142" s="1" t="s">
        <v>6</v>
      </c>
      <c r="C142" s="1" t="s">
        <v>242</v>
      </c>
      <c r="D142" s="1" t="s">
        <v>342</v>
      </c>
      <c r="E142" s="21" t="s">
        <v>499</v>
      </c>
      <c r="F142" s="1">
        <v>2</v>
      </c>
      <c r="G142" s="1">
        <v>1</v>
      </c>
      <c r="H142" s="1">
        <v>254</v>
      </c>
      <c r="I142" s="1">
        <v>400</v>
      </c>
      <c r="J142" s="1">
        <v>100</v>
      </c>
      <c r="K142" s="72" t="s">
        <v>6455</v>
      </c>
      <c r="L142" s="81"/>
      <c r="M142" s="78"/>
    </row>
    <row r="143" spans="1:13">
      <c r="A143" s="1">
        <v>100000820</v>
      </c>
      <c r="B143" s="1" t="s">
        <v>6</v>
      </c>
      <c r="C143" s="1" t="s">
        <v>242</v>
      </c>
      <c r="D143" s="1" t="s">
        <v>345</v>
      </c>
      <c r="E143" s="21" t="s">
        <v>346</v>
      </c>
      <c r="F143" s="1">
        <v>1</v>
      </c>
      <c r="G143" s="1">
        <v>1</v>
      </c>
      <c r="H143" s="1">
        <v>530</v>
      </c>
      <c r="I143" s="1">
        <v>570</v>
      </c>
      <c r="J143" s="1">
        <v>140</v>
      </c>
      <c r="K143" s="72" t="s">
        <v>6455</v>
      </c>
      <c r="L143" s="81"/>
      <c r="M143" s="78"/>
    </row>
    <row r="144" spans="1:13">
      <c r="A144" s="1">
        <v>100000831</v>
      </c>
      <c r="B144" s="1" t="s">
        <v>6</v>
      </c>
      <c r="C144" s="1" t="s">
        <v>242</v>
      </c>
      <c r="D144" s="1" t="s">
        <v>12</v>
      </c>
      <c r="E144" s="21" t="s">
        <v>348</v>
      </c>
      <c r="F144" s="1">
        <v>1</v>
      </c>
      <c r="G144" s="1">
        <v>1</v>
      </c>
      <c r="H144" s="1">
        <v>830</v>
      </c>
      <c r="I144" s="1">
        <v>740</v>
      </c>
      <c r="J144" s="1">
        <v>190</v>
      </c>
      <c r="K144" s="72" t="s">
        <v>6455</v>
      </c>
      <c r="L144" s="81"/>
      <c r="M144" s="78"/>
    </row>
    <row r="145" spans="1:13">
      <c r="A145" s="1">
        <v>100000837</v>
      </c>
      <c r="B145" s="1" t="s">
        <v>6</v>
      </c>
      <c r="C145" s="1" t="s">
        <v>242</v>
      </c>
      <c r="D145" s="1" t="s">
        <v>12</v>
      </c>
      <c r="E145" s="21" t="s">
        <v>350</v>
      </c>
      <c r="F145" s="1">
        <v>1</v>
      </c>
      <c r="G145" s="1">
        <v>1</v>
      </c>
      <c r="H145" s="1">
        <v>662</v>
      </c>
      <c r="I145" s="1">
        <v>570</v>
      </c>
      <c r="J145" s="1">
        <v>140</v>
      </c>
      <c r="K145" s="72" t="s">
        <v>6455</v>
      </c>
      <c r="L145" s="81"/>
      <c r="M145" s="78"/>
    </row>
    <row r="146" spans="1:13">
      <c r="A146" s="1">
        <v>100000842</v>
      </c>
      <c r="B146" s="1" t="s">
        <v>6</v>
      </c>
      <c r="C146" s="1" t="s">
        <v>242</v>
      </c>
      <c r="D146" s="1" t="s">
        <v>12</v>
      </c>
      <c r="E146" s="21" t="s">
        <v>351</v>
      </c>
      <c r="F146" s="1">
        <v>1</v>
      </c>
      <c r="G146" s="1">
        <v>1</v>
      </c>
      <c r="H146" s="1">
        <v>733</v>
      </c>
      <c r="I146" s="1">
        <v>740</v>
      </c>
      <c r="J146" s="1">
        <v>190</v>
      </c>
      <c r="K146" s="72" t="s">
        <v>6455</v>
      </c>
      <c r="L146" s="81"/>
      <c r="M146" s="78"/>
    </row>
    <row r="147" spans="1:13">
      <c r="A147" s="1">
        <v>100000844</v>
      </c>
      <c r="B147" s="1" t="s">
        <v>6</v>
      </c>
      <c r="C147" s="1" t="s">
        <v>242</v>
      </c>
      <c r="D147" s="1" t="s">
        <v>100</v>
      </c>
      <c r="E147" s="21" t="s">
        <v>352</v>
      </c>
      <c r="F147" s="1">
        <v>1</v>
      </c>
      <c r="G147" s="1">
        <v>1</v>
      </c>
      <c r="H147" s="1">
        <v>580</v>
      </c>
      <c r="I147" s="1">
        <v>570</v>
      </c>
      <c r="J147" s="1">
        <v>140</v>
      </c>
      <c r="K147" s="72" t="s">
        <v>6455</v>
      </c>
      <c r="L147" s="81"/>
      <c r="M147" s="78"/>
    </row>
    <row r="148" spans="1:13">
      <c r="A148" s="1">
        <v>100000846</v>
      </c>
      <c r="B148" s="1" t="s">
        <v>6</v>
      </c>
      <c r="C148" s="1" t="s">
        <v>242</v>
      </c>
      <c r="D148" s="1" t="s">
        <v>353</v>
      </c>
      <c r="E148" s="21" t="s">
        <v>354</v>
      </c>
      <c r="F148" s="1">
        <v>1</v>
      </c>
      <c r="G148" s="1">
        <v>1</v>
      </c>
      <c r="H148" s="1">
        <v>583</v>
      </c>
      <c r="I148" s="1">
        <v>570</v>
      </c>
      <c r="J148" s="1">
        <v>140</v>
      </c>
      <c r="K148" s="72" t="s">
        <v>6455</v>
      </c>
      <c r="L148" s="81"/>
      <c r="M148" s="78"/>
    </row>
    <row r="149" spans="1:13">
      <c r="A149" s="1">
        <v>100000848</v>
      </c>
      <c r="B149" s="1" t="s">
        <v>6</v>
      </c>
      <c r="C149" s="1" t="s">
        <v>242</v>
      </c>
      <c r="D149" s="1" t="s">
        <v>355</v>
      </c>
      <c r="E149" s="21" t="s">
        <v>356</v>
      </c>
      <c r="F149" s="1">
        <v>1</v>
      </c>
      <c r="G149" s="1">
        <v>1</v>
      </c>
      <c r="H149" s="1">
        <v>525</v>
      </c>
      <c r="I149" s="1">
        <v>570</v>
      </c>
      <c r="J149" s="1">
        <v>140</v>
      </c>
      <c r="K149" s="72" t="s">
        <v>6455</v>
      </c>
      <c r="L149" s="81"/>
      <c r="M149" s="78"/>
    </row>
    <row r="150" spans="1:13">
      <c r="A150" s="1">
        <v>100000856</v>
      </c>
      <c r="B150" s="1" t="s">
        <v>6</v>
      </c>
      <c r="C150" s="1" t="s">
        <v>242</v>
      </c>
      <c r="D150" s="1" t="s">
        <v>12</v>
      </c>
      <c r="E150" s="21" t="s">
        <v>360</v>
      </c>
      <c r="F150" s="1">
        <v>1</v>
      </c>
      <c r="G150" s="1">
        <v>1</v>
      </c>
      <c r="H150" s="1">
        <v>574</v>
      </c>
      <c r="I150" s="1">
        <v>570</v>
      </c>
      <c r="J150" s="1">
        <v>140</v>
      </c>
      <c r="K150" s="72" t="s">
        <v>6455</v>
      </c>
      <c r="L150" s="81"/>
      <c r="M150" s="78"/>
    </row>
    <row r="151" spans="1:13">
      <c r="A151" s="1">
        <v>100000870</v>
      </c>
      <c r="B151" s="1" t="s">
        <v>6</v>
      </c>
      <c r="C151" s="1" t="s">
        <v>242</v>
      </c>
      <c r="D151" s="1" t="s">
        <v>78</v>
      </c>
      <c r="E151" s="21" t="s">
        <v>361</v>
      </c>
      <c r="F151" s="1">
        <v>1</v>
      </c>
      <c r="G151" s="1">
        <v>1</v>
      </c>
      <c r="H151" s="1">
        <v>601</v>
      </c>
      <c r="I151" s="1">
        <v>570</v>
      </c>
      <c r="J151" s="1">
        <v>140</v>
      </c>
      <c r="K151" s="72" t="s">
        <v>6455</v>
      </c>
      <c r="L151" s="81"/>
      <c r="M151" s="78"/>
    </row>
    <row r="152" spans="1:13">
      <c r="A152" s="1">
        <v>100000876</v>
      </c>
      <c r="B152" s="1" t="s">
        <v>6</v>
      </c>
      <c r="C152" s="1" t="s">
        <v>242</v>
      </c>
      <c r="D152" s="1" t="s">
        <v>12</v>
      </c>
      <c r="E152" s="21" t="s">
        <v>362</v>
      </c>
      <c r="F152" s="1">
        <v>1</v>
      </c>
      <c r="G152" s="1">
        <v>1</v>
      </c>
      <c r="H152" s="1">
        <v>587</v>
      </c>
      <c r="I152" s="1">
        <v>570</v>
      </c>
      <c r="J152" s="1">
        <v>140</v>
      </c>
      <c r="K152" s="72" t="s">
        <v>6455</v>
      </c>
      <c r="L152" s="81"/>
      <c r="M152" s="78"/>
    </row>
    <row r="153" spans="1:13">
      <c r="A153" s="1">
        <v>100000880</v>
      </c>
      <c r="B153" s="1" t="s">
        <v>6</v>
      </c>
      <c r="C153" s="1" t="s">
        <v>242</v>
      </c>
      <c r="D153" s="1" t="s">
        <v>363</v>
      </c>
      <c r="E153" s="21" t="s">
        <v>364</v>
      </c>
      <c r="F153" s="1">
        <v>1</v>
      </c>
      <c r="G153" s="1">
        <v>1</v>
      </c>
      <c r="H153" s="1">
        <v>468</v>
      </c>
      <c r="I153" s="1">
        <v>470</v>
      </c>
      <c r="J153" s="1">
        <v>120</v>
      </c>
      <c r="K153" s="72" t="s">
        <v>6455</v>
      </c>
      <c r="L153" s="81"/>
      <c r="M153" s="78"/>
    </row>
    <row r="154" spans="1:13">
      <c r="A154" s="1">
        <v>100000891</v>
      </c>
      <c r="B154" s="1" t="s">
        <v>6</v>
      </c>
      <c r="C154" s="1" t="s">
        <v>242</v>
      </c>
      <c r="D154" s="1" t="s">
        <v>365</v>
      </c>
      <c r="E154" s="21" t="s">
        <v>366</v>
      </c>
      <c r="F154" s="1">
        <v>1</v>
      </c>
      <c r="G154" s="1">
        <v>1</v>
      </c>
      <c r="H154" s="1">
        <v>440</v>
      </c>
      <c r="I154" s="1">
        <v>470</v>
      </c>
      <c r="J154" s="1">
        <v>120</v>
      </c>
      <c r="K154" s="72" t="s">
        <v>6455</v>
      </c>
      <c r="L154" s="81"/>
      <c r="M154" s="78"/>
    </row>
    <row r="155" spans="1:13">
      <c r="A155" s="1">
        <v>100000894</v>
      </c>
      <c r="B155" s="1" t="s">
        <v>6</v>
      </c>
      <c r="C155" s="1" t="s">
        <v>242</v>
      </c>
      <c r="D155" s="1" t="s">
        <v>171</v>
      </c>
      <c r="E155" s="21" t="s">
        <v>366</v>
      </c>
      <c r="F155" s="1">
        <v>1</v>
      </c>
      <c r="G155" s="1">
        <v>1</v>
      </c>
      <c r="H155" s="1">
        <v>474</v>
      </c>
      <c r="I155" s="1">
        <v>470</v>
      </c>
      <c r="J155" s="1">
        <v>120</v>
      </c>
      <c r="K155" s="72" t="s">
        <v>6455</v>
      </c>
      <c r="L155" s="81"/>
      <c r="M155" s="78"/>
    </row>
    <row r="156" spans="1:13">
      <c r="A156" s="1">
        <v>100000897</v>
      </c>
      <c r="B156" s="1" t="s">
        <v>6</v>
      </c>
      <c r="C156" s="1" t="s">
        <v>242</v>
      </c>
      <c r="D156" s="1" t="s">
        <v>12</v>
      </c>
      <c r="E156" s="21" t="s">
        <v>368</v>
      </c>
      <c r="F156" s="1">
        <v>1</v>
      </c>
      <c r="G156" s="1">
        <v>1</v>
      </c>
      <c r="H156" s="1">
        <v>612</v>
      </c>
      <c r="I156" s="1">
        <v>570</v>
      </c>
      <c r="J156" s="1">
        <v>140</v>
      </c>
      <c r="K156" s="72" t="s">
        <v>6455</v>
      </c>
      <c r="L156" s="81"/>
      <c r="M156" s="78"/>
    </row>
    <row r="157" spans="1:13">
      <c r="A157" s="1">
        <v>100000898</v>
      </c>
      <c r="B157" s="1" t="s">
        <v>6</v>
      </c>
      <c r="C157" s="1" t="s">
        <v>242</v>
      </c>
      <c r="D157" s="1" t="s">
        <v>369</v>
      </c>
      <c r="E157" s="21" t="s">
        <v>370</v>
      </c>
      <c r="F157" s="1">
        <v>1</v>
      </c>
      <c r="G157" s="1">
        <v>1</v>
      </c>
      <c r="H157" s="1">
        <v>38</v>
      </c>
      <c r="I157" s="1">
        <v>150</v>
      </c>
      <c r="J157" s="1">
        <v>40</v>
      </c>
      <c r="K157" s="72" t="s">
        <v>6455</v>
      </c>
      <c r="L157" s="81"/>
      <c r="M157" s="78"/>
    </row>
    <row r="158" spans="1:13">
      <c r="A158" s="1">
        <v>100000905</v>
      </c>
      <c r="B158" s="1" t="s">
        <v>6</v>
      </c>
      <c r="C158" s="1" t="s">
        <v>242</v>
      </c>
      <c r="D158" s="1" t="s">
        <v>372</v>
      </c>
      <c r="E158" s="21" t="s">
        <v>373</v>
      </c>
      <c r="F158" s="1">
        <v>1</v>
      </c>
      <c r="G158" s="1">
        <v>1</v>
      </c>
      <c r="H158" s="1">
        <v>155</v>
      </c>
      <c r="I158" s="1">
        <v>280</v>
      </c>
      <c r="J158" s="1">
        <v>70</v>
      </c>
      <c r="K158" s="72" t="s">
        <v>6455</v>
      </c>
      <c r="L158" s="81"/>
      <c r="M158" s="78"/>
    </row>
    <row r="159" spans="1:13">
      <c r="A159" s="1">
        <v>100000910</v>
      </c>
      <c r="B159" s="1" t="s">
        <v>6</v>
      </c>
      <c r="C159" s="1" t="s">
        <v>242</v>
      </c>
      <c r="D159" s="1" t="s">
        <v>12</v>
      </c>
      <c r="E159" s="21" t="s">
        <v>375</v>
      </c>
      <c r="F159" s="1">
        <v>1</v>
      </c>
      <c r="G159" s="1">
        <v>1</v>
      </c>
      <c r="H159" s="1">
        <v>597</v>
      </c>
      <c r="I159" s="1">
        <v>570</v>
      </c>
      <c r="J159" s="1">
        <v>140</v>
      </c>
      <c r="K159" s="72" t="s">
        <v>6455</v>
      </c>
      <c r="L159" s="81"/>
      <c r="M159" s="78"/>
    </row>
    <row r="160" spans="1:13">
      <c r="A160" s="1">
        <v>100000919</v>
      </c>
      <c r="B160" s="1" t="s">
        <v>6</v>
      </c>
      <c r="C160" s="1" t="s">
        <v>242</v>
      </c>
      <c r="D160" s="1" t="s">
        <v>12</v>
      </c>
      <c r="E160" s="21" t="s">
        <v>376</v>
      </c>
      <c r="F160" s="1">
        <v>1</v>
      </c>
      <c r="G160" s="1">
        <v>1</v>
      </c>
      <c r="H160" s="1">
        <v>812</v>
      </c>
      <c r="I160" s="1">
        <v>740</v>
      </c>
      <c r="J160" s="1">
        <v>190</v>
      </c>
      <c r="K160" s="72" t="s">
        <v>6455</v>
      </c>
      <c r="L160" s="81"/>
      <c r="M160" s="78"/>
    </row>
    <row r="161" spans="1:13">
      <c r="A161" s="1">
        <v>100000926</v>
      </c>
      <c r="B161" s="1" t="s">
        <v>6</v>
      </c>
      <c r="C161" s="1" t="s">
        <v>242</v>
      </c>
      <c r="D161" s="1" t="s">
        <v>12</v>
      </c>
      <c r="E161" s="21" t="s">
        <v>377</v>
      </c>
      <c r="F161" s="1">
        <v>1</v>
      </c>
      <c r="G161" s="1">
        <v>1</v>
      </c>
      <c r="H161" s="1">
        <v>449</v>
      </c>
      <c r="I161" s="1">
        <v>470</v>
      </c>
      <c r="J161" s="1">
        <v>120</v>
      </c>
      <c r="K161" s="72" t="s">
        <v>6455</v>
      </c>
      <c r="L161" s="81"/>
      <c r="M161" s="78"/>
    </row>
    <row r="162" spans="1:13">
      <c r="A162" s="1">
        <v>100000934</v>
      </c>
      <c r="B162" s="1" t="s">
        <v>6</v>
      </c>
      <c r="C162" s="1" t="s">
        <v>242</v>
      </c>
      <c r="D162" s="1" t="s">
        <v>378</v>
      </c>
      <c r="E162" s="21" t="s">
        <v>379</v>
      </c>
      <c r="F162" s="1">
        <v>1</v>
      </c>
      <c r="G162" s="1">
        <v>1</v>
      </c>
      <c r="H162" s="1">
        <v>205</v>
      </c>
      <c r="I162" s="1">
        <v>400</v>
      </c>
      <c r="J162" s="1">
        <v>100</v>
      </c>
      <c r="K162" s="72" t="s">
        <v>6455</v>
      </c>
      <c r="L162" s="81"/>
      <c r="M162" s="78"/>
    </row>
    <row r="163" spans="1:13">
      <c r="A163" s="1">
        <v>100000937</v>
      </c>
      <c r="B163" s="1" t="s">
        <v>6</v>
      </c>
      <c r="C163" s="1" t="s">
        <v>242</v>
      </c>
      <c r="D163" s="1" t="s">
        <v>167</v>
      </c>
      <c r="E163" s="21" t="s">
        <v>379</v>
      </c>
      <c r="F163" s="1">
        <v>1</v>
      </c>
      <c r="G163" s="1">
        <v>1</v>
      </c>
      <c r="H163" s="1">
        <v>746</v>
      </c>
      <c r="I163" s="1">
        <v>740</v>
      </c>
      <c r="J163" s="1">
        <v>190</v>
      </c>
      <c r="K163" s="72" t="s">
        <v>6455</v>
      </c>
      <c r="L163" s="81"/>
      <c r="M163" s="78"/>
    </row>
    <row r="164" spans="1:13">
      <c r="A164" s="1">
        <v>100000953</v>
      </c>
      <c r="B164" s="1" t="s">
        <v>6</v>
      </c>
      <c r="C164" s="1" t="s">
        <v>242</v>
      </c>
      <c r="D164" s="1" t="s">
        <v>12</v>
      </c>
      <c r="E164" s="21" t="s">
        <v>380</v>
      </c>
      <c r="F164" s="1">
        <v>1</v>
      </c>
      <c r="G164" s="1">
        <v>1</v>
      </c>
      <c r="H164" s="1">
        <v>779</v>
      </c>
      <c r="I164" s="1">
        <v>740</v>
      </c>
      <c r="J164" s="1">
        <v>190</v>
      </c>
      <c r="K164" s="72" t="s">
        <v>6455</v>
      </c>
      <c r="L164" s="81"/>
      <c r="M164" s="78"/>
    </row>
    <row r="165" spans="1:13">
      <c r="A165" s="1">
        <v>100000956</v>
      </c>
      <c r="B165" s="1" t="s">
        <v>6</v>
      </c>
      <c r="C165" s="1" t="s">
        <v>242</v>
      </c>
      <c r="D165" s="1" t="s">
        <v>12</v>
      </c>
      <c r="E165" s="21" t="s">
        <v>381</v>
      </c>
      <c r="F165" s="1">
        <v>1</v>
      </c>
      <c r="G165" s="1">
        <v>1</v>
      </c>
      <c r="H165" s="1">
        <v>894</v>
      </c>
      <c r="I165" s="1">
        <v>740</v>
      </c>
      <c r="J165" s="1">
        <v>190</v>
      </c>
      <c r="K165" s="72" t="s">
        <v>6455</v>
      </c>
      <c r="L165" s="81"/>
      <c r="M165" s="78"/>
    </row>
    <row r="166" spans="1:13">
      <c r="A166" s="1">
        <v>100000967</v>
      </c>
      <c r="B166" s="1" t="s">
        <v>6</v>
      </c>
      <c r="C166" s="1" t="s">
        <v>242</v>
      </c>
      <c r="D166" s="1" t="s">
        <v>382</v>
      </c>
      <c r="E166" s="21" t="s">
        <v>383</v>
      </c>
      <c r="F166" s="1">
        <v>1</v>
      </c>
      <c r="G166" s="1">
        <v>1</v>
      </c>
      <c r="H166" s="1">
        <v>346</v>
      </c>
      <c r="I166" s="1">
        <v>470</v>
      </c>
      <c r="J166" s="1">
        <v>120</v>
      </c>
      <c r="K166" s="72" t="s">
        <v>6455</v>
      </c>
      <c r="L166" s="81"/>
      <c r="M166" s="78"/>
    </row>
    <row r="167" spans="1:13">
      <c r="A167" s="1">
        <v>100000970</v>
      </c>
      <c r="B167" s="1" t="s">
        <v>6</v>
      </c>
      <c r="C167" s="1" t="s">
        <v>242</v>
      </c>
      <c r="D167" s="1" t="s">
        <v>385</v>
      </c>
      <c r="E167" s="21" t="s">
        <v>56</v>
      </c>
      <c r="F167" s="1">
        <v>2</v>
      </c>
      <c r="G167" s="1">
        <v>1</v>
      </c>
      <c r="H167" s="1">
        <v>492</v>
      </c>
      <c r="I167" s="1">
        <v>470</v>
      </c>
      <c r="J167" s="1">
        <v>120</v>
      </c>
      <c r="K167" s="72" t="s">
        <v>6455</v>
      </c>
      <c r="L167" s="81"/>
      <c r="M167" s="78"/>
    </row>
    <row r="168" spans="1:13">
      <c r="A168" s="1">
        <v>100000970</v>
      </c>
      <c r="B168" s="1" t="s">
        <v>6</v>
      </c>
      <c r="C168" s="1" t="s">
        <v>242</v>
      </c>
      <c r="D168" s="1" t="s">
        <v>385</v>
      </c>
      <c r="E168" s="21" t="s">
        <v>386</v>
      </c>
      <c r="F168" s="1">
        <v>2</v>
      </c>
      <c r="G168" s="1">
        <v>1</v>
      </c>
      <c r="H168" s="1">
        <v>494</v>
      </c>
      <c r="I168" s="1">
        <v>470</v>
      </c>
      <c r="J168" s="1">
        <v>120</v>
      </c>
      <c r="K168" s="72" t="s">
        <v>6455</v>
      </c>
      <c r="L168" s="81"/>
      <c r="M168" s="78"/>
    </row>
    <row r="169" spans="1:13">
      <c r="A169" s="1">
        <v>100000972</v>
      </c>
      <c r="B169" s="1" t="s">
        <v>6</v>
      </c>
      <c r="C169" s="1" t="s">
        <v>242</v>
      </c>
      <c r="D169" s="1" t="s">
        <v>387</v>
      </c>
      <c r="E169" s="21" t="s">
        <v>6025</v>
      </c>
      <c r="F169" s="1">
        <v>2</v>
      </c>
      <c r="G169" s="1">
        <v>1</v>
      </c>
      <c r="H169" s="1">
        <v>10</v>
      </c>
      <c r="I169" s="1">
        <v>100</v>
      </c>
      <c r="J169" s="1">
        <v>25</v>
      </c>
      <c r="K169" s="72" t="s">
        <v>6455</v>
      </c>
      <c r="L169" s="81"/>
      <c r="M169" s="78"/>
    </row>
    <row r="170" spans="1:13">
      <c r="A170" s="1">
        <v>100000972</v>
      </c>
      <c r="B170" s="1" t="s">
        <v>6</v>
      </c>
      <c r="C170" s="1" t="s">
        <v>242</v>
      </c>
      <c r="D170" s="1" t="s">
        <v>387</v>
      </c>
      <c r="E170" s="21" t="s">
        <v>388</v>
      </c>
      <c r="F170" s="1">
        <v>2</v>
      </c>
      <c r="G170" s="1">
        <v>1</v>
      </c>
      <c r="H170" s="1">
        <v>380</v>
      </c>
      <c r="I170" s="1">
        <v>470</v>
      </c>
      <c r="J170" s="1">
        <v>120</v>
      </c>
      <c r="K170" s="72" t="s">
        <v>6455</v>
      </c>
      <c r="L170" s="81"/>
      <c r="M170" s="78"/>
    </row>
    <row r="171" spans="1:13">
      <c r="A171" s="1">
        <v>100000975</v>
      </c>
      <c r="B171" s="1" t="s">
        <v>6</v>
      </c>
      <c r="C171" s="1" t="s">
        <v>242</v>
      </c>
      <c r="D171" s="1" t="s">
        <v>390</v>
      </c>
      <c r="E171" s="21" t="s">
        <v>388</v>
      </c>
      <c r="F171" s="1">
        <v>1</v>
      </c>
      <c r="G171" s="1">
        <v>1</v>
      </c>
      <c r="H171" s="1">
        <v>197</v>
      </c>
      <c r="I171" s="1">
        <v>280</v>
      </c>
      <c r="J171" s="1">
        <v>70</v>
      </c>
      <c r="K171" s="72" t="s">
        <v>6455</v>
      </c>
      <c r="L171" s="81"/>
      <c r="M171" s="78"/>
    </row>
    <row r="172" spans="1:13">
      <c r="A172" s="1">
        <v>100000979</v>
      </c>
      <c r="B172" s="1" t="s">
        <v>6</v>
      </c>
      <c r="C172" s="1" t="s">
        <v>242</v>
      </c>
      <c r="D172" s="1" t="s">
        <v>150</v>
      </c>
      <c r="E172" s="21" t="s">
        <v>391</v>
      </c>
      <c r="F172" s="1">
        <v>1</v>
      </c>
      <c r="G172" s="1">
        <v>1</v>
      </c>
      <c r="H172" s="1">
        <v>138</v>
      </c>
      <c r="I172" s="1">
        <v>280</v>
      </c>
      <c r="J172" s="1">
        <v>70</v>
      </c>
      <c r="K172" s="72" t="s">
        <v>6455</v>
      </c>
      <c r="L172" s="81"/>
      <c r="M172" s="78"/>
    </row>
    <row r="173" spans="1:13">
      <c r="A173" s="1">
        <v>100000981</v>
      </c>
      <c r="B173" s="1" t="s">
        <v>6</v>
      </c>
      <c r="C173" s="1" t="s">
        <v>242</v>
      </c>
      <c r="D173" s="1" t="s">
        <v>393</v>
      </c>
      <c r="E173" s="21" t="s">
        <v>391</v>
      </c>
      <c r="F173" s="1">
        <v>1</v>
      </c>
      <c r="G173" s="1">
        <v>1</v>
      </c>
      <c r="H173" s="1">
        <v>204</v>
      </c>
      <c r="I173" s="1">
        <v>400</v>
      </c>
      <c r="J173" s="1">
        <v>100</v>
      </c>
      <c r="K173" s="72" t="s">
        <v>6455</v>
      </c>
      <c r="L173" s="81"/>
      <c r="M173" s="78"/>
    </row>
    <row r="174" spans="1:13">
      <c r="A174" s="1">
        <v>100000986</v>
      </c>
      <c r="B174" s="1" t="s">
        <v>6</v>
      </c>
      <c r="C174" s="1" t="s">
        <v>242</v>
      </c>
      <c r="D174" s="1" t="s">
        <v>397</v>
      </c>
      <c r="E174" s="21" t="s">
        <v>395</v>
      </c>
      <c r="F174" s="1">
        <v>1</v>
      </c>
      <c r="G174" s="1">
        <v>2</v>
      </c>
      <c r="H174" s="1">
        <v>103</v>
      </c>
      <c r="I174" s="1">
        <v>280</v>
      </c>
      <c r="J174" s="1">
        <v>70</v>
      </c>
      <c r="K174" s="72" t="s">
        <v>6455</v>
      </c>
      <c r="L174" s="81"/>
      <c r="M174" s="78"/>
    </row>
    <row r="175" spans="1:13">
      <c r="A175" s="1">
        <v>100000987</v>
      </c>
      <c r="B175" s="1" t="s">
        <v>6</v>
      </c>
      <c r="C175" s="1" t="s">
        <v>242</v>
      </c>
      <c r="D175" s="1" t="s">
        <v>398</v>
      </c>
      <c r="E175" s="21" t="s">
        <v>399</v>
      </c>
      <c r="F175" s="1">
        <v>1</v>
      </c>
      <c r="G175" s="1">
        <v>1</v>
      </c>
      <c r="H175" s="1">
        <v>117</v>
      </c>
      <c r="I175" s="1">
        <v>280</v>
      </c>
      <c r="J175" s="1">
        <v>70</v>
      </c>
      <c r="K175" s="72" t="s">
        <v>6455</v>
      </c>
      <c r="L175" s="81"/>
      <c r="M175" s="78"/>
    </row>
    <row r="176" spans="1:13">
      <c r="A176" s="1">
        <v>100000994</v>
      </c>
      <c r="B176" s="1" t="s">
        <v>6</v>
      </c>
      <c r="C176" s="1" t="s">
        <v>242</v>
      </c>
      <c r="D176" s="1" t="s">
        <v>45</v>
      </c>
      <c r="E176" s="21" t="s">
        <v>401</v>
      </c>
      <c r="F176" s="1">
        <v>1</v>
      </c>
      <c r="G176" s="1">
        <v>1</v>
      </c>
      <c r="H176" s="1">
        <v>128</v>
      </c>
      <c r="I176" s="1">
        <v>280</v>
      </c>
      <c r="J176" s="1">
        <v>70</v>
      </c>
      <c r="K176" s="72" t="s">
        <v>6455</v>
      </c>
      <c r="L176" s="81"/>
      <c r="M176" s="78"/>
    </row>
    <row r="177" spans="1:13">
      <c r="A177" s="1">
        <v>100001005</v>
      </c>
      <c r="B177" s="1" t="s">
        <v>6</v>
      </c>
      <c r="C177" s="1" t="s">
        <v>242</v>
      </c>
      <c r="D177" s="1" t="s">
        <v>176</v>
      </c>
      <c r="E177" s="21" t="s">
        <v>402</v>
      </c>
      <c r="F177" s="1">
        <v>1</v>
      </c>
      <c r="G177" s="1">
        <v>1</v>
      </c>
      <c r="H177" s="1">
        <v>461</v>
      </c>
      <c r="I177" s="1">
        <v>470</v>
      </c>
      <c r="J177" s="1">
        <v>120</v>
      </c>
      <c r="K177" s="72" t="s">
        <v>6455</v>
      </c>
      <c r="L177" s="81"/>
      <c r="M177" s="78"/>
    </row>
    <row r="178" spans="1:13">
      <c r="A178" s="1">
        <v>100001013</v>
      </c>
      <c r="B178" s="1" t="s">
        <v>6</v>
      </c>
      <c r="C178" s="1" t="s">
        <v>405</v>
      </c>
      <c r="D178" s="1" t="s">
        <v>12</v>
      </c>
      <c r="E178" s="21" t="s">
        <v>404</v>
      </c>
      <c r="F178" s="1">
        <v>1</v>
      </c>
      <c r="G178" s="1">
        <v>1</v>
      </c>
      <c r="H178" s="1">
        <v>284</v>
      </c>
      <c r="I178" s="1">
        <v>400</v>
      </c>
      <c r="J178" s="1">
        <v>100</v>
      </c>
      <c r="K178" s="72" t="s">
        <v>6455</v>
      </c>
      <c r="L178" s="81"/>
      <c r="M178" s="78"/>
    </row>
    <row r="179" spans="1:13">
      <c r="A179" s="1">
        <v>100001020</v>
      </c>
      <c r="B179" s="1" t="s">
        <v>6</v>
      </c>
      <c r="C179" s="1" t="s">
        <v>405</v>
      </c>
      <c r="D179" s="1" t="s">
        <v>12</v>
      </c>
      <c r="E179" s="21" t="s">
        <v>408</v>
      </c>
      <c r="F179" s="1">
        <v>1</v>
      </c>
      <c r="G179" s="1">
        <v>1</v>
      </c>
      <c r="H179" s="1">
        <v>92</v>
      </c>
      <c r="I179" s="1">
        <v>230</v>
      </c>
      <c r="J179" s="1">
        <v>60</v>
      </c>
      <c r="K179" s="72" t="s">
        <v>6455</v>
      </c>
      <c r="L179" s="81"/>
      <c r="M179" s="78"/>
    </row>
    <row r="180" spans="1:13">
      <c r="A180" s="1">
        <v>100001024</v>
      </c>
      <c r="B180" s="1" t="s">
        <v>6</v>
      </c>
      <c r="C180" s="1" t="s">
        <v>405</v>
      </c>
      <c r="D180" s="1" t="s">
        <v>12</v>
      </c>
      <c r="E180" s="21" t="s">
        <v>410</v>
      </c>
      <c r="F180" s="1">
        <v>1</v>
      </c>
      <c r="G180" s="1">
        <v>1</v>
      </c>
      <c r="H180" s="1">
        <v>227</v>
      </c>
      <c r="I180" s="1">
        <v>400</v>
      </c>
      <c r="J180" s="1">
        <v>100</v>
      </c>
      <c r="K180" s="72" t="s">
        <v>6455</v>
      </c>
      <c r="L180" s="81"/>
      <c r="M180" s="78"/>
    </row>
    <row r="181" spans="1:13">
      <c r="A181" s="1">
        <v>100001029</v>
      </c>
      <c r="B181" s="1" t="s">
        <v>6</v>
      </c>
      <c r="C181" s="1" t="s">
        <v>405</v>
      </c>
      <c r="D181" s="1" t="s">
        <v>176</v>
      </c>
      <c r="E181" s="21" t="s">
        <v>412</v>
      </c>
      <c r="F181" s="1">
        <v>1</v>
      </c>
      <c r="G181" s="1">
        <v>1</v>
      </c>
      <c r="H181" s="1">
        <v>270</v>
      </c>
      <c r="I181" s="1">
        <v>400</v>
      </c>
      <c r="J181" s="1">
        <v>100</v>
      </c>
      <c r="K181" s="72" t="s">
        <v>6455</v>
      </c>
      <c r="L181" s="81"/>
      <c r="M181" s="78"/>
    </row>
    <row r="182" spans="1:13">
      <c r="A182" s="1">
        <v>100001034</v>
      </c>
      <c r="B182" s="1" t="s">
        <v>6</v>
      </c>
      <c r="C182" s="1" t="s">
        <v>405</v>
      </c>
      <c r="D182" s="1" t="s">
        <v>12</v>
      </c>
      <c r="E182" s="21" t="s">
        <v>414</v>
      </c>
      <c r="F182" s="1">
        <v>1</v>
      </c>
      <c r="G182" s="1">
        <v>1</v>
      </c>
      <c r="H182" s="1">
        <v>268</v>
      </c>
      <c r="I182" s="1">
        <v>400</v>
      </c>
      <c r="J182" s="1">
        <v>100</v>
      </c>
      <c r="K182" s="72" t="s">
        <v>6455</v>
      </c>
      <c r="L182" s="81"/>
      <c r="M182" s="78"/>
    </row>
    <row r="183" spans="1:13">
      <c r="A183" s="1">
        <v>100001040</v>
      </c>
      <c r="B183" s="1" t="s">
        <v>6</v>
      </c>
      <c r="C183" s="1" t="s">
        <v>405</v>
      </c>
      <c r="D183" s="1" t="s">
        <v>12</v>
      </c>
      <c r="E183" s="21" t="s">
        <v>416</v>
      </c>
      <c r="F183" s="1">
        <v>1</v>
      </c>
      <c r="G183" s="1">
        <v>1</v>
      </c>
      <c r="H183" s="1">
        <v>342</v>
      </c>
      <c r="I183" s="1">
        <v>470</v>
      </c>
      <c r="J183" s="1">
        <v>120</v>
      </c>
      <c r="K183" s="72" t="s">
        <v>6455</v>
      </c>
      <c r="L183" s="81"/>
      <c r="M183" s="78"/>
    </row>
    <row r="184" spans="1:13">
      <c r="A184" s="1">
        <v>100001042</v>
      </c>
      <c r="B184" s="1" t="s">
        <v>6</v>
      </c>
      <c r="C184" s="1" t="s">
        <v>405</v>
      </c>
      <c r="D184" s="1" t="s">
        <v>18</v>
      </c>
      <c r="E184" s="21" t="s">
        <v>418</v>
      </c>
      <c r="F184" s="1">
        <v>1</v>
      </c>
      <c r="G184" s="1">
        <v>1</v>
      </c>
      <c r="H184" s="1">
        <v>543</v>
      </c>
      <c r="I184" s="1">
        <v>570</v>
      </c>
      <c r="J184" s="1">
        <v>140</v>
      </c>
      <c r="K184" s="72" t="s">
        <v>6455</v>
      </c>
      <c r="L184" s="81"/>
      <c r="M184" s="78"/>
    </row>
    <row r="185" spans="1:13">
      <c r="A185" s="1">
        <v>100001045</v>
      </c>
      <c r="B185" s="1" t="s">
        <v>6</v>
      </c>
      <c r="C185" s="1" t="s">
        <v>405</v>
      </c>
      <c r="D185" s="1" t="s">
        <v>419</v>
      </c>
      <c r="E185" s="21" t="s">
        <v>420</v>
      </c>
      <c r="F185" s="1">
        <v>1</v>
      </c>
      <c r="G185" s="1">
        <v>1</v>
      </c>
      <c r="H185" s="1">
        <v>775</v>
      </c>
      <c r="I185" s="1">
        <v>740</v>
      </c>
      <c r="J185" s="1">
        <v>190</v>
      </c>
      <c r="K185" s="72" t="s">
        <v>6455</v>
      </c>
      <c r="L185" s="81"/>
      <c r="M185" s="78"/>
    </row>
    <row r="186" spans="1:13">
      <c r="A186" s="1">
        <v>100001067</v>
      </c>
      <c r="B186" s="1" t="s">
        <v>6</v>
      </c>
      <c r="C186" s="1" t="s">
        <v>405</v>
      </c>
      <c r="D186" s="1" t="s">
        <v>12</v>
      </c>
      <c r="E186" s="21" t="s">
        <v>426</v>
      </c>
      <c r="F186" s="1">
        <v>1</v>
      </c>
      <c r="G186" s="1">
        <v>1</v>
      </c>
      <c r="H186" s="1">
        <v>543</v>
      </c>
      <c r="I186" s="1">
        <v>570</v>
      </c>
      <c r="J186" s="1">
        <v>140</v>
      </c>
      <c r="K186" s="72" t="s">
        <v>6455</v>
      </c>
      <c r="L186" s="81"/>
      <c r="M186" s="78"/>
    </row>
    <row r="187" spans="1:13">
      <c r="A187" s="1">
        <v>100001073</v>
      </c>
      <c r="B187" s="1" t="s">
        <v>6</v>
      </c>
      <c r="C187" s="1" t="s">
        <v>405</v>
      </c>
      <c r="D187" s="1" t="s">
        <v>12</v>
      </c>
      <c r="E187" s="21" t="s">
        <v>427</v>
      </c>
      <c r="F187" s="1">
        <v>1</v>
      </c>
      <c r="G187" s="1">
        <v>1</v>
      </c>
      <c r="H187" s="1">
        <v>740</v>
      </c>
      <c r="I187" s="1">
        <v>740</v>
      </c>
      <c r="J187" s="1">
        <v>190</v>
      </c>
      <c r="K187" s="72" t="s">
        <v>6455</v>
      </c>
      <c r="L187" s="81"/>
      <c r="M187" s="78"/>
    </row>
    <row r="188" spans="1:13">
      <c r="A188" s="1">
        <v>100001076</v>
      </c>
      <c r="B188" s="1" t="s">
        <v>6</v>
      </c>
      <c r="C188" s="1" t="s">
        <v>405</v>
      </c>
      <c r="D188" s="1" t="s">
        <v>12</v>
      </c>
      <c r="E188" s="21" t="s">
        <v>428</v>
      </c>
      <c r="F188" s="1">
        <v>1</v>
      </c>
      <c r="G188" s="1">
        <v>1</v>
      </c>
      <c r="H188" s="1">
        <v>79</v>
      </c>
      <c r="I188" s="1">
        <v>230</v>
      </c>
      <c r="J188" s="1">
        <v>60</v>
      </c>
      <c r="K188" s="72" t="s">
        <v>6455</v>
      </c>
      <c r="L188" s="81"/>
      <c r="M188" s="78"/>
    </row>
    <row r="189" spans="1:13">
      <c r="A189" s="1">
        <v>100001082</v>
      </c>
      <c r="B189" s="1" t="s">
        <v>6</v>
      </c>
      <c r="C189" s="1" t="s">
        <v>405</v>
      </c>
      <c r="D189" s="1" t="s">
        <v>12</v>
      </c>
      <c r="E189" s="21" t="s">
        <v>430</v>
      </c>
      <c r="F189" s="1">
        <v>1</v>
      </c>
      <c r="G189" s="1">
        <v>1</v>
      </c>
      <c r="H189" s="1">
        <v>103</v>
      </c>
      <c r="I189" s="1">
        <v>280</v>
      </c>
      <c r="J189" s="1">
        <v>70</v>
      </c>
      <c r="K189" s="72" t="s">
        <v>6455</v>
      </c>
      <c r="L189" s="81"/>
      <c r="M189" s="78"/>
    </row>
    <row r="190" spans="1:13">
      <c r="A190" s="1">
        <v>100001087</v>
      </c>
      <c r="B190" s="1" t="s">
        <v>6</v>
      </c>
      <c r="C190" s="1" t="s">
        <v>405</v>
      </c>
      <c r="D190" s="1" t="s">
        <v>176</v>
      </c>
      <c r="E190" s="21" t="s">
        <v>432</v>
      </c>
      <c r="F190" s="1">
        <v>1</v>
      </c>
      <c r="G190" s="1">
        <v>1</v>
      </c>
      <c r="H190" s="1">
        <v>27</v>
      </c>
      <c r="I190" s="1">
        <v>150</v>
      </c>
      <c r="J190" s="1">
        <v>40</v>
      </c>
      <c r="K190" s="72" t="s">
        <v>6455</v>
      </c>
      <c r="L190" s="81"/>
      <c r="M190" s="78"/>
    </row>
    <row r="191" spans="1:13">
      <c r="A191" s="1">
        <v>100001093</v>
      </c>
      <c r="B191" s="1" t="s">
        <v>6</v>
      </c>
      <c r="C191" s="1" t="s">
        <v>405</v>
      </c>
      <c r="D191" s="1" t="s">
        <v>12</v>
      </c>
      <c r="E191" s="21" t="s">
        <v>434</v>
      </c>
      <c r="F191" s="1">
        <v>1</v>
      </c>
      <c r="G191" s="1">
        <v>1</v>
      </c>
      <c r="H191" s="1">
        <v>37</v>
      </c>
      <c r="I191" s="1">
        <v>150</v>
      </c>
      <c r="J191" s="1">
        <v>40</v>
      </c>
      <c r="K191" s="72" t="s">
        <v>6455</v>
      </c>
      <c r="L191" s="81"/>
      <c r="M191" s="78"/>
    </row>
    <row r="192" spans="1:13">
      <c r="A192" s="1">
        <v>100001102</v>
      </c>
      <c r="B192" s="1" t="s">
        <v>6</v>
      </c>
      <c r="C192" s="1" t="s">
        <v>405</v>
      </c>
      <c r="D192" s="1" t="s">
        <v>12</v>
      </c>
      <c r="E192" s="21" t="s">
        <v>436</v>
      </c>
      <c r="F192" s="1">
        <v>1</v>
      </c>
      <c r="G192" s="1">
        <v>1</v>
      </c>
      <c r="H192" s="1">
        <v>208</v>
      </c>
      <c r="I192" s="1">
        <v>400</v>
      </c>
      <c r="J192" s="1">
        <v>100</v>
      </c>
      <c r="K192" s="72" t="s">
        <v>6455</v>
      </c>
      <c r="L192" s="81"/>
      <c r="M192" s="78"/>
    </row>
    <row r="193" spans="1:13">
      <c r="A193" s="1">
        <v>100001108</v>
      </c>
      <c r="B193" s="1" t="s">
        <v>6</v>
      </c>
      <c r="C193" s="1" t="s">
        <v>405</v>
      </c>
      <c r="D193" s="1" t="s">
        <v>12</v>
      </c>
      <c r="E193" s="21" t="s">
        <v>438</v>
      </c>
      <c r="F193" s="1">
        <v>1</v>
      </c>
      <c r="G193" s="1">
        <v>1</v>
      </c>
      <c r="H193" s="1">
        <v>381</v>
      </c>
      <c r="I193" s="1">
        <v>470</v>
      </c>
      <c r="J193" s="1">
        <v>120</v>
      </c>
      <c r="K193" s="72" t="s">
        <v>6455</v>
      </c>
      <c r="L193" s="81"/>
      <c r="M193" s="78"/>
    </row>
    <row r="194" spans="1:13">
      <c r="A194" s="1">
        <v>100001113</v>
      </c>
      <c r="B194" s="1" t="s">
        <v>6</v>
      </c>
      <c r="C194" s="1" t="s">
        <v>405</v>
      </c>
      <c r="D194" s="1" t="s">
        <v>446</v>
      </c>
      <c r="E194" s="21" t="s">
        <v>441</v>
      </c>
      <c r="F194" s="1">
        <v>2</v>
      </c>
      <c r="G194" s="1">
        <v>3</v>
      </c>
      <c r="H194" s="1">
        <v>37</v>
      </c>
      <c r="I194" s="1">
        <v>150</v>
      </c>
      <c r="J194" s="1">
        <v>40</v>
      </c>
      <c r="K194" s="72" t="s">
        <v>6455</v>
      </c>
      <c r="L194" s="81"/>
      <c r="M194" s="78"/>
    </row>
    <row r="195" spans="1:13">
      <c r="A195" s="1">
        <v>100001113</v>
      </c>
      <c r="B195" s="1" t="s">
        <v>6</v>
      </c>
      <c r="C195" s="1" t="s">
        <v>405</v>
      </c>
      <c r="D195" s="1" t="s">
        <v>446</v>
      </c>
      <c r="E195" s="21" t="s">
        <v>447</v>
      </c>
      <c r="F195" s="1">
        <v>2</v>
      </c>
      <c r="G195" s="1">
        <v>1</v>
      </c>
      <c r="H195" s="1">
        <v>10</v>
      </c>
      <c r="I195" s="1">
        <v>100</v>
      </c>
      <c r="J195" s="1">
        <v>25</v>
      </c>
      <c r="K195" s="72" t="s">
        <v>6455</v>
      </c>
      <c r="L195" s="81"/>
      <c r="M195" s="78"/>
    </row>
    <row r="196" spans="1:13">
      <c r="A196" s="1">
        <v>100001118</v>
      </c>
      <c r="B196" s="1" t="s">
        <v>6</v>
      </c>
      <c r="C196" s="1" t="s">
        <v>405</v>
      </c>
      <c r="D196" s="1" t="s">
        <v>12</v>
      </c>
      <c r="E196" s="21" t="s">
        <v>448</v>
      </c>
      <c r="F196" s="1">
        <v>1</v>
      </c>
      <c r="G196" s="1">
        <v>1</v>
      </c>
      <c r="H196" s="1">
        <v>228</v>
      </c>
      <c r="I196" s="1">
        <v>400</v>
      </c>
      <c r="J196" s="1">
        <v>100</v>
      </c>
      <c r="K196" s="72" t="s">
        <v>6455</v>
      </c>
      <c r="L196" s="81"/>
      <c r="M196" s="78"/>
    </row>
    <row r="197" spans="1:13">
      <c r="A197" s="1">
        <v>100001120</v>
      </c>
      <c r="B197" s="1" t="s">
        <v>6</v>
      </c>
      <c r="C197" s="1" t="s">
        <v>405</v>
      </c>
      <c r="D197" s="1" t="s">
        <v>176</v>
      </c>
      <c r="E197" s="21" t="s">
        <v>450</v>
      </c>
      <c r="F197" s="1">
        <v>1</v>
      </c>
      <c r="G197" s="1">
        <v>1</v>
      </c>
      <c r="H197" s="1">
        <v>161</v>
      </c>
      <c r="I197" s="1">
        <v>280</v>
      </c>
      <c r="J197" s="1">
        <v>70</v>
      </c>
      <c r="K197" s="72" t="s">
        <v>6455</v>
      </c>
      <c r="L197" s="81"/>
      <c r="M197" s="78"/>
    </row>
    <row r="198" spans="1:13">
      <c r="A198" s="1">
        <v>100001133</v>
      </c>
      <c r="B198" s="1" t="s">
        <v>6</v>
      </c>
      <c r="C198" s="1" t="s">
        <v>405</v>
      </c>
      <c r="D198" s="1" t="s">
        <v>452</v>
      </c>
      <c r="E198" s="21" t="s">
        <v>453</v>
      </c>
      <c r="F198" s="1">
        <v>1</v>
      </c>
      <c r="G198" s="1">
        <v>1</v>
      </c>
      <c r="H198" s="1">
        <v>1607</v>
      </c>
      <c r="I198" s="1">
        <v>1000</v>
      </c>
      <c r="J198" s="1">
        <v>250</v>
      </c>
      <c r="K198" s="72" t="s">
        <v>6455</v>
      </c>
      <c r="L198" s="81"/>
      <c r="M198" s="78"/>
    </row>
    <row r="199" spans="1:13">
      <c r="A199" s="1">
        <v>100001138</v>
      </c>
      <c r="B199" s="1" t="s">
        <v>6</v>
      </c>
      <c r="C199" s="1" t="s">
        <v>405</v>
      </c>
      <c r="D199" s="1" t="s">
        <v>176</v>
      </c>
      <c r="E199" s="21" t="s">
        <v>455</v>
      </c>
      <c r="F199" s="1">
        <v>1</v>
      </c>
      <c r="G199" s="1">
        <v>1</v>
      </c>
      <c r="H199" s="1">
        <v>378</v>
      </c>
      <c r="I199" s="1">
        <v>470</v>
      </c>
      <c r="J199" s="1">
        <v>120</v>
      </c>
      <c r="K199" s="72" t="s">
        <v>6455</v>
      </c>
      <c r="L199" s="81"/>
      <c r="M199" s="78"/>
    </row>
    <row r="200" spans="1:13">
      <c r="A200" s="1">
        <v>100001142</v>
      </c>
      <c r="B200" s="1" t="s">
        <v>6</v>
      </c>
      <c r="C200" s="1" t="s">
        <v>405</v>
      </c>
      <c r="D200" s="1" t="s">
        <v>446</v>
      </c>
      <c r="E200" s="21" t="s">
        <v>457</v>
      </c>
      <c r="F200" s="1">
        <v>1</v>
      </c>
      <c r="G200" s="1">
        <v>2</v>
      </c>
      <c r="H200" s="1">
        <v>47</v>
      </c>
      <c r="I200" s="1">
        <v>150</v>
      </c>
      <c r="J200" s="1">
        <v>40</v>
      </c>
      <c r="K200" s="72" t="s">
        <v>6455</v>
      </c>
      <c r="L200" s="81"/>
      <c r="M200" s="78"/>
    </row>
    <row r="201" spans="1:13">
      <c r="A201" s="1">
        <v>100001145</v>
      </c>
      <c r="B201" s="1" t="s">
        <v>6</v>
      </c>
      <c r="C201" s="1" t="s">
        <v>405</v>
      </c>
      <c r="D201" s="1" t="s">
        <v>176</v>
      </c>
      <c r="E201" s="21" t="s">
        <v>459</v>
      </c>
      <c r="F201" s="1">
        <v>1</v>
      </c>
      <c r="G201" s="1">
        <v>1</v>
      </c>
      <c r="H201" s="1">
        <v>187</v>
      </c>
      <c r="I201" s="1">
        <v>280</v>
      </c>
      <c r="J201" s="1">
        <v>70</v>
      </c>
      <c r="K201" s="72" t="s">
        <v>6455</v>
      </c>
      <c r="L201" s="81"/>
      <c r="M201" s="78"/>
    </row>
    <row r="202" spans="1:13">
      <c r="A202" s="1">
        <v>100001150</v>
      </c>
      <c r="B202" s="1" t="s">
        <v>6</v>
      </c>
      <c r="C202" s="1" t="s">
        <v>405</v>
      </c>
      <c r="D202" s="1" t="s">
        <v>12</v>
      </c>
      <c r="E202" s="21" t="s">
        <v>461</v>
      </c>
      <c r="F202" s="1">
        <v>1</v>
      </c>
      <c r="G202" s="1">
        <v>1</v>
      </c>
      <c r="H202" s="1">
        <v>223</v>
      </c>
      <c r="I202" s="1">
        <v>400</v>
      </c>
      <c r="J202" s="1">
        <v>100</v>
      </c>
      <c r="K202" s="72" t="s">
        <v>6455</v>
      </c>
      <c r="L202" s="81"/>
      <c r="M202" s="78"/>
    </row>
    <row r="203" spans="1:13">
      <c r="A203" s="1">
        <v>100001156</v>
      </c>
      <c r="B203" s="1" t="s">
        <v>6</v>
      </c>
      <c r="C203" s="1" t="s">
        <v>405</v>
      </c>
      <c r="D203" s="1" t="s">
        <v>176</v>
      </c>
      <c r="E203" s="21" t="s">
        <v>463</v>
      </c>
      <c r="F203" s="1">
        <v>1</v>
      </c>
      <c r="G203" s="1">
        <v>1</v>
      </c>
      <c r="H203" s="1">
        <v>321</v>
      </c>
      <c r="I203" s="1">
        <v>470</v>
      </c>
      <c r="J203" s="1">
        <v>120</v>
      </c>
      <c r="K203" s="72" t="s">
        <v>6455</v>
      </c>
      <c r="L203" s="81"/>
      <c r="M203" s="78"/>
    </row>
    <row r="204" spans="1:13">
      <c r="A204" s="1">
        <v>100001159</v>
      </c>
      <c r="B204" s="1" t="s">
        <v>6</v>
      </c>
      <c r="C204" s="1" t="s">
        <v>405</v>
      </c>
      <c r="D204" s="1" t="s">
        <v>465</v>
      </c>
      <c r="E204" s="21" t="s">
        <v>466</v>
      </c>
      <c r="F204" s="1">
        <v>1</v>
      </c>
      <c r="G204" s="1">
        <v>1</v>
      </c>
      <c r="H204" s="1">
        <v>428</v>
      </c>
      <c r="I204" s="1">
        <v>470</v>
      </c>
      <c r="J204" s="1">
        <v>120</v>
      </c>
      <c r="K204" s="72" t="s">
        <v>6455</v>
      </c>
      <c r="L204" s="81"/>
      <c r="M204" s="78"/>
    </row>
    <row r="205" spans="1:13">
      <c r="A205" s="1">
        <v>100001166</v>
      </c>
      <c r="B205" s="1" t="s">
        <v>6</v>
      </c>
      <c r="C205" s="1" t="s">
        <v>469</v>
      </c>
      <c r="D205" s="1" t="s">
        <v>176</v>
      </c>
      <c r="E205" s="21" t="s">
        <v>468</v>
      </c>
      <c r="F205" s="1">
        <v>1</v>
      </c>
      <c r="G205" s="1">
        <v>1</v>
      </c>
      <c r="H205" s="1">
        <v>419</v>
      </c>
      <c r="I205" s="1">
        <v>470</v>
      </c>
      <c r="J205" s="1">
        <v>120</v>
      </c>
      <c r="K205" s="72" t="s">
        <v>6455</v>
      </c>
      <c r="L205" s="81"/>
      <c r="M205" s="78"/>
    </row>
    <row r="206" spans="1:13">
      <c r="A206" s="1">
        <v>100001169</v>
      </c>
      <c r="B206" s="1" t="s">
        <v>6</v>
      </c>
      <c r="C206" s="1" t="s">
        <v>469</v>
      </c>
      <c r="D206" s="1" t="s">
        <v>176</v>
      </c>
      <c r="E206" s="21" t="s">
        <v>471</v>
      </c>
      <c r="F206" s="1">
        <v>2</v>
      </c>
      <c r="G206" s="1">
        <v>1</v>
      </c>
      <c r="H206" s="1">
        <v>236</v>
      </c>
      <c r="I206" s="1">
        <v>400</v>
      </c>
      <c r="J206" s="1">
        <v>100</v>
      </c>
      <c r="K206" s="72" t="s">
        <v>6455</v>
      </c>
      <c r="L206" s="81"/>
      <c r="M206" s="78"/>
    </row>
    <row r="207" spans="1:13">
      <c r="A207" s="1">
        <v>100001169</v>
      </c>
      <c r="B207" s="1" t="s">
        <v>6</v>
      </c>
      <c r="C207" s="1" t="s">
        <v>469</v>
      </c>
      <c r="D207" s="1" t="s">
        <v>176</v>
      </c>
      <c r="E207" s="21" t="s">
        <v>474</v>
      </c>
      <c r="F207" s="1">
        <v>2</v>
      </c>
      <c r="G207" s="1">
        <v>1</v>
      </c>
      <c r="H207" s="1">
        <v>139</v>
      </c>
      <c r="I207" s="1">
        <v>280</v>
      </c>
      <c r="J207" s="1">
        <v>70</v>
      </c>
      <c r="K207" s="72" t="s">
        <v>6455</v>
      </c>
      <c r="L207" s="81"/>
      <c r="M207" s="78"/>
    </row>
    <row r="208" spans="1:13">
      <c r="A208" s="1">
        <v>100001177</v>
      </c>
      <c r="B208" s="1" t="s">
        <v>6</v>
      </c>
      <c r="C208" s="1" t="s">
        <v>469</v>
      </c>
      <c r="D208" s="1" t="s">
        <v>176</v>
      </c>
      <c r="E208" s="21" t="s">
        <v>475</v>
      </c>
      <c r="F208" s="1">
        <v>1</v>
      </c>
      <c r="G208" s="1">
        <v>1</v>
      </c>
      <c r="H208" s="1">
        <v>377</v>
      </c>
      <c r="I208" s="1">
        <v>470</v>
      </c>
      <c r="J208" s="1">
        <v>120</v>
      </c>
      <c r="K208" s="72" t="s">
        <v>6455</v>
      </c>
      <c r="L208" s="81"/>
      <c r="M208" s="78"/>
    </row>
    <row r="209" spans="1:13">
      <c r="A209" s="1">
        <v>100001179</v>
      </c>
      <c r="B209" s="1" t="s">
        <v>6</v>
      </c>
      <c r="C209" s="1" t="s">
        <v>469</v>
      </c>
      <c r="D209" s="1" t="s">
        <v>12</v>
      </c>
      <c r="E209" s="21" t="s">
        <v>477</v>
      </c>
      <c r="F209" s="1">
        <v>1</v>
      </c>
      <c r="G209" s="1">
        <v>1</v>
      </c>
      <c r="H209" s="1">
        <v>34</v>
      </c>
      <c r="I209" s="1">
        <v>150</v>
      </c>
      <c r="J209" s="1">
        <v>40</v>
      </c>
      <c r="K209" s="72" t="s">
        <v>6455</v>
      </c>
      <c r="L209" s="81"/>
      <c r="M209" s="78"/>
    </row>
    <row r="210" spans="1:13">
      <c r="A210" s="1">
        <v>100001186</v>
      </c>
      <c r="B210" s="1" t="s">
        <v>6</v>
      </c>
      <c r="C210" s="1" t="s">
        <v>469</v>
      </c>
      <c r="D210" s="1" t="s">
        <v>12</v>
      </c>
      <c r="E210" s="21" t="s">
        <v>479</v>
      </c>
      <c r="F210" s="1">
        <v>1</v>
      </c>
      <c r="G210" s="1">
        <v>1</v>
      </c>
      <c r="H210" s="1">
        <v>111</v>
      </c>
      <c r="I210" s="1">
        <v>280</v>
      </c>
      <c r="J210" s="1">
        <v>70</v>
      </c>
      <c r="K210" s="72" t="s">
        <v>6455</v>
      </c>
      <c r="L210" s="81"/>
      <c r="M210" s="78"/>
    </row>
    <row r="211" spans="1:13">
      <c r="A211" s="1">
        <v>100001189</v>
      </c>
      <c r="B211" s="1" t="s">
        <v>6</v>
      </c>
      <c r="C211" s="1" t="s">
        <v>469</v>
      </c>
      <c r="D211" s="1" t="s">
        <v>12</v>
      </c>
      <c r="E211" s="21" t="s">
        <v>481</v>
      </c>
      <c r="F211" s="1">
        <v>1</v>
      </c>
      <c r="G211" s="1">
        <v>1</v>
      </c>
      <c r="H211" s="1">
        <v>58</v>
      </c>
      <c r="I211" s="1">
        <v>230</v>
      </c>
      <c r="J211" s="1">
        <v>60</v>
      </c>
      <c r="K211" s="72" t="s">
        <v>6455</v>
      </c>
      <c r="L211" s="81"/>
      <c r="M211" s="78"/>
    </row>
    <row r="212" spans="1:13">
      <c r="A212" s="1">
        <v>100001192</v>
      </c>
      <c r="B212" s="1" t="s">
        <v>6</v>
      </c>
      <c r="C212" s="1" t="s">
        <v>469</v>
      </c>
      <c r="D212" s="1" t="s">
        <v>12</v>
      </c>
      <c r="E212" s="21" t="s">
        <v>483</v>
      </c>
      <c r="F212" s="1">
        <v>1</v>
      </c>
      <c r="G212" s="1">
        <v>1</v>
      </c>
      <c r="H212" s="1">
        <v>240</v>
      </c>
      <c r="I212" s="1">
        <v>400</v>
      </c>
      <c r="J212" s="1">
        <v>100</v>
      </c>
      <c r="K212" s="72" t="s">
        <v>6455</v>
      </c>
      <c r="L212" s="81"/>
      <c r="M212" s="78"/>
    </row>
    <row r="213" spans="1:13">
      <c r="A213" s="1">
        <v>100001197</v>
      </c>
      <c r="B213" s="1" t="s">
        <v>6</v>
      </c>
      <c r="C213" s="1" t="s">
        <v>469</v>
      </c>
      <c r="D213" s="1" t="s">
        <v>485</v>
      </c>
      <c r="E213" s="21" t="s">
        <v>486</v>
      </c>
      <c r="F213" s="1">
        <v>1</v>
      </c>
      <c r="G213" s="1">
        <v>1</v>
      </c>
      <c r="H213" s="1">
        <v>588</v>
      </c>
      <c r="I213" s="1">
        <v>570</v>
      </c>
      <c r="J213" s="1">
        <v>140</v>
      </c>
      <c r="K213" s="72" t="s">
        <v>6455</v>
      </c>
      <c r="L213" s="81"/>
      <c r="M213" s="78"/>
    </row>
    <row r="214" spans="1:13">
      <c r="A214" s="1">
        <v>100001204</v>
      </c>
      <c r="B214" s="1" t="s">
        <v>6</v>
      </c>
      <c r="C214" s="1" t="s">
        <v>469</v>
      </c>
      <c r="D214" s="1" t="s">
        <v>488</v>
      </c>
      <c r="E214" s="21" t="s">
        <v>489</v>
      </c>
      <c r="F214" s="1">
        <v>1</v>
      </c>
      <c r="G214" s="1">
        <v>1</v>
      </c>
      <c r="H214" s="1">
        <v>154</v>
      </c>
      <c r="I214" s="1">
        <v>280</v>
      </c>
      <c r="J214" s="1">
        <v>70</v>
      </c>
      <c r="K214" s="72" t="s">
        <v>6455</v>
      </c>
      <c r="L214" s="81"/>
      <c r="M214" s="78"/>
    </row>
    <row r="215" spans="1:13">
      <c r="A215" s="1">
        <v>100001205</v>
      </c>
      <c r="B215" s="1" t="s">
        <v>6</v>
      </c>
      <c r="C215" s="1" t="s">
        <v>469</v>
      </c>
      <c r="D215" s="1" t="s">
        <v>490</v>
      </c>
      <c r="E215" s="21" t="s">
        <v>491</v>
      </c>
      <c r="F215" s="1">
        <v>1</v>
      </c>
      <c r="G215" s="1">
        <v>1</v>
      </c>
      <c r="H215" s="1">
        <v>365</v>
      </c>
      <c r="I215" s="1">
        <v>470</v>
      </c>
      <c r="J215" s="1">
        <v>120</v>
      </c>
      <c r="K215" s="72" t="s">
        <v>6455</v>
      </c>
      <c r="L215" s="81"/>
      <c r="M215" s="78"/>
    </row>
    <row r="216" spans="1:13">
      <c r="A216" s="1">
        <v>100001212</v>
      </c>
      <c r="B216" s="1" t="s">
        <v>6</v>
      </c>
      <c r="C216" s="1" t="s">
        <v>469</v>
      </c>
      <c r="D216" s="1" t="s">
        <v>271</v>
      </c>
      <c r="E216" s="21" t="s">
        <v>492</v>
      </c>
      <c r="F216" s="1">
        <v>1</v>
      </c>
      <c r="G216" s="1">
        <v>1</v>
      </c>
      <c r="H216" s="1">
        <v>468</v>
      </c>
      <c r="I216" s="1">
        <v>470</v>
      </c>
      <c r="J216" s="1">
        <v>120</v>
      </c>
      <c r="K216" s="72" t="s">
        <v>6455</v>
      </c>
      <c r="L216" s="81"/>
      <c r="M216" s="78"/>
    </row>
    <row r="217" spans="1:13">
      <c r="A217" s="1">
        <v>100001217</v>
      </c>
      <c r="B217" s="1" t="s">
        <v>6</v>
      </c>
      <c r="C217" s="1" t="s">
        <v>469</v>
      </c>
      <c r="D217" s="1" t="s">
        <v>12</v>
      </c>
      <c r="E217" s="21" t="s">
        <v>493</v>
      </c>
      <c r="F217" s="1">
        <v>1</v>
      </c>
      <c r="G217" s="1">
        <v>1</v>
      </c>
      <c r="H217" s="1">
        <v>463</v>
      </c>
      <c r="I217" s="1">
        <v>470</v>
      </c>
      <c r="J217" s="1">
        <v>120</v>
      </c>
      <c r="K217" s="72" t="s">
        <v>6455</v>
      </c>
      <c r="L217" s="81"/>
      <c r="M217" s="78"/>
    </row>
    <row r="218" spans="1:13">
      <c r="A218" s="1">
        <v>100001225</v>
      </c>
      <c r="B218" s="1" t="s">
        <v>6</v>
      </c>
      <c r="C218" s="1" t="s">
        <v>469</v>
      </c>
      <c r="D218" s="1" t="s">
        <v>12</v>
      </c>
      <c r="E218" s="21" t="s">
        <v>495</v>
      </c>
      <c r="F218" s="1">
        <v>1</v>
      </c>
      <c r="G218" s="1">
        <v>1</v>
      </c>
      <c r="H218" s="1">
        <v>946</v>
      </c>
      <c r="I218" s="1">
        <v>740</v>
      </c>
      <c r="J218" s="1">
        <v>190</v>
      </c>
      <c r="K218" s="72" t="s">
        <v>6455</v>
      </c>
      <c r="L218" s="81"/>
      <c r="M218" s="78"/>
    </row>
    <row r="219" spans="1:13">
      <c r="A219" s="1">
        <v>100001241</v>
      </c>
      <c r="B219" s="1" t="s">
        <v>6</v>
      </c>
      <c r="C219" s="1" t="s">
        <v>469</v>
      </c>
      <c r="D219" s="1" t="s">
        <v>500</v>
      </c>
      <c r="E219" s="21" t="s">
        <v>501</v>
      </c>
      <c r="F219" s="1">
        <v>1</v>
      </c>
      <c r="G219" s="1">
        <v>1</v>
      </c>
      <c r="H219" s="1">
        <v>91</v>
      </c>
      <c r="I219" s="1">
        <v>230</v>
      </c>
      <c r="J219" s="1">
        <v>60</v>
      </c>
      <c r="K219" s="72" t="s">
        <v>6455</v>
      </c>
      <c r="L219" s="81"/>
      <c r="M219" s="78"/>
    </row>
    <row r="220" spans="1:13">
      <c r="A220" s="1">
        <v>100001247</v>
      </c>
      <c r="B220" s="1" t="s">
        <v>6</v>
      </c>
      <c r="C220" s="1" t="s">
        <v>469</v>
      </c>
      <c r="D220" s="1" t="s">
        <v>502</v>
      </c>
      <c r="E220" s="21" t="s">
        <v>499</v>
      </c>
      <c r="F220" s="1">
        <v>2</v>
      </c>
      <c r="G220" s="1">
        <v>1</v>
      </c>
      <c r="H220" s="1">
        <v>106</v>
      </c>
      <c r="I220" s="1">
        <v>400</v>
      </c>
      <c r="J220" s="1">
        <v>100</v>
      </c>
      <c r="K220" s="72" t="s">
        <v>6053</v>
      </c>
      <c r="L220" s="81"/>
      <c r="M220" s="78"/>
    </row>
    <row r="221" spans="1:13">
      <c r="A221" s="1">
        <v>100001247</v>
      </c>
      <c r="B221" s="1" t="s">
        <v>6</v>
      </c>
      <c r="C221" s="1" t="s">
        <v>469</v>
      </c>
      <c r="D221" s="1" t="s">
        <v>502</v>
      </c>
      <c r="E221" s="21" t="s">
        <v>503</v>
      </c>
      <c r="F221" s="1">
        <v>2</v>
      </c>
      <c r="G221" s="1">
        <v>1</v>
      </c>
      <c r="H221" s="1">
        <v>801</v>
      </c>
      <c r="I221" s="1">
        <v>740</v>
      </c>
      <c r="J221" s="1">
        <v>190</v>
      </c>
      <c r="K221" s="72" t="s">
        <v>6455</v>
      </c>
      <c r="L221" s="81"/>
      <c r="M221" s="78"/>
    </row>
    <row r="222" spans="1:13">
      <c r="A222" s="1">
        <v>100001251</v>
      </c>
      <c r="B222" s="1" t="s">
        <v>6</v>
      </c>
      <c r="C222" s="1" t="s">
        <v>469</v>
      </c>
      <c r="D222" s="1" t="s">
        <v>100</v>
      </c>
      <c r="E222" s="21" t="s">
        <v>501</v>
      </c>
      <c r="F222" s="1">
        <v>1</v>
      </c>
      <c r="G222" s="1">
        <v>1</v>
      </c>
      <c r="H222" s="1">
        <v>253</v>
      </c>
      <c r="I222" s="1">
        <v>400</v>
      </c>
      <c r="J222" s="1">
        <v>100</v>
      </c>
      <c r="K222" s="72" t="s">
        <v>6455</v>
      </c>
      <c r="L222" s="81"/>
      <c r="M222" s="78"/>
    </row>
    <row r="223" spans="1:13">
      <c r="A223" s="1">
        <v>100001253</v>
      </c>
      <c r="B223" s="1" t="s">
        <v>6</v>
      </c>
      <c r="C223" s="1" t="s">
        <v>469</v>
      </c>
      <c r="D223" s="1" t="s">
        <v>12</v>
      </c>
      <c r="E223" s="21" t="s">
        <v>504</v>
      </c>
      <c r="F223" s="1">
        <v>1</v>
      </c>
      <c r="G223" s="1">
        <v>1</v>
      </c>
      <c r="H223" s="1">
        <v>754</v>
      </c>
      <c r="I223" s="1">
        <v>740</v>
      </c>
      <c r="J223" s="1">
        <v>190</v>
      </c>
      <c r="K223" s="72" t="s">
        <v>6455</v>
      </c>
      <c r="L223" s="81"/>
      <c r="M223" s="78"/>
    </row>
    <row r="224" spans="1:13">
      <c r="A224" s="1">
        <v>100001259</v>
      </c>
      <c r="B224" s="1" t="s">
        <v>6</v>
      </c>
      <c r="C224" s="1" t="s">
        <v>469</v>
      </c>
      <c r="D224" s="1" t="s">
        <v>176</v>
      </c>
      <c r="E224" s="21" t="s">
        <v>505</v>
      </c>
      <c r="F224" s="1">
        <v>1</v>
      </c>
      <c r="G224" s="1">
        <v>1</v>
      </c>
      <c r="H224" s="1">
        <v>228</v>
      </c>
      <c r="I224" s="1">
        <v>400</v>
      </c>
      <c r="J224" s="1">
        <v>100</v>
      </c>
      <c r="K224" s="72" t="s">
        <v>6455</v>
      </c>
      <c r="L224" s="81"/>
      <c r="M224" s="78"/>
    </row>
    <row r="225" spans="1:13">
      <c r="A225" s="1">
        <v>100001261</v>
      </c>
      <c r="B225" s="1" t="s">
        <v>6</v>
      </c>
      <c r="C225" s="1" t="s">
        <v>469</v>
      </c>
      <c r="D225" s="1" t="s">
        <v>18</v>
      </c>
      <c r="E225" s="21" t="s">
        <v>506</v>
      </c>
      <c r="F225" s="1">
        <v>1</v>
      </c>
      <c r="G225" s="1">
        <v>1</v>
      </c>
      <c r="H225" s="1">
        <v>510</v>
      </c>
      <c r="I225" s="1">
        <v>570</v>
      </c>
      <c r="J225" s="1">
        <v>140</v>
      </c>
      <c r="K225" s="72" t="s">
        <v>6455</v>
      </c>
      <c r="L225" s="81"/>
      <c r="M225" s="78"/>
    </row>
    <row r="226" spans="1:13">
      <c r="A226" s="1">
        <v>100001278</v>
      </c>
      <c r="B226" s="1" t="s">
        <v>6</v>
      </c>
      <c r="C226" s="1" t="s">
        <v>469</v>
      </c>
      <c r="D226" s="1" t="s">
        <v>176</v>
      </c>
      <c r="E226" s="21" t="s">
        <v>507</v>
      </c>
      <c r="F226" s="1">
        <v>2</v>
      </c>
      <c r="G226" s="1">
        <v>1</v>
      </c>
      <c r="H226" s="1">
        <v>393</v>
      </c>
      <c r="I226" s="1">
        <v>470</v>
      </c>
      <c r="J226" s="1">
        <v>120</v>
      </c>
      <c r="K226" s="72" t="s">
        <v>6455</v>
      </c>
      <c r="L226" s="81"/>
      <c r="M226" s="78"/>
    </row>
    <row r="227" spans="1:13">
      <c r="A227" s="1">
        <v>100001278</v>
      </c>
      <c r="B227" s="1" t="s">
        <v>6</v>
      </c>
      <c r="C227" s="1" t="s">
        <v>469</v>
      </c>
      <c r="D227" s="1" t="s">
        <v>176</v>
      </c>
      <c r="E227" s="21" t="s">
        <v>5964</v>
      </c>
      <c r="F227" s="1">
        <v>2</v>
      </c>
      <c r="G227" s="1">
        <v>1</v>
      </c>
      <c r="H227" s="1">
        <v>228</v>
      </c>
      <c r="I227" s="1">
        <v>400</v>
      </c>
      <c r="J227" s="1">
        <v>100</v>
      </c>
      <c r="K227" s="72" t="s">
        <v>6455</v>
      </c>
      <c r="L227" s="81"/>
      <c r="M227" s="78"/>
    </row>
    <row r="228" spans="1:13">
      <c r="A228" s="1">
        <v>100001286</v>
      </c>
      <c r="B228" s="1" t="s">
        <v>6</v>
      </c>
      <c r="C228" s="1" t="s">
        <v>469</v>
      </c>
      <c r="D228" s="1" t="s">
        <v>12</v>
      </c>
      <c r="E228" s="21" t="s">
        <v>509</v>
      </c>
      <c r="F228" s="1">
        <v>1</v>
      </c>
      <c r="G228" s="1">
        <v>1</v>
      </c>
      <c r="H228" s="1">
        <v>644</v>
      </c>
      <c r="I228" s="1">
        <v>570</v>
      </c>
      <c r="J228" s="1">
        <v>140</v>
      </c>
      <c r="K228" s="72" t="s">
        <v>6455</v>
      </c>
      <c r="L228" s="81"/>
      <c r="M228" s="78"/>
    </row>
    <row r="229" spans="1:13">
      <c r="A229" s="1">
        <v>100001298</v>
      </c>
      <c r="B229" s="1" t="s">
        <v>6</v>
      </c>
      <c r="C229" s="1" t="s">
        <v>469</v>
      </c>
      <c r="D229" s="1" t="s">
        <v>12</v>
      </c>
      <c r="E229" s="21" t="s">
        <v>511</v>
      </c>
      <c r="F229" s="1">
        <v>1</v>
      </c>
      <c r="G229" s="1">
        <v>1</v>
      </c>
      <c r="H229" s="1">
        <v>531</v>
      </c>
      <c r="I229" s="1">
        <v>570</v>
      </c>
      <c r="J229" s="1">
        <v>140</v>
      </c>
      <c r="K229" s="72" t="s">
        <v>6455</v>
      </c>
      <c r="L229" s="81"/>
      <c r="M229" s="78"/>
    </row>
    <row r="230" spans="1:13">
      <c r="A230" s="1">
        <v>100001304</v>
      </c>
      <c r="B230" s="1" t="s">
        <v>6</v>
      </c>
      <c r="C230" s="1" t="s">
        <v>469</v>
      </c>
      <c r="D230" s="1" t="s">
        <v>176</v>
      </c>
      <c r="E230" s="21" t="s">
        <v>513</v>
      </c>
      <c r="F230" s="1">
        <v>1</v>
      </c>
      <c r="G230" s="1">
        <v>1</v>
      </c>
      <c r="H230" s="1">
        <v>353</v>
      </c>
      <c r="I230" s="1">
        <v>470</v>
      </c>
      <c r="J230" s="1">
        <v>120</v>
      </c>
      <c r="K230" s="72" t="s">
        <v>6455</v>
      </c>
      <c r="L230" s="81"/>
      <c r="M230" s="78"/>
    </row>
    <row r="231" spans="1:13">
      <c r="A231" s="1">
        <v>100001307</v>
      </c>
      <c r="B231" s="1" t="s">
        <v>6</v>
      </c>
      <c r="C231" s="1" t="s">
        <v>469</v>
      </c>
      <c r="D231" s="1" t="s">
        <v>12</v>
      </c>
      <c r="E231" s="21" t="s">
        <v>515</v>
      </c>
      <c r="F231" s="1">
        <v>1</v>
      </c>
      <c r="G231" s="1">
        <v>1</v>
      </c>
      <c r="H231" s="1">
        <v>62</v>
      </c>
      <c r="I231" s="1">
        <v>230</v>
      </c>
      <c r="J231" s="1">
        <v>60</v>
      </c>
      <c r="K231" s="72" t="s">
        <v>6455</v>
      </c>
      <c r="L231" s="81"/>
      <c r="M231" s="78"/>
    </row>
    <row r="232" spans="1:13">
      <c r="A232" s="1">
        <v>100001312</v>
      </c>
      <c r="B232" s="1" t="s">
        <v>6</v>
      </c>
      <c r="C232" s="1" t="s">
        <v>469</v>
      </c>
      <c r="D232" s="1" t="s">
        <v>176</v>
      </c>
      <c r="E232" s="21" t="s">
        <v>517</v>
      </c>
      <c r="F232" s="1">
        <v>1</v>
      </c>
      <c r="G232" s="1">
        <v>1</v>
      </c>
      <c r="H232" s="1">
        <v>155</v>
      </c>
      <c r="I232" s="1">
        <v>280</v>
      </c>
      <c r="J232" s="1">
        <v>70</v>
      </c>
      <c r="K232" s="72" t="s">
        <v>6455</v>
      </c>
      <c r="L232" s="81"/>
      <c r="M232" s="78"/>
    </row>
    <row r="233" spans="1:13">
      <c r="A233" s="1">
        <v>100001318</v>
      </c>
      <c r="B233" s="1" t="s">
        <v>6</v>
      </c>
      <c r="C233" s="1" t="s">
        <v>520</v>
      </c>
      <c r="D233" s="1" t="s">
        <v>12</v>
      </c>
      <c r="E233" s="21" t="s">
        <v>6035</v>
      </c>
      <c r="F233" s="1">
        <v>3</v>
      </c>
      <c r="G233" s="1">
        <v>1</v>
      </c>
      <c r="H233" s="1">
        <v>43</v>
      </c>
      <c r="I233" s="1">
        <v>400</v>
      </c>
      <c r="J233" s="1">
        <v>100</v>
      </c>
      <c r="K233" s="72" t="s">
        <v>6053</v>
      </c>
      <c r="L233" s="81"/>
      <c r="M233" s="78"/>
    </row>
    <row r="234" spans="1:13">
      <c r="A234" s="1">
        <v>100001318</v>
      </c>
      <c r="B234" s="1" t="s">
        <v>6</v>
      </c>
      <c r="C234" s="1" t="s">
        <v>520</v>
      </c>
      <c r="D234" s="1" t="s">
        <v>12</v>
      </c>
      <c r="E234" s="21" t="s">
        <v>519</v>
      </c>
      <c r="F234" s="1">
        <v>3</v>
      </c>
      <c r="G234" s="1">
        <v>1</v>
      </c>
      <c r="H234" s="1">
        <v>809</v>
      </c>
      <c r="I234" s="1">
        <v>740</v>
      </c>
      <c r="J234" s="1">
        <v>190</v>
      </c>
      <c r="K234" s="72" t="s">
        <v>6455</v>
      </c>
      <c r="L234" s="81"/>
      <c r="M234" s="78"/>
    </row>
    <row r="235" spans="1:13">
      <c r="A235" s="1">
        <v>100001318</v>
      </c>
      <c r="B235" s="1" t="s">
        <v>6</v>
      </c>
      <c r="C235" s="1" t="s">
        <v>520</v>
      </c>
      <c r="D235" s="1" t="s">
        <v>12</v>
      </c>
      <c r="E235" s="21" t="s">
        <v>524</v>
      </c>
      <c r="F235" s="1">
        <v>3</v>
      </c>
      <c r="G235" s="1">
        <v>1</v>
      </c>
      <c r="H235" s="1">
        <v>294</v>
      </c>
      <c r="I235" s="1">
        <v>400</v>
      </c>
      <c r="J235" s="1">
        <v>100</v>
      </c>
      <c r="K235" s="72" t="s">
        <v>6455</v>
      </c>
      <c r="L235" s="81"/>
      <c r="M235" s="78"/>
    </row>
    <row r="236" spans="1:13">
      <c r="A236" s="1">
        <v>100001331</v>
      </c>
      <c r="B236" s="1" t="s">
        <v>6</v>
      </c>
      <c r="C236" s="1" t="s">
        <v>520</v>
      </c>
      <c r="D236" s="1" t="s">
        <v>12</v>
      </c>
      <c r="E236" s="21" t="s">
        <v>525</v>
      </c>
      <c r="F236" s="1">
        <v>1</v>
      </c>
      <c r="G236" s="1">
        <v>1</v>
      </c>
      <c r="H236" s="1">
        <v>242</v>
      </c>
      <c r="I236" s="1">
        <v>400</v>
      </c>
      <c r="J236" s="1">
        <v>100</v>
      </c>
      <c r="K236" s="72" t="s">
        <v>6455</v>
      </c>
      <c r="L236" s="81"/>
      <c r="M236" s="78"/>
    </row>
    <row r="237" spans="1:13">
      <c r="A237" s="1">
        <v>100001336</v>
      </c>
      <c r="B237" s="1" t="s">
        <v>6</v>
      </c>
      <c r="C237" s="1" t="s">
        <v>520</v>
      </c>
      <c r="D237" s="1" t="s">
        <v>176</v>
      </c>
      <c r="E237" s="21" t="s">
        <v>527</v>
      </c>
      <c r="F237" s="1">
        <v>1</v>
      </c>
      <c r="G237" s="1">
        <v>1</v>
      </c>
      <c r="H237" s="1">
        <v>65</v>
      </c>
      <c r="I237" s="1">
        <v>230</v>
      </c>
      <c r="J237" s="1">
        <v>60</v>
      </c>
      <c r="K237" s="72" t="s">
        <v>6455</v>
      </c>
      <c r="L237" s="81"/>
      <c r="M237" s="78"/>
    </row>
    <row r="238" spans="1:13">
      <c r="A238" s="1">
        <v>100001351</v>
      </c>
      <c r="B238" s="1" t="s">
        <v>6</v>
      </c>
      <c r="C238" s="1" t="s">
        <v>520</v>
      </c>
      <c r="D238" s="1" t="s">
        <v>12</v>
      </c>
      <c r="E238" s="21" t="s">
        <v>5822</v>
      </c>
      <c r="F238" s="1">
        <v>2</v>
      </c>
      <c r="G238" s="1">
        <v>1</v>
      </c>
      <c r="H238" s="1">
        <v>200</v>
      </c>
      <c r="I238" s="1">
        <v>400</v>
      </c>
      <c r="J238" s="1">
        <v>100</v>
      </c>
      <c r="K238" s="72" t="s">
        <v>6455</v>
      </c>
      <c r="L238" s="81"/>
      <c r="M238" s="78"/>
    </row>
    <row r="239" spans="1:13">
      <c r="A239" s="1">
        <v>100001351</v>
      </c>
      <c r="B239" s="1" t="s">
        <v>6</v>
      </c>
      <c r="C239" s="1" t="s">
        <v>520</v>
      </c>
      <c r="D239" s="1" t="s">
        <v>12</v>
      </c>
      <c r="E239" s="21" t="s">
        <v>529</v>
      </c>
      <c r="F239" s="1">
        <v>2</v>
      </c>
      <c r="G239" s="1">
        <v>1</v>
      </c>
      <c r="H239" s="1">
        <v>917</v>
      </c>
      <c r="I239" s="1">
        <v>740</v>
      </c>
      <c r="J239" s="1">
        <v>190</v>
      </c>
      <c r="K239" s="72" t="s">
        <v>6455</v>
      </c>
      <c r="L239" s="81"/>
      <c r="M239" s="78"/>
    </row>
    <row r="240" spans="1:13">
      <c r="A240" s="1">
        <v>100001355</v>
      </c>
      <c r="B240" s="1" t="s">
        <v>6</v>
      </c>
      <c r="C240" s="1" t="s">
        <v>520</v>
      </c>
      <c r="D240" s="1" t="s">
        <v>12</v>
      </c>
      <c r="E240" s="21" t="s">
        <v>531</v>
      </c>
      <c r="F240" s="1">
        <v>1</v>
      </c>
      <c r="G240" s="1">
        <v>1</v>
      </c>
      <c r="H240" s="1">
        <v>339</v>
      </c>
      <c r="I240" s="1">
        <v>470</v>
      </c>
      <c r="J240" s="1">
        <v>120</v>
      </c>
      <c r="K240" s="72" t="s">
        <v>6455</v>
      </c>
      <c r="L240" s="81"/>
      <c r="M240" s="78"/>
    </row>
    <row r="241" spans="1:13">
      <c r="A241" s="1">
        <v>100001363</v>
      </c>
      <c r="B241" s="1" t="s">
        <v>6</v>
      </c>
      <c r="C241" s="1" t="s">
        <v>520</v>
      </c>
      <c r="D241" s="1" t="s">
        <v>533</v>
      </c>
      <c r="E241" s="21" t="s">
        <v>534</v>
      </c>
      <c r="F241" s="1">
        <v>1</v>
      </c>
      <c r="G241" s="1">
        <v>1</v>
      </c>
      <c r="H241" s="1">
        <v>10</v>
      </c>
      <c r="I241" s="1">
        <v>100</v>
      </c>
      <c r="J241" s="1">
        <v>25</v>
      </c>
      <c r="K241" s="72" t="s">
        <v>6455</v>
      </c>
      <c r="L241" s="81"/>
      <c r="M241" s="78"/>
    </row>
    <row r="242" spans="1:13">
      <c r="A242" s="1">
        <v>100001364</v>
      </c>
      <c r="B242" s="1" t="s">
        <v>6</v>
      </c>
      <c r="C242" s="1" t="s">
        <v>520</v>
      </c>
      <c r="D242" s="1" t="s">
        <v>12</v>
      </c>
      <c r="E242" s="21" t="s">
        <v>534</v>
      </c>
      <c r="F242" s="1">
        <v>1</v>
      </c>
      <c r="G242" s="1">
        <v>1</v>
      </c>
      <c r="H242" s="1">
        <v>40</v>
      </c>
      <c r="I242" s="1">
        <v>150</v>
      </c>
      <c r="J242" s="1">
        <v>40</v>
      </c>
      <c r="K242" s="72" t="s">
        <v>6455</v>
      </c>
      <c r="L242" s="81"/>
      <c r="M242" s="78"/>
    </row>
    <row r="243" spans="1:13">
      <c r="A243" s="1">
        <v>100001378</v>
      </c>
      <c r="B243" s="1" t="s">
        <v>6</v>
      </c>
      <c r="C243" s="1" t="s">
        <v>520</v>
      </c>
      <c r="D243" s="1" t="s">
        <v>176</v>
      </c>
      <c r="E243" s="21" t="s">
        <v>536</v>
      </c>
      <c r="F243" s="1">
        <v>1</v>
      </c>
      <c r="G243" s="1">
        <v>1</v>
      </c>
      <c r="H243" s="1">
        <v>275</v>
      </c>
      <c r="I243" s="1">
        <v>400</v>
      </c>
      <c r="J243" s="1">
        <v>100</v>
      </c>
      <c r="K243" s="72" t="s">
        <v>6455</v>
      </c>
      <c r="L243" s="81"/>
      <c r="M243" s="78"/>
    </row>
    <row r="244" spans="1:13">
      <c r="A244" s="1">
        <v>100001384</v>
      </c>
      <c r="B244" s="1" t="s">
        <v>6</v>
      </c>
      <c r="C244" s="1" t="s">
        <v>520</v>
      </c>
      <c r="D244" s="1" t="s">
        <v>12</v>
      </c>
      <c r="E244" s="21" t="s">
        <v>538</v>
      </c>
      <c r="F244" s="1">
        <v>1</v>
      </c>
      <c r="G244" s="1">
        <v>1</v>
      </c>
      <c r="H244" s="1">
        <v>27</v>
      </c>
      <c r="I244" s="1">
        <v>150</v>
      </c>
      <c r="J244" s="1">
        <v>40</v>
      </c>
      <c r="K244" s="72" t="s">
        <v>6455</v>
      </c>
      <c r="L244" s="81"/>
      <c r="M244" s="78"/>
    </row>
    <row r="245" spans="1:13">
      <c r="A245" s="1">
        <v>100001403</v>
      </c>
      <c r="B245" s="1" t="s">
        <v>6</v>
      </c>
      <c r="C245" s="1" t="s">
        <v>520</v>
      </c>
      <c r="D245" s="1" t="s">
        <v>540</v>
      </c>
      <c r="E245" s="21" t="s">
        <v>541</v>
      </c>
      <c r="F245" s="1">
        <v>1</v>
      </c>
      <c r="G245" s="1">
        <v>1</v>
      </c>
      <c r="H245" s="1">
        <v>1130</v>
      </c>
      <c r="I245" s="1">
        <v>1000</v>
      </c>
      <c r="J245" s="1">
        <v>250</v>
      </c>
      <c r="K245" s="72" t="s">
        <v>6455</v>
      </c>
      <c r="L245" s="81"/>
      <c r="M245" s="78"/>
    </row>
    <row r="246" spans="1:13">
      <c r="A246" s="1">
        <v>100001410</v>
      </c>
      <c r="B246" s="1" t="s">
        <v>6</v>
      </c>
      <c r="C246" s="1" t="s">
        <v>520</v>
      </c>
      <c r="D246" s="1" t="s">
        <v>12</v>
      </c>
      <c r="E246" s="21" t="s">
        <v>545</v>
      </c>
      <c r="F246" s="1">
        <v>1</v>
      </c>
      <c r="G246" s="1">
        <v>1</v>
      </c>
      <c r="H246" s="1">
        <v>175</v>
      </c>
      <c r="I246" s="1">
        <v>280</v>
      </c>
      <c r="J246" s="1">
        <v>70</v>
      </c>
      <c r="K246" s="72" t="s">
        <v>6455</v>
      </c>
      <c r="L246" s="81"/>
      <c r="M246" s="78"/>
    </row>
    <row r="247" spans="1:13">
      <c r="A247" s="1">
        <v>100001420</v>
      </c>
      <c r="B247" s="1" t="s">
        <v>6</v>
      </c>
      <c r="C247" s="1" t="s">
        <v>520</v>
      </c>
      <c r="D247" s="1" t="s">
        <v>12</v>
      </c>
      <c r="E247" s="21" t="s">
        <v>547</v>
      </c>
      <c r="F247" s="1">
        <v>1</v>
      </c>
      <c r="G247" s="1">
        <v>1</v>
      </c>
      <c r="H247" s="1">
        <v>447</v>
      </c>
      <c r="I247" s="1">
        <v>470</v>
      </c>
      <c r="J247" s="1">
        <v>120</v>
      </c>
      <c r="K247" s="72" t="s">
        <v>6455</v>
      </c>
      <c r="L247" s="81"/>
      <c r="M247" s="78"/>
    </row>
    <row r="248" spans="1:13">
      <c r="A248" s="1">
        <v>100001432</v>
      </c>
      <c r="B248" s="1" t="s">
        <v>6</v>
      </c>
      <c r="C248" s="1" t="s">
        <v>520</v>
      </c>
      <c r="D248" s="1" t="s">
        <v>12</v>
      </c>
      <c r="E248" s="21" t="s">
        <v>549</v>
      </c>
      <c r="F248" s="1">
        <v>1</v>
      </c>
      <c r="G248" s="1">
        <v>1</v>
      </c>
      <c r="H248" s="1">
        <v>607</v>
      </c>
      <c r="I248" s="1">
        <v>570</v>
      </c>
      <c r="J248" s="1">
        <v>140</v>
      </c>
      <c r="K248" s="72" t="s">
        <v>6455</v>
      </c>
      <c r="L248" s="81"/>
      <c r="M248" s="78"/>
    </row>
    <row r="249" spans="1:13">
      <c r="A249" s="1">
        <v>100001437</v>
      </c>
      <c r="B249" s="1" t="s">
        <v>6</v>
      </c>
      <c r="C249" s="1" t="s">
        <v>520</v>
      </c>
      <c r="D249" s="1" t="s">
        <v>540</v>
      </c>
      <c r="E249" s="21" t="s">
        <v>551</v>
      </c>
      <c r="F249" s="1">
        <v>1</v>
      </c>
      <c r="G249" s="1">
        <v>1</v>
      </c>
      <c r="H249" s="1">
        <v>560</v>
      </c>
      <c r="I249" s="1">
        <v>570</v>
      </c>
      <c r="J249" s="1">
        <v>140</v>
      </c>
      <c r="K249" s="72" t="s">
        <v>6455</v>
      </c>
      <c r="L249" s="81"/>
      <c r="M249" s="78"/>
    </row>
    <row r="250" spans="1:13">
      <c r="A250" s="1">
        <v>100001443</v>
      </c>
      <c r="B250" s="1" t="s">
        <v>6</v>
      </c>
      <c r="C250" s="1" t="s">
        <v>520</v>
      </c>
      <c r="D250" s="1" t="s">
        <v>12</v>
      </c>
      <c r="E250" s="21" t="s">
        <v>553</v>
      </c>
      <c r="F250" s="1">
        <v>1</v>
      </c>
      <c r="G250" s="1">
        <v>1</v>
      </c>
      <c r="H250" s="1">
        <v>445</v>
      </c>
      <c r="I250" s="1">
        <v>470</v>
      </c>
      <c r="J250" s="1">
        <v>120</v>
      </c>
      <c r="K250" s="72" t="s">
        <v>6455</v>
      </c>
      <c r="L250" s="81"/>
      <c r="M250" s="78"/>
    </row>
    <row r="251" spans="1:13">
      <c r="A251" s="1">
        <v>100001450</v>
      </c>
      <c r="B251" s="1" t="s">
        <v>6</v>
      </c>
      <c r="C251" s="1" t="s">
        <v>520</v>
      </c>
      <c r="D251" s="1" t="s">
        <v>12</v>
      </c>
      <c r="E251" s="21" t="s">
        <v>555</v>
      </c>
      <c r="F251" s="1">
        <v>1</v>
      </c>
      <c r="G251" s="1">
        <v>1</v>
      </c>
      <c r="H251" s="1">
        <v>57</v>
      </c>
      <c r="I251" s="1">
        <v>230</v>
      </c>
      <c r="J251" s="1">
        <v>60</v>
      </c>
      <c r="K251" s="72" t="s">
        <v>6455</v>
      </c>
      <c r="L251" s="81"/>
      <c r="M251" s="78"/>
    </row>
    <row r="252" spans="1:13">
      <c r="A252" s="1">
        <v>100001455</v>
      </c>
      <c r="B252" s="1" t="s">
        <v>6</v>
      </c>
      <c r="C252" s="1" t="s">
        <v>520</v>
      </c>
      <c r="D252" s="1" t="s">
        <v>12</v>
      </c>
      <c r="E252" s="21" t="s">
        <v>557</v>
      </c>
      <c r="F252" s="1">
        <v>1</v>
      </c>
      <c r="G252" s="1">
        <v>1</v>
      </c>
      <c r="H252" s="1">
        <v>747</v>
      </c>
      <c r="I252" s="1">
        <v>740</v>
      </c>
      <c r="J252" s="1">
        <v>190</v>
      </c>
      <c r="K252" s="72" t="s">
        <v>6455</v>
      </c>
      <c r="L252" s="81"/>
      <c r="M252" s="78"/>
    </row>
    <row r="253" spans="1:13">
      <c r="A253" s="1">
        <v>100001458</v>
      </c>
      <c r="B253" s="1" t="s">
        <v>6</v>
      </c>
      <c r="C253" s="1" t="s">
        <v>520</v>
      </c>
      <c r="D253" s="1" t="s">
        <v>562</v>
      </c>
      <c r="E253" s="21" t="s">
        <v>560</v>
      </c>
      <c r="F253" s="1">
        <v>2</v>
      </c>
      <c r="G253" s="1">
        <v>1</v>
      </c>
      <c r="H253" s="1">
        <v>37</v>
      </c>
      <c r="I253" s="1">
        <v>150</v>
      </c>
      <c r="J253" s="1">
        <v>40</v>
      </c>
      <c r="K253" s="72" t="s">
        <v>6455</v>
      </c>
      <c r="L253" s="81"/>
      <c r="M253" s="78"/>
    </row>
    <row r="254" spans="1:13">
      <c r="A254" s="1">
        <v>100001458</v>
      </c>
      <c r="B254" s="1" t="s">
        <v>6</v>
      </c>
      <c r="C254" s="1" t="s">
        <v>520</v>
      </c>
      <c r="D254" s="1" t="s">
        <v>562</v>
      </c>
      <c r="E254" s="21" t="s">
        <v>563</v>
      </c>
      <c r="F254" s="1">
        <v>2</v>
      </c>
      <c r="G254" s="1">
        <v>1</v>
      </c>
      <c r="H254" s="1">
        <v>10</v>
      </c>
      <c r="I254" s="1">
        <v>100</v>
      </c>
      <c r="J254" s="1">
        <v>25</v>
      </c>
      <c r="K254" s="72" t="s">
        <v>6455</v>
      </c>
      <c r="L254" s="81"/>
      <c r="M254" s="78"/>
    </row>
    <row r="255" spans="1:13">
      <c r="A255" s="1">
        <v>100001473</v>
      </c>
      <c r="B255" s="1" t="s">
        <v>6</v>
      </c>
      <c r="C255" s="1" t="s">
        <v>520</v>
      </c>
      <c r="D255" s="1" t="s">
        <v>564</v>
      </c>
      <c r="E255" s="21" t="s">
        <v>565</v>
      </c>
      <c r="F255" s="1">
        <v>1</v>
      </c>
      <c r="G255" s="1">
        <v>1</v>
      </c>
      <c r="H255" s="1">
        <v>159</v>
      </c>
      <c r="I255" s="1">
        <v>800</v>
      </c>
      <c r="J255" s="1">
        <v>200</v>
      </c>
      <c r="K255" s="72" t="s">
        <v>6053</v>
      </c>
      <c r="L255" s="81"/>
      <c r="M255" s="78"/>
    </row>
    <row r="256" spans="1:13">
      <c r="A256" s="1">
        <v>100001480</v>
      </c>
      <c r="B256" s="1" t="s">
        <v>6</v>
      </c>
      <c r="C256" s="1" t="s">
        <v>520</v>
      </c>
      <c r="D256" s="1" t="s">
        <v>566</v>
      </c>
      <c r="E256" s="21" t="s">
        <v>567</v>
      </c>
      <c r="F256" s="1">
        <v>1</v>
      </c>
      <c r="G256" s="1">
        <v>1</v>
      </c>
      <c r="H256" s="1">
        <v>438</v>
      </c>
      <c r="I256" s="1">
        <v>470</v>
      </c>
      <c r="J256" s="1">
        <v>120</v>
      </c>
      <c r="K256" s="72" t="s">
        <v>6455</v>
      </c>
      <c r="L256" s="81"/>
      <c r="M256" s="78"/>
    </row>
    <row r="257" spans="1:13">
      <c r="A257" s="1">
        <v>100001484</v>
      </c>
      <c r="B257" s="1" t="s">
        <v>6</v>
      </c>
      <c r="C257" s="1" t="s">
        <v>520</v>
      </c>
      <c r="D257" s="1" t="s">
        <v>12</v>
      </c>
      <c r="E257" s="21" t="s">
        <v>570</v>
      </c>
      <c r="F257" s="1">
        <v>1</v>
      </c>
      <c r="G257" s="1">
        <v>1</v>
      </c>
      <c r="H257" s="1">
        <v>1032</v>
      </c>
      <c r="I257" s="1">
        <v>1000</v>
      </c>
      <c r="J257" s="1">
        <v>250</v>
      </c>
      <c r="K257" s="72" t="s">
        <v>6455</v>
      </c>
      <c r="L257" s="81"/>
      <c r="M257" s="78"/>
    </row>
    <row r="258" spans="1:13">
      <c r="A258" s="1">
        <v>100001490</v>
      </c>
      <c r="B258" s="1" t="s">
        <v>6</v>
      </c>
      <c r="C258" s="1" t="s">
        <v>520</v>
      </c>
      <c r="D258" s="1" t="s">
        <v>572</v>
      </c>
      <c r="E258" s="21" t="s">
        <v>573</v>
      </c>
      <c r="F258" s="1">
        <v>1</v>
      </c>
      <c r="G258" s="1">
        <v>1</v>
      </c>
      <c r="H258" s="1">
        <v>290</v>
      </c>
      <c r="I258" s="1">
        <v>400</v>
      </c>
      <c r="J258" s="1">
        <v>100</v>
      </c>
      <c r="K258" s="72" t="s">
        <v>6455</v>
      </c>
      <c r="L258" s="81"/>
      <c r="M258" s="78"/>
    </row>
    <row r="259" spans="1:13">
      <c r="A259" s="1">
        <v>100001499</v>
      </c>
      <c r="B259" s="1" t="s">
        <v>6</v>
      </c>
      <c r="C259" s="1" t="s">
        <v>520</v>
      </c>
      <c r="D259" s="1" t="s">
        <v>576</v>
      </c>
      <c r="E259" s="21" t="s">
        <v>565</v>
      </c>
      <c r="F259" s="1">
        <v>3</v>
      </c>
      <c r="G259" s="1">
        <v>1</v>
      </c>
      <c r="H259" s="1">
        <v>121</v>
      </c>
      <c r="I259" s="1">
        <v>400</v>
      </c>
      <c r="J259" s="1">
        <v>100</v>
      </c>
      <c r="K259" s="72" t="s">
        <v>6053</v>
      </c>
      <c r="L259" s="81"/>
      <c r="M259" s="78"/>
    </row>
    <row r="260" spans="1:13">
      <c r="A260" s="1">
        <v>100001499</v>
      </c>
      <c r="B260" s="1" t="s">
        <v>6</v>
      </c>
      <c r="C260" s="1" t="s">
        <v>520</v>
      </c>
      <c r="D260" s="1" t="s">
        <v>576</v>
      </c>
      <c r="E260" s="21" t="s">
        <v>575</v>
      </c>
      <c r="F260" s="1">
        <v>3</v>
      </c>
      <c r="G260" s="1">
        <v>1</v>
      </c>
      <c r="H260" s="1">
        <v>127</v>
      </c>
      <c r="I260" s="1">
        <v>400</v>
      </c>
      <c r="J260" s="1">
        <v>100</v>
      </c>
      <c r="K260" s="72" t="s">
        <v>6053</v>
      </c>
      <c r="L260" s="81"/>
      <c r="M260" s="78"/>
    </row>
    <row r="261" spans="1:13">
      <c r="A261" s="1">
        <v>100001499</v>
      </c>
      <c r="B261" s="1" t="s">
        <v>6</v>
      </c>
      <c r="C261" s="1" t="s">
        <v>520</v>
      </c>
      <c r="D261" s="1" t="s">
        <v>576</v>
      </c>
      <c r="E261" s="21" t="s">
        <v>577</v>
      </c>
      <c r="F261" s="1">
        <v>3</v>
      </c>
      <c r="G261" s="1">
        <v>1</v>
      </c>
      <c r="H261" s="1">
        <v>987</v>
      </c>
      <c r="I261" s="1">
        <v>740</v>
      </c>
      <c r="J261" s="1">
        <v>190</v>
      </c>
      <c r="K261" s="72" t="s">
        <v>6455</v>
      </c>
      <c r="L261" s="81"/>
      <c r="M261" s="78"/>
    </row>
    <row r="262" spans="1:13">
      <c r="A262" s="1">
        <v>100001510</v>
      </c>
      <c r="B262" s="1" t="s">
        <v>6</v>
      </c>
      <c r="C262" s="1" t="s">
        <v>520</v>
      </c>
      <c r="D262" s="1" t="s">
        <v>12</v>
      </c>
      <c r="E262" s="21" t="s">
        <v>579</v>
      </c>
      <c r="F262" s="1">
        <v>1</v>
      </c>
      <c r="G262" s="1">
        <v>1</v>
      </c>
      <c r="H262" s="1">
        <v>451</v>
      </c>
      <c r="I262" s="1">
        <v>470</v>
      </c>
      <c r="J262" s="1">
        <v>120</v>
      </c>
      <c r="K262" s="72" t="s">
        <v>6455</v>
      </c>
      <c r="L262" s="81"/>
      <c r="M262" s="78"/>
    </row>
    <row r="263" spans="1:13">
      <c r="A263" s="1">
        <v>100001512</v>
      </c>
      <c r="B263" s="1" t="s">
        <v>6</v>
      </c>
      <c r="C263" s="1" t="s">
        <v>520</v>
      </c>
      <c r="D263" s="1" t="s">
        <v>533</v>
      </c>
      <c r="E263" s="21" t="s">
        <v>579</v>
      </c>
      <c r="F263" s="1">
        <v>1</v>
      </c>
      <c r="G263" s="1">
        <v>1</v>
      </c>
      <c r="H263" s="1">
        <v>165</v>
      </c>
      <c r="I263" s="1">
        <v>280</v>
      </c>
      <c r="J263" s="1">
        <v>70</v>
      </c>
      <c r="K263" s="72" t="s">
        <v>6455</v>
      </c>
      <c r="L263" s="81"/>
      <c r="M263" s="78"/>
    </row>
    <row r="264" spans="1:13">
      <c r="A264" s="1">
        <v>100001514</v>
      </c>
      <c r="B264" s="1" t="s">
        <v>6</v>
      </c>
      <c r="C264" s="1" t="s">
        <v>520</v>
      </c>
      <c r="D264" s="1" t="s">
        <v>12</v>
      </c>
      <c r="E264" s="21" t="s">
        <v>581</v>
      </c>
      <c r="F264" s="1">
        <v>1</v>
      </c>
      <c r="G264" s="1">
        <v>1</v>
      </c>
      <c r="H264" s="1">
        <v>33</v>
      </c>
      <c r="I264" s="1">
        <v>150</v>
      </c>
      <c r="J264" s="1">
        <v>40</v>
      </c>
      <c r="K264" s="72" t="s">
        <v>6455</v>
      </c>
      <c r="L264" s="81"/>
      <c r="M264" s="78"/>
    </row>
    <row r="265" spans="1:13">
      <c r="A265" s="1">
        <v>100001520</v>
      </c>
      <c r="B265" s="1" t="s">
        <v>6</v>
      </c>
      <c r="C265" s="1" t="s">
        <v>520</v>
      </c>
      <c r="D265" s="1" t="s">
        <v>12</v>
      </c>
      <c r="E265" s="21" t="s">
        <v>583</v>
      </c>
      <c r="F265" s="1">
        <v>1</v>
      </c>
      <c r="G265" s="1">
        <v>1</v>
      </c>
      <c r="H265" s="1">
        <v>338</v>
      </c>
      <c r="I265" s="1">
        <v>470</v>
      </c>
      <c r="J265" s="1">
        <v>120</v>
      </c>
      <c r="K265" s="72" t="s">
        <v>6455</v>
      </c>
      <c r="L265" s="81"/>
      <c r="M265" s="78"/>
    </row>
    <row r="266" spans="1:13">
      <c r="A266" s="1">
        <v>100001548</v>
      </c>
      <c r="B266" s="1" t="s">
        <v>587</v>
      </c>
      <c r="C266" s="1" t="s">
        <v>586</v>
      </c>
      <c r="D266" s="1" t="s">
        <v>221</v>
      </c>
      <c r="E266" s="21" t="s">
        <v>585</v>
      </c>
      <c r="F266" s="1">
        <v>1</v>
      </c>
      <c r="G266" s="1">
        <v>1</v>
      </c>
      <c r="H266" s="1">
        <v>116</v>
      </c>
      <c r="I266" s="1">
        <v>280</v>
      </c>
      <c r="J266" s="1">
        <v>70</v>
      </c>
      <c r="K266" s="72" t="s">
        <v>6455</v>
      </c>
      <c r="L266" s="81"/>
      <c r="M266" s="78"/>
    </row>
    <row r="267" spans="1:13">
      <c r="A267" s="1">
        <v>100001560</v>
      </c>
      <c r="B267" s="1" t="s">
        <v>591</v>
      </c>
      <c r="C267" s="1" t="s">
        <v>590</v>
      </c>
      <c r="D267" s="1" t="s">
        <v>533</v>
      </c>
      <c r="E267" s="21" t="s">
        <v>589</v>
      </c>
      <c r="F267" s="1">
        <v>1</v>
      </c>
      <c r="G267" s="1">
        <v>1</v>
      </c>
      <c r="H267" s="1">
        <v>23</v>
      </c>
      <c r="I267" s="1">
        <v>100</v>
      </c>
      <c r="J267" s="1">
        <v>25</v>
      </c>
      <c r="K267" s="72" t="s">
        <v>6455</v>
      </c>
      <c r="L267" s="81"/>
      <c r="M267" s="78"/>
    </row>
    <row r="268" spans="1:13">
      <c r="A268" s="1">
        <v>100001570</v>
      </c>
      <c r="B268" s="1" t="s">
        <v>591</v>
      </c>
      <c r="C268" s="1" t="s">
        <v>590</v>
      </c>
      <c r="D268" s="1" t="s">
        <v>596</v>
      </c>
      <c r="E268" s="21" t="s">
        <v>594</v>
      </c>
      <c r="F268" s="1">
        <v>1</v>
      </c>
      <c r="G268" s="1">
        <v>2</v>
      </c>
      <c r="H268" s="1">
        <v>40</v>
      </c>
      <c r="I268" s="1">
        <v>150</v>
      </c>
      <c r="J268" s="1">
        <v>40</v>
      </c>
      <c r="K268" s="72" t="s">
        <v>6455</v>
      </c>
      <c r="L268" s="81"/>
      <c r="M268" s="78"/>
    </row>
    <row r="269" spans="1:13">
      <c r="A269" s="1">
        <v>100001574</v>
      </c>
      <c r="B269" s="1" t="s">
        <v>591</v>
      </c>
      <c r="C269" s="1" t="s">
        <v>590</v>
      </c>
      <c r="D269" s="1" t="s">
        <v>597</v>
      </c>
      <c r="E269" s="21" t="s">
        <v>598</v>
      </c>
      <c r="F269" s="1">
        <v>1</v>
      </c>
      <c r="G269" s="1">
        <v>1</v>
      </c>
      <c r="H269" s="1">
        <v>35</v>
      </c>
      <c r="I269" s="1">
        <v>150</v>
      </c>
      <c r="J269" s="1">
        <v>40</v>
      </c>
      <c r="K269" s="72" t="s">
        <v>6455</v>
      </c>
      <c r="L269" s="81"/>
      <c r="M269" s="78"/>
    </row>
    <row r="270" spans="1:13">
      <c r="A270" s="1">
        <v>100001578</v>
      </c>
      <c r="B270" s="1" t="s">
        <v>591</v>
      </c>
      <c r="C270" s="1" t="s">
        <v>590</v>
      </c>
      <c r="D270" s="1" t="s">
        <v>600</v>
      </c>
      <c r="E270" s="21" t="s">
        <v>601</v>
      </c>
      <c r="F270" s="1">
        <v>1</v>
      </c>
      <c r="G270" s="1">
        <v>1</v>
      </c>
      <c r="H270" s="1">
        <v>263</v>
      </c>
      <c r="I270" s="1">
        <v>400</v>
      </c>
      <c r="J270" s="1">
        <v>100</v>
      </c>
      <c r="K270" s="72" t="s">
        <v>6455</v>
      </c>
      <c r="L270" s="81"/>
      <c r="M270" s="78"/>
    </row>
    <row r="271" spans="1:13">
      <c r="A271" s="1">
        <v>100001590</v>
      </c>
      <c r="B271" s="1" t="s">
        <v>591</v>
      </c>
      <c r="C271" s="1" t="s">
        <v>590</v>
      </c>
      <c r="D271" s="1" t="s">
        <v>603</v>
      </c>
      <c r="E271" s="21" t="s">
        <v>604</v>
      </c>
      <c r="F271" s="1">
        <v>1</v>
      </c>
      <c r="G271" s="1">
        <v>1</v>
      </c>
      <c r="H271" s="1">
        <v>166</v>
      </c>
      <c r="I271" s="1">
        <v>280</v>
      </c>
      <c r="J271" s="1">
        <v>70</v>
      </c>
      <c r="K271" s="72" t="s">
        <v>6455</v>
      </c>
      <c r="L271" s="81"/>
      <c r="M271" s="78"/>
    </row>
    <row r="272" spans="1:13">
      <c r="A272" s="1">
        <v>100001594</v>
      </c>
      <c r="B272" s="1" t="s">
        <v>591</v>
      </c>
      <c r="C272" s="1" t="s">
        <v>590</v>
      </c>
      <c r="D272" s="1" t="s">
        <v>606</v>
      </c>
      <c r="E272" s="21" t="s">
        <v>607</v>
      </c>
      <c r="F272" s="1">
        <v>1</v>
      </c>
      <c r="G272" s="1">
        <v>1</v>
      </c>
      <c r="H272" s="1">
        <v>112</v>
      </c>
      <c r="I272" s="1">
        <v>280</v>
      </c>
      <c r="J272" s="1">
        <v>70</v>
      </c>
      <c r="K272" s="72" t="s">
        <v>6455</v>
      </c>
      <c r="L272" s="81"/>
      <c r="M272" s="78"/>
    </row>
    <row r="273" spans="1:13">
      <c r="A273" s="1">
        <v>100001598</v>
      </c>
      <c r="B273" s="1" t="s">
        <v>591</v>
      </c>
      <c r="C273" s="1" t="s">
        <v>590</v>
      </c>
      <c r="D273" s="1" t="s">
        <v>46</v>
      </c>
      <c r="E273" s="21" t="s">
        <v>609</v>
      </c>
      <c r="F273" s="1">
        <v>1</v>
      </c>
      <c r="G273" s="1">
        <v>1</v>
      </c>
      <c r="H273" s="1">
        <v>58</v>
      </c>
      <c r="I273" s="1">
        <v>230</v>
      </c>
      <c r="J273" s="1">
        <v>60</v>
      </c>
      <c r="K273" s="72" t="s">
        <v>6455</v>
      </c>
      <c r="L273" s="81"/>
      <c r="M273" s="78"/>
    </row>
    <row r="274" spans="1:13">
      <c r="A274" s="1">
        <v>100001611</v>
      </c>
      <c r="B274" s="1" t="s">
        <v>591</v>
      </c>
      <c r="C274" s="1" t="s">
        <v>590</v>
      </c>
      <c r="D274" s="1" t="s">
        <v>613</v>
      </c>
      <c r="E274" s="21" t="s">
        <v>614</v>
      </c>
      <c r="F274" s="1">
        <v>1</v>
      </c>
      <c r="G274" s="1">
        <v>1</v>
      </c>
      <c r="H274" s="1">
        <v>243</v>
      </c>
      <c r="I274" s="1">
        <v>400</v>
      </c>
      <c r="J274" s="1">
        <v>100</v>
      </c>
      <c r="K274" s="72" t="s">
        <v>6455</v>
      </c>
      <c r="L274" s="81"/>
      <c r="M274" s="78"/>
    </row>
    <row r="275" spans="1:13">
      <c r="A275" s="1">
        <v>100001614</v>
      </c>
      <c r="B275" s="1" t="s">
        <v>591</v>
      </c>
      <c r="C275" s="1" t="s">
        <v>590</v>
      </c>
      <c r="D275" s="1" t="s">
        <v>616</v>
      </c>
      <c r="E275" s="21" t="s">
        <v>617</v>
      </c>
      <c r="F275" s="1">
        <v>1</v>
      </c>
      <c r="G275" s="1">
        <v>1</v>
      </c>
      <c r="H275" s="1">
        <v>722</v>
      </c>
      <c r="I275" s="1">
        <v>740</v>
      </c>
      <c r="J275" s="1">
        <v>190</v>
      </c>
      <c r="K275" s="72" t="s">
        <v>6455</v>
      </c>
      <c r="L275" s="81"/>
      <c r="M275" s="78"/>
    </row>
    <row r="276" spans="1:13">
      <c r="A276" s="1">
        <v>100001619</v>
      </c>
      <c r="B276" s="1" t="s">
        <v>591</v>
      </c>
      <c r="C276" s="1" t="s">
        <v>590</v>
      </c>
      <c r="D276" s="1" t="s">
        <v>12</v>
      </c>
      <c r="E276" s="21" t="s">
        <v>619</v>
      </c>
      <c r="F276" s="1">
        <v>1</v>
      </c>
      <c r="G276" s="1">
        <v>1</v>
      </c>
      <c r="H276" s="1">
        <v>811</v>
      </c>
      <c r="I276" s="1">
        <v>740</v>
      </c>
      <c r="J276" s="1">
        <v>190</v>
      </c>
      <c r="K276" s="72" t="s">
        <v>6455</v>
      </c>
      <c r="L276" s="81"/>
      <c r="M276" s="78"/>
    </row>
    <row r="277" spans="1:13">
      <c r="A277" s="1">
        <v>100001622</v>
      </c>
      <c r="B277" s="1" t="s">
        <v>591</v>
      </c>
      <c r="C277" s="1" t="s">
        <v>590</v>
      </c>
      <c r="D277" s="1" t="s">
        <v>620</v>
      </c>
      <c r="E277" s="21" t="s">
        <v>621</v>
      </c>
      <c r="F277" s="1">
        <v>1</v>
      </c>
      <c r="G277" s="1">
        <v>1</v>
      </c>
      <c r="H277" s="1">
        <v>403</v>
      </c>
      <c r="I277" s="1">
        <v>470</v>
      </c>
      <c r="J277" s="1">
        <v>120</v>
      </c>
      <c r="K277" s="72" t="s">
        <v>6455</v>
      </c>
      <c r="L277" s="81"/>
      <c r="M277" s="78"/>
    </row>
    <row r="278" spans="1:13">
      <c r="A278" s="1">
        <v>100001623</v>
      </c>
      <c r="B278" s="1" t="s">
        <v>591</v>
      </c>
      <c r="C278" s="1" t="s">
        <v>590</v>
      </c>
      <c r="D278" s="1" t="s">
        <v>622</v>
      </c>
      <c r="E278" s="21" t="s">
        <v>623</v>
      </c>
      <c r="F278" s="1">
        <v>1</v>
      </c>
      <c r="G278" s="1">
        <v>1</v>
      </c>
      <c r="H278" s="1">
        <v>51</v>
      </c>
      <c r="I278" s="1">
        <v>150</v>
      </c>
      <c r="J278" s="1">
        <v>40</v>
      </c>
      <c r="K278" s="72" t="s">
        <v>6455</v>
      </c>
      <c r="L278" s="81"/>
      <c r="M278" s="78"/>
    </row>
    <row r="279" spans="1:13">
      <c r="A279" s="1">
        <v>100001627</v>
      </c>
      <c r="B279" s="1" t="s">
        <v>591</v>
      </c>
      <c r="C279" s="1" t="s">
        <v>590</v>
      </c>
      <c r="D279" s="1" t="s">
        <v>624</v>
      </c>
      <c r="E279" s="21" t="s">
        <v>625</v>
      </c>
      <c r="F279" s="1">
        <v>1</v>
      </c>
      <c r="G279" s="1">
        <v>1</v>
      </c>
      <c r="H279" s="1">
        <v>123</v>
      </c>
      <c r="I279" s="1">
        <v>280</v>
      </c>
      <c r="J279" s="1">
        <v>70</v>
      </c>
      <c r="K279" s="72" t="s">
        <v>6455</v>
      </c>
      <c r="L279" s="81"/>
      <c r="M279" s="78"/>
    </row>
    <row r="280" spans="1:13">
      <c r="A280" s="1">
        <v>100001630</v>
      </c>
      <c r="B280" s="1" t="s">
        <v>591</v>
      </c>
      <c r="C280" s="1" t="s">
        <v>590</v>
      </c>
      <c r="D280" s="1" t="s">
        <v>627</v>
      </c>
      <c r="E280" s="21" t="s">
        <v>628</v>
      </c>
      <c r="F280" s="1">
        <v>1</v>
      </c>
      <c r="G280" s="1">
        <v>1</v>
      </c>
      <c r="H280" s="1">
        <v>243</v>
      </c>
      <c r="I280" s="1">
        <v>400</v>
      </c>
      <c r="J280" s="1">
        <v>100</v>
      </c>
      <c r="K280" s="72" t="s">
        <v>6455</v>
      </c>
      <c r="L280" s="81"/>
      <c r="M280" s="78"/>
    </row>
    <row r="281" spans="1:13">
      <c r="A281" s="1">
        <v>100001641</v>
      </c>
      <c r="B281" s="1" t="s">
        <v>591</v>
      </c>
      <c r="C281" s="1" t="s">
        <v>590</v>
      </c>
      <c r="D281" s="1" t="s">
        <v>629</v>
      </c>
      <c r="E281" s="21" t="s">
        <v>630</v>
      </c>
      <c r="F281" s="1">
        <v>1</v>
      </c>
      <c r="G281" s="1">
        <v>1</v>
      </c>
      <c r="H281" s="1">
        <v>479</v>
      </c>
      <c r="I281" s="1">
        <v>470</v>
      </c>
      <c r="J281" s="1">
        <v>120</v>
      </c>
      <c r="K281" s="72" t="s">
        <v>6455</v>
      </c>
      <c r="L281" s="81"/>
      <c r="M281" s="78"/>
    </row>
    <row r="282" spans="1:13">
      <c r="A282" s="1">
        <v>100001650</v>
      </c>
      <c r="B282" s="1" t="s">
        <v>591</v>
      </c>
      <c r="C282" s="1" t="s">
        <v>590</v>
      </c>
      <c r="D282" s="1" t="s">
        <v>632</v>
      </c>
      <c r="E282" s="21" t="s">
        <v>633</v>
      </c>
      <c r="F282" s="1">
        <v>1</v>
      </c>
      <c r="G282" s="1">
        <v>1</v>
      </c>
      <c r="H282" s="1">
        <v>275</v>
      </c>
      <c r="I282" s="1">
        <v>800</v>
      </c>
      <c r="J282" s="1">
        <v>200</v>
      </c>
      <c r="K282" s="72" t="s">
        <v>6053</v>
      </c>
      <c r="L282" s="81"/>
      <c r="M282" s="78"/>
    </row>
    <row r="283" spans="1:13">
      <c r="A283" s="1">
        <v>100001651</v>
      </c>
      <c r="B283" s="1" t="s">
        <v>591</v>
      </c>
      <c r="C283" s="1" t="s">
        <v>590</v>
      </c>
      <c r="D283" s="1" t="s">
        <v>12</v>
      </c>
      <c r="E283" s="21" t="s">
        <v>634</v>
      </c>
      <c r="F283" s="1">
        <v>1</v>
      </c>
      <c r="G283" s="1">
        <v>1</v>
      </c>
      <c r="H283" s="1">
        <v>496</v>
      </c>
      <c r="I283" s="1">
        <v>470</v>
      </c>
      <c r="J283" s="1">
        <v>120</v>
      </c>
      <c r="K283" s="72" t="s">
        <v>6455</v>
      </c>
      <c r="L283" s="81"/>
      <c r="M283" s="78"/>
    </row>
    <row r="284" spans="1:13">
      <c r="A284" s="1">
        <v>100001659</v>
      </c>
      <c r="B284" s="1" t="s">
        <v>591</v>
      </c>
      <c r="C284" s="1" t="s">
        <v>590</v>
      </c>
      <c r="D284" s="1" t="s">
        <v>635</v>
      </c>
      <c r="E284" s="21" t="s">
        <v>1134</v>
      </c>
      <c r="F284" s="1">
        <v>2</v>
      </c>
      <c r="G284" s="1">
        <v>1</v>
      </c>
      <c r="H284" s="1">
        <v>789</v>
      </c>
      <c r="I284" s="1">
        <v>740</v>
      </c>
      <c r="J284" s="1">
        <v>190</v>
      </c>
      <c r="K284" s="72" t="s">
        <v>6455</v>
      </c>
      <c r="L284" s="81"/>
      <c r="M284" s="78"/>
    </row>
    <row r="285" spans="1:13">
      <c r="A285" s="1">
        <v>100001659</v>
      </c>
      <c r="B285" s="1" t="s">
        <v>591</v>
      </c>
      <c r="C285" s="1" t="s">
        <v>590</v>
      </c>
      <c r="D285" s="1" t="s">
        <v>635</v>
      </c>
      <c r="E285" s="21" t="s">
        <v>636</v>
      </c>
      <c r="F285" s="1">
        <v>2</v>
      </c>
      <c r="G285" s="1">
        <v>1</v>
      </c>
      <c r="H285" s="1">
        <v>26</v>
      </c>
      <c r="I285" s="1">
        <v>500</v>
      </c>
      <c r="J285" s="1">
        <v>125</v>
      </c>
      <c r="K285" s="72" t="s">
        <v>6053</v>
      </c>
      <c r="L285" s="81"/>
      <c r="M285" s="78"/>
    </row>
    <row r="286" spans="1:13">
      <c r="A286" s="1">
        <v>100001661</v>
      </c>
      <c r="B286" s="1" t="s">
        <v>591</v>
      </c>
      <c r="C286" s="1" t="s">
        <v>590</v>
      </c>
      <c r="D286" s="1" t="s">
        <v>637</v>
      </c>
      <c r="E286" s="21" t="s">
        <v>638</v>
      </c>
      <c r="F286" s="1">
        <v>1</v>
      </c>
      <c r="G286" s="1">
        <v>1</v>
      </c>
      <c r="H286" s="1">
        <v>304</v>
      </c>
      <c r="I286" s="1">
        <v>470</v>
      </c>
      <c r="J286" s="1">
        <v>120</v>
      </c>
      <c r="K286" s="72" t="s">
        <v>6455</v>
      </c>
      <c r="L286" s="81"/>
      <c r="M286" s="78"/>
    </row>
    <row r="287" spans="1:13">
      <c r="A287" s="1">
        <v>100001674</v>
      </c>
      <c r="B287" s="1" t="s">
        <v>591</v>
      </c>
      <c r="C287" s="1" t="s">
        <v>590</v>
      </c>
      <c r="D287" s="1" t="s">
        <v>639</v>
      </c>
      <c r="E287" s="21" t="s">
        <v>640</v>
      </c>
      <c r="F287" s="1">
        <v>1</v>
      </c>
      <c r="G287" s="1">
        <v>1</v>
      </c>
      <c r="H287" s="1">
        <v>405</v>
      </c>
      <c r="I287" s="1">
        <v>470</v>
      </c>
      <c r="J287" s="1">
        <v>120</v>
      </c>
      <c r="K287" s="72" t="s">
        <v>6455</v>
      </c>
      <c r="L287" s="81"/>
      <c r="M287" s="78"/>
    </row>
    <row r="288" spans="1:13">
      <c r="A288" s="1">
        <v>100001676</v>
      </c>
      <c r="B288" s="1" t="s">
        <v>591</v>
      </c>
      <c r="C288" s="1" t="s">
        <v>590</v>
      </c>
      <c r="D288" s="1" t="s">
        <v>12</v>
      </c>
      <c r="E288" s="21" t="s">
        <v>642</v>
      </c>
      <c r="F288" s="1">
        <v>1</v>
      </c>
      <c r="G288" s="1">
        <v>1</v>
      </c>
      <c r="H288" s="1">
        <v>295</v>
      </c>
      <c r="I288" s="1">
        <v>400</v>
      </c>
      <c r="J288" s="1">
        <v>100</v>
      </c>
      <c r="K288" s="72" t="s">
        <v>6455</v>
      </c>
      <c r="L288" s="81"/>
      <c r="M288" s="78"/>
    </row>
    <row r="289" spans="1:13">
      <c r="A289" s="1">
        <v>100001685</v>
      </c>
      <c r="B289" s="1" t="s">
        <v>591</v>
      </c>
      <c r="C289" s="1" t="s">
        <v>590</v>
      </c>
      <c r="D289" s="1" t="s">
        <v>533</v>
      </c>
      <c r="E289" s="21" t="s">
        <v>643</v>
      </c>
      <c r="F289" s="1">
        <v>1</v>
      </c>
      <c r="G289" s="1">
        <v>1</v>
      </c>
      <c r="H289" s="1">
        <v>176</v>
      </c>
      <c r="I289" s="1">
        <v>280</v>
      </c>
      <c r="J289" s="1">
        <v>70</v>
      </c>
      <c r="K289" s="72" t="s">
        <v>6455</v>
      </c>
      <c r="L289" s="81"/>
      <c r="M289" s="78"/>
    </row>
    <row r="290" spans="1:13">
      <c r="A290" s="1">
        <v>100001689</v>
      </c>
      <c r="B290" s="1" t="s">
        <v>591</v>
      </c>
      <c r="C290" s="1" t="s">
        <v>590</v>
      </c>
      <c r="D290" s="1" t="s">
        <v>533</v>
      </c>
      <c r="E290" s="21" t="s">
        <v>645</v>
      </c>
      <c r="F290" s="1">
        <v>1</v>
      </c>
      <c r="G290" s="1">
        <v>1</v>
      </c>
      <c r="H290" s="1">
        <v>88</v>
      </c>
      <c r="I290" s="1">
        <v>230</v>
      </c>
      <c r="J290" s="1">
        <v>60</v>
      </c>
      <c r="K290" s="72" t="s">
        <v>6455</v>
      </c>
      <c r="L290" s="81"/>
      <c r="M290" s="78"/>
    </row>
    <row r="291" spans="1:13">
      <c r="A291" s="1">
        <v>100001697</v>
      </c>
      <c r="B291" s="1" t="s">
        <v>591</v>
      </c>
      <c r="C291" s="1" t="s">
        <v>590</v>
      </c>
      <c r="D291" s="1" t="s">
        <v>647</v>
      </c>
      <c r="E291" s="21" t="s">
        <v>648</v>
      </c>
      <c r="F291" s="1">
        <v>1</v>
      </c>
      <c r="G291" s="1">
        <v>1</v>
      </c>
      <c r="H291" s="1">
        <v>106</v>
      </c>
      <c r="I291" s="1">
        <v>280</v>
      </c>
      <c r="J291" s="1">
        <v>70</v>
      </c>
      <c r="K291" s="72" t="s">
        <v>6455</v>
      </c>
      <c r="L291" s="81"/>
      <c r="M291" s="78"/>
    </row>
    <row r="292" spans="1:13">
      <c r="A292" s="1">
        <v>100001711</v>
      </c>
      <c r="B292" s="1" t="s">
        <v>591</v>
      </c>
      <c r="C292" s="1" t="s">
        <v>590</v>
      </c>
      <c r="D292" s="1" t="s">
        <v>105</v>
      </c>
      <c r="E292" s="21" t="s">
        <v>650</v>
      </c>
      <c r="F292" s="1">
        <v>1</v>
      </c>
      <c r="G292" s="1">
        <v>1</v>
      </c>
      <c r="H292" s="1">
        <v>181</v>
      </c>
      <c r="I292" s="1">
        <v>280</v>
      </c>
      <c r="J292" s="1">
        <v>70</v>
      </c>
      <c r="K292" s="72" t="s">
        <v>6455</v>
      </c>
      <c r="L292" s="81"/>
      <c r="M292" s="78"/>
    </row>
    <row r="293" spans="1:13">
      <c r="A293" s="1">
        <v>100001722</v>
      </c>
      <c r="B293" s="1" t="s">
        <v>591</v>
      </c>
      <c r="C293" s="1" t="s">
        <v>590</v>
      </c>
      <c r="D293" s="1" t="s">
        <v>533</v>
      </c>
      <c r="E293" s="21" t="s">
        <v>652</v>
      </c>
      <c r="F293" s="1">
        <v>1</v>
      </c>
      <c r="G293" s="1">
        <v>1</v>
      </c>
      <c r="H293" s="1">
        <v>54</v>
      </c>
      <c r="I293" s="1">
        <v>150</v>
      </c>
      <c r="J293" s="1">
        <v>40</v>
      </c>
      <c r="K293" s="72" t="s">
        <v>6455</v>
      </c>
      <c r="L293" s="81"/>
      <c r="M293" s="78"/>
    </row>
    <row r="294" spans="1:13">
      <c r="A294" s="1">
        <v>100001726</v>
      </c>
      <c r="B294" s="1" t="s">
        <v>591</v>
      </c>
      <c r="C294" s="1" t="s">
        <v>590</v>
      </c>
      <c r="D294" s="1" t="s">
        <v>654</v>
      </c>
      <c r="E294" s="21" t="s">
        <v>655</v>
      </c>
      <c r="F294" s="1">
        <v>1</v>
      </c>
      <c r="G294" s="1">
        <v>1</v>
      </c>
      <c r="H294" s="1">
        <v>35</v>
      </c>
      <c r="I294" s="1">
        <v>150</v>
      </c>
      <c r="J294" s="1">
        <v>40</v>
      </c>
      <c r="K294" s="72" t="s">
        <v>6455</v>
      </c>
      <c r="L294" s="81"/>
      <c r="M294" s="78"/>
    </row>
    <row r="295" spans="1:13">
      <c r="A295" s="1">
        <v>100001731</v>
      </c>
      <c r="B295" s="1" t="s">
        <v>591</v>
      </c>
      <c r="C295" s="1" t="s">
        <v>590</v>
      </c>
      <c r="D295" s="1" t="s">
        <v>12</v>
      </c>
      <c r="E295" s="21" t="s">
        <v>657</v>
      </c>
      <c r="F295" s="1">
        <v>2</v>
      </c>
      <c r="G295" s="1">
        <v>1</v>
      </c>
      <c r="H295" s="1">
        <v>81</v>
      </c>
      <c r="I295" s="1">
        <v>230</v>
      </c>
      <c r="J295" s="1">
        <v>60</v>
      </c>
      <c r="K295" s="72" t="s">
        <v>6455</v>
      </c>
      <c r="L295" s="81"/>
      <c r="M295" s="78"/>
    </row>
    <row r="296" spans="1:13">
      <c r="A296" s="1">
        <v>100001731</v>
      </c>
      <c r="B296" s="1" t="s">
        <v>591</v>
      </c>
      <c r="C296" s="1" t="s">
        <v>590</v>
      </c>
      <c r="D296" s="1" t="s">
        <v>12</v>
      </c>
      <c r="E296" s="21" t="s">
        <v>5720</v>
      </c>
      <c r="F296" s="1">
        <v>2</v>
      </c>
      <c r="G296" s="1">
        <v>1</v>
      </c>
      <c r="H296" s="1">
        <v>228</v>
      </c>
      <c r="I296" s="1">
        <v>400</v>
      </c>
      <c r="J296" s="1">
        <v>100</v>
      </c>
      <c r="K296" s="72" t="s">
        <v>6455</v>
      </c>
      <c r="L296" s="81"/>
      <c r="M296" s="78"/>
    </row>
    <row r="297" spans="1:13">
      <c r="A297" s="1">
        <v>100001735</v>
      </c>
      <c r="B297" s="1" t="s">
        <v>591</v>
      </c>
      <c r="C297" s="1" t="s">
        <v>590</v>
      </c>
      <c r="D297" s="1" t="s">
        <v>659</v>
      </c>
      <c r="E297" s="21" t="s">
        <v>660</v>
      </c>
      <c r="F297" s="1">
        <v>1</v>
      </c>
      <c r="G297" s="1">
        <v>1</v>
      </c>
      <c r="H297" s="1">
        <v>114</v>
      </c>
      <c r="I297" s="1">
        <v>280</v>
      </c>
      <c r="J297" s="1">
        <v>70</v>
      </c>
      <c r="K297" s="72" t="s">
        <v>6455</v>
      </c>
      <c r="L297" s="81"/>
      <c r="M297" s="78"/>
    </row>
    <row r="298" spans="1:13">
      <c r="A298" s="1">
        <v>100001739</v>
      </c>
      <c r="B298" s="1" t="s">
        <v>591</v>
      </c>
      <c r="C298" s="1" t="s">
        <v>590</v>
      </c>
      <c r="D298" s="1" t="s">
        <v>12</v>
      </c>
      <c r="E298" s="21" t="s">
        <v>662</v>
      </c>
      <c r="F298" s="1">
        <v>1</v>
      </c>
      <c r="G298" s="1">
        <v>1</v>
      </c>
      <c r="H298" s="1">
        <v>482</v>
      </c>
      <c r="I298" s="1">
        <v>470</v>
      </c>
      <c r="J298" s="1">
        <v>120</v>
      </c>
      <c r="K298" s="72" t="s">
        <v>6455</v>
      </c>
      <c r="L298" s="81"/>
      <c r="M298" s="78"/>
    </row>
    <row r="299" spans="1:13">
      <c r="A299" s="1">
        <v>100001749</v>
      </c>
      <c r="B299" s="1" t="s">
        <v>591</v>
      </c>
      <c r="C299" s="1" t="s">
        <v>590</v>
      </c>
      <c r="D299" s="1" t="s">
        <v>533</v>
      </c>
      <c r="E299" s="21" t="s">
        <v>663</v>
      </c>
      <c r="F299" s="1">
        <v>1</v>
      </c>
      <c r="G299" s="1">
        <v>1</v>
      </c>
      <c r="H299" s="1">
        <v>82</v>
      </c>
      <c r="I299" s="1">
        <v>230</v>
      </c>
      <c r="J299" s="1">
        <v>60</v>
      </c>
      <c r="K299" s="72" t="s">
        <v>6455</v>
      </c>
      <c r="L299" s="81"/>
      <c r="M299" s="78"/>
    </row>
    <row r="300" spans="1:13">
      <c r="A300" s="1">
        <v>100001755</v>
      </c>
      <c r="B300" s="1" t="s">
        <v>591</v>
      </c>
      <c r="C300" s="1" t="s">
        <v>590</v>
      </c>
      <c r="D300" s="1" t="s">
        <v>533</v>
      </c>
      <c r="E300" s="21" t="s">
        <v>665</v>
      </c>
      <c r="F300" s="1">
        <v>1</v>
      </c>
      <c r="G300" s="1">
        <v>1</v>
      </c>
      <c r="H300" s="1">
        <v>10</v>
      </c>
      <c r="I300" s="1">
        <v>100</v>
      </c>
      <c r="J300" s="1">
        <v>25</v>
      </c>
      <c r="K300" s="72" t="s">
        <v>6455</v>
      </c>
      <c r="L300" s="81"/>
      <c r="M300" s="78"/>
    </row>
    <row r="301" spans="1:13">
      <c r="A301" s="1">
        <v>100001774</v>
      </c>
      <c r="B301" s="1" t="s">
        <v>591</v>
      </c>
      <c r="C301" s="1" t="s">
        <v>590</v>
      </c>
      <c r="D301" s="1" t="s">
        <v>533</v>
      </c>
      <c r="E301" s="21" t="s">
        <v>667</v>
      </c>
      <c r="F301" s="1">
        <v>1</v>
      </c>
      <c r="G301" s="1">
        <v>1</v>
      </c>
      <c r="H301" s="1">
        <v>38</v>
      </c>
      <c r="I301" s="1">
        <v>150</v>
      </c>
      <c r="J301" s="1">
        <v>40</v>
      </c>
      <c r="K301" s="72" t="s">
        <v>6455</v>
      </c>
      <c r="L301" s="81"/>
      <c r="M301" s="78"/>
    </row>
    <row r="302" spans="1:13">
      <c r="A302" s="1">
        <v>100001780</v>
      </c>
      <c r="B302" s="1" t="s">
        <v>591</v>
      </c>
      <c r="C302" s="1" t="s">
        <v>590</v>
      </c>
      <c r="D302" s="1" t="s">
        <v>674</v>
      </c>
      <c r="E302" s="21" t="s">
        <v>675</v>
      </c>
      <c r="F302" s="1">
        <v>1</v>
      </c>
      <c r="G302" s="1">
        <v>1</v>
      </c>
      <c r="H302" s="1">
        <v>234</v>
      </c>
      <c r="I302" s="1">
        <v>400</v>
      </c>
      <c r="J302" s="1">
        <v>100</v>
      </c>
      <c r="K302" s="72" t="s">
        <v>6455</v>
      </c>
      <c r="L302" s="81"/>
      <c r="M302" s="78"/>
    </row>
    <row r="303" spans="1:13">
      <c r="A303" s="1">
        <v>100001789</v>
      </c>
      <c r="B303" s="1" t="s">
        <v>591</v>
      </c>
      <c r="C303" s="1" t="s">
        <v>590</v>
      </c>
      <c r="D303" s="1" t="s">
        <v>677</v>
      </c>
      <c r="E303" s="21" t="s">
        <v>678</v>
      </c>
      <c r="F303" s="1">
        <v>1</v>
      </c>
      <c r="G303" s="1">
        <v>1</v>
      </c>
      <c r="H303" s="1">
        <v>233</v>
      </c>
      <c r="I303" s="1">
        <v>400</v>
      </c>
      <c r="J303" s="1">
        <v>100</v>
      </c>
      <c r="K303" s="72" t="s">
        <v>6455</v>
      </c>
      <c r="L303" s="81"/>
      <c r="M303" s="78"/>
    </row>
    <row r="304" spans="1:13">
      <c r="A304" s="1">
        <v>100001803</v>
      </c>
      <c r="B304" s="1" t="s">
        <v>591</v>
      </c>
      <c r="C304" s="1" t="s">
        <v>590</v>
      </c>
      <c r="D304" s="1" t="s">
        <v>533</v>
      </c>
      <c r="E304" s="21" t="s">
        <v>680</v>
      </c>
      <c r="F304" s="1">
        <v>1</v>
      </c>
      <c r="G304" s="1">
        <v>1</v>
      </c>
      <c r="H304" s="1">
        <v>109</v>
      </c>
      <c r="I304" s="1">
        <v>280</v>
      </c>
      <c r="J304" s="1">
        <v>70</v>
      </c>
      <c r="K304" s="72" t="s">
        <v>6455</v>
      </c>
      <c r="L304" s="81"/>
      <c r="M304" s="78"/>
    </row>
    <row r="305" spans="1:13">
      <c r="A305" s="1">
        <v>100001812</v>
      </c>
      <c r="B305" s="1" t="s">
        <v>591</v>
      </c>
      <c r="C305" s="1" t="s">
        <v>590</v>
      </c>
      <c r="D305" s="1" t="s">
        <v>682</v>
      </c>
      <c r="E305" s="21" t="s">
        <v>683</v>
      </c>
      <c r="F305" s="1">
        <v>1</v>
      </c>
      <c r="G305" s="1">
        <v>1</v>
      </c>
      <c r="H305" s="1">
        <v>1187</v>
      </c>
      <c r="I305" s="1">
        <v>1000</v>
      </c>
      <c r="J305" s="1">
        <v>250</v>
      </c>
      <c r="K305" s="72" t="s">
        <v>6455</v>
      </c>
      <c r="L305" s="81"/>
      <c r="M305" s="78"/>
    </row>
    <row r="306" spans="1:13">
      <c r="A306" s="1">
        <v>100001817</v>
      </c>
      <c r="B306" s="1" t="s">
        <v>591</v>
      </c>
      <c r="C306" s="1" t="s">
        <v>590</v>
      </c>
      <c r="D306" s="1" t="s">
        <v>533</v>
      </c>
      <c r="E306" s="21" t="s">
        <v>685</v>
      </c>
      <c r="F306" s="1">
        <v>1</v>
      </c>
      <c r="G306" s="1">
        <v>1</v>
      </c>
      <c r="H306" s="1">
        <v>93</v>
      </c>
      <c r="I306" s="1">
        <v>230</v>
      </c>
      <c r="J306" s="1">
        <v>60</v>
      </c>
      <c r="K306" s="72" t="s">
        <v>6455</v>
      </c>
      <c r="L306" s="81"/>
      <c r="M306" s="78"/>
    </row>
    <row r="307" spans="1:13">
      <c r="A307" s="1">
        <v>100001822</v>
      </c>
      <c r="B307" s="1" t="s">
        <v>591</v>
      </c>
      <c r="C307" s="1" t="s">
        <v>590</v>
      </c>
      <c r="D307" s="1" t="s">
        <v>686</v>
      </c>
      <c r="E307" s="21" t="s">
        <v>687</v>
      </c>
      <c r="F307" s="1">
        <v>1</v>
      </c>
      <c r="G307" s="1">
        <v>1</v>
      </c>
      <c r="H307" s="1">
        <v>66</v>
      </c>
      <c r="I307" s="1">
        <v>230</v>
      </c>
      <c r="J307" s="1">
        <v>60</v>
      </c>
      <c r="K307" s="72" t="s">
        <v>6455</v>
      </c>
      <c r="L307" s="81"/>
      <c r="M307" s="78"/>
    </row>
    <row r="308" spans="1:13">
      <c r="A308" s="1">
        <v>100001824</v>
      </c>
      <c r="B308" s="1" t="s">
        <v>591</v>
      </c>
      <c r="C308" s="1" t="s">
        <v>590</v>
      </c>
      <c r="D308" s="1" t="s">
        <v>688</v>
      </c>
      <c r="E308" s="21" t="s">
        <v>689</v>
      </c>
      <c r="F308" s="1">
        <v>1</v>
      </c>
      <c r="G308" s="1">
        <v>1</v>
      </c>
      <c r="H308" s="1">
        <v>587</v>
      </c>
      <c r="I308" s="1">
        <v>570</v>
      </c>
      <c r="J308" s="1">
        <v>140</v>
      </c>
      <c r="K308" s="72" t="s">
        <v>6455</v>
      </c>
      <c r="L308" s="81"/>
      <c r="M308" s="78"/>
    </row>
    <row r="309" spans="1:13">
      <c r="A309" s="1">
        <v>100001827</v>
      </c>
      <c r="B309" s="1" t="s">
        <v>591</v>
      </c>
      <c r="C309" s="1" t="s">
        <v>590</v>
      </c>
      <c r="D309" s="1" t="s">
        <v>690</v>
      </c>
      <c r="E309" s="21" t="s">
        <v>691</v>
      </c>
      <c r="F309" s="1">
        <v>1</v>
      </c>
      <c r="G309" s="1">
        <v>1</v>
      </c>
      <c r="H309" s="1">
        <v>226</v>
      </c>
      <c r="I309" s="1">
        <v>400</v>
      </c>
      <c r="J309" s="1">
        <v>100</v>
      </c>
      <c r="K309" s="72" t="s">
        <v>6455</v>
      </c>
      <c r="L309" s="81"/>
      <c r="M309" s="78"/>
    </row>
    <row r="310" spans="1:13">
      <c r="A310" s="1">
        <v>100001828</v>
      </c>
      <c r="B310" s="1" t="s">
        <v>591</v>
      </c>
      <c r="C310" s="1" t="s">
        <v>590</v>
      </c>
      <c r="D310" s="1" t="s">
        <v>692</v>
      </c>
      <c r="E310" s="21" t="s">
        <v>691</v>
      </c>
      <c r="F310" s="1">
        <v>1</v>
      </c>
      <c r="G310" s="1">
        <v>1</v>
      </c>
      <c r="H310" s="1">
        <v>291</v>
      </c>
      <c r="I310" s="1">
        <v>400</v>
      </c>
      <c r="J310" s="1">
        <v>100</v>
      </c>
      <c r="K310" s="72" t="s">
        <v>6455</v>
      </c>
      <c r="L310" s="81"/>
      <c r="M310" s="78"/>
    </row>
    <row r="311" spans="1:13">
      <c r="A311" s="1">
        <v>100001841</v>
      </c>
      <c r="B311" s="1" t="s">
        <v>591</v>
      </c>
      <c r="C311" s="1" t="s">
        <v>590</v>
      </c>
      <c r="D311" s="1" t="s">
        <v>693</v>
      </c>
      <c r="E311" s="21" t="s">
        <v>694</v>
      </c>
      <c r="F311" s="1">
        <v>1</v>
      </c>
      <c r="G311" s="1">
        <v>1</v>
      </c>
      <c r="H311" s="1">
        <v>152</v>
      </c>
      <c r="I311" s="1">
        <v>280</v>
      </c>
      <c r="J311" s="1">
        <v>70</v>
      </c>
      <c r="K311" s="72" t="s">
        <v>6455</v>
      </c>
      <c r="L311" s="81"/>
      <c r="M311" s="78"/>
    </row>
    <row r="312" spans="1:13">
      <c r="A312" s="1">
        <v>100001842</v>
      </c>
      <c r="B312" s="1" t="s">
        <v>591</v>
      </c>
      <c r="C312" s="1" t="s">
        <v>590</v>
      </c>
      <c r="D312" s="1" t="s">
        <v>696</v>
      </c>
      <c r="E312" s="21" t="s">
        <v>694</v>
      </c>
      <c r="F312" s="1">
        <v>1</v>
      </c>
      <c r="G312" s="1">
        <v>1</v>
      </c>
      <c r="H312" s="1">
        <v>66</v>
      </c>
      <c r="I312" s="1">
        <v>230</v>
      </c>
      <c r="J312" s="1">
        <v>60</v>
      </c>
      <c r="K312" s="72" t="s">
        <v>6455</v>
      </c>
      <c r="L312" s="81"/>
      <c r="M312" s="78"/>
    </row>
    <row r="313" spans="1:13">
      <c r="A313" s="1">
        <v>100001852</v>
      </c>
      <c r="B313" s="1" t="s">
        <v>591</v>
      </c>
      <c r="C313" s="1" t="s">
        <v>590</v>
      </c>
      <c r="D313" s="1" t="s">
        <v>533</v>
      </c>
      <c r="E313" s="21" t="s">
        <v>697</v>
      </c>
      <c r="F313" s="1">
        <v>1</v>
      </c>
      <c r="G313" s="1">
        <v>1</v>
      </c>
      <c r="H313" s="1">
        <v>222</v>
      </c>
      <c r="I313" s="1">
        <v>400</v>
      </c>
      <c r="J313" s="1">
        <v>100</v>
      </c>
      <c r="K313" s="72" t="s">
        <v>6455</v>
      </c>
      <c r="L313" s="81"/>
      <c r="M313" s="78"/>
    </row>
    <row r="314" spans="1:13">
      <c r="A314" s="1">
        <v>100001859</v>
      </c>
      <c r="B314" s="1" t="s">
        <v>591</v>
      </c>
      <c r="C314" s="1" t="s">
        <v>590</v>
      </c>
      <c r="D314" s="1" t="s">
        <v>699</v>
      </c>
      <c r="E314" s="21" t="s">
        <v>700</v>
      </c>
      <c r="F314" s="1">
        <v>1</v>
      </c>
      <c r="G314" s="1">
        <v>1</v>
      </c>
      <c r="H314" s="1">
        <v>198</v>
      </c>
      <c r="I314" s="1">
        <v>280</v>
      </c>
      <c r="J314" s="1">
        <v>70</v>
      </c>
      <c r="K314" s="72" t="s">
        <v>6455</v>
      </c>
      <c r="L314" s="81"/>
      <c r="M314" s="78"/>
    </row>
    <row r="315" spans="1:13">
      <c r="A315" s="1">
        <v>100001867</v>
      </c>
      <c r="B315" s="1" t="s">
        <v>591</v>
      </c>
      <c r="C315" s="1" t="s">
        <v>590</v>
      </c>
      <c r="D315" s="1" t="s">
        <v>12</v>
      </c>
      <c r="E315" s="21" t="s">
        <v>702</v>
      </c>
      <c r="F315" s="1">
        <v>1</v>
      </c>
      <c r="G315" s="1">
        <v>1</v>
      </c>
      <c r="H315" s="1">
        <v>61</v>
      </c>
      <c r="I315" s="1">
        <v>230</v>
      </c>
      <c r="J315" s="1">
        <v>60</v>
      </c>
      <c r="K315" s="72" t="s">
        <v>6455</v>
      </c>
      <c r="L315" s="81"/>
      <c r="M315" s="78"/>
    </row>
    <row r="316" spans="1:13">
      <c r="A316" s="1">
        <v>100001870</v>
      </c>
      <c r="B316" s="1" t="s">
        <v>591</v>
      </c>
      <c r="C316" s="1" t="s">
        <v>590</v>
      </c>
      <c r="D316" s="1" t="s">
        <v>533</v>
      </c>
      <c r="E316" s="21" t="s">
        <v>704</v>
      </c>
      <c r="F316" s="1">
        <v>1</v>
      </c>
      <c r="G316" s="1">
        <v>1</v>
      </c>
      <c r="H316" s="1">
        <v>22</v>
      </c>
      <c r="I316" s="1">
        <v>100</v>
      </c>
      <c r="J316" s="1">
        <v>25</v>
      </c>
      <c r="K316" s="72" t="s">
        <v>6455</v>
      </c>
      <c r="L316" s="81"/>
      <c r="M316" s="78"/>
    </row>
    <row r="317" spans="1:13">
      <c r="A317" s="1">
        <v>100001877</v>
      </c>
      <c r="B317" s="1" t="s">
        <v>591</v>
      </c>
      <c r="C317" s="1" t="s">
        <v>590</v>
      </c>
      <c r="D317" s="1" t="s">
        <v>706</v>
      </c>
      <c r="E317" s="21" t="s">
        <v>707</v>
      </c>
      <c r="F317" s="1">
        <v>1</v>
      </c>
      <c r="G317" s="1">
        <v>1</v>
      </c>
      <c r="H317" s="1">
        <v>203</v>
      </c>
      <c r="I317" s="1">
        <v>400</v>
      </c>
      <c r="J317" s="1">
        <v>100</v>
      </c>
      <c r="K317" s="72" t="s">
        <v>6455</v>
      </c>
      <c r="L317" s="81"/>
      <c r="M317" s="78"/>
    </row>
    <row r="318" spans="1:13">
      <c r="A318" s="1">
        <v>100001880</v>
      </c>
      <c r="B318" s="1" t="s">
        <v>591</v>
      </c>
      <c r="C318" s="1" t="s">
        <v>590</v>
      </c>
      <c r="D318" s="1" t="s">
        <v>708</v>
      </c>
      <c r="E318" s="21" t="s">
        <v>707</v>
      </c>
      <c r="F318" s="1">
        <v>1</v>
      </c>
      <c r="G318" s="1">
        <v>1</v>
      </c>
      <c r="H318" s="1">
        <v>594</v>
      </c>
      <c r="I318" s="1">
        <v>570</v>
      </c>
      <c r="J318" s="1">
        <v>140</v>
      </c>
      <c r="K318" s="72" t="s">
        <v>6455</v>
      </c>
      <c r="L318" s="81"/>
      <c r="M318" s="78"/>
    </row>
    <row r="319" spans="1:13">
      <c r="A319" s="1">
        <v>100001885</v>
      </c>
      <c r="B319" s="1" t="s">
        <v>591</v>
      </c>
      <c r="C319" s="1" t="s">
        <v>590</v>
      </c>
      <c r="D319" s="1" t="s">
        <v>710</v>
      </c>
      <c r="E319" s="21" t="s">
        <v>711</v>
      </c>
      <c r="F319" s="1">
        <v>1</v>
      </c>
      <c r="G319" s="1">
        <v>1</v>
      </c>
      <c r="H319" s="1">
        <v>265</v>
      </c>
      <c r="I319" s="1">
        <v>400</v>
      </c>
      <c r="J319" s="1">
        <v>100</v>
      </c>
      <c r="K319" s="72" t="s">
        <v>6455</v>
      </c>
      <c r="L319" s="81"/>
      <c r="M319" s="78"/>
    </row>
    <row r="320" spans="1:13">
      <c r="A320" s="1">
        <v>100001895</v>
      </c>
      <c r="B320" s="1" t="s">
        <v>591</v>
      </c>
      <c r="C320" s="1" t="s">
        <v>590</v>
      </c>
      <c r="D320" s="1" t="s">
        <v>712</v>
      </c>
      <c r="E320" s="21" t="s">
        <v>713</v>
      </c>
      <c r="F320" s="1">
        <v>1</v>
      </c>
      <c r="G320" s="1">
        <v>1</v>
      </c>
      <c r="H320" s="1">
        <v>217</v>
      </c>
      <c r="I320" s="1">
        <v>400</v>
      </c>
      <c r="J320" s="1">
        <v>100</v>
      </c>
      <c r="K320" s="72" t="s">
        <v>6455</v>
      </c>
      <c r="L320" s="81"/>
      <c r="M320" s="78"/>
    </row>
    <row r="321" spans="1:13">
      <c r="A321" s="1">
        <v>100001901</v>
      </c>
      <c r="B321" s="1" t="s">
        <v>591</v>
      </c>
      <c r="C321" s="1" t="s">
        <v>590</v>
      </c>
      <c r="D321" s="1" t="s">
        <v>533</v>
      </c>
      <c r="E321" s="21" t="s">
        <v>715</v>
      </c>
      <c r="F321" s="1">
        <v>1</v>
      </c>
      <c r="G321" s="1">
        <v>1</v>
      </c>
      <c r="H321" s="1">
        <v>20</v>
      </c>
      <c r="I321" s="1">
        <v>100</v>
      </c>
      <c r="J321" s="1">
        <v>25</v>
      </c>
      <c r="K321" s="72" t="s">
        <v>6455</v>
      </c>
      <c r="L321" s="81"/>
      <c r="M321" s="78"/>
    </row>
    <row r="322" spans="1:13">
      <c r="A322" s="1">
        <v>100001906</v>
      </c>
      <c r="B322" s="1" t="s">
        <v>591</v>
      </c>
      <c r="C322" s="1" t="s">
        <v>590</v>
      </c>
      <c r="D322" s="1" t="s">
        <v>46</v>
      </c>
      <c r="E322" s="21" t="s">
        <v>717</v>
      </c>
      <c r="F322" s="1">
        <v>1</v>
      </c>
      <c r="G322" s="1">
        <v>1</v>
      </c>
      <c r="H322" s="1">
        <v>55</v>
      </c>
      <c r="I322" s="1">
        <v>230</v>
      </c>
      <c r="J322" s="1">
        <v>60</v>
      </c>
      <c r="K322" s="72" t="s">
        <v>6455</v>
      </c>
      <c r="L322" s="81"/>
      <c r="M322" s="78"/>
    </row>
    <row r="323" spans="1:13">
      <c r="A323" s="1">
        <v>100001907</v>
      </c>
      <c r="B323" s="1" t="s">
        <v>591</v>
      </c>
      <c r="C323" s="1" t="s">
        <v>590</v>
      </c>
      <c r="D323" s="1" t="s">
        <v>12</v>
      </c>
      <c r="E323" s="21" t="s">
        <v>718</v>
      </c>
      <c r="F323" s="1">
        <v>1</v>
      </c>
      <c r="G323" s="1">
        <v>1</v>
      </c>
      <c r="H323" s="1">
        <v>440</v>
      </c>
      <c r="I323" s="1">
        <v>470</v>
      </c>
      <c r="J323" s="1">
        <v>120</v>
      </c>
      <c r="K323" s="72" t="s">
        <v>6455</v>
      </c>
      <c r="L323" s="81"/>
      <c r="M323" s="78"/>
    </row>
    <row r="324" spans="1:13">
      <c r="A324" s="1">
        <v>100001912</v>
      </c>
      <c r="B324" s="1" t="s">
        <v>591</v>
      </c>
      <c r="C324" s="1" t="s">
        <v>590</v>
      </c>
      <c r="D324" s="1" t="s">
        <v>533</v>
      </c>
      <c r="E324" s="21" t="s">
        <v>720</v>
      </c>
      <c r="F324" s="1">
        <v>1</v>
      </c>
      <c r="G324" s="1">
        <v>1</v>
      </c>
      <c r="H324" s="1">
        <v>180</v>
      </c>
      <c r="I324" s="1">
        <v>280</v>
      </c>
      <c r="J324" s="1">
        <v>70</v>
      </c>
      <c r="K324" s="72" t="s">
        <v>6455</v>
      </c>
      <c r="L324" s="81"/>
      <c r="M324" s="78"/>
    </row>
    <row r="325" spans="1:13">
      <c r="A325" s="1">
        <v>100001914</v>
      </c>
      <c r="B325" s="1" t="s">
        <v>591</v>
      </c>
      <c r="C325" s="1" t="s">
        <v>590</v>
      </c>
      <c r="D325" s="1" t="s">
        <v>721</v>
      </c>
      <c r="E325" s="21" t="s">
        <v>722</v>
      </c>
      <c r="F325" s="1">
        <v>1</v>
      </c>
      <c r="G325" s="1">
        <v>1</v>
      </c>
      <c r="H325" s="1">
        <v>10</v>
      </c>
      <c r="I325" s="1">
        <v>100</v>
      </c>
      <c r="J325" s="1">
        <v>25</v>
      </c>
      <c r="K325" s="72" t="s">
        <v>6455</v>
      </c>
      <c r="L325" s="81"/>
      <c r="M325" s="78"/>
    </row>
    <row r="326" spans="1:13">
      <c r="A326" s="1">
        <v>100001920</v>
      </c>
      <c r="B326" s="1" t="s">
        <v>591</v>
      </c>
      <c r="C326" s="1" t="s">
        <v>726</v>
      </c>
      <c r="D326" s="1" t="s">
        <v>724</v>
      </c>
      <c r="E326" s="21" t="s">
        <v>725</v>
      </c>
      <c r="F326" s="1">
        <v>1</v>
      </c>
      <c r="G326" s="1">
        <v>1</v>
      </c>
      <c r="H326" s="1">
        <v>166</v>
      </c>
      <c r="I326" s="1">
        <v>280</v>
      </c>
      <c r="J326" s="1">
        <v>70</v>
      </c>
      <c r="K326" s="72" t="s">
        <v>6455</v>
      </c>
      <c r="L326" s="81"/>
      <c r="M326" s="78"/>
    </row>
    <row r="327" spans="1:13">
      <c r="A327" s="1">
        <v>100001925</v>
      </c>
      <c r="B327" s="1" t="s">
        <v>591</v>
      </c>
      <c r="C327" s="1" t="s">
        <v>726</v>
      </c>
      <c r="D327" s="1" t="s">
        <v>728</v>
      </c>
      <c r="E327" s="21" t="s">
        <v>729</v>
      </c>
      <c r="F327" s="1">
        <v>1</v>
      </c>
      <c r="G327" s="1">
        <v>1</v>
      </c>
      <c r="H327" s="1">
        <v>46</v>
      </c>
      <c r="I327" s="1">
        <v>150</v>
      </c>
      <c r="J327" s="1">
        <v>40</v>
      </c>
      <c r="K327" s="72" t="s">
        <v>6455</v>
      </c>
      <c r="L327" s="81"/>
      <c r="M327" s="78"/>
    </row>
    <row r="328" spans="1:13">
      <c r="A328" s="1">
        <v>100001931</v>
      </c>
      <c r="B328" s="1" t="s">
        <v>591</v>
      </c>
      <c r="C328" s="1" t="s">
        <v>726</v>
      </c>
      <c r="D328" s="1" t="s">
        <v>12</v>
      </c>
      <c r="E328" s="21" t="s">
        <v>731</v>
      </c>
      <c r="F328" s="1">
        <v>1</v>
      </c>
      <c r="G328" s="1">
        <v>1</v>
      </c>
      <c r="H328" s="1">
        <v>155</v>
      </c>
      <c r="I328" s="1">
        <v>280</v>
      </c>
      <c r="J328" s="1">
        <v>70</v>
      </c>
      <c r="K328" s="72" t="s">
        <v>6455</v>
      </c>
      <c r="L328" s="81"/>
      <c r="M328" s="78"/>
    </row>
    <row r="329" spans="1:13">
      <c r="A329" s="1">
        <v>100001932</v>
      </c>
      <c r="B329" s="1" t="s">
        <v>591</v>
      </c>
      <c r="C329" s="1" t="s">
        <v>726</v>
      </c>
      <c r="D329" s="1" t="s">
        <v>728</v>
      </c>
      <c r="E329" s="21" t="s">
        <v>731</v>
      </c>
      <c r="F329" s="1">
        <v>1</v>
      </c>
      <c r="G329" s="1">
        <v>1</v>
      </c>
      <c r="H329" s="1">
        <v>24</v>
      </c>
      <c r="I329" s="1">
        <v>100</v>
      </c>
      <c r="J329" s="1">
        <v>25</v>
      </c>
      <c r="K329" s="72" t="s">
        <v>6455</v>
      </c>
      <c r="L329" s="81"/>
      <c r="M329" s="78"/>
    </row>
    <row r="330" spans="1:13">
      <c r="A330" s="1">
        <v>100001936</v>
      </c>
      <c r="B330" s="1" t="s">
        <v>591</v>
      </c>
      <c r="C330" s="1" t="s">
        <v>726</v>
      </c>
      <c r="D330" s="1" t="s">
        <v>733</v>
      </c>
      <c r="E330" s="21" t="s">
        <v>734</v>
      </c>
      <c r="F330" s="1">
        <v>1</v>
      </c>
      <c r="G330" s="1">
        <v>1</v>
      </c>
      <c r="H330" s="1">
        <v>41</v>
      </c>
      <c r="I330" s="1">
        <v>150</v>
      </c>
      <c r="J330" s="1">
        <v>40</v>
      </c>
      <c r="K330" s="72" t="s">
        <v>6455</v>
      </c>
      <c r="L330" s="81"/>
      <c r="M330" s="78"/>
    </row>
    <row r="331" spans="1:13">
      <c r="A331" s="1">
        <v>100001957</v>
      </c>
      <c r="B331" s="1" t="s">
        <v>591</v>
      </c>
      <c r="C331" s="1" t="s">
        <v>726</v>
      </c>
      <c r="D331" s="1" t="s">
        <v>624</v>
      </c>
      <c r="E331" s="21" t="s">
        <v>736</v>
      </c>
      <c r="F331" s="1">
        <v>1</v>
      </c>
      <c r="G331" s="1">
        <v>1</v>
      </c>
      <c r="H331" s="1">
        <v>344</v>
      </c>
      <c r="I331" s="1">
        <v>800</v>
      </c>
      <c r="J331" s="1">
        <v>200</v>
      </c>
      <c r="K331" s="72" t="s">
        <v>6053</v>
      </c>
      <c r="L331" s="81"/>
      <c r="M331" s="78"/>
    </row>
    <row r="332" spans="1:13">
      <c r="A332" s="1">
        <v>100001962</v>
      </c>
      <c r="B332" s="1" t="s">
        <v>591</v>
      </c>
      <c r="C332" s="1" t="s">
        <v>726</v>
      </c>
      <c r="D332" s="1" t="s">
        <v>737</v>
      </c>
      <c r="E332" s="21" t="s">
        <v>738</v>
      </c>
      <c r="F332" s="1">
        <v>1</v>
      </c>
      <c r="G332" s="1">
        <v>1</v>
      </c>
      <c r="H332" s="1">
        <v>146</v>
      </c>
      <c r="I332" s="1">
        <v>280</v>
      </c>
      <c r="J332" s="1">
        <v>70</v>
      </c>
      <c r="K332" s="72" t="s">
        <v>6455</v>
      </c>
      <c r="L332" s="81"/>
      <c r="M332" s="78"/>
    </row>
    <row r="333" spans="1:13">
      <c r="A333" s="1">
        <v>100001965</v>
      </c>
      <c r="B333" s="1" t="s">
        <v>591</v>
      </c>
      <c r="C333" s="1" t="s">
        <v>726</v>
      </c>
      <c r="D333" s="1" t="s">
        <v>740</v>
      </c>
      <c r="E333" s="21" t="s">
        <v>741</v>
      </c>
      <c r="F333" s="1">
        <v>1</v>
      </c>
      <c r="G333" s="1">
        <v>1</v>
      </c>
      <c r="H333" s="1">
        <v>667</v>
      </c>
      <c r="I333" s="1">
        <v>570</v>
      </c>
      <c r="J333" s="1">
        <v>140</v>
      </c>
      <c r="K333" s="72" t="s">
        <v>6455</v>
      </c>
      <c r="L333" s="81"/>
      <c r="M333" s="78"/>
    </row>
    <row r="334" spans="1:13">
      <c r="A334" s="1">
        <v>100001971</v>
      </c>
      <c r="B334" s="1" t="s">
        <v>591</v>
      </c>
      <c r="C334" s="1" t="s">
        <v>726</v>
      </c>
      <c r="D334" s="1" t="s">
        <v>686</v>
      </c>
      <c r="E334" s="21" t="s">
        <v>743</v>
      </c>
      <c r="F334" s="1">
        <v>1</v>
      </c>
      <c r="G334" s="1">
        <v>1</v>
      </c>
      <c r="H334" s="1">
        <v>88</v>
      </c>
      <c r="I334" s="1">
        <v>230</v>
      </c>
      <c r="J334" s="1">
        <v>60</v>
      </c>
      <c r="K334" s="72" t="s">
        <v>6455</v>
      </c>
      <c r="L334" s="81"/>
      <c r="M334" s="78"/>
    </row>
    <row r="335" spans="1:13">
      <c r="A335" s="1">
        <v>100001975</v>
      </c>
      <c r="B335" s="1" t="s">
        <v>591</v>
      </c>
      <c r="C335" s="1" t="s">
        <v>726</v>
      </c>
      <c r="D335" s="1" t="s">
        <v>12</v>
      </c>
      <c r="E335" s="21" t="s">
        <v>744</v>
      </c>
      <c r="F335" s="1">
        <v>1</v>
      </c>
      <c r="G335" s="1">
        <v>1</v>
      </c>
      <c r="H335" s="1">
        <v>423</v>
      </c>
      <c r="I335" s="1">
        <v>470</v>
      </c>
      <c r="J335" s="1">
        <v>120</v>
      </c>
      <c r="K335" s="72" t="s">
        <v>6455</v>
      </c>
      <c r="L335" s="81"/>
      <c r="M335" s="78"/>
    </row>
    <row r="336" spans="1:13">
      <c r="A336" s="1">
        <v>100001978</v>
      </c>
      <c r="B336" s="1" t="s">
        <v>591</v>
      </c>
      <c r="C336" s="1" t="s">
        <v>726</v>
      </c>
      <c r="D336" s="1" t="s">
        <v>745</v>
      </c>
      <c r="E336" s="21" t="s">
        <v>746</v>
      </c>
      <c r="F336" s="1">
        <v>1</v>
      </c>
      <c r="G336" s="1">
        <v>1</v>
      </c>
      <c r="H336" s="1">
        <v>349</v>
      </c>
      <c r="I336" s="1">
        <v>470</v>
      </c>
      <c r="J336" s="1">
        <v>120</v>
      </c>
      <c r="K336" s="72" t="s">
        <v>6455</v>
      </c>
      <c r="L336" s="81"/>
      <c r="M336" s="78"/>
    </row>
    <row r="337" spans="1:13">
      <c r="A337" s="1">
        <v>100001979</v>
      </c>
      <c r="B337" s="1" t="s">
        <v>591</v>
      </c>
      <c r="C337" s="1" t="s">
        <v>726</v>
      </c>
      <c r="D337" s="1" t="s">
        <v>747</v>
      </c>
      <c r="E337" s="21" t="s">
        <v>746</v>
      </c>
      <c r="F337" s="1">
        <v>1</v>
      </c>
      <c r="G337" s="1">
        <v>1</v>
      </c>
      <c r="H337" s="1">
        <v>342</v>
      </c>
      <c r="I337" s="1">
        <v>800</v>
      </c>
      <c r="J337" s="1">
        <v>200</v>
      </c>
      <c r="K337" s="72" t="s">
        <v>6053</v>
      </c>
      <c r="L337" s="81"/>
      <c r="M337" s="78"/>
    </row>
    <row r="338" spans="1:13">
      <c r="A338" s="1">
        <v>100001981</v>
      </c>
      <c r="B338" s="1" t="s">
        <v>591</v>
      </c>
      <c r="C338" s="1" t="s">
        <v>726</v>
      </c>
      <c r="D338" s="1" t="s">
        <v>12</v>
      </c>
      <c r="E338" s="21" t="s">
        <v>748</v>
      </c>
      <c r="F338" s="1">
        <v>1</v>
      </c>
      <c r="G338" s="1">
        <v>1</v>
      </c>
      <c r="H338" s="1">
        <v>728</v>
      </c>
      <c r="I338" s="1">
        <v>800</v>
      </c>
      <c r="J338" s="1">
        <v>200</v>
      </c>
      <c r="K338" s="72" t="s">
        <v>6053</v>
      </c>
      <c r="L338" s="81"/>
      <c r="M338" s="78"/>
    </row>
    <row r="339" spans="1:13">
      <c r="A339" s="1">
        <v>100001986</v>
      </c>
      <c r="B339" s="1" t="s">
        <v>591</v>
      </c>
      <c r="C339" s="1" t="s">
        <v>726</v>
      </c>
      <c r="D339" s="1" t="s">
        <v>620</v>
      </c>
      <c r="E339" s="21" t="s">
        <v>749</v>
      </c>
      <c r="F339" s="1">
        <v>1</v>
      </c>
      <c r="G339" s="1">
        <v>1</v>
      </c>
      <c r="H339" s="1">
        <v>375</v>
      </c>
      <c r="I339" s="1">
        <v>470</v>
      </c>
      <c r="J339" s="1">
        <v>120</v>
      </c>
      <c r="K339" s="72" t="s">
        <v>6455</v>
      </c>
      <c r="L339" s="81"/>
      <c r="M339" s="78"/>
    </row>
    <row r="340" spans="1:13">
      <c r="A340" s="1">
        <v>100001990</v>
      </c>
      <c r="B340" s="1" t="s">
        <v>591</v>
      </c>
      <c r="C340" s="1" t="s">
        <v>726</v>
      </c>
      <c r="D340" s="1" t="s">
        <v>750</v>
      </c>
      <c r="E340" s="21" t="s">
        <v>751</v>
      </c>
      <c r="F340" s="1">
        <v>1</v>
      </c>
      <c r="G340" s="1">
        <v>1</v>
      </c>
      <c r="H340" s="1">
        <v>321</v>
      </c>
      <c r="I340" s="1">
        <v>800</v>
      </c>
      <c r="J340" s="1">
        <v>200</v>
      </c>
      <c r="K340" s="72" t="s">
        <v>6053</v>
      </c>
      <c r="L340" s="81"/>
      <c r="M340" s="78"/>
    </row>
    <row r="341" spans="1:13">
      <c r="A341" s="1">
        <v>100001996</v>
      </c>
      <c r="B341" s="1" t="s">
        <v>591</v>
      </c>
      <c r="C341" s="1" t="s">
        <v>726</v>
      </c>
      <c r="D341" s="1" t="s">
        <v>176</v>
      </c>
      <c r="E341" s="21" t="s">
        <v>752</v>
      </c>
      <c r="F341" s="1">
        <v>2</v>
      </c>
      <c r="G341" s="1">
        <v>1</v>
      </c>
      <c r="H341" s="1">
        <v>47</v>
      </c>
      <c r="I341" s="1">
        <v>150</v>
      </c>
      <c r="J341" s="1">
        <v>40</v>
      </c>
      <c r="K341" s="72" t="s">
        <v>6455</v>
      </c>
      <c r="L341" s="81"/>
      <c r="M341" s="78"/>
    </row>
    <row r="342" spans="1:13">
      <c r="A342" s="1">
        <v>100001996</v>
      </c>
      <c r="B342" s="1" t="s">
        <v>591</v>
      </c>
      <c r="C342" s="1" t="s">
        <v>726</v>
      </c>
      <c r="D342" s="1" t="s">
        <v>176</v>
      </c>
      <c r="E342" s="21" t="s">
        <v>1143</v>
      </c>
      <c r="F342" s="1">
        <v>2</v>
      </c>
      <c r="G342" s="1">
        <v>1</v>
      </c>
      <c r="H342" s="1">
        <v>175</v>
      </c>
      <c r="I342" s="1">
        <v>280</v>
      </c>
      <c r="J342" s="1">
        <v>70</v>
      </c>
      <c r="K342" s="72" t="s">
        <v>6455</v>
      </c>
      <c r="L342" s="81"/>
      <c r="M342" s="78"/>
    </row>
    <row r="343" spans="1:13">
      <c r="A343" s="1">
        <v>100001997</v>
      </c>
      <c r="B343" s="1" t="s">
        <v>591</v>
      </c>
      <c r="C343" s="1" t="s">
        <v>726</v>
      </c>
      <c r="D343" s="1" t="s">
        <v>754</v>
      </c>
      <c r="E343" s="21" t="s">
        <v>752</v>
      </c>
      <c r="F343" s="1">
        <v>1</v>
      </c>
      <c r="G343" s="1">
        <v>1</v>
      </c>
      <c r="H343" s="1">
        <v>197</v>
      </c>
      <c r="I343" s="1">
        <v>280</v>
      </c>
      <c r="J343" s="1">
        <v>70</v>
      </c>
      <c r="K343" s="72" t="s">
        <v>6455</v>
      </c>
      <c r="L343" s="81"/>
      <c r="M343" s="78"/>
    </row>
    <row r="344" spans="1:13">
      <c r="A344" s="1">
        <v>100002015</v>
      </c>
      <c r="B344" s="1" t="s">
        <v>591</v>
      </c>
      <c r="C344" s="1" t="s">
        <v>726</v>
      </c>
      <c r="D344" s="1" t="s">
        <v>12</v>
      </c>
      <c r="E344" s="21" t="s">
        <v>755</v>
      </c>
      <c r="F344" s="1">
        <v>1</v>
      </c>
      <c r="G344" s="1">
        <v>1</v>
      </c>
      <c r="H344" s="1">
        <v>330</v>
      </c>
      <c r="I344" s="1">
        <v>470</v>
      </c>
      <c r="J344" s="1">
        <v>120</v>
      </c>
      <c r="K344" s="72" t="s">
        <v>6455</v>
      </c>
      <c r="L344" s="81"/>
      <c r="M344" s="78"/>
    </row>
    <row r="345" spans="1:13">
      <c r="A345" s="1">
        <v>100002019</v>
      </c>
      <c r="B345" s="1" t="s">
        <v>591</v>
      </c>
      <c r="C345" s="1" t="s">
        <v>726</v>
      </c>
      <c r="D345" s="1" t="s">
        <v>757</v>
      </c>
      <c r="E345" s="21" t="s">
        <v>755</v>
      </c>
      <c r="F345" s="1">
        <v>1</v>
      </c>
      <c r="G345" s="1">
        <v>1</v>
      </c>
      <c r="H345" s="1">
        <v>141</v>
      </c>
      <c r="I345" s="1">
        <v>280</v>
      </c>
      <c r="J345" s="1">
        <v>70</v>
      </c>
      <c r="K345" s="72" t="s">
        <v>6455</v>
      </c>
      <c r="L345" s="81"/>
      <c r="M345" s="78"/>
    </row>
    <row r="346" spans="1:13">
      <c r="A346" s="1">
        <v>100002031</v>
      </c>
      <c r="B346" s="1" t="s">
        <v>591</v>
      </c>
      <c r="C346" s="1" t="s">
        <v>726</v>
      </c>
      <c r="D346" s="1" t="s">
        <v>758</v>
      </c>
      <c r="E346" s="21" t="s">
        <v>759</v>
      </c>
      <c r="F346" s="1">
        <v>1</v>
      </c>
      <c r="G346" s="1">
        <v>1</v>
      </c>
      <c r="H346" s="1">
        <v>44</v>
      </c>
      <c r="I346" s="1">
        <v>150</v>
      </c>
      <c r="J346" s="1">
        <v>40</v>
      </c>
      <c r="K346" s="72" t="s">
        <v>6455</v>
      </c>
      <c r="L346" s="81"/>
      <c r="M346" s="78"/>
    </row>
    <row r="347" spans="1:13">
      <c r="A347" s="1">
        <v>100002036</v>
      </c>
      <c r="B347" s="1" t="s">
        <v>591</v>
      </c>
      <c r="C347" s="1" t="s">
        <v>726</v>
      </c>
      <c r="D347" s="1" t="s">
        <v>105</v>
      </c>
      <c r="E347" s="21" t="s">
        <v>761</v>
      </c>
      <c r="F347" s="1">
        <v>1</v>
      </c>
      <c r="G347" s="1">
        <v>1</v>
      </c>
      <c r="H347" s="1">
        <v>17</v>
      </c>
      <c r="I347" s="1">
        <v>100</v>
      </c>
      <c r="J347" s="1">
        <v>25</v>
      </c>
      <c r="K347" s="72" t="s">
        <v>6455</v>
      </c>
      <c r="L347" s="81"/>
      <c r="M347" s="78"/>
    </row>
    <row r="348" spans="1:13">
      <c r="A348" s="1">
        <v>100002044</v>
      </c>
      <c r="B348" s="1" t="s">
        <v>591</v>
      </c>
      <c r="C348" s="1" t="s">
        <v>726</v>
      </c>
      <c r="D348" s="1" t="s">
        <v>763</v>
      </c>
      <c r="E348" s="21" t="s">
        <v>764</v>
      </c>
      <c r="F348" s="1">
        <v>1</v>
      </c>
      <c r="G348" s="1">
        <v>1</v>
      </c>
      <c r="H348" s="1">
        <v>18</v>
      </c>
      <c r="I348" s="1">
        <v>100</v>
      </c>
      <c r="J348" s="1">
        <v>25</v>
      </c>
      <c r="K348" s="72" t="s">
        <v>6455</v>
      </c>
      <c r="L348" s="81"/>
      <c r="M348" s="78"/>
    </row>
    <row r="349" spans="1:13">
      <c r="A349" s="1">
        <v>100002047</v>
      </c>
      <c r="B349" s="1" t="s">
        <v>591</v>
      </c>
      <c r="C349" s="1" t="s">
        <v>726</v>
      </c>
      <c r="D349" s="1" t="s">
        <v>105</v>
      </c>
      <c r="E349" s="21" t="s">
        <v>766</v>
      </c>
      <c r="F349" s="1">
        <v>1</v>
      </c>
      <c r="G349" s="1">
        <v>1</v>
      </c>
      <c r="H349" s="1">
        <v>172</v>
      </c>
      <c r="I349" s="1">
        <v>280</v>
      </c>
      <c r="J349" s="1">
        <v>70</v>
      </c>
      <c r="K349" s="72" t="s">
        <v>6455</v>
      </c>
      <c r="L349" s="81"/>
      <c r="M349" s="78"/>
    </row>
    <row r="350" spans="1:13">
      <c r="A350" s="1">
        <v>100002051</v>
      </c>
      <c r="B350" s="1" t="s">
        <v>591</v>
      </c>
      <c r="C350" s="1" t="s">
        <v>726</v>
      </c>
      <c r="D350" s="1" t="s">
        <v>768</v>
      </c>
      <c r="E350" s="21" t="s">
        <v>769</v>
      </c>
      <c r="F350" s="1">
        <v>2</v>
      </c>
      <c r="G350" s="1">
        <v>1</v>
      </c>
      <c r="H350" s="1">
        <v>72</v>
      </c>
      <c r="I350" s="1">
        <v>230</v>
      </c>
      <c r="J350" s="1">
        <v>60</v>
      </c>
      <c r="K350" s="72" t="s">
        <v>6455</v>
      </c>
      <c r="L350" s="81"/>
      <c r="M350" s="78"/>
    </row>
    <row r="351" spans="1:13">
      <c r="A351" s="1">
        <v>100002051</v>
      </c>
      <c r="B351" s="1" t="s">
        <v>591</v>
      </c>
      <c r="C351" s="1" t="s">
        <v>726</v>
      </c>
      <c r="D351" s="1" t="s">
        <v>768</v>
      </c>
      <c r="E351" s="21" t="s">
        <v>1128</v>
      </c>
      <c r="F351" s="1">
        <v>2</v>
      </c>
      <c r="G351" s="1">
        <v>1</v>
      </c>
      <c r="H351" s="1">
        <v>200</v>
      </c>
      <c r="I351" s="1">
        <v>400</v>
      </c>
      <c r="J351" s="1">
        <v>100</v>
      </c>
      <c r="K351" s="72" t="s">
        <v>6455</v>
      </c>
      <c r="L351" s="81"/>
      <c r="M351" s="78"/>
    </row>
    <row r="352" spans="1:13">
      <c r="A352" s="1">
        <v>100002058</v>
      </c>
      <c r="B352" s="1" t="s">
        <v>591</v>
      </c>
      <c r="C352" s="1" t="s">
        <v>726</v>
      </c>
      <c r="D352" s="1" t="s">
        <v>12</v>
      </c>
      <c r="E352" s="21" t="s">
        <v>771</v>
      </c>
      <c r="F352" s="1">
        <v>1</v>
      </c>
      <c r="G352" s="1">
        <v>1</v>
      </c>
      <c r="H352" s="1">
        <v>331</v>
      </c>
      <c r="I352" s="1">
        <v>470</v>
      </c>
      <c r="J352" s="1">
        <v>120</v>
      </c>
      <c r="K352" s="72" t="s">
        <v>6455</v>
      </c>
      <c r="L352" s="81"/>
      <c r="M352" s="78"/>
    </row>
    <row r="353" spans="1:13">
      <c r="A353" s="1">
        <v>100002062</v>
      </c>
      <c r="B353" s="1" t="s">
        <v>591</v>
      </c>
      <c r="C353" s="1" t="s">
        <v>726</v>
      </c>
      <c r="D353" s="1" t="s">
        <v>12</v>
      </c>
      <c r="E353" s="21" t="s">
        <v>773</v>
      </c>
      <c r="F353" s="1">
        <v>1</v>
      </c>
      <c r="G353" s="1">
        <v>1</v>
      </c>
      <c r="H353" s="1">
        <v>15</v>
      </c>
      <c r="I353" s="1">
        <v>100</v>
      </c>
      <c r="J353" s="1">
        <v>25</v>
      </c>
      <c r="K353" s="72" t="s">
        <v>6455</v>
      </c>
      <c r="L353" s="81"/>
      <c r="M353" s="78"/>
    </row>
    <row r="354" spans="1:13">
      <c r="A354" s="1">
        <v>100002066</v>
      </c>
      <c r="B354" s="1" t="s">
        <v>591</v>
      </c>
      <c r="C354" s="1" t="s">
        <v>726</v>
      </c>
      <c r="D354" s="1" t="s">
        <v>12</v>
      </c>
      <c r="E354" s="21" t="s">
        <v>775</v>
      </c>
      <c r="F354" s="1">
        <v>1</v>
      </c>
      <c r="G354" s="1">
        <v>1</v>
      </c>
      <c r="H354" s="1">
        <v>389</v>
      </c>
      <c r="I354" s="1">
        <v>470</v>
      </c>
      <c r="J354" s="1">
        <v>120</v>
      </c>
      <c r="K354" s="72" t="s">
        <v>6455</v>
      </c>
      <c r="L354" s="81"/>
      <c r="M354" s="78"/>
    </row>
    <row r="355" spans="1:13">
      <c r="A355" s="1">
        <v>100002070</v>
      </c>
      <c r="B355" s="1" t="s">
        <v>591</v>
      </c>
      <c r="C355" s="1" t="s">
        <v>726</v>
      </c>
      <c r="D355" s="1" t="s">
        <v>46</v>
      </c>
      <c r="E355" s="21" t="s">
        <v>777</v>
      </c>
      <c r="F355" s="1">
        <v>2</v>
      </c>
      <c r="G355" s="1">
        <v>1</v>
      </c>
      <c r="H355" s="1">
        <v>31</v>
      </c>
      <c r="I355" s="1">
        <v>150</v>
      </c>
      <c r="J355" s="1">
        <v>40</v>
      </c>
      <c r="K355" s="72" t="s">
        <v>6455</v>
      </c>
      <c r="L355" s="81"/>
      <c r="M355" s="78"/>
    </row>
    <row r="356" spans="1:13">
      <c r="A356" s="1">
        <v>100002070</v>
      </c>
      <c r="B356" s="1" t="s">
        <v>591</v>
      </c>
      <c r="C356" s="1" t="s">
        <v>726</v>
      </c>
      <c r="D356" s="1" t="s">
        <v>46</v>
      </c>
      <c r="E356" s="21" t="s">
        <v>1141</v>
      </c>
      <c r="F356" s="1">
        <v>2</v>
      </c>
      <c r="G356" s="1">
        <v>1</v>
      </c>
      <c r="H356" s="1">
        <v>30</v>
      </c>
      <c r="I356" s="1">
        <v>150</v>
      </c>
      <c r="J356" s="1">
        <v>40</v>
      </c>
      <c r="K356" s="72" t="s">
        <v>6455</v>
      </c>
      <c r="L356" s="81"/>
      <c r="M356" s="78"/>
    </row>
    <row r="357" spans="1:13">
      <c r="A357" s="1">
        <v>100002072</v>
      </c>
      <c r="B357" s="1" t="s">
        <v>591</v>
      </c>
      <c r="C357" s="1" t="s">
        <v>726</v>
      </c>
      <c r="D357" s="1" t="s">
        <v>778</v>
      </c>
      <c r="E357" s="21" t="s">
        <v>779</v>
      </c>
      <c r="F357" s="1">
        <v>1</v>
      </c>
      <c r="G357" s="1">
        <v>1</v>
      </c>
      <c r="H357" s="1">
        <v>297</v>
      </c>
      <c r="I357" s="1">
        <v>400</v>
      </c>
      <c r="J357" s="1">
        <v>100</v>
      </c>
      <c r="K357" s="72" t="s">
        <v>6455</v>
      </c>
      <c r="L357" s="81"/>
      <c r="M357" s="78"/>
    </row>
    <row r="358" spans="1:13">
      <c r="A358" s="1">
        <v>100002074</v>
      </c>
      <c r="B358" s="1" t="s">
        <v>591</v>
      </c>
      <c r="C358" s="1" t="s">
        <v>726</v>
      </c>
      <c r="D358" s="1" t="s">
        <v>781</v>
      </c>
      <c r="E358" s="21" t="s">
        <v>782</v>
      </c>
      <c r="F358" s="1">
        <v>1</v>
      </c>
      <c r="G358" s="1">
        <v>1</v>
      </c>
      <c r="H358" s="1">
        <v>250</v>
      </c>
      <c r="I358" s="1">
        <v>400</v>
      </c>
      <c r="J358" s="1">
        <v>100</v>
      </c>
      <c r="K358" s="72" t="s">
        <v>6455</v>
      </c>
      <c r="L358" s="81"/>
      <c r="M358" s="78"/>
    </row>
    <row r="359" spans="1:13">
      <c r="A359" s="1">
        <v>100002075</v>
      </c>
      <c r="B359" s="1" t="s">
        <v>591</v>
      </c>
      <c r="C359" s="1" t="s">
        <v>726</v>
      </c>
      <c r="D359" s="1" t="s">
        <v>100</v>
      </c>
      <c r="E359" s="21" t="s">
        <v>783</v>
      </c>
      <c r="F359" s="1">
        <v>1</v>
      </c>
      <c r="G359" s="1">
        <v>1</v>
      </c>
      <c r="H359" s="1">
        <v>200</v>
      </c>
      <c r="I359" s="1">
        <v>400</v>
      </c>
      <c r="J359" s="1">
        <v>100</v>
      </c>
      <c r="K359" s="72" t="s">
        <v>6455</v>
      </c>
      <c r="L359" s="81"/>
      <c r="M359" s="78"/>
    </row>
    <row r="360" spans="1:13">
      <c r="A360" s="1">
        <v>100002081</v>
      </c>
      <c r="B360" s="1" t="s">
        <v>591</v>
      </c>
      <c r="C360" s="1" t="s">
        <v>726</v>
      </c>
      <c r="D360" s="1" t="s">
        <v>784</v>
      </c>
      <c r="E360" s="21" t="s">
        <v>785</v>
      </c>
      <c r="F360" s="1">
        <v>1</v>
      </c>
      <c r="G360" s="1">
        <v>1</v>
      </c>
      <c r="H360" s="1">
        <v>790</v>
      </c>
      <c r="I360" s="1">
        <v>740</v>
      </c>
      <c r="J360" s="1">
        <v>190</v>
      </c>
      <c r="K360" s="72" t="s">
        <v>6455</v>
      </c>
      <c r="L360" s="81"/>
      <c r="M360" s="78"/>
    </row>
    <row r="361" spans="1:13">
      <c r="A361" s="1">
        <v>100002085</v>
      </c>
      <c r="B361" s="1" t="s">
        <v>591</v>
      </c>
      <c r="C361" s="1" t="s">
        <v>726</v>
      </c>
      <c r="D361" s="1" t="s">
        <v>787</v>
      </c>
      <c r="E361" s="21" t="s">
        <v>788</v>
      </c>
      <c r="F361" s="1">
        <v>1</v>
      </c>
      <c r="G361" s="1">
        <v>1</v>
      </c>
      <c r="H361" s="1">
        <v>654</v>
      </c>
      <c r="I361" s="1">
        <v>570</v>
      </c>
      <c r="J361" s="1">
        <v>140</v>
      </c>
      <c r="K361" s="72" t="s">
        <v>6455</v>
      </c>
      <c r="L361" s="81"/>
      <c r="M361" s="78"/>
    </row>
    <row r="362" spans="1:13">
      <c r="A362" s="1">
        <v>100002099</v>
      </c>
      <c r="B362" s="1" t="s">
        <v>591</v>
      </c>
      <c r="C362" s="1" t="s">
        <v>726</v>
      </c>
      <c r="D362" s="1" t="s">
        <v>789</v>
      </c>
      <c r="E362" s="21" t="s">
        <v>790</v>
      </c>
      <c r="F362" s="1">
        <v>1</v>
      </c>
      <c r="G362" s="1">
        <v>1</v>
      </c>
      <c r="H362" s="1">
        <v>79</v>
      </c>
      <c r="I362" s="1">
        <v>230</v>
      </c>
      <c r="J362" s="1">
        <v>60</v>
      </c>
      <c r="K362" s="72" t="s">
        <v>6455</v>
      </c>
      <c r="L362" s="81"/>
      <c r="M362" s="78"/>
    </row>
    <row r="363" spans="1:13">
      <c r="A363" s="1">
        <v>100002101</v>
      </c>
      <c r="B363" s="1" t="s">
        <v>591</v>
      </c>
      <c r="C363" s="1" t="s">
        <v>726</v>
      </c>
      <c r="D363" s="1" t="s">
        <v>721</v>
      </c>
      <c r="E363" s="21" t="s">
        <v>792</v>
      </c>
      <c r="F363" s="1">
        <v>1</v>
      </c>
      <c r="G363" s="1">
        <v>1</v>
      </c>
      <c r="H363" s="1">
        <v>219</v>
      </c>
      <c r="I363" s="1">
        <v>400</v>
      </c>
      <c r="J363" s="1">
        <v>100</v>
      </c>
      <c r="K363" s="72" t="s">
        <v>6455</v>
      </c>
      <c r="L363" s="81"/>
      <c r="M363" s="78"/>
    </row>
    <row r="364" spans="1:13">
      <c r="A364" s="1">
        <v>100002113</v>
      </c>
      <c r="B364" s="1" t="s">
        <v>591</v>
      </c>
      <c r="C364" s="1" t="s">
        <v>726</v>
      </c>
      <c r="D364" s="1" t="s">
        <v>799</v>
      </c>
      <c r="E364" s="21" t="s">
        <v>800</v>
      </c>
      <c r="F364" s="1">
        <v>1</v>
      </c>
      <c r="G364" s="1">
        <v>1</v>
      </c>
      <c r="H364" s="1">
        <v>177</v>
      </c>
      <c r="I364" s="1">
        <v>280</v>
      </c>
      <c r="J364" s="1">
        <v>70</v>
      </c>
      <c r="K364" s="72" t="s">
        <v>6455</v>
      </c>
      <c r="L364" s="81"/>
      <c r="M364" s="78"/>
    </row>
    <row r="365" spans="1:13">
      <c r="A365" s="1">
        <v>100002117</v>
      </c>
      <c r="B365" s="1" t="s">
        <v>591</v>
      </c>
      <c r="C365" s="1" t="s">
        <v>726</v>
      </c>
      <c r="D365" s="1" t="s">
        <v>176</v>
      </c>
      <c r="E365" s="21" t="s">
        <v>802</v>
      </c>
      <c r="F365" s="1">
        <v>1</v>
      </c>
      <c r="G365" s="1">
        <v>1</v>
      </c>
      <c r="H365" s="1">
        <v>344</v>
      </c>
      <c r="I365" s="1">
        <v>470</v>
      </c>
      <c r="J365" s="1">
        <v>120</v>
      </c>
      <c r="K365" s="72" t="s">
        <v>6455</v>
      </c>
      <c r="L365" s="81"/>
      <c r="M365" s="78"/>
    </row>
    <row r="366" spans="1:13">
      <c r="A366" s="1">
        <v>100002122</v>
      </c>
      <c r="B366" s="1" t="s">
        <v>591</v>
      </c>
      <c r="C366" s="1" t="s">
        <v>726</v>
      </c>
      <c r="D366" s="1" t="s">
        <v>105</v>
      </c>
      <c r="E366" s="21" t="s">
        <v>804</v>
      </c>
      <c r="F366" s="1">
        <v>1</v>
      </c>
      <c r="G366" s="1">
        <v>1</v>
      </c>
      <c r="H366" s="1">
        <v>127</v>
      </c>
      <c r="I366" s="1">
        <v>280</v>
      </c>
      <c r="J366" s="1">
        <v>70</v>
      </c>
      <c r="K366" s="72" t="s">
        <v>6455</v>
      </c>
      <c r="L366" s="81"/>
      <c r="M366" s="78"/>
    </row>
    <row r="367" spans="1:13">
      <c r="A367" s="1">
        <v>100002127</v>
      </c>
      <c r="B367" s="1" t="s">
        <v>591</v>
      </c>
      <c r="C367" s="1" t="s">
        <v>726</v>
      </c>
      <c r="D367" s="1" t="s">
        <v>12</v>
      </c>
      <c r="E367" s="21" t="s">
        <v>806</v>
      </c>
      <c r="F367" s="1">
        <v>1</v>
      </c>
      <c r="G367" s="1">
        <v>1</v>
      </c>
      <c r="H367" s="1">
        <v>29</v>
      </c>
      <c r="I367" s="1">
        <v>150</v>
      </c>
      <c r="J367" s="1">
        <v>40</v>
      </c>
      <c r="K367" s="72" t="s">
        <v>6455</v>
      </c>
      <c r="L367" s="81"/>
      <c r="M367" s="78"/>
    </row>
    <row r="368" spans="1:13">
      <c r="A368" s="1">
        <v>100002136</v>
      </c>
      <c r="B368" s="1" t="s">
        <v>591</v>
      </c>
      <c r="C368" s="1" t="s">
        <v>726</v>
      </c>
      <c r="D368" s="1" t="s">
        <v>808</v>
      </c>
      <c r="E368" s="21" t="s">
        <v>809</v>
      </c>
      <c r="F368" s="1">
        <v>1</v>
      </c>
      <c r="G368" s="1">
        <v>1</v>
      </c>
      <c r="H368" s="1">
        <v>229</v>
      </c>
      <c r="I368" s="1">
        <v>400</v>
      </c>
      <c r="J368" s="1">
        <v>100</v>
      </c>
      <c r="K368" s="72" t="s">
        <v>6455</v>
      </c>
      <c r="L368" s="81"/>
      <c r="M368" s="78"/>
    </row>
    <row r="369" spans="1:13">
      <c r="A369" s="1">
        <v>100002137</v>
      </c>
      <c r="B369" s="1" t="s">
        <v>591</v>
      </c>
      <c r="C369" s="1" t="s">
        <v>726</v>
      </c>
      <c r="D369" s="1" t="s">
        <v>176</v>
      </c>
      <c r="E369" s="21" t="s">
        <v>809</v>
      </c>
      <c r="F369" s="1">
        <v>1</v>
      </c>
      <c r="G369" s="1">
        <v>1</v>
      </c>
      <c r="H369" s="1">
        <v>149</v>
      </c>
      <c r="I369" s="1">
        <v>280</v>
      </c>
      <c r="J369" s="1">
        <v>70</v>
      </c>
      <c r="K369" s="72" t="s">
        <v>6455</v>
      </c>
      <c r="L369" s="81"/>
      <c r="M369" s="78"/>
    </row>
    <row r="370" spans="1:13">
      <c r="A370" s="1">
        <v>100002148</v>
      </c>
      <c r="B370" s="1" t="s">
        <v>591</v>
      </c>
      <c r="C370" s="1" t="s">
        <v>726</v>
      </c>
      <c r="D370" s="1" t="s">
        <v>12</v>
      </c>
      <c r="E370" s="21" t="s">
        <v>811</v>
      </c>
      <c r="F370" s="1">
        <v>1</v>
      </c>
      <c r="G370" s="1">
        <v>1</v>
      </c>
      <c r="H370" s="1">
        <v>26</v>
      </c>
      <c r="I370" s="1">
        <v>150</v>
      </c>
      <c r="J370" s="1">
        <v>40</v>
      </c>
      <c r="K370" s="72" t="s">
        <v>6455</v>
      </c>
      <c r="L370" s="81"/>
      <c r="M370" s="78"/>
    </row>
    <row r="371" spans="1:13">
      <c r="A371" s="1">
        <v>100002151</v>
      </c>
      <c r="B371" s="1" t="s">
        <v>591</v>
      </c>
      <c r="C371" s="1" t="s">
        <v>726</v>
      </c>
      <c r="D371" s="1" t="s">
        <v>813</v>
      </c>
      <c r="E371" s="21" t="s">
        <v>814</v>
      </c>
      <c r="F371" s="1">
        <v>1</v>
      </c>
      <c r="G371" s="1">
        <v>1</v>
      </c>
      <c r="H371" s="1">
        <v>122</v>
      </c>
      <c r="I371" s="1">
        <v>280</v>
      </c>
      <c r="J371" s="1">
        <v>70</v>
      </c>
      <c r="K371" s="72" t="s">
        <v>6455</v>
      </c>
      <c r="L371" s="81"/>
      <c r="M371" s="78"/>
    </row>
    <row r="372" spans="1:13">
      <c r="A372" s="1">
        <v>100002156</v>
      </c>
      <c r="B372" s="1" t="s">
        <v>591</v>
      </c>
      <c r="C372" s="1" t="s">
        <v>726</v>
      </c>
      <c r="D372" s="1" t="s">
        <v>12</v>
      </c>
      <c r="E372" s="21" t="s">
        <v>815</v>
      </c>
      <c r="F372" s="1">
        <v>1</v>
      </c>
      <c r="G372" s="1">
        <v>1</v>
      </c>
      <c r="H372" s="1">
        <v>477</v>
      </c>
      <c r="I372" s="1">
        <v>470</v>
      </c>
      <c r="J372" s="1">
        <v>120</v>
      </c>
      <c r="K372" s="72" t="s">
        <v>6455</v>
      </c>
      <c r="L372" s="81"/>
      <c r="M372" s="78"/>
    </row>
    <row r="373" spans="1:13">
      <c r="A373" s="1">
        <v>100002160</v>
      </c>
      <c r="B373" s="1" t="s">
        <v>591</v>
      </c>
      <c r="C373" s="1" t="s">
        <v>726</v>
      </c>
      <c r="D373" s="1" t="s">
        <v>817</v>
      </c>
      <c r="E373" s="21" t="s">
        <v>818</v>
      </c>
      <c r="F373" s="1">
        <v>1</v>
      </c>
      <c r="G373" s="1">
        <v>1</v>
      </c>
      <c r="H373" s="1">
        <v>122</v>
      </c>
      <c r="I373" s="1">
        <v>280</v>
      </c>
      <c r="J373" s="1">
        <v>70</v>
      </c>
      <c r="K373" s="72" t="s">
        <v>6455</v>
      </c>
      <c r="L373" s="81"/>
      <c r="M373" s="78"/>
    </row>
    <row r="374" spans="1:13">
      <c r="A374" s="1">
        <v>100002162</v>
      </c>
      <c r="B374" s="1" t="s">
        <v>591</v>
      </c>
      <c r="C374" s="1" t="s">
        <v>726</v>
      </c>
      <c r="D374" s="1" t="s">
        <v>176</v>
      </c>
      <c r="E374" s="21" t="s">
        <v>819</v>
      </c>
      <c r="F374" s="1">
        <v>1</v>
      </c>
      <c r="G374" s="1">
        <v>1</v>
      </c>
      <c r="H374" s="1">
        <v>55</v>
      </c>
      <c r="I374" s="1">
        <v>230</v>
      </c>
      <c r="J374" s="1">
        <v>60</v>
      </c>
      <c r="K374" s="72" t="s">
        <v>6455</v>
      </c>
      <c r="L374" s="81"/>
      <c r="M374" s="78"/>
    </row>
    <row r="375" spans="1:13">
      <c r="A375" s="1">
        <v>100002169</v>
      </c>
      <c r="B375" s="1" t="s">
        <v>591</v>
      </c>
      <c r="C375" s="1" t="s">
        <v>726</v>
      </c>
      <c r="D375" s="1" t="s">
        <v>12</v>
      </c>
      <c r="E375" s="21" t="s">
        <v>821</v>
      </c>
      <c r="F375" s="1">
        <v>1</v>
      </c>
      <c r="G375" s="1">
        <v>1</v>
      </c>
      <c r="H375" s="1">
        <v>143</v>
      </c>
      <c r="I375" s="1">
        <v>280</v>
      </c>
      <c r="J375" s="1">
        <v>70</v>
      </c>
      <c r="K375" s="72" t="s">
        <v>6455</v>
      </c>
      <c r="L375" s="81"/>
      <c r="M375" s="78"/>
    </row>
    <row r="376" spans="1:13">
      <c r="A376" s="1">
        <v>100002172</v>
      </c>
      <c r="B376" s="1" t="s">
        <v>591</v>
      </c>
      <c r="C376" s="1" t="s">
        <v>726</v>
      </c>
      <c r="D376" s="1" t="s">
        <v>728</v>
      </c>
      <c r="E376" s="21" t="s">
        <v>823</v>
      </c>
      <c r="F376" s="1">
        <v>1</v>
      </c>
      <c r="G376" s="1">
        <v>1</v>
      </c>
      <c r="H376" s="1">
        <v>20</v>
      </c>
      <c r="I376" s="1">
        <v>100</v>
      </c>
      <c r="J376" s="1">
        <v>25</v>
      </c>
      <c r="K376" s="72" t="s">
        <v>6455</v>
      </c>
      <c r="L376" s="81"/>
      <c r="M376" s="78"/>
    </row>
    <row r="377" spans="1:13">
      <c r="A377" s="1">
        <v>100002177</v>
      </c>
      <c r="B377" s="1" t="s">
        <v>591</v>
      </c>
      <c r="C377" s="1" t="s">
        <v>726</v>
      </c>
      <c r="D377" s="1" t="s">
        <v>176</v>
      </c>
      <c r="E377" s="21" t="s">
        <v>825</v>
      </c>
      <c r="F377" s="1">
        <v>1</v>
      </c>
      <c r="G377" s="1">
        <v>1</v>
      </c>
      <c r="H377" s="1">
        <v>124</v>
      </c>
      <c r="I377" s="1">
        <v>280</v>
      </c>
      <c r="J377" s="1">
        <v>70</v>
      </c>
      <c r="K377" s="72" t="s">
        <v>6455</v>
      </c>
      <c r="L377" s="81"/>
      <c r="M377" s="78"/>
    </row>
    <row r="378" spans="1:13">
      <c r="A378" s="1">
        <v>100002183</v>
      </c>
      <c r="B378" s="1" t="s">
        <v>591</v>
      </c>
      <c r="C378" s="1" t="s">
        <v>828</v>
      </c>
      <c r="D378" s="1" t="s">
        <v>176</v>
      </c>
      <c r="E378" s="21" t="s">
        <v>827</v>
      </c>
      <c r="F378" s="1">
        <v>1</v>
      </c>
      <c r="G378" s="1">
        <v>1</v>
      </c>
      <c r="H378" s="1">
        <v>123</v>
      </c>
      <c r="I378" s="1">
        <v>280</v>
      </c>
      <c r="J378" s="1">
        <v>70</v>
      </c>
      <c r="K378" s="72" t="s">
        <v>6455</v>
      </c>
      <c r="L378" s="81"/>
      <c r="M378" s="78"/>
    </row>
    <row r="379" spans="1:13">
      <c r="A379" s="1">
        <v>100002188</v>
      </c>
      <c r="B379" s="1" t="s">
        <v>591</v>
      </c>
      <c r="C379" s="1" t="s">
        <v>828</v>
      </c>
      <c r="D379" s="1" t="s">
        <v>176</v>
      </c>
      <c r="E379" s="21" t="s">
        <v>830</v>
      </c>
      <c r="F379" s="1">
        <v>1</v>
      </c>
      <c r="G379" s="1">
        <v>1</v>
      </c>
      <c r="H379" s="1">
        <v>175</v>
      </c>
      <c r="I379" s="1">
        <v>280</v>
      </c>
      <c r="J379" s="1">
        <v>70</v>
      </c>
      <c r="K379" s="72" t="s">
        <v>6455</v>
      </c>
      <c r="L379" s="81"/>
      <c r="M379" s="78"/>
    </row>
    <row r="380" spans="1:13">
      <c r="A380" s="1">
        <v>100002200</v>
      </c>
      <c r="B380" s="1" t="s">
        <v>591</v>
      </c>
      <c r="C380" s="1" t="s">
        <v>828</v>
      </c>
      <c r="D380" s="1" t="s">
        <v>176</v>
      </c>
      <c r="E380" s="21" t="s">
        <v>832</v>
      </c>
      <c r="F380" s="1">
        <v>1</v>
      </c>
      <c r="G380" s="1">
        <v>1</v>
      </c>
      <c r="H380" s="1">
        <v>113</v>
      </c>
      <c r="I380" s="1">
        <v>280</v>
      </c>
      <c r="J380" s="1">
        <v>70</v>
      </c>
      <c r="K380" s="72" t="s">
        <v>6455</v>
      </c>
      <c r="L380" s="81"/>
      <c r="M380" s="78"/>
    </row>
    <row r="381" spans="1:13">
      <c r="A381" s="1">
        <v>100002204</v>
      </c>
      <c r="B381" s="1" t="s">
        <v>591</v>
      </c>
      <c r="C381" s="1" t="s">
        <v>828</v>
      </c>
      <c r="D381" s="1" t="s">
        <v>176</v>
      </c>
      <c r="E381" s="21" t="s">
        <v>834</v>
      </c>
      <c r="F381" s="1">
        <v>1</v>
      </c>
      <c r="G381" s="1">
        <v>1</v>
      </c>
      <c r="H381" s="1">
        <v>166</v>
      </c>
      <c r="I381" s="1">
        <v>280</v>
      </c>
      <c r="J381" s="1">
        <v>70</v>
      </c>
      <c r="K381" s="72" t="s">
        <v>6455</v>
      </c>
      <c r="L381" s="81"/>
      <c r="M381" s="78"/>
    </row>
    <row r="382" spans="1:13">
      <c r="A382" s="1">
        <v>100002213</v>
      </c>
      <c r="B382" s="1" t="s">
        <v>591</v>
      </c>
      <c r="C382" s="1" t="s">
        <v>828</v>
      </c>
      <c r="D382" s="1" t="s">
        <v>390</v>
      </c>
      <c r="E382" s="21" t="s">
        <v>836</v>
      </c>
      <c r="F382" s="1">
        <v>2</v>
      </c>
      <c r="G382" s="1">
        <v>1</v>
      </c>
      <c r="H382" s="1">
        <v>135</v>
      </c>
      <c r="I382" s="1">
        <v>280</v>
      </c>
      <c r="J382" s="1">
        <v>70</v>
      </c>
      <c r="K382" s="72" t="s">
        <v>6455</v>
      </c>
      <c r="L382" s="81"/>
      <c r="M382" s="78"/>
    </row>
    <row r="383" spans="1:13">
      <c r="A383" s="1">
        <v>100002213</v>
      </c>
      <c r="B383" s="1" t="s">
        <v>591</v>
      </c>
      <c r="C383" s="1" t="s">
        <v>828</v>
      </c>
      <c r="D383" s="1" t="s">
        <v>390</v>
      </c>
      <c r="E383" s="21" t="s">
        <v>1130</v>
      </c>
      <c r="F383" s="1">
        <v>2</v>
      </c>
      <c r="G383" s="1">
        <v>1</v>
      </c>
      <c r="H383" s="1">
        <v>35</v>
      </c>
      <c r="I383" s="1">
        <v>150</v>
      </c>
      <c r="J383" s="1">
        <v>40</v>
      </c>
      <c r="K383" s="72" t="s">
        <v>6455</v>
      </c>
      <c r="L383" s="81"/>
      <c r="M383" s="78"/>
    </row>
    <row r="384" spans="1:13">
      <c r="A384" s="1">
        <v>100002223</v>
      </c>
      <c r="B384" s="1" t="s">
        <v>591</v>
      </c>
      <c r="C384" s="1" t="s">
        <v>828</v>
      </c>
      <c r="D384" s="1" t="s">
        <v>837</v>
      </c>
      <c r="E384" s="21" t="s">
        <v>838</v>
      </c>
      <c r="F384" s="1">
        <v>1</v>
      </c>
      <c r="G384" s="1">
        <v>1</v>
      </c>
      <c r="H384" s="1">
        <v>377</v>
      </c>
      <c r="I384" s="1">
        <v>470</v>
      </c>
      <c r="J384" s="1">
        <v>120</v>
      </c>
      <c r="K384" s="72" t="s">
        <v>6455</v>
      </c>
      <c r="L384" s="81"/>
      <c r="M384" s="78"/>
    </row>
    <row r="385" spans="1:13">
      <c r="A385" s="1">
        <v>100002229</v>
      </c>
      <c r="B385" s="1" t="s">
        <v>591</v>
      </c>
      <c r="C385" s="1" t="s">
        <v>828</v>
      </c>
      <c r="D385" s="1" t="s">
        <v>12</v>
      </c>
      <c r="E385" s="21" t="s">
        <v>839</v>
      </c>
      <c r="F385" s="1">
        <v>1</v>
      </c>
      <c r="G385" s="1">
        <v>1</v>
      </c>
      <c r="H385" s="1">
        <v>381</v>
      </c>
      <c r="I385" s="1">
        <v>470</v>
      </c>
      <c r="J385" s="1">
        <v>120</v>
      </c>
      <c r="K385" s="72" t="s">
        <v>6455</v>
      </c>
      <c r="L385" s="81"/>
      <c r="M385" s="78"/>
    </row>
    <row r="386" spans="1:13">
      <c r="A386" s="1">
        <v>100002247</v>
      </c>
      <c r="B386" s="1" t="s">
        <v>591</v>
      </c>
      <c r="C386" s="1" t="s">
        <v>828</v>
      </c>
      <c r="D386" s="1" t="s">
        <v>12</v>
      </c>
      <c r="E386" s="21" t="s">
        <v>845</v>
      </c>
      <c r="F386" s="1">
        <v>1</v>
      </c>
      <c r="G386" s="1">
        <v>1</v>
      </c>
      <c r="H386" s="1">
        <v>505</v>
      </c>
      <c r="I386" s="1">
        <v>570</v>
      </c>
      <c r="J386" s="1">
        <v>140</v>
      </c>
      <c r="K386" s="72" t="s">
        <v>6455</v>
      </c>
      <c r="L386" s="81"/>
      <c r="M386" s="78"/>
    </row>
    <row r="387" spans="1:13">
      <c r="A387" s="1">
        <v>100002250</v>
      </c>
      <c r="B387" s="1" t="s">
        <v>591</v>
      </c>
      <c r="C387" s="1" t="s">
        <v>828</v>
      </c>
      <c r="D387" s="1" t="s">
        <v>846</v>
      </c>
      <c r="E387" s="21" t="s">
        <v>847</v>
      </c>
      <c r="F387" s="1">
        <v>1</v>
      </c>
      <c r="G387" s="1">
        <v>1</v>
      </c>
      <c r="H387" s="1">
        <v>259</v>
      </c>
      <c r="I387" s="1">
        <v>400</v>
      </c>
      <c r="J387" s="1">
        <v>100</v>
      </c>
      <c r="K387" s="72" t="s">
        <v>6455</v>
      </c>
      <c r="L387" s="81"/>
      <c r="M387" s="78"/>
    </row>
    <row r="388" spans="1:13">
      <c r="A388" s="1">
        <v>100002262</v>
      </c>
      <c r="B388" s="1" t="s">
        <v>591</v>
      </c>
      <c r="C388" s="1" t="s">
        <v>828</v>
      </c>
      <c r="D388" s="1" t="s">
        <v>446</v>
      </c>
      <c r="E388" s="21" t="s">
        <v>849</v>
      </c>
      <c r="F388" s="1">
        <v>2</v>
      </c>
      <c r="G388" s="1">
        <v>2</v>
      </c>
      <c r="H388" s="1">
        <v>44</v>
      </c>
      <c r="I388" s="1">
        <v>150</v>
      </c>
      <c r="J388" s="1">
        <v>40</v>
      </c>
      <c r="K388" s="72" t="s">
        <v>6455</v>
      </c>
      <c r="L388" s="81"/>
      <c r="M388" s="78"/>
    </row>
    <row r="389" spans="1:13">
      <c r="A389" s="1">
        <v>100002262</v>
      </c>
      <c r="B389" s="1" t="s">
        <v>591</v>
      </c>
      <c r="C389" s="1" t="s">
        <v>828</v>
      </c>
      <c r="D389" s="1" t="s">
        <v>446</v>
      </c>
      <c r="E389" s="21" t="s">
        <v>850</v>
      </c>
      <c r="F389" s="1">
        <v>2</v>
      </c>
      <c r="G389" s="1">
        <v>1</v>
      </c>
      <c r="H389" s="1">
        <v>10</v>
      </c>
      <c r="I389" s="1">
        <v>100</v>
      </c>
      <c r="J389" s="1">
        <v>25</v>
      </c>
      <c r="K389" s="72" t="s">
        <v>6455</v>
      </c>
      <c r="L389" s="81"/>
      <c r="M389" s="78"/>
    </row>
    <row r="390" spans="1:13">
      <c r="A390" s="1">
        <v>100002266</v>
      </c>
      <c r="B390" s="1" t="s">
        <v>591</v>
      </c>
      <c r="C390" s="1" t="s">
        <v>828</v>
      </c>
      <c r="D390" s="1" t="s">
        <v>851</v>
      </c>
      <c r="E390" s="21" t="s">
        <v>852</v>
      </c>
      <c r="F390" s="1">
        <v>1</v>
      </c>
      <c r="G390" s="1">
        <v>1</v>
      </c>
      <c r="H390" s="1">
        <v>207</v>
      </c>
      <c r="I390" s="1">
        <v>400</v>
      </c>
      <c r="J390" s="1">
        <v>100</v>
      </c>
      <c r="K390" s="72" t="s">
        <v>6455</v>
      </c>
      <c r="L390" s="81"/>
      <c r="M390" s="78"/>
    </row>
    <row r="391" spans="1:13">
      <c r="A391" s="1">
        <v>100002270</v>
      </c>
      <c r="B391" s="1" t="s">
        <v>591</v>
      </c>
      <c r="C391" s="1" t="s">
        <v>828</v>
      </c>
      <c r="D391" s="1" t="s">
        <v>176</v>
      </c>
      <c r="E391" s="21" t="s">
        <v>853</v>
      </c>
      <c r="F391" s="1">
        <v>1</v>
      </c>
      <c r="G391" s="1">
        <v>1</v>
      </c>
      <c r="H391" s="1">
        <v>171</v>
      </c>
      <c r="I391" s="1">
        <v>280</v>
      </c>
      <c r="J391" s="1">
        <v>70</v>
      </c>
      <c r="K391" s="72" t="s">
        <v>6455</v>
      </c>
      <c r="L391" s="81"/>
      <c r="M391" s="78"/>
    </row>
    <row r="392" spans="1:13">
      <c r="A392" s="1">
        <v>100002280</v>
      </c>
      <c r="B392" s="1" t="s">
        <v>591</v>
      </c>
      <c r="C392" s="1" t="s">
        <v>828</v>
      </c>
      <c r="D392" s="1" t="s">
        <v>176</v>
      </c>
      <c r="E392" s="21" t="s">
        <v>855</v>
      </c>
      <c r="F392" s="1">
        <v>1</v>
      </c>
      <c r="G392" s="1">
        <v>1</v>
      </c>
      <c r="H392" s="1">
        <v>182</v>
      </c>
      <c r="I392" s="1">
        <v>280</v>
      </c>
      <c r="J392" s="1">
        <v>70</v>
      </c>
      <c r="K392" s="72" t="s">
        <v>6455</v>
      </c>
      <c r="L392" s="81"/>
      <c r="M392" s="78"/>
    </row>
    <row r="393" spans="1:13">
      <c r="A393" s="1">
        <v>100002285</v>
      </c>
      <c r="B393" s="1" t="s">
        <v>591</v>
      </c>
      <c r="C393" s="1" t="s">
        <v>828</v>
      </c>
      <c r="D393" s="1" t="s">
        <v>12</v>
      </c>
      <c r="E393" s="21" t="s">
        <v>857</v>
      </c>
      <c r="F393" s="1">
        <v>1</v>
      </c>
      <c r="G393" s="1">
        <v>1</v>
      </c>
      <c r="H393" s="1">
        <v>373</v>
      </c>
      <c r="I393" s="1">
        <v>470</v>
      </c>
      <c r="J393" s="1">
        <v>120</v>
      </c>
      <c r="K393" s="72" t="s">
        <v>6455</v>
      </c>
      <c r="L393" s="81"/>
      <c r="M393" s="78"/>
    </row>
    <row r="394" spans="1:13">
      <c r="A394" s="1">
        <v>100002292</v>
      </c>
      <c r="B394" s="1" t="s">
        <v>591</v>
      </c>
      <c r="C394" s="1" t="s">
        <v>828</v>
      </c>
      <c r="D394" s="1" t="s">
        <v>859</v>
      </c>
      <c r="E394" s="21" t="s">
        <v>860</v>
      </c>
      <c r="F394" s="1">
        <v>1</v>
      </c>
      <c r="G394" s="1">
        <v>1</v>
      </c>
      <c r="H394" s="1">
        <v>218</v>
      </c>
      <c r="I394" s="1">
        <v>400</v>
      </c>
      <c r="J394" s="1">
        <v>100</v>
      </c>
      <c r="K394" s="72" t="s">
        <v>6455</v>
      </c>
      <c r="L394" s="81"/>
      <c r="M394" s="78"/>
    </row>
    <row r="395" spans="1:13">
      <c r="A395" s="1">
        <v>100002296</v>
      </c>
      <c r="B395" s="1" t="s">
        <v>591</v>
      </c>
      <c r="C395" s="1" t="s">
        <v>828</v>
      </c>
      <c r="D395" s="1" t="s">
        <v>176</v>
      </c>
      <c r="E395" s="21" t="s">
        <v>862</v>
      </c>
      <c r="F395" s="1">
        <v>1</v>
      </c>
      <c r="G395" s="1">
        <v>1</v>
      </c>
      <c r="H395" s="1">
        <v>131</v>
      </c>
      <c r="I395" s="1">
        <v>280</v>
      </c>
      <c r="J395" s="1">
        <v>70</v>
      </c>
      <c r="K395" s="72" t="s">
        <v>6455</v>
      </c>
      <c r="L395" s="81"/>
      <c r="M395" s="78"/>
    </row>
    <row r="396" spans="1:13">
      <c r="A396" s="1">
        <v>100002305</v>
      </c>
      <c r="B396" s="1" t="s">
        <v>591</v>
      </c>
      <c r="C396" s="1" t="s">
        <v>828</v>
      </c>
      <c r="D396" s="1" t="s">
        <v>176</v>
      </c>
      <c r="E396" s="21" t="s">
        <v>864</v>
      </c>
      <c r="F396" s="1">
        <v>1</v>
      </c>
      <c r="G396" s="1">
        <v>1</v>
      </c>
      <c r="H396" s="1">
        <v>320</v>
      </c>
      <c r="I396" s="1">
        <v>470</v>
      </c>
      <c r="J396" s="1">
        <v>120</v>
      </c>
      <c r="K396" s="72" t="s">
        <v>6455</v>
      </c>
      <c r="L396" s="81"/>
      <c r="M396" s="78"/>
    </row>
    <row r="397" spans="1:13">
      <c r="A397" s="1">
        <v>100002312</v>
      </c>
      <c r="B397" s="1" t="s">
        <v>591</v>
      </c>
      <c r="C397" s="1" t="s">
        <v>828</v>
      </c>
      <c r="D397" s="1" t="s">
        <v>12</v>
      </c>
      <c r="E397" s="21" t="s">
        <v>866</v>
      </c>
      <c r="F397" s="1">
        <v>1</v>
      </c>
      <c r="G397" s="1">
        <v>1</v>
      </c>
      <c r="H397" s="1">
        <v>37</v>
      </c>
      <c r="I397" s="1">
        <v>150</v>
      </c>
      <c r="J397" s="1">
        <v>40</v>
      </c>
      <c r="K397" s="72" t="s">
        <v>6455</v>
      </c>
      <c r="L397" s="81"/>
      <c r="M397" s="78"/>
    </row>
    <row r="398" spans="1:13">
      <c r="A398" s="1">
        <v>100002315</v>
      </c>
      <c r="B398" s="1" t="s">
        <v>591</v>
      </c>
      <c r="C398" s="1" t="s">
        <v>869</v>
      </c>
      <c r="D398" s="1" t="s">
        <v>176</v>
      </c>
      <c r="E398" s="21" t="s">
        <v>868</v>
      </c>
      <c r="F398" s="1">
        <v>1</v>
      </c>
      <c r="G398" s="1">
        <v>1</v>
      </c>
      <c r="H398" s="1">
        <v>231</v>
      </c>
      <c r="I398" s="1">
        <v>400</v>
      </c>
      <c r="J398" s="1">
        <v>100</v>
      </c>
      <c r="K398" s="72" t="s">
        <v>6455</v>
      </c>
      <c r="L398" s="81"/>
      <c r="M398" s="78"/>
    </row>
    <row r="399" spans="1:13">
      <c r="A399" s="1">
        <v>100002327</v>
      </c>
      <c r="B399" s="1" t="s">
        <v>591</v>
      </c>
      <c r="C399" s="1" t="s">
        <v>869</v>
      </c>
      <c r="D399" s="1" t="s">
        <v>12</v>
      </c>
      <c r="E399" s="21" t="s">
        <v>871</v>
      </c>
      <c r="F399" s="1">
        <v>1</v>
      </c>
      <c r="G399" s="1">
        <v>1</v>
      </c>
      <c r="H399" s="1">
        <v>45</v>
      </c>
      <c r="I399" s="1">
        <v>150</v>
      </c>
      <c r="J399" s="1">
        <v>40</v>
      </c>
      <c r="K399" s="72" t="s">
        <v>6455</v>
      </c>
      <c r="L399" s="81"/>
      <c r="M399" s="78"/>
    </row>
    <row r="400" spans="1:13">
      <c r="A400" s="1">
        <v>100002334</v>
      </c>
      <c r="B400" s="1" t="s">
        <v>591</v>
      </c>
      <c r="C400" s="1" t="s">
        <v>869</v>
      </c>
      <c r="D400" s="1" t="s">
        <v>176</v>
      </c>
      <c r="E400" s="21" t="s">
        <v>873</v>
      </c>
      <c r="F400" s="1">
        <v>1</v>
      </c>
      <c r="G400" s="1">
        <v>1</v>
      </c>
      <c r="H400" s="1">
        <v>213</v>
      </c>
      <c r="I400" s="1">
        <v>400</v>
      </c>
      <c r="J400" s="1">
        <v>100</v>
      </c>
      <c r="K400" s="72" t="s">
        <v>6455</v>
      </c>
      <c r="L400" s="81"/>
      <c r="M400" s="78"/>
    </row>
    <row r="401" spans="1:13">
      <c r="A401" s="1">
        <v>100002338</v>
      </c>
      <c r="B401" s="1" t="s">
        <v>591</v>
      </c>
      <c r="C401" s="1" t="s">
        <v>869</v>
      </c>
      <c r="D401" s="1" t="s">
        <v>176</v>
      </c>
      <c r="E401" s="21" t="s">
        <v>875</v>
      </c>
      <c r="F401" s="1">
        <v>1</v>
      </c>
      <c r="G401" s="1">
        <v>1</v>
      </c>
      <c r="H401" s="1">
        <v>37</v>
      </c>
      <c r="I401" s="1">
        <v>150</v>
      </c>
      <c r="J401" s="1">
        <v>40</v>
      </c>
      <c r="K401" s="72" t="s">
        <v>6455</v>
      </c>
      <c r="L401" s="81"/>
      <c r="M401" s="78"/>
    </row>
    <row r="402" spans="1:13">
      <c r="A402" s="1">
        <v>100002354</v>
      </c>
      <c r="B402" s="1" t="s">
        <v>591</v>
      </c>
      <c r="C402" s="1" t="s">
        <v>869</v>
      </c>
      <c r="D402" s="1" t="s">
        <v>12</v>
      </c>
      <c r="E402" s="21" t="s">
        <v>877</v>
      </c>
      <c r="F402" s="1">
        <v>1</v>
      </c>
      <c r="G402" s="1">
        <v>1</v>
      </c>
      <c r="H402" s="1">
        <v>67</v>
      </c>
      <c r="I402" s="1">
        <v>230</v>
      </c>
      <c r="J402" s="1">
        <v>60</v>
      </c>
      <c r="K402" s="72" t="s">
        <v>6455</v>
      </c>
      <c r="L402" s="81"/>
      <c r="M402" s="78"/>
    </row>
    <row r="403" spans="1:13">
      <c r="A403" s="1">
        <v>100002360</v>
      </c>
      <c r="B403" s="1" t="s">
        <v>591</v>
      </c>
      <c r="C403" s="1" t="s">
        <v>869</v>
      </c>
      <c r="D403" s="1" t="s">
        <v>176</v>
      </c>
      <c r="E403" s="21" t="s">
        <v>879</v>
      </c>
      <c r="F403" s="1">
        <v>1</v>
      </c>
      <c r="G403" s="1">
        <v>1</v>
      </c>
      <c r="H403" s="1">
        <v>336</v>
      </c>
      <c r="I403" s="1">
        <v>470</v>
      </c>
      <c r="J403" s="1">
        <v>120</v>
      </c>
      <c r="K403" s="72" t="s">
        <v>6455</v>
      </c>
      <c r="L403" s="81"/>
      <c r="M403" s="78"/>
    </row>
    <row r="404" spans="1:13">
      <c r="A404" s="1">
        <v>100002364</v>
      </c>
      <c r="B404" s="1" t="s">
        <v>591</v>
      </c>
      <c r="C404" s="1" t="s">
        <v>869</v>
      </c>
      <c r="D404" s="1" t="s">
        <v>12</v>
      </c>
      <c r="E404" s="21" t="s">
        <v>881</v>
      </c>
      <c r="F404" s="1">
        <v>1</v>
      </c>
      <c r="G404" s="1">
        <v>1</v>
      </c>
      <c r="H404" s="1">
        <v>41</v>
      </c>
      <c r="I404" s="1">
        <v>150</v>
      </c>
      <c r="J404" s="1">
        <v>40</v>
      </c>
      <c r="K404" s="72" t="s">
        <v>6455</v>
      </c>
      <c r="L404" s="81"/>
      <c r="M404" s="78"/>
    </row>
    <row r="405" spans="1:13">
      <c r="A405" s="1">
        <v>100002373</v>
      </c>
      <c r="B405" s="1" t="s">
        <v>591</v>
      </c>
      <c r="C405" s="1" t="s">
        <v>869</v>
      </c>
      <c r="D405" s="1" t="s">
        <v>12</v>
      </c>
      <c r="E405" s="21" t="s">
        <v>883</v>
      </c>
      <c r="F405" s="1">
        <v>1</v>
      </c>
      <c r="G405" s="1">
        <v>1</v>
      </c>
      <c r="H405" s="1">
        <v>751</v>
      </c>
      <c r="I405" s="1">
        <v>740</v>
      </c>
      <c r="J405" s="1">
        <v>190</v>
      </c>
      <c r="K405" s="72" t="s">
        <v>6455</v>
      </c>
      <c r="L405" s="81"/>
      <c r="M405" s="78"/>
    </row>
    <row r="406" spans="1:13">
      <c r="A406" s="1">
        <v>100002381</v>
      </c>
      <c r="B406" s="1" t="s">
        <v>591</v>
      </c>
      <c r="C406" s="1" t="s">
        <v>869</v>
      </c>
      <c r="D406" s="1" t="s">
        <v>885</v>
      </c>
      <c r="E406" s="21" t="s">
        <v>886</v>
      </c>
      <c r="F406" s="1">
        <v>1</v>
      </c>
      <c r="G406" s="1">
        <v>1</v>
      </c>
      <c r="H406" s="1">
        <v>313</v>
      </c>
      <c r="I406" s="1">
        <v>470</v>
      </c>
      <c r="J406" s="1">
        <v>120</v>
      </c>
      <c r="K406" s="72" t="s">
        <v>6455</v>
      </c>
      <c r="L406" s="81"/>
      <c r="M406" s="78"/>
    </row>
    <row r="407" spans="1:13">
      <c r="A407" s="1">
        <v>100002386</v>
      </c>
      <c r="B407" s="1" t="s">
        <v>591</v>
      </c>
      <c r="C407" s="1" t="s">
        <v>869</v>
      </c>
      <c r="D407" s="1" t="s">
        <v>12</v>
      </c>
      <c r="E407" s="21" t="s">
        <v>887</v>
      </c>
      <c r="F407" s="1">
        <v>1</v>
      </c>
      <c r="G407" s="1">
        <v>1</v>
      </c>
      <c r="H407" s="1">
        <v>417</v>
      </c>
      <c r="I407" s="1">
        <v>470</v>
      </c>
      <c r="J407" s="1">
        <v>120</v>
      </c>
      <c r="K407" s="72" t="s">
        <v>6455</v>
      </c>
      <c r="L407" s="81"/>
      <c r="M407" s="78"/>
    </row>
    <row r="408" spans="1:13">
      <c r="A408" s="1">
        <v>100002389</v>
      </c>
      <c r="B408" s="1" t="s">
        <v>591</v>
      </c>
      <c r="C408" s="1" t="s">
        <v>869</v>
      </c>
      <c r="D408" s="1" t="s">
        <v>12</v>
      </c>
      <c r="E408" s="21" t="s">
        <v>888</v>
      </c>
      <c r="F408" s="1">
        <v>1</v>
      </c>
      <c r="G408" s="1">
        <v>1</v>
      </c>
      <c r="H408" s="1">
        <v>602</v>
      </c>
      <c r="I408" s="1">
        <v>570</v>
      </c>
      <c r="J408" s="1">
        <v>140</v>
      </c>
      <c r="K408" s="72" t="s">
        <v>6455</v>
      </c>
      <c r="L408" s="81"/>
      <c r="M408" s="78"/>
    </row>
    <row r="409" spans="1:13">
      <c r="A409" s="1">
        <v>100002392</v>
      </c>
      <c r="B409" s="1" t="s">
        <v>591</v>
      </c>
      <c r="C409" s="1" t="s">
        <v>869</v>
      </c>
      <c r="D409" s="1" t="s">
        <v>750</v>
      </c>
      <c r="E409" s="21" t="s">
        <v>889</v>
      </c>
      <c r="F409" s="1">
        <v>1</v>
      </c>
      <c r="G409" s="1">
        <v>1</v>
      </c>
      <c r="H409" s="1">
        <v>305</v>
      </c>
      <c r="I409" s="1">
        <v>470</v>
      </c>
      <c r="J409" s="1">
        <v>120</v>
      </c>
      <c r="K409" s="72" t="s">
        <v>6455</v>
      </c>
      <c r="L409" s="81"/>
      <c r="M409" s="78"/>
    </row>
    <row r="410" spans="1:13">
      <c r="A410" s="1">
        <v>100002394</v>
      </c>
      <c r="B410" s="1" t="s">
        <v>591</v>
      </c>
      <c r="C410" s="1" t="s">
        <v>869</v>
      </c>
      <c r="D410" s="1" t="s">
        <v>78</v>
      </c>
      <c r="E410" s="21" t="s">
        <v>890</v>
      </c>
      <c r="F410" s="1">
        <v>1</v>
      </c>
      <c r="G410" s="1">
        <v>1</v>
      </c>
      <c r="H410" s="1">
        <v>461</v>
      </c>
      <c r="I410" s="1">
        <v>470</v>
      </c>
      <c r="J410" s="1">
        <v>120</v>
      </c>
      <c r="K410" s="72" t="s">
        <v>6455</v>
      </c>
      <c r="L410" s="81"/>
      <c r="M410" s="78"/>
    </row>
    <row r="411" spans="1:13">
      <c r="A411" s="1">
        <v>100002395</v>
      </c>
      <c r="B411" s="1" t="s">
        <v>591</v>
      </c>
      <c r="C411" s="1" t="s">
        <v>869</v>
      </c>
      <c r="D411" s="1" t="s">
        <v>891</v>
      </c>
      <c r="E411" s="21" t="s">
        <v>892</v>
      </c>
      <c r="F411" s="1">
        <v>1</v>
      </c>
      <c r="G411" s="1">
        <v>1</v>
      </c>
      <c r="H411" s="1">
        <v>647</v>
      </c>
      <c r="I411" s="1">
        <v>570</v>
      </c>
      <c r="J411" s="1">
        <v>140</v>
      </c>
      <c r="K411" s="72" t="s">
        <v>6455</v>
      </c>
      <c r="L411" s="81"/>
      <c r="M411" s="78"/>
    </row>
    <row r="412" spans="1:13">
      <c r="A412" s="1">
        <v>100002397</v>
      </c>
      <c r="B412" s="1" t="s">
        <v>591</v>
      </c>
      <c r="C412" s="1" t="s">
        <v>869</v>
      </c>
      <c r="D412" s="1" t="s">
        <v>390</v>
      </c>
      <c r="E412" s="21" t="s">
        <v>893</v>
      </c>
      <c r="F412" s="1">
        <v>1</v>
      </c>
      <c r="G412" s="1">
        <v>1</v>
      </c>
      <c r="H412" s="1">
        <v>227</v>
      </c>
      <c r="I412" s="1">
        <v>800</v>
      </c>
      <c r="J412" s="1">
        <v>200</v>
      </c>
      <c r="K412" s="72" t="s">
        <v>6053</v>
      </c>
      <c r="L412" s="81"/>
      <c r="M412" s="78"/>
    </row>
    <row r="413" spans="1:13">
      <c r="A413" s="1">
        <v>100002404</v>
      </c>
      <c r="B413" s="1" t="s">
        <v>591</v>
      </c>
      <c r="C413" s="1" t="s">
        <v>869</v>
      </c>
      <c r="D413" s="1" t="s">
        <v>894</v>
      </c>
      <c r="E413" s="21" t="s">
        <v>895</v>
      </c>
      <c r="F413" s="1">
        <v>1</v>
      </c>
      <c r="G413" s="1">
        <v>1</v>
      </c>
      <c r="H413" s="1">
        <v>671</v>
      </c>
      <c r="I413" s="1">
        <v>570</v>
      </c>
      <c r="J413" s="1">
        <v>140</v>
      </c>
      <c r="K413" s="72" t="s">
        <v>6455</v>
      </c>
      <c r="L413" s="81"/>
      <c r="M413" s="78"/>
    </row>
    <row r="414" spans="1:13">
      <c r="A414" s="1">
        <v>100002413</v>
      </c>
      <c r="B414" s="1" t="s">
        <v>591</v>
      </c>
      <c r="C414" s="1" t="s">
        <v>869</v>
      </c>
      <c r="D414" s="1" t="s">
        <v>540</v>
      </c>
      <c r="E414" s="21" t="s">
        <v>896</v>
      </c>
      <c r="F414" s="1">
        <v>1</v>
      </c>
      <c r="G414" s="1">
        <v>1</v>
      </c>
      <c r="H414" s="1">
        <v>317</v>
      </c>
      <c r="I414" s="1">
        <v>470</v>
      </c>
      <c r="J414" s="1">
        <v>120</v>
      </c>
      <c r="K414" s="72" t="s">
        <v>6455</v>
      </c>
      <c r="L414" s="81"/>
      <c r="M414" s="78"/>
    </row>
    <row r="415" spans="1:13">
      <c r="A415" s="1">
        <v>100002431</v>
      </c>
      <c r="B415" s="1" t="s">
        <v>591</v>
      </c>
      <c r="C415" s="1" t="s">
        <v>869</v>
      </c>
      <c r="D415" s="1" t="s">
        <v>176</v>
      </c>
      <c r="E415" s="21" t="s">
        <v>901</v>
      </c>
      <c r="F415" s="1">
        <v>1</v>
      </c>
      <c r="G415" s="1">
        <v>1</v>
      </c>
      <c r="H415" s="1">
        <v>219</v>
      </c>
      <c r="I415" s="1">
        <v>400</v>
      </c>
      <c r="J415" s="1">
        <v>100</v>
      </c>
      <c r="K415" s="72" t="s">
        <v>6455</v>
      </c>
      <c r="L415" s="81"/>
      <c r="M415" s="78"/>
    </row>
    <row r="416" spans="1:13">
      <c r="A416" s="1">
        <v>100002442</v>
      </c>
      <c r="B416" s="1" t="s">
        <v>591</v>
      </c>
      <c r="C416" s="1" t="s">
        <v>869</v>
      </c>
      <c r="D416" s="1" t="s">
        <v>176</v>
      </c>
      <c r="E416" s="21" t="s">
        <v>903</v>
      </c>
      <c r="F416" s="1">
        <v>1</v>
      </c>
      <c r="G416" s="1">
        <v>1</v>
      </c>
      <c r="H416" s="1">
        <v>99</v>
      </c>
      <c r="I416" s="1">
        <v>230</v>
      </c>
      <c r="J416" s="1">
        <v>60</v>
      </c>
      <c r="K416" s="72" t="s">
        <v>6455</v>
      </c>
      <c r="L416" s="81"/>
      <c r="M416" s="78"/>
    </row>
    <row r="417" spans="1:13">
      <c r="A417" s="1">
        <v>100002451</v>
      </c>
      <c r="B417" s="1" t="s">
        <v>591</v>
      </c>
      <c r="C417" s="1" t="s">
        <v>869</v>
      </c>
      <c r="D417" s="1" t="s">
        <v>12</v>
      </c>
      <c r="E417" s="21" t="s">
        <v>905</v>
      </c>
      <c r="F417" s="1">
        <v>1</v>
      </c>
      <c r="G417" s="1">
        <v>1</v>
      </c>
      <c r="H417" s="1">
        <v>70</v>
      </c>
      <c r="I417" s="1">
        <v>230</v>
      </c>
      <c r="J417" s="1">
        <v>60</v>
      </c>
      <c r="K417" s="72" t="s">
        <v>6455</v>
      </c>
      <c r="L417" s="81"/>
      <c r="M417" s="78"/>
    </row>
    <row r="418" spans="1:13">
      <c r="A418" s="1">
        <v>100002456</v>
      </c>
      <c r="B418" s="1" t="s">
        <v>591</v>
      </c>
      <c r="C418" s="1" t="s">
        <v>869</v>
      </c>
      <c r="D418" s="1" t="s">
        <v>12</v>
      </c>
      <c r="E418" s="21" t="s">
        <v>907</v>
      </c>
      <c r="F418" s="1">
        <v>1</v>
      </c>
      <c r="G418" s="1">
        <v>1</v>
      </c>
      <c r="H418" s="1">
        <v>399</v>
      </c>
      <c r="I418" s="1">
        <v>470</v>
      </c>
      <c r="J418" s="1">
        <v>120</v>
      </c>
      <c r="K418" s="72" t="s">
        <v>6455</v>
      </c>
      <c r="L418" s="81"/>
      <c r="M418" s="78"/>
    </row>
    <row r="419" spans="1:13">
      <c r="A419" s="1">
        <v>100002460</v>
      </c>
      <c r="B419" s="1" t="s">
        <v>591</v>
      </c>
      <c r="C419" s="1" t="s">
        <v>869</v>
      </c>
      <c r="D419" s="1" t="s">
        <v>12</v>
      </c>
      <c r="E419" s="21" t="s">
        <v>909</v>
      </c>
      <c r="F419" s="1">
        <v>1</v>
      </c>
      <c r="G419" s="1">
        <v>1</v>
      </c>
      <c r="H419" s="1">
        <v>10</v>
      </c>
      <c r="I419" s="1">
        <v>100</v>
      </c>
      <c r="J419" s="1">
        <v>25</v>
      </c>
      <c r="K419" s="72" t="s">
        <v>6455</v>
      </c>
      <c r="L419" s="81"/>
      <c r="M419" s="78"/>
    </row>
    <row r="420" spans="1:13">
      <c r="A420" s="1">
        <v>100002465</v>
      </c>
      <c r="B420" s="1" t="s">
        <v>591</v>
      </c>
      <c r="C420" s="1" t="s">
        <v>869</v>
      </c>
      <c r="D420" s="1" t="s">
        <v>911</v>
      </c>
      <c r="E420" s="21" t="s">
        <v>912</v>
      </c>
      <c r="F420" s="1">
        <v>1</v>
      </c>
      <c r="G420" s="1">
        <v>1</v>
      </c>
      <c r="H420" s="1">
        <v>39</v>
      </c>
      <c r="I420" s="1">
        <v>150</v>
      </c>
      <c r="J420" s="1">
        <v>40</v>
      </c>
      <c r="K420" s="72" t="s">
        <v>6455</v>
      </c>
      <c r="L420" s="81"/>
      <c r="M420" s="78"/>
    </row>
    <row r="421" spans="1:13">
      <c r="A421" s="1">
        <v>100002467</v>
      </c>
      <c r="B421" s="1" t="s">
        <v>591</v>
      </c>
      <c r="C421" s="1" t="s">
        <v>869</v>
      </c>
      <c r="D421" s="1" t="s">
        <v>914</v>
      </c>
      <c r="E421" s="21" t="s">
        <v>915</v>
      </c>
      <c r="F421" s="1">
        <v>1</v>
      </c>
      <c r="G421" s="1">
        <v>1</v>
      </c>
      <c r="H421" s="1">
        <v>255</v>
      </c>
      <c r="I421" s="1">
        <v>400</v>
      </c>
      <c r="J421" s="1">
        <v>100</v>
      </c>
      <c r="K421" s="72" t="s">
        <v>6455</v>
      </c>
      <c r="L421" s="81"/>
      <c r="M421" s="78"/>
    </row>
    <row r="422" spans="1:13">
      <c r="A422" s="1">
        <v>100002470</v>
      </c>
      <c r="B422" s="1" t="s">
        <v>591</v>
      </c>
      <c r="C422" s="1" t="s">
        <v>869</v>
      </c>
      <c r="D422" s="1" t="s">
        <v>12</v>
      </c>
      <c r="E422" s="21" t="s">
        <v>916</v>
      </c>
      <c r="F422" s="1">
        <v>1</v>
      </c>
      <c r="G422" s="1">
        <v>1</v>
      </c>
      <c r="H422" s="1">
        <v>433</v>
      </c>
      <c r="I422" s="1">
        <v>470</v>
      </c>
      <c r="J422" s="1">
        <v>120</v>
      </c>
      <c r="K422" s="72" t="s">
        <v>6455</v>
      </c>
      <c r="L422" s="81"/>
      <c r="M422" s="78"/>
    </row>
    <row r="423" spans="1:13">
      <c r="A423" s="1">
        <v>100002478</v>
      </c>
      <c r="B423" s="1" t="s">
        <v>591</v>
      </c>
      <c r="C423" s="1" t="s">
        <v>869</v>
      </c>
      <c r="D423" s="1" t="s">
        <v>12</v>
      </c>
      <c r="E423" s="21" t="s">
        <v>918</v>
      </c>
      <c r="F423" s="1">
        <v>1</v>
      </c>
      <c r="G423" s="1">
        <v>1</v>
      </c>
      <c r="H423" s="1">
        <v>383</v>
      </c>
      <c r="I423" s="1">
        <v>470</v>
      </c>
      <c r="J423" s="1">
        <v>120</v>
      </c>
      <c r="K423" s="72" t="s">
        <v>6455</v>
      </c>
      <c r="L423" s="81"/>
      <c r="M423" s="78"/>
    </row>
    <row r="424" spans="1:13">
      <c r="A424" s="1">
        <v>100002487</v>
      </c>
      <c r="B424" s="1" t="s">
        <v>591</v>
      </c>
      <c r="C424" s="1" t="s">
        <v>921</v>
      </c>
      <c r="D424" s="1" t="s">
        <v>919</v>
      </c>
      <c r="E424" s="21" t="s">
        <v>920</v>
      </c>
      <c r="F424" s="1">
        <v>1</v>
      </c>
      <c r="G424" s="1">
        <v>1</v>
      </c>
      <c r="H424" s="1">
        <v>389</v>
      </c>
      <c r="I424" s="1">
        <v>470</v>
      </c>
      <c r="J424" s="1">
        <v>120</v>
      </c>
      <c r="K424" s="72" t="s">
        <v>6455</v>
      </c>
      <c r="L424" s="81"/>
      <c r="M424" s="78"/>
    </row>
    <row r="425" spans="1:13">
      <c r="A425" s="1">
        <v>100002491</v>
      </c>
      <c r="B425" s="1" t="s">
        <v>591</v>
      </c>
      <c r="C425" s="1" t="s">
        <v>921</v>
      </c>
      <c r="D425" s="1" t="s">
        <v>176</v>
      </c>
      <c r="E425" s="21" t="s">
        <v>923</v>
      </c>
      <c r="F425" s="1">
        <v>1</v>
      </c>
      <c r="G425" s="1">
        <v>1</v>
      </c>
      <c r="H425" s="1">
        <v>174</v>
      </c>
      <c r="I425" s="1">
        <v>280</v>
      </c>
      <c r="J425" s="1">
        <v>70</v>
      </c>
      <c r="K425" s="72" t="s">
        <v>6455</v>
      </c>
      <c r="L425" s="81"/>
      <c r="M425" s="78"/>
    </row>
    <row r="426" spans="1:13">
      <c r="A426" s="1">
        <v>100002495</v>
      </c>
      <c r="B426" s="1" t="s">
        <v>591</v>
      </c>
      <c r="C426" s="1" t="s">
        <v>921</v>
      </c>
      <c r="D426" s="1" t="s">
        <v>176</v>
      </c>
      <c r="E426" s="21" t="s">
        <v>925</v>
      </c>
      <c r="F426" s="1">
        <v>1</v>
      </c>
      <c r="G426" s="1">
        <v>1</v>
      </c>
      <c r="H426" s="1">
        <v>196</v>
      </c>
      <c r="I426" s="1">
        <v>280</v>
      </c>
      <c r="J426" s="1">
        <v>70</v>
      </c>
      <c r="K426" s="72" t="s">
        <v>6455</v>
      </c>
      <c r="L426" s="81"/>
      <c r="M426" s="78"/>
    </row>
    <row r="427" spans="1:13">
      <c r="A427" s="1">
        <v>100002498</v>
      </c>
      <c r="B427" s="1" t="s">
        <v>591</v>
      </c>
      <c r="C427" s="1" t="s">
        <v>921</v>
      </c>
      <c r="D427" s="1" t="s">
        <v>12</v>
      </c>
      <c r="E427" s="21" t="s">
        <v>927</v>
      </c>
      <c r="F427" s="1">
        <v>1</v>
      </c>
      <c r="G427" s="1">
        <v>1</v>
      </c>
      <c r="H427" s="1">
        <v>155</v>
      </c>
      <c r="I427" s="1">
        <v>280</v>
      </c>
      <c r="J427" s="1">
        <v>70</v>
      </c>
      <c r="K427" s="72" t="s">
        <v>6455</v>
      </c>
      <c r="L427" s="81"/>
      <c r="M427" s="78"/>
    </row>
    <row r="428" spans="1:13">
      <c r="A428" s="1">
        <v>100002502</v>
      </c>
      <c r="B428" s="1" t="s">
        <v>591</v>
      </c>
      <c r="C428" s="1" t="s">
        <v>921</v>
      </c>
      <c r="D428" s="1" t="s">
        <v>12</v>
      </c>
      <c r="E428" s="21" t="s">
        <v>929</v>
      </c>
      <c r="F428" s="1">
        <v>1</v>
      </c>
      <c r="G428" s="1">
        <v>1</v>
      </c>
      <c r="H428" s="1">
        <v>12</v>
      </c>
      <c r="I428" s="1">
        <v>100</v>
      </c>
      <c r="J428" s="1">
        <v>25</v>
      </c>
      <c r="K428" s="72" t="s">
        <v>6455</v>
      </c>
      <c r="L428" s="81"/>
      <c r="M428" s="78"/>
    </row>
    <row r="429" spans="1:13">
      <c r="A429" s="1">
        <v>100002510</v>
      </c>
      <c r="B429" s="1" t="s">
        <v>591</v>
      </c>
      <c r="C429" s="1" t="s">
        <v>921</v>
      </c>
      <c r="D429" s="1" t="s">
        <v>12</v>
      </c>
      <c r="E429" s="21" t="s">
        <v>931</v>
      </c>
      <c r="F429" s="1">
        <v>1</v>
      </c>
      <c r="G429" s="1">
        <v>1</v>
      </c>
      <c r="H429" s="1">
        <v>18</v>
      </c>
      <c r="I429" s="1">
        <v>100</v>
      </c>
      <c r="J429" s="1">
        <v>25</v>
      </c>
      <c r="K429" s="72" t="s">
        <v>6455</v>
      </c>
      <c r="L429" s="81"/>
      <c r="M429" s="78"/>
    </row>
    <row r="430" spans="1:13">
      <c r="A430" s="1">
        <v>100002516</v>
      </c>
      <c r="B430" s="1" t="s">
        <v>591</v>
      </c>
      <c r="C430" s="1" t="s">
        <v>921</v>
      </c>
      <c r="D430" s="1" t="s">
        <v>176</v>
      </c>
      <c r="E430" s="21" t="s">
        <v>933</v>
      </c>
      <c r="F430" s="1">
        <v>1</v>
      </c>
      <c r="G430" s="1">
        <v>1</v>
      </c>
      <c r="H430" s="1">
        <v>22</v>
      </c>
      <c r="I430" s="1">
        <v>100</v>
      </c>
      <c r="J430" s="1">
        <v>25</v>
      </c>
      <c r="K430" s="72" t="s">
        <v>6455</v>
      </c>
      <c r="L430" s="81"/>
      <c r="M430" s="78"/>
    </row>
    <row r="431" spans="1:13">
      <c r="A431" s="1">
        <v>100002520</v>
      </c>
      <c r="B431" s="1" t="s">
        <v>591</v>
      </c>
      <c r="C431" s="1" t="s">
        <v>921</v>
      </c>
      <c r="D431" s="1" t="s">
        <v>12</v>
      </c>
      <c r="E431" s="21" t="s">
        <v>935</v>
      </c>
      <c r="F431" s="1">
        <v>1</v>
      </c>
      <c r="G431" s="1">
        <v>1</v>
      </c>
      <c r="H431" s="1">
        <v>152</v>
      </c>
      <c r="I431" s="1">
        <v>280</v>
      </c>
      <c r="J431" s="1">
        <v>70</v>
      </c>
      <c r="K431" s="72" t="s">
        <v>6455</v>
      </c>
      <c r="L431" s="81"/>
      <c r="M431" s="78"/>
    </row>
    <row r="432" spans="1:13">
      <c r="A432" s="1">
        <v>100002524</v>
      </c>
      <c r="B432" s="1" t="s">
        <v>591</v>
      </c>
      <c r="C432" s="1" t="s">
        <v>921</v>
      </c>
      <c r="D432" s="1" t="s">
        <v>12</v>
      </c>
      <c r="E432" s="21" t="s">
        <v>937</v>
      </c>
      <c r="F432" s="1">
        <v>1</v>
      </c>
      <c r="G432" s="1">
        <v>1</v>
      </c>
      <c r="H432" s="1">
        <v>20</v>
      </c>
      <c r="I432" s="1">
        <v>100</v>
      </c>
      <c r="J432" s="1">
        <v>25</v>
      </c>
      <c r="K432" s="72" t="s">
        <v>6455</v>
      </c>
      <c r="L432" s="81"/>
      <c r="M432" s="78"/>
    </row>
    <row r="433" spans="1:13">
      <c r="A433" s="1">
        <v>100002528</v>
      </c>
      <c r="B433" s="1" t="s">
        <v>591</v>
      </c>
      <c r="C433" s="1" t="s">
        <v>921</v>
      </c>
      <c r="D433" s="1" t="s">
        <v>176</v>
      </c>
      <c r="E433" s="21" t="s">
        <v>939</v>
      </c>
      <c r="F433" s="1">
        <v>1</v>
      </c>
      <c r="G433" s="1">
        <v>1</v>
      </c>
      <c r="H433" s="1">
        <v>14</v>
      </c>
      <c r="I433" s="1">
        <v>100</v>
      </c>
      <c r="J433" s="1">
        <v>25</v>
      </c>
      <c r="K433" s="72" t="s">
        <v>6455</v>
      </c>
      <c r="L433" s="81"/>
      <c r="M433" s="78"/>
    </row>
    <row r="434" spans="1:13">
      <c r="A434" s="1">
        <v>100002534</v>
      </c>
      <c r="B434" s="1" t="s">
        <v>591</v>
      </c>
      <c r="C434" s="1" t="s">
        <v>921</v>
      </c>
      <c r="D434" s="1" t="s">
        <v>941</v>
      </c>
      <c r="E434" s="21" t="s">
        <v>942</v>
      </c>
      <c r="F434" s="1">
        <v>1</v>
      </c>
      <c r="G434" s="1">
        <v>1</v>
      </c>
      <c r="H434" s="1">
        <v>426</v>
      </c>
      <c r="I434" s="1">
        <v>470</v>
      </c>
      <c r="J434" s="1">
        <v>120</v>
      </c>
      <c r="K434" s="72" t="s">
        <v>6455</v>
      </c>
      <c r="L434" s="81"/>
      <c r="M434" s="78"/>
    </row>
    <row r="435" spans="1:13">
      <c r="A435" s="1">
        <v>100002539</v>
      </c>
      <c r="B435" s="1" t="s">
        <v>591</v>
      </c>
      <c r="C435" s="1" t="s">
        <v>921</v>
      </c>
      <c r="D435" s="1" t="s">
        <v>176</v>
      </c>
      <c r="E435" s="21" t="s">
        <v>944</v>
      </c>
      <c r="F435" s="1">
        <v>1</v>
      </c>
      <c r="G435" s="1">
        <v>1</v>
      </c>
      <c r="H435" s="1">
        <v>125</v>
      </c>
      <c r="I435" s="1">
        <v>280</v>
      </c>
      <c r="J435" s="1">
        <v>70</v>
      </c>
      <c r="K435" s="72" t="s">
        <v>6455</v>
      </c>
      <c r="L435" s="81"/>
      <c r="M435" s="78"/>
    </row>
    <row r="436" spans="1:13">
      <c r="A436" s="1">
        <v>100002545</v>
      </c>
      <c r="B436" s="1" t="s">
        <v>591</v>
      </c>
      <c r="C436" s="1" t="s">
        <v>921</v>
      </c>
      <c r="D436" s="1" t="s">
        <v>176</v>
      </c>
      <c r="E436" s="21" t="s">
        <v>946</v>
      </c>
      <c r="F436" s="1">
        <v>1</v>
      </c>
      <c r="G436" s="1">
        <v>1</v>
      </c>
      <c r="H436" s="1">
        <v>25</v>
      </c>
      <c r="I436" s="1">
        <v>150</v>
      </c>
      <c r="J436" s="1">
        <v>40</v>
      </c>
      <c r="K436" s="72" t="s">
        <v>6455</v>
      </c>
      <c r="L436" s="81"/>
      <c r="M436" s="78"/>
    </row>
    <row r="437" spans="1:13">
      <c r="A437" s="1">
        <v>100002551</v>
      </c>
      <c r="B437" s="1" t="s">
        <v>591</v>
      </c>
      <c r="C437" s="1" t="s">
        <v>921</v>
      </c>
      <c r="D437" s="1" t="s">
        <v>176</v>
      </c>
      <c r="E437" s="21" t="s">
        <v>948</v>
      </c>
      <c r="F437" s="1">
        <v>1</v>
      </c>
      <c r="G437" s="1">
        <v>1</v>
      </c>
      <c r="H437" s="1">
        <v>25</v>
      </c>
      <c r="I437" s="1">
        <v>150</v>
      </c>
      <c r="J437" s="1">
        <v>40</v>
      </c>
      <c r="K437" s="72" t="s">
        <v>6455</v>
      </c>
      <c r="L437" s="81"/>
      <c r="M437" s="78"/>
    </row>
    <row r="438" spans="1:13">
      <c r="A438" s="1">
        <v>100002563</v>
      </c>
      <c r="B438" s="1" t="s">
        <v>591</v>
      </c>
      <c r="C438" s="1" t="s">
        <v>921</v>
      </c>
      <c r="D438" s="1" t="s">
        <v>12</v>
      </c>
      <c r="E438" s="21" t="s">
        <v>950</v>
      </c>
      <c r="F438" s="1">
        <v>1</v>
      </c>
      <c r="G438" s="1">
        <v>1</v>
      </c>
      <c r="H438" s="1">
        <v>410</v>
      </c>
      <c r="I438" s="1">
        <v>470</v>
      </c>
      <c r="J438" s="1">
        <v>120</v>
      </c>
      <c r="K438" s="72" t="s">
        <v>6455</v>
      </c>
      <c r="L438" s="81"/>
      <c r="M438" s="78"/>
    </row>
    <row r="439" spans="1:13">
      <c r="A439" s="1">
        <v>100002575</v>
      </c>
      <c r="B439" s="1" t="s">
        <v>591</v>
      </c>
      <c r="C439" s="1" t="s">
        <v>921</v>
      </c>
      <c r="D439" s="1" t="s">
        <v>162</v>
      </c>
      <c r="E439" s="21" t="s">
        <v>955</v>
      </c>
      <c r="F439" s="1">
        <v>1</v>
      </c>
      <c r="G439" s="1">
        <v>1</v>
      </c>
      <c r="H439" s="1">
        <v>475</v>
      </c>
      <c r="I439" s="1">
        <v>470</v>
      </c>
      <c r="J439" s="1">
        <v>120</v>
      </c>
      <c r="K439" s="72" t="s">
        <v>6455</v>
      </c>
      <c r="L439" s="81"/>
      <c r="M439" s="78"/>
    </row>
    <row r="440" spans="1:13">
      <c r="A440" s="1">
        <v>100002577</v>
      </c>
      <c r="B440" s="1" t="s">
        <v>591</v>
      </c>
      <c r="C440" s="1" t="s">
        <v>921</v>
      </c>
      <c r="D440" s="1" t="s">
        <v>100</v>
      </c>
      <c r="E440" s="21" t="s">
        <v>956</v>
      </c>
      <c r="F440" s="1">
        <v>1</v>
      </c>
      <c r="G440" s="1">
        <v>1</v>
      </c>
      <c r="H440" s="1">
        <v>427</v>
      </c>
      <c r="I440" s="1">
        <v>470</v>
      </c>
      <c r="J440" s="1">
        <v>120</v>
      </c>
      <c r="K440" s="72" t="s">
        <v>6455</v>
      </c>
      <c r="L440" s="81"/>
      <c r="M440" s="78"/>
    </row>
    <row r="441" spans="1:13">
      <c r="A441" s="1">
        <v>100002578</v>
      </c>
      <c r="B441" s="1" t="s">
        <v>591</v>
      </c>
      <c r="C441" s="1" t="s">
        <v>921</v>
      </c>
      <c r="D441" s="1" t="s">
        <v>957</v>
      </c>
      <c r="E441" s="21" t="s">
        <v>958</v>
      </c>
      <c r="F441" s="1">
        <v>1</v>
      </c>
      <c r="G441" s="1">
        <v>1</v>
      </c>
      <c r="H441" s="1">
        <v>247</v>
      </c>
      <c r="I441" s="1">
        <v>400</v>
      </c>
      <c r="J441" s="1">
        <v>100</v>
      </c>
      <c r="K441" s="72" t="s">
        <v>6455</v>
      </c>
      <c r="L441" s="81"/>
      <c r="M441" s="78"/>
    </row>
    <row r="442" spans="1:13">
      <c r="A442" s="1">
        <v>100002584</v>
      </c>
      <c r="B442" s="1" t="s">
        <v>591</v>
      </c>
      <c r="C442" s="1" t="s">
        <v>921</v>
      </c>
      <c r="D442" s="1" t="s">
        <v>12</v>
      </c>
      <c r="E442" s="21" t="s">
        <v>960</v>
      </c>
      <c r="F442" s="1">
        <v>1</v>
      </c>
      <c r="G442" s="1">
        <v>1</v>
      </c>
      <c r="H442" s="1">
        <v>665</v>
      </c>
      <c r="I442" s="1">
        <v>570</v>
      </c>
      <c r="J442" s="1">
        <v>140</v>
      </c>
      <c r="K442" s="72" t="s">
        <v>6455</v>
      </c>
      <c r="L442" s="81"/>
      <c r="M442" s="78"/>
    </row>
    <row r="443" spans="1:13">
      <c r="A443" s="1">
        <v>100002591</v>
      </c>
      <c r="B443" s="1" t="s">
        <v>591</v>
      </c>
      <c r="C443" s="1" t="s">
        <v>921</v>
      </c>
      <c r="D443" s="1" t="s">
        <v>12</v>
      </c>
      <c r="E443" s="21" t="s">
        <v>962</v>
      </c>
      <c r="F443" s="1">
        <v>1</v>
      </c>
      <c r="G443" s="1">
        <v>1</v>
      </c>
      <c r="H443" s="1">
        <v>640</v>
      </c>
      <c r="I443" s="1">
        <v>570</v>
      </c>
      <c r="J443" s="1">
        <v>140</v>
      </c>
      <c r="K443" s="72" t="s">
        <v>6455</v>
      </c>
      <c r="L443" s="81"/>
      <c r="M443" s="78"/>
    </row>
    <row r="444" spans="1:13">
      <c r="A444" s="1">
        <v>100002595</v>
      </c>
      <c r="B444" s="1" t="s">
        <v>591</v>
      </c>
      <c r="C444" s="1" t="s">
        <v>921</v>
      </c>
      <c r="D444" s="1" t="s">
        <v>963</v>
      </c>
      <c r="E444" s="21" t="s">
        <v>964</v>
      </c>
      <c r="F444" s="1">
        <v>1</v>
      </c>
      <c r="G444" s="1">
        <v>1</v>
      </c>
      <c r="H444" s="1">
        <v>416</v>
      </c>
      <c r="I444" s="1">
        <v>800</v>
      </c>
      <c r="J444" s="1">
        <v>200</v>
      </c>
      <c r="K444" s="72" t="s">
        <v>6053</v>
      </c>
      <c r="L444" s="81"/>
      <c r="M444" s="78"/>
    </row>
    <row r="445" spans="1:13">
      <c r="A445" s="1">
        <v>100002597</v>
      </c>
      <c r="B445" s="1" t="s">
        <v>591</v>
      </c>
      <c r="C445" s="1" t="s">
        <v>921</v>
      </c>
      <c r="D445" s="1" t="s">
        <v>12</v>
      </c>
      <c r="E445" s="21" t="s">
        <v>965</v>
      </c>
      <c r="F445" s="1">
        <v>1</v>
      </c>
      <c r="G445" s="1">
        <v>1</v>
      </c>
      <c r="H445" s="1">
        <v>640</v>
      </c>
      <c r="I445" s="1">
        <v>570</v>
      </c>
      <c r="J445" s="1">
        <v>140</v>
      </c>
      <c r="K445" s="72" t="s">
        <v>6455</v>
      </c>
      <c r="L445" s="81"/>
      <c r="M445" s="78"/>
    </row>
    <row r="446" spans="1:13">
      <c r="A446" s="1">
        <v>100002602</v>
      </c>
      <c r="B446" s="1" t="s">
        <v>591</v>
      </c>
      <c r="C446" s="1" t="s">
        <v>921</v>
      </c>
      <c r="D446" s="1" t="s">
        <v>176</v>
      </c>
      <c r="E446" s="21" t="s">
        <v>966</v>
      </c>
      <c r="F446" s="1">
        <v>1</v>
      </c>
      <c r="G446" s="1">
        <v>1</v>
      </c>
      <c r="H446" s="1">
        <v>27</v>
      </c>
      <c r="I446" s="1">
        <v>150</v>
      </c>
      <c r="J446" s="1">
        <v>40</v>
      </c>
      <c r="K446" s="72" t="s">
        <v>6455</v>
      </c>
      <c r="L446" s="81"/>
      <c r="M446" s="78"/>
    </row>
    <row r="447" spans="1:13">
      <c r="A447" s="1">
        <v>100002607</v>
      </c>
      <c r="B447" s="1" t="s">
        <v>591</v>
      </c>
      <c r="C447" s="1" t="s">
        <v>921</v>
      </c>
      <c r="D447" s="1" t="s">
        <v>12</v>
      </c>
      <c r="E447" s="21" t="s">
        <v>968</v>
      </c>
      <c r="F447" s="1">
        <v>1</v>
      </c>
      <c r="G447" s="1">
        <v>1</v>
      </c>
      <c r="H447" s="1">
        <v>22</v>
      </c>
      <c r="I447" s="1">
        <v>100</v>
      </c>
      <c r="J447" s="1">
        <v>25</v>
      </c>
      <c r="K447" s="72" t="s">
        <v>6455</v>
      </c>
      <c r="L447" s="81"/>
      <c r="M447" s="78"/>
    </row>
    <row r="448" spans="1:13">
      <c r="A448" s="1">
        <v>100002613</v>
      </c>
      <c r="B448" s="1" t="s">
        <v>591</v>
      </c>
      <c r="C448" s="1" t="s">
        <v>921</v>
      </c>
      <c r="D448" s="1" t="s">
        <v>12</v>
      </c>
      <c r="E448" s="21" t="s">
        <v>970</v>
      </c>
      <c r="F448" s="1">
        <v>1</v>
      </c>
      <c r="G448" s="1">
        <v>1</v>
      </c>
      <c r="H448" s="1">
        <v>197</v>
      </c>
      <c r="I448" s="1">
        <v>280</v>
      </c>
      <c r="J448" s="1">
        <v>70</v>
      </c>
      <c r="K448" s="72" t="s">
        <v>6455</v>
      </c>
      <c r="L448" s="81"/>
      <c r="M448" s="78"/>
    </row>
    <row r="449" spans="1:13">
      <c r="A449" s="1">
        <v>100002616</v>
      </c>
      <c r="B449" s="1" t="s">
        <v>591</v>
      </c>
      <c r="C449" s="1" t="s">
        <v>921</v>
      </c>
      <c r="D449" s="1" t="s">
        <v>12</v>
      </c>
      <c r="E449" s="21" t="s">
        <v>972</v>
      </c>
      <c r="F449" s="1">
        <v>1</v>
      </c>
      <c r="G449" s="1">
        <v>1</v>
      </c>
      <c r="H449" s="1">
        <v>40</v>
      </c>
      <c r="I449" s="1">
        <v>150</v>
      </c>
      <c r="J449" s="1">
        <v>40</v>
      </c>
      <c r="K449" s="72" t="s">
        <v>6455</v>
      </c>
      <c r="L449" s="81"/>
      <c r="M449" s="78"/>
    </row>
    <row r="450" spans="1:13">
      <c r="A450" s="1">
        <v>100002630</v>
      </c>
      <c r="B450" s="1" t="s">
        <v>591</v>
      </c>
      <c r="C450" s="1" t="s">
        <v>921</v>
      </c>
      <c r="D450" s="1" t="s">
        <v>12</v>
      </c>
      <c r="E450" s="21" t="s">
        <v>1151</v>
      </c>
      <c r="F450" s="1">
        <v>2</v>
      </c>
      <c r="G450" s="1">
        <v>1</v>
      </c>
      <c r="H450" s="1">
        <v>81</v>
      </c>
      <c r="I450" s="1">
        <v>230</v>
      </c>
      <c r="J450" s="1">
        <v>60</v>
      </c>
      <c r="K450" s="72" t="s">
        <v>6455</v>
      </c>
      <c r="L450" s="81"/>
      <c r="M450" s="78"/>
    </row>
    <row r="451" spans="1:13">
      <c r="A451" s="1">
        <v>100002630</v>
      </c>
      <c r="B451" s="1" t="s">
        <v>591</v>
      </c>
      <c r="C451" s="1" t="s">
        <v>921</v>
      </c>
      <c r="D451" s="1" t="s">
        <v>12</v>
      </c>
      <c r="E451" s="21" t="s">
        <v>974</v>
      </c>
      <c r="F451" s="1">
        <v>2</v>
      </c>
      <c r="G451" s="1">
        <v>1</v>
      </c>
      <c r="H451" s="1">
        <v>395</v>
      </c>
      <c r="I451" s="1">
        <v>470</v>
      </c>
      <c r="J451" s="1">
        <v>120</v>
      </c>
      <c r="K451" s="72" t="s">
        <v>6455</v>
      </c>
      <c r="L451" s="81"/>
      <c r="M451" s="78"/>
    </row>
    <row r="452" spans="1:13">
      <c r="A452" s="1">
        <v>100002634</v>
      </c>
      <c r="B452" s="1" t="s">
        <v>591</v>
      </c>
      <c r="C452" s="1" t="s">
        <v>921</v>
      </c>
      <c r="D452" s="1" t="s">
        <v>46</v>
      </c>
      <c r="E452" s="21" t="s">
        <v>976</v>
      </c>
      <c r="F452" s="1">
        <v>1</v>
      </c>
      <c r="G452" s="1">
        <v>1</v>
      </c>
      <c r="H452" s="1">
        <v>56</v>
      </c>
      <c r="I452" s="1">
        <v>230</v>
      </c>
      <c r="J452" s="1">
        <v>60</v>
      </c>
      <c r="K452" s="72" t="s">
        <v>6455</v>
      </c>
      <c r="L452" s="81"/>
      <c r="M452" s="78"/>
    </row>
    <row r="453" spans="1:13">
      <c r="A453" s="1">
        <v>100002636</v>
      </c>
      <c r="B453" s="1" t="s">
        <v>591</v>
      </c>
      <c r="C453" s="1" t="s">
        <v>921</v>
      </c>
      <c r="D453" s="1" t="s">
        <v>176</v>
      </c>
      <c r="E453" s="21" t="s">
        <v>977</v>
      </c>
      <c r="F453" s="1">
        <v>1</v>
      </c>
      <c r="G453" s="1">
        <v>1</v>
      </c>
      <c r="H453" s="1">
        <v>169</v>
      </c>
      <c r="I453" s="1">
        <v>280</v>
      </c>
      <c r="J453" s="1">
        <v>70</v>
      </c>
      <c r="K453" s="72" t="s">
        <v>6455</v>
      </c>
      <c r="L453" s="81"/>
      <c r="M453" s="78"/>
    </row>
    <row r="454" spans="1:13">
      <c r="A454" s="1">
        <v>100002640</v>
      </c>
      <c r="B454" s="1" t="s">
        <v>591</v>
      </c>
      <c r="C454" s="1" t="s">
        <v>980</v>
      </c>
      <c r="D454" s="1" t="s">
        <v>12</v>
      </c>
      <c r="E454" s="21" t="s">
        <v>979</v>
      </c>
      <c r="F454" s="1">
        <v>1</v>
      </c>
      <c r="G454" s="1">
        <v>1</v>
      </c>
      <c r="H454" s="1">
        <v>185</v>
      </c>
      <c r="I454" s="1">
        <v>280</v>
      </c>
      <c r="J454" s="1">
        <v>70</v>
      </c>
      <c r="K454" s="72" t="s">
        <v>6455</v>
      </c>
      <c r="L454" s="81"/>
      <c r="M454" s="78"/>
    </row>
    <row r="455" spans="1:13">
      <c r="A455" s="1">
        <v>100002652</v>
      </c>
      <c r="B455" s="1" t="s">
        <v>591</v>
      </c>
      <c r="C455" s="1" t="s">
        <v>980</v>
      </c>
      <c r="D455" s="1" t="s">
        <v>176</v>
      </c>
      <c r="E455" s="21" t="s">
        <v>982</v>
      </c>
      <c r="F455" s="1">
        <v>1</v>
      </c>
      <c r="G455" s="1">
        <v>1</v>
      </c>
      <c r="H455" s="1">
        <v>604</v>
      </c>
      <c r="I455" s="1">
        <v>570</v>
      </c>
      <c r="J455" s="1">
        <v>140</v>
      </c>
      <c r="K455" s="72" t="s">
        <v>6455</v>
      </c>
      <c r="L455" s="81"/>
      <c r="M455" s="78"/>
    </row>
    <row r="456" spans="1:13">
      <c r="A456" s="1">
        <v>100002655</v>
      </c>
      <c r="B456" s="1" t="s">
        <v>591</v>
      </c>
      <c r="C456" s="1" t="s">
        <v>980</v>
      </c>
      <c r="D456" s="1" t="s">
        <v>250</v>
      </c>
      <c r="E456" s="21" t="s">
        <v>984</v>
      </c>
      <c r="F456" s="1">
        <v>1</v>
      </c>
      <c r="G456" s="1">
        <v>1</v>
      </c>
      <c r="H456" s="1">
        <v>171</v>
      </c>
      <c r="I456" s="1">
        <v>280</v>
      </c>
      <c r="J456" s="1">
        <v>70</v>
      </c>
      <c r="K456" s="72" t="s">
        <v>6455</v>
      </c>
      <c r="L456" s="81"/>
      <c r="M456" s="78"/>
    </row>
    <row r="457" spans="1:13">
      <c r="A457" s="1">
        <v>100002661</v>
      </c>
      <c r="B457" s="1" t="s">
        <v>591</v>
      </c>
      <c r="C457" s="1" t="s">
        <v>980</v>
      </c>
      <c r="D457" s="1" t="s">
        <v>12</v>
      </c>
      <c r="E457" s="21" t="s">
        <v>985</v>
      </c>
      <c r="F457" s="1">
        <v>1</v>
      </c>
      <c r="G457" s="1">
        <v>1</v>
      </c>
      <c r="H457" s="1">
        <v>590</v>
      </c>
      <c r="I457" s="1">
        <v>570</v>
      </c>
      <c r="J457" s="1">
        <v>140</v>
      </c>
      <c r="K457" s="72" t="s">
        <v>6455</v>
      </c>
      <c r="L457" s="81"/>
      <c r="M457" s="78"/>
    </row>
    <row r="458" spans="1:13">
      <c r="A458" s="1">
        <v>100002664</v>
      </c>
      <c r="B458" s="1" t="s">
        <v>591</v>
      </c>
      <c r="C458" s="1" t="s">
        <v>980</v>
      </c>
      <c r="D458" s="1" t="s">
        <v>46</v>
      </c>
      <c r="E458" s="21" t="s">
        <v>987</v>
      </c>
      <c r="F458" s="1">
        <v>2</v>
      </c>
      <c r="G458" s="1">
        <v>1</v>
      </c>
      <c r="H458" s="1">
        <v>77</v>
      </c>
      <c r="I458" s="1">
        <v>230</v>
      </c>
      <c r="J458" s="1">
        <v>60</v>
      </c>
      <c r="K458" s="72" t="s">
        <v>6455</v>
      </c>
      <c r="L458" s="81"/>
      <c r="M458" s="78"/>
    </row>
    <row r="459" spans="1:13">
      <c r="A459" s="1">
        <v>100002664</v>
      </c>
      <c r="B459" s="1" t="s">
        <v>591</v>
      </c>
      <c r="C459" s="1" t="s">
        <v>980</v>
      </c>
      <c r="D459" s="1" t="s">
        <v>46</v>
      </c>
      <c r="E459" s="21" t="s">
        <v>1142</v>
      </c>
      <c r="F459" s="1">
        <v>2</v>
      </c>
      <c r="G459" s="1">
        <v>1</v>
      </c>
      <c r="H459" s="1">
        <v>14</v>
      </c>
      <c r="I459" s="1">
        <v>100</v>
      </c>
      <c r="J459" s="1">
        <v>25</v>
      </c>
      <c r="K459" s="72" t="s">
        <v>6455</v>
      </c>
      <c r="L459" s="81"/>
      <c r="M459" s="78"/>
    </row>
    <row r="460" spans="1:13">
      <c r="A460" s="1">
        <v>100002672</v>
      </c>
      <c r="B460" s="1" t="s">
        <v>591</v>
      </c>
      <c r="C460" s="1" t="s">
        <v>980</v>
      </c>
      <c r="D460" s="1" t="s">
        <v>12</v>
      </c>
      <c r="E460" s="21" t="s">
        <v>988</v>
      </c>
      <c r="F460" s="1">
        <v>1</v>
      </c>
      <c r="G460" s="1">
        <v>1</v>
      </c>
      <c r="H460" s="1">
        <v>536</v>
      </c>
      <c r="I460" s="1">
        <v>570</v>
      </c>
      <c r="J460" s="1">
        <v>140</v>
      </c>
      <c r="K460" s="72" t="s">
        <v>6455</v>
      </c>
      <c r="L460" s="81"/>
      <c r="M460" s="78"/>
    </row>
    <row r="461" spans="1:13">
      <c r="A461" s="1">
        <v>100002677</v>
      </c>
      <c r="B461" s="1" t="s">
        <v>591</v>
      </c>
      <c r="C461" s="1" t="s">
        <v>980</v>
      </c>
      <c r="D461" s="1" t="s">
        <v>12</v>
      </c>
      <c r="E461" s="21" t="s">
        <v>989</v>
      </c>
      <c r="F461" s="1">
        <v>1</v>
      </c>
      <c r="G461" s="1">
        <v>1</v>
      </c>
      <c r="H461" s="1">
        <v>237</v>
      </c>
      <c r="I461" s="1">
        <v>400</v>
      </c>
      <c r="J461" s="1">
        <v>100</v>
      </c>
      <c r="K461" s="72" t="s">
        <v>6455</v>
      </c>
      <c r="L461" s="81"/>
      <c r="M461" s="78"/>
    </row>
    <row r="462" spans="1:13">
      <c r="A462" s="1">
        <v>100002694</v>
      </c>
      <c r="B462" s="1" t="s">
        <v>591</v>
      </c>
      <c r="C462" s="1" t="s">
        <v>980</v>
      </c>
      <c r="D462" s="1" t="s">
        <v>12</v>
      </c>
      <c r="E462" s="21" t="s">
        <v>991</v>
      </c>
      <c r="F462" s="1">
        <v>1</v>
      </c>
      <c r="G462" s="1">
        <v>1</v>
      </c>
      <c r="H462" s="1">
        <v>40</v>
      </c>
      <c r="I462" s="1">
        <v>150</v>
      </c>
      <c r="J462" s="1">
        <v>40</v>
      </c>
      <c r="K462" s="72" t="s">
        <v>6455</v>
      </c>
      <c r="L462" s="81"/>
      <c r="M462" s="78"/>
    </row>
    <row r="463" spans="1:13">
      <c r="A463" s="1">
        <v>100002696</v>
      </c>
      <c r="B463" s="1" t="s">
        <v>591</v>
      </c>
      <c r="C463" s="1" t="s">
        <v>980</v>
      </c>
      <c r="D463" s="1" t="s">
        <v>12</v>
      </c>
      <c r="E463" s="21" t="s">
        <v>993</v>
      </c>
      <c r="F463" s="1">
        <v>1</v>
      </c>
      <c r="G463" s="1">
        <v>1</v>
      </c>
      <c r="H463" s="1">
        <v>24</v>
      </c>
      <c r="I463" s="1">
        <v>100</v>
      </c>
      <c r="J463" s="1">
        <v>25</v>
      </c>
      <c r="K463" s="72" t="s">
        <v>6455</v>
      </c>
      <c r="L463" s="81"/>
      <c r="M463" s="78"/>
    </row>
    <row r="464" spans="1:13">
      <c r="A464" s="1">
        <v>100002701</v>
      </c>
      <c r="B464" s="1" t="s">
        <v>591</v>
      </c>
      <c r="C464" s="1" t="s">
        <v>980</v>
      </c>
      <c r="D464" s="1" t="s">
        <v>176</v>
      </c>
      <c r="E464" s="21" t="s">
        <v>995</v>
      </c>
      <c r="F464" s="1">
        <v>1</v>
      </c>
      <c r="G464" s="1">
        <v>1</v>
      </c>
      <c r="H464" s="1">
        <v>26</v>
      </c>
      <c r="I464" s="1">
        <v>150</v>
      </c>
      <c r="J464" s="1">
        <v>40</v>
      </c>
      <c r="K464" s="72" t="s">
        <v>6455</v>
      </c>
      <c r="L464" s="81"/>
      <c r="M464" s="78"/>
    </row>
    <row r="465" spans="1:13">
      <c r="A465" s="1">
        <v>100002711</v>
      </c>
      <c r="B465" s="1" t="s">
        <v>591</v>
      </c>
      <c r="C465" s="1" t="s">
        <v>980</v>
      </c>
      <c r="D465" s="1" t="s">
        <v>12</v>
      </c>
      <c r="E465" s="21" t="s">
        <v>997</v>
      </c>
      <c r="F465" s="1">
        <v>1</v>
      </c>
      <c r="G465" s="1">
        <v>1</v>
      </c>
      <c r="H465" s="1">
        <v>304</v>
      </c>
      <c r="I465" s="1">
        <v>470</v>
      </c>
      <c r="J465" s="1">
        <v>120</v>
      </c>
      <c r="K465" s="72" t="s">
        <v>6455</v>
      </c>
      <c r="L465" s="81"/>
      <c r="M465" s="78"/>
    </row>
    <row r="466" spans="1:13">
      <c r="A466" s="1">
        <v>100002714</v>
      </c>
      <c r="B466" s="1" t="s">
        <v>591</v>
      </c>
      <c r="C466" s="1" t="s">
        <v>980</v>
      </c>
      <c r="D466" s="1" t="s">
        <v>150</v>
      </c>
      <c r="E466" s="21" t="s">
        <v>999</v>
      </c>
      <c r="F466" s="1">
        <v>1</v>
      </c>
      <c r="G466" s="1">
        <v>1</v>
      </c>
      <c r="H466" s="1">
        <v>171</v>
      </c>
      <c r="I466" s="1">
        <v>280</v>
      </c>
      <c r="J466" s="1">
        <v>70</v>
      </c>
      <c r="K466" s="72" t="s">
        <v>6455</v>
      </c>
      <c r="L466" s="81"/>
      <c r="M466" s="78"/>
    </row>
    <row r="467" spans="1:13">
      <c r="A467" s="1">
        <v>100002728</v>
      </c>
      <c r="B467" s="1" t="s">
        <v>591</v>
      </c>
      <c r="C467" s="1" t="s">
        <v>980</v>
      </c>
      <c r="D467" s="1" t="s">
        <v>167</v>
      </c>
      <c r="E467" s="21" t="s">
        <v>1003</v>
      </c>
      <c r="F467" s="1">
        <v>1</v>
      </c>
      <c r="G467" s="1">
        <v>1</v>
      </c>
      <c r="H467" s="1">
        <v>246</v>
      </c>
      <c r="I467" s="1">
        <v>400</v>
      </c>
      <c r="J467" s="1">
        <v>100</v>
      </c>
      <c r="K467" s="72" t="s">
        <v>6455</v>
      </c>
      <c r="L467" s="81"/>
      <c r="M467" s="78"/>
    </row>
    <row r="468" spans="1:13">
      <c r="A468" s="1">
        <v>100002731</v>
      </c>
      <c r="B468" s="1" t="s">
        <v>591</v>
      </c>
      <c r="C468" s="1" t="s">
        <v>980</v>
      </c>
      <c r="D468" s="1" t="s">
        <v>12</v>
      </c>
      <c r="E468" s="21" t="s">
        <v>1004</v>
      </c>
      <c r="F468" s="1">
        <v>1</v>
      </c>
      <c r="G468" s="1">
        <v>1</v>
      </c>
      <c r="H468" s="1">
        <v>253</v>
      </c>
      <c r="I468" s="1">
        <v>400</v>
      </c>
      <c r="J468" s="1">
        <v>100</v>
      </c>
      <c r="K468" s="72" t="s">
        <v>6455</v>
      </c>
      <c r="L468" s="81"/>
      <c r="M468" s="78"/>
    </row>
    <row r="469" spans="1:13">
      <c r="A469" s="1">
        <v>100002732</v>
      </c>
      <c r="B469" s="1" t="s">
        <v>591</v>
      </c>
      <c r="C469" s="1" t="s">
        <v>980</v>
      </c>
      <c r="D469" s="1" t="s">
        <v>1006</v>
      </c>
      <c r="E469" s="21" t="s">
        <v>1004</v>
      </c>
      <c r="F469" s="1">
        <v>1</v>
      </c>
      <c r="G469" s="1">
        <v>1</v>
      </c>
      <c r="H469" s="1">
        <v>236</v>
      </c>
      <c r="I469" s="1">
        <v>400</v>
      </c>
      <c r="J469" s="1">
        <v>100</v>
      </c>
      <c r="K469" s="72" t="s">
        <v>6455</v>
      </c>
      <c r="L469" s="81"/>
      <c r="M469" s="78"/>
    </row>
    <row r="470" spans="1:13">
      <c r="A470" s="1">
        <v>100002740</v>
      </c>
      <c r="B470" s="1" t="s">
        <v>591</v>
      </c>
      <c r="C470" s="1" t="s">
        <v>980</v>
      </c>
      <c r="D470" s="1" t="s">
        <v>1008</v>
      </c>
      <c r="E470" s="21" t="s">
        <v>1009</v>
      </c>
      <c r="F470" s="1">
        <v>1</v>
      </c>
      <c r="G470" s="1">
        <v>1</v>
      </c>
      <c r="H470" s="1">
        <v>378</v>
      </c>
      <c r="I470" s="1">
        <v>470</v>
      </c>
      <c r="J470" s="1">
        <v>120</v>
      </c>
      <c r="K470" s="72" t="s">
        <v>6455</v>
      </c>
      <c r="L470" s="81"/>
      <c r="M470" s="78"/>
    </row>
    <row r="471" spans="1:13">
      <c r="A471" s="1">
        <v>100002744</v>
      </c>
      <c r="B471" s="1" t="s">
        <v>591</v>
      </c>
      <c r="C471" s="1" t="s">
        <v>980</v>
      </c>
      <c r="D471" s="1" t="s">
        <v>1010</v>
      </c>
      <c r="E471" s="21" t="s">
        <v>1011</v>
      </c>
      <c r="F471" s="1">
        <v>1</v>
      </c>
      <c r="G471" s="1">
        <v>1</v>
      </c>
      <c r="H471" s="1">
        <v>193</v>
      </c>
      <c r="I471" s="1">
        <v>280</v>
      </c>
      <c r="J471" s="1">
        <v>70</v>
      </c>
      <c r="K471" s="72" t="s">
        <v>6455</v>
      </c>
      <c r="L471" s="81"/>
      <c r="M471" s="78"/>
    </row>
    <row r="472" spans="1:13">
      <c r="A472" s="1">
        <v>100002751</v>
      </c>
      <c r="B472" s="1" t="s">
        <v>591</v>
      </c>
      <c r="C472" s="1" t="s">
        <v>980</v>
      </c>
      <c r="D472" s="1" t="s">
        <v>12</v>
      </c>
      <c r="E472" s="21" t="s">
        <v>1012</v>
      </c>
      <c r="F472" s="1">
        <v>1</v>
      </c>
      <c r="G472" s="1">
        <v>1</v>
      </c>
      <c r="H472" s="1">
        <v>698</v>
      </c>
      <c r="I472" s="1">
        <v>570</v>
      </c>
      <c r="J472" s="1">
        <v>140</v>
      </c>
      <c r="K472" s="72" t="s">
        <v>6455</v>
      </c>
      <c r="L472" s="81"/>
      <c r="M472" s="78"/>
    </row>
    <row r="473" spans="1:13">
      <c r="A473" s="1">
        <v>100002755</v>
      </c>
      <c r="B473" s="1" t="s">
        <v>591</v>
      </c>
      <c r="C473" s="1" t="s">
        <v>980</v>
      </c>
      <c r="D473" s="1" t="s">
        <v>12</v>
      </c>
      <c r="E473" s="21" t="s">
        <v>1013</v>
      </c>
      <c r="F473" s="1">
        <v>1</v>
      </c>
      <c r="G473" s="1">
        <v>1</v>
      </c>
      <c r="H473" s="1">
        <v>866</v>
      </c>
      <c r="I473" s="1">
        <v>740</v>
      </c>
      <c r="J473" s="1">
        <v>190</v>
      </c>
      <c r="K473" s="72" t="s">
        <v>6455</v>
      </c>
      <c r="L473" s="81"/>
      <c r="M473" s="78"/>
    </row>
    <row r="474" spans="1:13">
      <c r="A474" s="1">
        <v>100002759</v>
      </c>
      <c r="B474" s="1" t="s">
        <v>591</v>
      </c>
      <c r="C474" s="1" t="s">
        <v>980</v>
      </c>
      <c r="D474" s="1" t="s">
        <v>176</v>
      </c>
      <c r="E474" s="21" t="s">
        <v>1014</v>
      </c>
      <c r="F474" s="1">
        <v>1</v>
      </c>
      <c r="G474" s="1">
        <v>1</v>
      </c>
      <c r="H474" s="1">
        <v>144</v>
      </c>
      <c r="I474" s="1">
        <v>280</v>
      </c>
      <c r="J474" s="1">
        <v>70</v>
      </c>
      <c r="K474" s="72" t="s">
        <v>6455</v>
      </c>
      <c r="L474" s="81"/>
      <c r="M474" s="78"/>
    </row>
    <row r="475" spans="1:13">
      <c r="A475" s="1">
        <v>100002763</v>
      </c>
      <c r="B475" s="1" t="s">
        <v>591</v>
      </c>
      <c r="C475" s="1" t="s">
        <v>980</v>
      </c>
      <c r="D475" s="1" t="s">
        <v>176</v>
      </c>
      <c r="E475" s="21" t="s">
        <v>1016</v>
      </c>
      <c r="F475" s="1">
        <v>1</v>
      </c>
      <c r="G475" s="1">
        <v>1</v>
      </c>
      <c r="H475" s="1">
        <v>37</v>
      </c>
      <c r="I475" s="1">
        <v>150</v>
      </c>
      <c r="J475" s="1">
        <v>40</v>
      </c>
      <c r="K475" s="72" t="s">
        <v>6455</v>
      </c>
      <c r="L475" s="81"/>
      <c r="M475" s="78"/>
    </row>
    <row r="476" spans="1:13">
      <c r="A476" s="1">
        <v>100002770</v>
      </c>
      <c r="B476" s="1" t="s">
        <v>591</v>
      </c>
      <c r="C476" s="1" t="s">
        <v>1019</v>
      </c>
      <c r="D476" s="1" t="s">
        <v>176</v>
      </c>
      <c r="E476" s="21" t="s">
        <v>1018</v>
      </c>
      <c r="F476" s="1">
        <v>1</v>
      </c>
      <c r="G476" s="1">
        <v>1</v>
      </c>
      <c r="H476" s="1">
        <v>92</v>
      </c>
      <c r="I476" s="1">
        <v>800</v>
      </c>
      <c r="J476" s="1">
        <v>200</v>
      </c>
      <c r="K476" s="72" t="s">
        <v>6053</v>
      </c>
      <c r="L476" s="81"/>
      <c r="M476" s="78"/>
    </row>
    <row r="477" spans="1:13">
      <c r="A477" s="1">
        <v>100002775</v>
      </c>
      <c r="B477" s="1" t="s">
        <v>591</v>
      </c>
      <c r="C477" s="1" t="s">
        <v>1019</v>
      </c>
      <c r="D477" s="1" t="s">
        <v>176</v>
      </c>
      <c r="E477" s="21" t="s">
        <v>1021</v>
      </c>
      <c r="F477" s="1">
        <v>2</v>
      </c>
      <c r="G477" s="1">
        <v>1</v>
      </c>
      <c r="H477" s="1">
        <v>240</v>
      </c>
      <c r="I477" s="1">
        <v>800</v>
      </c>
      <c r="J477" s="1">
        <v>200</v>
      </c>
      <c r="K477" s="72" t="s">
        <v>6053</v>
      </c>
      <c r="L477" s="81"/>
      <c r="M477" s="78"/>
    </row>
    <row r="478" spans="1:13">
      <c r="A478" s="1">
        <v>100002775</v>
      </c>
      <c r="B478" s="1" t="s">
        <v>591</v>
      </c>
      <c r="C478" s="1" t="s">
        <v>1019</v>
      </c>
      <c r="D478" s="1" t="s">
        <v>176</v>
      </c>
      <c r="E478" s="21" t="s">
        <v>5799</v>
      </c>
      <c r="F478" s="1">
        <v>2</v>
      </c>
      <c r="G478" s="1">
        <v>1</v>
      </c>
      <c r="H478" s="1">
        <v>30</v>
      </c>
      <c r="I478" s="1">
        <v>800</v>
      </c>
      <c r="J478" s="1">
        <v>200</v>
      </c>
      <c r="K478" s="72" t="s">
        <v>6053</v>
      </c>
      <c r="L478" s="81"/>
      <c r="M478" s="78"/>
    </row>
    <row r="479" spans="1:13">
      <c r="A479" s="1">
        <v>100002783</v>
      </c>
      <c r="B479" s="1" t="s">
        <v>591</v>
      </c>
      <c r="C479" s="1" t="s">
        <v>1019</v>
      </c>
      <c r="D479" s="1" t="s">
        <v>176</v>
      </c>
      <c r="E479" s="21" t="s">
        <v>1023</v>
      </c>
      <c r="F479" s="1">
        <v>1</v>
      </c>
      <c r="G479" s="1">
        <v>1</v>
      </c>
      <c r="H479" s="1">
        <v>291</v>
      </c>
      <c r="I479" s="1">
        <v>800</v>
      </c>
      <c r="J479" s="1">
        <v>200</v>
      </c>
      <c r="K479" s="72" t="s">
        <v>6053</v>
      </c>
      <c r="L479" s="81"/>
      <c r="M479" s="78"/>
    </row>
    <row r="480" spans="1:13">
      <c r="A480" s="1">
        <v>100002788</v>
      </c>
      <c r="B480" s="1" t="s">
        <v>591</v>
      </c>
      <c r="C480" s="1" t="s">
        <v>1019</v>
      </c>
      <c r="D480" s="1" t="s">
        <v>176</v>
      </c>
      <c r="E480" s="21" t="s">
        <v>1025</v>
      </c>
      <c r="F480" s="1">
        <v>1</v>
      </c>
      <c r="G480" s="1">
        <v>1</v>
      </c>
      <c r="H480" s="1">
        <v>226</v>
      </c>
      <c r="I480" s="1">
        <v>800</v>
      </c>
      <c r="J480" s="1">
        <v>200</v>
      </c>
      <c r="K480" s="72" t="s">
        <v>6053</v>
      </c>
      <c r="L480" s="81"/>
      <c r="M480" s="78"/>
    </row>
    <row r="481" spans="1:13">
      <c r="A481" s="1">
        <v>100002795</v>
      </c>
      <c r="B481" s="1" t="s">
        <v>591</v>
      </c>
      <c r="C481" s="1" t="s">
        <v>1019</v>
      </c>
      <c r="D481" s="1" t="s">
        <v>12</v>
      </c>
      <c r="E481" s="21" t="s">
        <v>1027</v>
      </c>
      <c r="F481" s="1">
        <v>1</v>
      </c>
      <c r="G481" s="1">
        <v>1</v>
      </c>
      <c r="H481" s="1">
        <v>526</v>
      </c>
      <c r="I481" s="1">
        <v>800</v>
      </c>
      <c r="J481" s="1">
        <v>200</v>
      </c>
      <c r="K481" s="72" t="s">
        <v>6053</v>
      </c>
      <c r="L481" s="81"/>
      <c r="M481" s="78"/>
    </row>
    <row r="482" spans="1:13">
      <c r="A482" s="1">
        <v>100002806</v>
      </c>
      <c r="B482" s="1" t="s">
        <v>591</v>
      </c>
      <c r="C482" s="1" t="s">
        <v>1019</v>
      </c>
      <c r="D482" s="1" t="s">
        <v>176</v>
      </c>
      <c r="E482" s="21" t="s">
        <v>1029</v>
      </c>
      <c r="F482" s="1">
        <v>1</v>
      </c>
      <c r="G482" s="1">
        <v>1</v>
      </c>
      <c r="H482" s="1">
        <v>19</v>
      </c>
      <c r="I482" s="1">
        <v>800</v>
      </c>
      <c r="J482" s="1">
        <v>200</v>
      </c>
      <c r="K482" s="72" t="s">
        <v>6053</v>
      </c>
      <c r="L482" s="81"/>
      <c r="M482" s="78"/>
    </row>
    <row r="483" spans="1:13">
      <c r="A483" s="1">
        <v>100002811</v>
      </c>
      <c r="B483" s="1" t="s">
        <v>591</v>
      </c>
      <c r="C483" s="1" t="s">
        <v>1019</v>
      </c>
      <c r="D483" s="1" t="s">
        <v>176</v>
      </c>
      <c r="E483" s="21" t="s">
        <v>1031</v>
      </c>
      <c r="F483" s="1">
        <v>1</v>
      </c>
      <c r="G483" s="1">
        <v>1</v>
      </c>
      <c r="H483" s="1">
        <v>213</v>
      </c>
      <c r="I483" s="1">
        <v>800</v>
      </c>
      <c r="J483" s="1">
        <v>200</v>
      </c>
      <c r="K483" s="72" t="s">
        <v>6053</v>
      </c>
      <c r="L483" s="81"/>
      <c r="M483" s="78"/>
    </row>
    <row r="484" spans="1:13">
      <c r="A484" s="1">
        <v>100002816</v>
      </c>
      <c r="B484" s="1" t="s">
        <v>591</v>
      </c>
      <c r="C484" s="1" t="s">
        <v>1019</v>
      </c>
      <c r="D484" s="1" t="s">
        <v>176</v>
      </c>
      <c r="E484" s="21" t="s">
        <v>1033</v>
      </c>
      <c r="F484" s="1">
        <v>1</v>
      </c>
      <c r="G484" s="1">
        <v>1</v>
      </c>
      <c r="H484" s="1">
        <v>38</v>
      </c>
      <c r="I484" s="1">
        <v>800</v>
      </c>
      <c r="J484" s="1">
        <v>200</v>
      </c>
      <c r="K484" s="72" t="s">
        <v>6053</v>
      </c>
      <c r="L484" s="81"/>
      <c r="M484" s="78"/>
    </row>
    <row r="485" spans="1:13">
      <c r="A485" s="1">
        <v>100002821</v>
      </c>
      <c r="B485" s="1" t="s">
        <v>591</v>
      </c>
      <c r="C485" s="1" t="s">
        <v>1019</v>
      </c>
      <c r="D485" s="1" t="s">
        <v>176</v>
      </c>
      <c r="E485" s="21" t="s">
        <v>1035</v>
      </c>
      <c r="F485" s="1">
        <v>1</v>
      </c>
      <c r="G485" s="1">
        <v>1</v>
      </c>
      <c r="H485" s="1">
        <v>192</v>
      </c>
      <c r="I485" s="1">
        <v>800</v>
      </c>
      <c r="J485" s="1">
        <v>200</v>
      </c>
      <c r="K485" s="72" t="s">
        <v>6053</v>
      </c>
      <c r="L485" s="81"/>
      <c r="M485" s="78"/>
    </row>
    <row r="486" spans="1:13">
      <c r="A486" s="1">
        <v>100002826</v>
      </c>
      <c r="B486" s="1" t="s">
        <v>591</v>
      </c>
      <c r="C486" s="1" t="s">
        <v>1019</v>
      </c>
      <c r="D486" s="1" t="s">
        <v>176</v>
      </c>
      <c r="E486" s="21" t="s">
        <v>1037</v>
      </c>
      <c r="F486" s="1">
        <v>1</v>
      </c>
      <c r="G486" s="1">
        <v>1</v>
      </c>
      <c r="H486" s="1">
        <v>195</v>
      </c>
      <c r="I486" s="1">
        <v>800</v>
      </c>
      <c r="J486" s="1">
        <v>200</v>
      </c>
      <c r="K486" s="72" t="s">
        <v>6053</v>
      </c>
      <c r="L486" s="81"/>
      <c r="M486" s="78"/>
    </row>
    <row r="487" spans="1:13">
      <c r="A487" s="1">
        <v>100002830</v>
      </c>
      <c r="B487" s="1" t="s">
        <v>591</v>
      </c>
      <c r="C487" s="1" t="s">
        <v>1019</v>
      </c>
      <c r="D487" s="1" t="s">
        <v>176</v>
      </c>
      <c r="E487" s="21" t="s">
        <v>1039</v>
      </c>
      <c r="F487" s="1">
        <v>1</v>
      </c>
      <c r="G487" s="1">
        <v>1</v>
      </c>
      <c r="H487" s="1">
        <v>217</v>
      </c>
      <c r="I487" s="1">
        <v>800</v>
      </c>
      <c r="J487" s="1">
        <v>200</v>
      </c>
      <c r="K487" s="72" t="s">
        <v>6053</v>
      </c>
      <c r="L487" s="81"/>
      <c r="M487" s="78"/>
    </row>
    <row r="488" spans="1:13">
      <c r="A488" s="1">
        <v>100002836</v>
      </c>
      <c r="B488" s="1" t="s">
        <v>591</v>
      </c>
      <c r="C488" s="1" t="s">
        <v>1019</v>
      </c>
      <c r="D488" s="1" t="s">
        <v>176</v>
      </c>
      <c r="E488" s="21" t="s">
        <v>1041</v>
      </c>
      <c r="F488" s="1">
        <v>1</v>
      </c>
      <c r="G488" s="1">
        <v>1</v>
      </c>
      <c r="H488" s="1">
        <v>373</v>
      </c>
      <c r="I488" s="1">
        <v>800</v>
      </c>
      <c r="J488" s="1">
        <v>200</v>
      </c>
      <c r="K488" s="72" t="s">
        <v>6053</v>
      </c>
      <c r="L488" s="81"/>
      <c r="M488" s="78"/>
    </row>
    <row r="489" spans="1:13">
      <c r="A489" s="1">
        <v>100002842</v>
      </c>
      <c r="B489" s="1" t="s">
        <v>591</v>
      </c>
      <c r="C489" s="1" t="s">
        <v>1019</v>
      </c>
      <c r="D489" s="1" t="s">
        <v>1043</v>
      </c>
      <c r="E489" s="21" t="s">
        <v>1044</v>
      </c>
      <c r="F489" s="1">
        <v>1</v>
      </c>
      <c r="G489" s="1">
        <v>1</v>
      </c>
      <c r="H489" s="1">
        <v>144</v>
      </c>
      <c r="I489" s="1">
        <v>800</v>
      </c>
      <c r="J489" s="1">
        <v>200</v>
      </c>
      <c r="K489" s="72" t="s">
        <v>6053</v>
      </c>
      <c r="L489" s="81"/>
      <c r="M489" s="78"/>
    </row>
    <row r="490" spans="1:13">
      <c r="A490" s="1">
        <v>100002846</v>
      </c>
      <c r="B490" s="1" t="s">
        <v>591</v>
      </c>
      <c r="C490" s="1" t="s">
        <v>1019</v>
      </c>
      <c r="D490" s="1" t="s">
        <v>176</v>
      </c>
      <c r="E490" s="21" t="s">
        <v>1046</v>
      </c>
      <c r="F490" s="1">
        <v>1</v>
      </c>
      <c r="G490" s="1">
        <v>1</v>
      </c>
      <c r="H490" s="1">
        <v>277</v>
      </c>
      <c r="I490" s="1">
        <v>800</v>
      </c>
      <c r="J490" s="1">
        <v>200</v>
      </c>
      <c r="K490" s="72" t="s">
        <v>6053</v>
      </c>
      <c r="L490" s="81"/>
      <c r="M490" s="78"/>
    </row>
    <row r="491" spans="1:13">
      <c r="A491" s="1">
        <v>100002856</v>
      </c>
      <c r="B491" s="1" t="s">
        <v>591</v>
      </c>
      <c r="C491" s="1" t="s">
        <v>1019</v>
      </c>
      <c r="D491" s="1" t="s">
        <v>1048</v>
      </c>
      <c r="E491" s="21" t="s">
        <v>1049</v>
      </c>
      <c r="F491" s="1">
        <v>1</v>
      </c>
      <c r="G491" s="1">
        <v>1</v>
      </c>
      <c r="H491" s="1">
        <v>291</v>
      </c>
      <c r="I491" s="1">
        <v>800</v>
      </c>
      <c r="J491" s="1">
        <v>200</v>
      </c>
      <c r="K491" s="72" t="s">
        <v>6053</v>
      </c>
      <c r="L491" s="81"/>
      <c r="M491" s="78"/>
    </row>
    <row r="492" spans="1:13">
      <c r="A492" s="1">
        <v>100002861</v>
      </c>
      <c r="B492" s="1" t="s">
        <v>591</v>
      </c>
      <c r="C492" s="1" t="s">
        <v>1019</v>
      </c>
      <c r="D492" s="1" t="s">
        <v>176</v>
      </c>
      <c r="E492" s="21" t="s">
        <v>1051</v>
      </c>
      <c r="F492" s="1">
        <v>1</v>
      </c>
      <c r="G492" s="1">
        <v>1</v>
      </c>
      <c r="H492" s="1">
        <v>76</v>
      </c>
      <c r="I492" s="1">
        <v>800</v>
      </c>
      <c r="J492" s="1">
        <v>200</v>
      </c>
      <c r="K492" s="72" t="s">
        <v>6053</v>
      </c>
      <c r="L492" s="81"/>
      <c r="M492" s="78"/>
    </row>
    <row r="493" spans="1:13">
      <c r="A493" s="1">
        <v>100002875</v>
      </c>
      <c r="B493" s="1" t="s">
        <v>591</v>
      </c>
      <c r="C493" s="1" t="s">
        <v>1019</v>
      </c>
      <c r="D493" s="1" t="s">
        <v>176</v>
      </c>
      <c r="E493" s="21" t="s">
        <v>1053</v>
      </c>
      <c r="F493" s="1">
        <v>1</v>
      </c>
      <c r="G493" s="1">
        <v>1</v>
      </c>
      <c r="H493" s="1">
        <v>338</v>
      </c>
      <c r="I493" s="1">
        <v>800</v>
      </c>
      <c r="J493" s="1">
        <v>200</v>
      </c>
      <c r="K493" s="72" t="s">
        <v>6053</v>
      </c>
      <c r="L493" s="81"/>
      <c r="M493" s="78"/>
    </row>
    <row r="494" spans="1:13">
      <c r="A494" s="1">
        <v>100002881</v>
      </c>
      <c r="B494" s="1" t="s">
        <v>591</v>
      </c>
      <c r="C494" s="1" t="s">
        <v>1019</v>
      </c>
      <c r="D494" s="1" t="s">
        <v>176</v>
      </c>
      <c r="E494" s="21" t="s">
        <v>1055</v>
      </c>
      <c r="F494" s="1">
        <v>1</v>
      </c>
      <c r="G494" s="1">
        <v>1</v>
      </c>
      <c r="H494" s="1">
        <v>378</v>
      </c>
      <c r="I494" s="1">
        <v>800</v>
      </c>
      <c r="J494" s="1">
        <v>200</v>
      </c>
      <c r="K494" s="72" t="s">
        <v>6053</v>
      </c>
      <c r="L494" s="81"/>
      <c r="M494" s="78"/>
    </row>
    <row r="495" spans="1:13">
      <c r="A495" s="1">
        <v>100002886</v>
      </c>
      <c r="B495" s="1" t="s">
        <v>591</v>
      </c>
      <c r="C495" s="1" t="s">
        <v>1019</v>
      </c>
      <c r="D495" s="1" t="s">
        <v>176</v>
      </c>
      <c r="E495" s="21" t="s">
        <v>1057</v>
      </c>
      <c r="F495" s="1">
        <v>1</v>
      </c>
      <c r="G495" s="1">
        <v>1</v>
      </c>
      <c r="H495" s="1">
        <v>371</v>
      </c>
      <c r="I495" s="1">
        <v>800</v>
      </c>
      <c r="J495" s="1">
        <v>200</v>
      </c>
      <c r="K495" s="72" t="s">
        <v>6053</v>
      </c>
      <c r="L495" s="81"/>
      <c r="M495" s="78"/>
    </row>
    <row r="496" spans="1:13">
      <c r="A496" s="1">
        <v>100002890</v>
      </c>
      <c r="B496" s="1" t="s">
        <v>591</v>
      </c>
      <c r="C496" s="1" t="s">
        <v>1019</v>
      </c>
      <c r="D496" s="1" t="s">
        <v>176</v>
      </c>
      <c r="E496" s="21" t="s">
        <v>1059</v>
      </c>
      <c r="F496" s="1">
        <v>1</v>
      </c>
      <c r="G496" s="1">
        <v>1</v>
      </c>
      <c r="H496" s="1">
        <v>410</v>
      </c>
      <c r="I496" s="1">
        <v>800</v>
      </c>
      <c r="J496" s="1">
        <v>200</v>
      </c>
      <c r="K496" s="72" t="s">
        <v>6053</v>
      </c>
      <c r="L496" s="81"/>
      <c r="M496" s="78"/>
    </row>
    <row r="497" spans="1:13">
      <c r="A497" s="1">
        <v>100002897</v>
      </c>
      <c r="B497" s="1" t="s">
        <v>591</v>
      </c>
      <c r="C497" s="1" t="s">
        <v>1019</v>
      </c>
      <c r="D497" s="1" t="s">
        <v>176</v>
      </c>
      <c r="E497" s="21" t="s">
        <v>1061</v>
      </c>
      <c r="F497" s="1">
        <v>1</v>
      </c>
      <c r="G497" s="1">
        <v>1</v>
      </c>
      <c r="H497" s="1">
        <v>276</v>
      </c>
      <c r="I497" s="1">
        <v>800</v>
      </c>
      <c r="J497" s="1">
        <v>200</v>
      </c>
      <c r="K497" s="72" t="s">
        <v>6053</v>
      </c>
      <c r="L497" s="81"/>
      <c r="M497" s="78"/>
    </row>
    <row r="498" spans="1:13">
      <c r="A498" s="1">
        <v>100002904</v>
      </c>
      <c r="B498" s="1" t="s">
        <v>591</v>
      </c>
      <c r="C498" s="1" t="s">
        <v>1019</v>
      </c>
      <c r="D498" s="1" t="s">
        <v>176</v>
      </c>
      <c r="E498" s="21" t="s">
        <v>1063</v>
      </c>
      <c r="F498" s="1">
        <v>1</v>
      </c>
      <c r="G498" s="1">
        <v>1</v>
      </c>
      <c r="H498" s="1">
        <v>572</v>
      </c>
      <c r="I498" s="1">
        <v>800</v>
      </c>
      <c r="J498" s="1">
        <v>200</v>
      </c>
      <c r="K498" s="72" t="s">
        <v>6053</v>
      </c>
      <c r="L498" s="81"/>
      <c r="M498" s="78"/>
    </row>
    <row r="499" spans="1:13">
      <c r="A499" s="1">
        <v>100002912</v>
      </c>
      <c r="B499" s="1" t="s">
        <v>591</v>
      </c>
      <c r="C499" s="1" t="s">
        <v>1019</v>
      </c>
      <c r="D499" s="1" t="s">
        <v>176</v>
      </c>
      <c r="E499" s="21" t="s">
        <v>1066</v>
      </c>
      <c r="F499" s="1">
        <v>1</v>
      </c>
      <c r="G499" s="1">
        <v>1</v>
      </c>
      <c r="H499" s="1">
        <v>592</v>
      </c>
      <c r="I499" s="1">
        <v>800</v>
      </c>
      <c r="J499" s="1">
        <v>200</v>
      </c>
      <c r="K499" s="72" t="s">
        <v>6053</v>
      </c>
      <c r="L499" s="81"/>
      <c r="M499" s="78"/>
    </row>
    <row r="500" spans="1:13">
      <c r="A500" s="1">
        <v>100002924</v>
      </c>
      <c r="B500" s="1" t="s">
        <v>591</v>
      </c>
      <c r="C500" s="1" t="s">
        <v>1019</v>
      </c>
      <c r="D500" s="1" t="s">
        <v>1069</v>
      </c>
      <c r="E500" s="21" t="s">
        <v>1070</v>
      </c>
      <c r="F500" s="1">
        <v>1</v>
      </c>
      <c r="G500" s="1">
        <v>1</v>
      </c>
      <c r="H500" s="1">
        <v>428</v>
      </c>
      <c r="I500" s="1">
        <v>800</v>
      </c>
      <c r="J500" s="1">
        <v>200</v>
      </c>
      <c r="K500" s="72" t="s">
        <v>6053</v>
      </c>
      <c r="L500" s="81"/>
      <c r="M500" s="78"/>
    </row>
    <row r="501" spans="1:13">
      <c r="A501" s="1">
        <v>100002935</v>
      </c>
      <c r="B501" s="1" t="s">
        <v>591</v>
      </c>
      <c r="C501" s="1" t="s">
        <v>1019</v>
      </c>
      <c r="D501" s="1" t="s">
        <v>167</v>
      </c>
      <c r="E501" s="21" t="s">
        <v>1073</v>
      </c>
      <c r="F501" s="1">
        <v>1</v>
      </c>
      <c r="G501" s="1">
        <v>1</v>
      </c>
      <c r="H501" s="1">
        <v>734</v>
      </c>
      <c r="I501" s="1">
        <v>800</v>
      </c>
      <c r="J501" s="1">
        <v>200</v>
      </c>
      <c r="K501" s="72" t="s">
        <v>6053</v>
      </c>
      <c r="L501" s="81"/>
      <c r="M501" s="78"/>
    </row>
    <row r="502" spans="1:13">
      <c r="A502" s="1">
        <v>100002938</v>
      </c>
      <c r="B502" s="1" t="s">
        <v>591</v>
      </c>
      <c r="C502" s="1" t="s">
        <v>1019</v>
      </c>
      <c r="D502" s="1" t="s">
        <v>1074</v>
      </c>
      <c r="E502" s="21" t="s">
        <v>1075</v>
      </c>
      <c r="F502" s="1">
        <v>1</v>
      </c>
      <c r="G502" s="1">
        <v>1</v>
      </c>
      <c r="H502" s="1">
        <v>469</v>
      </c>
      <c r="I502" s="1">
        <v>800</v>
      </c>
      <c r="J502" s="1">
        <v>200</v>
      </c>
      <c r="K502" s="72" t="s">
        <v>6053</v>
      </c>
      <c r="L502" s="81"/>
      <c r="M502" s="78"/>
    </row>
    <row r="503" spans="1:13">
      <c r="A503" s="1">
        <v>100002939</v>
      </c>
      <c r="B503" s="1" t="s">
        <v>591</v>
      </c>
      <c r="C503" s="1" t="s">
        <v>1019</v>
      </c>
      <c r="D503" s="1" t="s">
        <v>1077</v>
      </c>
      <c r="E503" s="21" t="s">
        <v>1078</v>
      </c>
      <c r="F503" s="1">
        <v>1</v>
      </c>
      <c r="G503" s="1">
        <v>1</v>
      </c>
      <c r="H503" s="1">
        <v>566</v>
      </c>
      <c r="I503" s="1">
        <v>570</v>
      </c>
      <c r="J503" s="1">
        <v>140</v>
      </c>
      <c r="K503" s="72" t="s">
        <v>6455</v>
      </c>
      <c r="L503" s="81"/>
      <c r="M503" s="78"/>
    </row>
    <row r="504" spans="1:13">
      <c r="A504" s="1">
        <v>100002946</v>
      </c>
      <c r="B504" s="1" t="s">
        <v>591</v>
      </c>
      <c r="C504" s="1" t="s">
        <v>1019</v>
      </c>
      <c r="D504" s="1" t="s">
        <v>1080</v>
      </c>
      <c r="E504" s="21" t="s">
        <v>1081</v>
      </c>
      <c r="F504" s="1">
        <v>1</v>
      </c>
      <c r="G504" s="1">
        <v>1</v>
      </c>
      <c r="H504" s="1">
        <v>59</v>
      </c>
      <c r="I504" s="1">
        <v>230</v>
      </c>
      <c r="J504" s="1">
        <v>60</v>
      </c>
      <c r="K504" s="72" t="s">
        <v>6455</v>
      </c>
      <c r="L504" s="81"/>
      <c r="M504" s="78"/>
    </row>
    <row r="505" spans="1:13">
      <c r="A505" s="1">
        <v>100002947</v>
      </c>
      <c r="B505" s="1" t="s">
        <v>591</v>
      </c>
      <c r="C505" s="1" t="s">
        <v>1019</v>
      </c>
      <c r="D505" s="1" t="s">
        <v>1083</v>
      </c>
      <c r="E505" s="21" t="s">
        <v>1084</v>
      </c>
      <c r="F505" s="1">
        <v>1</v>
      </c>
      <c r="G505" s="1">
        <v>1</v>
      </c>
      <c r="H505" s="1">
        <v>485</v>
      </c>
      <c r="I505" s="1">
        <v>800</v>
      </c>
      <c r="J505" s="1">
        <v>200</v>
      </c>
      <c r="K505" s="72" t="s">
        <v>6053</v>
      </c>
      <c r="L505" s="81"/>
      <c r="M505" s="78"/>
    </row>
    <row r="506" spans="1:13">
      <c r="A506" s="1">
        <v>100002958</v>
      </c>
      <c r="B506" s="1" t="s">
        <v>591</v>
      </c>
      <c r="C506" s="1" t="s">
        <v>1019</v>
      </c>
      <c r="D506" s="1" t="s">
        <v>1085</v>
      </c>
      <c r="E506" s="21" t="s">
        <v>1086</v>
      </c>
      <c r="F506" s="1">
        <v>2</v>
      </c>
      <c r="G506" s="1">
        <v>1</v>
      </c>
      <c r="H506" s="1">
        <v>59</v>
      </c>
      <c r="I506" s="1">
        <v>230</v>
      </c>
      <c r="J506" s="1">
        <v>60</v>
      </c>
      <c r="K506" s="72" t="s">
        <v>6455</v>
      </c>
      <c r="L506" s="81"/>
      <c r="M506" s="78"/>
    </row>
    <row r="507" spans="1:13">
      <c r="A507" s="1">
        <v>100002958</v>
      </c>
      <c r="B507" s="1" t="s">
        <v>591</v>
      </c>
      <c r="C507" s="1" t="s">
        <v>1019</v>
      </c>
      <c r="D507" s="1" t="s">
        <v>1085</v>
      </c>
      <c r="E507" s="21" t="s">
        <v>1132</v>
      </c>
      <c r="F507" s="1">
        <v>2</v>
      </c>
      <c r="G507" s="1">
        <v>1</v>
      </c>
      <c r="H507" s="1">
        <v>116</v>
      </c>
      <c r="I507" s="1">
        <v>280</v>
      </c>
      <c r="J507" s="1">
        <v>70</v>
      </c>
      <c r="K507" s="72" t="s">
        <v>6455</v>
      </c>
      <c r="L507" s="81"/>
      <c r="M507" s="78"/>
    </row>
    <row r="508" spans="1:13">
      <c r="A508" s="1">
        <v>100002959</v>
      </c>
      <c r="B508" s="1" t="s">
        <v>591</v>
      </c>
      <c r="C508" s="1" t="s">
        <v>1019</v>
      </c>
      <c r="D508" s="1" t="s">
        <v>1087</v>
      </c>
      <c r="E508" s="21" t="s">
        <v>1086</v>
      </c>
      <c r="F508" s="1">
        <v>1</v>
      </c>
      <c r="G508" s="1">
        <v>1</v>
      </c>
      <c r="H508" s="1">
        <v>560</v>
      </c>
      <c r="I508" s="1">
        <v>570</v>
      </c>
      <c r="J508" s="1">
        <v>140</v>
      </c>
      <c r="K508" s="72" t="s">
        <v>6455</v>
      </c>
      <c r="L508" s="81"/>
      <c r="M508" s="78"/>
    </row>
    <row r="509" spans="1:13">
      <c r="A509" s="1">
        <v>100002964</v>
      </c>
      <c r="B509" s="1" t="s">
        <v>591</v>
      </c>
      <c r="C509" s="1" t="s">
        <v>1019</v>
      </c>
      <c r="D509" s="1" t="s">
        <v>1088</v>
      </c>
      <c r="E509" s="21" t="s">
        <v>1089</v>
      </c>
      <c r="F509" s="1">
        <v>1</v>
      </c>
      <c r="G509" s="1">
        <v>1</v>
      </c>
      <c r="H509" s="1">
        <v>589</v>
      </c>
      <c r="I509" s="1">
        <v>570</v>
      </c>
      <c r="J509" s="1">
        <v>140</v>
      </c>
      <c r="K509" s="72" t="s">
        <v>6455</v>
      </c>
      <c r="L509" s="81"/>
      <c r="M509" s="78"/>
    </row>
    <row r="510" spans="1:13">
      <c r="A510" s="1">
        <v>100002966</v>
      </c>
      <c r="B510" s="1" t="s">
        <v>591</v>
      </c>
      <c r="C510" s="1" t="s">
        <v>1019</v>
      </c>
      <c r="D510" s="1" t="s">
        <v>1090</v>
      </c>
      <c r="E510" s="21" t="s">
        <v>1091</v>
      </c>
      <c r="F510" s="1">
        <v>1</v>
      </c>
      <c r="G510" s="1">
        <v>1</v>
      </c>
      <c r="H510" s="1">
        <v>261</v>
      </c>
      <c r="I510" s="1">
        <v>800</v>
      </c>
      <c r="J510" s="1">
        <v>200</v>
      </c>
      <c r="K510" s="72" t="s">
        <v>6053</v>
      </c>
      <c r="L510" s="81"/>
      <c r="M510" s="78"/>
    </row>
    <row r="511" spans="1:13">
      <c r="A511" s="1">
        <v>100002968</v>
      </c>
      <c r="B511" s="1" t="s">
        <v>591</v>
      </c>
      <c r="C511" s="1" t="s">
        <v>1019</v>
      </c>
      <c r="D511" s="1" t="s">
        <v>176</v>
      </c>
      <c r="E511" s="21" t="s">
        <v>1093</v>
      </c>
      <c r="F511" s="1">
        <v>1</v>
      </c>
      <c r="G511" s="1">
        <v>1</v>
      </c>
      <c r="H511" s="1">
        <v>661</v>
      </c>
      <c r="I511" s="1">
        <v>800</v>
      </c>
      <c r="J511" s="1">
        <v>200</v>
      </c>
      <c r="K511" s="72" t="s">
        <v>6053</v>
      </c>
      <c r="L511" s="81"/>
      <c r="M511" s="78"/>
    </row>
    <row r="512" spans="1:13">
      <c r="A512" s="1">
        <v>100002977</v>
      </c>
      <c r="B512" s="1" t="s">
        <v>591</v>
      </c>
      <c r="C512" s="1" t="s">
        <v>1019</v>
      </c>
      <c r="D512" s="1" t="s">
        <v>100</v>
      </c>
      <c r="E512" s="21" t="s">
        <v>1094</v>
      </c>
      <c r="F512" s="1">
        <v>1</v>
      </c>
      <c r="G512" s="1">
        <v>1</v>
      </c>
      <c r="H512" s="1">
        <v>553</v>
      </c>
      <c r="I512" s="1">
        <v>570</v>
      </c>
      <c r="J512" s="1">
        <v>140</v>
      </c>
      <c r="K512" s="72" t="s">
        <v>6455</v>
      </c>
      <c r="L512" s="81"/>
      <c r="M512" s="78"/>
    </row>
    <row r="513" spans="1:13">
      <c r="A513" s="1">
        <v>100002982</v>
      </c>
      <c r="B513" s="1" t="s">
        <v>591</v>
      </c>
      <c r="C513" s="1" t="s">
        <v>1019</v>
      </c>
      <c r="D513" s="1" t="s">
        <v>1095</v>
      </c>
      <c r="E513" s="21" t="s">
        <v>1096</v>
      </c>
      <c r="F513" s="1">
        <v>1</v>
      </c>
      <c r="G513" s="1">
        <v>1</v>
      </c>
      <c r="H513" s="1">
        <v>432</v>
      </c>
      <c r="I513" s="1">
        <v>800</v>
      </c>
      <c r="J513" s="1">
        <v>200</v>
      </c>
      <c r="K513" s="72" t="s">
        <v>6053</v>
      </c>
      <c r="L513" s="81"/>
      <c r="M513" s="78"/>
    </row>
    <row r="514" spans="1:13">
      <c r="A514" s="1">
        <v>100002987</v>
      </c>
      <c r="B514" s="1" t="s">
        <v>591</v>
      </c>
      <c r="C514" s="1" t="s">
        <v>1019</v>
      </c>
      <c r="D514" s="1" t="s">
        <v>750</v>
      </c>
      <c r="E514" s="21" t="s">
        <v>5621</v>
      </c>
      <c r="F514" s="1">
        <v>2</v>
      </c>
      <c r="G514" s="1">
        <v>1</v>
      </c>
      <c r="H514" s="1">
        <v>44</v>
      </c>
      <c r="I514" s="1">
        <v>150</v>
      </c>
      <c r="J514" s="1">
        <v>40</v>
      </c>
      <c r="K514" s="72" t="s">
        <v>6455</v>
      </c>
      <c r="L514" s="81"/>
      <c r="M514" s="78"/>
    </row>
    <row r="515" spans="1:13">
      <c r="A515" s="1">
        <v>100002987</v>
      </c>
      <c r="B515" s="1" t="s">
        <v>591</v>
      </c>
      <c r="C515" s="1" t="s">
        <v>1019</v>
      </c>
      <c r="D515" s="1" t="s">
        <v>750</v>
      </c>
      <c r="E515" s="21" t="s">
        <v>1098</v>
      </c>
      <c r="F515" s="1">
        <v>2</v>
      </c>
      <c r="G515" s="1">
        <v>1</v>
      </c>
      <c r="H515" s="1">
        <v>676</v>
      </c>
      <c r="I515" s="1">
        <v>570</v>
      </c>
      <c r="J515" s="1">
        <v>140</v>
      </c>
      <c r="K515" s="72" t="s">
        <v>6455</v>
      </c>
      <c r="L515" s="81"/>
      <c r="M515" s="78"/>
    </row>
    <row r="516" spans="1:13">
      <c r="A516" s="1">
        <v>100002989</v>
      </c>
      <c r="B516" s="1" t="s">
        <v>591</v>
      </c>
      <c r="C516" s="1" t="s">
        <v>1019</v>
      </c>
      <c r="D516" s="1" t="s">
        <v>1099</v>
      </c>
      <c r="E516" s="21" t="s">
        <v>1100</v>
      </c>
      <c r="F516" s="1">
        <v>1</v>
      </c>
      <c r="G516" s="1">
        <v>1</v>
      </c>
      <c r="H516" s="1">
        <v>389</v>
      </c>
      <c r="I516" s="1">
        <v>470</v>
      </c>
      <c r="J516" s="1">
        <v>120</v>
      </c>
      <c r="K516" s="72" t="s">
        <v>6455</v>
      </c>
      <c r="L516" s="81"/>
      <c r="M516" s="78"/>
    </row>
    <row r="517" spans="1:13">
      <c r="A517" s="1">
        <v>100003007</v>
      </c>
      <c r="B517" s="1" t="s">
        <v>591</v>
      </c>
      <c r="C517" s="1" t="s">
        <v>1019</v>
      </c>
      <c r="D517" s="1" t="s">
        <v>1101</v>
      </c>
      <c r="E517" s="21" t="s">
        <v>1102</v>
      </c>
      <c r="F517" s="1">
        <v>1</v>
      </c>
      <c r="G517" s="1">
        <v>1</v>
      </c>
      <c r="H517" s="1">
        <v>761</v>
      </c>
      <c r="I517" s="1">
        <v>740</v>
      </c>
      <c r="J517" s="1">
        <v>190</v>
      </c>
      <c r="K517" s="72" t="s">
        <v>6455</v>
      </c>
      <c r="L517" s="81"/>
      <c r="M517" s="78"/>
    </row>
    <row r="518" spans="1:13">
      <c r="A518" s="1">
        <v>100003017</v>
      </c>
      <c r="B518" s="1" t="s">
        <v>591</v>
      </c>
      <c r="C518" s="1" t="s">
        <v>1019</v>
      </c>
      <c r="D518" s="1" t="s">
        <v>176</v>
      </c>
      <c r="E518" s="21" t="s">
        <v>1103</v>
      </c>
      <c r="F518" s="1">
        <v>1</v>
      </c>
      <c r="G518" s="1">
        <v>1</v>
      </c>
      <c r="H518" s="1">
        <v>883</v>
      </c>
      <c r="I518" s="1">
        <v>800</v>
      </c>
      <c r="J518" s="1">
        <v>200</v>
      </c>
      <c r="K518" s="72" t="s">
        <v>6053</v>
      </c>
      <c r="L518" s="81"/>
      <c r="M518" s="78"/>
    </row>
    <row r="519" spans="1:13">
      <c r="A519" s="1">
        <v>100003028</v>
      </c>
      <c r="B519" s="1" t="s">
        <v>591</v>
      </c>
      <c r="C519" s="1" t="s">
        <v>1019</v>
      </c>
      <c r="D519" s="1" t="s">
        <v>250</v>
      </c>
      <c r="E519" s="21" t="s">
        <v>1104</v>
      </c>
      <c r="F519" s="1">
        <v>1</v>
      </c>
      <c r="G519" s="1">
        <v>1</v>
      </c>
      <c r="H519" s="1">
        <v>595</v>
      </c>
      <c r="I519" s="1">
        <v>800</v>
      </c>
      <c r="J519" s="1">
        <v>200</v>
      </c>
      <c r="K519" s="72" t="s">
        <v>6053</v>
      </c>
      <c r="L519" s="81"/>
      <c r="M519" s="78"/>
    </row>
    <row r="520" spans="1:13">
      <c r="A520" s="1">
        <v>100003033</v>
      </c>
      <c r="B520" s="1" t="s">
        <v>591</v>
      </c>
      <c r="C520" s="1" t="s">
        <v>1019</v>
      </c>
      <c r="D520" s="1" t="s">
        <v>176</v>
      </c>
      <c r="E520" s="21" t="s">
        <v>1105</v>
      </c>
      <c r="F520" s="1">
        <v>1</v>
      </c>
      <c r="G520" s="1">
        <v>1</v>
      </c>
      <c r="H520" s="1">
        <v>842</v>
      </c>
      <c r="I520" s="1">
        <v>800</v>
      </c>
      <c r="J520" s="1">
        <v>200</v>
      </c>
      <c r="K520" s="72" t="s">
        <v>6053</v>
      </c>
      <c r="L520" s="81"/>
      <c r="M520" s="78"/>
    </row>
    <row r="521" spans="1:13">
      <c r="A521" s="1">
        <v>100003049</v>
      </c>
      <c r="B521" s="1" t="s">
        <v>591</v>
      </c>
      <c r="C521" s="1" t="s">
        <v>1019</v>
      </c>
      <c r="D521" s="1" t="s">
        <v>134</v>
      </c>
      <c r="E521" s="21" t="s">
        <v>1106</v>
      </c>
      <c r="F521" s="1">
        <v>1</v>
      </c>
      <c r="G521" s="1">
        <v>1</v>
      </c>
      <c r="H521" s="1">
        <v>772</v>
      </c>
      <c r="I521" s="1">
        <v>800</v>
      </c>
      <c r="J521" s="1">
        <v>200</v>
      </c>
      <c r="K521" s="72" t="s">
        <v>6053</v>
      </c>
      <c r="L521" s="81"/>
      <c r="M521" s="78"/>
    </row>
    <row r="522" spans="1:13">
      <c r="A522" s="1">
        <v>100003062</v>
      </c>
      <c r="B522" s="1" t="s">
        <v>591</v>
      </c>
      <c r="C522" s="1" t="s">
        <v>1019</v>
      </c>
      <c r="D522" s="1" t="s">
        <v>176</v>
      </c>
      <c r="E522" s="21" t="s">
        <v>1107</v>
      </c>
      <c r="F522" s="1">
        <v>1</v>
      </c>
      <c r="G522" s="1">
        <v>1</v>
      </c>
      <c r="H522" s="1">
        <v>568</v>
      </c>
      <c r="I522" s="1">
        <v>800</v>
      </c>
      <c r="J522" s="1">
        <v>200</v>
      </c>
      <c r="K522" s="72" t="s">
        <v>6053</v>
      </c>
      <c r="L522" s="81"/>
      <c r="M522" s="78"/>
    </row>
    <row r="523" spans="1:13">
      <c r="A523" s="1">
        <v>100003067</v>
      </c>
      <c r="B523" s="1" t="s">
        <v>591</v>
      </c>
      <c r="C523" s="1" t="s">
        <v>1019</v>
      </c>
      <c r="D523" s="1" t="s">
        <v>1108</v>
      </c>
      <c r="E523" s="21" t="s">
        <v>1109</v>
      </c>
      <c r="F523" s="1">
        <v>1</v>
      </c>
      <c r="G523" s="1">
        <v>1</v>
      </c>
      <c r="H523" s="1">
        <v>228</v>
      </c>
      <c r="I523" s="1">
        <v>800</v>
      </c>
      <c r="J523" s="1">
        <v>200</v>
      </c>
      <c r="K523" s="72" t="s">
        <v>6053</v>
      </c>
      <c r="L523" s="81"/>
      <c r="M523" s="78"/>
    </row>
    <row r="524" spans="1:13">
      <c r="A524" s="1">
        <v>100003071</v>
      </c>
      <c r="B524" s="1" t="s">
        <v>591</v>
      </c>
      <c r="C524" s="1" t="s">
        <v>1019</v>
      </c>
      <c r="D524" s="1" t="s">
        <v>176</v>
      </c>
      <c r="E524" s="21" t="s">
        <v>1110</v>
      </c>
      <c r="F524" s="1">
        <v>1</v>
      </c>
      <c r="G524" s="1">
        <v>1</v>
      </c>
      <c r="H524" s="1">
        <v>265</v>
      </c>
      <c r="I524" s="1">
        <v>800</v>
      </c>
      <c r="J524" s="1">
        <v>200</v>
      </c>
      <c r="K524" s="72" t="s">
        <v>6053</v>
      </c>
      <c r="L524" s="81"/>
      <c r="M524" s="78"/>
    </row>
    <row r="525" spans="1:13">
      <c r="A525" s="1">
        <v>100003075</v>
      </c>
      <c r="B525" s="1" t="s">
        <v>591</v>
      </c>
      <c r="C525" s="1" t="s">
        <v>1019</v>
      </c>
      <c r="D525" s="1" t="s">
        <v>446</v>
      </c>
      <c r="E525" s="21" t="s">
        <v>1111</v>
      </c>
      <c r="F525" s="1">
        <v>2</v>
      </c>
      <c r="G525" s="1">
        <v>2</v>
      </c>
      <c r="H525" s="1">
        <v>38</v>
      </c>
      <c r="I525" s="1">
        <v>150</v>
      </c>
      <c r="J525" s="1">
        <v>40</v>
      </c>
      <c r="K525" s="72" t="s">
        <v>6455</v>
      </c>
      <c r="L525" s="81"/>
      <c r="M525" s="78"/>
    </row>
    <row r="526" spans="1:13">
      <c r="A526" s="1">
        <v>100003075</v>
      </c>
      <c r="B526" s="1" t="s">
        <v>591</v>
      </c>
      <c r="C526" s="1" t="s">
        <v>1019</v>
      </c>
      <c r="D526" s="1" t="s">
        <v>446</v>
      </c>
      <c r="E526" s="21" t="s">
        <v>1114</v>
      </c>
      <c r="F526" s="1">
        <v>2</v>
      </c>
      <c r="G526" s="1">
        <v>1</v>
      </c>
      <c r="H526" s="1">
        <v>10</v>
      </c>
      <c r="I526" s="1">
        <v>100</v>
      </c>
      <c r="J526" s="1">
        <v>25</v>
      </c>
      <c r="K526" s="72" t="s">
        <v>6455</v>
      </c>
      <c r="L526" s="81"/>
      <c r="M526" s="78"/>
    </row>
    <row r="527" spans="1:13">
      <c r="A527" s="1">
        <v>100003080</v>
      </c>
      <c r="B527" s="1" t="s">
        <v>591</v>
      </c>
      <c r="C527" s="1" t="s">
        <v>1019</v>
      </c>
      <c r="D527" s="1" t="s">
        <v>176</v>
      </c>
      <c r="E527" s="21" t="s">
        <v>1115</v>
      </c>
      <c r="F527" s="1">
        <v>1</v>
      </c>
      <c r="G527" s="1">
        <v>1</v>
      </c>
      <c r="H527" s="1">
        <v>269</v>
      </c>
      <c r="I527" s="1">
        <v>800</v>
      </c>
      <c r="J527" s="1">
        <v>200</v>
      </c>
      <c r="K527" s="72" t="s">
        <v>6053</v>
      </c>
      <c r="L527" s="81"/>
      <c r="M527" s="78"/>
    </row>
    <row r="528" spans="1:13">
      <c r="A528" s="1">
        <v>100003083</v>
      </c>
      <c r="B528" s="1" t="s">
        <v>591</v>
      </c>
      <c r="C528" s="1" t="s">
        <v>1019</v>
      </c>
      <c r="D528" s="1" t="s">
        <v>176</v>
      </c>
      <c r="E528" s="21" t="s">
        <v>1117</v>
      </c>
      <c r="F528" s="1">
        <v>1</v>
      </c>
      <c r="G528" s="1">
        <v>1</v>
      </c>
      <c r="H528" s="1">
        <v>76</v>
      </c>
      <c r="I528" s="1">
        <v>800</v>
      </c>
      <c r="J528" s="1">
        <v>200</v>
      </c>
      <c r="K528" s="72" t="s">
        <v>6053</v>
      </c>
      <c r="L528" s="81"/>
      <c r="M528" s="78"/>
    </row>
    <row r="529" spans="1:13">
      <c r="A529" s="1">
        <v>100003087</v>
      </c>
      <c r="B529" s="1" t="s">
        <v>591</v>
      </c>
      <c r="C529" s="1" t="s">
        <v>1019</v>
      </c>
      <c r="D529" s="1" t="s">
        <v>176</v>
      </c>
      <c r="E529" s="21" t="s">
        <v>1119</v>
      </c>
      <c r="F529" s="1">
        <v>1</v>
      </c>
      <c r="G529" s="1">
        <v>1</v>
      </c>
      <c r="H529" s="1">
        <v>336</v>
      </c>
      <c r="I529" s="1">
        <v>800</v>
      </c>
      <c r="J529" s="1">
        <v>200</v>
      </c>
      <c r="K529" s="72" t="s">
        <v>6053</v>
      </c>
      <c r="L529" s="81"/>
      <c r="M529" s="78"/>
    </row>
    <row r="530" spans="1:13">
      <c r="A530" s="1">
        <v>100003094</v>
      </c>
      <c r="B530" s="1" t="s">
        <v>591</v>
      </c>
      <c r="C530" s="1" t="s">
        <v>1019</v>
      </c>
      <c r="D530" s="1" t="s">
        <v>176</v>
      </c>
      <c r="E530" s="21" t="s">
        <v>1121</v>
      </c>
      <c r="F530" s="1">
        <v>1</v>
      </c>
      <c r="G530" s="1">
        <v>1</v>
      </c>
      <c r="H530" s="1">
        <v>304</v>
      </c>
      <c r="I530" s="1">
        <v>800</v>
      </c>
      <c r="J530" s="1">
        <v>200</v>
      </c>
      <c r="K530" s="72" t="s">
        <v>6053</v>
      </c>
      <c r="L530" s="81"/>
      <c r="M530" s="78"/>
    </row>
    <row r="531" spans="1:13">
      <c r="A531" s="1">
        <v>100003113</v>
      </c>
      <c r="B531" s="1" t="s">
        <v>1126</v>
      </c>
      <c r="C531" s="1" t="s">
        <v>1125</v>
      </c>
      <c r="D531" s="1" t="s">
        <v>1123</v>
      </c>
      <c r="E531" s="21" t="s">
        <v>1124</v>
      </c>
      <c r="F531" s="1">
        <v>1</v>
      </c>
      <c r="G531" s="1">
        <v>1</v>
      </c>
      <c r="H531" s="1">
        <v>145</v>
      </c>
      <c r="I531" s="1">
        <v>280</v>
      </c>
      <c r="J531" s="1">
        <v>70</v>
      </c>
      <c r="K531" s="72" t="s">
        <v>6455</v>
      </c>
      <c r="L531" s="81"/>
      <c r="M531" s="78"/>
    </row>
    <row r="532" spans="1:13">
      <c r="A532" s="1">
        <v>100003191</v>
      </c>
      <c r="B532" s="1" t="s">
        <v>1138</v>
      </c>
      <c r="C532" s="1" t="s">
        <v>1137</v>
      </c>
      <c r="D532" s="1" t="s">
        <v>1135</v>
      </c>
      <c r="E532" s="21" t="s">
        <v>1136</v>
      </c>
      <c r="F532" s="1">
        <v>1</v>
      </c>
      <c r="G532" s="1">
        <v>1</v>
      </c>
      <c r="H532" s="1">
        <v>254</v>
      </c>
      <c r="I532" s="1">
        <v>400</v>
      </c>
      <c r="J532" s="1">
        <v>100</v>
      </c>
      <c r="K532" s="72" t="s">
        <v>6455</v>
      </c>
      <c r="L532" s="81"/>
      <c r="M532" s="78"/>
    </row>
    <row r="533" spans="1:13">
      <c r="A533" s="1">
        <v>100003244</v>
      </c>
      <c r="B533" s="1" t="s">
        <v>591</v>
      </c>
      <c r="C533" s="1" t="s">
        <v>1019</v>
      </c>
      <c r="D533" s="1" t="s">
        <v>176</v>
      </c>
      <c r="E533" s="21" t="s">
        <v>1144</v>
      </c>
      <c r="F533" s="1">
        <v>1</v>
      </c>
      <c r="G533" s="1">
        <v>1</v>
      </c>
      <c r="H533" s="1">
        <v>269</v>
      </c>
      <c r="I533" s="1">
        <v>800</v>
      </c>
      <c r="J533" s="1">
        <v>200</v>
      </c>
      <c r="K533" s="72" t="s">
        <v>6053</v>
      </c>
      <c r="L533" s="81"/>
      <c r="M533" s="78"/>
    </row>
    <row r="534" spans="1:13">
      <c r="A534" s="1">
        <v>100003249</v>
      </c>
      <c r="B534" s="1" t="s">
        <v>591</v>
      </c>
      <c r="C534" s="1" t="s">
        <v>1019</v>
      </c>
      <c r="D534" s="1" t="s">
        <v>176</v>
      </c>
      <c r="E534" s="21" t="s">
        <v>1146</v>
      </c>
      <c r="F534" s="1">
        <v>1</v>
      </c>
      <c r="G534" s="1">
        <v>1</v>
      </c>
      <c r="H534" s="1">
        <v>174</v>
      </c>
      <c r="I534" s="1">
        <v>800</v>
      </c>
      <c r="J534" s="1">
        <v>200</v>
      </c>
      <c r="K534" s="72" t="s">
        <v>6053</v>
      </c>
      <c r="L534" s="81"/>
      <c r="M534" s="78"/>
    </row>
    <row r="535" spans="1:13">
      <c r="A535" s="1">
        <v>100003255</v>
      </c>
      <c r="B535" s="1" t="s">
        <v>591</v>
      </c>
      <c r="C535" s="1" t="s">
        <v>1019</v>
      </c>
      <c r="D535" s="1" t="s">
        <v>1148</v>
      </c>
      <c r="E535" s="21" t="s">
        <v>1096</v>
      </c>
      <c r="F535" s="1">
        <v>1</v>
      </c>
      <c r="G535" s="1">
        <v>1</v>
      </c>
      <c r="H535" s="1">
        <v>175</v>
      </c>
      <c r="I535" s="1">
        <v>800</v>
      </c>
      <c r="J535" s="1">
        <v>200</v>
      </c>
      <c r="K535" s="72" t="s">
        <v>6053</v>
      </c>
      <c r="L535" s="81"/>
      <c r="M535" s="78"/>
    </row>
    <row r="536" spans="1:13">
      <c r="A536" s="1">
        <v>100003281</v>
      </c>
      <c r="B536" s="1" t="s">
        <v>591</v>
      </c>
      <c r="C536" s="1" t="s">
        <v>921</v>
      </c>
      <c r="D536" s="1" t="s">
        <v>176</v>
      </c>
      <c r="E536" s="21" t="s">
        <v>1152</v>
      </c>
      <c r="F536" s="1">
        <v>1</v>
      </c>
      <c r="G536" s="1">
        <v>1</v>
      </c>
      <c r="H536" s="1">
        <v>333</v>
      </c>
      <c r="I536" s="1">
        <v>470</v>
      </c>
      <c r="J536" s="1">
        <v>120</v>
      </c>
      <c r="K536" s="72" t="s">
        <v>6455</v>
      </c>
      <c r="L536" s="81"/>
      <c r="M536" s="78"/>
    </row>
    <row r="537" spans="1:13">
      <c r="A537" s="1">
        <v>100003309</v>
      </c>
      <c r="B537" s="1" t="s">
        <v>1158</v>
      </c>
      <c r="C537" s="1" t="s">
        <v>1157</v>
      </c>
      <c r="D537" s="1" t="s">
        <v>12</v>
      </c>
      <c r="E537" s="21" t="s">
        <v>1156</v>
      </c>
      <c r="F537" s="1">
        <v>1</v>
      </c>
      <c r="G537" s="1">
        <v>1</v>
      </c>
      <c r="H537" s="1">
        <v>620</v>
      </c>
      <c r="I537" s="1">
        <v>570</v>
      </c>
      <c r="J537" s="1">
        <v>140</v>
      </c>
      <c r="K537" s="72" t="s">
        <v>6455</v>
      </c>
      <c r="L537" s="81"/>
      <c r="M537" s="78"/>
    </row>
    <row r="538" spans="1:13">
      <c r="A538" s="1">
        <v>100003312</v>
      </c>
      <c r="B538" s="1" t="s">
        <v>1158</v>
      </c>
      <c r="C538" s="1" t="s">
        <v>1157</v>
      </c>
      <c r="D538" s="1" t="s">
        <v>1010</v>
      </c>
      <c r="E538" s="21" t="s">
        <v>1160</v>
      </c>
      <c r="F538" s="1">
        <v>1</v>
      </c>
      <c r="G538" s="1">
        <v>1</v>
      </c>
      <c r="H538" s="1">
        <v>357</v>
      </c>
      <c r="I538" s="1">
        <v>470</v>
      </c>
      <c r="J538" s="1">
        <v>120</v>
      </c>
      <c r="K538" s="72" t="s">
        <v>6455</v>
      </c>
      <c r="L538" s="81"/>
      <c r="M538" s="78"/>
    </row>
    <row r="539" spans="1:13">
      <c r="A539" s="1">
        <v>100003314</v>
      </c>
      <c r="B539" s="1" t="s">
        <v>1158</v>
      </c>
      <c r="C539" s="1" t="s">
        <v>1157</v>
      </c>
      <c r="D539" s="1" t="s">
        <v>12</v>
      </c>
      <c r="E539" s="21" t="s">
        <v>1162</v>
      </c>
      <c r="F539" s="1">
        <v>1</v>
      </c>
      <c r="G539" s="1">
        <v>1</v>
      </c>
      <c r="H539" s="1">
        <v>495</v>
      </c>
      <c r="I539" s="1">
        <v>470</v>
      </c>
      <c r="J539" s="1">
        <v>120</v>
      </c>
      <c r="K539" s="72" t="s">
        <v>6455</v>
      </c>
      <c r="L539" s="81"/>
      <c r="M539" s="78"/>
    </row>
    <row r="540" spans="1:13">
      <c r="A540" s="1">
        <v>100003319</v>
      </c>
      <c r="B540" s="1" t="s">
        <v>1158</v>
      </c>
      <c r="C540" s="1" t="s">
        <v>1157</v>
      </c>
      <c r="D540" s="1" t="s">
        <v>12</v>
      </c>
      <c r="E540" s="21" t="s">
        <v>1163</v>
      </c>
      <c r="F540" s="1">
        <v>1</v>
      </c>
      <c r="G540" s="1">
        <v>1</v>
      </c>
      <c r="H540" s="1">
        <v>308</v>
      </c>
      <c r="I540" s="1">
        <v>470</v>
      </c>
      <c r="J540" s="1">
        <v>120</v>
      </c>
      <c r="K540" s="72" t="s">
        <v>6455</v>
      </c>
      <c r="L540" s="81"/>
      <c r="M540" s="78"/>
    </row>
    <row r="541" spans="1:13">
      <c r="A541" s="1">
        <v>100003329</v>
      </c>
      <c r="B541" s="1" t="s">
        <v>1158</v>
      </c>
      <c r="C541" s="1" t="s">
        <v>1157</v>
      </c>
      <c r="D541" s="1" t="s">
        <v>12</v>
      </c>
      <c r="E541" s="21" t="s">
        <v>1164</v>
      </c>
      <c r="F541" s="1">
        <v>1</v>
      </c>
      <c r="G541" s="1">
        <v>1</v>
      </c>
      <c r="H541" s="1">
        <v>745</v>
      </c>
      <c r="I541" s="1">
        <v>740</v>
      </c>
      <c r="J541" s="1">
        <v>190</v>
      </c>
      <c r="K541" s="72" t="s">
        <v>6455</v>
      </c>
      <c r="L541" s="81"/>
      <c r="M541" s="78"/>
    </row>
    <row r="542" spans="1:13">
      <c r="A542" s="1">
        <v>100003334</v>
      </c>
      <c r="B542" s="1" t="s">
        <v>1158</v>
      </c>
      <c r="C542" s="1" t="s">
        <v>1157</v>
      </c>
      <c r="D542" s="1" t="s">
        <v>46</v>
      </c>
      <c r="E542" s="21" t="s">
        <v>1165</v>
      </c>
      <c r="F542" s="1">
        <v>1</v>
      </c>
      <c r="G542" s="1">
        <v>1</v>
      </c>
      <c r="H542" s="1">
        <v>85</v>
      </c>
      <c r="I542" s="1">
        <v>230</v>
      </c>
      <c r="J542" s="1">
        <v>60</v>
      </c>
      <c r="K542" s="72" t="s">
        <v>6455</v>
      </c>
      <c r="L542" s="81"/>
      <c r="M542" s="78"/>
    </row>
    <row r="543" spans="1:13">
      <c r="A543" s="1">
        <v>100003338</v>
      </c>
      <c r="B543" s="1" t="s">
        <v>1158</v>
      </c>
      <c r="C543" s="1" t="s">
        <v>1157</v>
      </c>
      <c r="D543" s="1" t="s">
        <v>1167</v>
      </c>
      <c r="E543" s="21" t="s">
        <v>1168</v>
      </c>
      <c r="F543" s="1">
        <v>1</v>
      </c>
      <c r="G543" s="1">
        <v>1</v>
      </c>
      <c r="H543" s="1">
        <v>360</v>
      </c>
      <c r="I543" s="1">
        <v>470</v>
      </c>
      <c r="J543" s="1">
        <v>120</v>
      </c>
      <c r="K543" s="72" t="s">
        <v>6455</v>
      </c>
      <c r="L543" s="81"/>
      <c r="M543" s="78"/>
    </row>
    <row r="544" spans="1:13">
      <c r="A544" s="1">
        <v>100003339</v>
      </c>
      <c r="B544" s="1" t="s">
        <v>1158</v>
      </c>
      <c r="C544" s="1" t="s">
        <v>1157</v>
      </c>
      <c r="D544" s="1" t="s">
        <v>12</v>
      </c>
      <c r="E544" s="21" t="s">
        <v>1169</v>
      </c>
      <c r="F544" s="1">
        <v>1</v>
      </c>
      <c r="G544" s="1">
        <v>1</v>
      </c>
      <c r="H544" s="1">
        <v>248</v>
      </c>
      <c r="I544" s="1">
        <v>400</v>
      </c>
      <c r="J544" s="1">
        <v>100</v>
      </c>
      <c r="K544" s="72" t="s">
        <v>6455</v>
      </c>
      <c r="L544" s="81"/>
      <c r="M544" s="78"/>
    </row>
    <row r="545" spans="1:13">
      <c r="A545" s="1">
        <v>100003353</v>
      </c>
      <c r="B545" s="1" t="s">
        <v>1158</v>
      </c>
      <c r="C545" s="1" t="s">
        <v>1157</v>
      </c>
      <c r="D545" s="1" t="s">
        <v>176</v>
      </c>
      <c r="E545" s="21" t="s">
        <v>1170</v>
      </c>
      <c r="F545" s="1">
        <v>1</v>
      </c>
      <c r="G545" s="1">
        <v>1</v>
      </c>
      <c r="H545" s="1">
        <v>38</v>
      </c>
      <c r="I545" s="1">
        <v>150</v>
      </c>
      <c r="J545" s="1">
        <v>40</v>
      </c>
      <c r="K545" s="72" t="s">
        <v>6455</v>
      </c>
      <c r="L545" s="81"/>
      <c r="M545" s="78"/>
    </row>
    <row r="546" spans="1:13">
      <c r="A546" s="1">
        <v>100003375</v>
      </c>
      <c r="B546" s="1" t="s">
        <v>1158</v>
      </c>
      <c r="C546" s="1" t="s">
        <v>1157</v>
      </c>
      <c r="D546" s="1" t="s">
        <v>12</v>
      </c>
      <c r="E546" s="21" t="s">
        <v>1172</v>
      </c>
      <c r="F546" s="1">
        <v>1</v>
      </c>
      <c r="G546" s="1">
        <v>1</v>
      </c>
      <c r="H546" s="1">
        <v>169</v>
      </c>
      <c r="I546" s="1">
        <v>280</v>
      </c>
      <c r="J546" s="1">
        <v>70</v>
      </c>
      <c r="K546" s="72" t="s">
        <v>6455</v>
      </c>
      <c r="L546" s="81"/>
      <c r="M546" s="78"/>
    </row>
    <row r="547" spans="1:13">
      <c r="A547" s="1">
        <v>100003380</v>
      </c>
      <c r="B547" s="1" t="s">
        <v>1158</v>
      </c>
      <c r="C547" s="1" t="s">
        <v>1157</v>
      </c>
      <c r="D547" s="1" t="s">
        <v>176</v>
      </c>
      <c r="E547" s="21" t="s">
        <v>1174</v>
      </c>
      <c r="F547" s="1">
        <v>1</v>
      </c>
      <c r="G547" s="1">
        <v>1</v>
      </c>
      <c r="H547" s="1">
        <v>137</v>
      </c>
      <c r="I547" s="1">
        <v>280</v>
      </c>
      <c r="J547" s="1">
        <v>70</v>
      </c>
      <c r="K547" s="72" t="s">
        <v>6455</v>
      </c>
      <c r="L547" s="81"/>
      <c r="M547" s="78"/>
    </row>
    <row r="548" spans="1:13">
      <c r="A548" s="1">
        <v>100003386</v>
      </c>
      <c r="B548" s="1" t="s">
        <v>1158</v>
      </c>
      <c r="C548" s="1" t="s">
        <v>1157</v>
      </c>
      <c r="D548" s="1" t="s">
        <v>12</v>
      </c>
      <c r="E548" s="21" t="s">
        <v>1176</v>
      </c>
      <c r="F548" s="1">
        <v>1</v>
      </c>
      <c r="G548" s="1">
        <v>1</v>
      </c>
      <c r="H548" s="1">
        <v>130</v>
      </c>
      <c r="I548" s="1">
        <v>280</v>
      </c>
      <c r="J548" s="1">
        <v>70</v>
      </c>
      <c r="K548" s="72" t="s">
        <v>6455</v>
      </c>
      <c r="L548" s="81"/>
      <c r="M548" s="78"/>
    </row>
    <row r="549" spans="1:13">
      <c r="A549" s="1">
        <v>100003391</v>
      </c>
      <c r="B549" s="1" t="s">
        <v>1158</v>
      </c>
      <c r="C549" s="1" t="s">
        <v>1157</v>
      </c>
      <c r="D549" s="1" t="s">
        <v>176</v>
      </c>
      <c r="E549" s="21" t="s">
        <v>1178</v>
      </c>
      <c r="F549" s="1">
        <v>1</v>
      </c>
      <c r="G549" s="1">
        <v>1</v>
      </c>
      <c r="H549" s="1">
        <v>204</v>
      </c>
      <c r="I549" s="1">
        <v>400</v>
      </c>
      <c r="J549" s="1">
        <v>100</v>
      </c>
      <c r="K549" s="72" t="s">
        <v>6455</v>
      </c>
      <c r="L549" s="81"/>
      <c r="M549" s="78"/>
    </row>
    <row r="550" spans="1:13">
      <c r="A550" s="1">
        <v>100003400</v>
      </c>
      <c r="B550" s="1" t="s">
        <v>1158</v>
      </c>
      <c r="C550" s="1" t="s">
        <v>1157</v>
      </c>
      <c r="D550" s="1" t="s">
        <v>12</v>
      </c>
      <c r="E550" s="21" t="s">
        <v>1180</v>
      </c>
      <c r="F550" s="1">
        <v>1</v>
      </c>
      <c r="G550" s="1">
        <v>1</v>
      </c>
      <c r="H550" s="1">
        <v>156</v>
      </c>
      <c r="I550" s="1">
        <v>280</v>
      </c>
      <c r="J550" s="1">
        <v>70</v>
      </c>
      <c r="K550" s="72" t="s">
        <v>6455</v>
      </c>
      <c r="L550" s="81"/>
      <c r="M550" s="78"/>
    </row>
    <row r="551" spans="1:13">
      <c r="A551" s="1">
        <v>100003408</v>
      </c>
      <c r="B551" s="1" t="s">
        <v>1158</v>
      </c>
      <c r="C551" s="1" t="s">
        <v>1183</v>
      </c>
      <c r="D551" s="1" t="s">
        <v>176</v>
      </c>
      <c r="E551" s="21" t="s">
        <v>1182</v>
      </c>
      <c r="F551" s="1">
        <v>1</v>
      </c>
      <c r="G551" s="1">
        <v>1</v>
      </c>
      <c r="H551" s="1">
        <v>336</v>
      </c>
      <c r="I551" s="1">
        <v>470</v>
      </c>
      <c r="J551" s="1">
        <v>120</v>
      </c>
      <c r="K551" s="72" t="s">
        <v>6455</v>
      </c>
      <c r="L551" s="81"/>
      <c r="M551" s="78"/>
    </row>
    <row r="552" spans="1:13">
      <c r="A552" s="1">
        <v>100003411</v>
      </c>
      <c r="B552" s="1" t="s">
        <v>1158</v>
      </c>
      <c r="C552" s="1" t="s">
        <v>1183</v>
      </c>
      <c r="D552" s="1" t="s">
        <v>12</v>
      </c>
      <c r="E552" s="21" t="s">
        <v>1185</v>
      </c>
      <c r="F552" s="1">
        <v>1</v>
      </c>
      <c r="G552" s="1">
        <v>1</v>
      </c>
      <c r="H552" s="1">
        <v>26</v>
      </c>
      <c r="I552" s="1">
        <v>150</v>
      </c>
      <c r="J552" s="1">
        <v>40</v>
      </c>
      <c r="K552" s="72" t="s">
        <v>6455</v>
      </c>
      <c r="L552" s="81"/>
      <c r="M552" s="78"/>
    </row>
    <row r="553" spans="1:13">
      <c r="A553" s="1">
        <v>100003415</v>
      </c>
      <c r="B553" s="1" t="s">
        <v>1158</v>
      </c>
      <c r="C553" s="1" t="s">
        <v>1183</v>
      </c>
      <c r="D553" s="1" t="s">
        <v>176</v>
      </c>
      <c r="E553" s="21" t="s">
        <v>1187</v>
      </c>
      <c r="F553" s="1">
        <v>1</v>
      </c>
      <c r="G553" s="1">
        <v>1</v>
      </c>
      <c r="H553" s="1">
        <v>751</v>
      </c>
      <c r="I553" s="1">
        <v>740</v>
      </c>
      <c r="J553" s="1">
        <v>190</v>
      </c>
      <c r="K553" s="72" t="s">
        <v>6455</v>
      </c>
      <c r="L553" s="81"/>
      <c r="M553" s="78"/>
    </row>
    <row r="554" spans="1:13">
      <c r="A554" s="1">
        <v>100003422</v>
      </c>
      <c r="B554" s="1" t="s">
        <v>1158</v>
      </c>
      <c r="C554" s="1" t="s">
        <v>1183</v>
      </c>
      <c r="D554" s="1" t="s">
        <v>1189</v>
      </c>
      <c r="E554" s="21" t="s">
        <v>1190</v>
      </c>
      <c r="F554" s="1">
        <v>1</v>
      </c>
      <c r="G554" s="1">
        <v>1</v>
      </c>
      <c r="H554" s="1">
        <v>490</v>
      </c>
      <c r="I554" s="1">
        <v>470</v>
      </c>
      <c r="J554" s="1">
        <v>120</v>
      </c>
      <c r="K554" s="72" t="s">
        <v>6455</v>
      </c>
      <c r="L554" s="81"/>
      <c r="M554" s="78"/>
    </row>
    <row r="555" spans="1:13">
      <c r="A555" s="1">
        <v>100003425</v>
      </c>
      <c r="B555" s="1" t="s">
        <v>1158</v>
      </c>
      <c r="C555" s="1" t="s">
        <v>1183</v>
      </c>
      <c r="D555" s="1" t="s">
        <v>21</v>
      </c>
      <c r="E555" s="21" t="s">
        <v>1191</v>
      </c>
      <c r="F555" s="1">
        <v>1</v>
      </c>
      <c r="G555" s="1">
        <v>1</v>
      </c>
      <c r="H555" s="1">
        <v>649</v>
      </c>
      <c r="I555" s="1">
        <v>570</v>
      </c>
      <c r="J555" s="1">
        <v>140</v>
      </c>
      <c r="K555" s="72" t="s">
        <v>6455</v>
      </c>
      <c r="L555" s="81"/>
      <c r="M555" s="78"/>
    </row>
    <row r="556" spans="1:13">
      <c r="A556" s="1">
        <v>100003432</v>
      </c>
      <c r="B556" s="1" t="s">
        <v>1158</v>
      </c>
      <c r="C556" s="1" t="s">
        <v>1183</v>
      </c>
      <c r="D556" s="1" t="s">
        <v>176</v>
      </c>
      <c r="E556" s="21" t="s">
        <v>1192</v>
      </c>
      <c r="F556" s="1">
        <v>1</v>
      </c>
      <c r="G556" s="1">
        <v>1</v>
      </c>
      <c r="H556" s="1">
        <v>624</v>
      </c>
      <c r="I556" s="1">
        <v>570</v>
      </c>
      <c r="J556" s="1">
        <v>140</v>
      </c>
      <c r="K556" s="72" t="s">
        <v>6455</v>
      </c>
      <c r="L556" s="81"/>
      <c r="M556" s="78"/>
    </row>
    <row r="557" spans="1:13">
      <c r="A557" s="1">
        <v>100003436</v>
      </c>
      <c r="B557" s="1" t="s">
        <v>1158</v>
      </c>
      <c r="C557" s="1" t="s">
        <v>1183</v>
      </c>
      <c r="D557" s="1" t="s">
        <v>18</v>
      </c>
      <c r="E557" s="21" t="s">
        <v>1193</v>
      </c>
      <c r="F557" s="1">
        <v>1</v>
      </c>
      <c r="G557" s="1">
        <v>1</v>
      </c>
      <c r="H557" s="1">
        <v>452</v>
      </c>
      <c r="I557" s="1">
        <v>470</v>
      </c>
      <c r="J557" s="1">
        <v>120</v>
      </c>
      <c r="K557" s="72" t="s">
        <v>6455</v>
      </c>
      <c r="L557" s="81"/>
      <c r="M557" s="78"/>
    </row>
    <row r="558" spans="1:13">
      <c r="A558" s="1">
        <v>100003442</v>
      </c>
      <c r="B558" s="1" t="s">
        <v>1158</v>
      </c>
      <c r="C558" s="1" t="s">
        <v>1183</v>
      </c>
      <c r="D558" s="1" t="s">
        <v>390</v>
      </c>
      <c r="E558" s="21" t="s">
        <v>1194</v>
      </c>
      <c r="F558" s="1">
        <v>3</v>
      </c>
      <c r="G558" s="1">
        <v>1</v>
      </c>
      <c r="H558" s="1">
        <v>534</v>
      </c>
      <c r="I558" s="1">
        <v>570</v>
      </c>
      <c r="J558" s="1">
        <v>140</v>
      </c>
      <c r="K558" s="72" t="s">
        <v>6455</v>
      </c>
      <c r="L558" s="81"/>
      <c r="M558" s="78"/>
    </row>
    <row r="559" spans="1:13">
      <c r="A559" s="1">
        <v>100003442</v>
      </c>
      <c r="B559" s="1" t="s">
        <v>1158</v>
      </c>
      <c r="C559" s="1" t="s">
        <v>1183</v>
      </c>
      <c r="D559" s="1" t="s">
        <v>390</v>
      </c>
      <c r="E559" s="21" t="s">
        <v>1604</v>
      </c>
      <c r="F559" s="1">
        <v>3</v>
      </c>
      <c r="G559" s="1">
        <v>1</v>
      </c>
      <c r="H559" s="1">
        <v>15</v>
      </c>
      <c r="I559" s="1">
        <v>300</v>
      </c>
      <c r="J559" s="1">
        <v>75</v>
      </c>
      <c r="K559" s="72" t="s">
        <v>6053</v>
      </c>
      <c r="L559" s="81"/>
      <c r="M559" s="78"/>
    </row>
    <row r="560" spans="1:13">
      <c r="A560" s="1">
        <v>100003442</v>
      </c>
      <c r="B560" s="1" t="s">
        <v>1158</v>
      </c>
      <c r="C560" s="1" t="s">
        <v>1183</v>
      </c>
      <c r="D560" s="1" t="s">
        <v>390</v>
      </c>
      <c r="E560" s="21" t="s">
        <v>5653</v>
      </c>
      <c r="F560" s="1">
        <v>3</v>
      </c>
      <c r="G560" s="1">
        <v>1</v>
      </c>
      <c r="H560" s="1">
        <v>13</v>
      </c>
      <c r="I560" s="1">
        <v>300</v>
      </c>
      <c r="J560" s="1">
        <v>75</v>
      </c>
      <c r="K560" s="72" t="s">
        <v>6053</v>
      </c>
      <c r="L560" s="81"/>
      <c r="M560" s="78"/>
    </row>
    <row r="561" spans="1:13">
      <c r="A561" s="1">
        <v>100003445</v>
      </c>
      <c r="B561" s="1" t="s">
        <v>1158</v>
      </c>
      <c r="C561" s="1" t="s">
        <v>1183</v>
      </c>
      <c r="D561" s="1" t="s">
        <v>12</v>
      </c>
      <c r="E561" s="21" t="s">
        <v>1195</v>
      </c>
      <c r="F561" s="1">
        <v>1</v>
      </c>
      <c r="G561" s="1">
        <v>1</v>
      </c>
      <c r="H561" s="1">
        <v>34</v>
      </c>
      <c r="I561" s="1">
        <v>150</v>
      </c>
      <c r="J561" s="1">
        <v>40</v>
      </c>
      <c r="K561" s="72" t="s">
        <v>6455</v>
      </c>
      <c r="L561" s="81"/>
      <c r="M561" s="78"/>
    </row>
    <row r="562" spans="1:13">
      <c r="A562" s="1">
        <v>100003448</v>
      </c>
      <c r="B562" s="1" t="s">
        <v>1158</v>
      </c>
      <c r="C562" s="1" t="s">
        <v>1183</v>
      </c>
      <c r="D562" s="1" t="s">
        <v>176</v>
      </c>
      <c r="E562" s="21" t="s">
        <v>1197</v>
      </c>
      <c r="F562" s="1">
        <v>1</v>
      </c>
      <c r="G562" s="1">
        <v>1</v>
      </c>
      <c r="H562" s="1">
        <v>39</v>
      </c>
      <c r="I562" s="1">
        <v>150</v>
      </c>
      <c r="J562" s="1">
        <v>40</v>
      </c>
      <c r="K562" s="72" t="s">
        <v>6455</v>
      </c>
      <c r="L562" s="81"/>
      <c r="M562" s="78"/>
    </row>
    <row r="563" spans="1:13">
      <c r="A563" s="1">
        <v>100003455</v>
      </c>
      <c r="B563" s="1" t="s">
        <v>1158</v>
      </c>
      <c r="C563" s="1" t="s">
        <v>1183</v>
      </c>
      <c r="D563" s="1" t="s">
        <v>12</v>
      </c>
      <c r="E563" s="21" t="s">
        <v>1199</v>
      </c>
      <c r="F563" s="1">
        <v>1</v>
      </c>
      <c r="G563" s="1">
        <v>1</v>
      </c>
      <c r="H563" s="1">
        <v>550</v>
      </c>
      <c r="I563" s="1">
        <v>570</v>
      </c>
      <c r="J563" s="1">
        <v>140</v>
      </c>
      <c r="K563" s="72" t="s">
        <v>6455</v>
      </c>
      <c r="L563" s="81"/>
      <c r="M563" s="78"/>
    </row>
    <row r="564" spans="1:13">
      <c r="A564" s="1">
        <v>100003457</v>
      </c>
      <c r="B564" s="1" t="s">
        <v>1158</v>
      </c>
      <c r="C564" s="1" t="s">
        <v>1183</v>
      </c>
      <c r="D564" s="1" t="s">
        <v>46</v>
      </c>
      <c r="E564" s="21" t="s">
        <v>1201</v>
      </c>
      <c r="F564" s="1">
        <v>1</v>
      </c>
      <c r="G564" s="1">
        <v>1</v>
      </c>
      <c r="H564" s="1">
        <v>37</v>
      </c>
      <c r="I564" s="1">
        <v>150</v>
      </c>
      <c r="J564" s="1">
        <v>40</v>
      </c>
      <c r="K564" s="72" t="s">
        <v>6455</v>
      </c>
      <c r="L564" s="81"/>
      <c r="M564" s="78"/>
    </row>
    <row r="565" spans="1:13">
      <c r="A565" s="1">
        <v>100003463</v>
      </c>
      <c r="B565" s="1" t="s">
        <v>1158</v>
      </c>
      <c r="C565" s="1" t="s">
        <v>1183</v>
      </c>
      <c r="D565" s="1" t="s">
        <v>176</v>
      </c>
      <c r="E565" s="21" t="s">
        <v>1202</v>
      </c>
      <c r="F565" s="1">
        <v>1</v>
      </c>
      <c r="G565" s="1">
        <v>1</v>
      </c>
      <c r="H565" s="1">
        <v>403</v>
      </c>
      <c r="I565" s="1">
        <v>470</v>
      </c>
      <c r="J565" s="1">
        <v>120</v>
      </c>
      <c r="K565" s="72" t="s">
        <v>6455</v>
      </c>
      <c r="L565" s="81"/>
      <c r="M565" s="78"/>
    </row>
    <row r="566" spans="1:13">
      <c r="A566" s="1">
        <v>100003467</v>
      </c>
      <c r="B566" s="1" t="s">
        <v>1158</v>
      </c>
      <c r="C566" s="1" t="s">
        <v>1183</v>
      </c>
      <c r="D566" s="1" t="s">
        <v>176</v>
      </c>
      <c r="E566" s="21" t="s">
        <v>1204</v>
      </c>
      <c r="F566" s="1">
        <v>1</v>
      </c>
      <c r="G566" s="1">
        <v>1</v>
      </c>
      <c r="H566" s="1">
        <v>47</v>
      </c>
      <c r="I566" s="1">
        <v>150</v>
      </c>
      <c r="J566" s="1">
        <v>40</v>
      </c>
      <c r="K566" s="72" t="s">
        <v>6455</v>
      </c>
      <c r="L566" s="81"/>
      <c r="M566" s="78"/>
    </row>
    <row r="567" spans="1:13">
      <c r="A567" s="1">
        <v>100003472</v>
      </c>
      <c r="B567" s="1" t="s">
        <v>1158</v>
      </c>
      <c r="C567" s="1" t="s">
        <v>1183</v>
      </c>
      <c r="D567" s="1" t="s">
        <v>673</v>
      </c>
      <c r="E567" s="21" t="s">
        <v>1206</v>
      </c>
      <c r="F567" s="1">
        <v>1</v>
      </c>
      <c r="G567" s="1">
        <v>1</v>
      </c>
      <c r="H567" s="1">
        <v>106</v>
      </c>
      <c r="I567" s="1">
        <v>280</v>
      </c>
      <c r="J567" s="1">
        <v>70</v>
      </c>
      <c r="K567" s="72" t="s">
        <v>6455</v>
      </c>
      <c r="L567" s="81"/>
      <c r="M567" s="78"/>
    </row>
    <row r="568" spans="1:13">
      <c r="A568" s="1">
        <v>100003475</v>
      </c>
      <c r="B568" s="1" t="s">
        <v>1158</v>
      </c>
      <c r="C568" s="1" t="s">
        <v>1183</v>
      </c>
      <c r="D568" s="1" t="s">
        <v>12</v>
      </c>
      <c r="E568" s="21" t="s">
        <v>1207</v>
      </c>
      <c r="F568" s="1">
        <v>1</v>
      </c>
      <c r="G568" s="1">
        <v>1</v>
      </c>
      <c r="H568" s="1">
        <v>222</v>
      </c>
      <c r="I568" s="1">
        <v>400</v>
      </c>
      <c r="J568" s="1">
        <v>100</v>
      </c>
      <c r="K568" s="72" t="s">
        <v>6455</v>
      </c>
      <c r="L568" s="81"/>
      <c r="M568" s="78"/>
    </row>
    <row r="569" spans="1:13">
      <c r="A569" s="1">
        <v>100003479</v>
      </c>
      <c r="B569" s="1" t="s">
        <v>1158</v>
      </c>
      <c r="C569" s="1" t="s">
        <v>1183</v>
      </c>
      <c r="D569" s="1" t="s">
        <v>176</v>
      </c>
      <c r="E569" s="21" t="s">
        <v>1209</v>
      </c>
      <c r="F569" s="1">
        <v>1</v>
      </c>
      <c r="G569" s="1">
        <v>1</v>
      </c>
      <c r="H569" s="1">
        <v>159</v>
      </c>
      <c r="I569" s="1">
        <v>280</v>
      </c>
      <c r="J569" s="1">
        <v>70</v>
      </c>
      <c r="K569" s="72" t="s">
        <v>6455</v>
      </c>
      <c r="L569" s="81"/>
      <c r="M569" s="78"/>
    </row>
    <row r="570" spans="1:13">
      <c r="A570" s="1">
        <v>100003483</v>
      </c>
      <c r="B570" s="1" t="s">
        <v>1158</v>
      </c>
      <c r="C570" s="1" t="s">
        <v>1183</v>
      </c>
      <c r="D570" s="1" t="s">
        <v>12</v>
      </c>
      <c r="E570" s="21" t="s">
        <v>1211</v>
      </c>
      <c r="F570" s="1">
        <v>1</v>
      </c>
      <c r="G570" s="1">
        <v>1</v>
      </c>
      <c r="H570" s="1">
        <v>560</v>
      </c>
      <c r="I570" s="1">
        <v>570</v>
      </c>
      <c r="J570" s="1">
        <v>140</v>
      </c>
      <c r="K570" s="72" t="s">
        <v>6455</v>
      </c>
      <c r="L570" s="81"/>
      <c r="M570" s="78"/>
    </row>
    <row r="571" spans="1:13">
      <c r="A571" s="1">
        <v>100003502</v>
      </c>
      <c r="B571" s="1" t="s">
        <v>1158</v>
      </c>
      <c r="C571" s="1" t="s">
        <v>1183</v>
      </c>
      <c r="D571" s="1" t="s">
        <v>72</v>
      </c>
      <c r="E571" s="21" t="s">
        <v>1604</v>
      </c>
      <c r="F571" s="1">
        <v>3</v>
      </c>
      <c r="G571" s="1">
        <v>1</v>
      </c>
      <c r="H571" s="1">
        <v>13</v>
      </c>
      <c r="I571" s="1">
        <v>100</v>
      </c>
      <c r="J571" s="1">
        <v>25</v>
      </c>
      <c r="K571" s="72" t="s">
        <v>6455</v>
      </c>
      <c r="L571" s="81"/>
      <c r="M571" s="78"/>
    </row>
    <row r="572" spans="1:13">
      <c r="A572" s="1">
        <v>100003502</v>
      </c>
      <c r="B572" s="1" t="s">
        <v>1158</v>
      </c>
      <c r="C572" s="1" t="s">
        <v>1183</v>
      </c>
      <c r="D572" s="1" t="s">
        <v>72</v>
      </c>
      <c r="E572" s="21" t="s">
        <v>1605</v>
      </c>
      <c r="F572" s="1">
        <v>3</v>
      </c>
      <c r="G572" s="1">
        <v>1</v>
      </c>
      <c r="H572" s="1">
        <v>17</v>
      </c>
      <c r="I572" s="1">
        <v>100</v>
      </c>
      <c r="J572" s="1">
        <v>25</v>
      </c>
      <c r="K572" s="72" t="s">
        <v>6455</v>
      </c>
      <c r="L572" s="81"/>
      <c r="M572" s="78"/>
    </row>
    <row r="573" spans="1:13">
      <c r="A573" s="1">
        <v>100003502</v>
      </c>
      <c r="B573" s="1" t="s">
        <v>1158</v>
      </c>
      <c r="C573" s="1" t="s">
        <v>1183</v>
      </c>
      <c r="D573" s="1" t="s">
        <v>72</v>
      </c>
      <c r="E573" s="21" t="s">
        <v>1217</v>
      </c>
      <c r="F573" s="1">
        <v>3</v>
      </c>
      <c r="G573" s="1">
        <v>1</v>
      </c>
      <c r="H573" s="1">
        <v>269</v>
      </c>
      <c r="I573" s="1">
        <v>400</v>
      </c>
      <c r="J573" s="1">
        <v>100</v>
      </c>
      <c r="K573" s="72" t="s">
        <v>6455</v>
      </c>
      <c r="L573" s="81"/>
      <c r="M573" s="78"/>
    </row>
    <row r="574" spans="1:13">
      <c r="A574" s="1">
        <v>100003504</v>
      </c>
      <c r="B574" s="1" t="s">
        <v>1158</v>
      </c>
      <c r="C574" s="1" t="s">
        <v>1183</v>
      </c>
      <c r="D574" s="1" t="s">
        <v>1218</v>
      </c>
      <c r="E574" s="21" t="s">
        <v>1219</v>
      </c>
      <c r="F574" s="1">
        <v>1</v>
      </c>
      <c r="G574" s="1">
        <v>1</v>
      </c>
      <c r="H574" s="1">
        <v>542</v>
      </c>
      <c r="I574" s="1">
        <v>570</v>
      </c>
      <c r="J574" s="1">
        <v>140</v>
      </c>
      <c r="K574" s="72" t="s">
        <v>6455</v>
      </c>
      <c r="L574" s="81"/>
      <c r="M574" s="78"/>
    </row>
    <row r="575" spans="1:13">
      <c r="A575" s="1">
        <v>100003513</v>
      </c>
      <c r="B575" s="1" t="s">
        <v>1158</v>
      </c>
      <c r="C575" s="1" t="s">
        <v>1183</v>
      </c>
      <c r="D575" s="1" t="s">
        <v>12</v>
      </c>
      <c r="E575" s="21" t="s">
        <v>1221</v>
      </c>
      <c r="F575" s="1">
        <v>1</v>
      </c>
      <c r="G575" s="1">
        <v>1</v>
      </c>
      <c r="H575" s="1">
        <v>34</v>
      </c>
      <c r="I575" s="1">
        <v>150</v>
      </c>
      <c r="J575" s="1">
        <v>40</v>
      </c>
      <c r="K575" s="72" t="s">
        <v>6455</v>
      </c>
      <c r="L575" s="81"/>
      <c r="M575" s="78"/>
    </row>
    <row r="576" spans="1:13">
      <c r="A576" s="1">
        <v>100003516</v>
      </c>
      <c r="B576" s="1" t="s">
        <v>1158</v>
      </c>
      <c r="C576" s="1" t="s">
        <v>1183</v>
      </c>
      <c r="D576" s="1" t="s">
        <v>12</v>
      </c>
      <c r="E576" s="21" t="s">
        <v>1223</v>
      </c>
      <c r="F576" s="1">
        <v>1</v>
      </c>
      <c r="G576" s="1">
        <v>1</v>
      </c>
      <c r="H576" s="1">
        <v>35</v>
      </c>
      <c r="I576" s="1">
        <v>150</v>
      </c>
      <c r="J576" s="1">
        <v>40</v>
      </c>
      <c r="K576" s="72" t="s">
        <v>6455</v>
      </c>
      <c r="L576" s="81"/>
      <c r="M576" s="78"/>
    </row>
    <row r="577" spans="1:13">
      <c r="A577" s="1">
        <v>100003519</v>
      </c>
      <c r="B577" s="1" t="s">
        <v>1158</v>
      </c>
      <c r="C577" s="1" t="s">
        <v>1226</v>
      </c>
      <c r="D577" s="1" t="s">
        <v>12</v>
      </c>
      <c r="E577" s="21" t="s">
        <v>1225</v>
      </c>
      <c r="F577" s="1">
        <v>1</v>
      </c>
      <c r="G577" s="1">
        <v>1</v>
      </c>
      <c r="H577" s="1">
        <v>27</v>
      </c>
      <c r="I577" s="1">
        <v>150</v>
      </c>
      <c r="J577" s="1">
        <v>40</v>
      </c>
      <c r="K577" s="72" t="s">
        <v>6455</v>
      </c>
      <c r="L577" s="81"/>
      <c r="M577" s="78"/>
    </row>
    <row r="578" spans="1:13">
      <c r="A578" s="1">
        <v>100003533</v>
      </c>
      <c r="B578" s="1" t="s">
        <v>1158</v>
      </c>
      <c r="C578" s="1" t="s">
        <v>1226</v>
      </c>
      <c r="D578" s="1" t="s">
        <v>12</v>
      </c>
      <c r="E578" s="21" t="s">
        <v>1228</v>
      </c>
      <c r="F578" s="1">
        <v>1</v>
      </c>
      <c r="G578" s="1">
        <v>1</v>
      </c>
      <c r="H578" s="1">
        <v>389</v>
      </c>
      <c r="I578" s="1">
        <v>470</v>
      </c>
      <c r="J578" s="1">
        <v>120</v>
      </c>
      <c r="K578" s="72" t="s">
        <v>6455</v>
      </c>
      <c r="L578" s="81"/>
      <c r="M578" s="78"/>
    </row>
    <row r="579" spans="1:13">
      <c r="A579" s="1">
        <v>100003545</v>
      </c>
      <c r="B579" s="1" t="s">
        <v>1158</v>
      </c>
      <c r="C579" s="1" t="s">
        <v>1226</v>
      </c>
      <c r="D579" s="1" t="s">
        <v>12</v>
      </c>
      <c r="E579" s="21" t="s">
        <v>1230</v>
      </c>
      <c r="F579" s="1">
        <v>1</v>
      </c>
      <c r="G579" s="1">
        <v>1</v>
      </c>
      <c r="H579" s="1">
        <v>30</v>
      </c>
      <c r="I579" s="1">
        <v>150</v>
      </c>
      <c r="J579" s="1">
        <v>40</v>
      </c>
      <c r="K579" s="72" t="s">
        <v>6455</v>
      </c>
      <c r="L579" s="81"/>
      <c r="M579" s="78"/>
    </row>
    <row r="580" spans="1:13">
      <c r="A580" s="1">
        <v>100003548</v>
      </c>
      <c r="B580" s="1" t="s">
        <v>1158</v>
      </c>
      <c r="C580" s="1" t="s">
        <v>1226</v>
      </c>
      <c r="D580" s="1" t="s">
        <v>1232</v>
      </c>
      <c r="E580" s="21" t="s">
        <v>1233</v>
      </c>
      <c r="F580" s="1">
        <v>1</v>
      </c>
      <c r="G580" s="1">
        <v>1</v>
      </c>
      <c r="H580" s="1">
        <v>28</v>
      </c>
      <c r="I580" s="1">
        <v>150</v>
      </c>
      <c r="J580" s="1">
        <v>40</v>
      </c>
      <c r="K580" s="72" t="s">
        <v>6455</v>
      </c>
      <c r="L580" s="81"/>
      <c r="M580" s="78"/>
    </row>
    <row r="581" spans="1:13">
      <c r="A581" s="1">
        <v>100003552</v>
      </c>
      <c r="B581" s="1" t="s">
        <v>1158</v>
      </c>
      <c r="C581" s="1" t="s">
        <v>1226</v>
      </c>
      <c r="D581" s="1" t="s">
        <v>176</v>
      </c>
      <c r="E581" s="21" t="s">
        <v>1235</v>
      </c>
      <c r="F581" s="1">
        <v>1</v>
      </c>
      <c r="G581" s="1">
        <v>1</v>
      </c>
      <c r="H581" s="1">
        <v>194</v>
      </c>
      <c r="I581" s="1">
        <v>280</v>
      </c>
      <c r="J581" s="1">
        <v>70</v>
      </c>
      <c r="K581" s="72" t="s">
        <v>6455</v>
      </c>
      <c r="L581" s="81"/>
      <c r="M581" s="78"/>
    </row>
    <row r="582" spans="1:13">
      <c r="A582" s="1">
        <v>100003563</v>
      </c>
      <c r="B582" s="1" t="s">
        <v>1158</v>
      </c>
      <c r="C582" s="1" t="s">
        <v>1226</v>
      </c>
      <c r="D582" s="1" t="s">
        <v>18</v>
      </c>
      <c r="E582" s="21" t="s">
        <v>1237</v>
      </c>
      <c r="F582" s="1">
        <v>1</v>
      </c>
      <c r="G582" s="1">
        <v>1</v>
      </c>
      <c r="H582" s="1">
        <v>375</v>
      </c>
      <c r="I582" s="1">
        <v>470</v>
      </c>
      <c r="J582" s="1">
        <v>120</v>
      </c>
      <c r="K582" s="72" t="s">
        <v>6455</v>
      </c>
      <c r="L582" s="81"/>
      <c r="M582" s="78"/>
    </row>
    <row r="583" spans="1:13">
      <c r="A583" s="1">
        <v>100003567</v>
      </c>
      <c r="B583" s="1" t="s">
        <v>1158</v>
      </c>
      <c r="C583" s="1" t="s">
        <v>1226</v>
      </c>
      <c r="D583" s="1" t="s">
        <v>176</v>
      </c>
      <c r="E583" s="21" t="s">
        <v>1238</v>
      </c>
      <c r="F583" s="1">
        <v>1</v>
      </c>
      <c r="G583" s="1">
        <v>1</v>
      </c>
      <c r="H583" s="1">
        <v>48</v>
      </c>
      <c r="I583" s="1">
        <v>150</v>
      </c>
      <c r="J583" s="1">
        <v>40</v>
      </c>
      <c r="K583" s="72" t="s">
        <v>6455</v>
      </c>
      <c r="L583" s="81"/>
      <c r="M583" s="78"/>
    </row>
    <row r="584" spans="1:13">
      <c r="A584" s="1">
        <v>100003575</v>
      </c>
      <c r="B584" s="1" t="s">
        <v>1158</v>
      </c>
      <c r="C584" s="1" t="s">
        <v>1226</v>
      </c>
      <c r="D584" s="1" t="s">
        <v>21</v>
      </c>
      <c r="E584" s="21" t="s">
        <v>1240</v>
      </c>
      <c r="F584" s="1">
        <v>1</v>
      </c>
      <c r="G584" s="1">
        <v>1</v>
      </c>
      <c r="H584" s="1">
        <v>225</v>
      </c>
      <c r="I584" s="1">
        <v>400</v>
      </c>
      <c r="J584" s="1">
        <v>100</v>
      </c>
      <c r="K584" s="72" t="s">
        <v>6455</v>
      </c>
      <c r="L584" s="81"/>
      <c r="M584" s="78"/>
    </row>
    <row r="585" spans="1:13">
      <c r="A585" s="1">
        <v>100003576</v>
      </c>
      <c r="B585" s="1" t="s">
        <v>1158</v>
      </c>
      <c r="C585" s="1" t="s">
        <v>1226</v>
      </c>
      <c r="D585" s="1" t="s">
        <v>12</v>
      </c>
      <c r="E585" s="21" t="s">
        <v>1241</v>
      </c>
      <c r="F585" s="1">
        <v>1</v>
      </c>
      <c r="G585" s="1">
        <v>1</v>
      </c>
      <c r="H585" s="1">
        <v>654</v>
      </c>
      <c r="I585" s="1">
        <v>570</v>
      </c>
      <c r="J585" s="1">
        <v>140</v>
      </c>
      <c r="K585" s="72" t="s">
        <v>6455</v>
      </c>
      <c r="L585" s="81"/>
      <c r="M585" s="78"/>
    </row>
    <row r="586" spans="1:13">
      <c r="A586" s="1">
        <v>100003586</v>
      </c>
      <c r="B586" s="1" t="s">
        <v>1158</v>
      </c>
      <c r="C586" s="1" t="s">
        <v>1226</v>
      </c>
      <c r="D586" s="1" t="s">
        <v>12</v>
      </c>
      <c r="E586" s="21" t="s">
        <v>1242</v>
      </c>
      <c r="F586" s="1">
        <v>1</v>
      </c>
      <c r="G586" s="1">
        <v>1</v>
      </c>
      <c r="H586" s="1">
        <v>571</v>
      </c>
      <c r="I586" s="1">
        <v>570</v>
      </c>
      <c r="J586" s="1">
        <v>140</v>
      </c>
      <c r="K586" s="72" t="s">
        <v>6455</v>
      </c>
      <c r="L586" s="81"/>
      <c r="M586" s="78"/>
    </row>
    <row r="587" spans="1:13">
      <c r="A587" s="1">
        <v>100003596</v>
      </c>
      <c r="B587" s="1" t="s">
        <v>1158</v>
      </c>
      <c r="C587" s="1" t="s">
        <v>1226</v>
      </c>
      <c r="D587" s="1" t="s">
        <v>12</v>
      </c>
      <c r="E587" s="21" t="s">
        <v>1243</v>
      </c>
      <c r="F587" s="1">
        <v>1</v>
      </c>
      <c r="G587" s="1">
        <v>1</v>
      </c>
      <c r="H587" s="1">
        <v>18</v>
      </c>
      <c r="I587" s="1">
        <v>100</v>
      </c>
      <c r="J587" s="1">
        <v>25</v>
      </c>
      <c r="K587" s="72" t="s">
        <v>6455</v>
      </c>
      <c r="L587" s="81"/>
      <c r="M587" s="78"/>
    </row>
    <row r="588" spans="1:13">
      <c r="A588" s="1">
        <v>100003599</v>
      </c>
      <c r="B588" s="1" t="s">
        <v>1158</v>
      </c>
      <c r="C588" s="1" t="s">
        <v>1226</v>
      </c>
      <c r="D588" s="1" t="s">
        <v>176</v>
      </c>
      <c r="E588" s="21" t="s">
        <v>1245</v>
      </c>
      <c r="F588" s="1">
        <v>1</v>
      </c>
      <c r="G588" s="1">
        <v>1</v>
      </c>
      <c r="H588" s="1">
        <v>23</v>
      </c>
      <c r="I588" s="1">
        <v>100</v>
      </c>
      <c r="J588" s="1">
        <v>25</v>
      </c>
      <c r="K588" s="72" t="s">
        <v>6455</v>
      </c>
      <c r="L588" s="81"/>
      <c r="M588" s="78"/>
    </row>
    <row r="589" spans="1:13">
      <c r="A589" s="1">
        <v>100003602</v>
      </c>
      <c r="B589" s="1" t="s">
        <v>1158</v>
      </c>
      <c r="C589" s="1" t="s">
        <v>1226</v>
      </c>
      <c r="D589" s="1" t="s">
        <v>176</v>
      </c>
      <c r="E589" s="21" t="s">
        <v>1247</v>
      </c>
      <c r="F589" s="1">
        <v>1</v>
      </c>
      <c r="G589" s="1">
        <v>1</v>
      </c>
      <c r="H589" s="1">
        <v>153</v>
      </c>
      <c r="I589" s="1">
        <v>280</v>
      </c>
      <c r="J589" s="1">
        <v>70</v>
      </c>
      <c r="K589" s="72" t="s">
        <v>6455</v>
      </c>
      <c r="L589" s="81"/>
      <c r="M589" s="78"/>
    </row>
    <row r="590" spans="1:13">
      <c r="A590" s="1">
        <v>100003610</v>
      </c>
      <c r="B590" s="1" t="s">
        <v>1158</v>
      </c>
      <c r="C590" s="1" t="s">
        <v>1251</v>
      </c>
      <c r="D590" s="1" t="s">
        <v>1249</v>
      </c>
      <c r="E590" s="21" t="s">
        <v>1250</v>
      </c>
      <c r="F590" s="1">
        <v>1</v>
      </c>
      <c r="G590" s="1">
        <v>1</v>
      </c>
      <c r="H590" s="1">
        <v>193</v>
      </c>
      <c r="I590" s="1">
        <v>280</v>
      </c>
      <c r="J590" s="1">
        <v>70</v>
      </c>
      <c r="K590" s="72" t="s">
        <v>6455</v>
      </c>
      <c r="L590" s="81"/>
      <c r="M590" s="78"/>
    </row>
    <row r="591" spans="1:13">
      <c r="A591" s="1">
        <v>100003622</v>
      </c>
      <c r="B591" s="1" t="s">
        <v>1158</v>
      </c>
      <c r="C591" s="1" t="s">
        <v>1251</v>
      </c>
      <c r="D591" s="1" t="s">
        <v>1253</v>
      </c>
      <c r="E591" s="21" t="s">
        <v>1254</v>
      </c>
      <c r="F591" s="1">
        <v>1</v>
      </c>
      <c r="G591" s="1">
        <v>1</v>
      </c>
      <c r="H591" s="1">
        <v>198</v>
      </c>
      <c r="I591" s="1">
        <v>280</v>
      </c>
      <c r="J591" s="1">
        <v>70</v>
      </c>
      <c r="K591" s="72" t="s">
        <v>6455</v>
      </c>
      <c r="L591" s="81"/>
      <c r="M591" s="78"/>
    </row>
    <row r="592" spans="1:13">
      <c r="A592" s="1">
        <v>100003631</v>
      </c>
      <c r="B592" s="1" t="s">
        <v>1158</v>
      </c>
      <c r="C592" s="1" t="s">
        <v>1251</v>
      </c>
      <c r="D592" s="1" t="s">
        <v>1256</v>
      </c>
      <c r="E592" s="21" t="s">
        <v>1257</v>
      </c>
      <c r="F592" s="1">
        <v>1</v>
      </c>
      <c r="G592" s="1">
        <v>1</v>
      </c>
      <c r="H592" s="1">
        <v>471</v>
      </c>
      <c r="I592" s="1">
        <v>470</v>
      </c>
      <c r="J592" s="1">
        <v>120</v>
      </c>
      <c r="K592" s="72" t="s">
        <v>6455</v>
      </c>
      <c r="L592" s="81"/>
      <c r="M592" s="78"/>
    </row>
    <row r="593" spans="1:13">
      <c r="A593" s="1">
        <v>100003635</v>
      </c>
      <c r="B593" s="1" t="s">
        <v>1158</v>
      </c>
      <c r="C593" s="1" t="s">
        <v>1251</v>
      </c>
      <c r="D593" s="1" t="s">
        <v>176</v>
      </c>
      <c r="E593" s="21" t="s">
        <v>1259</v>
      </c>
      <c r="F593" s="1">
        <v>1</v>
      </c>
      <c r="G593" s="1">
        <v>1</v>
      </c>
      <c r="H593" s="1">
        <v>37</v>
      </c>
      <c r="I593" s="1">
        <v>150</v>
      </c>
      <c r="J593" s="1">
        <v>40</v>
      </c>
      <c r="K593" s="72" t="s">
        <v>6455</v>
      </c>
      <c r="L593" s="81"/>
      <c r="M593" s="78"/>
    </row>
    <row r="594" spans="1:13">
      <c r="A594" s="1">
        <v>100003642</v>
      </c>
      <c r="B594" s="1" t="s">
        <v>1158</v>
      </c>
      <c r="C594" s="1" t="s">
        <v>1251</v>
      </c>
      <c r="D594" s="1" t="s">
        <v>176</v>
      </c>
      <c r="E594" s="21" t="s">
        <v>1261</v>
      </c>
      <c r="F594" s="1">
        <v>1</v>
      </c>
      <c r="G594" s="1">
        <v>1</v>
      </c>
      <c r="H594" s="1">
        <v>180</v>
      </c>
      <c r="I594" s="1">
        <v>280</v>
      </c>
      <c r="J594" s="1">
        <v>70</v>
      </c>
      <c r="K594" s="72" t="s">
        <v>6455</v>
      </c>
      <c r="L594" s="81"/>
      <c r="M594" s="78"/>
    </row>
    <row r="595" spans="1:13">
      <c r="A595" s="1">
        <v>100003652</v>
      </c>
      <c r="B595" s="1" t="s">
        <v>1158</v>
      </c>
      <c r="C595" s="1" t="s">
        <v>1251</v>
      </c>
      <c r="D595" s="1" t="s">
        <v>176</v>
      </c>
      <c r="E595" s="21" t="s">
        <v>1263</v>
      </c>
      <c r="F595" s="1">
        <v>1</v>
      </c>
      <c r="G595" s="1">
        <v>1</v>
      </c>
      <c r="H595" s="1">
        <v>46</v>
      </c>
      <c r="I595" s="1">
        <v>150</v>
      </c>
      <c r="J595" s="1">
        <v>40</v>
      </c>
      <c r="K595" s="72" t="s">
        <v>6455</v>
      </c>
      <c r="L595" s="81"/>
      <c r="M595" s="78"/>
    </row>
    <row r="596" spans="1:13">
      <c r="A596" s="1">
        <v>100003656</v>
      </c>
      <c r="B596" s="1" t="s">
        <v>1158</v>
      </c>
      <c r="C596" s="1" t="s">
        <v>1251</v>
      </c>
      <c r="D596" s="1" t="s">
        <v>176</v>
      </c>
      <c r="E596" s="21" t="s">
        <v>1265</v>
      </c>
      <c r="F596" s="1">
        <v>1</v>
      </c>
      <c r="G596" s="1">
        <v>1</v>
      </c>
      <c r="H596" s="1">
        <v>268</v>
      </c>
      <c r="I596" s="1">
        <v>400</v>
      </c>
      <c r="J596" s="1">
        <v>100</v>
      </c>
      <c r="K596" s="72" t="s">
        <v>6455</v>
      </c>
      <c r="L596" s="81"/>
      <c r="M596" s="78"/>
    </row>
    <row r="597" spans="1:13">
      <c r="A597" s="1">
        <v>100003663</v>
      </c>
      <c r="B597" s="1" t="s">
        <v>1158</v>
      </c>
      <c r="C597" s="1" t="s">
        <v>1251</v>
      </c>
      <c r="D597" s="1" t="s">
        <v>1267</v>
      </c>
      <c r="E597" s="21" t="s">
        <v>1268</v>
      </c>
      <c r="F597" s="1">
        <v>1</v>
      </c>
      <c r="G597" s="1">
        <v>1</v>
      </c>
      <c r="H597" s="1">
        <v>111</v>
      </c>
      <c r="I597" s="1">
        <v>280</v>
      </c>
      <c r="J597" s="1">
        <v>70</v>
      </c>
      <c r="K597" s="72" t="s">
        <v>6455</v>
      </c>
      <c r="L597" s="81"/>
      <c r="M597" s="78"/>
    </row>
    <row r="598" spans="1:13">
      <c r="A598" s="1">
        <v>100003667</v>
      </c>
      <c r="B598" s="1" t="s">
        <v>1158</v>
      </c>
      <c r="C598" s="1" t="s">
        <v>1251</v>
      </c>
      <c r="D598" s="1" t="s">
        <v>176</v>
      </c>
      <c r="E598" s="21" t="s">
        <v>1270</v>
      </c>
      <c r="F598" s="1">
        <v>1</v>
      </c>
      <c r="G598" s="1">
        <v>1</v>
      </c>
      <c r="H598" s="1">
        <v>208</v>
      </c>
      <c r="I598" s="1">
        <v>400</v>
      </c>
      <c r="J598" s="1">
        <v>100</v>
      </c>
      <c r="K598" s="72" t="s">
        <v>6455</v>
      </c>
      <c r="L598" s="81"/>
      <c r="M598" s="78"/>
    </row>
    <row r="599" spans="1:13">
      <c r="A599" s="1">
        <v>100003685</v>
      </c>
      <c r="B599" s="1" t="s">
        <v>1158</v>
      </c>
      <c r="C599" s="1" t="s">
        <v>1251</v>
      </c>
      <c r="D599" s="1" t="s">
        <v>21</v>
      </c>
      <c r="E599" s="21" t="s">
        <v>1275</v>
      </c>
      <c r="F599" s="1">
        <v>1</v>
      </c>
      <c r="G599" s="1">
        <v>1</v>
      </c>
      <c r="H599" s="1">
        <v>377</v>
      </c>
      <c r="I599" s="1">
        <v>470</v>
      </c>
      <c r="J599" s="1">
        <v>120</v>
      </c>
      <c r="K599" s="72" t="s">
        <v>6455</v>
      </c>
      <c r="L599" s="81"/>
      <c r="M599" s="78"/>
    </row>
    <row r="600" spans="1:13">
      <c r="A600" s="1">
        <v>100003703</v>
      </c>
      <c r="B600" s="1" t="s">
        <v>1158</v>
      </c>
      <c r="C600" s="1" t="s">
        <v>1251</v>
      </c>
      <c r="D600" s="1" t="s">
        <v>12</v>
      </c>
      <c r="E600" s="21" t="s">
        <v>1280</v>
      </c>
      <c r="F600" s="1">
        <v>1</v>
      </c>
      <c r="G600" s="1">
        <v>1</v>
      </c>
      <c r="H600" s="1">
        <v>674</v>
      </c>
      <c r="I600" s="1">
        <v>570</v>
      </c>
      <c r="J600" s="1">
        <v>140</v>
      </c>
      <c r="K600" s="72" t="s">
        <v>6455</v>
      </c>
      <c r="L600" s="81"/>
      <c r="M600" s="78"/>
    </row>
    <row r="601" spans="1:13">
      <c r="A601" s="1">
        <v>100003706</v>
      </c>
      <c r="B601" s="1" t="s">
        <v>1158</v>
      </c>
      <c r="C601" s="1" t="s">
        <v>1251</v>
      </c>
      <c r="D601" s="1" t="s">
        <v>12</v>
      </c>
      <c r="E601" s="21" t="s">
        <v>1282</v>
      </c>
      <c r="F601" s="1">
        <v>1</v>
      </c>
      <c r="G601" s="1">
        <v>1</v>
      </c>
      <c r="H601" s="1">
        <v>422</v>
      </c>
      <c r="I601" s="1">
        <v>470</v>
      </c>
      <c r="J601" s="1">
        <v>120</v>
      </c>
      <c r="K601" s="72" t="s">
        <v>6455</v>
      </c>
      <c r="L601" s="81"/>
      <c r="M601" s="78"/>
    </row>
    <row r="602" spans="1:13">
      <c r="A602" s="1">
        <v>100003711</v>
      </c>
      <c r="B602" s="1" t="s">
        <v>1158</v>
      </c>
      <c r="C602" s="1" t="s">
        <v>1251</v>
      </c>
      <c r="D602" s="1" t="s">
        <v>750</v>
      </c>
      <c r="E602" s="21" t="s">
        <v>1283</v>
      </c>
      <c r="F602" s="1">
        <v>1</v>
      </c>
      <c r="G602" s="1">
        <v>1</v>
      </c>
      <c r="H602" s="1">
        <v>456</v>
      </c>
      <c r="I602" s="1">
        <v>470</v>
      </c>
      <c r="J602" s="1">
        <v>120</v>
      </c>
      <c r="K602" s="72" t="s">
        <v>6455</v>
      </c>
      <c r="L602" s="81"/>
      <c r="M602" s="78"/>
    </row>
    <row r="603" spans="1:13">
      <c r="A603" s="1">
        <v>100003715</v>
      </c>
      <c r="B603" s="1" t="s">
        <v>1158</v>
      </c>
      <c r="C603" s="1" t="s">
        <v>1251</v>
      </c>
      <c r="D603" s="1" t="s">
        <v>1284</v>
      </c>
      <c r="E603" s="21" t="s">
        <v>1285</v>
      </c>
      <c r="F603" s="1">
        <v>1</v>
      </c>
      <c r="G603" s="1">
        <v>1</v>
      </c>
      <c r="H603" s="1">
        <v>171</v>
      </c>
      <c r="I603" s="1">
        <v>280</v>
      </c>
      <c r="J603" s="1">
        <v>70</v>
      </c>
      <c r="K603" s="72" t="s">
        <v>6455</v>
      </c>
      <c r="L603" s="81"/>
      <c r="M603" s="78"/>
    </row>
    <row r="604" spans="1:13">
      <c r="A604" s="1">
        <v>100003716</v>
      </c>
      <c r="B604" s="1" t="s">
        <v>1158</v>
      </c>
      <c r="C604" s="1" t="s">
        <v>1251</v>
      </c>
      <c r="D604" s="1" t="s">
        <v>692</v>
      </c>
      <c r="E604" s="21" t="s">
        <v>1286</v>
      </c>
      <c r="F604" s="1">
        <v>1</v>
      </c>
      <c r="G604" s="1">
        <v>1</v>
      </c>
      <c r="H604" s="1">
        <v>426</v>
      </c>
      <c r="I604" s="1">
        <v>470</v>
      </c>
      <c r="J604" s="1">
        <v>120</v>
      </c>
      <c r="K604" s="72" t="s">
        <v>6455</v>
      </c>
      <c r="L604" s="81"/>
      <c r="M604" s="78"/>
    </row>
    <row r="605" spans="1:13">
      <c r="A605" s="1">
        <v>100003719</v>
      </c>
      <c r="B605" s="1" t="s">
        <v>1158</v>
      </c>
      <c r="C605" s="1" t="s">
        <v>1251</v>
      </c>
      <c r="D605" s="1" t="s">
        <v>12</v>
      </c>
      <c r="E605" s="21" t="s">
        <v>1287</v>
      </c>
      <c r="F605" s="1">
        <v>1</v>
      </c>
      <c r="G605" s="1">
        <v>1</v>
      </c>
      <c r="H605" s="1">
        <v>755</v>
      </c>
      <c r="I605" s="1">
        <v>740</v>
      </c>
      <c r="J605" s="1">
        <v>190</v>
      </c>
      <c r="K605" s="72" t="s">
        <v>6455</v>
      </c>
      <c r="L605" s="81"/>
      <c r="M605" s="78"/>
    </row>
    <row r="606" spans="1:13">
      <c r="A606" s="1">
        <v>100003726</v>
      </c>
      <c r="B606" s="1" t="s">
        <v>1158</v>
      </c>
      <c r="C606" s="1" t="s">
        <v>1251</v>
      </c>
      <c r="D606" s="1" t="s">
        <v>1288</v>
      </c>
      <c r="E606" s="21" t="s">
        <v>1289</v>
      </c>
      <c r="F606" s="1">
        <v>1</v>
      </c>
      <c r="G606" s="1">
        <v>1</v>
      </c>
      <c r="H606" s="1">
        <v>154</v>
      </c>
      <c r="I606" s="1">
        <v>280</v>
      </c>
      <c r="J606" s="1">
        <v>70</v>
      </c>
      <c r="K606" s="72" t="s">
        <v>6455</v>
      </c>
      <c r="L606" s="81"/>
      <c r="M606" s="78"/>
    </row>
    <row r="607" spans="1:13">
      <c r="A607" s="1">
        <v>100003731</v>
      </c>
      <c r="B607" s="1" t="s">
        <v>1158</v>
      </c>
      <c r="C607" s="1" t="s">
        <v>1251</v>
      </c>
      <c r="D607" s="1" t="s">
        <v>176</v>
      </c>
      <c r="E607" s="21" t="s">
        <v>1291</v>
      </c>
      <c r="F607" s="1">
        <v>1</v>
      </c>
      <c r="G607" s="1">
        <v>1</v>
      </c>
      <c r="H607" s="1">
        <v>264</v>
      </c>
      <c r="I607" s="1">
        <v>400</v>
      </c>
      <c r="J607" s="1">
        <v>100</v>
      </c>
      <c r="K607" s="72" t="s">
        <v>6455</v>
      </c>
      <c r="L607" s="81"/>
      <c r="M607" s="78"/>
    </row>
    <row r="608" spans="1:13">
      <c r="A608" s="1">
        <v>100003744</v>
      </c>
      <c r="B608" s="1" t="s">
        <v>1158</v>
      </c>
      <c r="C608" s="1" t="s">
        <v>1251</v>
      </c>
      <c r="D608" s="1" t="s">
        <v>12</v>
      </c>
      <c r="E608" s="21" t="s">
        <v>1293</v>
      </c>
      <c r="F608" s="1">
        <v>2</v>
      </c>
      <c r="G608" s="1">
        <v>1</v>
      </c>
      <c r="H608" s="1">
        <v>500</v>
      </c>
      <c r="I608" s="1">
        <v>570</v>
      </c>
      <c r="J608" s="1">
        <v>140</v>
      </c>
      <c r="K608" s="72" t="s">
        <v>6455</v>
      </c>
      <c r="L608" s="81"/>
      <c r="M608" s="78"/>
    </row>
    <row r="609" spans="1:13">
      <c r="A609" s="1">
        <v>100003744</v>
      </c>
      <c r="B609" s="1" t="s">
        <v>1158</v>
      </c>
      <c r="C609" s="1" t="s">
        <v>1251</v>
      </c>
      <c r="D609" s="1" t="s">
        <v>12</v>
      </c>
      <c r="E609" s="21" t="s">
        <v>5641</v>
      </c>
      <c r="F609" s="1">
        <v>2</v>
      </c>
      <c r="G609" s="1">
        <v>1</v>
      </c>
      <c r="H609" s="1">
        <v>354</v>
      </c>
      <c r="I609" s="1">
        <v>470</v>
      </c>
      <c r="J609" s="1">
        <v>120</v>
      </c>
      <c r="K609" s="72" t="s">
        <v>6455</v>
      </c>
      <c r="L609" s="81"/>
      <c r="M609" s="78"/>
    </row>
    <row r="610" spans="1:13">
      <c r="A610" s="1">
        <v>100003752</v>
      </c>
      <c r="B610" s="1" t="s">
        <v>1158</v>
      </c>
      <c r="C610" s="1" t="s">
        <v>1251</v>
      </c>
      <c r="D610" s="1" t="s">
        <v>21</v>
      </c>
      <c r="E610" s="21" t="s">
        <v>1295</v>
      </c>
      <c r="F610" s="1">
        <v>1</v>
      </c>
      <c r="G610" s="1">
        <v>1</v>
      </c>
      <c r="H610" s="1">
        <v>268</v>
      </c>
      <c r="I610" s="1">
        <v>400</v>
      </c>
      <c r="J610" s="1">
        <v>100</v>
      </c>
      <c r="K610" s="72" t="s">
        <v>6455</v>
      </c>
      <c r="L610" s="81"/>
      <c r="M610" s="78"/>
    </row>
    <row r="611" spans="1:13">
      <c r="A611" s="1">
        <v>100003761</v>
      </c>
      <c r="B611" s="1" t="s">
        <v>1158</v>
      </c>
      <c r="C611" s="1" t="s">
        <v>1251</v>
      </c>
      <c r="D611" s="1" t="s">
        <v>12</v>
      </c>
      <c r="E611" s="21" t="s">
        <v>1296</v>
      </c>
      <c r="F611" s="1">
        <v>1</v>
      </c>
      <c r="G611" s="1">
        <v>1</v>
      </c>
      <c r="H611" s="1">
        <v>27</v>
      </c>
      <c r="I611" s="1">
        <v>150</v>
      </c>
      <c r="J611" s="1">
        <v>40</v>
      </c>
      <c r="K611" s="72" t="s">
        <v>6455</v>
      </c>
      <c r="L611" s="81"/>
      <c r="M611" s="78"/>
    </row>
    <row r="612" spans="1:13">
      <c r="A612" s="1">
        <v>100003769</v>
      </c>
      <c r="B612" s="1" t="s">
        <v>1158</v>
      </c>
      <c r="C612" s="1" t="s">
        <v>1299</v>
      </c>
      <c r="D612" s="1" t="s">
        <v>12</v>
      </c>
      <c r="E612" s="21" t="s">
        <v>1298</v>
      </c>
      <c r="F612" s="1">
        <v>1</v>
      </c>
      <c r="G612" s="1">
        <v>1</v>
      </c>
      <c r="H612" s="1">
        <v>459</v>
      </c>
      <c r="I612" s="1">
        <v>470</v>
      </c>
      <c r="J612" s="1">
        <v>120</v>
      </c>
      <c r="K612" s="72" t="s">
        <v>6455</v>
      </c>
      <c r="L612" s="81"/>
      <c r="M612" s="78"/>
    </row>
    <row r="613" spans="1:13">
      <c r="A613" s="1">
        <v>100003778</v>
      </c>
      <c r="B613" s="1" t="s">
        <v>1158</v>
      </c>
      <c r="C613" s="1" t="s">
        <v>1299</v>
      </c>
      <c r="D613" s="1" t="s">
        <v>12</v>
      </c>
      <c r="E613" s="21" t="s">
        <v>1301</v>
      </c>
      <c r="F613" s="1">
        <v>1</v>
      </c>
      <c r="G613" s="1">
        <v>1</v>
      </c>
      <c r="H613" s="1">
        <v>16</v>
      </c>
      <c r="I613" s="1">
        <v>100</v>
      </c>
      <c r="J613" s="1">
        <v>25</v>
      </c>
      <c r="K613" s="72" t="s">
        <v>6455</v>
      </c>
      <c r="L613" s="81"/>
      <c r="M613" s="78"/>
    </row>
    <row r="614" spans="1:13">
      <c r="A614" s="1">
        <v>100003781</v>
      </c>
      <c r="B614" s="1" t="s">
        <v>1158</v>
      </c>
      <c r="C614" s="1" t="s">
        <v>1299</v>
      </c>
      <c r="D614" s="1" t="s">
        <v>1303</v>
      </c>
      <c r="E614" s="21" t="s">
        <v>1304</v>
      </c>
      <c r="F614" s="1">
        <v>1</v>
      </c>
      <c r="G614" s="1">
        <v>1</v>
      </c>
      <c r="H614" s="1">
        <v>354</v>
      </c>
      <c r="I614" s="1">
        <v>470</v>
      </c>
      <c r="J614" s="1">
        <v>120</v>
      </c>
      <c r="K614" s="72" t="s">
        <v>6455</v>
      </c>
      <c r="L614" s="81"/>
      <c r="M614" s="78"/>
    </row>
    <row r="615" spans="1:13">
      <c r="A615" s="1">
        <v>100003788</v>
      </c>
      <c r="B615" s="1" t="s">
        <v>1158</v>
      </c>
      <c r="C615" s="1" t="s">
        <v>1299</v>
      </c>
      <c r="D615" s="1" t="s">
        <v>12</v>
      </c>
      <c r="E615" s="21" t="s">
        <v>1306</v>
      </c>
      <c r="F615" s="1">
        <v>1</v>
      </c>
      <c r="G615" s="1">
        <v>1</v>
      </c>
      <c r="H615" s="1">
        <v>228</v>
      </c>
      <c r="I615" s="1">
        <v>400</v>
      </c>
      <c r="J615" s="1">
        <v>100</v>
      </c>
      <c r="K615" s="72" t="s">
        <v>6455</v>
      </c>
      <c r="L615" s="81"/>
      <c r="M615" s="78"/>
    </row>
    <row r="616" spans="1:13">
      <c r="A616" s="1">
        <v>100003806</v>
      </c>
      <c r="B616" s="1" t="s">
        <v>1158</v>
      </c>
      <c r="C616" s="1" t="s">
        <v>1299</v>
      </c>
      <c r="D616" s="1" t="s">
        <v>12</v>
      </c>
      <c r="E616" s="21" t="s">
        <v>1308</v>
      </c>
      <c r="F616" s="1">
        <v>1</v>
      </c>
      <c r="G616" s="1">
        <v>1</v>
      </c>
      <c r="H616" s="1">
        <v>15</v>
      </c>
      <c r="I616" s="1">
        <v>100</v>
      </c>
      <c r="J616" s="1">
        <v>25</v>
      </c>
      <c r="K616" s="72" t="s">
        <v>6455</v>
      </c>
      <c r="L616" s="81"/>
      <c r="M616" s="78"/>
    </row>
    <row r="617" spans="1:13">
      <c r="A617" s="1">
        <v>100003809</v>
      </c>
      <c r="B617" s="1" t="s">
        <v>1158</v>
      </c>
      <c r="C617" s="1" t="s">
        <v>1299</v>
      </c>
      <c r="D617" s="1" t="s">
        <v>46</v>
      </c>
      <c r="E617" s="21" t="s">
        <v>1310</v>
      </c>
      <c r="F617" s="1">
        <v>1</v>
      </c>
      <c r="G617" s="1">
        <v>1</v>
      </c>
      <c r="H617" s="1">
        <v>73</v>
      </c>
      <c r="I617" s="1">
        <v>230</v>
      </c>
      <c r="J617" s="1">
        <v>60</v>
      </c>
      <c r="K617" s="72" t="s">
        <v>6455</v>
      </c>
      <c r="L617" s="81"/>
      <c r="M617" s="78"/>
    </row>
    <row r="618" spans="1:13">
      <c r="A618" s="1">
        <v>100003813</v>
      </c>
      <c r="B618" s="1" t="s">
        <v>1158</v>
      </c>
      <c r="C618" s="1" t="s">
        <v>1299</v>
      </c>
      <c r="D618" s="1" t="s">
        <v>18</v>
      </c>
      <c r="E618" s="21" t="s">
        <v>1311</v>
      </c>
      <c r="F618" s="1">
        <v>1</v>
      </c>
      <c r="G618" s="1">
        <v>1</v>
      </c>
      <c r="H618" s="1">
        <v>383</v>
      </c>
      <c r="I618" s="1">
        <v>470</v>
      </c>
      <c r="J618" s="1">
        <v>120</v>
      </c>
      <c r="K618" s="72" t="s">
        <v>6455</v>
      </c>
      <c r="L618" s="81"/>
      <c r="M618" s="78"/>
    </row>
    <row r="619" spans="1:13">
      <c r="A619" s="1">
        <v>100003821</v>
      </c>
      <c r="B619" s="1" t="s">
        <v>1158</v>
      </c>
      <c r="C619" s="1" t="s">
        <v>1299</v>
      </c>
      <c r="D619" s="1" t="s">
        <v>12</v>
      </c>
      <c r="E619" s="21" t="s">
        <v>1312</v>
      </c>
      <c r="F619" s="1">
        <v>1</v>
      </c>
      <c r="G619" s="1">
        <v>1</v>
      </c>
      <c r="H619" s="1">
        <v>343</v>
      </c>
      <c r="I619" s="1">
        <v>470</v>
      </c>
      <c r="J619" s="1">
        <v>120</v>
      </c>
      <c r="K619" s="72" t="s">
        <v>6455</v>
      </c>
      <c r="L619" s="81"/>
      <c r="M619" s="78"/>
    </row>
    <row r="620" spans="1:13">
      <c r="A620" s="1">
        <v>100003823</v>
      </c>
      <c r="B620" s="1" t="s">
        <v>1158</v>
      </c>
      <c r="C620" s="1" t="s">
        <v>1299</v>
      </c>
      <c r="D620" s="1" t="s">
        <v>1314</v>
      </c>
      <c r="E620" s="21" t="s">
        <v>1315</v>
      </c>
      <c r="F620" s="1">
        <v>1</v>
      </c>
      <c r="G620" s="1">
        <v>1</v>
      </c>
      <c r="H620" s="1">
        <v>446</v>
      </c>
      <c r="I620" s="1">
        <v>470</v>
      </c>
      <c r="J620" s="1">
        <v>120</v>
      </c>
      <c r="K620" s="72" t="s">
        <v>6455</v>
      </c>
      <c r="L620" s="81"/>
      <c r="M620" s="78"/>
    </row>
    <row r="621" spans="1:13">
      <c r="A621" s="1">
        <v>100003832</v>
      </c>
      <c r="B621" s="1" t="s">
        <v>1158</v>
      </c>
      <c r="C621" s="1" t="s">
        <v>1299</v>
      </c>
      <c r="D621" s="1" t="s">
        <v>1316</v>
      </c>
      <c r="E621" s="21" t="s">
        <v>1317</v>
      </c>
      <c r="F621" s="1">
        <v>1</v>
      </c>
      <c r="G621" s="1">
        <v>1</v>
      </c>
      <c r="H621" s="1">
        <v>423</v>
      </c>
      <c r="I621" s="1">
        <v>470</v>
      </c>
      <c r="J621" s="1">
        <v>120</v>
      </c>
      <c r="K621" s="72" t="s">
        <v>6455</v>
      </c>
      <c r="L621" s="81"/>
      <c r="M621" s="78"/>
    </row>
    <row r="622" spans="1:13">
      <c r="A622" s="1">
        <v>100003836</v>
      </c>
      <c r="B622" s="1" t="s">
        <v>1158</v>
      </c>
      <c r="C622" s="1" t="s">
        <v>1299</v>
      </c>
      <c r="D622" s="1" t="s">
        <v>12</v>
      </c>
      <c r="E622" s="21" t="s">
        <v>1318</v>
      </c>
      <c r="F622" s="1">
        <v>1</v>
      </c>
      <c r="G622" s="1">
        <v>1</v>
      </c>
      <c r="H622" s="1">
        <v>238</v>
      </c>
      <c r="I622" s="1">
        <v>400</v>
      </c>
      <c r="J622" s="1">
        <v>100</v>
      </c>
      <c r="K622" s="72" t="s">
        <v>6455</v>
      </c>
      <c r="L622" s="81"/>
      <c r="M622" s="78"/>
    </row>
    <row r="623" spans="1:13">
      <c r="A623" s="1">
        <v>100003842</v>
      </c>
      <c r="B623" s="1" t="s">
        <v>1158</v>
      </c>
      <c r="C623" s="1" t="s">
        <v>1299</v>
      </c>
      <c r="D623" s="1" t="s">
        <v>176</v>
      </c>
      <c r="E623" s="21" t="s">
        <v>1319</v>
      </c>
      <c r="F623" s="1">
        <v>1</v>
      </c>
      <c r="G623" s="1">
        <v>1</v>
      </c>
      <c r="H623" s="1">
        <v>374</v>
      </c>
      <c r="I623" s="1">
        <v>470</v>
      </c>
      <c r="J623" s="1">
        <v>120</v>
      </c>
      <c r="K623" s="72" t="s">
        <v>6455</v>
      </c>
      <c r="L623" s="81"/>
      <c r="M623" s="78"/>
    </row>
    <row r="624" spans="1:13">
      <c r="A624" s="1">
        <v>100003848</v>
      </c>
      <c r="B624" s="1" t="s">
        <v>1158</v>
      </c>
      <c r="C624" s="1" t="s">
        <v>1299</v>
      </c>
      <c r="D624" s="1" t="s">
        <v>176</v>
      </c>
      <c r="E624" s="21" t="s">
        <v>1320</v>
      </c>
      <c r="F624" s="1">
        <v>1</v>
      </c>
      <c r="G624" s="1">
        <v>1</v>
      </c>
      <c r="H624" s="1">
        <v>170</v>
      </c>
      <c r="I624" s="1">
        <v>280</v>
      </c>
      <c r="J624" s="1">
        <v>70</v>
      </c>
      <c r="K624" s="72" t="s">
        <v>6455</v>
      </c>
      <c r="L624" s="81"/>
      <c r="M624" s="78"/>
    </row>
    <row r="625" spans="1:13">
      <c r="A625" s="1">
        <v>100003857</v>
      </c>
      <c r="B625" s="1" t="s">
        <v>1158</v>
      </c>
      <c r="C625" s="1" t="s">
        <v>1299</v>
      </c>
      <c r="D625" s="1" t="s">
        <v>12</v>
      </c>
      <c r="E625" s="21" t="s">
        <v>1322</v>
      </c>
      <c r="F625" s="1">
        <v>1</v>
      </c>
      <c r="G625" s="1">
        <v>1</v>
      </c>
      <c r="H625" s="1">
        <v>257</v>
      </c>
      <c r="I625" s="1">
        <v>400</v>
      </c>
      <c r="J625" s="1">
        <v>100</v>
      </c>
      <c r="K625" s="72" t="s">
        <v>6455</v>
      </c>
      <c r="L625" s="81"/>
      <c r="M625" s="78"/>
    </row>
    <row r="626" spans="1:13">
      <c r="A626" s="1">
        <v>100003860</v>
      </c>
      <c r="B626" s="1" t="s">
        <v>1158</v>
      </c>
      <c r="C626" s="1" t="s">
        <v>1299</v>
      </c>
      <c r="D626" s="1" t="s">
        <v>12</v>
      </c>
      <c r="E626" s="21" t="s">
        <v>1324</v>
      </c>
      <c r="F626" s="1">
        <v>1</v>
      </c>
      <c r="G626" s="1">
        <v>1</v>
      </c>
      <c r="H626" s="1">
        <v>34</v>
      </c>
      <c r="I626" s="1">
        <v>150</v>
      </c>
      <c r="J626" s="1">
        <v>40</v>
      </c>
      <c r="K626" s="72" t="s">
        <v>6455</v>
      </c>
      <c r="L626" s="81"/>
      <c r="M626" s="78"/>
    </row>
    <row r="627" spans="1:13">
      <c r="A627" s="1">
        <v>100003866</v>
      </c>
      <c r="B627" s="1" t="s">
        <v>1158</v>
      </c>
      <c r="C627" s="1" t="s">
        <v>1299</v>
      </c>
      <c r="D627" s="1" t="s">
        <v>176</v>
      </c>
      <c r="E627" s="21" t="s">
        <v>1326</v>
      </c>
      <c r="F627" s="1">
        <v>1</v>
      </c>
      <c r="G627" s="1">
        <v>1</v>
      </c>
      <c r="H627" s="1">
        <v>180</v>
      </c>
      <c r="I627" s="1">
        <v>280</v>
      </c>
      <c r="J627" s="1">
        <v>70</v>
      </c>
      <c r="K627" s="72" t="s">
        <v>6455</v>
      </c>
      <c r="L627" s="81"/>
      <c r="M627" s="78"/>
    </row>
    <row r="628" spans="1:13">
      <c r="A628" s="1">
        <v>100003870</v>
      </c>
      <c r="B628" s="1" t="s">
        <v>1158</v>
      </c>
      <c r="C628" s="1" t="s">
        <v>1329</v>
      </c>
      <c r="D628" s="1" t="s">
        <v>176</v>
      </c>
      <c r="E628" s="21" t="s">
        <v>1328</v>
      </c>
      <c r="F628" s="1">
        <v>1</v>
      </c>
      <c r="G628" s="1">
        <v>1</v>
      </c>
      <c r="H628" s="1">
        <v>180</v>
      </c>
      <c r="I628" s="1">
        <v>280</v>
      </c>
      <c r="J628" s="1">
        <v>70</v>
      </c>
      <c r="K628" s="72" t="s">
        <v>6455</v>
      </c>
      <c r="L628" s="81"/>
      <c r="M628" s="78"/>
    </row>
    <row r="629" spans="1:13">
      <c r="A629" s="1">
        <v>100003876</v>
      </c>
      <c r="B629" s="1" t="s">
        <v>1158</v>
      </c>
      <c r="C629" s="1" t="s">
        <v>1329</v>
      </c>
      <c r="D629" s="1" t="s">
        <v>12</v>
      </c>
      <c r="E629" s="21" t="s">
        <v>1331</v>
      </c>
      <c r="F629" s="1">
        <v>1</v>
      </c>
      <c r="G629" s="1">
        <v>1</v>
      </c>
      <c r="H629" s="1">
        <v>214</v>
      </c>
      <c r="I629" s="1">
        <v>400</v>
      </c>
      <c r="J629" s="1">
        <v>100</v>
      </c>
      <c r="K629" s="72" t="s">
        <v>6455</v>
      </c>
      <c r="L629" s="81"/>
      <c r="M629" s="78"/>
    </row>
    <row r="630" spans="1:13">
      <c r="A630" s="1">
        <v>100003881</v>
      </c>
      <c r="B630" s="1" t="s">
        <v>1158</v>
      </c>
      <c r="C630" s="1" t="s">
        <v>1329</v>
      </c>
      <c r="D630" s="1" t="s">
        <v>12</v>
      </c>
      <c r="E630" s="21" t="s">
        <v>1333</v>
      </c>
      <c r="F630" s="1">
        <v>1</v>
      </c>
      <c r="G630" s="1">
        <v>1</v>
      </c>
      <c r="H630" s="1">
        <v>214</v>
      </c>
      <c r="I630" s="1">
        <v>400</v>
      </c>
      <c r="J630" s="1">
        <v>100</v>
      </c>
      <c r="K630" s="72" t="s">
        <v>6455</v>
      </c>
      <c r="L630" s="81"/>
      <c r="M630" s="78"/>
    </row>
    <row r="631" spans="1:13">
      <c r="A631" s="1">
        <v>100003894</v>
      </c>
      <c r="B631" s="1" t="s">
        <v>1158</v>
      </c>
      <c r="C631" s="1" t="s">
        <v>1329</v>
      </c>
      <c r="D631" s="1" t="s">
        <v>12</v>
      </c>
      <c r="E631" s="21" t="s">
        <v>1335</v>
      </c>
      <c r="F631" s="1">
        <v>1</v>
      </c>
      <c r="G631" s="1">
        <v>1</v>
      </c>
      <c r="H631" s="1">
        <v>45</v>
      </c>
      <c r="I631" s="1">
        <v>150</v>
      </c>
      <c r="J631" s="1">
        <v>40</v>
      </c>
      <c r="K631" s="72" t="s">
        <v>6455</v>
      </c>
      <c r="L631" s="81"/>
      <c r="M631" s="78"/>
    </row>
    <row r="632" spans="1:13">
      <c r="A632" s="1">
        <v>100003904</v>
      </c>
      <c r="B632" s="1" t="s">
        <v>1158</v>
      </c>
      <c r="C632" s="1" t="s">
        <v>1329</v>
      </c>
      <c r="D632" s="1" t="s">
        <v>1337</v>
      </c>
      <c r="E632" s="21" t="s">
        <v>1338</v>
      </c>
      <c r="F632" s="1">
        <v>1</v>
      </c>
      <c r="G632" s="1">
        <v>1</v>
      </c>
      <c r="H632" s="1">
        <v>163</v>
      </c>
      <c r="I632" s="1">
        <v>280</v>
      </c>
      <c r="J632" s="1">
        <v>70</v>
      </c>
      <c r="K632" s="72" t="s">
        <v>6455</v>
      </c>
      <c r="L632" s="81"/>
      <c r="M632" s="78"/>
    </row>
    <row r="633" spans="1:13">
      <c r="A633" s="1">
        <v>100003917</v>
      </c>
      <c r="B633" s="1" t="s">
        <v>1158</v>
      </c>
      <c r="C633" s="1" t="s">
        <v>1329</v>
      </c>
      <c r="D633" s="1" t="s">
        <v>100</v>
      </c>
      <c r="E633" s="21" t="s">
        <v>1340</v>
      </c>
      <c r="F633" s="1">
        <v>1</v>
      </c>
      <c r="G633" s="1">
        <v>1</v>
      </c>
      <c r="H633" s="1">
        <v>380</v>
      </c>
      <c r="I633" s="1">
        <v>470</v>
      </c>
      <c r="J633" s="1">
        <v>120</v>
      </c>
      <c r="K633" s="72" t="s">
        <v>6455</v>
      </c>
      <c r="L633" s="81"/>
      <c r="M633" s="78"/>
    </row>
    <row r="634" spans="1:13">
      <c r="A634" s="1">
        <v>100003930</v>
      </c>
      <c r="B634" s="1" t="s">
        <v>1158</v>
      </c>
      <c r="C634" s="1" t="s">
        <v>1329</v>
      </c>
      <c r="D634" s="1" t="s">
        <v>176</v>
      </c>
      <c r="E634" s="21" t="s">
        <v>1341</v>
      </c>
      <c r="F634" s="1">
        <v>1</v>
      </c>
      <c r="G634" s="1">
        <v>1</v>
      </c>
      <c r="H634" s="1">
        <v>146</v>
      </c>
      <c r="I634" s="1">
        <v>280</v>
      </c>
      <c r="J634" s="1">
        <v>70</v>
      </c>
      <c r="K634" s="72" t="s">
        <v>6455</v>
      </c>
      <c r="L634" s="81"/>
      <c r="M634" s="78"/>
    </row>
    <row r="635" spans="1:13">
      <c r="A635" s="1">
        <v>100003938</v>
      </c>
      <c r="B635" s="1" t="s">
        <v>1158</v>
      </c>
      <c r="C635" s="1" t="s">
        <v>1329</v>
      </c>
      <c r="D635" s="1" t="s">
        <v>365</v>
      </c>
      <c r="E635" s="21" t="s">
        <v>1343</v>
      </c>
      <c r="F635" s="1">
        <v>1</v>
      </c>
      <c r="G635" s="1">
        <v>1</v>
      </c>
      <c r="H635" s="1">
        <v>18</v>
      </c>
      <c r="I635" s="1">
        <v>100</v>
      </c>
      <c r="J635" s="1">
        <v>25</v>
      </c>
      <c r="K635" s="72" t="s">
        <v>6455</v>
      </c>
      <c r="L635" s="81"/>
      <c r="M635" s="78"/>
    </row>
    <row r="636" spans="1:13">
      <c r="A636" s="1">
        <v>100003939</v>
      </c>
      <c r="B636" s="1" t="s">
        <v>1158</v>
      </c>
      <c r="C636" s="1" t="s">
        <v>1329</v>
      </c>
      <c r="D636" s="1" t="s">
        <v>1345</v>
      </c>
      <c r="E636" s="21" t="s">
        <v>1343</v>
      </c>
      <c r="F636" s="1">
        <v>1</v>
      </c>
      <c r="G636" s="1">
        <v>1</v>
      </c>
      <c r="H636" s="1">
        <v>152</v>
      </c>
      <c r="I636" s="1">
        <v>280</v>
      </c>
      <c r="J636" s="1">
        <v>70</v>
      </c>
      <c r="K636" s="72" t="s">
        <v>6455</v>
      </c>
      <c r="L636" s="81"/>
      <c r="M636" s="78"/>
    </row>
    <row r="637" spans="1:13">
      <c r="A637" s="1">
        <v>100003944</v>
      </c>
      <c r="B637" s="1" t="s">
        <v>1158</v>
      </c>
      <c r="C637" s="1" t="s">
        <v>1329</v>
      </c>
      <c r="D637" s="1" t="s">
        <v>1346</v>
      </c>
      <c r="E637" s="21" t="s">
        <v>1347</v>
      </c>
      <c r="F637" s="1">
        <v>1</v>
      </c>
      <c r="G637" s="1">
        <v>1</v>
      </c>
      <c r="H637" s="1">
        <v>271</v>
      </c>
      <c r="I637" s="1">
        <v>400</v>
      </c>
      <c r="J637" s="1">
        <v>100</v>
      </c>
      <c r="K637" s="72" t="s">
        <v>6455</v>
      </c>
      <c r="L637" s="81"/>
      <c r="M637" s="78"/>
    </row>
    <row r="638" spans="1:13">
      <c r="A638" s="1">
        <v>100003948</v>
      </c>
      <c r="B638" s="1" t="s">
        <v>1158</v>
      </c>
      <c r="C638" s="1" t="s">
        <v>1329</v>
      </c>
      <c r="D638" s="1" t="s">
        <v>12</v>
      </c>
      <c r="E638" s="21" t="s">
        <v>1348</v>
      </c>
      <c r="F638" s="1">
        <v>1</v>
      </c>
      <c r="G638" s="1">
        <v>1</v>
      </c>
      <c r="H638" s="1">
        <v>475</v>
      </c>
      <c r="I638" s="1">
        <v>470</v>
      </c>
      <c r="J638" s="1">
        <v>120</v>
      </c>
      <c r="K638" s="72" t="s">
        <v>6455</v>
      </c>
      <c r="L638" s="81"/>
      <c r="M638" s="78"/>
    </row>
    <row r="639" spans="1:13">
      <c r="A639" s="1">
        <v>100003951</v>
      </c>
      <c r="B639" s="1" t="s">
        <v>1158</v>
      </c>
      <c r="C639" s="1" t="s">
        <v>1329</v>
      </c>
      <c r="D639" s="1" t="s">
        <v>167</v>
      </c>
      <c r="E639" s="21" t="s">
        <v>1349</v>
      </c>
      <c r="F639" s="1">
        <v>1</v>
      </c>
      <c r="G639" s="1">
        <v>1</v>
      </c>
      <c r="H639" s="1">
        <v>380</v>
      </c>
      <c r="I639" s="1">
        <v>470</v>
      </c>
      <c r="J639" s="1">
        <v>120</v>
      </c>
      <c r="K639" s="72" t="s">
        <v>6455</v>
      </c>
      <c r="L639" s="81"/>
      <c r="M639" s="78"/>
    </row>
    <row r="640" spans="1:13">
      <c r="A640" s="1">
        <v>100003955</v>
      </c>
      <c r="B640" s="1" t="s">
        <v>1158</v>
      </c>
      <c r="C640" s="1" t="s">
        <v>1329</v>
      </c>
      <c r="D640" s="1" t="s">
        <v>176</v>
      </c>
      <c r="E640" s="21" t="s">
        <v>1350</v>
      </c>
      <c r="F640" s="1">
        <v>1</v>
      </c>
      <c r="G640" s="1">
        <v>1</v>
      </c>
      <c r="H640" s="1">
        <v>76</v>
      </c>
      <c r="I640" s="1">
        <v>230</v>
      </c>
      <c r="J640" s="1">
        <v>60</v>
      </c>
      <c r="K640" s="72" t="s">
        <v>6455</v>
      </c>
      <c r="L640" s="81"/>
      <c r="M640" s="78"/>
    </row>
    <row r="641" spans="1:13">
      <c r="A641" s="1">
        <v>100003960</v>
      </c>
      <c r="B641" s="1" t="s">
        <v>1158</v>
      </c>
      <c r="C641" s="1" t="s">
        <v>1329</v>
      </c>
      <c r="D641" s="1" t="s">
        <v>1351</v>
      </c>
      <c r="E641" s="21" t="s">
        <v>1352</v>
      </c>
      <c r="F641" s="1">
        <v>1</v>
      </c>
      <c r="G641" s="1">
        <v>1</v>
      </c>
      <c r="H641" s="1">
        <v>331</v>
      </c>
      <c r="I641" s="1">
        <v>470</v>
      </c>
      <c r="J641" s="1">
        <v>120</v>
      </c>
      <c r="K641" s="72" t="s">
        <v>6455</v>
      </c>
      <c r="L641" s="81"/>
      <c r="M641" s="78"/>
    </row>
    <row r="642" spans="1:13">
      <c r="A642" s="1">
        <v>100003964</v>
      </c>
      <c r="B642" s="1" t="s">
        <v>1158</v>
      </c>
      <c r="C642" s="1" t="s">
        <v>1329</v>
      </c>
      <c r="D642" s="1" t="s">
        <v>12</v>
      </c>
      <c r="E642" s="21" t="s">
        <v>1353</v>
      </c>
      <c r="F642" s="1">
        <v>1</v>
      </c>
      <c r="G642" s="1">
        <v>1</v>
      </c>
      <c r="H642" s="1">
        <v>471</v>
      </c>
      <c r="I642" s="1">
        <v>470</v>
      </c>
      <c r="J642" s="1">
        <v>120</v>
      </c>
      <c r="K642" s="72" t="s">
        <v>6455</v>
      </c>
      <c r="L642" s="81"/>
      <c r="M642" s="78"/>
    </row>
    <row r="643" spans="1:13">
      <c r="A643" s="1">
        <v>100003974</v>
      </c>
      <c r="B643" s="1" t="s">
        <v>1158</v>
      </c>
      <c r="C643" s="1" t="s">
        <v>1329</v>
      </c>
      <c r="D643" s="1" t="s">
        <v>12</v>
      </c>
      <c r="E643" s="21" t="s">
        <v>1357</v>
      </c>
      <c r="F643" s="1">
        <v>1</v>
      </c>
      <c r="G643" s="1">
        <v>1</v>
      </c>
      <c r="H643" s="1">
        <v>353</v>
      </c>
      <c r="I643" s="1">
        <v>470</v>
      </c>
      <c r="J643" s="1">
        <v>120</v>
      </c>
      <c r="K643" s="72" t="s">
        <v>6455</v>
      </c>
      <c r="L643" s="81"/>
      <c r="M643" s="78"/>
    </row>
    <row r="644" spans="1:13">
      <c r="A644" s="1">
        <v>100003977</v>
      </c>
      <c r="B644" s="1" t="s">
        <v>1158</v>
      </c>
      <c r="C644" s="1" t="s">
        <v>1329</v>
      </c>
      <c r="D644" s="1" t="s">
        <v>72</v>
      </c>
      <c r="E644" s="21" t="s">
        <v>1358</v>
      </c>
      <c r="F644" s="1">
        <v>1</v>
      </c>
      <c r="G644" s="1">
        <v>1</v>
      </c>
      <c r="H644" s="1">
        <v>286</v>
      </c>
      <c r="I644" s="1">
        <v>400</v>
      </c>
      <c r="J644" s="1">
        <v>100</v>
      </c>
      <c r="K644" s="72" t="s">
        <v>6455</v>
      </c>
      <c r="L644" s="81"/>
      <c r="M644" s="78"/>
    </row>
    <row r="645" spans="1:13">
      <c r="A645" s="1">
        <v>100003980</v>
      </c>
      <c r="B645" s="1" t="s">
        <v>1158</v>
      </c>
      <c r="C645" s="1" t="s">
        <v>1329</v>
      </c>
      <c r="D645" s="1" t="s">
        <v>21</v>
      </c>
      <c r="E645" s="21" t="s">
        <v>1359</v>
      </c>
      <c r="F645" s="1">
        <v>1</v>
      </c>
      <c r="G645" s="1">
        <v>1</v>
      </c>
      <c r="H645" s="1">
        <v>343</v>
      </c>
      <c r="I645" s="1">
        <v>470</v>
      </c>
      <c r="J645" s="1">
        <v>120</v>
      </c>
      <c r="K645" s="72" t="s">
        <v>6455</v>
      </c>
      <c r="L645" s="81"/>
      <c r="M645" s="78"/>
    </row>
    <row r="646" spans="1:13">
      <c r="A646" s="1">
        <v>100003981</v>
      </c>
      <c r="B646" s="1" t="s">
        <v>1158</v>
      </c>
      <c r="C646" s="1" t="s">
        <v>1329</v>
      </c>
      <c r="D646" s="1" t="s">
        <v>12</v>
      </c>
      <c r="E646" s="21" t="s">
        <v>1360</v>
      </c>
      <c r="F646" s="1">
        <v>1</v>
      </c>
      <c r="G646" s="1">
        <v>1</v>
      </c>
      <c r="H646" s="1">
        <v>705</v>
      </c>
      <c r="I646" s="1">
        <v>740</v>
      </c>
      <c r="J646" s="1">
        <v>190</v>
      </c>
      <c r="K646" s="72" t="s">
        <v>6455</v>
      </c>
      <c r="L646" s="81"/>
      <c r="M646" s="78"/>
    </row>
    <row r="647" spans="1:13">
      <c r="A647" s="1">
        <v>100003984</v>
      </c>
      <c r="B647" s="1" t="s">
        <v>1158</v>
      </c>
      <c r="C647" s="1" t="s">
        <v>1329</v>
      </c>
      <c r="D647" s="1" t="s">
        <v>12</v>
      </c>
      <c r="E647" s="21" t="s">
        <v>1361</v>
      </c>
      <c r="F647" s="1">
        <v>1</v>
      </c>
      <c r="G647" s="1">
        <v>1</v>
      </c>
      <c r="H647" s="1">
        <v>474</v>
      </c>
      <c r="I647" s="1">
        <v>470</v>
      </c>
      <c r="J647" s="1">
        <v>120</v>
      </c>
      <c r="K647" s="72" t="s">
        <v>6455</v>
      </c>
      <c r="L647" s="81"/>
      <c r="M647" s="78"/>
    </row>
    <row r="648" spans="1:13">
      <c r="A648" s="1">
        <v>100003989</v>
      </c>
      <c r="B648" s="1" t="s">
        <v>1158</v>
      </c>
      <c r="C648" s="1" t="s">
        <v>1329</v>
      </c>
      <c r="D648" s="1" t="s">
        <v>18</v>
      </c>
      <c r="E648" s="21" t="s">
        <v>1362</v>
      </c>
      <c r="F648" s="1">
        <v>1</v>
      </c>
      <c r="G648" s="1">
        <v>1</v>
      </c>
      <c r="H648" s="1">
        <v>494</v>
      </c>
      <c r="I648" s="1">
        <v>470</v>
      </c>
      <c r="J648" s="1">
        <v>120</v>
      </c>
      <c r="K648" s="72" t="s">
        <v>6455</v>
      </c>
      <c r="L648" s="81"/>
      <c r="M648" s="78"/>
    </row>
    <row r="649" spans="1:13">
      <c r="A649" s="1">
        <v>100003990</v>
      </c>
      <c r="B649" s="1" t="s">
        <v>1158</v>
      </c>
      <c r="C649" s="1" t="s">
        <v>1329</v>
      </c>
      <c r="D649" s="1" t="s">
        <v>12</v>
      </c>
      <c r="E649" s="21" t="s">
        <v>1363</v>
      </c>
      <c r="F649" s="1">
        <v>1</v>
      </c>
      <c r="G649" s="1">
        <v>1</v>
      </c>
      <c r="H649" s="1">
        <v>626</v>
      </c>
      <c r="I649" s="1">
        <v>800</v>
      </c>
      <c r="J649" s="1">
        <v>200</v>
      </c>
      <c r="K649" s="72" t="s">
        <v>6053</v>
      </c>
      <c r="L649" s="81"/>
      <c r="M649" s="78"/>
    </row>
    <row r="650" spans="1:13">
      <c r="A650" s="1">
        <v>100003993</v>
      </c>
      <c r="B650" s="1" t="s">
        <v>1158</v>
      </c>
      <c r="C650" s="1" t="s">
        <v>1329</v>
      </c>
      <c r="D650" s="1" t="s">
        <v>1010</v>
      </c>
      <c r="E650" s="21" t="s">
        <v>1364</v>
      </c>
      <c r="F650" s="1">
        <v>1</v>
      </c>
      <c r="G650" s="1">
        <v>1</v>
      </c>
      <c r="H650" s="1">
        <v>631</v>
      </c>
      <c r="I650" s="1">
        <v>570</v>
      </c>
      <c r="J650" s="1">
        <v>140</v>
      </c>
      <c r="K650" s="72" t="s">
        <v>6455</v>
      </c>
      <c r="L650" s="81"/>
      <c r="M650" s="78"/>
    </row>
    <row r="651" spans="1:13">
      <c r="A651" s="1">
        <v>100003998</v>
      </c>
      <c r="B651" s="1" t="s">
        <v>1158</v>
      </c>
      <c r="C651" s="1" t="s">
        <v>1329</v>
      </c>
      <c r="D651" s="1" t="s">
        <v>12</v>
      </c>
      <c r="E651" s="21" t="s">
        <v>1365</v>
      </c>
      <c r="F651" s="1">
        <v>1</v>
      </c>
      <c r="G651" s="1">
        <v>1</v>
      </c>
      <c r="H651" s="1">
        <v>65</v>
      </c>
      <c r="I651" s="1">
        <v>230</v>
      </c>
      <c r="J651" s="1">
        <v>60</v>
      </c>
      <c r="K651" s="72" t="s">
        <v>6455</v>
      </c>
      <c r="L651" s="81"/>
      <c r="M651" s="78"/>
    </row>
    <row r="652" spans="1:13">
      <c r="A652" s="1">
        <v>100004004</v>
      </c>
      <c r="B652" s="1" t="s">
        <v>1158</v>
      </c>
      <c r="C652" s="1" t="s">
        <v>1329</v>
      </c>
      <c r="D652" s="1" t="s">
        <v>1367</v>
      </c>
      <c r="E652" s="21" t="s">
        <v>1368</v>
      </c>
      <c r="F652" s="1">
        <v>1</v>
      </c>
      <c r="G652" s="1">
        <v>1</v>
      </c>
      <c r="H652" s="1">
        <v>297</v>
      </c>
      <c r="I652" s="1">
        <v>400</v>
      </c>
      <c r="J652" s="1">
        <v>100</v>
      </c>
      <c r="K652" s="72" t="s">
        <v>6455</v>
      </c>
      <c r="L652" s="81"/>
      <c r="M652" s="78"/>
    </row>
    <row r="653" spans="1:13">
      <c r="A653" s="1">
        <v>100004007</v>
      </c>
      <c r="B653" s="1" t="s">
        <v>1158</v>
      </c>
      <c r="C653" s="1" t="s">
        <v>1329</v>
      </c>
      <c r="D653" s="1" t="s">
        <v>12</v>
      </c>
      <c r="E653" s="21" t="s">
        <v>1370</v>
      </c>
      <c r="F653" s="1">
        <v>1</v>
      </c>
      <c r="G653" s="1">
        <v>1</v>
      </c>
      <c r="H653" s="1">
        <v>43</v>
      </c>
      <c r="I653" s="1">
        <v>150</v>
      </c>
      <c r="J653" s="1">
        <v>40</v>
      </c>
      <c r="K653" s="72" t="s">
        <v>6455</v>
      </c>
      <c r="L653" s="81"/>
      <c r="M653" s="78"/>
    </row>
    <row r="654" spans="1:13">
      <c r="A654" s="1">
        <v>100004013</v>
      </c>
      <c r="B654" s="1" t="s">
        <v>1158</v>
      </c>
      <c r="C654" s="1" t="s">
        <v>1329</v>
      </c>
      <c r="D654" s="1" t="s">
        <v>176</v>
      </c>
      <c r="E654" s="21" t="s">
        <v>1372</v>
      </c>
      <c r="F654" s="1">
        <v>1</v>
      </c>
      <c r="G654" s="1">
        <v>1</v>
      </c>
      <c r="H654" s="1">
        <v>62</v>
      </c>
      <c r="I654" s="1">
        <v>230</v>
      </c>
      <c r="J654" s="1">
        <v>60</v>
      </c>
      <c r="K654" s="72" t="s">
        <v>6455</v>
      </c>
      <c r="L654" s="81"/>
      <c r="M654" s="78"/>
    </row>
    <row r="655" spans="1:13">
      <c r="A655" s="1">
        <v>100004017</v>
      </c>
      <c r="B655" s="1" t="s">
        <v>1158</v>
      </c>
      <c r="C655" s="1" t="s">
        <v>1329</v>
      </c>
      <c r="D655" s="1" t="s">
        <v>176</v>
      </c>
      <c r="E655" s="21" t="s">
        <v>1374</v>
      </c>
      <c r="F655" s="1">
        <v>1</v>
      </c>
      <c r="G655" s="1">
        <v>1</v>
      </c>
      <c r="H655" s="1">
        <v>203</v>
      </c>
      <c r="I655" s="1">
        <v>400</v>
      </c>
      <c r="J655" s="1">
        <v>100</v>
      </c>
      <c r="K655" s="72" t="s">
        <v>6455</v>
      </c>
      <c r="L655" s="81"/>
      <c r="M655" s="78"/>
    </row>
    <row r="656" spans="1:13">
      <c r="A656" s="1">
        <v>100004024</v>
      </c>
      <c r="B656" s="1" t="s">
        <v>1158</v>
      </c>
      <c r="C656" s="1" t="s">
        <v>1377</v>
      </c>
      <c r="D656" s="1" t="s">
        <v>176</v>
      </c>
      <c r="E656" s="21" t="s">
        <v>1376</v>
      </c>
      <c r="F656" s="1">
        <v>1</v>
      </c>
      <c r="G656" s="1">
        <v>1</v>
      </c>
      <c r="H656" s="1">
        <v>527</v>
      </c>
      <c r="I656" s="1">
        <v>570</v>
      </c>
      <c r="J656" s="1">
        <v>140</v>
      </c>
      <c r="K656" s="72" t="s">
        <v>6455</v>
      </c>
      <c r="L656" s="81"/>
      <c r="M656" s="78"/>
    </row>
    <row r="657" spans="1:13">
      <c r="A657" s="1">
        <v>100004031</v>
      </c>
      <c r="B657" s="1" t="s">
        <v>1158</v>
      </c>
      <c r="C657" s="1" t="s">
        <v>1377</v>
      </c>
      <c r="D657" s="1" t="s">
        <v>446</v>
      </c>
      <c r="E657" s="21" t="s">
        <v>1380</v>
      </c>
      <c r="F657" s="1">
        <v>1</v>
      </c>
      <c r="G657" s="1">
        <v>2</v>
      </c>
      <c r="H657" s="1">
        <v>26</v>
      </c>
      <c r="I657" s="1">
        <v>150</v>
      </c>
      <c r="J657" s="1">
        <v>40</v>
      </c>
      <c r="K657" s="72" t="s">
        <v>6455</v>
      </c>
      <c r="L657" s="81"/>
      <c r="M657" s="78"/>
    </row>
    <row r="658" spans="1:13">
      <c r="A658" s="1">
        <v>100004034</v>
      </c>
      <c r="B658" s="1" t="s">
        <v>1158</v>
      </c>
      <c r="C658" s="1" t="s">
        <v>1377</v>
      </c>
      <c r="D658" s="1" t="s">
        <v>176</v>
      </c>
      <c r="E658" s="21" t="s">
        <v>1381</v>
      </c>
      <c r="F658" s="1">
        <v>1</v>
      </c>
      <c r="G658" s="1">
        <v>1</v>
      </c>
      <c r="H658" s="1">
        <v>133</v>
      </c>
      <c r="I658" s="1">
        <v>280</v>
      </c>
      <c r="J658" s="1">
        <v>70</v>
      </c>
      <c r="K658" s="72" t="s">
        <v>6455</v>
      </c>
      <c r="L658" s="81"/>
      <c r="M658" s="78"/>
    </row>
    <row r="659" spans="1:13">
      <c r="A659" s="1">
        <v>100004037</v>
      </c>
      <c r="B659" s="1" t="s">
        <v>1158</v>
      </c>
      <c r="C659" s="1" t="s">
        <v>1377</v>
      </c>
      <c r="D659" s="1" t="s">
        <v>176</v>
      </c>
      <c r="E659" s="21" t="s">
        <v>1383</v>
      </c>
      <c r="F659" s="1">
        <v>1</v>
      </c>
      <c r="G659" s="1">
        <v>1</v>
      </c>
      <c r="H659" s="1">
        <v>33</v>
      </c>
      <c r="I659" s="1">
        <v>150</v>
      </c>
      <c r="J659" s="1">
        <v>40</v>
      </c>
      <c r="K659" s="72" t="s">
        <v>6455</v>
      </c>
      <c r="L659" s="81"/>
      <c r="M659" s="78"/>
    </row>
    <row r="660" spans="1:13">
      <c r="A660" s="1">
        <v>100004041</v>
      </c>
      <c r="B660" s="1" t="s">
        <v>1158</v>
      </c>
      <c r="C660" s="1" t="s">
        <v>1377</v>
      </c>
      <c r="D660" s="1" t="s">
        <v>176</v>
      </c>
      <c r="E660" s="21" t="s">
        <v>1385</v>
      </c>
      <c r="F660" s="1">
        <v>1</v>
      </c>
      <c r="G660" s="1">
        <v>1</v>
      </c>
      <c r="H660" s="1">
        <v>50</v>
      </c>
      <c r="I660" s="1">
        <v>150</v>
      </c>
      <c r="J660" s="1">
        <v>40</v>
      </c>
      <c r="K660" s="72" t="s">
        <v>6455</v>
      </c>
      <c r="L660" s="81"/>
      <c r="M660" s="78"/>
    </row>
    <row r="661" spans="1:13">
      <c r="A661" s="1">
        <v>100004044</v>
      </c>
      <c r="B661" s="1" t="s">
        <v>1158</v>
      </c>
      <c r="C661" s="1" t="s">
        <v>1377</v>
      </c>
      <c r="D661" s="1" t="s">
        <v>176</v>
      </c>
      <c r="E661" s="21" t="s">
        <v>1387</v>
      </c>
      <c r="F661" s="1">
        <v>1</v>
      </c>
      <c r="G661" s="1">
        <v>1</v>
      </c>
      <c r="H661" s="1">
        <v>43</v>
      </c>
      <c r="I661" s="1">
        <v>150</v>
      </c>
      <c r="J661" s="1">
        <v>40</v>
      </c>
      <c r="K661" s="72" t="s">
        <v>6455</v>
      </c>
      <c r="L661" s="81"/>
      <c r="M661" s="78"/>
    </row>
    <row r="662" spans="1:13">
      <c r="A662" s="1">
        <v>100004050</v>
      </c>
      <c r="B662" s="1" t="s">
        <v>1158</v>
      </c>
      <c r="C662" s="1" t="s">
        <v>1377</v>
      </c>
      <c r="D662" s="1" t="s">
        <v>176</v>
      </c>
      <c r="E662" s="21" t="s">
        <v>1389</v>
      </c>
      <c r="F662" s="1">
        <v>1</v>
      </c>
      <c r="G662" s="1">
        <v>1</v>
      </c>
      <c r="H662" s="1">
        <v>60</v>
      </c>
      <c r="I662" s="1">
        <v>230</v>
      </c>
      <c r="J662" s="1">
        <v>60</v>
      </c>
      <c r="K662" s="72" t="s">
        <v>6455</v>
      </c>
      <c r="L662" s="81"/>
      <c r="M662" s="78"/>
    </row>
    <row r="663" spans="1:13">
      <c r="A663" s="1">
        <v>100004056</v>
      </c>
      <c r="B663" s="1" t="s">
        <v>1158</v>
      </c>
      <c r="C663" s="1" t="s">
        <v>1377</v>
      </c>
      <c r="D663" s="1" t="s">
        <v>176</v>
      </c>
      <c r="E663" s="21" t="s">
        <v>1391</v>
      </c>
      <c r="F663" s="1">
        <v>1</v>
      </c>
      <c r="G663" s="1">
        <v>1</v>
      </c>
      <c r="H663" s="1">
        <v>181</v>
      </c>
      <c r="I663" s="1">
        <v>280</v>
      </c>
      <c r="J663" s="1">
        <v>70</v>
      </c>
      <c r="K663" s="72" t="s">
        <v>6455</v>
      </c>
      <c r="L663" s="81"/>
      <c r="M663" s="78"/>
    </row>
    <row r="664" spans="1:13">
      <c r="A664" s="1">
        <v>100004061</v>
      </c>
      <c r="B664" s="1" t="s">
        <v>1158</v>
      </c>
      <c r="C664" s="1" t="s">
        <v>1377</v>
      </c>
      <c r="D664" s="1" t="s">
        <v>176</v>
      </c>
      <c r="E664" s="21" t="s">
        <v>1393</v>
      </c>
      <c r="F664" s="1">
        <v>1</v>
      </c>
      <c r="G664" s="1">
        <v>1</v>
      </c>
      <c r="H664" s="1">
        <v>217</v>
      </c>
      <c r="I664" s="1">
        <v>400</v>
      </c>
      <c r="J664" s="1">
        <v>100</v>
      </c>
      <c r="K664" s="72" t="s">
        <v>6455</v>
      </c>
      <c r="L664" s="81"/>
      <c r="M664" s="78"/>
    </row>
    <row r="665" spans="1:13">
      <c r="A665" s="1">
        <v>100004073</v>
      </c>
      <c r="B665" s="1" t="s">
        <v>1158</v>
      </c>
      <c r="C665" s="1" t="s">
        <v>1377</v>
      </c>
      <c r="D665" s="1" t="s">
        <v>72</v>
      </c>
      <c r="E665" s="21" t="s">
        <v>1395</v>
      </c>
      <c r="F665" s="1">
        <v>1</v>
      </c>
      <c r="G665" s="1">
        <v>1</v>
      </c>
      <c r="H665" s="1">
        <v>485</v>
      </c>
      <c r="I665" s="1">
        <v>470</v>
      </c>
      <c r="J665" s="1">
        <v>120</v>
      </c>
      <c r="K665" s="72" t="s">
        <v>6455</v>
      </c>
      <c r="L665" s="81"/>
      <c r="M665" s="78"/>
    </row>
    <row r="666" spans="1:13">
      <c r="A666" s="1">
        <v>100004076</v>
      </c>
      <c r="B666" s="1" t="s">
        <v>1158</v>
      </c>
      <c r="C666" s="1" t="s">
        <v>1377</v>
      </c>
      <c r="D666" s="1" t="s">
        <v>12</v>
      </c>
      <c r="E666" s="21" t="s">
        <v>1396</v>
      </c>
      <c r="F666" s="1">
        <v>1</v>
      </c>
      <c r="G666" s="1">
        <v>1</v>
      </c>
      <c r="H666" s="1">
        <v>500</v>
      </c>
      <c r="I666" s="1">
        <v>570</v>
      </c>
      <c r="J666" s="1">
        <v>140</v>
      </c>
      <c r="K666" s="72" t="s">
        <v>6455</v>
      </c>
      <c r="L666" s="81"/>
      <c r="M666" s="78"/>
    </row>
    <row r="667" spans="1:13">
      <c r="A667" s="1">
        <v>100004080</v>
      </c>
      <c r="B667" s="1" t="s">
        <v>1158</v>
      </c>
      <c r="C667" s="1" t="s">
        <v>1377</v>
      </c>
      <c r="D667" s="1" t="s">
        <v>12</v>
      </c>
      <c r="E667" s="21" t="s">
        <v>1398</v>
      </c>
      <c r="F667" s="1">
        <v>1</v>
      </c>
      <c r="G667" s="1">
        <v>1</v>
      </c>
      <c r="H667" s="1">
        <v>341</v>
      </c>
      <c r="I667" s="1">
        <v>470</v>
      </c>
      <c r="J667" s="1">
        <v>120</v>
      </c>
      <c r="K667" s="72" t="s">
        <v>6455</v>
      </c>
      <c r="L667" s="81"/>
      <c r="M667" s="78"/>
    </row>
    <row r="668" spans="1:13">
      <c r="A668" s="1">
        <v>100004083</v>
      </c>
      <c r="B668" s="1" t="s">
        <v>1158</v>
      </c>
      <c r="C668" s="1" t="s">
        <v>1377</v>
      </c>
      <c r="D668" s="1" t="s">
        <v>46</v>
      </c>
      <c r="E668" s="21" t="s">
        <v>1399</v>
      </c>
      <c r="F668" s="1">
        <v>1</v>
      </c>
      <c r="G668" s="1">
        <v>1</v>
      </c>
      <c r="H668" s="1">
        <v>57</v>
      </c>
      <c r="I668" s="1">
        <v>230</v>
      </c>
      <c r="J668" s="1">
        <v>60</v>
      </c>
      <c r="K668" s="72" t="s">
        <v>6455</v>
      </c>
      <c r="L668" s="81"/>
      <c r="M668" s="78"/>
    </row>
    <row r="669" spans="1:13">
      <c r="A669" s="1">
        <v>100004088</v>
      </c>
      <c r="B669" s="1" t="s">
        <v>1158</v>
      </c>
      <c r="C669" s="1" t="s">
        <v>1377</v>
      </c>
      <c r="D669" s="1" t="s">
        <v>12</v>
      </c>
      <c r="E669" s="21" t="s">
        <v>1400</v>
      </c>
      <c r="F669" s="1">
        <v>1</v>
      </c>
      <c r="G669" s="1">
        <v>1</v>
      </c>
      <c r="H669" s="1">
        <v>497</v>
      </c>
      <c r="I669" s="1">
        <v>470</v>
      </c>
      <c r="J669" s="1">
        <v>120</v>
      </c>
      <c r="K669" s="72" t="s">
        <v>6455</v>
      </c>
      <c r="L669" s="81"/>
      <c r="M669" s="78"/>
    </row>
    <row r="670" spans="1:13">
      <c r="A670" s="1">
        <v>100004095</v>
      </c>
      <c r="B670" s="1" t="s">
        <v>1158</v>
      </c>
      <c r="C670" s="1" t="s">
        <v>1377</v>
      </c>
      <c r="D670" s="1" t="s">
        <v>176</v>
      </c>
      <c r="E670" s="21" t="s">
        <v>1401</v>
      </c>
      <c r="F670" s="1">
        <v>1</v>
      </c>
      <c r="G670" s="1">
        <v>1</v>
      </c>
      <c r="H670" s="1">
        <v>187</v>
      </c>
      <c r="I670" s="1">
        <v>280</v>
      </c>
      <c r="J670" s="1">
        <v>70</v>
      </c>
      <c r="K670" s="72" t="s">
        <v>6455</v>
      </c>
      <c r="L670" s="81"/>
      <c r="M670" s="78"/>
    </row>
    <row r="671" spans="1:13">
      <c r="A671" s="1">
        <v>100004101</v>
      </c>
      <c r="B671" s="1" t="s">
        <v>1158</v>
      </c>
      <c r="C671" s="1" t="s">
        <v>1377</v>
      </c>
      <c r="D671" s="1" t="s">
        <v>1403</v>
      </c>
      <c r="E671" s="21" t="s">
        <v>1404</v>
      </c>
      <c r="F671" s="1">
        <v>1</v>
      </c>
      <c r="G671" s="1">
        <v>1</v>
      </c>
      <c r="H671" s="1">
        <v>259</v>
      </c>
      <c r="I671" s="1">
        <v>400</v>
      </c>
      <c r="J671" s="1">
        <v>100</v>
      </c>
      <c r="K671" s="72" t="s">
        <v>6455</v>
      </c>
      <c r="L671" s="81"/>
      <c r="M671" s="78"/>
    </row>
    <row r="672" spans="1:13">
      <c r="A672" s="1">
        <v>100004109</v>
      </c>
      <c r="B672" s="1" t="s">
        <v>1158</v>
      </c>
      <c r="C672" s="1" t="s">
        <v>1377</v>
      </c>
      <c r="D672" s="1" t="s">
        <v>12</v>
      </c>
      <c r="E672" s="21" t="s">
        <v>1406</v>
      </c>
      <c r="F672" s="1">
        <v>1</v>
      </c>
      <c r="G672" s="1">
        <v>1</v>
      </c>
      <c r="H672" s="1">
        <v>140</v>
      </c>
      <c r="I672" s="1">
        <v>280</v>
      </c>
      <c r="J672" s="1">
        <v>70</v>
      </c>
      <c r="K672" s="72" t="s">
        <v>6455</v>
      </c>
      <c r="L672" s="81"/>
      <c r="M672" s="78"/>
    </row>
    <row r="673" spans="1:13">
      <c r="A673" s="1">
        <v>100004113</v>
      </c>
      <c r="B673" s="1" t="s">
        <v>1158</v>
      </c>
      <c r="C673" s="1" t="s">
        <v>1377</v>
      </c>
      <c r="D673" s="1" t="s">
        <v>12</v>
      </c>
      <c r="E673" s="21" t="s">
        <v>1408</v>
      </c>
      <c r="F673" s="1">
        <v>1</v>
      </c>
      <c r="G673" s="1">
        <v>1</v>
      </c>
      <c r="H673" s="1">
        <v>326</v>
      </c>
      <c r="I673" s="1">
        <v>470</v>
      </c>
      <c r="J673" s="1">
        <v>120</v>
      </c>
      <c r="K673" s="72" t="s">
        <v>6455</v>
      </c>
      <c r="L673" s="81"/>
      <c r="M673" s="78"/>
    </row>
    <row r="674" spans="1:13">
      <c r="A674" s="1">
        <v>100004123</v>
      </c>
      <c r="B674" s="1" t="s">
        <v>1158</v>
      </c>
      <c r="C674" s="1" t="s">
        <v>1377</v>
      </c>
      <c r="D674" s="1" t="s">
        <v>176</v>
      </c>
      <c r="E674" s="21" t="s">
        <v>1410</v>
      </c>
      <c r="F674" s="1">
        <v>1</v>
      </c>
      <c r="G674" s="1">
        <v>1</v>
      </c>
      <c r="H674" s="1">
        <v>134</v>
      </c>
      <c r="I674" s="1">
        <v>280</v>
      </c>
      <c r="J674" s="1">
        <v>70</v>
      </c>
      <c r="K674" s="72" t="s">
        <v>6455</v>
      </c>
      <c r="L674" s="81"/>
      <c r="M674" s="78"/>
    </row>
    <row r="675" spans="1:13">
      <c r="A675" s="1">
        <v>100004126</v>
      </c>
      <c r="B675" s="1" t="s">
        <v>1158</v>
      </c>
      <c r="C675" s="1" t="s">
        <v>1377</v>
      </c>
      <c r="D675" s="1" t="s">
        <v>176</v>
      </c>
      <c r="E675" s="21" t="s">
        <v>1412</v>
      </c>
      <c r="F675" s="1">
        <v>1</v>
      </c>
      <c r="G675" s="1">
        <v>1</v>
      </c>
      <c r="H675" s="1">
        <v>242</v>
      </c>
      <c r="I675" s="1">
        <v>400</v>
      </c>
      <c r="J675" s="1">
        <v>100</v>
      </c>
      <c r="K675" s="72" t="s">
        <v>6455</v>
      </c>
      <c r="L675" s="81"/>
      <c r="M675" s="78"/>
    </row>
    <row r="676" spans="1:13">
      <c r="A676" s="1">
        <v>100004134</v>
      </c>
      <c r="B676" s="1" t="s">
        <v>1158</v>
      </c>
      <c r="C676" s="1" t="s">
        <v>1377</v>
      </c>
      <c r="D676" s="1" t="s">
        <v>12</v>
      </c>
      <c r="E676" s="21" t="s">
        <v>1414</v>
      </c>
      <c r="F676" s="1">
        <v>1</v>
      </c>
      <c r="G676" s="1">
        <v>1</v>
      </c>
      <c r="H676" s="1">
        <v>346</v>
      </c>
      <c r="I676" s="1">
        <v>470</v>
      </c>
      <c r="J676" s="1">
        <v>120</v>
      </c>
      <c r="K676" s="72" t="s">
        <v>6455</v>
      </c>
      <c r="L676" s="81"/>
      <c r="M676" s="78"/>
    </row>
    <row r="677" spans="1:13">
      <c r="A677" s="1">
        <v>100004139</v>
      </c>
      <c r="B677" s="1" t="s">
        <v>1158</v>
      </c>
      <c r="C677" s="1" t="s">
        <v>1377</v>
      </c>
      <c r="D677" s="1" t="s">
        <v>176</v>
      </c>
      <c r="E677" s="21" t="s">
        <v>1416</v>
      </c>
      <c r="F677" s="1">
        <v>1</v>
      </c>
      <c r="G677" s="1">
        <v>1</v>
      </c>
      <c r="H677" s="1">
        <v>37</v>
      </c>
      <c r="I677" s="1">
        <v>150</v>
      </c>
      <c r="J677" s="1">
        <v>40</v>
      </c>
      <c r="K677" s="72" t="s">
        <v>6455</v>
      </c>
      <c r="L677" s="81"/>
      <c r="M677" s="78"/>
    </row>
    <row r="678" spans="1:13">
      <c r="A678" s="1">
        <v>100004148</v>
      </c>
      <c r="B678" s="1" t="s">
        <v>1158</v>
      </c>
      <c r="C678" s="1" t="s">
        <v>1377</v>
      </c>
      <c r="D678" s="1" t="s">
        <v>1418</v>
      </c>
      <c r="E678" s="21" t="s">
        <v>1419</v>
      </c>
      <c r="F678" s="1">
        <v>1</v>
      </c>
      <c r="G678" s="1">
        <v>1</v>
      </c>
      <c r="H678" s="1">
        <v>283</v>
      </c>
      <c r="I678" s="1">
        <v>400</v>
      </c>
      <c r="J678" s="1">
        <v>100</v>
      </c>
      <c r="K678" s="72" t="s">
        <v>6455</v>
      </c>
      <c r="L678" s="81"/>
      <c r="M678" s="78"/>
    </row>
    <row r="679" spans="1:13">
      <c r="A679" s="1">
        <v>100004161</v>
      </c>
      <c r="B679" s="1" t="s">
        <v>1158</v>
      </c>
      <c r="C679" s="1" t="s">
        <v>1377</v>
      </c>
      <c r="D679" s="1" t="s">
        <v>12</v>
      </c>
      <c r="E679" s="21" t="s">
        <v>1424</v>
      </c>
      <c r="F679" s="1">
        <v>1</v>
      </c>
      <c r="G679" s="1">
        <v>1</v>
      </c>
      <c r="H679" s="1">
        <v>434</v>
      </c>
      <c r="I679" s="1">
        <v>470</v>
      </c>
      <c r="J679" s="1">
        <v>120</v>
      </c>
      <c r="K679" s="72" t="s">
        <v>6455</v>
      </c>
      <c r="L679" s="81"/>
      <c r="M679" s="78"/>
    </row>
    <row r="680" spans="1:13">
      <c r="A680" s="1">
        <v>100004164</v>
      </c>
      <c r="B680" s="1" t="s">
        <v>1158</v>
      </c>
      <c r="C680" s="1" t="s">
        <v>1377</v>
      </c>
      <c r="D680" s="1" t="s">
        <v>1426</v>
      </c>
      <c r="E680" s="21" t="s">
        <v>1427</v>
      </c>
      <c r="F680" s="1">
        <v>1</v>
      </c>
      <c r="G680" s="1">
        <v>1</v>
      </c>
      <c r="H680" s="1">
        <v>56</v>
      </c>
      <c r="I680" s="1">
        <v>230</v>
      </c>
      <c r="J680" s="1">
        <v>60</v>
      </c>
      <c r="K680" s="72" t="s">
        <v>6455</v>
      </c>
      <c r="L680" s="81"/>
      <c r="M680" s="78"/>
    </row>
    <row r="681" spans="1:13">
      <c r="A681" s="1">
        <v>100004169</v>
      </c>
      <c r="B681" s="1" t="s">
        <v>1158</v>
      </c>
      <c r="C681" s="1" t="s">
        <v>1377</v>
      </c>
      <c r="D681" s="1" t="s">
        <v>176</v>
      </c>
      <c r="E681" s="21" t="s">
        <v>1429</v>
      </c>
      <c r="F681" s="1">
        <v>1</v>
      </c>
      <c r="G681" s="1">
        <v>1</v>
      </c>
      <c r="H681" s="1">
        <v>125</v>
      </c>
      <c r="I681" s="1">
        <v>280</v>
      </c>
      <c r="J681" s="1">
        <v>70</v>
      </c>
      <c r="K681" s="72" t="s">
        <v>6455</v>
      </c>
      <c r="L681" s="81"/>
      <c r="M681" s="78"/>
    </row>
    <row r="682" spans="1:13">
      <c r="A682" s="1">
        <v>100004181</v>
      </c>
      <c r="B682" s="1" t="s">
        <v>1158</v>
      </c>
      <c r="C682" s="1" t="s">
        <v>1377</v>
      </c>
      <c r="D682" s="1" t="s">
        <v>12</v>
      </c>
      <c r="E682" s="21" t="s">
        <v>1613</v>
      </c>
      <c r="F682" s="1">
        <v>2</v>
      </c>
      <c r="G682" s="1">
        <v>1</v>
      </c>
      <c r="H682" s="1">
        <v>295</v>
      </c>
      <c r="I682" s="1">
        <v>400</v>
      </c>
      <c r="J682" s="1">
        <v>100</v>
      </c>
      <c r="K682" s="72" t="s">
        <v>6455</v>
      </c>
      <c r="L682" s="81"/>
      <c r="M682" s="78"/>
    </row>
    <row r="683" spans="1:13">
      <c r="A683" s="1">
        <v>100004181</v>
      </c>
      <c r="B683" s="1" t="s">
        <v>1158</v>
      </c>
      <c r="C683" s="1" t="s">
        <v>1377</v>
      </c>
      <c r="D683" s="1" t="s">
        <v>12</v>
      </c>
      <c r="E683" s="21" t="s">
        <v>1431</v>
      </c>
      <c r="F683" s="1">
        <v>2</v>
      </c>
      <c r="G683" s="1">
        <v>1</v>
      </c>
      <c r="H683" s="1">
        <v>127</v>
      </c>
      <c r="I683" s="1">
        <v>280</v>
      </c>
      <c r="J683" s="1">
        <v>70</v>
      </c>
      <c r="K683" s="72" t="s">
        <v>6455</v>
      </c>
      <c r="L683" s="81"/>
      <c r="M683" s="78"/>
    </row>
    <row r="684" spans="1:13">
      <c r="A684" s="1">
        <v>100004189</v>
      </c>
      <c r="B684" s="1" t="s">
        <v>1158</v>
      </c>
      <c r="C684" s="1" t="s">
        <v>1377</v>
      </c>
      <c r="D684" s="1" t="s">
        <v>12</v>
      </c>
      <c r="E684" s="21" t="s">
        <v>1433</v>
      </c>
      <c r="F684" s="1">
        <v>1</v>
      </c>
      <c r="G684" s="1">
        <v>1</v>
      </c>
      <c r="H684" s="1">
        <v>51</v>
      </c>
      <c r="I684" s="1">
        <v>150</v>
      </c>
      <c r="J684" s="1">
        <v>40</v>
      </c>
      <c r="K684" s="72" t="s">
        <v>6455</v>
      </c>
      <c r="L684" s="81"/>
      <c r="M684" s="78"/>
    </row>
    <row r="685" spans="1:13">
      <c r="A685" s="1">
        <v>100004193</v>
      </c>
      <c r="B685" s="1" t="s">
        <v>1158</v>
      </c>
      <c r="C685" s="1" t="s">
        <v>1377</v>
      </c>
      <c r="D685" s="1" t="s">
        <v>12</v>
      </c>
      <c r="E685" s="21" t="s">
        <v>1435</v>
      </c>
      <c r="F685" s="1">
        <v>2</v>
      </c>
      <c r="G685" s="1">
        <v>1</v>
      </c>
      <c r="H685" s="1">
        <v>40</v>
      </c>
      <c r="I685" s="1">
        <v>150</v>
      </c>
      <c r="J685" s="1">
        <v>40</v>
      </c>
      <c r="K685" s="72" t="s">
        <v>6455</v>
      </c>
      <c r="L685" s="81"/>
      <c r="M685" s="78"/>
    </row>
    <row r="686" spans="1:13">
      <c r="A686" s="1">
        <v>100004193</v>
      </c>
      <c r="B686" s="1" t="s">
        <v>1158</v>
      </c>
      <c r="C686" s="1" t="s">
        <v>1377</v>
      </c>
      <c r="D686" s="1" t="s">
        <v>12</v>
      </c>
      <c r="E686" s="21" t="s">
        <v>1616</v>
      </c>
      <c r="F686" s="1">
        <v>2</v>
      </c>
      <c r="G686" s="1">
        <v>1</v>
      </c>
      <c r="H686" s="1">
        <v>270</v>
      </c>
      <c r="I686" s="1">
        <v>400</v>
      </c>
      <c r="J686" s="1">
        <v>100</v>
      </c>
      <c r="K686" s="72" t="s">
        <v>6455</v>
      </c>
      <c r="L686" s="81"/>
      <c r="M686" s="78"/>
    </row>
    <row r="687" spans="1:13">
      <c r="A687" s="1">
        <v>100004218</v>
      </c>
      <c r="B687" s="1" t="s">
        <v>1158</v>
      </c>
      <c r="C687" s="1" t="s">
        <v>1377</v>
      </c>
      <c r="D687" s="1" t="s">
        <v>12</v>
      </c>
      <c r="E687" s="21" t="s">
        <v>1442</v>
      </c>
      <c r="F687" s="1">
        <v>1</v>
      </c>
      <c r="G687" s="1">
        <v>1</v>
      </c>
      <c r="H687" s="1">
        <v>641</v>
      </c>
      <c r="I687" s="1">
        <v>570</v>
      </c>
      <c r="J687" s="1">
        <v>140</v>
      </c>
      <c r="K687" s="72" t="s">
        <v>6455</v>
      </c>
      <c r="L687" s="81"/>
      <c r="M687" s="78"/>
    </row>
    <row r="688" spans="1:13">
      <c r="A688" s="1">
        <v>100004222</v>
      </c>
      <c r="B688" s="1" t="s">
        <v>1158</v>
      </c>
      <c r="C688" s="1" t="s">
        <v>1377</v>
      </c>
      <c r="D688" s="1" t="s">
        <v>100</v>
      </c>
      <c r="E688" s="21" t="s">
        <v>1444</v>
      </c>
      <c r="F688" s="1">
        <v>1</v>
      </c>
      <c r="G688" s="1">
        <v>1</v>
      </c>
      <c r="H688" s="1">
        <v>316</v>
      </c>
      <c r="I688" s="1">
        <v>470</v>
      </c>
      <c r="J688" s="1">
        <v>120</v>
      </c>
      <c r="K688" s="72" t="s">
        <v>6455</v>
      </c>
      <c r="L688" s="81"/>
      <c r="M688" s="78"/>
    </row>
    <row r="689" spans="1:13">
      <c r="A689" s="1">
        <v>100004241</v>
      </c>
      <c r="B689" s="1" t="s">
        <v>1158</v>
      </c>
      <c r="C689" s="1" t="s">
        <v>1377</v>
      </c>
      <c r="D689" s="1" t="s">
        <v>176</v>
      </c>
      <c r="E689" s="21" t="s">
        <v>1445</v>
      </c>
      <c r="F689" s="1">
        <v>1</v>
      </c>
      <c r="G689" s="1">
        <v>1</v>
      </c>
      <c r="H689" s="1">
        <v>266</v>
      </c>
      <c r="I689" s="1">
        <v>400</v>
      </c>
      <c r="J689" s="1">
        <v>100</v>
      </c>
      <c r="K689" s="72" t="s">
        <v>6455</v>
      </c>
      <c r="L689" s="81"/>
      <c r="M689" s="78"/>
    </row>
    <row r="690" spans="1:13">
      <c r="A690" s="1">
        <v>100004245</v>
      </c>
      <c r="B690" s="1" t="s">
        <v>1158</v>
      </c>
      <c r="C690" s="1" t="s">
        <v>1377</v>
      </c>
      <c r="D690" s="1" t="s">
        <v>12</v>
      </c>
      <c r="E690" s="21" t="s">
        <v>1446</v>
      </c>
      <c r="F690" s="1">
        <v>1</v>
      </c>
      <c r="G690" s="1">
        <v>1</v>
      </c>
      <c r="H690" s="1">
        <v>501</v>
      </c>
      <c r="I690" s="1">
        <v>570</v>
      </c>
      <c r="J690" s="1">
        <v>140</v>
      </c>
      <c r="K690" s="72" t="s">
        <v>6455</v>
      </c>
      <c r="L690" s="81"/>
      <c r="M690" s="78"/>
    </row>
    <row r="691" spans="1:13">
      <c r="A691" s="1">
        <v>100004249</v>
      </c>
      <c r="B691" s="1" t="s">
        <v>1158</v>
      </c>
      <c r="C691" s="1" t="s">
        <v>1377</v>
      </c>
      <c r="D691" s="1" t="s">
        <v>1447</v>
      </c>
      <c r="E691" s="21" t="s">
        <v>1448</v>
      </c>
      <c r="F691" s="1">
        <v>1</v>
      </c>
      <c r="G691" s="1">
        <v>1</v>
      </c>
      <c r="H691" s="1">
        <v>942</v>
      </c>
      <c r="I691" s="1">
        <v>740</v>
      </c>
      <c r="J691" s="1">
        <v>190</v>
      </c>
      <c r="K691" s="72" t="s">
        <v>6455</v>
      </c>
      <c r="L691" s="81"/>
      <c r="M691" s="78"/>
    </row>
    <row r="692" spans="1:13">
      <c r="A692" s="1">
        <v>100004251</v>
      </c>
      <c r="B692" s="1" t="s">
        <v>1158</v>
      </c>
      <c r="C692" s="1" t="s">
        <v>1377</v>
      </c>
      <c r="D692" s="1" t="s">
        <v>750</v>
      </c>
      <c r="E692" s="21" t="s">
        <v>1449</v>
      </c>
      <c r="F692" s="1">
        <v>1</v>
      </c>
      <c r="G692" s="1">
        <v>1</v>
      </c>
      <c r="H692" s="1">
        <v>616</v>
      </c>
      <c r="I692" s="1">
        <v>570</v>
      </c>
      <c r="J692" s="1">
        <v>140</v>
      </c>
      <c r="K692" s="72" t="s">
        <v>6455</v>
      </c>
      <c r="L692" s="81"/>
      <c r="M692" s="78"/>
    </row>
    <row r="693" spans="1:13">
      <c r="A693" s="1">
        <v>100004260</v>
      </c>
      <c r="B693" s="1" t="s">
        <v>1158</v>
      </c>
      <c r="C693" s="1" t="s">
        <v>1377</v>
      </c>
      <c r="D693" s="1" t="s">
        <v>176</v>
      </c>
      <c r="E693" s="21" t="s">
        <v>1453</v>
      </c>
      <c r="F693" s="1">
        <v>1</v>
      </c>
      <c r="G693" s="1">
        <v>1</v>
      </c>
      <c r="H693" s="1">
        <v>675</v>
      </c>
      <c r="I693" s="1">
        <v>570</v>
      </c>
      <c r="J693" s="1">
        <v>140</v>
      </c>
      <c r="K693" s="72" t="s">
        <v>6455</v>
      </c>
      <c r="L693" s="81"/>
      <c r="M693" s="78"/>
    </row>
    <row r="694" spans="1:13">
      <c r="A694" s="1">
        <v>100004266</v>
      </c>
      <c r="B694" s="1" t="s">
        <v>1158</v>
      </c>
      <c r="C694" s="1" t="s">
        <v>1377</v>
      </c>
      <c r="D694" s="1" t="s">
        <v>12</v>
      </c>
      <c r="E694" s="21" t="s">
        <v>1454</v>
      </c>
      <c r="F694" s="1">
        <v>1</v>
      </c>
      <c r="G694" s="1">
        <v>1</v>
      </c>
      <c r="H694" s="1">
        <v>594</v>
      </c>
      <c r="I694" s="1">
        <v>570</v>
      </c>
      <c r="J694" s="1">
        <v>140</v>
      </c>
      <c r="K694" s="72" t="s">
        <v>6455</v>
      </c>
      <c r="L694" s="81"/>
      <c r="M694" s="78"/>
    </row>
    <row r="695" spans="1:13">
      <c r="A695" s="1">
        <v>100004274</v>
      </c>
      <c r="B695" s="1" t="s">
        <v>1158</v>
      </c>
      <c r="C695" s="1" t="s">
        <v>1377</v>
      </c>
      <c r="D695" s="1" t="s">
        <v>12</v>
      </c>
      <c r="E695" s="21" t="s">
        <v>1614</v>
      </c>
      <c r="F695" s="1">
        <v>2</v>
      </c>
      <c r="G695" s="1">
        <v>1</v>
      </c>
      <c r="H695" s="1">
        <v>208</v>
      </c>
      <c r="I695" s="1">
        <v>400</v>
      </c>
      <c r="J695" s="1">
        <v>100</v>
      </c>
      <c r="K695" s="72" t="s">
        <v>6455</v>
      </c>
      <c r="L695" s="81"/>
      <c r="M695" s="78"/>
    </row>
    <row r="696" spans="1:13">
      <c r="A696" s="1">
        <v>100004274</v>
      </c>
      <c r="B696" s="1" t="s">
        <v>1158</v>
      </c>
      <c r="C696" s="1" t="s">
        <v>1377</v>
      </c>
      <c r="D696" s="1" t="s">
        <v>12</v>
      </c>
      <c r="E696" s="21" t="s">
        <v>1455</v>
      </c>
      <c r="F696" s="1">
        <v>2</v>
      </c>
      <c r="G696" s="1">
        <v>1</v>
      </c>
      <c r="H696" s="1">
        <v>534</v>
      </c>
      <c r="I696" s="1">
        <v>570</v>
      </c>
      <c r="J696" s="1">
        <v>140</v>
      </c>
      <c r="K696" s="72" t="s">
        <v>6455</v>
      </c>
      <c r="L696" s="81"/>
      <c r="M696" s="78"/>
    </row>
    <row r="697" spans="1:13">
      <c r="A697" s="1">
        <v>100004281</v>
      </c>
      <c r="B697" s="1" t="s">
        <v>1158</v>
      </c>
      <c r="C697" s="1" t="s">
        <v>1377</v>
      </c>
      <c r="D697" s="1" t="s">
        <v>1456</v>
      </c>
      <c r="E697" s="21" t="s">
        <v>1457</v>
      </c>
      <c r="F697" s="1">
        <v>1</v>
      </c>
      <c r="G697" s="1">
        <v>1</v>
      </c>
      <c r="H697" s="1">
        <v>604</v>
      </c>
      <c r="I697" s="1">
        <v>800</v>
      </c>
      <c r="J697" s="1">
        <v>200</v>
      </c>
      <c r="K697" s="72" t="s">
        <v>6053</v>
      </c>
      <c r="L697" s="81"/>
      <c r="M697" s="78"/>
    </row>
    <row r="698" spans="1:13">
      <c r="A698" s="1">
        <v>100004302</v>
      </c>
      <c r="B698" s="1" t="s">
        <v>1158</v>
      </c>
      <c r="C698" s="1" t="s">
        <v>1377</v>
      </c>
      <c r="D698" s="1" t="s">
        <v>176</v>
      </c>
      <c r="E698" s="21" t="s">
        <v>1461</v>
      </c>
      <c r="F698" s="1">
        <v>1</v>
      </c>
      <c r="G698" s="1">
        <v>1</v>
      </c>
      <c r="H698" s="1">
        <v>111</v>
      </c>
      <c r="I698" s="1">
        <v>280</v>
      </c>
      <c r="J698" s="1">
        <v>70</v>
      </c>
      <c r="K698" s="72" t="s">
        <v>6455</v>
      </c>
      <c r="L698" s="81"/>
      <c r="M698" s="78"/>
    </row>
    <row r="699" spans="1:13">
      <c r="A699" s="1">
        <v>100004309</v>
      </c>
      <c r="B699" s="1" t="s">
        <v>1158</v>
      </c>
      <c r="C699" s="1" t="s">
        <v>1377</v>
      </c>
      <c r="D699" s="1" t="s">
        <v>12</v>
      </c>
      <c r="E699" s="21" t="s">
        <v>1463</v>
      </c>
      <c r="F699" s="1">
        <v>1</v>
      </c>
      <c r="G699" s="1">
        <v>1</v>
      </c>
      <c r="H699" s="1">
        <v>46</v>
      </c>
      <c r="I699" s="1">
        <v>150</v>
      </c>
      <c r="J699" s="1">
        <v>40</v>
      </c>
      <c r="K699" s="72" t="s">
        <v>6455</v>
      </c>
      <c r="L699" s="81"/>
      <c r="M699" s="78"/>
    </row>
    <row r="700" spans="1:13">
      <c r="A700" s="1">
        <v>100004320</v>
      </c>
      <c r="B700" s="1" t="s">
        <v>1158</v>
      </c>
      <c r="C700" s="1" t="s">
        <v>1377</v>
      </c>
      <c r="D700" s="1" t="s">
        <v>176</v>
      </c>
      <c r="E700" s="21" t="s">
        <v>1465</v>
      </c>
      <c r="F700" s="1">
        <v>1</v>
      </c>
      <c r="G700" s="1">
        <v>1</v>
      </c>
      <c r="H700" s="1">
        <v>164</v>
      </c>
      <c r="I700" s="1">
        <v>280</v>
      </c>
      <c r="J700" s="1">
        <v>70</v>
      </c>
      <c r="K700" s="72" t="s">
        <v>6455</v>
      </c>
      <c r="L700" s="81"/>
      <c r="M700" s="78"/>
    </row>
    <row r="701" spans="1:13">
      <c r="A701" s="1">
        <v>100004327</v>
      </c>
      <c r="B701" s="1" t="s">
        <v>1158</v>
      </c>
      <c r="C701" s="1" t="s">
        <v>1377</v>
      </c>
      <c r="D701" s="1" t="s">
        <v>12</v>
      </c>
      <c r="E701" s="21" t="s">
        <v>1467</v>
      </c>
      <c r="F701" s="1">
        <v>1</v>
      </c>
      <c r="G701" s="1">
        <v>1</v>
      </c>
      <c r="H701" s="1">
        <v>146</v>
      </c>
      <c r="I701" s="1">
        <v>280</v>
      </c>
      <c r="J701" s="1">
        <v>70</v>
      </c>
      <c r="K701" s="72" t="s">
        <v>6455</v>
      </c>
      <c r="L701" s="81"/>
      <c r="M701" s="78"/>
    </row>
    <row r="702" spans="1:13">
      <c r="A702" s="1">
        <v>100004334</v>
      </c>
      <c r="B702" s="1" t="s">
        <v>1158</v>
      </c>
      <c r="C702" s="1" t="s">
        <v>1470</v>
      </c>
      <c r="D702" s="1" t="s">
        <v>12</v>
      </c>
      <c r="E702" s="21" t="s">
        <v>1469</v>
      </c>
      <c r="F702" s="1">
        <v>1</v>
      </c>
      <c r="G702" s="1">
        <v>1</v>
      </c>
      <c r="H702" s="1">
        <v>659</v>
      </c>
      <c r="I702" s="1">
        <v>570</v>
      </c>
      <c r="J702" s="1">
        <v>140</v>
      </c>
      <c r="K702" s="72" t="s">
        <v>6455</v>
      </c>
      <c r="L702" s="81"/>
      <c r="M702" s="78"/>
    </row>
    <row r="703" spans="1:13">
      <c r="A703" s="1">
        <v>100004340</v>
      </c>
      <c r="B703" s="1" t="s">
        <v>1158</v>
      </c>
      <c r="C703" s="1" t="s">
        <v>1470</v>
      </c>
      <c r="D703" s="1" t="s">
        <v>176</v>
      </c>
      <c r="E703" s="21" t="s">
        <v>1472</v>
      </c>
      <c r="F703" s="1">
        <v>1</v>
      </c>
      <c r="G703" s="1">
        <v>1</v>
      </c>
      <c r="H703" s="1">
        <v>62</v>
      </c>
      <c r="I703" s="1">
        <v>230</v>
      </c>
      <c r="J703" s="1">
        <v>60</v>
      </c>
      <c r="K703" s="72" t="s">
        <v>6455</v>
      </c>
      <c r="L703" s="81"/>
      <c r="M703" s="78"/>
    </row>
    <row r="704" spans="1:13">
      <c r="A704" s="1">
        <v>100004347</v>
      </c>
      <c r="B704" s="1" t="s">
        <v>1158</v>
      </c>
      <c r="C704" s="1" t="s">
        <v>1470</v>
      </c>
      <c r="D704" s="1" t="s">
        <v>12</v>
      </c>
      <c r="E704" s="21" t="s">
        <v>1474</v>
      </c>
      <c r="F704" s="1">
        <v>1</v>
      </c>
      <c r="G704" s="1">
        <v>1</v>
      </c>
      <c r="H704" s="1">
        <v>65</v>
      </c>
      <c r="I704" s="1">
        <v>230</v>
      </c>
      <c r="J704" s="1">
        <v>60</v>
      </c>
      <c r="K704" s="72" t="s">
        <v>6455</v>
      </c>
      <c r="L704" s="81"/>
      <c r="M704" s="78"/>
    </row>
    <row r="705" spans="1:13">
      <c r="A705" s="1">
        <v>100004356</v>
      </c>
      <c r="B705" s="1" t="s">
        <v>1158</v>
      </c>
      <c r="C705" s="1" t="s">
        <v>1470</v>
      </c>
      <c r="D705" s="1" t="s">
        <v>176</v>
      </c>
      <c r="E705" s="21" t="s">
        <v>1476</v>
      </c>
      <c r="F705" s="1">
        <v>1</v>
      </c>
      <c r="G705" s="1">
        <v>1</v>
      </c>
      <c r="H705" s="1">
        <v>143</v>
      </c>
      <c r="I705" s="1">
        <v>280</v>
      </c>
      <c r="J705" s="1">
        <v>70</v>
      </c>
      <c r="K705" s="72" t="s">
        <v>6455</v>
      </c>
      <c r="L705" s="81"/>
      <c r="M705" s="78"/>
    </row>
    <row r="706" spans="1:13">
      <c r="A706" s="1">
        <v>100004360</v>
      </c>
      <c r="B706" s="1" t="s">
        <v>1158</v>
      </c>
      <c r="C706" s="1" t="s">
        <v>1470</v>
      </c>
      <c r="D706" s="1" t="s">
        <v>233</v>
      </c>
      <c r="E706" s="21" t="s">
        <v>1478</v>
      </c>
      <c r="F706" s="1">
        <v>1</v>
      </c>
      <c r="G706" s="1">
        <v>1</v>
      </c>
      <c r="H706" s="1">
        <v>122</v>
      </c>
      <c r="I706" s="1">
        <v>280</v>
      </c>
      <c r="J706" s="1">
        <v>70</v>
      </c>
      <c r="K706" s="72" t="s">
        <v>6455</v>
      </c>
      <c r="L706" s="81"/>
      <c r="M706" s="78"/>
    </row>
    <row r="707" spans="1:13">
      <c r="A707" s="1">
        <v>100004363</v>
      </c>
      <c r="B707" s="1" t="s">
        <v>1158</v>
      </c>
      <c r="C707" s="1" t="s">
        <v>1470</v>
      </c>
      <c r="D707" s="1" t="s">
        <v>1480</v>
      </c>
      <c r="E707" s="21" t="s">
        <v>1481</v>
      </c>
      <c r="F707" s="1">
        <v>1</v>
      </c>
      <c r="G707" s="1">
        <v>1</v>
      </c>
      <c r="H707" s="1">
        <v>483</v>
      </c>
      <c r="I707" s="1">
        <v>470</v>
      </c>
      <c r="J707" s="1">
        <v>120</v>
      </c>
      <c r="K707" s="72" t="s">
        <v>6455</v>
      </c>
      <c r="L707" s="81"/>
      <c r="M707" s="78"/>
    </row>
    <row r="708" spans="1:13">
      <c r="A708" s="1">
        <v>100004377</v>
      </c>
      <c r="B708" s="1" t="s">
        <v>1158</v>
      </c>
      <c r="C708" s="1" t="s">
        <v>1470</v>
      </c>
      <c r="D708" s="1" t="s">
        <v>176</v>
      </c>
      <c r="E708" s="21" t="s">
        <v>1483</v>
      </c>
      <c r="F708" s="1">
        <v>1</v>
      </c>
      <c r="G708" s="1">
        <v>1</v>
      </c>
      <c r="H708" s="1">
        <v>208</v>
      </c>
      <c r="I708" s="1">
        <v>400</v>
      </c>
      <c r="J708" s="1">
        <v>100</v>
      </c>
      <c r="K708" s="72" t="s">
        <v>6455</v>
      </c>
      <c r="L708" s="81"/>
      <c r="M708" s="78"/>
    </row>
    <row r="709" spans="1:13">
      <c r="A709" s="1">
        <v>100004386</v>
      </c>
      <c r="B709" s="1" t="s">
        <v>1158</v>
      </c>
      <c r="C709" s="1" t="s">
        <v>1470</v>
      </c>
      <c r="D709" s="1" t="s">
        <v>12</v>
      </c>
      <c r="E709" s="21" t="s">
        <v>1485</v>
      </c>
      <c r="F709" s="1">
        <v>1</v>
      </c>
      <c r="G709" s="1">
        <v>1</v>
      </c>
      <c r="H709" s="1">
        <v>623</v>
      </c>
      <c r="I709" s="1">
        <v>570</v>
      </c>
      <c r="J709" s="1">
        <v>140</v>
      </c>
      <c r="K709" s="72" t="s">
        <v>6455</v>
      </c>
      <c r="L709" s="81"/>
      <c r="M709" s="78"/>
    </row>
    <row r="710" spans="1:13">
      <c r="A710" s="1">
        <v>100004392</v>
      </c>
      <c r="B710" s="1" t="s">
        <v>1158</v>
      </c>
      <c r="C710" s="1" t="s">
        <v>1470</v>
      </c>
      <c r="D710" s="1" t="s">
        <v>787</v>
      </c>
      <c r="E710" s="21" t="s">
        <v>1487</v>
      </c>
      <c r="F710" s="1">
        <v>1</v>
      </c>
      <c r="G710" s="1">
        <v>1</v>
      </c>
      <c r="H710" s="1">
        <v>461</v>
      </c>
      <c r="I710" s="1">
        <v>470</v>
      </c>
      <c r="J710" s="1">
        <v>120</v>
      </c>
      <c r="K710" s="72" t="s">
        <v>6455</v>
      </c>
      <c r="L710" s="81"/>
      <c r="M710" s="78"/>
    </row>
    <row r="711" spans="1:13">
      <c r="A711" s="1">
        <v>100004400</v>
      </c>
      <c r="B711" s="1" t="s">
        <v>1158</v>
      </c>
      <c r="C711" s="1" t="s">
        <v>1470</v>
      </c>
      <c r="D711" s="1" t="s">
        <v>12</v>
      </c>
      <c r="E711" s="21" t="s">
        <v>1488</v>
      </c>
      <c r="F711" s="1">
        <v>1</v>
      </c>
      <c r="G711" s="1">
        <v>1</v>
      </c>
      <c r="H711" s="1">
        <v>715</v>
      </c>
      <c r="I711" s="1">
        <v>740</v>
      </c>
      <c r="J711" s="1">
        <v>190</v>
      </c>
      <c r="K711" s="72" t="s">
        <v>6455</v>
      </c>
      <c r="L711" s="81"/>
      <c r="M711" s="78"/>
    </row>
    <row r="712" spans="1:13">
      <c r="A712" s="1">
        <v>100004413</v>
      </c>
      <c r="B712" s="1" t="s">
        <v>1158</v>
      </c>
      <c r="C712" s="1" t="s">
        <v>1470</v>
      </c>
      <c r="D712" s="1" t="s">
        <v>176</v>
      </c>
      <c r="E712" s="21" t="s">
        <v>1489</v>
      </c>
      <c r="F712" s="1">
        <v>1</v>
      </c>
      <c r="G712" s="1">
        <v>1</v>
      </c>
      <c r="H712" s="1">
        <v>191</v>
      </c>
      <c r="I712" s="1">
        <v>280</v>
      </c>
      <c r="J712" s="1">
        <v>70</v>
      </c>
      <c r="K712" s="72" t="s">
        <v>6455</v>
      </c>
      <c r="L712" s="81"/>
      <c r="M712" s="78"/>
    </row>
    <row r="713" spans="1:13">
      <c r="A713" s="1">
        <v>100004424</v>
      </c>
      <c r="B713" s="1" t="s">
        <v>1158</v>
      </c>
      <c r="C713" s="1" t="s">
        <v>1470</v>
      </c>
      <c r="D713" s="1" t="s">
        <v>750</v>
      </c>
      <c r="E713" s="21" t="s">
        <v>1491</v>
      </c>
      <c r="F713" s="1">
        <v>1</v>
      </c>
      <c r="G713" s="1">
        <v>1</v>
      </c>
      <c r="H713" s="1">
        <v>414</v>
      </c>
      <c r="I713" s="1">
        <v>470</v>
      </c>
      <c r="J713" s="1">
        <v>120</v>
      </c>
      <c r="K713" s="72" t="s">
        <v>6455</v>
      </c>
      <c r="L713" s="81"/>
      <c r="M713" s="78"/>
    </row>
    <row r="714" spans="1:13">
      <c r="A714" s="1">
        <v>100004429</v>
      </c>
      <c r="B714" s="1" t="s">
        <v>1158</v>
      </c>
      <c r="C714" s="1" t="s">
        <v>1470</v>
      </c>
      <c r="D714" s="1" t="s">
        <v>18</v>
      </c>
      <c r="E714" s="21" t="s">
        <v>1492</v>
      </c>
      <c r="F714" s="1">
        <v>1</v>
      </c>
      <c r="G714" s="1">
        <v>1</v>
      </c>
      <c r="H714" s="1">
        <v>445</v>
      </c>
      <c r="I714" s="1">
        <v>470</v>
      </c>
      <c r="J714" s="1">
        <v>120</v>
      </c>
      <c r="K714" s="72" t="s">
        <v>6455</v>
      </c>
      <c r="L714" s="81"/>
      <c r="M714" s="78"/>
    </row>
    <row r="715" spans="1:13">
      <c r="A715" s="1">
        <v>100004437</v>
      </c>
      <c r="B715" s="1" t="s">
        <v>1158</v>
      </c>
      <c r="C715" s="1" t="s">
        <v>1470</v>
      </c>
      <c r="D715" s="1" t="s">
        <v>176</v>
      </c>
      <c r="E715" s="21" t="s">
        <v>1493</v>
      </c>
      <c r="F715" s="1">
        <v>1</v>
      </c>
      <c r="G715" s="1">
        <v>1</v>
      </c>
      <c r="H715" s="1">
        <v>43</v>
      </c>
      <c r="I715" s="1">
        <v>150</v>
      </c>
      <c r="J715" s="1">
        <v>40</v>
      </c>
      <c r="K715" s="72" t="s">
        <v>6455</v>
      </c>
      <c r="L715" s="81"/>
      <c r="M715" s="78"/>
    </row>
    <row r="716" spans="1:13">
      <c r="A716" s="1">
        <v>100004440</v>
      </c>
      <c r="B716" s="1" t="s">
        <v>1158</v>
      </c>
      <c r="C716" s="1" t="s">
        <v>1470</v>
      </c>
      <c r="D716" s="1" t="s">
        <v>176</v>
      </c>
      <c r="E716" s="21" t="s">
        <v>1495</v>
      </c>
      <c r="F716" s="1">
        <v>1</v>
      </c>
      <c r="G716" s="1">
        <v>1</v>
      </c>
      <c r="H716" s="1">
        <v>171</v>
      </c>
      <c r="I716" s="1">
        <v>280</v>
      </c>
      <c r="J716" s="1">
        <v>70</v>
      </c>
      <c r="K716" s="72" t="s">
        <v>6455</v>
      </c>
      <c r="L716" s="81"/>
      <c r="M716" s="78"/>
    </row>
    <row r="717" spans="1:13">
      <c r="A717" s="1">
        <v>100004446</v>
      </c>
      <c r="B717" s="1" t="s">
        <v>1158</v>
      </c>
      <c r="C717" s="1" t="s">
        <v>1470</v>
      </c>
      <c r="D717" s="1" t="s">
        <v>176</v>
      </c>
      <c r="E717" s="21" t="s">
        <v>1497</v>
      </c>
      <c r="F717" s="1">
        <v>1</v>
      </c>
      <c r="G717" s="1">
        <v>1</v>
      </c>
      <c r="H717" s="1">
        <v>86</v>
      </c>
      <c r="I717" s="1">
        <v>230</v>
      </c>
      <c r="J717" s="1">
        <v>60</v>
      </c>
      <c r="K717" s="72" t="s">
        <v>6455</v>
      </c>
      <c r="L717" s="81"/>
      <c r="M717" s="78"/>
    </row>
    <row r="718" spans="1:13">
      <c r="A718" s="1">
        <v>100004451</v>
      </c>
      <c r="B718" s="1" t="s">
        <v>1158</v>
      </c>
      <c r="C718" s="1" t="s">
        <v>1500</v>
      </c>
      <c r="D718" s="1" t="s">
        <v>12</v>
      </c>
      <c r="E718" s="21" t="s">
        <v>1499</v>
      </c>
      <c r="F718" s="1">
        <v>1</v>
      </c>
      <c r="G718" s="1">
        <v>1</v>
      </c>
      <c r="H718" s="1">
        <v>17</v>
      </c>
      <c r="I718" s="1">
        <v>100</v>
      </c>
      <c r="J718" s="1">
        <v>25</v>
      </c>
      <c r="K718" s="72" t="s">
        <v>6455</v>
      </c>
      <c r="L718" s="81"/>
      <c r="M718" s="78"/>
    </row>
    <row r="719" spans="1:13">
      <c r="A719" s="1">
        <v>100004457</v>
      </c>
      <c r="B719" s="1" t="s">
        <v>1158</v>
      </c>
      <c r="C719" s="1" t="s">
        <v>1500</v>
      </c>
      <c r="D719" s="1" t="s">
        <v>176</v>
      </c>
      <c r="E719" s="21" t="s">
        <v>1502</v>
      </c>
      <c r="F719" s="1">
        <v>1</v>
      </c>
      <c r="G719" s="1">
        <v>1</v>
      </c>
      <c r="H719" s="1">
        <v>89</v>
      </c>
      <c r="I719" s="1">
        <v>230</v>
      </c>
      <c r="J719" s="1">
        <v>60</v>
      </c>
      <c r="K719" s="72" t="s">
        <v>6455</v>
      </c>
      <c r="L719" s="81"/>
      <c r="M719" s="78"/>
    </row>
    <row r="720" spans="1:13">
      <c r="A720" s="1">
        <v>100004461</v>
      </c>
      <c r="B720" s="1" t="s">
        <v>1158</v>
      </c>
      <c r="C720" s="1" t="s">
        <v>1500</v>
      </c>
      <c r="D720" s="1" t="s">
        <v>1504</v>
      </c>
      <c r="E720" s="21" t="s">
        <v>1505</v>
      </c>
      <c r="F720" s="1">
        <v>1</v>
      </c>
      <c r="G720" s="1">
        <v>1</v>
      </c>
      <c r="H720" s="1">
        <v>334</v>
      </c>
      <c r="I720" s="1">
        <v>470</v>
      </c>
      <c r="J720" s="1">
        <v>120</v>
      </c>
      <c r="K720" s="72" t="s">
        <v>6455</v>
      </c>
      <c r="L720" s="81"/>
      <c r="M720" s="78"/>
    </row>
    <row r="721" spans="1:13">
      <c r="A721" s="1">
        <v>100004465</v>
      </c>
      <c r="B721" s="1" t="s">
        <v>1158</v>
      </c>
      <c r="C721" s="1" t="s">
        <v>1500</v>
      </c>
      <c r="D721" s="1" t="s">
        <v>176</v>
      </c>
      <c r="E721" s="21" t="s">
        <v>1507</v>
      </c>
      <c r="F721" s="1">
        <v>1</v>
      </c>
      <c r="G721" s="1">
        <v>1</v>
      </c>
      <c r="H721" s="1">
        <v>239</v>
      </c>
      <c r="I721" s="1">
        <v>400</v>
      </c>
      <c r="J721" s="1">
        <v>100</v>
      </c>
      <c r="K721" s="72" t="s">
        <v>6455</v>
      </c>
      <c r="L721" s="81"/>
      <c r="M721" s="78"/>
    </row>
    <row r="722" spans="1:13">
      <c r="A722" s="1">
        <v>100004469</v>
      </c>
      <c r="B722" s="1" t="s">
        <v>1158</v>
      </c>
      <c r="C722" s="1" t="s">
        <v>1500</v>
      </c>
      <c r="D722" s="1" t="s">
        <v>176</v>
      </c>
      <c r="E722" s="21" t="s">
        <v>1509</v>
      </c>
      <c r="F722" s="1">
        <v>1</v>
      </c>
      <c r="G722" s="1">
        <v>1</v>
      </c>
      <c r="H722" s="1">
        <v>33</v>
      </c>
      <c r="I722" s="1">
        <v>150</v>
      </c>
      <c r="J722" s="1">
        <v>40</v>
      </c>
      <c r="K722" s="72" t="s">
        <v>6455</v>
      </c>
      <c r="L722" s="81"/>
      <c r="M722" s="78"/>
    </row>
    <row r="723" spans="1:13">
      <c r="A723" s="1">
        <v>100004474</v>
      </c>
      <c r="B723" s="1" t="s">
        <v>1158</v>
      </c>
      <c r="C723" s="1" t="s">
        <v>1500</v>
      </c>
      <c r="D723" s="1" t="s">
        <v>1511</v>
      </c>
      <c r="E723" s="21" t="s">
        <v>1512</v>
      </c>
      <c r="F723" s="1">
        <v>1</v>
      </c>
      <c r="G723" s="1">
        <v>1</v>
      </c>
      <c r="H723" s="1">
        <v>337</v>
      </c>
      <c r="I723" s="1">
        <v>470</v>
      </c>
      <c r="J723" s="1">
        <v>120</v>
      </c>
      <c r="K723" s="72" t="s">
        <v>6455</v>
      </c>
      <c r="L723" s="81"/>
      <c r="M723" s="78"/>
    </row>
    <row r="724" spans="1:13">
      <c r="A724" s="1">
        <v>100004477</v>
      </c>
      <c r="B724" s="1" t="s">
        <v>1158</v>
      </c>
      <c r="C724" s="1" t="s">
        <v>1500</v>
      </c>
      <c r="D724" s="1" t="s">
        <v>1514</v>
      </c>
      <c r="E724" s="21" t="s">
        <v>1515</v>
      </c>
      <c r="F724" s="1">
        <v>1</v>
      </c>
      <c r="G724" s="1">
        <v>1</v>
      </c>
      <c r="H724" s="1">
        <v>245</v>
      </c>
      <c r="I724" s="1">
        <v>400</v>
      </c>
      <c r="J724" s="1">
        <v>100</v>
      </c>
      <c r="K724" s="72" t="s">
        <v>6455</v>
      </c>
      <c r="L724" s="81"/>
      <c r="M724" s="78"/>
    </row>
    <row r="725" spans="1:13">
      <c r="A725" s="1">
        <v>100004484</v>
      </c>
      <c r="B725" s="1" t="s">
        <v>1158</v>
      </c>
      <c r="C725" s="1" t="s">
        <v>1500</v>
      </c>
      <c r="D725" s="1" t="s">
        <v>176</v>
      </c>
      <c r="E725" s="21" t="s">
        <v>1517</v>
      </c>
      <c r="F725" s="1">
        <v>1</v>
      </c>
      <c r="G725" s="1">
        <v>1</v>
      </c>
      <c r="H725" s="1">
        <v>39</v>
      </c>
      <c r="I725" s="1">
        <v>150</v>
      </c>
      <c r="J725" s="1">
        <v>40</v>
      </c>
      <c r="K725" s="72" t="s">
        <v>6455</v>
      </c>
      <c r="L725" s="81"/>
      <c r="M725" s="78"/>
    </row>
    <row r="726" spans="1:13">
      <c r="A726" s="1">
        <v>100004489</v>
      </c>
      <c r="B726" s="1" t="s">
        <v>1158</v>
      </c>
      <c r="C726" s="1" t="s">
        <v>1500</v>
      </c>
      <c r="D726" s="1" t="s">
        <v>176</v>
      </c>
      <c r="E726" s="21" t="s">
        <v>1519</v>
      </c>
      <c r="F726" s="1">
        <v>1</v>
      </c>
      <c r="G726" s="1">
        <v>1</v>
      </c>
      <c r="H726" s="1">
        <v>91</v>
      </c>
      <c r="I726" s="1">
        <v>230</v>
      </c>
      <c r="J726" s="1">
        <v>60</v>
      </c>
      <c r="K726" s="72" t="s">
        <v>6455</v>
      </c>
      <c r="L726" s="81"/>
      <c r="M726" s="78"/>
    </row>
    <row r="727" spans="1:13">
      <c r="A727" s="1">
        <v>100004497</v>
      </c>
      <c r="B727" s="1" t="s">
        <v>1158</v>
      </c>
      <c r="C727" s="1" t="s">
        <v>1500</v>
      </c>
      <c r="D727" s="1" t="s">
        <v>1521</v>
      </c>
      <c r="E727" s="21" t="s">
        <v>1522</v>
      </c>
      <c r="F727" s="1">
        <v>1</v>
      </c>
      <c r="G727" s="1">
        <v>1</v>
      </c>
      <c r="H727" s="1">
        <v>522</v>
      </c>
      <c r="I727" s="1">
        <v>570</v>
      </c>
      <c r="J727" s="1">
        <v>140</v>
      </c>
      <c r="K727" s="72" t="s">
        <v>6455</v>
      </c>
      <c r="L727" s="81"/>
      <c r="M727" s="78"/>
    </row>
    <row r="728" spans="1:13">
      <c r="A728" s="1">
        <v>100004502</v>
      </c>
      <c r="B728" s="1" t="s">
        <v>1158</v>
      </c>
      <c r="C728" s="1" t="s">
        <v>1500</v>
      </c>
      <c r="D728" s="1" t="s">
        <v>12</v>
      </c>
      <c r="E728" s="21" t="s">
        <v>1524</v>
      </c>
      <c r="F728" s="1">
        <v>1</v>
      </c>
      <c r="G728" s="1">
        <v>1</v>
      </c>
      <c r="H728" s="1">
        <v>46</v>
      </c>
      <c r="I728" s="1">
        <v>150</v>
      </c>
      <c r="J728" s="1">
        <v>40</v>
      </c>
      <c r="K728" s="72" t="s">
        <v>6455</v>
      </c>
      <c r="L728" s="81"/>
      <c r="M728" s="78"/>
    </row>
    <row r="729" spans="1:13">
      <c r="A729" s="1">
        <v>100004505</v>
      </c>
      <c r="B729" s="1" t="s">
        <v>1158</v>
      </c>
      <c r="C729" s="1" t="s">
        <v>1500</v>
      </c>
      <c r="D729" s="1" t="s">
        <v>176</v>
      </c>
      <c r="E729" s="21" t="s">
        <v>1526</v>
      </c>
      <c r="F729" s="1">
        <v>1</v>
      </c>
      <c r="G729" s="1">
        <v>1</v>
      </c>
      <c r="H729" s="1">
        <v>135</v>
      </c>
      <c r="I729" s="1">
        <v>280</v>
      </c>
      <c r="J729" s="1">
        <v>70</v>
      </c>
      <c r="K729" s="72" t="s">
        <v>6455</v>
      </c>
      <c r="L729" s="81"/>
      <c r="M729" s="78"/>
    </row>
    <row r="730" spans="1:13">
      <c r="A730" s="1">
        <v>100004509</v>
      </c>
      <c r="B730" s="1" t="s">
        <v>1158</v>
      </c>
      <c r="C730" s="1" t="s">
        <v>1500</v>
      </c>
      <c r="D730" s="1" t="s">
        <v>12</v>
      </c>
      <c r="E730" s="21" t="s">
        <v>1528</v>
      </c>
      <c r="F730" s="1">
        <v>1</v>
      </c>
      <c r="G730" s="1">
        <v>1</v>
      </c>
      <c r="H730" s="1">
        <v>518</v>
      </c>
      <c r="I730" s="1">
        <v>570</v>
      </c>
      <c r="J730" s="1">
        <v>140</v>
      </c>
      <c r="K730" s="72" t="s">
        <v>6455</v>
      </c>
      <c r="L730" s="81"/>
      <c r="M730" s="78"/>
    </row>
    <row r="731" spans="1:13">
      <c r="A731" s="1">
        <v>100004526</v>
      </c>
      <c r="B731" s="1" t="s">
        <v>1158</v>
      </c>
      <c r="C731" s="1" t="s">
        <v>1500</v>
      </c>
      <c r="D731" s="1" t="s">
        <v>12</v>
      </c>
      <c r="E731" s="21" t="s">
        <v>1533</v>
      </c>
      <c r="F731" s="1">
        <v>1</v>
      </c>
      <c r="G731" s="1">
        <v>1</v>
      </c>
      <c r="H731" s="1">
        <v>20</v>
      </c>
      <c r="I731" s="1">
        <v>100</v>
      </c>
      <c r="J731" s="1">
        <v>25</v>
      </c>
      <c r="K731" s="72" t="s">
        <v>6455</v>
      </c>
      <c r="L731" s="81"/>
      <c r="M731" s="78"/>
    </row>
    <row r="732" spans="1:13">
      <c r="A732" s="1">
        <v>100004532</v>
      </c>
      <c r="B732" s="1" t="s">
        <v>1158</v>
      </c>
      <c r="C732" s="1" t="s">
        <v>1500</v>
      </c>
      <c r="D732" s="1" t="s">
        <v>176</v>
      </c>
      <c r="E732" s="21" t="s">
        <v>1535</v>
      </c>
      <c r="F732" s="1">
        <v>1</v>
      </c>
      <c r="G732" s="1">
        <v>1</v>
      </c>
      <c r="H732" s="1">
        <v>129</v>
      </c>
      <c r="I732" s="1">
        <v>280</v>
      </c>
      <c r="J732" s="1">
        <v>70</v>
      </c>
      <c r="K732" s="72" t="s">
        <v>6455</v>
      </c>
      <c r="L732" s="81"/>
      <c r="M732" s="78"/>
    </row>
    <row r="733" spans="1:13">
      <c r="A733" s="1">
        <v>100004535</v>
      </c>
      <c r="B733" s="1" t="s">
        <v>1158</v>
      </c>
      <c r="C733" s="1" t="s">
        <v>1500</v>
      </c>
      <c r="D733" s="1" t="s">
        <v>176</v>
      </c>
      <c r="E733" s="21" t="s">
        <v>1537</v>
      </c>
      <c r="F733" s="1">
        <v>1</v>
      </c>
      <c r="G733" s="1">
        <v>1</v>
      </c>
      <c r="H733" s="1">
        <v>43</v>
      </c>
      <c r="I733" s="1">
        <v>150</v>
      </c>
      <c r="J733" s="1">
        <v>40</v>
      </c>
      <c r="K733" s="72" t="s">
        <v>6455</v>
      </c>
      <c r="L733" s="81"/>
      <c r="M733" s="78"/>
    </row>
    <row r="734" spans="1:13">
      <c r="A734" s="1">
        <v>100004542</v>
      </c>
      <c r="B734" s="1" t="s">
        <v>1158</v>
      </c>
      <c r="C734" s="1" t="s">
        <v>1500</v>
      </c>
      <c r="D734" s="1" t="s">
        <v>1539</v>
      </c>
      <c r="E734" s="21" t="s">
        <v>1540</v>
      </c>
      <c r="F734" s="1">
        <v>1</v>
      </c>
      <c r="G734" s="1">
        <v>1</v>
      </c>
      <c r="H734" s="1">
        <v>22</v>
      </c>
      <c r="I734" s="1">
        <v>100</v>
      </c>
      <c r="J734" s="1">
        <v>25</v>
      </c>
      <c r="K734" s="72" t="s">
        <v>6455</v>
      </c>
      <c r="L734" s="81"/>
      <c r="M734" s="78"/>
    </row>
    <row r="735" spans="1:13">
      <c r="A735" s="1">
        <v>100004547</v>
      </c>
      <c r="B735" s="1" t="s">
        <v>1158</v>
      </c>
      <c r="C735" s="1" t="s">
        <v>1500</v>
      </c>
      <c r="D735" s="1" t="s">
        <v>176</v>
      </c>
      <c r="E735" s="21" t="s">
        <v>1542</v>
      </c>
      <c r="F735" s="1">
        <v>1</v>
      </c>
      <c r="G735" s="1">
        <v>1</v>
      </c>
      <c r="H735" s="1">
        <v>203</v>
      </c>
      <c r="I735" s="1">
        <v>400</v>
      </c>
      <c r="J735" s="1">
        <v>100</v>
      </c>
      <c r="K735" s="72" t="s">
        <v>6455</v>
      </c>
      <c r="L735" s="81"/>
      <c r="M735" s="78"/>
    </row>
    <row r="736" spans="1:13">
      <c r="A736" s="1">
        <v>100004551</v>
      </c>
      <c r="B736" s="1" t="s">
        <v>1158</v>
      </c>
      <c r="C736" s="1" t="s">
        <v>1500</v>
      </c>
      <c r="D736" s="1" t="s">
        <v>176</v>
      </c>
      <c r="E736" s="21" t="s">
        <v>1544</v>
      </c>
      <c r="F736" s="1">
        <v>1</v>
      </c>
      <c r="G736" s="1">
        <v>1</v>
      </c>
      <c r="H736" s="1">
        <v>301</v>
      </c>
      <c r="I736" s="1">
        <v>470</v>
      </c>
      <c r="J736" s="1">
        <v>120</v>
      </c>
      <c r="K736" s="72" t="s">
        <v>6455</v>
      </c>
      <c r="L736" s="81"/>
      <c r="M736" s="78"/>
    </row>
    <row r="737" spans="1:13">
      <c r="A737" s="1">
        <v>100004560</v>
      </c>
      <c r="B737" s="1" t="s">
        <v>1158</v>
      </c>
      <c r="C737" s="1" t="s">
        <v>1500</v>
      </c>
      <c r="D737" s="1" t="s">
        <v>12</v>
      </c>
      <c r="E737" s="21" t="s">
        <v>1546</v>
      </c>
      <c r="F737" s="1">
        <v>1</v>
      </c>
      <c r="G737" s="1">
        <v>1</v>
      </c>
      <c r="H737" s="1">
        <v>333</v>
      </c>
      <c r="I737" s="1">
        <v>470</v>
      </c>
      <c r="J737" s="1">
        <v>120</v>
      </c>
      <c r="K737" s="72" t="s">
        <v>6455</v>
      </c>
      <c r="L737" s="81"/>
      <c r="M737" s="78"/>
    </row>
    <row r="738" spans="1:13">
      <c r="A738" s="1">
        <v>100004569</v>
      </c>
      <c r="B738" s="1" t="s">
        <v>1158</v>
      </c>
      <c r="C738" s="1" t="s">
        <v>1500</v>
      </c>
      <c r="D738" s="1" t="s">
        <v>1549</v>
      </c>
      <c r="E738" s="21" t="s">
        <v>1550</v>
      </c>
      <c r="F738" s="1">
        <v>1</v>
      </c>
      <c r="G738" s="1">
        <v>1</v>
      </c>
      <c r="H738" s="1">
        <v>473</v>
      </c>
      <c r="I738" s="1">
        <v>470</v>
      </c>
      <c r="J738" s="1">
        <v>120</v>
      </c>
      <c r="K738" s="72" t="s">
        <v>6455</v>
      </c>
      <c r="L738" s="81"/>
      <c r="M738" s="78"/>
    </row>
    <row r="739" spans="1:13">
      <c r="A739" s="1">
        <v>100004575</v>
      </c>
      <c r="B739" s="1" t="s">
        <v>1158</v>
      </c>
      <c r="C739" s="1" t="s">
        <v>1500</v>
      </c>
      <c r="D739" s="1" t="s">
        <v>12</v>
      </c>
      <c r="E739" s="21" t="s">
        <v>1552</v>
      </c>
      <c r="F739" s="1">
        <v>1</v>
      </c>
      <c r="G739" s="1">
        <v>1</v>
      </c>
      <c r="H739" s="1">
        <v>286</v>
      </c>
      <c r="I739" s="1">
        <v>400</v>
      </c>
      <c r="J739" s="1">
        <v>100</v>
      </c>
      <c r="K739" s="72" t="s">
        <v>6455</v>
      </c>
      <c r="L739" s="81"/>
      <c r="M739" s="78"/>
    </row>
    <row r="740" spans="1:13">
      <c r="A740" s="1">
        <v>100004584</v>
      </c>
      <c r="B740" s="1" t="s">
        <v>1158</v>
      </c>
      <c r="C740" s="1" t="s">
        <v>1500</v>
      </c>
      <c r="D740" s="1" t="s">
        <v>1554</v>
      </c>
      <c r="E740" s="21" t="s">
        <v>1555</v>
      </c>
      <c r="F740" s="1">
        <v>1</v>
      </c>
      <c r="G740" s="1">
        <v>1</v>
      </c>
      <c r="H740" s="1">
        <v>487</v>
      </c>
      <c r="I740" s="1">
        <v>470</v>
      </c>
      <c r="J740" s="1">
        <v>120</v>
      </c>
      <c r="K740" s="72" t="s">
        <v>6455</v>
      </c>
      <c r="L740" s="81"/>
      <c r="M740" s="78"/>
    </row>
    <row r="741" spans="1:13">
      <c r="A741" s="1">
        <v>100004589</v>
      </c>
      <c r="B741" s="1" t="s">
        <v>1158</v>
      </c>
      <c r="C741" s="1" t="s">
        <v>1500</v>
      </c>
      <c r="D741" s="1" t="s">
        <v>372</v>
      </c>
      <c r="E741" s="21" t="s">
        <v>1557</v>
      </c>
      <c r="F741" s="1">
        <v>1</v>
      </c>
      <c r="G741" s="1">
        <v>1</v>
      </c>
      <c r="H741" s="1">
        <v>142</v>
      </c>
      <c r="I741" s="1">
        <v>280</v>
      </c>
      <c r="J741" s="1">
        <v>70</v>
      </c>
      <c r="K741" s="72" t="s">
        <v>6455</v>
      </c>
      <c r="L741" s="81"/>
      <c r="M741" s="78"/>
    </row>
    <row r="742" spans="1:13">
      <c r="A742" s="1">
        <v>100004592</v>
      </c>
      <c r="B742" s="1" t="s">
        <v>1158</v>
      </c>
      <c r="C742" s="1" t="s">
        <v>1500</v>
      </c>
      <c r="D742" s="1" t="s">
        <v>1559</v>
      </c>
      <c r="E742" s="21" t="s">
        <v>1560</v>
      </c>
      <c r="F742" s="1">
        <v>1</v>
      </c>
      <c r="G742" s="1">
        <v>1</v>
      </c>
      <c r="H742" s="1">
        <v>308</v>
      </c>
      <c r="I742" s="1">
        <v>470</v>
      </c>
      <c r="J742" s="1">
        <v>120</v>
      </c>
      <c r="K742" s="72" t="s">
        <v>6455</v>
      </c>
      <c r="L742" s="81"/>
      <c r="M742" s="78"/>
    </row>
    <row r="743" spans="1:13">
      <c r="A743" s="1">
        <v>100004596</v>
      </c>
      <c r="B743" s="1" t="s">
        <v>1158</v>
      </c>
      <c r="C743" s="1" t="s">
        <v>1500</v>
      </c>
      <c r="D743" s="1" t="s">
        <v>1562</v>
      </c>
      <c r="E743" s="21" t="s">
        <v>1563</v>
      </c>
      <c r="F743" s="1">
        <v>1</v>
      </c>
      <c r="G743" s="1">
        <v>1</v>
      </c>
      <c r="H743" s="1">
        <v>918</v>
      </c>
      <c r="I743" s="1">
        <v>740</v>
      </c>
      <c r="J743" s="1">
        <v>190</v>
      </c>
      <c r="K743" s="72" t="s">
        <v>6455</v>
      </c>
      <c r="L743" s="81"/>
      <c r="M743" s="78"/>
    </row>
    <row r="744" spans="1:13">
      <c r="A744" s="1">
        <v>100004600</v>
      </c>
      <c r="B744" s="1" t="s">
        <v>1158</v>
      </c>
      <c r="C744" s="1" t="s">
        <v>1500</v>
      </c>
      <c r="D744" s="1" t="s">
        <v>1564</v>
      </c>
      <c r="E744" s="21" t="s">
        <v>1565</v>
      </c>
      <c r="F744" s="1">
        <v>1</v>
      </c>
      <c r="G744" s="1">
        <v>1</v>
      </c>
      <c r="H744" s="1">
        <v>338</v>
      </c>
      <c r="I744" s="1">
        <v>470</v>
      </c>
      <c r="J744" s="1">
        <v>120</v>
      </c>
      <c r="K744" s="72" t="s">
        <v>6455</v>
      </c>
      <c r="L744" s="81"/>
      <c r="M744" s="78"/>
    </row>
    <row r="745" spans="1:13">
      <c r="A745" s="1">
        <v>100004605</v>
      </c>
      <c r="B745" s="1" t="s">
        <v>1158</v>
      </c>
      <c r="C745" s="1" t="s">
        <v>1500</v>
      </c>
      <c r="D745" s="1" t="s">
        <v>12</v>
      </c>
      <c r="E745" s="21" t="s">
        <v>1566</v>
      </c>
      <c r="F745" s="1">
        <v>1</v>
      </c>
      <c r="G745" s="1">
        <v>1</v>
      </c>
      <c r="H745" s="1">
        <v>539</v>
      </c>
      <c r="I745" s="1">
        <v>570</v>
      </c>
      <c r="J745" s="1">
        <v>140</v>
      </c>
      <c r="K745" s="72" t="s">
        <v>6455</v>
      </c>
      <c r="L745" s="81"/>
      <c r="M745" s="78"/>
    </row>
    <row r="746" spans="1:13">
      <c r="A746" s="1">
        <v>100004609</v>
      </c>
      <c r="B746" s="1" t="s">
        <v>1158</v>
      </c>
      <c r="C746" s="1" t="s">
        <v>1500</v>
      </c>
      <c r="D746" s="1" t="s">
        <v>12</v>
      </c>
      <c r="E746" s="21" t="s">
        <v>1568</v>
      </c>
      <c r="F746" s="1">
        <v>1</v>
      </c>
      <c r="G746" s="1">
        <v>1</v>
      </c>
      <c r="H746" s="1">
        <v>709</v>
      </c>
      <c r="I746" s="1">
        <v>800</v>
      </c>
      <c r="J746" s="1">
        <v>200</v>
      </c>
      <c r="K746" s="72" t="s">
        <v>6053</v>
      </c>
      <c r="L746" s="81"/>
      <c r="M746" s="78"/>
    </row>
    <row r="747" spans="1:13">
      <c r="A747" s="1">
        <v>100004614</v>
      </c>
      <c r="B747" s="1" t="s">
        <v>1158</v>
      </c>
      <c r="C747" s="1" t="s">
        <v>1500</v>
      </c>
      <c r="D747" s="1" t="s">
        <v>12</v>
      </c>
      <c r="E747" s="21" t="s">
        <v>1615</v>
      </c>
      <c r="F747" s="1">
        <v>2</v>
      </c>
      <c r="G747" s="1">
        <v>1</v>
      </c>
      <c r="H747" s="1">
        <v>108</v>
      </c>
      <c r="I747" s="1">
        <v>500</v>
      </c>
      <c r="J747" s="1">
        <v>125</v>
      </c>
      <c r="K747" s="72" t="s">
        <v>6053</v>
      </c>
      <c r="L747" s="81"/>
      <c r="M747" s="78"/>
    </row>
    <row r="748" spans="1:13">
      <c r="A748" s="1">
        <v>100004614</v>
      </c>
      <c r="B748" s="1" t="s">
        <v>1158</v>
      </c>
      <c r="C748" s="1" t="s">
        <v>1500</v>
      </c>
      <c r="D748" s="1" t="s">
        <v>12</v>
      </c>
      <c r="E748" s="21" t="s">
        <v>1569</v>
      </c>
      <c r="F748" s="1">
        <v>2</v>
      </c>
      <c r="G748" s="1">
        <v>1</v>
      </c>
      <c r="H748" s="1">
        <v>823</v>
      </c>
      <c r="I748" s="1">
        <v>740</v>
      </c>
      <c r="J748" s="1">
        <v>190</v>
      </c>
      <c r="K748" s="72" t="s">
        <v>6455</v>
      </c>
      <c r="L748" s="81"/>
      <c r="M748" s="78"/>
    </row>
    <row r="749" spans="1:13">
      <c r="A749" s="1">
        <v>100004616</v>
      </c>
      <c r="B749" s="1" t="s">
        <v>1158</v>
      </c>
      <c r="C749" s="1" t="s">
        <v>1500</v>
      </c>
      <c r="D749" s="1" t="s">
        <v>1570</v>
      </c>
      <c r="E749" s="21" t="s">
        <v>1571</v>
      </c>
      <c r="F749" s="1">
        <v>1</v>
      </c>
      <c r="G749" s="1">
        <v>1</v>
      </c>
      <c r="H749" s="1">
        <v>651</v>
      </c>
      <c r="I749" s="1">
        <v>800</v>
      </c>
      <c r="J749" s="1">
        <v>200</v>
      </c>
      <c r="K749" s="72" t="s">
        <v>6053</v>
      </c>
      <c r="L749" s="81"/>
      <c r="M749" s="78"/>
    </row>
    <row r="750" spans="1:13">
      <c r="A750" s="1">
        <v>100004621</v>
      </c>
      <c r="B750" s="1" t="s">
        <v>1158</v>
      </c>
      <c r="C750" s="1" t="s">
        <v>1500</v>
      </c>
      <c r="D750" s="1" t="s">
        <v>750</v>
      </c>
      <c r="E750" s="21" t="s">
        <v>1572</v>
      </c>
      <c r="F750" s="1">
        <v>1</v>
      </c>
      <c r="G750" s="1">
        <v>1</v>
      </c>
      <c r="H750" s="1">
        <v>750</v>
      </c>
      <c r="I750" s="1">
        <v>800</v>
      </c>
      <c r="J750" s="1">
        <v>200</v>
      </c>
      <c r="K750" s="72" t="s">
        <v>6053</v>
      </c>
      <c r="L750" s="81"/>
      <c r="M750" s="78"/>
    </row>
    <row r="751" spans="1:13">
      <c r="A751" s="1">
        <v>100004625</v>
      </c>
      <c r="B751" s="1" t="s">
        <v>1158</v>
      </c>
      <c r="C751" s="1" t="s">
        <v>1500</v>
      </c>
      <c r="D751" s="1" t="s">
        <v>12</v>
      </c>
      <c r="E751" s="21" t="s">
        <v>1573</v>
      </c>
      <c r="F751" s="1">
        <v>2</v>
      </c>
      <c r="G751" s="1">
        <v>1</v>
      </c>
      <c r="H751" s="1">
        <v>651</v>
      </c>
      <c r="I751" s="1">
        <v>570</v>
      </c>
      <c r="J751" s="1">
        <v>140</v>
      </c>
      <c r="K751" s="72" t="s">
        <v>6455</v>
      </c>
      <c r="L751" s="81"/>
      <c r="M751" s="78"/>
    </row>
    <row r="752" spans="1:13">
      <c r="A752" s="1">
        <v>100004625</v>
      </c>
      <c r="B752" s="1" t="s">
        <v>1158</v>
      </c>
      <c r="C752" s="1" t="s">
        <v>1500</v>
      </c>
      <c r="D752" s="1" t="s">
        <v>12</v>
      </c>
      <c r="E752" s="21" t="s">
        <v>1592</v>
      </c>
      <c r="F752" s="1">
        <v>2</v>
      </c>
      <c r="G752" s="1">
        <v>1</v>
      </c>
      <c r="H752" s="1">
        <v>10</v>
      </c>
      <c r="I752" s="1">
        <v>200</v>
      </c>
      <c r="J752" s="1">
        <v>50</v>
      </c>
      <c r="K752" s="72" t="s">
        <v>6053</v>
      </c>
      <c r="L752" s="81"/>
      <c r="M752" s="78"/>
    </row>
    <row r="753" spans="1:13">
      <c r="A753" s="1">
        <v>100004629</v>
      </c>
      <c r="B753" s="1" t="s">
        <v>1158</v>
      </c>
      <c r="C753" s="1" t="s">
        <v>1500</v>
      </c>
      <c r="D753" s="1" t="s">
        <v>1574</v>
      </c>
      <c r="E753" s="21" t="s">
        <v>1575</v>
      </c>
      <c r="F753" s="1">
        <v>1</v>
      </c>
      <c r="G753" s="1">
        <v>1</v>
      </c>
      <c r="H753" s="1">
        <v>349</v>
      </c>
      <c r="I753" s="1">
        <v>470</v>
      </c>
      <c r="J753" s="1">
        <v>120</v>
      </c>
      <c r="K753" s="72" t="s">
        <v>6455</v>
      </c>
      <c r="L753" s="81"/>
      <c r="M753" s="78"/>
    </row>
    <row r="754" spans="1:13">
      <c r="A754" s="1">
        <v>100004641</v>
      </c>
      <c r="B754" s="1" t="s">
        <v>1158</v>
      </c>
      <c r="C754" s="1" t="s">
        <v>1500</v>
      </c>
      <c r="D754" s="1" t="s">
        <v>1579</v>
      </c>
      <c r="E754" s="21" t="s">
        <v>1580</v>
      </c>
      <c r="F754" s="1">
        <v>1</v>
      </c>
      <c r="G754" s="1">
        <v>1</v>
      </c>
      <c r="H754" s="1">
        <v>561</v>
      </c>
      <c r="I754" s="1">
        <v>570</v>
      </c>
      <c r="J754" s="1">
        <v>140</v>
      </c>
      <c r="K754" s="72" t="s">
        <v>6455</v>
      </c>
      <c r="L754" s="81"/>
      <c r="M754" s="78"/>
    </row>
    <row r="755" spans="1:13">
      <c r="A755" s="1">
        <v>100004647</v>
      </c>
      <c r="B755" s="1" t="s">
        <v>1158</v>
      </c>
      <c r="C755" s="1" t="s">
        <v>1500</v>
      </c>
      <c r="D755" s="1" t="s">
        <v>12</v>
      </c>
      <c r="E755" s="21" t="s">
        <v>1581</v>
      </c>
      <c r="F755" s="1">
        <v>1</v>
      </c>
      <c r="G755" s="1">
        <v>1</v>
      </c>
      <c r="H755" s="1">
        <v>442</v>
      </c>
      <c r="I755" s="1">
        <v>470</v>
      </c>
      <c r="J755" s="1">
        <v>120</v>
      </c>
      <c r="K755" s="72" t="s">
        <v>6455</v>
      </c>
      <c r="L755" s="81"/>
      <c r="M755" s="78"/>
    </row>
    <row r="756" spans="1:13">
      <c r="A756" s="1">
        <v>100004648</v>
      </c>
      <c r="B756" s="1" t="s">
        <v>1158</v>
      </c>
      <c r="C756" s="1" t="s">
        <v>1500</v>
      </c>
      <c r="D756" s="1" t="s">
        <v>1582</v>
      </c>
      <c r="E756" s="21" t="s">
        <v>1583</v>
      </c>
      <c r="F756" s="1">
        <v>1</v>
      </c>
      <c r="G756" s="1">
        <v>1</v>
      </c>
      <c r="H756" s="1">
        <v>172</v>
      </c>
      <c r="I756" s="1">
        <v>280</v>
      </c>
      <c r="J756" s="1">
        <v>70</v>
      </c>
      <c r="K756" s="72" t="s">
        <v>6455</v>
      </c>
      <c r="L756" s="81"/>
      <c r="M756" s="78"/>
    </row>
    <row r="757" spans="1:13">
      <c r="A757" s="1">
        <v>100004649</v>
      </c>
      <c r="B757" s="1" t="s">
        <v>1158</v>
      </c>
      <c r="C757" s="1" t="s">
        <v>1500</v>
      </c>
      <c r="D757" s="1" t="s">
        <v>1585</v>
      </c>
      <c r="E757" s="21" t="s">
        <v>1586</v>
      </c>
      <c r="F757" s="1">
        <v>1</v>
      </c>
      <c r="G757" s="1">
        <v>1</v>
      </c>
      <c r="H757" s="1">
        <v>234</v>
      </c>
      <c r="I757" s="1">
        <v>400</v>
      </c>
      <c r="J757" s="1">
        <v>100</v>
      </c>
      <c r="K757" s="72" t="s">
        <v>6455</v>
      </c>
      <c r="L757" s="81"/>
      <c r="M757" s="78"/>
    </row>
    <row r="758" spans="1:13">
      <c r="A758" s="1">
        <v>100004656</v>
      </c>
      <c r="B758" s="1" t="s">
        <v>1158</v>
      </c>
      <c r="C758" s="1" t="s">
        <v>1500</v>
      </c>
      <c r="D758" s="1" t="s">
        <v>12</v>
      </c>
      <c r="E758" s="21" t="s">
        <v>1588</v>
      </c>
      <c r="F758" s="1">
        <v>1</v>
      </c>
      <c r="G758" s="1">
        <v>1</v>
      </c>
      <c r="H758" s="1">
        <v>921</v>
      </c>
      <c r="I758" s="1">
        <v>740</v>
      </c>
      <c r="J758" s="1">
        <v>190</v>
      </c>
      <c r="K758" s="72" t="s">
        <v>6455</v>
      </c>
      <c r="L758" s="81"/>
      <c r="M758" s="78"/>
    </row>
    <row r="759" spans="1:13">
      <c r="A759" s="1">
        <v>100004664</v>
      </c>
      <c r="B759" s="1" t="s">
        <v>1158</v>
      </c>
      <c r="C759" s="1" t="s">
        <v>1500</v>
      </c>
      <c r="D759" s="1" t="s">
        <v>1589</v>
      </c>
      <c r="E759" s="21" t="s">
        <v>1590</v>
      </c>
      <c r="F759" s="1">
        <v>1</v>
      </c>
      <c r="G759" s="1">
        <v>1</v>
      </c>
      <c r="H759" s="1">
        <v>495</v>
      </c>
      <c r="I759" s="1">
        <v>470</v>
      </c>
      <c r="J759" s="1">
        <v>120</v>
      </c>
      <c r="K759" s="72" t="s">
        <v>6455</v>
      </c>
      <c r="L759" s="81"/>
      <c r="M759" s="78"/>
    </row>
    <row r="760" spans="1:13">
      <c r="A760" s="1">
        <v>100004670</v>
      </c>
      <c r="B760" s="1" t="s">
        <v>1158</v>
      </c>
      <c r="C760" s="1" t="s">
        <v>1500</v>
      </c>
      <c r="D760" s="1" t="s">
        <v>72</v>
      </c>
      <c r="E760" s="21" t="s">
        <v>1591</v>
      </c>
      <c r="F760" s="1">
        <v>1</v>
      </c>
      <c r="G760" s="1">
        <v>1</v>
      </c>
      <c r="H760" s="1">
        <v>339</v>
      </c>
      <c r="I760" s="1">
        <v>470</v>
      </c>
      <c r="J760" s="1">
        <v>120</v>
      </c>
      <c r="K760" s="72" t="s">
        <v>6455</v>
      </c>
      <c r="L760" s="81"/>
      <c r="M760" s="78"/>
    </row>
    <row r="761" spans="1:13">
      <c r="A761" s="1">
        <v>100004672</v>
      </c>
      <c r="B761" s="1" t="s">
        <v>1158</v>
      </c>
      <c r="C761" s="1" t="s">
        <v>1500</v>
      </c>
      <c r="D761" s="1" t="s">
        <v>12</v>
      </c>
      <c r="E761" s="21" t="s">
        <v>1592</v>
      </c>
      <c r="F761" s="1">
        <v>1</v>
      </c>
      <c r="G761" s="1">
        <v>1</v>
      </c>
      <c r="H761" s="1">
        <v>25</v>
      </c>
      <c r="I761" s="1">
        <v>150</v>
      </c>
      <c r="J761" s="1">
        <v>40</v>
      </c>
      <c r="K761" s="72" t="s">
        <v>6455</v>
      </c>
      <c r="L761" s="81"/>
      <c r="M761" s="78"/>
    </row>
    <row r="762" spans="1:13">
      <c r="A762" s="1">
        <v>100004681</v>
      </c>
      <c r="B762" s="1" t="s">
        <v>1158</v>
      </c>
      <c r="C762" s="1" t="s">
        <v>1500</v>
      </c>
      <c r="D762" s="1" t="s">
        <v>1593</v>
      </c>
      <c r="E762" s="21" t="s">
        <v>1594</v>
      </c>
      <c r="F762" s="1">
        <v>1</v>
      </c>
      <c r="G762" s="1">
        <v>1</v>
      </c>
      <c r="H762" s="1">
        <v>545</v>
      </c>
      <c r="I762" s="1">
        <v>570</v>
      </c>
      <c r="J762" s="1">
        <v>140</v>
      </c>
      <c r="K762" s="72" t="s">
        <v>6455</v>
      </c>
      <c r="L762" s="81"/>
      <c r="M762" s="78"/>
    </row>
    <row r="763" spans="1:13">
      <c r="A763" s="1">
        <v>100004682</v>
      </c>
      <c r="B763" s="1" t="s">
        <v>1158</v>
      </c>
      <c r="C763" s="1" t="s">
        <v>1500</v>
      </c>
      <c r="D763" s="1" t="s">
        <v>97</v>
      </c>
      <c r="E763" s="21" t="s">
        <v>1595</v>
      </c>
      <c r="F763" s="1">
        <v>1</v>
      </c>
      <c r="G763" s="1">
        <v>1</v>
      </c>
      <c r="H763" s="1">
        <v>296</v>
      </c>
      <c r="I763" s="1">
        <v>400</v>
      </c>
      <c r="J763" s="1">
        <v>100</v>
      </c>
      <c r="K763" s="72" t="s">
        <v>6455</v>
      </c>
      <c r="L763" s="81"/>
      <c r="M763" s="78"/>
    </row>
    <row r="764" spans="1:13">
      <c r="A764" s="1">
        <v>100004685</v>
      </c>
      <c r="B764" s="1" t="s">
        <v>1158</v>
      </c>
      <c r="C764" s="1" t="s">
        <v>1500</v>
      </c>
      <c r="D764" s="1" t="s">
        <v>127</v>
      </c>
      <c r="E764" s="21" t="s">
        <v>1596</v>
      </c>
      <c r="F764" s="1">
        <v>1</v>
      </c>
      <c r="G764" s="1">
        <v>1</v>
      </c>
      <c r="H764" s="1">
        <v>493</v>
      </c>
      <c r="I764" s="1">
        <v>470</v>
      </c>
      <c r="J764" s="1">
        <v>120</v>
      </c>
      <c r="K764" s="72" t="s">
        <v>6455</v>
      </c>
      <c r="L764" s="81"/>
      <c r="M764" s="78"/>
    </row>
    <row r="765" spans="1:13">
      <c r="A765" s="1">
        <v>100004690</v>
      </c>
      <c r="B765" s="1" t="s">
        <v>1158</v>
      </c>
      <c r="C765" s="1" t="s">
        <v>1500</v>
      </c>
      <c r="D765" s="1" t="s">
        <v>156</v>
      </c>
      <c r="E765" s="21" t="s">
        <v>1586</v>
      </c>
      <c r="F765" s="1">
        <v>1</v>
      </c>
      <c r="G765" s="1">
        <v>1</v>
      </c>
      <c r="H765" s="1">
        <v>313</v>
      </c>
      <c r="I765" s="1">
        <v>470</v>
      </c>
      <c r="J765" s="1">
        <v>120</v>
      </c>
      <c r="K765" s="72" t="s">
        <v>6455</v>
      </c>
      <c r="L765" s="81"/>
      <c r="M765" s="78"/>
    </row>
    <row r="766" spans="1:13">
      <c r="A766" s="1">
        <v>100004697</v>
      </c>
      <c r="B766" s="1" t="s">
        <v>1158</v>
      </c>
      <c r="C766" s="1" t="s">
        <v>1500</v>
      </c>
      <c r="D766" s="1" t="s">
        <v>120</v>
      </c>
      <c r="E766" s="21" t="s">
        <v>1597</v>
      </c>
      <c r="F766" s="1">
        <v>1</v>
      </c>
      <c r="G766" s="1">
        <v>1</v>
      </c>
      <c r="H766" s="1">
        <v>236</v>
      </c>
      <c r="I766" s="1">
        <v>400</v>
      </c>
      <c r="J766" s="1">
        <v>100</v>
      </c>
      <c r="K766" s="72" t="s">
        <v>6455</v>
      </c>
      <c r="L766" s="81"/>
      <c r="M766" s="78"/>
    </row>
    <row r="767" spans="1:13">
      <c r="A767" s="1">
        <v>100004698</v>
      </c>
      <c r="B767" s="1" t="s">
        <v>1158</v>
      </c>
      <c r="C767" s="1" t="s">
        <v>1500</v>
      </c>
      <c r="D767" s="1" t="s">
        <v>12</v>
      </c>
      <c r="E767" s="21" t="s">
        <v>1599</v>
      </c>
      <c r="F767" s="1">
        <v>1</v>
      </c>
      <c r="G767" s="1">
        <v>1</v>
      </c>
      <c r="H767" s="1">
        <v>873</v>
      </c>
      <c r="I767" s="1">
        <v>740</v>
      </c>
      <c r="J767" s="1">
        <v>190</v>
      </c>
      <c r="K767" s="72" t="s">
        <v>6455</v>
      </c>
      <c r="L767" s="81"/>
      <c r="M767" s="78"/>
    </row>
    <row r="768" spans="1:13">
      <c r="A768" s="1">
        <v>100004703</v>
      </c>
      <c r="B768" s="1" t="s">
        <v>1158</v>
      </c>
      <c r="C768" s="1" t="s">
        <v>1500</v>
      </c>
      <c r="D768" s="1" t="s">
        <v>12</v>
      </c>
      <c r="E768" s="21" t="s">
        <v>1600</v>
      </c>
      <c r="F768" s="1">
        <v>1</v>
      </c>
      <c r="G768" s="1">
        <v>1</v>
      </c>
      <c r="H768" s="1">
        <v>283</v>
      </c>
      <c r="I768" s="1">
        <v>400</v>
      </c>
      <c r="J768" s="1">
        <v>100</v>
      </c>
      <c r="K768" s="72" t="s">
        <v>6455</v>
      </c>
      <c r="L768" s="81"/>
      <c r="M768" s="78"/>
    </row>
    <row r="769" spans="1:13">
      <c r="A769" s="1">
        <v>100004709</v>
      </c>
      <c r="B769" s="1" t="s">
        <v>1158</v>
      </c>
      <c r="C769" s="1" t="s">
        <v>1500</v>
      </c>
      <c r="D769" s="1" t="s">
        <v>176</v>
      </c>
      <c r="E769" s="21" t="s">
        <v>1601</v>
      </c>
      <c r="F769" s="1">
        <v>1</v>
      </c>
      <c r="G769" s="1">
        <v>1</v>
      </c>
      <c r="H769" s="1">
        <v>43</v>
      </c>
      <c r="I769" s="1">
        <v>150</v>
      </c>
      <c r="J769" s="1">
        <v>40</v>
      </c>
      <c r="K769" s="72" t="s">
        <v>6455</v>
      </c>
      <c r="L769" s="81"/>
      <c r="M769" s="78"/>
    </row>
    <row r="770" spans="1:13">
      <c r="A770" s="1">
        <v>100004802</v>
      </c>
      <c r="B770" s="1" t="s">
        <v>587</v>
      </c>
      <c r="C770" s="1" t="s">
        <v>1612</v>
      </c>
      <c r="D770" s="1" t="s">
        <v>1585</v>
      </c>
      <c r="E770" s="21" t="s">
        <v>1611</v>
      </c>
      <c r="F770" s="1">
        <v>1</v>
      </c>
      <c r="G770" s="1">
        <v>1</v>
      </c>
      <c r="H770" s="1">
        <v>203</v>
      </c>
      <c r="I770" s="1">
        <v>400</v>
      </c>
      <c r="J770" s="1">
        <v>100</v>
      </c>
      <c r="K770" s="72" t="s">
        <v>6455</v>
      </c>
      <c r="L770" s="81"/>
      <c r="M770" s="78"/>
    </row>
    <row r="771" spans="1:13">
      <c r="A771" s="1">
        <v>100004920</v>
      </c>
      <c r="B771" s="1" t="s">
        <v>1126</v>
      </c>
      <c r="C771" s="1" t="s">
        <v>1623</v>
      </c>
      <c r="D771" s="1" t="s">
        <v>176</v>
      </c>
      <c r="E771" s="21" t="s">
        <v>1622</v>
      </c>
      <c r="F771" s="1">
        <v>1</v>
      </c>
      <c r="G771" s="1">
        <v>1</v>
      </c>
      <c r="H771" s="1">
        <v>198</v>
      </c>
      <c r="I771" s="1">
        <v>280</v>
      </c>
      <c r="J771" s="1">
        <v>70</v>
      </c>
      <c r="K771" s="72" t="s">
        <v>6455</v>
      </c>
      <c r="L771" s="81"/>
      <c r="M771" s="78"/>
    </row>
    <row r="772" spans="1:13">
      <c r="A772" s="1">
        <v>100004931</v>
      </c>
      <c r="B772" s="1" t="s">
        <v>1126</v>
      </c>
      <c r="C772" s="1" t="s">
        <v>1125</v>
      </c>
      <c r="D772" s="1" t="s">
        <v>12</v>
      </c>
      <c r="E772" s="21" t="s">
        <v>1625</v>
      </c>
      <c r="F772" s="1">
        <v>1</v>
      </c>
      <c r="G772" s="1">
        <v>1</v>
      </c>
      <c r="H772" s="1">
        <v>10</v>
      </c>
      <c r="I772" s="1">
        <v>100</v>
      </c>
      <c r="J772" s="1">
        <v>25</v>
      </c>
      <c r="K772" s="72" t="s">
        <v>6455</v>
      </c>
      <c r="L772" s="81"/>
      <c r="M772" s="78"/>
    </row>
    <row r="773" spans="1:13">
      <c r="A773" s="1">
        <v>100004948</v>
      </c>
      <c r="B773" s="1" t="s">
        <v>1126</v>
      </c>
      <c r="C773" s="1" t="s">
        <v>1628</v>
      </c>
      <c r="D773" s="1" t="s">
        <v>12</v>
      </c>
      <c r="E773" s="21" t="s">
        <v>1627</v>
      </c>
      <c r="F773" s="1">
        <v>1</v>
      </c>
      <c r="G773" s="1">
        <v>1</v>
      </c>
      <c r="H773" s="1">
        <v>26</v>
      </c>
      <c r="I773" s="1">
        <v>150</v>
      </c>
      <c r="J773" s="1">
        <v>40</v>
      </c>
      <c r="K773" s="72" t="s">
        <v>6455</v>
      </c>
      <c r="L773" s="81"/>
      <c r="M773" s="78"/>
    </row>
    <row r="774" spans="1:13">
      <c r="A774" s="1">
        <v>100004951</v>
      </c>
      <c r="B774" s="1" t="s">
        <v>1126</v>
      </c>
      <c r="C774" s="1" t="s">
        <v>1628</v>
      </c>
      <c r="D774" s="1" t="s">
        <v>533</v>
      </c>
      <c r="E774" s="21" t="s">
        <v>1627</v>
      </c>
      <c r="F774" s="1">
        <v>1</v>
      </c>
      <c r="G774" s="1">
        <v>1</v>
      </c>
      <c r="H774" s="1">
        <v>14</v>
      </c>
      <c r="I774" s="1">
        <v>100</v>
      </c>
      <c r="J774" s="1">
        <v>25</v>
      </c>
      <c r="K774" s="72" t="s">
        <v>6455</v>
      </c>
      <c r="L774" s="81"/>
      <c r="M774" s="78"/>
    </row>
    <row r="775" spans="1:13">
      <c r="A775" s="1">
        <v>100004956</v>
      </c>
      <c r="B775" s="1" t="s">
        <v>1126</v>
      </c>
      <c r="C775" s="1" t="s">
        <v>1631</v>
      </c>
      <c r="D775" s="1" t="s">
        <v>12</v>
      </c>
      <c r="E775" s="21" t="s">
        <v>1630</v>
      </c>
      <c r="F775" s="1">
        <v>1</v>
      </c>
      <c r="G775" s="1">
        <v>1</v>
      </c>
      <c r="H775" s="1">
        <v>276</v>
      </c>
      <c r="I775" s="1">
        <v>400</v>
      </c>
      <c r="J775" s="1">
        <v>100</v>
      </c>
      <c r="K775" s="72" t="s">
        <v>6455</v>
      </c>
      <c r="L775" s="81"/>
      <c r="M775" s="78"/>
    </row>
    <row r="776" spans="1:13">
      <c r="A776" s="1">
        <v>100004963</v>
      </c>
      <c r="B776" s="1" t="s">
        <v>1126</v>
      </c>
      <c r="C776" s="1" t="s">
        <v>1623</v>
      </c>
      <c r="D776" s="1" t="s">
        <v>12</v>
      </c>
      <c r="E776" s="21" t="s">
        <v>1633</v>
      </c>
      <c r="F776" s="1">
        <v>1</v>
      </c>
      <c r="G776" s="1">
        <v>1</v>
      </c>
      <c r="H776" s="1">
        <v>183</v>
      </c>
      <c r="I776" s="1">
        <v>280</v>
      </c>
      <c r="J776" s="1">
        <v>70</v>
      </c>
      <c r="K776" s="72" t="s">
        <v>6455</v>
      </c>
      <c r="L776" s="81"/>
      <c r="M776" s="78"/>
    </row>
    <row r="777" spans="1:13">
      <c r="A777" s="1">
        <v>100004974</v>
      </c>
      <c r="B777" s="1" t="s">
        <v>1126</v>
      </c>
      <c r="C777" s="1" t="s">
        <v>1623</v>
      </c>
      <c r="D777" s="1" t="s">
        <v>12</v>
      </c>
      <c r="E777" s="21" t="s">
        <v>1635</v>
      </c>
      <c r="F777" s="1">
        <v>1</v>
      </c>
      <c r="G777" s="1">
        <v>1</v>
      </c>
      <c r="H777" s="1">
        <v>128</v>
      </c>
      <c r="I777" s="1">
        <v>280</v>
      </c>
      <c r="J777" s="1">
        <v>70</v>
      </c>
      <c r="K777" s="72" t="s">
        <v>6455</v>
      </c>
      <c r="L777" s="81"/>
      <c r="M777" s="78"/>
    </row>
    <row r="778" spans="1:13">
      <c r="A778" s="1">
        <v>100004978</v>
      </c>
      <c r="B778" s="1" t="s">
        <v>1126</v>
      </c>
      <c r="C778" s="1" t="s">
        <v>1628</v>
      </c>
      <c r="D778" s="1" t="s">
        <v>176</v>
      </c>
      <c r="E778" s="21" t="s">
        <v>1637</v>
      </c>
      <c r="F778" s="1">
        <v>1</v>
      </c>
      <c r="G778" s="1">
        <v>1</v>
      </c>
      <c r="H778" s="1">
        <v>217</v>
      </c>
      <c r="I778" s="1">
        <v>400</v>
      </c>
      <c r="J778" s="1">
        <v>100</v>
      </c>
      <c r="K778" s="72" t="s">
        <v>6455</v>
      </c>
      <c r="L778" s="81"/>
      <c r="M778" s="78"/>
    </row>
    <row r="779" spans="1:13">
      <c r="A779" s="1">
        <v>100004983</v>
      </c>
      <c r="B779" s="1" t="s">
        <v>1126</v>
      </c>
      <c r="C779" s="1" t="s">
        <v>1125</v>
      </c>
      <c r="D779" s="1" t="s">
        <v>12</v>
      </c>
      <c r="E779" s="21" t="s">
        <v>1639</v>
      </c>
      <c r="F779" s="1">
        <v>1</v>
      </c>
      <c r="G779" s="1">
        <v>1</v>
      </c>
      <c r="H779" s="1">
        <v>113</v>
      </c>
      <c r="I779" s="1">
        <v>280</v>
      </c>
      <c r="J779" s="1">
        <v>70</v>
      </c>
      <c r="K779" s="72" t="s">
        <v>6455</v>
      </c>
      <c r="L779" s="81"/>
      <c r="M779" s="78"/>
    </row>
    <row r="780" spans="1:13">
      <c r="A780" s="1">
        <v>100004984</v>
      </c>
      <c r="B780" s="1" t="s">
        <v>1126</v>
      </c>
      <c r="C780" s="1" t="s">
        <v>1125</v>
      </c>
      <c r="D780" s="1" t="s">
        <v>1641</v>
      </c>
      <c r="E780" s="21" t="s">
        <v>1642</v>
      </c>
      <c r="F780" s="1">
        <v>1</v>
      </c>
      <c r="G780" s="1">
        <v>1</v>
      </c>
      <c r="H780" s="1">
        <v>141</v>
      </c>
      <c r="I780" s="1">
        <v>280</v>
      </c>
      <c r="J780" s="1">
        <v>70</v>
      </c>
      <c r="K780" s="72" t="s">
        <v>6455</v>
      </c>
      <c r="L780" s="81"/>
      <c r="M780" s="78"/>
    </row>
    <row r="781" spans="1:13">
      <c r="A781" s="1">
        <v>100004992</v>
      </c>
      <c r="B781" s="1" t="s">
        <v>1126</v>
      </c>
      <c r="C781" s="1" t="s">
        <v>1644</v>
      </c>
      <c r="D781" s="1" t="s">
        <v>12</v>
      </c>
      <c r="E781" s="21" t="s">
        <v>1643</v>
      </c>
      <c r="F781" s="1">
        <v>1</v>
      </c>
      <c r="G781" s="1">
        <v>1</v>
      </c>
      <c r="H781" s="1">
        <v>118</v>
      </c>
      <c r="I781" s="1">
        <v>280</v>
      </c>
      <c r="J781" s="1">
        <v>70</v>
      </c>
      <c r="K781" s="72" t="s">
        <v>6455</v>
      </c>
      <c r="L781" s="81"/>
      <c r="M781" s="78"/>
    </row>
    <row r="782" spans="1:13">
      <c r="A782" s="1">
        <v>100005005</v>
      </c>
      <c r="B782" s="1" t="s">
        <v>1126</v>
      </c>
      <c r="C782" s="1" t="s">
        <v>1125</v>
      </c>
      <c r="D782" s="1" t="s">
        <v>1646</v>
      </c>
      <c r="E782" s="21" t="s">
        <v>1647</v>
      </c>
      <c r="F782" s="1">
        <v>1</v>
      </c>
      <c r="G782" s="1">
        <v>1</v>
      </c>
      <c r="H782" s="1">
        <v>122</v>
      </c>
      <c r="I782" s="1">
        <v>280</v>
      </c>
      <c r="J782" s="1">
        <v>70</v>
      </c>
      <c r="K782" s="72" t="s">
        <v>6455</v>
      </c>
      <c r="L782" s="81"/>
      <c r="M782" s="78"/>
    </row>
    <row r="783" spans="1:13">
      <c r="A783" s="1">
        <v>100005009</v>
      </c>
      <c r="B783" s="1" t="s">
        <v>1126</v>
      </c>
      <c r="C783" s="1" t="s">
        <v>1623</v>
      </c>
      <c r="D783" s="1" t="s">
        <v>12</v>
      </c>
      <c r="E783" s="21" t="s">
        <v>1649</v>
      </c>
      <c r="F783" s="1">
        <v>1</v>
      </c>
      <c r="G783" s="1">
        <v>1</v>
      </c>
      <c r="H783" s="1">
        <v>239</v>
      </c>
      <c r="I783" s="1">
        <v>400</v>
      </c>
      <c r="J783" s="1">
        <v>100</v>
      </c>
      <c r="K783" s="72" t="s">
        <v>6455</v>
      </c>
      <c r="L783" s="81"/>
      <c r="M783" s="78"/>
    </row>
    <row r="784" spans="1:13">
      <c r="A784" s="1">
        <v>100005013</v>
      </c>
      <c r="B784" s="1" t="s">
        <v>1126</v>
      </c>
      <c r="C784" s="1" t="s">
        <v>1623</v>
      </c>
      <c r="D784" s="1" t="s">
        <v>1651</v>
      </c>
      <c r="E784" s="21" t="s">
        <v>1652</v>
      </c>
      <c r="F784" s="1">
        <v>1</v>
      </c>
      <c r="G784" s="1">
        <v>1</v>
      </c>
      <c r="H784" s="1">
        <v>177</v>
      </c>
      <c r="I784" s="1">
        <v>280</v>
      </c>
      <c r="J784" s="1">
        <v>70</v>
      </c>
      <c r="K784" s="72" t="s">
        <v>6455</v>
      </c>
      <c r="L784" s="81"/>
      <c r="M784" s="78"/>
    </row>
    <row r="785" spans="1:13">
      <c r="A785" s="1">
        <v>100005019</v>
      </c>
      <c r="B785" s="1" t="s">
        <v>1126</v>
      </c>
      <c r="C785" s="1" t="s">
        <v>1125</v>
      </c>
      <c r="D785" s="1" t="s">
        <v>1653</v>
      </c>
      <c r="E785" s="21" t="s">
        <v>1654</v>
      </c>
      <c r="F785" s="1">
        <v>1</v>
      </c>
      <c r="G785" s="1">
        <v>1</v>
      </c>
      <c r="H785" s="1">
        <v>160</v>
      </c>
      <c r="I785" s="1">
        <v>280</v>
      </c>
      <c r="J785" s="1">
        <v>70</v>
      </c>
      <c r="K785" s="72" t="s">
        <v>6455</v>
      </c>
      <c r="L785" s="81"/>
      <c r="M785" s="78"/>
    </row>
    <row r="786" spans="1:13">
      <c r="A786" s="1">
        <v>100005030</v>
      </c>
      <c r="B786" s="1" t="s">
        <v>1126</v>
      </c>
      <c r="C786" s="1" t="s">
        <v>1628</v>
      </c>
      <c r="D786" s="1" t="s">
        <v>176</v>
      </c>
      <c r="E786" s="21" t="s">
        <v>1656</v>
      </c>
      <c r="F786" s="1">
        <v>1</v>
      </c>
      <c r="G786" s="1">
        <v>1</v>
      </c>
      <c r="H786" s="1">
        <v>48</v>
      </c>
      <c r="I786" s="1">
        <v>150</v>
      </c>
      <c r="J786" s="1">
        <v>40</v>
      </c>
      <c r="K786" s="72" t="s">
        <v>6455</v>
      </c>
      <c r="L786" s="81"/>
      <c r="M786" s="78"/>
    </row>
    <row r="787" spans="1:13">
      <c r="A787" s="1">
        <v>100005033</v>
      </c>
      <c r="B787" s="1" t="s">
        <v>1126</v>
      </c>
      <c r="C787" s="1" t="s">
        <v>1644</v>
      </c>
      <c r="D787" s="1" t="s">
        <v>176</v>
      </c>
      <c r="E787" s="21" t="s">
        <v>1658</v>
      </c>
      <c r="F787" s="1">
        <v>1</v>
      </c>
      <c r="G787" s="1">
        <v>1</v>
      </c>
      <c r="H787" s="1">
        <v>134</v>
      </c>
      <c r="I787" s="1">
        <v>280</v>
      </c>
      <c r="J787" s="1">
        <v>70</v>
      </c>
      <c r="K787" s="72" t="s">
        <v>6455</v>
      </c>
      <c r="L787" s="81"/>
      <c r="M787" s="78"/>
    </row>
    <row r="788" spans="1:13">
      <c r="A788" s="1">
        <v>100005039</v>
      </c>
      <c r="B788" s="1" t="s">
        <v>1126</v>
      </c>
      <c r="C788" s="1" t="s">
        <v>1662</v>
      </c>
      <c r="D788" s="1" t="s">
        <v>1660</v>
      </c>
      <c r="E788" s="21" t="s">
        <v>1661</v>
      </c>
      <c r="F788" s="1">
        <v>1</v>
      </c>
      <c r="G788" s="1">
        <v>1</v>
      </c>
      <c r="H788" s="1">
        <v>86</v>
      </c>
      <c r="I788" s="1">
        <v>230</v>
      </c>
      <c r="J788" s="1">
        <v>60</v>
      </c>
      <c r="K788" s="72" t="s">
        <v>6455</v>
      </c>
      <c r="L788" s="81"/>
      <c r="M788" s="78"/>
    </row>
    <row r="789" spans="1:13">
      <c r="A789" s="1">
        <v>100005047</v>
      </c>
      <c r="B789" s="1" t="s">
        <v>1126</v>
      </c>
      <c r="C789" s="1" t="s">
        <v>1623</v>
      </c>
      <c r="D789" s="1" t="s">
        <v>1664</v>
      </c>
      <c r="E789" s="21" t="s">
        <v>1665</v>
      </c>
      <c r="F789" s="1">
        <v>1</v>
      </c>
      <c r="G789" s="1">
        <v>1</v>
      </c>
      <c r="H789" s="1">
        <v>35</v>
      </c>
      <c r="I789" s="1">
        <v>150</v>
      </c>
      <c r="J789" s="1">
        <v>40</v>
      </c>
      <c r="K789" s="72" t="s">
        <v>6455</v>
      </c>
      <c r="L789" s="81"/>
      <c r="M789" s="78"/>
    </row>
    <row r="790" spans="1:13">
      <c r="A790" s="1">
        <v>100005050</v>
      </c>
      <c r="B790" s="1" t="s">
        <v>1126</v>
      </c>
      <c r="C790" s="1" t="s">
        <v>1623</v>
      </c>
      <c r="D790" s="1" t="s">
        <v>1667</v>
      </c>
      <c r="E790" s="21" t="s">
        <v>1668</v>
      </c>
      <c r="F790" s="1">
        <v>1</v>
      </c>
      <c r="G790" s="1">
        <v>1</v>
      </c>
      <c r="H790" s="1">
        <v>14</v>
      </c>
      <c r="I790" s="1">
        <v>100</v>
      </c>
      <c r="J790" s="1">
        <v>25</v>
      </c>
      <c r="K790" s="72" t="s">
        <v>6455</v>
      </c>
      <c r="L790" s="81"/>
      <c r="M790" s="78"/>
    </row>
    <row r="791" spans="1:13">
      <c r="A791" s="1">
        <v>100005053</v>
      </c>
      <c r="B791" s="1" t="s">
        <v>1126</v>
      </c>
      <c r="C791" s="1" t="s">
        <v>1644</v>
      </c>
      <c r="D791" s="1" t="s">
        <v>533</v>
      </c>
      <c r="E791" s="21" t="s">
        <v>1670</v>
      </c>
      <c r="F791" s="1">
        <v>1</v>
      </c>
      <c r="G791" s="1">
        <v>1</v>
      </c>
      <c r="H791" s="1">
        <v>22</v>
      </c>
      <c r="I791" s="1">
        <v>100</v>
      </c>
      <c r="J791" s="1">
        <v>25</v>
      </c>
      <c r="K791" s="72" t="s">
        <v>6455</v>
      </c>
      <c r="L791" s="81"/>
      <c r="M791" s="78"/>
    </row>
    <row r="792" spans="1:13">
      <c r="A792" s="1">
        <v>100005058</v>
      </c>
      <c r="B792" s="1" t="s">
        <v>1126</v>
      </c>
      <c r="C792" s="1" t="s">
        <v>1628</v>
      </c>
      <c r="D792" s="1" t="s">
        <v>1672</v>
      </c>
      <c r="E792" s="21" t="s">
        <v>1673</v>
      </c>
      <c r="F792" s="1">
        <v>1</v>
      </c>
      <c r="G792" s="1">
        <v>1</v>
      </c>
      <c r="H792" s="1">
        <v>117</v>
      </c>
      <c r="I792" s="1">
        <v>280</v>
      </c>
      <c r="J792" s="1">
        <v>70</v>
      </c>
      <c r="K792" s="72" t="s">
        <v>6455</v>
      </c>
      <c r="L792" s="81"/>
      <c r="M792" s="78"/>
    </row>
    <row r="793" spans="1:13">
      <c r="A793" s="1">
        <v>100005062</v>
      </c>
      <c r="B793" s="1" t="s">
        <v>1126</v>
      </c>
      <c r="C793" s="1" t="s">
        <v>1644</v>
      </c>
      <c r="D793" s="1" t="s">
        <v>12</v>
      </c>
      <c r="E793" s="21" t="s">
        <v>1675</v>
      </c>
      <c r="F793" s="1">
        <v>1</v>
      </c>
      <c r="G793" s="1">
        <v>1</v>
      </c>
      <c r="H793" s="1">
        <v>216</v>
      </c>
      <c r="I793" s="1">
        <v>400</v>
      </c>
      <c r="J793" s="1">
        <v>100</v>
      </c>
      <c r="K793" s="72" t="s">
        <v>6455</v>
      </c>
      <c r="L793" s="81"/>
      <c r="M793" s="78"/>
    </row>
    <row r="794" spans="1:13">
      <c r="A794" s="1">
        <v>100005065</v>
      </c>
      <c r="B794" s="1" t="s">
        <v>1126</v>
      </c>
      <c r="C794" s="1" t="s">
        <v>1628</v>
      </c>
      <c r="D794" s="1" t="s">
        <v>176</v>
      </c>
      <c r="E794" s="21" t="s">
        <v>1677</v>
      </c>
      <c r="F794" s="1">
        <v>1</v>
      </c>
      <c r="G794" s="1">
        <v>1</v>
      </c>
      <c r="H794" s="1">
        <v>163</v>
      </c>
      <c r="I794" s="1">
        <v>280</v>
      </c>
      <c r="J794" s="1">
        <v>70</v>
      </c>
      <c r="K794" s="72" t="s">
        <v>6455</v>
      </c>
      <c r="L794" s="81"/>
      <c r="M794" s="78"/>
    </row>
    <row r="795" spans="1:13">
      <c r="A795" s="1">
        <v>100005072</v>
      </c>
      <c r="B795" s="1" t="s">
        <v>1126</v>
      </c>
      <c r="C795" s="1" t="s">
        <v>1125</v>
      </c>
      <c r="D795" s="1" t="s">
        <v>12</v>
      </c>
      <c r="E795" s="21" t="s">
        <v>1679</v>
      </c>
      <c r="F795" s="1">
        <v>1</v>
      </c>
      <c r="G795" s="1">
        <v>1</v>
      </c>
      <c r="H795" s="1">
        <v>73</v>
      </c>
      <c r="I795" s="1">
        <v>230</v>
      </c>
      <c r="J795" s="1">
        <v>60</v>
      </c>
      <c r="K795" s="72" t="s">
        <v>6455</v>
      </c>
      <c r="L795" s="81"/>
      <c r="M795" s="78"/>
    </row>
    <row r="796" spans="1:13">
      <c r="A796" s="1">
        <v>100005078</v>
      </c>
      <c r="B796" s="1" t="s">
        <v>1126</v>
      </c>
      <c r="C796" s="1" t="s">
        <v>1628</v>
      </c>
      <c r="D796" s="1" t="s">
        <v>12</v>
      </c>
      <c r="E796" s="21" t="s">
        <v>1681</v>
      </c>
      <c r="F796" s="1">
        <v>1</v>
      </c>
      <c r="G796" s="1">
        <v>1</v>
      </c>
      <c r="H796" s="1">
        <v>309</v>
      </c>
      <c r="I796" s="1">
        <v>470</v>
      </c>
      <c r="J796" s="1">
        <v>120</v>
      </c>
      <c r="K796" s="72" t="s">
        <v>6455</v>
      </c>
      <c r="L796" s="81"/>
      <c r="M796" s="78"/>
    </row>
    <row r="797" spans="1:13">
      <c r="A797" s="1">
        <v>100005086</v>
      </c>
      <c r="B797" s="1" t="s">
        <v>1126</v>
      </c>
      <c r="C797" s="1" t="s">
        <v>1628</v>
      </c>
      <c r="D797" s="1" t="s">
        <v>1683</v>
      </c>
      <c r="E797" s="21" t="s">
        <v>1684</v>
      </c>
      <c r="F797" s="1">
        <v>1</v>
      </c>
      <c r="G797" s="1">
        <v>1</v>
      </c>
      <c r="H797" s="1">
        <v>247</v>
      </c>
      <c r="I797" s="1">
        <v>400</v>
      </c>
      <c r="J797" s="1">
        <v>100</v>
      </c>
      <c r="K797" s="72" t="s">
        <v>6455</v>
      </c>
      <c r="L797" s="81"/>
      <c r="M797" s="78"/>
    </row>
    <row r="798" spans="1:13">
      <c r="A798" s="1">
        <v>100005089</v>
      </c>
      <c r="B798" s="1" t="s">
        <v>1126</v>
      </c>
      <c r="C798" s="1" t="s">
        <v>1644</v>
      </c>
      <c r="D798" s="1" t="s">
        <v>533</v>
      </c>
      <c r="E798" s="21" t="s">
        <v>1685</v>
      </c>
      <c r="F798" s="1">
        <v>1</v>
      </c>
      <c r="G798" s="1">
        <v>1</v>
      </c>
      <c r="H798" s="1">
        <v>41</v>
      </c>
      <c r="I798" s="1">
        <v>150</v>
      </c>
      <c r="J798" s="1">
        <v>40</v>
      </c>
      <c r="K798" s="72" t="s">
        <v>6455</v>
      </c>
      <c r="L798" s="81"/>
      <c r="M798" s="78"/>
    </row>
    <row r="799" spans="1:13">
      <c r="A799" s="1">
        <v>100005090</v>
      </c>
      <c r="B799" s="1" t="s">
        <v>1126</v>
      </c>
      <c r="C799" s="1" t="s">
        <v>1644</v>
      </c>
      <c r="D799" s="1" t="s">
        <v>12</v>
      </c>
      <c r="E799" s="21" t="s">
        <v>1685</v>
      </c>
      <c r="F799" s="1">
        <v>1</v>
      </c>
      <c r="G799" s="1">
        <v>1</v>
      </c>
      <c r="H799" s="1">
        <v>78</v>
      </c>
      <c r="I799" s="1">
        <v>230</v>
      </c>
      <c r="J799" s="1">
        <v>60</v>
      </c>
      <c r="K799" s="72" t="s">
        <v>6455</v>
      </c>
      <c r="L799" s="81"/>
      <c r="M799" s="78"/>
    </row>
    <row r="800" spans="1:13">
      <c r="A800" s="1">
        <v>100005095</v>
      </c>
      <c r="B800" s="1" t="s">
        <v>1126</v>
      </c>
      <c r="C800" s="1" t="s">
        <v>1628</v>
      </c>
      <c r="D800" s="1" t="s">
        <v>12</v>
      </c>
      <c r="E800" s="21" t="s">
        <v>1687</v>
      </c>
      <c r="F800" s="1">
        <v>1</v>
      </c>
      <c r="G800" s="1">
        <v>1</v>
      </c>
      <c r="H800" s="1">
        <v>169</v>
      </c>
      <c r="I800" s="1">
        <v>280</v>
      </c>
      <c r="J800" s="1">
        <v>70</v>
      </c>
      <c r="K800" s="72" t="s">
        <v>6455</v>
      </c>
      <c r="L800" s="81"/>
      <c r="M800" s="78"/>
    </row>
    <row r="801" spans="1:13">
      <c r="A801" s="1">
        <v>100005100</v>
      </c>
      <c r="B801" s="1" t="s">
        <v>1126</v>
      </c>
      <c r="C801" s="1" t="s">
        <v>1628</v>
      </c>
      <c r="D801" s="1" t="s">
        <v>1689</v>
      </c>
      <c r="E801" s="21" t="s">
        <v>1690</v>
      </c>
      <c r="F801" s="1">
        <v>1</v>
      </c>
      <c r="G801" s="1">
        <v>1</v>
      </c>
      <c r="H801" s="1">
        <v>141</v>
      </c>
      <c r="I801" s="1">
        <v>280</v>
      </c>
      <c r="J801" s="1">
        <v>70</v>
      </c>
      <c r="K801" s="72" t="s">
        <v>6455</v>
      </c>
      <c r="L801" s="81"/>
      <c r="M801" s="78"/>
    </row>
    <row r="802" spans="1:13">
      <c r="A802" s="1">
        <v>100005103</v>
      </c>
      <c r="B802" s="1" t="s">
        <v>1126</v>
      </c>
      <c r="C802" s="1" t="s">
        <v>1623</v>
      </c>
      <c r="D802" s="1" t="s">
        <v>176</v>
      </c>
      <c r="E802" s="21" t="s">
        <v>1691</v>
      </c>
      <c r="F802" s="1">
        <v>1</v>
      </c>
      <c r="G802" s="1">
        <v>1</v>
      </c>
      <c r="H802" s="1">
        <v>192</v>
      </c>
      <c r="I802" s="1">
        <v>280</v>
      </c>
      <c r="J802" s="1">
        <v>70</v>
      </c>
      <c r="K802" s="72" t="s">
        <v>6455</v>
      </c>
      <c r="L802" s="81"/>
      <c r="M802" s="78"/>
    </row>
    <row r="803" spans="1:13">
      <c r="A803" s="1">
        <v>100005112</v>
      </c>
      <c r="B803" s="1" t="s">
        <v>1126</v>
      </c>
      <c r="C803" s="1" t="s">
        <v>1644</v>
      </c>
      <c r="D803" s="1" t="s">
        <v>12</v>
      </c>
      <c r="E803" s="21" t="s">
        <v>1693</v>
      </c>
      <c r="F803" s="1">
        <v>1</v>
      </c>
      <c r="G803" s="1">
        <v>1</v>
      </c>
      <c r="H803" s="1">
        <v>15</v>
      </c>
      <c r="I803" s="1">
        <v>100</v>
      </c>
      <c r="J803" s="1">
        <v>25</v>
      </c>
      <c r="K803" s="72" t="s">
        <v>6455</v>
      </c>
      <c r="L803" s="81"/>
      <c r="M803" s="78"/>
    </row>
    <row r="804" spans="1:13">
      <c r="A804" s="1">
        <v>100005116</v>
      </c>
      <c r="B804" s="1" t="s">
        <v>1126</v>
      </c>
      <c r="C804" s="1" t="s">
        <v>1623</v>
      </c>
      <c r="D804" s="1" t="s">
        <v>12</v>
      </c>
      <c r="E804" s="21" t="s">
        <v>1695</v>
      </c>
      <c r="F804" s="1">
        <v>1</v>
      </c>
      <c r="G804" s="1">
        <v>1</v>
      </c>
      <c r="H804" s="1">
        <v>29</v>
      </c>
      <c r="I804" s="1">
        <v>150</v>
      </c>
      <c r="J804" s="1">
        <v>40</v>
      </c>
      <c r="K804" s="72" t="s">
        <v>6455</v>
      </c>
      <c r="L804" s="81"/>
      <c r="M804" s="78"/>
    </row>
    <row r="805" spans="1:13">
      <c r="A805" s="1">
        <v>100005121</v>
      </c>
      <c r="B805" s="1" t="s">
        <v>1126</v>
      </c>
      <c r="C805" s="1" t="s">
        <v>1631</v>
      </c>
      <c r="D805" s="1" t="s">
        <v>176</v>
      </c>
      <c r="E805" s="21" t="s">
        <v>1697</v>
      </c>
      <c r="F805" s="1">
        <v>1</v>
      </c>
      <c r="G805" s="1">
        <v>1</v>
      </c>
      <c r="H805" s="1">
        <v>148</v>
      </c>
      <c r="I805" s="1">
        <v>280</v>
      </c>
      <c r="J805" s="1">
        <v>70</v>
      </c>
      <c r="K805" s="72" t="s">
        <v>6455</v>
      </c>
      <c r="L805" s="81"/>
      <c r="M805" s="78"/>
    </row>
    <row r="806" spans="1:13">
      <c r="A806" s="1">
        <v>100005134</v>
      </c>
      <c r="B806" s="1" t="s">
        <v>1126</v>
      </c>
      <c r="C806" s="1" t="s">
        <v>1662</v>
      </c>
      <c r="D806" s="1" t="s">
        <v>176</v>
      </c>
      <c r="E806" s="21" t="s">
        <v>1699</v>
      </c>
      <c r="F806" s="1">
        <v>1</v>
      </c>
      <c r="G806" s="1">
        <v>1</v>
      </c>
      <c r="H806" s="1">
        <v>141</v>
      </c>
      <c r="I806" s="1">
        <v>280</v>
      </c>
      <c r="J806" s="1">
        <v>70</v>
      </c>
      <c r="K806" s="72" t="s">
        <v>6455</v>
      </c>
      <c r="L806" s="81"/>
      <c r="M806" s="78"/>
    </row>
    <row r="807" spans="1:13">
      <c r="A807" s="1">
        <v>100005142</v>
      </c>
      <c r="B807" s="1" t="s">
        <v>1126</v>
      </c>
      <c r="C807" s="1" t="s">
        <v>1702</v>
      </c>
      <c r="D807" s="1" t="s">
        <v>12</v>
      </c>
      <c r="E807" s="21" t="s">
        <v>1701</v>
      </c>
      <c r="F807" s="1">
        <v>1</v>
      </c>
      <c r="G807" s="1">
        <v>1</v>
      </c>
      <c r="H807" s="1">
        <v>39</v>
      </c>
      <c r="I807" s="1">
        <v>150</v>
      </c>
      <c r="J807" s="1">
        <v>40</v>
      </c>
      <c r="K807" s="72" t="s">
        <v>6455</v>
      </c>
      <c r="L807" s="81"/>
      <c r="M807" s="78"/>
    </row>
    <row r="808" spans="1:13">
      <c r="A808" s="1">
        <v>100005169</v>
      </c>
      <c r="B808" s="1" t="s">
        <v>1126</v>
      </c>
      <c r="C808" s="1" t="s">
        <v>1628</v>
      </c>
      <c r="D808" s="1" t="s">
        <v>176</v>
      </c>
      <c r="E808" s="21" t="s">
        <v>1704</v>
      </c>
      <c r="F808" s="1">
        <v>1</v>
      </c>
      <c r="G808" s="1">
        <v>1</v>
      </c>
      <c r="H808" s="1">
        <v>112</v>
      </c>
      <c r="I808" s="1">
        <v>280</v>
      </c>
      <c r="J808" s="1">
        <v>70</v>
      </c>
      <c r="K808" s="72" t="s">
        <v>6455</v>
      </c>
      <c r="L808" s="81"/>
      <c r="M808" s="78"/>
    </row>
    <row r="809" spans="1:13">
      <c r="A809" s="1">
        <v>100005174</v>
      </c>
      <c r="B809" s="1" t="s">
        <v>1126</v>
      </c>
      <c r="C809" s="1" t="s">
        <v>1125</v>
      </c>
      <c r="D809" s="1" t="s">
        <v>1706</v>
      </c>
      <c r="E809" s="21" t="s">
        <v>1707</v>
      </c>
      <c r="F809" s="1">
        <v>1</v>
      </c>
      <c r="G809" s="1">
        <v>1</v>
      </c>
      <c r="H809" s="1">
        <v>101</v>
      </c>
      <c r="I809" s="1">
        <v>280</v>
      </c>
      <c r="J809" s="1">
        <v>70</v>
      </c>
      <c r="K809" s="72" t="s">
        <v>6455</v>
      </c>
      <c r="L809" s="81"/>
      <c r="M809" s="78"/>
    </row>
    <row r="810" spans="1:13">
      <c r="A810" s="1">
        <v>100005180</v>
      </c>
      <c r="B810" s="1" t="s">
        <v>1126</v>
      </c>
      <c r="C810" s="1" t="s">
        <v>1125</v>
      </c>
      <c r="D810" s="1" t="s">
        <v>686</v>
      </c>
      <c r="E810" s="21" t="s">
        <v>1861</v>
      </c>
      <c r="F810" s="1">
        <v>3</v>
      </c>
      <c r="G810" s="1">
        <v>1</v>
      </c>
      <c r="H810" s="1">
        <v>17</v>
      </c>
      <c r="I810" s="1">
        <v>100</v>
      </c>
      <c r="J810" s="1">
        <v>25</v>
      </c>
      <c r="K810" s="72" t="s">
        <v>6455</v>
      </c>
      <c r="L810" s="81"/>
      <c r="M810" s="78"/>
    </row>
    <row r="811" spans="1:13">
      <c r="A811" s="1">
        <v>100005180</v>
      </c>
      <c r="B811" s="1" t="s">
        <v>1126</v>
      </c>
      <c r="C811" s="1" t="s">
        <v>1125</v>
      </c>
      <c r="D811" s="1" t="s">
        <v>686</v>
      </c>
      <c r="E811" s="21" t="s">
        <v>1709</v>
      </c>
      <c r="F811" s="1">
        <v>3</v>
      </c>
      <c r="G811" s="1">
        <v>1</v>
      </c>
      <c r="H811" s="1">
        <v>65</v>
      </c>
      <c r="I811" s="1">
        <v>230</v>
      </c>
      <c r="J811" s="1">
        <v>60</v>
      </c>
      <c r="K811" s="72" t="s">
        <v>6455</v>
      </c>
      <c r="L811" s="81"/>
      <c r="M811" s="78"/>
    </row>
    <row r="812" spans="1:13">
      <c r="A812" s="1">
        <v>100005180</v>
      </c>
      <c r="B812" s="1" t="s">
        <v>1126</v>
      </c>
      <c r="C812" s="1" t="s">
        <v>1125</v>
      </c>
      <c r="D812" s="1" t="s">
        <v>686</v>
      </c>
      <c r="E812" s="21" t="s">
        <v>2323</v>
      </c>
      <c r="F812" s="1">
        <v>3</v>
      </c>
      <c r="G812" s="1">
        <v>1</v>
      </c>
      <c r="H812" s="1">
        <v>87</v>
      </c>
      <c r="I812" s="1">
        <v>230</v>
      </c>
      <c r="J812" s="1">
        <v>60</v>
      </c>
      <c r="K812" s="72" t="s">
        <v>6455</v>
      </c>
      <c r="L812" s="81"/>
      <c r="M812" s="78"/>
    </row>
    <row r="813" spans="1:13">
      <c r="A813" s="1">
        <v>100005181</v>
      </c>
      <c r="B813" s="1" t="s">
        <v>1126</v>
      </c>
      <c r="C813" s="1" t="s">
        <v>1125</v>
      </c>
      <c r="D813" s="1" t="s">
        <v>1711</v>
      </c>
      <c r="E813" s="21" t="s">
        <v>1712</v>
      </c>
      <c r="F813" s="1">
        <v>1</v>
      </c>
      <c r="G813" s="1">
        <v>1</v>
      </c>
      <c r="H813" s="1">
        <v>329</v>
      </c>
      <c r="I813" s="1">
        <v>470</v>
      </c>
      <c r="J813" s="1">
        <v>120</v>
      </c>
      <c r="K813" s="72" t="s">
        <v>6455</v>
      </c>
      <c r="L813" s="81"/>
      <c r="M813" s="78"/>
    </row>
    <row r="814" spans="1:13">
      <c r="A814" s="1">
        <v>100005185</v>
      </c>
      <c r="B814" s="1" t="s">
        <v>1126</v>
      </c>
      <c r="C814" s="1" t="s">
        <v>1125</v>
      </c>
      <c r="D814" s="1" t="s">
        <v>12</v>
      </c>
      <c r="E814" s="21" t="s">
        <v>1713</v>
      </c>
      <c r="F814" s="1">
        <v>1</v>
      </c>
      <c r="G814" s="1">
        <v>1</v>
      </c>
      <c r="H814" s="1">
        <v>400</v>
      </c>
      <c r="I814" s="1">
        <v>470</v>
      </c>
      <c r="J814" s="1">
        <v>120</v>
      </c>
      <c r="K814" s="72" t="s">
        <v>6455</v>
      </c>
      <c r="L814" s="81"/>
      <c r="M814" s="78"/>
    </row>
    <row r="815" spans="1:13">
      <c r="A815" s="1">
        <v>100005188</v>
      </c>
      <c r="B815" s="1" t="s">
        <v>1126</v>
      </c>
      <c r="C815" s="1" t="s">
        <v>1125</v>
      </c>
      <c r="D815" s="1" t="s">
        <v>46</v>
      </c>
      <c r="E815" s="21" t="s">
        <v>1679</v>
      </c>
      <c r="F815" s="1">
        <v>2</v>
      </c>
      <c r="G815" s="1">
        <v>1</v>
      </c>
      <c r="H815" s="1">
        <v>13</v>
      </c>
      <c r="I815" s="1">
        <v>100</v>
      </c>
      <c r="J815" s="1">
        <v>25</v>
      </c>
      <c r="K815" s="72" t="s">
        <v>6455</v>
      </c>
      <c r="L815" s="81"/>
      <c r="M815" s="78"/>
    </row>
    <row r="816" spans="1:13">
      <c r="A816" s="1">
        <v>100005188</v>
      </c>
      <c r="B816" s="1" t="s">
        <v>1126</v>
      </c>
      <c r="C816" s="1" t="s">
        <v>1125</v>
      </c>
      <c r="D816" s="1" t="s">
        <v>46</v>
      </c>
      <c r="E816" s="21" t="s">
        <v>1715</v>
      </c>
      <c r="F816" s="1">
        <v>2</v>
      </c>
      <c r="G816" s="1">
        <v>1</v>
      </c>
      <c r="H816" s="1">
        <v>18</v>
      </c>
      <c r="I816" s="1">
        <v>100</v>
      </c>
      <c r="J816" s="1">
        <v>25</v>
      </c>
      <c r="K816" s="72" t="s">
        <v>6455</v>
      </c>
      <c r="L816" s="81"/>
      <c r="M816" s="78"/>
    </row>
    <row r="817" spans="1:13">
      <c r="A817" s="1">
        <v>100005191</v>
      </c>
      <c r="B817" s="1" t="s">
        <v>1126</v>
      </c>
      <c r="C817" s="1" t="s">
        <v>1125</v>
      </c>
      <c r="D817" s="1" t="s">
        <v>1716</v>
      </c>
      <c r="E817" s="21" t="s">
        <v>1709</v>
      </c>
      <c r="F817" s="1">
        <v>2</v>
      </c>
      <c r="G817" s="1">
        <v>1</v>
      </c>
      <c r="H817" s="1">
        <v>57</v>
      </c>
      <c r="I817" s="1">
        <v>230</v>
      </c>
      <c r="J817" s="1">
        <v>60</v>
      </c>
      <c r="K817" s="72" t="s">
        <v>6455</v>
      </c>
      <c r="L817" s="81"/>
      <c r="M817" s="78"/>
    </row>
    <row r="818" spans="1:13">
      <c r="A818" s="1">
        <v>100005191</v>
      </c>
      <c r="B818" s="1" t="s">
        <v>1126</v>
      </c>
      <c r="C818" s="1" t="s">
        <v>1125</v>
      </c>
      <c r="D818" s="1" t="s">
        <v>1716</v>
      </c>
      <c r="E818" s="21" t="s">
        <v>1717</v>
      </c>
      <c r="F818" s="1">
        <v>2</v>
      </c>
      <c r="G818" s="1">
        <v>1</v>
      </c>
      <c r="H818" s="1">
        <v>242</v>
      </c>
      <c r="I818" s="1">
        <v>400</v>
      </c>
      <c r="J818" s="1">
        <v>100</v>
      </c>
      <c r="K818" s="72" t="s">
        <v>6455</v>
      </c>
      <c r="L818" s="81"/>
      <c r="M818" s="78"/>
    </row>
    <row r="819" spans="1:13">
      <c r="A819" s="1">
        <v>100005196</v>
      </c>
      <c r="B819" s="1" t="s">
        <v>1126</v>
      </c>
      <c r="C819" s="1" t="s">
        <v>1662</v>
      </c>
      <c r="D819" s="1" t="s">
        <v>176</v>
      </c>
      <c r="E819" s="21" t="s">
        <v>1718</v>
      </c>
      <c r="F819" s="1">
        <v>1</v>
      </c>
      <c r="G819" s="1">
        <v>1</v>
      </c>
      <c r="H819" s="1">
        <v>108</v>
      </c>
      <c r="I819" s="1">
        <v>280</v>
      </c>
      <c r="J819" s="1">
        <v>70</v>
      </c>
      <c r="K819" s="72" t="s">
        <v>6455</v>
      </c>
      <c r="L819" s="81"/>
      <c r="M819" s="78"/>
    </row>
    <row r="820" spans="1:13">
      <c r="A820" s="1">
        <v>100005200</v>
      </c>
      <c r="B820" s="1" t="s">
        <v>1126</v>
      </c>
      <c r="C820" s="1" t="s">
        <v>1125</v>
      </c>
      <c r="D820" s="1" t="s">
        <v>176</v>
      </c>
      <c r="E820" s="21" t="s">
        <v>1720</v>
      </c>
      <c r="F820" s="1">
        <v>1</v>
      </c>
      <c r="G820" s="1">
        <v>1</v>
      </c>
      <c r="H820" s="1">
        <v>133</v>
      </c>
      <c r="I820" s="1">
        <v>280</v>
      </c>
      <c r="J820" s="1">
        <v>70</v>
      </c>
      <c r="K820" s="72" t="s">
        <v>6455</v>
      </c>
      <c r="L820" s="81"/>
      <c r="M820" s="78"/>
    </row>
    <row r="821" spans="1:13">
      <c r="A821" s="1">
        <v>100005204</v>
      </c>
      <c r="B821" s="1" t="s">
        <v>1126</v>
      </c>
      <c r="C821" s="1" t="s">
        <v>1644</v>
      </c>
      <c r="D821" s="1" t="s">
        <v>105</v>
      </c>
      <c r="E821" s="21" t="s">
        <v>1722</v>
      </c>
      <c r="F821" s="1">
        <v>1</v>
      </c>
      <c r="G821" s="1">
        <v>1</v>
      </c>
      <c r="H821" s="1">
        <v>61</v>
      </c>
      <c r="I821" s="1">
        <v>230</v>
      </c>
      <c r="J821" s="1">
        <v>60</v>
      </c>
      <c r="K821" s="72" t="s">
        <v>6455</v>
      </c>
      <c r="L821" s="81"/>
      <c r="M821" s="78"/>
    </row>
    <row r="822" spans="1:13">
      <c r="A822" s="1">
        <v>100005205</v>
      </c>
      <c r="B822" s="1" t="s">
        <v>1126</v>
      </c>
      <c r="C822" s="1" t="s">
        <v>1644</v>
      </c>
      <c r="D822" s="1" t="s">
        <v>12</v>
      </c>
      <c r="E822" s="21" t="s">
        <v>1722</v>
      </c>
      <c r="F822" s="1">
        <v>1</v>
      </c>
      <c r="G822" s="1">
        <v>1</v>
      </c>
      <c r="H822" s="1">
        <v>41</v>
      </c>
      <c r="I822" s="1">
        <v>150</v>
      </c>
      <c r="J822" s="1">
        <v>40</v>
      </c>
      <c r="K822" s="72" t="s">
        <v>6455</v>
      </c>
      <c r="L822" s="81"/>
      <c r="M822" s="78"/>
    </row>
    <row r="823" spans="1:13">
      <c r="A823" s="1">
        <v>100005210</v>
      </c>
      <c r="B823" s="1" t="s">
        <v>1126</v>
      </c>
      <c r="C823" s="1" t="s">
        <v>1623</v>
      </c>
      <c r="D823" s="1" t="s">
        <v>12</v>
      </c>
      <c r="E823" s="21" t="s">
        <v>1724</v>
      </c>
      <c r="F823" s="1">
        <v>1</v>
      </c>
      <c r="G823" s="1">
        <v>1</v>
      </c>
      <c r="H823" s="1">
        <v>217</v>
      </c>
      <c r="I823" s="1">
        <v>400</v>
      </c>
      <c r="J823" s="1">
        <v>100</v>
      </c>
      <c r="K823" s="72" t="s">
        <v>6455</v>
      </c>
      <c r="L823" s="81"/>
      <c r="M823" s="78"/>
    </row>
    <row r="824" spans="1:13">
      <c r="A824" s="1">
        <v>100005214</v>
      </c>
      <c r="B824" s="1" t="s">
        <v>1126</v>
      </c>
      <c r="C824" s="1" t="s">
        <v>1125</v>
      </c>
      <c r="D824" s="1" t="s">
        <v>1726</v>
      </c>
      <c r="E824" s="21" t="s">
        <v>1727</v>
      </c>
      <c r="F824" s="1">
        <v>1</v>
      </c>
      <c r="G824" s="1">
        <v>1</v>
      </c>
      <c r="H824" s="1">
        <v>58</v>
      </c>
      <c r="I824" s="1">
        <v>230</v>
      </c>
      <c r="J824" s="1">
        <v>60</v>
      </c>
      <c r="K824" s="72" t="s">
        <v>6455</v>
      </c>
      <c r="L824" s="81"/>
      <c r="M824" s="78"/>
    </row>
    <row r="825" spans="1:13">
      <c r="A825" s="1">
        <v>100005220</v>
      </c>
      <c r="B825" s="1" t="s">
        <v>1126</v>
      </c>
      <c r="C825" s="1" t="s">
        <v>1631</v>
      </c>
      <c r="D825" s="1" t="s">
        <v>176</v>
      </c>
      <c r="E825" s="21" t="s">
        <v>1729</v>
      </c>
      <c r="F825" s="1">
        <v>1</v>
      </c>
      <c r="G825" s="1">
        <v>1</v>
      </c>
      <c r="H825" s="1">
        <v>245</v>
      </c>
      <c r="I825" s="1">
        <v>400</v>
      </c>
      <c r="J825" s="1">
        <v>100</v>
      </c>
      <c r="K825" s="72" t="s">
        <v>6455</v>
      </c>
      <c r="L825" s="81"/>
      <c r="M825" s="78"/>
    </row>
    <row r="826" spans="1:13">
      <c r="A826" s="1">
        <v>100005224</v>
      </c>
      <c r="B826" s="1" t="s">
        <v>1126</v>
      </c>
      <c r="C826" s="1" t="s">
        <v>1623</v>
      </c>
      <c r="D826" s="1" t="s">
        <v>176</v>
      </c>
      <c r="E826" s="21" t="s">
        <v>1731</v>
      </c>
      <c r="F826" s="1">
        <v>1</v>
      </c>
      <c r="G826" s="1">
        <v>1</v>
      </c>
      <c r="H826" s="1">
        <v>191</v>
      </c>
      <c r="I826" s="1">
        <v>280</v>
      </c>
      <c r="J826" s="1">
        <v>70</v>
      </c>
      <c r="K826" s="72" t="s">
        <v>6455</v>
      </c>
      <c r="L826" s="81"/>
      <c r="M826" s="78"/>
    </row>
    <row r="827" spans="1:13">
      <c r="A827" s="1">
        <v>100005229</v>
      </c>
      <c r="B827" s="1" t="s">
        <v>1126</v>
      </c>
      <c r="C827" s="1" t="s">
        <v>1628</v>
      </c>
      <c r="D827" s="1" t="s">
        <v>176</v>
      </c>
      <c r="E827" s="21" t="s">
        <v>1733</v>
      </c>
      <c r="F827" s="1">
        <v>1</v>
      </c>
      <c r="G827" s="1">
        <v>1</v>
      </c>
      <c r="H827" s="1">
        <v>122</v>
      </c>
      <c r="I827" s="1">
        <v>280</v>
      </c>
      <c r="J827" s="1">
        <v>70</v>
      </c>
      <c r="K827" s="72" t="s">
        <v>6455</v>
      </c>
      <c r="L827" s="81"/>
      <c r="M827" s="78"/>
    </row>
    <row r="828" spans="1:13">
      <c r="A828" s="1">
        <v>100005232</v>
      </c>
      <c r="B828" s="1" t="s">
        <v>1126</v>
      </c>
      <c r="C828" s="1" t="s">
        <v>1628</v>
      </c>
      <c r="D828" s="1" t="s">
        <v>176</v>
      </c>
      <c r="E828" s="21" t="s">
        <v>1735</v>
      </c>
      <c r="F828" s="1">
        <v>1</v>
      </c>
      <c r="G828" s="1">
        <v>1</v>
      </c>
      <c r="H828" s="1">
        <v>24</v>
      </c>
      <c r="I828" s="1">
        <v>100</v>
      </c>
      <c r="J828" s="1">
        <v>25</v>
      </c>
      <c r="K828" s="72" t="s">
        <v>6455</v>
      </c>
      <c r="L828" s="81"/>
      <c r="M828" s="78"/>
    </row>
    <row r="829" spans="1:13">
      <c r="A829" s="1">
        <v>100005237</v>
      </c>
      <c r="B829" s="1" t="s">
        <v>1126</v>
      </c>
      <c r="C829" s="1" t="s">
        <v>1702</v>
      </c>
      <c r="D829" s="1" t="s">
        <v>12</v>
      </c>
      <c r="E829" s="21" t="s">
        <v>1737</v>
      </c>
      <c r="F829" s="1">
        <v>1</v>
      </c>
      <c r="G829" s="1">
        <v>1</v>
      </c>
      <c r="H829" s="1">
        <v>96</v>
      </c>
      <c r="I829" s="1">
        <v>230</v>
      </c>
      <c r="J829" s="1">
        <v>60</v>
      </c>
      <c r="K829" s="72" t="s">
        <v>6455</v>
      </c>
      <c r="L829" s="81"/>
      <c r="M829" s="78"/>
    </row>
    <row r="830" spans="1:13">
      <c r="A830" s="1">
        <v>100005241</v>
      </c>
      <c r="B830" s="1" t="s">
        <v>1126</v>
      </c>
      <c r="C830" s="1" t="s">
        <v>1623</v>
      </c>
      <c r="D830" s="1" t="s">
        <v>1664</v>
      </c>
      <c r="E830" s="21" t="s">
        <v>1739</v>
      </c>
      <c r="F830" s="1">
        <v>1</v>
      </c>
      <c r="G830" s="1">
        <v>1</v>
      </c>
      <c r="H830" s="1">
        <v>444</v>
      </c>
      <c r="I830" s="1">
        <v>470</v>
      </c>
      <c r="J830" s="1">
        <v>120</v>
      </c>
      <c r="K830" s="72" t="s">
        <v>6455</v>
      </c>
      <c r="L830" s="81"/>
      <c r="M830" s="78"/>
    </row>
    <row r="831" spans="1:13">
      <c r="A831" s="1">
        <v>100005244</v>
      </c>
      <c r="B831" s="1" t="s">
        <v>1126</v>
      </c>
      <c r="C831" s="1" t="s">
        <v>1623</v>
      </c>
      <c r="D831" s="1" t="s">
        <v>12</v>
      </c>
      <c r="E831" s="21" t="s">
        <v>1741</v>
      </c>
      <c r="F831" s="1">
        <v>1</v>
      </c>
      <c r="G831" s="1">
        <v>1</v>
      </c>
      <c r="H831" s="1">
        <v>18</v>
      </c>
      <c r="I831" s="1">
        <v>100</v>
      </c>
      <c r="J831" s="1">
        <v>25</v>
      </c>
      <c r="K831" s="72" t="s">
        <v>6455</v>
      </c>
      <c r="L831" s="81"/>
      <c r="M831" s="78"/>
    </row>
    <row r="832" spans="1:13">
      <c r="A832" s="1">
        <v>100005249</v>
      </c>
      <c r="B832" s="1" t="s">
        <v>1126</v>
      </c>
      <c r="C832" s="1" t="s">
        <v>1644</v>
      </c>
      <c r="D832" s="1" t="s">
        <v>176</v>
      </c>
      <c r="E832" s="21" t="s">
        <v>1743</v>
      </c>
      <c r="F832" s="1">
        <v>1</v>
      </c>
      <c r="G832" s="1">
        <v>1</v>
      </c>
      <c r="H832" s="1">
        <v>93</v>
      </c>
      <c r="I832" s="1">
        <v>230</v>
      </c>
      <c r="J832" s="1">
        <v>60</v>
      </c>
      <c r="K832" s="72" t="s">
        <v>6455</v>
      </c>
      <c r="L832" s="81"/>
      <c r="M832" s="78"/>
    </row>
    <row r="833" spans="1:13">
      <c r="A833" s="1">
        <v>100005258</v>
      </c>
      <c r="B833" s="1" t="s">
        <v>1126</v>
      </c>
      <c r="C833" s="1" t="s">
        <v>1644</v>
      </c>
      <c r="D833" s="1" t="s">
        <v>12</v>
      </c>
      <c r="E833" s="21" t="s">
        <v>1745</v>
      </c>
      <c r="F833" s="1">
        <v>1</v>
      </c>
      <c r="G833" s="1">
        <v>1</v>
      </c>
      <c r="H833" s="1">
        <v>316</v>
      </c>
      <c r="I833" s="1">
        <v>470</v>
      </c>
      <c r="J833" s="1">
        <v>120</v>
      </c>
      <c r="K833" s="72" t="s">
        <v>6455</v>
      </c>
      <c r="L833" s="81"/>
      <c r="M833" s="78"/>
    </row>
    <row r="834" spans="1:13">
      <c r="A834" s="1">
        <v>100005266</v>
      </c>
      <c r="B834" s="1" t="s">
        <v>1126</v>
      </c>
      <c r="C834" s="1" t="s">
        <v>1125</v>
      </c>
      <c r="D834" s="1" t="s">
        <v>1747</v>
      </c>
      <c r="E834" s="21" t="s">
        <v>1748</v>
      </c>
      <c r="F834" s="1">
        <v>1</v>
      </c>
      <c r="G834" s="1">
        <v>1</v>
      </c>
      <c r="H834" s="1">
        <v>40</v>
      </c>
      <c r="I834" s="1">
        <v>150</v>
      </c>
      <c r="J834" s="1">
        <v>40</v>
      </c>
      <c r="K834" s="72" t="s">
        <v>6455</v>
      </c>
      <c r="L834" s="81"/>
      <c r="M834" s="78"/>
    </row>
    <row r="835" spans="1:13">
      <c r="A835" s="1">
        <v>100005277</v>
      </c>
      <c r="B835" s="1" t="s">
        <v>1126</v>
      </c>
      <c r="C835" s="1" t="s">
        <v>1628</v>
      </c>
      <c r="D835" s="1" t="s">
        <v>1750</v>
      </c>
      <c r="E835" s="21" t="s">
        <v>1751</v>
      </c>
      <c r="F835" s="1">
        <v>1</v>
      </c>
      <c r="G835" s="1">
        <v>1</v>
      </c>
      <c r="H835" s="1">
        <v>154</v>
      </c>
      <c r="I835" s="1">
        <v>280</v>
      </c>
      <c r="J835" s="1">
        <v>70</v>
      </c>
      <c r="K835" s="72" t="s">
        <v>6455</v>
      </c>
      <c r="L835" s="81"/>
      <c r="M835" s="78"/>
    </row>
    <row r="836" spans="1:13">
      <c r="A836" s="1">
        <v>100005280</v>
      </c>
      <c r="B836" s="1" t="s">
        <v>1126</v>
      </c>
      <c r="C836" s="1" t="s">
        <v>1644</v>
      </c>
      <c r="D836" s="1" t="s">
        <v>1753</v>
      </c>
      <c r="E836" s="21" t="s">
        <v>1754</v>
      </c>
      <c r="F836" s="1">
        <v>1</v>
      </c>
      <c r="G836" s="1">
        <v>1</v>
      </c>
      <c r="H836" s="1">
        <v>71</v>
      </c>
      <c r="I836" s="1">
        <v>230</v>
      </c>
      <c r="J836" s="1">
        <v>60</v>
      </c>
      <c r="K836" s="72" t="s">
        <v>6455</v>
      </c>
      <c r="L836" s="81"/>
      <c r="M836" s="78"/>
    </row>
    <row r="837" spans="1:13">
      <c r="A837" s="1">
        <v>100005284</v>
      </c>
      <c r="B837" s="1" t="s">
        <v>1126</v>
      </c>
      <c r="C837" s="1" t="s">
        <v>1623</v>
      </c>
      <c r="D837" s="1" t="s">
        <v>12</v>
      </c>
      <c r="E837" s="21" t="s">
        <v>1756</v>
      </c>
      <c r="F837" s="1">
        <v>1</v>
      </c>
      <c r="G837" s="1">
        <v>1</v>
      </c>
      <c r="H837" s="1">
        <v>150</v>
      </c>
      <c r="I837" s="1">
        <v>280</v>
      </c>
      <c r="J837" s="1">
        <v>70</v>
      </c>
      <c r="K837" s="72" t="s">
        <v>6455</v>
      </c>
      <c r="L837" s="81"/>
      <c r="M837" s="78"/>
    </row>
    <row r="838" spans="1:13">
      <c r="A838" s="1">
        <v>100005296</v>
      </c>
      <c r="B838" s="1" t="s">
        <v>1126</v>
      </c>
      <c r="C838" s="1" t="s">
        <v>1628</v>
      </c>
      <c r="D838" s="1" t="s">
        <v>176</v>
      </c>
      <c r="E838" s="21" t="s">
        <v>1758</v>
      </c>
      <c r="F838" s="1">
        <v>1</v>
      </c>
      <c r="G838" s="1">
        <v>1</v>
      </c>
      <c r="H838" s="1">
        <v>76</v>
      </c>
      <c r="I838" s="1">
        <v>230</v>
      </c>
      <c r="J838" s="1">
        <v>60</v>
      </c>
      <c r="K838" s="72" t="s">
        <v>6455</v>
      </c>
      <c r="L838" s="81"/>
      <c r="M838" s="78"/>
    </row>
    <row r="839" spans="1:13">
      <c r="A839" s="1">
        <v>100005310</v>
      </c>
      <c r="B839" s="1" t="s">
        <v>1126</v>
      </c>
      <c r="C839" s="1" t="s">
        <v>1125</v>
      </c>
      <c r="D839" s="1" t="s">
        <v>686</v>
      </c>
      <c r="E839" s="21" t="s">
        <v>2324</v>
      </c>
      <c r="F839" s="1">
        <v>3</v>
      </c>
      <c r="G839" s="1">
        <v>1</v>
      </c>
      <c r="H839" s="1">
        <v>15</v>
      </c>
      <c r="I839" s="1">
        <v>100</v>
      </c>
      <c r="J839" s="1">
        <v>25</v>
      </c>
      <c r="K839" s="72" t="s">
        <v>6455</v>
      </c>
      <c r="L839" s="81"/>
      <c r="M839" s="78"/>
    </row>
    <row r="840" spans="1:13">
      <c r="A840" s="1">
        <v>100005310</v>
      </c>
      <c r="B840" s="1" t="s">
        <v>1126</v>
      </c>
      <c r="C840" s="1" t="s">
        <v>1125</v>
      </c>
      <c r="D840" s="1" t="s">
        <v>686</v>
      </c>
      <c r="E840" s="21" t="s">
        <v>1762</v>
      </c>
      <c r="F840" s="1">
        <v>3</v>
      </c>
      <c r="G840" s="1">
        <v>1</v>
      </c>
      <c r="H840" s="1">
        <v>27</v>
      </c>
      <c r="I840" s="1">
        <v>150</v>
      </c>
      <c r="J840" s="1">
        <v>40</v>
      </c>
      <c r="K840" s="72" t="s">
        <v>6455</v>
      </c>
      <c r="L840" s="81"/>
      <c r="M840" s="78"/>
    </row>
    <row r="841" spans="1:13">
      <c r="A841" s="1">
        <v>100005310</v>
      </c>
      <c r="B841" s="1" t="s">
        <v>1126</v>
      </c>
      <c r="C841" s="1" t="s">
        <v>1125</v>
      </c>
      <c r="D841" s="1" t="s">
        <v>686</v>
      </c>
      <c r="E841" s="21" t="s">
        <v>1763</v>
      </c>
      <c r="F841" s="1">
        <v>3</v>
      </c>
      <c r="G841" s="1">
        <v>1</v>
      </c>
      <c r="H841" s="1">
        <v>27</v>
      </c>
      <c r="I841" s="1">
        <v>150</v>
      </c>
      <c r="J841" s="1">
        <v>40</v>
      </c>
      <c r="K841" s="72" t="s">
        <v>6455</v>
      </c>
      <c r="L841" s="81"/>
      <c r="M841" s="78"/>
    </row>
    <row r="842" spans="1:13">
      <c r="A842" s="1">
        <v>100005315</v>
      </c>
      <c r="B842" s="1" t="s">
        <v>1126</v>
      </c>
      <c r="C842" s="1" t="s">
        <v>1125</v>
      </c>
      <c r="D842" s="1" t="s">
        <v>710</v>
      </c>
      <c r="E842" s="21" t="s">
        <v>1763</v>
      </c>
      <c r="F842" s="1">
        <v>1</v>
      </c>
      <c r="G842" s="1">
        <v>1</v>
      </c>
      <c r="H842" s="1">
        <v>327</v>
      </c>
      <c r="I842" s="1">
        <v>470</v>
      </c>
      <c r="J842" s="1">
        <v>120</v>
      </c>
      <c r="K842" s="72" t="s">
        <v>6455</v>
      </c>
      <c r="L842" s="81"/>
      <c r="M842" s="78"/>
    </row>
    <row r="843" spans="1:13">
      <c r="A843" s="1">
        <v>100005320</v>
      </c>
      <c r="B843" s="1" t="s">
        <v>1126</v>
      </c>
      <c r="C843" s="1" t="s">
        <v>1125</v>
      </c>
      <c r="D843" s="1" t="s">
        <v>1765</v>
      </c>
      <c r="E843" s="21" t="s">
        <v>1766</v>
      </c>
      <c r="F843" s="1">
        <v>1</v>
      </c>
      <c r="G843" s="1">
        <v>1</v>
      </c>
      <c r="H843" s="1">
        <v>186</v>
      </c>
      <c r="I843" s="1">
        <v>280</v>
      </c>
      <c r="J843" s="1">
        <v>70</v>
      </c>
      <c r="K843" s="72" t="s">
        <v>6455</v>
      </c>
      <c r="L843" s="81"/>
      <c r="M843" s="78"/>
    </row>
    <row r="844" spans="1:13">
      <c r="A844" s="1">
        <v>100005322</v>
      </c>
      <c r="B844" s="1" t="s">
        <v>1126</v>
      </c>
      <c r="C844" s="1" t="s">
        <v>1125</v>
      </c>
      <c r="D844" s="1" t="s">
        <v>603</v>
      </c>
      <c r="E844" s="21" t="s">
        <v>1767</v>
      </c>
      <c r="F844" s="1">
        <v>1</v>
      </c>
      <c r="G844" s="1">
        <v>1</v>
      </c>
      <c r="H844" s="1">
        <v>325</v>
      </c>
      <c r="I844" s="1">
        <v>470</v>
      </c>
      <c r="J844" s="1">
        <v>120</v>
      </c>
      <c r="K844" s="72" t="s">
        <v>6455</v>
      </c>
      <c r="L844" s="81"/>
      <c r="M844" s="78"/>
    </row>
    <row r="845" spans="1:13">
      <c r="A845" s="1">
        <v>100005326</v>
      </c>
      <c r="B845" s="1" t="s">
        <v>1126</v>
      </c>
      <c r="C845" s="1" t="s">
        <v>1623</v>
      </c>
      <c r="D845" s="1" t="s">
        <v>1768</v>
      </c>
      <c r="E845" s="21" t="s">
        <v>1769</v>
      </c>
      <c r="F845" s="1">
        <v>1</v>
      </c>
      <c r="G845" s="1">
        <v>1</v>
      </c>
      <c r="H845" s="1">
        <v>29</v>
      </c>
      <c r="I845" s="1">
        <v>150</v>
      </c>
      <c r="J845" s="1">
        <v>40</v>
      </c>
      <c r="K845" s="72" t="s">
        <v>6455</v>
      </c>
      <c r="L845" s="81"/>
      <c r="M845" s="78"/>
    </row>
    <row r="846" spans="1:13">
      <c r="A846" s="1">
        <v>100005330</v>
      </c>
      <c r="B846" s="1" t="s">
        <v>1126</v>
      </c>
      <c r="C846" s="1" t="s">
        <v>1628</v>
      </c>
      <c r="D846" s="1" t="s">
        <v>46</v>
      </c>
      <c r="E846" s="21" t="s">
        <v>5558</v>
      </c>
      <c r="F846" s="1">
        <v>2</v>
      </c>
      <c r="G846" s="1">
        <v>1</v>
      </c>
      <c r="H846" s="1">
        <v>10</v>
      </c>
      <c r="I846" s="1">
        <v>100</v>
      </c>
      <c r="J846" s="1">
        <v>25</v>
      </c>
      <c r="K846" s="72" t="s">
        <v>6455</v>
      </c>
      <c r="L846" s="81"/>
      <c r="M846" s="78"/>
    </row>
    <row r="847" spans="1:13">
      <c r="A847" s="1">
        <v>100005330</v>
      </c>
      <c r="B847" s="1" t="s">
        <v>1126</v>
      </c>
      <c r="C847" s="1" t="s">
        <v>1628</v>
      </c>
      <c r="D847" s="1" t="s">
        <v>46</v>
      </c>
      <c r="E847" s="21" t="s">
        <v>1771</v>
      </c>
      <c r="F847" s="1">
        <v>2</v>
      </c>
      <c r="G847" s="1">
        <v>1</v>
      </c>
      <c r="H847" s="1">
        <v>22</v>
      </c>
      <c r="I847" s="1">
        <v>100</v>
      </c>
      <c r="J847" s="1">
        <v>25</v>
      </c>
      <c r="K847" s="72" t="s">
        <v>6455</v>
      </c>
      <c r="L847" s="81"/>
      <c r="M847" s="78"/>
    </row>
    <row r="848" spans="1:13">
      <c r="A848" s="1">
        <v>100005333</v>
      </c>
      <c r="B848" s="1" t="s">
        <v>1126</v>
      </c>
      <c r="C848" s="1" t="s">
        <v>1628</v>
      </c>
      <c r="D848" s="1" t="s">
        <v>1772</v>
      </c>
      <c r="E848" s="21" t="s">
        <v>1773</v>
      </c>
      <c r="F848" s="1">
        <v>1</v>
      </c>
      <c r="G848" s="1">
        <v>1</v>
      </c>
      <c r="H848" s="1">
        <v>448</v>
      </c>
      <c r="I848" s="1">
        <v>470</v>
      </c>
      <c r="J848" s="1">
        <v>120</v>
      </c>
      <c r="K848" s="72" t="s">
        <v>6455</v>
      </c>
      <c r="L848" s="81"/>
      <c r="M848" s="78"/>
    </row>
    <row r="849" spans="1:13">
      <c r="A849" s="1">
        <v>100005340</v>
      </c>
      <c r="B849" s="1" t="s">
        <v>1126</v>
      </c>
      <c r="C849" s="1" t="s">
        <v>1125</v>
      </c>
      <c r="D849" s="1" t="s">
        <v>1775</v>
      </c>
      <c r="E849" s="21" t="s">
        <v>1776</v>
      </c>
      <c r="F849" s="1">
        <v>1</v>
      </c>
      <c r="G849" s="1">
        <v>1</v>
      </c>
      <c r="H849" s="1">
        <v>412</v>
      </c>
      <c r="I849" s="1">
        <v>470</v>
      </c>
      <c r="J849" s="1">
        <v>120</v>
      </c>
      <c r="K849" s="72" t="s">
        <v>6455</v>
      </c>
      <c r="L849" s="81"/>
      <c r="M849" s="78"/>
    </row>
    <row r="850" spans="1:13">
      <c r="A850" s="1">
        <v>100005343</v>
      </c>
      <c r="B850" s="1" t="s">
        <v>1126</v>
      </c>
      <c r="C850" s="1" t="s">
        <v>1125</v>
      </c>
      <c r="D850" s="1" t="s">
        <v>1777</v>
      </c>
      <c r="E850" s="21" t="s">
        <v>1778</v>
      </c>
      <c r="F850" s="1">
        <v>1</v>
      </c>
      <c r="G850" s="1">
        <v>1</v>
      </c>
      <c r="H850" s="1">
        <v>336</v>
      </c>
      <c r="I850" s="1">
        <v>470</v>
      </c>
      <c r="J850" s="1">
        <v>120</v>
      </c>
      <c r="K850" s="72" t="s">
        <v>6455</v>
      </c>
      <c r="L850" s="81"/>
      <c r="M850" s="78"/>
    </row>
    <row r="851" spans="1:13">
      <c r="A851" s="1">
        <v>100005346</v>
      </c>
      <c r="B851" s="1" t="s">
        <v>1126</v>
      </c>
      <c r="C851" s="1" t="s">
        <v>1125</v>
      </c>
      <c r="D851" s="1" t="s">
        <v>533</v>
      </c>
      <c r="E851" s="21" t="s">
        <v>1779</v>
      </c>
      <c r="F851" s="1">
        <v>1</v>
      </c>
      <c r="G851" s="1">
        <v>1</v>
      </c>
      <c r="H851" s="1">
        <v>631</v>
      </c>
      <c r="I851" s="1">
        <v>570</v>
      </c>
      <c r="J851" s="1">
        <v>140</v>
      </c>
      <c r="K851" s="72" t="s">
        <v>6455</v>
      </c>
      <c r="L851" s="81"/>
      <c r="M851" s="78"/>
    </row>
    <row r="852" spans="1:13">
      <c r="A852" s="1">
        <v>100005371</v>
      </c>
      <c r="B852" s="1" t="s">
        <v>1126</v>
      </c>
      <c r="C852" s="1" t="s">
        <v>1125</v>
      </c>
      <c r="D852" s="1" t="s">
        <v>710</v>
      </c>
      <c r="E852" s="21" t="s">
        <v>1782</v>
      </c>
      <c r="F852" s="1">
        <v>1</v>
      </c>
      <c r="G852" s="1">
        <v>1</v>
      </c>
      <c r="H852" s="1">
        <v>477</v>
      </c>
      <c r="I852" s="1">
        <v>470</v>
      </c>
      <c r="J852" s="1">
        <v>120</v>
      </c>
      <c r="K852" s="72" t="s">
        <v>6455</v>
      </c>
      <c r="L852" s="81"/>
      <c r="M852" s="78"/>
    </row>
    <row r="853" spans="1:13">
      <c r="A853" s="1">
        <v>100005383</v>
      </c>
      <c r="B853" s="1" t="s">
        <v>1126</v>
      </c>
      <c r="C853" s="1" t="s">
        <v>1125</v>
      </c>
      <c r="D853" s="1" t="s">
        <v>1783</v>
      </c>
      <c r="E853" s="21" t="s">
        <v>1784</v>
      </c>
      <c r="F853" s="1">
        <v>1</v>
      </c>
      <c r="G853" s="1">
        <v>1</v>
      </c>
      <c r="H853" s="1">
        <v>493</v>
      </c>
      <c r="I853" s="1">
        <v>470</v>
      </c>
      <c r="J853" s="1">
        <v>120</v>
      </c>
      <c r="K853" s="72" t="s">
        <v>6455</v>
      </c>
      <c r="L853" s="81"/>
      <c r="M853" s="78"/>
    </row>
    <row r="854" spans="1:13">
      <c r="A854" s="1">
        <v>100005393</v>
      </c>
      <c r="B854" s="1" t="s">
        <v>1126</v>
      </c>
      <c r="C854" s="1" t="s">
        <v>1125</v>
      </c>
      <c r="D854" s="1" t="s">
        <v>1785</v>
      </c>
      <c r="E854" s="21" t="s">
        <v>1786</v>
      </c>
      <c r="F854" s="1">
        <v>1</v>
      </c>
      <c r="G854" s="1">
        <v>1</v>
      </c>
      <c r="H854" s="1">
        <v>538</v>
      </c>
      <c r="I854" s="1">
        <v>800</v>
      </c>
      <c r="J854" s="1">
        <v>200</v>
      </c>
      <c r="K854" s="72" t="s">
        <v>6053</v>
      </c>
      <c r="L854" s="81"/>
      <c r="M854" s="78"/>
    </row>
    <row r="855" spans="1:13">
      <c r="A855" s="1">
        <v>100005397</v>
      </c>
      <c r="B855" s="1" t="s">
        <v>1126</v>
      </c>
      <c r="C855" s="1" t="s">
        <v>1125</v>
      </c>
      <c r="D855" s="1" t="s">
        <v>1787</v>
      </c>
      <c r="E855" s="21" t="s">
        <v>1788</v>
      </c>
      <c r="F855" s="1">
        <v>1</v>
      </c>
      <c r="G855" s="1">
        <v>1</v>
      </c>
      <c r="H855" s="1">
        <v>358</v>
      </c>
      <c r="I855" s="1">
        <v>470</v>
      </c>
      <c r="J855" s="1">
        <v>120</v>
      </c>
      <c r="K855" s="72" t="s">
        <v>6455</v>
      </c>
      <c r="L855" s="81"/>
      <c r="M855" s="78"/>
    </row>
    <row r="856" spans="1:13">
      <c r="A856" s="1">
        <v>100005399</v>
      </c>
      <c r="B856" s="1" t="s">
        <v>1126</v>
      </c>
      <c r="C856" s="1" t="s">
        <v>1125</v>
      </c>
      <c r="D856" s="1" t="s">
        <v>12</v>
      </c>
      <c r="E856" s="21" t="s">
        <v>1789</v>
      </c>
      <c r="F856" s="1">
        <v>1</v>
      </c>
      <c r="G856" s="1">
        <v>1</v>
      </c>
      <c r="H856" s="1">
        <v>369</v>
      </c>
      <c r="I856" s="1">
        <v>470</v>
      </c>
      <c r="J856" s="1">
        <v>120</v>
      </c>
      <c r="K856" s="72" t="s">
        <v>6455</v>
      </c>
      <c r="L856" s="81"/>
      <c r="M856" s="78"/>
    </row>
    <row r="857" spans="1:13">
      <c r="A857" s="1">
        <v>100005402</v>
      </c>
      <c r="B857" s="1" t="s">
        <v>1126</v>
      </c>
      <c r="C857" s="1" t="s">
        <v>1125</v>
      </c>
      <c r="D857" s="1" t="s">
        <v>533</v>
      </c>
      <c r="E857" s="21" t="s">
        <v>1790</v>
      </c>
      <c r="F857" s="1">
        <v>1</v>
      </c>
      <c r="G857" s="1">
        <v>1</v>
      </c>
      <c r="H857" s="1">
        <v>516</v>
      </c>
      <c r="I857" s="1">
        <v>570</v>
      </c>
      <c r="J857" s="1">
        <v>140</v>
      </c>
      <c r="K857" s="72" t="s">
        <v>6455</v>
      </c>
      <c r="L857" s="81"/>
      <c r="M857" s="78"/>
    </row>
    <row r="858" spans="1:13">
      <c r="A858" s="1">
        <v>100005405</v>
      </c>
      <c r="B858" s="1" t="s">
        <v>1126</v>
      </c>
      <c r="C858" s="1" t="s">
        <v>1125</v>
      </c>
      <c r="D858" s="1" t="s">
        <v>12</v>
      </c>
      <c r="E858" s="21" t="s">
        <v>1791</v>
      </c>
      <c r="F858" s="1">
        <v>1</v>
      </c>
      <c r="G858" s="1">
        <v>1</v>
      </c>
      <c r="H858" s="1">
        <v>383</v>
      </c>
      <c r="I858" s="1">
        <v>470</v>
      </c>
      <c r="J858" s="1">
        <v>120</v>
      </c>
      <c r="K858" s="72" t="s">
        <v>6455</v>
      </c>
      <c r="L858" s="81"/>
      <c r="M858" s="78"/>
    </row>
    <row r="859" spans="1:13">
      <c r="A859" s="1">
        <v>100005419</v>
      </c>
      <c r="B859" s="1" t="s">
        <v>1126</v>
      </c>
      <c r="C859" s="1" t="s">
        <v>1125</v>
      </c>
      <c r="D859" s="1" t="s">
        <v>1795</v>
      </c>
      <c r="E859" s="21" t="s">
        <v>1796</v>
      </c>
      <c r="F859" s="1">
        <v>1</v>
      </c>
      <c r="G859" s="1">
        <v>1</v>
      </c>
      <c r="H859" s="1">
        <v>570</v>
      </c>
      <c r="I859" s="1">
        <v>570</v>
      </c>
      <c r="J859" s="1">
        <v>140</v>
      </c>
      <c r="K859" s="72" t="s">
        <v>6455</v>
      </c>
      <c r="L859" s="81"/>
      <c r="M859" s="78"/>
    </row>
    <row r="860" spans="1:13">
      <c r="A860" s="1">
        <v>100005420</v>
      </c>
      <c r="B860" s="1" t="s">
        <v>1126</v>
      </c>
      <c r="C860" s="1" t="s">
        <v>1125</v>
      </c>
      <c r="D860" s="1" t="s">
        <v>622</v>
      </c>
      <c r="E860" s="21" t="s">
        <v>1797</v>
      </c>
      <c r="F860" s="1">
        <v>1</v>
      </c>
      <c r="G860" s="1">
        <v>1</v>
      </c>
      <c r="H860" s="1">
        <v>104</v>
      </c>
      <c r="I860" s="1">
        <v>280</v>
      </c>
      <c r="J860" s="1">
        <v>70</v>
      </c>
      <c r="K860" s="72" t="s">
        <v>6455</v>
      </c>
      <c r="L860" s="81"/>
      <c r="M860" s="78"/>
    </row>
    <row r="861" spans="1:13">
      <c r="A861" s="1">
        <v>100005427</v>
      </c>
      <c r="B861" s="1" t="s">
        <v>1126</v>
      </c>
      <c r="C861" s="1" t="s">
        <v>1631</v>
      </c>
      <c r="D861" s="1" t="s">
        <v>12</v>
      </c>
      <c r="E861" s="21" t="s">
        <v>1798</v>
      </c>
      <c r="F861" s="1">
        <v>1</v>
      </c>
      <c r="G861" s="1">
        <v>1</v>
      </c>
      <c r="H861" s="1">
        <v>183</v>
      </c>
      <c r="I861" s="1">
        <v>280</v>
      </c>
      <c r="J861" s="1">
        <v>70</v>
      </c>
      <c r="K861" s="72" t="s">
        <v>6455</v>
      </c>
      <c r="L861" s="81"/>
      <c r="M861" s="78"/>
    </row>
    <row r="862" spans="1:13">
      <c r="A862" s="1">
        <v>100005433</v>
      </c>
      <c r="B862" s="1" t="s">
        <v>1126</v>
      </c>
      <c r="C862" s="1" t="s">
        <v>1644</v>
      </c>
      <c r="D862" s="1" t="s">
        <v>176</v>
      </c>
      <c r="E862" s="21" t="s">
        <v>1800</v>
      </c>
      <c r="F862" s="1">
        <v>1</v>
      </c>
      <c r="G862" s="1">
        <v>1</v>
      </c>
      <c r="H862" s="1">
        <v>240</v>
      </c>
      <c r="I862" s="1">
        <v>400</v>
      </c>
      <c r="J862" s="1">
        <v>100</v>
      </c>
      <c r="K862" s="72" t="s">
        <v>6455</v>
      </c>
      <c r="L862" s="81"/>
      <c r="M862" s="78"/>
    </row>
    <row r="863" spans="1:13">
      <c r="A863" s="1">
        <v>100005436</v>
      </c>
      <c r="B863" s="1" t="s">
        <v>1126</v>
      </c>
      <c r="C863" s="1" t="s">
        <v>1125</v>
      </c>
      <c r="D863" s="1" t="s">
        <v>1802</v>
      </c>
      <c r="E863" s="21" t="s">
        <v>1803</v>
      </c>
      <c r="F863" s="1">
        <v>1</v>
      </c>
      <c r="G863" s="1">
        <v>1</v>
      </c>
      <c r="H863" s="1">
        <v>212</v>
      </c>
      <c r="I863" s="1">
        <v>400</v>
      </c>
      <c r="J863" s="1">
        <v>100</v>
      </c>
      <c r="K863" s="72" t="s">
        <v>6455</v>
      </c>
      <c r="L863" s="81"/>
      <c r="M863" s="78"/>
    </row>
    <row r="864" spans="1:13">
      <c r="A864" s="1">
        <v>100005440</v>
      </c>
      <c r="B864" s="1" t="s">
        <v>1126</v>
      </c>
      <c r="C864" s="1" t="s">
        <v>1125</v>
      </c>
      <c r="D864" s="1" t="s">
        <v>1768</v>
      </c>
      <c r="E864" s="21" t="s">
        <v>1804</v>
      </c>
      <c r="F864" s="1">
        <v>1</v>
      </c>
      <c r="G864" s="1">
        <v>1</v>
      </c>
      <c r="H864" s="1">
        <v>10</v>
      </c>
      <c r="I864" s="1">
        <v>100</v>
      </c>
      <c r="J864" s="1">
        <v>25</v>
      </c>
      <c r="K864" s="72" t="s">
        <v>6455</v>
      </c>
      <c r="L864" s="81"/>
      <c r="M864" s="78"/>
    </row>
    <row r="865" spans="1:13">
      <c r="A865" s="1">
        <v>100005445</v>
      </c>
      <c r="B865" s="1" t="s">
        <v>1126</v>
      </c>
      <c r="C865" s="1" t="s">
        <v>1631</v>
      </c>
      <c r="D865" s="1" t="s">
        <v>12</v>
      </c>
      <c r="E865" s="21" t="s">
        <v>1806</v>
      </c>
      <c r="F865" s="1">
        <v>1</v>
      </c>
      <c r="G865" s="1">
        <v>1</v>
      </c>
      <c r="H865" s="1">
        <v>39</v>
      </c>
      <c r="I865" s="1">
        <v>150</v>
      </c>
      <c r="J865" s="1">
        <v>40</v>
      </c>
      <c r="K865" s="72" t="s">
        <v>6455</v>
      </c>
      <c r="L865" s="81"/>
      <c r="M865" s="78"/>
    </row>
    <row r="866" spans="1:13">
      <c r="A866" s="1">
        <v>100005447</v>
      </c>
      <c r="B866" s="1" t="s">
        <v>1126</v>
      </c>
      <c r="C866" s="1" t="s">
        <v>1631</v>
      </c>
      <c r="D866" s="1" t="s">
        <v>176</v>
      </c>
      <c r="E866" s="21" t="s">
        <v>1808</v>
      </c>
      <c r="F866" s="1">
        <v>1</v>
      </c>
      <c r="G866" s="1">
        <v>1</v>
      </c>
      <c r="H866" s="1">
        <v>127</v>
      </c>
      <c r="I866" s="1">
        <v>280</v>
      </c>
      <c r="J866" s="1">
        <v>70</v>
      </c>
      <c r="K866" s="72" t="s">
        <v>6455</v>
      </c>
      <c r="L866" s="81"/>
      <c r="M866" s="78"/>
    </row>
    <row r="867" spans="1:13">
      <c r="A867" s="1">
        <v>100005453</v>
      </c>
      <c r="B867" s="1" t="s">
        <v>1126</v>
      </c>
      <c r="C867" s="1" t="s">
        <v>1662</v>
      </c>
      <c r="D867" s="1" t="s">
        <v>533</v>
      </c>
      <c r="E867" s="21" t="s">
        <v>1810</v>
      </c>
      <c r="F867" s="1">
        <v>1</v>
      </c>
      <c r="G867" s="1">
        <v>1</v>
      </c>
      <c r="H867" s="1">
        <v>17</v>
      </c>
      <c r="I867" s="1">
        <v>100</v>
      </c>
      <c r="J867" s="1">
        <v>25</v>
      </c>
      <c r="K867" s="72" t="s">
        <v>6455</v>
      </c>
      <c r="L867" s="81"/>
      <c r="M867" s="78"/>
    </row>
    <row r="868" spans="1:13">
      <c r="A868" s="1">
        <v>100005454</v>
      </c>
      <c r="B868" s="1" t="s">
        <v>1126</v>
      </c>
      <c r="C868" s="1" t="s">
        <v>1662</v>
      </c>
      <c r="D868" s="1" t="s">
        <v>12</v>
      </c>
      <c r="E868" s="21" t="s">
        <v>1810</v>
      </c>
      <c r="F868" s="1">
        <v>1</v>
      </c>
      <c r="G868" s="1">
        <v>1</v>
      </c>
      <c r="H868" s="1">
        <v>44</v>
      </c>
      <c r="I868" s="1">
        <v>150</v>
      </c>
      <c r="J868" s="1">
        <v>40</v>
      </c>
      <c r="K868" s="72" t="s">
        <v>6455</v>
      </c>
      <c r="L868" s="81"/>
      <c r="M868" s="78"/>
    </row>
    <row r="869" spans="1:13">
      <c r="A869" s="1">
        <v>100005472</v>
      </c>
      <c r="B869" s="1" t="s">
        <v>1126</v>
      </c>
      <c r="C869" s="1" t="s">
        <v>1623</v>
      </c>
      <c r="D869" s="1" t="s">
        <v>1812</v>
      </c>
      <c r="E869" s="21" t="s">
        <v>1813</v>
      </c>
      <c r="F869" s="1">
        <v>1</v>
      </c>
      <c r="G869" s="1">
        <v>1</v>
      </c>
      <c r="H869" s="1">
        <v>31</v>
      </c>
      <c r="I869" s="1">
        <v>150</v>
      </c>
      <c r="J869" s="1">
        <v>40</v>
      </c>
      <c r="K869" s="72" t="s">
        <v>6455</v>
      </c>
      <c r="L869" s="81"/>
      <c r="M869" s="78"/>
    </row>
    <row r="870" spans="1:13">
      <c r="A870" s="1">
        <v>100005475</v>
      </c>
      <c r="B870" s="1" t="s">
        <v>1126</v>
      </c>
      <c r="C870" s="1" t="s">
        <v>1623</v>
      </c>
      <c r="D870" s="1" t="s">
        <v>12</v>
      </c>
      <c r="E870" s="21" t="s">
        <v>1815</v>
      </c>
      <c r="F870" s="1">
        <v>1</v>
      </c>
      <c r="G870" s="1">
        <v>1</v>
      </c>
      <c r="H870" s="1">
        <v>180</v>
      </c>
      <c r="I870" s="1">
        <v>280</v>
      </c>
      <c r="J870" s="1">
        <v>70</v>
      </c>
      <c r="K870" s="72" t="s">
        <v>6455</v>
      </c>
      <c r="L870" s="81"/>
      <c r="M870" s="78"/>
    </row>
    <row r="871" spans="1:13">
      <c r="A871" s="1">
        <v>100005486</v>
      </c>
      <c r="B871" s="1" t="s">
        <v>1126</v>
      </c>
      <c r="C871" s="1" t="s">
        <v>1644</v>
      </c>
      <c r="D871" s="1" t="s">
        <v>271</v>
      </c>
      <c r="E871" s="21" t="s">
        <v>1819</v>
      </c>
      <c r="F871" s="1">
        <v>1</v>
      </c>
      <c r="G871" s="1">
        <v>1</v>
      </c>
      <c r="H871" s="1">
        <v>395</v>
      </c>
      <c r="I871" s="1">
        <v>470</v>
      </c>
      <c r="J871" s="1">
        <v>120</v>
      </c>
      <c r="K871" s="72" t="s">
        <v>6455</v>
      </c>
      <c r="L871" s="81"/>
      <c r="M871" s="78"/>
    </row>
    <row r="872" spans="1:13">
      <c r="A872" s="1">
        <v>100005489</v>
      </c>
      <c r="B872" s="1" t="s">
        <v>1126</v>
      </c>
      <c r="C872" s="1" t="s">
        <v>1644</v>
      </c>
      <c r="D872" s="1" t="s">
        <v>1820</v>
      </c>
      <c r="E872" s="21" t="s">
        <v>1821</v>
      </c>
      <c r="F872" s="1">
        <v>1</v>
      </c>
      <c r="G872" s="1">
        <v>1</v>
      </c>
      <c r="H872" s="1">
        <v>183</v>
      </c>
      <c r="I872" s="1">
        <v>280</v>
      </c>
      <c r="J872" s="1">
        <v>70</v>
      </c>
      <c r="K872" s="72" t="s">
        <v>6455</v>
      </c>
      <c r="L872" s="81"/>
      <c r="M872" s="78"/>
    </row>
    <row r="873" spans="1:13">
      <c r="A873" s="1">
        <v>100005498</v>
      </c>
      <c r="B873" s="1" t="s">
        <v>1126</v>
      </c>
      <c r="C873" s="1" t="s">
        <v>1644</v>
      </c>
      <c r="D873" s="1" t="s">
        <v>1822</v>
      </c>
      <c r="E873" s="21" t="s">
        <v>1823</v>
      </c>
      <c r="F873" s="1">
        <v>1</v>
      </c>
      <c r="G873" s="1">
        <v>1</v>
      </c>
      <c r="H873" s="1">
        <v>233</v>
      </c>
      <c r="I873" s="1">
        <v>400</v>
      </c>
      <c r="J873" s="1">
        <v>100</v>
      </c>
      <c r="K873" s="72" t="s">
        <v>6455</v>
      </c>
      <c r="L873" s="81"/>
      <c r="M873" s="78"/>
    </row>
    <row r="874" spans="1:13">
      <c r="A874" s="1">
        <v>100005499</v>
      </c>
      <c r="B874" s="1" t="s">
        <v>1126</v>
      </c>
      <c r="C874" s="1" t="s">
        <v>1644</v>
      </c>
      <c r="D874" s="1" t="s">
        <v>1824</v>
      </c>
      <c r="E874" s="21" t="s">
        <v>1825</v>
      </c>
      <c r="F874" s="1">
        <v>1</v>
      </c>
      <c r="G874" s="1">
        <v>1</v>
      </c>
      <c r="H874" s="1">
        <v>595</v>
      </c>
      <c r="I874" s="1">
        <v>570</v>
      </c>
      <c r="J874" s="1">
        <v>140</v>
      </c>
      <c r="K874" s="72" t="s">
        <v>6455</v>
      </c>
      <c r="L874" s="81"/>
      <c r="M874" s="78"/>
    </row>
    <row r="875" spans="1:13">
      <c r="A875" s="1">
        <v>100005503</v>
      </c>
      <c r="B875" s="1" t="s">
        <v>1126</v>
      </c>
      <c r="C875" s="1" t="s">
        <v>1644</v>
      </c>
      <c r="D875" s="1" t="s">
        <v>1827</v>
      </c>
      <c r="E875" s="21" t="s">
        <v>5618</v>
      </c>
      <c r="F875" s="1">
        <v>2</v>
      </c>
      <c r="G875" s="1">
        <v>1</v>
      </c>
      <c r="H875" s="1">
        <v>566</v>
      </c>
      <c r="I875" s="1">
        <v>570</v>
      </c>
      <c r="J875" s="1">
        <v>140</v>
      </c>
      <c r="K875" s="72" t="s">
        <v>6455</v>
      </c>
      <c r="L875" s="81"/>
      <c r="M875" s="78"/>
    </row>
    <row r="876" spans="1:13">
      <c r="A876" s="1">
        <v>100005503</v>
      </c>
      <c r="B876" s="1" t="s">
        <v>1126</v>
      </c>
      <c r="C876" s="1" t="s">
        <v>1644</v>
      </c>
      <c r="D876" s="1" t="s">
        <v>1827</v>
      </c>
      <c r="E876" s="21" t="s">
        <v>1828</v>
      </c>
      <c r="F876" s="1">
        <v>2</v>
      </c>
      <c r="G876" s="1">
        <v>1</v>
      </c>
      <c r="H876" s="1">
        <v>131</v>
      </c>
      <c r="I876" s="1">
        <v>280</v>
      </c>
      <c r="J876" s="1">
        <v>70</v>
      </c>
      <c r="K876" s="72" t="s">
        <v>6455</v>
      </c>
      <c r="L876" s="81"/>
      <c r="M876" s="78"/>
    </row>
    <row r="877" spans="1:13">
      <c r="A877" s="1">
        <v>100005506</v>
      </c>
      <c r="B877" s="1" t="s">
        <v>1126</v>
      </c>
      <c r="C877" s="1" t="s">
        <v>1644</v>
      </c>
      <c r="D877" s="1" t="s">
        <v>1108</v>
      </c>
      <c r="E877" s="21" t="s">
        <v>1829</v>
      </c>
      <c r="F877" s="1">
        <v>1</v>
      </c>
      <c r="G877" s="1">
        <v>1</v>
      </c>
      <c r="H877" s="1">
        <v>216</v>
      </c>
      <c r="I877" s="1">
        <v>400</v>
      </c>
      <c r="J877" s="1">
        <v>100</v>
      </c>
      <c r="K877" s="72" t="s">
        <v>6455</v>
      </c>
      <c r="L877" s="81"/>
      <c r="M877" s="78"/>
    </row>
    <row r="878" spans="1:13">
      <c r="A878" s="1">
        <v>100005514</v>
      </c>
      <c r="B878" s="1" t="s">
        <v>1126</v>
      </c>
      <c r="C878" s="1" t="s">
        <v>1644</v>
      </c>
      <c r="D878" s="1" t="s">
        <v>1830</v>
      </c>
      <c r="E878" s="21" t="s">
        <v>1831</v>
      </c>
      <c r="F878" s="1">
        <v>1</v>
      </c>
      <c r="G878" s="1">
        <v>1</v>
      </c>
      <c r="H878" s="1">
        <v>268</v>
      </c>
      <c r="I878" s="1">
        <v>400</v>
      </c>
      <c r="J878" s="1">
        <v>100</v>
      </c>
      <c r="K878" s="72" t="s">
        <v>6455</v>
      </c>
      <c r="L878" s="81"/>
      <c r="M878" s="78"/>
    </row>
    <row r="879" spans="1:13">
      <c r="A879" s="1">
        <v>100005517</v>
      </c>
      <c r="B879" s="1" t="s">
        <v>1126</v>
      </c>
      <c r="C879" s="1" t="s">
        <v>1644</v>
      </c>
      <c r="D879" s="1" t="s">
        <v>12</v>
      </c>
      <c r="E879" s="21" t="s">
        <v>1832</v>
      </c>
      <c r="F879" s="1">
        <v>1</v>
      </c>
      <c r="G879" s="1">
        <v>1</v>
      </c>
      <c r="H879" s="1">
        <v>613</v>
      </c>
      <c r="I879" s="1">
        <v>570</v>
      </c>
      <c r="J879" s="1">
        <v>140</v>
      </c>
      <c r="K879" s="72" t="s">
        <v>6455</v>
      </c>
      <c r="L879" s="81"/>
      <c r="M879" s="78"/>
    </row>
    <row r="880" spans="1:13">
      <c r="A880" s="1">
        <v>100005522</v>
      </c>
      <c r="B880" s="1" t="s">
        <v>1126</v>
      </c>
      <c r="C880" s="1" t="s">
        <v>1644</v>
      </c>
      <c r="D880" s="1" t="s">
        <v>12</v>
      </c>
      <c r="E880" s="21" t="s">
        <v>1833</v>
      </c>
      <c r="F880" s="1">
        <v>1</v>
      </c>
      <c r="G880" s="1">
        <v>1</v>
      </c>
      <c r="H880" s="1">
        <v>276</v>
      </c>
      <c r="I880" s="1">
        <v>400</v>
      </c>
      <c r="J880" s="1">
        <v>100</v>
      </c>
      <c r="K880" s="72" t="s">
        <v>6455</v>
      </c>
      <c r="L880" s="81"/>
      <c r="M880" s="78"/>
    </row>
    <row r="881" spans="1:13">
      <c r="A881" s="1">
        <v>100005525</v>
      </c>
      <c r="B881" s="1" t="s">
        <v>1126</v>
      </c>
      <c r="C881" s="1" t="s">
        <v>1644</v>
      </c>
      <c r="D881" s="1" t="s">
        <v>12</v>
      </c>
      <c r="E881" s="21" t="s">
        <v>1834</v>
      </c>
      <c r="F881" s="1">
        <v>1</v>
      </c>
      <c r="G881" s="1">
        <v>1</v>
      </c>
      <c r="H881" s="1">
        <v>642</v>
      </c>
      <c r="I881" s="1">
        <v>570</v>
      </c>
      <c r="J881" s="1">
        <v>140</v>
      </c>
      <c r="K881" s="72" t="s">
        <v>6455</v>
      </c>
      <c r="L881" s="81"/>
      <c r="M881" s="78"/>
    </row>
    <row r="882" spans="1:13">
      <c r="A882" s="1">
        <v>100005534</v>
      </c>
      <c r="B882" s="1" t="s">
        <v>1126</v>
      </c>
      <c r="C882" s="1" t="s">
        <v>1644</v>
      </c>
      <c r="D882" s="1" t="s">
        <v>1839</v>
      </c>
      <c r="E882" s="21" t="s">
        <v>1840</v>
      </c>
      <c r="F882" s="1">
        <v>1</v>
      </c>
      <c r="G882" s="1">
        <v>1</v>
      </c>
      <c r="H882" s="1">
        <v>416</v>
      </c>
      <c r="I882" s="1">
        <v>470</v>
      </c>
      <c r="J882" s="1">
        <v>120</v>
      </c>
      <c r="K882" s="72" t="s">
        <v>6455</v>
      </c>
      <c r="L882" s="81"/>
      <c r="M882" s="78"/>
    </row>
    <row r="883" spans="1:13">
      <c r="A883" s="1">
        <v>100005535</v>
      </c>
      <c r="B883" s="1" t="s">
        <v>1126</v>
      </c>
      <c r="C883" s="1" t="s">
        <v>1644</v>
      </c>
      <c r="D883" s="1" t="s">
        <v>12</v>
      </c>
      <c r="E883" s="21" t="s">
        <v>1841</v>
      </c>
      <c r="F883" s="1">
        <v>1</v>
      </c>
      <c r="G883" s="1">
        <v>1</v>
      </c>
      <c r="H883" s="1">
        <v>699</v>
      </c>
      <c r="I883" s="1">
        <v>570</v>
      </c>
      <c r="J883" s="1">
        <v>140</v>
      </c>
      <c r="K883" s="72" t="s">
        <v>6455</v>
      </c>
      <c r="L883" s="81"/>
      <c r="M883" s="78"/>
    </row>
    <row r="884" spans="1:13">
      <c r="A884" s="1">
        <v>100005544</v>
      </c>
      <c r="B884" s="1" t="s">
        <v>1126</v>
      </c>
      <c r="C884" s="1" t="s">
        <v>1644</v>
      </c>
      <c r="D884" s="1" t="s">
        <v>1842</v>
      </c>
      <c r="E884" s="21" t="s">
        <v>1843</v>
      </c>
      <c r="F884" s="1">
        <v>1</v>
      </c>
      <c r="G884" s="1">
        <v>1</v>
      </c>
      <c r="H884" s="1">
        <v>133</v>
      </c>
      <c r="I884" s="1">
        <v>280</v>
      </c>
      <c r="J884" s="1">
        <v>70</v>
      </c>
      <c r="K884" s="72" t="s">
        <v>6455</v>
      </c>
      <c r="L884" s="81"/>
      <c r="M884" s="78"/>
    </row>
    <row r="885" spans="1:13">
      <c r="A885" s="1">
        <v>100005549</v>
      </c>
      <c r="B885" s="1" t="s">
        <v>1126</v>
      </c>
      <c r="C885" s="1" t="s">
        <v>1644</v>
      </c>
      <c r="D885" s="1" t="s">
        <v>1844</v>
      </c>
      <c r="E885" s="21" t="s">
        <v>1845</v>
      </c>
      <c r="F885" s="1">
        <v>1</v>
      </c>
      <c r="G885" s="1">
        <v>1</v>
      </c>
      <c r="H885" s="1">
        <v>170</v>
      </c>
      <c r="I885" s="1">
        <v>280</v>
      </c>
      <c r="J885" s="1">
        <v>70</v>
      </c>
      <c r="K885" s="72" t="s">
        <v>6455</v>
      </c>
      <c r="L885" s="81"/>
      <c r="M885" s="78"/>
    </row>
    <row r="886" spans="1:13">
      <c r="A886" s="1">
        <v>100005564</v>
      </c>
      <c r="B886" s="1" t="s">
        <v>1126</v>
      </c>
      <c r="C886" s="1" t="s">
        <v>1644</v>
      </c>
      <c r="D886" s="1" t="s">
        <v>12</v>
      </c>
      <c r="E886" s="21" t="s">
        <v>1848</v>
      </c>
      <c r="F886" s="1">
        <v>1</v>
      </c>
      <c r="G886" s="1">
        <v>1</v>
      </c>
      <c r="H886" s="1">
        <v>312</v>
      </c>
      <c r="I886" s="1">
        <v>470</v>
      </c>
      <c r="J886" s="1">
        <v>120</v>
      </c>
      <c r="K886" s="72" t="s">
        <v>6455</v>
      </c>
      <c r="L886" s="81"/>
      <c r="M886" s="78"/>
    </row>
    <row r="887" spans="1:13">
      <c r="A887" s="1">
        <v>100005569</v>
      </c>
      <c r="B887" s="1" t="s">
        <v>1126</v>
      </c>
      <c r="C887" s="1" t="s">
        <v>1628</v>
      </c>
      <c r="D887" s="1" t="s">
        <v>12</v>
      </c>
      <c r="E887" s="21" t="s">
        <v>1849</v>
      </c>
      <c r="F887" s="1">
        <v>1</v>
      </c>
      <c r="G887" s="1">
        <v>1</v>
      </c>
      <c r="H887" s="1">
        <v>83</v>
      </c>
      <c r="I887" s="1">
        <v>230</v>
      </c>
      <c r="J887" s="1">
        <v>60</v>
      </c>
      <c r="K887" s="72" t="s">
        <v>6455</v>
      </c>
      <c r="L887" s="81"/>
      <c r="M887" s="78"/>
    </row>
    <row r="888" spans="1:13">
      <c r="A888" s="1">
        <v>100005574</v>
      </c>
      <c r="B888" s="1" t="s">
        <v>1126</v>
      </c>
      <c r="C888" s="1" t="s">
        <v>1644</v>
      </c>
      <c r="D888" s="1" t="s">
        <v>12</v>
      </c>
      <c r="E888" s="21" t="s">
        <v>1851</v>
      </c>
      <c r="F888" s="1">
        <v>1</v>
      </c>
      <c r="G888" s="1">
        <v>1</v>
      </c>
      <c r="H888" s="1">
        <v>39</v>
      </c>
      <c r="I888" s="1">
        <v>150</v>
      </c>
      <c r="J888" s="1">
        <v>40</v>
      </c>
      <c r="K888" s="72" t="s">
        <v>6455</v>
      </c>
      <c r="L888" s="81"/>
      <c r="M888" s="78"/>
    </row>
    <row r="889" spans="1:13">
      <c r="A889" s="1">
        <v>100005584</v>
      </c>
      <c r="B889" s="1" t="s">
        <v>1126</v>
      </c>
      <c r="C889" s="1" t="s">
        <v>1631</v>
      </c>
      <c r="D889" s="1" t="s">
        <v>176</v>
      </c>
      <c r="E889" s="21" t="s">
        <v>1853</v>
      </c>
      <c r="F889" s="1">
        <v>1</v>
      </c>
      <c r="G889" s="1">
        <v>1</v>
      </c>
      <c r="H889" s="1">
        <v>307</v>
      </c>
      <c r="I889" s="1">
        <v>470</v>
      </c>
      <c r="J889" s="1">
        <v>120</v>
      </c>
      <c r="K889" s="72" t="s">
        <v>6455</v>
      </c>
      <c r="L889" s="81"/>
      <c r="M889" s="78"/>
    </row>
    <row r="890" spans="1:13">
      <c r="A890" s="1">
        <v>100005588</v>
      </c>
      <c r="B890" s="1" t="s">
        <v>1126</v>
      </c>
      <c r="C890" s="1" t="s">
        <v>1623</v>
      </c>
      <c r="D890" s="1" t="s">
        <v>176</v>
      </c>
      <c r="E890" s="21" t="s">
        <v>1855</v>
      </c>
      <c r="F890" s="1">
        <v>1</v>
      </c>
      <c r="G890" s="1">
        <v>1</v>
      </c>
      <c r="H890" s="1">
        <v>20</v>
      </c>
      <c r="I890" s="1">
        <v>100</v>
      </c>
      <c r="J890" s="1">
        <v>25</v>
      </c>
      <c r="K890" s="72" t="s">
        <v>6455</v>
      </c>
      <c r="L890" s="81"/>
      <c r="M890" s="78"/>
    </row>
    <row r="891" spans="1:13">
      <c r="A891" s="1">
        <v>100005593</v>
      </c>
      <c r="B891" s="1" t="s">
        <v>1126</v>
      </c>
      <c r="C891" s="1" t="s">
        <v>1623</v>
      </c>
      <c r="D891" s="1" t="s">
        <v>176</v>
      </c>
      <c r="E891" s="21" t="s">
        <v>1857</v>
      </c>
      <c r="F891" s="1">
        <v>1</v>
      </c>
      <c r="G891" s="1">
        <v>1</v>
      </c>
      <c r="H891" s="1">
        <v>133</v>
      </c>
      <c r="I891" s="1">
        <v>280</v>
      </c>
      <c r="J891" s="1">
        <v>70</v>
      </c>
      <c r="K891" s="72" t="s">
        <v>6455</v>
      </c>
      <c r="L891" s="81"/>
      <c r="M891" s="78"/>
    </row>
    <row r="892" spans="1:13">
      <c r="A892" s="1">
        <v>100005599</v>
      </c>
      <c r="B892" s="1" t="s">
        <v>1126</v>
      </c>
      <c r="C892" s="1" t="s">
        <v>1702</v>
      </c>
      <c r="D892" s="1" t="s">
        <v>1859</v>
      </c>
      <c r="E892" s="21" t="s">
        <v>1860</v>
      </c>
      <c r="F892" s="1">
        <v>1</v>
      </c>
      <c r="G892" s="1">
        <v>1</v>
      </c>
      <c r="H892" s="1">
        <v>18</v>
      </c>
      <c r="I892" s="1">
        <v>100</v>
      </c>
      <c r="J892" s="1">
        <v>25</v>
      </c>
      <c r="K892" s="72" t="s">
        <v>6455</v>
      </c>
      <c r="L892" s="81"/>
      <c r="M892" s="78"/>
    </row>
    <row r="893" spans="1:13">
      <c r="A893" s="1">
        <v>100005618</v>
      </c>
      <c r="B893" s="1" t="s">
        <v>1126</v>
      </c>
      <c r="C893" s="1" t="s">
        <v>1125</v>
      </c>
      <c r="D893" s="1" t="s">
        <v>533</v>
      </c>
      <c r="E893" s="21" t="s">
        <v>1861</v>
      </c>
      <c r="F893" s="1">
        <v>1</v>
      </c>
      <c r="G893" s="1">
        <v>1</v>
      </c>
      <c r="H893" s="1">
        <v>298</v>
      </c>
      <c r="I893" s="1">
        <v>400</v>
      </c>
      <c r="J893" s="1">
        <v>100</v>
      </c>
      <c r="K893" s="72" t="s">
        <v>6455</v>
      </c>
      <c r="L893" s="81"/>
      <c r="M893" s="78"/>
    </row>
    <row r="894" spans="1:13">
      <c r="A894" s="1">
        <v>100005619</v>
      </c>
      <c r="B894" s="1" t="s">
        <v>1126</v>
      </c>
      <c r="C894" s="1" t="s">
        <v>1125</v>
      </c>
      <c r="D894" s="1" t="s">
        <v>12</v>
      </c>
      <c r="E894" s="21" t="s">
        <v>1861</v>
      </c>
      <c r="F894" s="1">
        <v>1</v>
      </c>
      <c r="G894" s="1">
        <v>1</v>
      </c>
      <c r="H894" s="1">
        <v>137</v>
      </c>
      <c r="I894" s="1">
        <v>280</v>
      </c>
      <c r="J894" s="1">
        <v>70</v>
      </c>
      <c r="K894" s="72" t="s">
        <v>6455</v>
      </c>
      <c r="L894" s="81"/>
      <c r="M894" s="78"/>
    </row>
    <row r="895" spans="1:13">
      <c r="A895" s="1">
        <v>100005627</v>
      </c>
      <c r="B895" s="1" t="s">
        <v>1126</v>
      </c>
      <c r="C895" s="1" t="s">
        <v>1702</v>
      </c>
      <c r="D895" s="1" t="s">
        <v>12</v>
      </c>
      <c r="E895" s="21" t="s">
        <v>1863</v>
      </c>
      <c r="F895" s="1">
        <v>1</v>
      </c>
      <c r="G895" s="1">
        <v>1</v>
      </c>
      <c r="H895" s="1">
        <v>31</v>
      </c>
      <c r="I895" s="1">
        <v>150</v>
      </c>
      <c r="J895" s="1">
        <v>40</v>
      </c>
      <c r="K895" s="72" t="s">
        <v>6455</v>
      </c>
      <c r="L895" s="81"/>
      <c r="M895" s="78"/>
    </row>
    <row r="896" spans="1:13">
      <c r="A896" s="1">
        <v>100005633</v>
      </c>
      <c r="B896" s="1" t="s">
        <v>1126</v>
      </c>
      <c r="C896" s="1" t="s">
        <v>1125</v>
      </c>
      <c r="D896" s="1" t="s">
        <v>1865</v>
      </c>
      <c r="E896" s="21" t="s">
        <v>1866</v>
      </c>
      <c r="F896" s="1">
        <v>1</v>
      </c>
      <c r="G896" s="1">
        <v>1</v>
      </c>
      <c r="H896" s="1">
        <v>22</v>
      </c>
      <c r="I896" s="1">
        <v>100</v>
      </c>
      <c r="J896" s="1">
        <v>25</v>
      </c>
      <c r="K896" s="72" t="s">
        <v>6455</v>
      </c>
      <c r="L896" s="81"/>
      <c r="M896" s="78"/>
    </row>
    <row r="897" spans="1:13">
      <c r="A897" s="1">
        <v>100005638</v>
      </c>
      <c r="B897" s="1" t="s">
        <v>1126</v>
      </c>
      <c r="C897" s="1" t="s">
        <v>1628</v>
      </c>
      <c r="D897" s="1" t="s">
        <v>176</v>
      </c>
      <c r="E897" s="21" t="s">
        <v>1868</v>
      </c>
      <c r="F897" s="1">
        <v>1</v>
      </c>
      <c r="G897" s="1">
        <v>1</v>
      </c>
      <c r="H897" s="1">
        <v>175</v>
      </c>
      <c r="I897" s="1">
        <v>280</v>
      </c>
      <c r="J897" s="1">
        <v>70</v>
      </c>
      <c r="K897" s="72" t="s">
        <v>6455</v>
      </c>
      <c r="L897" s="81"/>
      <c r="M897" s="78"/>
    </row>
    <row r="898" spans="1:13">
      <c r="A898" s="1">
        <v>100005641</v>
      </c>
      <c r="B898" s="1" t="s">
        <v>1126</v>
      </c>
      <c r="C898" s="1" t="s">
        <v>1628</v>
      </c>
      <c r="D898" s="1" t="s">
        <v>176</v>
      </c>
      <c r="E898" s="21" t="s">
        <v>1870</v>
      </c>
      <c r="F898" s="1">
        <v>1</v>
      </c>
      <c r="G898" s="1">
        <v>1</v>
      </c>
      <c r="H898" s="1">
        <v>117</v>
      </c>
      <c r="I898" s="1">
        <v>280</v>
      </c>
      <c r="J898" s="1">
        <v>70</v>
      </c>
      <c r="K898" s="72" t="s">
        <v>6455</v>
      </c>
      <c r="L898" s="81"/>
      <c r="M898" s="78"/>
    </row>
    <row r="899" spans="1:13">
      <c r="A899" s="1">
        <v>100005645</v>
      </c>
      <c r="B899" s="1" t="s">
        <v>1126</v>
      </c>
      <c r="C899" s="1" t="s">
        <v>1125</v>
      </c>
      <c r="D899" s="1" t="s">
        <v>1872</v>
      </c>
      <c r="E899" s="21" t="s">
        <v>1873</v>
      </c>
      <c r="F899" s="1">
        <v>1</v>
      </c>
      <c r="G899" s="1">
        <v>1</v>
      </c>
      <c r="H899" s="1">
        <v>80</v>
      </c>
      <c r="I899" s="1">
        <v>230</v>
      </c>
      <c r="J899" s="1">
        <v>60</v>
      </c>
      <c r="K899" s="72" t="s">
        <v>6455</v>
      </c>
      <c r="L899" s="81"/>
      <c r="M899" s="78"/>
    </row>
    <row r="900" spans="1:13">
      <c r="A900" s="1">
        <v>100005650</v>
      </c>
      <c r="B900" s="1" t="s">
        <v>1126</v>
      </c>
      <c r="C900" s="1" t="s">
        <v>1623</v>
      </c>
      <c r="D900" s="1" t="s">
        <v>673</v>
      </c>
      <c r="E900" s="21" t="s">
        <v>2330</v>
      </c>
      <c r="F900" s="1">
        <v>2</v>
      </c>
      <c r="G900" s="1">
        <v>1</v>
      </c>
      <c r="H900" s="1">
        <v>87</v>
      </c>
      <c r="I900" s="1">
        <v>230</v>
      </c>
      <c r="J900" s="1">
        <v>60</v>
      </c>
      <c r="K900" s="72" t="s">
        <v>6455</v>
      </c>
      <c r="L900" s="81"/>
      <c r="M900" s="78"/>
    </row>
    <row r="901" spans="1:13">
      <c r="A901" s="1">
        <v>100005650</v>
      </c>
      <c r="B901" s="1" t="s">
        <v>1126</v>
      </c>
      <c r="C901" s="1" t="s">
        <v>1623</v>
      </c>
      <c r="D901" s="1" t="s">
        <v>673</v>
      </c>
      <c r="E901" s="21" t="s">
        <v>1875</v>
      </c>
      <c r="F901" s="1">
        <v>2</v>
      </c>
      <c r="G901" s="1">
        <v>1</v>
      </c>
      <c r="H901" s="1">
        <v>38</v>
      </c>
      <c r="I901" s="1">
        <v>150</v>
      </c>
      <c r="J901" s="1">
        <v>40</v>
      </c>
      <c r="K901" s="72" t="s">
        <v>6455</v>
      </c>
      <c r="L901" s="81"/>
      <c r="M901" s="78"/>
    </row>
    <row r="902" spans="1:13">
      <c r="A902" s="1">
        <v>100005654</v>
      </c>
      <c r="B902" s="1" t="s">
        <v>1126</v>
      </c>
      <c r="C902" s="1" t="s">
        <v>1623</v>
      </c>
      <c r="D902" s="1" t="s">
        <v>12</v>
      </c>
      <c r="E902" s="21" t="s">
        <v>1876</v>
      </c>
      <c r="F902" s="1">
        <v>1</v>
      </c>
      <c r="G902" s="1">
        <v>1</v>
      </c>
      <c r="H902" s="1">
        <v>535</v>
      </c>
      <c r="I902" s="1">
        <v>570</v>
      </c>
      <c r="J902" s="1">
        <v>140</v>
      </c>
      <c r="K902" s="72" t="s">
        <v>6455</v>
      </c>
      <c r="L902" s="81"/>
      <c r="M902" s="78"/>
    </row>
    <row r="903" spans="1:13">
      <c r="A903" s="1">
        <v>100005659</v>
      </c>
      <c r="B903" s="1" t="s">
        <v>1126</v>
      </c>
      <c r="C903" s="1" t="s">
        <v>1628</v>
      </c>
      <c r="D903" s="1" t="s">
        <v>1878</v>
      </c>
      <c r="E903" s="21" t="s">
        <v>1879</v>
      </c>
      <c r="F903" s="1">
        <v>1</v>
      </c>
      <c r="G903" s="1">
        <v>1</v>
      </c>
      <c r="H903" s="1">
        <v>281</v>
      </c>
      <c r="I903" s="1">
        <v>400</v>
      </c>
      <c r="J903" s="1">
        <v>100</v>
      </c>
      <c r="K903" s="72" t="s">
        <v>6455</v>
      </c>
      <c r="L903" s="81"/>
      <c r="M903" s="78"/>
    </row>
    <row r="904" spans="1:13">
      <c r="A904" s="1">
        <v>100005662</v>
      </c>
      <c r="B904" s="1" t="s">
        <v>1126</v>
      </c>
      <c r="C904" s="1" t="s">
        <v>1125</v>
      </c>
      <c r="D904" s="1" t="s">
        <v>533</v>
      </c>
      <c r="E904" s="21" t="s">
        <v>1881</v>
      </c>
      <c r="F904" s="1">
        <v>1</v>
      </c>
      <c r="G904" s="1">
        <v>1</v>
      </c>
      <c r="H904" s="1">
        <v>93</v>
      </c>
      <c r="I904" s="1">
        <v>230</v>
      </c>
      <c r="J904" s="1">
        <v>60</v>
      </c>
      <c r="K904" s="72" t="s">
        <v>6455</v>
      </c>
      <c r="L904" s="81"/>
      <c r="M904" s="78"/>
    </row>
    <row r="905" spans="1:13">
      <c r="A905" s="1">
        <v>100005670</v>
      </c>
      <c r="B905" s="1" t="s">
        <v>1126</v>
      </c>
      <c r="C905" s="1" t="s">
        <v>1662</v>
      </c>
      <c r="D905" s="1" t="s">
        <v>12</v>
      </c>
      <c r="E905" s="21" t="s">
        <v>1883</v>
      </c>
      <c r="F905" s="1">
        <v>1</v>
      </c>
      <c r="G905" s="1">
        <v>1</v>
      </c>
      <c r="H905" s="1">
        <v>433</v>
      </c>
      <c r="I905" s="1">
        <v>470</v>
      </c>
      <c r="J905" s="1">
        <v>120</v>
      </c>
      <c r="K905" s="72" t="s">
        <v>6455</v>
      </c>
      <c r="L905" s="81"/>
      <c r="M905" s="78"/>
    </row>
    <row r="906" spans="1:13">
      <c r="A906" s="1">
        <v>100005674</v>
      </c>
      <c r="B906" s="1" t="s">
        <v>1126</v>
      </c>
      <c r="C906" s="1" t="s">
        <v>1628</v>
      </c>
      <c r="D906" s="1" t="s">
        <v>1885</v>
      </c>
      <c r="E906" s="21" t="s">
        <v>1886</v>
      </c>
      <c r="F906" s="1">
        <v>1</v>
      </c>
      <c r="G906" s="1">
        <v>1</v>
      </c>
      <c r="H906" s="1">
        <v>163</v>
      </c>
      <c r="I906" s="1">
        <v>280</v>
      </c>
      <c r="J906" s="1">
        <v>70</v>
      </c>
      <c r="K906" s="72" t="s">
        <v>6455</v>
      </c>
      <c r="L906" s="81"/>
      <c r="M906" s="78"/>
    </row>
    <row r="907" spans="1:13">
      <c r="A907" s="1">
        <v>100005687</v>
      </c>
      <c r="B907" s="1" t="s">
        <v>1126</v>
      </c>
      <c r="C907" s="1" t="s">
        <v>1662</v>
      </c>
      <c r="D907" s="1" t="s">
        <v>1888</v>
      </c>
      <c r="E907" s="21" t="s">
        <v>1889</v>
      </c>
      <c r="F907" s="1">
        <v>1</v>
      </c>
      <c r="G907" s="1">
        <v>1</v>
      </c>
      <c r="H907" s="1">
        <v>149</v>
      </c>
      <c r="I907" s="1">
        <v>280</v>
      </c>
      <c r="J907" s="1">
        <v>70</v>
      </c>
      <c r="K907" s="72" t="s">
        <v>6455</v>
      </c>
      <c r="L907" s="81"/>
      <c r="M907" s="78"/>
    </row>
    <row r="908" spans="1:13">
      <c r="A908" s="1">
        <v>100005688</v>
      </c>
      <c r="B908" s="1" t="s">
        <v>1126</v>
      </c>
      <c r="C908" s="1" t="s">
        <v>1662</v>
      </c>
      <c r="D908" s="1" t="s">
        <v>12</v>
      </c>
      <c r="E908" s="21" t="s">
        <v>1889</v>
      </c>
      <c r="F908" s="1">
        <v>1</v>
      </c>
      <c r="G908" s="1">
        <v>1</v>
      </c>
      <c r="H908" s="1">
        <v>28</v>
      </c>
      <c r="I908" s="1">
        <v>150</v>
      </c>
      <c r="J908" s="1">
        <v>40</v>
      </c>
      <c r="K908" s="72" t="s">
        <v>6455</v>
      </c>
      <c r="L908" s="81"/>
      <c r="M908" s="78"/>
    </row>
    <row r="909" spans="1:13">
      <c r="A909" s="1">
        <v>100005698</v>
      </c>
      <c r="B909" s="1" t="s">
        <v>1126</v>
      </c>
      <c r="C909" s="1" t="s">
        <v>1125</v>
      </c>
      <c r="D909" s="1" t="s">
        <v>12</v>
      </c>
      <c r="E909" s="21" t="s">
        <v>1891</v>
      </c>
      <c r="F909" s="1">
        <v>1</v>
      </c>
      <c r="G909" s="1">
        <v>1</v>
      </c>
      <c r="H909" s="1">
        <v>274</v>
      </c>
      <c r="I909" s="1">
        <v>400</v>
      </c>
      <c r="J909" s="1">
        <v>100</v>
      </c>
      <c r="K909" s="72" t="s">
        <v>6455</v>
      </c>
      <c r="L909" s="81"/>
      <c r="M909" s="78"/>
    </row>
    <row r="910" spans="1:13">
      <c r="A910" s="1">
        <v>100005704</v>
      </c>
      <c r="B910" s="1" t="s">
        <v>1126</v>
      </c>
      <c r="C910" s="1" t="s">
        <v>1125</v>
      </c>
      <c r="D910" s="1" t="s">
        <v>533</v>
      </c>
      <c r="E910" s="21" t="s">
        <v>1891</v>
      </c>
      <c r="F910" s="1">
        <v>1</v>
      </c>
      <c r="G910" s="1">
        <v>1</v>
      </c>
      <c r="H910" s="1">
        <v>177</v>
      </c>
      <c r="I910" s="1">
        <v>280</v>
      </c>
      <c r="J910" s="1">
        <v>70</v>
      </c>
      <c r="K910" s="72" t="s">
        <v>6455</v>
      </c>
      <c r="L910" s="81"/>
      <c r="M910" s="78"/>
    </row>
    <row r="911" spans="1:13">
      <c r="A911" s="1">
        <v>100005714</v>
      </c>
      <c r="B911" s="1" t="s">
        <v>1126</v>
      </c>
      <c r="C911" s="1" t="s">
        <v>1623</v>
      </c>
      <c r="D911" s="1" t="s">
        <v>1893</v>
      </c>
      <c r="E911" s="21" t="s">
        <v>1894</v>
      </c>
      <c r="F911" s="1">
        <v>1</v>
      </c>
      <c r="G911" s="1">
        <v>1</v>
      </c>
      <c r="H911" s="1">
        <v>605</v>
      </c>
      <c r="I911" s="1">
        <v>570</v>
      </c>
      <c r="J911" s="1">
        <v>140</v>
      </c>
      <c r="K911" s="72" t="s">
        <v>6455</v>
      </c>
      <c r="L911" s="81"/>
      <c r="M911" s="78"/>
    </row>
    <row r="912" spans="1:13">
      <c r="A912" s="1">
        <v>100005721</v>
      </c>
      <c r="B912" s="1" t="s">
        <v>1126</v>
      </c>
      <c r="C912" s="1" t="s">
        <v>1623</v>
      </c>
      <c r="D912" s="1" t="s">
        <v>12</v>
      </c>
      <c r="E912" s="21" t="s">
        <v>1896</v>
      </c>
      <c r="F912" s="1">
        <v>1</v>
      </c>
      <c r="G912" s="1">
        <v>1</v>
      </c>
      <c r="H912" s="1">
        <v>549</v>
      </c>
      <c r="I912" s="1">
        <v>570</v>
      </c>
      <c r="J912" s="1">
        <v>140</v>
      </c>
      <c r="K912" s="72" t="s">
        <v>6455</v>
      </c>
      <c r="L912" s="81"/>
      <c r="M912" s="78"/>
    </row>
    <row r="913" spans="1:13">
      <c r="A913" s="1">
        <v>100005728</v>
      </c>
      <c r="B913" s="1" t="s">
        <v>1126</v>
      </c>
      <c r="C913" s="1" t="s">
        <v>1623</v>
      </c>
      <c r="D913" s="1" t="s">
        <v>12</v>
      </c>
      <c r="E913" s="21" t="s">
        <v>1897</v>
      </c>
      <c r="F913" s="1">
        <v>1</v>
      </c>
      <c r="G913" s="1">
        <v>1</v>
      </c>
      <c r="H913" s="1">
        <v>1133</v>
      </c>
      <c r="I913" s="1">
        <v>1000</v>
      </c>
      <c r="J913" s="1">
        <v>250</v>
      </c>
      <c r="K913" s="72" t="s">
        <v>6455</v>
      </c>
      <c r="L913" s="81"/>
      <c r="M913" s="78"/>
    </row>
    <row r="914" spans="1:13">
      <c r="A914" s="1">
        <v>100005731</v>
      </c>
      <c r="B914" s="1" t="s">
        <v>1126</v>
      </c>
      <c r="C914" s="1" t="s">
        <v>1623</v>
      </c>
      <c r="D914" s="1" t="s">
        <v>100</v>
      </c>
      <c r="E914" s="21" t="s">
        <v>1898</v>
      </c>
      <c r="F914" s="1">
        <v>1</v>
      </c>
      <c r="G914" s="1">
        <v>1</v>
      </c>
      <c r="H914" s="1">
        <v>452</v>
      </c>
      <c r="I914" s="1">
        <v>470</v>
      </c>
      <c r="J914" s="1">
        <v>120</v>
      </c>
      <c r="K914" s="72" t="s">
        <v>6455</v>
      </c>
      <c r="L914" s="81"/>
      <c r="M914" s="78"/>
    </row>
    <row r="915" spans="1:13">
      <c r="A915" s="1">
        <v>100005734</v>
      </c>
      <c r="B915" s="1" t="s">
        <v>1126</v>
      </c>
      <c r="C915" s="1" t="s">
        <v>1623</v>
      </c>
      <c r="D915" s="1" t="s">
        <v>12</v>
      </c>
      <c r="E915" s="21" t="s">
        <v>1899</v>
      </c>
      <c r="F915" s="1">
        <v>1</v>
      </c>
      <c r="G915" s="1">
        <v>1</v>
      </c>
      <c r="H915" s="1">
        <v>357</v>
      </c>
      <c r="I915" s="1">
        <v>470</v>
      </c>
      <c r="J915" s="1">
        <v>120</v>
      </c>
      <c r="K915" s="72" t="s">
        <v>6455</v>
      </c>
      <c r="L915" s="81"/>
      <c r="M915" s="78"/>
    </row>
    <row r="916" spans="1:13">
      <c r="A916" s="1">
        <v>100005737</v>
      </c>
      <c r="B916" s="1" t="s">
        <v>1126</v>
      </c>
      <c r="C916" s="1" t="s">
        <v>1623</v>
      </c>
      <c r="D916" s="1" t="s">
        <v>1900</v>
      </c>
      <c r="E916" s="21" t="s">
        <v>1901</v>
      </c>
      <c r="F916" s="1">
        <v>1</v>
      </c>
      <c r="G916" s="1">
        <v>1</v>
      </c>
      <c r="H916" s="1">
        <v>565</v>
      </c>
      <c r="I916" s="1">
        <v>570</v>
      </c>
      <c r="J916" s="1">
        <v>140</v>
      </c>
      <c r="K916" s="72" t="s">
        <v>6455</v>
      </c>
      <c r="L916" s="81"/>
      <c r="M916" s="78"/>
    </row>
    <row r="917" spans="1:13">
      <c r="A917" s="1">
        <v>100005738</v>
      </c>
      <c r="B917" s="1" t="s">
        <v>1126</v>
      </c>
      <c r="C917" s="1" t="s">
        <v>1623</v>
      </c>
      <c r="D917" s="1" t="s">
        <v>1902</v>
      </c>
      <c r="E917" s="21" t="s">
        <v>1903</v>
      </c>
      <c r="F917" s="1">
        <v>2</v>
      </c>
      <c r="G917" s="1">
        <v>1</v>
      </c>
      <c r="H917" s="1">
        <v>339</v>
      </c>
      <c r="I917" s="1">
        <v>470</v>
      </c>
      <c r="J917" s="1">
        <v>120</v>
      </c>
      <c r="K917" s="72" t="s">
        <v>6455</v>
      </c>
      <c r="L917" s="81"/>
      <c r="M917" s="78"/>
    </row>
    <row r="918" spans="1:13">
      <c r="A918" s="1">
        <v>100005738</v>
      </c>
      <c r="B918" s="1" t="s">
        <v>1126</v>
      </c>
      <c r="C918" s="1" t="s">
        <v>1623</v>
      </c>
      <c r="D918" s="1" t="s">
        <v>1902</v>
      </c>
      <c r="E918" s="21" t="s">
        <v>5991</v>
      </c>
      <c r="F918" s="1">
        <v>2</v>
      </c>
      <c r="G918" s="1">
        <v>1</v>
      </c>
      <c r="H918" s="1">
        <v>14</v>
      </c>
      <c r="I918" s="1">
        <v>100</v>
      </c>
      <c r="J918" s="1">
        <v>25</v>
      </c>
      <c r="K918" s="72" t="s">
        <v>6455</v>
      </c>
      <c r="L918" s="81"/>
      <c r="M918" s="78"/>
    </row>
    <row r="919" spans="1:13">
      <c r="A919" s="1">
        <v>100005742</v>
      </c>
      <c r="B919" s="1" t="s">
        <v>1126</v>
      </c>
      <c r="C919" s="1" t="s">
        <v>1623</v>
      </c>
      <c r="D919" s="1" t="s">
        <v>1830</v>
      </c>
      <c r="E919" s="21" t="s">
        <v>1904</v>
      </c>
      <c r="F919" s="1">
        <v>1</v>
      </c>
      <c r="G919" s="1">
        <v>1</v>
      </c>
      <c r="H919" s="1">
        <v>503</v>
      </c>
      <c r="I919" s="1">
        <v>570</v>
      </c>
      <c r="J919" s="1">
        <v>140</v>
      </c>
      <c r="K919" s="72" t="s">
        <v>6455</v>
      </c>
      <c r="L919" s="81"/>
      <c r="M919" s="78"/>
    </row>
    <row r="920" spans="1:13">
      <c r="A920" s="1">
        <v>100005744</v>
      </c>
      <c r="B920" s="1" t="s">
        <v>1126</v>
      </c>
      <c r="C920" s="1" t="s">
        <v>1623</v>
      </c>
      <c r="D920" s="1" t="s">
        <v>1905</v>
      </c>
      <c r="E920" s="21" t="s">
        <v>1906</v>
      </c>
      <c r="F920" s="1">
        <v>1</v>
      </c>
      <c r="G920" s="1">
        <v>1</v>
      </c>
      <c r="H920" s="1">
        <v>214</v>
      </c>
      <c r="I920" s="1">
        <v>400</v>
      </c>
      <c r="J920" s="1">
        <v>100</v>
      </c>
      <c r="K920" s="72" t="s">
        <v>6455</v>
      </c>
      <c r="L920" s="81"/>
      <c r="M920" s="78"/>
    </row>
    <row r="921" spans="1:13">
      <c r="A921" s="1">
        <v>100005749</v>
      </c>
      <c r="B921" s="1" t="s">
        <v>1126</v>
      </c>
      <c r="C921" s="1" t="s">
        <v>1623</v>
      </c>
      <c r="D921" s="1" t="s">
        <v>1908</v>
      </c>
      <c r="E921" s="21" t="s">
        <v>1909</v>
      </c>
      <c r="F921" s="1">
        <v>1</v>
      </c>
      <c r="G921" s="1">
        <v>1</v>
      </c>
      <c r="H921" s="1">
        <v>511</v>
      </c>
      <c r="I921" s="1">
        <v>570</v>
      </c>
      <c r="J921" s="1">
        <v>140</v>
      </c>
      <c r="K921" s="72" t="s">
        <v>6455</v>
      </c>
      <c r="L921" s="81"/>
      <c r="M921" s="78"/>
    </row>
    <row r="922" spans="1:13">
      <c r="A922" s="1">
        <v>100005753</v>
      </c>
      <c r="B922" s="1" t="s">
        <v>1126</v>
      </c>
      <c r="C922" s="1" t="s">
        <v>1623</v>
      </c>
      <c r="D922" s="1" t="s">
        <v>1910</v>
      </c>
      <c r="E922" s="21" t="s">
        <v>1911</v>
      </c>
      <c r="F922" s="1">
        <v>1</v>
      </c>
      <c r="G922" s="1">
        <v>1</v>
      </c>
      <c r="H922" s="1">
        <v>573</v>
      </c>
      <c r="I922" s="1">
        <v>570</v>
      </c>
      <c r="J922" s="1">
        <v>140</v>
      </c>
      <c r="K922" s="72" t="s">
        <v>6455</v>
      </c>
      <c r="L922" s="81"/>
      <c r="M922" s="78"/>
    </row>
    <row r="923" spans="1:13">
      <c r="A923" s="1">
        <v>100005760</v>
      </c>
      <c r="B923" s="1" t="s">
        <v>1126</v>
      </c>
      <c r="C923" s="1" t="s">
        <v>1623</v>
      </c>
      <c r="D923" s="1" t="s">
        <v>167</v>
      </c>
      <c r="E923" s="21" t="s">
        <v>1914</v>
      </c>
      <c r="F923" s="1">
        <v>1</v>
      </c>
      <c r="G923" s="1">
        <v>1</v>
      </c>
      <c r="H923" s="1">
        <v>556</v>
      </c>
      <c r="I923" s="1">
        <v>570</v>
      </c>
      <c r="J923" s="1">
        <v>140</v>
      </c>
      <c r="K923" s="72" t="s">
        <v>6455</v>
      </c>
      <c r="L923" s="81"/>
      <c r="M923" s="78"/>
    </row>
    <row r="924" spans="1:13">
      <c r="A924" s="1">
        <v>100005764</v>
      </c>
      <c r="B924" s="1" t="s">
        <v>1126</v>
      </c>
      <c r="C924" s="1" t="s">
        <v>1623</v>
      </c>
      <c r="D924" s="1" t="s">
        <v>12</v>
      </c>
      <c r="E924" s="21" t="s">
        <v>1917</v>
      </c>
      <c r="F924" s="1">
        <v>2</v>
      </c>
      <c r="G924" s="1">
        <v>1</v>
      </c>
      <c r="H924" s="1">
        <v>796</v>
      </c>
      <c r="I924" s="1">
        <v>800</v>
      </c>
      <c r="J924" s="1">
        <v>200</v>
      </c>
      <c r="K924" s="72" t="s">
        <v>6053</v>
      </c>
      <c r="L924" s="81"/>
      <c r="M924" s="78"/>
    </row>
    <row r="925" spans="1:13">
      <c r="A925" s="1">
        <v>100005764</v>
      </c>
      <c r="B925" s="1" t="s">
        <v>1126</v>
      </c>
      <c r="C925" s="1" t="s">
        <v>1623</v>
      </c>
      <c r="D925" s="1" t="s">
        <v>12</v>
      </c>
      <c r="E925" s="21" t="s">
        <v>2318</v>
      </c>
      <c r="F925" s="1">
        <v>2</v>
      </c>
      <c r="G925" s="1">
        <v>1</v>
      </c>
      <c r="H925" s="1">
        <v>60</v>
      </c>
      <c r="I925" s="1">
        <v>800</v>
      </c>
      <c r="J925" s="1">
        <v>200</v>
      </c>
      <c r="K925" s="72" t="s">
        <v>6053</v>
      </c>
      <c r="L925" s="81"/>
      <c r="M925" s="78"/>
    </row>
    <row r="926" spans="1:13">
      <c r="A926" s="1">
        <v>100005767</v>
      </c>
      <c r="B926" s="1" t="s">
        <v>1126</v>
      </c>
      <c r="C926" s="1" t="s">
        <v>1623</v>
      </c>
      <c r="D926" s="1" t="s">
        <v>1820</v>
      </c>
      <c r="E926" s="21" t="s">
        <v>1918</v>
      </c>
      <c r="F926" s="1">
        <v>1</v>
      </c>
      <c r="G926" s="1">
        <v>1</v>
      </c>
      <c r="H926" s="1">
        <v>440</v>
      </c>
      <c r="I926" s="1">
        <v>470</v>
      </c>
      <c r="J926" s="1">
        <v>120</v>
      </c>
      <c r="K926" s="72" t="s">
        <v>6455</v>
      </c>
      <c r="L926" s="81"/>
      <c r="M926" s="78"/>
    </row>
    <row r="927" spans="1:13">
      <c r="A927" s="1">
        <v>100005770</v>
      </c>
      <c r="B927" s="1" t="s">
        <v>1126</v>
      </c>
      <c r="C927" s="1" t="s">
        <v>1623</v>
      </c>
      <c r="D927" s="1" t="s">
        <v>18</v>
      </c>
      <c r="E927" s="21" t="s">
        <v>1919</v>
      </c>
      <c r="F927" s="1">
        <v>1</v>
      </c>
      <c r="G927" s="1">
        <v>1</v>
      </c>
      <c r="H927" s="1">
        <v>896</v>
      </c>
      <c r="I927" s="1">
        <v>740</v>
      </c>
      <c r="J927" s="1">
        <v>190</v>
      </c>
      <c r="K927" s="72" t="s">
        <v>6455</v>
      </c>
      <c r="L927" s="81"/>
      <c r="M927" s="78"/>
    </row>
    <row r="928" spans="1:13">
      <c r="A928" s="1">
        <v>100005776</v>
      </c>
      <c r="B928" s="1" t="s">
        <v>1126</v>
      </c>
      <c r="C928" s="1" t="s">
        <v>1623</v>
      </c>
      <c r="D928" s="1" t="s">
        <v>12</v>
      </c>
      <c r="E928" s="21" t="s">
        <v>1920</v>
      </c>
      <c r="F928" s="1">
        <v>1</v>
      </c>
      <c r="G928" s="1">
        <v>1</v>
      </c>
      <c r="H928" s="1">
        <v>182</v>
      </c>
      <c r="I928" s="1">
        <v>280</v>
      </c>
      <c r="J928" s="1">
        <v>70</v>
      </c>
      <c r="K928" s="72" t="s">
        <v>6455</v>
      </c>
      <c r="L928" s="81"/>
      <c r="M928" s="78"/>
    </row>
    <row r="929" spans="1:13">
      <c r="A929" s="1">
        <v>100005778</v>
      </c>
      <c r="B929" s="1" t="s">
        <v>1126</v>
      </c>
      <c r="C929" s="1" t="s">
        <v>1623</v>
      </c>
      <c r="D929" s="1" t="s">
        <v>1921</v>
      </c>
      <c r="E929" s="21" t="s">
        <v>1903</v>
      </c>
      <c r="F929" s="1">
        <v>2</v>
      </c>
      <c r="G929" s="1">
        <v>1</v>
      </c>
      <c r="H929" s="1">
        <v>10</v>
      </c>
      <c r="I929" s="1">
        <v>100</v>
      </c>
      <c r="J929" s="1">
        <v>25</v>
      </c>
      <c r="K929" s="72" t="s">
        <v>6455</v>
      </c>
      <c r="L929" s="81"/>
      <c r="M929" s="78"/>
    </row>
    <row r="930" spans="1:13">
      <c r="A930" s="1">
        <v>100005778</v>
      </c>
      <c r="B930" s="1" t="s">
        <v>1126</v>
      </c>
      <c r="C930" s="1" t="s">
        <v>1623</v>
      </c>
      <c r="D930" s="1" t="s">
        <v>1921</v>
      </c>
      <c r="E930" s="21" t="s">
        <v>1920</v>
      </c>
      <c r="F930" s="1">
        <v>2</v>
      </c>
      <c r="G930" s="1">
        <v>1</v>
      </c>
      <c r="H930" s="1">
        <v>207</v>
      </c>
      <c r="I930" s="1">
        <v>400</v>
      </c>
      <c r="J930" s="1">
        <v>100</v>
      </c>
      <c r="K930" s="72" t="s">
        <v>6455</v>
      </c>
      <c r="L930" s="81"/>
      <c r="M930" s="78"/>
    </row>
    <row r="931" spans="1:13">
      <c r="A931" s="1">
        <v>100005781</v>
      </c>
      <c r="B931" s="1" t="s">
        <v>1126</v>
      </c>
      <c r="C931" s="1" t="s">
        <v>1623</v>
      </c>
      <c r="D931" s="1" t="s">
        <v>1923</v>
      </c>
      <c r="E931" s="21" t="s">
        <v>1924</v>
      </c>
      <c r="F931" s="1">
        <v>1</v>
      </c>
      <c r="G931" s="1">
        <v>1</v>
      </c>
      <c r="H931" s="1">
        <v>369</v>
      </c>
      <c r="I931" s="1">
        <v>800</v>
      </c>
      <c r="J931" s="1">
        <v>200</v>
      </c>
      <c r="K931" s="72" t="s">
        <v>6053</v>
      </c>
      <c r="L931" s="81"/>
      <c r="M931" s="78"/>
    </row>
    <row r="932" spans="1:13">
      <c r="A932" s="1">
        <v>100005783</v>
      </c>
      <c r="B932" s="1" t="s">
        <v>1126</v>
      </c>
      <c r="C932" s="1" t="s">
        <v>1623</v>
      </c>
      <c r="D932" s="1" t="s">
        <v>1925</v>
      </c>
      <c r="E932" s="21" t="s">
        <v>1926</v>
      </c>
      <c r="F932" s="1">
        <v>1</v>
      </c>
      <c r="G932" s="1">
        <v>1</v>
      </c>
      <c r="H932" s="1">
        <v>142</v>
      </c>
      <c r="I932" s="1">
        <v>280</v>
      </c>
      <c r="J932" s="1">
        <v>70</v>
      </c>
      <c r="K932" s="72" t="s">
        <v>6455</v>
      </c>
      <c r="L932" s="81"/>
      <c r="M932" s="78"/>
    </row>
    <row r="933" spans="1:13">
      <c r="A933" s="1">
        <v>100005792</v>
      </c>
      <c r="B933" s="1" t="s">
        <v>1126</v>
      </c>
      <c r="C933" s="1" t="s">
        <v>1623</v>
      </c>
      <c r="D933" s="1" t="s">
        <v>1930</v>
      </c>
      <c r="E933" s="21" t="s">
        <v>1932</v>
      </c>
      <c r="F933" s="1">
        <v>1</v>
      </c>
      <c r="G933" s="1">
        <v>1</v>
      </c>
      <c r="H933" s="1">
        <v>125</v>
      </c>
      <c r="I933" s="1">
        <v>280</v>
      </c>
      <c r="J933" s="1">
        <v>70</v>
      </c>
      <c r="K933" s="72" t="s">
        <v>6455</v>
      </c>
      <c r="L933" s="81"/>
      <c r="M933" s="78"/>
    </row>
    <row r="934" spans="1:13">
      <c r="A934" s="1">
        <v>100005799</v>
      </c>
      <c r="B934" s="1" t="s">
        <v>1126</v>
      </c>
      <c r="C934" s="1" t="s">
        <v>1623</v>
      </c>
      <c r="D934" s="1" t="s">
        <v>176</v>
      </c>
      <c r="E934" s="21" t="s">
        <v>1934</v>
      </c>
      <c r="F934" s="1">
        <v>1</v>
      </c>
      <c r="G934" s="1">
        <v>1</v>
      </c>
      <c r="H934" s="1">
        <v>206</v>
      </c>
      <c r="I934" s="1">
        <v>400</v>
      </c>
      <c r="J934" s="1">
        <v>100</v>
      </c>
      <c r="K934" s="72" t="s">
        <v>6455</v>
      </c>
      <c r="L934" s="81"/>
      <c r="M934" s="78"/>
    </row>
    <row r="935" spans="1:13">
      <c r="A935" s="1">
        <v>100005802</v>
      </c>
      <c r="B935" s="1" t="s">
        <v>1126</v>
      </c>
      <c r="C935" s="1" t="s">
        <v>1623</v>
      </c>
      <c r="D935" s="1" t="s">
        <v>1935</v>
      </c>
      <c r="E935" s="21" t="s">
        <v>1936</v>
      </c>
      <c r="F935" s="1">
        <v>1</v>
      </c>
      <c r="G935" s="1">
        <v>1</v>
      </c>
      <c r="H935" s="1">
        <v>519</v>
      </c>
      <c r="I935" s="1">
        <v>570</v>
      </c>
      <c r="J935" s="1">
        <v>140</v>
      </c>
      <c r="K935" s="72" t="s">
        <v>6455</v>
      </c>
      <c r="L935" s="81"/>
      <c r="M935" s="78"/>
    </row>
    <row r="936" spans="1:13">
      <c r="A936" s="1">
        <v>100005803</v>
      </c>
      <c r="B936" s="1" t="s">
        <v>1126</v>
      </c>
      <c r="C936" s="1" t="s">
        <v>1623</v>
      </c>
      <c r="D936" s="1" t="s">
        <v>1937</v>
      </c>
      <c r="E936" s="21" t="s">
        <v>1938</v>
      </c>
      <c r="F936" s="1">
        <v>1</v>
      </c>
      <c r="G936" s="1">
        <v>1</v>
      </c>
      <c r="H936" s="1">
        <v>306</v>
      </c>
      <c r="I936" s="1">
        <v>470</v>
      </c>
      <c r="J936" s="1">
        <v>120</v>
      </c>
      <c r="K936" s="72" t="s">
        <v>6455</v>
      </c>
      <c r="L936" s="81"/>
      <c r="M936" s="78"/>
    </row>
    <row r="937" spans="1:13">
      <c r="A937" s="1">
        <v>100005804</v>
      </c>
      <c r="B937" s="1" t="s">
        <v>1126</v>
      </c>
      <c r="C937" s="1" t="s">
        <v>1623</v>
      </c>
      <c r="D937" s="1" t="s">
        <v>12</v>
      </c>
      <c r="E937" s="21" t="s">
        <v>1939</v>
      </c>
      <c r="F937" s="1">
        <v>1</v>
      </c>
      <c r="G937" s="1">
        <v>1</v>
      </c>
      <c r="H937" s="1">
        <v>943</v>
      </c>
      <c r="I937" s="1">
        <v>800</v>
      </c>
      <c r="J937" s="1">
        <v>200</v>
      </c>
      <c r="K937" s="72" t="s">
        <v>6053</v>
      </c>
      <c r="L937" s="81"/>
      <c r="M937" s="78"/>
    </row>
    <row r="938" spans="1:13">
      <c r="A938" s="1">
        <v>100005813</v>
      </c>
      <c r="B938" s="1" t="s">
        <v>1126</v>
      </c>
      <c r="C938" s="1" t="s">
        <v>1623</v>
      </c>
      <c r="D938" s="1" t="s">
        <v>1940</v>
      </c>
      <c r="E938" s="21" t="s">
        <v>1941</v>
      </c>
      <c r="F938" s="1">
        <v>1</v>
      </c>
      <c r="G938" s="1">
        <v>1</v>
      </c>
      <c r="H938" s="1">
        <v>229</v>
      </c>
      <c r="I938" s="1">
        <v>400</v>
      </c>
      <c r="J938" s="1">
        <v>100</v>
      </c>
      <c r="K938" s="72" t="s">
        <v>6455</v>
      </c>
      <c r="L938" s="81"/>
      <c r="M938" s="78"/>
    </row>
    <row r="939" spans="1:13">
      <c r="A939" s="1">
        <v>100005825</v>
      </c>
      <c r="B939" s="1" t="s">
        <v>1126</v>
      </c>
      <c r="C939" s="1" t="s">
        <v>1623</v>
      </c>
      <c r="D939" s="1" t="s">
        <v>18</v>
      </c>
      <c r="E939" s="21" t="s">
        <v>1944</v>
      </c>
      <c r="F939" s="1">
        <v>1</v>
      </c>
      <c r="G939" s="1">
        <v>1</v>
      </c>
      <c r="H939" s="1">
        <v>910</v>
      </c>
      <c r="I939" s="1">
        <v>740</v>
      </c>
      <c r="J939" s="1">
        <v>190</v>
      </c>
      <c r="K939" s="72" t="s">
        <v>6455</v>
      </c>
      <c r="L939" s="81"/>
      <c r="M939" s="78"/>
    </row>
    <row r="940" spans="1:13">
      <c r="A940" s="1">
        <v>100005840</v>
      </c>
      <c r="B940" s="1" t="s">
        <v>1126</v>
      </c>
      <c r="C940" s="1" t="s">
        <v>1623</v>
      </c>
      <c r="D940" s="1" t="s">
        <v>12</v>
      </c>
      <c r="E940" s="21" t="s">
        <v>1949</v>
      </c>
      <c r="F940" s="1">
        <v>1</v>
      </c>
      <c r="G940" s="1">
        <v>1</v>
      </c>
      <c r="H940" s="1">
        <v>699</v>
      </c>
      <c r="I940" s="1">
        <v>570</v>
      </c>
      <c r="J940" s="1">
        <v>140</v>
      </c>
      <c r="K940" s="72" t="s">
        <v>6455</v>
      </c>
      <c r="L940" s="81"/>
      <c r="M940" s="78"/>
    </row>
    <row r="941" spans="1:13">
      <c r="A941" s="1">
        <v>100005843</v>
      </c>
      <c r="B941" s="1" t="s">
        <v>1126</v>
      </c>
      <c r="C941" s="1" t="s">
        <v>1623</v>
      </c>
      <c r="D941" s="1" t="s">
        <v>12</v>
      </c>
      <c r="E941" s="21" t="s">
        <v>1950</v>
      </c>
      <c r="F941" s="1">
        <v>1</v>
      </c>
      <c r="G941" s="1">
        <v>1</v>
      </c>
      <c r="H941" s="1">
        <v>570</v>
      </c>
      <c r="I941" s="1">
        <v>570</v>
      </c>
      <c r="J941" s="1">
        <v>140</v>
      </c>
      <c r="K941" s="72" t="s">
        <v>6455</v>
      </c>
      <c r="L941" s="81"/>
      <c r="M941" s="78"/>
    </row>
    <row r="942" spans="1:13">
      <c r="A942" s="1">
        <v>100005863</v>
      </c>
      <c r="B942" s="1" t="s">
        <v>1126</v>
      </c>
      <c r="C942" s="1" t="s">
        <v>1623</v>
      </c>
      <c r="D942" s="1" t="s">
        <v>12</v>
      </c>
      <c r="E942" s="21" t="s">
        <v>1953</v>
      </c>
      <c r="F942" s="1">
        <v>1</v>
      </c>
      <c r="G942" s="1">
        <v>1</v>
      </c>
      <c r="H942" s="1">
        <v>644</v>
      </c>
      <c r="I942" s="1">
        <v>570</v>
      </c>
      <c r="J942" s="1">
        <v>140</v>
      </c>
      <c r="K942" s="72" t="s">
        <v>6455</v>
      </c>
      <c r="L942" s="81"/>
      <c r="M942" s="78"/>
    </row>
    <row r="943" spans="1:13">
      <c r="A943" s="1">
        <v>100005868</v>
      </c>
      <c r="B943" s="1" t="s">
        <v>1126</v>
      </c>
      <c r="C943" s="1" t="s">
        <v>1623</v>
      </c>
      <c r="D943" s="1" t="s">
        <v>1954</v>
      </c>
      <c r="E943" s="21" t="s">
        <v>1955</v>
      </c>
      <c r="F943" s="1">
        <v>1</v>
      </c>
      <c r="G943" s="1">
        <v>1</v>
      </c>
      <c r="H943" s="1">
        <v>266</v>
      </c>
      <c r="I943" s="1">
        <v>400</v>
      </c>
      <c r="J943" s="1">
        <v>100</v>
      </c>
      <c r="K943" s="72" t="s">
        <v>6455</v>
      </c>
      <c r="L943" s="81"/>
      <c r="M943" s="78"/>
    </row>
    <row r="944" spans="1:13">
      <c r="A944" s="1">
        <v>100005880</v>
      </c>
      <c r="B944" s="1" t="s">
        <v>1126</v>
      </c>
      <c r="C944" s="1" t="s">
        <v>1623</v>
      </c>
      <c r="D944" s="1" t="s">
        <v>12</v>
      </c>
      <c r="E944" s="21" t="s">
        <v>1957</v>
      </c>
      <c r="F944" s="1">
        <v>1</v>
      </c>
      <c r="G944" s="1">
        <v>1</v>
      </c>
      <c r="H944" s="1">
        <v>110</v>
      </c>
      <c r="I944" s="1">
        <v>280</v>
      </c>
      <c r="J944" s="1">
        <v>70</v>
      </c>
      <c r="K944" s="72" t="s">
        <v>6455</v>
      </c>
      <c r="L944" s="81"/>
      <c r="M944" s="78"/>
    </row>
    <row r="945" spans="1:13">
      <c r="A945" s="1">
        <v>100005883</v>
      </c>
      <c r="B945" s="1" t="s">
        <v>1126</v>
      </c>
      <c r="C945" s="1" t="s">
        <v>1623</v>
      </c>
      <c r="D945" s="1" t="s">
        <v>191</v>
      </c>
      <c r="E945" s="21" t="s">
        <v>1959</v>
      </c>
      <c r="F945" s="1">
        <v>1</v>
      </c>
      <c r="G945" s="1">
        <v>2</v>
      </c>
      <c r="H945" s="1">
        <v>24</v>
      </c>
      <c r="I945" s="1">
        <v>100</v>
      </c>
      <c r="J945" s="1">
        <v>25</v>
      </c>
      <c r="K945" s="72" t="s">
        <v>6455</v>
      </c>
      <c r="L945" s="81"/>
      <c r="M945" s="78"/>
    </row>
    <row r="946" spans="1:13">
      <c r="A946" s="1">
        <v>100005886</v>
      </c>
      <c r="B946" s="1" t="s">
        <v>1126</v>
      </c>
      <c r="C946" s="1" t="s">
        <v>1631</v>
      </c>
      <c r="D946" s="1" t="s">
        <v>176</v>
      </c>
      <c r="E946" s="21" t="s">
        <v>1960</v>
      </c>
      <c r="F946" s="1">
        <v>1</v>
      </c>
      <c r="G946" s="1">
        <v>1</v>
      </c>
      <c r="H946" s="1">
        <v>149</v>
      </c>
      <c r="I946" s="1">
        <v>280</v>
      </c>
      <c r="J946" s="1">
        <v>70</v>
      </c>
      <c r="K946" s="72" t="s">
        <v>6455</v>
      </c>
      <c r="L946" s="81"/>
      <c r="M946" s="78"/>
    </row>
    <row r="947" spans="1:13">
      <c r="A947" s="1">
        <v>100005889</v>
      </c>
      <c r="B947" s="1" t="s">
        <v>1126</v>
      </c>
      <c r="C947" s="1" t="s">
        <v>1623</v>
      </c>
      <c r="D947" s="1" t="s">
        <v>12</v>
      </c>
      <c r="E947" s="21" t="s">
        <v>1962</v>
      </c>
      <c r="F947" s="1">
        <v>1</v>
      </c>
      <c r="G947" s="1">
        <v>1</v>
      </c>
      <c r="H947" s="1">
        <v>215</v>
      </c>
      <c r="I947" s="1">
        <v>400</v>
      </c>
      <c r="J947" s="1">
        <v>100</v>
      </c>
      <c r="K947" s="72" t="s">
        <v>6455</v>
      </c>
      <c r="L947" s="81"/>
      <c r="M947" s="78"/>
    </row>
    <row r="948" spans="1:13">
      <c r="A948" s="1">
        <v>100005893</v>
      </c>
      <c r="B948" s="1" t="s">
        <v>1126</v>
      </c>
      <c r="C948" s="1" t="s">
        <v>1623</v>
      </c>
      <c r="D948" s="1" t="s">
        <v>176</v>
      </c>
      <c r="E948" s="21" t="s">
        <v>1964</v>
      </c>
      <c r="F948" s="1">
        <v>1</v>
      </c>
      <c r="G948" s="1">
        <v>1</v>
      </c>
      <c r="H948" s="1">
        <v>263</v>
      </c>
      <c r="I948" s="1">
        <v>400</v>
      </c>
      <c r="J948" s="1">
        <v>100</v>
      </c>
      <c r="K948" s="72" t="s">
        <v>6455</v>
      </c>
      <c r="L948" s="81"/>
      <c r="M948" s="78"/>
    </row>
    <row r="949" spans="1:13">
      <c r="A949" s="1">
        <v>100005910</v>
      </c>
      <c r="B949" s="1" t="s">
        <v>1126</v>
      </c>
      <c r="C949" s="1" t="s">
        <v>1628</v>
      </c>
      <c r="D949" s="1" t="s">
        <v>12</v>
      </c>
      <c r="E949" s="21" t="s">
        <v>1968</v>
      </c>
      <c r="F949" s="1">
        <v>2</v>
      </c>
      <c r="G949" s="1">
        <v>1</v>
      </c>
      <c r="H949" s="1">
        <v>578</v>
      </c>
      <c r="I949" s="1">
        <v>570</v>
      </c>
      <c r="J949" s="1">
        <v>140</v>
      </c>
      <c r="K949" s="72" t="s">
        <v>6455</v>
      </c>
      <c r="L949" s="81"/>
      <c r="M949" s="78"/>
    </row>
    <row r="950" spans="1:13">
      <c r="A950" s="1">
        <v>100005910</v>
      </c>
      <c r="B950" s="1" t="s">
        <v>1126</v>
      </c>
      <c r="C950" s="1" t="s">
        <v>1628</v>
      </c>
      <c r="D950" s="1" t="s">
        <v>12</v>
      </c>
      <c r="E950" s="21" t="s">
        <v>2306</v>
      </c>
      <c r="F950" s="1">
        <v>2</v>
      </c>
      <c r="G950" s="1">
        <v>1</v>
      </c>
      <c r="H950" s="1">
        <v>10</v>
      </c>
      <c r="I950" s="1">
        <v>100</v>
      </c>
      <c r="J950" s="1">
        <v>25</v>
      </c>
      <c r="K950" s="72" t="s">
        <v>6455</v>
      </c>
      <c r="L950" s="81"/>
      <c r="M950" s="78"/>
    </row>
    <row r="951" spans="1:13">
      <c r="A951" s="1">
        <v>100005917</v>
      </c>
      <c r="B951" s="1" t="s">
        <v>1126</v>
      </c>
      <c r="C951" s="1" t="s">
        <v>1628</v>
      </c>
      <c r="D951" s="1" t="s">
        <v>12</v>
      </c>
      <c r="E951" s="21" t="s">
        <v>1972</v>
      </c>
      <c r="F951" s="1">
        <v>1</v>
      </c>
      <c r="G951" s="1">
        <v>1</v>
      </c>
      <c r="H951" s="1">
        <v>696</v>
      </c>
      <c r="I951" s="1">
        <v>570</v>
      </c>
      <c r="J951" s="1">
        <v>140</v>
      </c>
      <c r="K951" s="72" t="s">
        <v>6455</v>
      </c>
      <c r="L951" s="81"/>
      <c r="M951" s="78"/>
    </row>
    <row r="952" spans="1:13">
      <c r="A952" s="1">
        <v>100005920</v>
      </c>
      <c r="B952" s="1" t="s">
        <v>1126</v>
      </c>
      <c r="C952" s="1" t="s">
        <v>1628</v>
      </c>
      <c r="D952" s="1" t="s">
        <v>12</v>
      </c>
      <c r="E952" s="21" t="s">
        <v>1973</v>
      </c>
      <c r="F952" s="1">
        <v>1</v>
      </c>
      <c r="G952" s="1">
        <v>1</v>
      </c>
      <c r="H952" s="1">
        <v>771</v>
      </c>
      <c r="I952" s="1">
        <v>740</v>
      </c>
      <c r="J952" s="1">
        <v>190</v>
      </c>
      <c r="K952" s="72" t="s">
        <v>6455</v>
      </c>
      <c r="L952" s="81"/>
      <c r="M952" s="78"/>
    </row>
    <row r="953" spans="1:13">
      <c r="A953" s="1">
        <v>100005923</v>
      </c>
      <c r="B953" s="1" t="s">
        <v>1126</v>
      </c>
      <c r="C953" s="1" t="s">
        <v>1628</v>
      </c>
      <c r="D953" s="1" t="s">
        <v>1974</v>
      </c>
      <c r="E953" s="21" t="s">
        <v>1975</v>
      </c>
      <c r="F953" s="1">
        <v>1</v>
      </c>
      <c r="G953" s="1">
        <v>1</v>
      </c>
      <c r="H953" s="1">
        <v>508</v>
      </c>
      <c r="I953" s="1">
        <v>570</v>
      </c>
      <c r="J953" s="1">
        <v>140</v>
      </c>
      <c r="K953" s="72" t="s">
        <v>6455</v>
      </c>
      <c r="L953" s="81"/>
      <c r="M953" s="78"/>
    </row>
    <row r="954" spans="1:13">
      <c r="A954" s="1">
        <v>100005929</v>
      </c>
      <c r="B954" s="1" t="s">
        <v>1126</v>
      </c>
      <c r="C954" s="1" t="s">
        <v>1628</v>
      </c>
      <c r="D954" s="1" t="s">
        <v>18</v>
      </c>
      <c r="E954" s="21" t="s">
        <v>1979</v>
      </c>
      <c r="F954" s="1">
        <v>1</v>
      </c>
      <c r="G954" s="1">
        <v>1</v>
      </c>
      <c r="H954" s="1">
        <v>656</v>
      </c>
      <c r="I954" s="1">
        <v>570</v>
      </c>
      <c r="J954" s="1">
        <v>140</v>
      </c>
      <c r="K954" s="72" t="s">
        <v>6455</v>
      </c>
      <c r="L954" s="81"/>
      <c r="M954" s="78"/>
    </row>
    <row r="955" spans="1:13">
      <c r="A955" s="1">
        <v>100005931</v>
      </c>
      <c r="B955" s="1" t="s">
        <v>1126</v>
      </c>
      <c r="C955" s="1" t="s">
        <v>1628</v>
      </c>
      <c r="D955" s="1" t="s">
        <v>12</v>
      </c>
      <c r="E955" s="21" t="s">
        <v>1980</v>
      </c>
      <c r="F955" s="1">
        <v>1</v>
      </c>
      <c r="G955" s="1">
        <v>1</v>
      </c>
      <c r="H955" s="1">
        <v>695</v>
      </c>
      <c r="I955" s="1">
        <v>570</v>
      </c>
      <c r="J955" s="1">
        <v>140</v>
      </c>
      <c r="K955" s="72" t="s">
        <v>6455</v>
      </c>
      <c r="L955" s="81"/>
      <c r="M955" s="78"/>
    </row>
    <row r="956" spans="1:13">
      <c r="A956" s="1">
        <v>100005934</v>
      </c>
      <c r="B956" s="1" t="s">
        <v>1126</v>
      </c>
      <c r="C956" s="1" t="s">
        <v>1628</v>
      </c>
      <c r="D956" s="1" t="s">
        <v>1981</v>
      </c>
      <c r="E956" s="21" t="s">
        <v>1982</v>
      </c>
      <c r="F956" s="1">
        <v>1</v>
      </c>
      <c r="G956" s="1">
        <v>1</v>
      </c>
      <c r="H956" s="1">
        <v>405</v>
      </c>
      <c r="I956" s="1">
        <v>470</v>
      </c>
      <c r="J956" s="1">
        <v>120</v>
      </c>
      <c r="K956" s="72" t="s">
        <v>6455</v>
      </c>
      <c r="L956" s="81"/>
      <c r="M956" s="78"/>
    </row>
    <row r="957" spans="1:13">
      <c r="A957" s="1">
        <v>100005939</v>
      </c>
      <c r="B957" s="1" t="s">
        <v>1126</v>
      </c>
      <c r="C957" s="1" t="s">
        <v>1628</v>
      </c>
      <c r="D957" s="1" t="s">
        <v>12</v>
      </c>
      <c r="E957" s="21" t="s">
        <v>1983</v>
      </c>
      <c r="F957" s="1">
        <v>1</v>
      </c>
      <c r="G957" s="1">
        <v>1</v>
      </c>
      <c r="H957" s="1">
        <v>647</v>
      </c>
      <c r="I957" s="1">
        <v>570</v>
      </c>
      <c r="J957" s="1">
        <v>140</v>
      </c>
      <c r="K957" s="72" t="s">
        <v>6455</v>
      </c>
      <c r="L957" s="81"/>
      <c r="M957" s="78"/>
    </row>
    <row r="958" spans="1:13">
      <c r="A958" s="1">
        <v>100005948</v>
      </c>
      <c r="B958" s="1" t="s">
        <v>1126</v>
      </c>
      <c r="C958" s="1" t="s">
        <v>1628</v>
      </c>
      <c r="D958" s="1" t="s">
        <v>1984</v>
      </c>
      <c r="E958" s="21" t="s">
        <v>1985</v>
      </c>
      <c r="F958" s="1">
        <v>1</v>
      </c>
      <c r="G958" s="1">
        <v>1</v>
      </c>
      <c r="H958" s="1">
        <v>548</v>
      </c>
      <c r="I958" s="1">
        <v>570</v>
      </c>
      <c r="J958" s="1">
        <v>140</v>
      </c>
      <c r="K958" s="72" t="s">
        <v>6455</v>
      </c>
      <c r="L958" s="81"/>
      <c r="M958" s="78"/>
    </row>
    <row r="959" spans="1:13">
      <c r="A959" s="1">
        <v>100005956</v>
      </c>
      <c r="B959" s="1" t="s">
        <v>1126</v>
      </c>
      <c r="C959" s="1" t="s">
        <v>1628</v>
      </c>
      <c r="D959" s="1" t="s">
        <v>238</v>
      </c>
      <c r="E959" s="21" t="s">
        <v>1991</v>
      </c>
      <c r="F959" s="1">
        <v>1</v>
      </c>
      <c r="G959" s="1">
        <v>1</v>
      </c>
      <c r="H959" s="1">
        <v>521</v>
      </c>
      <c r="I959" s="1">
        <v>800</v>
      </c>
      <c r="J959" s="1">
        <v>200</v>
      </c>
      <c r="K959" s="72" t="s">
        <v>6053</v>
      </c>
      <c r="L959" s="81"/>
      <c r="M959" s="78"/>
    </row>
    <row r="960" spans="1:13">
      <c r="A960" s="1">
        <v>100005961</v>
      </c>
      <c r="B960" s="1" t="s">
        <v>1126</v>
      </c>
      <c r="C960" s="1" t="s">
        <v>1628</v>
      </c>
      <c r="D960" s="1" t="s">
        <v>1992</v>
      </c>
      <c r="E960" s="21" t="s">
        <v>1993</v>
      </c>
      <c r="F960" s="1">
        <v>1</v>
      </c>
      <c r="G960" s="1">
        <v>1</v>
      </c>
      <c r="H960" s="1">
        <v>452</v>
      </c>
      <c r="I960" s="1">
        <v>470</v>
      </c>
      <c r="J960" s="1">
        <v>120</v>
      </c>
      <c r="K960" s="72" t="s">
        <v>6455</v>
      </c>
      <c r="L960" s="81"/>
      <c r="M960" s="78"/>
    </row>
    <row r="961" spans="1:13">
      <c r="A961" s="1">
        <v>100005964</v>
      </c>
      <c r="B961" s="1" t="s">
        <v>1126</v>
      </c>
      <c r="C961" s="1" t="s">
        <v>1628</v>
      </c>
      <c r="D961" s="1" t="s">
        <v>1994</v>
      </c>
      <c r="E961" s="21" t="s">
        <v>1995</v>
      </c>
      <c r="F961" s="1">
        <v>1</v>
      </c>
      <c r="G961" s="1">
        <v>1</v>
      </c>
      <c r="H961" s="1">
        <v>90</v>
      </c>
      <c r="I961" s="1">
        <v>230</v>
      </c>
      <c r="J961" s="1">
        <v>60</v>
      </c>
      <c r="K961" s="72" t="s">
        <v>6455</v>
      </c>
      <c r="L961" s="81"/>
      <c r="M961" s="78"/>
    </row>
    <row r="962" spans="1:13">
      <c r="A962" s="1">
        <v>100005967</v>
      </c>
      <c r="B962" s="1" t="s">
        <v>1126</v>
      </c>
      <c r="C962" s="1" t="s">
        <v>1644</v>
      </c>
      <c r="D962" s="1" t="s">
        <v>1996</v>
      </c>
      <c r="E962" s="21" t="s">
        <v>1997</v>
      </c>
      <c r="F962" s="1">
        <v>1</v>
      </c>
      <c r="G962" s="1">
        <v>1</v>
      </c>
      <c r="H962" s="1">
        <v>100</v>
      </c>
      <c r="I962" s="1">
        <v>280</v>
      </c>
      <c r="J962" s="1">
        <v>70</v>
      </c>
      <c r="K962" s="72" t="s">
        <v>6455</v>
      </c>
      <c r="L962" s="81"/>
      <c r="M962" s="78"/>
    </row>
    <row r="963" spans="1:13">
      <c r="A963" s="1">
        <v>100005972</v>
      </c>
      <c r="B963" s="1" t="s">
        <v>1126</v>
      </c>
      <c r="C963" s="1" t="s">
        <v>1623</v>
      </c>
      <c r="D963" s="1" t="s">
        <v>673</v>
      </c>
      <c r="E963" s="21" t="s">
        <v>1998</v>
      </c>
      <c r="F963" s="1">
        <v>3</v>
      </c>
      <c r="G963" s="1">
        <v>1</v>
      </c>
      <c r="H963" s="1">
        <v>40</v>
      </c>
      <c r="I963" s="1">
        <v>150</v>
      </c>
      <c r="J963" s="1">
        <v>40</v>
      </c>
      <c r="K963" s="72" t="s">
        <v>6455</v>
      </c>
      <c r="L963" s="81"/>
      <c r="M963" s="78"/>
    </row>
    <row r="964" spans="1:13">
      <c r="A964" s="1">
        <v>100005972</v>
      </c>
      <c r="B964" s="1" t="s">
        <v>1126</v>
      </c>
      <c r="C964" s="1" t="s">
        <v>1623</v>
      </c>
      <c r="D964" s="1" t="s">
        <v>673</v>
      </c>
      <c r="E964" s="21" t="s">
        <v>2331</v>
      </c>
      <c r="F964" s="1">
        <v>3</v>
      </c>
      <c r="G964" s="1">
        <v>1</v>
      </c>
      <c r="H964" s="1">
        <v>30</v>
      </c>
      <c r="I964" s="1">
        <v>150</v>
      </c>
      <c r="J964" s="1">
        <v>40</v>
      </c>
      <c r="K964" s="72" t="s">
        <v>6455</v>
      </c>
      <c r="L964" s="81"/>
      <c r="M964" s="78"/>
    </row>
    <row r="965" spans="1:13">
      <c r="A965" s="1">
        <v>100005972</v>
      </c>
      <c r="B965" s="1" t="s">
        <v>1126</v>
      </c>
      <c r="C965" s="1" t="s">
        <v>1623</v>
      </c>
      <c r="D965" s="1" t="s">
        <v>673</v>
      </c>
      <c r="E965" s="21" t="s">
        <v>2328</v>
      </c>
      <c r="F965" s="1">
        <v>3</v>
      </c>
      <c r="G965" s="1">
        <v>1</v>
      </c>
      <c r="H965" s="1">
        <v>104</v>
      </c>
      <c r="I965" s="1">
        <v>280</v>
      </c>
      <c r="J965" s="1">
        <v>70</v>
      </c>
      <c r="K965" s="72" t="s">
        <v>6455</v>
      </c>
      <c r="L965" s="81"/>
      <c r="M965" s="78"/>
    </row>
    <row r="966" spans="1:13">
      <c r="A966" s="1">
        <v>100005974</v>
      </c>
      <c r="B966" s="1" t="s">
        <v>1126</v>
      </c>
      <c r="C966" s="1" t="s">
        <v>1623</v>
      </c>
      <c r="D966" s="1" t="s">
        <v>12</v>
      </c>
      <c r="E966" s="21" t="s">
        <v>1999</v>
      </c>
      <c r="F966" s="1">
        <v>1</v>
      </c>
      <c r="G966" s="1">
        <v>1</v>
      </c>
      <c r="H966" s="1">
        <v>138</v>
      </c>
      <c r="I966" s="1">
        <v>280</v>
      </c>
      <c r="J966" s="1">
        <v>70</v>
      </c>
      <c r="K966" s="72" t="s">
        <v>6455</v>
      </c>
      <c r="L966" s="81"/>
      <c r="M966" s="78"/>
    </row>
    <row r="967" spans="1:13">
      <c r="A967" s="1">
        <v>100005978</v>
      </c>
      <c r="B967" s="1" t="s">
        <v>1126</v>
      </c>
      <c r="C967" s="1" t="s">
        <v>1628</v>
      </c>
      <c r="D967" s="1" t="s">
        <v>533</v>
      </c>
      <c r="E967" s="21" t="s">
        <v>2001</v>
      </c>
      <c r="F967" s="1">
        <v>1</v>
      </c>
      <c r="G967" s="1">
        <v>1</v>
      </c>
      <c r="H967" s="1">
        <v>15</v>
      </c>
      <c r="I967" s="1">
        <v>100</v>
      </c>
      <c r="J967" s="1">
        <v>25</v>
      </c>
      <c r="K967" s="72" t="s">
        <v>6455</v>
      </c>
      <c r="L967" s="81"/>
      <c r="M967" s="78"/>
    </row>
    <row r="968" spans="1:13">
      <c r="A968" s="1">
        <v>100005985</v>
      </c>
      <c r="B968" s="1" t="s">
        <v>1126</v>
      </c>
      <c r="C968" s="1" t="s">
        <v>1628</v>
      </c>
      <c r="D968" s="1" t="s">
        <v>533</v>
      </c>
      <c r="E968" s="21" t="s">
        <v>2003</v>
      </c>
      <c r="F968" s="1">
        <v>1</v>
      </c>
      <c r="G968" s="1">
        <v>1</v>
      </c>
      <c r="H968" s="1">
        <v>18</v>
      </c>
      <c r="I968" s="1">
        <v>100</v>
      </c>
      <c r="J968" s="1">
        <v>25</v>
      </c>
      <c r="K968" s="72" t="s">
        <v>6455</v>
      </c>
      <c r="L968" s="81"/>
      <c r="M968" s="78"/>
    </row>
    <row r="969" spans="1:13">
      <c r="A969" s="1">
        <v>100005992</v>
      </c>
      <c r="B969" s="1" t="s">
        <v>1126</v>
      </c>
      <c r="C969" s="1" t="s">
        <v>1702</v>
      </c>
      <c r="D969" s="1" t="s">
        <v>12</v>
      </c>
      <c r="E969" s="21" t="s">
        <v>2005</v>
      </c>
      <c r="F969" s="1">
        <v>1</v>
      </c>
      <c r="G969" s="1">
        <v>1</v>
      </c>
      <c r="H969" s="1">
        <v>101</v>
      </c>
      <c r="I969" s="1">
        <v>280</v>
      </c>
      <c r="J969" s="1">
        <v>70</v>
      </c>
      <c r="K969" s="72" t="s">
        <v>6455</v>
      </c>
      <c r="L969" s="81"/>
      <c r="M969" s="78"/>
    </row>
    <row r="970" spans="1:13">
      <c r="A970" s="1">
        <v>100005996</v>
      </c>
      <c r="B970" s="1" t="s">
        <v>1126</v>
      </c>
      <c r="C970" s="1" t="s">
        <v>1125</v>
      </c>
      <c r="D970" s="1" t="s">
        <v>2007</v>
      </c>
      <c r="E970" s="21" t="s">
        <v>2008</v>
      </c>
      <c r="F970" s="1">
        <v>1</v>
      </c>
      <c r="G970" s="1">
        <v>1</v>
      </c>
      <c r="H970" s="1">
        <v>146</v>
      </c>
      <c r="I970" s="1">
        <v>280</v>
      </c>
      <c r="J970" s="1">
        <v>70</v>
      </c>
      <c r="K970" s="72" t="s">
        <v>6455</v>
      </c>
      <c r="L970" s="81"/>
      <c r="M970" s="78"/>
    </row>
    <row r="971" spans="1:13">
      <c r="A971" s="1">
        <v>100006003</v>
      </c>
      <c r="B971" s="1" t="s">
        <v>1126</v>
      </c>
      <c r="C971" s="1" t="s">
        <v>1631</v>
      </c>
      <c r="D971" s="1" t="s">
        <v>12</v>
      </c>
      <c r="E971" s="21" t="s">
        <v>2010</v>
      </c>
      <c r="F971" s="1">
        <v>1</v>
      </c>
      <c r="G971" s="1">
        <v>1</v>
      </c>
      <c r="H971" s="1">
        <v>48</v>
      </c>
      <c r="I971" s="1">
        <v>150</v>
      </c>
      <c r="J971" s="1">
        <v>40</v>
      </c>
      <c r="K971" s="72" t="s">
        <v>6455</v>
      </c>
      <c r="L971" s="81"/>
      <c r="M971" s="78"/>
    </row>
    <row r="972" spans="1:13">
      <c r="A972" s="1">
        <v>100006008</v>
      </c>
      <c r="B972" s="1" t="s">
        <v>1126</v>
      </c>
      <c r="C972" s="1" t="s">
        <v>1628</v>
      </c>
      <c r="D972" s="1" t="s">
        <v>2012</v>
      </c>
      <c r="E972" s="21" t="s">
        <v>2013</v>
      </c>
      <c r="F972" s="1">
        <v>1</v>
      </c>
      <c r="G972" s="1">
        <v>1</v>
      </c>
      <c r="H972" s="1">
        <v>354</v>
      </c>
      <c r="I972" s="1">
        <v>470</v>
      </c>
      <c r="J972" s="1">
        <v>120</v>
      </c>
      <c r="K972" s="72" t="s">
        <v>6455</v>
      </c>
      <c r="L972" s="81"/>
      <c r="M972" s="78"/>
    </row>
    <row r="973" spans="1:13">
      <c r="A973" s="1">
        <v>100006018</v>
      </c>
      <c r="B973" s="1" t="s">
        <v>1126</v>
      </c>
      <c r="C973" s="1" t="s">
        <v>1644</v>
      </c>
      <c r="D973" s="1" t="s">
        <v>12</v>
      </c>
      <c r="E973" s="21" t="s">
        <v>2015</v>
      </c>
      <c r="F973" s="1">
        <v>1</v>
      </c>
      <c r="G973" s="1">
        <v>1</v>
      </c>
      <c r="H973" s="1">
        <v>93</v>
      </c>
      <c r="I973" s="1">
        <v>230</v>
      </c>
      <c r="J973" s="1">
        <v>60</v>
      </c>
      <c r="K973" s="72" t="s">
        <v>6455</v>
      </c>
      <c r="L973" s="81"/>
      <c r="M973" s="78"/>
    </row>
    <row r="974" spans="1:13">
      <c r="A974" s="1">
        <v>100006024</v>
      </c>
      <c r="B974" s="1" t="s">
        <v>1126</v>
      </c>
      <c r="C974" s="1" t="s">
        <v>1644</v>
      </c>
      <c r="D974" s="1" t="s">
        <v>12</v>
      </c>
      <c r="E974" s="21" t="s">
        <v>2017</v>
      </c>
      <c r="F974" s="1">
        <v>1</v>
      </c>
      <c r="G974" s="1">
        <v>1</v>
      </c>
      <c r="H974" s="1">
        <v>110</v>
      </c>
      <c r="I974" s="1">
        <v>280</v>
      </c>
      <c r="J974" s="1">
        <v>70</v>
      </c>
      <c r="K974" s="72" t="s">
        <v>6455</v>
      </c>
      <c r="L974" s="81"/>
      <c r="M974" s="78"/>
    </row>
    <row r="975" spans="1:13">
      <c r="A975" s="1">
        <v>100006027</v>
      </c>
      <c r="B975" s="1" t="s">
        <v>1126</v>
      </c>
      <c r="C975" s="1" t="s">
        <v>1644</v>
      </c>
      <c r="D975" s="1" t="s">
        <v>2019</v>
      </c>
      <c r="E975" s="21" t="s">
        <v>2020</v>
      </c>
      <c r="F975" s="1">
        <v>1</v>
      </c>
      <c r="G975" s="1">
        <v>1</v>
      </c>
      <c r="H975" s="1">
        <v>64</v>
      </c>
      <c r="I975" s="1">
        <v>230</v>
      </c>
      <c r="J975" s="1">
        <v>60</v>
      </c>
      <c r="K975" s="72" t="s">
        <v>6455</v>
      </c>
      <c r="L975" s="81"/>
      <c r="M975" s="78"/>
    </row>
    <row r="976" spans="1:13">
      <c r="A976" s="1">
        <v>100006032</v>
      </c>
      <c r="B976" s="1" t="s">
        <v>1126</v>
      </c>
      <c r="C976" s="1" t="s">
        <v>1623</v>
      </c>
      <c r="D976" s="1" t="s">
        <v>12</v>
      </c>
      <c r="E976" s="21" t="s">
        <v>2021</v>
      </c>
      <c r="F976" s="1">
        <v>1</v>
      </c>
      <c r="G976" s="1">
        <v>1</v>
      </c>
      <c r="H976" s="1">
        <v>104</v>
      </c>
      <c r="I976" s="1">
        <v>280</v>
      </c>
      <c r="J976" s="1">
        <v>70</v>
      </c>
      <c r="K976" s="72" t="s">
        <v>6455</v>
      </c>
      <c r="L976" s="81"/>
      <c r="M976" s="78"/>
    </row>
    <row r="977" spans="1:13">
      <c r="A977" s="1">
        <v>100006036</v>
      </c>
      <c r="B977" s="1" t="s">
        <v>1126</v>
      </c>
      <c r="C977" s="1" t="s">
        <v>1628</v>
      </c>
      <c r="D977" s="1" t="s">
        <v>12</v>
      </c>
      <c r="E977" s="21" t="s">
        <v>2023</v>
      </c>
      <c r="F977" s="1">
        <v>1</v>
      </c>
      <c r="G977" s="1">
        <v>1</v>
      </c>
      <c r="H977" s="1">
        <v>33</v>
      </c>
      <c r="I977" s="1">
        <v>150</v>
      </c>
      <c r="J977" s="1">
        <v>40</v>
      </c>
      <c r="K977" s="72" t="s">
        <v>6455</v>
      </c>
      <c r="L977" s="81"/>
      <c r="M977" s="78"/>
    </row>
    <row r="978" spans="1:13">
      <c r="A978" s="1">
        <v>100006045</v>
      </c>
      <c r="B978" s="1" t="s">
        <v>1126</v>
      </c>
      <c r="C978" s="1" t="s">
        <v>1623</v>
      </c>
      <c r="D978" s="1" t="s">
        <v>12</v>
      </c>
      <c r="E978" s="21" t="s">
        <v>2025</v>
      </c>
      <c r="F978" s="1">
        <v>1</v>
      </c>
      <c r="G978" s="1">
        <v>1</v>
      </c>
      <c r="H978" s="1">
        <v>29</v>
      </c>
      <c r="I978" s="1">
        <v>150</v>
      </c>
      <c r="J978" s="1">
        <v>40</v>
      </c>
      <c r="K978" s="72" t="s">
        <v>6455</v>
      </c>
      <c r="L978" s="81"/>
      <c r="M978" s="78"/>
    </row>
    <row r="979" spans="1:13">
      <c r="A979" s="1">
        <v>100006048</v>
      </c>
      <c r="B979" s="1" t="s">
        <v>1126</v>
      </c>
      <c r="C979" s="1" t="s">
        <v>1644</v>
      </c>
      <c r="D979" s="1" t="s">
        <v>12</v>
      </c>
      <c r="E979" s="21" t="s">
        <v>2027</v>
      </c>
      <c r="F979" s="1">
        <v>1</v>
      </c>
      <c r="G979" s="1">
        <v>1</v>
      </c>
      <c r="H979" s="1">
        <v>145</v>
      </c>
      <c r="I979" s="1">
        <v>280</v>
      </c>
      <c r="J979" s="1">
        <v>70</v>
      </c>
      <c r="K979" s="72" t="s">
        <v>6455</v>
      </c>
      <c r="L979" s="81"/>
      <c r="M979" s="78"/>
    </row>
    <row r="980" spans="1:13">
      <c r="A980" s="1">
        <v>100006059</v>
      </c>
      <c r="B980" s="1" t="s">
        <v>1126</v>
      </c>
      <c r="C980" s="1" t="s">
        <v>1623</v>
      </c>
      <c r="D980" s="1" t="s">
        <v>191</v>
      </c>
      <c r="E980" s="21" t="s">
        <v>2029</v>
      </c>
      <c r="F980" s="1">
        <v>1</v>
      </c>
      <c r="G980" s="1">
        <v>2</v>
      </c>
      <c r="H980" s="1">
        <v>34</v>
      </c>
      <c r="I980" s="1">
        <v>150</v>
      </c>
      <c r="J980" s="1">
        <v>40</v>
      </c>
      <c r="K980" s="72" t="s">
        <v>6455</v>
      </c>
      <c r="L980" s="81"/>
      <c r="M980" s="78"/>
    </row>
    <row r="981" spans="1:13">
      <c r="A981" s="1">
        <v>100006064</v>
      </c>
      <c r="B981" s="1" t="s">
        <v>1126</v>
      </c>
      <c r="C981" s="1" t="s">
        <v>1631</v>
      </c>
      <c r="D981" s="1" t="s">
        <v>176</v>
      </c>
      <c r="E981" s="21" t="s">
        <v>2030</v>
      </c>
      <c r="F981" s="1">
        <v>1</v>
      </c>
      <c r="G981" s="1">
        <v>1</v>
      </c>
      <c r="H981" s="1">
        <v>270</v>
      </c>
      <c r="I981" s="1">
        <v>400</v>
      </c>
      <c r="J981" s="1">
        <v>100</v>
      </c>
      <c r="K981" s="72" t="s">
        <v>6455</v>
      </c>
      <c r="L981" s="81"/>
      <c r="M981" s="78"/>
    </row>
    <row r="982" spans="1:13">
      <c r="A982" s="1">
        <v>100006069</v>
      </c>
      <c r="B982" s="1" t="s">
        <v>1126</v>
      </c>
      <c r="C982" s="1" t="s">
        <v>1631</v>
      </c>
      <c r="D982" s="1" t="s">
        <v>176</v>
      </c>
      <c r="E982" s="21" t="s">
        <v>2032</v>
      </c>
      <c r="F982" s="1">
        <v>1</v>
      </c>
      <c r="G982" s="1">
        <v>1</v>
      </c>
      <c r="H982" s="1">
        <v>271</v>
      </c>
      <c r="I982" s="1">
        <v>400</v>
      </c>
      <c r="J982" s="1">
        <v>100</v>
      </c>
      <c r="K982" s="72" t="s">
        <v>6455</v>
      </c>
      <c r="L982" s="81"/>
      <c r="M982" s="78"/>
    </row>
    <row r="983" spans="1:13">
      <c r="A983" s="1">
        <v>100006074</v>
      </c>
      <c r="B983" s="1" t="s">
        <v>1126</v>
      </c>
      <c r="C983" s="1" t="s">
        <v>1125</v>
      </c>
      <c r="D983" s="1" t="s">
        <v>12</v>
      </c>
      <c r="E983" s="21" t="s">
        <v>2034</v>
      </c>
      <c r="F983" s="1">
        <v>1</v>
      </c>
      <c r="G983" s="1">
        <v>1</v>
      </c>
      <c r="H983" s="1">
        <v>104</v>
      </c>
      <c r="I983" s="1">
        <v>280</v>
      </c>
      <c r="J983" s="1">
        <v>70</v>
      </c>
      <c r="K983" s="72" t="s">
        <v>6455</v>
      </c>
      <c r="L983" s="81"/>
      <c r="M983" s="78"/>
    </row>
    <row r="984" spans="1:13">
      <c r="A984" s="1">
        <v>100006076</v>
      </c>
      <c r="B984" s="1" t="s">
        <v>1126</v>
      </c>
      <c r="C984" s="1" t="s">
        <v>1125</v>
      </c>
      <c r="D984" s="1" t="s">
        <v>533</v>
      </c>
      <c r="E984" s="21" t="s">
        <v>2036</v>
      </c>
      <c r="F984" s="1">
        <v>1</v>
      </c>
      <c r="G984" s="1">
        <v>1</v>
      </c>
      <c r="H984" s="1">
        <v>117</v>
      </c>
      <c r="I984" s="1">
        <v>280</v>
      </c>
      <c r="J984" s="1">
        <v>70</v>
      </c>
      <c r="K984" s="72" t="s">
        <v>6455</v>
      </c>
      <c r="L984" s="81"/>
      <c r="M984" s="78"/>
    </row>
    <row r="985" spans="1:13">
      <c r="A985" s="1">
        <v>100006087</v>
      </c>
      <c r="B985" s="1" t="s">
        <v>1126</v>
      </c>
      <c r="C985" s="1" t="s">
        <v>1644</v>
      </c>
      <c r="D985" s="1" t="s">
        <v>12</v>
      </c>
      <c r="E985" s="21" t="s">
        <v>2037</v>
      </c>
      <c r="F985" s="1">
        <v>1</v>
      </c>
      <c r="G985" s="1">
        <v>1</v>
      </c>
      <c r="H985" s="1">
        <v>122</v>
      </c>
      <c r="I985" s="1">
        <v>280</v>
      </c>
      <c r="J985" s="1">
        <v>70</v>
      </c>
      <c r="K985" s="72" t="s">
        <v>6455</v>
      </c>
      <c r="L985" s="81"/>
      <c r="M985" s="78"/>
    </row>
    <row r="986" spans="1:13">
      <c r="A986" s="1">
        <v>100006088</v>
      </c>
      <c r="B986" s="1" t="s">
        <v>1126</v>
      </c>
      <c r="C986" s="1" t="s">
        <v>1628</v>
      </c>
      <c r="D986" s="1" t="s">
        <v>12</v>
      </c>
      <c r="E986" s="21" t="s">
        <v>2039</v>
      </c>
      <c r="F986" s="1">
        <v>1</v>
      </c>
      <c r="G986" s="1">
        <v>1</v>
      </c>
      <c r="H986" s="1">
        <v>24</v>
      </c>
      <c r="I986" s="1">
        <v>100</v>
      </c>
      <c r="J986" s="1">
        <v>25</v>
      </c>
      <c r="K986" s="72" t="s">
        <v>6455</v>
      </c>
      <c r="L986" s="81"/>
      <c r="M986" s="78"/>
    </row>
    <row r="987" spans="1:13">
      <c r="A987" s="1">
        <v>100006093</v>
      </c>
      <c r="B987" s="1" t="s">
        <v>1126</v>
      </c>
      <c r="C987" s="1" t="s">
        <v>1631</v>
      </c>
      <c r="D987" s="1" t="s">
        <v>176</v>
      </c>
      <c r="E987" s="21" t="s">
        <v>2041</v>
      </c>
      <c r="F987" s="1">
        <v>1</v>
      </c>
      <c r="G987" s="1">
        <v>1</v>
      </c>
      <c r="H987" s="1">
        <v>204</v>
      </c>
      <c r="I987" s="1">
        <v>400</v>
      </c>
      <c r="J987" s="1">
        <v>100</v>
      </c>
      <c r="K987" s="72" t="s">
        <v>6455</v>
      </c>
      <c r="L987" s="81"/>
      <c r="M987" s="78"/>
    </row>
    <row r="988" spans="1:13">
      <c r="A988" s="1">
        <v>100006099</v>
      </c>
      <c r="B988" s="1" t="s">
        <v>1126</v>
      </c>
      <c r="C988" s="1" t="s">
        <v>1125</v>
      </c>
      <c r="D988" s="1" t="s">
        <v>533</v>
      </c>
      <c r="E988" s="21" t="s">
        <v>2043</v>
      </c>
      <c r="F988" s="1">
        <v>1</v>
      </c>
      <c r="G988" s="1">
        <v>1</v>
      </c>
      <c r="H988" s="1">
        <v>26</v>
      </c>
      <c r="I988" s="1">
        <v>150</v>
      </c>
      <c r="J988" s="1">
        <v>40</v>
      </c>
      <c r="K988" s="72" t="s">
        <v>6455</v>
      </c>
      <c r="L988" s="81"/>
      <c r="M988" s="78"/>
    </row>
    <row r="989" spans="1:13">
      <c r="A989" s="1">
        <v>100006105</v>
      </c>
      <c r="B989" s="1" t="s">
        <v>1126</v>
      </c>
      <c r="C989" s="1" t="s">
        <v>1628</v>
      </c>
      <c r="D989" s="1" t="s">
        <v>176</v>
      </c>
      <c r="E989" s="21" t="s">
        <v>2045</v>
      </c>
      <c r="F989" s="1">
        <v>1</v>
      </c>
      <c r="G989" s="1">
        <v>1</v>
      </c>
      <c r="H989" s="1">
        <v>20</v>
      </c>
      <c r="I989" s="1">
        <v>100</v>
      </c>
      <c r="J989" s="1">
        <v>25</v>
      </c>
      <c r="K989" s="72" t="s">
        <v>6455</v>
      </c>
      <c r="L989" s="81"/>
      <c r="M989" s="78"/>
    </row>
    <row r="990" spans="1:13">
      <c r="A990" s="1">
        <v>100006109</v>
      </c>
      <c r="B990" s="1" t="s">
        <v>1126</v>
      </c>
      <c r="C990" s="1" t="s">
        <v>1623</v>
      </c>
      <c r="D990" s="1" t="s">
        <v>176</v>
      </c>
      <c r="E990" s="21" t="s">
        <v>2047</v>
      </c>
      <c r="F990" s="1">
        <v>1</v>
      </c>
      <c r="G990" s="1">
        <v>1</v>
      </c>
      <c r="H990" s="1">
        <v>239</v>
      </c>
      <c r="I990" s="1">
        <v>400</v>
      </c>
      <c r="J990" s="1">
        <v>100</v>
      </c>
      <c r="K990" s="72" t="s">
        <v>6455</v>
      </c>
      <c r="L990" s="81"/>
      <c r="M990" s="78"/>
    </row>
    <row r="991" spans="1:13">
      <c r="A991" s="1">
        <v>100006114</v>
      </c>
      <c r="B991" s="1" t="s">
        <v>1126</v>
      </c>
      <c r="C991" s="1" t="s">
        <v>1623</v>
      </c>
      <c r="D991" s="1" t="s">
        <v>176</v>
      </c>
      <c r="E991" s="21" t="s">
        <v>2049</v>
      </c>
      <c r="F991" s="1">
        <v>1</v>
      </c>
      <c r="G991" s="1">
        <v>1</v>
      </c>
      <c r="H991" s="1">
        <v>34</v>
      </c>
      <c r="I991" s="1">
        <v>150</v>
      </c>
      <c r="J991" s="1">
        <v>40</v>
      </c>
      <c r="K991" s="72" t="s">
        <v>6455</v>
      </c>
      <c r="L991" s="81"/>
      <c r="M991" s="78"/>
    </row>
    <row r="992" spans="1:13">
      <c r="A992" s="1">
        <v>100006118</v>
      </c>
      <c r="B992" s="1" t="s">
        <v>1126</v>
      </c>
      <c r="C992" s="1" t="s">
        <v>1644</v>
      </c>
      <c r="D992" s="1" t="s">
        <v>176</v>
      </c>
      <c r="E992" s="21" t="s">
        <v>2051</v>
      </c>
      <c r="F992" s="1">
        <v>1</v>
      </c>
      <c r="G992" s="1">
        <v>1</v>
      </c>
      <c r="H992" s="1">
        <v>123</v>
      </c>
      <c r="I992" s="1">
        <v>280</v>
      </c>
      <c r="J992" s="1">
        <v>70</v>
      </c>
      <c r="K992" s="72" t="s">
        <v>6455</v>
      </c>
      <c r="L992" s="81"/>
      <c r="M992" s="78"/>
    </row>
    <row r="993" spans="1:13">
      <c r="A993" s="1">
        <v>100006127</v>
      </c>
      <c r="B993" s="1" t="s">
        <v>1126</v>
      </c>
      <c r="C993" s="1" t="s">
        <v>1628</v>
      </c>
      <c r="D993" s="1" t="s">
        <v>2053</v>
      </c>
      <c r="E993" s="21" t="s">
        <v>2054</v>
      </c>
      <c r="F993" s="1">
        <v>1</v>
      </c>
      <c r="G993" s="1">
        <v>1</v>
      </c>
      <c r="H993" s="1">
        <v>163</v>
      </c>
      <c r="I993" s="1">
        <v>280</v>
      </c>
      <c r="J993" s="1">
        <v>70</v>
      </c>
      <c r="K993" s="72" t="s">
        <v>6455</v>
      </c>
      <c r="L993" s="81"/>
      <c r="M993" s="78"/>
    </row>
    <row r="994" spans="1:13">
      <c r="A994" s="1">
        <v>100006132</v>
      </c>
      <c r="B994" s="1" t="s">
        <v>1126</v>
      </c>
      <c r="C994" s="1" t="s">
        <v>1644</v>
      </c>
      <c r="D994" s="1" t="s">
        <v>12</v>
      </c>
      <c r="E994" s="21" t="s">
        <v>2056</v>
      </c>
      <c r="F994" s="1">
        <v>1</v>
      </c>
      <c r="G994" s="1">
        <v>1</v>
      </c>
      <c r="H994" s="1">
        <v>23</v>
      </c>
      <c r="I994" s="1">
        <v>100</v>
      </c>
      <c r="J994" s="1">
        <v>25</v>
      </c>
      <c r="K994" s="72" t="s">
        <v>6455</v>
      </c>
      <c r="L994" s="81"/>
      <c r="M994" s="78"/>
    </row>
    <row r="995" spans="1:13">
      <c r="A995" s="1">
        <v>100006140</v>
      </c>
      <c r="B995" s="1" t="s">
        <v>1126</v>
      </c>
      <c r="C995" s="1" t="s">
        <v>1662</v>
      </c>
      <c r="D995" s="1" t="s">
        <v>176</v>
      </c>
      <c r="E995" s="21" t="s">
        <v>2058</v>
      </c>
      <c r="F995" s="1">
        <v>1</v>
      </c>
      <c r="G995" s="1">
        <v>1</v>
      </c>
      <c r="H995" s="1">
        <v>161</v>
      </c>
      <c r="I995" s="1">
        <v>280</v>
      </c>
      <c r="J995" s="1">
        <v>70</v>
      </c>
      <c r="K995" s="72" t="s">
        <v>6455</v>
      </c>
      <c r="L995" s="81"/>
      <c r="M995" s="78"/>
    </row>
    <row r="996" spans="1:13">
      <c r="A996" s="1">
        <v>100006141</v>
      </c>
      <c r="B996" s="1" t="s">
        <v>1126</v>
      </c>
      <c r="C996" s="1" t="s">
        <v>1662</v>
      </c>
      <c r="D996" s="1" t="s">
        <v>2060</v>
      </c>
      <c r="E996" s="21" t="s">
        <v>2058</v>
      </c>
      <c r="F996" s="1">
        <v>1</v>
      </c>
      <c r="G996" s="1">
        <v>1</v>
      </c>
      <c r="H996" s="1">
        <v>109</v>
      </c>
      <c r="I996" s="1">
        <v>280</v>
      </c>
      <c r="J996" s="1">
        <v>70</v>
      </c>
      <c r="K996" s="72" t="s">
        <v>6455</v>
      </c>
      <c r="L996" s="81"/>
      <c r="M996" s="78"/>
    </row>
    <row r="997" spans="1:13">
      <c r="A997" s="1">
        <v>100006145</v>
      </c>
      <c r="B997" s="1" t="s">
        <v>1126</v>
      </c>
      <c r="C997" s="1" t="s">
        <v>1628</v>
      </c>
      <c r="D997" s="1" t="s">
        <v>12</v>
      </c>
      <c r="E997" s="21" t="s">
        <v>2061</v>
      </c>
      <c r="F997" s="1">
        <v>1</v>
      </c>
      <c r="G997" s="1">
        <v>1</v>
      </c>
      <c r="H997" s="1">
        <v>127</v>
      </c>
      <c r="I997" s="1">
        <v>280</v>
      </c>
      <c r="J997" s="1">
        <v>70</v>
      </c>
      <c r="K997" s="72" t="s">
        <v>6455</v>
      </c>
      <c r="L997" s="81"/>
      <c r="M997" s="78"/>
    </row>
    <row r="998" spans="1:13">
      <c r="A998" s="1">
        <v>100006156</v>
      </c>
      <c r="B998" s="1" t="s">
        <v>1126</v>
      </c>
      <c r="C998" s="1" t="s">
        <v>1702</v>
      </c>
      <c r="D998" s="1" t="s">
        <v>12</v>
      </c>
      <c r="E998" s="21" t="s">
        <v>2063</v>
      </c>
      <c r="F998" s="1">
        <v>1</v>
      </c>
      <c r="G998" s="1">
        <v>1</v>
      </c>
      <c r="H998" s="1">
        <v>100</v>
      </c>
      <c r="I998" s="1">
        <v>280</v>
      </c>
      <c r="J998" s="1">
        <v>70</v>
      </c>
      <c r="K998" s="72" t="s">
        <v>6455</v>
      </c>
      <c r="L998" s="81"/>
      <c r="M998" s="78"/>
    </row>
    <row r="999" spans="1:13">
      <c r="A999" s="1">
        <v>100006157</v>
      </c>
      <c r="B999" s="1" t="s">
        <v>1126</v>
      </c>
      <c r="C999" s="1" t="s">
        <v>1644</v>
      </c>
      <c r="D999" s="1" t="s">
        <v>533</v>
      </c>
      <c r="E999" s="21" t="s">
        <v>2065</v>
      </c>
      <c r="F999" s="1">
        <v>1</v>
      </c>
      <c r="G999" s="1">
        <v>1</v>
      </c>
      <c r="H999" s="1">
        <v>13</v>
      </c>
      <c r="I999" s="1">
        <v>100</v>
      </c>
      <c r="J999" s="1">
        <v>25</v>
      </c>
      <c r="K999" s="72" t="s">
        <v>6455</v>
      </c>
      <c r="L999" s="81"/>
      <c r="M999" s="78"/>
    </row>
    <row r="1000" spans="1:13">
      <c r="A1000" s="1">
        <v>100006163</v>
      </c>
      <c r="B1000" s="1" t="s">
        <v>1126</v>
      </c>
      <c r="C1000" s="1" t="s">
        <v>1125</v>
      </c>
      <c r="D1000" s="1" t="s">
        <v>533</v>
      </c>
      <c r="E1000" s="21" t="s">
        <v>2067</v>
      </c>
      <c r="F1000" s="1">
        <v>1</v>
      </c>
      <c r="G1000" s="1">
        <v>1</v>
      </c>
      <c r="H1000" s="1">
        <v>176</v>
      </c>
      <c r="I1000" s="1">
        <v>280</v>
      </c>
      <c r="J1000" s="1">
        <v>70</v>
      </c>
      <c r="K1000" s="72" t="s">
        <v>6455</v>
      </c>
      <c r="L1000" s="81"/>
      <c r="M1000" s="78"/>
    </row>
    <row r="1001" spans="1:13">
      <c r="A1001" s="1">
        <v>100006169</v>
      </c>
      <c r="B1001" s="1" t="s">
        <v>1126</v>
      </c>
      <c r="C1001" s="1" t="s">
        <v>1631</v>
      </c>
      <c r="D1001" s="1" t="s">
        <v>176</v>
      </c>
      <c r="E1001" s="21" t="s">
        <v>2069</v>
      </c>
      <c r="F1001" s="1">
        <v>1</v>
      </c>
      <c r="G1001" s="1">
        <v>1</v>
      </c>
      <c r="H1001" s="1">
        <v>225</v>
      </c>
      <c r="I1001" s="1">
        <v>400</v>
      </c>
      <c r="J1001" s="1">
        <v>100</v>
      </c>
      <c r="K1001" s="72" t="s">
        <v>6455</v>
      </c>
      <c r="L1001" s="81"/>
      <c r="M1001" s="78"/>
    </row>
    <row r="1002" spans="1:13">
      <c r="A1002" s="1">
        <v>100006174</v>
      </c>
      <c r="B1002" s="1" t="s">
        <v>1126</v>
      </c>
      <c r="C1002" s="1" t="s">
        <v>1644</v>
      </c>
      <c r="D1002" s="1" t="s">
        <v>2071</v>
      </c>
      <c r="E1002" s="21" t="s">
        <v>2072</v>
      </c>
      <c r="F1002" s="1">
        <v>1</v>
      </c>
      <c r="G1002" s="1">
        <v>1</v>
      </c>
      <c r="H1002" s="1">
        <v>221</v>
      </c>
      <c r="I1002" s="1">
        <v>400</v>
      </c>
      <c r="J1002" s="1">
        <v>100</v>
      </c>
      <c r="K1002" s="72" t="s">
        <v>6455</v>
      </c>
      <c r="L1002" s="81"/>
      <c r="M1002" s="78"/>
    </row>
    <row r="1003" spans="1:13">
      <c r="A1003" s="1">
        <v>100006181</v>
      </c>
      <c r="B1003" s="1" t="s">
        <v>1126</v>
      </c>
      <c r="C1003" s="1" t="s">
        <v>1628</v>
      </c>
      <c r="D1003" s="1" t="s">
        <v>533</v>
      </c>
      <c r="E1003" s="21" t="s">
        <v>2074</v>
      </c>
      <c r="F1003" s="1">
        <v>1</v>
      </c>
      <c r="G1003" s="1">
        <v>1</v>
      </c>
      <c r="H1003" s="1">
        <v>138</v>
      </c>
      <c r="I1003" s="1">
        <v>280</v>
      </c>
      <c r="J1003" s="1">
        <v>70</v>
      </c>
      <c r="K1003" s="72" t="s">
        <v>6455</v>
      </c>
      <c r="L1003" s="81"/>
      <c r="M1003" s="78"/>
    </row>
    <row r="1004" spans="1:13">
      <c r="A1004" s="1">
        <v>100006185</v>
      </c>
      <c r="B1004" s="1" t="s">
        <v>1126</v>
      </c>
      <c r="C1004" s="1" t="s">
        <v>1628</v>
      </c>
      <c r="D1004" s="1" t="s">
        <v>12</v>
      </c>
      <c r="E1004" s="21" t="s">
        <v>2076</v>
      </c>
      <c r="F1004" s="1">
        <v>1</v>
      </c>
      <c r="G1004" s="1">
        <v>1</v>
      </c>
      <c r="H1004" s="1">
        <v>10</v>
      </c>
      <c r="I1004" s="1">
        <v>100</v>
      </c>
      <c r="J1004" s="1">
        <v>25</v>
      </c>
      <c r="K1004" s="72" t="s">
        <v>6455</v>
      </c>
      <c r="L1004" s="81"/>
      <c r="M1004" s="78"/>
    </row>
    <row r="1005" spans="1:13">
      <c r="A1005" s="1">
        <v>100006187</v>
      </c>
      <c r="B1005" s="1" t="s">
        <v>1126</v>
      </c>
      <c r="C1005" s="1" t="s">
        <v>1628</v>
      </c>
      <c r="D1005" s="1" t="s">
        <v>2078</v>
      </c>
      <c r="E1005" s="21" t="s">
        <v>2079</v>
      </c>
      <c r="F1005" s="1">
        <v>1</v>
      </c>
      <c r="G1005" s="1">
        <v>1</v>
      </c>
      <c r="H1005" s="1">
        <v>132</v>
      </c>
      <c r="I1005" s="1">
        <v>280</v>
      </c>
      <c r="J1005" s="1">
        <v>70</v>
      </c>
      <c r="K1005" s="72" t="s">
        <v>6455</v>
      </c>
      <c r="L1005" s="81"/>
      <c r="M1005" s="78"/>
    </row>
    <row r="1006" spans="1:13">
      <c r="A1006" s="1">
        <v>100006190</v>
      </c>
      <c r="B1006" s="1" t="s">
        <v>1126</v>
      </c>
      <c r="C1006" s="1" t="s">
        <v>1623</v>
      </c>
      <c r="D1006" s="1" t="s">
        <v>176</v>
      </c>
      <c r="E1006" s="21" t="s">
        <v>2080</v>
      </c>
      <c r="F1006" s="1">
        <v>1</v>
      </c>
      <c r="G1006" s="1">
        <v>1</v>
      </c>
      <c r="H1006" s="1">
        <v>69</v>
      </c>
      <c r="I1006" s="1">
        <v>230</v>
      </c>
      <c r="J1006" s="1">
        <v>60</v>
      </c>
      <c r="K1006" s="72" t="s">
        <v>6455</v>
      </c>
      <c r="L1006" s="81"/>
      <c r="M1006" s="78"/>
    </row>
    <row r="1007" spans="1:13">
      <c r="A1007" s="1">
        <v>100006198</v>
      </c>
      <c r="B1007" s="1" t="s">
        <v>1126</v>
      </c>
      <c r="C1007" s="1" t="s">
        <v>1125</v>
      </c>
      <c r="D1007" s="1" t="s">
        <v>176</v>
      </c>
      <c r="E1007" s="21" t="s">
        <v>2082</v>
      </c>
      <c r="F1007" s="1">
        <v>1</v>
      </c>
      <c r="G1007" s="1">
        <v>1</v>
      </c>
      <c r="H1007" s="1">
        <v>141</v>
      </c>
      <c r="I1007" s="1">
        <v>280</v>
      </c>
      <c r="J1007" s="1">
        <v>70</v>
      </c>
      <c r="K1007" s="72" t="s">
        <v>6455</v>
      </c>
      <c r="L1007" s="81"/>
      <c r="M1007" s="78"/>
    </row>
    <row r="1008" spans="1:13">
      <c r="A1008" s="1">
        <v>100006199</v>
      </c>
      <c r="B1008" s="1" t="s">
        <v>1126</v>
      </c>
      <c r="C1008" s="1" t="s">
        <v>1125</v>
      </c>
      <c r="D1008" s="1" t="s">
        <v>2084</v>
      </c>
      <c r="E1008" s="21" t="s">
        <v>2082</v>
      </c>
      <c r="F1008" s="1">
        <v>1</v>
      </c>
      <c r="G1008" s="1">
        <v>1</v>
      </c>
      <c r="H1008" s="1">
        <v>138</v>
      </c>
      <c r="I1008" s="1">
        <v>280</v>
      </c>
      <c r="J1008" s="1">
        <v>70</v>
      </c>
      <c r="K1008" s="72" t="s">
        <v>6455</v>
      </c>
      <c r="L1008" s="81"/>
      <c r="M1008" s="78"/>
    </row>
    <row r="1009" spans="1:13">
      <c r="A1009" s="1">
        <v>100006203</v>
      </c>
      <c r="B1009" s="1" t="s">
        <v>1126</v>
      </c>
      <c r="C1009" s="1" t="s">
        <v>1702</v>
      </c>
      <c r="D1009" s="1" t="s">
        <v>12</v>
      </c>
      <c r="E1009" s="21" t="s">
        <v>2085</v>
      </c>
      <c r="F1009" s="1">
        <v>1</v>
      </c>
      <c r="G1009" s="1">
        <v>1</v>
      </c>
      <c r="H1009" s="1">
        <v>227</v>
      </c>
      <c r="I1009" s="1">
        <v>400</v>
      </c>
      <c r="J1009" s="1">
        <v>100</v>
      </c>
      <c r="K1009" s="72" t="s">
        <v>6455</v>
      </c>
      <c r="L1009" s="81"/>
      <c r="M1009" s="78"/>
    </row>
    <row r="1010" spans="1:13">
      <c r="A1010" s="1">
        <v>100006213</v>
      </c>
      <c r="B1010" s="1" t="s">
        <v>1126</v>
      </c>
      <c r="C1010" s="1" t="s">
        <v>1644</v>
      </c>
      <c r="D1010" s="1" t="s">
        <v>533</v>
      </c>
      <c r="E1010" s="21" t="s">
        <v>2087</v>
      </c>
      <c r="F1010" s="1">
        <v>1</v>
      </c>
      <c r="G1010" s="1">
        <v>1</v>
      </c>
      <c r="H1010" s="1">
        <v>33</v>
      </c>
      <c r="I1010" s="1">
        <v>150</v>
      </c>
      <c r="J1010" s="1">
        <v>40</v>
      </c>
      <c r="K1010" s="72" t="s">
        <v>6455</v>
      </c>
      <c r="L1010" s="81"/>
      <c r="M1010" s="78"/>
    </row>
    <row r="1011" spans="1:13">
      <c r="A1011" s="1">
        <v>100006214</v>
      </c>
      <c r="B1011" s="1" t="s">
        <v>1126</v>
      </c>
      <c r="C1011" s="1" t="s">
        <v>1644</v>
      </c>
      <c r="D1011" s="1" t="s">
        <v>12</v>
      </c>
      <c r="E1011" s="21" t="s">
        <v>2087</v>
      </c>
      <c r="F1011" s="1">
        <v>1</v>
      </c>
      <c r="G1011" s="1">
        <v>1</v>
      </c>
      <c r="H1011" s="1">
        <v>248</v>
      </c>
      <c r="I1011" s="1">
        <v>400</v>
      </c>
      <c r="J1011" s="1">
        <v>100</v>
      </c>
      <c r="K1011" s="72" t="s">
        <v>6455</v>
      </c>
      <c r="L1011" s="81"/>
      <c r="M1011" s="78"/>
    </row>
    <row r="1012" spans="1:13">
      <c r="A1012" s="1">
        <v>100006219</v>
      </c>
      <c r="B1012" s="1" t="s">
        <v>1126</v>
      </c>
      <c r="C1012" s="1" t="s">
        <v>1702</v>
      </c>
      <c r="D1012" s="1" t="s">
        <v>176</v>
      </c>
      <c r="E1012" s="21" t="s">
        <v>2089</v>
      </c>
      <c r="F1012" s="1">
        <v>1</v>
      </c>
      <c r="G1012" s="1">
        <v>1</v>
      </c>
      <c r="H1012" s="1">
        <v>133</v>
      </c>
      <c r="I1012" s="1">
        <v>280</v>
      </c>
      <c r="J1012" s="1">
        <v>70</v>
      </c>
      <c r="K1012" s="72" t="s">
        <v>6455</v>
      </c>
      <c r="L1012" s="81"/>
      <c r="M1012" s="78"/>
    </row>
    <row r="1013" spans="1:13">
      <c r="A1013" s="1">
        <v>100006226</v>
      </c>
      <c r="B1013" s="1" t="s">
        <v>1126</v>
      </c>
      <c r="C1013" s="1" t="s">
        <v>1631</v>
      </c>
      <c r="D1013" s="1" t="s">
        <v>12</v>
      </c>
      <c r="E1013" s="21" t="s">
        <v>2091</v>
      </c>
      <c r="F1013" s="1">
        <v>1</v>
      </c>
      <c r="G1013" s="1">
        <v>1</v>
      </c>
      <c r="H1013" s="1">
        <v>18</v>
      </c>
      <c r="I1013" s="1">
        <v>100</v>
      </c>
      <c r="J1013" s="1">
        <v>25</v>
      </c>
      <c r="K1013" s="72" t="s">
        <v>6455</v>
      </c>
      <c r="L1013" s="81"/>
      <c r="M1013" s="78"/>
    </row>
    <row r="1014" spans="1:13">
      <c r="A1014" s="1">
        <v>100006230</v>
      </c>
      <c r="B1014" s="1" t="s">
        <v>1126</v>
      </c>
      <c r="C1014" s="1" t="s">
        <v>1702</v>
      </c>
      <c r="D1014" s="1" t="s">
        <v>911</v>
      </c>
      <c r="E1014" s="21" t="s">
        <v>2093</v>
      </c>
      <c r="F1014" s="1">
        <v>1</v>
      </c>
      <c r="G1014" s="1">
        <v>1</v>
      </c>
      <c r="H1014" s="1">
        <v>249</v>
      </c>
      <c r="I1014" s="1">
        <v>400</v>
      </c>
      <c r="J1014" s="1">
        <v>100</v>
      </c>
      <c r="K1014" s="72" t="s">
        <v>6455</v>
      </c>
      <c r="L1014" s="81"/>
      <c r="M1014" s="78"/>
    </row>
    <row r="1015" spans="1:13">
      <c r="A1015" s="1">
        <v>100006236</v>
      </c>
      <c r="B1015" s="1" t="s">
        <v>1126</v>
      </c>
      <c r="C1015" s="1" t="s">
        <v>1662</v>
      </c>
      <c r="D1015" s="1" t="s">
        <v>12</v>
      </c>
      <c r="E1015" s="21" t="s">
        <v>2095</v>
      </c>
      <c r="F1015" s="1">
        <v>1</v>
      </c>
      <c r="G1015" s="1">
        <v>1</v>
      </c>
      <c r="H1015" s="1">
        <v>174</v>
      </c>
      <c r="I1015" s="1">
        <v>280</v>
      </c>
      <c r="J1015" s="1">
        <v>70</v>
      </c>
      <c r="K1015" s="72" t="s">
        <v>6455</v>
      </c>
      <c r="L1015" s="81"/>
      <c r="M1015" s="78"/>
    </row>
    <row r="1016" spans="1:13">
      <c r="A1016" s="1">
        <v>100006237</v>
      </c>
      <c r="B1016" s="1" t="s">
        <v>1126</v>
      </c>
      <c r="C1016" s="1" t="s">
        <v>1662</v>
      </c>
      <c r="D1016" s="1" t="s">
        <v>533</v>
      </c>
      <c r="E1016" s="21" t="s">
        <v>2095</v>
      </c>
      <c r="F1016" s="1">
        <v>1</v>
      </c>
      <c r="G1016" s="1">
        <v>1</v>
      </c>
      <c r="H1016" s="1">
        <v>132</v>
      </c>
      <c r="I1016" s="1">
        <v>280</v>
      </c>
      <c r="J1016" s="1">
        <v>70</v>
      </c>
      <c r="K1016" s="72" t="s">
        <v>6455</v>
      </c>
      <c r="L1016" s="81"/>
      <c r="M1016" s="78"/>
    </row>
    <row r="1017" spans="1:13">
      <c r="A1017" s="1">
        <v>100006241</v>
      </c>
      <c r="B1017" s="1" t="s">
        <v>1126</v>
      </c>
      <c r="C1017" s="1" t="s">
        <v>1644</v>
      </c>
      <c r="D1017" s="1" t="s">
        <v>390</v>
      </c>
      <c r="E1017" s="21" t="s">
        <v>2097</v>
      </c>
      <c r="F1017" s="1">
        <v>1</v>
      </c>
      <c r="G1017" s="1">
        <v>1</v>
      </c>
      <c r="H1017" s="1">
        <v>320</v>
      </c>
      <c r="I1017" s="1">
        <v>470</v>
      </c>
      <c r="J1017" s="1">
        <v>120</v>
      </c>
      <c r="K1017" s="72" t="s">
        <v>6455</v>
      </c>
      <c r="L1017" s="81"/>
      <c r="M1017" s="78"/>
    </row>
    <row r="1018" spans="1:13">
      <c r="A1018" s="1">
        <v>100006248</v>
      </c>
      <c r="B1018" s="1" t="s">
        <v>1126</v>
      </c>
      <c r="C1018" s="1" t="s">
        <v>1644</v>
      </c>
      <c r="D1018" s="1" t="s">
        <v>12</v>
      </c>
      <c r="E1018" s="21" t="s">
        <v>2098</v>
      </c>
      <c r="F1018" s="1">
        <v>1</v>
      </c>
      <c r="G1018" s="1">
        <v>1</v>
      </c>
      <c r="H1018" s="1">
        <v>267</v>
      </c>
      <c r="I1018" s="1">
        <v>400</v>
      </c>
      <c r="J1018" s="1">
        <v>100</v>
      </c>
      <c r="K1018" s="72" t="s">
        <v>6455</v>
      </c>
      <c r="L1018" s="81"/>
      <c r="M1018" s="78"/>
    </row>
    <row r="1019" spans="1:13">
      <c r="A1019" s="1">
        <v>100006252</v>
      </c>
      <c r="B1019" s="1" t="s">
        <v>1126</v>
      </c>
      <c r="C1019" s="1" t="s">
        <v>1631</v>
      </c>
      <c r="D1019" s="1" t="s">
        <v>2100</v>
      </c>
      <c r="E1019" s="21" t="s">
        <v>2101</v>
      </c>
      <c r="F1019" s="1">
        <v>1</v>
      </c>
      <c r="G1019" s="1">
        <v>1</v>
      </c>
      <c r="H1019" s="1">
        <v>315</v>
      </c>
      <c r="I1019" s="1">
        <v>470</v>
      </c>
      <c r="J1019" s="1">
        <v>120</v>
      </c>
      <c r="K1019" s="72" t="s">
        <v>6455</v>
      </c>
      <c r="L1019" s="81"/>
      <c r="M1019" s="78"/>
    </row>
    <row r="1020" spans="1:13">
      <c r="A1020" s="1">
        <v>100006254</v>
      </c>
      <c r="B1020" s="1" t="s">
        <v>1126</v>
      </c>
      <c r="C1020" s="1" t="s">
        <v>1631</v>
      </c>
      <c r="D1020" s="1" t="s">
        <v>18</v>
      </c>
      <c r="E1020" s="21" t="s">
        <v>2102</v>
      </c>
      <c r="F1020" s="1">
        <v>1</v>
      </c>
      <c r="G1020" s="1">
        <v>1</v>
      </c>
      <c r="H1020" s="1">
        <v>610</v>
      </c>
      <c r="I1020" s="1">
        <v>570</v>
      </c>
      <c r="J1020" s="1">
        <v>140</v>
      </c>
      <c r="K1020" s="72" t="s">
        <v>6455</v>
      </c>
      <c r="L1020" s="81"/>
      <c r="M1020" s="78"/>
    </row>
    <row r="1021" spans="1:13">
      <c r="A1021" s="1">
        <v>100006256</v>
      </c>
      <c r="B1021" s="1" t="s">
        <v>1126</v>
      </c>
      <c r="C1021" s="1" t="s">
        <v>1631</v>
      </c>
      <c r="D1021" s="1" t="s">
        <v>2103</v>
      </c>
      <c r="E1021" s="21" t="s">
        <v>2104</v>
      </c>
      <c r="F1021" s="1">
        <v>1</v>
      </c>
      <c r="G1021" s="1">
        <v>1</v>
      </c>
      <c r="H1021" s="1">
        <v>261</v>
      </c>
      <c r="I1021" s="1">
        <v>400</v>
      </c>
      <c r="J1021" s="1">
        <v>100</v>
      </c>
      <c r="K1021" s="72" t="s">
        <v>6455</v>
      </c>
      <c r="L1021" s="81"/>
      <c r="M1021" s="78"/>
    </row>
    <row r="1022" spans="1:13">
      <c r="A1022" s="1">
        <v>100006257</v>
      </c>
      <c r="B1022" s="1" t="s">
        <v>1126</v>
      </c>
      <c r="C1022" s="1" t="s">
        <v>1631</v>
      </c>
      <c r="D1022" s="1" t="s">
        <v>1954</v>
      </c>
      <c r="E1022" s="21" t="s">
        <v>2104</v>
      </c>
      <c r="F1022" s="1">
        <v>1</v>
      </c>
      <c r="G1022" s="1">
        <v>1</v>
      </c>
      <c r="H1022" s="1">
        <v>127</v>
      </c>
      <c r="I1022" s="1">
        <v>280</v>
      </c>
      <c r="J1022" s="1">
        <v>70</v>
      </c>
      <c r="K1022" s="72" t="s">
        <v>6455</v>
      </c>
      <c r="L1022" s="81"/>
      <c r="M1022" s="78"/>
    </row>
    <row r="1023" spans="1:13">
      <c r="A1023" s="1">
        <v>100006262</v>
      </c>
      <c r="B1023" s="1" t="s">
        <v>1126</v>
      </c>
      <c r="C1023" s="1" t="s">
        <v>1631</v>
      </c>
      <c r="D1023" s="1" t="s">
        <v>176</v>
      </c>
      <c r="E1023" s="21" t="s">
        <v>2106</v>
      </c>
      <c r="F1023" s="1">
        <v>1</v>
      </c>
      <c r="G1023" s="1">
        <v>1</v>
      </c>
      <c r="H1023" s="1">
        <v>289</v>
      </c>
      <c r="I1023" s="1">
        <v>400</v>
      </c>
      <c r="J1023" s="1">
        <v>100</v>
      </c>
      <c r="K1023" s="72" t="s">
        <v>6455</v>
      </c>
      <c r="L1023" s="81"/>
      <c r="M1023" s="78"/>
    </row>
    <row r="1024" spans="1:13">
      <c r="A1024" s="1">
        <v>100006267</v>
      </c>
      <c r="B1024" s="1" t="s">
        <v>1126</v>
      </c>
      <c r="C1024" s="1" t="s">
        <v>1631</v>
      </c>
      <c r="D1024" s="1" t="s">
        <v>100</v>
      </c>
      <c r="E1024" s="21" t="s">
        <v>2108</v>
      </c>
      <c r="F1024" s="1">
        <v>1</v>
      </c>
      <c r="G1024" s="1">
        <v>1</v>
      </c>
      <c r="H1024" s="1">
        <v>322</v>
      </c>
      <c r="I1024" s="1">
        <v>470</v>
      </c>
      <c r="J1024" s="1">
        <v>120</v>
      </c>
      <c r="K1024" s="72" t="s">
        <v>6455</v>
      </c>
      <c r="L1024" s="81"/>
      <c r="M1024" s="78"/>
    </row>
    <row r="1025" spans="1:13">
      <c r="A1025" s="1">
        <v>100006269</v>
      </c>
      <c r="B1025" s="1" t="s">
        <v>1126</v>
      </c>
      <c r="C1025" s="1" t="s">
        <v>1631</v>
      </c>
      <c r="D1025" s="1" t="s">
        <v>12</v>
      </c>
      <c r="E1025" s="21" t="s">
        <v>2109</v>
      </c>
      <c r="F1025" s="1">
        <v>1</v>
      </c>
      <c r="G1025" s="1">
        <v>1</v>
      </c>
      <c r="H1025" s="1">
        <v>609</v>
      </c>
      <c r="I1025" s="1">
        <v>570</v>
      </c>
      <c r="J1025" s="1">
        <v>140</v>
      </c>
      <c r="K1025" s="72" t="s">
        <v>6455</v>
      </c>
      <c r="L1025" s="81"/>
      <c r="M1025" s="78"/>
    </row>
    <row r="1026" spans="1:13">
      <c r="A1026" s="1">
        <v>100006278</v>
      </c>
      <c r="B1026" s="1" t="s">
        <v>1126</v>
      </c>
      <c r="C1026" s="1" t="s">
        <v>1631</v>
      </c>
      <c r="D1026" s="1" t="s">
        <v>1902</v>
      </c>
      <c r="E1026" s="21" t="s">
        <v>2110</v>
      </c>
      <c r="F1026" s="1">
        <v>1</v>
      </c>
      <c r="G1026" s="1">
        <v>1</v>
      </c>
      <c r="H1026" s="1">
        <v>166</v>
      </c>
      <c r="I1026" s="1">
        <v>280</v>
      </c>
      <c r="J1026" s="1">
        <v>70</v>
      </c>
      <c r="K1026" s="72" t="s">
        <v>6455</v>
      </c>
      <c r="L1026" s="81"/>
      <c r="M1026" s="78"/>
    </row>
    <row r="1027" spans="1:13">
      <c r="A1027" s="1">
        <v>100006281</v>
      </c>
      <c r="B1027" s="1" t="s">
        <v>1126</v>
      </c>
      <c r="C1027" s="1" t="s">
        <v>1631</v>
      </c>
      <c r="D1027" s="1" t="s">
        <v>2111</v>
      </c>
      <c r="E1027" s="21" t="s">
        <v>2112</v>
      </c>
      <c r="F1027" s="1">
        <v>1</v>
      </c>
      <c r="G1027" s="1">
        <v>1</v>
      </c>
      <c r="H1027" s="1">
        <v>329</v>
      </c>
      <c r="I1027" s="1">
        <v>470</v>
      </c>
      <c r="J1027" s="1">
        <v>120</v>
      </c>
      <c r="K1027" s="72" t="s">
        <v>6455</v>
      </c>
      <c r="L1027" s="81"/>
      <c r="M1027" s="78"/>
    </row>
    <row r="1028" spans="1:13">
      <c r="A1028" s="1">
        <v>100006299</v>
      </c>
      <c r="B1028" s="1" t="s">
        <v>1126</v>
      </c>
      <c r="C1028" s="1" t="s">
        <v>1631</v>
      </c>
      <c r="D1028" s="1" t="s">
        <v>2116</v>
      </c>
      <c r="E1028" s="21" t="s">
        <v>2117</v>
      </c>
      <c r="F1028" s="1">
        <v>1</v>
      </c>
      <c r="G1028" s="1">
        <v>1</v>
      </c>
      <c r="H1028" s="1">
        <v>257</v>
      </c>
      <c r="I1028" s="1">
        <v>400</v>
      </c>
      <c r="J1028" s="1">
        <v>100</v>
      </c>
      <c r="K1028" s="72" t="s">
        <v>6455</v>
      </c>
      <c r="L1028" s="81"/>
      <c r="M1028" s="78"/>
    </row>
    <row r="1029" spans="1:13">
      <c r="A1029" s="1">
        <v>100006303</v>
      </c>
      <c r="B1029" s="1" t="s">
        <v>1126</v>
      </c>
      <c r="C1029" s="1" t="s">
        <v>1631</v>
      </c>
      <c r="D1029" s="1" t="s">
        <v>750</v>
      </c>
      <c r="E1029" s="21" t="s">
        <v>2118</v>
      </c>
      <c r="F1029" s="1">
        <v>1</v>
      </c>
      <c r="G1029" s="1">
        <v>1</v>
      </c>
      <c r="H1029" s="1">
        <v>300</v>
      </c>
      <c r="I1029" s="1">
        <v>470</v>
      </c>
      <c r="J1029" s="1">
        <v>120</v>
      </c>
      <c r="K1029" s="72" t="s">
        <v>6455</v>
      </c>
      <c r="L1029" s="81"/>
      <c r="M1029" s="78"/>
    </row>
    <row r="1030" spans="1:13">
      <c r="A1030" s="1">
        <v>100006304</v>
      </c>
      <c r="B1030" s="1" t="s">
        <v>1126</v>
      </c>
      <c r="C1030" s="1" t="s">
        <v>1631</v>
      </c>
      <c r="D1030" s="1" t="s">
        <v>1830</v>
      </c>
      <c r="E1030" s="21" t="s">
        <v>2119</v>
      </c>
      <c r="F1030" s="1">
        <v>1</v>
      </c>
      <c r="G1030" s="1">
        <v>1</v>
      </c>
      <c r="H1030" s="1">
        <v>425</v>
      </c>
      <c r="I1030" s="1">
        <v>470</v>
      </c>
      <c r="J1030" s="1">
        <v>120</v>
      </c>
      <c r="K1030" s="72" t="s">
        <v>6455</v>
      </c>
      <c r="L1030" s="81"/>
      <c r="M1030" s="78"/>
    </row>
    <row r="1031" spans="1:13">
      <c r="A1031" s="1">
        <v>100006306</v>
      </c>
      <c r="B1031" s="1" t="s">
        <v>1126</v>
      </c>
      <c r="C1031" s="1" t="s">
        <v>1631</v>
      </c>
      <c r="D1031" s="1" t="s">
        <v>2120</v>
      </c>
      <c r="E1031" s="21" t="s">
        <v>2121</v>
      </c>
      <c r="F1031" s="1">
        <v>1</v>
      </c>
      <c r="G1031" s="1">
        <v>1</v>
      </c>
      <c r="H1031" s="1">
        <v>320</v>
      </c>
      <c r="I1031" s="1">
        <v>470</v>
      </c>
      <c r="J1031" s="1">
        <v>120</v>
      </c>
      <c r="K1031" s="72" t="s">
        <v>6455</v>
      </c>
      <c r="L1031" s="81"/>
      <c r="M1031" s="78"/>
    </row>
    <row r="1032" spans="1:13">
      <c r="A1032" s="1">
        <v>100006314</v>
      </c>
      <c r="B1032" s="1" t="s">
        <v>1126</v>
      </c>
      <c r="C1032" s="1" t="s">
        <v>1631</v>
      </c>
      <c r="D1032" s="1" t="s">
        <v>87</v>
      </c>
      <c r="E1032" s="21" t="s">
        <v>2104</v>
      </c>
      <c r="F1032" s="1">
        <v>1</v>
      </c>
      <c r="G1032" s="1">
        <v>1</v>
      </c>
      <c r="H1032" s="1">
        <v>288</v>
      </c>
      <c r="I1032" s="1">
        <v>400</v>
      </c>
      <c r="J1032" s="1">
        <v>100</v>
      </c>
      <c r="K1032" s="72" t="s">
        <v>6455</v>
      </c>
      <c r="L1032" s="81"/>
      <c r="M1032" s="78"/>
    </row>
    <row r="1033" spans="1:13">
      <c r="A1033" s="1">
        <v>100006316</v>
      </c>
      <c r="B1033" s="1" t="s">
        <v>1126</v>
      </c>
      <c r="C1033" s="1" t="s">
        <v>1631</v>
      </c>
      <c r="D1033" s="1" t="s">
        <v>12</v>
      </c>
      <c r="E1033" s="21" t="s">
        <v>2123</v>
      </c>
      <c r="F1033" s="1">
        <v>1</v>
      </c>
      <c r="G1033" s="1">
        <v>1</v>
      </c>
      <c r="H1033" s="1">
        <v>726</v>
      </c>
      <c r="I1033" s="1">
        <v>740</v>
      </c>
      <c r="J1033" s="1">
        <v>190</v>
      </c>
      <c r="K1033" s="72" t="s">
        <v>6455</v>
      </c>
      <c r="L1033" s="81"/>
      <c r="M1033" s="78"/>
    </row>
    <row r="1034" spans="1:13">
      <c r="A1034" s="1">
        <v>100006326</v>
      </c>
      <c r="B1034" s="1" t="s">
        <v>1126</v>
      </c>
      <c r="C1034" s="1" t="s">
        <v>1631</v>
      </c>
      <c r="D1034" s="1" t="s">
        <v>2124</v>
      </c>
      <c r="E1034" s="21" t="s">
        <v>2125</v>
      </c>
      <c r="F1034" s="1">
        <v>1</v>
      </c>
      <c r="G1034" s="1">
        <v>1</v>
      </c>
      <c r="H1034" s="1">
        <v>355</v>
      </c>
      <c r="I1034" s="1">
        <v>470</v>
      </c>
      <c r="J1034" s="1">
        <v>120</v>
      </c>
      <c r="K1034" s="72" t="s">
        <v>6455</v>
      </c>
      <c r="L1034" s="81"/>
      <c r="M1034" s="78"/>
    </row>
    <row r="1035" spans="1:13">
      <c r="A1035" s="1">
        <v>100006330</v>
      </c>
      <c r="B1035" s="1" t="s">
        <v>1126</v>
      </c>
      <c r="C1035" s="1" t="s">
        <v>1631</v>
      </c>
      <c r="D1035" s="1" t="s">
        <v>12</v>
      </c>
      <c r="E1035" s="21" t="s">
        <v>2126</v>
      </c>
      <c r="F1035" s="1">
        <v>1</v>
      </c>
      <c r="G1035" s="1">
        <v>1</v>
      </c>
      <c r="H1035" s="1">
        <v>710</v>
      </c>
      <c r="I1035" s="1">
        <v>740</v>
      </c>
      <c r="J1035" s="1">
        <v>190</v>
      </c>
      <c r="K1035" s="72" t="s">
        <v>6455</v>
      </c>
      <c r="L1035" s="81"/>
      <c r="M1035" s="78"/>
    </row>
    <row r="1036" spans="1:13">
      <c r="A1036" s="1">
        <v>100006339</v>
      </c>
      <c r="B1036" s="1" t="s">
        <v>1126</v>
      </c>
      <c r="C1036" s="1" t="s">
        <v>1702</v>
      </c>
      <c r="D1036" s="1" t="s">
        <v>12</v>
      </c>
      <c r="E1036" s="21" t="s">
        <v>2127</v>
      </c>
      <c r="F1036" s="1">
        <v>1</v>
      </c>
      <c r="G1036" s="1">
        <v>1</v>
      </c>
      <c r="H1036" s="1">
        <v>424</v>
      </c>
      <c r="I1036" s="1">
        <v>470</v>
      </c>
      <c r="J1036" s="1">
        <v>120</v>
      </c>
      <c r="K1036" s="72" t="s">
        <v>6455</v>
      </c>
      <c r="L1036" s="81"/>
      <c r="M1036" s="78"/>
    </row>
    <row r="1037" spans="1:13">
      <c r="A1037" s="1">
        <v>100006348</v>
      </c>
      <c r="B1037" s="1" t="s">
        <v>1126</v>
      </c>
      <c r="C1037" s="1" t="s">
        <v>1662</v>
      </c>
      <c r="D1037" s="1" t="s">
        <v>176</v>
      </c>
      <c r="E1037" s="21" t="s">
        <v>2129</v>
      </c>
      <c r="F1037" s="1">
        <v>1</v>
      </c>
      <c r="G1037" s="1">
        <v>1</v>
      </c>
      <c r="H1037" s="1">
        <v>200</v>
      </c>
      <c r="I1037" s="1">
        <v>400</v>
      </c>
      <c r="J1037" s="1">
        <v>100</v>
      </c>
      <c r="K1037" s="72" t="s">
        <v>6455</v>
      </c>
      <c r="L1037" s="81"/>
      <c r="M1037" s="78"/>
    </row>
    <row r="1038" spans="1:13">
      <c r="A1038" s="1">
        <v>100006356</v>
      </c>
      <c r="B1038" s="1" t="s">
        <v>1126</v>
      </c>
      <c r="C1038" s="1" t="s">
        <v>1628</v>
      </c>
      <c r="D1038" s="1" t="s">
        <v>176</v>
      </c>
      <c r="E1038" s="21" t="s">
        <v>2131</v>
      </c>
      <c r="F1038" s="1">
        <v>1</v>
      </c>
      <c r="G1038" s="1">
        <v>1</v>
      </c>
      <c r="H1038" s="1">
        <v>99</v>
      </c>
      <c r="I1038" s="1">
        <v>230</v>
      </c>
      <c r="J1038" s="1">
        <v>60</v>
      </c>
      <c r="K1038" s="72" t="s">
        <v>6455</v>
      </c>
      <c r="L1038" s="81"/>
      <c r="M1038" s="78"/>
    </row>
    <row r="1039" spans="1:13">
      <c r="A1039" s="1">
        <v>100006365</v>
      </c>
      <c r="B1039" s="1" t="s">
        <v>1126</v>
      </c>
      <c r="C1039" s="1" t="s">
        <v>1628</v>
      </c>
      <c r="D1039" s="1" t="s">
        <v>710</v>
      </c>
      <c r="E1039" s="21" t="s">
        <v>2133</v>
      </c>
      <c r="F1039" s="1">
        <v>1</v>
      </c>
      <c r="G1039" s="1">
        <v>1</v>
      </c>
      <c r="H1039" s="1">
        <v>331</v>
      </c>
      <c r="I1039" s="1">
        <v>470</v>
      </c>
      <c r="J1039" s="1">
        <v>120</v>
      </c>
      <c r="K1039" s="72" t="s">
        <v>6455</v>
      </c>
      <c r="L1039" s="81"/>
      <c r="M1039" s="78"/>
    </row>
    <row r="1040" spans="1:13">
      <c r="A1040" s="1">
        <v>100006366</v>
      </c>
      <c r="B1040" s="1" t="s">
        <v>1126</v>
      </c>
      <c r="C1040" s="1" t="s">
        <v>1628</v>
      </c>
      <c r="D1040" s="1" t="s">
        <v>2135</v>
      </c>
      <c r="E1040" s="21" t="s">
        <v>2133</v>
      </c>
      <c r="F1040" s="1">
        <v>1</v>
      </c>
      <c r="G1040" s="1">
        <v>1</v>
      </c>
      <c r="H1040" s="1">
        <v>154</v>
      </c>
      <c r="I1040" s="1">
        <v>280</v>
      </c>
      <c r="J1040" s="1">
        <v>70</v>
      </c>
      <c r="K1040" s="72" t="s">
        <v>6455</v>
      </c>
      <c r="L1040" s="81"/>
      <c r="M1040" s="78"/>
    </row>
    <row r="1041" spans="1:13">
      <c r="A1041" s="1">
        <v>100006374</v>
      </c>
      <c r="B1041" s="1" t="s">
        <v>1126</v>
      </c>
      <c r="C1041" s="1" t="s">
        <v>1125</v>
      </c>
      <c r="D1041" s="1" t="s">
        <v>533</v>
      </c>
      <c r="E1041" s="21" t="s">
        <v>2136</v>
      </c>
      <c r="F1041" s="1">
        <v>1</v>
      </c>
      <c r="G1041" s="1">
        <v>1</v>
      </c>
      <c r="H1041" s="1">
        <v>14</v>
      </c>
      <c r="I1041" s="1">
        <v>100</v>
      </c>
      <c r="J1041" s="1">
        <v>25</v>
      </c>
      <c r="K1041" s="72" t="s">
        <v>6455</v>
      </c>
      <c r="L1041" s="81"/>
      <c r="M1041" s="78"/>
    </row>
    <row r="1042" spans="1:13">
      <c r="A1042" s="1">
        <v>100006377</v>
      </c>
      <c r="B1042" s="1" t="s">
        <v>1126</v>
      </c>
      <c r="C1042" s="1" t="s">
        <v>1631</v>
      </c>
      <c r="D1042" s="1" t="s">
        <v>176</v>
      </c>
      <c r="E1042" s="21" t="s">
        <v>2138</v>
      </c>
      <c r="F1042" s="1">
        <v>1</v>
      </c>
      <c r="G1042" s="1">
        <v>1</v>
      </c>
      <c r="H1042" s="1">
        <v>200</v>
      </c>
      <c r="I1042" s="1">
        <v>400</v>
      </c>
      <c r="J1042" s="1">
        <v>100</v>
      </c>
      <c r="K1042" s="72" t="s">
        <v>6455</v>
      </c>
      <c r="L1042" s="81"/>
      <c r="M1042" s="78"/>
    </row>
    <row r="1043" spans="1:13">
      <c r="A1043" s="1">
        <v>100006382</v>
      </c>
      <c r="B1043" s="1" t="s">
        <v>1126</v>
      </c>
      <c r="C1043" s="1" t="s">
        <v>1702</v>
      </c>
      <c r="D1043" s="1" t="s">
        <v>12</v>
      </c>
      <c r="E1043" s="21" t="s">
        <v>2140</v>
      </c>
      <c r="F1043" s="1">
        <v>1</v>
      </c>
      <c r="G1043" s="1">
        <v>1</v>
      </c>
      <c r="H1043" s="1">
        <v>22</v>
      </c>
      <c r="I1043" s="1">
        <v>100</v>
      </c>
      <c r="J1043" s="1">
        <v>25</v>
      </c>
      <c r="K1043" s="72" t="s">
        <v>6455</v>
      </c>
      <c r="L1043" s="81"/>
      <c r="M1043" s="78"/>
    </row>
    <row r="1044" spans="1:13">
      <c r="A1044" s="1">
        <v>100006390</v>
      </c>
      <c r="B1044" s="1" t="s">
        <v>1126</v>
      </c>
      <c r="C1044" s="1" t="s">
        <v>1125</v>
      </c>
      <c r="D1044" s="1" t="s">
        <v>533</v>
      </c>
      <c r="E1044" s="21" t="s">
        <v>2142</v>
      </c>
      <c r="F1044" s="1">
        <v>1</v>
      </c>
      <c r="G1044" s="1">
        <v>1</v>
      </c>
      <c r="H1044" s="1">
        <v>10</v>
      </c>
      <c r="I1044" s="1">
        <v>100</v>
      </c>
      <c r="J1044" s="1">
        <v>25</v>
      </c>
      <c r="K1044" s="72" t="s">
        <v>6455</v>
      </c>
      <c r="L1044" s="81"/>
      <c r="M1044" s="78"/>
    </row>
    <row r="1045" spans="1:13">
      <c r="A1045" s="1">
        <v>100006398</v>
      </c>
      <c r="B1045" s="1" t="s">
        <v>1126</v>
      </c>
      <c r="C1045" s="1" t="s">
        <v>1628</v>
      </c>
      <c r="D1045" s="1" t="s">
        <v>176</v>
      </c>
      <c r="E1045" s="21" t="s">
        <v>2144</v>
      </c>
      <c r="F1045" s="1">
        <v>1</v>
      </c>
      <c r="G1045" s="1">
        <v>1</v>
      </c>
      <c r="H1045" s="1">
        <v>143</v>
      </c>
      <c r="I1045" s="1">
        <v>280</v>
      </c>
      <c r="J1045" s="1">
        <v>70</v>
      </c>
      <c r="K1045" s="72" t="s">
        <v>6455</v>
      </c>
      <c r="L1045" s="81"/>
      <c r="M1045" s="78"/>
    </row>
    <row r="1046" spans="1:13">
      <c r="A1046" s="1">
        <v>100006402</v>
      </c>
      <c r="B1046" s="1" t="s">
        <v>1126</v>
      </c>
      <c r="C1046" s="1" t="s">
        <v>1644</v>
      </c>
      <c r="D1046" s="1" t="s">
        <v>1768</v>
      </c>
      <c r="E1046" s="21" t="s">
        <v>2146</v>
      </c>
      <c r="F1046" s="1">
        <v>1</v>
      </c>
      <c r="G1046" s="1">
        <v>1</v>
      </c>
      <c r="H1046" s="1">
        <v>98</v>
      </c>
      <c r="I1046" s="1">
        <v>230</v>
      </c>
      <c r="J1046" s="1">
        <v>60</v>
      </c>
      <c r="K1046" s="72" t="s">
        <v>6455</v>
      </c>
      <c r="L1046" s="81"/>
      <c r="M1046" s="78"/>
    </row>
    <row r="1047" spans="1:13">
      <c r="A1047" s="1">
        <v>100006408</v>
      </c>
      <c r="B1047" s="1" t="s">
        <v>1126</v>
      </c>
      <c r="C1047" s="1" t="s">
        <v>1631</v>
      </c>
      <c r="D1047" s="1" t="s">
        <v>176</v>
      </c>
      <c r="E1047" s="21" t="s">
        <v>2148</v>
      </c>
      <c r="F1047" s="1">
        <v>1</v>
      </c>
      <c r="G1047" s="1">
        <v>1</v>
      </c>
      <c r="H1047" s="1">
        <v>264</v>
      </c>
      <c r="I1047" s="1">
        <v>400</v>
      </c>
      <c r="J1047" s="1">
        <v>100</v>
      </c>
      <c r="K1047" s="72" t="s">
        <v>6455</v>
      </c>
      <c r="L1047" s="81"/>
      <c r="M1047" s="78"/>
    </row>
    <row r="1048" spans="1:13">
      <c r="A1048" s="1">
        <v>100006418</v>
      </c>
      <c r="B1048" s="1" t="s">
        <v>1126</v>
      </c>
      <c r="C1048" s="1" t="s">
        <v>1623</v>
      </c>
      <c r="D1048" s="1" t="s">
        <v>12</v>
      </c>
      <c r="E1048" s="21" t="s">
        <v>2150</v>
      </c>
      <c r="F1048" s="1">
        <v>1</v>
      </c>
      <c r="G1048" s="1">
        <v>1</v>
      </c>
      <c r="H1048" s="1">
        <v>434</v>
      </c>
      <c r="I1048" s="1">
        <v>470</v>
      </c>
      <c r="J1048" s="1">
        <v>120</v>
      </c>
      <c r="K1048" s="72" t="s">
        <v>6455</v>
      </c>
      <c r="L1048" s="81"/>
      <c r="M1048" s="78"/>
    </row>
    <row r="1049" spans="1:13">
      <c r="A1049" s="1">
        <v>100006425</v>
      </c>
      <c r="B1049" s="1" t="s">
        <v>1126</v>
      </c>
      <c r="C1049" s="1" t="s">
        <v>1623</v>
      </c>
      <c r="D1049" s="1" t="s">
        <v>1664</v>
      </c>
      <c r="E1049" s="21" t="s">
        <v>2152</v>
      </c>
      <c r="F1049" s="1">
        <v>1</v>
      </c>
      <c r="G1049" s="1">
        <v>1</v>
      </c>
      <c r="H1049" s="1">
        <v>76</v>
      </c>
      <c r="I1049" s="1">
        <v>230</v>
      </c>
      <c r="J1049" s="1">
        <v>60</v>
      </c>
      <c r="K1049" s="72" t="s">
        <v>6455</v>
      </c>
      <c r="L1049" s="81"/>
      <c r="M1049" s="78"/>
    </row>
    <row r="1050" spans="1:13">
      <c r="A1050" s="1">
        <v>100006428</v>
      </c>
      <c r="B1050" s="1" t="s">
        <v>1126</v>
      </c>
      <c r="C1050" s="1" t="s">
        <v>1628</v>
      </c>
      <c r="D1050" s="1" t="s">
        <v>1768</v>
      </c>
      <c r="E1050" s="21" t="s">
        <v>2154</v>
      </c>
      <c r="F1050" s="1">
        <v>1</v>
      </c>
      <c r="G1050" s="1">
        <v>1</v>
      </c>
      <c r="H1050" s="1">
        <v>247</v>
      </c>
      <c r="I1050" s="1">
        <v>400</v>
      </c>
      <c r="J1050" s="1">
        <v>100</v>
      </c>
      <c r="K1050" s="72" t="s">
        <v>6455</v>
      </c>
      <c r="L1050" s="81"/>
      <c r="M1050" s="78"/>
    </row>
    <row r="1051" spans="1:13">
      <c r="A1051" s="1">
        <v>100006433</v>
      </c>
      <c r="B1051" s="1" t="s">
        <v>1126</v>
      </c>
      <c r="C1051" s="1" t="s">
        <v>1623</v>
      </c>
      <c r="D1051" s="1" t="s">
        <v>12</v>
      </c>
      <c r="E1051" s="21" t="s">
        <v>2156</v>
      </c>
      <c r="F1051" s="1">
        <v>1</v>
      </c>
      <c r="G1051" s="1">
        <v>1</v>
      </c>
      <c r="H1051" s="1">
        <v>260</v>
      </c>
      <c r="I1051" s="1">
        <v>400</v>
      </c>
      <c r="J1051" s="1">
        <v>100</v>
      </c>
      <c r="K1051" s="72" t="s">
        <v>6455</v>
      </c>
      <c r="L1051" s="81"/>
      <c r="M1051" s="78"/>
    </row>
    <row r="1052" spans="1:13">
      <c r="A1052" s="1">
        <v>100006437</v>
      </c>
      <c r="B1052" s="1" t="s">
        <v>1126</v>
      </c>
      <c r="C1052" s="1" t="s">
        <v>1644</v>
      </c>
      <c r="D1052" s="1" t="s">
        <v>12</v>
      </c>
      <c r="E1052" s="21" t="s">
        <v>2158</v>
      </c>
      <c r="F1052" s="1">
        <v>1</v>
      </c>
      <c r="G1052" s="1">
        <v>1</v>
      </c>
      <c r="H1052" s="1">
        <v>102</v>
      </c>
      <c r="I1052" s="1">
        <v>280</v>
      </c>
      <c r="J1052" s="1">
        <v>70</v>
      </c>
      <c r="K1052" s="72" t="s">
        <v>6455</v>
      </c>
      <c r="L1052" s="81"/>
      <c r="M1052" s="78"/>
    </row>
    <row r="1053" spans="1:13">
      <c r="A1053" s="1">
        <v>100006443</v>
      </c>
      <c r="B1053" s="1" t="s">
        <v>1126</v>
      </c>
      <c r="C1053" s="1" t="s">
        <v>1623</v>
      </c>
      <c r="D1053" s="1" t="s">
        <v>12</v>
      </c>
      <c r="E1053" s="21" t="s">
        <v>2160</v>
      </c>
      <c r="F1053" s="1">
        <v>1</v>
      </c>
      <c r="G1053" s="1">
        <v>1</v>
      </c>
      <c r="H1053" s="1">
        <v>171</v>
      </c>
      <c r="I1053" s="1">
        <v>280</v>
      </c>
      <c r="J1053" s="1">
        <v>70</v>
      </c>
      <c r="K1053" s="72" t="s">
        <v>6455</v>
      </c>
      <c r="L1053" s="81"/>
      <c r="M1053" s="78"/>
    </row>
    <row r="1054" spans="1:13">
      <c r="A1054" s="1">
        <v>100006451</v>
      </c>
      <c r="B1054" s="1" t="s">
        <v>1126</v>
      </c>
      <c r="C1054" s="1" t="s">
        <v>1662</v>
      </c>
      <c r="D1054" s="1" t="s">
        <v>176</v>
      </c>
      <c r="E1054" s="21" t="s">
        <v>2162</v>
      </c>
      <c r="F1054" s="1">
        <v>1</v>
      </c>
      <c r="G1054" s="1">
        <v>1</v>
      </c>
      <c r="H1054" s="1">
        <v>277</v>
      </c>
      <c r="I1054" s="1">
        <v>400</v>
      </c>
      <c r="J1054" s="1">
        <v>100</v>
      </c>
      <c r="K1054" s="72" t="s">
        <v>6455</v>
      </c>
      <c r="L1054" s="81"/>
      <c r="M1054" s="78"/>
    </row>
    <row r="1055" spans="1:13">
      <c r="A1055" s="1">
        <v>100006457</v>
      </c>
      <c r="B1055" s="1" t="s">
        <v>1126</v>
      </c>
      <c r="C1055" s="1" t="s">
        <v>1702</v>
      </c>
      <c r="D1055" s="1" t="s">
        <v>12</v>
      </c>
      <c r="E1055" s="21" t="s">
        <v>2164</v>
      </c>
      <c r="F1055" s="1">
        <v>1</v>
      </c>
      <c r="G1055" s="1">
        <v>1</v>
      </c>
      <c r="H1055" s="1">
        <v>97</v>
      </c>
      <c r="I1055" s="1">
        <v>230</v>
      </c>
      <c r="J1055" s="1">
        <v>60</v>
      </c>
      <c r="K1055" s="72" t="s">
        <v>6455</v>
      </c>
      <c r="L1055" s="81"/>
      <c r="M1055" s="78"/>
    </row>
    <row r="1056" spans="1:13">
      <c r="A1056" s="1">
        <v>100006468</v>
      </c>
      <c r="B1056" s="1" t="s">
        <v>1126</v>
      </c>
      <c r="C1056" s="1" t="s">
        <v>1623</v>
      </c>
      <c r="D1056" s="1" t="s">
        <v>2166</v>
      </c>
      <c r="E1056" s="21" t="s">
        <v>2167</v>
      </c>
      <c r="F1056" s="1">
        <v>1</v>
      </c>
      <c r="G1056" s="1">
        <v>1</v>
      </c>
      <c r="H1056" s="1">
        <v>127</v>
      </c>
      <c r="I1056" s="1">
        <v>280</v>
      </c>
      <c r="J1056" s="1">
        <v>70</v>
      </c>
      <c r="K1056" s="72" t="s">
        <v>6455</v>
      </c>
      <c r="L1056" s="81"/>
      <c r="M1056" s="78"/>
    </row>
    <row r="1057" spans="1:13">
      <c r="A1057" s="1">
        <v>100006469</v>
      </c>
      <c r="B1057" s="1" t="s">
        <v>1126</v>
      </c>
      <c r="C1057" s="1" t="s">
        <v>1623</v>
      </c>
      <c r="D1057" s="1" t="s">
        <v>12</v>
      </c>
      <c r="E1057" s="21" t="s">
        <v>2167</v>
      </c>
      <c r="F1057" s="1">
        <v>1</v>
      </c>
      <c r="G1057" s="1">
        <v>1</v>
      </c>
      <c r="H1057" s="1">
        <v>434</v>
      </c>
      <c r="I1057" s="1">
        <v>470</v>
      </c>
      <c r="J1057" s="1">
        <v>120</v>
      </c>
      <c r="K1057" s="72" t="s">
        <v>6455</v>
      </c>
      <c r="L1057" s="81"/>
      <c r="M1057" s="78"/>
    </row>
    <row r="1058" spans="1:13">
      <c r="A1058" s="1">
        <v>100006476</v>
      </c>
      <c r="B1058" s="1" t="s">
        <v>1126</v>
      </c>
      <c r="C1058" s="1" t="s">
        <v>1623</v>
      </c>
      <c r="D1058" s="1" t="s">
        <v>446</v>
      </c>
      <c r="E1058" s="21" t="s">
        <v>5572</v>
      </c>
      <c r="F1058" s="1">
        <v>2</v>
      </c>
      <c r="G1058" s="1">
        <v>1</v>
      </c>
      <c r="H1058" s="1">
        <v>13</v>
      </c>
      <c r="I1058" s="1">
        <v>100</v>
      </c>
      <c r="J1058" s="1">
        <v>25</v>
      </c>
      <c r="K1058" s="72" t="s">
        <v>6455</v>
      </c>
      <c r="L1058" s="81"/>
      <c r="M1058" s="78"/>
    </row>
    <row r="1059" spans="1:13">
      <c r="A1059" s="1">
        <v>100006476</v>
      </c>
      <c r="B1059" s="1" t="s">
        <v>1126</v>
      </c>
      <c r="C1059" s="1" t="s">
        <v>1623</v>
      </c>
      <c r="D1059" s="1" t="s">
        <v>446</v>
      </c>
      <c r="E1059" s="21" t="s">
        <v>2170</v>
      </c>
      <c r="F1059" s="1">
        <v>2</v>
      </c>
      <c r="G1059" s="1">
        <v>2</v>
      </c>
      <c r="H1059" s="1">
        <v>20</v>
      </c>
      <c r="I1059" s="1">
        <v>100</v>
      </c>
      <c r="J1059" s="1">
        <v>25</v>
      </c>
      <c r="K1059" s="72" t="s">
        <v>6455</v>
      </c>
      <c r="L1059" s="81"/>
      <c r="M1059" s="78"/>
    </row>
    <row r="1060" spans="1:13">
      <c r="A1060" s="1">
        <v>100006479</v>
      </c>
      <c r="B1060" s="1" t="s">
        <v>1126</v>
      </c>
      <c r="C1060" s="1" t="s">
        <v>1623</v>
      </c>
      <c r="D1060" s="1" t="s">
        <v>176</v>
      </c>
      <c r="E1060" s="21" t="s">
        <v>2171</v>
      </c>
      <c r="F1060" s="1">
        <v>1</v>
      </c>
      <c r="G1060" s="1">
        <v>1</v>
      </c>
      <c r="H1060" s="1">
        <v>518</v>
      </c>
      <c r="I1060" s="1">
        <v>570</v>
      </c>
      <c r="J1060" s="1">
        <v>140</v>
      </c>
      <c r="K1060" s="72" t="s">
        <v>6455</v>
      </c>
      <c r="L1060" s="81"/>
      <c r="M1060" s="78"/>
    </row>
    <row r="1061" spans="1:13">
      <c r="A1061" s="1">
        <v>100006484</v>
      </c>
      <c r="B1061" s="1" t="s">
        <v>1126</v>
      </c>
      <c r="C1061" s="1" t="s">
        <v>1623</v>
      </c>
      <c r="D1061" s="1" t="s">
        <v>390</v>
      </c>
      <c r="E1061" s="21" t="s">
        <v>2172</v>
      </c>
      <c r="F1061" s="1">
        <v>1</v>
      </c>
      <c r="G1061" s="1">
        <v>1</v>
      </c>
      <c r="H1061" s="1">
        <v>311</v>
      </c>
      <c r="I1061" s="1">
        <v>470</v>
      </c>
      <c r="J1061" s="1">
        <v>120</v>
      </c>
      <c r="K1061" s="72" t="s">
        <v>6455</v>
      </c>
      <c r="L1061" s="81"/>
      <c r="M1061" s="78"/>
    </row>
    <row r="1062" spans="1:13">
      <c r="A1062" s="1">
        <v>100006486</v>
      </c>
      <c r="B1062" s="1" t="s">
        <v>1126</v>
      </c>
      <c r="C1062" s="1" t="s">
        <v>1623</v>
      </c>
      <c r="D1062" s="1" t="s">
        <v>18</v>
      </c>
      <c r="E1062" s="21" t="s">
        <v>2173</v>
      </c>
      <c r="F1062" s="1">
        <v>1</v>
      </c>
      <c r="G1062" s="1">
        <v>1</v>
      </c>
      <c r="H1062" s="1">
        <v>120</v>
      </c>
      <c r="I1062" s="1">
        <v>280</v>
      </c>
      <c r="J1062" s="1">
        <v>70</v>
      </c>
      <c r="K1062" s="72" t="s">
        <v>6455</v>
      </c>
      <c r="L1062" s="81"/>
      <c r="M1062" s="78"/>
    </row>
    <row r="1063" spans="1:13">
      <c r="A1063" s="1">
        <v>100006491</v>
      </c>
      <c r="B1063" s="1" t="s">
        <v>1126</v>
      </c>
      <c r="C1063" s="1" t="s">
        <v>1644</v>
      </c>
      <c r="D1063" s="1" t="s">
        <v>1664</v>
      </c>
      <c r="E1063" s="21" t="s">
        <v>2174</v>
      </c>
      <c r="F1063" s="1">
        <v>1</v>
      </c>
      <c r="G1063" s="1">
        <v>1</v>
      </c>
      <c r="H1063" s="1">
        <v>25</v>
      </c>
      <c r="I1063" s="1">
        <v>150</v>
      </c>
      <c r="J1063" s="1">
        <v>40</v>
      </c>
      <c r="K1063" s="72" t="s">
        <v>6455</v>
      </c>
      <c r="L1063" s="81"/>
      <c r="M1063" s="78"/>
    </row>
    <row r="1064" spans="1:13">
      <c r="A1064" s="1">
        <v>100006493</v>
      </c>
      <c r="B1064" s="1" t="s">
        <v>1126</v>
      </c>
      <c r="C1064" s="1" t="s">
        <v>1623</v>
      </c>
      <c r="D1064" s="1" t="s">
        <v>12</v>
      </c>
      <c r="E1064" s="21" t="s">
        <v>2176</v>
      </c>
      <c r="F1064" s="1">
        <v>1</v>
      </c>
      <c r="G1064" s="1">
        <v>1</v>
      </c>
      <c r="H1064" s="1">
        <v>321</v>
      </c>
      <c r="I1064" s="1">
        <v>470</v>
      </c>
      <c r="J1064" s="1">
        <v>120</v>
      </c>
      <c r="K1064" s="72" t="s">
        <v>6455</v>
      </c>
      <c r="L1064" s="81"/>
      <c r="M1064" s="78"/>
    </row>
    <row r="1065" spans="1:13">
      <c r="A1065" s="1">
        <v>100006500</v>
      </c>
      <c r="B1065" s="1" t="s">
        <v>1126</v>
      </c>
      <c r="C1065" s="1" t="s">
        <v>1623</v>
      </c>
      <c r="D1065" s="1" t="s">
        <v>12</v>
      </c>
      <c r="E1065" s="21" t="s">
        <v>2178</v>
      </c>
      <c r="F1065" s="1">
        <v>1</v>
      </c>
      <c r="G1065" s="1">
        <v>1</v>
      </c>
      <c r="H1065" s="1">
        <v>162</v>
      </c>
      <c r="I1065" s="1">
        <v>280</v>
      </c>
      <c r="J1065" s="1">
        <v>70</v>
      </c>
      <c r="K1065" s="72" t="s">
        <v>6455</v>
      </c>
      <c r="L1065" s="81"/>
      <c r="M1065" s="78"/>
    </row>
    <row r="1066" spans="1:13">
      <c r="A1066" s="1">
        <v>100006504</v>
      </c>
      <c r="B1066" s="1" t="s">
        <v>1126</v>
      </c>
      <c r="C1066" s="1" t="s">
        <v>1644</v>
      </c>
      <c r="D1066" s="1" t="s">
        <v>12</v>
      </c>
      <c r="E1066" s="21" t="s">
        <v>2180</v>
      </c>
      <c r="F1066" s="1">
        <v>1</v>
      </c>
      <c r="G1066" s="1">
        <v>1</v>
      </c>
      <c r="H1066" s="1">
        <v>95</v>
      </c>
      <c r="I1066" s="1">
        <v>230</v>
      </c>
      <c r="J1066" s="1">
        <v>60</v>
      </c>
      <c r="K1066" s="72" t="s">
        <v>6455</v>
      </c>
      <c r="L1066" s="81"/>
      <c r="M1066" s="78"/>
    </row>
    <row r="1067" spans="1:13">
      <c r="A1067" s="1">
        <v>100006512</v>
      </c>
      <c r="B1067" s="1" t="s">
        <v>1126</v>
      </c>
      <c r="C1067" s="1" t="s">
        <v>1125</v>
      </c>
      <c r="D1067" s="1" t="s">
        <v>712</v>
      </c>
      <c r="E1067" s="21" t="s">
        <v>2182</v>
      </c>
      <c r="F1067" s="1">
        <v>1</v>
      </c>
      <c r="G1067" s="1">
        <v>1</v>
      </c>
      <c r="H1067" s="1">
        <v>142</v>
      </c>
      <c r="I1067" s="1">
        <v>280</v>
      </c>
      <c r="J1067" s="1">
        <v>70</v>
      </c>
      <c r="K1067" s="72" t="s">
        <v>6455</v>
      </c>
      <c r="L1067" s="81"/>
      <c r="M1067" s="78"/>
    </row>
    <row r="1068" spans="1:13">
      <c r="A1068" s="1">
        <v>100006513</v>
      </c>
      <c r="B1068" s="1" t="s">
        <v>1126</v>
      </c>
      <c r="C1068" s="1" t="s">
        <v>1125</v>
      </c>
      <c r="D1068" s="1" t="s">
        <v>12</v>
      </c>
      <c r="E1068" s="21" t="s">
        <v>2182</v>
      </c>
      <c r="F1068" s="1">
        <v>1</v>
      </c>
      <c r="G1068" s="1">
        <v>1</v>
      </c>
      <c r="H1068" s="1">
        <v>131</v>
      </c>
      <c r="I1068" s="1">
        <v>280</v>
      </c>
      <c r="J1068" s="1">
        <v>70</v>
      </c>
      <c r="K1068" s="72" t="s">
        <v>6455</v>
      </c>
      <c r="L1068" s="81"/>
      <c r="M1068" s="78"/>
    </row>
    <row r="1069" spans="1:13">
      <c r="A1069" s="1">
        <v>100006515</v>
      </c>
      <c r="B1069" s="1" t="s">
        <v>1126</v>
      </c>
      <c r="C1069" s="1" t="s">
        <v>1628</v>
      </c>
      <c r="D1069" s="1" t="s">
        <v>12</v>
      </c>
      <c r="E1069" s="21" t="s">
        <v>2184</v>
      </c>
      <c r="F1069" s="1">
        <v>1</v>
      </c>
      <c r="G1069" s="1">
        <v>1</v>
      </c>
      <c r="H1069" s="1">
        <v>82</v>
      </c>
      <c r="I1069" s="1">
        <v>230</v>
      </c>
      <c r="J1069" s="1">
        <v>60</v>
      </c>
      <c r="K1069" s="72" t="s">
        <v>6455</v>
      </c>
      <c r="L1069" s="81"/>
      <c r="M1069" s="78"/>
    </row>
    <row r="1070" spans="1:13">
      <c r="A1070" s="1">
        <v>100006519</v>
      </c>
      <c r="B1070" s="1" t="s">
        <v>1126</v>
      </c>
      <c r="C1070" s="1" t="s">
        <v>1628</v>
      </c>
      <c r="D1070" s="1" t="s">
        <v>2186</v>
      </c>
      <c r="E1070" s="21" t="s">
        <v>2187</v>
      </c>
      <c r="F1070" s="1">
        <v>1</v>
      </c>
      <c r="G1070" s="1">
        <v>1</v>
      </c>
      <c r="H1070" s="1">
        <v>96</v>
      </c>
      <c r="I1070" s="1">
        <v>230</v>
      </c>
      <c r="J1070" s="1">
        <v>60</v>
      </c>
      <c r="K1070" s="72" t="s">
        <v>6455</v>
      </c>
      <c r="L1070" s="81"/>
      <c r="M1070" s="78"/>
    </row>
    <row r="1071" spans="1:13">
      <c r="A1071" s="1">
        <v>100006523</v>
      </c>
      <c r="B1071" s="1" t="s">
        <v>1126</v>
      </c>
      <c r="C1071" s="1" t="s">
        <v>1125</v>
      </c>
      <c r="D1071" s="1" t="s">
        <v>2188</v>
      </c>
      <c r="E1071" s="21" t="s">
        <v>2189</v>
      </c>
      <c r="F1071" s="1">
        <v>1</v>
      </c>
      <c r="G1071" s="1">
        <v>1</v>
      </c>
      <c r="H1071" s="1">
        <v>166</v>
      </c>
      <c r="I1071" s="1">
        <v>280</v>
      </c>
      <c r="J1071" s="1">
        <v>70</v>
      </c>
      <c r="K1071" s="72" t="s">
        <v>6455</v>
      </c>
      <c r="L1071" s="81"/>
      <c r="M1071" s="78"/>
    </row>
    <row r="1072" spans="1:13">
      <c r="A1072" s="1">
        <v>100006526</v>
      </c>
      <c r="B1072" s="1" t="s">
        <v>1126</v>
      </c>
      <c r="C1072" s="1" t="s">
        <v>1702</v>
      </c>
      <c r="D1072" s="1" t="s">
        <v>100</v>
      </c>
      <c r="E1072" s="21" t="s">
        <v>2191</v>
      </c>
      <c r="F1072" s="1">
        <v>1</v>
      </c>
      <c r="G1072" s="1">
        <v>1</v>
      </c>
      <c r="H1072" s="1">
        <v>191</v>
      </c>
      <c r="I1072" s="1">
        <v>280</v>
      </c>
      <c r="J1072" s="1">
        <v>70</v>
      </c>
      <c r="K1072" s="72" t="s">
        <v>6455</v>
      </c>
      <c r="L1072" s="81"/>
      <c r="M1072" s="78"/>
    </row>
    <row r="1073" spans="1:13">
      <c r="A1073" s="1">
        <v>100006539</v>
      </c>
      <c r="B1073" s="1" t="s">
        <v>1126</v>
      </c>
      <c r="C1073" s="1" t="s">
        <v>1702</v>
      </c>
      <c r="D1073" s="1" t="s">
        <v>12</v>
      </c>
      <c r="E1073" s="21" t="s">
        <v>2193</v>
      </c>
      <c r="F1073" s="1">
        <v>1</v>
      </c>
      <c r="G1073" s="1">
        <v>1</v>
      </c>
      <c r="H1073" s="1">
        <v>424</v>
      </c>
      <c r="I1073" s="1">
        <v>470</v>
      </c>
      <c r="J1073" s="1">
        <v>120</v>
      </c>
      <c r="K1073" s="72" t="s">
        <v>6455</v>
      </c>
      <c r="L1073" s="81"/>
      <c r="M1073" s="78"/>
    </row>
    <row r="1074" spans="1:13">
      <c r="A1074" s="1">
        <v>100006542</v>
      </c>
      <c r="B1074" s="1" t="s">
        <v>1126</v>
      </c>
      <c r="C1074" s="1" t="s">
        <v>1702</v>
      </c>
      <c r="D1074" s="1" t="s">
        <v>12</v>
      </c>
      <c r="E1074" s="21" t="s">
        <v>2195</v>
      </c>
      <c r="F1074" s="1">
        <v>1</v>
      </c>
      <c r="G1074" s="1">
        <v>1</v>
      </c>
      <c r="H1074" s="1">
        <v>449</v>
      </c>
      <c r="I1074" s="1">
        <v>470</v>
      </c>
      <c r="J1074" s="1">
        <v>120</v>
      </c>
      <c r="K1074" s="72" t="s">
        <v>6455</v>
      </c>
      <c r="L1074" s="81"/>
      <c r="M1074" s="78"/>
    </row>
    <row r="1075" spans="1:13">
      <c r="A1075" s="1">
        <v>100006547</v>
      </c>
      <c r="B1075" s="1" t="s">
        <v>1126</v>
      </c>
      <c r="C1075" s="1" t="s">
        <v>1702</v>
      </c>
      <c r="D1075" s="1" t="s">
        <v>446</v>
      </c>
      <c r="E1075" s="21" t="s">
        <v>2197</v>
      </c>
      <c r="F1075" s="1">
        <v>1</v>
      </c>
      <c r="G1075" s="1">
        <v>3</v>
      </c>
      <c r="H1075" s="1">
        <v>51</v>
      </c>
      <c r="I1075" s="1">
        <v>150</v>
      </c>
      <c r="J1075" s="1">
        <v>40</v>
      </c>
      <c r="K1075" s="72" t="s">
        <v>6455</v>
      </c>
      <c r="L1075" s="81"/>
      <c r="M1075" s="78"/>
    </row>
    <row r="1076" spans="1:13">
      <c r="A1076" s="1">
        <v>100006549</v>
      </c>
      <c r="B1076" s="1" t="s">
        <v>1126</v>
      </c>
      <c r="C1076" s="1" t="s">
        <v>1702</v>
      </c>
      <c r="D1076" s="1" t="s">
        <v>12</v>
      </c>
      <c r="E1076" s="21" t="s">
        <v>2199</v>
      </c>
      <c r="F1076" s="1">
        <v>1</v>
      </c>
      <c r="G1076" s="1">
        <v>1</v>
      </c>
      <c r="H1076" s="1">
        <v>305</v>
      </c>
      <c r="I1076" s="1">
        <v>470</v>
      </c>
      <c r="J1076" s="1">
        <v>120</v>
      </c>
      <c r="K1076" s="72" t="s">
        <v>6455</v>
      </c>
      <c r="L1076" s="81"/>
      <c r="M1076" s="78"/>
    </row>
    <row r="1077" spans="1:13">
      <c r="A1077" s="1">
        <v>100006555</v>
      </c>
      <c r="B1077" s="1" t="s">
        <v>1126</v>
      </c>
      <c r="C1077" s="1" t="s">
        <v>1702</v>
      </c>
      <c r="D1077" s="1" t="s">
        <v>2200</v>
      </c>
      <c r="E1077" s="21" t="s">
        <v>2201</v>
      </c>
      <c r="F1077" s="1">
        <v>1</v>
      </c>
      <c r="G1077" s="1">
        <v>1</v>
      </c>
      <c r="H1077" s="1">
        <v>225</v>
      </c>
      <c r="I1077" s="1">
        <v>400</v>
      </c>
      <c r="J1077" s="1">
        <v>100</v>
      </c>
      <c r="K1077" s="72" t="s">
        <v>6455</v>
      </c>
      <c r="L1077" s="81"/>
      <c r="M1077" s="78"/>
    </row>
    <row r="1078" spans="1:13">
      <c r="A1078" s="1">
        <v>100006557</v>
      </c>
      <c r="B1078" s="1" t="s">
        <v>1126</v>
      </c>
      <c r="C1078" s="1" t="s">
        <v>1702</v>
      </c>
      <c r="D1078" s="1" t="s">
        <v>750</v>
      </c>
      <c r="E1078" s="21" t="s">
        <v>2202</v>
      </c>
      <c r="F1078" s="1">
        <v>1</v>
      </c>
      <c r="G1078" s="1">
        <v>1</v>
      </c>
      <c r="H1078" s="1">
        <v>291</v>
      </c>
      <c r="I1078" s="1">
        <v>400</v>
      </c>
      <c r="J1078" s="1">
        <v>100</v>
      </c>
      <c r="K1078" s="72" t="s">
        <v>6455</v>
      </c>
      <c r="L1078" s="81"/>
      <c r="M1078" s="78"/>
    </row>
    <row r="1079" spans="1:13">
      <c r="A1079" s="1">
        <v>100006559</v>
      </c>
      <c r="B1079" s="1" t="s">
        <v>1126</v>
      </c>
      <c r="C1079" s="1" t="s">
        <v>1702</v>
      </c>
      <c r="D1079" s="1" t="s">
        <v>390</v>
      </c>
      <c r="E1079" s="21" t="s">
        <v>2203</v>
      </c>
      <c r="F1079" s="1">
        <v>1</v>
      </c>
      <c r="G1079" s="1">
        <v>1</v>
      </c>
      <c r="H1079" s="1">
        <v>257</v>
      </c>
      <c r="I1079" s="1">
        <v>400</v>
      </c>
      <c r="J1079" s="1">
        <v>100</v>
      </c>
      <c r="K1079" s="72" t="s">
        <v>6455</v>
      </c>
      <c r="L1079" s="81"/>
      <c r="M1079" s="78"/>
    </row>
    <row r="1080" spans="1:13">
      <c r="A1080" s="1">
        <v>100006562</v>
      </c>
      <c r="B1080" s="1" t="s">
        <v>1126</v>
      </c>
      <c r="C1080" s="1" t="s">
        <v>1702</v>
      </c>
      <c r="D1080" s="1" t="s">
        <v>2124</v>
      </c>
      <c r="E1080" s="21" t="s">
        <v>2204</v>
      </c>
      <c r="F1080" s="1">
        <v>1</v>
      </c>
      <c r="G1080" s="1">
        <v>1</v>
      </c>
      <c r="H1080" s="1">
        <v>183</v>
      </c>
      <c r="I1080" s="1">
        <v>280</v>
      </c>
      <c r="J1080" s="1">
        <v>70</v>
      </c>
      <c r="K1080" s="72" t="s">
        <v>6455</v>
      </c>
      <c r="L1080" s="81"/>
      <c r="M1080" s="78"/>
    </row>
    <row r="1081" spans="1:13">
      <c r="A1081" s="1">
        <v>100006566</v>
      </c>
      <c r="B1081" s="1" t="s">
        <v>1126</v>
      </c>
      <c r="C1081" s="1" t="s">
        <v>1702</v>
      </c>
      <c r="D1081" s="1" t="s">
        <v>1456</v>
      </c>
      <c r="E1081" s="21" t="s">
        <v>2205</v>
      </c>
      <c r="F1081" s="1">
        <v>1</v>
      </c>
      <c r="G1081" s="1">
        <v>1</v>
      </c>
      <c r="H1081" s="1">
        <v>442</v>
      </c>
      <c r="I1081" s="1">
        <v>470</v>
      </c>
      <c r="J1081" s="1">
        <v>120</v>
      </c>
      <c r="K1081" s="72" t="s">
        <v>6455</v>
      </c>
      <c r="L1081" s="81"/>
      <c r="M1081" s="78"/>
    </row>
    <row r="1082" spans="1:13">
      <c r="A1082" s="1">
        <v>100006584</v>
      </c>
      <c r="B1082" s="1" t="s">
        <v>1126</v>
      </c>
      <c r="C1082" s="1" t="s">
        <v>1644</v>
      </c>
      <c r="D1082" s="1" t="s">
        <v>12</v>
      </c>
      <c r="E1082" s="21" t="s">
        <v>2206</v>
      </c>
      <c r="F1082" s="1">
        <v>1</v>
      </c>
      <c r="G1082" s="1">
        <v>1</v>
      </c>
      <c r="H1082" s="1">
        <v>567</v>
      </c>
      <c r="I1082" s="1">
        <v>570</v>
      </c>
      <c r="J1082" s="1">
        <v>140</v>
      </c>
      <c r="K1082" s="72" t="s">
        <v>6455</v>
      </c>
      <c r="L1082" s="81"/>
      <c r="M1082" s="78"/>
    </row>
    <row r="1083" spans="1:13">
      <c r="A1083" s="1">
        <v>100006595</v>
      </c>
      <c r="B1083" s="1" t="s">
        <v>1126</v>
      </c>
      <c r="C1083" s="1" t="s">
        <v>1644</v>
      </c>
      <c r="D1083" s="1" t="s">
        <v>686</v>
      </c>
      <c r="E1083" s="21" t="s">
        <v>2208</v>
      </c>
      <c r="F1083" s="1">
        <v>1</v>
      </c>
      <c r="G1083" s="1">
        <v>1</v>
      </c>
      <c r="H1083" s="1">
        <v>46</v>
      </c>
      <c r="I1083" s="1">
        <v>150</v>
      </c>
      <c r="J1083" s="1">
        <v>40</v>
      </c>
      <c r="K1083" s="72" t="s">
        <v>6455</v>
      </c>
      <c r="L1083" s="81"/>
      <c r="M1083" s="78"/>
    </row>
    <row r="1084" spans="1:13">
      <c r="A1084" s="1">
        <v>100006598</v>
      </c>
      <c r="B1084" s="1" t="s">
        <v>1126</v>
      </c>
      <c r="C1084" s="1" t="s">
        <v>1644</v>
      </c>
      <c r="D1084" s="1" t="s">
        <v>533</v>
      </c>
      <c r="E1084" s="21" t="s">
        <v>2209</v>
      </c>
      <c r="F1084" s="1">
        <v>1</v>
      </c>
      <c r="G1084" s="1">
        <v>1</v>
      </c>
      <c r="H1084" s="1">
        <v>277</v>
      </c>
      <c r="I1084" s="1">
        <v>400</v>
      </c>
      <c r="J1084" s="1">
        <v>100</v>
      </c>
      <c r="K1084" s="72" t="s">
        <v>6455</v>
      </c>
      <c r="L1084" s="81"/>
      <c r="M1084" s="78"/>
    </row>
    <row r="1085" spans="1:13">
      <c r="A1085" s="1">
        <v>100006602</v>
      </c>
      <c r="B1085" s="1" t="s">
        <v>1126</v>
      </c>
      <c r="C1085" s="1" t="s">
        <v>1644</v>
      </c>
      <c r="D1085" s="1" t="s">
        <v>2210</v>
      </c>
      <c r="E1085" s="21" t="s">
        <v>2211</v>
      </c>
      <c r="F1085" s="1">
        <v>1</v>
      </c>
      <c r="G1085" s="1">
        <v>1</v>
      </c>
      <c r="H1085" s="1">
        <v>107</v>
      </c>
      <c r="I1085" s="1">
        <v>280</v>
      </c>
      <c r="J1085" s="1">
        <v>70</v>
      </c>
      <c r="K1085" s="72" t="s">
        <v>6455</v>
      </c>
      <c r="L1085" s="81"/>
      <c r="M1085" s="78"/>
    </row>
    <row r="1086" spans="1:13">
      <c r="A1086" s="1">
        <v>100006604</v>
      </c>
      <c r="B1086" s="1" t="s">
        <v>1126</v>
      </c>
      <c r="C1086" s="1" t="s">
        <v>1644</v>
      </c>
      <c r="D1086" s="1" t="s">
        <v>176</v>
      </c>
      <c r="E1086" s="21" t="s">
        <v>2212</v>
      </c>
      <c r="F1086" s="1">
        <v>1</v>
      </c>
      <c r="G1086" s="1">
        <v>1</v>
      </c>
      <c r="H1086" s="1">
        <v>123</v>
      </c>
      <c r="I1086" s="1">
        <v>280</v>
      </c>
      <c r="J1086" s="1">
        <v>70</v>
      </c>
      <c r="K1086" s="72" t="s">
        <v>6455</v>
      </c>
      <c r="L1086" s="81"/>
      <c r="M1086" s="78"/>
    </row>
    <row r="1087" spans="1:13">
      <c r="A1087" s="1">
        <v>100006610</v>
      </c>
      <c r="B1087" s="1" t="s">
        <v>1126</v>
      </c>
      <c r="C1087" s="1" t="s">
        <v>1662</v>
      </c>
      <c r="D1087" s="1" t="s">
        <v>533</v>
      </c>
      <c r="E1087" s="21" t="s">
        <v>2214</v>
      </c>
      <c r="F1087" s="1">
        <v>1</v>
      </c>
      <c r="G1087" s="1">
        <v>1</v>
      </c>
      <c r="H1087" s="1">
        <v>118</v>
      </c>
      <c r="I1087" s="1">
        <v>280</v>
      </c>
      <c r="J1087" s="1">
        <v>70</v>
      </c>
      <c r="K1087" s="72" t="s">
        <v>6455</v>
      </c>
      <c r="L1087" s="81"/>
      <c r="M1087" s="78"/>
    </row>
    <row r="1088" spans="1:13">
      <c r="A1088" s="1">
        <v>100006611</v>
      </c>
      <c r="B1088" s="1" t="s">
        <v>1126</v>
      </c>
      <c r="C1088" s="1" t="s">
        <v>1662</v>
      </c>
      <c r="D1088" s="1" t="s">
        <v>12</v>
      </c>
      <c r="E1088" s="21" t="s">
        <v>2214</v>
      </c>
      <c r="F1088" s="1">
        <v>1</v>
      </c>
      <c r="G1088" s="1">
        <v>1</v>
      </c>
      <c r="H1088" s="1">
        <v>14</v>
      </c>
      <c r="I1088" s="1">
        <v>100</v>
      </c>
      <c r="J1088" s="1">
        <v>25</v>
      </c>
      <c r="K1088" s="72" t="s">
        <v>6455</v>
      </c>
      <c r="L1088" s="81"/>
      <c r="M1088" s="78"/>
    </row>
    <row r="1089" spans="1:13">
      <c r="A1089" s="1">
        <v>100006622</v>
      </c>
      <c r="B1089" s="1" t="s">
        <v>1126</v>
      </c>
      <c r="C1089" s="1" t="s">
        <v>1702</v>
      </c>
      <c r="D1089" s="1" t="s">
        <v>2216</v>
      </c>
      <c r="E1089" s="21" t="s">
        <v>2217</v>
      </c>
      <c r="F1089" s="1">
        <v>1</v>
      </c>
      <c r="G1089" s="1">
        <v>1</v>
      </c>
      <c r="H1089" s="1">
        <v>179</v>
      </c>
      <c r="I1089" s="1">
        <v>280</v>
      </c>
      <c r="J1089" s="1">
        <v>70</v>
      </c>
      <c r="K1089" s="72" t="s">
        <v>6455</v>
      </c>
      <c r="L1089" s="81"/>
      <c r="M1089" s="78"/>
    </row>
    <row r="1090" spans="1:13">
      <c r="A1090" s="1">
        <v>100006632</v>
      </c>
      <c r="B1090" s="1" t="s">
        <v>1126</v>
      </c>
      <c r="C1090" s="1" t="s">
        <v>1644</v>
      </c>
      <c r="D1090" s="1" t="s">
        <v>176</v>
      </c>
      <c r="E1090" s="21" t="s">
        <v>2219</v>
      </c>
      <c r="F1090" s="1">
        <v>1</v>
      </c>
      <c r="G1090" s="1">
        <v>1</v>
      </c>
      <c r="H1090" s="1">
        <v>85</v>
      </c>
      <c r="I1090" s="1">
        <v>230</v>
      </c>
      <c r="J1090" s="1">
        <v>60</v>
      </c>
      <c r="K1090" s="72" t="s">
        <v>6455</v>
      </c>
      <c r="L1090" s="81"/>
      <c r="M1090" s="78"/>
    </row>
    <row r="1091" spans="1:13">
      <c r="A1091" s="1">
        <v>100006636</v>
      </c>
      <c r="B1091" s="1" t="s">
        <v>1126</v>
      </c>
      <c r="C1091" s="1" t="s">
        <v>1623</v>
      </c>
      <c r="D1091" s="1" t="s">
        <v>176</v>
      </c>
      <c r="E1091" s="21" t="s">
        <v>2221</v>
      </c>
      <c r="F1091" s="1">
        <v>1</v>
      </c>
      <c r="G1091" s="1">
        <v>1</v>
      </c>
      <c r="H1091" s="1">
        <v>176</v>
      </c>
      <c r="I1091" s="1">
        <v>280</v>
      </c>
      <c r="J1091" s="1">
        <v>70</v>
      </c>
      <c r="K1091" s="72" t="s">
        <v>6455</v>
      </c>
      <c r="L1091" s="81"/>
      <c r="M1091" s="78"/>
    </row>
    <row r="1092" spans="1:13">
      <c r="A1092" s="1">
        <v>100006646</v>
      </c>
      <c r="B1092" s="1" t="s">
        <v>1126</v>
      </c>
      <c r="C1092" s="1" t="s">
        <v>1702</v>
      </c>
      <c r="D1092" s="1" t="s">
        <v>12</v>
      </c>
      <c r="E1092" s="21" t="s">
        <v>2223</v>
      </c>
      <c r="F1092" s="1">
        <v>1</v>
      </c>
      <c r="G1092" s="1">
        <v>1</v>
      </c>
      <c r="H1092" s="1">
        <v>27</v>
      </c>
      <c r="I1092" s="1">
        <v>150</v>
      </c>
      <c r="J1092" s="1">
        <v>40</v>
      </c>
      <c r="K1092" s="72" t="s">
        <v>6455</v>
      </c>
      <c r="L1092" s="81"/>
      <c r="M1092" s="78"/>
    </row>
    <row r="1093" spans="1:13">
      <c r="A1093" s="1">
        <v>100006650</v>
      </c>
      <c r="B1093" s="1" t="s">
        <v>1126</v>
      </c>
      <c r="C1093" s="1" t="s">
        <v>1644</v>
      </c>
      <c r="D1093" s="1" t="s">
        <v>2225</v>
      </c>
      <c r="E1093" s="21" t="s">
        <v>2226</v>
      </c>
      <c r="F1093" s="1">
        <v>1</v>
      </c>
      <c r="G1093" s="1">
        <v>1</v>
      </c>
      <c r="H1093" s="1">
        <v>109</v>
      </c>
      <c r="I1093" s="1">
        <v>280</v>
      </c>
      <c r="J1093" s="1">
        <v>70</v>
      </c>
      <c r="K1093" s="72" t="s">
        <v>6455</v>
      </c>
      <c r="L1093" s="81"/>
      <c r="M1093" s="78"/>
    </row>
    <row r="1094" spans="1:13">
      <c r="A1094" s="1">
        <v>100006654</v>
      </c>
      <c r="B1094" s="1" t="s">
        <v>1126</v>
      </c>
      <c r="C1094" s="1" t="s">
        <v>1623</v>
      </c>
      <c r="D1094" s="1" t="s">
        <v>1664</v>
      </c>
      <c r="E1094" s="21" t="s">
        <v>2228</v>
      </c>
      <c r="F1094" s="1">
        <v>1</v>
      </c>
      <c r="G1094" s="1">
        <v>1</v>
      </c>
      <c r="H1094" s="1">
        <v>22</v>
      </c>
      <c r="I1094" s="1">
        <v>100</v>
      </c>
      <c r="J1094" s="1">
        <v>25</v>
      </c>
      <c r="K1094" s="72" t="s">
        <v>6455</v>
      </c>
      <c r="L1094" s="81"/>
      <c r="M1094" s="78"/>
    </row>
    <row r="1095" spans="1:13">
      <c r="A1095" s="1">
        <v>100006661</v>
      </c>
      <c r="B1095" s="1" t="s">
        <v>1126</v>
      </c>
      <c r="C1095" s="1" t="s">
        <v>1702</v>
      </c>
      <c r="D1095" s="1" t="s">
        <v>176</v>
      </c>
      <c r="E1095" s="21" t="s">
        <v>2230</v>
      </c>
      <c r="F1095" s="1">
        <v>1</v>
      </c>
      <c r="G1095" s="1">
        <v>1</v>
      </c>
      <c r="H1095" s="1">
        <v>159</v>
      </c>
      <c r="I1095" s="1">
        <v>280</v>
      </c>
      <c r="J1095" s="1">
        <v>70</v>
      </c>
      <c r="K1095" s="72" t="s">
        <v>6455</v>
      </c>
      <c r="L1095" s="81"/>
      <c r="M1095" s="78"/>
    </row>
    <row r="1096" spans="1:13">
      <c r="A1096" s="1">
        <v>100006665</v>
      </c>
      <c r="B1096" s="1" t="s">
        <v>1126</v>
      </c>
      <c r="C1096" s="1" t="s">
        <v>1623</v>
      </c>
      <c r="D1096" s="1" t="s">
        <v>176</v>
      </c>
      <c r="E1096" s="21" t="s">
        <v>2232</v>
      </c>
      <c r="F1096" s="1">
        <v>1</v>
      </c>
      <c r="G1096" s="1">
        <v>1</v>
      </c>
      <c r="H1096" s="1">
        <v>170</v>
      </c>
      <c r="I1096" s="1">
        <v>280</v>
      </c>
      <c r="J1096" s="1">
        <v>70</v>
      </c>
      <c r="K1096" s="72" t="s">
        <v>6455</v>
      </c>
      <c r="L1096" s="81"/>
      <c r="M1096" s="78"/>
    </row>
    <row r="1097" spans="1:13">
      <c r="A1097" s="1">
        <v>100006669</v>
      </c>
      <c r="B1097" s="1" t="s">
        <v>1126</v>
      </c>
      <c r="C1097" s="1" t="s">
        <v>1631</v>
      </c>
      <c r="D1097" s="1" t="s">
        <v>176</v>
      </c>
      <c r="E1097" s="21" t="s">
        <v>2234</v>
      </c>
      <c r="F1097" s="1">
        <v>1</v>
      </c>
      <c r="G1097" s="1">
        <v>1</v>
      </c>
      <c r="H1097" s="1">
        <v>37</v>
      </c>
      <c r="I1097" s="1">
        <v>150</v>
      </c>
      <c r="J1097" s="1">
        <v>40</v>
      </c>
      <c r="K1097" s="72" t="s">
        <v>6455</v>
      </c>
      <c r="L1097" s="81"/>
      <c r="M1097" s="78"/>
    </row>
    <row r="1098" spans="1:13">
      <c r="A1098" s="1">
        <v>100006674</v>
      </c>
      <c r="B1098" s="1" t="s">
        <v>1126</v>
      </c>
      <c r="C1098" s="1" t="s">
        <v>1702</v>
      </c>
      <c r="D1098" s="1" t="s">
        <v>12</v>
      </c>
      <c r="E1098" s="21" t="s">
        <v>2236</v>
      </c>
      <c r="F1098" s="1">
        <v>1</v>
      </c>
      <c r="G1098" s="1">
        <v>1</v>
      </c>
      <c r="H1098" s="1">
        <v>25</v>
      </c>
      <c r="I1098" s="1">
        <v>150</v>
      </c>
      <c r="J1098" s="1">
        <v>40</v>
      </c>
      <c r="K1098" s="72" t="s">
        <v>6455</v>
      </c>
      <c r="L1098" s="81"/>
      <c r="M1098" s="78"/>
    </row>
    <row r="1099" spans="1:13">
      <c r="A1099" s="1">
        <v>100006677</v>
      </c>
      <c r="B1099" s="1" t="s">
        <v>1126</v>
      </c>
      <c r="C1099" s="1" t="s">
        <v>1623</v>
      </c>
      <c r="D1099" s="1" t="s">
        <v>12</v>
      </c>
      <c r="E1099" s="21" t="s">
        <v>2238</v>
      </c>
      <c r="F1099" s="1">
        <v>1</v>
      </c>
      <c r="G1099" s="1">
        <v>1</v>
      </c>
      <c r="H1099" s="1">
        <v>29</v>
      </c>
      <c r="I1099" s="1">
        <v>150</v>
      </c>
      <c r="J1099" s="1">
        <v>40</v>
      </c>
      <c r="K1099" s="72" t="s">
        <v>6455</v>
      </c>
      <c r="L1099" s="81"/>
      <c r="M1099" s="78"/>
    </row>
    <row r="1100" spans="1:13">
      <c r="A1100" s="1">
        <v>100006681</v>
      </c>
      <c r="B1100" s="1" t="s">
        <v>1126</v>
      </c>
      <c r="C1100" s="1" t="s">
        <v>1125</v>
      </c>
      <c r="D1100" s="1" t="s">
        <v>2240</v>
      </c>
      <c r="E1100" s="21" t="s">
        <v>2241</v>
      </c>
      <c r="F1100" s="1">
        <v>1</v>
      </c>
      <c r="G1100" s="1">
        <v>1</v>
      </c>
      <c r="H1100" s="1">
        <v>125</v>
      </c>
      <c r="I1100" s="1">
        <v>280</v>
      </c>
      <c r="J1100" s="1">
        <v>70</v>
      </c>
      <c r="K1100" s="72" t="s">
        <v>6455</v>
      </c>
      <c r="L1100" s="81"/>
      <c r="M1100" s="78"/>
    </row>
    <row r="1101" spans="1:13">
      <c r="A1101" s="1">
        <v>100006684</v>
      </c>
      <c r="B1101" s="1" t="s">
        <v>1126</v>
      </c>
      <c r="C1101" s="1" t="s">
        <v>1644</v>
      </c>
      <c r="D1101" s="1" t="s">
        <v>2243</v>
      </c>
      <c r="E1101" s="21" t="s">
        <v>2244</v>
      </c>
      <c r="F1101" s="1">
        <v>1</v>
      </c>
      <c r="G1101" s="1">
        <v>1</v>
      </c>
      <c r="H1101" s="1">
        <v>271</v>
      </c>
      <c r="I1101" s="1">
        <v>400</v>
      </c>
      <c r="J1101" s="1">
        <v>100</v>
      </c>
      <c r="K1101" s="72" t="s">
        <v>6455</v>
      </c>
      <c r="L1101" s="81"/>
      <c r="M1101" s="78"/>
    </row>
    <row r="1102" spans="1:13">
      <c r="A1102" s="1">
        <v>100006699</v>
      </c>
      <c r="B1102" s="1" t="s">
        <v>1126</v>
      </c>
      <c r="C1102" s="1" t="s">
        <v>1644</v>
      </c>
      <c r="D1102" s="1" t="s">
        <v>18</v>
      </c>
      <c r="E1102" s="21" t="s">
        <v>2248</v>
      </c>
      <c r="F1102" s="1">
        <v>1</v>
      </c>
      <c r="G1102" s="1">
        <v>1</v>
      </c>
      <c r="H1102" s="1">
        <v>77</v>
      </c>
      <c r="I1102" s="1">
        <v>230</v>
      </c>
      <c r="J1102" s="1">
        <v>60</v>
      </c>
      <c r="K1102" s="72" t="s">
        <v>6455</v>
      </c>
      <c r="L1102" s="81"/>
      <c r="M1102" s="78"/>
    </row>
    <row r="1103" spans="1:13">
      <c r="A1103" s="1">
        <v>100006701</v>
      </c>
      <c r="B1103" s="1" t="s">
        <v>1126</v>
      </c>
      <c r="C1103" s="1" t="s">
        <v>1644</v>
      </c>
      <c r="D1103" s="1" t="s">
        <v>2249</v>
      </c>
      <c r="E1103" s="21" t="s">
        <v>2250</v>
      </c>
      <c r="F1103" s="1">
        <v>1</v>
      </c>
      <c r="G1103" s="1">
        <v>1</v>
      </c>
      <c r="H1103" s="1">
        <v>321</v>
      </c>
      <c r="I1103" s="1">
        <v>470</v>
      </c>
      <c r="J1103" s="1">
        <v>120</v>
      </c>
      <c r="K1103" s="72" t="s">
        <v>6455</v>
      </c>
      <c r="L1103" s="81"/>
      <c r="M1103" s="78"/>
    </row>
    <row r="1104" spans="1:13">
      <c r="A1104" s="1">
        <v>100006709</v>
      </c>
      <c r="B1104" s="1" t="s">
        <v>1126</v>
      </c>
      <c r="C1104" s="1" t="s">
        <v>1644</v>
      </c>
      <c r="D1104" s="1" t="s">
        <v>2251</v>
      </c>
      <c r="E1104" s="21" t="s">
        <v>2252</v>
      </c>
      <c r="F1104" s="1">
        <v>1</v>
      </c>
      <c r="G1104" s="1">
        <v>1</v>
      </c>
      <c r="H1104" s="1">
        <v>175</v>
      </c>
      <c r="I1104" s="1">
        <v>280</v>
      </c>
      <c r="J1104" s="1">
        <v>70</v>
      </c>
      <c r="K1104" s="72" t="s">
        <v>6455</v>
      </c>
      <c r="L1104" s="81"/>
      <c r="M1104" s="78"/>
    </row>
    <row r="1105" spans="1:13">
      <c r="A1105" s="1">
        <v>100006714</v>
      </c>
      <c r="B1105" s="1" t="s">
        <v>1126</v>
      </c>
      <c r="C1105" s="1" t="s">
        <v>1644</v>
      </c>
      <c r="D1105" s="1" t="s">
        <v>2253</v>
      </c>
      <c r="E1105" s="21" t="s">
        <v>2248</v>
      </c>
      <c r="F1105" s="1">
        <v>1</v>
      </c>
      <c r="G1105" s="1">
        <v>1</v>
      </c>
      <c r="H1105" s="1">
        <v>85</v>
      </c>
      <c r="I1105" s="1">
        <v>230</v>
      </c>
      <c r="J1105" s="1">
        <v>60</v>
      </c>
      <c r="K1105" s="72" t="s">
        <v>6455</v>
      </c>
      <c r="L1105" s="81"/>
      <c r="M1105" s="78"/>
    </row>
    <row r="1106" spans="1:13">
      <c r="A1106" s="1">
        <v>100006715</v>
      </c>
      <c r="B1106" s="1" t="s">
        <v>1126</v>
      </c>
      <c r="C1106" s="1" t="s">
        <v>1644</v>
      </c>
      <c r="D1106" s="1" t="s">
        <v>2254</v>
      </c>
      <c r="E1106" s="21" t="s">
        <v>2250</v>
      </c>
      <c r="F1106" s="1">
        <v>1</v>
      </c>
      <c r="G1106" s="1">
        <v>1</v>
      </c>
      <c r="H1106" s="1">
        <v>254</v>
      </c>
      <c r="I1106" s="1">
        <v>400</v>
      </c>
      <c r="J1106" s="1">
        <v>100</v>
      </c>
      <c r="K1106" s="72" t="s">
        <v>6455</v>
      </c>
      <c r="L1106" s="81"/>
      <c r="M1106" s="78"/>
    </row>
    <row r="1107" spans="1:13">
      <c r="A1107" s="1">
        <v>100006721</v>
      </c>
      <c r="B1107" s="1" t="s">
        <v>1126</v>
      </c>
      <c r="C1107" s="1" t="s">
        <v>1631</v>
      </c>
      <c r="D1107" s="1" t="s">
        <v>176</v>
      </c>
      <c r="E1107" s="21" t="s">
        <v>2258</v>
      </c>
      <c r="F1107" s="1">
        <v>1</v>
      </c>
      <c r="G1107" s="1">
        <v>1</v>
      </c>
      <c r="H1107" s="1">
        <v>119</v>
      </c>
      <c r="I1107" s="1">
        <v>280</v>
      </c>
      <c r="J1107" s="1">
        <v>70</v>
      </c>
      <c r="K1107" s="72" t="s">
        <v>6455</v>
      </c>
      <c r="L1107" s="81"/>
      <c r="M1107" s="78"/>
    </row>
    <row r="1108" spans="1:13">
      <c r="A1108" s="1">
        <v>100006726</v>
      </c>
      <c r="B1108" s="1" t="s">
        <v>1126</v>
      </c>
      <c r="C1108" s="1" t="s">
        <v>1644</v>
      </c>
      <c r="D1108" s="1" t="s">
        <v>533</v>
      </c>
      <c r="E1108" s="21" t="s">
        <v>2260</v>
      </c>
      <c r="F1108" s="1">
        <v>1</v>
      </c>
      <c r="G1108" s="1">
        <v>1</v>
      </c>
      <c r="H1108" s="1">
        <v>10</v>
      </c>
      <c r="I1108" s="1">
        <v>100</v>
      </c>
      <c r="J1108" s="1">
        <v>25</v>
      </c>
      <c r="K1108" s="72" t="s">
        <v>6455</v>
      </c>
      <c r="L1108" s="81"/>
      <c r="M1108" s="78"/>
    </row>
    <row r="1109" spans="1:13">
      <c r="A1109" s="1">
        <v>100006732</v>
      </c>
      <c r="B1109" s="1" t="s">
        <v>1126</v>
      </c>
      <c r="C1109" s="1" t="s">
        <v>1644</v>
      </c>
      <c r="D1109" s="1" t="s">
        <v>1768</v>
      </c>
      <c r="E1109" s="21" t="s">
        <v>2262</v>
      </c>
      <c r="F1109" s="1">
        <v>1</v>
      </c>
      <c r="G1109" s="1">
        <v>1</v>
      </c>
      <c r="H1109" s="1">
        <v>135</v>
      </c>
      <c r="I1109" s="1">
        <v>280</v>
      </c>
      <c r="J1109" s="1">
        <v>70</v>
      </c>
      <c r="K1109" s="72" t="s">
        <v>6455</v>
      </c>
      <c r="L1109" s="81"/>
      <c r="M1109" s="78"/>
    </row>
    <row r="1110" spans="1:13">
      <c r="A1110" s="1">
        <v>100006737</v>
      </c>
      <c r="B1110" s="1" t="s">
        <v>1126</v>
      </c>
      <c r="C1110" s="1" t="s">
        <v>1662</v>
      </c>
      <c r="D1110" s="1" t="s">
        <v>176</v>
      </c>
      <c r="E1110" s="21" t="s">
        <v>2264</v>
      </c>
      <c r="F1110" s="1">
        <v>1</v>
      </c>
      <c r="G1110" s="1">
        <v>1</v>
      </c>
      <c r="H1110" s="1">
        <v>169</v>
      </c>
      <c r="I1110" s="1">
        <v>280</v>
      </c>
      <c r="J1110" s="1">
        <v>70</v>
      </c>
      <c r="K1110" s="72" t="s">
        <v>6455</v>
      </c>
      <c r="L1110" s="81"/>
      <c r="M1110" s="78"/>
    </row>
    <row r="1111" spans="1:13">
      <c r="A1111" s="1">
        <v>100006745</v>
      </c>
      <c r="B1111" s="1" t="s">
        <v>1126</v>
      </c>
      <c r="C1111" s="1" t="s">
        <v>1662</v>
      </c>
      <c r="D1111" s="1" t="s">
        <v>919</v>
      </c>
      <c r="E1111" s="21" t="s">
        <v>2266</v>
      </c>
      <c r="F1111" s="1">
        <v>1</v>
      </c>
      <c r="G1111" s="1">
        <v>1</v>
      </c>
      <c r="H1111" s="1">
        <v>420</v>
      </c>
      <c r="I1111" s="1">
        <v>470</v>
      </c>
      <c r="J1111" s="1">
        <v>120</v>
      </c>
      <c r="K1111" s="72" t="s">
        <v>6455</v>
      </c>
      <c r="L1111" s="81"/>
      <c r="M1111" s="78"/>
    </row>
    <row r="1112" spans="1:13">
      <c r="A1112" s="1">
        <v>100006751</v>
      </c>
      <c r="B1112" s="1" t="s">
        <v>1126</v>
      </c>
      <c r="C1112" s="1" t="s">
        <v>1662</v>
      </c>
      <c r="D1112" s="1" t="s">
        <v>2267</v>
      </c>
      <c r="E1112" s="21" t="s">
        <v>2268</v>
      </c>
      <c r="F1112" s="1">
        <v>1</v>
      </c>
      <c r="G1112" s="1">
        <v>1</v>
      </c>
      <c r="H1112" s="1">
        <v>663</v>
      </c>
      <c r="I1112" s="1">
        <v>800</v>
      </c>
      <c r="J1112" s="1">
        <v>200</v>
      </c>
      <c r="K1112" s="72" t="s">
        <v>6053</v>
      </c>
      <c r="L1112" s="81"/>
      <c r="M1112" s="78"/>
    </row>
    <row r="1113" spans="1:13">
      <c r="A1113" s="1">
        <v>100006758</v>
      </c>
      <c r="B1113" s="1" t="s">
        <v>1126</v>
      </c>
      <c r="C1113" s="1" t="s">
        <v>1662</v>
      </c>
      <c r="D1113" s="1" t="s">
        <v>2269</v>
      </c>
      <c r="E1113" s="21" t="s">
        <v>2270</v>
      </c>
      <c r="F1113" s="1">
        <v>1</v>
      </c>
      <c r="G1113" s="1">
        <v>1</v>
      </c>
      <c r="H1113" s="1">
        <v>553</v>
      </c>
      <c r="I1113" s="1">
        <v>570</v>
      </c>
      <c r="J1113" s="1">
        <v>140</v>
      </c>
      <c r="K1113" s="72" t="s">
        <v>6455</v>
      </c>
      <c r="L1113" s="81"/>
      <c r="M1113" s="78"/>
    </row>
    <row r="1114" spans="1:13">
      <c r="A1114" s="1">
        <v>100006773</v>
      </c>
      <c r="B1114" s="1" t="s">
        <v>1126</v>
      </c>
      <c r="C1114" s="1" t="s">
        <v>1662</v>
      </c>
      <c r="D1114" s="1" t="s">
        <v>2274</v>
      </c>
      <c r="E1114" s="21" t="s">
        <v>2275</v>
      </c>
      <c r="F1114" s="1">
        <v>1</v>
      </c>
      <c r="G1114" s="1">
        <v>1</v>
      </c>
      <c r="H1114" s="1">
        <v>192</v>
      </c>
      <c r="I1114" s="1">
        <v>280</v>
      </c>
      <c r="J1114" s="1">
        <v>70</v>
      </c>
      <c r="K1114" s="72" t="s">
        <v>6455</v>
      </c>
      <c r="L1114" s="81"/>
      <c r="M1114" s="78"/>
    </row>
    <row r="1115" spans="1:13">
      <c r="A1115" s="1">
        <v>100006777</v>
      </c>
      <c r="B1115" s="1" t="s">
        <v>1126</v>
      </c>
      <c r="C1115" s="1" t="s">
        <v>1662</v>
      </c>
      <c r="D1115" s="1" t="s">
        <v>485</v>
      </c>
      <c r="E1115" s="21" t="s">
        <v>2276</v>
      </c>
      <c r="F1115" s="1">
        <v>1</v>
      </c>
      <c r="G1115" s="1">
        <v>1</v>
      </c>
      <c r="H1115" s="1">
        <v>473</v>
      </c>
      <c r="I1115" s="1">
        <v>470</v>
      </c>
      <c r="J1115" s="1">
        <v>120</v>
      </c>
      <c r="K1115" s="72" t="s">
        <v>6455</v>
      </c>
      <c r="L1115" s="81"/>
      <c r="M1115" s="78"/>
    </row>
    <row r="1116" spans="1:13">
      <c r="A1116" s="1">
        <v>100006780</v>
      </c>
      <c r="B1116" s="1" t="s">
        <v>1126</v>
      </c>
      <c r="C1116" s="1" t="s">
        <v>1662</v>
      </c>
      <c r="D1116" s="1" t="s">
        <v>2277</v>
      </c>
      <c r="E1116" s="21" t="s">
        <v>2278</v>
      </c>
      <c r="F1116" s="1">
        <v>1</v>
      </c>
      <c r="G1116" s="1">
        <v>1</v>
      </c>
      <c r="H1116" s="1">
        <v>195</v>
      </c>
      <c r="I1116" s="1">
        <v>280</v>
      </c>
      <c r="J1116" s="1">
        <v>70</v>
      </c>
      <c r="K1116" s="72" t="s">
        <v>6455</v>
      </c>
      <c r="L1116" s="81"/>
      <c r="M1116" s="78"/>
    </row>
    <row r="1117" spans="1:13">
      <c r="A1117" s="1">
        <v>100006782</v>
      </c>
      <c r="B1117" s="1" t="s">
        <v>1126</v>
      </c>
      <c r="C1117" s="1" t="s">
        <v>1662</v>
      </c>
      <c r="D1117" s="1" t="s">
        <v>2279</v>
      </c>
      <c r="E1117" s="21" t="s">
        <v>2280</v>
      </c>
      <c r="F1117" s="1">
        <v>1</v>
      </c>
      <c r="G1117" s="1">
        <v>1</v>
      </c>
      <c r="H1117" s="1">
        <v>212</v>
      </c>
      <c r="I1117" s="1">
        <v>400</v>
      </c>
      <c r="J1117" s="1">
        <v>100</v>
      </c>
      <c r="K1117" s="72" t="s">
        <v>6455</v>
      </c>
      <c r="L1117" s="81"/>
      <c r="M1117" s="78"/>
    </row>
    <row r="1118" spans="1:13">
      <c r="A1118" s="1">
        <v>100006792</v>
      </c>
      <c r="B1118" s="1" t="s">
        <v>1126</v>
      </c>
      <c r="C1118" s="1" t="s">
        <v>1628</v>
      </c>
      <c r="D1118" s="1" t="s">
        <v>12</v>
      </c>
      <c r="E1118" s="21" t="s">
        <v>2281</v>
      </c>
      <c r="F1118" s="1">
        <v>1</v>
      </c>
      <c r="G1118" s="1">
        <v>1</v>
      </c>
      <c r="H1118" s="1">
        <v>565</v>
      </c>
      <c r="I1118" s="1">
        <v>570</v>
      </c>
      <c r="J1118" s="1">
        <v>140</v>
      </c>
      <c r="K1118" s="72" t="s">
        <v>6455</v>
      </c>
      <c r="L1118" s="81"/>
      <c r="M1118" s="78"/>
    </row>
    <row r="1119" spans="1:13">
      <c r="A1119" s="1">
        <v>100006794</v>
      </c>
      <c r="B1119" s="1" t="s">
        <v>1126</v>
      </c>
      <c r="C1119" s="1" t="s">
        <v>1628</v>
      </c>
      <c r="D1119" s="1" t="s">
        <v>2283</v>
      </c>
      <c r="E1119" s="21" t="s">
        <v>2284</v>
      </c>
      <c r="F1119" s="1">
        <v>1</v>
      </c>
      <c r="G1119" s="1">
        <v>1</v>
      </c>
      <c r="H1119" s="1">
        <v>133</v>
      </c>
      <c r="I1119" s="1">
        <v>280</v>
      </c>
      <c r="J1119" s="1">
        <v>70</v>
      </c>
      <c r="K1119" s="72" t="s">
        <v>6455</v>
      </c>
      <c r="L1119" s="81"/>
      <c r="M1119" s="78"/>
    </row>
    <row r="1120" spans="1:13">
      <c r="A1120" s="1">
        <v>100006796</v>
      </c>
      <c r="B1120" s="1" t="s">
        <v>1126</v>
      </c>
      <c r="C1120" s="1" t="s">
        <v>1628</v>
      </c>
      <c r="D1120" s="1" t="s">
        <v>2285</v>
      </c>
      <c r="E1120" s="21" t="s">
        <v>2286</v>
      </c>
      <c r="F1120" s="1">
        <v>1</v>
      </c>
      <c r="G1120" s="1">
        <v>1</v>
      </c>
      <c r="H1120" s="1">
        <v>738</v>
      </c>
      <c r="I1120" s="1">
        <v>740</v>
      </c>
      <c r="J1120" s="1">
        <v>190</v>
      </c>
      <c r="K1120" s="72" t="s">
        <v>6455</v>
      </c>
      <c r="L1120" s="81"/>
      <c r="M1120" s="78"/>
    </row>
    <row r="1121" spans="1:13">
      <c r="A1121" s="1">
        <v>100006810</v>
      </c>
      <c r="B1121" s="1" t="s">
        <v>1126</v>
      </c>
      <c r="C1121" s="1" t="s">
        <v>1628</v>
      </c>
      <c r="D1121" s="1" t="s">
        <v>686</v>
      </c>
      <c r="E1121" s="21" t="s">
        <v>2287</v>
      </c>
      <c r="F1121" s="1">
        <v>1</v>
      </c>
      <c r="G1121" s="1">
        <v>1</v>
      </c>
      <c r="H1121" s="1">
        <v>92</v>
      </c>
      <c r="I1121" s="1">
        <v>230</v>
      </c>
      <c r="J1121" s="1">
        <v>60</v>
      </c>
      <c r="K1121" s="72" t="s">
        <v>6455</v>
      </c>
      <c r="L1121" s="81"/>
      <c r="M1121" s="78"/>
    </row>
    <row r="1122" spans="1:13">
      <c r="A1122" s="1">
        <v>100006816</v>
      </c>
      <c r="B1122" s="1" t="s">
        <v>1126</v>
      </c>
      <c r="C1122" s="1" t="s">
        <v>1628</v>
      </c>
      <c r="D1122" s="1" t="s">
        <v>2292</v>
      </c>
      <c r="E1122" s="21" t="s">
        <v>2293</v>
      </c>
      <c r="F1122" s="1">
        <v>1</v>
      </c>
      <c r="G1122" s="1">
        <v>1</v>
      </c>
      <c r="H1122" s="1">
        <v>150</v>
      </c>
      <c r="I1122" s="1">
        <v>280</v>
      </c>
      <c r="J1122" s="1">
        <v>70</v>
      </c>
      <c r="K1122" s="72" t="s">
        <v>6455</v>
      </c>
      <c r="L1122" s="81"/>
      <c r="M1122" s="78"/>
    </row>
    <row r="1123" spans="1:13">
      <c r="A1123" s="1">
        <v>100006819</v>
      </c>
      <c r="B1123" s="1" t="s">
        <v>1126</v>
      </c>
      <c r="C1123" s="1" t="s">
        <v>1628</v>
      </c>
      <c r="D1123" s="1" t="s">
        <v>12</v>
      </c>
      <c r="E1123" s="21" t="s">
        <v>2294</v>
      </c>
      <c r="F1123" s="1">
        <v>1</v>
      </c>
      <c r="G1123" s="1">
        <v>1</v>
      </c>
      <c r="H1123" s="1">
        <v>215</v>
      </c>
      <c r="I1123" s="1">
        <v>400</v>
      </c>
      <c r="J1123" s="1">
        <v>100</v>
      </c>
      <c r="K1123" s="72" t="s">
        <v>6455</v>
      </c>
      <c r="L1123" s="81"/>
      <c r="M1123" s="78"/>
    </row>
    <row r="1124" spans="1:13">
      <c r="A1124" s="1">
        <v>100006822</v>
      </c>
      <c r="B1124" s="1" t="s">
        <v>1126</v>
      </c>
      <c r="C1124" s="1" t="s">
        <v>1628</v>
      </c>
      <c r="D1124" s="1" t="s">
        <v>18</v>
      </c>
      <c r="E1124" s="21" t="s">
        <v>2296</v>
      </c>
      <c r="F1124" s="1">
        <v>1</v>
      </c>
      <c r="G1124" s="1">
        <v>1</v>
      </c>
      <c r="H1124" s="1">
        <v>259</v>
      </c>
      <c r="I1124" s="1">
        <v>400</v>
      </c>
      <c r="J1124" s="1">
        <v>100</v>
      </c>
      <c r="K1124" s="72" t="s">
        <v>6455</v>
      </c>
      <c r="L1124" s="81"/>
      <c r="M1124" s="78"/>
    </row>
    <row r="1125" spans="1:13">
      <c r="A1125" s="1">
        <v>100006829</v>
      </c>
      <c r="B1125" s="1" t="s">
        <v>1126</v>
      </c>
      <c r="C1125" s="1" t="s">
        <v>1628</v>
      </c>
      <c r="D1125" s="1" t="s">
        <v>390</v>
      </c>
      <c r="E1125" s="21" t="s">
        <v>2297</v>
      </c>
      <c r="F1125" s="1">
        <v>1</v>
      </c>
      <c r="G1125" s="1">
        <v>1</v>
      </c>
      <c r="H1125" s="1">
        <v>227</v>
      </c>
      <c r="I1125" s="1">
        <v>400</v>
      </c>
      <c r="J1125" s="1">
        <v>100</v>
      </c>
      <c r="K1125" s="72" t="s">
        <v>6455</v>
      </c>
      <c r="L1125" s="81"/>
      <c r="M1125" s="78"/>
    </row>
    <row r="1126" spans="1:13">
      <c r="A1126" s="1">
        <v>100006831</v>
      </c>
      <c r="B1126" s="1" t="s">
        <v>1126</v>
      </c>
      <c r="C1126" s="1" t="s">
        <v>1628</v>
      </c>
      <c r="D1126" s="1" t="s">
        <v>2298</v>
      </c>
      <c r="E1126" s="21" t="s">
        <v>2299</v>
      </c>
      <c r="F1126" s="1">
        <v>1</v>
      </c>
      <c r="G1126" s="1">
        <v>1</v>
      </c>
      <c r="H1126" s="1">
        <v>243</v>
      </c>
      <c r="I1126" s="1">
        <v>400</v>
      </c>
      <c r="J1126" s="1">
        <v>100</v>
      </c>
      <c r="K1126" s="72" t="s">
        <v>6455</v>
      </c>
      <c r="L1126" s="81"/>
      <c r="M1126" s="78"/>
    </row>
    <row r="1127" spans="1:13">
      <c r="A1127" s="1">
        <v>100006835</v>
      </c>
      <c r="B1127" s="1" t="s">
        <v>1126</v>
      </c>
      <c r="C1127" s="1" t="s">
        <v>1628</v>
      </c>
      <c r="D1127" s="1" t="s">
        <v>2300</v>
      </c>
      <c r="E1127" s="21" t="s">
        <v>2301</v>
      </c>
      <c r="F1127" s="1">
        <v>1</v>
      </c>
      <c r="G1127" s="1">
        <v>1</v>
      </c>
      <c r="H1127" s="1">
        <v>180</v>
      </c>
      <c r="I1127" s="1">
        <v>280</v>
      </c>
      <c r="J1127" s="1">
        <v>70</v>
      </c>
      <c r="K1127" s="72" t="s">
        <v>6455</v>
      </c>
      <c r="L1127" s="81"/>
      <c r="M1127" s="78"/>
    </row>
    <row r="1128" spans="1:13">
      <c r="A1128" s="1">
        <v>100006837</v>
      </c>
      <c r="B1128" s="1" t="s">
        <v>1126</v>
      </c>
      <c r="C1128" s="1" t="s">
        <v>1628</v>
      </c>
      <c r="D1128" s="1" t="s">
        <v>100</v>
      </c>
      <c r="E1128" s="21" t="s">
        <v>2302</v>
      </c>
      <c r="F1128" s="1">
        <v>1</v>
      </c>
      <c r="G1128" s="1">
        <v>1</v>
      </c>
      <c r="H1128" s="1">
        <v>244</v>
      </c>
      <c r="I1128" s="1">
        <v>400</v>
      </c>
      <c r="J1128" s="1">
        <v>100</v>
      </c>
      <c r="K1128" s="72" t="s">
        <v>6455</v>
      </c>
      <c r="L1128" s="81"/>
      <c r="M1128" s="78"/>
    </row>
    <row r="1129" spans="1:13">
      <c r="A1129" s="1">
        <v>100006838</v>
      </c>
      <c r="B1129" s="1" t="s">
        <v>1126</v>
      </c>
      <c r="C1129" s="1" t="s">
        <v>1628</v>
      </c>
      <c r="D1129" s="1" t="s">
        <v>12</v>
      </c>
      <c r="E1129" s="21" t="s">
        <v>2303</v>
      </c>
      <c r="F1129" s="1">
        <v>1</v>
      </c>
      <c r="G1129" s="1">
        <v>1</v>
      </c>
      <c r="H1129" s="1">
        <v>458</v>
      </c>
      <c r="I1129" s="1">
        <v>470</v>
      </c>
      <c r="J1129" s="1">
        <v>120</v>
      </c>
      <c r="K1129" s="72" t="s">
        <v>6455</v>
      </c>
      <c r="L1129" s="81"/>
      <c r="M1129" s="78"/>
    </row>
    <row r="1130" spans="1:13">
      <c r="A1130" s="1">
        <v>100006846</v>
      </c>
      <c r="B1130" s="1" t="s">
        <v>1126</v>
      </c>
      <c r="C1130" s="1" t="s">
        <v>1628</v>
      </c>
      <c r="D1130" s="1" t="s">
        <v>176</v>
      </c>
      <c r="E1130" s="21" t="s">
        <v>2304</v>
      </c>
      <c r="F1130" s="1">
        <v>1</v>
      </c>
      <c r="G1130" s="1">
        <v>1</v>
      </c>
      <c r="H1130" s="1">
        <v>122</v>
      </c>
      <c r="I1130" s="1">
        <v>280</v>
      </c>
      <c r="J1130" s="1">
        <v>70</v>
      </c>
      <c r="K1130" s="72" t="s">
        <v>6455</v>
      </c>
      <c r="L1130" s="81"/>
      <c r="M1130" s="78"/>
    </row>
    <row r="1131" spans="1:13">
      <c r="A1131" s="1">
        <v>100006906</v>
      </c>
      <c r="B1131" s="1" t="s">
        <v>2314</v>
      </c>
      <c r="C1131" s="1" t="s">
        <v>2313</v>
      </c>
      <c r="D1131" s="1" t="s">
        <v>2311</v>
      </c>
      <c r="E1131" s="21" t="s">
        <v>2312</v>
      </c>
      <c r="F1131" s="1">
        <v>1</v>
      </c>
      <c r="G1131" s="1">
        <v>1</v>
      </c>
      <c r="H1131" s="1">
        <v>183</v>
      </c>
      <c r="I1131" s="1">
        <v>280</v>
      </c>
      <c r="J1131" s="1">
        <v>70</v>
      </c>
      <c r="K1131" s="72" t="s">
        <v>6455</v>
      </c>
      <c r="L1131" s="81"/>
      <c r="M1131" s="78"/>
    </row>
    <row r="1132" spans="1:13">
      <c r="A1132" s="1">
        <v>100006975</v>
      </c>
      <c r="B1132" s="1" t="s">
        <v>1126</v>
      </c>
      <c r="C1132" s="1" t="s">
        <v>1628</v>
      </c>
      <c r="D1132" s="1" t="s">
        <v>46</v>
      </c>
      <c r="E1132" s="21" t="s">
        <v>2332</v>
      </c>
      <c r="F1132" s="1">
        <v>1</v>
      </c>
      <c r="G1132" s="1">
        <v>1</v>
      </c>
      <c r="H1132" s="1">
        <v>44</v>
      </c>
      <c r="I1132" s="1">
        <v>150</v>
      </c>
      <c r="J1132" s="1">
        <v>40</v>
      </c>
      <c r="K1132" s="72" t="s">
        <v>6455</v>
      </c>
      <c r="L1132" s="81"/>
      <c r="M1132" s="78"/>
    </row>
    <row r="1133" spans="1:13">
      <c r="A1133" s="1">
        <v>100006983</v>
      </c>
      <c r="B1133" s="1" t="s">
        <v>1126</v>
      </c>
      <c r="C1133" s="1" t="s">
        <v>1623</v>
      </c>
      <c r="D1133" s="1" t="s">
        <v>2337</v>
      </c>
      <c r="E1133" s="21" t="s">
        <v>2338</v>
      </c>
      <c r="F1133" s="1">
        <v>1</v>
      </c>
      <c r="G1133" s="1">
        <v>1</v>
      </c>
      <c r="H1133" s="1">
        <v>116</v>
      </c>
      <c r="I1133" s="1">
        <v>280</v>
      </c>
      <c r="J1133" s="1">
        <v>70</v>
      </c>
      <c r="K1133" s="72" t="s">
        <v>6455</v>
      </c>
      <c r="L1133" s="81"/>
      <c r="M1133" s="78"/>
    </row>
    <row r="1134" spans="1:13">
      <c r="A1134" s="1">
        <v>100006988</v>
      </c>
      <c r="B1134" s="1" t="s">
        <v>1158</v>
      </c>
      <c r="C1134" s="1" t="s">
        <v>1377</v>
      </c>
      <c r="D1134" s="1" t="s">
        <v>365</v>
      </c>
      <c r="E1134" s="21" t="s">
        <v>2340</v>
      </c>
      <c r="F1134" s="1">
        <v>1</v>
      </c>
      <c r="G1134" s="1">
        <v>1</v>
      </c>
      <c r="H1134" s="1">
        <v>13</v>
      </c>
      <c r="I1134" s="1">
        <v>100</v>
      </c>
      <c r="J1134" s="1">
        <v>25</v>
      </c>
      <c r="K1134" s="72" t="s">
        <v>6455</v>
      </c>
      <c r="L1134" s="81"/>
      <c r="M1134" s="78"/>
    </row>
    <row r="1135" spans="1:13">
      <c r="A1135" s="1">
        <v>100006993</v>
      </c>
      <c r="B1135" s="1" t="s">
        <v>2344</v>
      </c>
      <c r="C1135" s="1" t="s">
        <v>2343</v>
      </c>
      <c r="D1135" s="1" t="s">
        <v>12</v>
      </c>
      <c r="E1135" s="21" t="s">
        <v>2342</v>
      </c>
      <c r="F1135" s="1">
        <v>1</v>
      </c>
      <c r="G1135" s="1">
        <v>1</v>
      </c>
      <c r="H1135" s="1">
        <v>558</v>
      </c>
      <c r="I1135" s="1">
        <v>570</v>
      </c>
      <c r="J1135" s="1">
        <v>140</v>
      </c>
      <c r="K1135" s="72" t="s">
        <v>6455</v>
      </c>
      <c r="L1135" s="81"/>
      <c r="M1135" s="78"/>
    </row>
    <row r="1136" spans="1:13">
      <c r="A1136" s="1">
        <v>100007021</v>
      </c>
      <c r="B1136" s="1" t="s">
        <v>2344</v>
      </c>
      <c r="C1136" s="1" t="s">
        <v>2343</v>
      </c>
      <c r="D1136" s="1" t="s">
        <v>120</v>
      </c>
      <c r="E1136" s="21" t="s">
        <v>2346</v>
      </c>
      <c r="F1136" s="1">
        <v>1</v>
      </c>
      <c r="G1136" s="1">
        <v>1</v>
      </c>
      <c r="H1136" s="1">
        <v>311</v>
      </c>
      <c r="I1136" s="1">
        <v>470</v>
      </c>
      <c r="J1136" s="1">
        <v>120</v>
      </c>
      <c r="K1136" s="72" t="s">
        <v>6455</v>
      </c>
      <c r="L1136" s="81"/>
      <c r="M1136" s="78"/>
    </row>
    <row r="1137" spans="1:13">
      <c r="A1137" s="1">
        <v>100007023</v>
      </c>
      <c r="B1137" s="1" t="s">
        <v>2344</v>
      </c>
      <c r="C1137" s="1" t="s">
        <v>2343</v>
      </c>
      <c r="D1137" s="1" t="s">
        <v>18</v>
      </c>
      <c r="E1137" s="21" t="s">
        <v>2348</v>
      </c>
      <c r="F1137" s="1">
        <v>1</v>
      </c>
      <c r="G1137" s="1">
        <v>1</v>
      </c>
      <c r="H1137" s="1">
        <v>286</v>
      </c>
      <c r="I1137" s="1">
        <v>400</v>
      </c>
      <c r="J1137" s="1">
        <v>100</v>
      </c>
      <c r="K1137" s="72" t="s">
        <v>6455</v>
      </c>
      <c r="L1137" s="81"/>
      <c r="M1137" s="78"/>
    </row>
    <row r="1138" spans="1:13">
      <c r="A1138" s="1">
        <v>100007026</v>
      </c>
      <c r="B1138" s="1" t="s">
        <v>2344</v>
      </c>
      <c r="C1138" s="1" t="s">
        <v>2343</v>
      </c>
      <c r="D1138" s="1" t="s">
        <v>12</v>
      </c>
      <c r="E1138" s="21" t="s">
        <v>2350</v>
      </c>
      <c r="F1138" s="1">
        <v>1</v>
      </c>
      <c r="G1138" s="1">
        <v>1</v>
      </c>
      <c r="H1138" s="1">
        <v>817</v>
      </c>
      <c r="I1138" s="1">
        <v>740</v>
      </c>
      <c r="J1138" s="1">
        <v>190</v>
      </c>
      <c r="K1138" s="72" t="s">
        <v>6455</v>
      </c>
      <c r="L1138" s="81"/>
      <c r="M1138" s="78"/>
    </row>
    <row r="1139" spans="1:13">
      <c r="A1139" s="1">
        <v>100007035</v>
      </c>
      <c r="B1139" s="1" t="s">
        <v>2344</v>
      </c>
      <c r="C1139" s="1" t="s">
        <v>2343</v>
      </c>
      <c r="D1139" s="1" t="s">
        <v>176</v>
      </c>
      <c r="E1139" s="21" t="s">
        <v>2351</v>
      </c>
      <c r="F1139" s="1">
        <v>1</v>
      </c>
      <c r="G1139" s="1">
        <v>1</v>
      </c>
      <c r="H1139" s="1">
        <v>49</v>
      </c>
      <c r="I1139" s="1">
        <v>150</v>
      </c>
      <c r="J1139" s="1">
        <v>40</v>
      </c>
      <c r="K1139" s="72" t="s">
        <v>6455</v>
      </c>
      <c r="L1139" s="81"/>
      <c r="M1139" s="78"/>
    </row>
    <row r="1140" spans="1:13">
      <c r="A1140" s="1">
        <v>100007044</v>
      </c>
      <c r="B1140" s="1" t="s">
        <v>2344</v>
      </c>
      <c r="C1140" s="1" t="s">
        <v>2343</v>
      </c>
      <c r="D1140" s="1" t="s">
        <v>176</v>
      </c>
      <c r="E1140" s="21" t="s">
        <v>2353</v>
      </c>
      <c r="F1140" s="1">
        <v>1</v>
      </c>
      <c r="G1140" s="1">
        <v>1</v>
      </c>
      <c r="H1140" s="1">
        <v>191</v>
      </c>
      <c r="I1140" s="1">
        <v>280</v>
      </c>
      <c r="J1140" s="1">
        <v>70</v>
      </c>
      <c r="K1140" s="72" t="s">
        <v>6455</v>
      </c>
      <c r="L1140" s="81"/>
      <c r="M1140" s="78"/>
    </row>
    <row r="1141" spans="1:13">
      <c r="A1141" s="1">
        <v>100007050</v>
      </c>
      <c r="B1141" s="1" t="s">
        <v>2344</v>
      </c>
      <c r="C1141" s="1" t="s">
        <v>2343</v>
      </c>
      <c r="D1141" s="1" t="s">
        <v>176</v>
      </c>
      <c r="E1141" s="21" t="s">
        <v>2355</v>
      </c>
      <c r="F1141" s="1">
        <v>1</v>
      </c>
      <c r="G1141" s="1">
        <v>1</v>
      </c>
      <c r="H1141" s="1">
        <v>197</v>
      </c>
      <c r="I1141" s="1">
        <v>280</v>
      </c>
      <c r="J1141" s="1">
        <v>70</v>
      </c>
      <c r="K1141" s="72" t="s">
        <v>6455</v>
      </c>
      <c r="L1141" s="81"/>
      <c r="M1141" s="78"/>
    </row>
    <row r="1142" spans="1:13">
      <c r="A1142" s="1">
        <v>100007063</v>
      </c>
      <c r="B1142" s="1" t="s">
        <v>2344</v>
      </c>
      <c r="C1142" s="1" t="s">
        <v>2343</v>
      </c>
      <c r="D1142" s="1" t="s">
        <v>176</v>
      </c>
      <c r="E1142" s="21" t="s">
        <v>2357</v>
      </c>
      <c r="F1142" s="1">
        <v>1</v>
      </c>
      <c r="G1142" s="1">
        <v>1</v>
      </c>
      <c r="H1142" s="1">
        <v>37</v>
      </c>
      <c r="I1142" s="1">
        <v>150</v>
      </c>
      <c r="J1142" s="1">
        <v>40</v>
      </c>
      <c r="K1142" s="72" t="s">
        <v>6455</v>
      </c>
      <c r="L1142" s="81"/>
      <c r="M1142" s="78"/>
    </row>
    <row r="1143" spans="1:13">
      <c r="A1143" s="1">
        <v>100007067</v>
      </c>
      <c r="B1143" s="1" t="s">
        <v>2344</v>
      </c>
      <c r="C1143" s="1" t="s">
        <v>2343</v>
      </c>
      <c r="D1143" s="1" t="s">
        <v>2359</v>
      </c>
      <c r="E1143" s="21" t="s">
        <v>2360</v>
      </c>
      <c r="F1143" s="1">
        <v>1</v>
      </c>
      <c r="G1143" s="1">
        <v>1</v>
      </c>
      <c r="H1143" s="1">
        <v>215</v>
      </c>
      <c r="I1143" s="1">
        <v>400</v>
      </c>
      <c r="J1143" s="1">
        <v>100</v>
      </c>
      <c r="K1143" s="72" t="s">
        <v>6455</v>
      </c>
      <c r="L1143" s="81"/>
      <c r="M1143" s="78"/>
    </row>
    <row r="1144" spans="1:13">
      <c r="A1144" s="1">
        <v>100007071</v>
      </c>
      <c r="B1144" s="1" t="s">
        <v>2344</v>
      </c>
      <c r="C1144" s="1" t="s">
        <v>2343</v>
      </c>
      <c r="D1144" s="1" t="s">
        <v>176</v>
      </c>
      <c r="E1144" s="21" t="s">
        <v>2362</v>
      </c>
      <c r="F1144" s="1">
        <v>1</v>
      </c>
      <c r="G1144" s="1">
        <v>1</v>
      </c>
      <c r="H1144" s="1">
        <v>137</v>
      </c>
      <c r="I1144" s="1">
        <v>280</v>
      </c>
      <c r="J1144" s="1">
        <v>70</v>
      </c>
      <c r="K1144" s="72" t="s">
        <v>6455</v>
      </c>
      <c r="L1144" s="81"/>
      <c r="M1144" s="78"/>
    </row>
    <row r="1145" spans="1:13">
      <c r="A1145" s="1">
        <v>100007078</v>
      </c>
      <c r="B1145" s="1" t="s">
        <v>2344</v>
      </c>
      <c r="C1145" s="1" t="s">
        <v>2343</v>
      </c>
      <c r="D1145" s="1" t="s">
        <v>176</v>
      </c>
      <c r="E1145" s="21" t="s">
        <v>2364</v>
      </c>
      <c r="F1145" s="1">
        <v>1</v>
      </c>
      <c r="G1145" s="1">
        <v>1</v>
      </c>
      <c r="H1145" s="1">
        <v>435</v>
      </c>
      <c r="I1145" s="1">
        <v>470</v>
      </c>
      <c r="J1145" s="1">
        <v>120</v>
      </c>
      <c r="K1145" s="72" t="s">
        <v>6455</v>
      </c>
      <c r="L1145" s="81"/>
      <c r="M1145" s="78"/>
    </row>
    <row r="1146" spans="1:13">
      <c r="A1146" s="1">
        <v>100007091</v>
      </c>
      <c r="B1146" s="1" t="s">
        <v>2344</v>
      </c>
      <c r="C1146" s="1" t="s">
        <v>2343</v>
      </c>
      <c r="D1146" s="1" t="s">
        <v>2366</v>
      </c>
      <c r="E1146" s="21" t="s">
        <v>2367</v>
      </c>
      <c r="F1146" s="1">
        <v>1</v>
      </c>
      <c r="G1146" s="1">
        <v>1</v>
      </c>
      <c r="H1146" s="1">
        <v>298</v>
      </c>
      <c r="I1146" s="1">
        <v>400</v>
      </c>
      <c r="J1146" s="1">
        <v>100</v>
      </c>
      <c r="K1146" s="72" t="s">
        <v>6455</v>
      </c>
      <c r="L1146" s="81"/>
      <c r="M1146" s="78"/>
    </row>
    <row r="1147" spans="1:13">
      <c r="A1147" s="1">
        <v>100007094</v>
      </c>
      <c r="B1147" s="1" t="s">
        <v>2344</v>
      </c>
      <c r="C1147" s="1" t="s">
        <v>2371</v>
      </c>
      <c r="D1147" s="1" t="s">
        <v>2369</v>
      </c>
      <c r="E1147" s="21" t="s">
        <v>2370</v>
      </c>
      <c r="F1147" s="1">
        <v>1</v>
      </c>
      <c r="G1147" s="1">
        <v>1</v>
      </c>
      <c r="H1147" s="1">
        <v>811</v>
      </c>
      <c r="I1147" s="1">
        <v>800</v>
      </c>
      <c r="J1147" s="1">
        <v>200</v>
      </c>
      <c r="K1147" s="72" t="s">
        <v>6053</v>
      </c>
      <c r="L1147" s="81"/>
      <c r="M1147" s="78"/>
    </row>
    <row r="1148" spans="1:13">
      <c r="A1148" s="1">
        <v>100007097</v>
      </c>
      <c r="B1148" s="1" t="s">
        <v>2344</v>
      </c>
      <c r="C1148" s="1" t="s">
        <v>2371</v>
      </c>
      <c r="D1148" s="1" t="s">
        <v>2373</v>
      </c>
      <c r="E1148" s="21" t="s">
        <v>2374</v>
      </c>
      <c r="F1148" s="1">
        <v>1</v>
      </c>
      <c r="G1148" s="1">
        <v>1</v>
      </c>
      <c r="H1148" s="1">
        <v>322</v>
      </c>
      <c r="I1148" s="1">
        <v>470</v>
      </c>
      <c r="J1148" s="1">
        <v>120</v>
      </c>
      <c r="K1148" s="72" t="s">
        <v>6455</v>
      </c>
      <c r="L1148" s="81"/>
      <c r="M1148" s="78"/>
    </row>
    <row r="1149" spans="1:13">
      <c r="A1149" s="1">
        <v>100007103</v>
      </c>
      <c r="B1149" s="1" t="s">
        <v>2344</v>
      </c>
      <c r="C1149" s="1" t="s">
        <v>2371</v>
      </c>
      <c r="D1149" s="1" t="s">
        <v>176</v>
      </c>
      <c r="E1149" s="21" t="s">
        <v>2375</v>
      </c>
      <c r="F1149" s="1">
        <v>1</v>
      </c>
      <c r="G1149" s="1">
        <v>1</v>
      </c>
      <c r="H1149" s="1">
        <v>144</v>
      </c>
      <c r="I1149" s="1">
        <v>280</v>
      </c>
      <c r="J1149" s="1">
        <v>70</v>
      </c>
      <c r="K1149" s="72" t="s">
        <v>6455</v>
      </c>
      <c r="L1149" s="81"/>
      <c r="M1149" s="78"/>
    </row>
    <row r="1150" spans="1:13">
      <c r="A1150" s="1">
        <v>100007107</v>
      </c>
      <c r="B1150" s="1" t="s">
        <v>2344</v>
      </c>
      <c r="C1150" s="1" t="s">
        <v>2371</v>
      </c>
      <c r="D1150" s="1" t="s">
        <v>2377</v>
      </c>
      <c r="E1150" s="21" t="s">
        <v>2378</v>
      </c>
      <c r="F1150" s="1">
        <v>1</v>
      </c>
      <c r="G1150" s="1">
        <v>1</v>
      </c>
      <c r="H1150" s="1">
        <v>360</v>
      </c>
      <c r="I1150" s="1">
        <v>470</v>
      </c>
      <c r="J1150" s="1">
        <v>120</v>
      </c>
      <c r="K1150" s="72" t="s">
        <v>6455</v>
      </c>
      <c r="L1150" s="81"/>
      <c r="M1150" s="78"/>
    </row>
    <row r="1151" spans="1:13">
      <c r="A1151" s="1">
        <v>100007109</v>
      </c>
      <c r="B1151" s="1" t="s">
        <v>2344</v>
      </c>
      <c r="C1151" s="1" t="s">
        <v>2371</v>
      </c>
      <c r="D1151" s="1" t="s">
        <v>2379</v>
      </c>
      <c r="E1151" s="21" t="s">
        <v>2378</v>
      </c>
      <c r="F1151" s="1">
        <v>1</v>
      </c>
      <c r="G1151" s="1">
        <v>1</v>
      </c>
      <c r="H1151" s="1">
        <v>330</v>
      </c>
      <c r="I1151" s="1">
        <v>470</v>
      </c>
      <c r="J1151" s="1">
        <v>120</v>
      </c>
      <c r="K1151" s="72" t="s">
        <v>6455</v>
      </c>
      <c r="L1151" s="81"/>
      <c r="M1151" s="78"/>
    </row>
    <row r="1152" spans="1:13">
      <c r="A1152" s="1">
        <v>100007119</v>
      </c>
      <c r="B1152" s="1" t="s">
        <v>2344</v>
      </c>
      <c r="C1152" s="1" t="s">
        <v>2371</v>
      </c>
      <c r="D1152" s="1" t="s">
        <v>12</v>
      </c>
      <c r="E1152" s="21" t="s">
        <v>2380</v>
      </c>
      <c r="F1152" s="1">
        <v>1</v>
      </c>
      <c r="G1152" s="1">
        <v>1</v>
      </c>
      <c r="H1152" s="1">
        <v>434</v>
      </c>
      <c r="I1152" s="1">
        <v>470</v>
      </c>
      <c r="J1152" s="1">
        <v>120</v>
      </c>
      <c r="K1152" s="72" t="s">
        <v>6455</v>
      </c>
      <c r="L1152" s="81"/>
      <c r="M1152" s="78"/>
    </row>
    <row r="1153" spans="1:13">
      <c r="A1153" s="1">
        <v>100007125</v>
      </c>
      <c r="B1153" s="1" t="s">
        <v>2344</v>
      </c>
      <c r="C1153" s="1" t="s">
        <v>2371</v>
      </c>
      <c r="D1153" s="1" t="s">
        <v>12</v>
      </c>
      <c r="E1153" s="21" t="s">
        <v>2381</v>
      </c>
      <c r="F1153" s="1">
        <v>1</v>
      </c>
      <c r="G1153" s="1">
        <v>1</v>
      </c>
      <c r="H1153" s="1">
        <v>62</v>
      </c>
      <c r="I1153" s="1">
        <v>230</v>
      </c>
      <c r="J1153" s="1">
        <v>60</v>
      </c>
      <c r="K1153" s="72" t="s">
        <v>6455</v>
      </c>
      <c r="L1153" s="81"/>
      <c r="M1153" s="78"/>
    </row>
    <row r="1154" spans="1:13">
      <c r="A1154" s="1">
        <v>100007127</v>
      </c>
      <c r="B1154" s="1" t="s">
        <v>2344</v>
      </c>
      <c r="C1154" s="1" t="s">
        <v>2371</v>
      </c>
      <c r="D1154" s="1" t="s">
        <v>390</v>
      </c>
      <c r="E1154" s="21" t="s">
        <v>2382</v>
      </c>
      <c r="F1154" s="1">
        <v>1</v>
      </c>
      <c r="G1154" s="1">
        <v>1</v>
      </c>
      <c r="H1154" s="1">
        <v>479</v>
      </c>
      <c r="I1154" s="1">
        <v>470</v>
      </c>
      <c r="J1154" s="1">
        <v>120</v>
      </c>
      <c r="K1154" s="72" t="s">
        <v>6455</v>
      </c>
      <c r="L1154" s="81"/>
      <c r="M1154" s="78"/>
    </row>
    <row r="1155" spans="1:13">
      <c r="A1155" s="1">
        <v>100007135</v>
      </c>
      <c r="B1155" s="1" t="s">
        <v>2344</v>
      </c>
      <c r="C1155" s="1" t="s">
        <v>2371</v>
      </c>
      <c r="D1155" s="1" t="s">
        <v>176</v>
      </c>
      <c r="E1155" s="21" t="s">
        <v>2385</v>
      </c>
      <c r="F1155" s="1">
        <v>1</v>
      </c>
      <c r="G1155" s="1">
        <v>1</v>
      </c>
      <c r="H1155" s="1">
        <v>372</v>
      </c>
      <c r="I1155" s="1">
        <v>470</v>
      </c>
      <c r="J1155" s="1">
        <v>120</v>
      </c>
      <c r="K1155" s="72" t="s">
        <v>6455</v>
      </c>
      <c r="L1155" s="81"/>
      <c r="M1155" s="78"/>
    </row>
    <row r="1156" spans="1:13">
      <c r="A1156" s="1">
        <v>100007139</v>
      </c>
      <c r="B1156" s="1" t="s">
        <v>2344</v>
      </c>
      <c r="C1156" s="1" t="s">
        <v>2371</v>
      </c>
      <c r="D1156" s="1" t="s">
        <v>12</v>
      </c>
      <c r="E1156" s="21" t="s">
        <v>2386</v>
      </c>
      <c r="F1156" s="1">
        <v>1</v>
      </c>
      <c r="G1156" s="1">
        <v>1</v>
      </c>
      <c r="H1156" s="1">
        <v>542</v>
      </c>
      <c r="I1156" s="1">
        <v>570</v>
      </c>
      <c r="J1156" s="1">
        <v>140</v>
      </c>
      <c r="K1156" s="72" t="s">
        <v>6455</v>
      </c>
      <c r="L1156" s="81"/>
      <c r="M1156" s="78"/>
    </row>
    <row r="1157" spans="1:13">
      <c r="A1157" s="1">
        <v>100007145</v>
      </c>
      <c r="B1157" s="1" t="s">
        <v>2344</v>
      </c>
      <c r="C1157" s="1" t="s">
        <v>2371</v>
      </c>
      <c r="D1157" s="1" t="s">
        <v>750</v>
      </c>
      <c r="E1157" s="21" t="s">
        <v>2387</v>
      </c>
      <c r="F1157" s="1">
        <v>1</v>
      </c>
      <c r="G1157" s="1">
        <v>1</v>
      </c>
      <c r="H1157" s="1">
        <v>440</v>
      </c>
      <c r="I1157" s="1">
        <v>470</v>
      </c>
      <c r="J1157" s="1">
        <v>120</v>
      </c>
      <c r="K1157" s="72" t="s">
        <v>6455</v>
      </c>
      <c r="L1157" s="81"/>
      <c r="M1157" s="78"/>
    </row>
    <row r="1158" spans="1:13">
      <c r="A1158" s="1">
        <v>100007149</v>
      </c>
      <c r="B1158" s="1" t="s">
        <v>2344</v>
      </c>
      <c r="C1158" s="1" t="s">
        <v>2371</v>
      </c>
      <c r="D1158" s="1" t="s">
        <v>710</v>
      </c>
      <c r="E1158" s="21" t="s">
        <v>2391</v>
      </c>
      <c r="F1158" s="1">
        <v>1</v>
      </c>
      <c r="G1158" s="1">
        <v>1</v>
      </c>
      <c r="H1158" s="1">
        <v>548</v>
      </c>
      <c r="I1158" s="1">
        <v>570</v>
      </c>
      <c r="J1158" s="1">
        <v>140</v>
      </c>
      <c r="K1158" s="72" t="s">
        <v>6455</v>
      </c>
      <c r="L1158" s="81"/>
      <c r="M1158" s="78"/>
    </row>
    <row r="1159" spans="1:13">
      <c r="A1159" s="1">
        <v>100007153</v>
      </c>
      <c r="B1159" s="1" t="s">
        <v>2344</v>
      </c>
      <c r="C1159" s="1" t="s">
        <v>2371</v>
      </c>
      <c r="D1159" s="1" t="s">
        <v>12</v>
      </c>
      <c r="E1159" s="21" t="s">
        <v>2392</v>
      </c>
      <c r="F1159" s="1">
        <v>1</v>
      </c>
      <c r="G1159" s="1">
        <v>1</v>
      </c>
      <c r="H1159" s="1">
        <v>235</v>
      </c>
      <c r="I1159" s="1">
        <v>400</v>
      </c>
      <c r="J1159" s="1">
        <v>100</v>
      </c>
      <c r="K1159" s="72" t="s">
        <v>6455</v>
      </c>
      <c r="L1159" s="81"/>
      <c r="M1159" s="78"/>
    </row>
    <row r="1160" spans="1:13">
      <c r="A1160" s="1">
        <v>100007161</v>
      </c>
      <c r="B1160" s="1" t="s">
        <v>2344</v>
      </c>
      <c r="C1160" s="1" t="s">
        <v>2371</v>
      </c>
      <c r="D1160" s="1" t="s">
        <v>176</v>
      </c>
      <c r="E1160" s="21" t="s">
        <v>2394</v>
      </c>
      <c r="F1160" s="1">
        <v>1</v>
      </c>
      <c r="G1160" s="1">
        <v>1</v>
      </c>
      <c r="H1160" s="1">
        <v>250</v>
      </c>
      <c r="I1160" s="1">
        <v>400</v>
      </c>
      <c r="J1160" s="1">
        <v>100</v>
      </c>
      <c r="K1160" s="72" t="s">
        <v>6455</v>
      </c>
      <c r="L1160" s="81"/>
      <c r="M1160" s="78"/>
    </row>
    <row r="1161" spans="1:13">
      <c r="A1161" s="1">
        <v>100007163</v>
      </c>
      <c r="B1161" s="1" t="s">
        <v>2344</v>
      </c>
      <c r="C1161" s="1" t="s">
        <v>2371</v>
      </c>
      <c r="D1161" s="1" t="s">
        <v>176</v>
      </c>
      <c r="E1161" s="21" t="s">
        <v>2395</v>
      </c>
      <c r="F1161" s="1">
        <v>1</v>
      </c>
      <c r="G1161" s="1">
        <v>1</v>
      </c>
      <c r="H1161" s="1">
        <v>17</v>
      </c>
      <c r="I1161" s="1">
        <v>100</v>
      </c>
      <c r="J1161" s="1">
        <v>25</v>
      </c>
      <c r="K1161" s="72" t="s">
        <v>6455</v>
      </c>
      <c r="L1161" s="81"/>
      <c r="M1161" s="78"/>
    </row>
    <row r="1162" spans="1:13">
      <c r="A1162" s="1">
        <v>100007168</v>
      </c>
      <c r="B1162" s="1" t="s">
        <v>2344</v>
      </c>
      <c r="C1162" s="1" t="s">
        <v>2371</v>
      </c>
      <c r="D1162" s="1" t="s">
        <v>176</v>
      </c>
      <c r="E1162" s="21" t="s">
        <v>2397</v>
      </c>
      <c r="F1162" s="1">
        <v>1</v>
      </c>
      <c r="G1162" s="1">
        <v>1</v>
      </c>
      <c r="H1162" s="1">
        <v>40</v>
      </c>
      <c r="I1162" s="1">
        <v>150</v>
      </c>
      <c r="J1162" s="1">
        <v>40</v>
      </c>
      <c r="K1162" s="72" t="s">
        <v>6455</v>
      </c>
      <c r="L1162" s="81"/>
      <c r="M1162" s="78"/>
    </row>
    <row r="1163" spans="1:13">
      <c r="A1163" s="1">
        <v>100007173</v>
      </c>
      <c r="B1163" s="1" t="s">
        <v>2344</v>
      </c>
      <c r="C1163" s="1" t="s">
        <v>2371</v>
      </c>
      <c r="D1163" s="1" t="s">
        <v>12</v>
      </c>
      <c r="E1163" s="21" t="s">
        <v>2399</v>
      </c>
      <c r="F1163" s="1">
        <v>1</v>
      </c>
      <c r="G1163" s="1">
        <v>1</v>
      </c>
      <c r="H1163" s="1">
        <v>177</v>
      </c>
      <c r="I1163" s="1">
        <v>280</v>
      </c>
      <c r="J1163" s="1">
        <v>70</v>
      </c>
      <c r="K1163" s="72" t="s">
        <v>6455</v>
      </c>
      <c r="L1163" s="81"/>
      <c r="M1163" s="78"/>
    </row>
    <row r="1164" spans="1:13">
      <c r="A1164" s="1">
        <v>100007178</v>
      </c>
      <c r="B1164" s="1" t="s">
        <v>2344</v>
      </c>
      <c r="C1164" s="1" t="s">
        <v>2371</v>
      </c>
      <c r="D1164" s="1" t="s">
        <v>176</v>
      </c>
      <c r="E1164" s="21" t="s">
        <v>2401</v>
      </c>
      <c r="F1164" s="1">
        <v>1</v>
      </c>
      <c r="G1164" s="1">
        <v>1</v>
      </c>
      <c r="H1164" s="1">
        <v>25</v>
      </c>
      <c r="I1164" s="1">
        <v>150</v>
      </c>
      <c r="J1164" s="1">
        <v>40</v>
      </c>
      <c r="K1164" s="72" t="s">
        <v>6455</v>
      </c>
      <c r="L1164" s="81"/>
      <c r="M1164" s="78"/>
    </row>
    <row r="1165" spans="1:13">
      <c r="A1165" s="1">
        <v>100007183</v>
      </c>
      <c r="B1165" s="1" t="s">
        <v>2344</v>
      </c>
      <c r="C1165" s="1" t="s">
        <v>2371</v>
      </c>
      <c r="D1165" s="1" t="s">
        <v>12</v>
      </c>
      <c r="E1165" s="21" t="s">
        <v>2403</v>
      </c>
      <c r="F1165" s="1">
        <v>1</v>
      </c>
      <c r="G1165" s="1">
        <v>1</v>
      </c>
      <c r="H1165" s="1">
        <v>171</v>
      </c>
      <c r="I1165" s="1">
        <v>280</v>
      </c>
      <c r="J1165" s="1">
        <v>70</v>
      </c>
      <c r="K1165" s="72" t="s">
        <v>6455</v>
      </c>
      <c r="L1165" s="81"/>
      <c r="M1165" s="78"/>
    </row>
    <row r="1166" spans="1:13">
      <c r="A1166" s="1">
        <v>100007193</v>
      </c>
      <c r="B1166" s="1" t="s">
        <v>2344</v>
      </c>
      <c r="C1166" s="1" t="s">
        <v>2371</v>
      </c>
      <c r="D1166" s="1" t="s">
        <v>2407</v>
      </c>
      <c r="E1166" s="21" t="s">
        <v>2408</v>
      </c>
      <c r="F1166" s="1">
        <v>1</v>
      </c>
      <c r="G1166" s="1">
        <v>1</v>
      </c>
      <c r="H1166" s="1">
        <v>332</v>
      </c>
      <c r="I1166" s="1">
        <v>470</v>
      </c>
      <c r="J1166" s="1">
        <v>120</v>
      </c>
      <c r="K1166" s="72" t="s">
        <v>6455</v>
      </c>
      <c r="L1166" s="81"/>
      <c r="M1166" s="78"/>
    </row>
    <row r="1167" spans="1:13">
      <c r="A1167" s="1">
        <v>100007199</v>
      </c>
      <c r="B1167" s="1" t="s">
        <v>2344</v>
      </c>
      <c r="C1167" s="1" t="s">
        <v>2371</v>
      </c>
      <c r="D1167" s="1" t="s">
        <v>12</v>
      </c>
      <c r="E1167" s="21" t="s">
        <v>2405</v>
      </c>
      <c r="F1167" s="1">
        <v>2</v>
      </c>
      <c r="G1167" s="1">
        <v>1</v>
      </c>
      <c r="H1167" s="1">
        <v>33</v>
      </c>
      <c r="I1167" s="1">
        <v>400</v>
      </c>
      <c r="J1167" s="1">
        <v>100</v>
      </c>
      <c r="K1167" s="72" t="s">
        <v>6053</v>
      </c>
      <c r="L1167" s="81"/>
      <c r="M1167" s="78"/>
    </row>
    <row r="1168" spans="1:13">
      <c r="A1168" s="1">
        <v>100007199</v>
      </c>
      <c r="B1168" s="1" t="s">
        <v>2344</v>
      </c>
      <c r="C1168" s="1" t="s">
        <v>2371</v>
      </c>
      <c r="D1168" s="1" t="s">
        <v>12</v>
      </c>
      <c r="E1168" s="21" t="s">
        <v>2409</v>
      </c>
      <c r="F1168" s="1">
        <v>2</v>
      </c>
      <c r="G1168" s="1">
        <v>1</v>
      </c>
      <c r="H1168" s="1">
        <v>541</v>
      </c>
      <c r="I1168" s="1">
        <v>570</v>
      </c>
      <c r="J1168" s="1">
        <v>140</v>
      </c>
      <c r="K1168" s="72" t="s">
        <v>6455</v>
      </c>
      <c r="L1168" s="81"/>
      <c r="M1168" s="78"/>
    </row>
    <row r="1169" spans="1:13">
      <c r="A1169" s="1">
        <v>100007209</v>
      </c>
      <c r="B1169" s="1" t="s">
        <v>2344</v>
      </c>
      <c r="C1169" s="1" t="s">
        <v>2371</v>
      </c>
      <c r="D1169" s="1" t="s">
        <v>176</v>
      </c>
      <c r="E1169" s="21" t="s">
        <v>2410</v>
      </c>
      <c r="F1169" s="1">
        <v>1</v>
      </c>
      <c r="G1169" s="1">
        <v>1</v>
      </c>
      <c r="H1169" s="1">
        <v>165</v>
      </c>
      <c r="I1169" s="1">
        <v>280</v>
      </c>
      <c r="J1169" s="1">
        <v>70</v>
      </c>
      <c r="K1169" s="72" t="s">
        <v>6455</v>
      </c>
      <c r="L1169" s="81"/>
      <c r="M1169" s="78"/>
    </row>
    <row r="1170" spans="1:13">
      <c r="A1170" s="1">
        <v>100007215</v>
      </c>
      <c r="B1170" s="1" t="s">
        <v>2344</v>
      </c>
      <c r="C1170" s="1" t="s">
        <v>2371</v>
      </c>
      <c r="D1170" s="1" t="s">
        <v>176</v>
      </c>
      <c r="E1170" s="21" t="s">
        <v>2412</v>
      </c>
      <c r="F1170" s="1">
        <v>1</v>
      </c>
      <c r="G1170" s="1">
        <v>1</v>
      </c>
      <c r="H1170" s="1">
        <v>194</v>
      </c>
      <c r="I1170" s="1">
        <v>280</v>
      </c>
      <c r="J1170" s="1">
        <v>70</v>
      </c>
      <c r="K1170" s="72" t="s">
        <v>6455</v>
      </c>
      <c r="L1170" s="81"/>
      <c r="M1170" s="78"/>
    </row>
    <row r="1171" spans="1:13">
      <c r="A1171" s="1">
        <v>100007219</v>
      </c>
      <c r="B1171" s="1" t="s">
        <v>2344</v>
      </c>
      <c r="C1171" s="1" t="s">
        <v>2371</v>
      </c>
      <c r="D1171" s="1" t="s">
        <v>176</v>
      </c>
      <c r="E1171" s="21" t="s">
        <v>2414</v>
      </c>
      <c r="F1171" s="1">
        <v>1</v>
      </c>
      <c r="G1171" s="1">
        <v>1</v>
      </c>
      <c r="H1171" s="1">
        <v>34</v>
      </c>
      <c r="I1171" s="1">
        <v>150</v>
      </c>
      <c r="J1171" s="1">
        <v>40</v>
      </c>
      <c r="K1171" s="72" t="s">
        <v>6455</v>
      </c>
      <c r="L1171" s="81"/>
      <c r="M1171" s="78"/>
    </row>
    <row r="1172" spans="1:13">
      <c r="A1172" s="1">
        <v>100007222</v>
      </c>
      <c r="B1172" s="1" t="s">
        <v>2344</v>
      </c>
      <c r="C1172" s="1" t="s">
        <v>2371</v>
      </c>
      <c r="D1172" s="1" t="s">
        <v>176</v>
      </c>
      <c r="E1172" s="21" t="s">
        <v>2415</v>
      </c>
      <c r="F1172" s="1">
        <v>1</v>
      </c>
      <c r="G1172" s="1">
        <v>1</v>
      </c>
      <c r="H1172" s="1">
        <v>102</v>
      </c>
      <c r="I1172" s="1">
        <v>280</v>
      </c>
      <c r="J1172" s="1">
        <v>70</v>
      </c>
      <c r="K1172" s="72" t="s">
        <v>6455</v>
      </c>
      <c r="L1172" s="81"/>
      <c r="M1172" s="78"/>
    </row>
    <row r="1173" spans="1:13">
      <c r="A1173" s="1">
        <v>100007229</v>
      </c>
      <c r="B1173" s="1" t="s">
        <v>2344</v>
      </c>
      <c r="C1173" s="1" t="s">
        <v>2371</v>
      </c>
      <c r="D1173" s="1" t="s">
        <v>176</v>
      </c>
      <c r="E1173" s="21" t="s">
        <v>2417</v>
      </c>
      <c r="F1173" s="1">
        <v>1</v>
      </c>
      <c r="G1173" s="1">
        <v>1</v>
      </c>
      <c r="H1173" s="1">
        <v>191</v>
      </c>
      <c r="I1173" s="1">
        <v>280</v>
      </c>
      <c r="J1173" s="1">
        <v>70</v>
      </c>
      <c r="K1173" s="72" t="s">
        <v>6455</v>
      </c>
      <c r="L1173" s="81"/>
      <c r="M1173" s="78"/>
    </row>
    <row r="1174" spans="1:13">
      <c r="A1174" s="1">
        <v>100007242</v>
      </c>
      <c r="B1174" s="1" t="s">
        <v>2344</v>
      </c>
      <c r="C1174" s="1" t="s">
        <v>2371</v>
      </c>
      <c r="D1174" s="1" t="s">
        <v>12</v>
      </c>
      <c r="E1174" s="21" t="s">
        <v>2420</v>
      </c>
      <c r="F1174" s="1">
        <v>2</v>
      </c>
      <c r="G1174" s="1">
        <v>1</v>
      </c>
      <c r="H1174" s="1">
        <v>212</v>
      </c>
      <c r="I1174" s="1">
        <v>400</v>
      </c>
      <c r="J1174" s="1">
        <v>100</v>
      </c>
      <c r="K1174" s="72" t="s">
        <v>6455</v>
      </c>
      <c r="L1174" s="81"/>
      <c r="M1174" s="78"/>
    </row>
    <row r="1175" spans="1:13">
      <c r="A1175" s="1">
        <v>100007242</v>
      </c>
      <c r="B1175" s="1" t="s">
        <v>2344</v>
      </c>
      <c r="C1175" s="1" t="s">
        <v>2371</v>
      </c>
      <c r="D1175" s="1" t="s">
        <v>12</v>
      </c>
      <c r="E1175" s="21" t="s">
        <v>2421</v>
      </c>
      <c r="F1175" s="1">
        <v>2</v>
      </c>
      <c r="G1175" s="1">
        <v>1</v>
      </c>
      <c r="H1175" s="1">
        <v>170</v>
      </c>
      <c r="I1175" s="1">
        <v>280</v>
      </c>
      <c r="J1175" s="1">
        <v>70</v>
      </c>
      <c r="K1175" s="72" t="s">
        <v>6455</v>
      </c>
      <c r="L1175" s="81"/>
      <c r="M1175" s="78"/>
    </row>
    <row r="1176" spans="1:13">
      <c r="A1176" s="1">
        <v>100007245</v>
      </c>
      <c r="B1176" s="1" t="s">
        <v>2344</v>
      </c>
      <c r="C1176" s="1" t="s">
        <v>2371</v>
      </c>
      <c r="D1176" s="1" t="s">
        <v>12</v>
      </c>
      <c r="E1176" s="21" t="s">
        <v>2422</v>
      </c>
      <c r="F1176" s="1">
        <v>1</v>
      </c>
      <c r="G1176" s="1">
        <v>1</v>
      </c>
      <c r="H1176" s="1">
        <v>231</v>
      </c>
      <c r="I1176" s="1">
        <v>400</v>
      </c>
      <c r="J1176" s="1">
        <v>100</v>
      </c>
      <c r="K1176" s="72" t="s">
        <v>6455</v>
      </c>
      <c r="L1176" s="81"/>
      <c r="M1176" s="78"/>
    </row>
    <row r="1177" spans="1:13">
      <c r="A1177" s="1">
        <v>100007266</v>
      </c>
      <c r="B1177" s="1" t="s">
        <v>2344</v>
      </c>
      <c r="C1177" s="1" t="s">
        <v>2371</v>
      </c>
      <c r="D1177" s="1" t="s">
        <v>2426</v>
      </c>
      <c r="E1177" s="21" t="s">
        <v>2425</v>
      </c>
      <c r="F1177" s="1">
        <v>2</v>
      </c>
      <c r="G1177" s="1">
        <v>1</v>
      </c>
      <c r="H1177" s="1">
        <v>101</v>
      </c>
      <c r="I1177" s="1">
        <v>280</v>
      </c>
      <c r="J1177" s="1">
        <v>70</v>
      </c>
      <c r="K1177" s="72" t="s">
        <v>6455</v>
      </c>
      <c r="L1177" s="81"/>
      <c r="M1177" s="78"/>
    </row>
    <row r="1178" spans="1:13">
      <c r="A1178" s="1">
        <v>100007266</v>
      </c>
      <c r="B1178" s="1" t="s">
        <v>2344</v>
      </c>
      <c r="C1178" s="1" t="s">
        <v>2371</v>
      </c>
      <c r="D1178" s="1" t="s">
        <v>2426</v>
      </c>
      <c r="E1178" s="21" t="s">
        <v>2427</v>
      </c>
      <c r="F1178" s="1">
        <v>2</v>
      </c>
      <c r="G1178" s="1">
        <v>1</v>
      </c>
      <c r="H1178" s="1">
        <v>45</v>
      </c>
      <c r="I1178" s="1">
        <v>150</v>
      </c>
      <c r="J1178" s="1">
        <v>40</v>
      </c>
      <c r="K1178" s="72" t="s">
        <v>6455</v>
      </c>
      <c r="L1178" s="81"/>
      <c r="M1178" s="78"/>
    </row>
    <row r="1179" spans="1:13">
      <c r="A1179" s="1">
        <v>100007268</v>
      </c>
      <c r="B1179" s="1" t="s">
        <v>2344</v>
      </c>
      <c r="C1179" s="1" t="s">
        <v>2371</v>
      </c>
      <c r="D1179" s="1" t="s">
        <v>2428</v>
      </c>
      <c r="E1179" s="21" t="s">
        <v>2429</v>
      </c>
      <c r="F1179" s="1">
        <v>2</v>
      </c>
      <c r="G1179" s="1">
        <v>1</v>
      </c>
      <c r="H1179" s="1">
        <v>384</v>
      </c>
      <c r="I1179" s="1">
        <v>470</v>
      </c>
      <c r="J1179" s="1">
        <v>120</v>
      </c>
      <c r="K1179" s="72" t="s">
        <v>6455</v>
      </c>
      <c r="L1179" s="81"/>
      <c r="M1179" s="78"/>
    </row>
    <row r="1180" spans="1:13">
      <c r="A1180" s="1">
        <v>100007268</v>
      </c>
      <c r="B1180" s="1" t="s">
        <v>2344</v>
      </c>
      <c r="C1180" s="1" t="s">
        <v>2371</v>
      </c>
      <c r="D1180" s="1" t="s">
        <v>2428</v>
      </c>
      <c r="E1180" s="21" t="s">
        <v>2432</v>
      </c>
      <c r="F1180" s="1">
        <v>2</v>
      </c>
      <c r="G1180" s="1">
        <v>1</v>
      </c>
      <c r="H1180" s="1">
        <v>40</v>
      </c>
      <c r="I1180" s="1">
        <v>150</v>
      </c>
      <c r="J1180" s="1">
        <v>40</v>
      </c>
      <c r="K1180" s="72" t="s">
        <v>6455</v>
      </c>
      <c r="L1180" s="81"/>
      <c r="M1180" s="78"/>
    </row>
    <row r="1181" spans="1:13">
      <c r="A1181" s="1">
        <v>100007278</v>
      </c>
      <c r="B1181" s="1" t="s">
        <v>2344</v>
      </c>
      <c r="C1181" s="1" t="s">
        <v>2371</v>
      </c>
      <c r="D1181" s="1" t="s">
        <v>176</v>
      </c>
      <c r="E1181" s="21" t="s">
        <v>2433</v>
      </c>
      <c r="F1181" s="1">
        <v>1</v>
      </c>
      <c r="G1181" s="1">
        <v>1</v>
      </c>
      <c r="H1181" s="1">
        <v>253</v>
      </c>
      <c r="I1181" s="1">
        <v>400</v>
      </c>
      <c r="J1181" s="1">
        <v>100</v>
      </c>
      <c r="K1181" s="72" t="s">
        <v>6455</v>
      </c>
      <c r="L1181" s="81"/>
      <c r="M1181" s="78"/>
    </row>
    <row r="1182" spans="1:13">
      <c r="A1182" s="1">
        <v>100007288</v>
      </c>
      <c r="B1182" s="1" t="s">
        <v>2344</v>
      </c>
      <c r="C1182" s="1" t="s">
        <v>2371</v>
      </c>
      <c r="D1182" s="1" t="s">
        <v>2437</v>
      </c>
      <c r="E1182" s="21" t="s">
        <v>2436</v>
      </c>
      <c r="F1182" s="1">
        <v>2</v>
      </c>
      <c r="G1182" s="1">
        <v>1</v>
      </c>
      <c r="H1182" s="1">
        <v>83</v>
      </c>
      <c r="I1182" s="1">
        <v>230</v>
      </c>
      <c r="J1182" s="1">
        <v>60</v>
      </c>
      <c r="K1182" s="72" t="s">
        <v>6455</v>
      </c>
      <c r="L1182" s="81"/>
      <c r="M1182" s="78"/>
    </row>
    <row r="1183" spans="1:13">
      <c r="A1183" s="1">
        <v>100007288</v>
      </c>
      <c r="B1183" s="1" t="s">
        <v>2344</v>
      </c>
      <c r="C1183" s="1" t="s">
        <v>2371</v>
      </c>
      <c r="D1183" s="1" t="s">
        <v>2437</v>
      </c>
      <c r="E1183" s="21" t="s">
        <v>2438</v>
      </c>
      <c r="F1183" s="1">
        <v>2</v>
      </c>
      <c r="G1183" s="1">
        <v>1</v>
      </c>
      <c r="H1183" s="1">
        <v>185</v>
      </c>
      <c r="I1183" s="1">
        <v>280</v>
      </c>
      <c r="J1183" s="1">
        <v>70</v>
      </c>
      <c r="K1183" s="72" t="s">
        <v>6455</v>
      </c>
      <c r="L1183" s="81"/>
      <c r="M1183" s="78"/>
    </row>
    <row r="1184" spans="1:13">
      <c r="A1184" s="1">
        <v>100007297</v>
      </c>
      <c r="B1184" s="1" t="s">
        <v>2344</v>
      </c>
      <c r="C1184" s="1" t="s">
        <v>2371</v>
      </c>
      <c r="D1184" s="1" t="s">
        <v>176</v>
      </c>
      <c r="E1184" s="21" t="s">
        <v>2439</v>
      </c>
      <c r="F1184" s="1">
        <v>1</v>
      </c>
      <c r="G1184" s="1">
        <v>1</v>
      </c>
      <c r="H1184" s="1">
        <v>372</v>
      </c>
      <c r="I1184" s="1">
        <v>470</v>
      </c>
      <c r="J1184" s="1">
        <v>120</v>
      </c>
      <c r="K1184" s="72" t="s">
        <v>6455</v>
      </c>
      <c r="L1184" s="81"/>
      <c r="M1184" s="78"/>
    </row>
    <row r="1185" spans="1:13">
      <c r="A1185" s="1">
        <v>100007312</v>
      </c>
      <c r="B1185" s="1" t="s">
        <v>2344</v>
      </c>
      <c r="C1185" s="1" t="s">
        <v>2371</v>
      </c>
      <c r="D1185" s="1" t="s">
        <v>12</v>
      </c>
      <c r="E1185" s="21" t="s">
        <v>2441</v>
      </c>
      <c r="F1185" s="1">
        <v>1</v>
      </c>
      <c r="G1185" s="1">
        <v>1</v>
      </c>
      <c r="H1185" s="1">
        <v>259</v>
      </c>
      <c r="I1185" s="1">
        <v>400</v>
      </c>
      <c r="J1185" s="1">
        <v>100</v>
      </c>
      <c r="K1185" s="72" t="s">
        <v>6455</v>
      </c>
      <c r="L1185" s="81"/>
      <c r="M1185" s="78"/>
    </row>
    <row r="1186" spans="1:13">
      <c r="A1186" s="1">
        <v>100007327</v>
      </c>
      <c r="B1186" s="1" t="s">
        <v>2344</v>
      </c>
      <c r="C1186" s="1" t="s">
        <v>2371</v>
      </c>
      <c r="D1186" s="1" t="s">
        <v>18</v>
      </c>
      <c r="E1186" s="21" t="s">
        <v>2447</v>
      </c>
      <c r="F1186" s="1">
        <v>1</v>
      </c>
      <c r="G1186" s="1">
        <v>1</v>
      </c>
      <c r="H1186" s="1">
        <v>104</v>
      </c>
      <c r="I1186" s="1">
        <v>280</v>
      </c>
      <c r="J1186" s="1">
        <v>70</v>
      </c>
      <c r="K1186" s="72" t="s">
        <v>6455</v>
      </c>
      <c r="L1186" s="81"/>
      <c r="M1186" s="78"/>
    </row>
    <row r="1187" spans="1:13">
      <c r="A1187" s="1">
        <v>100007331</v>
      </c>
      <c r="B1187" s="1" t="s">
        <v>2344</v>
      </c>
      <c r="C1187" s="1" t="s">
        <v>2371</v>
      </c>
      <c r="D1187" s="1" t="s">
        <v>46</v>
      </c>
      <c r="E1187" s="21" t="s">
        <v>2448</v>
      </c>
      <c r="F1187" s="1">
        <v>1</v>
      </c>
      <c r="G1187" s="1">
        <v>1</v>
      </c>
      <c r="H1187" s="1">
        <v>15</v>
      </c>
      <c r="I1187" s="1">
        <v>100</v>
      </c>
      <c r="J1187" s="1">
        <v>25</v>
      </c>
      <c r="K1187" s="72" t="s">
        <v>6455</v>
      </c>
      <c r="L1187" s="81"/>
      <c r="M1187" s="78"/>
    </row>
    <row r="1188" spans="1:13">
      <c r="A1188" s="1">
        <v>100007338</v>
      </c>
      <c r="B1188" s="1" t="s">
        <v>2344</v>
      </c>
      <c r="C1188" s="1" t="s">
        <v>2371</v>
      </c>
      <c r="D1188" s="1" t="s">
        <v>2449</v>
      </c>
      <c r="E1188" s="21" t="s">
        <v>2450</v>
      </c>
      <c r="F1188" s="1">
        <v>1</v>
      </c>
      <c r="G1188" s="1">
        <v>1</v>
      </c>
      <c r="H1188" s="1">
        <v>218</v>
      </c>
      <c r="I1188" s="1">
        <v>400</v>
      </c>
      <c r="J1188" s="1">
        <v>100</v>
      </c>
      <c r="K1188" s="72" t="s">
        <v>6455</v>
      </c>
      <c r="L1188" s="81"/>
      <c r="M1188" s="78"/>
    </row>
    <row r="1189" spans="1:13">
      <c r="A1189" s="1">
        <v>100007347</v>
      </c>
      <c r="B1189" s="1" t="s">
        <v>2344</v>
      </c>
      <c r="C1189" s="1" t="s">
        <v>2371</v>
      </c>
      <c r="D1189" s="1" t="s">
        <v>12</v>
      </c>
      <c r="E1189" s="21" t="s">
        <v>2452</v>
      </c>
      <c r="F1189" s="1">
        <v>1</v>
      </c>
      <c r="G1189" s="1">
        <v>1</v>
      </c>
      <c r="H1189" s="1">
        <v>143</v>
      </c>
      <c r="I1189" s="1">
        <v>280</v>
      </c>
      <c r="J1189" s="1">
        <v>70</v>
      </c>
      <c r="K1189" s="72" t="s">
        <v>6455</v>
      </c>
      <c r="L1189" s="81"/>
      <c r="M1189" s="78"/>
    </row>
    <row r="1190" spans="1:13">
      <c r="A1190" s="1">
        <v>100007353</v>
      </c>
      <c r="B1190" s="1" t="s">
        <v>2344</v>
      </c>
      <c r="C1190" s="1" t="s">
        <v>2371</v>
      </c>
      <c r="D1190" s="1" t="s">
        <v>176</v>
      </c>
      <c r="E1190" s="21" t="s">
        <v>2454</v>
      </c>
      <c r="F1190" s="1">
        <v>1</v>
      </c>
      <c r="G1190" s="1">
        <v>1</v>
      </c>
      <c r="H1190" s="1">
        <v>224</v>
      </c>
      <c r="I1190" s="1">
        <v>400</v>
      </c>
      <c r="J1190" s="1">
        <v>100</v>
      </c>
      <c r="K1190" s="72" t="s">
        <v>6455</v>
      </c>
      <c r="L1190" s="81"/>
      <c r="M1190" s="78"/>
    </row>
    <row r="1191" spans="1:13">
      <c r="A1191" s="1">
        <v>100007358</v>
      </c>
      <c r="B1191" s="1" t="s">
        <v>2344</v>
      </c>
      <c r="C1191" s="1" t="s">
        <v>2457</v>
      </c>
      <c r="D1191" s="1" t="s">
        <v>176</v>
      </c>
      <c r="E1191" s="21" t="s">
        <v>2456</v>
      </c>
      <c r="F1191" s="1">
        <v>1</v>
      </c>
      <c r="G1191" s="1">
        <v>1</v>
      </c>
      <c r="H1191" s="1">
        <v>202</v>
      </c>
      <c r="I1191" s="1">
        <v>400</v>
      </c>
      <c r="J1191" s="1">
        <v>100</v>
      </c>
      <c r="K1191" s="72" t="s">
        <v>6455</v>
      </c>
      <c r="L1191" s="81"/>
      <c r="M1191" s="78"/>
    </row>
    <row r="1192" spans="1:13">
      <c r="A1192" s="1">
        <v>100007363</v>
      </c>
      <c r="B1192" s="1" t="s">
        <v>2344</v>
      </c>
      <c r="C1192" s="1" t="s">
        <v>2457</v>
      </c>
      <c r="D1192" s="1" t="s">
        <v>2459</v>
      </c>
      <c r="E1192" s="21" t="s">
        <v>2460</v>
      </c>
      <c r="F1192" s="1">
        <v>1</v>
      </c>
      <c r="G1192" s="1">
        <v>1</v>
      </c>
      <c r="H1192" s="1">
        <v>546</v>
      </c>
      <c r="I1192" s="1">
        <v>570</v>
      </c>
      <c r="J1192" s="1">
        <v>140</v>
      </c>
      <c r="K1192" s="72" t="s">
        <v>6455</v>
      </c>
      <c r="L1192" s="81"/>
      <c r="M1192" s="78"/>
    </row>
    <row r="1193" spans="1:13">
      <c r="A1193" s="1">
        <v>100007371</v>
      </c>
      <c r="B1193" s="1" t="s">
        <v>2344</v>
      </c>
      <c r="C1193" s="1" t="s">
        <v>2457</v>
      </c>
      <c r="D1193" s="1" t="s">
        <v>1456</v>
      </c>
      <c r="E1193" s="21" t="s">
        <v>2461</v>
      </c>
      <c r="F1193" s="1">
        <v>1</v>
      </c>
      <c r="G1193" s="1">
        <v>1</v>
      </c>
      <c r="H1193" s="1">
        <v>317</v>
      </c>
      <c r="I1193" s="1">
        <v>470</v>
      </c>
      <c r="J1193" s="1">
        <v>120</v>
      </c>
      <c r="K1193" s="72" t="s">
        <v>6455</v>
      </c>
      <c r="L1193" s="81"/>
      <c r="M1193" s="78"/>
    </row>
    <row r="1194" spans="1:13">
      <c r="A1194" s="1">
        <v>100007373</v>
      </c>
      <c r="B1194" s="1" t="s">
        <v>2344</v>
      </c>
      <c r="C1194" s="1" t="s">
        <v>2457</v>
      </c>
      <c r="D1194" s="1" t="s">
        <v>2462</v>
      </c>
      <c r="E1194" s="21" t="s">
        <v>2463</v>
      </c>
      <c r="F1194" s="1">
        <v>1</v>
      </c>
      <c r="G1194" s="1">
        <v>1</v>
      </c>
      <c r="H1194" s="1">
        <v>820</v>
      </c>
      <c r="I1194" s="1">
        <v>740</v>
      </c>
      <c r="J1194" s="1">
        <v>190</v>
      </c>
      <c r="K1194" s="72" t="s">
        <v>6455</v>
      </c>
      <c r="L1194" s="81"/>
      <c r="M1194" s="78"/>
    </row>
    <row r="1195" spans="1:13">
      <c r="A1195" s="1">
        <v>100007378</v>
      </c>
      <c r="B1195" s="1" t="s">
        <v>2344</v>
      </c>
      <c r="C1195" s="1" t="s">
        <v>2457</v>
      </c>
      <c r="D1195" s="1" t="s">
        <v>176</v>
      </c>
      <c r="E1195" s="21" t="s">
        <v>2465</v>
      </c>
      <c r="F1195" s="1">
        <v>1</v>
      </c>
      <c r="G1195" s="1">
        <v>1</v>
      </c>
      <c r="H1195" s="1">
        <v>248</v>
      </c>
      <c r="I1195" s="1">
        <v>400</v>
      </c>
      <c r="J1195" s="1">
        <v>100</v>
      </c>
      <c r="K1195" s="72" t="s">
        <v>6455</v>
      </c>
      <c r="L1195" s="81"/>
      <c r="M1195" s="78"/>
    </row>
    <row r="1196" spans="1:13">
      <c r="A1196" s="1">
        <v>100007383</v>
      </c>
      <c r="B1196" s="1" t="s">
        <v>2344</v>
      </c>
      <c r="C1196" s="1" t="s">
        <v>2457</v>
      </c>
      <c r="D1196" s="1" t="s">
        <v>167</v>
      </c>
      <c r="E1196" s="21" t="s">
        <v>2466</v>
      </c>
      <c r="F1196" s="1">
        <v>1</v>
      </c>
      <c r="G1196" s="1">
        <v>1</v>
      </c>
      <c r="H1196" s="1">
        <v>334</v>
      </c>
      <c r="I1196" s="1">
        <v>470</v>
      </c>
      <c r="J1196" s="1">
        <v>120</v>
      </c>
      <c r="K1196" s="72" t="s">
        <v>6455</v>
      </c>
      <c r="L1196" s="81"/>
      <c r="M1196" s="78"/>
    </row>
    <row r="1197" spans="1:13">
      <c r="A1197" s="1">
        <v>100007396</v>
      </c>
      <c r="B1197" s="1" t="s">
        <v>2344</v>
      </c>
      <c r="C1197" s="1" t="s">
        <v>2472</v>
      </c>
      <c r="D1197" s="1" t="s">
        <v>957</v>
      </c>
      <c r="E1197" s="21" t="s">
        <v>2471</v>
      </c>
      <c r="F1197" s="1">
        <v>1</v>
      </c>
      <c r="G1197" s="1">
        <v>1</v>
      </c>
      <c r="H1197" s="1">
        <v>27</v>
      </c>
      <c r="I1197" s="1">
        <v>150</v>
      </c>
      <c r="J1197" s="1">
        <v>40</v>
      </c>
      <c r="K1197" s="72" t="s">
        <v>6455</v>
      </c>
      <c r="L1197" s="81"/>
      <c r="M1197" s="78"/>
    </row>
    <row r="1198" spans="1:13">
      <c r="A1198" s="1">
        <v>100007402</v>
      </c>
      <c r="B1198" s="1" t="s">
        <v>2344</v>
      </c>
      <c r="C1198" s="1" t="s">
        <v>2472</v>
      </c>
      <c r="D1198" s="1" t="s">
        <v>737</v>
      </c>
      <c r="E1198" s="21" t="s">
        <v>2471</v>
      </c>
      <c r="F1198" s="1">
        <v>1</v>
      </c>
      <c r="G1198" s="1">
        <v>1</v>
      </c>
      <c r="H1198" s="1">
        <v>92</v>
      </c>
      <c r="I1198" s="1">
        <v>230</v>
      </c>
      <c r="J1198" s="1">
        <v>60</v>
      </c>
      <c r="K1198" s="72" t="s">
        <v>6455</v>
      </c>
      <c r="L1198" s="81"/>
      <c r="M1198" s="78"/>
    </row>
    <row r="1199" spans="1:13">
      <c r="A1199" s="1">
        <v>100007422</v>
      </c>
      <c r="B1199" s="1" t="s">
        <v>2344</v>
      </c>
      <c r="C1199" s="1" t="s">
        <v>2457</v>
      </c>
      <c r="D1199" s="1" t="s">
        <v>750</v>
      </c>
      <c r="E1199" s="21" t="s">
        <v>2478</v>
      </c>
      <c r="F1199" s="1">
        <v>1</v>
      </c>
      <c r="G1199" s="1">
        <v>1</v>
      </c>
      <c r="H1199" s="1">
        <v>369</v>
      </c>
      <c r="I1199" s="1">
        <v>470</v>
      </c>
      <c r="J1199" s="1">
        <v>120</v>
      </c>
      <c r="K1199" s="72" t="s">
        <v>6455</v>
      </c>
      <c r="L1199" s="81"/>
      <c r="M1199" s="78"/>
    </row>
    <row r="1200" spans="1:13">
      <c r="A1200" s="1">
        <v>100007425</v>
      </c>
      <c r="B1200" s="1" t="s">
        <v>2344</v>
      </c>
      <c r="C1200" s="1" t="s">
        <v>2457</v>
      </c>
      <c r="D1200" s="1" t="s">
        <v>100</v>
      </c>
      <c r="E1200" s="21" t="s">
        <v>2479</v>
      </c>
      <c r="F1200" s="1">
        <v>1</v>
      </c>
      <c r="G1200" s="1">
        <v>1</v>
      </c>
      <c r="H1200" s="1">
        <v>300</v>
      </c>
      <c r="I1200" s="1">
        <v>470</v>
      </c>
      <c r="J1200" s="1">
        <v>120</v>
      </c>
      <c r="K1200" s="72" t="s">
        <v>6455</v>
      </c>
      <c r="L1200" s="81"/>
      <c r="M1200" s="78"/>
    </row>
    <row r="1201" spans="1:13">
      <c r="A1201" s="1">
        <v>100007426</v>
      </c>
      <c r="B1201" s="1" t="s">
        <v>2344</v>
      </c>
      <c r="C1201" s="1" t="s">
        <v>2457</v>
      </c>
      <c r="D1201" s="1" t="s">
        <v>2480</v>
      </c>
      <c r="E1201" s="21" t="s">
        <v>2481</v>
      </c>
      <c r="F1201" s="1">
        <v>1</v>
      </c>
      <c r="G1201" s="1">
        <v>1</v>
      </c>
      <c r="H1201" s="1">
        <v>699</v>
      </c>
      <c r="I1201" s="1">
        <v>570</v>
      </c>
      <c r="J1201" s="1">
        <v>140</v>
      </c>
      <c r="K1201" s="72" t="s">
        <v>6455</v>
      </c>
      <c r="L1201" s="81"/>
      <c r="M1201" s="78"/>
    </row>
    <row r="1202" spans="1:13">
      <c r="A1202" s="1">
        <v>100007430</v>
      </c>
      <c r="B1202" s="1" t="s">
        <v>2344</v>
      </c>
      <c r="C1202" s="1" t="s">
        <v>2457</v>
      </c>
      <c r="D1202" s="1" t="s">
        <v>120</v>
      </c>
      <c r="E1202" s="21" t="s">
        <v>2482</v>
      </c>
      <c r="F1202" s="1">
        <v>1</v>
      </c>
      <c r="G1202" s="1">
        <v>1</v>
      </c>
      <c r="H1202" s="1">
        <v>116</v>
      </c>
      <c r="I1202" s="1">
        <v>280</v>
      </c>
      <c r="J1202" s="1">
        <v>70</v>
      </c>
      <c r="K1202" s="72" t="s">
        <v>6455</v>
      </c>
      <c r="L1202" s="81"/>
      <c r="M1202" s="78"/>
    </row>
    <row r="1203" spans="1:13">
      <c r="A1203" s="1">
        <v>100007436</v>
      </c>
      <c r="B1203" s="1" t="s">
        <v>2344</v>
      </c>
      <c r="C1203" s="1" t="s">
        <v>2457</v>
      </c>
      <c r="D1203" s="1" t="s">
        <v>2484</v>
      </c>
      <c r="E1203" s="21" t="s">
        <v>2485</v>
      </c>
      <c r="F1203" s="1">
        <v>1</v>
      </c>
      <c r="G1203" s="1">
        <v>1</v>
      </c>
      <c r="H1203" s="1">
        <v>467</v>
      </c>
      <c r="I1203" s="1">
        <v>470</v>
      </c>
      <c r="J1203" s="1">
        <v>120</v>
      </c>
      <c r="K1203" s="72" t="s">
        <v>6455</v>
      </c>
      <c r="L1203" s="81"/>
      <c r="M1203" s="78"/>
    </row>
    <row r="1204" spans="1:13">
      <c r="A1204" s="1">
        <v>100007438</v>
      </c>
      <c r="B1204" s="1" t="s">
        <v>2344</v>
      </c>
      <c r="C1204" s="1" t="s">
        <v>2457</v>
      </c>
      <c r="D1204" s="1" t="s">
        <v>2486</v>
      </c>
      <c r="E1204" s="21" t="s">
        <v>2487</v>
      </c>
      <c r="F1204" s="1">
        <v>1</v>
      </c>
      <c r="G1204" s="1">
        <v>1</v>
      </c>
      <c r="H1204" s="1">
        <v>100</v>
      </c>
      <c r="I1204" s="1">
        <v>280</v>
      </c>
      <c r="J1204" s="1">
        <v>70</v>
      </c>
      <c r="K1204" s="72" t="s">
        <v>6455</v>
      </c>
      <c r="L1204" s="81"/>
      <c r="M1204" s="78"/>
    </row>
    <row r="1205" spans="1:13">
      <c r="A1205" s="1">
        <v>100007445</v>
      </c>
      <c r="B1205" s="1" t="s">
        <v>2344</v>
      </c>
      <c r="C1205" s="1" t="s">
        <v>2457</v>
      </c>
      <c r="D1205" s="1" t="s">
        <v>2489</v>
      </c>
      <c r="E1205" s="21" t="s">
        <v>2490</v>
      </c>
      <c r="F1205" s="1">
        <v>1</v>
      </c>
      <c r="G1205" s="1">
        <v>1</v>
      </c>
      <c r="H1205" s="1">
        <v>228</v>
      </c>
      <c r="I1205" s="1">
        <v>400</v>
      </c>
      <c r="J1205" s="1">
        <v>100</v>
      </c>
      <c r="K1205" s="72" t="s">
        <v>6455</v>
      </c>
      <c r="L1205" s="81"/>
      <c r="M1205" s="78"/>
    </row>
    <row r="1206" spans="1:13">
      <c r="A1206" s="1">
        <v>100007455</v>
      </c>
      <c r="B1206" s="1" t="s">
        <v>2344</v>
      </c>
      <c r="C1206" s="1" t="s">
        <v>2457</v>
      </c>
      <c r="D1206" s="1" t="s">
        <v>176</v>
      </c>
      <c r="E1206" s="21" t="s">
        <v>2492</v>
      </c>
      <c r="F1206" s="1">
        <v>1</v>
      </c>
      <c r="G1206" s="1">
        <v>1</v>
      </c>
      <c r="H1206" s="1">
        <v>125</v>
      </c>
      <c r="I1206" s="1">
        <v>280</v>
      </c>
      <c r="J1206" s="1">
        <v>70</v>
      </c>
      <c r="K1206" s="72" t="s">
        <v>6455</v>
      </c>
      <c r="L1206" s="81"/>
      <c r="M1206" s="78"/>
    </row>
    <row r="1207" spans="1:13">
      <c r="A1207" s="1">
        <v>100007460</v>
      </c>
      <c r="B1207" s="1" t="s">
        <v>2344</v>
      </c>
      <c r="C1207" s="1" t="s">
        <v>2457</v>
      </c>
      <c r="D1207" s="1" t="s">
        <v>12</v>
      </c>
      <c r="E1207" s="21" t="s">
        <v>2494</v>
      </c>
      <c r="F1207" s="1">
        <v>1</v>
      </c>
      <c r="G1207" s="1">
        <v>1</v>
      </c>
      <c r="H1207" s="1">
        <v>38</v>
      </c>
      <c r="I1207" s="1">
        <v>150</v>
      </c>
      <c r="J1207" s="1">
        <v>40</v>
      </c>
      <c r="K1207" s="72" t="s">
        <v>6455</v>
      </c>
      <c r="L1207" s="81"/>
      <c r="M1207" s="78"/>
    </row>
    <row r="1208" spans="1:13">
      <c r="A1208" s="1">
        <v>100007466</v>
      </c>
      <c r="B1208" s="1" t="s">
        <v>2344</v>
      </c>
      <c r="C1208" s="1" t="s">
        <v>2457</v>
      </c>
      <c r="D1208" s="1" t="s">
        <v>176</v>
      </c>
      <c r="E1208" s="21" t="s">
        <v>2496</v>
      </c>
      <c r="F1208" s="1">
        <v>1</v>
      </c>
      <c r="G1208" s="1">
        <v>1</v>
      </c>
      <c r="H1208" s="1">
        <v>96</v>
      </c>
      <c r="I1208" s="1">
        <v>230</v>
      </c>
      <c r="J1208" s="1">
        <v>60</v>
      </c>
      <c r="K1208" s="72" t="s">
        <v>6455</v>
      </c>
      <c r="L1208" s="81"/>
      <c r="M1208" s="78"/>
    </row>
    <row r="1209" spans="1:13">
      <c r="A1209" s="1">
        <v>100007475</v>
      </c>
      <c r="B1209" s="1" t="s">
        <v>2344</v>
      </c>
      <c r="C1209" s="1" t="s">
        <v>2457</v>
      </c>
      <c r="D1209" s="1" t="s">
        <v>176</v>
      </c>
      <c r="E1209" s="21" t="s">
        <v>2498</v>
      </c>
      <c r="F1209" s="1">
        <v>1</v>
      </c>
      <c r="G1209" s="1">
        <v>1</v>
      </c>
      <c r="H1209" s="1">
        <v>213</v>
      </c>
      <c r="I1209" s="1">
        <v>400</v>
      </c>
      <c r="J1209" s="1">
        <v>100</v>
      </c>
      <c r="K1209" s="72" t="s">
        <v>6455</v>
      </c>
      <c r="L1209" s="81"/>
      <c r="M1209" s="78"/>
    </row>
    <row r="1210" spans="1:13">
      <c r="A1210" s="1">
        <v>100007490</v>
      </c>
      <c r="B1210" s="1" t="s">
        <v>2344</v>
      </c>
      <c r="C1210" s="1" t="s">
        <v>2457</v>
      </c>
      <c r="D1210" s="1" t="s">
        <v>12</v>
      </c>
      <c r="E1210" s="21" t="s">
        <v>2500</v>
      </c>
      <c r="F1210" s="1">
        <v>1</v>
      </c>
      <c r="G1210" s="1">
        <v>1</v>
      </c>
      <c r="H1210" s="1">
        <v>60</v>
      </c>
      <c r="I1210" s="1">
        <v>230</v>
      </c>
      <c r="J1210" s="1">
        <v>60</v>
      </c>
      <c r="K1210" s="72" t="s">
        <v>6455</v>
      </c>
      <c r="L1210" s="81"/>
      <c r="M1210" s="78"/>
    </row>
    <row r="1211" spans="1:13">
      <c r="A1211" s="1">
        <v>100007503</v>
      </c>
      <c r="B1211" s="1" t="s">
        <v>2344</v>
      </c>
      <c r="C1211" s="1" t="s">
        <v>2457</v>
      </c>
      <c r="D1211" s="1" t="s">
        <v>176</v>
      </c>
      <c r="E1211" s="21" t="s">
        <v>2502</v>
      </c>
      <c r="F1211" s="1">
        <v>1</v>
      </c>
      <c r="G1211" s="1">
        <v>1</v>
      </c>
      <c r="H1211" s="1">
        <v>217</v>
      </c>
      <c r="I1211" s="1">
        <v>400</v>
      </c>
      <c r="J1211" s="1">
        <v>100</v>
      </c>
      <c r="K1211" s="72" t="s">
        <v>6455</v>
      </c>
      <c r="L1211" s="81"/>
      <c r="M1211" s="78"/>
    </row>
    <row r="1212" spans="1:13">
      <c r="A1212" s="1">
        <v>100007506</v>
      </c>
      <c r="B1212" s="1" t="s">
        <v>2344</v>
      </c>
      <c r="C1212" s="1" t="s">
        <v>2457</v>
      </c>
      <c r="D1212" s="1" t="s">
        <v>176</v>
      </c>
      <c r="E1212" s="21" t="s">
        <v>2504</v>
      </c>
      <c r="F1212" s="1">
        <v>1</v>
      </c>
      <c r="G1212" s="1">
        <v>1</v>
      </c>
      <c r="H1212" s="1">
        <v>170</v>
      </c>
      <c r="I1212" s="1">
        <v>280</v>
      </c>
      <c r="J1212" s="1">
        <v>70</v>
      </c>
      <c r="K1212" s="72" t="s">
        <v>6455</v>
      </c>
      <c r="L1212" s="81"/>
      <c r="M1212" s="78"/>
    </row>
    <row r="1213" spans="1:13">
      <c r="A1213" s="1">
        <v>100007512</v>
      </c>
      <c r="B1213" s="1" t="s">
        <v>2344</v>
      </c>
      <c r="C1213" s="1" t="s">
        <v>2507</v>
      </c>
      <c r="D1213" s="1" t="s">
        <v>12</v>
      </c>
      <c r="E1213" s="21" t="s">
        <v>2506</v>
      </c>
      <c r="F1213" s="1">
        <v>1</v>
      </c>
      <c r="G1213" s="1">
        <v>1</v>
      </c>
      <c r="H1213" s="1">
        <v>238</v>
      </c>
      <c r="I1213" s="1">
        <v>400</v>
      </c>
      <c r="J1213" s="1">
        <v>100</v>
      </c>
      <c r="K1213" s="72" t="s">
        <v>6455</v>
      </c>
      <c r="L1213" s="81"/>
      <c r="M1213" s="78"/>
    </row>
    <row r="1214" spans="1:13">
      <c r="A1214" s="1">
        <v>100007525</v>
      </c>
      <c r="B1214" s="1" t="s">
        <v>2344</v>
      </c>
      <c r="C1214" s="1" t="s">
        <v>2507</v>
      </c>
      <c r="D1214" s="1" t="s">
        <v>12</v>
      </c>
      <c r="E1214" s="21" t="s">
        <v>2511</v>
      </c>
      <c r="F1214" s="1">
        <v>1</v>
      </c>
      <c r="G1214" s="1">
        <v>1</v>
      </c>
      <c r="H1214" s="1">
        <v>434</v>
      </c>
      <c r="I1214" s="1">
        <v>470</v>
      </c>
      <c r="J1214" s="1">
        <v>120</v>
      </c>
      <c r="K1214" s="72" t="s">
        <v>6455</v>
      </c>
      <c r="L1214" s="81"/>
      <c r="M1214" s="78"/>
    </row>
    <row r="1215" spans="1:13">
      <c r="A1215" s="1">
        <v>100007528</v>
      </c>
      <c r="B1215" s="1" t="s">
        <v>2344</v>
      </c>
      <c r="C1215" s="1" t="s">
        <v>2507</v>
      </c>
      <c r="D1215" s="1" t="s">
        <v>12</v>
      </c>
      <c r="E1215" s="21" t="s">
        <v>2513</v>
      </c>
      <c r="F1215" s="1">
        <v>1</v>
      </c>
      <c r="G1215" s="1">
        <v>1</v>
      </c>
      <c r="H1215" s="1">
        <v>320</v>
      </c>
      <c r="I1215" s="1">
        <v>470</v>
      </c>
      <c r="J1215" s="1">
        <v>120</v>
      </c>
      <c r="K1215" s="72" t="s">
        <v>6455</v>
      </c>
      <c r="L1215" s="81"/>
      <c r="M1215" s="78"/>
    </row>
    <row r="1216" spans="1:13">
      <c r="A1216" s="1">
        <v>100007532</v>
      </c>
      <c r="B1216" s="1" t="s">
        <v>2344</v>
      </c>
      <c r="C1216" s="1" t="s">
        <v>2507</v>
      </c>
      <c r="D1216" s="1" t="s">
        <v>18</v>
      </c>
      <c r="E1216" s="21" t="s">
        <v>2514</v>
      </c>
      <c r="F1216" s="1">
        <v>1</v>
      </c>
      <c r="G1216" s="1">
        <v>1</v>
      </c>
      <c r="H1216" s="1">
        <v>194</v>
      </c>
      <c r="I1216" s="1">
        <v>280</v>
      </c>
      <c r="J1216" s="1">
        <v>70</v>
      </c>
      <c r="K1216" s="72" t="s">
        <v>6455</v>
      </c>
      <c r="L1216" s="81"/>
      <c r="M1216" s="78"/>
    </row>
    <row r="1217" spans="1:13">
      <c r="A1217" s="1">
        <v>100007554</v>
      </c>
      <c r="B1217" s="1" t="s">
        <v>2344</v>
      </c>
      <c r="C1217" s="1" t="s">
        <v>2507</v>
      </c>
      <c r="D1217" s="1" t="s">
        <v>12</v>
      </c>
      <c r="E1217" s="21" t="s">
        <v>2515</v>
      </c>
      <c r="F1217" s="1">
        <v>2</v>
      </c>
      <c r="G1217" s="1">
        <v>1</v>
      </c>
      <c r="H1217" s="1">
        <v>176</v>
      </c>
      <c r="I1217" s="1">
        <v>280</v>
      </c>
      <c r="J1217" s="1">
        <v>70</v>
      </c>
      <c r="K1217" s="72" t="s">
        <v>6455</v>
      </c>
      <c r="L1217" s="81"/>
      <c r="M1217" s="78"/>
    </row>
    <row r="1218" spans="1:13">
      <c r="A1218" s="1">
        <v>100007554</v>
      </c>
      <c r="B1218" s="1" t="s">
        <v>2344</v>
      </c>
      <c r="C1218" s="1" t="s">
        <v>2507</v>
      </c>
      <c r="D1218" s="1" t="s">
        <v>12</v>
      </c>
      <c r="E1218" s="21" t="s">
        <v>2518</v>
      </c>
      <c r="F1218" s="1">
        <v>2</v>
      </c>
      <c r="G1218" s="1">
        <v>1</v>
      </c>
      <c r="H1218" s="1">
        <v>556</v>
      </c>
      <c r="I1218" s="1">
        <v>570</v>
      </c>
      <c r="J1218" s="1">
        <v>140</v>
      </c>
      <c r="K1218" s="72" t="s">
        <v>6455</v>
      </c>
      <c r="L1218" s="81"/>
      <c r="M1218" s="78"/>
    </row>
    <row r="1219" spans="1:13">
      <c r="A1219" s="1">
        <v>100007556</v>
      </c>
      <c r="B1219" s="1" t="s">
        <v>2344</v>
      </c>
      <c r="C1219" s="1" t="s">
        <v>2507</v>
      </c>
      <c r="D1219" s="1" t="s">
        <v>1010</v>
      </c>
      <c r="E1219" s="21" t="s">
        <v>2519</v>
      </c>
      <c r="F1219" s="1">
        <v>1</v>
      </c>
      <c r="G1219" s="1">
        <v>1</v>
      </c>
      <c r="H1219" s="1">
        <v>513</v>
      </c>
      <c r="I1219" s="1">
        <v>570</v>
      </c>
      <c r="J1219" s="1">
        <v>140</v>
      </c>
      <c r="K1219" s="72" t="s">
        <v>6455</v>
      </c>
      <c r="L1219" s="81"/>
      <c r="M1219" s="78"/>
    </row>
    <row r="1220" spans="1:13">
      <c r="A1220" s="1">
        <v>100007566</v>
      </c>
      <c r="B1220" s="1" t="s">
        <v>2344</v>
      </c>
      <c r="C1220" s="1" t="s">
        <v>2507</v>
      </c>
      <c r="D1220" s="1" t="s">
        <v>12</v>
      </c>
      <c r="E1220" s="21" t="s">
        <v>2520</v>
      </c>
      <c r="F1220" s="1">
        <v>1</v>
      </c>
      <c r="G1220" s="1">
        <v>1</v>
      </c>
      <c r="H1220" s="1">
        <v>302</v>
      </c>
      <c r="I1220" s="1">
        <v>470</v>
      </c>
      <c r="J1220" s="1">
        <v>120</v>
      </c>
      <c r="K1220" s="72" t="s">
        <v>6455</v>
      </c>
      <c r="L1220" s="81"/>
      <c r="M1220" s="78"/>
    </row>
    <row r="1221" spans="1:13">
      <c r="A1221" s="1">
        <v>100007573</v>
      </c>
      <c r="B1221" s="1" t="s">
        <v>2344</v>
      </c>
      <c r="C1221" s="1" t="s">
        <v>2507</v>
      </c>
      <c r="D1221" s="1" t="s">
        <v>12</v>
      </c>
      <c r="E1221" s="21" t="s">
        <v>2522</v>
      </c>
      <c r="F1221" s="1">
        <v>1</v>
      </c>
      <c r="G1221" s="1">
        <v>1</v>
      </c>
      <c r="H1221" s="1">
        <v>24</v>
      </c>
      <c r="I1221" s="1">
        <v>100</v>
      </c>
      <c r="J1221" s="1">
        <v>25</v>
      </c>
      <c r="K1221" s="72" t="s">
        <v>6455</v>
      </c>
      <c r="L1221" s="81"/>
      <c r="M1221" s="78"/>
    </row>
    <row r="1222" spans="1:13">
      <c r="A1222" s="1">
        <v>100007584</v>
      </c>
      <c r="B1222" s="1" t="s">
        <v>2344</v>
      </c>
      <c r="C1222" s="1" t="s">
        <v>2507</v>
      </c>
      <c r="D1222" s="1" t="s">
        <v>12</v>
      </c>
      <c r="E1222" s="21" t="s">
        <v>2524</v>
      </c>
      <c r="F1222" s="1">
        <v>1</v>
      </c>
      <c r="G1222" s="1">
        <v>1</v>
      </c>
      <c r="H1222" s="1">
        <v>170</v>
      </c>
      <c r="I1222" s="1">
        <v>280</v>
      </c>
      <c r="J1222" s="1">
        <v>70</v>
      </c>
      <c r="K1222" s="72" t="s">
        <v>6455</v>
      </c>
      <c r="L1222" s="81"/>
      <c r="M1222" s="78"/>
    </row>
    <row r="1223" spans="1:13">
      <c r="A1223" s="1">
        <v>100007596</v>
      </c>
      <c r="B1223" s="1" t="s">
        <v>2344</v>
      </c>
      <c r="C1223" s="1" t="s">
        <v>2507</v>
      </c>
      <c r="D1223" s="1" t="s">
        <v>176</v>
      </c>
      <c r="E1223" s="21" t="s">
        <v>2526</v>
      </c>
      <c r="F1223" s="1">
        <v>1</v>
      </c>
      <c r="G1223" s="1">
        <v>1</v>
      </c>
      <c r="H1223" s="1">
        <v>98</v>
      </c>
      <c r="I1223" s="1">
        <v>230</v>
      </c>
      <c r="J1223" s="1">
        <v>60</v>
      </c>
      <c r="K1223" s="72" t="s">
        <v>6455</v>
      </c>
      <c r="L1223" s="81"/>
      <c r="M1223" s="78"/>
    </row>
    <row r="1224" spans="1:13">
      <c r="A1224" s="1">
        <v>100007599</v>
      </c>
      <c r="B1224" s="1" t="s">
        <v>2344</v>
      </c>
      <c r="C1224" s="1" t="s">
        <v>2507</v>
      </c>
      <c r="D1224" s="1" t="s">
        <v>176</v>
      </c>
      <c r="E1224" s="21" t="s">
        <v>2528</v>
      </c>
      <c r="F1224" s="1">
        <v>1</v>
      </c>
      <c r="G1224" s="1">
        <v>1</v>
      </c>
      <c r="H1224" s="1">
        <v>181</v>
      </c>
      <c r="I1224" s="1">
        <v>280</v>
      </c>
      <c r="J1224" s="1">
        <v>70</v>
      </c>
      <c r="K1224" s="72" t="s">
        <v>6455</v>
      </c>
      <c r="L1224" s="81"/>
      <c r="M1224" s="78"/>
    </row>
    <row r="1225" spans="1:13">
      <c r="A1225" s="1">
        <v>100007604</v>
      </c>
      <c r="B1225" s="1" t="s">
        <v>2344</v>
      </c>
      <c r="C1225" s="1" t="s">
        <v>2507</v>
      </c>
      <c r="D1225" s="1" t="s">
        <v>12</v>
      </c>
      <c r="E1225" s="21" t="s">
        <v>2530</v>
      </c>
      <c r="F1225" s="1">
        <v>1</v>
      </c>
      <c r="G1225" s="1">
        <v>1</v>
      </c>
      <c r="H1225" s="1">
        <v>213</v>
      </c>
      <c r="I1225" s="1">
        <v>400</v>
      </c>
      <c r="J1225" s="1">
        <v>100</v>
      </c>
      <c r="K1225" s="72" t="s">
        <v>6455</v>
      </c>
      <c r="L1225" s="81"/>
      <c r="M1225" s="78"/>
    </row>
    <row r="1226" spans="1:13">
      <c r="A1226" s="1">
        <v>100007613</v>
      </c>
      <c r="B1226" s="1" t="s">
        <v>2344</v>
      </c>
      <c r="C1226" s="1" t="s">
        <v>2507</v>
      </c>
      <c r="D1226" s="1" t="s">
        <v>176</v>
      </c>
      <c r="E1226" s="21" t="s">
        <v>2532</v>
      </c>
      <c r="F1226" s="1">
        <v>1</v>
      </c>
      <c r="G1226" s="1">
        <v>1</v>
      </c>
      <c r="H1226" s="1">
        <v>98</v>
      </c>
      <c r="I1226" s="1">
        <v>230</v>
      </c>
      <c r="J1226" s="1">
        <v>60</v>
      </c>
      <c r="K1226" s="72" t="s">
        <v>6455</v>
      </c>
      <c r="L1226" s="81"/>
      <c r="M1226" s="78"/>
    </row>
    <row r="1227" spans="1:13">
      <c r="A1227" s="1">
        <v>100007618</v>
      </c>
      <c r="B1227" s="1" t="s">
        <v>2344</v>
      </c>
      <c r="C1227" s="1" t="s">
        <v>2507</v>
      </c>
      <c r="D1227" s="1" t="s">
        <v>176</v>
      </c>
      <c r="E1227" s="21" t="s">
        <v>2534</v>
      </c>
      <c r="F1227" s="1">
        <v>1</v>
      </c>
      <c r="G1227" s="1">
        <v>1</v>
      </c>
      <c r="H1227" s="1">
        <v>142</v>
      </c>
      <c r="I1227" s="1">
        <v>280</v>
      </c>
      <c r="J1227" s="1">
        <v>70</v>
      </c>
      <c r="K1227" s="72" t="s">
        <v>6455</v>
      </c>
      <c r="L1227" s="81"/>
      <c r="M1227" s="78"/>
    </row>
    <row r="1228" spans="1:13">
      <c r="A1228" s="1">
        <v>100007623</v>
      </c>
      <c r="B1228" s="1" t="s">
        <v>2344</v>
      </c>
      <c r="C1228" s="1" t="s">
        <v>2537</v>
      </c>
      <c r="D1228" s="1" t="s">
        <v>12</v>
      </c>
      <c r="E1228" s="21" t="s">
        <v>2536</v>
      </c>
      <c r="F1228" s="1">
        <v>1</v>
      </c>
      <c r="G1228" s="1">
        <v>1</v>
      </c>
      <c r="H1228" s="1">
        <v>270</v>
      </c>
      <c r="I1228" s="1">
        <v>400</v>
      </c>
      <c r="J1228" s="1">
        <v>100</v>
      </c>
      <c r="K1228" s="72" t="s">
        <v>6455</v>
      </c>
      <c r="L1228" s="81"/>
      <c r="M1228" s="78"/>
    </row>
    <row r="1229" spans="1:13">
      <c r="A1229" s="1">
        <v>100007630</v>
      </c>
      <c r="B1229" s="1" t="s">
        <v>2344</v>
      </c>
      <c r="C1229" s="1" t="s">
        <v>2537</v>
      </c>
      <c r="D1229" s="1" t="s">
        <v>176</v>
      </c>
      <c r="E1229" s="21" t="s">
        <v>2539</v>
      </c>
      <c r="F1229" s="1">
        <v>1</v>
      </c>
      <c r="G1229" s="1">
        <v>1</v>
      </c>
      <c r="H1229" s="1">
        <v>39</v>
      </c>
      <c r="I1229" s="1">
        <v>150</v>
      </c>
      <c r="J1229" s="1">
        <v>40</v>
      </c>
      <c r="K1229" s="72" t="s">
        <v>6455</v>
      </c>
      <c r="L1229" s="81"/>
      <c r="M1229" s="78"/>
    </row>
    <row r="1230" spans="1:13">
      <c r="A1230" s="1">
        <v>100007640</v>
      </c>
      <c r="B1230" s="1" t="s">
        <v>2344</v>
      </c>
      <c r="C1230" s="1" t="s">
        <v>2537</v>
      </c>
      <c r="D1230" s="1" t="s">
        <v>176</v>
      </c>
      <c r="E1230" s="21" t="s">
        <v>2541</v>
      </c>
      <c r="F1230" s="1">
        <v>1</v>
      </c>
      <c r="G1230" s="1">
        <v>1</v>
      </c>
      <c r="H1230" s="1">
        <v>176</v>
      </c>
      <c r="I1230" s="1">
        <v>280</v>
      </c>
      <c r="J1230" s="1">
        <v>70</v>
      </c>
      <c r="K1230" s="72" t="s">
        <v>6455</v>
      </c>
      <c r="L1230" s="81"/>
      <c r="M1230" s="78"/>
    </row>
    <row r="1231" spans="1:13">
      <c r="A1231" s="1">
        <v>100007646</v>
      </c>
      <c r="B1231" s="1" t="s">
        <v>2344</v>
      </c>
      <c r="C1231" s="1" t="s">
        <v>2537</v>
      </c>
      <c r="D1231" s="1" t="s">
        <v>2543</v>
      </c>
      <c r="E1231" s="21" t="s">
        <v>2544</v>
      </c>
      <c r="F1231" s="1">
        <v>2</v>
      </c>
      <c r="G1231" s="1">
        <v>1</v>
      </c>
      <c r="H1231" s="1">
        <v>49</v>
      </c>
      <c r="I1231" s="1">
        <v>150</v>
      </c>
      <c r="J1231" s="1">
        <v>40</v>
      </c>
      <c r="K1231" s="72" t="s">
        <v>6455</v>
      </c>
      <c r="L1231" s="81"/>
      <c r="M1231" s="78"/>
    </row>
    <row r="1232" spans="1:13">
      <c r="A1232" s="1">
        <v>100007646</v>
      </c>
      <c r="B1232" s="1" t="s">
        <v>2344</v>
      </c>
      <c r="C1232" s="1" t="s">
        <v>2537</v>
      </c>
      <c r="D1232" s="1" t="s">
        <v>2543</v>
      </c>
      <c r="E1232" s="21" t="s">
        <v>3007</v>
      </c>
      <c r="F1232" s="1">
        <v>2</v>
      </c>
      <c r="G1232" s="1">
        <v>1</v>
      </c>
      <c r="H1232" s="1">
        <v>43</v>
      </c>
      <c r="I1232" s="1">
        <v>150</v>
      </c>
      <c r="J1232" s="1">
        <v>40</v>
      </c>
      <c r="K1232" s="72" t="s">
        <v>6455</v>
      </c>
      <c r="L1232" s="81"/>
      <c r="M1232" s="78"/>
    </row>
    <row r="1233" spans="1:13">
      <c r="A1233" s="1">
        <v>100007655</v>
      </c>
      <c r="B1233" s="1" t="s">
        <v>2344</v>
      </c>
      <c r="C1233" s="1" t="s">
        <v>2537</v>
      </c>
      <c r="D1233" s="1" t="s">
        <v>12</v>
      </c>
      <c r="E1233" s="21" t="s">
        <v>2545</v>
      </c>
      <c r="F1233" s="1">
        <v>1</v>
      </c>
      <c r="G1233" s="1">
        <v>1</v>
      </c>
      <c r="H1233" s="1">
        <v>171</v>
      </c>
      <c r="I1233" s="1">
        <v>280</v>
      </c>
      <c r="J1233" s="1">
        <v>70</v>
      </c>
      <c r="K1233" s="72" t="s">
        <v>6455</v>
      </c>
      <c r="L1233" s="81"/>
      <c r="M1233" s="78"/>
    </row>
    <row r="1234" spans="1:13">
      <c r="A1234" s="1">
        <v>100007661</v>
      </c>
      <c r="B1234" s="1" t="s">
        <v>2344</v>
      </c>
      <c r="C1234" s="1" t="s">
        <v>2537</v>
      </c>
      <c r="D1234" s="1" t="s">
        <v>176</v>
      </c>
      <c r="E1234" s="21" t="s">
        <v>2547</v>
      </c>
      <c r="F1234" s="1">
        <v>1</v>
      </c>
      <c r="G1234" s="1">
        <v>1</v>
      </c>
      <c r="H1234" s="1">
        <v>12</v>
      </c>
      <c r="I1234" s="1">
        <v>100</v>
      </c>
      <c r="J1234" s="1">
        <v>25</v>
      </c>
      <c r="K1234" s="72" t="s">
        <v>6455</v>
      </c>
      <c r="L1234" s="81"/>
      <c r="M1234" s="78"/>
    </row>
    <row r="1235" spans="1:13">
      <c r="A1235" s="1">
        <v>100007675</v>
      </c>
      <c r="B1235" s="1" t="s">
        <v>2344</v>
      </c>
      <c r="C1235" s="1" t="s">
        <v>2537</v>
      </c>
      <c r="D1235" s="1" t="s">
        <v>250</v>
      </c>
      <c r="E1235" s="21" t="s">
        <v>2549</v>
      </c>
      <c r="F1235" s="1">
        <v>1</v>
      </c>
      <c r="G1235" s="1">
        <v>1</v>
      </c>
      <c r="H1235" s="1">
        <v>480</v>
      </c>
      <c r="I1235" s="1">
        <v>470</v>
      </c>
      <c r="J1235" s="1">
        <v>120</v>
      </c>
      <c r="K1235" s="72" t="s">
        <v>6455</v>
      </c>
      <c r="L1235" s="81"/>
      <c r="M1235" s="78"/>
    </row>
    <row r="1236" spans="1:13">
      <c r="A1236" s="1">
        <v>100007682</v>
      </c>
      <c r="B1236" s="1" t="s">
        <v>2344</v>
      </c>
      <c r="C1236" s="1" t="s">
        <v>2537</v>
      </c>
      <c r="D1236" s="1" t="s">
        <v>18</v>
      </c>
      <c r="E1236" s="21" t="s">
        <v>2550</v>
      </c>
      <c r="F1236" s="1">
        <v>1</v>
      </c>
      <c r="G1236" s="1">
        <v>1</v>
      </c>
      <c r="H1236" s="1">
        <v>158</v>
      </c>
      <c r="I1236" s="1">
        <v>280</v>
      </c>
      <c r="J1236" s="1">
        <v>70</v>
      </c>
      <c r="K1236" s="72" t="s">
        <v>6455</v>
      </c>
      <c r="L1236" s="81"/>
      <c r="M1236" s="78"/>
    </row>
    <row r="1237" spans="1:13">
      <c r="A1237" s="1">
        <v>100007691</v>
      </c>
      <c r="B1237" s="1" t="s">
        <v>2344</v>
      </c>
      <c r="C1237" s="1" t="s">
        <v>2537</v>
      </c>
      <c r="D1237" s="1" t="s">
        <v>2551</v>
      </c>
      <c r="E1237" s="21" t="s">
        <v>2552</v>
      </c>
      <c r="F1237" s="1">
        <v>1</v>
      </c>
      <c r="G1237" s="1">
        <v>1</v>
      </c>
      <c r="H1237" s="1">
        <v>54</v>
      </c>
      <c r="I1237" s="1">
        <v>150</v>
      </c>
      <c r="J1237" s="1">
        <v>40</v>
      </c>
      <c r="K1237" s="72" t="s">
        <v>6455</v>
      </c>
      <c r="L1237" s="81"/>
      <c r="M1237" s="78"/>
    </row>
    <row r="1238" spans="1:13">
      <c r="A1238" s="1">
        <v>100007692</v>
      </c>
      <c r="B1238" s="1" t="s">
        <v>2344</v>
      </c>
      <c r="C1238" s="1" t="s">
        <v>2537</v>
      </c>
      <c r="D1238" s="1" t="s">
        <v>176</v>
      </c>
      <c r="E1238" s="21" t="s">
        <v>2554</v>
      </c>
      <c r="F1238" s="1">
        <v>1</v>
      </c>
      <c r="G1238" s="1">
        <v>1</v>
      </c>
      <c r="H1238" s="1">
        <v>571</v>
      </c>
      <c r="I1238" s="1">
        <v>570</v>
      </c>
      <c r="J1238" s="1">
        <v>140</v>
      </c>
      <c r="K1238" s="72" t="s">
        <v>6455</v>
      </c>
      <c r="L1238" s="81"/>
      <c r="M1238" s="78"/>
    </row>
    <row r="1239" spans="1:13">
      <c r="A1239" s="1">
        <v>100007698</v>
      </c>
      <c r="B1239" s="1" t="s">
        <v>2344</v>
      </c>
      <c r="C1239" s="1" t="s">
        <v>2537</v>
      </c>
      <c r="D1239" s="1" t="s">
        <v>2556</v>
      </c>
      <c r="E1239" s="21" t="s">
        <v>2557</v>
      </c>
      <c r="F1239" s="1">
        <v>1</v>
      </c>
      <c r="G1239" s="1">
        <v>1</v>
      </c>
      <c r="H1239" s="1">
        <v>300</v>
      </c>
      <c r="I1239" s="1">
        <v>470</v>
      </c>
      <c r="J1239" s="1">
        <v>120</v>
      </c>
      <c r="K1239" s="72" t="s">
        <v>6455</v>
      </c>
      <c r="L1239" s="81"/>
      <c r="M1239" s="78"/>
    </row>
    <row r="1240" spans="1:13">
      <c r="A1240" s="1">
        <v>100007703</v>
      </c>
      <c r="B1240" s="1" t="s">
        <v>2344</v>
      </c>
      <c r="C1240" s="1" t="s">
        <v>2537</v>
      </c>
      <c r="D1240" s="1" t="s">
        <v>176</v>
      </c>
      <c r="E1240" s="21" t="s">
        <v>2558</v>
      </c>
      <c r="F1240" s="1">
        <v>1</v>
      </c>
      <c r="G1240" s="1">
        <v>1</v>
      </c>
      <c r="H1240" s="1">
        <v>640</v>
      </c>
      <c r="I1240" s="1">
        <v>570</v>
      </c>
      <c r="J1240" s="1">
        <v>140</v>
      </c>
      <c r="K1240" s="72" t="s">
        <v>6455</v>
      </c>
      <c r="L1240" s="81"/>
      <c r="M1240" s="78"/>
    </row>
    <row r="1241" spans="1:13">
      <c r="A1241" s="1">
        <v>100007714</v>
      </c>
      <c r="B1241" s="1" t="s">
        <v>2344</v>
      </c>
      <c r="C1241" s="1" t="s">
        <v>2537</v>
      </c>
      <c r="D1241" s="1" t="s">
        <v>2559</v>
      </c>
      <c r="E1241" s="21" t="s">
        <v>2560</v>
      </c>
      <c r="F1241" s="1">
        <v>1</v>
      </c>
      <c r="G1241" s="1">
        <v>1</v>
      </c>
      <c r="H1241" s="1">
        <v>55</v>
      </c>
      <c r="I1241" s="1">
        <v>230</v>
      </c>
      <c r="J1241" s="1">
        <v>60</v>
      </c>
      <c r="K1241" s="72" t="s">
        <v>6455</v>
      </c>
      <c r="L1241" s="81"/>
      <c r="M1241" s="78"/>
    </row>
    <row r="1242" spans="1:13">
      <c r="A1242" s="1">
        <v>100007718</v>
      </c>
      <c r="B1242" s="1" t="s">
        <v>2344</v>
      </c>
      <c r="C1242" s="1" t="s">
        <v>2537</v>
      </c>
      <c r="D1242" s="1" t="s">
        <v>176</v>
      </c>
      <c r="E1242" s="21" t="s">
        <v>2561</v>
      </c>
      <c r="F1242" s="1">
        <v>1</v>
      </c>
      <c r="G1242" s="1">
        <v>1</v>
      </c>
      <c r="H1242" s="1">
        <v>201</v>
      </c>
      <c r="I1242" s="1">
        <v>400</v>
      </c>
      <c r="J1242" s="1">
        <v>100</v>
      </c>
      <c r="K1242" s="72" t="s">
        <v>6455</v>
      </c>
      <c r="L1242" s="81"/>
      <c r="M1242" s="78"/>
    </row>
    <row r="1243" spans="1:13">
      <c r="A1243" s="1">
        <v>100007726</v>
      </c>
      <c r="B1243" s="1" t="s">
        <v>2344</v>
      </c>
      <c r="C1243" s="1" t="s">
        <v>2537</v>
      </c>
      <c r="D1243" s="1" t="s">
        <v>203</v>
      </c>
      <c r="E1243" s="21" t="s">
        <v>2564</v>
      </c>
      <c r="F1243" s="1">
        <v>1</v>
      </c>
      <c r="G1243" s="1">
        <v>1</v>
      </c>
      <c r="H1243" s="1">
        <v>446</v>
      </c>
      <c r="I1243" s="1">
        <v>470</v>
      </c>
      <c r="J1243" s="1">
        <v>120</v>
      </c>
      <c r="K1243" s="72" t="s">
        <v>6455</v>
      </c>
      <c r="L1243" s="81"/>
      <c r="M1243" s="78"/>
    </row>
    <row r="1244" spans="1:13">
      <c r="A1244" s="1">
        <v>100007730</v>
      </c>
      <c r="B1244" s="1" t="s">
        <v>2344</v>
      </c>
      <c r="C1244" s="1" t="s">
        <v>2537</v>
      </c>
      <c r="D1244" s="1" t="s">
        <v>1456</v>
      </c>
      <c r="E1244" s="21" t="s">
        <v>2565</v>
      </c>
      <c r="F1244" s="1">
        <v>1</v>
      </c>
      <c r="G1244" s="1">
        <v>1</v>
      </c>
      <c r="H1244" s="1">
        <v>174</v>
      </c>
      <c r="I1244" s="1">
        <v>280</v>
      </c>
      <c r="J1244" s="1">
        <v>70</v>
      </c>
      <c r="K1244" s="72" t="s">
        <v>6455</v>
      </c>
      <c r="L1244" s="81"/>
      <c r="M1244" s="78"/>
    </row>
    <row r="1245" spans="1:13">
      <c r="A1245" s="1">
        <v>100007733</v>
      </c>
      <c r="B1245" s="1" t="s">
        <v>2344</v>
      </c>
      <c r="C1245" s="1" t="s">
        <v>2537</v>
      </c>
      <c r="D1245" s="1" t="s">
        <v>176</v>
      </c>
      <c r="E1245" s="21" t="s">
        <v>2566</v>
      </c>
      <c r="F1245" s="1">
        <v>2</v>
      </c>
      <c r="G1245" s="1">
        <v>1</v>
      </c>
      <c r="H1245" s="1">
        <v>45</v>
      </c>
      <c r="I1245" s="1">
        <v>300</v>
      </c>
      <c r="J1245" s="1">
        <v>75</v>
      </c>
      <c r="K1245" s="72" t="s">
        <v>6053</v>
      </c>
      <c r="L1245" s="81"/>
      <c r="M1245" s="78"/>
    </row>
    <row r="1246" spans="1:13">
      <c r="A1246" s="1">
        <v>100007733</v>
      </c>
      <c r="B1246" s="1" t="s">
        <v>2344</v>
      </c>
      <c r="C1246" s="1" t="s">
        <v>2537</v>
      </c>
      <c r="D1246" s="1" t="s">
        <v>176</v>
      </c>
      <c r="E1246" s="21" t="s">
        <v>2589</v>
      </c>
      <c r="F1246" s="1">
        <v>2</v>
      </c>
      <c r="G1246" s="1">
        <v>1</v>
      </c>
      <c r="H1246" s="1">
        <v>500</v>
      </c>
      <c r="I1246" s="1">
        <v>570</v>
      </c>
      <c r="J1246" s="1">
        <v>140</v>
      </c>
      <c r="K1246" s="72" t="s">
        <v>6455</v>
      </c>
      <c r="L1246" s="81"/>
      <c r="M1246" s="78"/>
    </row>
    <row r="1247" spans="1:13">
      <c r="A1247" s="1">
        <v>100007739</v>
      </c>
      <c r="B1247" s="1" t="s">
        <v>2344</v>
      </c>
      <c r="C1247" s="1" t="s">
        <v>2537</v>
      </c>
      <c r="D1247" s="1" t="s">
        <v>673</v>
      </c>
      <c r="E1247" s="21" t="s">
        <v>2569</v>
      </c>
      <c r="F1247" s="1">
        <v>1</v>
      </c>
      <c r="G1247" s="1">
        <v>2</v>
      </c>
      <c r="H1247" s="1">
        <v>55</v>
      </c>
      <c r="I1247" s="1">
        <v>230</v>
      </c>
      <c r="J1247" s="1">
        <v>60</v>
      </c>
      <c r="K1247" s="72" t="s">
        <v>6455</v>
      </c>
      <c r="L1247" s="81"/>
      <c r="M1247" s="78"/>
    </row>
    <row r="1248" spans="1:13">
      <c r="A1248" s="1">
        <v>100007742</v>
      </c>
      <c r="B1248" s="1" t="s">
        <v>2344</v>
      </c>
      <c r="C1248" s="1" t="s">
        <v>2537</v>
      </c>
      <c r="D1248" s="1" t="s">
        <v>2570</v>
      </c>
      <c r="E1248" s="21" t="s">
        <v>2571</v>
      </c>
      <c r="F1248" s="1">
        <v>1</v>
      </c>
      <c r="G1248" s="1">
        <v>1</v>
      </c>
      <c r="H1248" s="1">
        <v>143</v>
      </c>
      <c r="I1248" s="1">
        <v>400</v>
      </c>
      <c r="J1248" s="1">
        <v>100</v>
      </c>
      <c r="K1248" s="72" t="s">
        <v>6053</v>
      </c>
      <c r="L1248" s="81"/>
      <c r="M1248" s="78"/>
    </row>
    <row r="1249" spans="1:13">
      <c r="A1249" s="1">
        <v>100007754</v>
      </c>
      <c r="B1249" s="1" t="s">
        <v>2344</v>
      </c>
      <c r="C1249" s="1" t="s">
        <v>2537</v>
      </c>
      <c r="D1249" s="1" t="s">
        <v>2577</v>
      </c>
      <c r="E1249" s="21" t="s">
        <v>2578</v>
      </c>
      <c r="F1249" s="1">
        <v>1</v>
      </c>
      <c r="G1249" s="1">
        <v>1</v>
      </c>
      <c r="H1249" s="1">
        <v>453</v>
      </c>
      <c r="I1249" s="1">
        <v>470</v>
      </c>
      <c r="J1249" s="1">
        <v>120</v>
      </c>
      <c r="K1249" s="72" t="s">
        <v>6455</v>
      </c>
      <c r="L1249" s="81"/>
      <c r="M1249" s="78"/>
    </row>
    <row r="1250" spans="1:13">
      <c r="A1250" s="1">
        <v>100007760</v>
      </c>
      <c r="B1250" s="1" t="s">
        <v>2344</v>
      </c>
      <c r="C1250" s="1" t="s">
        <v>2537</v>
      </c>
      <c r="D1250" s="1" t="s">
        <v>2579</v>
      </c>
      <c r="E1250" s="21" t="s">
        <v>2580</v>
      </c>
      <c r="F1250" s="1">
        <v>1</v>
      </c>
      <c r="G1250" s="1">
        <v>1</v>
      </c>
      <c r="H1250" s="1">
        <v>675</v>
      </c>
      <c r="I1250" s="1">
        <v>570</v>
      </c>
      <c r="J1250" s="1">
        <v>140</v>
      </c>
      <c r="K1250" s="72" t="s">
        <v>6455</v>
      </c>
      <c r="L1250" s="81"/>
      <c r="M1250" s="78"/>
    </row>
    <row r="1251" spans="1:13">
      <c r="A1251" s="1">
        <v>100007762</v>
      </c>
      <c r="B1251" s="1" t="s">
        <v>2344</v>
      </c>
      <c r="C1251" s="1" t="s">
        <v>2537</v>
      </c>
      <c r="D1251" s="1" t="s">
        <v>12</v>
      </c>
      <c r="E1251" s="21" t="s">
        <v>2581</v>
      </c>
      <c r="F1251" s="1">
        <v>1</v>
      </c>
      <c r="G1251" s="1">
        <v>1</v>
      </c>
      <c r="H1251" s="1">
        <v>176</v>
      </c>
      <c r="I1251" s="1">
        <v>280</v>
      </c>
      <c r="J1251" s="1">
        <v>70</v>
      </c>
      <c r="K1251" s="72" t="s">
        <v>6455</v>
      </c>
      <c r="L1251" s="81"/>
      <c r="M1251" s="78"/>
    </row>
    <row r="1252" spans="1:13">
      <c r="A1252" s="1">
        <v>100007770</v>
      </c>
      <c r="B1252" s="1" t="s">
        <v>2344</v>
      </c>
      <c r="C1252" s="1" t="s">
        <v>2537</v>
      </c>
      <c r="D1252" s="1" t="s">
        <v>100</v>
      </c>
      <c r="E1252" s="21" t="s">
        <v>2582</v>
      </c>
      <c r="F1252" s="1">
        <v>1</v>
      </c>
      <c r="G1252" s="1">
        <v>1</v>
      </c>
      <c r="H1252" s="1">
        <v>211</v>
      </c>
      <c r="I1252" s="1">
        <v>800</v>
      </c>
      <c r="J1252" s="1">
        <v>200</v>
      </c>
      <c r="K1252" s="72" t="s">
        <v>6053</v>
      </c>
      <c r="L1252" s="81"/>
      <c r="M1252" s="78"/>
    </row>
    <row r="1253" spans="1:13">
      <c r="A1253" s="1">
        <v>100007774</v>
      </c>
      <c r="B1253" s="1" t="s">
        <v>2344</v>
      </c>
      <c r="C1253" s="1" t="s">
        <v>2537</v>
      </c>
      <c r="D1253" s="1" t="s">
        <v>176</v>
      </c>
      <c r="E1253" s="21" t="s">
        <v>2583</v>
      </c>
      <c r="F1253" s="1">
        <v>1</v>
      </c>
      <c r="G1253" s="1">
        <v>1</v>
      </c>
      <c r="H1253" s="1">
        <v>369</v>
      </c>
      <c r="I1253" s="1">
        <v>470</v>
      </c>
      <c r="J1253" s="1">
        <v>120</v>
      </c>
      <c r="K1253" s="72" t="s">
        <v>6455</v>
      </c>
      <c r="L1253" s="81"/>
      <c r="M1253" s="78"/>
    </row>
    <row r="1254" spans="1:13">
      <c r="A1254" s="1">
        <v>100007785</v>
      </c>
      <c r="B1254" s="1" t="s">
        <v>2344</v>
      </c>
      <c r="C1254" s="1" t="s">
        <v>2537</v>
      </c>
      <c r="D1254" s="1" t="s">
        <v>1937</v>
      </c>
      <c r="E1254" s="21" t="s">
        <v>2586</v>
      </c>
      <c r="F1254" s="1">
        <v>1</v>
      </c>
      <c r="G1254" s="1">
        <v>1</v>
      </c>
      <c r="H1254" s="1">
        <v>284</v>
      </c>
      <c r="I1254" s="1">
        <v>400</v>
      </c>
      <c r="J1254" s="1">
        <v>100</v>
      </c>
      <c r="K1254" s="72" t="s">
        <v>6455</v>
      </c>
      <c r="L1254" s="81"/>
      <c r="M1254" s="78"/>
    </row>
    <row r="1255" spans="1:13">
      <c r="A1255" s="1">
        <v>100007795</v>
      </c>
      <c r="B1255" s="1" t="s">
        <v>2344</v>
      </c>
      <c r="C1255" s="1" t="s">
        <v>2537</v>
      </c>
      <c r="D1255" s="1" t="s">
        <v>2587</v>
      </c>
      <c r="E1255" s="21" t="s">
        <v>2588</v>
      </c>
      <c r="F1255" s="1">
        <v>1</v>
      </c>
      <c r="G1255" s="1">
        <v>1</v>
      </c>
      <c r="H1255" s="1">
        <v>473</v>
      </c>
      <c r="I1255" s="1">
        <v>470</v>
      </c>
      <c r="J1255" s="1">
        <v>120</v>
      </c>
      <c r="K1255" s="72" t="s">
        <v>6455</v>
      </c>
      <c r="L1255" s="81"/>
      <c r="M1255" s="78"/>
    </row>
    <row r="1256" spans="1:13">
      <c r="A1256" s="1">
        <v>100007806</v>
      </c>
      <c r="B1256" s="1" t="s">
        <v>2344</v>
      </c>
      <c r="C1256" s="1" t="s">
        <v>2537</v>
      </c>
      <c r="D1256" s="1" t="s">
        <v>167</v>
      </c>
      <c r="E1256" s="21" t="s">
        <v>2590</v>
      </c>
      <c r="F1256" s="1">
        <v>1</v>
      </c>
      <c r="G1256" s="1">
        <v>1</v>
      </c>
      <c r="H1256" s="1">
        <v>425</v>
      </c>
      <c r="I1256" s="1">
        <v>470</v>
      </c>
      <c r="J1256" s="1">
        <v>120</v>
      </c>
      <c r="K1256" s="72" t="s">
        <v>6455</v>
      </c>
      <c r="L1256" s="81"/>
      <c r="M1256" s="78"/>
    </row>
    <row r="1257" spans="1:13">
      <c r="A1257" s="1">
        <v>100007810</v>
      </c>
      <c r="B1257" s="1" t="s">
        <v>2344</v>
      </c>
      <c r="C1257" s="1" t="s">
        <v>2537</v>
      </c>
      <c r="D1257" s="1" t="s">
        <v>2249</v>
      </c>
      <c r="E1257" s="21" t="s">
        <v>2591</v>
      </c>
      <c r="F1257" s="1">
        <v>1</v>
      </c>
      <c r="G1257" s="1">
        <v>1</v>
      </c>
      <c r="H1257" s="1">
        <v>511</v>
      </c>
      <c r="I1257" s="1">
        <v>570</v>
      </c>
      <c r="J1257" s="1">
        <v>140</v>
      </c>
      <c r="K1257" s="72" t="s">
        <v>6455</v>
      </c>
      <c r="L1257" s="81"/>
      <c r="M1257" s="78"/>
    </row>
    <row r="1258" spans="1:13">
      <c r="A1258" s="1">
        <v>100007819</v>
      </c>
      <c r="B1258" s="1" t="s">
        <v>2344</v>
      </c>
      <c r="C1258" s="1" t="s">
        <v>2537</v>
      </c>
      <c r="D1258" s="1" t="s">
        <v>176</v>
      </c>
      <c r="E1258" s="21" t="s">
        <v>2592</v>
      </c>
      <c r="F1258" s="1">
        <v>1</v>
      </c>
      <c r="G1258" s="1">
        <v>1</v>
      </c>
      <c r="H1258" s="1">
        <v>257</v>
      </c>
      <c r="I1258" s="1">
        <v>400</v>
      </c>
      <c r="J1258" s="1">
        <v>100</v>
      </c>
      <c r="K1258" s="72" t="s">
        <v>6455</v>
      </c>
      <c r="L1258" s="81"/>
      <c r="M1258" s="78"/>
    </row>
    <row r="1259" spans="1:13">
      <c r="A1259" s="1">
        <v>100007821</v>
      </c>
      <c r="B1259" s="1" t="s">
        <v>2344</v>
      </c>
      <c r="C1259" s="1" t="s">
        <v>2537</v>
      </c>
      <c r="D1259" s="1" t="s">
        <v>176</v>
      </c>
      <c r="E1259" s="21" t="s">
        <v>2594</v>
      </c>
      <c r="F1259" s="1">
        <v>1</v>
      </c>
      <c r="G1259" s="1">
        <v>1</v>
      </c>
      <c r="H1259" s="1">
        <v>143</v>
      </c>
      <c r="I1259" s="1">
        <v>280</v>
      </c>
      <c r="J1259" s="1">
        <v>70</v>
      </c>
      <c r="K1259" s="72" t="s">
        <v>6455</v>
      </c>
      <c r="L1259" s="81"/>
      <c r="M1259" s="78"/>
    </row>
    <row r="1260" spans="1:13">
      <c r="A1260" s="1">
        <v>100007830</v>
      </c>
      <c r="B1260" s="1" t="s">
        <v>2344</v>
      </c>
      <c r="C1260" s="1" t="s">
        <v>2537</v>
      </c>
      <c r="D1260" s="1" t="s">
        <v>2596</v>
      </c>
      <c r="E1260" s="21" t="s">
        <v>2597</v>
      </c>
      <c r="F1260" s="1">
        <v>1</v>
      </c>
      <c r="G1260" s="1">
        <v>1</v>
      </c>
      <c r="H1260" s="1">
        <v>89</v>
      </c>
      <c r="I1260" s="1">
        <v>230</v>
      </c>
      <c r="J1260" s="1">
        <v>60</v>
      </c>
      <c r="K1260" s="72" t="s">
        <v>6455</v>
      </c>
      <c r="L1260" s="81"/>
      <c r="M1260" s="78"/>
    </row>
    <row r="1261" spans="1:13">
      <c r="A1261" s="1">
        <v>100007839</v>
      </c>
      <c r="B1261" s="1" t="s">
        <v>2344</v>
      </c>
      <c r="C1261" s="1" t="s">
        <v>2537</v>
      </c>
      <c r="D1261" s="1" t="s">
        <v>176</v>
      </c>
      <c r="E1261" s="21" t="s">
        <v>2599</v>
      </c>
      <c r="F1261" s="1">
        <v>1</v>
      </c>
      <c r="G1261" s="1">
        <v>1</v>
      </c>
      <c r="H1261" s="1">
        <v>163</v>
      </c>
      <c r="I1261" s="1">
        <v>280</v>
      </c>
      <c r="J1261" s="1">
        <v>70</v>
      </c>
      <c r="K1261" s="72" t="s">
        <v>6455</v>
      </c>
      <c r="L1261" s="81"/>
      <c r="M1261" s="78"/>
    </row>
    <row r="1262" spans="1:13">
      <c r="A1262" s="1">
        <v>100007851</v>
      </c>
      <c r="B1262" s="1" t="s">
        <v>2344</v>
      </c>
      <c r="C1262" s="1" t="s">
        <v>2537</v>
      </c>
      <c r="D1262" s="1" t="s">
        <v>176</v>
      </c>
      <c r="E1262" s="21" t="s">
        <v>2601</v>
      </c>
      <c r="F1262" s="1">
        <v>1</v>
      </c>
      <c r="G1262" s="1">
        <v>1</v>
      </c>
      <c r="H1262" s="1">
        <v>233</v>
      </c>
      <c r="I1262" s="1">
        <v>400</v>
      </c>
      <c r="J1262" s="1">
        <v>100</v>
      </c>
      <c r="K1262" s="72" t="s">
        <v>6455</v>
      </c>
      <c r="L1262" s="81"/>
      <c r="M1262" s="78"/>
    </row>
    <row r="1263" spans="1:13">
      <c r="A1263" s="1">
        <v>100007856</v>
      </c>
      <c r="B1263" s="1" t="s">
        <v>2344</v>
      </c>
      <c r="C1263" s="1" t="s">
        <v>2537</v>
      </c>
      <c r="D1263" s="1" t="s">
        <v>12</v>
      </c>
      <c r="E1263" s="21" t="s">
        <v>2603</v>
      </c>
      <c r="F1263" s="1">
        <v>1</v>
      </c>
      <c r="G1263" s="1">
        <v>1</v>
      </c>
      <c r="H1263" s="1">
        <v>186</v>
      </c>
      <c r="I1263" s="1">
        <v>280</v>
      </c>
      <c r="J1263" s="1">
        <v>70</v>
      </c>
      <c r="K1263" s="72" t="s">
        <v>6455</v>
      </c>
      <c r="L1263" s="81"/>
      <c r="M1263" s="78"/>
    </row>
    <row r="1264" spans="1:13">
      <c r="A1264" s="1">
        <v>100007861</v>
      </c>
      <c r="B1264" s="1" t="s">
        <v>2344</v>
      </c>
      <c r="C1264" s="1" t="s">
        <v>2537</v>
      </c>
      <c r="D1264" s="1" t="s">
        <v>2605</v>
      </c>
      <c r="E1264" s="21" t="s">
        <v>2606</v>
      </c>
      <c r="F1264" s="1">
        <v>1</v>
      </c>
      <c r="G1264" s="1">
        <v>1</v>
      </c>
      <c r="H1264" s="1">
        <v>60</v>
      </c>
      <c r="I1264" s="1">
        <v>230</v>
      </c>
      <c r="J1264" s="1">
        <v>60</v>
      </c>
      <c r="K1264" s="72" t="s">
        <v>6455</v>
      </c>
      <c r="L1264" s="81"/>
      <c r="M1264" s="78"/>
    </row>
    <row r="1265" spans="1:13">
      <c r="A1265" s="1">
        <v>100007867</v>
      </c>
      <c r="B1265" s="1" t="s">
        <v>2344</v>
      </c>
      <c r="C1265" s="1" t="s">
        <v>2609</v>
      </c>
      <c r="D1265" s="1" t="s">
        <v>12</v>
      </c>
      <c r="E1265" s="21" t="s">
        <v>2608</v>
      </c>
      <c r="F1265" s="1">
        <v>1</v>
      </c>
      <c r="G1265" s="1">
        <v>1</v>
      </c>
      <c r="H1265" s="1">
        <v>111</v>
      </c>
      <c r="I1265" s="1">
        <v>280</v>
      </c>
      <c r="J1265" s="1">
        <v>70</v>
      </c>
      <c r="K1265" s="72" t="s">
        <v>6455</v>
      </c>
      <c r="L1265" s="81"/>
      <c r="M1265" s="78"/>
    </row>
    <row r="1266" spans="1:13">
      <c r="A1266" s="1">
        <v>100007877</v>
      </c>
      <c r="B1266" s="1" t="s">
        <v>2344</v>
      </c>
      <c r="C1266" s="1" t="s">
        <v>2609</v>
      </c>
      <c r="D1266" s="1" t="s">
        <v>2611</v>
      </c>
      <c r="E1266" s="21" t="s">
        <v>2612</v>
      </c>
      <c r="F1266" s="1">
        <v>1</v>
      </c>
      <c r="G1266" s="1">
        <v>1</v>
      </c>
      <c r="H1266" s="1">
        <v>40</v>
      </c>
      <c r="I1266" s="1">
        <v>150</v>
      </c>
      <c r="J1266" s="1">
        <v>40</v>
      </c>
      <c r="K1266" s="72" t="s">
        <v>6455</v>
      </c>
      <c r="L1266" s="81"/>
      <c r="M1266" s="78"/>
    </row>
    <row r="1267" spans="1:13">
      <c r="A1267" s="1">
        <v>100007887</v>
      </c>
      <c r="B1267" s="1" t="s">
        <v>2344</v>
      </c>
      <c r="C1267" s="1" t="s">
        <v>2609</v>
      </c>
      <c r="D1267" s="1" t="s">
        <v>2614</v>
      </c>
      <c r="E1267" s="21" t="s">
        <v>2615</v>
      </c>
      <c r="F1267" s="1">
        <v>1</v>
      </c>
      <c r="G1267" s="1">
        <v>1</v>
      </c>
      <c r="H1267" s="1">
        <v>30</v>
      </c>
      <c r="I1267" s="1">
        <v>150</v>
      </c>
      <c r="J1267" s="1">
        <v>40</v>
      </c>
      <c r="K1267" s="72" t="s">
        <v>6455</v>
      </c>
      <c r="L1267" s="81"/>
      <c r="M1267" s="78"/>
    </row>
    <row r="1268" spans="1:13">
      <c r="A1268" s="1">
        <v>100007896</v>
      </c>
      <c r="B1268" s="1" t="s">
        <v>2344</v>
      </c>
      <c r="C1268" s="1" t="s">
        <v>2609</v>
      </c>
      <c r="D1268" s="1" t="s">
        <v>2611</v>
      </c>
      <c r="E1268" s="21" t="s">
        <v>2617</v>
      </c>
      <c r="F1268" s="1">
        <v>1</v>
      </c>
      <c r="G1268" s="1">
        <v>1</v>
      </c>
      <c r="H1268" s="1">
        <v>71</v>
      </c>
      <c r="I1268" s="1">
        <v>230</v>
      </c>
      <c r="J1268" s="1">
        <v>60</v>
      </c>
      <c r="K1268" s="72" t="s">
        <v>6455</v>
      </c>
      <c r="L1268" s="81"/>
      <c r="M1268" s="78"/>
    </row>
    <row r="1269" spans="1:13">
      <c r="A1269" s="1">
        <v>100007900</v>
      </c>
      <c r="B1269" s="1" t="s">
        <v>2344</v>
      </c>
      <c r="C1269" s="1" t="s">
        <v>2609</v>
      </c>
      <c r="D1269" s="1" t="s">
        <v>2619</v>
      </c>
      <c r="E1269" s="21" t="s">
        <v>2620</v>
      </c>
      <c r="F1269" s="1">
        <v>1</v>
      </c>
      <c r="G1269" s="1">
        <v>1</v>
      </c>
      <c r="H1269" s="1">
        <v>286</v>
      </c>
      <c r="I1269" s="1">
        <v>400</v>
      </c>
      <c r="J1269" s="1">
        <v>100</v>
      </c>
      <c r="K1269" s="72" t="s">
        <v>6455</v>
      </c>
      <c r="L1269" s="81"/>
      <c r="M1269" s="78"/>
    </row>
    <row r="1270" spans="1:13">
      <c r="A1270" s="1">
        <v>100007911</v>
      </c>
      <c r="B1270" s="1" t="s">
        <v>2344</v>
      </c>
      <c r="C1270" s="1" t="s">
        <v>2609</v>
      </c>
      <c r="D1270" s="1" t="s">
        <v>12</v>
      </c>
      <c r="E1270" s="21" t="s">
        <v>2622</v>
      </c>
      <c r="F1270" s="1">
        <v>1</v>
      </c>
      <c r="G1270" s="1">
        <v>1</v>
      </c>
      <c r="H1270" s="1">
        <v>245</v>
      </c>
      <c r="I1270" s="1">
        <v>400</v>
      </c>
      <c r="J1270" s="1">
        <v>100</v>
      </c>
      <c r="K1270" s="72" t="s">
        <v>6455</v>
      </c>
      <c r="L1270" s="81"/>
      <c r="M1270" s="78"/>
    </row>
    <row r="1271" spans="1:13">
      <c r="A1271" s="1">
        <v>100007918</v>
      </c>
      <c r="B1271" s="1" t="s">
        <v>2344</v>
      </c>
      <c r="C1271" s="1" t="s">
        <v>2609</v>
      </c>
      <c r="D1271" s="1" t="s">
        <v>12</v>
      </c>
      <c r="E1271" s="21" t="s">
        <v>2624</v>
      </c>
      <c r="F1271" s="1">
        <v>1</v>
      </c>
      <c r="G1271" s="1">
        <v>1</v>
      </c>
      <c r="H1271" s="1">
        <v>153</v>
      </c>
      <c r="I1271" s="1">
        <v>280</v>
      </c>
      <c r="J1271" s="1">
        <v>70</v>
      </c>
      <c r="K1271" s="72" t="s">
        <v>6455</v>
      </c>
      <c r="L1271" s="81"/>
      <c r="M1271" s="78"/>
    </row>
    <row r="1272" spans="1:13">
      <c r="A1272" s="1">
        <v>100007931</v>
      </c>
      <c r="B1272" s="1" t="s">
        <v>2344</v>
      </c>
      <c r="C1272" s="1" t="s">
        <v>2609</v>
      </c>
      <c r="D1272" s="1" t="s">
        <v>12</v>
      </c>
      <c r="E1272" s="21" t="s">
        <v>2626</v>
      </c>
      <c r="F1272" s="1">
        <v>1</v>
      </c>
      <c r="G1272" s="1">
        <v>1</v>
      </c>
      <c r="H1272" s="1">
        <v>390</v>
      </c>
      <c r="I1272" s="1">
        <v>470</v>
      </c>
      <c r="J1272" s="1">
        <v>120</v>
      </c>
      <c r="K1272" s="72" t="s">
        <v>6455</v>
      </c>
      <c r="L1272" s="81"/>
      <c r="M1272" s="78"/>
    </row>
    <row r="1273" spans="1:13">
      <c r="A1273" s="1">
        <v>100007940</v>
      </c>
      <c r="B1273" s="1" t="s">
        <v>2344</v>
      </c>
      <c r="C1273" s="1" t="s">
        <v>2609</v>
      </c>
      <c r="D1273" s="1" t="s">
        <v>100</v>
      </c>
      <c r="E1273" s="21" t="s">
        <v>2628</v>
      </c>
      <c r="F1273" s="1">
        <v>1</v>
      </c>
      <c r="G1273" s="1">
        <v>1</v>
      </c>
      <c r="H1273" s="1">
        <v>298</v>
      </c>
      <c r="I1273" s="1">
        <v>400</v>
      </c>
      <c r="J1273" s="1">
        <v>100</v>
      </c>
      <c r="K1273" s="72" t="s">
        <v>6455</v>
      </c>
      <c r="L1273" s="81"/>
      <c r="M1273" s="78"/>
    </row>
    <row r="1274" spans="1:13">
      <c r="A1274" s="1">
        <v>100007943</v>
      </c>
      <c r="B1274" s="1" t="s">
        <v>2344</v>
      </c>
      <c r="C1274" s="1" t="s">
        <v>2609</v>
      </c>
      <c r="D1274" s="1" t="s">
        <v>305</v>
      </c>
      <c r="E1274" s="21" t="s">
        <v>2629</v>
      </c>
      <c r="F1274" s="1">
        <v>1</v>
      </c>
      <c r="G1274" s="1">
        <v>1</v>
      </c>
      <c r="H1274" s="1">
        <v>571</v>
      </c>
      <c r="I1274" s="1">
        <v>570</v>
      </c>
      <c r="J1274" s="1">
        <v>140</v>
      </c>
      <c r="K1274" s="72" t="s">
        <v>6455</v>
      </c>
      <c r="L1274" s="81"/>
      <c r="M1274" s="78"/>
    </row>
    <row r="1275" spans="1:13">
      <c r="A1275" s="1">
        <v>100007961</v>
      </c>
      <c r="B1275" s="1" t="s">
        <v>2344</v>
      </c>
      <c r="C1275" s="1" t="s">
        <v>2609</v>
      </c>
      <c r="D1275" s="1" t="s">
        <v>176</v>
      </c>
      <c r="E1275" s="21" t="s">
        <v>2634</v>
      </c>
      <c r="F1275" s="1">
        <v>1</v>
      </c>
      <c r="G1275" s="1">
        <v>1</v>
      </c>
      <c r="H1275" s="1">
        <v>463</v>
      </c>
      <c r="I1275" s="1">
        <v>470</v>
      </c>
      <c r="J1275" s="1">
        <v>120</v>
      </c>
      <c r="K1275" s="72" t="s">
        <v>6455</v>
      </c>
      <c r="L1275" s="81"/>
      <c r="M1275" s="78"/>
    </row>
    <row r="1276" spans="1:13">
      <c r="A1276" s="1">
        <v>100007965</v>
      </c>
      <c r="B1276" s="1" t="s">
        <v>2344</v>
      </c>
      <c r="C1276" s="1" t="s">
        <v>2609</v>
      </c>
      <c r="D1276" s="1" t="s">
        <v>176</v>
      </c>
      <c r="E1276" s="21" t="s">
        <v>2635</v>
      </c>
      <c r="F1276" s="1">
        <v>1</v>
      </c>
      <c r="G1276" s="1">
        <v>1</v>
      </c>
      <c r="H1276" s="1">
        <v>780</v>
      </c>
      <c r="I1276" s="1">
        <v>740</v>
      </c>
      <c r="J1276" s="1">
        <v>190</v>
      </c>
      <c r="K1276" s="72" t="s">
        <v>6455</v>
      </c>
      <c r="L1276" s="81"/>
      <c r="M1276" s="78"/>
    </row>
    <row r="1277" spans="1:13">
      <c r="A1277" s="1">
        <v>100007976</v>
      </c>
      <c r="B1277" s="1" t="s">
        <v>2344</v>
      </c>
      <c r="C1277" s="1" t="s">
        <v>2609</v>
      </c>
      <c r="D1277" s="1" t="s">
        <v>2637</v>
      </c>
      <c r="E1277" s="21" t="s">
        <v>2638</v>
      </c>
      <c r="F1277" s="1">
        <v>1</v>
      </c>
      <c r="G1277" s="1">
        <v>1</v>
      </c>
      <c r="H1277" s="1">
        <v>465</v>
      </c>
      <c r="I1277" s="1">
        <v>470</v>
      </c>
      <c r="J1277" s="1">
        <v>120</v>
      </c>
      <c r="K1277" s="72" t="s">
        <v>6455</v>
      </c>
      <c r="L1277" s="81"/>
      <c r="M1277" s="78"/>
    </row>
    <row r="1278" spans="1:13">
      <c r="A1278" s="1">
        <v>100007982</v>
      </c>
      <c r="B1278" s="1" t="s">
        <v>2344</v>
      </c>
      <c r="C1278" s="1" t="s">
        <v>2609</v>
      </c>
      <c r="D1278" s="1" t="s">
        <v>12</v>
      </c>
      <c r="E1278" s="21" t="s">
        <v>2639</v>
      </c>
      <c r="F1278" s="1">
        <v>1</v>
      </c>
      <c r="G1278" s="1">
        <v>1</v>
      </c>
      <c r="H1278" s="1">
        <v>674</v>
      </c>
      <c r="I1278" s="1">
        <v>570</v>
      </c>
      <c r="J1278" s="1">
        <v>140</v>
      </c>
      <c r="K1278" s="72" t="s">
        <v>6455</v>
      </c>
      <c r="L1278" s="81"/>
      <c r="M1278" s="78"/>
    </row>
    <row r="1279" spans="1:13">
      <c r="A1279" s="1">
        <v>100007995</v>
      </c>
      <c r="B1279" s="1" t="s">
        <v>2344</v>
      </c>
      <c r="C1279" s="1" t="s">
        <v>2609</v>
      </c>
      <c r="D1279" s="1" t="s">
        <v>12</v>
      </c>
      <c r="E1279" s="21" t="s">
        <v>2640</v>
      </c>
      <c r="F1279" s="1">
        <v>1</v>
      </c>
      <c r="G1279" s="1">
        <v>1</v>
      </c>
      <c r="H1279" s="1">
        <v>327</v>
      </c>
      <c r="I1279" s="1">
        <v>470</v>
      </c>
      <c r="J1279" s="1">
        <v>120</v>
      </c>
      <c r="K1279" s="72" t="s">
        <v>6455</v>
      </c>
      <c r="L1279" s="81"/>
      <c r="M1279" s="78"/>
    </row>
    <row r="1280" spans="1:13">
      <c r="A1280" s="1">
        <v>100007998</v>
      </c>
      <c r="B1280" s="1" t="s">
        <v>2344</v>
      </c>
      <c r="C1280" s="1" t="s">
        <v>2609</v>
      </c>
      <c r="D1280" s="1" t="s">
        <v>2641</v>
      </c>
      <c r="E1280" s="21" t="s">
        <v>2642</v>
      </c>
      <c r="F1280" s="1">
        <v>1</v>
      </c>
      <c r="G1280" s="1">
        <v>1</v>
      </c>
      <c r="H1280" s="1">
        <v>45</v>
      </c>
      <c r="I1280" s="1">
        <v>150</v>
      </c>
      <c r="J1280" s="1">
        <v>40</v>
      </c>
      <c r="K1280" s="72" t="s">
        <v>6455</v>
      </c>
      <c r="L1280" s="81"/>
      <c r="M1280" s="78"/>
    </row>
    <row r="1281" spans="1:13">
      <c r="A1281" s="1">
        <v>100008004</v>
      </c>
      <c r="B1281" s="1" t="s">
        <v>2344</v>
      </c>
      <c r="C1281" s="1" t="s">
        <v>2609</v>
      </c>
      <c r="D1281" s="1" t="s">
        <v>1088</v>
      </c>
      <c r="E1281" s="21" t="s">
        <v>2645</v>
      </c>
      <c r="F1281" s="1">
        <v>1</v>
      </c>
      <c r="G1281" s="1">
        <v>1</v>
      </c>
      <c r="H1281" s="1">
        <v>433</v>
      </c>
      <c r="I1281" s="1">
        <v>470</v>
      </c>
      <c r="J1281" s="1">
        <v>120</v>
      </c>
      <c r="K1281" s="72" t="s">
        <v>6455</v>
      </c>
      <c r="L1281" s="81"/>
      <c r="M1281" s="78"/>
    </row>
    <row r="1282" spans="1:13">
      <c r="A1282" s="1">
        <v>100008013</v>
      </c>
      <c r="B1282" s="1" t="s">
        <v>2344</v>
      </c>
      <c r="C1282" s="1" t="s">
        <v>2609</v>
      </c>
      <c r="D1282" s="1" t="s">
        <v>2651</v>
      </c>
      <c r="E1282" s="21" t="s">
        <v>2652</v>
      </c>
      <c r="F1282" s="1">
        <v>1</v>
      </c>
      <c r="G1282" s="1">
        <v>1</v>
      </c>
      <c r="H1282" s="1">
        <v>540</v>
      </c>
      <c r="I1282" s="1">
        <v>570</v>
      </c>
      <c r="J1282" s="1">
        <v>140</v>
      </c>
      <c r="K1282" s="72" t="s">
        <v>6455</v>
      </c>
      <c r="L1282" s="81"/>
      <c r="M1282" s="78"/>
    </row>
    <row r="1283" spans="1:13">
      <c r="A1283" s="1">
        <v>100008023</v>
      </c>
      <c r="B1283" s="1" t="s">
        <v>2344</v>
      </c>
      <c r="C1283" s="1" t="s">
        <v>2609</v>
      </c>
      <c r="D1283" s="1" t="s">
        <v>12</v>
      </c>
      <c r="E1283" s="21" t="s">
        <v>2653</v>
      </c>
      <c r="F1283" s="1">
        <v>1</v>
      </c>
      <c r="G1283" s="1">
        <v>1</v>
      </c>
      <c r="H1283" s="1">
        <v>457</v>
      </c>
      <c r="I1283" s="1">
        <v>470</v>
      </c>
      <c r="J1283" s="1">
        <v>120</v>
      </c>
      <c r="K1283" s="72" t="s">
        <v>6455</v>
      </c>
      <c r="L1283" s="81"/>
      <c r="M1283" s="78"/>
    </row>
    <row r="1284" spans="1:13">
      <c r="A1284" s="1">
        <v>100008027</v>
      </c>
      <c r="B1284" s="1" t="s">
        <v>2344</v>
      </c>
      <c r="C1284" s="1" t="s">
        <v>2609</v>
      </c>
      <c r="D1284" s="1" t="s">
        <v>46</v>
      </c>
      <c r="E1284" s="21" t="s">
        <v>2655</v>
      </c>
      <c r="F1284" s="1">
        <v>2</v>
      </c>
      <c r="G1284" s="1">
        <v>2</v>
      </c>
      <c r="H1284" s="1">
        <v>75</v>
      </c>
      <c r="I1284" s="1">
        <v>230</v>
      </c>
      <c r="J1284" s="1">
        <v>60</v>
      </c>
      <c r="K1284" s="72" t="s">
        <v>6455</v>
      </c>
      <c r="L1284" s="81"/>
      <c r="M1284" s="78"/>
    </row>
    <row r="1285" spans="1:13">
      <c r="A1285" s="1">
        <v>100008027</v>
      </c>
      <c r="B1285" s="1" t="s">
        <v>2344</v>
      </c>
      <c r="C1285" s="1" t="s">
        <v>2609</v>
      </c>
      <c r="D1285" s="1" t="s">
        <v>46</v>
      </c>
      <c r="E1285" s="21" t="s">
        <v>2663</v>
      </c>
      <c r="F1285" s="1">
        <v>2</v>
      </c>
      <c r="G1285" s="1">
        <v>1</v>
      </c>
      <c r="H1285" s="1">
        <v>45</v>
      </c>
      <c r="I1285" s="1">
        <v>150</v>
      </c>
      <c r="J1285" s="1">
        <v>40</v>
      </c>
      <c r="K1285" s="72" t="s">
        <v>6455</v>
      </c>
      <c r="L1285" s="81"/>
      <c r="M1285" s="78"/>
    </row>
    <row r="1286" spans="1:13">
      <c r="A1286" s="1">
        <v>100008038</v>
      </c>
      <c r="B1286" s="1" t="s">
        <v>2344</v>
      </c>
      <c r="C1286" s="1" t="s">
        <v>2609</v>
      </c>
      <c r="D1286" s="1" t="s">
        <v>750</v>
      </c>
      <c r="E1286" s="21" t="s">
        <v>2656</v>
      </c>
      <c r="F1286" s="1">
        <v>1</v>
      </c>
      <c r="G1286" s="1">
        <v>1</v>
      </c>
      <c r="H1286" s="1">
        <v>515</v>
      </c>
      <c r="I1286" s="1">
        <v>570</v>
      </c>
      <c r="J1286" s="1">
        <v>140</v>
      </c>
      <c r="K1286" s="72" t="s">
        <v>6455</v>
      </c>
      <c r="L1286" s="81"/>
      <c r="M1286" s="78"/>
    </row>
    <row r="1287" spans="1:13">
      <c r="A1287" s="1">
        <v>100008039</v>
      </c>
      <c r="B1287" s="1" t="s">
        <v>2344</v>
      </c>
      <c r="C1287" s="1" t="s">
        <v>2609</v>
      </c>
      <c r="D1287" s="1" t="s">
        <v>1452</v>
      </c>
      <c r="E1287" s="21" t="s">
        <v>2644</v>
      </c>
      <c r="F1287" s="1">
        <v>2</v>
      </c>
      <c r="G1287" s="1">
        <v>1</v>
      </c>
      <c r="H1287" s="1">
        <v>27</v>
      </c>
      <c r="I1287" s="1">
        <v>150</v>
      </c>
      <c r="J1287" s="1">
        <v>40</v>
      </c>
      <c r="K1287" s="72" t="s">
        <v>6455</v>
      </c>
      <c r="L1287" s="81"/>
      <c r="M1287" s="78"/>
    </row>
    <row r="1288" spans="1:13">
      <c r="A1288" s="1">
        <v>100008039</v>
      </c>
      <c r="B1288" s="1" t="s">
        <v>2344</v>
      </c>
      <c r="C1288" s="1" t="s">
        <v>2609</v>
      </c>
      <c r="D1288" s="1" t="s">
        <v>1452</v>
      </c>
      <c r="E1288" s="21" t="s">
        <v>2656</v>
      </c>
      <c r="F1288" s="1">
        <v>2</v>
      </c>
      <c r="G1288" s="1">
        <v>1</v>
      </c>
      <c r="H1288" s="1">
        <v>16</v>
      </c>
      <c r="I1288" s="1">
        <v>100</v>
      </c>
      <c r="J1288" s="1">
        <v>25</v>
      </c>
      <c r="K1288" s="72" t="s">
        <v>6455</v>
      </c>
      <c r="L1288" s="81"/>
      <c r="M1288" s="78"/>
    </row>
    <row r="1289" spans="1:13">
      <c r="A1289" s="1">
        <v>100008044</v>
      </c>
      <c r="B1289" s="1" t="s">
        <v>2344</v>
      </c>
      <c r="C1289" s="1" t="s">
        <v>2609</v>
      </c>
      <c r="D1289" s="1" t="s">
        <v>2657</v>
      </c>
      <c r="E1289" s="21" t="s">
        <v>2658</v>
      </c>
      <c r="F1289" s="1">
        <v>1</v>
      </c>
      <c r="G1289" s="1">
        <v>1</v>
      </c>
      <c r="H1289" s="1">
        <v>419</v>
      </c>
      <c r="I1289" s="1">
        <v>470</v>
      </c>
      <c r="J1289" s="1">
        <v>120</v>
      </c>
      <c r="K1289" s="72" t="s">
        <v>6455</v>
      </c>
      <c r="L1289" s="81"/>
      <c r="M1289" s="78"/>
    </row>
    <row r="1290" spans="1:13">
      <c r="A1290" s="1">
        <v>100008070</v>
      </c>
      <c r="B1290" s="1" t="s">
        <v>2344</v>
      </c>
      <c r="C1290" s="1" t="s">
        <v>2609</v>
      </c>
      <c r="D1290" s="1" t="s">
        <v>150</v>
      </c>
      <c r="E1290" s="21" t="s">
        <v>2664</v>
      </c>
      <c r="F1290" s="1">
        <v>1</v>
      </c>
      <c r="G1290" s="1">
        <v>1</v>
      </c>
      <c r="H1290" s="1">
        <v>193</v>
      </c>
      <c r="I1290" s="1">
        <v>280</v>
      </c>
      <c r="J1290" s="1">
        <v>70</v>
      </c>
      <c r="K1290" s="72" t="s">
        <v>6455</v>
      </c>
      <c r="L1290" s="81"/>
      <c r="M1290" s="78"/>
    </row>
    <row r="1291" spans="1:13">
      <c r="A1291" s="1">
        <v>100008076</v>
      </c>
      <c r="B1291" s="1" t="s">
        <v>2344</v>
      </c>
      <c r="C1291" s="1" t="s">
        <v>2609</v>
      </c>
      <c r="D1291" s="1" t="s">
        <v>2666</v>
      </c>
      <c r="E1291" s="21" t="s">
        <v>2667</v>
      </c>
      <c r="F1291" s="1">
        <v>1</v>
      </c>
      <c r="G1291" s="1">
        <v>1</v>
      </c>
      <c r="H1291" s="1">
        <v>260</v>
      </c>
      <c r="I1291" s="1">
        <v>400</v>
      </c>
      <c r="J1291" s="1">
        <v>100</v>
      </c>
      <c r="K1291" s="72" t="s">
        <v>6455</v>
      </c>
      <c r="L1291" s="81"/>
      <c r="M1291" s="78"/>
    </row>
    <row r="1292" spans="1:13">
      <c r="A1292" s="1">
        <v>100008080</v>
      </c>
      <c r="B1292" s="1" t="s">
        <v>2344</v>
      </c>
      <c r="C1292" s="1" t="s">
        <v>2609</v>
      </c>
      <c r="D1292" s="1" t="s">
        <v>176</v>
      </c>
      <c r="E1292" s="21" t="s">
        <v>2669</v>
      </c>
      <c r="F1292" s="1">
        <v>2</v>
      </c>
      <c r="G1292" s="1">
        <v>1</v>
      </c>
      <c r="H1292" s="1">
        <v>87</v>
      </c>
      <c r="I1292" s="1">
        <v>230</v>
      </c>
      <c r="J1292" s="1">
        <v>60</v>
      </c>
      <c r="K1292" s="72" t="s">
        <v>6455</v>
      </c>
      <c r="L1292" s="81"/>
      <c r="M1292" s="78"/>
    </row>
    <row r="1293" spans="1:13">
      <c r="A1293" s="1">
        <v>100008080</v>
      </c>
      <c r="B1293" s="1" t="s">
        <v>2344</v>
      </c>
      <c r="C1293" s="1" t="s">
        <v>2609</v>
      </c>
      <c r="D1293" s="1" t="s">
        <v>176</v>
      </c>
      <c r="E1293" s="21" t="s">
        <v>5642</v>
      </c>
      <c r="F1293" s="1">
        <v>2</v>
      </c>
      <c r="G1293" s="1">
        <v>1</v>
      </c>
      <c r="H1293" s="1">
        <v>92</v>
      </c>
      <c r="I1293" s="1">
        <v>230</v>
      </c>
      <c r="J1293" s="1">
        <v>60</v>
      </c>
      <c r="K1293" s="72" t="s">
        <v>6455</v>
      </c>
      <c r="L1293" s="81"/>
      <c r="M1293" s="78"/>
    </row>
    <row r="1294" spans="1:13">
      <c r="A1294" s="1">
        <v>100008083</v>
      </c>
      <c r="B1294" s="1" t="s">
        <v>2344</v>
      </c>
      <c r="C1294" s="1" t="s">
        <v>2609</v>
      </c>
      <c r="D1294" s="1" t="s">
        <v>176</v>
      </c>
      <c r="E1294" s="21" t="s">
        <v>2670</v>
      </c>
      <c r="F1294" s="1">
        <v>1</v>
      </c>
      <c r="G1294" s="1">
        <v>1</v>
      </c>
      <c r="H1294" s="1">
        <v>435</v>
      </c>
      <c r="I1294" s="1">
        <v>470</v>
      </c>
      <c r="J1294" s="1">
        <v>120</v>
      </c>
      <c r="K1294" s="72" t="s">
        <v>6455</v>
      </c>
      <c r="L1294" s="81"/>
      <c r="M1294" s="78"/>
    </row>
    <row r="1295" spans="1:13">
      <c r="A1295" s="1">
        <v>100008085</v>
      </c>
      <c r="B1295" s="1" t="s">
        <v>2344</v>
      </c>
      <c r="C1295" s="1" t="s">
        <v>2609</v>
      </c>
      <c r="D1295" s="1" t="s">
        <v>156</v>
      </c>
      <c r="E1295" s="21" t="s">
        <v>2671</v>
      </c>
      <c r="F1295" s="1">
        <v>1</v>
      </c>
      <c r="G1295" s="1">
        <v>1</v>
      </c>
      <c r="H1295" s="1">
        <v>306</v>
      </c>
      <c r="I1295" s="1">
        <v>470</v>
      </c>
      <c r="J1295" s="1">
        <v>120</v>
      </c>
      <c r="K1295" s="72" t="s">
        <v>6455</v>
      </c>
      <c r="L1295" s="81"/>
      <c r="M1295" s="78"/>
    </row>
    <row r="1296" spans="1:13">
      <c r="A1296" s="1">
        <v>100008090</v>
      </c>
      <c r="B1296" s="1" t="s">
        <v>2344</v>
      </c>
      <c r="C1296" s="1" t="s">
        <v>2609</v>
      </c>
      <c r="D1296" s="1" t="s">
        <v>12</v>
      </c>
      <c r="E1296" s="21" t="s">
        <v>2672</v>
      </c>
      <c r="F1296" s="1">
        <v>1</v>
      </c>
      <c r="G1296" s="1">
        <v>1</v>
      </c>
      <c r="H1296" s="1">
        <v>34</v>
      </c>
      <c r="I1296" s="1">
        <v>150</v>
      </c>
      <c r="J1296" s="1">
        <v>40</v>
      </c>
      <c r="K1296" s="72" t="s">
        <v>6455</v>
      </c>
      <c r="L1296" s="81"/>
      <c r="M1296" s="78"/>
    </row>
    <row r="1297" spans="1:13">
      <c r="A1297" s="1">
        <v>100008109</v>
      </c>
      <c r="B1297" s="1" t="s">
        <v>2344</v>
      </c>
      <c r="C1297" s="1" t="s">
        <v>2609</v>
      </c>
      <c r="D1297" s="1" t="s">
        <v>176</v>
      </c>
      <c r="E1297" s="21" t="s">
        <v>2674</v>
      </c>
      <c r="F1297" s="1">
        <v>1</v>
      </c>
      <c r="G1297" s="1">
        <v>1</v>
      </c>
      <c r="H1297" s="1">
        <v>24</v>
      </c>
      <c r="I1297" s="1">
        <v>100</v>
      </c>
      <c r="J1297" s="1">
        <v>25</v>
      </c>
      <c r="K1297" s="72" t="s">
        <v>6455</v>
      </c>
      <c r="L1297" s="81"/>
      <c r="M1297" s="78"/>
    </row>
    <row r="1298" spans="1:13">
      <c r="A1298" s="1">
        <v>100008117</v>
      </c>
      <c r="B1298" s="1" t="s">
        <v>2344</v>
      </c>
      <c r="C1298" s="1" t="s">
        <v>2609</v>
      </c>
      <c r="D1298" s="1" t="s">
        <v>2676</v>
      </c>
      <c r="E1298" s="21" t="s">
        <v>2677</v>
      </c>
      <c r="F1298" s="1">
        <v>1</v>
      </c>
      <c r="G1298" s="1">
        <v>1</v>
      </c>
      <c r="H1298" s="1">
        <v>532</v>
      </c>
      <c r="I1298" s="1">
        <v>570</v>
      </c>
      <c r="J1298" s="1">
        <v>140</v>
      </c>
      <c r="K1298" s="72" t="s">
        <v>6455</v>
      </c>
      <c r="L1298" s="81"/>
      <c r="M1298" s="78"/>
    </row>
    <row r="1299" spans="1:13">
      <c r="A1299" s="1">
        <v>100008118</v>
      </c>
      <c r="B1299" s="1" t="s">
        <v>2344</v>
      </c>
      <c r="C1299" s="1" t="s">
        <v>2609</v>
      </c>
      <c r="D1299" s="1" t="s">
        <v>145</v>
      </c>
      <c r="E1299" s="21" t="s">
        <v>2678</v>
      </c>
      <c r="F1299" s="1">
        <v>1</v>
      </c>
      <c r="G1299" s="1">
        <v>1</v>
      </c>
      <c r="H1299" s="1">
        <v>453</v>
      </c>
      <c r="I1299" s="1">
        <v>470</v>
      </c>
      <c r="J1299" s="1">
        <v>120</v>
      </c>
      <c r="K1299" s="72" t="s">
        <v>6455</v>
      </c>
      <c r="L1299" s="81"/>
      <c r="M1299" s="78"/>
    </row>
    <row r="1300" spans="1:13">
      <c r="A1300" s="1">
        <v>100008131</v>
      </c>
      <c r="B1300" s="1" t="s">
        <v>2344</v>
      </c>
      <c r="C1300" s="1" t="s">
        <v>2609</v>
      </c>
      <c r="D1300" s="1" t="s">
        <v>12</v>
      </c>
      <c r="E1300" s="21" t="s">
        <v>2682</v>
      </c>
      <c r="F1300" s="1">
        <v>1</v>
      </c>
      <c r="G1300" s="1">
        <v>1</v>
      </c>
      <c r="H1300" s="1">
        <v>320</v>
      </c>
      <c r="I1300" s="1">
        <v>470</v>
      </c>
      <c r="J1300" s="1">
        <v>120</v>
      </c>
      <c r="K1300" s="72" t="s">
        <v>6455</v>
      </c>
      <c r="L1300" s="81"/>
      <c r="M1300" s="78"/>
    </row>
    <row r="1301" spans="1:13">
      <c r="A1301" s="1">
        <v>100008144</v>
      </c>
      <c r="B1301" s="1" t="s">
        <v>2344</v>
      </c>
      <c r="C1301" s="1" t="s">
        <v>2609</v>
      </c>
      <c r="D1301" s="1" t="s">
        <v>176</v>
      </c>
      <c r="E1301" s="21" t="s">
        <v>2684</v>
      </c>
      <c r="F1301" s="1">
        <v>1</v>
      </c>
      <c r="G1301" s="1">
        <v>1</v>
      </c>
      <c r="H1301" s="1">
        <v>34</v>
      </c>
      <c r="I1301" s="1">
        <v>150</v>
      </c>
      <c r="J1301" s="1">
        <v>40</v>
      </c>
      <c r="K1301" s="72" t="s">
        <v>6455</v>
      </c>
      <c r="L1301" s="81"/>
      <c r="M1301" s="78"/>
    </row>
    <row r="1302" spans="1:13">
      <c r="A1302" s="1">
        <v>100008149</v>
      </c>
      <c r="B1302" s="1" t="s">
        <v>2344</v>
      </c>
      <c r="C1302" s="1" t="s">
        <v>2609</v>
      </c>
      <c r="D1302" s="1" t="s">
        <v>12</v>
      </c>
      <c r="E1302" s="21" t="s">
        <v>2686</v>
      </c>
      <c r="F1302" s="1">
        <v>1</v>
      </c>
      <c r="G1302" s="1">
        <v>1</v>
      </c>
      <c r="H1302" s="1">
        <v>60</v>
      </c>
      <c r="I1302" s="1">
        <v>230</v>
      </c>
      <c r="J1302" s="1">
        <v>60</v>
      </c>
      <c r="K1302" s="72" t="s">
        <v>6455</v>
      </c>
      <c r="L1302" s="81"/>
      <c r="M1302" s="78"/>
    </row>
    <row r="1303" spans="1:13">
      <c r="A1303" s="1">
        <v>100008155</v>
      </c>
      <c r="B1303" s="1" t="s">
        <v>2344</v>
      </c>
      <c r="C1303" s="1" t="s">
        <v>2609</v>
      </c>
      <c r="D1303" s="1" t="s">
        <v>2611</v>
      </c>
      <c r="E1303" s="21" t="s">
        <v>2688</v>
      </c>
      <c r="F1303" s="1">
        <v>1</v>
      </c>
      <c r="G1303" s="1">
        <v>1</v>
      </c>
      <c r="H1303" s="1">
        <v>70</v>
      </c>
      <c r="I1303" s="1">
        <v>230</v>
      </c>
      <c r="J1303" s="1">
        <v>60</v>
      </c>
      <c r="K1303" s="72" t="s">
        <v>6455</v>
      </c>
      <c r="L1303" s="81"/>
      <c r="M1303" s="78"/>
    </row>
    <row r="1304" spans="1:13">
      <c r="A1304" s="1">
        <v>100008161</v>
      </c>
      <c r="B1304" s="1" t="s">
        <v>2344</v>
      </c>
      <c r="C1304" s="1" t="s">
        <v>2609</v>
      </c>
      <c r="D1304" s="1" t="s">
        <v>2690</v>
      </c>
      <c r="E1304" s="21" t="s">
        <v>2691</v>
      </c>
      <c r="F1304" s="1">
        <v>1</v>
      </c>
      <c r="G1304" s="1">
        <v>1</v>
      </c>
      <c r="H1304" s="1">
        <v>468</v>
      </c>
      <c r="I1304" s="1">
        <v>470</v>
      </c>
      <c r="J1304" s="1">
        <v>120</v>
      </c>
      <c r="K1304" s="72" t="s">
        <v>6455</v>
      </c>
      <c r="L1304" s="81"/>
      <c r="M1304" s="78"/>
    </row>
    <row r="1305" spans="1:13">
      <c r="A1305" s="1">
        <v>100008184</v>
      </c>
      <c r="B1305" s="1" t="s">
        <v>2344</v>
      </c>
      <c r="C1305" s="1" t="s">
        <v>2609</v>
      </c>
      <c r="D1305" s="1" t="s">
        <v>2611</v>
      </c>
      <c r="E1305" s="21" t="s">
        <v>2695</v>
      </c>
      <c r="F1305" s="1">
        <v>1</v>
      </c>
      <c r="G1305" s="1">
        <v>1</v>
      </c>
      <c r="H1305" s="1">
        <v>67</v>
      </c>
      <c r="I1305" s="1">
        <v>230</v>
      </c>
      <c r="J1305" s="1">
        <v>60</v>
      </c>
      <c r="K1305" s="72" t="s">
        <v>6455</v>
      </c>
      <c r="L1305" s="81"/>
      <c r="M1305" s="78"/>
    </row>
    <row r="1306" spans="1:13">
      <c r="A1306" s="1">
        <v>100008188</v>
      </c>
      <c r="B1306" s="1" t="s">
        <v>2344</v>
      </c>
      <c r="C1306" s="1" t="s">
        <v>2698</v>
      </c>
      <c r="D1306" s="1" t="s">
        <v>176</v>
      </c>
      <c r="E1306" s="21" t="s">
        <v>2697</v>
      </c>
      <c r="F1306" s="1">
        <v>1</v>
      </c>
      <c r="G1306" s="1">
        <v>1</v>
      </c>
      <c r="H1306" s="1">
        <v>158</v>
      </c>
      <c r="I1306" s="1">
        <v>280</v>
      </c>
      <c r="J1306" s="1">
        <v>70</v>
      </c>
      <c r="K1306" s="72" t="s">
        <v>6455</v>
      </c>
      <c r="L1306" s="81"/>
      <c r="M1306" s="78"/>
    </row>
    <row r="1307" spans="1:13">
      <c r="A1307" s="1">
        <v>100008191</v>
      </c>
      <c r="B1307" s="1" t="s">
        <v>2344</v>
      </c>
      <c r="C1307" s="1" t="s">
        <v>2698</v>
      </c>
      <c r="D1307" s="1" t="s">
        <v>176</v>
      </c>
      <c r="E1307" s="21" t="s">
        <v>2700</v>
      </c>
      <c r="F1307" s="1">
        <v>1</v>
      </c>
      <c r="G1307" s="1">
        <v>1</v>
      </c>
      <c r="H1307" s="1">
        <v>186</v>
      </c>
      <c r="I1307" s="1">
        <v>280</v>
      </c>
      <c r="J1307" s="1">
        <v>70</v>
      </c>
      <c r="K1307" s="72" t="s">
        <v>6455</v>
      </c>
      <c r="L1307" s="81"/>
      <c r="M1307" s="78"/>
    </row>
    <row r="1308" spans="1:13">
      <c r="A1308" s="1">
        <v>100008193</v>
      </c>
      <c r="B1308" s="1" t="s">
        <v>2344</v>
      </c>
      <c r="C1308" s="1" t="s">
        <v>2698</v>
      </c>
      <c r="D1308" s="1" t="s">
        <v>176</v>
      </c>
      <c r="E1308" s="21" t="s">
        <v>2702</v>
      </c>
      <c r="F1308" s="1">
        <v>1</v>
      </c>
      <c r="G1308" s="1">
        <v>1</v>
      </c>
      <c r="H1308" s="1">
        <v>283</v>
      </c>
      <c r="I1308" s="1">
        <v>400</v>
      </c>
      <c r="J1308" s="1">
        <v>100</v>
      </c>
      <c r="K1308" s="72" t="s">
        <v>6455</v>
      </c>
      <c r="L1308" s="81"/>
      <c r="M1308" s="78"/>
    </row>
    <row r="1309" spans="1:13">
      <c r="A1309" s="1">
        <v>100008197</v>
      </c>
      <c r="B1309" s="1" t="s">
        <v>2344</v>
      </c>
      <c r="C1309" s="1" t="s">
        <v>2698</v>
      </c>
      <c r="D1309" s="1" t="s">
        <v>176</v>
      </c>
      <c r="E1309" s="21" t="s">
        <v>2704</v>
      </c>
      <c r="F1309" s="1">
        <v>2</v>
      </c>
      <c r="G1309" s="1">
        <v>1</v>
      </c>
      <c r="H1309" s="1">
        <v>113</v>
      </c>
      <c r="I1309" s="1">
        <v>280</v>
      </c>
      <c r="J1309" s="1">
        <v>70</v>
      </c>
      <c r="K1309" s="72" t="s">
        <v>6455</v>
      </c>
      <c r="L1309" s="81"/>
      <c r="M1309" s="78"/>
    </row>
    <row r="1310" spans="1:13">
      <c r="A1310" s="1">
        <v>100008197</v>
      </c>
      <c r="B1310" s="1" t="s">
        <v>2344</v>
      </c>
      <c r="C1310" s="1" t="s">
        <v>2698</v>
      </c>
      <c r="D1310" s="1" t="s">
        <v>176</v>
      </c>
      <c r="E1310" s="21" t="s">
        <v>2706</v>
      </c>
      <c r="F1310" s="1">
        <v>2</v>
      </c>
      <c r="G1310" s="1">
        <v>1</v>
      </c>
      <c r="H1310" s="1">
        <v>90</v>
      </c>
      <c r="I1310" s="1">
        <v>230</v>
      </c>
      <c r="J1310" s="1">
        <v>60</v>
      </c>
      <c r="K1310" s="72" t="s">
        <v>6455</v>
      </c>
      <c r="L1310" s="81"/>
      <c r="M1310" s="78"/>
    </row>
    <row r="1311" spans="1:13">
      <c r="A1311" s="1">
        <v>100008207</v>
      </c>
      <c r="B1311" s="1" t="s">
        <v>2344</v>
      </c>
      <c r="C1311" s="1" t="s">
        <v>2698</v>
      </c>
      <c r="D1311" s="1" t="s">
        <v>12</v>
      </c>
      <c r="E1311" s="21" t="s">
        <v>2707</v>
      </c>
      <c r="F1311" s="1">
        <v>2</v>
      </c>
      <c r="G1311" s="1">
        <v>1</v>
      </c>
      <c r="H1311" s="1">
        <v>181</v>
      </c>
      <c r="I1311" s="1">
        <v>280</v>
      </c>
      <c r="J1311" s="1">
        <v>70</v>
      </c>
      <c r="K1311" s="72" t="s">
        <v>6455</v>
      </c>
      <c r="L1311" s="81"/>
      <c r="M1311" s="78"/>
    </row>
    <row r="1312" spans="1:13">
      <c r="A1312" s="1">
        <v>100008207</v>
      </c>
      <c r="B1312" s="1" t="s">
        <v>2344</v>
      </c>
      <c r="C1312" s="1" t="s">
        <v>2698</v>
      </c>
      <c r="D1312" s="1" t="s">
        <v>12</v>
      </c>
      <c r="E1312" s="21" t="s">
        <v>2709</v>
      </c>
      <c r="F1312" s="1">
        <v>2</v>
      </c>
      <c r="G1312" s="1">
        <v>1</v>
      </c>
      <c r="H1312" s="1">
        <v>139</v>
      </c>
      <c r="I1312" s="1">
        <v>280</v>
      </c>
      <c r="J1312" s="1">
        <v>70</v>
      </c>
      <c r="K1312" s="72" t="s">
        <v>6455</v>
      </c>
      <c r="L1312" s="81"/>
      <c r="M1312" s="78"/>
    </row>
    <row r="1313" spans="1:13">
      <c r="A1313" s="1">
        <v>100008212</v>
      </c>
      <c r="B1313" s="1" t="s">
        <v>2344</v>
      </c>
      <c r="C1313" s="1" t="s">
        <v>2698</v>
      </c>
      <c r="D1313" s="1" t="s">
        <v>176</v>
      </c>
      <c r="E1313" s="21" t="s">
        <v>2710</v>
      </c>
      <c r="F1313" s="1">
        <v>1</v>
      </c>
      <c r="G1313" s="1">
        <v>1</v>
      </c>
      <c r="H1313" s="1">
        <v>381</v>
      </c>
      <c r="I1313" s="1">
        <v>470</v>
      </c>
      <c r="J1313" s="1">
        <v>120</v>
      </c>
      <c r="K1313" s="72" t="s">
        <v>6455</v>
      </c>
      <c r="L1313" s="81"/>
      <c r="M1313" s="78"/>
    </row>
    <row r="1314" spans="1:13">
      <c r="A1314" s="1">
        <v>100008221</v>
      </c>
      <c r="B1314" s="1" t="s">
        <v>2344</v>
      </c>
      <c r="C1314" s="1" t="s">
        <v>2698</v>
      </c>
      <c r="D1314" s="1" t="s">
        <v>176</v>
      </c>
      <c r="E1314" s="21" t="s">
        <v>2712</v>
      </c>
      <c r="F1314" s="1">
        <v>1</v>
      </c>
      <c r="G1314" s="1">
        <v>1</v>
      </c>
      <c r="H1314" s="1">
        <v>206</v>
      </c>
      <c r="I1314" s="1">
        <v>400</v>
      </c>
      <c r="J1314" s="1">
        <v>100</v>
      </c>
      <c r="K1314" s="72" t="s">
        <v>6455</v>
      </c>
      <c r="L1314" s="81"/>
      <c r="M1314" s="78"/>
    </row>
    <row r="1315" spans="1:13">
      <c r="A1315" s="1">
        <v>100008230</v>
      </c>
      <c r="B1315" s="1" t="s">
        <v>2344</v>
      </c>
      <c r="C1315" s="1" t="s">
        <v>2698</v>
      </c>
      <c r="D1315" s="1" t="s">
        <v>176</v>
      </c>
      <c r="E1315" s="21" t="s">
        <v>2714</v>
      </c>
      <c r="F1315" s="1">
        <v>1</v>
      </c>
      <c r="G1315" s="1">
        <v>1</v>
      </c>
      <c r="H1315" s="1">
        <v>372</v>
      </c>
      <c r="I1315" s="1">
        <v>470</v>
      </c>
      <c r="J1315" s="1">
        <v>120</v>
      </c>
      <c r="K1315" s="72" t="s">
        <v>6455</v>
      </c>
      <c r="L1315" s="81"/>
      <c r="M1315" s="78"/>
    </row>
    <row r="1316" spans="1:13">
      <c r="A1316" s="1">
        <v>100008235</v>
      </c>
      <c r="B1316" s="1" t="s">
        <v>2344</v>
      </c>
      <c r="C1316" s="1" t="s">
        <v>2698</v>
      </c>
      <c r="D1316" s="1" t="s">
        <v>176</v>
      </c>
      <c r="E1316" s="21" t="s">
        <v>2716</v>
      </c>
      <c r="F1316" s="1">
        <v>1</v>
      </c>
      <c r="G1316" s="1">
        <v>1</v>
      </c>
      <c r="H1316" s="1">
        <v>47</v>
      </c>
      <c r="I1316" s="1">
        <v>150</v>
      </c>
      <c r="J1316" s="1">
        <v>40</v>
      </c>
      <c r="K1316" s="72" t="s">
        <v>6455</v>
      </c>
      <c r="L1316" s="81"/>
      <c r="M1316" s="78"/>
    </row>
    <row r="1317" spans="1:13">
      <c r="A1317" s="1">
        <v>100008241</v>
      </c>
      <c r="B1317" s="1" t="s">
        <v>2344</v>
      </c>
      <c r="C1317" s="1" t="s">
        <v>2698</v>
      </c>
      <c r="D1317" s="1" t="s">
        <v>176</v>
      </c>
      <c r="E1317" s="21" t="s">
        <v>2718</v>
      </c>
      <c r="F1317" s="1">
        <v>1</v>
      </c>
      <c r="G1317" s="1">
        <v>1</v>
      </c>
      <c r="H1317" s="1">
        <v>471</v>
      </c>
      <c r="I1317" s="1">
        <v>470</v>
      </c>
      <c r="J1317" s="1">
        <v>120</v>
      </c>
      <c r="K1317" s="72" t="s">
        <v>6455</v>
      </c>
      <c r="L1317" s="81"/>
      <c r="M1317" s="78"/>
    </row>
    <row r="1318" spans="1:13">
      <c r="A1318" s="1">
        <v>100008249</v>
      </c>
      <c r="B1318" s="1" t="s">
        <v>2344</v>
      </c>
      <c r="C1318" s="1" t="s">
        <v>2698</v>
      </c>
      <c r="D1318" s="1" t="s">
        <v>500</v>
      </c>
      <c r="E1318" s="21" t="s">
        <v>2720</v>
      </c>
      <c r="F1318" s="1">
        <v>1</v>
      </c>
      <c r="G1318" s="1">
        <v>1</v>
      </c>
      <c r="H1318" s="1">
        <v>402</v>
      </c>
      <c r="I1318" s="1">
        <v>470</v>
      </c>
      <c r="J1318" s="1">
        <v>120</v>
      </c>
      <c r="K1318" s="72" t="s">
        <v>6455</v>
      </c>
      <c r="L1318" s="81"/>
      <c r="M1318" s="78"/>
    </row>
    <row r="1319" spans="1:13">
      <c r="A1319" s="1">
        <v>100008255</v>
      </c>
      <c r="B1319" s="1" t="s">
        <v>2344</v>
      </c>
      <c r="C1319" s="1" t="s">
        <v>2698</v>
      </c>
      <c r="D1319" s="1" t="s">
        <v>2721</v>
      </c>
      <c r="E1319" s="21" t="s">
        <v>2722</v>
      </c>
      <c r="F1319" s="1">
        <v>1</v>
      </c>
      <c r="G1319" s="1">
        <v>1</v>
      </c>
      <c r="H1319" s="1">
        <v>412</v>
      </c>
      <c r="I1319" s="1">
        <v>470</v>
      </c>
      <c r="J1319" s="1">
        <v>120</v>
      </c>
      <c r="K1319" s="72" t="s">
        <v>6455</v>
      </c>
      <c r="L1319" s="81"/>
      <c r="M1319" s="78"/>
    </row>
    <row r="1320" spans="1:13">
      <c r="A1320" s="1">
        <v>100008257</v>
      </c>
      <c r="B1320" s="1" t="s">
        <v>2344</v>
      </c>
      <c r="C1320" s="1" t="s">
        <v>2698</v>
      </c>
      <c r="D1320" s="1" t="s">
        <v>12</v>
      </c>
      <c r="E1320" s="21" t="s">
        <v>2723</v>
      </c>
      <c r="F1320" s="1">
        <v>1</v>
      </c>
      <c r="G1320" s="1">
        <v>1</v>
      </c>
      <c r="H1320" s="1">
        <v>377</v>
      </c>
      <c r="I1320" s="1">
        <v>470</v>
      </c>
      <c r="J1320" s="1">
        <v>120</v>
      </c>
      <c r="K1320" s="72" t="s">
        <v>6455</v>
      </c>
      <c r="L1320" s="81"/>
      <c r="M1320" s="78"/>
    </row>
    <row r="1321" spans="1:13">
      <c r="A1321" s="1">
        <v>100008261</v>
      </c>
      <c r="B1321" s="1" t="s">
        <v>2344</v>
      </c>
      <c r="C1321" s="1" t="s">
        <v>2698</v>
      </c>
      <c r="D1321" s="1" t="s">
        <v>390</v>
      </c>
      <c r="E1321" s="21" t="s">
        <v>2725</v>
      </c>
      <c r="F1321" s="1">
        <v>1</v>
      </c>
      <c r="G1321" s="1">
        <v>1</v>
      </c>
      <c r="H1321" s="1">
        <v>506</v>
      </c>
      <c r="I1321" s="1">
        <v>570</v>
      </c>
      <c r="J1321" s="1">
        <v>140</v>
      </c>
      <c r="K1321" s="72" t="s">
        <v>6455</v>
      </c>
      <c r="L1321" s="81"/>
      <c r="M1321" s="78"/>
    </row>
    <row r="1322" spans="1:13">
      <c r="A1322" s="1">
        <v>100008264</v>
      </c>
      <c r="B1322" s="1" t="s">
        <v>2344</v>
      </c>
      <c r="C1322" s="1" t="s">
        <v>2698</v>
      </c>
      <c r="D1322" s="1" t="s">
        <v>566</v>
      </c>
      <c r="E1322" s="21" t="s">
        <v>2727</v>
      </c>
      <c r="F1322" s="1">
        <v>1</v>
      </c>
      <c r="G1322" s="1">
        <v>1</v>
      </c>
      <c r="H1322" s="1">
        <v>907</v>
      </c>
      <c r="I1322" s="1">
        <v>740</v>
      </c>
      <c r="J1322" s="1">
        <v>190</v>
      </c>
      <c r="K1322" s="72" t="s">
        <v>6455</v>
      </c>
      <c r="L1322" s="81"/>
      <c r="M1322" s="78"/>
    </row>
    <row r="1323" spans="1:13">
      <c r="A1323" s="1">
        <v>100008279</v>
      </c>
      <c r="B1323" s="1" t="s">
        <v>2344</v>
      </c>
      <c r="C1323" s="1" t="s">
        <v>2698</v>
      </c>
      <c r="D1323" s="1" t="s">
        <v>12</v>
      </c>
      <c r="E1323" s="21" t="s">
        <v>2732</v>
      </c>
      <c r="F1323" s="1">
        <v>1</v>
      </c>
      <c r="G1323" s="1">
        <v>1</v>
      </c>
      <c r="H1323" s="1">
        <v>333</v>
      </c>
      <c r="I1323" s="1">
        <v>470</v>
      </c>
      <c r="J1323" s="1">
        <v>120</v>
      </c>
      <c r="K1323" s="72" t="s">
        <v>6455</v>
      </c>
      <c r="L1323" s="81"/>
      <c r="M1323" s="78"/>
    </row>
    <row r="1324" spans="1:13">
      <c r="A1324" s="1">
        <v>100008291</v>
      </c>
      <c r="B1324" s="1" t="s">
        <v>2344</v>
      </c>
      <c r="C1324" s="1" t="s">
        <v>2698</v>
      </c>
      <c r="D1324" s="1" t="s">
        <v>176</v>
      </c>
      <c r="E1324" s="21" t="s">
        <v>2733</v>
      </c>
      <c r="F1324" s="1">
        <v>4</v>
      </c>
      <c r="G1324" s="1">
        <v>1</v>
      </c>
      <c r="H1324" s="1">
        <v>172</v>
      </c>
      <c r="I1324" s="1">
        <v>280</v>
      </c>
      <c r="J1324" s="1">
        <v>70</v>
      </c>
      <c r="K1324" s="72" t="s">
        <v>6455</v>
      </c>
      <c r="L1324" s="81"/>
      <c r="M1324" s="78"/>
    </row>
    <row r="1325" spans="1:13">
      <c r="A1325" s="1">
        <v>100008291</v>
      </c>
      <c r="B1325" s="1" t="s">
        <v>2344</v>
      </c>
      <c r="C1325" s="1" t="s">
        <v>2698</v>
      </c>
      <c r="D1325" s="1" t="s">
        <v>176</v>
      </c>
      <c r="E1325" s="21" t="s">
        <v>2735</v>
      </c>
      <c r="F1325" s="1">
        <v>4</v>
      </c>
      <c r="G1325" s="1">
        <v>1</v>
      </c>
      <c r="H1325" s="1">
        <v>116</v>
      </c>
      <c r="I1325" s="1">
        <v>280</v>
      </c>
      <c r="J1325" s="1">
        <v>70</v>
      </c>
      <c r="K1325" s="72" t="s">
        <v>6455</v>
      </c>
      <c r="L1325" s="81"/>
      <c r="M1325" s="78"/>
    </row>
    <row r="1326" spans="1:13">
      <c r="A1326" s="1">
        <v>100008291</v>
      </c>
      <c r="B1326" s="1" t="s">
        <v>2344</v>
      </c>
      <c r="C1326" s="1" t="s">
        <v>2698</v>
      </c>
      <c r="D1326" s="1" t="s">
        <v>176</v>
      </c>
      <c r="E1326" s="21" t="s">
        <v>2736</v>
      </c>
      <c r="F1326" s="1">
        <v>4</v>
      </c>
      <c r="G1326" s="1">
        <v>1</v>
      </c>
      <c r="H1326" s="1">
        <v>195</v>
      </c>
      <c r="I1326" s="1">
        <v>280</v>
      </c>
      <c r="J1326" s="1">
        <v>70</v>
      </c>
      <c r="K1326" s="72" t="s">
        <v>6455</v>
      </c>
      <c r="L1326" s="81"/>
      <c r="M1326" s="78"/>
    </row>
    <row r="1327" spans="1:13">
      <c r="A1327" s="1">
        <v>100008291</v>
      </c>
      <c r="B1327" s="1" t="s">
        <v>2344</v>
      </c>
      <c r="C1327" s="1" t="s">
        <v>2698</v>
      </c>
      <c r="D1327" s="1" t="s">
        <v>176</v>
      </c>
      <c r="E1327" s="21" t="s">
        <v>2737</v>
      </c>
      <c r="F1327" s="1">
        <v>4</v>
      </c>
      <c r="G1327" s="1">
        <v>1</v>
      </c>
      <c r="H1327" s="1">
        <v>61</v>
      </c>
      <c r="I1327" s="1">
        <v>230</v>
      </c>
      <c r="J1327" s="1">
        <v>60</v>
      </c>
      <c r="K1327" s="72" t="s">
        <v>6455</v>
      </c>
      <c r="L1327" s="81"/>
      <c r="M1327" s="78"/>
    </row>
    <row r="1328" spans="1:13">
      <c r="A1328" s="1">
        <v>100008297</v>
      </c>
      <c r="B1328" s="1" t="s">
        <v>2344</v>
      </c>
      <c r="C1328" s="1" t="s">
        <v>2698</v>
      </c>
      <c r="D1328" s="1" t="s">
        <v>2738</v>
      </c>
      <c r="E1328" s="21" t="s">
        <v>2739</v>
      </c>
      <c r="F1328" s="1">
        <v>1</v>
      </c>
      <c r="G1328" s="1">
        <v>1</v>
      </c>
      <c r="H1328" s="1">
        <v>239</v>
      </c>
      <c r="I1328" s="1">
        <v>400</v>
      </c>
      <c r="J1328" s="1">
        <v>100</v>
      </c>
      <c r="K1328" s="72" t="s">
        <v>6455</v>
      </c>
      <c r="L1328" s="81"/>
      <c r="M1328" s="78"/>
    </row>
    <row r="1329" spans="1:13">
      <c r="A1329" s="1">
        <v>100008305</v>
      </c>
      <c r="B1329" s="1" t="s">
        <v>2344</v>
      </c>
      <c r="C1329" s="1" t="s">
        <v>2698</v>
      </c>
      <c r="D1329" s="1" t="s">
        <v>176</v>
      </c>
      <c r="E1329" s="21" t="s">
        <v>2741</v>
      </c>
      <c r="F1329" s="1">
        <v>1</v>
      </c>
      <c r="G1329" s="1">
        <v>1</v>
      </c>
      <c r="H1329" s="1">
        <v>477</v>
      </c>
      <c r="I1329" s="1">
        <v>470</v>
      </c>
      <c r="J1329" s="1">
        <v>120</v>
      </c>
      <c r="K1329" s="72" t="s">
        <v>6455</v>
      </c>
      <c r="L1329" s="81"/>
      <c r="M1329" s="78"/>
    </row>
    <row r="1330" spans="1:13">
      <c r="A1330" s="1">
        <v>100008310</v>
      </c>
      <c r="B1330" s="1" t="s">
        <v>2344</v>
      </c>
      <c r="C1330" s="1" t="s">
        <v>2698</v>
      </c>
      <c r="D1330" s="1" t="s">
        <v>176</v>
      </c>
      <c r="E1330" s="21" t="s">
        <v>2743</v>
      </c>
      <c r="F1330" s="1">
        <v>1</v>
      </c>
      <c r="G1330" s="1">
        <v>1</v>
      </c>
      <c r="H1330" s="1">
        <v>432</v>
      </c>
      <c r="I1330" s="1">
        <v>470</v>
      </c>
      <c r="J1330" s="1">
        <v>120</v>
      </c>
      <c r="K1330" s="72" t="s">
        <v>6455</v>
      </c>
      <c r="L1330" s="81"/>
      <c r="M1330" s="78"/>
    </row>
    <row r="1331" spans="1:13">
      <c r="A1331" s="1">
        <v>100008314</v>
      </c>
      <c r="B1331" s="1" t="s">
        <v>2344</v>
      </c>
      <c r="C1331" s="1" t="s">
        <v>2698</v>
      </c>
      <c r="D1331" s="1" t="s">
        <v>176</v>
      </c>
      <c r="E1331" s="21" t="s">
        <v>2745</v>
      </c>
      <c r="F1331" s="1">
        <v>1</v>
      </c>
      <c r="G1331" s="1">
        <v>1</v>
      </c>
      <c r="H1331" s="1">
        <v>145</v>
      </c>
      <c r="I1331" s="1">
        <v>280</v>
      </c>
      <c r="J1331" s="1">
        <v>70</v>
      </c>
      <c r="K1331" s="72" t="s">
        <v>6455</v>
      </c>
      <c r="L1331" s="81"/>
      <c r="M1331" s="78"/>
    </row>
    <row r="1332" spans="1:13">
      <c r="A1332" s="1">
        <v>100008322</v>
      </c>
      <c r="B1332" s="1" t="s">
        <v>2344</v>
      </c>
      <c r="C1332" s="1" t="s">
        <v>2698</v>
      </c>
      <c r="D1332" s="1" t="s">
        <v>176</v>
      </c>
      <c r="E1332" s="21" t="s">
        <v>2746</v>
      </c>
      <c r="F1332" s="1">
        <v>1</v>
      </c>
      <c r="G1332" s="1">
        <v>1</v>
      </c>
      <c r="H1332" s="1">
        <v>380</v>
      </c>
      <c r="I1332" s="1">
        <v>470</v>
      </c>
      <c r="J1332" s="1">
        <v>120</v>
      </c>
      <c r="K1332" s="72" t="s">
        <v>6455</v>
      </c>
      <c r="L1332" s="81"/>
      <c r="M1332" s="78"/>
    </row>
    <row r="1333" spans="1:13">
      <c r="A1333" s="1">
        <v>100008328</v>
      </c>
      <c r="B1333" s="1" t="s">
        <v>2344</v>
      </c>
      <c r="C1333" s="1" t="s">
        <v>2698</v>
      </c>
      <c r="D1333" s="1" t="s">
        <v>176</v>
      </c>
      <c r="E1333" s="21" t="s">
        <v>2748</v>
      </c>
      <c r="F1333" s="1">
        <v>2</v>
      </c>
      <c r="G1333" s="1">
        <v>1</v>
      </c>
      <c r="H1333" s="1">
        <v>473</v>
      </c>
      <c r="I1333" s="1">
        <v>470</v>
      </c>
      <c r="J1333" s="1">
        <v>120</v>
      </c>
      <c r="K1333" s="72" t="s">
        <v>6455</v>
      </c>
      <c r="L1333" s="81"/>
      <c r="M1333" s="78"/>
    </row>
    <row r="1334" spans="1:13">
      <c r="A1334" s="1">
        <v>100008328</v>
      </c>
      <c r="B1334" s="1" t="s">
        <v>2344</v>
      </c>
      <c r="C1334" s="1" t="s">
        <v>2698</v>
      </c>
      <c r="D1334" s="1" t="s">
        <v>176</v>
      </c>
      <c r="E1334" s="21" t="s">
        <v>2750</v>
      </c>
      <c r="F1334" s="1">
        <v>2</v>
      </c>
      <c r="G1334" s="1">
        <v>1</v>
      </c>
      <c r="H1334" s="1">
        <v>325</v>
      </c>
      <c r="I1334" s="1">
        <v>470</v>
      </c>
      <c r="J1334" s="1">
        <v>120</v>
      </c>
      <c r="K1334" s="72" t="s">
        <v>6455</v>
      </c>
      <c r="L1334" s="81"/>
      <c r="M1334" s="78"/>
    </row>
    <row r="1335" spans="1:13">
      <c r="A1335" s="1">
        <v>100008338</v>
      </c>
      <c r="B1335" s="1" t="s">
        <v>2344</v>
      </c>
      <c r="C1335" s="1" t="s">
        <v>2698</v>
      </c>
      <c r="D1335" s="1" t="s">
        <v>176</v>
      </c>
      <c r="E1335" s="21" t="s">
        <v>2751</v>
      </c>
      <c r="F1335" s="1">
        <v>2</v>
      </c>
      <c r="G1335" s="1">
        <v>1</v>
      </c>
      <c r="H1335" s="1">
        <v>110</v>
      </c>
      <c r="I1335" s="1">
        <v>280</v>
      </c>
      <c r="J1335" s="1">
        <v>70</v>
      </c>
      <c r="K1335" s="72" t="s">
        <v>6455</v>
      </c>
      <c r="L1335" s="81"/>
      <c r="M1335" s="78"/>
    </row>
    <row r="1336" spans="1:13">
      <c r="A1336" s="1">
        <v>100008338</v>
      </c>
      <c r="B1336" s="1" t="s">
        <v>2344</v>
      </c>
      <c r="C1336" s="1" t="s">
        <v>2698</v>
      </c>
      <c r="D1336" s="1" t="s">
        <v>176</v>
      </c>
      <c r="E1336" s="21" t="s">
        <v>2753</v>
      </c>
      <c r="F1336" s="1">
        <v>2</v>
      </c>
      <c r="G1336" s="1">
        <v>1</v>
      </c>
      <c r="H1336" s="1">
        <v>144</v>
      </c>
      <c r="I1336" s="1">
        <v>280</v>
      </c>
      <c r="J1336" s="1">
        <v>70</v>
      </c>
      <c r="K1336" s="72" t="s">
        <v>6455</v>
      </c>
      <c r="L1336" s="81"/>
      <c r="M1336" s="78"/>
    </row>
    <row r="1337" spans="1:13">
      <c r="A1337" s="1">
        <v>100008339</v>
      </c>
      <c r="B1337" s="1" t="s">
        <v>2344</v>
      </c>
      <c r="C1337" s="1" t="s">
        <v>2698</v>
      </c>
      <c r="D1337" s="1" t="s">
        <v>2754</v>
      </c>
      <c r="E1337" s="21" t="s">
        <v>2755</v>
      </c>
      <c r="F1337" s="1">
        <v>1</v>
      </c>
      <c r="G1337" s="1">
        <v>1</v>
      </c>
      <c r="H1337" s="1">
        <v>325</v>
      </c>
      <c r="I1337" s="1">
        <v>470</v>
      </c>
      <c r="J1337" s="1">
        <v>120</v>
      </c>
      <c r="K1337" s="72" t="s">
        <v>6455</v>
      </c>
      <c r="L1337" s="81"/>
      <c r="M1337" s="78"/>
    </row>
    <row r="1338" spans="1:13">
      <c r="A1338" s="1">
        <v>100008346</v>
      </c>
      <c r="B1338" s="1" t="s">
        <v>2344</v>
      </c>
      <c r="C1338" s="1" t="s">
        <v>2698</v>
      </c>
      <c r="D1338" s="1" t="s">
        <v>12</v>
      </c>
      <c r="E1338" s="21" t="s">
        <v>2756</v>
      </c>
      <c r="F1338" s="1">
        <v>1</v>
      </c>
      <c r="G1338" s="1">
        <v>1</v>
      </c>
      <c r="H1338" s="1">
        <v>36</v>
      </c>
      <c r="I1338" s="1">
        <v>150</v>
      </c>
      <c r="J1338" s="1">
        <v>40</v>
      </c>
      <c r="K1338" s="72" t="s">
        <v>6455</v>
      </c>
      <c r="L1338" s="81"/>
      <c r="M1338" s="78"/>
    </row>
    <row r="1339" spans="1:13">
      <c r="A1339" s="1">
        <v>100008350</v>
      </c>
      <c r="B1339" s="1" t="s">
        <v>2344</v>
      </c>
      <c r="C1339" s="1" t="s">
        <v>2698</v>
      </c>
      <c r="D1339" s="1" t="s">
        <v>176</v>
      </c>
      <c r="E1339" s="21" t="s">
        <v>2758</v>
      </c>
      <c r="F1339" s="1">
        <v>1</v>
      </c>
      <c r="G1339" s="1">
        <v>1</v>
      </c>
      <c r="H1339" s="1">
        <v>39</v>
      </c>
      <c r="I1339" s="1">
        <v>150</v>
      </c>
      <c r="J1339" s="1">
        <v>40</v>
      </c>
      <c r="K1339" s="72" t="s">
        <v>6455</v>
      </c>
      <c r="L1339" s="81"/>
      <c r="M1339" s="78"/>
    </row>
    <row r="1340" spans="1:13">
      <c r="A1340" s="1">
        <v>100008356</v>
      </c>
      <c r="B1340" s="1" t="s">
        <v>2344</v>
      </c>
      <c r="C1340" s="1" t="s">
        <v>2698</v>
      </c>
      <c r="D1340" s="1" t="s">
        <v>176</v>
      </c>
      <c r="E1340" s="21" t="s">
        <v>2760</v>
      </c>
      <c r="F1340" s="1">
        <v>1</v>
      </c>
      <c r="G1340" s="1">
        <v>1</v>
      </c>
      <c r="H1340" s="1">
        <v>102</v>
      </c>
      <c r="I1340" s="1">
        <v>280</v>
      </c>
      <c r="J1340" s="1">
        <v>70</v>
      </c>
      <c r="K1340" s="72" t="s">
        <v>6455</v>
      </c>
      <c r="L1340" s="81"/>
      <c r="M1340" s="78"/>
    </row>
    <row r="1341" spans="1:13">
      <c r="A1341" s="1">
        <v>100008364</v>
      </c>
      <c r="B1341" s="1" t="s">
        <v>2344</v>
      </c>
      <c r="C1341" s="1" t="s">
        <v>2698</v>
      </c>
      <c r="D1341" s="1" t="s">
        <v>2762</v>
      </c>
      <c r="E1341" s="21" t="s">
        <v>2763</v>
      </c>
      <c r="F1341" s="1">
        <v>1</v>
      </c>
      <c r="G1341" s="1">
        <v>1</v>
      </c>
      <c r="H1341" s="1">
        <v>782</v>
      </c>
      <c r="I1341" s="1">
        <v>740</v>
      </c>
      <c r="J1341" s="1">
        <v>190</v>
      </c>
      <c r="K1341" s="72" t="s">
        <v>6455</v>
      </c>
      <c r="L1341" s="81"/>
      <c r="M1341" s="78"/>
    </row>
    <row r="1342" spans="1:13">
      <c r="A1342" s="1">
        <v>100008371</v>
      </c>
      <c r="B1342" s="1" t="s">
        <v>2344</v>
      </c>
      <c r="C1342" s="1" t="s">
        <v>2698</v>
      </c>
      <c r="D1342" s="1" t="s">
        <v>176</v>
      </c>
      <c r="E1342" s="21" t="s">
        <v>2765</v>
      </c>
      <c r="F1342" s="1">
        <v>1</v>
      </c>
      <c r="G1342" s="1">
        <v>1</v>
      </c>
      <c r="H1342" s="1">
        <v>330</v>
      </c>
      <c r="I1342" s="1">
        <v>470</v>
      </c>
      <c r="J1342" s="1">
        <v>120</v>
      </c>
      <c r="K1342" s="72" t="s">
        <v>6455</v>
      </c>
      <c r="L1342" s="81"/>
      <c r="M1342" s="78"/>
    </row>
    <row r="1343" spans="1:13">
      <c r="A1343" s="1">
        <v>100008381</v>
      </c>
      <c r="B1343" s="1" t="s">
        <v>2344</v>
      </c>
      <c r="C1343" s="1" t="s">
        <v>2472</v>
      </c>
      <c r="D1343" s="1" t="s">
        <v>12</v>
      </c>
      <c r="E1343" s="21" t="s">
        <v>2767</v>
      </c>
      <c r="F1343" s="1">
        <v>1</v>
      </c>
      <c r="G1343" s="1">
        <v>1</v>
      </c>
      <c r="H1343" s="1">
        <v>39</v>
      </c>
      <c r="I1343" s="1">
        <v>150</v>
      </c>
      <c r="J1343" s="1">
        <v>40</v>
      </c>
      <c r="K1343" s="72" t="s">
        <v>6455</v>
      </c>
      <c r="L1343" s="81"/>
      <c r="M1343" s="78"/>
    </row>
    <row r="1344" spans="1:13">
      <c r="A1344" s="1">
        <v>100008391</v>
      </c>
      <c r="B1344" s="1" t="s">
        <v>2344</v>
      </c>
      <c r="C1344" s="1" t="s">
        <v>2472</v>
      </c>
      <c r="D1344" s="1" t="s">
        <v>176</v>
      </c>
      <c r="E1344" s="21" t="s">
        <v>2769</v>
      </c>
      <c r="F1344" s="1">
        <v>1</v>
      </c>
      <c r="G1344" s="1">
        <v>1</v>
      </c>
      <c r="H1344" s="1">
        <v>167</v>
      </c>
      <c r="I1344" s="1">
        <v>280</v>
      </c>
      <c r="J1344" s="1">
        <v>70</v>
      </c>
      <c r="K1344" s="72" t="s">
        <v>6455</v>
      </c>
      <c r="L1344" s="81"/>
      <c r="M1344" s="78"/>
    </row>
    <row r="1345" spans="1:13">
      <c r="A1345" s="1">
        <v>100008401</v>
      </c>
      <c r="B1345" s="1" t="s">
        <v>2344</v>
      </c>
      <c r="C1345" s="1" t="s">
        <v>2472</v>
      </c>
      <c r="D1345" s="1" t="s">
        <v>176</v>
      </c>
      <c r="E1345" s="21" t="s">
        <v>2771</v>
      </c>
      <c r="F1345" s="1">
        <v>1</v>
      </c>
      <c r="G1345" s="1">
        <v>1</v>
      </c>
      <c r="H1345" s="1">
        <v>219</v>
      </c>
      <c r="I1345" s="1">
        <v>400</v>
      </c>
      <c r="J1345" s="1">
        <v>100</v>
      </c>
      <c r="K1345" s="72" t="s">
        <v>6455</v>
      </c>
      <c r="L1345" s="81"/>
      <c r="M1345" s="78"/>
    </row>
    <row r="1346" spans="1:13">
      <c r="A1346" s="1">
        <v>100008409</v>
      </c>
      <c r="B1346" s="1" t="s">
        <v>2344</v>
      </c>
      <c r="C1346" s="1" t="s">
        <v>2472</v>
      </c>
      <c r="D1346" s="1" t="s">
        <v>176</v>
      </c>
      <c r="E1346" s="21" t="s">
        <v>2773</v>
      </c>
      <c r="F1346" s="1">
        <v>1</v>
      </c>
      <c r="G1346" s="1">
        <v>1</v>
      </c>
      <c r="H1346" s="1">
        <v>213</v>
      </c>
      <c r="I1346" s="1">
        <v>400</v>
      </c>
      <c r="J1346" s="1">
        <v>100</v>
      </c>
      <c r="K1346" s="72" t="s">
        <v>6455</v>
      </c>
      <c r="L1346" s="81"/>
      <c r="M1346" s="78"/>
    </row>
    <row r="1347" spans="1:13">
      <c r="A1347" s="1">
        <v>100008414</v>
      </c>
      <c r="B1347" s="1" t="s">
        <v>2344</v>
      </c>
      <c r="C1347" s="1" t="s">
        <v>2472</v>
      </c>
      <c r="D1347" s="1" t="s">
        <v>176</v>
      </c>
      <c r="E1347" s="21" t="s">
        <v>2775</v>
      </c>
      <c r="F1347" s="1">
        <v>1</v>
      </c>
      <c r="G1347" s="1">
        <v>1</v>
      </c>
      <c r="H1347" s="1">
        <v>148</v>
      </c>
      <c r="I1347" s="1">
        <v>280</v>
      </c>
      <c r="J1347" s="1">
        <v>70</v>
      </c>
      <c r="K1347" s="72" t="s">
        <v>6455</v>
      </c>
      <c r="L1347" s="81"/>
      <c r="M1347" s="78"/>
    </row>
    <row r="1348" spans="1:13">
      <c r="A1348" s="1">
        <v>100008415</v>
      </c>
      <c r="B1348" s="1" t="s">
        <v>2344</v>
      </c>
      <c r="C1348" s="1" t="s">
        <v>2472</v>
      </c>
      <c r="D1348" s="1" t="s">
        <v>12</v>
      </c>
      <c r="E1348" s="21" t="s">
        <v>2777</v>
      </c>
      <c r="F1348" s="1">
        <v>1</v>
      </c>
      <c r="G1348" s="1">
        <v>1</v>
      </c>
      <c r="H1348" s="1">
        <v>39</v>
      </c>
      <c r="I1348" s="1">
        <v>150</v>
      </c>
      <c r="J1348" s="1">
        <v>40</v>
      </c>
      <c r="K1348" s="72" t="s">
        <v>6455</v>
      </c>
      <c r="L1348" s="81"/>
      <c r="M1348" s="78"/>
    </row>
    <row r="1349" spans="1:13">
      <c r="A1349" s="1">
        <v>100008423</v>
      </c>
      <c r="B1349" s="1" t="s">
        <v>2344</v>
      </c>
      <c r="C1349" s="1" t="s">
        <v>2472</v>
      </c>
      <c r="D1349" s="1" t="s">
        <v>176</v>
      </c>
      <c r="E1349" s="21" t="s">
        <v>2779</v>
      </c>
      <c r="F1349" s="1">
        <v>1</v>
      </c>
      <c r="G1349" s="1">
        <v>1</v>
      </c>
      <c r="H1349" s="1">
        <v>292</v>
      </c>
      <c r="I1349" s="1">
        <v>400</v>
      </c>
      <c r="J1349" s="1">
        <v>100</v>
      </c>
      <c r="K1349" s="72" t="s">
        <v>6455</v>
      </c>
      <c r="L1349" s="81"/>
      <c r="M1349" s="78"/>
    </row>
    <row r="1350" spans="1:13">
      <c r="A1350" s="1">
        <v>100008431</v>
      </c>
      <c r="B1350" s="1" t="s">
        <v>2344</v>
      </c>
      <c r="C1350" s="1" t="s">
        <v>2472</v>
      </c>
      <c r="D1350" s="1" t="s">
        <v>176</v>
      </c>
      <c r="E1350" s="21" t="s">
        <v>2781</v>
      </c>
      <c r="F1350" s="1">
        <v>1</v>
      </c>
      <c r="G1350" s="1">
        <v>1</v>
      </c>
      <c r="H1350" s="1">
        <v>111</v>
      </c>
      <c r="I1350" s="1">
        <v>280</v>
      </c>
      <c r="J1350" s="1">
        <v>70</v>
      </c>
      <c r="K1350" s="72" t="s">
        <v>6455</v>
      </c>
      <c r="L1350" s="81"/>
      <c r="M1350" s="78"/>
    </row>
    <row r="1351" spans="1:13">
      <c r="A1351" s="1">
        <v>100008448</v>
      </c>
      <c r="B1351" s="1" t="s">
        <v>2344</v>
      </c>
      <c r="C1351" s="1" t="s">
        <v>2472</v>
      </c>
      <c r="D1351" s="1" t="s">
        <v>176</v>
      </c>
      <c r="E1351" s="21" t="s">
        <v>2783</v>
      </c>
      <c r="F1351" s="1">
        <v>2</v>
      </c>
      <c r="G1351" s="1">
        <v>1</v>
      </c>
      <c r="H1351" s="1">
        <v>187</v>
      </c>
      <c r="I1351" s="1">
        <v>280</v>
      </c>
      <c r="J1351" s="1">
        <v>70</v>
      </c>
      <c r="K1351" s="72" t="s">
        <v>6455</v>
      </c>
      <c r="L1351" s="81"/>
      <c r="M1351" s="78"/>
    </row>
    <row r="1352" spans="1:13">
      <c r="A1352" s="1">
        <v>100008448</v>
      </c>
      <c r="B1352" s="1" t="s">
        <v>2344</v>
      </c>
      <c r="C1352" s="1" t="s">
        <v>2472</v>
      </c>
      <c r="D1352" s="1" t="s">
        <v>176</v>
      </c>
      <c r="E1352" s="21" t="s">
        <v>2785</v>
      </c>
      <c r="F1352" s="1">
        <v>2</v>
      </c>
      <c r="G1352" s="1">
        <v>1</v>
      </c>
      <c r="H1352" s="1">
        <v>187</v>
      </c>
      <c r="I1352" s="1">
        <v>280</v>
      </c>
      <c r="J1352" s="1">
        <v>70</v>
      </c>
      <c r="K1352" s="72" t="s">
        <v>6455</v>
      </c>
      <c r="L1352" s="81"/>
      <c r="M1352" s="78"/>
    </row>
    <row r="1353" spans="1:13">
      <c r="A1353" s="1">
        <v>100008456</v>
      </c>
      <c r="B1353" s="1" t="s">
        <v>2344</v>
      </c>
      <c r="C1353" s="1" t="s">
        <v>2472</v>
      </c>
      <c r="D1353" s="1" t="s">
        <v>193</v>
      </c>
      <c r="E1353" s="21" t="s">
        <v>2786</v>
      </c>
      <c r="F1353" s="1">
        <v>1</v>
      </c>
      <c r="G1353" s="1">
        <v>2</v>
      </c>
      <c r="H1353" s="1">
        <v>39</v>
      </c>
      <c r="I1353" s="1">
        <v>150</v>
      </c>
      <c r="J1353" s="1">
        <v>40</v>
      </c>
      <c r="K1353" s="72" t="s">
        <v>6455</v>
      </c>
      <c r="L1353" s="81"/>
      <c r="M1353" s="78"/>
    </row>
    <row r="1354" spans="1:13">
      <c r="A1354" s="1">
        <v>100008460</v>
      </c>
      <c r="B1354" s="1" t="s">
        <v>2344</v>
      </c>
      <c r="C1354" s="1" t="s">
        <v>2472</v>
      </c>
      <c r="D1354" s="1" t="s">
        <v>176</v>
      </c>
      <c r="E1354" s="21" t="s">
        <v>2788</v>
      </c>
      <c r="F1354" s="1">
        <v>1</v>
      </c>
      <c r="G1354" s="1">
        <v>1</v>
      </c>
      <c r="H1354" s="1">
        <v>317</v>
      </c>
      <c r="I1354" s="1">
        <v>470</v>
      </c>
      <c r="J1354" s="1">
        <v>120</v>
      </c>
      <c r="K1354" s="72" t="s">
        <v>6455</v>
      </c>
      <c r="L1354" s="81"/>
      <c r="M1354" s="78"/>
    </row>
    <row r="1355" spans="1:13">
      <c r="A1355" s="1">
        <v>100008474</v>
      </c>
      <c r="B1355" s="1" t="s">
        <v>2344</v>
      </c>
      <c r="C1355" s="1" t="s">
        <v>2472</v>
      </c>
      <c r="D1355" s="1" t="s">
        <v>12</v>
      </c>
      <c r="E1355" s="21" t="s">
        <v>2790</v>
      </c>
      <c r="F1355" s="1">
        <v>1</v>
      </c>
      <c r="G1355" s="1">
        <v>1</v>
      </c>
      <c r="H1355" s="1">
        <v>35</v>
      </c>
      <c r="I1355" s="1">
        <v>150</v>
      </c>
      <c r="J1355" s="1">
        <v>40</v>
      </c>
      <c r="K1355" s="72" t="s">
        <v>6455</v>
      </c>
      <c r="L1355" s="81"/>
      <c r="M1355" s="78"/>
    </row>
    <row r="1356" spans="1:13">
      <c r="A1356" s="1">
        <v>100008486</v>
      </c>
      <c r="B1356" s="1" t="s">
        <v>2344</v>
      </c>
      <c r="C1356" s="1" t="s">
        <v>2472</v>
      </c>
      <c r="D1356" s="1" t="s">
        <v>12</v>
      </c>
      <c r="E1356" s="21" t="s">
        <v>2792</v>
      </c>
      <c r="F1356" s="1">
        <v>2</v>
      </c>
      <c r="G1356" s="1">
        <v>1</v>
      </c>
      <c r="H1356" s="1">
        <v>354</v>
      </c>
      <c r="I1356" s="1">
        <v>470</v>
      </c>
      <c r="J1356" s="1">
        <v>120</v>
      </c>
      <c r="K1356" s="72" t="s">
        <v>6455</v>
      </c>
      <c r="L1356" s="81"/>
      <c r="M1356" s="78"/>
    </row>
    <row r="1357" spans="1:13">
      <c r="A1357" s="1">
        <v>100008486</v>
      </c>
      <c r="B1357" s="1" t="s">
        <v>2344</v>
      </c>
      <c r="C1357" s="1" t="s">
        <v>2472</v>
      </c>
      <c r="D1357" s="1" t="s">
        <v>12</v>
      </c>
      <c r="E1357" s="21" t="s">
        <v>2794</v>
      </c>
      <c r="F1357" s="1">
        <v>2</v>
      </c>
      <c r="G1357" s="1">
        <v>1</v>
      </c>
      <c r="H1357" s="1">
        <v>346</v>
      </c>
      <c r="I1357" s="1">
        <v>470</v>
      </c>
      <c r="J1357" s="1">
        <v>120</v>
      </c>
      <c r="K1357" s="72" t="s">
        <v>6455</v>
      </c>
      <c r="L1357" s="81"/>
      <c r="M1357" s="78"/>
    </row>
    <row r="1358" spans="1:13">
      <c r="A1358" s="1">
        <v>100008508</v>
      </c>
      <c r="B1358" s="1" t="s">
        <v>2344</v>
      </c>
      <c r="C1358" s="1" t="s">
        <v>2472</v>
      </c>
      <c r="D1358" s="1" t="s">
        <v>2795</v>
      </c>
      <c r="E1358" s="21" t="s">
        <v>2796</v>
      </c>
      <c r="F1358" s="1">
        <v>1</v>
      </c>
      <c r="G1358" s="1">
        <v>1</v>
      </c>
      <c r="H1358" s="1">
        <v>358</v>
      </c>
      <c r="I1358" s="1">
        <v>470</v>
      </c>
      <c r="J1358" s="1">
        <v>120</v>
      </c>
      <c r="K1358" s="72" t="s">
        <v>6455</v>
      </c>
      <c r="L1358" s="81"/>
      <c r="M1358" s="78"/>
    </row>
    <row r="1359" spans="1:13">
      <c r="A1359" s="1">
        <v>100008526</v>
      </c>
      <c r="B1359" s="1" t="s">
        <v>2344</v>
      </c>
      <c r="C1359" s="1" t="s">
        <v>2472</v>
      </c>
      <c r="D1359" s="1" t="s">
        <v>12</v>
      </c>
      <c r="E1359" s="21" t="s">
        <v>2798</v>
      </c>
      <c r="F1359" s="1">
        <v>1</v>
      </c>
      <c r="G1359" s="1">
        <v>1</v>
      </c>
      <c r="H1359" s="1">
        <v>436</v>
      </c>
      <c r="I1359" s="1">
        <v>470</v>
      </c>
      <c r="J1359" s="1">
        <v>120</v>
      </c>
      <c r="K1359" s="72" t="s">
        <v>6455</v>
      </c>
      <c r="L1359" s="81"/>
      <c r="M1359" s="78"/>
    </row>
    <row r="1360" spans="1:13">
      <c r="A1360" s="1">
        <v>100008543</v>
      </c>
      <c r="B1360" s="1" t="s">
        <v>2344</v>
      </c>
      <c r="C1360" s="1" t="s">
        <v>2472</v>
      </c>
      <c r="D1360" s="1" t="s">
        <v>2800</v>
      </c>
      <c r="E1360" s="21" t="s">
        <v>2801</v>
      </c>
      <c r="F1360" s="1">
        <v>1</v>
      </c>
      <c r="G1360" s="1">
        <v>1</v>
      </c>
      <c r="H1360" s="1">
        <v>392</v>
      </c>
      <c r="I1360" s="1">
        <v>470</v>
      </c>
      <c r="J1360" s="1">
        <v>120</v>
      </c>
      <c r="K1360" s="72" t="s">
        <v>6455</v>
      </c>
      <c r="L1360" s="81"/>
      <c r="M1360" s="78"/>
    </row>
    <row r="1361" spans="1:13">
      <c r="A1361" s="1">
        <v>100008544</v>
      </c>
      <c r="B1361" s="1" t="s">
        <v>2344</v>
      </c>
      <c r="C1361" s="1" t="s">
        <v>2472</v>
      </c>
      <c r="D1361" s="1" t="s">
        <v>2803</v>
      </c>
      <c r="E1361" s="21" t="s">
        <v>2804</v>
      </c>
      <c r="F1361" s="1">
        <v>1</v>
      </c>
      <c r="G1361" s="1">
        <v>1</v>
      </c>
      <c r="H1361" s="1">
        <v>377</v>
      </c>
      <c r="I1361" s="1">
        <v>470</v>
      </c>
      <c r="J1361" s="1">
        <v>120</v>
      </c>
      <c r="K1361" s="72" t="s">
        <v>6455</v>
      </c>
      <c r="L1361" s="81"/>
      <c r="M1361" s="78"/>
    </row>
    <row r="1362" spans="1:13">
      <c r="A1362" s="1">
        <v>100008560</v>
      </c>
      <c r="B1362" s="1" t="s">
        <v>2344</v>
      </c>
      <c r="C1362" s="1" t="s">
        <v>2472</v>
      </c>
      <c r="D1362" s="1" t="s">
        <v>100</v>
      </c>
      <c r="E1362" s="21" t="s">
        <v>2806</v>
      </c>
      <c r="F1362" s="1">
        <v>1</v>
      </c>
      <c r="G1362" s="1">
        <v>1</v>
      </c>
      <c r="H1362" s="1">
        <v>215</v>
      </c>
      <c r="I1362" s="1">
        <v>400</v>
      </c>
      <c r="J1362" s="1">
        <v>100</v>
      </c>
      <c r="K1362" s="72" t="s">
        <v>6455</v>
      </c>
      <c r="L1362" s="81"/>
      <c r="M1362" s="78"/>
    </row>
    <row r="1363" spans="1:13">
      <c r="A1363" s="1">
        <v>100008561</v>
      </c>
      <c r="B1363" s="1" t="s">
        <v>2344</v>
      </c>
      <c r="C1363" s="1" t="s">
        <v>2472</v>
      </c>
      <c r="D1363" s="1" t="s">
        <v>127</v>
      </c>
      <c r="E1363" s="21" t="s">
        <v>2807</v>
      </c>
      <c r="F1363" s="1">
        <v>1</v>
      </c>
      <c r="G1363" s="1">
        <v>1</v>
      </c>
      <c r="H1363" s="1">
        <v>258</v>
      </c>
      <c r="I1363" s="1">
        <v>400</v>
      </c>
      <c r="J1363" s="1">
        <v>100</v>
      </c>
      <c r="K1363" s="72" t="s">
        <v>6455</v>
      </c>
      <c r="L1363" s="81"/>
      <c r="M1363" s="78"/>
    </row>
    <row r="1364" spans="1:13">
      <c r="A1364" s="1">
        <v>100008564</v>
      </c>
      <c r="B1364" s="1" t="s">
        <v>2344</v>
      </c>
      <c r="C1364" s="1" t="s">
        <v>2472</v>
      </c>
      <c r="D1364" s="1" t="s">
        <v>12</v>
      </c>
      <c r="E1364" s="21" t="s">
        <v>2811</v>
      </c>
      <c r="F1364" s="1">
        <v>1</v>
      </c>
      <c r="G1364" s="1">
        <v>1</v>
      </c>
      <c r="H1364" s="1">
        <v>319</v>
      </c>
      <c r="I1364" s="1">
        <v>470</v>
      </c>
      <c r="J1364" s="1">
        <v>120</v>
      </c>
      <c r="K1364" s="72" t="s">
        <v>6455</v>
      </c>
      <c r="L1364" s="81"/>
      <c r="M1364" s="78"/>
    </row>
    <row r="1365" spans="1:13">
      <c r="A1365" s="1">
        <v>100008570</v>
      </c>
      <c r="B1365" s="1" t="s">
        <v>2344</v>
      </c>
      <c r="C1365" s="1" t="s">
        <v>2472</v>
      </c>
      <c r="D1365" s="1" t="s">
        <v>1456</v>
      </c>
      <c r="E1365" s="21" t="s">
        <v>2812</v>
      </c>
      <c r="F1365" s="1">
        <v>1</v>
      </c>
      <c r="G1365" s="1">
        <v>1</v>
      </c>
      <c r="H1365" s="1">
        <v>226</v>
      </c>
      <c r="I1365" s="1">
        <v>400</v>
      </c>
      <c r="J1365" s="1">
        <v>100</v>
      </c>
      <c r="K1365" s="72" t="s">
        <v>6455</v>
      </c>
      <c r="L1365" s="81"/>
      <c r="M1365" s="78"/>
    </row>
    <row r="1366" spans="1:13">
      <c r="A1366" s="1">
        <v>100008573</v>
      </c>
      <c r="B1366" s="1" t="s">
        <v>2344</v>
      </c>
      <c r="C1366" s="1" t="s">
        <v>2472</v>
      </c>
      <c r="D1366" s="1" t="s">
        <v>18</v>
      </c>
      <c r="E1366" s="21" t="s">
        <v>2813</v>
      </c>
      <c r="F1366" s="1">
        <v>1</v>
      </c>
      <c r="G1366" s="1">
        <v>1</v>
      </c>
      <c r="H1366" s="1">
        <v>382</v>
      </c>
      <c r="I1366" s="1">
        <v>470</v>
      </c>
      <c r="J1366" s="1">
        <v>120</v>
      </c>
      <c r="K1366" s="72" t="s">
        <v>6455</v>
      </c>
      <c r="L1366" s="81"/>
      <c r="M1366" s="78"/>
    </row>
    <row r="1367" spans="1:13">
      <c r="A1367" s="1">
        <v>100008580</v>
      </c>
      <c r="B1367" s="1" t="s">
        <v>2344</v>
      </c>
      <c r="C1367" s="1" t="s">
        <v>2472</v>
      </c>
      <c r="D1367" s="1" t="s">
        <v>150</v>
      </c>
      <c r="E1367" s="21" t="s">
        <v>5683</v>
      </c>
      <c r="F1367" s="1">
        <v>2</v>
      </c>
      <c r="G1367" s="1">
        <v>1</v>
      </c>
      <c r="H1367" s="1">
        <v>81</v>
      </c>
      <c r="I1367" s="1">
        <v>230</v>
      </c>
      <c r="J1367" s="1">
        <v>60</v>
      </c>
      <c r="K1367" s="72" t="s">
        <v>6455</v>
      </c>
      <c r="L1367" s="81"/>
      <c r="M1367" s="78"/>
    </row>
    <row r="1368" spans="1:13">
      <c r="A1368" s="1">
        <v>100008580</v>
      </c>
      <c r="B1368" s="1" t="s">
        <v>2344</v>
      </c>
      <c r="C1368" s="1" t="s">
        <v>2472</v>
      </c>
      <c r="D1368" s="1" t="s">
        <v>150</v>
      </c>
      <c r="E1368" s="21" t="s">
        <v>2814</v>
      </c>
      <c r="F1368" s="1">
        <v>2</v>
      </c>
      <c r="G1368" s="1">
        <v>1</v>
      </c>
      <c r="H1368" s="1">
        <v>101</v>
      </c>
      <c r="I1368" s="1">
        <v>280</v>
      </c>
      <c r="J1368" s="1">
        <v>70</v>
      </c>
      <c r="K1368" s="72" t="s">
        <v>6455</v>
      </c>
      <c r="L1368" s="81"/>
      <c r="M1368" s="78"/>
    </row>
    <row r="1369" spans="1:13">
      <c r="A1369" s="1">
        <v>100008590</v>
      </c>
      <c r="B1369" s="1" t="s">
        <v>2344</v>
      </c>
      <c r="C1369" s="1" t="s">
        <v>2472</v>
      </c>
      <c r="D1369" s="1" t="s">
        <v>12</v>
      </c>
      <c r="E1369" s="21" t="s">
        <v>2817</v>
      </c>
      <c r="F1369" s="1">
        <v>1</v>
      </c>
      <c r="G1369" s="1">
        <v>1</v>
      </c>
      <c r="H1369" s="1">
        <v>704</v>
      </c>
      <c r="I1369" s="1">
        <v>800</v>
      </c>
      <c r="J1369" s="1">
        <v>200</v>
      </c>
      <c r="K1369" s="72" t="s">
        <v>6053</v>
      </c>
      <c r="L1369" s="81"/>
      <c r="M1369" s="78"/>
    </row>
    <row r="1370" spans="1:13">
      <c r="A1370" s="1">
        <v>100008595</v>
      </c>
      <c r="B1370" s="1" t="s">
        <v>2344</v>
      </c>
      <c r="C1370" s="1" t="s">
        <v>2472</v>
      </c>
      <c r="D1370" s="1" t="s">
        <v>2818</v>
      </c>
      <c r="E1370" s="21" t="s">
        <v>2819</v>
      </c>
      <c r="F1370" s="1">
        <v>1</v>
      </c>
      <c r="G1370" s="1">
        <v>1</v>
      </c>
      <c r="H1370" s="1">
        <v>254</v>
      </c>
      <c r="I1370" s="1">
        <v>400</v>
      </c>
      <c r="J1370" s="1">
        <v>100</v>
      </c>
      <c r="K1370" s="72" t="s">
        <v>6455</v>
      </c>
      <c r="L1370" s="81"/>
      <c r="M1370" s="78"/>
    </row>
    <row r="1371" spans="1:13">
      <c r="A1371" s="1">
        <v>100008602</v>
      </c>
      <c r="B1371" s="1" t="s">
        <v>2344</v>
      </c>
      <c r="C1371" s="1" t="s">
        <v>2472</v>
      </c>
      <c r="D1371" s="1" t="s">
        <v>12</v>
      </c>
      <c r="E1371" s="21" t="s">
        <v>2820</v>
      </c>
      <c r="F1371" s="1">
        <v>1</v>
      </c>
      <c r="G1371" s="1">
        <v>1</v>
      </c>
      <c r="H1371" s="1">
        <v>47</v>
      </c>
      <c r="I1371" s="1">
        <v>150</v>
      </c>
      <c r="J1371" s="1">
        <v>40</v>
      </c>
      <c r="K1371" s="72" t="s">
        <v>6455</v>
      </c>
      <c r="L1371" s="81"/>
      <c r="M1371" s="78"/>
    </row>
    <row r="1372" spans="1:13">
      <c r="A1372" s="1">
        <v>100008614</v>
      </c>
      <c r="B1372" s="1" t="s">
        <v>2344</v>
      </c>
      <c r="C1372" s="1" t="s">
        <v>2472</v>
      </c>
      <c r="D1372" s="1" t="s">
        <v>176</v>
      </c>
      <c r="E1372" s="21" t="s">
        <v>2821</v>
      </c>
      <c r="F1372" s="1">
        <v>1</v>
      </c>
      <c r="G1372" s="1">
        <v>1</v>
      </c>
      <c r="H1372" s="1">
        <v>26</v>
      </c>
      <c r="I1372" s="1">
        <v>150</v>
      </c>
      <c r="J1372" s="1">
        <v>40</v>
      </c>
      <c r="K1372" s="72" t="s">
        <v>6455</v>
      </c>
      <c r="L1372" s="81"/>
      <c r="M1372" s="78"/>
    </row>
    <row r="1373" spans="1:13">
      <c r="A1373" s="1">
        <v>100008620</v>
      </c>
      <c r="B1373" s="1" t="s">
        <v>2344</v>
      </c>
      <c r="C1373" s="1" t="s">
        <v>2472</v>
      </c>
      <c r="D1373" s="1" t="s">
        <v>2823</v>
      </c>
      <c r="E1373" s="21" t="s">
        <v>2824</v>
      </c>
      <c r="F1373" s="1">
        <v>1</v>
      </c>
      <c r="G1373" s="1">
        <v>1</v>
      </c>
      <c r="H1373" s="1">
        <v>45</v>
      </c>
      <c r="I1373" s="1">
        <v>150</v>
      </c>
      <c r="J1373" s="1">
        <v>40</v>
      </c>
      <c r="K1373" s="72" t="s">
        <v>6455</v>
      </c>
      <c r="L1373" s="81"/>
      <c r="M1373" s="78"/>
    </row>
    <row r="1374" spans="1:13">
      <c r="A1374" s="1">
        <v>100008636</v>
      </c>
      <c r="B1374" s="1" t="s">
        <v>2344</v>
      </c>
      <c r="C1374" s="1" t="s">
        <v>2826</v>
      </c>
      <c r="D1374" s="1" t="s">
        <v>12</v>
      </c>
      <c r="E1374" s="21" t="s">
        <v>2825</v>
      </c>
      <c r="F1374" s="1">
        <v>1</v>
      </c>
      <c r="G1374" s="1">
        <v>1</v>
      </c>
      <c r="H1374" s="1">
        <v>164</v>
      </c>
      <c r="I1374" s="1">
        <v>280</v>
      </c>
      <c r="J1374" s="1">
        <v>70</v>
      </c>
      <c r="K1374" s="72" t="s">
        <v>6455</v>
      </c>
      <c r="L1374" s="81"/>
      <c r="M1374" s="78"/>
    </row>
    <row r="1375" spans="1:13">
      <c r="A1375" s="1">
        <v>100008651</v>
      </c>
      <c r="B1375" s="1" t="s">
        <v>2344</v>
      </c>
      <c r="C1375" s="1" t="s">
        <v>2826</v>
      </c>
      <c r="D1375" s="1" t="s">
        <v>176</v>
      </c>
      <c r="E1375" s="21" t="s">
        <v>2828</v>
      </c>
      <c r="F1375" s="1">
        <v>1</v>
      </c>
      <c r="G1375" s="1">
        <v>1</v>
      </c>
      <c r="H1375" s="1">
        <v>25</v>
      </c>
      <c r="I1375" s="1">
        <v>150</v>
      </c>
      <c r="J1375" s="1">
        <v>40</v>
      </c>
      <c r="K1375" s="72" t="s">
        <v>6455</v>
      </c>
      <c r="L1375" s="81"/>
      <c r="M1375" s="78"/>
    </row>
    <row r="1376" spans="1:13">
      <c r="A1376" s="1">
        <v>100008666</v>
      </c>
      <c r="B1376" s="1" t="s">
        <v>2344</v>
      </c>
      <c r="C1376" s="1" t="s">
        <v>2826</v>
      </c>
      <c r="D1376" s="1" t="s">
        <v>2611</v>
      </c>
      <c r="E1376" s="21" t="s">
        <v>2830</v>
      </c>
      <c r="F1376" s="1">
        <v>1</v>
      </c>
      <c r="G1376" s="1">
        <v>1</v>
      </c>
      <c r="H1376" s="1">
        <v>17</v>
      </c>
      <c r="I1376" s="1">
        <v>100</v>
      </c>
      <c r="J1376" s="1">
        <v>25</v>
      </c>
      <c r="K1376" s="72" t="s">
        <v>6455</v>
      </c>
      <c r="L1376" s="81"/>
      <c r="M1376" s="78"/>
    </row>
    <row r="1377" spans="1:13">
      <c r="A1377" s="1">
        <v>100008675</v>
      </c>
      <c r="B1377" s="1" t="s">
        <v>2344</v>
      </c>
      <c r="C1377" s="1" t="s">
        <v>2826</v>
      </c>
      <c r="D1377" s="1" t="s">
        <v>12</v>
      </c>
      <c r="E1377" s="21" t="s">
        <v>2832</v>
      </c>
      <c r="F1377" s="1">
        <v>1</v>
      </c>
      <c r="G1377" s="1">
        <v>1</v>
      </c>
      <c r="H1377" s="1">
        <v>98</v>
      </c>
      <c r="I1377" s="1">
        <v>230</v>
      </c>
      <c r="J1377" s="1">
        <v>60</v>
      </c>
      <c r="K1377" s="72" t="s">
        <v>6455</v>
      </c>
      <c r="L1377" s="81"/>
      <c r="M1377" s="78"/>
    </row>
    <row r="1378" spans="1:13">
      <c r="A1378" s="1">
        <v>100008690</v>
      </c>
      <c r="B1378" s="1" t="s">
        <v>2344</v>
      </c>
      <c r="C1378" s="1" t="s">
        <v>2826</v>
      </c>
      <c r="D1378" s="1" t="s">
        <v>271</v>
      </c>
      <c r="E1378" s="21" t="s">
        <v>2837</v>
      </c>
      <c r="F1378" s="1">
        <v>1</v>
      </c>
      <c r="G1378" s="1">
        <v>1</v>
      </c>
      <c r="H1378" s="1">
        <v>484</v>
      </c>
      <c r="I1378" s="1">
        <v>470</v>
      </c>
      <c r="J1378" s="1">
        <v>120</v>
      </c>
      <c r="K1378" s="72" t="s">
        <v>6455</v>
      </c>
      <c r="L1378" s="81"/>
      <c r="M1378" s="78"/>
    </row>
    <row r="1379" spans="1:13">
      <c r="A1379" s="1">
        <v>100008705</v>
      </c>
      <c r="B1379" s="1" t="s">
        <v>2344</v>
      </c>
      <c r="C1379" s="1" t="s">
        <v>2826</v>
      </c>
      <c r="D1379" s="1" t="s">
        <v>176</v>
      </c>
      <c r="E1379" s="21" t="s">
        <v>2838</v>
      </c>
      <c r="F1379" s="1">
        <v>1</v>
      </c>
      <c r="G1379" s="1">
        <v>1</v>
      </c>
      <c r="H1379" s="1">
        <v>62</v>
      </c>
      <c r="I1379" s="1">
        <v>230</v>
      </c>
      <c r="J1379" s="1">
        <v>60</v>
      </c>
      <c r="K1379" s="72" t="s">
        <v>6455</v>
      </c>
      <c r="L1379" s="81"/>
      <c r="M1379" s="78"/>
    </row>
    <row r="1380" spans="1:13">
      <c r="A1380" s="1">
        <v>100008709</v>
      </c>
      <c r="B1380" s="1" t="s">
        <v>2344</v>
      </c>
      <c r="C1380" s="1" t="s">
        <v>2840</v>
      </c>
      <c r="D1380" s="1" t="s">
        <v>176</v>
      </c>
      <c r="E1380" s="21" t="s">
        <v>2839</v>
      </c>
      <c r="F1380" s="1">
        <v>1</v>
      </c>
      <c r="G1380" s="1">
        <v>1</v>
      </c>
      <c r="H1380" s="1">
        <v>138</v>
      </c>
      <c r="I1380" s="1">
        <v>280</v>
      </c>
      <c r="J1380" s="1">
        <v>70</v>
      </c>
      <c r="K1380" s="72" t="s">
        <v>6455</v>
      </c>
      <c r="L1380" s="81"/>
      <c r="M1380" s="78"/>
    </row>
    <row r="1381" spans="1:13">
      <c r="A1381" s="1">
        <v>100008713</v>
      </c>
      <c r="B1381" s="1" t="s">
        <v>2344</v>
      </c>
      <c r="C1381" s="1" t="s">
        <v>2840</v>
      </c>
      <c r="D1381" s="1" t="s">
        <v>176</v>
      </c>
      <c r="E1381" s="21" t="s">
        <v>2842</v>
      </c>
      <c r="F1381" s="1">
        <v>1</v>
      </c>
      <c r="G1381" s="1">
        <v>1</v>
      </c>
      <c r="H1381" s="1">
        <v>50</v>
      </c>
      <c r="I1381" s="1">
        <v>150</v>
      </c>
      <c r="J1381" s="1">
        <v>40</v>
      </c>
      <c r="K1381" s="72" t="s">
        <v>6455</v>
      </c>
      <c r="L1381" s="81"/>
      <c r="M1381" s="78"/>
    </row>
    <row r="1382" spans="1:13">
      <c r="A1382" s="1">
        <v>100008722</v>
      </c>
      <c r="B1382" s="1" t="s">
        <v>2344</v>
      </c>
      <c r="C1382" s="1" t="s">
        <v>2840</v>
      </c>
      <c r="D1382" s="1" t="s">
        <v>176</v>
      </c>
      <c r="E1382" s="21" t="s">
        <v>2844</v>
      </c>
      <c r="F1382" s="1">
        <v>1</v>
      </c>
      <c r="G1382" s="1">
        <v>1</v>
      </c>
      <c r="H1382" s="1">
        <v>132</v>
      </c>
      <c r="I1382" s="1">
        <v>280</v>
      </c>
      <c r="J1382" s="1">
        <v>70</v>
      </c>
      <c r="K1382" s="72" t="s">
        <v>6455</v>
      </c>
      <c r="L1382" s="81"/>
      <c r="M1382" s="78"/>
    </row>
    <row r="1383" spans="1:13">
      <c r="A1383" s="1">
        <v>100008724</v>
      </c>
      <c r="B1383" s="1" t="s">
        <v>2344</v>
      </c>
      <c r="C1383" s="1" t="s">
        <v>2840</v>
      </c>
      <c r="D1383" s="1" t="s">
        <v>176</v>
      </c>
      <c r="E1383" s="21" t="s">
        <v>2846</v>
      </c>
      <c r="F1383" s="1">
        <v>1</v>
      </c>
      <c r="G1383" s="1">
        <v>1</v>
      </c>
      <c r="H1383" s="1">
        <v>249</v>
      </c>
      <c r="I1383" s="1">
        <v>400</v>
      </c>
      <c r="J1383" s="1">
        <v>100</v>
      </c>
      <c r="K1383" s="72" t="s">
        <v>6455</v>
      </c>
      <c r="L1383" s="81"/>
      <c r="M1383" s="78"/>
    </row>
    <row r="1384" spans="1:13">
      <c r="A1384" s="1">
        <v>100008731</v>
      </c>
      <c r="B1384" s="1" t="s">
        <v>2344</v>
      </c>
      <c r="C1384" s="1" t="s">
        <v>2840</v>
      </c>
      <c r="D1384" s="1" t="s">
        <v>176</v>
      </c>
      <c r="E1384" s="21" t="s">
        <v>2848</v>
      </c>
      <c r="F1384" s="1">
        <v>1</v>
      </c>
      <c r="G1384" s="1">
        <v>1</v>
      </c>
      <c r="H1384" s="1">
        <v>383</v>
      </c>
      <c r="I1384" s="1">
        <v>470</v>
      </c>
      <c r="J1384" s="1">
        <v>120</v>
      </c>
      <c r="K1384" s="72" t="s">
        <v>6455</v>
      </c>
      <c r="L1384" s="81"/>
      <c r="M1384" s="78"/>
    </row>
    <row r="1385" spans="1:13">
      <c r="A1385" s="1">
        <v>100008743</v>
      </c>
      <c r="B1385" s="1" t="s">
        <v>2344</v>
      </c>
      <c r="C1385" s="1" t="s">
        <v>2840</v>
      </c>
      <c r="D1385" s="1" t="s">
        <v>176</v>
      </c>
      <c r="E1385" s="21" t="s">
        <v>2851</v>
      </c>
      <c r="F1385" s="1">
        <v>1</v>
      </c>
      <c r="G1385" s="1">
        <v>1</v>
      </c>
      <c r="H1385" s="1">
        <v>416</v>
      </c>
      <c r="I1385" s="1">
        <v>470</v>
      </c>
      <c r="J1385" s="1">
        <v>120</v>
      </c>
      <c r="K1385" s="72" t="s">
        <v>6455</v>
      </c>
      <c r="L1385" s="81"/>
      <c r="M1385" s="78"/>
    </row>
    <row r="1386" spans="1:13">
      <c r="A1386" s="1">
        <v>100008756</v>
      </c>
      <c r="B1386" s="1" t="s">
        <v>2344</v>
      </c>
      <c r="C1386" s="1" t="s">
        <v>2840</v>
      </c>
      <c r="D1386" s="1" t="s">
        <v>176</v>
      </c>
      <c r="E1386" s="21" t="s">
        <v>2853</v>
      </c>
      <c r="F1386" s="1">
        <v>1</v>
      </c>
      <c r="G1386" s="1">
        <v>1</v>
      </c>
      <c r="H1386" s="1">
        <v>54</v>
      </c>
      <c r="I1386" s="1">
        <v>150</v>
      </c>
      <c r="J1386" s="1">
        <v>40</v>
      </c>
      <c r="K1386" s="72" t="s">
        <v>6455</v>
      </c>
      <c r="L1386" s="81"/>
      <c r="M1386" s="78"/>
    </row>
    <row r="1387" spans="1:13">
      <c r="A1387" s="1">
        <v>100008764</v>
      </c>
      <c r="B1387" s="1" t="s">
        <v>2344</v>
      </c>
      <c r="C1387" s="1" t="s">
        <v>2840</v>
      </c>
      <c r="D1387" s="1" t="s">
        <v>12</v>
      </c>
      <c r="E1387" s="21" t="s">
        <v>2855</v>
      </c>
      <c r="F1387" s="1">
        <v>1</v>
      </c>
      <c r="G1387" s="1">
        <v>1</v>
      </c>
      <c r="H1387" s="1">
        <v>81</v>
      </c>
      <c r="I1387" s="1">
        <v>230</v>
      </c>
      <c r="J1387" s="1">
        <v>60</v>
      </c>
      <c r="K1387" s="72" t="s">
        <v>6455</v>
      </c>
      <c r="L1387" s="81"/>
      <c r="M1387" s="78"/>
    </row>
    <row r="1388" spans="1:13">
      <c r="A1388" s="1">
        <v>100008769</v>
      </c>
      <c r="B1388" s="1" t="s">
        <v>2344</v>
      </c>
      <c r="C1388" s="1" t="s">
        <v>2840</v>
      </c>
      <c r="D1388" s="1" t="s">
        <v>2860</v>
      </c>
      <c r="E1388" s="21" t="s">
        <v>2858</v>
      </c>
      <c r="F1388" s="1">
        <v>4</v>
      </c>
      <c r="G1388" s="1">
        <v>1</v>
      </c>
      <c r="H1388" s="1">
        <v>38</v>
      </c>
      <c r="I1388" s="1">
        <v>150</v>
      </c>
      <c r="J1388" s="1">
        <v>40</v>
      </c>
      <c r="K1388" s="72" t="s">
        <v>6455</v>
      </c>
      <c r="L1388" s="81"/>
      <c r="M1388" s="78"/>
    </row>
    <row r="1389" spans="1:13">
      <c r="A1389" s="1">
        <v>100008769</v>
      </c>
      <c r="B1389" s="1" t="s">
        <v>2344</v>
      </c>
      <c r="C1389" s="1" t="s">
        <v>2840</v>
      </c>
      <c r="D1389" s="1" t="s">
        <v>2860</v>
      </c>
      <c r="E1389" s="21" t="s">
        <v>2861</v>
      </c>
      <c r="F1389" s="1">
        <v>4</v>
      </c>
      <c r="G1389" s="1">
        <v>1</v>
      </c>
      <c r="H1389" s="1">
        <v>10</v>
      </c>
      <c r="I1389" s="1">
        <v>100</v>
      </c>
      <c r="J1389" s="1">
        <v>25</v>
      </c>
      <c r="K1389" s="72" t="s">
        <v>6455</v>
      </c>
      <c r="L1389" s="81"/>
      <c r="M1389" s="78"/>
    </row>
    <row r="1390" spans="1:13">
      <c r="A1390" s="1">
        <v>100008769</v>
      </c>
      <c r="B1390" s="1" t="s">
        <v>2344</v>
      </c>
      <c r="C1390" s="1" t="s">
        <v>2840</v>
      </c>
      <c r="D1390" s="1" t="s">
        <v>2860</v>
      </c>
      <c r="E1390" s="21" t="s">
        <v>2864</v>
      </c>
      <c r="F1390" s="1">
        <v>4</v>
      </c>
      <c r="G1390" s="1">
        <v>1</v>
      </c>
      <c r="H1390" s="1">
        <v>319</v>
      </c>
      <c r="I1390" s="1">
        <v>470</v>
      </c>
      <c r="J1390" s="1">
        <v>120</v>
      </c>
      <c r="K1390" s="72" t="s">
        <v>6455</v>
      </c>
      <c r="L1390" s="81"/>
      <c r="M1390" s="78"/>
    </row>
    <row r="1391" spans="1:13">
      <c r="A1391" s="1">
        <v>100008769</v>
      </c>
      <c r="B1391" s="1" t="s">
        <v>2344</v>
      </c>
      <c r="C1391" s="1" t="s">
        <v>2840</v>
      </c>
      <c r="D1391" s="1" t="s">
        <v>2860</v>
      </c>
      <c r="E1391" s="21" t="s">
        <v>2866</v>
      </c>
      <c r="F1391" s="1">
        <v>4</v>
      </c>
      <c r="G1391" s="1">
        <v>1</v>
      </c>
      <c r="H1391" s="1">
        <v>245</v>
      </c>
      <c r="I1391" s="1">
        <v>400</v>
      </c>
      <c r="J1391" s="1">
        <v>100</v>
      </c>
      <c r="K1391" s="72" t="s">
        <v>6455</v>
      </c>
      <c r="L1391" s="81"/>
      <c r="M1391" s="78"/>
    </row>
    <row r="1392" spans="1:13">
      <c r="A1392" s="1">
        <v>100008773</v>
      </c>
      <c r="B1392" s="1" t="s">
        <v>2344</v>
      </c>
      <c r="C1392" s="1" t="s">
        <v>2840</v>
      </c>
      <c r="D1392" s="1" t="s">
        <v>2862</v>
      </c>
      <c r="E1392" s="21" t="s">
        <v>2863</v>
      </c>
      <c r="F1392" s="1">
        <v>1</v>
      </c>
      <c r="G1392" s="1">
        <v>1</v>
      </c>
      <c r="H1392" s="1">
        <v>298</v>
      </c>
      <c r="I1392" s="1">
        <v>400</v>
      </c>
      <c r="J1392" s="1">
        <v>100</v>
      </c>
      <c r="K1392" s="72" t="s">
        <v>6455</v>
      </c>
      <c r="L1392" s="81"/>
      <c r="M1392" s="78"/>
    </row>
    <row r="1393" spans="1:13">
      <c r="A1393" s="1">
        <v>100008798</v>
      </c>
      <c r="B1393" s="1" t="s">
        <v>2344</v>
      </c>
      <c r="C1393" s="1" t="s">
        <v>2840</v>
      </c>
      <c r="D1393" s="1" t="s">
        <v>2867</v>
      </c>
      <c r="E1393" s="21" t="s">
        <v>2868</v>
      </c>
      <c r="F1393" s="1">
        <v>1</v>
      </c>
      <c r="G1393" s="1">
        <v>1</v>
      </c>
      <c r="H1393" s="1">
        <v>539</v>
      </c>
      <c r="I1393" s="1">
        <v>570</v>
      </c>
      <c r="J1393" s="1">
        <v>140</v>
      </c>
      <c r="K1393" s="72" t="s">
        <v>6455</v>
      </c>
      <c r="L1393" s="81"/>
      <c r="M1393" s="78"/>
    </row>
    <row r="1394" spans="1:13">
      <c r="A1394" s="1">
        <v>100008802</v>
      </c>
      <c r="B1394" s="1" t="s">
        <v>2344</v>
      </c>
      <c r="C1394" s="1" t="s">
        <v>2840</v>
      </c>
      <c r="D1394" s="1" t="s">
        <v>2869</v>
      </c>
      <c r="E1394" s="21" t="s">
        <v>2870</v>
      </c>
      <c r="F1394" s="1">
        <v>1</v>
      </c>
      <c r="G1394" s="1">
        <v>1</v>
      </c>
      <c r="H1394" s="1">
        <v>257</v>
      </c>
      <c r="I1394" s="1">
        <v>400</v>
      </c>
      <c r="J1394" s="1">
        <v>100</v>
      </c>
      <c r="K1394" s="72" t="s">
        <v>6455</v>
      </c>
      <c r="L1394" s="81"/>
      <c r="M1394" s="78"/>
    </row>
    <row r="1395" spans="1:13">
      <c r="A1395" s="1">
        <v>100008807</v>
      </c>
      <c r="B1395" s="1" t="s">
        <v>2344</v>
      </c>
      <c r="C1395" s="1" t="s">
        <v>2840</v>
      </c>
      <c r="D1395" s="1" t="s">
        <v>2871</v>
      </c>
      <c r="E1395" s="21" t="s">
        <v>2872</v>
      </c>
      <c r="F1395" s="1">
        <v>1</v>
      </c>
      <c r="G1395" s="1">
        <v>1</v>
      </c>
      <c r="H1395" s="1">
        <v>571</v>
      </c>
      <c r="I1395" s="1">
        <v>570</v>
      </c>
      <c r="J1395" s="1">
        <v>140</v>
      </c>
      <c r="K1395" s="72" t="s">
        <v>6455</v>
      </c>
      <c r="L1395" s="81"/>
      <c r="M1395" s="78"/>
    </row>
    <row r="1396" spans="1:13">
      <c r="A1396" s="1">
        <v>100008818</v>
      </c>
      <c r="B1396" s="1" t="s">
        <v>2344</v>
      </c>
      <c r="C1396" s="1" t="s">
        <v>2840</v>
      </c>
      <c r="D1396" s="1" t="s">
        <v>2874</v>
      </c>
      <c r="E1396" s="21" t="s">
        <v>2875</v>
      </c>
      <c r="F1396" s="1">
        <v>1</v>
      </c>
      <c r="G1396" s="1">
        <v>1</v>
      </c>
      <c r="H1396" s="1">
        <v>349</v>
      </c>
      <c r="I1396" s="1">
        <v>470</v>
      </c>
      <c r="J1396" s="1">
        <v>120</v>
      </c>
      <c r="K1396" s="72" t="s">
        <v>6455</v>
      </c>
      <c r="L1396" s="81"/>
      <c r="M1396" s="78"/>
    </row>
    <row r="1397" spans="1:13">
      <c r="A1397" s="1">
        <v>100008821</v>
      </c>
      <c r="B1397" s="1" t="s">
        <v>2344</v>
      </c>
      <c r="C1397" s="1" t="s">
        <v>2840</v>
      </c>
      <c r="D1397" s="1" t="s">
        <v>18</v>
      </c>
      <c r="E1397" s="21" t="s">
        <v>2876</v>
      </c>
      <c r="F1397" s="1">
        <v>1</v>
      </c>
      <c r="G1397" s="1">
        <v>1</v>
      </c>
      <c r="H1397" s="1">
        <v>202</v>
      </c>
      <c r="I1397" s="1">
        <v>400</v>
      </c>
      <c r="J1397" s="1">
        <v>100</v>
      </c>
      <c r="K1397" s="72" t="s">
        <v>6455</v>
      </c>
      <c r="L1397" s="81"/>
      <c r="M1397" s="78"/>
    </row>
    <row r="1398" spans="1:13">
      <c r="A1398" s="1">
        <v>100008826</v>
      </c>
      <c r="B1398" s="1" t="s">
        <v>2344</v>
      </c>
      <c r="C1398" s="1" t="s">
        <v>2840</v>
      </c>
      <c r="D1398" s="1" t="s">
        <v>176</v>
      </c>
      <c r="E1398" s="21" t="s">
        <v>2877</v>
      </c>
      <c r="F1398" s="1">
        <v>1</v>
      </c>
      <c r="G1398" s="1">
        <v>1</v>
      </c>
      <c r="H1398" s="1">
        <v>149</v>
      </c>
      <c r="I1398" s="1">
        <v>280</v>
      </c>
      <c r="J1398" s="1">
        <v>70</v>
      </c>
      <c r="K1398" s="72" t="s">
        <v>6455</v>
      </c>
      <c r="L1398" s="81"/>
      <c r="M1398" s="78"/>
    </row>
    <row r="1399" spans="1:13">
      <c r="A1399" s="1">
        <v>100008833</v>
      </c>
      <c r="B1399" s="1" t="s">
        <v>2344</v>
      </c>
      <c r="C1399" s="1" t="s">
        <v>2840</v>
      </c>
      <c r="D1399" s="1" t="s">
        <v>176</v>
      </c>
      <c r="E1399" s="21" t="s">
        <v>2879</v>
      </c>
      <c r="F1399" s="1">
        <v>1</v>
      </c>
      <c r="G1399" s="1">
        <v>1</v>
      </c>
      <c r="H1399" s="1">
        <v>49</v>
      </c>
      <c r="I1399" s="1">
        <v>150</v>
      </c>
      <c r="J1399" s="1">
        <v>40</v>
      </c>
      <c r="K1399" s="72" t="s">
        <v>6455</v>
      </c>
      <c r="L1399" s="81"/>
      <c r="M1399" s="78"/>
    </row>
    <row r="1400" spans="1:13">
      <c r="A1400" s="1">
        <v>100008837</v>
      </c>
      <c r="B1400" s="1" t="s">
        <v>2344</v>
      </c>
      <c r="C1400" s="1" t="s">
        <v>2840</v>
      </c>
      <c r="D1400" s="1" t="s">
        <v>176</v>
      </c>
      <c r="E1400" s="21" t="s">
        <v>2881</v>
      </c>
      <c r="F1400" s="1">
        <v>1</v>
      </c>
      <c r="G1400" s="1">
        <v>1</v>
      </c>
      <c r="H1400" s="1">
        <v>333</v>
      </c>
      <c r="I1400" s="1">
        <v>470</v>
      </c>
      <c r="J1400" s="1">
        <v>120</v>
      </c>
      <c r="K1400" s="72" t="s">
        <v>6455</v>
      </c>
      <c r="L1400" s="81"/>
      <c r="M1400" s="78"/>
    </row>
    <row r="1401" spans="1:13">
      <c r="A1401" s="1">
        <v>100008854</v>
      </c>
      <c r="B1401" s="1" t="s">
        <v>2344</v>
      </c>
      <c r="C1401" s="1" t="s">
        <v>2885</v>
      </c>
      <c r="D1401" s="1" t="s">
        <v>176</v>
      </c>
      <c r="E1401" s="21" t="s">
        <v>2887</v>
      </c>
      <c r="F1401" s="1">
        <v>1</v>
      </c>
      <c r="G1401" s="1">
        <v>1</v>
      </c>
      <c r="H1401" s="1">
        <v>246</v>
      </c>
      <c r="I1401" s="1">
        <v>400</v>
      </c>
      <c r="J1401" s="1">
        <v>100</v>
      </c>
      <c r="K1401" s="72" t="s">
        <v>6455</v>
      </c>
      <c r="L1401" s="81"/>
      <c r="M1401" s="78"/>
    </row>
    <row r="1402" spans="1:13">
      <c r="A1402" s="1">
        <v>100008859</v>
      </c>
      <c r="B1402" s="1" t="s">
        <v>2344</v>
      </c>
      <c r="C1402" s="1" t="s">
        <v>2885</v>
      </c>
      <c r="D1402" s="1" t="s">
        <v>176</v>
      </c>
      <c r="E1402" s="21" t="s">
        <v>2889</v>
      </c>
      <c r="F1402" s="1">
        <v>1</v>
      </c>
      <c r="G1402" s="1">
        <v>1</v>
      </c>
      <c r="H1402" s="1">
        <v>60</v>
      </c>
      <c r="I1402" s="1">
        <v>230</v>
      </c>
      <c r="J1402" s="1">
        <v>60</v>
      </c>
      <c r="K1402" s="72" t="s">
        <v>6455</v>
      </c>
      <c r="L1402" s="81"/>
      <c r="M1402" s="78"/>
    </row>
    <row r="1403" spans="1:13">
      <c r="A1403" s="1">
        <v>100008865</v>
      </c>
      <c r="B1403" s="1" t="s">
        <v>2344</v>
      </c>
      <c r="C1403" s="1" t="s">
        <v>2885</v>
      </c>
      <c r="D1403" s="1" t="s">
        <v>176</v>
      </c>
      <c r="E1403" s="21" t="s">
        <v>2891</v>
      </c>
      <c r="F1403" s="1">
        <v>1</v>
      </c>
      <c r="G1403" s="1">
        <v>1</v>
      </c>
      <c r="H1403" s="1">
        <v>237</v>
      </c>
      <c r="I1403" s="1">
        <v>400</v>
      </c>
      <c r="J1403" s="1">
        <v>100</v>
      </c>
      <c r="K1403" s="72" t="s">
        <v>6455</v>
      </c>
      <c r="L1403" s="81"/>
      <c r="M1403" s="78"/>
    </row>
    <row r="1404" spans="1:13">
      <c r="A1404" s="1">
        <v>100008871</v>
      </c>
      <c r="B1404" s="1" t="s">
        <v>2344</v>
      </c>
      <c r="C1404" s="1" t="s">
        <v>2885</v>
      </c>
      <c r="D1404" s="1" t="s">
        <v>12</v>
      </c>
      <c r="E1404" s="21" t="s">
        <v>2893</v>
      </c>
      <c r="F1404" s="1">
        <v>1</v>
      </c>
      <c r="G1404" s="1">
        <v>1</v>
      </c>
      <c r="H1404" s="1">
        <v>249</v>
      </c>
      <c r="I1404" s="1">
        <v>400</v>
      </c>
      <c r="J1404" s="1">
        <v>100</v>
      </c>
      <c r="K1404" s="72" t="s">
        <v>6455</v>
      </c>
      <c r="L1404" s="81"/>
      <c r="M1404" s="78"/>
    </row>
    <row r="1405" spans="1:13">
      <c r="A1405" s="1">
        <v>100008876</v>
      </c>
      <c r="B1405" s="1" t="s">
        <v>2344</v>
      </c>
      <c r="C1405" s="1" t="s">
        <v>2885</v>
      </c>
      <c r="D1405" s="1" t="s">
        <v>2895</v>
      </c>
      <c r="E1405" s="21" t="s">
        <v>2896</v>
      </c>
      <c r="F1405" s="1">
        <v>1</v>
      </c>
      <c r="G1405" s="1">
        <v>1</v>
      </c>
      <c r="H1405" s="1">
        <v>227</v>
      </c>
      <c r="I1405" s="1">
        <v>400</v>
      </c>
      <c r="J1405" s="1">
        <v>100</v>
      </c>
      <c r="K1405" s="72" t="s">
        <v>6455</v>
      </c>
      <c r="L1405" s="81"/>
      <c r="M1405" s="78"/>
    </row>
    <row r="1406" spans="1:13">
      <c r="A1406" s="1">
        <v>100008881</v>
      </c>
      <c r="B1406" s="1" t="s">
        <v>2344</v>
      </c>
      <c r="C1406" s="1" t="s">
        <v>2885</v>
      </c>
      <c r="D1406" s="1" t="s">
        <v>12</v>
      </c>
      <c r="E1406" s="21" t="s">
        <v>2898</v>
      </c>
      <c r="F1406" s="1">
        <v>1</v>
      </c>
      <c r="G1406" s="1">
        <v>1</v>
      </c>
      <c r="H1406" s="1">
        <v>48</v>
      </c>
      <c r="I1406" s="1">
        <v>150</v>
      </c>
      <c r="J1406" s="1">
        <v>40</v>
      </c>
      <c r="K1406" s="72" t="s">
        <v>6455</v>
      </c>
      <c r="L1406" s="81"/>
      <c r="M1406" s="78"/>
    </row>
    <row r="1407" spans="1:13">
      <c r="A1407" s="1">
        <v>100008883</v>
      </c>
      <c r="B1407" s="1" t="s">
        <v>2344</v>
      </c>
      <c r="C1407" s="1" t="s">
        <v>2885</v>
      </c>
      <c r="D1407" s="1" t="s">
        <v>12</v>
      </c>
      <c r="E1407" s="21" t="s">
        <v>2900</v>
      </c>
      <c r="F1407" s="1">
        <v>1</v>
      </c>
      <c r="G1407" s="1">
        <v>1</v>
      </c>
      <c r="H1407" s="1">
        <v>31</v>
      </c>
      <c r="I1407" s="1">
        <v>150</v>
      </c>
      <c r="J1407" s="1">
        <v>40</v>
      </c>
      <c r="K1407" s="72" t="s">
        <v>6455</v>
      </c>
      <c r="L1407" s="81"/>
      <c r="M1407" s="78"/>
    </row>
    <row r="1408" spans="1:13">
      <c r="A1408" s="1">
        <v>100008886</v>
      </c>
      <c r="B1408" s="1" t="s">
        <v>2344</v>
      </c>
      <c r="C1408" s="1" t="s">
        <v>2885</v>
      </c>
      <c r="D1408" s="1" t="s">
        <v>12</v>
      </c>
      <c r="E1408" s="21" t="s">
        <v>2902</v>
      </c>
      <c r="F1408" s="1">
        <v>1</v>
      </c>
      <c r="G1408" s="1">
        <v>1</v>
      </c>
      <c r="H1408" s="1">
        <v>459</v>
      </c>
      <c r="I1408" s="1">
        <v>470</v>
      </c>
      <c r="J1408" s="1">
        <v>120</v>
      </c>
      <c r="K1408" s="72" t="s">
        <v>6455</v>
      </c>
      <c r="L1408" s="81"/>
      <c r="M1408" s="78"/>
    </row>
    <row r="1409" spans="1:13">
      <c r="A1409" s="1">
        <v>100008893</v>
      </c>
      <c r="B1409" s="1" t="s">
        <v>2344</v>
      </c>
      <c r="C1409" s="1" t="s">
        <v>2885</v>
      </c>
      <c r="D1409" s="1" t="s">
        <v>176</v>
      </c>
      <c r="E1409" s="21" t="s">
        <v>2904</v>
      </c>
      <c r="F1409" s="1">
        <v>1</v>
      </c>
      <c r="G1409" s="1">
        <v>1</v>
      </c>
      <c r="H1409" s="1">
        <v>26</v>
      </c>
      <c r="I1409" s="1">
        <v>150</v>
      </c>
      <c r="J1409" s="1">
        <v>40</v>
      </c>
      <c r="K1409" s="72" t="s">
        <v>6455</v>
      </c>
      <c r="L1409" s="81"/>
      <c r="M1409" s="78"/>
    </row>
    <row r="1410" spans="1:13">
      <c r="A1410" s="1">
        <v>100008897</v>
      </c>
      <c r="B1410" s="1" t="s">
        <v>2344</v>
      </c>
      <c r="C1410" s="1" t="s">
        <v>2885</v>
      </c>
      <c r="D1410" s="1" t="s">
        <v>176</v>
      </c>
      <c r="E1410" s="21" t="s">
        <v>2906</v>
      </c>
      <c r="F1410" s="1">
        <v>1</v>
      </c>
      <c r="G1410" s="1">
        <v>1</v>
      </c>
      <c r="H1410" s="1">
        <v>365</v>
      </c>
      <c r="I1410" s="1">
        <v>470</v>
      </c>
      <c r="J1410" s="1">
        <v>120</v>
      </c>
      <c r="K1410" s="72" t="s">
        <v>6455</v>
      </c>
      <c r="L1410" s="81"/>
      <c r="M1410" s="78"/>
    </row>
    <row r="1411" spans="1:13">
      <c r="A1411" s="1">
        <v>100008907</v>
      </c>
      <c r="B1411" s="1" t="s">
        <v>2344</v>
      </c>
      <c r="C1411" s="1" t="s">
        <v>2885</v>
      </c>
      <c r="D1411" s="1" t="s">
        <v>12</v>
      </c>
      <c r="E1411" s="21" t="s">
        <v>2908</v>
      </c>
      <c r="F1411" s="1">
        <v>1</v>
      </c>
      <c r="G1411" s="1">
        <v>1</v>
      </c>
      <c r="H1411" s="1">
        <v>78</v>
      </c>
      <c r="I1411" s="1">
        <v>230</v>
      </c>
      <c r="J1411" s="1">
        <v>60</v>
      </c>
      <c r="K1411" s="72" t="s">
        <v>6455</v>
      </c>
      <c r="L1411" s="81"/>
      <c r="M1411" s="78"/>
    </row>
    <row r="1412" spans="1:13">
      <c r="A1412" s="1">
        <v>100008913</v>
      </c>
      <c r="B1412" s="1" t="s">
        <v>2344</v>
      </c>
      <c r="C1412" s="1" t="s">
        <v>2885</v>
      </c>
      <c r="D1412" s="1" t="s">
        <v>176</v>
      </c>
      <c r="E1412" s="21" t="s">
        <v>2910</v>
      </c>
      <c r="F1412" s="1">
        <v>1</v>
      </c>
      <c r="G1412" s="1">
        <v>1</v>
      </c>
      <c r="H1412" s="1">
        <v>226</v>
      </c>
      <c r="I1412" s="1">
        <v>400</v>
      </c>
      <c r="J1412" s="1">
        <v>100</v>
      </c>
      <c r="K1412" s="72" t="s">
        <v>6455</v>
      </c>
      <c r="L1412" s="81"/>
      <c r="M1412" s="78"/>
    </row>
    <row r="1413" spans="1:13">
      <c r="A1413" s="1">
        <v>100008918</v>
      </c>
      <c r="B1413" s="1" t="s">
        <v>2344</v>
      </c>
      <c r="C1413" s="1" t="s">
        <v>2885</v>
      </c>
      <c r="D1413" s="1" t="s">
        <v>176</v>
      </c>
      <c r="E1413" s="21" t="s">
        <v>2912</v>
      </c>
      <c r="F1413" s="1">
        <v>1</v>
      </c>
      <c r="G1413" s="1">
        <v>1</v>
      </c>
      <c r="H1413" s="1">
        <v>78</v>
      </c>
      <c r="I1413" s="1">
        <v>230</v>
      </c>
      <c r="J1413" s="1">
        <v>60</v>
      </c>
      <c r="K1413" s="72" t="s">
        <v>6455</v>
      </c>
      <c r="L1413" s="81"/>
      <c r="M1413" s="78"/>
    </row>
    <row r="1414" spans="1:13">
      <c r="A1414" s="1">
        <v>100008926</v>
      </c>
      <c r="B1414" s="1" t="s">
        <v>2344</v>
      </c>
      <c r="C1414" s="1" t="s">
        <v>2885</v>
      </c>
      <c r="D1414" s="1" t="s">
        <v>176</v>
      </c>
      <c r="E1414" s="21" t="s">
        <v>2914</v>
      </c>
      <c r="F1414" s="1">
        <v>1</v>
      </c>
      <c r="G1414" s="1">
        <v>1</v>
      </c>
      <c r="H1414" s="1">
        <v>80</v>
      </c>
      <c r="I1414" s="1">
        <v>230</v>
      </c>
      <c r="J1414" s="1">
        <v>60</v>
      </c>
      <c r="K1414" s="72" t="s">
        <v>6455</v>
      </c>
      <c r="L1414" s="81"/>
      <c r="M1414" s="78"/>
    </row>
    <row r="1415" spans="1:13">
      <c r="A1415" s="1">
        <v>100008928</v>
      </c>
      <c r="B1415" s="1" t="s">
        <v>2344</v>
      </c>
      <c r="C1415" s="1" t="s">
        <v>2885</v>
      </c>
      <c r="D1415" s="1" t="s">
        <v>12</v>
      </c>
      <c r="E1415" s="21" t="s">
        <v>2916</v>
      </c>
      <c r="F1415" s="1">
        <v>1</v>
      </c>
      <c r="G1415" s="1">
        <v>1</v>
      </c>
      <c r="H1415" s="1">
        <v>62</v>
      </c>
      <c r="I1415" s="1">
        <v>230</v>
      </c>
      <c r="J1415" s="1">
        <v>60</v>
      </c>
      <c r="K1415" s="72" t="s">
        <v>6455</v>
      </c>
      <c r="L1415" s="81"/>
      <c r="M1415" s="78"/>
    </row>
    <row r="1416" spans="1:13">
      <c r="A1416" s="1">
        <v>100008932</v>
      </c>
      <c r="B1416" s="1" t="s">
        <v>2344</v>
      </c>
      <c r="C1416" s="1" t="s">
        <v>2885</v>
      </c>
      <c r="D1416" s="1" t="s">
        <v>12</v>
      </c>
      <c r="E1416" s="21" t="s">
        <v>2918</v>
      </c>
      <c r="F1416" s="1">
        <v>1</v>
      </c>
      <c r="G1416" s="1">
        <v>1</v>
      </c>
      <c r="H1416" s="1">
        <v>266</v>
      </c>
      <c r="I1416" s="1">
        <v>400</v>
      </c>
      <c r="J1416" s="1">
        <v>100</v>
      </c>
      <c r="K1416" s="72" t="s">
        <v>6455</v>
      </c>
      <c r="L1416" s="81"/>
      <c r="M1416" s="78"/>
    </row>
    <row r="1417" spans="1:13">
      <c r="A1417" s="1">
        <v>100008940</v>
      </c>
      <c r="B1417" s="1" t="s">
        <v>2344</v>
      </c>
      <c r="C1417" s="1" t="s">
        <v>2885</v>
      </c>
      <c r="D1417" s="1" t="s">
        <v>12</v>
      </c>
      <c r="E1417" s="21" t="s">
        <v>2920</v>
      </c>
      <c r="F1417" s="1">
        <v>1</v>
      </c>
      <c r="G1417" s="1">
        <v>1</v>
      </c>
      <c r="H1417" s="1">
        <v>319</v>
      </c>
      <c r="I1417" s="1">
        <v>470</v>
      </c>
      <c r="J1417" s="1">
        <v>120</v>
      </c>
      <c r="K1417" s="72" t="s">
        <v>6455</v>
      </c>
      <c r="L1417" s="81"/>
      <c r="M1417" s="78"/>
    </row>
    <row r="1418" spans="1:13">
      <c r="A1418" s="1">
        <v>100008950</v>
      </c>
      <c r="B1418" s="1" t="s">
        <v>2344</v>
      </c>
      <c r="C1418" s="1" t="s">
        <v>2885</v>
      </c>
      <c r="D1418" s="1" t="s">
        <v>176</v>
      </c>
      <c r="E1418" s="21" t="s">
        <v>2922</v>
      </c>
      <c r="F1418" s="1">
        <v>1</v>
      </c>
      <c r="G1418" s="1">
        <v>1</v>
      </c>
      <c r="H1418" s="1">
        <v>46</v>
      </c>
      <c r="I1418" s="1">
        <v>150</v>
      </c>
      <c r="J1418" s="1">
        <v>40</v>
      </c>
      <c r="K1418" s="72" t="s">
        <v>6455</v>
      </c>
      <c r="L1418" s="81"/>
      <c r="M1418" s="78"/>
    </row>
    <row r="1419" spans="1:13">
      <c r="A1419" s="1">
        <v>100008953</v>
      </c>
      <c r="B1419" s="1" t="s">
        <v>2344</v>
      </c>
      <c r="C1419" s="1" t="s">
        <v>2885</v>
      </c>
      <c r="D1419" s="1" t="s">
        <v>176</v>
      </c>
      <c r="E1419" s="21" t="s">
        <v>2924</v>
      </c>
      <c r="F1419" s="1">
        <v>1</v>
      </c>
      <c r="G1419" s="1">
        <v>1</v>
      </c>
      <c r="H1419" s="1">
        <v>80</v>
      </c>
      <c r="I1419" s="1">
        <v>230</v>
      </c>
      <c r="J1419" s="1">
        <v>60</v>
      </c>
      <c r="K1419" s="72" t="s">
        <v>6455</v>
      </c>
      <c r="L1419" s="81"/>
      <c r="M1419" s="78"/>
    </row>
    <row r="1420" spans="1:13">
      <c r="A1420" s="1">
        <v>100008956</v>
      </c>
      <c r="B1420" s="1" t="s">
        <v>2344</v>
      </c>
      <c r="C1420" s="1" t="s">
        <v>2885</v>
      </c>
      <c r="D1420" s="1" t="s">
        <v>12</v>
      </c>
      <c r="E1420" s="21" t="s">
        <v>2926</v>
      </c>
      <c r="F1420" s="1">
        <v>1</v>
      </c>
      <c r="G1420" s="1">
        <v>1</v>
      </c>
      <c r="H1420" s="1">
        <v>35</v>
      </c>
      <c r="I1420" s="1">
        <v>150</v>
      </c>
      <c r="J1420" s="1">
        <v>40</v>
      </c>
      <c r="K1420" s="72" t="s">
        <v>6455</v>
      </c>
      <c r="L1420" s="81"/>
      <c r="M1420" s="78"/>
    </row>
    <row r="1421" spans="1:13">
      <c r="A1421" s="1">
        <v>100008973</v>
      </c>
      <c r="B1421" s="1" t="s">
        <v>2344</v>
      </c>
      <c r="C1421" s="1" t="s">
        <v>2885</v>
      </c>
      <c r="D1421" s="1" t="s">
        <v>18</v>
      </c>
      <c r="E1421" s="21" t="s">
        <v>2928</v>
      </c>
      <c r="F1421" s="1">
        <v>1</v>
      </c>
      <c r="G1421" s="1">
        <v>1</v>
      </c>
      <c r="H1421" s="1">
        <v>96</v>
      </c>
      <c r="I1421" s="1">
        <v>230</v>
      </c>
      <c r="J1421" s="1">
        <v>60</v>
      </c>
      <c r="K1421" s="72" t="s">
        <v>6455</v>
      </c>
      <c r="L1421" s="81"/>
      <c r="M1421" s="78"/>
    </row>
    <row r="1422" spans="1:13">
      <c r="A1422" s="1">
        <v>100008974</v>
      </c>
      <c r="B1422" s="1" t="s">
        <v>2344</v>
      </c>
      <c r="C1422" s="1" t="s">
        <v>2885</v>
      </c>
      <c r="D1422" s="1" t="s">
        <v>12</v>
      </c>
      <c r="E1422" s="21" t="s">
        <v>2929</v>
      </c>
      <c r="F1422" s="1">
        <v>1</v>
      </c>
      <c r="G1422" s="1">
        <v>1</v>
      </c>
      <c r="H1422" s="1">
        <v>594</v>
      </c>
      <c r="I1422" s="1">
        <v>570</v>
      </c>
      <c r="J1422" s="1">
        <v>140</v>
      </c>
      <c r="K1422" s="72" t="s">
        <v>6455</v>
      </c>
      <c r="L1422" s="81"/>
      <c r="M1422" s="78"/>
    </row>
    <row r="1423" spans="1:13">
      <c r="A1423" s="1">
        <v>100008989</v>
      </c>
      <c r="B1423" s="1" t="s">
        <v>2344</v>
      </c>
      <c r="C1423" s="1" t="s">
        <v>2885</v>
      </c>
      <c r="D1423" s="1" t="s">
        <v>12</v>
      </c>
      <c r="E1423" s="21" t="s">
        <v>2933</v>
      </c>
      <c r="F1423" s="1">
        <v>1</v>
      </c>
      <c r="G1423" s="1">
        <v>1</v>
      </c>
      <c r="H1423" s="1">
        <v>96</v>
      </c>
      <c r="I1423" s="1">
        <v>230</v>
      </c>
      <c r="J1423" s="1">
        <v>60</v>
      </c>
      <c r="K1423" s="72" t="s">
        <v>6455</v>
      </c>
      <c r="L1423" s="81"/>
      <c r="M1423" s="78"/>
    </row>
    <row r="1424" spans="1:13">
      <c r="A1424" s="1">
        <v>100008997</v>
      </c>
      <c r="B1424" s="1" t="s">
        <v>2344</v>
      </c>
      <c r="C1424" s="1" t="s">
        <v>2885</v>
      </c>
      <c r="D1424" s="1" t="s">
        <v>12</v>
      </c>
      <c r="E1424" s="21" t="s">
        <v>2935</v>
      </c>
      <c r="F1424" s="1">
        <v>1</v>
      </c>
      <c r="G1424" s="1">
        <v>1</v>
      </c>
      <c r="H1424" s="1">
        <v>396</v>
      </c>
      <c r="I1424" s="1">
        <v>470</v>
      </c>
      <c r="J1424" s="1">
        <v>120</v>
      </c>
      <c r="K1424" s="72" t="s">
        <v>6455</v>
      </c>
      <c r="L1424" s="81"/>
      <c r="M1424" s="78"/>
    </row>
    <row r="1425" spans="1:13">
      <c r="A1425" s="1">
        <v>100009003</v>
      </c>
      <c r="B1425" s="1" t="s">
        <v>2344</v>
      </c>
      <c r="C1425" s="1" t="s">
        <v>2885</v>
      </c>
      <c r="D1425" s="1" t="s">
        <v>176</v>
      </c>
      <c r="E1425" s="21" t="s">
        <v>2937</v>
      </c>
      <c r="F1425" s="1">
        <v>1</v>
      </c>
      <c r="G1425" s="1">
        <v>1</v>
      </c>
      <c r="H1425" s="1">
        <v>344</v>
      </c>
      <c r="I1425" s="1">
        <v>470</v>
      </c>
      <c r="J1425" s="1">
        <v>120</v>
      </c>
      <c r="K1425" s="72" t="s">
        <v>6455</v>
      </c>
      <c r="L1425" s="81"/>
      <c r="M1425" s="78"/>
    </row>
    <row r="1426" spans="1:13">
      <c r="A1426" s="1">
        <v>100009007</v>
      </c>
      <c r="B1426" s="1" t="s">
        <v>2344</v>
      </c>
      <c r="C1426" s="1" t="s">
        <v>2885</v>
      </c>
      <c r="D1426" s="1" t="s">
        <v>2939</v>
      </c>
      <c r="E1426" s="21" t="s">
        <v>2940</v>
      </c>
      <c r="F1426" s="1">
        <v>1</v>
      </c>
      <c r="G1426" s="1">
        <v>1</v>
      </c>
      <c r="H1426" s="1">
        <v>187</v>
      </c>
      <c r="I1426" s="1">
        <v>280</v>
      </c>
      <c r="J1426" s="1">
        <v>70</v>
      </c>
      <c r="K1426" s="72" t="s">
        <v>6455</v>
      </c>
      <c r="L1426" s="81"/>
      <c r="M1426" s="78"/>
    </row>
    <row r="1427" spans="1:13">
      <c r="A1427" s="1">
        <v>100009013</v>
      </c>
      <c r="B1427" s="1" t="s">
        <v>2344</v>
      </c>
      <c r="C1427" s="1" t="s">
        <v>2885</v>
      </c>
      <c r="D1427" s="1" t="s">
        <v>12</v>
      </c>
      <c r="E1427" s="21" t="s">
        <v>2942</v>
      </c>
      <c r="F1427" s="1">
        <v>1</v>
      </c>
      <c r="G1427" s="1">
        <v>1</v>
      </c>
      <c r="H1427" s="1">
        <v>52</v>
      </c>
      <c r="I1427" s="1">
        <v>150</v>
      </c>
      <c r="J1427" s="1">
        <v>40</v>
      </c>
      <c r="K1427" s="72" t="s">
        <v>6455</v>
      </c>
      <c r="L1427" s="81"/>
      <c r="M1427" s="78"/>
    </row>
    <row r="1428" spans="1:13">
      <c r="A1428" s="1">
        <v>100009020</v>
      </c>
      <c r="B1428" s="1" t="s">
        <v>2344</v>
      </c>
      <c r="C1428" s="1" t="s">
        <v>2885</v>
      </c>
      <c r="D1428" s="1" t="s">
        <v>145</v>
      </c>
      <c r="E1428" s="21" t="s">
        <v>2944</v>
      </c>
      <c r="F1428" s="1">
        <v>1</v>
      </c>
      <c r="G1428" s="1">
        <v>1</v>
      </c>
      <c r="H1428" s="1">
        <v>212</v>
      </c>
      <c r="I1428" s="1">
        <v>400</v>
      </c>
      <c r="J1428" s="1">
        <v>100</v>
      </c>
      <c r="K1428" s="72" t="s">
        <v>6455</v>
      </c>
      <c r="L1428" s="81"/>
      <c r="M1428" s="78"/>
    </row>
    <row r="1429" spans="1:13">
      <c r="A1429" s="1">
        <v>100009031</v>
      </c>
      <c r="B1429" s="1" t="s">
        <v>2344</v>
      </c>
      <c r="C1429" s="1" t="s">
        <v>2885</v>
      </c>
      <c r="D1429" s="1" t="s">
        <v>2946</v>
      </c>
      <c r="E1429" s="21" t="s">
        <v>2947</v>
      </c>
      <c r="F1429" s="1">
        <v>1</v>
      </c>
      <c r="G1429" s="1">
        <v>1</v>
      </c>
      <c r="H1429" s="1">
        <v>229</v>
      </c>
      <c r="I1429" s="1">
        <v>400</v>
      </c>
      <c r="J1429" s="1">
        <v>100</v>
      </c>
      <c r="K1429" s="72" t="s">
        <v>6455</v>
      </c>
      <c r="L1429" s="81"/>
      <c r="M1429" s="78"/>
    </row>
    <row r="1430" spans="1:13">
      <c r="A1430" s="1">
        <v>100009035</v>
      </c>
      <c r="B1430" s="1" t="s">
        <v>2344</v>
      </c>
      <c r="C1430" s="1" t="s">
        <v>2885</v>
      </c>
      <c r="D1430" s="1" t="s">
        <v>176</v>
      </c>
      <c r="E1430" s="21" t="s">
        <v>2948</v>
      </c>
      <c r="F1430" s="1">
        <v>1</v>
      </c>
      <c r="G1430" s="1">
        <v>1</v>
      </c>
      <c r="H1430" s="1">
        <v>258</v>
      </c>
      <c r="I1430" s="1">
        <v>400</v>
      </c>
      <c r="J1430" s="1">
        <v>100</v>
      </c>
      <c r="K1430" s="72" t="s">
        <v>6455</v>
      </c>
      <c r="L1430" s="81"/>
      <c r="M1430" s="78"/>
    </row>
    <row r="1431" spans="1:13">
      <c r="A1431" s="1">
        <v>100009048</v>
      </c>
      <c r="B1431" s="1" t="s">
        <v>2344</v>
      </c>
      <c r="C1431" s="1" t="s">
        <v>2885</v>
      </c>
      <c r="D1431" s="1" t="s">
        <v>2953</v>
      </c>
      <c r="E1431" s="21" t="s">
        <v>2951</v>
      </c>
      <c r="F1431" s="1">
        <v>2</v>
      </c>
      <c r="G1431" s="1">
        <v>1</v>
      </c>
      <c r="H1431" s="1">
        <v>103</v>
      </c>
      <c r="I1431" s="1">
        <v>280</v>
      </c>
      <c r="J1431" s="1">
        <v>70</v>
      </c>
      <c r="K1431" s="72" t="s">
        <v>6455</v>
      </c>
      <c r="L1431" s="81"/>
      <c r="M1431" s="78"/>
    </row>
    <row r="1432" spans="1:13">
      <c r="A1432" s="1">
        <v>100009048</v>
      </c>
      <c r="B1432" s="1" t="s">
        <v>2344</v>
      </c>
      <c r="C1432" s="1" t="s">
        <v>2885</v>
      </c>
      <c r="D1432" s="1" t="s">
        <v>2953</v>
      </c>
      <c r="E1432" s="21" t="s">
        <v>2954</v>
      </c>
      <c r="F1432" s="1">
        <v>2</v>
      </c>
      <c r="G1432" s="1">
        <v>1</v>
      </c>
      <c r="H1432" s="1">
        <v>312</v>
      </c>
      <c r="I1432" s="1">
        <v>470</v>
      </c>
      <c r="J1432" s="1">
        <v>120</v>
      </c>
      <c r="K1432" s="72" t="s">
        <v>6455</v>
      </c>
      <c r="L1432" s="81"/>
      <c r="M1432" s="78"/>
    </row>
    <row r="1433" spans="1:13">
      <c r="A1433" s="1">
        <v>100009064</v>
      </c>
      <c r="B1433" s="1" t="s">
        <v>2344</v>
      </c>
      <c r="C1433" s="1" t="s">
        <v>2885</v>
      </c>
      <c r="D1433" s="1" t="s">
        <v>2955</v>
      </c>
      <c r="E1433" s="21" t="s">
        <v>2956</v>
      </c>
      <c r="F1433" s="1">
        <v>1</v>
      </c>
      <c r="G1433" s="1">
        <v>1</v>
      </c>
      <c r="H1433" s="1">
        <v>529</v>
      </c>
      <c r="I1433" s="1">
        <v>570</v>
      </c>
      <c r="J1433" s="1">
        <v>140</v>
      </c>
      <c r="K1433" s="72" t="s">
        <v>6455</v>
      </c>
      <c r="L1433" s="81"/>
      <c r="M1433" s="78"/>
    </row>
    <row r="1434" spans="1:13">
      <c r="A1434" s="1">
        <v>100009071</v>
      </c>
      <c r="B1434" s="1" t="s">
        <v>2344</v>
      </c>
      <c r="C1434" s="1" t="s">
        <v>2885</v>
      </c>
      <c r="D1434" s="1" t="s">
        <v>176</v>
      </c>
      <c r="E1434" s="21" t="s">
        <v>2958</v>
      </c>
      <c r="F1434" s="1">
        <v>1</v>
      </c>
      <c r="G1434" s="1">
        <v>1</v>
      </c>
      <c r="H1434" s="1">
        <v>287</v>
      </c>
      <c r="I1434" s="1">
        <v>400</v>
      </c>
      <c r="J1434" s="1">
        <v>100</v>
      </c>
      <c r="K1434" s="72" t="s">
        <v>6455</v>
      </c>
      <c r="L1434" s="81"/>
      <c r="M1434" s="78"/>
    </row>
    <row r="1435" spans="1:13">
      <c r="A1435" s="1">
        <v>100009083</v>
      </c>
      <c r="B1435" s="1" t="s">
        <v>2344</v>
      </c>
      <c r="C1435" s="1" t="s">
        <v>2885</v>
      </c>
      <c r="D1435" s="1" t="s">
        <v>176</v>
      </c>
      <c r="E1435" s="21" t="s">
        <v>2960</v>
      </c>
      <c r="F1435" s="1">
        <v>1</v>
      </c>
      <c r="G1435" s="1">
        <v>1</v>
      </c>
      <c r="H1435" s="1">
        <v>166</v>
      </c>
      <c r="I1435" s="1">
        <v>280</v>
      </c>
      <c r="J1435" s="1">
        <v>70</v>
      </c>
      <c r="K1435" s="72" t="s">
        <v>6455</v>
      </c>
      <c r="L1435" s="81"/>
      <c r="M1435" s="78"/>
    </row>
    <row r="1436" spans="1:13">
      <c r="A1436" s="1">
        <v>100009097</v>
      </c>
      <c r="B1436" s="1" t="s">
        <v>2344</v>
      </c>
      <c r="C1436" s="1" t="s">
        <v>2885</v>
      </c>
      <c r="D1436" s="1" t="s">
        <v>2962</v>
      </c>
      <c r="E1436" s="21" t="s">
        <v>2963</v>
      </c>
      <c r="F1436" s="1">
        <v>2</v>
      </c>
      <c r="G1436" s="1">
        <v>1</v>
      </c>
      <c r="H1436" s="1">
        <v>19</v>
      </c>
      <c r="I1436" s="1">
        <v>100</v>
      </c>
      <c r="J1436" s="1">
        <v>25</v>
      </c>
      <c r="K1436" s="72" t="s">
        <v>6455</v>
      </c>
      <c r="L1436" s="81"/>
      <c r="M1436" s="78"/>
    </row>
    <row r="1437" spans="1:13">
      <c r="A1437" s="1">
        <v>100009097</v>
      </c>
      <c r="B1437" s="1" t="s">
        <v>2344</v>
      </c>
      <c r="C1437" s="1" t="s">
        <v>2885</v>
      </c>
      <c r="D1437" s="1" t="s">
        <v>2962</v>
      </c>
      <c r="E1437" s="21" t="s">
        <v>2389</v>
      </c>
      <c r="F1437" s="1">
        <v>2</v>
      </c>
      <c r="G1437" s="1">
        <v>1</v>
      </c>
      <c r="H1437" s="1">
        <v>34</v>
      </c>
      <c r="I1437" s="1">
        <v>150</v>
      </c>
      <c r="J1437" s="1">
        <v>40</v>
      </c>
      <c r="K1437" s="72" t="s">
        <v>6455</v>
      </c>
      <c r="L1437" s="81"/>
      <c r="M1437" s="78"/>
    </row>
    <row r="1438" spans="1:13">
      <c r="A1438" s="1">
        <v>100009099</v>
      </c>
      <c r="B1438" s="1" t="s">
        <v>2344</v>
      </c>
      <c r="C1438" s="1" t="s">
        <v>2885</v>
      </c>
      <c r="D1438" s="1" t="s">
        <v>176</v>
      </c>
      <c r="E1438" s="21" t="s">
        <v>2964</v>
      </c>
      <c r="F1438" s="1">
        <v>1</v>
      </c>
      <c r="G1438" s="1">
        <v>1</v>
      </c>
      <c r="H1438" s="1">
        <v>277</v>
      </c>
      <c r="I1438" s="1">
        <v>400</v>
      </c>
      <c r="J1438" s="1">
        <v>100</v>
      </c>
      <c r="K1438" s="72" t="s">
        <v>6455</v>
      </c>
      <c r="L1438" s="81"/>
      <c r="M1438" s="78"/>
    </row>
    <row r="1439" spans="1:13">
      <c r="A1439" s="1">
        <v>100009101</v>
      </c>
      <c r="B1439" s="1" t="s">
        <v>2344</v>
      </c>
      <c r="C1439" s="1" t="s">
        <v>2885</v>
      </c>
      <c r="D1439" s="1" t="s">
        <v>2965</v>
      </c>
      <c r="E1439" s="21" t="s">
        <v>2963</v>
      </c>
      <c r="F1439" s="1">
        <v>1</v>
      </c>
      <c r="G1439" s="1">
        <v>1</v>
      </c>
      <c r="H1439" s="1">
        <v>12</v>
      </c>
      <c r="I1439" s="1">
        <v>100</v>
      </c>
      <c r="J1439" s="1">
        <v>25</v>
      </c>
      <c r="K1439" s="72" t="s">
        <v>6455</v>
      </c>
      <c r="L1439" s="81"/>
      <c r="M1439" s="78"/>
    </row>
    <row r="1440" spans="1:13">
      <c r="A1440" s="1">
        <v>100009103</v>
      </c>
      <c r="B1440" s="1" t="s">
        <v>2344</v>
      </c>
      <c r="C1440" s="1" t="s">
        <v>2885</v>
      </c>
      <c r="D1440" s="1" t="s">
        <v>176</v>
      </c>
      <c r="E1440" s="21" t="s">
        <v>2966</v>
      </c>
      <c r="F1440" s="1">
        <v>1</v>
      </c>
      <c r="G1440" s="1">
        <v>1</v>
      </c>
      <c r="H1440" s="1">
        <v>229</v>
      </c>
      <c r="I1440" s="1">
        <v>400</v>
      </c>
      <c r="J1440" s="1">
        <v>100</v>
      </c>
      <c r="K1440" s="72" t="s">
        <v>6455</v>
      </c>
      <c r="L1440" s="81"/>
      <c r="M1440" s="78"/>
    </row>
    <row r="1441" spans="1:13">
      <c r="A1441" s="1">
        <v>100009114</v>
      </c>
      <c r="B1441" s="1" t="s">
        <v>2344</v>
      </c>
      <c r="C1441" s="1" t="s">
        <v>2885</v>
      </c>
      <c r="D1441" s="1" t="s">
        <v>2970</v>
      </c>
      <c r="E1441" s="21" t="s">
        <v>2971</v>
      </c>
      <c r="F1441" s="1">
        <v>1</v>
      </c>
      <c r="G1441" s="1">
        <v>1</v>
      </c>
      <c r="H1441" s="1">
        <v>464</v>
      </c>
      <c r="I1441" s="1">
        <v>470</v>
      </c>
      <c r="J1441" s="1">
        <v>120</v>
      </c>
      <c r="K1441" s="72" t="s">
        <v>6455</v>
      </c>
      <c r="L1441" s="81"/>
      <c r="M1441" s="78"/>
    </row>
    <row r="1442" spans="1:13">
      <c r="A1442" s="1">
        <v>100009119</v>
      </c>
      <c r="B1442" s="1" t="s">
        <v>2344</v>
      </c>
      <c r="C1442" s="1" t="s">
        <v>2885</v>
      </c>
      <c r="D1442" s="1" t="s">
        <v>176</v>
      </c>
      <c r="E1442" s="21" t="s">
        <v>2973</v>
      </c>
      <c r="F1442" s="1">
        <v>2</v>
      </c>
      <c r="G1442" s="1">
        <v>1</v>
      </c>
      <c r="H1442" s="1">
        <v>71</v>
      </c>
      <c r="I1442" s="1">
        <v>230</v>
      </c>
      <c r="J1442" s="1">
        <v>60</v>
      </c>
      <c r="K1442" s="72" t="s">
        <v>6455</v>
      </c>
      <c r="L1442" s="81"/>
      <c r="M1442" s="78"/>
    </row>
    <row r="1443" spans="1:13">
      <c r="A1443" s="1">
        <v>100009119</v>
      </c>
      <c r="B1443" s="1" t="s">
        <v>2344</v>
      </c>
      <c r="C1443" s="1" t="s">
        <v>2885</v>
      </c>
      <c r="D1443" s="1" t="s">
        <v>176</v>
      </c>
      <c r="E1443" s="21" t="s">
        <v>2994</v>
      </c>
      <c r="F1443" s="1">
        <v>2</v>
      </c>
      <c r="G1443" s="1">
        <v>1</v>
      </c>
      <c r="H1443" s="1">
        <v>537</v>
      </c>
      <c r="I1443" s="1">
        <v>570</v>
      </c>
      <c r="J1443" s="1">
        <v>140</v>
      </c>
      <c r="K1443" s="72" t="s">
        <v>6455</v>
      </c>
      <c r="L1443" s="81"/>
      <c r="M1443" s="78"/>
    </row>
    <row r="1444" spans="1:13">
      <c r="A1444" s="1">
        <v>100009125</v>
      </c>
      <c r="B1444" s="1" t="s">
        <v>2344</v>
      </c>
      <c r="C1444" s="1" t="s">
        <v>2885</v>
      </c>
      <c r="D1444" s="1" t="s">
        <v>1954</v>
      </c>
      <c r="E1444" s="21" t="s">
        <v>2974</v>
      </c>
      <c r="F1444" s="1">
        <v>1</v>
      </c>
      <c r="G1444" s="1">
        <v>1</v>
      </c>
      <c r="H1444" s="1">
        <v>265</v>
      </c>
      <c r="I1444" s="1">
        <v>400</v>
      </c>
      <c r="J1444" s="1">
        <v>100</v>
      </c>
      <c r="K1444" s="72" t="s">
        <v>6455</v>
      </c>
      <c r="L1444" s="81"/>
      <c r="M1444" s="78"/>
    </row>
    <row r="1445" spans="1:13">
      <c r="A1445" s="1">
        <v>100009126</v>
      </c>
      <c r="B1445" s="1" t="s">
        <v>2344</v>
      </c>
      <c r="C1445" s="1" t="s">
        <v>2885</v>
      </c>
      <c r="D1445" s="1" t="s">
        <v>167</v>
      </c>
      <c r="E1445" s="21" t="s">
        <v>2976</v>
      </c>
      <c r="F1445" s="1">
        <v>1</v>
      </c>
      <c r="G1445" s="1">
        <v>1</v>
      </c>
      <c r="H1445" s="1">
        <v>650</v>
      </c>
      <c r="I1445" s="1">
        <v>800</v>
      </c>
      <c r="J1445" s="1">
        <v>200</v>
      </c>
      <c r="K1445" s="72" t="s">
        <v>6053</v>
      </c>
      <c r="L1445" s="81"/>
      <c r="M1445" s="78"/>
    </row>
    <row r="1446" spans="1:13">
      <c r="A1446" s="1">
        <v>100009129</v>
      </c>
      <c r="B1446" s="1" t="s">
        <v>2344</v>
      </c>
      <c r="C1446" s="1" t="s">
        <v>2885</v>
      </c>
      <c r="D1446" s="1" t="s">
        <v>18</v>
      </c>
      <c r="E1446" s="21" t="s">
        <v>2977</v>
      </c>
      <c r="F1446" s="1">
        <v>1</v>
      </c>
      <c r="G1446" s="1">
        <v>1</v>
      </c>
      <c r="H1446" s="1">
        <v>413</v>
      </c>
      <c r="I1446" s="1">
        <v>470</v>
      </c>
      <c r="J1446" s="1">
        <v>120</v>
      </c>
      <c r="K1446" s="72" t="s">
        <v>6455</v>
      </c>
      <c r="L1446" s="81"/>
      <c r="M1446" s="78"/>
    </row>
    <row r="1447" spans="1:13">
      <c r="A1447" s="1">
        <v>100009130</v>
      </c>
      <c r="B1447" s="1" t="s">
        <v>2344</v>
      </c>
      <c r="C1447" s="1" t="s">
        <v>2885</v>
      </c>
      <c r="D1447" s="1" t="s">
        <v>203</v>
      </c>
      <c r="E1447" s="21" t="s">
        <v>2978</v>
      </c>
      <c r="F1447" s="1">
        <v>1</v>
      </c>
      <c r="G1447" s="1">
        <v>1</v>
      </c>
      <c r="H1447" s="1">
        <v>562</v>
      </c>
      <c r="I1447" s="1">
        <v>570</v>
      </c>
      <c r="J1447" s="1">
        <v>140</v>
      </c>
      <c r="K1447" s="72" t="s">
        <v>6455</v>
      </c>
      <c r="L1447" s="81"/>
      <c r="M1447" s="78"/>
    </row>
    <row r="1448" spans="1:13">
      <c r="A1448" s="1">
        <v>100009144</v>
      </c>
      <c r="B1448" s="1" t="s">
        <v>2344</v>
      </c>
      <c r="C1448" s="1" t="s">
        <v>2885</v>
      </c>
      <c r="D1448" s="1" t="s">
        <v>2980</v>
      </c>
      <c r="E1448" s="21" t="s">
        <v>2981</v>
      </c>
      <c r="F1448" s="1">
        <v>1</v>
      </c>
      <c r="G1448" s="1">
        <v>1</v>
      </c>
      <c r="H1448" s="1">
        <v>420</v>
      </c>
      <c r="I1448" s="1">
        <v>470</v>
      </c>
      <c r="J1448" s="1">
        <v>120</v>
      </c>
      <c r="K1448" s="72" t="s">
        <v>6455</v>
      </c>
      <c r="L1448" s="81"/>
      <c r="M1448" s="78"/>
    </row>
    <row r="1449" spans="1:13">
      <c r="A1449" s="1">
        <v>100009145</v>
      </c>
      <c r="B1449" s="1" t="s">
        <v>2344</v>
      </c>
      <c r="C1449" s="1" t="s">
        <v>2885</v>
      </c>
      <c r="D1449" s="1" t="s">
        <v>63</v>
      </c>
      <c r="E1449" s="21" t="s">
        <v>2983</v>
      </c>
      <c r="F1449" s="1">
        <v>1</v>
      </c>
      <c r="G1449" s="1">
        <v>1</v>
      </c>
      <c r="H1449" s="1">
        <v>227</v>
      </c>
      <c r="I1449" s="1">
        <v>400</v>
      </c>
      <c r="J1449" s="1">
        <v>100</v>
      </c>
      <c r="K1449" s="72" t="s">
        <v>6455</v>
      </c>
      <c r="L1449" s="81"/>
      <c r="M1449" s="78"/>
    </row>
    <row r="1450" spans="1:13">
      <c r="A1450" s="1">
        <v>100009151</v>
      </c>
      <c r="B1450" s="1" t="s">
        <v>2344</v>
      </c>
      <c r="C1450" s="1" t="s">
        <v>2885</v>
      </c>
      <c r="D1450" s="1" t="s">
        <v>2984</v>
      </c>
      <c r="E1450" s="21" t="s">
        <v>2985</v>
      </c>
      <c r="F1450" s="1">
        <v>1</v>
      </c>
      <c r="G1450" s="1">
        <v>1</v>
      </c>
      <c r="H1450" s="1">
        <v>250</v>
      </c>
      <c r="I1450" s="1">
        <v>400</v>
      </c>
      <c r="J1450" s="1">
        <v>100</v>
      </c>
      <c r="K1450" s="72" t="s">
        <v>6455</v>
      </c>
      <c r="L1450" s="81"/>
      <c r="M1450" s="78"/>
    </row>
    <row r="1451" spans="1:13">
      <c r="A1451" s="1">
        <v>100009154</v>
      </c>
      <c r="B1451" s="1" t="s">
        <v>2344</v>
      </c>
      <c r="C1451" s="1" t="s">
        <v>2885</v>
      </c>
      <c r="D1451" s="1" t="s">
        <v>12</v>
      </c>
      <c r="E1451" s="21" t="s">
        <v>2987</v>
      </c>
      <c r="F1451" s="1">
        <v>1</v>
      </c>
      <c r="G1451" s="1">
        <v>1</v>
      </c>
      <c r="H1451" s="1">
        <v>407</v>
      </c>
      <c r="I1451" s="1">
        <v>470</v>
      </c>
      <c r="J1451" s="1">
        <v>120</v>
      </c>
      <c r="K1451" s="72" t="s">
        <v>6455</v>
      </c>
      <c r="L1451" s="81"/>
      <c r="M1451" s="78"/>
    </row>
    <row r="1452" spans="1:13">
      <c r="A1452" s="1">
        <v>100009161</v>
      </c>
      <c r="B1452" s="1" t="s">
        <v>2344</v>
      </c>
      <c r="C1452" s="1" t="s">
        <v>2885</v>
      </c>
      <c r="D1452" s="1" t="s">
        <v>12</v>
      </c>
      <c r="E1452" s="21" t="s">
        <v>2988</v>
      </c>
      <c r="F1452" s="1">
        <v>1</v>
      </c>
      <c r="G1452" s="1">
        <v>1</v>
      </c>
      <c r="H1452" s="1">
        <v>948</v>
      </c>
      <c r="I1452" s="1">
        <v>800</v>
      </c>
      <c r="J1452" s="1">
        <v>200</v>
      </c>
      <c r="K1452" s="72" t="s">
        <v>6053</v>
      </c>
      <c r="L1452" s="81"/>
      <c r="M1452" s="78"/>
    </row>
    <row r="1453" spans="1:13">
      <c r="A1453" s="1">
        <v>100009163</v>
      </c>
      <c r="B1453" s="1" t="s">
        <v>2344</v>
      </c>
      <c r="C1453" s="1" t="s">
        <v>2885</v>
      </c>
      <c r="D1453" s="1" t="s">
        <v>250</v>
      </c>
      <c r="E1453" s="21" t="s">
        <v>2989</v>
      </c>
      <c r="F1453" s="1">
        <v>1</v>
      </c>
      <c r="G1453" s="1">
        <v>1</v>
      </c>
      <c r="H1453" s="1">
        <v>414</v>
      </c>
      <c r="I1453" s="1">
        <v>470</v>
      </c>
      <c r="J1453" s="1">
        <v>120</v>
      </c>
      <c r="K1453" s="72" t="s">
        <v>6455</v>
      </c>
      <c r="L1453" s="81"/>
      <c r="M1453" s="78"/>
    </row>
    <row r="1454" spans="1:13">
      <c r="A1454" s="1">
        <v>100009168</v>
      </c>
      <c r="B1454" s="1" t="s">
        <v>2344</v>
      </c>
      <c r="C1454" s="1" t="s">
        <v>2885</v>
      </c>
      <c r="D1454" s="1" t="s">
        <v>12</v>
      </c>
      <c r="E1454" s="21" t="s">
        <v>2990</v>
      </c>
      <c r="F1454" s="1">
        <v>1</v>
      </c>
      <c r="G1454" s="1">
        <v>1</v>
      </c>
      <c r="H1454" s="1">
        <v>594</v>
      </c>
      <c r="I1454" s="1">
        <v>570</v>
      </c>
      <c r="J1454" s="1">
        <v>140</v>
      </c>
      <c r="K1454" s="72" t="s">
        <v>6455</v>
      </c>
      <c r="L1454" s="81"/>
      <c r="M1454" s="78"/>
    </row>
    <row r="1455" spans="1:13">
      <c r="A1455" s="1">
        <v>100009175</v>
      </c>
      <c r="B1455" s="1" t="s">
        <v>2344</v>
      </c>
      <c r="C1455" s="1" t="s">
        <v>2885</v>
      </c>
      <c r="D1455" s="1" t="s">
        <v>12</v>
      </c>
      <c r="E1455" s="21" t="s">
        <v>2991</v>
      </c>
      <c r="F1455" s="1">
        <v>1</v>
      </c>
      <c r="G1455" s="1">
        <v>1</v>
      </c>
      <c r="H1455" s="1">
        <v>553</v>
      </c>
      <c r="I1455" s="1">
        <v>570</v>
      </c>
      <c r="J1455" s="1">
        <v>140</v>
      </c>
      <c r="K1455" s="72" t="s">
        <v>6455</v>
      </c>
      <c r="L1455" s="81"/>
      <c r="M1455" s="78"/>
    </row>
    <row r="1456" spans="1:13">
      <c r="A1456" s="1">
        <v>100009180</v>
      </c>
      <c r="B1456" s="1" t="s">
        <v>2344</v>
      </c>
      <c r="C1456" s="1" t="s">
        <v>2885</v>
      </c>
      <c r="D1456" s="1" t="s">
        <v>12</v>
      </c>
      <c r="E1456" s="21" t="s">
        <v>2992</v>
      </c>
      <c r="F1456" s="1">
        <v>1</v>
      </c>
      <c r="G1456" s="1">
        <v>1</v>
      </c>
      <c r="H1456" s="1">
        <v>821</v>
      </c>
      <c r="I1456" s="1">
        <v>740</v>
      </c>
      <c r="J1456" s="1">
        <v>190</v>
      </c>
      <c r="K1456" s="72" t="s">
        <v>6455</v>
      </c>
      <c r="L1456" s="81"/>
      <c r="M1456" s="78"/>
    </row>
    <row r="1457" spans="1:13">
      <c r="A1457" s="1">
        <v>100009199</v>
      </c>
      <c r="B1457" s="1" t="s">
        <v>2344</v>
      </c>
      <c r="C1457" s="1" t="s">
        <v>2885</v>
      </c>
      <c r="D1457" s="1" t="s">
        <v>12</v>
      </c>
      <c r="E1457" s="21" t="s">
        <v>2998</v>
      </c>
      <c r="F1457" s="1">
        <v>1</v>
      </c>
      <c r="G1457" s="1">
        <v>1</v>
      </c>
      <c r="H1457" s="1">
        <v>548</v>
      </c>
      <c r="I1457" s="1">
        <v>570</v>
      </c>
      <c r="J1457" s="1">
        <v>140</v>
      </c>
      <c r="K1457" s="72" t="s">
        <v>6455</v>
      </c>
      <c r="L1457" s="81"/>
      <c r="M1457" s="78"/>
    </row>
    <row r="1458" spans="1:13">
      <c r="A1458" s="1">
        <v>100009201</v>
      </c>
      <c r="B1458" s="1" t="s">
        <v>2344</v>
      </c>
      <c r="C1458" s="1" t="s">
        <v>2885</v>
      </c>
      <c r="D1458" s="1" t="s">
        <v>171</v>
      </c>
      <c r="E1458" s="21" t="s">
        <v>2999</v>
      </c>
      <c r="F1458" s="1">
        <v>1</v>
      </c>
      <c r="G1458" s="1">
        <v>1</v>
      </c>
      <c r="H1458" s="1">
        <v>222</v>
      </c>
      <c r="I1458" s="1">
        <v>400</v>
      </c>
      <c r="J1458" s="1">
        <v>100</v>
      </c>
      <c r="K1458" s="72" t="s">
        <v>6455</v>
      </c>
      <c r="L1458" s="81"/>
      <c r="M1458" s="78"/>
    </row>
    <row r="1459" spans="1:13">
      <c r="A1459" s="1">
        <v>100009205</v>
      </c>
      <c r="B1459" s="1" t="s">
        <v>2344</v>
      </c>
      <c r="C1459" s="1" t="s">
        <v>2885</v>
      </c>
      <c r="D1459" s="1" t="s">
        <v>150</v>
      </c>
      <c r="E1459" s="21" t="s">
        <v>2999</v>
      </c>
      <c r="F1459" s="1">
        <v>1</v>
      </c>
      <c r="G1459" s="1">
        <v>1</v>
      </c>
      <c r="H1459" s="1">
        <v>370</v>
      </c>
      <c r="I1459" s="1">
        <v>800</v>
      </c>
      <c r="J1459" s="1">
        <v>200</v>
      </c>
      <c r="K1459" s="72" t="s">
        <v>6053</v>
      </c>
      <c r="L1459" s="81"/>
      <c r="M1459" s="78"/>
    </row>
    <row r="1460" spans="1:13">
      <c r="A1460" s="1">
        <v>100009214</v>
      </c>
      <c r="B1460" s="1" t="s">
        <v>2344</v>
      </c>
      <c r="C1460" s="1" t="s">
        <v>2885</v>
      </c>
      <c r="D1460" s="1" t="s">
        <v>1108</v>
      </c>
      <c r="E1460" s="21" t="s">
        <v>3002</v>
      </c>
      <c r="F1460" s="1">
        <v>1</v>
      </c>
      <c r="G1460" s="1">
        <v>1</v>
      </c>
      <c r="H1460" s="1">
        <v>527</v>
      </c>
      <c r="I1460" s="1">
        <v>570</v>
      </c>
      <c r="J1460" s="1">
        <v>140</v>
      </c>
      <c r="K1460" s="72" t="s">
        <v>6455</v>
      </c>
      <c r="L1460" s="81"/>
      <c r="M1460" s="78"/>
    </row>
    <row r="1461" spans="1:13">
      <c r="A1461" s="1">
        <v>100009217</v>
      </c>
      <c r="B1461" s="1" t="s">
        <v>2344</v>
      </c>
      <c r="C1461" s="1" t="s">
        <v>2885</v>
      </c>
      <c r="D1461" s="1" t="s">
        <v>3003</v>
      </c>
      <c r="E1461" s="21" t="s">
        <v>3004</v>
      </c>
      <c r="F1461" s="1">
        <v>1</v>
      </c>
      <c r="G1461" s="1">
        <v>1</v>
      </c>
      <c r="H1461" s="1">
        <v>507</v>
      </c>
      <c r="I1461" s="1">
        <v>570</v>
      </c>
      <c r="J1461" s="1">
        <v>140</v>
      </c>
      <c r="K1461" s="72" t="s">
        <v>6455</v>
      </c>
      <c r="L1461" s="81"/>
      <c r="M1461" s="78"/>
    </row>
    <row r="1462" spans="1:13">
      <c r="A1462" s="1">
        <v>100009222</v>
      </c>
      <c r="B1462" s="1" t="s">
        <v>2344</v>
      </c>
      <c r="C1462" s="1" t="s">
        <v>2885</v>
      </c>
      <c r="D1462" s="1" t="s">
        <v>156</v>
      </c>
      <c r="E1462" s="21" t="s">
        <v>3005</v>
      </c>
      <c r="F1462" s="1">
        <v>1</v>
      </c>
      <c r="G1462" s="1">
        <v>1</v>
      </c>
      <c r="H1462" s="1">
        <v>514</v>
      </c>
      <c r="I1462" s="1">
        <v>570</v>
      </c>
      <c r="J1462" s="1">
        <v>140</v>
      </c>
      <c r="K1462" s="72" t="s">
        <v>6455</v>
      </c>
      <c r="L1462" s="81"/>
      <c r="M1462" s="78"/>
    </row>
    <row r="1463" spans="1:13">
      <c r="A1463" s="1">
        <v>100009235</v>
      </c>
      <c r="B1463" s="1" t="s">
        <v>2344</v>
      </c>
      <c r="C1463" s="1" t="s">
        <v>2885</v>
      </c>
      <c r="D1463" s="1" t="s">
        <v>3008</v>
      </c>
      <c r="E1463" s="21" t="s">
        <v>3009</v>
      </c>
      <c r="F1463" s="1">
        <v>1</v>
      </c>
      <c r="G1463" s="1">
        <v>1</v>
      </c>
      <c r="H1463" s="1">
        <v>383</v>
      </c>
      <c r="I1463" s="1">
        <v>470</v>
      </c>
      <c r="J1463" s="1">
        <v>120</v>
      </c>
      <c r="K1463" s="72" t="s">
        <v>6455</v>
      </c>
      <c r="L1463" s="81"/>
      <c r="M1463" s="78"/>
    </row>
    <row r="1464" spans="1:13">
      <c r="A1464" s="1">
        <v>100009236</v>
      </c>
      <c r="B1464" s="1" t="s">
        <v>2344</v>
      </c>
      <c r="C1464" s="1" t="s">
        <v>2885</v>
      </c>
      <c r="D1464" s="1" t="s">
        <v>120</v>
      </c>
      <c r="E1464" s="21" t="s">
        <v>3009</v>
      </c>
      <c r="F1464" s="1">
        <v>1</v>
      </c>
      <c r="G1464" s="1">
        <v>1</v>
      </c>
      <c r="H1464" s="1">
        <v>135</v>
      </c>
      <c r="I1464" s="1">
        <v>280</v>
      </c>
      <c r="J1464" s="1">
        <v>70</v>
      </c>
      <c r="K1464" s="72" t="s">
        <v>6455</v>
      </c>
      <c r="L1464" s="81"/>
      <c r="M1464" s="78"/>
    </row>
    <row r="1465" spans="1:13">
      <c r="A1465" s="1">
        <v>100009238</v>
      </c>
      <c r="B1465" s="1" t="s">
        <v>2344</v>
      </c>
      <c r="C1465" s="1" t="s">
        <v>2885</v>
      </c>
      <c r="D1465" s="1" t="s">
        <v>378</v>
      </c>
      <c r="E1465" s="21" t="s">
        <v>3012</v>
      </c>
      <c r="F1465" s="1">
        <v>1</v>
      </c>
      <c r="G1465" s="1">
        <v>1</v>
      </c>
      <c r="H1465" s="1">
        <v>257</v>
      </c>
      <c r="I1465" s="1">
        <v>400</v>
      </c>
      <c r="J1465" s="1">
        <v>100</v>
      </c>
      <c r="K1465" s="72" t="s">
        <v>6455</v>
      </c>
      <c r="L1465" s="81"/>
      <c r="M1465" s="78"/>
    </row>
    <row r="1466" spans="1:13">
      <c r="A1466" s="1">
        <v>100009242</v>
      </c>
      <c r="B1466" s="1" t="s">
        <v>2344</v>
      </c>
      <c r="C1466" s="1" t="s">
        <v>2885</v>
      </c>
      <c r="D1466" s="1" t="s">
        <v>12</v>
      </c>
      <c r="E1466" s="21" t="s">
        <v>3013</v>
      </c>
      <c r="F1466" s="1">
        <v>1</v>
      </c>
      <c r="G1466" s="1">
        <v>1</v>
      </c>
      <c r="H1466" s="1">
        <v>392</v>
      </c>
      <c r="I1466" s="1">
        <v>470</v>
      </c>
      <c r="J1466" s="1">
        <v>120</v>
      </c>
      <c r="K1466" s="72" t="s">
        <v>6455</v>
      </c>
      <c r="L1466" s="81"/>
      <c r="M1466" s="78"/>
    </row>
    <row r="1467" spans="1:13">
      <c r="A1467" s="1">
        <v>100009251</v>
      </c>
      <c r="B1467" s="1" t="s">
        <v>2344</v>
      </c>
      <c r="C1467" s="1" t="s">
        <v>2885</v>
      </c>
      <c r="D1467" s="1" t="s">
        <v>176</v>
      </c>
      <c r="E1467" s="21" t="s">
        <v>3014</v>
      </c>
      <c r="F1467" s="1">
        <v>1</v>
      </c>
      <c r="G1467" s="1">
        <v>1</v>
      </c>
      <c r="H1467" s="1">
        <v>641</v>
      </c>
      <c r="I1467" s="1">
        <v>800</v>
      </c>
      <c r="J1467" s="1">
        <v>200</v>
      </c>
      <c r="K1467" s="72" t="s">
        <v>6053</v>
      </c>
      <c r="L1467" s="81"/>
      <c r="M1467" s="78"/>
    </row>
    <row r="1468" spans="1:13">
      <c r="A1468" s="1">
        <v>100009256</v>
      </c>
      <c r="B1468" s="1" t="s">
        <v>2344</v>
      </c>
      <c r="C1468" s="1" t="s">
        <v>2885</v>
      </c>
      <c r="D1468" s="1" t="s">
        <v>3015</v>
      </c>
      <c r="E1468" s="21" t="s">
        <v>3016</v>
      </c>
      <c r="F1468" s="1">
        <v>1</v>
      </c>
      <c r="G1468" s="1">
        <v>1</v>
      </c>
      <c r="H1468" s="1">
        <v>486</v>
      </c>
      <c r="I1468" s="1">
        <v>470</v>
      </c>
      <c r="J1468" s="1">
        <v>120</v>
      </c>
      <c r="K1468" s="72" t="s">
        <v>6455</v>
      </c>
      <c r="L1468" s="81"/>
      <c r="M1468" s="78"/>
    </row>
    <row r="1469" spans="1:13">
      <c r="A1469" s="1">
        <v>100009260</v>
      </c>
      <c r="B1469" s="1" t="s">
        <v>2344</v>
      </c>
      <c r="C1469" s="1" t="s">
        <v>2885</v>
      </c>
      <c r="D1469" s="1" t="s">
        <v>1937</v>
      </c>
      <c r="E1469" s="21" t="s">
        <v>3017</v>
      </c>
      <c r="F1469" s="1">
        <v>1</v>
      </c>
      <c r="G1469" s="1">
        <v>1</v>
      </c>
      <c r="H1469" s="1">
        <v>578</v>
      </c>
      <c r="I1469" s="1">
        <v>570</v>
      </c>
      <c r="J1469" s="1">
        <v>140</v>
      </c>
      <c r="K1469" s="72" t="s">
        <v>6455</v>
      </c>
      <c r="L1469" s="81"/>
      <c r="M1469" s="78"/>
    </row>
    <row r="1470" spans="1:13">
      <c r="A1470" s="1">
        <v>100009263</v>
      </c>
      <c r="B1470" s="1" t="s">
        <v>2344</v>
      </c>
      <c r="C1470" s="1" t="s">
        <v>2885</v>
      </c>
      <c r="D1470" s="1" t="s">
        <v>176</v>
      </c>
      <c r="E1470" s="21" t="s">
        <v>3018</v>
      </c>
      <c r="F1470" s="1">
        <v>1</v>
      </c>
      <c r="G1470" s="1">
        <v>1</v>
      </c>
      <c r="H1470" s="1">
        <v>584</v>
      </c>
      <c r="I1470" s="1">
        <v>570</v>
      </c>
      <c r="J1470" s="1">
        <v>140</v>
      </c>
      <c r="K1470" s="72" t="s">
        <v>6455</v>
      </c>
      <c r="L1470" s="81"/>
      <c r="M1470" s="78"/>
    </row>
    <row r="1471" spans="1:13">
      <c r="A1471" s="1">
        <v>100009271</v>
      </c>
      <c r="B1471" s="1" t="s">
        <v>2344</v>
      </c>
      <c r="C1471" s="1" t="s">
        <v>2885</v>
      </c>
      <c r="D1471" s="1" t="s">
        <v>12</v>
      </c>
      <c r="E1471" s="21" t="s">
        <v>3019</v>
      </c>
      <c r="F1471" s="1">
        <v>1</v>
      </c>
      <c r="G1471" s="1">
        <v>1</v>
      </c>
      <c r="H1471" s="1">
        <v>621</v>
      </c>
      <c r="I1471" s="1">
        <v>570</v>
      </c>
      <c r="J1471" s="1">
        <v>140</v>
      </c>
      <c r="K1471" s="72" t="s">
        <v>6455</v>
      </c>
      <c r="L1471" s="81"/>
      <c r="M1471" s="78"/>
    </row>
    <row r="1472" spans="1:13">
      <c r="A1472" s="1">
        <v>100009274</v>
      </c>
      <c r="B1472" s="1" t="s">
        <v>2344</v>
      </c>
      <c r="C1472" s="1" t="s">
        <v>2885</v>
      </c>
      <c r="D1472" s="1" t="s">
        <v>18</v>
      </c>
      <c r="E1472" s="21" t="s">
        <v>3020</v>
      </c>
      <c r="F1472" s="1">
        <v>1</v>
      </c>
      <c r="G1472" s="1">
        <v>1</v>
      </c>
      <c r="H1472" s="1">
        <v>529</v>
      </c>
      <c r="I1472" s="1">
        <v>570</v>
      </c>
      <c r="J1472" s="1">
        <v>140</v>
      </c>
      <c r="K1472" s="72" t="s">
        <v>6455</v>
      </c>
      <c r="L1472" s="81"/>
      <c r="M1472" s="78"/>
    </row>
    <row r="1473" spans="1:13">
      <c r="A1473" s="1">
        <v>100009276</v>
      </c>
      <c r="B1473" s="1" t="s">
        <v>2344</v>
      </c>
      <c r="C1473" s="1" t="s">
        <v>2885</v>
      </c>
      <c r="D1473" s="1" t="s">
        <v>18</v>
      </c>
      <c r="E1473" s="21" t="s">
        <v>3021</v>
      </c>
      <c r="F1473" s="1">
        <v>1</v>
      </c>
      <c r="G1473" s="1">
        <v>1</v>
      </c>
      <c r="H1473" s="1">
        <v>525</v>
      </c>
      <c r="I1473" s="1">
        <v>570</v>
      </c>
      <c r="J1473" s="1">
        <v>140</v>
      </c>
      <c r="K1473" s="72" t="s">
        <v>6455</v>
      </c>
      <c r="L1473" s="81"/>
      <c r="M1473" s="78"/>
    </row>
    <row r="1474" spans="1:13">
      <c r="A1474" s="1">
        <v>100009279</v>
      </c>
      <c r="B1474" s="1" t="s">
        <v>2344</v>
      </c>
      <c r="C1474" s="1" t="s">
        <v>2885</v>
      </c>
      <c r="D1474" s="1" t="s">
        <v>1900</v>
      </c>
      <c r="E1474" s="21" t="s">
        <v>3022</v>
      </c>
      <c r="F1474" s="1">
        <v>1</v>
      </c>
      <c r="G1474" s="1">
        <v>1</v>
      </c>
      <c r="H1474" s="1">
        <v>642</v>
      </c>
      <c r="I1474" s="1">
        <v>570</v>
      </c>
      <c r="J1474" s="1">
        <v>140</v>
      </c>
      <c r="K1474" s="72" t="s">
        <v>6455</v>
      </c>
      <c r="L1474" s="81"/>
      <c r="M1474" s="78"/>
    </row>
    <row r="1475" spans="1:13">
      <c r="A1475" s="1">
        <v>100009280</v>
      </c>
      <c r="B1475" s="1" t="s">
        <v>2344</v>
      </c>
      <c r="C1475" s="1" t="s">
        <v>2885</v>
      </c>
      <c r="D1475" s="1" t="s">
        <v>100</v>
      </c>
      <c r="E1475" s="21" t="s">
        <v>3023</v>
      </c>
      <c r="F1475" s="1">
        <v>1</v>
      </c>
      <c r="G1475" s="1">
        <v>1</v>
      </c>
      <c r="H1475" s="1">
        <v>421</v>
      </c>
      <c r="I1475" s="1">
        <v>470</v>
      </c>
      <c r="J1475" s="1">
        <v>120</v>
      </c>
      <c r="K1475" s="72" t="s">
        <v>6455</v>
      </c>
      <c r="L1475" s="81"/>
      <c r="M1475" s="78"/>
    </row>
    <row r="1476" spans="1:13">
      <c r="A1476" s="1">
        <v>100009283</v>
      </c>
      <c r="B1476" s="1" t="s">
        <v>2344</v>
      </c>
      <c r="C1476" s="1" t="s">
        <v>2885</v>
      </c>
      <c r="D1476" s="1" t="s">
        <v>3025</v>
      </c>
      <c r="E1476" s="21" t="s">
        <v>3026</v>
      </c>
      <c r="F1476" s="1">
        <v>1</v>
      </c>
      <c r="G1476" s="1">
        <v>1</v>
      </c>
      <c r="H1476" s="1">
        <v>185</v>
      </c>
      <c r="I1476" s="1">
        <v>280</v>
      </c>
      <c r="J1476" s="1">
        <v>70</v>
      </c>
      <c r="K1476" s="72" t="s">
        <v>6455</v>
      </c>
      <c r="L1476" s="81"/>
      <c r="M1476" s="78"/>
    </row>
    <row r="1477" spans="1:13">
      <c r="A1477" s="1">
        <v>100009290</v>
      </c>
      <c r="B1477" s="1" t="s">
        <v>2344</v>
      </c>
      <c r="C1477" s="1" t="s">
        <v>2885</v>
      </c>
      <c r="D1477" s="1" t="s">
        <v>120</v>
      </c>
      <c r="E1477" s="21" t="s">
        <v>3027</v>
      </c>
      <c r="F1477" s="1">
        <v>1</v>
      </c>
      <c r="G1477" s="1">
        <v>1</v>
      </c>
      <c r="H1477" s="1">
        <v>80</v>
      </c>
      <c r="I1477" s="1">
        <v>230</v>
      </c>
      <c r="J1477" s="1">
        <v>60</v>
      </c>
      <c r="K1477" s="72" t="s">
        <v>6455</v>
      </c>
      <c r="L1477" s="81"/>
      <c r="M1477" s="78"/>
    </row>
    <row r="1478" spans="1:13">
      <c r="A1478" s="1">
        <v>100009300</v>
      </c>
      <c r="B1478" s="1" t="s">
        <v>1138</v>
      </c>
      <c r="C1478" s="1" t="s">
        <v>3032</v>
      </c>
      <c r="D1478" s="1" t="s">
        <v>176</v>
      </c>
      <c r="E1478" s="21" t="s">
        <v>3031</v>
      </c>
      <c r="F1478" s="1">
        <v>1</v>
      </c>
      <c r="G1478" s="1">
        <v>1</v>
      </c>
      <c r="H1478" s="1">
        <v>411</v>
      </c>
      <c r="I1478" s="1">
        <v>800</v>
      </c>
      <c r="J1478" s="1">
        <v>200</v>
      </c>
      <c r="K1478" s="72" t="s">
        <v>6053</v>
      </c>
      <c r="L1478" s="81"/>
      <c r="M1478" s="78"/>
    </row>
    <row r="1479" spans="1:13">
      <c r="A1479" s="1">
        <v>100009316</v>
      </c>
      <c r="B1479" s="1" t="s">
        <v>1138</v>
      </c>
      <c r="C1479" s="1" t="s">
        <v>3032</v>
      </c>
      <c r="D1479" s="1" t="s">
        <v>46</v>
      </c>
      <c r="E1479" s="21" t="s">
        <v>3035</v>
      </c>
      <c r="F1479" s="1">
        <v>1</v>
      </c>
      <c r="G1479" s="1">
        <v>2</v>
      </c>
      <c r="H1479" s="1">
        <v>128</v>
      </c>
      <c r="I1479" s="1">
        <v>280</v>
      </c>
      <c r="J1479" s="1">
        <v>70</v>
      </c>
      <c r="K1479" s="72" t="s">
        <v>6455</v>
      </c>
      <c r="L1479" s="81"/>
      <c r="M1479" s="78"/>
    </row>
    <row r="1480" spans="1:13">
      <c r="A1480" s="1">
        <v>100009320</v>
      </c>
      <c r="B1480" s="1" t="s">
        <v>1138</v>
      </c>
      <c r="C1480" s="1" t="s">
        <v>3032</v>
      </c>
      <c r="D1480" s="1" t="s">
        <v>12</v>
      </c>
      <c r="E1480" s="21" t="s">
        <v>3037</v>
      </c>
      <c r="F1480" s="1">
        <v>1</v>
      </c>
      <c r="G1480" s="1">
        <v>1</v>
      </c>
      <c r="H1480" s="1">
        <v>775</v>
      </c>
      <c r="I1480" s="1">
        <v>800</v>
      </c>
      <c r="J1480" s="1">
        <v>200</v>
      </c>
      <c r="K1480" s="72" t="s">
        <v>6053</v>
      </c>
      <c r="L1480" s="81"/>
      <c r="M1480" s="78"/>
    </row>
    <row r="1481" spans="1:13">
      <c r="A1481" s="1">
        <v>100009323</v>
      </c>
      <c r="B1481" s="1" t="s">
        <v>1138</v>
      </c>
      <c r="C1481" s="1" t="s">
        <v>3032</v>
      </c>
      <c r="D1481" s="1" t="s">
        <v>3039</v>
      </c>
      <c r="E1481" s="21" t="s">
        <v>3040</v>
      </c>
      <c r="F1481" s="1">
        <v>1</v>
      </c>
      <c r="G1481" s="1">
        <v>1</v>
      </c>
      <c r="H1481" s="1">
        <v>403</v>
      </c>
      <c r="I1481" s="1">
        <v>800</v>
      </c>
      <c r="J1481" s="1">
        <v>200</v>
      </c>
      <c r="K1481" s="72" t="s">
        <v>6053</v>
      </c>
      <c r="L1481" s="81"/>
      <c r="M1481" s="78"/>
    </row>
    <row r="1482" spans="1:13">
      <c r="A1482" s="1">
        <v>100009326</v>
      </c>
      <c r="B1482" s="1" t="s">
        <v>1138</v>
      </c>
      <c r="C1482" s="1" t="s">
        <v>3032</v>
      </c>
      <c r="D1482" s="1" t="s">
        <v>12</v>
      </c>
      <c r="E1482" s="21" t="s">
        <v>3041</v>
      </c>
      <c r="F1482" s="1">
        <v>1</v>
      </c>
      <c r="G1482" s="1">
        <v>1</v>
      </c>
      <c r="H1482" s="1">
        <v>806</v>
      </c>
      <c r="I1482" s="1">
        <v>740</v>
      </c>
      <c r="J1482" s="1">
        <v>190</v>
      </c>
      <c r="K1482" s="72" t="s">
        <v>6455</v>
      </c>
      <c r="L1482" s="81"/>
      <c r="M1482" s="78"/>
    </row>
    <row r="1483" spans="1:13">
      <c r="A1483" s="1">
        <v>100009338</v>
      </c>
      <c r="B1483" s="1" t="s">
        <v>1138</v>
      </c>
      <c r="C1483" s="1" t="s">
        <v>3032</v>
      </c>
      <c r="D1483" s="1" t="s">
        <v>3042</v>
      </c>
      <c r="E1483" s="21" t="s">
        <v>3043</v>
      </c>
      <c r="F1483" s="1">
        <v>1</v>
      </c>
      <c r="G1483" s="1">
        <v>1</v>
      </c>
      <c r="H1483" s="1">
        <v>713</v>
      </c>
      <c r="I1483" s="1">
        <v>740</v>
      </c>
      <c r="J1483" s="1">
        <v>190</v>
      </c>
      <c r="K1483" s="72" t="s">
        <v>6455</v>
      </c>
      <c r="L1483" s="81"/>
      <c r="M1483" s="78"/>
    </row>
    <row r="1484" spans="1:13">
      <c r="A1484" s="1">
        <v>100009339</v>
      </c>
      <c r="B1484" s="1" t="s">
        <v>1138</v>
      </c>
      <c r="C1484" s="1" t="s">
        <v>3032</v>
      </c>
      <c r="D1484" s="1" t="s">
        <v>3045</v>
      </c>
      <c r="E1484" s="21" t="s">
        <v>3046</v>
      </c>
      <c r="F1484" s="1">
        <v>1</v>
      </c>
      <c r="G1484" s="1">
        <v>1</v>
      </c>
      <c r="H1484" s="1">
        <v>354</v>
      </c>
      <c r="I1484" s="1">
        <v>470</v>
      </c>
      <c r="J1484" s="1">
        <v>120</v>
      </c>
      <c r="K1484" s="72" t="s">
        <v>6455</v>
      </c>
      <c r="L1484" s="81"/>
      <c r="M1484" s="78"/>
    </row>
    <row r="1485" spans="1:13">
      <c r="A1485" s="1">
        <v>100009344</v>
      </c>
      <c r="B1485" s="1" t="s">
        <v>1138</v>
      </c>
      <c r="C1485" s="1" t="s">
        <v>3032</v>
      </c>
      <c r="D1485" s="1" t="s">
        <v>3047</v>
      </c>
      <c r="E1485" s="21" t="s">
        <v>3048</v>
      </c>
      <c r="F1485" s="1">
        <v>1</v>
      </c>
      <c r="G1485" s="1">
        <v>1</v>
      </c>
      <c r="H1485" s="1">
        <v>511</v>
      </c>
      <c r="I1485" s="1">
        <v>570</v>
      </c>
      <c r="J1485" s="1">
        <v>140</v>
      </c>
      <c r="K1485" s="72" t="s">
        <v>6455</v>
      </c>
      <c r="L1485" s="81"/>
      <c r="M1485" s="78"/>
    </row>
    <row r="1486" spans="1:13">
      <c r="A1486" s="1">
        <v>100009346</v>
      </c>
      <c r="B1486" s="1" t="s">
        <v>1138</v>
      </c>
      <c r="C1486" s="1" t="s">
        <v>3032</v>
      </c>
      <c r="D1486" s="1" t="s">
        <v>167</v>
      </c>
      <c r="E1486" s="21" t="s">
        <v>3049</v>
      </c>
      <c r="F1486" s="1">
        <v>1</v>
      </c>
      <c r="G1486" s="1">
        <v>1</v>
      </c>
      <c r="H1486" s="1">
        <v>621</v>
      </c>
      <c r="I1486" s="1">
        <v>570</v>
      </c>
      <c r="J1486" s="1">
        <v>140</v>
      </c>
      <c r="K1486" s="72" t="s">
        <v>6455</v>
      </c>
      <c r="L1486" s="81"/>
      <c r="M1486" s="78"/>
    </row>
    <row r="1487" spans="1:13">
      <c r="A1487" s="1">
        <v>100009347</v>
      </c>
      <c r="B1487" s="1" t="s">
        <v>1138</v>
      </c>
      <c r="C1487" s="1" t="s">
        <v>3032</v>
      </c>
      <c r="D1487" s="1" t="s">
        <v>3050</v>
      </c>
      <c r="E1487" s="21" t="s">
        <v>3051</v>
      </c>
      <c r="F1487" s="1">
        <v>1</v>
      </c>
      <c r="G1487" s="1">
        <v>1</v>
      </c>
      <c r="H1487" s="1">
        <v>808</v>
      </c>
      <c r="I1487" s="1">
        <v>740</v>
      </c>
      <c r="J1487" s="1">
        <v>190</v>
      </c>
      <c r="K1487" s="72" t="s">
        <v>6455</v>
      </c>
      <c r="L1487" s="81"/>
      <c r="M1487" s="78"/>
    </row>
    <row r="1488" spans="1:13">
      <c r="A1488" s="1">
        <v>100009348</v>
      </c>
      <c r="B1488" s="1" t="s">
        <v>1138</v>
      </c>
      <c r="C1488" s="1" t="s">
        <v>3032</v>
      </c>
      <c r="D1488" s="1" t="s">
        <v>3052</v>
      </c>
      <c r="E1488" s="21" t="s">
        <v>3051</v>
      </c>
      <c r="F1488" s="1">
        <v>1</v>
      </c>
      <c r="G1488" s="1">
        <v>1</v>
      </c>
      <c r="H1488" s="1">
        <v>358</v>
      </c>
      <c r="I1488" s="1">
        <v>470</v>
      </c>
      <c r="J1488" s="1">
        <v>120</v>
      </c>
      <c r="K1488" s="72" t="s">
        <v>6455</v>
      </c>
      <c r="L1488" s="81"/>
      <c r="M1488" s="78"/>
    </row>
    <row r="1489" spans="1:13">
      <c r="A1489" s="1">
        <v>100009350</v>
      </c>
      <c r="B1489" s="1" t="s">
        <v>1138</v>
      </c>
      <c r="C1489" s="1" t="s">
        <v>3032</v>
      </c>
      <c r="D1489" s="1" t="s">
        <v>230</v>
      </c>
      <c r="E1489" s="21" t="s">
        <v>3053</v>
      </c>
      <c r="F1489" s="1">
        <v>1</v>
      </c>
      <c r="G1489" s="1">
        <v>1</v>
      </c>
      <c r="H1489" s="1">
        <v>624</v>
      </c>
      <c r="I1489" s="1">
        <v>570</v>
      </c>
      <c r="J1489" s="1">
        <v>140</v>
      </c>
      <c r="K1489" s="72" t="s">
        <v>6455</v>
      </c>
      <c r="L1489" s="81"/>
      <c r="M1489" s="78"/>
    </row>
    <row r="1490" spans="1:13">
      <c r="A1490" s="1">
        <v>100009356</v>
      </c>
      <c r="B1490" s="1" t="s">
        <v>1138</v>
      </c>
      <c r="C1490" s="1" t="s">
        <v>3032</v>
      </c>
      <c r="D1490" s="1" t="s">
        <v>12</v>
      </c>
      <c r="E1490" s="21" t="s">
        <v>3054</v>
      </c>
      <c r="F1490" s="1">
        <v>1</v>
      </c>
      <c r="G1490" s="1">
        <v>1</v>
      </c>
      <c r="H1490" s="1">
        <v>236</v>
      </c>
      <c r="I1490" s="1">
        <v>400</v>
      </c>
      <c r="J1490" s="1">
        <v>100</v>
      </c>
      <c r="K1490" s="72" t="s">
        <v>6455</v>
      </c>
      <c r="L1490" s="81"/>
      <c r="M1490" s="78"/>
    </row>
    <row r="1491" spans="1:13">
      <c r="A1491" s="1">
        <v>100009383</v>
      </c>
      <c r="B1491" s="1" t="s">
        <v>1138</v>
      </c>
      <c r="C1491" s="1" t="s">
        <v>3032</v>
      </c>
      <c r="D1491" s="1" t="s">
        <v>150</v>
      </c>
      <c r="E1491" s="21" t="s">
        <v>3059</v>
      </c>
      <c r="F1491" s="1">
        <v>1</v>
      </c>
      <c r="G1491" s="1">
        <v>1</v>
      </c>
      <c r="H1491" s="1">
        <v>258</v>
      </c>
      <c r="I1491" s="1">
        <v>800</v>
      </c>
      <c r="J1491" s="1">
        <v>200</v>
      </c>
      <c r="K1491" s="72" t="s">
        <v>6053</v>
      </c>
      <c r="L1491" s="81"/>
      <c r="M1491" s="78"/>
    </row>
    <row r="1492" spans="1:13">
      <c r="A1492" s="1">
        <v>100009384</v>
      </c>
      <c r="B1492" s="1" t="s">
        <v>1138</v>
      </c>
      <c r="C1492" s="1" t="s">
        <v>3032</v>
      </c>
      <c r="D1492" s="1" t="s">
        <v>3061</v>
      </c>
      <c r="E1492" s="21" t="s">
        <v>3059</v>
      </c>
      <c r="F1492" s="1">
        <v>1</v>
      </c>
      <c r="G1492" s="1">
        <v>1</v>
      </c>
      <c r="H1492" s="1">
        <v>339</v>
      </c>
      <c r="I1492" s="1">
        <v>800</v>
      </c>
      <c r="J1492" s="1">
        <v>200</v>
      </c>
      <c r="K1492" s="72" t="s">
        <v>6053</v>
      </c>
      <c r="L1492" s="81"/>
      <c r="M1492" s="78"/>
    </row>
    <row r="1493" spans="1:13">
      <c r="A1493" s="1">
        <v>100009388</v>
      </c>
      <c r="B1493" s="1" t="s">
        <v>1138</v>
      </c>
      <c r="C1493" s="1" t="s">
        <v>3032</v>
      </c>
      <c r="D1493" s="1" t="s">
        <v>12</v>
      </c>
      <c r="E1493" s="21" t="s">
        <v>3062</v>
      </c>
      <c r="F1493" s="1">
        <v>1</v>
      </c>
      <c r="G1493" s="1">
        <v>1</v>
      </c>
      <c r="H1493" s="1">
        <v>678</v>
      </c>
      <c r="I1493" s="1">
        <v>800</v>
      </c>
      <c r="J1493" s="1">
        <v>200</v>
      </c>
      <c r="K1493" s="72" t="s">
        <v>6053</v>
      </c>
      <c r="L1493" s="81"/>
      <c r="M1493" s="78"/>
    </row>
    <row r="1494" spans="1:13">
      <c r="A1494" s="1">
        <v>100009400</v>
      </c>
      <c r="B1494" s="1" t="s">
        <v>1138</v>
      </c>
      <c r="C1494" s="1" t="s">
        <v>3032</v>
      </c>
      <c r="D1494" s="1" t="s">
        <v>199</v>
      </c>
      <c r="E1494" s="21" t="s">
        <v>3063</v>
      </c>
      <c r="F1494" s="1">
        <v>1</v>
      </c>
      <c r="G1494" s="1">
        <v>1</v>
      </c>
      <c r="H1494" s="1">
        <v>66</v>
      </c>
      <c r="I1494" s="1">
        <v>230</v>
      </c>
      <c r="J1494" s="1">
        <v>60</v>
      </c>
      <c r="K1494" s="72" t="s">
        <v>6455</v>
      </c>
      <c r="L1494" s="81"/>
      <c r="M1494" s="78"/>
    </row>
    <row r="1495" spans="1:13">
      <c r="A1495" s="1">
        <v>100009401</v>
      </c>
      <c r="B1495" s="1" t="s">
        <v>1138</v>
      </c>
      <c r="C1495" s="1" t="s">
        <v>3032</v>
      </c>
      <c r="D1495" s="1" t="s">
        <v>3064</v>
      </c>
      <c r="E1495" s="21" t="s">
        <v>3065</v>
      </c>
      <c r="F1495" s="1">
        <v>1</v>
      </c>
      <c r="G1495" s="1">
        <v>1</v>
      </c>
      <c r="H1495" s="1">
        <v>260</v>
      </c>
      <c r="I1495" s="1">
        <v>400</v>
      </c>
      <c r="J1495" s="1">
        <v>100</v>
      </c>
      <c r="K1495" s="72" t="s">
        <v>6455</v>
      </c>
      <c r="L1495" s="81"/>
      <c r="M1495" s="78"/>
    </row>
    <row r="1496" spans="1:13">
      <c r="A1496" s="1">
        <v>100009409</v>
      </c>
      <c r="B1496" s="1" t="s">
        <v>1138</v>
      </c>
      <c r="C1496" s="1" t="s">
        <v>3032</v>
      </c>
      <c r="D1496" s="1" t="s">
        <v>3066</v>
      </c>
      <c r="E1496" s="21" t="s">
        <v>3067</v>
      </c>
      <c r="F1496" s="1">
        <v>1</v>
      </c>
      <c r="G1496" s="1">
        <v>1</v>
      </c>
      <c r="H1496" s="1">
        <v>462</v>
      </c>
      <c r="I1496" s="1">
        <v>800</v>
      </c>
      <c r="J1496" s="1">
        <v>200</v>
      </c>
      <c r="K1496" s="72" t="s">
        <v>6053</v>
      </c>
      <c r="L1496" s="81"/>
      <c r="M1496" s="78"/>
    </row>
    <row r="1497" spans="1:13">
      <c r="A1497" s="1">
        <v>100009416</v>
      </c>
      <c r="B1497" s="1" t="s">
        <v>1138</v>
      </c>
      <c r="C1497" s="1" t="s">
        <v>3032</v>
      </c>
      <c r="D1497" s="1" t="s">
        <v>12</v>
      </c>
      <c r="E1497" s="21" t="s">
        <v>3069</v>
      </c>
      <c r="F1497" s="1">
        <v>1</v>
      </c>
      <c r="G1497" s="1">
        <v>1</v>
      </c>
      <c r="H1497" s="1">
        <v>399</v>
      </c>
      <c r="I1497" s="1">
        <v>800</v>
      </c>
      <c r="J1497" s="1">
        <v>200</v>
      </c>
      <c r="K1497" s="72" t="s">
        <v>6053</v>
      </c>
      <c r="L1497" s="81"/>
      <c r="M1497" s="78"/>
    </row>
    <row r="1498" spans="1:13">
      <c r="A1498" s="1">
        <v>100009419</v>
      </c>
      <c r="B1498" s="1" t="s">
        <v>1138</v>
      </c>
      <c r="C1498" s="1" t="s">
        <v>3032</v>
      </c>
      <c r="D1498" s="1" t="s">
        <v>72</v>
      </c>
      <c r="E1498" s="21" t="s">
        <v>3070</v>
      </c>
      <c r="F1498" s="1">
        <v>1</v>
      </c>
      <c r="G1498" s="1">
        <v>1</v>
      </c>
      <c r="H1498" s="1">
        <v>567</v>
      </c>
      <c r="I1498" s="1">
        <v>800</v>
      </c>
      <c r="J1498" s="1">
        <v>200</v>
      </c>
      <c r="K1498" s="72" t="s">
        <v>6053</v>
      </c>
      <c r="L1498" s="81"/>
      <c r="M1498" s="78"/>
    </row>
    <row r="1499" spans="1:13">
      <c r="A1499" s="1">
        <v>100009436</v>
      </c>
      <c r="B1499" s="1" t="s">
        <v>1138</v>
      </c>
      <c r="C1499" s="1" t="s">
        <v>3032</v>
      </c>
      <c r="D1499" s="1" t="s">
        <v>12</v>
      </c>
      <c r="E1499" s="21" t="s">
        <v>3071</v>
      </c>
      <c r="F1499" s="1">
        <v>1</v>
      </c>
      <c r="G1499" s="1">
        <v>1</v>
      </c>
      <c r="H1499" s="1">
        <v>613</v>
      </c>
      <c r="I1499" s="1">
        <v>800</v>
      </c>
      <c r="J1499" s="1">
        <v>200</v>
      </c>
      <c r="K1499" s="72" t="s">
        <v>6053</v>
      </c>
      <c r="L1499" s="81"/>
      <c r="M1499" s="78"/>
    </row>
    <row r="1500" spans="1:13">
      <c r="A1500" s="1">
        <v>100009439</v>
      </c>
      <c r="B1500" s="1" t="s">
        <v>1138</v>
      </c>
      <c r="C1500" s="1" t="s">
        <v>3032</v>
      </c>
      <c r="D1500" s="1" t="s">
        <v>3072</v>
      </c>
      <c r="E1500" s="21" t="s">
        <v>3073</v>
      </c>
      <c r="F1500" s="1">
        <v>1</v>
      </c>
      <c r="G1500" s="1">
        <v>1</v>
      </c>
      <c r="H1500" s="1">
        <v>290</v>
      </c>
      <c r="I1500" s="1">
        <v>400</v>
      </c>
      <c r="J1500" s="1">
        <v>100</v>
      </c>
      <c r="K1500" s="72" t="s">
        <v>6455</v>
      </c>
      <c r="L1500" s="81"/>
      <c r="M1500" s="78"/>
    </row>
    <row r="1501" spans="1:13">
      <c r="A1501" s="1">
        <v>100009442</v>
      </c>
      <c r="B1501" s="1" t="s">
        <v>1138</v>
      </c>
      <c r="C1501" s="1" t="s">
        <v>3032</v>
      </c>
      <c r="D1501" s="1" t="s">
        <v>3074</v>
      </c>
      <c r="E1501" s="21" t="s">
        <v>3075</v>
      </c>
      <c r="F1501" s="1">
        <v>1</v>
      </c>
      <c r="G1501" s="1">
        <v>1</v>
      </c>
      <c r="H1501" s="1">
        <v>363</v>
      </c>
      <c r="I1501" s="1">
        <v>470</v>
      </c>
      <c r="J1501" s="1">
        <v>120</v>
      </c>
      <c r="K1501" s="72" t="s">
        <v>6455</v>
      </c>
      <c r="L1501" s="81"/>
      <c r="M1501" s="78"/>
    </row>
    <row r="1502" spans="1:13">
      <c r="A1502" s="1">
        <v>100009443</v>
      </c>
      <c r="B1502" s="1" t="s">
        <v>1138</v>
      </c>
      <c r="C1502" s="1" t="s">
        <v>3032</v>
      </c>
      <c r="D1502" s="1" t="s">
        <v>3076</v>
      </c>
      <c r="E1502" s="21" t="s">
        <v>3077</v>
      </c>
      <c r="F1502" s="1">
        <v>1</v>
      </c>
      <c r="G1502" s="1">
        <v>1</v>
      </c>
      <c r="H1502" s="1">
        <v>483</v>
      </c>
      <c r="I1502" s="1">
        <v>470</v>
      </c>
      <c r="J1502" s="1">
        <v>120</v>
      </c>
      <c r="K1502" s="72" t="s">
        <v>6455</v>
      </c>
      <c r="L1502" s="81"/>
      <c r="M1502" s="78"/>
    </row>
    <row r="1503" spans="1:13">
      <c r="A1503" s="1">
        <v>100009450</v>
      </c>
      <c r="B1503" s="1" t="s">
        <v>1138</v>
      </c>
      <c r="C1503" s="1" t="s">
        <v>3032</v>
      </c>
      <c r="D1503" s="1" t="s">
        <v>12</v>
      </c>
      <c r="E1503" s="21" t="s">
        <v>3078</v>
      </c>
      <c r="F1503" s="1">
        <v>1</v>
      </c>
      <c r="G1503" s="1">
        <v>1</v>
      </c>
      <c r="H1503" s="1">
        <v>949</v>
      </c>
      <c r="I1503" s="1">
        <v>800</v>
      </c>
      <c r="J1503" s="1">
        <v>200</v>
      </c>
      <c r="K1503" s="72" t="s">
        <v>6053</v>
      </c>
      <c r="L1503" s="81"/>
      <c r="M1503" s="78"/>
    </row>
    <row r="1504" spans="1:13">
      <c r="A1504" s="1">
        <v>100009457</v>
      </c>
      <c r="B1504" s="1" t="s">
        <v>1138</v>
      </c>
      <c r="C1504" s="1" t="s">
        <v>3032</v>
      </c>
      <c r="D1504" s="1" t="s">
        <v>238</v>
      </c>
      <c r="E1504" s="21" t="s">
        <v>3079</v>
      </c>
      <c r="F1504" s="1">
        <v>1</v>
      </c>
      <c r="G1504" s="1">
        <v>1</v>
      </c>
      <c r="H1504" s="1">
        <v>327</v>
      </c>
      <c r="I1504" s="1">
        <v>470</v>
      </c>
      <c r="J1504" s="1">
        <v>120</v>
      </c>
      <c r="K1504" s="72" t="s">
        <v>6455</v>
      </c>
      <c r="L1504" s="81"/>
      <c r="M1504" s="78"/>
    </row>
    <row r="1505" spans="1:13">
      <c r="A1505" s="1">
        <v>100009471</v>
      </c>
      <c r="B1505" s="1" t="s">
        <v>1138</v>
      </c>
      <c r="C1505" s="1" t="s">
        <v>3032</v>
      </c>
      <c r="D1505" s="1" t="s">
        <v>145</v>
      </c>
      <c r="E1505" s="21" t="s">
        <v>3083</v>
      </c>
      <c r="F1505" s="1">
        <v>1</v>
      </c>
      <c r="G1505" s="1">
        <v>1</v>
      </c>
      <c r="H1505" s="1">
        <v>531</v>
      </c>
      <c r="I1505" s="1">
        <v>800</v>
      </c>
      <c r="J1505" s="1">
        <v>200</v>
      </c>
      <c r="K1505" s="72" t="s">
        <v>6053</v>
      </c>
      <c r="L1505" s="81"/>
      <c r="M1505" s="78"/>
    </row>
    <row r="1506" spans="1:13">
      <c r="A1506" s="1">
        <v>100009475</v>
      </c>
      <c r="B1506" s="1" t="s">
        <v>1138</v>
      </c>
      <c r="C1506" s="1" t="s">
        <v>3032</v>
      </c>
      <c r="D1506" s="1" t="s">
        <v>97</v>
      </c>
      <c r="E1506" s="21" t="s">
        <v>3084</v>
      </c>
      <c r="F1506" s="1">
        <v>1</v>
      </c>
      <c r="G1506" s="1">
        <v>1</v>
      </c>
      <c r="H1506" s="1">
        <v>509</v>
      </c>
      <c r="I1506" s="1">
        <v>570</v>
      </c>
      <c r="J1506" s="1">
        <v>140</v>
      </c>
      <c r="K1506" s="72" t="s">
        <v>6455</v>
      </c>
      <c r="L1506" s="81"/>
      <c r="M1506" s="78"/>
    </row>
    <row r="1507" spans="1:13">
      <c r="A1507" s="1">
        <v>100009485</v>
      </c>
      <c r="B1507" s="1" t="s">
        <v>1138</v>
      </c>
      <c r="C1507" s="1" t="s">
        <v>3032</v>
      </c>
      <c r="D1507" s="1" t="s">
        <v>3085</v>
      </c>
      <c r="E1507" s="21" t="s">
        <v>3086</v>
      </c>
      <c r="F1507" s="1">
        <v>1</v>
      </c>
      <c r="G1507" s="1">
        <v>1</v>
      </c>
      <c r="H1507" s="1">
        <v>344</v>
      </c>
      <c r="I1507" s="1">
        <v>470</v>
      </c>
      <c r="J1507" s="1">
        <v>120</v>
      </c>
      <c r="K1507" s="72" t="s">
        <v>6455</v>
      </c>
      <c r="L1507" s="81"/>
      <c r="M1507" s="78"/>
    </row>
    <row r="1508" spans="1:13">
      <c r="A1508" s="1">
        <v>100009494</v>
      </c>
      <c r="B1508" s="1" t="s">
        <v>1138</v>
      </c>
      <c r="C1508" s="1" t="s">
        <v>3032</v>
      </c>
      <c r="D1508" s="1" t="s">
        <v>3090</v>
      </c>
      <c r="E1508" s="21" t="s">
        <v>3091</v>
      </c>
      <c r="F1508" s="1">
        <v>1</v>
      </c>
      <c r="G1508" s="1">
        <v>1</v>
      </c>
      <c r="H1508" s="1">
        <v>104</v>
      </c>
      <c r="I1508" s="1">
        <v>280</v>
      </c>
      <c r="J1508" s="1">
        <v>70</v>
      </c>
      <c r="K1508" s="72" t="s">
        <v>6455</v>
      </c>
      <c r="L1508" s="81"/>
      <c r="M1508" s="78"/>
    </row>
    <row r="1509" spans="1:13">
      <c r="A1509" s="1">
        <v>100009501</v>
      </c>
      <c r="B1509" s="1" t="s">
        <v>1138</v>
      </c>
      <c r="C1509" s="1" t="s">
        <v>3032</v>
      </c>
      <c r="D1509" s="1" t="s">
        <v>176</v>
      </c>
      <c r="E1509" s="21" t="s">
        <v>3092</v>
      </c>
      <c r="F1509" s="1">
        <v>1</v>
      </c>
      <c r="G1509" s="1">
        <v>1</v>
      </c>
      <c r="H1509" s="1">
        <v>240</v>
      </c>
      <c r="I1509" s="1">
        <v>400</v>
      </c>
      <c r="J1509" s="1">
        <v>100</v>
      </c>
      <c r="K1509" s="72" t="s">
        <v>6455</v>
      </c>
      <c r="L1509" s="81"/>
      <c r="M1509" s="78"/>
    </row>
    <row r="1510" spans="1:13">
      <c r="A1510" s="1">
        <v>100009505</v>
      </c>
      <c r="B1510" s="1" t="s">
        <v>1138</v>
      </c>
      <c r="C1510" s="1" t="s">
        <v>3032</v>
      </c>
      <c r="D1510" s="1" t="s">
        <v>3094</v>
      </c>
      <c r="E1510" s="21" t="s">
        <v>3095</v>
      </c>
      <c r="F1510" s="1">
        <v>1</v>
      </c>
      <c r="G1510" s="1">
        <v>1</v>
      </c>
      <c r="H1510" s="1">
        <v>25</v>
      </c>
      <c r="I1510" s="1">
        <v>150</v>
      </c>
      <c r="J1510" s="1">
        <v>40</v>
      </c>
      <c r="K1510" s="72" t="s">
        <v>6455</v>
      </c>
      <c r="L1510" s="81"/>
      <c r="M1510" s="78"/>
    </row>
    <row r="1511" spans="1:13">
      <c r="A1511" s="1">
        <v>100009517</v>
      </c>
      <c r="B1511" s="1" t="s">
        <v>1138</v>
      </c>
      <c r="C1511" s="1" t="s">
        <v>3032</v>
      </c>
      <c r="D1511" s="1" t="s">
        <v>3097</v>
      </c>
      <c r="E1511" s="21" t="s">
        <v>3098</v>
      </c>
      <c r="F1511" s="1">
        <v>1</v>
      </c>
      <c r="G1511" s="1">
        <v>1</v>
      </c>
      <c r="H1511" s="1">
        <v>148</v>
      </c>
      <c r="I1511" s="1">
        <v>280</v>
      </c>
      <c r="J1511" s="1">
        <v>70</v>
      </c>
      <c r="K1511" s="72" t="s">
        <v>6455</v>
      </c>
      <c r="L1511" s="81"/>
      <c r="M1511" s="78"/>
    </row>
    <row r="1512" spans="1:13">
      <c r="A1512" s="1">
        <v>100009526</v>
      </c>
      <c r="B1512" s="1" t="s">
        <v>1138</v>
      </c>
      <c r="C1512" s="1" t="s">
        <v>3032</v>
      </c>
      <c r="D1512" s="1" t="s">
        <v>3100</v>
      </c>
      <c r="E1512" s="21" t="s">
        <v>3101</v>
      </c>
      <c r="F1512" s="1">
        <v>1</v>
      </c>
      <c r="G1512" s="1">
        <v>1</v>
      </c>
      <c r="H1512" s="1">
        <v>163</v>
      </c>
      <c r="I1512" s="1">
        <v>280</v>
      </c>
      <c r="J1512" s="1">
        <v>70</v>
      </c>
      <c r="K1512" s="72" t="s">
        <v>6455</v>
      </c>
      <c r="L1512" s="81"/>
      <c r="M1512" s="78"/>
    </row>
    <row r="1513" spans="1:13">
      <c r="A1513" s="1">
        <v>100009528</v>
      </c>
      <c r="B1513" s="1" t="s">
        <v>1138</v>
      </c>
      <c r="C1513" s="1" t="s">
        <v>3032</v>
      </c>
      <c r="D1513" s="1" t="s">
        <v>12</v>
      </c>
      <c r="E1513" s="21" t="s">
        <v>3103</v>
      </c>
      <c r="F1513" s="1">
        <v>1</v>
      </c>
      <c r="G1513" s="1">
        <v>1</v>
      </c>
      <c r="H1513" s="1">
        <v>15</v>
      </c>
      <c r="I1513" s="1">
        <v>100</v>
      </c>
      <c r="J1513" s="1">
        <v>25</v>
      </c>
      <c r="K1513" s="72" t="s">
        <v>6455</v>
      </c>
      <c r="L1513" s="81"/>
      <c r="M1513" s="78"/>
    </row>
    <row r="1514" spans="1:13">
      <c r="A1514" s="1">
        <v>100009532</v>
      </c>
      <c r="B1514" s="1" t="s">
        <v>1138</v>
      </c>
      <c r="C1514" s="1" t="s">
        <v>3032</v>
      </c>
      <c r="D1514" s="1" t="s">
        <v>176</v>
      </c>
      <c r="E1514" s="21" t="s">
        <v>3105</v>
      </c>
      <c r="F1514" s="1">
        <v>1</v>
      </c>
      <c r="G1514" s="1">
        <v>1</v>
      </c>
      <c r="H1514" s="1">
        <v>26</v>
      </c>
      <c r="I1514" s="1">
        <v>800</v>
      </c>
      <c r="J1514" s="1">
        <v>200</v>
      </c>
      <c r="K1514" s="72" t="s">
        <v>6053</v>
      </c>
      <c r="L1514" s="81"/>
      <c r="M1514" s="78"/>
    </row>
    <row r="1515" spans="1:13">
      <c r="A1515" s="1">
        <v>100009536</v>
      </c>
      <c r="B1515" s="1" t="s">
        <v>1138</v>
      </c>
      <c r="C1515" s="1" t="s">
        <v>3032</v>
      </c>
      <c r="D1515" s="1" t="s">
        <v>176</v>
      </c>
      <c r="E1515" s="21" t="s">
        <v>3107</v>
      </c>
      <c r="F1515" s="1">
        <v>1</v>
      </c>
      <c r="G1515" s="1">
        <v>1</v>
      </c>
      <c r="H1515" s="1">
        <v>54</v>
      </c>
      <c r="I1515" s="1">
        <v>150</v>
      </c>
      <c r="J1515" s="1">
        <v>40</v>
      </c>
      <c r="K1515" s="72" t="s">
        <v>6455</v>
      </c>
      <c r="L1515" s="81"/>
      <c r="M1515" s="78"/>
    </row>
    <row r="1516" spans="1:13">
      <c r="A1516" s="1">
        <v>100009543</v>
      </c>
      <c r="B1516" s="1" t="s">
        <v>1138</v>
      </c>
      <c r="C1516" s="1" t="s">
        <v>3032</v>
      </c>
      <c r="D1516" s="1" t="s">
        <v>176</v>
      </c>
      <c r="E1516" s="21" t="s">
        <v>3109</v>
      </c>
      <c r="F1516" s="1">
        <v>1</v>
      </c>
      <c r="G1516" s="1">
        <v>1</v>
      </c>
      <c r="H1516" s="1">
        <v>22</v>
      </c>
      <c r="I1516" s="1">
        <v>800</v>
      </c>
      <c r="J1516" s="1">
        <v>200</v>
      </c>
      <c r="K1516" s="72" t="s">
        <v>6053</v>
      </c>
      <c r="L1516" s="81"/>
      <c r="M1516" s="78"/>
    </row>
    <row r="1517" spans="1:13">
      <c r="A1517" s="1">
        <v>100009547</v>
      </c>
      <c r="B1517" s="1" t="s">
        <v>1138</v>
      </c>
      <c r="C1517" s="1" t="s">
        <v>3032</v>
      </c>
      <c r="D1517" s="1" t="s">
        <v>3111</v>
      </c>
      <c r="E1517" s="21" t="s">
        <v>3112</v>
      </c>
      <c r="F1517" s="1">
        <v>1</v>
      </c>
      <c r="G1517" s="1">
        <v>1</v>
      </c>
      <c r="H1517" s="1">
        <v>153</v>
      </c>
      <c r="I1517" s="1">
        <v>280</v>
      </c>
      <c r="J1517" s="1">
        <v>70</v>
      </c>
      <c r="K1517" s="72" t="s">
        <v>6455</v>
      </c>
      <c r="L1517" s="81"/>
      <c r="M1517" s="78"/>
    </row>
    <row r="1518" spans="1:13">
      <c r="A1518" s="1">
        <v>100009552</v>
      </c>
      <c r="B1518" s="1" t="s">
        <v>1138</v>
      </c>
      <c r="C1518" s="1" t="s">
        <v>3032</v>
      </c>
      <c r="D1518" s="1" t="s">
        <v>176</v>
      </c>
      <c r="E1518" s="21" t="s">
        <v>3114</v>
      </c>
      <c r="F1518" s="1">
        <v>1</v>
      </c>
      <c r="G1518" s="1">
        <v>1</v>
      </c>
      <c r="H1518" s="1">
        <v>37</v>
      </c>
      <c r="I1518" s="1">
        <v>800</v>
      </c>
      <c r="J1518" s="1">
        <v>200</v>
      </c>
      <c r="K1518" s="72" t="s">
        <v>6053</v>
      </c>
      <c r="L1518" s="81"/>
      <c r="M1518" s="78"/>
    </row>
    <row r="1519" spans="1:13">
      <c r="A1519" s="1">
        <v>100009560</v>
      </c>
      <c r="B1519" s="1" t="s">
        <v>1138</v>
      </c>
      <c r="C1519" s="1" t="s">
        <v>3032</v>
      </c>
      <c r="D1519" s="1" t="s">
        <v>12</v>
      </c>
      <c r="E1519" s="21" t="s">
        <v>3116</v>
      </c>
      <c r="F1519" s="1">
        <v>1</v>
      </c>
      <c r="G1519" s="1">
        <v>1</v>
      </c>
      <c r="H1519" s="1">
        <v>281</v>
      </c>
      <c r="I1519" s="1">
        <v>800</v>
      </c>
      <c r="J1519" s="1">
        <v>200</v>
      </c>
      <c r="K1519" s="72" t="s">
        <v>6053</v>
      </c>
      <c r="L1519" s="81"/>
      <c r="M1519" s="78"/>
    </row>
    <row r="1520" spans="1:13">
      <c r="A1520" s="1">
        <v>100009570</v>
      </c>
      <c r="B1520" s="1" t="s">
        <v>1138</v>
      </c>
      <c r="C1520" s="1" t="s">
        <v>3032</v>
      </c>
      <c r="D1520" s="1" t="s">
        <v>3118</v>
      </c>
      <c r="E1520" s="21" t="s">
        <v>3119</v>
      </c>
      <c r="F1520" s="1">
        <v>1</v>
      </c>
      <c r="G1520" s="1">
        <v>1</v>
      </c>
      <c r="H1520" s="1">
        <v>393</v>
      </c>
      <c r="I1520" s="1">
        <v>470</v>
      </c>
      <c r="J1520" s="1">
        <v>120</v>
      </c>
      <c r="K1520" s="72" t="s">
        <v>6455</v>
      </c>
      <c r="L1520" s="81"/>
      <c r="M1520" s="78"/>
    </row>
    <row r="1521" spans="1:13">
      <c r="A1521" s="1">
        <v>100009575</v>
      </c>
      <c r="B1521" s="1" t="s">
        <v>1138</v>
      </c>
      <c r="C1521" s="1" t="s">
        <v>3032</v>
      </c>
      <c r="D1521" s="1" t="s">
        <v>12</v>
      </c>
      <c r="E1521" s="21" t="s">
        <v>3121</v>
      </c>
      <c r="F1521" s="1">
        <v>1</v>
      </c>
      <c r="G1521" s="1">
        <v>1</v>
      </c>
      <c r="H1521" s="1">
        <v>72</v>
      </c>
      <c r="I1521" s="1">
        <v>230</v>
      </c>
      <c r="J1521" s="1">
        <v>60</v>
      </c>
      <c r="K1521" s="72" t="s">
        <v>6455</v>
      </c>
      <c r="L1521" s="81"/>
      <c r="M1521" s="78"/>
    </row>
    <row r="1522" spans="1:13">
      <c r="A1522" s="1">
        <v>100009581</v>
      </c>
      <c r="B1522" s="1" t="s">
        <v>1138</v>
      </c>
      <c r="C1522" s="1" t="s">
        <v>3032</v>
      </c>
      <c r="D1522" s="1" t="s">
        <v>176</v>
      </c>
      <c r="E1522" s="21" t="s">
        <v>3123</v>
      </c>
      <c r="F1522" s="1">
        <v>1</v>
      </c>
      <c r="G1522" s="1">
        <v>1</v>
      </c>
      <c r="H1522" s="1">
        <v>20</v>
      </c>
      <c r="I1522" s="1">
        <v>100</v>
      </c>
      <c r="J1522" s="1">
        <v>25</v>
      </c>
      <c r="K1522" s="72" t="s">
        <v>6455</v>
      </c>
      <c r="L1522" s="81"/>
      <c r="M1522" s="78"/>
    </row>
    <row r="1523" spans="1:13">
      <c r="A1523" s="1">
        <v>100009588</v>
      </c>
      <c r="B1523" s="1" t="s">
        <v>1138</v>
      </c>
      <c r="C1523" s="1" t="s">
        <v>3032</v>
      </c>
      <c r="D1523" s="1" t="s">
        <v>176</v>
      </c>
      <c r="E1523" s="21" t="s">
        <v>3125</v>
      </c>
      <c r="F1523" s="1">
        <v>1</v>
      </c>
      <c r="G1523" s="1">
        <v>1</v>
      </c>
      <c r="H1523" s="1">
        <v>64</v>
      </c>
      <c r="I1523" s="1">
        <v>800</v>
      </c>
      <c r="J1523" s="1">
        <v>200</v>
      </c>
      <c r="K1523" s="72" t="s">
        <v>6053</v>
      </c>
      <c r="L1523" s="81"/>
      <c r="M1523" s="78"/>
    </row>
    <row r="1524" spans="1:13">
      <c r="A1524" s="1">
        <v>100009593</v>
      </c>
      <c r="B1524" s="1" t="s">
        <v>1138</v>
      </c>
      <c r="C1524" s="1" t="s">
        <v>3128</v>
      </c>
      <c r="D1524" s="1" t="s">
        <v>176</v>
      </c>
      <c r="E1524" s="21" t="s">
        <v>3127</v>
      </c>
      <c r="F1524" s="1">
        <v>1</v>
      </c>
      <c r="G1524" s="1">
        <v>1</v>
      </c>
      <c r="H1524" s="1">
        <v>104</v>
      </c>
      <c r="I1524" s="1">
        <v>800</v>
      </c>
      <c r="J1524" s="1">
        <v>200</v>
      </c>
      <c r="K1524" s="72" t="s">
        <v>6053</v>
      </c>
      <c r="L1524" s="81"/>
      <c r="M1524" s="78"/>
    </row>
    <row r="1525" spans="1:13">
      <c r="A1525" s="1">
        <v>100009598</v>
      </c>
      <c r="B1525" s="1" t="s">
        <v>1138</v>
      </c>
      <c r="C1525" s="1" t="s">
        <v>3128</v>
      </c>
      <c r="D1525" s="1" t="s">
        <v>3130</v>
      </c>
      <c r="E1525" s="21" t="s">
        <v>3131</v>
      </c>
      <c r="F1525" s="1">
        <v>1</v>
      </c>
      <c r="G1525" s="1">
        <v>1</v>
      </c>
      <c r="H1525" s="1">
        <v>513</v>
      </c>
      <c r="I1525" s="1">
        <v>800</v>
      </c>
      <c r="J1525" s="1">
        <v>200</v>
      </c>
      <c r="K1525" s="72" t="s">
        <v>6053</v>
      </c>
      <c r="L1525" s="81"/>
      <c r="M1525" s="78"/>
    </row>
    <row r="1526" spans="1:13">
      <c r="A1526" s="1">
        <v>100009601</v>
      </c>
      <c r="B1526" s="1" t="s">
        <v>1138</v>
      </c>
      <c r="C1526" s="1" t="s">
        <v>3128</v>
      </c>
      <c r="D1526" s="1" t="s">
        <v>2869</v>
      </c>
      <c r="E1526" s="21" t="s">
        <v>3132</v>
      </c>
      <c r="F1526" s="1">
        <v>1</v>
      </c>
      <c r="G1526" s="1">
        <v>1</v>
      </c>
      <c r="H1526" s="1">
        <v>216</v>
      </c>
      <c r="I1526" s="1">
        <v>800</v>
      </c>
      <c r="J1526" s="1">
        <v>200</v>
      </c>
      <c r="K1526" s="72" t="s">
        <v>6053</v>
      </c>
      <c r="L1526" s="81"/>
      <c r="M1526" s="78"/>
    </row>
    <row r="1527" spans="1:13">
      <c r="A1527" s="1">
        <v>100009609</v>
      </c>
      <c r="B1527" s="1" t="s">
        <v>1138</v>
      </c>
      <c r="C1527" s="1" t="s">
        <v>3128</v>
      </c>
      <c r="D1527" s="1" t="s">
        <v>1345</v>
      </c>
      <c r="E1527" s="21" t="s">
        <v>3133</v>
      </c>
      <c r="F1527" s="1">
        <v>1</v>
      </c>
      <c r="G1527" s="1">
        <v>1</v>
      </c>
      <c r="H1527" s="1">
        <v>99</v>
      </c>
      <c r="I1527" s="1">
        <v>800</v>
      </c>
      <c r="J1527" s="1">
        <v>200</v>
      </c>
      <c r="K1527" s="72" t="s">
        <v>6053</v>
      </c>
      <c r="L1527" s="81"/>
      <c r="M1527" s="78"/>
    </row>
    <row r="1528" spans="1:13">
      <c r="A1528" s="1">
        <v>100009617</v>
      </c>
      <c r="B1528" s="1" t="s">
        <v>1138</v>
      </c>
      <c r="C1528" s="1" t="s">
        <v>3128</v>
      </c>
      <c r="D1528" s="1" t="s">
        <v>3137</v>
      </c>
      <c r="E1528" s="21" t="s">
        <v>3138</v>
      </c>
      <c r="F1528" s="1">
        <v>1</v>
      </c>
      <c r="G1528" s="1">
        <v>1</v>
      </c>
      <c r="H1528" s="1">
        <v>135</v>
      </c>
      <c r="I1528" s="1">
        <v>280</v>
      </c>
      <c r="J1528" s="1">
        <v>70</v>
      </c>
      <c r="K1528" s="72" t="s">
        <v>6455</v>
      </c>
      <c r="L1528" s="81"/>
      <c r="M1528" s="78"/>
    </row>
    <row r="1529" spans="1:13">
      <c r="A1529" s="1">
        <v>100009620</v>
      </c>
      <c r="B1529" s="1" t="s">
        <v>1138</v>
      </c>
      <c r="C1529" s="1" t="s">
        <v>3128</v>
      </c>
      <c r="D1529" s="1" t="s">
        <v>3140</v>
      </c>
      <c r="E1529" s="21" t="s">
        <v>3141</v>
      </c>
      <c r="F1529" s="1">
        <v>1</v>
      </c>
      <c r="G1529" s="1">
        <v>1</v>
      </c>
      <c r="H1529" s="1">
        <v>195</v>
      </c>
      <c r="I1529" s="1">
        <v>800</v>
      </c>
      <c r="J1529" s="1">
        <v>200</v>
      </c>
      <c r="K1529" s="72" t="s">
        <v>6053</v>
      </c>
      <c r="L1529" s="81"/>
      <c r="M1529" s="78"/>
    </row>
    <row r="1530" spans="1:13">
      <c r="A1530" s="1">
        <v>100009629</v>
      </c>
      <c r="B1530" s="1" t="s">
        <v>1138</v>
      </c>
      <c r="C1530" s="1" t="s">
        <v>3128</v>
      </c>
      <c r="D1530" s="1" t="s">
        <v>46</v>
      </c>
      <c r="E1530" s="21" t="s">
        <v>3143</v>
      </c>
      <c r="F1530" s="1">
        <v>1</v>
      </c>
      <c r="G1530" s="1">
        <v>1</v>
      </c>
      <c r="H1530" s="1">
        <v>48</v>
      </c>
      <c r="I1530" s="1">
        <v>150</v>
      </c>
      <c r="J1530" s="1">
        <v>40</v>
      </c>
      <c r="K1530" s="72" t="s">
        <v>6455</v>
      </c>
      <c r="L1530" s="81"/>
      <c r="M1530" s="78"/>
    </row>
    <row r="1531" spans="1:13">
      <c r="A1531" s="1">
        <v>100009631</v>
      </c>
      <c r="B1531" s="1" t="s">
        <v>1138</v>
      </c>
      <c r="C1531" s="1" t="s">
        <v>3128</v>
      </c>
      <c r="D1531" s="1" t="s">
        <v>3144</v>
      </c>
      <c r="E1531" s="21" t="s">
        <v>3145</v>
      </c>
      <c r="F1531" s="1">
        <v>1</v>
      </c>
      <c r="G1531" s="1">
        <v>1</v>
      </c>
      <c r="H1531" s="1">
        <v>400</v>
      </c>
      <c r="I1531" s="1">
        <v>800</v>
      </c>
      <c r="J1531" s="1">
        <v>200</v>
      </c>
      <c r="K1531" s="72" t="s">
        <v>6053</v>
      </c>
      <c r="L1531" s="81"/>
      <c r="M1531" s="78"/>
    </row>
    <row r="1532" spans="1:13">
      <c r="A1532" s="1">
        <v>100009642</v>
      </c>
      <c r="B1532" s="1" t="s">
        <v>1138</v>
      </c>
      <c r="C1532" s="1" t="s">
        <v>3128</v>
      </c>
      <c r="D1532" s="1" t="s">
        <v>176</v>
      </c>
      <c r="E1532" s="21" t="s">
        <v>3146</v>
      </c>
      <c r="F1532" s="1">
        <v>1</v>
      </c>
      <c r="G1532" s="1">
        <v>1</v>
      </c>
      <c r="H1532" s="1">
        <v>16</v>
      </c>
      <c r="I1532" s="1">
        <v>100</v>
      </c>
      <c r="J1532" s="1">
        <v>25</v>
      </c>
      <c r="K1532" s="72" t="s">
        <v>6455</v>
      </c>
      <c r="L1532" s="81"/>
      <c r="M1532" s="78"/>
    </row>
    <row r="1533" spans="1:13">
      <c r="A1533" s="1">
        <v>100009646</v>
      </c>
      <c r="B1533" s="1" t="s">
        <v>1138</v>
      </c>
      <c r="C1533" s="1" t="s">
        <v>3128</v>
      </c>
      <c r="D1533" s="1" t="s">
        <v>3148</v>
      </c>
      <c r="E1533" s="21" t="s">
        <v>3149</v>
      </c>
      <c r="F1533" s="1">
        <v>1</v>
      </c>
      <c r="G1533" s="1">
        <v>1</v>
      </c>
      <c r="H1533" s="1">
        <v>109</v>
      </c>
      <c r="I1533" s="1">
        <v>800</v>
      </c>
      <c r="J1533" s="1">
        <v>200</v>
      </c>
      <c r="K1533" s="72" t="s">
        <v>6053</v>
      </c>
      <c r="L1533" s="81"/>
      <c r="M1533" s="78"/>
    </row>
    <row r="1534" spans="1:13">
      <c r="A1534" s="1">
        <v>100009652</v>
      </c>
      <c r="B1534" s="1" t="s">
        <v>1138</v>
      </c>
      <c r="C1534" s="1" t="s">
        <v>3128</v>
      </c>
      <c r="D1534" s="1" t="s">
        <v>3151</v>
      </c>
      <c r="E1534" s="21" t="s">
        <v>3152</v>
      </c>
      <c r="F1534" s="1">
        <v>1</v>
      </c>
      <c r="G1534" s="1">
        <v>1</v>
      </c>
      <c r="H1534" s="1">
        <v>204</v>
      </c>
      <c r="I1534" s="1">
        <v>800</v>
      </c>
      <c r="J1534" s="1">
        <v>200</v>
      </c>
      <c r="K1534" s="72" t="s">
        <v>6053</v>
      </c>
      <c r="L1534" s="81"/>
      <c r="M1534" s="78"/>
    </row>
    <row r="1535" spans="1:13">
      <c r="A1535" s="1">
        <v>100009662</v>
      </c>
      <c r="B1535" s="1" t="s">
        <v>1138</v>
      </c>
      <c r="C1535" s="1" t="s">
        <v>3155</v>
      </c>
      <c r="D1535" s="1" t="s">
        <v>12</v>
      </c>
      <c r="E1535" s="21" t="s">
        <v>3154</v>
      </c>
      <c r="F1535" s="1">
        <v>1</v>
      </c>
      <c r="G1535" s="1">
        <v>1</v>
      </c>
      <c r="H1535" s="1">
        <v>196</v>
      </c>
      <c r="I1535" s="1">
        <v>280</v>
      </c>
      <c r="J1535" s="1">
        <v>70</v>
      </c>
      <c r="K1535" s="72" t="s">
        <v>6455</v>
      </c>
      <c r="L1535" s="81"/>
      <c r="M1535" s="78"/>
    </row>
    <row r="1536" spans="1:13">
      <c r="A1536" s="1">
        <v>100009680</v>
      </c>
      <c r="B1536" s="1" t="s">
        <v>1138</v>
      </c>
      <c r="C1536" s="1" t="s">
        <v>3155</v>
      </c>
      <c r="D1536" s="1" t="s">
        <v>176</v>
      </c>
      <c r="E1536" s="21" t="s">
        <v>3157</v>
      </c>
      <c r="F1536" s="1">
        <v>1</v>
      </c>
      <c r="G1536" s="1">
        <v>1</v>
      </c>
      <c r="H1536" s="1">
        <v>322</v>
      </c>
      <c r="I1536" s="1">
        <v>470</v>
      </c>
      <c r="J1536" s="1">
        <v>120</v>
      </c>
      <c r="K1536" s="72" t="s">
        <v>6455</v>
      </c>
      <c r="L1536" s="81"/>
      <c r="M1536" s="78"/>
    </row>
    <row r="1537" spans="1:13">
      <c r="A1537" s="1">
        <v>100009683</v>
      </c>
      <c r="B1537" s="1" t="s">
        <v>1138</v>
      </c>
      <c r="C1537" s="1" t="s">
        <v>3155</v>
      </c>
      <c r="D1537" s="1" t="s">
        <v>100</v>
      </c>
      <c r="E1537" s="21" t="s">
        <v>3159</v>
      </c>
      <c r="F1537" s="1">
        <v>1</v>
      </c>
      <c r="G1537" s="1">
        <v>1</v>
      </c>
      <c r="H1537" s="1">
        <v>110</v>
      </c>
      <c r="I1537" s="1">
        <v>280</v>
      </c>
      <c r="J1537" s="1">
        <v>70</v>
      </c>
      <c r="K1537" s="72" t="s">
        <v>6455</v>
      </c>
      <c r="L1537" s="81"/>
      <c r="M1537" s="78"/>
    </row>
    <row r="1538" spans="1:13">
      <c r="A1538" s="1">
        <v>100009684</v>
      </c>
      <c r="B1538" s="1" t="s">
        <v>1138</v>
      </c>
      <c r="C1538" s="1" t="s">
        <v>3155</v>
      </c>
      <c r="D1538" s="1" t="s">
        <v>203</v>
      </c>
      <c r="E1538" s="21" t="s">
        <v>3159</v>
      </c>
      <c r="F1538" s="1">
        <v>1</v>
      </c>
      <c r="G1538" s="1">
        <v>1</v>
      </c>
      <c r="H1538" s="1">
        <v>235</v>
      </c>
      <c r="I1538" s="1">
        <v>400</v>
      </c>
      <c r="J1538" s="1">
        <v>100</v>
      </c>
      <c r="K1538" s="72" t="s">
        <v>6455</v>
      </c>
      <c r="L1538" s="81"/>
      <c r="M1538" s="78"/>
    </row>
    <row r="1539" spans="1:13">
      <c r="A1539" s="1">
        <v>100009687</v>
      </c>
      <c r="B1539" s="1" t="s">
        <v>1138</v>
      </c>
      <c r="C1539" s="1" t="s">
        <v>3155</v>
      </c>
      <c r="D1539" s="1" t="s">
        <v>46</v>
      </c>
      <c r="E1539" s="21" t="s">
        <v>3160</v>
      </c>
      <c r="F1539" s="1">
        <v>1</v>
      </c>
      <c r="G1539" s="1">
        <v>1</v>
      </c>
      <c r="H1539" s="1">
        <v>196</v>
      </c>
      <c r="I1539" s="1">
        <v>280</v>
      </c>
      <c r="J1539" s="1">
        <v>70</v>
      </c>
      <c r="K1539" s="72" t="s">
        <v>6455</v>
      </c>
      <c r="L1539" s="81"/>
      <c r="M1539" s="78"/>
    </row>
    <row r="1540" spans="1:13">
      <c r="A1540" s="1">
        <v>100009691</v>
      </c>
      <c r="B1540" s="1" t="s">
        <v>1138</v>
      </c>
      <c r="C1540" s="1" t="s">
        <v>3155</v>
      </c>
      <c r="D1540" s="1" t="s">
        <v>176</v>
      </c>
      <c r="E1540" s="21" t="s">
        <v>3161</v>
      </c>
      <c r="F1540" s="1">
        <v>1</v>
      </c>
      <c r="G1540" s="1">
        <v>1</v>
      </c>
      <c r="H1540" s="1">
        <v>795</v>
      </c>
      <c r="I1540" s="1">
        <v>740</v>
      </c>
      <c r="J1540" s="1">
        <v>190</v>
      </c>
      <c r="K1540" s="72" t="s">
        <v>6455</v>
      </c>
      <c r="L1540" s="81"/>
      <c r="M1540" s="78"/>
    </row>
    <row r="1541" spans="1:13">
      <c r="A1541" s="1">
        <v>100009694</v>
      </c>
      <c r="B1541" s="1" t="s">
        <v>1138</v>
      </c>
      <c r="C1541" s="1" t="s">
        <v>3155</v>
      </c>
      <c r="D1541" s="1" t="s">
        <v>3162</v>
      </c>
      <c r="E1541" s="21" t="s">
        <v>3163</v>
      </c>
      <c r="F1541" s="1">
        <v>1</v>
      </c>
      <c r="G1541" s="1">
        <v>1</v>
      </c>
      <c r="H1541" s="1">
        <v>727</v>
      </c>
      <c r="I1541" s="1">
        <v>740</v>
      </c>
      <c r="J1541" s="1">
        <v>190</v>
      </c>
      <c r="K1541" s="72" t="s">
        <v>6455</v>
      </c>
      <c r="L1541" s="81"/>
      <c r="M1541" s="78"/>
    </row>
    <row r="1542" spans="1:13">
      <c r="A1542" s="1">
        <v>100009698</v>
      </c>
      <c r="B1542" s="1" t="s">
        <v>1138</v>
      </c>
      <c r="C1542" s="1" t="s">
        <v>3155</v>
      </c>
      <c r="D1542" s="1" t="s">
        <v>3164</v>
      </c>
      <c r="E1542" s="21" t="s">
        <v>3728</v>
      </c>
      <c r="F1542" s="1">
        <v>2</v>
      </c>
      <c r="G1542" s="1">
        <v>1</v>
      </c>
      <c r="H1542" s="1">
        <v>203</v>
      </c>
      <c r="I1542" s="1">
        <v>400</v>
      </c>
      <c r="J1542" s="1">
        <v>100</v>
      </c>
      <c r="K1542" s="72" t="s">
        <v>6455</v>
      </c>
      <c r="L1542" s="81"/>
      <c r="M1542" s="78"/>
    </row>
    <row r="1543" spans="1:13">
      <c r="A1543" s="1">
        <v>100009698</v>
      </c>
      <c r="B1543" s="1" t="s">
        <v>1138</v>
      </c>
      <c r="C1543" s="1" t="s">
        <v>3155</v>
      </c>
      <c r="D1543" s="1" t="s">
        <v>3164</v>
      </c>
      <c r="E1543" s="21" t="s">
        <v>3165</v>
      </c>
      <c r="F1543" s="1">
        <v>2</v>
      </c>
      <c r="G1543" s="1">
        <v>1</v>
      </c>
      <c r="H1543" s="1">
        <v>256</v>
      </c>
      <c r="I1543" s="1">
        <v>400</v>
      </c>
      <c r="J1543" s="1">
        <v>100</v>
      </c>
      <c r="K1543" s="72" t="s">
        <v>6455</v>
      </c>
      <c r="L1543" s="81"/>
      <c r="M1543" s="78"/>
    </row>
    <row r="1544" spans="1:13">
      <c r="A1544" s="1">
        <v>100009701</v>
      </c>
      <c r="B1544" s="1" t="s">
        <v>1138</v>
      </c>
      <c r="C1544" s="1" t="s">
        <v>3155</v>
      </c>
      <c r="D1544" s="1" t="s">
        <v>3168</v>
      </c>
      <c r="E1544" s="21" t="s">
        <v>3169</v>
      </c>
      <c r="F1544" s="1">
        <v>1</v>
      </c>
      <c r="G1544" s="1">
        <v>1</v>
      </c>
      <c r="H1544" s="1">
        <v>317</v>
      </c>
      <c r="I1544" s="1">
        <v>470</v>
      </c>
      <c r="J1544" s="1">
        <v>120</v>
      </c>
      <c r="K1544" s="72" t="s">
        <v>6455</v>
      </c>
      <c r="L1544" s="81"/>
      <c r="M1544" s="78"/>
    </row>
    <row r="1545" spans="1:13">
      <c r="A1545" s="1">
        <v>100009702</v>
      </c>
      <c r="B1545" s="1" t="s">
        <v>1138</v>
      </c>
      <c r="C1545" s="1" t="s">
        <v>3155</v>
      </c>
      <c r="D1545" s="1" t="s">
        <v>46</v>
      </c>
      <c r="E1545" s="21" t="s">
        <v>3170</v>
      </c>
      <c r="F1545" s="1">
        <v>1</v>
      </c>
      <c r="G1545" s="1">
        <v>1</v>
      </c>
      <c r="H1545" s="1">
        <v>61</v>
      </c>
      <c r="I1545" s="1">
        <v>230</v>
      </c>
      <c r="J1545" s="1">
        <v>60</v>
      </c>
      <c r="K1545" s="72" t="s">
        <v>6455</v>
      </c>
      <c r="L1545" s="81"/>
      <c r="M1545" s="78"/>
    </row>
    <row r="1546" spans="1:13">
      <c r="A1546" s="1">
        <v>100009706</v>
      </c>
      <c r="B1546" s="1" t="s">
        <v>1138</v>
      </c>
      <c r="C1546" s="1" t="s">
        <v>3155</v>
      </c>
      <c r="D1546" s="1" t="s">
        <v>12</v>
      </c>
      <c r="E1546" s="21" t="s">
        <v>3171</v>
      </c>
      <c r="F1546" s="1">
        <v>1</v>
      </c>
      <c r="G1546" s="1">
        <v>1</v>
      </c>
      <c r="H1546" s="1">
        <v>382</v>
      </c>
      <c r="I1546" s="1">
        <v>470</v>
      </c>
      <c r="J1546" s="1">
        <v>120</v>
      </c>
      <c r="K1546" s="72" t="s">
        <v>6455</v>
      </c>
      <c r="L1546" s="81"/>
      <c r="M1546" s="78"/>
    </row>
    <row r="1547" spans="1:13">
      <c r="A1547" s="1">
        <v>100009716</v>
      </c>
      <c r="B1547" s="1" t="s">
        <v>1138</v>
      </c>
      <c r="C1547" s="1" t="s">
        <v>3155</v>
      </c>
      <c r="D1547" s="1" t="s">
        <v>176</v>
      </c>
      <c r="E1547" s="21" t="s">
        <v>3173</v>
      </c>
      <c r="F1547" s="1">
        <v>1</v>
      </c>
      <c r="G1547" s="1">
        <v>1</v>
      </c>
      <c r="H1547" s="1">
        <v>19</v>
      </c>
      <c r="I1547" s="1">
        <v>100</v>
      </c>
      <c r="J1547" s="1">
        <v>25</v>
      </c>
      <c r="K1547" s="72" t="s">
        <v>6455</v>
      </c>
      <c r="L1547" s="81"/>
      <c r="M1547" s="78"/>
    </row>
    <row r="1548" spans="1:13">
      <c r="A1548" s="1">
        <v>100009721</v>
      </c>
      <c r="B1548" s="1" t="s">
        <v>1138</v>
      </c>
      <c r="C1548" s="1" t="s">
        <v>3155</v>
      </c>
      <c r="D1548" s="1" t="s">
        <v>12</v>
      </c>
      <c r="E1548" s="21" t="s">
        <v>3175</v>
      </c>
      <c r="F1548" s="1">
        <v>1</v>
      </c>
      <c r="G1548" s="1">
        <v>1</v>
      </c>
      <c r="H1548" s="1">
        <v>208</v>
      </c>
      <c r="I1548" s="1">
        <v>400</v>
      </c>
      <c r="J1548" s="1">
        <v>100</v>
      </c>
      <c r="K1548" s="72" t="s">
        <v>6455</v>
      </c>
      <c r="L1548" s="81"/>
      <c r="M1548" s="78"/>
    </row>
    <row r="1549" spans="1:13">
      <c r="A1549" s="1">
        <v>100009724</v>
      </c>
      <c r="B1549" s="1" t="s">
        <v>1138</v>
      </c>
      <c r="C1549" s="1" t="s">
        <v>3155</v>
      </c>
      <c r="D1549" s="1" t="s">
        <v>12</v>
      </c>
      <c r="E1549" s="21" t="s">
        <v>3177</v>
      </c>
      <c r="F1549" s="1">
        <v>1</v>
      </c>
      <c r="G1549" s="1">
        <v>1</v>
      </c>
      <c r="H1549" s="1">
        <v>28</v>
      </c>
      <c r="I1549" s="1">
        <v>150</v>
      </c>
      <c r="J1549" s="1">
        <v>40</v>
      </c>
      <c r="K1549" s="72" t="s">
        <v>6455</v>
      </c>
      <c r="L1549" s="81"/>
      <c r="M1549" s="78"/>
    </row>
    <row r="1550" spans="1:13">
      <c r="A1550" s="1">
        <v>100009730</v>
      </c>
      <c r="B1550" s="1" t="s">
        <v>1138</v>
      </c>
      <c r="C1550" s="1" t="s">
        <v>3155</v>
      </c>
      <c r="D1550" s="1" t="s">
        <v>12</v>
      </c>
      <c r="E1550" s="21" t="s">
        <v>3179</v>
      </c>
      <c r="F1550" s="1">
        <v>1</v>
      </c>
      <c r="G1550" s="1">
        <v>1</v>
      </c>
      <c r="H1550" s="1">
        <v>31</v>
      </c>
      <c r="I1550" s="1">
        <v>150</v>
      </c>
      <c r="J1550" s="1">
        <v>40</v>
      </c>
      <c r="K1550" s="72" t="s">
        <v>6455</v>
      </c>
      <c r="L1550" s="81"/>
      <c r="M1550" s="78"/>
    </row>
    <row r="1551" spans="1:13">
      <c r="A1551" s="1">
        <v>100009752</v>
      </c>
      <c r="B1551" s="1" t="s">
        <v>1138</v>
      </c>
      <c r="C1551" s="1" t="s">
        <v>3155</v>
      </c>
      <c r="D1551" s="1" t="s">
        <v>3181</v>
      </c>
      <c r="E1551" s="21" t="s">
        <v>3182</v>
      </c>
      <c r="F1551" s="1">
        <v>1</v>
      </c>
      <c r="G1551" s="1">
        <v>1</v>
      </c>
      <c r="H1551" s="1">
        <v>254</v>
      </c>
      <c r="I1551" s="1">
        <v>400</v>
      </c>
      <c r="J1551" s="1">
        <v>100</v>
      </c>
      <c r="K1551" s="72" t="s">
        <v>6455</v>
      </c>
      <c r="L1551" s="81"/>
      <c r="M1551" s="78"/>
    </row>
    <row r="1552" spans="1:13">
      <c r="A1552" s="1">
        <v>100009758</v>
      </c>
      <c r="B1552" s="1" t="s">
        <v>1138</v>
      </c>
      <c r="C1552" s="1" t="s">
        <v>3155</v>
      </c>
      <c r="D1552" s="1" t="s">
        <v>176</v>
      </c>
      <c r="E1552" s="21" t="s">
        <v>3184</v>
      </c>
      <c r="F1552" s="1">
        <v>1</v>
      </c>
      <c r="G1552" s="1">
        <v>1</v>
      </c>
      <c r="H1552" s="1">
        <v>239</v>
      </c>
      <c r="I1552" s="1">
        <v>400</v>
      </c>
      <c r="J1552" s="1">
        <v>100</v>
      </c>
      <c r="K1552" s="72" t="s">
        <v>6455</v>
      </c>
      <c r="L1552" s="81"/>
      <c r="M1552" s="78"/>
    </row>
    <row r="1553" spans="1:13">
      <c r="A1553" s="1">
        <v>100009771</v>
      </c>
      <c r="B1553" s="1" t="s">
        <v>1138</v>
      </c>
      <c r="C1553" s="1" t="s">
        <v>3155</v>
      </c>
      <c r="D1553" s="1" t="s">
        <v>12</v>
      </c>
      <c r="E1553" s="21" t="s">
        <v>3188</v>
      </c>
      <c r="F1553" s="1">
        <v>1</v>
      </c>
      <c r="G1553" s="1">
        <v>1</v>
      </c>
      <c r="H1553" s="1">
        <v>252</v>
      </c>
      <c r="I1553" s="1">
        <v>400</v>
      </c>
      <c r="J1553" s="1">
        <v>100</v>
      </c>
      <c r="K1553" s="72" t="s">
        <v>6455</v>
      </c>
      <c r="L1553" s="81"/>
      <c r="M1553" s="78"/>
    </row>
    <row r="1554" spans="1:13">
      <c r="A1554" s="1">
        <v>100009773</v>
      </c>
      <c r="B1554" s="1" t="s">
        <v>1138</v>
      </c>
      <c r="C1554" s="1" t="s">
        <v>3155</v>
      </c>
      <c r="D1554" s="1" t="s">
        <v>46</v>
      </c>
      <c r="E1554" s="21" t="s">
        <v>3190</v>
      </c>
      <c r="F1554" s="1">
        <v>1</v>
      </c>
      <c r="G1554" s="1">
        <v>1</v>
      </c>
      <c r="H1554" s="1">
        <v>122</v>
      </c>
      <c r="I1554" s="1">
        <v>280</v>
      </c>
      <c r="J1554" s="1">
        <v>70</v>
      </c>
      <c r="K1554" s="72" t="s">
        <v>6455</v>
      </c>
      <c r="L1554" s="81"/>
      <c r="M1554" s="78"/>
    </row>
    <row r="1555" spans="1:13">
      <c r="A1555" s="1">
        <v>100009776</v>
      </c>
      <c r="B1555" s="1" t="s">
        <v>1138</v>
      </c>
      <c r="C1555" s="1" t="s">
        <v>3155</v>
      </c>
      <c r="D1555" s="1" t="s">
        <v>176</v>
      </c>
      <c r="E1555" s="21" t="s">
        <v>3191</v>
      </c>
      <c r="F1555" s="1">
        <v>1</v>
      </c>
      <c r="G1555" s="1">
        <v>1</v>
      </c>
      <c r="H1555" s="1">
        <v>179</v>
      </c>
      <c r="I1555" s="1">
        <v>280</v>
      </c>
      <c r="J1555" s="1">
        <v>70</v>
      </c>
      <c r="K1555" s="72" t="s">
        <v>6455</v>
      </c>
      <c r="L1555" s="81"/>
      <c r="M1555" s="78"/>
    </row>
    <row r="1556" spans="1:13">
      <c r="A1556" s="1">
        <v>100009781</v>
      </c>
      <c r="B1556" s="1" t="s">
        <v>1138</v>
      </c>
      <c r="C1556" s="1" t="s">
        <v>3155</v>
      </c>
      <c r="D1556" s="1" t="s">
        <v>12</v>
      </c>
      <c r="E1556" s="21" t="s">
        <v>3193</v>
      </c>
      <c r="F1556" s="1">
        <v>1</v>
      </c>
      <c r="G1556" s="1">
        <v>1</v>
      </c>
      <c r="H1556" s="1">
        <v>162</v>
      </c>
      <c r="I1556" s="1">
        <v>280</v>
      </c>
      <c r="J1556" s="1">
        <v>70</v>
      </c>
      <c r="K1556" s="72" t="s">
        <v>6455</v>
      </c>
      <c r="L1556" s="81"/>
      <c r="M1556" s="78"/>
    </row>
    <row r="1557" spans="1:13">
      <c r="A1557" s="1">
        <v>100009785</v>
      </c>
      <c r="B1557" s="1" t="s">
        <v>1138</v>
      </c>
      <c r="C1557" s="1" t="s">
        <v>3155</v>
      </c>
      <c r="D1557" s="1" t="s">
        <v>12</v>
      </c>
      <c r="E1557" s="21" t="s">
        <v>3195</v>
      </c>
      <c r="F1557" s="1">
        <v>1</v>
      </c>
      <c r="G1557" s="1">
        <v>1</v>
      </c>
      <c r="H1557" s="1">
        <v>225</v>
      </c>
      <c r="I1557" s="1">
        <v>400</v>
      </c>
      <c r="J1557" s="1">
        <v>100</v>
      </c>
      <c r="K1557" s="72" t="s">
        <v>6455</v>
      </c>
      <c r="L1557" s="81"/>
      <c r="M1557" s="78"/>
    </row>
    <row r="1558" spans="1:13">
      <c r="A1558" s="1">
        <v>100009789</v>
      </c>
      <c r="B1558" s="1" t="s">
        <v>1138</v>
      </c>
      <c r="C1558" s="1" t="s">
        <v>3155</v>
      </c>
      <c r="D1558" s="1" t="s">
        <v>3197</v>
      </c>
      <c r="E1558" s="21" t="s">
        <v>3198</v>
      </c>
      <c r="F1558" s="1">
        <v>1</v>
      </c>
      <c r="G1558" s="1">
        <v>1</v>
      </c>
      <c r="H1558" s="1">
        <v>390</v>
      </c>
      <c r="I1558" s="1">
        <v>470</v>
      </c>
      <c r="J1558" s="1">
        <v>120</v>
      </c>
      <c r="K1558" s="72" t="s">
        <v>6455</v>
      </c>
      <c r="L1558" s="81"/>
      <c r="M1558" s="78"/>
    </row>
    <row r="1559" spans="1:13">
      <c r="A1559" s="1">
        <v>100009792</v>
      </c>
      <c r="B1559" s="1" t="s">
        <v>1138</v>
      </c>
      <c r="C1559" s="1" t="s">
        <v>3155</v>
      </c>
      <c r="D1559" s="1" t="s">
        <v>842</v>
      </c>
      <c r="E1559" s="21" t="s">
        <v>3200</v>
      </c>
      <c r="F1559" s="1">
        <v>1</v>
      </c>
      <c r="G1559" s="1">
        <v>1</v>
      </c>
      <c r="H1559" s="1">
        <v>17</v>
      </c>
      <c r="I1559" s="1">
        <v>100</v>
      </c>
      <c r="J1559" s="1">
        <v>25</v>
      </c>
      <c r="K1559" s="72" t="s">
        <v>6455</v>
      </c>
      <c r="L1559" s="81"/>
      <c r="M1559" s="78"/>
    </row>
    <row r="1560" spans="1:13">
      <c r="A1560" s="1">
        <v>100009794</v>
      </c>
      <c r="B1560" s="1" t="s">
        <v>1138</v>
      </c>
      <c r="C1560" s="1" t="s">
        <v>3155</v>
      </c>
      <c r="D1560" s="1" t="s">
        <v>670</v>
      </c>
      <c r="E1560" s="21" t="s">
        <v>3200</v>
      </c>
      <c r="F1560" s="1">
        <v>1</v>
      </c>
      <c r="G1560" s="1">
        <v>1</v>
      </c>
      <c r="H1560" s="1">
        <v>71</v>
      </c>
      <c r="I1560" s="1">
        <v>230</v>
      </c>
      <c r="J1560" s="1">
        <v>60</v>
      </c>
      <c r="K1560" s="72" t="s">
        <v>6455</v>
      </c>
      <c r="L1560" s="81"/>
      <c r="M1560" s="78"/>
    </row>
    <row r="1561" spans="1:13">
      <c r="A1561" s="1">
        <v>100009795</v>
      </c>
      <c r="B1561" s="1" t="s">
        <v>1138</v>
      </c>
      <c r="C1561" s="1" t="s">
        <v>3155</v>
      </c>
      <c r="D1561" s="1" t="s">
        <v>673</v>
      </c>
      <c r="E1561" s="21" t="s">
        <v>3200</v>
      </c>
      <c r="F1561" s="1">
        <v>1</v>
      </c>
      <c r="G1561" s="1">
        <v>1</v>
      </c>
      <c r="H1561" s="1">
        <v>40</v>
      </c>
      <c r="I1561" s="1">
        <v>150</v>
      </c>
      <c r="J1561" s="1">
        <v>40</v>
      </c>
      <c r="K1561" s="72" t="s">
        <v>6455</v>
      </c>
      <c r="L1561" s="81"/>
      <c r="M1561" s="78"/>
    </row>
    <row r="1562" spans="1:13">
      <c r="A1562" s="1">
        <v>100009804</v>
      </c>
      <c r="B1562" s="1" t="s">
        <v>1138</v>
      </c>
      <c r="C1562" s="1" t="s">
        <v>3155</v>
      </c>
      <c r="D1562" s="1" t="s">
        <v>176</v>
      </c>
      <c r="E1562" s="21" t="s">
        <v>3201</v>
      </c>
      <c r="F1562" s="1">
        <v>1</v>
      </c>
      <c r="G1562" s="1">
        <v>1</v>
      </c>
      <c r="H1562" s="1">
        <v>194</v>
      </c>
      <c r="I1562" s="1">
        <v>280</v>
      </c>
      <c r="J1562" s="1">
        <v>70</v>
      </c>
      <c r="K1562" s="72" t="s">
        <v>6455</v>
      </c>
      <c r="L1562" s="81"/>
      <c r="M1562" s="78"/>
    </row>
    <row r="1563" spans="1:13">
      <c r="A1563" s="1">
        <v>100009808</v>
      </c>
      <c r="B1563" s="1" t="s">
        <v>1138</v>
      </c>
      <c r="C1563" s="1" t="s">
        <v>3205</v>
      </c>
      <c r="D1563" s="1" t="s">
        <v>3203</v>
      </c>
      <c r="E1563" s="21" t="s">
        <v>3204</v>
      </c>
      <c r="F1563" s="1">
        <v>1</v>
      </c>
      <c r="G1563" s="1">
        <v>1</v>
      </c>
      <c r="H1563" s="1">
        <v>459</v>
      </c>
      <c r="I1563" s="1">
        <v>470</v>
      </c>
      <c r="J1563" s="1">
        <v>120</v>
      </c>
      <c r="K1563" s="72" t="s">
        <v>6455</v>
      </c>
      <c r="L1563" s="81"/>
      <c r="M1563" s="78"/>
    </row>
    <row r="1564" spans="1:13">
      <c r="A1564" s="1">
        <v>100009813</v>
      </c>
      <c r="B1564" s="1" t="s">
        <v>1138</v>
      </c>
      <c r="C1564" s="1" t="s">
        <v>3205</v>
      </c>
      <c r="D1564" s="1" t="s">
        <v>12</v>
      </c>
      <c r="E1564" s="21" t="s">
        <v>3207</v>
      </c>
      <c r="F1564" s="1">
        <v>1</v>
      </c>
      <c r="G1564" s="1">
        <v>1</v>
      </c>
      <c r="H1564" s="1">
        <v>393</v>
      </c>
      <c r="I1564" s="1">
        <v>470</v>
      </c>
      <c r="J1564" s="1">
        <v>120</v>
      </c>
      <c r="K1564" s="72" t="s">
        <v>6455</v>
      </c>
      <c r="L1564" s="81"/>
      <c r="M1564" s="78"/>
    </row>
    <row r="1565" spans="1:13">
      <c r="A1565" s="1">
        <v>100009823</v>
      </c>
      <c r="B1565" s="1" t="s">
        <v>1138</v>
      </c>
      <c r="C1565" s="1" t="s">
        <v>3205</v>
      </c>
      <c r="D1565" s="1" t="s">
        <v>46</v>
      </c>
      <c r="E1565" s="21" t="s">
        <v>3208</v>
      </c>
      <c r="F1565" s="1">
        <v>1</v>
      </c>
      <c r="G1565" s="1">
        <v>1</v>
      </c>
      <c r="H1565" s="1">
        <v>25</v>
      </c>
      <c r="I1565" s="1">
        <v>150</v>
      </c>
      <c r="J1565" s="1">
        <v>40</v>
      </c>
      <c r="K1565" s="72" t="s">
        <v>6455</v>
      </c>
      <c r="L1565" s="81"/>
      <c r="M1565" s="78"/>
    </row>
    <row r="1566" spans="1:13">
      <c r="A1566" s="1">
        <v>100009827</v>
      </c>
      <c r="B1566" s="1" t="s">
        <v>1138</v>
      </c>
      <c r="C1566" s="1" t="s">
        <v>3205</v>
      </c>
      <c r="D1566" s="1" t="s">
        <v>3209</v>
      </c>
      <c r="E1566" s="21" t="s">
        <v>3210</v>
      </c>
      <c r="F1566" s="1">
        <v>2</v>
      </c>
      <c r="G1566" s="1">
        <v>1</v>
      </c>
      <c r="H1566" s="1">
        <v>25</v>
      </c>
      <c r="I1566" s="1">
        <v>150</v>
      </c>
      <c r="J1566" s="1">
        <v>40</v>
      </c>
      <c r="K1566" s="72" t="s">
        <v>6455</v>
      </c>
      <c r="L1566" s="81"/>
      <c r="M1566" s="78"/>
    </row>
    <row r="1567" spans="1:13">
      <c r="A1567" s="1">
        <v>100009827</v>
      </c>
      <c r="B1567" s="1" t="s">
        <v>1138</v>
      </c>
      <c r="C1567" s="1" t="s">
        <v>3205</v>
      </c>
      <c r="D1567" s="1" t="s">
        <v>3209</v>
      </c>
      <c r="E1567" s="21" t="s">
        <v>3212</v>
      </c>
      <c r="F1567" s="1">
        <v>2</v>
      </c>
      <c r="G1567" s="1">
        <v>1</v>
      </c>
      <c r="H1567" s="1">
        <v>20</v>
      </c>
      <c r="I1567" s="1">
        <v>100</v>
      </c>
      <c r="J1567" s="1">
        <v>25</v>
      </c>
      <c r="K1567" s="72" t="s">
        <v>6455</v>
      </c>
      <c r="L1567" s="81"/>
      <c r="M1567" s="78"/>
    </row>
    <row r="1568" spans="1:13">
      <c r="A1568" s="1">
        <v>100009831</v>
      </c>
      <c r="B1568" s="1" t="s">
        <v>1138</v>
      </c>
      <c r="C1568" s="1" t="s">
        <v>3205</v>
      </c>
      <c r="D1568" s="1" t="s">
        <v>3211</v>
      </c>
      <c r="E1568" s="21" t="s">
        <v>3212</v>
      </c>
      <c r="F1568" s="1">
        <v>1</v>
      </c>
      <c r="G1568" s="1">
        <v>1</v>
      </c>
      <c r="H1568" s="1">
        <v>222</v>
      </c>
      <c r="I1568" s="1">
        <v>400</v>
      </c>
      <c r="J1568" s="1">
        <v>100</v>
      </c>
      <c r="K1568" s="72" t="s">
        <v>6455</v>
      </c>
      <c r="L1568" s="81"/>
      <c r="M1568" s="78"/>
    </row>
    <row r="1569" spans="1:13">
      <c r="A1569" s="1">
        <v>100009839</v>
      </c>
      <c r="B1569" s="1" t="s">
        <v>1138</v>
      </c>
      <c r="C1569" s="1" t="s">
        <v>3205</v>
      </c>
      <c r="D1569" s="1" t="s">
        <v>18</v>
      </c>
      <c r="E1569" s="21" t="s">
        <v>3216</v>
      </c>
      <c r="F1569" s="1">
        <v>1</v>
      </c>
      <c r="G1569" s="1">
        <v>1</v>
      </c>
      <c r="H1569" s="1">
        <v>100</v>
      </c>
      <c r="I1569" s="1">
        <v>280</v>
      </c>
      <c r="J1569" s="1">
        <v>70</v>
      </c>
      <c r="K1569" s="72" t="s">
        <v>6455</v>
      </c>
      <c r="L1569" s="81"/>
      <c r="M1569" s="78"/>
    </row>
    <row r="1570" spans="1:13">
      <c r="A1570" s="1">
        <v>100009841</v>
      </c>
      <c r="B1570" s="1" t="s">
        <v>1138</v>
      </c>
      <c r="C1570" s="1" t="s">
        <v>3205</v>
      </c>
      <c r="D1570" s="1" t="s">
        <v>12</v>
      </c>
      <c r="E1570" s="21" t="s">
        <v>3217</v>
      </c>
      <c r="F1570" s="1">
        <v>1</v>
      </c>
      <c r="G1570" s="1">
        <v>1</v>
      </c>
      <c r="H1570" s="1">
        <v>464</v>
      </c>
      <c r="I1570" s="1">
        <v>470</v>
      </c>
      <c r="J1570" s="1">
        <v>120</v>
      </c>
      <c r="K1570" s="72" t="s">
        <v>6455</v>
      </c>
      <c r="L1570" s="81"/>
      <c r="M1570" s="78"/>
    </row>
    <row r="1571" spans="1:13">
      <c r="A1571" s="1">
        <v>100009843</v>
      </c>
      <c r="B1571" s="1" t="s">
        <v>1138</v>
      </c>
      <c r="C1571" s="1" t="s">
        <v>3205</v>
      </c>
      <c r="D1571" s="1" t="s">
        <v>3218</v>
      </c>
      <c r="E1571" s="21" t="s">
        <v>3219</v>
      </c>
      <c r="F1571" s="1">
        <v>1</v>
      </c>
      <c r="G1571" s="1">
        <v>1</v>
      </c>
      <c r="H1571" s="1">
        <v>69</v>
      </c>
      <c r="I1571" s="1">
        <v>230</v>
      </c>
      <c r="J1571" s="1">
        <v>60</v>
      </c>
      <c r="K1571" s="72" t="s">
        <v>6455</v>
      </c>
      <c r="L1571" s="81"/>
      <c r="M1571" s="78"/>
    </row>
    <row r="1572" spans="1:13">
      <c r="A1572" s="1">
        <v>100009852</v>
      </c>
      <c r="B1572" s="1" t="s">
        <v>1138</v>
      </c>
      <c r="C1572" s="1" t="s">
        <v>3205</v>
      </c>
      <c r="D1572" s="1" t="s">
        <v>176</v>
      </c>
      <c r="E1572" s="21" t="s">
        <v>3221</v>
      </c>
      <c r="F1572" s="1">
        <v>1</v>
      </c>
      <c r="G1572" s="1">
        <v>1</v>
      </c>
      <c r="H1572" s="1">
        <v>215</v>
      </c>
      <c r="I1572" s="1">
        <v>400</v>
      </c>
      <c r="J1572" s="1">
        <v>100</v>
      </c>
      <c r="K1572" s="72" t="s">
        <v>6455</v>
      </c>
      <c r="L1572" s="81"/>
      <c r="M1572" s="78"/>
    </row>
    <row r="1573" spans="1:13">
      <c r="A1573" s="1">
        <v>100009856</v>
      </c>
      <c r="B1573" s="1" t="s">
        <v>1138</v>
      </c>
      <c r="C1573" s="1" t="s">
        <v>3205</v>
      </c>
      <c r="D1573" s="1" t="s">
        <v>176</v>
      </c>
      <c r="E1573" s="21" t="s">
        <v>3223</v>
      </c>
      <c r="F1573" s="1">
        <v>1</v>
      </c>
      <c r="G1573" s="1">
        <v>1</v>
      </c>
      <c r="H1573" s="1">
        <v>468</v>
      </c>
      <c r="I1573" s="1">
        <v>470</v>
      </c>
      <c r="J1573" s="1">
        <v>120</v>
      </c>
      <c r="K1573" s="72" t="s">
        <v>6455</v>
      </c>
      <c r="L1573" s="81"/>
      <c r="M1573" s="78"/>
    </row>
    <row r="1574" spans="1:13">
      <c r="A1574" s="1">
        <v>100009866</v>
      </c>
      <c r="B1574" s="1" t="s">
        <v>1138</v>
      </c>
      <c r="C1574" s="1" t="s">
        <v>3205</v>
      </c>
      <c r="D1574" s="1" t="s">
        <v>12</v>
      </c>
      <c r="E1574" s="21" t="s">
        <v>3224</v>
      </c>
      <c r="F1574" s="1">
        <v>1</v>
      </c>
      <c r="G1574" s="1">
        <v>1</v>
      </c>
      <c r="H1574" s="1">
        <v>239</v>
      </c>
      <c r="I1574" s="1">
        <v>400</v>
      </c>
      <c r="J1574" s="1">
        <v>100</v>
      </c>
      <c r="K1574" s="72" t="s">
        <v>6455</v>
      </c>
      <c r="L1574" s="81"/>
      <c r="M1574" s="78"/>
    </row>
    <row r="1575" spans="1:13">
      <c r="A1575" s="1">
        <v>100009872</v>
      </c>
      <c r="B1575" s="1" t="s">
        <v>1138</v>
      </c>
      <c r="C1575" s="1" t="s">
        <v>3205</v>
      </c>
      <c r="D1575" s="1" t="s">
        <v>12</v>
      </c>
      <c r="E1575" s="21" t="s">
        <v>3226</v>
      </c>
      <c r="F1575" s="1">
        <v>1</v>
      </c>
      <c r="G1575" s="1">
        <v>1</v>
      </c>
      <c r="H1575" s="1">
        <v>20</v>
      </c>
      <c r="I1575" s="1">
        <v>100</v>
      </c>
      <c r="J1575" s="1">
        <v>25</v>
      </c>
      <c r="K1575" s="72" t="s">
        <v>6455</v>
      </c>
      <c r="L1575" s="81"/>
      <c r="M1575" s="78"/>
    </row>
    <row r="1576" spans="1:13">
      <c r="A1576" s="1">
        <v>100009878</v>
      </c>
      <c r="B1576" s="1" t="s">
        <v>1138</v>
      </c>
      <c r="C1576" s="1" t="s">
        <v>3205</v>
      </c>
      <c r="D1576" s="1" t="s">
        <v>12</v>
      </c>
      <c r="E1576" s="21" t="s">
        <v>3228</v>
      </c>
      <c r="F1576" s="1">
        <v>1</v>
      </c>
      <c r="G1576" s="1">
        <v>1</v>
      </c>
      <c r="H1576" s="1">
        <v>82</v>
      </c>
      <c r="I1576" s="1">
        <v>230</v>
      </c>
      <c r="J1576" s="1">
        <v>60</v>
      </c>
      <c r="K1576" s="72" t="s">
        <v>6455</v>
      </c>
      <c r="L1576" s="81"/>
      <c r="M1576" s="78"/>
    </row>
    <row r="1577" spans="1:13">
      <c r="A1577" s="1">
        <v>100009897</v>
      </c>
      <c r="B1577" s="1" t="s">
        <v>1138</v>
      </c>
      <c r="C1577" s="1" t="s">
        <v>3231</v>
      </c>
      <c r="D1577" s="1" t="s">
        <v>176</v>
      </c>
      <c r="E1577" s="21" t="s">
        <v>3230</v>
      </c>
      <c r="F1577" s="1">
        <v>1</v>
      </c>
      <c r="G1577" s="1">
        <v>1</v>
      </c>
      <c r="H1577" s="1">
        <v>269</v>
      </c>
      <c r="I1577" s="1">
        <v>400</v>
      </c>
      <c r="J1577" s="1">
        <v>100</v>
      </c>
      <c r="K1577" s="72" t="s">
        <v>6455</v>
      </c>
      <c r="L1577" s="81"/>
      <c r="M1577" s="78"/>
    </row>
    <row r="1578" spans="1:13">
      <c r="A1578" s="1">
        <v>100009900</v>
      </c>
      <c r="B1578" s="1" t="s">
        <v>1138</v>
      </c>
      <c r="C1578" s="1" t="s">
        <v>3231</v>
      </c>
      <c r="D1578" s="1" t="s">
        <v>176</v>
      </c>
      <c r="E1578" s="21" t="s">
        <v>3233</v>
      </c>
      <c r="F1578" s="1">
        <v>1</v>
      </c>
      <c r="G1578" s="1">
        <v>1</v>
      </c>
      <c r="H1578" s="1">
        <v>86</v>
      </c>
      <c r="I1578" s="1">
        <v>230</v>
      </c>
      <c r="J1578" s="1">
        <v>60</v>
      </c>
      <c r="K1578" s="72" t="s">
        <v>6455</v>
      </c>
      <c r="L1578" s="81"/>
      <c r="M1578" s="78"/>
    </row>
    <row r="1579" spans="1:13">
      <c r="A1579" s="1">
        <v>100009907</v>
      </c>
      <c r="B1579" s="1" t="s">
        <v>1138</v>
      </c>
      <c r="C1579" s="1" t="s">
        <v>3231</v>
      </c>
      <c r="D1579" s="1" t="s">
        <v>12</v>
      </c>
      <c r="E1579" s="21" t="s">
        <v>3235</v>
      </c>
      <c r="F1579" s="1">
        <v>1</v>
      </c>
      <c r="G1579" s="1">
        <v>1</v>
      </c>
      <c r="H1579" s="1">
        <v>15</v>
      </c>
      <c r="I1579" s="1">
        <v>100</v>
      </c>
      <c r="J1579" s="1">
        <v>25</v>
      </c>
      <c r="K1579" s="72" t="s">
        <v>6455</v>
      </c>
      <c r="L1579" s="81"/>
      <c r="M1579" s="78"/>
    </row>
    <row r="1580" spans="1:13">
      <c r="A1580" s="1">
        <v>100009922</v>
      </c>
      <c r="B1580" s="1" t="s">
        <v>1138</v>
      </c>
      <c r="C1580" s="1" t="s">
        <v>3231</v>
      </c>
      <c r="D1580" s="1" t="s">
        <v>176</v>
      </c>
      <c r="E1580" s="21" t="s">
        <v>3239</v>
      </c>
      <c r="F1580" s="1">
        <v>1</v>
      </c>
      <c r="G1580" s="1">
        <v>1</v>
      </c>
      <c r="H1580" s="1">
        <v>146</v>
      </c>
      <c r="I1580" s="1">
        <v>280</v>
      </c>
      <c r="J1580" s="1">
        <v>70</v>
      </c>
      <c r="K1580" s="72" t="s">
        <v>6455</v>
      </c>
      <c r="L1580" s="81"/>
      <c r="M1580" s="78"/>
    </row>
    <row r="1581" spans="1:13">
      <c r="A1581" s="1">
        <v>100009926</v>
      </c>
      <c r="B1581" s="1" t="s">
        <v>1138</v>
      </c>
      <c r="C1581" s="1" t="s">
        <v>3231</v>
      </c>
      <c r="D1581" s="1" t="s">
        <v>176</v>
      </c>
      <c r="E1581" s="21" t="s">
        <v>3241</v>
      </c>
      <c r="F1581" s="1">
        <v>1</v>
      </c>
      <c r="G1581" s="1">
        <v>1</v>
      </c>
      <c r="H1581" s="1">
        <v>35</v>
      </c>
      <c r="I1581" s="1">
        <v>150</v>
      </c>
      <c r="J1581" s="1">
        <v>40</v>
      </c>
      <c r="K1581" s="72" t="s">
        <v>6455</v>
      </c>
      <c r="L1581" s="81"/>
      <c r="M1581" s="78"/>
    </row>
    <row r="1582" spans="1:13">
      <c r="A1582" s="1">
        <v>100009929</v>
      </c>
      <c r="B1582" s="1" t="s">
        <v>1138</v>
      </c>
      <c r="C1582" s="1" t="s">
        <v>3231</v>
      </c>
      <c r="D1582" s="1" t="s">
        <v>750</v>
      </c>
      <c r="E1582" s="21" t="s">
        <v>3243</v>
      </c>
      <c r="F1582" s="1">
        <v>1</v>
      </c>
      <c r="G1582" s="1">
        <v>1</v>
      </c>
      <c r="H1582" s="1">
        <v>212</v>
      </c>
      <c r="I1582" s="1">
        <v>400</v>
      </c>
      <c r="J1582" s="1">
        <v>100</v>
      </c>
      <c r="K1582" s="72" t="s">
        <v>6455</v>
      </c>
      <c r="L1582" s="81"/>
      <c r="M1582" s="78"/>
    </row>
    <row r="1583" spans="1:13">
      <c r="A1583" s="1">
        <v>100009931</v>
      </c>
      <c r="B1583" s="1" t="s">
        <v>1138</v>
      </c>
      <c r="C1583" s="1" t="s">
        <v>3231</v>
      </c>
      <c r="D1583" s="1" t="s">
        <v>3244</v>
      </c>
      <c r="E1583" s="21" t="s">
        <v>3245</v>
      </c>
      <c r="F1583" s="1">
        <v>1</v>
      </c>
      <c r="G1583" s="1">
        <v>1</v>
      </c>
      <c r="H1583" s="1">
        <v>449</v>
      </c>
      <c r="I1583" s="1">
        <v>470</v>
      </c>
      <c r="J1583" s="1">
        <v>120</v>
      </c>
      <c r="K1583" s="72" t="s">
        <v>6455</v>
      </c>
      <c r="L1583" s="81"/>
      <c r="M1583" s="78"/>
    </row>
    <row r="1584" spans="1:13">
      <c r="A1584" s="1">
        <v>100009934</v>
      </c>
      <c r="B1584" s="1" t="s">
        <v>1138</v>
      </c>
      <c r="C1584" s="1" t="s">
        <v>3231</v>
      </c>
      <c r="D1584" s="1" t="s">
        <v>3047</v>
      </c>
      <c r="E1584" s="21" t="s">
        <v>3243</v>
      </c>
      <c r="F1584" s="1">
        <v>1</v>
      </c>
      <c r="G1584" s="1">
        <v>1</v>
      </c>
      <c r="H1584" s="1">
        <v>109</v>
      </c>
      <c r="I1584" s="1">
        <v>280</v>
      </c>
      <c r="J1584" s="1">
        <v>70</v>
      </c>
      <c r="K1584" s="72" t="s">
        <v>6455</v>
      </c>
      <c r="L1584" s="81"/>
      <c r="M1584" s="78"/>
    </row>
    <row r="1585" spans="1:13">
      <c r="A1585" s="1">
        <v>100009939</v>
      </c>
      <c r="B1585" s="1" t="s">
        <v>1138</v>
      </c>
      <c r="C1585" s="1" t="s">
        <v>3231</v>
      </c>
      <c r="D1585" s="1" t="s">
        <v>46</v>
      </c>
      <c r="E1585" s="21" t="s">
        <v>3247</v>
      </c>
      <c r="F1585" s="1">
        <v>1</v>
      </c>
      <c r="G1585" s="1">
        <v>1</v>
      </c>
      <c r="H1585" s="1">
        <v>34</v>
      </c>
      <c r="I1585" s="1">
        <v>150</v>
      </c>
      <c r="J1585" s="1">
        <v>40</v>
      </c>
      <c r="K1585" s="72" t="s">
        <v>6455</v>
      </c>
      <c r="L1585" s="81"/>
      <c r="M1585" s="78"/>
    </row>
    <row r="1586" spans="1:13">
      <c r="A1586" s="1">
        <v>100009942</v>
      </c>
      <c r="B1586" s="1" t="s">
        <v>1138</v>
      </c>
      <c r="C1586" s="1" t="s">
        <v>3231</v>
      </c>
      <c r="D1586" s="1" t="s">
        <v>2269</v>
      </c>
      <c r="E1586" s="21" t="s">
        <v>3248</v>
      </c>
      <c r="F1586" s="1">
        <v>1</v>
      </c>
      <c r="G1586" s="1">
        <v>1</v>
      </c>
      <c r="H1586" s="1">
        <v>467</v>
      </c>
      <c r="I1586" s="1">
        <v>470</v>
      </c>
      <c r="J1586" s="1">
        <v>120</v>
      </c>
      <c r="K1586" s="72" t="s">
        <v>6455</v>
      </c>
      <c r="L1586" s="81"/>
      <c r="M1586" s="78"/>
    </row>
    <row r="1587" spans="1:13">
      <c r="A1587" s="1">
        <v>100009953</v>
      </c>
      <c r="B1587" s="1" t="s">
        <v>1138</v>
      </c>
      <c r="C1587" s="1" t="s">
        <v>3231</v>
      </c>
      <c r="D1587" s="1" t="s">
        <v>12</v>
      </c>
      <c r="E1587" s="21" t="s">
        <v>3249</v>
      </c>
      <c r="F1587" s="1">
        <v>1</v>
      </c>
      <c r="G1587" s="1">
        <v>1</v>
      </c>
      <c r="H1587" s="1">
        <v>34</v>
      </c>
      <c r="I1587" s="1">
        <v>150</v>
      </c>
      <c r="J1587" s="1">
        <v>40</v>
      </c>
      <c r="K1587" s="72" t="s">
        <v>6455</v>
      </c>
      <c r="L1587" s="81"/>
      <c r="M1587" s="78"/>
    </row>
    <row r="1588" spans="1:13">
      <c r="A1588" s="1">
        <v>100009956</v>
      </c>
      <c r="B1588" s="1" t="s">
        <v>1138</v>
      </c>
      <c r="C1588" s="1" t="s">
        <v>3231</v>
      </c>
      <c r="D1588" s="1" t="s">
        <v>3251</v>
      </c>
      <c r="E1588" s="21" t="s">
        <v>3252</v>
      </c>
      <c r="F1588" s="1">
        <v>1</v>
      </c>
      <c r="G1588" s="1">
        <v>1</v>
      </c>
      <c r="H1588" s="1">
        <v>122</v>
      </c>
      <c r="I1588" s="1">
        <v>280</v>
      </c>
      <c r="J1588" s="1">
        <v>70</v>
      </c>
      <c r="K1588" s="72" t="s">
        <v>6455</v>
      </c>
      <c r="L1588" s="81"/>
      <c r="M1588" s="78"/>
    </row>
    <row r="1589" spans="1:13">
      <c r="A1589" s="1">
        <v>100009959</v>
      </c>
      <c r="B1589" s="1" t="s">
        <v>1138</v>
      </c>
      <c r="C1589" s="1" t="s">
        <v>3231</v>
      </c>
      <c r="D1589" s="1" t="s">
        <v>176</v>
      </c>
      <c r="E1589" s="21" t="s">
        <v>3254</v>
      </c>
      <c r="F1589" s="1">
        <v>1</v>
      </c>
      <c r="G1589" s="1">
        <v>1</v>
      </c>
      <c r="H1589" s="1">
        <v>139</v>
      </c>
      <c r="I1589" s="1">
        <v>280</v>
      </c>
      <c r="J1589" s="1">
        <v>70</v>
      </c>
      <c r="K1589" s="72" t="s">
        <v>6455</v>
      </c>
      <c r="L1589" s="81"/>
      <c r="M1589" s="78"/>
    </row>
    <row r="1590" spans="1:13">
      <c r="A1590" s="1">
        <v>100009967</v>
      </c>
      <c r="B1590" s="1" t="s">
        <v>1138</v>
      </c>
      <c r="C1590" s="1" t="s">
        <v>3258</v>
      </c>
      <c r="D1590" s="1" t="s">
        <v>3256</v>
      </c>
      <c r="E1590" s="21" t="s">
        <v>3257</v>
      </c>
      <c r="F1590" s="1">
        <v>1</v>
      </c>
      <c r="G1590" s="1">
        <v>1</v>
      </c>
      <c r="H1590" s="1">
        <v>27</v>
      </c>
      <c r="I1590" s="1">
        <v>150</v>
      </c>
      <c r="J1590" s="1">
        <v>40</v>
      </c>
      <c r="K1590" s="72" t="s">
        <v>6455</v>
      </c>
      <c r="L1590" s="81"/>
      <c r="M1590" s="78"/>
    </row>
    <row r="1591" spans="1:13">
      <c r="A1591" s="1">
        <v>100009972</v>
      </c>
      <c r="B1591" s="1" t="s">
        <v>1138</v>
      </c>
      <c r="C1591" s="1" t="s">
        <v>3258</v>
      </c>
      <c r="D1591" s="1" t="s">
        <v>533</v>
      </c>
      <c r="E1591" s="21" t="s">
        <v>6056</v>
      </c>
      <c r="F1591" s="1">
        <v>1</v>
      </c>
      <c r="G1591" s="1">
        <v>1</v>
      </c>
      <c r="H1591" s="1">
        <v>34</v>
      </c>
      <c r="I1591" s="1">
        <v>150</v>
      </c>
      <c r="J1591" s="1">
        <v>40</v>
      </c>
      <c r="K1591" s="72" t="s">
        <v>6455</v>
      </c>
      <c r="L1591" s="81"/>
      <c r="M1591" s="78"/>
    </row>
    <row r="1592" spans="1:13">
      <c r="A1592" s="1">
        <v>100009976</v>
      </c>
      <c r="B1592" s="1" t="s">
        <v>1138</v>
      </c>
      <c r="C1592" s="1" t="s">
        <v>3258</v>
      </c>
      <c r="D1592" s="1" t="s">
        <v>533</v>
      </c>
      <c r="E1592" s="21" t="s">
        <v>3260</v>
      </c>
      <c r="F1592" s="1">
        <v>1</v>
      </c>
      <c r="G1592" s="1">
        <v>1</v>
      </c>
      <c r="H1592" s="1">
        <v>29</v>
      </c>
      <c r="I1592" s="1">
        <v>150</v>
      </c>
      <c r="J1592" s="1">
        <v>40</v>
      </c>
      <c r="K1592" s="72" t="s">
        <v>6455</v>
      </c>
      <c r="L1592" s="81"/>
      <c r="M1592" s="78"/>
    </row>
    <row r="1593" spans="1:13">
      <c r="A1593" s="1">
        <v>100009978</v>
      </c>
      <c r="B1593" s="1" t="s">
        <v>1138</v>
      </c>
      <c r="C1593" s="1" t="s">
        <v>3258</v>
      </c>
      <c r="D1593" s="1" t="s">
        <v>12</v>
      </c>
      <c r="E1593" s="21" t="s">
        <v>3262</v>
      </c>
      <c r="F1593" s="1">
        <v>1</v>
      </c>
      <c r="G1593" s="1">
        <v>1</v>
      </c>
      <c r="H1593" s="1">
        <v>10</v>
      </c>
      <c r="I1593" s="1">
        <v>100</v>
      </c>
      <c r="J1593" s="1">
        <v>25</v>
      </c>
      <c r="K1593" s="72" t="s">
        <v>6455</v>
      </c>
      <c r="L1593" s="81"/>
      <c r="M1593" s="78"/>
    </row>
    <row r="1594" spans="1:13">
      <c r="A1594" s="1">
        <v>100009983</v>
      </c>
      <c r="B1594" s="1" t="s">
        <v>1138</v>
      </c>
      <c r="C1594" s="1" t="s">
        <v>3258</v>
      </c>
      <c r="D1594" s="1" t="s">
        <v>3264</v>
      </c>
      <c r="E1594" s="21" t="s">
        <v>3265</v>
      </c>
      <c r="F1594" s="1">
        <v>1</v>
      </c>
      <c r="G1594" s="1">
        <v>1</v>
      </c>
      <c r="H1594" s="1">
        <v>54</v>
      </c>
      <c r="I1594" s="1">
        <v>150</v>
      </c>
      <c r="J1594" s="1">
        <v>40</v>
      </c>
      <c r="K1594" s="72" t="s">
        <v>6455</v>
      </c>
      <c r="L1594" s="81"/>
      <c r="M1594" s="78"/>
    </row>
    <row r="1595" spans="1:13">
      <c r="A1595" s="1">
        <v>100009987</v>
      </c>
      <c r="B1595" s="1" t="s">
        <v>1138</v>
      </c>
      <c r="C1595" s="1" t="s">
        <v>3258</v>
      </c>
      <c r="D1595" s="1" t="s">
        <v>1664</v>
      </c>
      <c r="E1595" s="21" t="s">
        <v>3267</v>
      </c>
      <c r="F1595" s="1">
        <v>1</v>
      </c>
      <c r="G1595" s="1">
        <v>1</v>
      </c>
      <c r="H1595" s="1">
        <v>31</v>
      </c>
      <c r="I1595" s="1">
        <v>150</v>
      </c>
      <c r="J1595" s="1">
        <v>40</v>
      </c>
      <c r="K1595" s="72" t="s">
        <v>6455</v>
      </c>
      <c r="L1595" s="81"/>
      <c r="M1595" s="78"/>
    </row>
    <row r="1596" spans="1:13">
      <c r="A1596" s="1">
        <v>100009991</v>
      </c>
      <c r="B1596" s="1" t="s">
        <v>1138</v>
      </c>
      <c r="C1596" s="1" t="s">
        <v>3258</v>
      </c>
      <c r="D1596" s="1" t="s">
        <v>12</v>
      </c>
      <c r="E1596" s="21" t="s">
        <v>3269</v>
      </c>
      <c r="F1596" s="1">
        <v>1</v>
      </c>
      <c r="G1596" s="1">
        <v>1</v>
      </c>
      <c r="H1596" s="1">
        <v>343</v>
      </c>
      <c r="I1596" s="1">
        <v>470</v>
      </c>
      <c r="J1596" s="1">
        <v>120</v>
      </c>
      <c r="K1596" s="72" t="s">
        <v>6455</v>
      </c>
      <c r="L1596" s="81"/>
      <c r="M1596" s="78"/>
    </row>
    <row r="1597" spans="1:13">
      <c r="A1597" s="1">
        <v>100009995</v>
      </c>
      <c r="B1597" s="1" t="s">
        <v>1138</v>
      </c>
      <c r="C1597" s="1" t="s">
        <v>3258</v>
      </c>
      <c r="D1597" s="1" t="s">
        <v>12</v>
      </c>
      <c r="E1597" s="21" t="s">
        <v>3271</v>
      </c>
      <c r="F1597" s="1">
        <v>1</v>
      </c>
      <c r="G1597" s="1">
        <v>1</v>
      </c>
      <c r="H1597" s="1">
        <v>23</v>
      </c>
      <c r="I1597" s="1">
        <v>100</v>
      </c>
      <c r="J1597" s="1">
        <v>25</v>
      </c>
      <c r="K1597" s="72" t="s">
        <v>6455</v>
      </c>
      <c r="L1597" s="81"/>
      <c r="M1597" s="78"/>
    </row>
    <row r="1598" spans="1:13">
      <c r="A1598" s="1">
        <v>100010000</v>
      </c>
      <c r="B1598" s="1" t="s">
        <v>1138</v>
      </c>
      <c r="C1598" s="1" t="s">
        <v>3258</v>
      </c>
      <c r="D1598" s="1" t="s">
        <v>12</v>
      </c>
      <c r="E1598" s="21" t="s">
        <v>3273</v>
      </c>
      <c r="F1598" s="1">
        <v>1</v>
      </c>
      <c r="G1598" s="1">
        <v>1</v>
      </c>
      <c r="H1598" s="1">
        <v>200</v>
      </c>
      <c r="I1598" s="1">
        <v>400</v>
      </c>
      <c r="J1598" s="1">
        <v>100</v>
      </c>
      <c r="K1598" s="72" t="s">
        <v>6455</v>
      </c>
      <c r="L1598" s="81"/>
      <c r="M1598" s="78"/>
    </row>
    <row r="1599" spans="1:13">
      <c r="A1599" s="1">
        <v>100010005</v>
      </c>
      <c r="B1599" s="1" t="s">
        <v>1138</v>
      </c>
      <c r="C1599" s="1" t="s">
        <v>3258</v>
      </c>
      <c r="D1599" s="1" t="s">
        <v>3275</v>
      </c>
      <c r="E1599" s="21" t="s">
        <v>3276</v>
      </c>
      <c r="F1599" s="1">
        <v>1</v>
      </c>
      <c r="G1599" s="1">
        <v>1</v>
      </c>
      <c r="H1599" s="1">
        <v>231</v>
      </c>
      <c r="I1599" s="1">
        <v>400</v>
      </c>
      <c r="J1599" s="1">
        <v>100</v>
      </c>
      <c r="K1599" s="72" t="s">
        <v>6455</v>
      </c>
      <c r="L1599" s="81"/>
      <c r="M1599" s="78"/>
    </row>
    <row r="1600" spans="1:13">
      <c r="A1600" s="1">
        <v>100010008</v>
      </c>
      <c r="B1600" s="1" t="s">
        <v>1138</v>
      </c>
      <c r="C1600" s="1" t="s">
        <v>3258</v>
      </c>
      <c r="D1600" s="1" t="s">
        <v>2283</v>
      </c>
      <c r="E1600" s="21" t="s">
        <v>3277</v>
      </c>
      <c r="F1600" s="1">
        <v>1</v>
      </c>
      <c r="G1600" s="1">
        <v>1</v>
      </c>
      <c r="H1600" s="1">
        <v>164</v>
      </c>
      <c r="I1600" s="1">
        <v>280</v>
      </c>
      <c r="J1600" s="1">
        <v>70</v>
      </c>
      <c r="K1600" s="72" t="s">
        <v>6455</v>
      </c>
      <c r="L1600" s="81"/>
      <c r="M1600" s="78"/>
    </row>
    <row r="1601" spans="1:13">
      <c r="A1601" s="1">
        <v>100010010</v>
      </c>
      <c r="B1601" s="1" t="s">
        <v>1138</v>
      </c>
      <c r="C1601" s="1" t="s">
        <v>3258</v>
      </c>
      <c r="D1601" s="1" t="s">
        <v>12</v>
      </c>
      <c r="E1601" s="21" t="s">
        <v>3278</v>
      </c>
      <c r="F1601" s="1">
        <v>1</v>
      </c>
      <c r="G1601" s="1">
        <v>1</v>
      </c>
      <c r="H1601" s="1">
        <v>391</v>
      </c>
      <c r="I1601" s="1">
        <v>470</v>
      </c>
      <c r="J1601" s="1">
        <v>120</v>
      </c>
      <c r="K1601" s="72" t="s">
        <v>6455</v>
      </c>
      <c r="L1601" s="81"/>
      <c r="M1601" s="78"/>
    </row>
    <row r="1602" spans="1:13">
      <c r="A1602" s="1">
        <v>100010015</v>
      </c>
      <c r="B1602" s="1" t="s">
        <v>1138</v>
      </c>
      <c r="C1602" s="1" t="s">
        <v>3258</v>
      </c>
      <c r="D1602" s="1" t="s">
        <v>3279</v>
      </c>
      <c r="E1602" s="21" t="s">
        <v>5491</v>
      </c>
      <c r="F1602" s="1">
        <v>2</v>
      </c>
      <c r="G1602" s="1">
        <v>1</v>
      </c>
      <c r="H1602" s="1">
        <v>19</v>
      </c>
      <c r="I1602" s="1">
        <v>100</v>
      </c>
      <c r="J1602" s="1">
        <v>25</v>
      </c>
      <c r="K1602" s="72" t="s">
        <v>6455</v>
      </c>
      <c r="L1602" s="81"/>
      <c r="M1602" s="78"/>
    </row>
    <row r="1603" spans="1:13">
      <c r="A1603" s="1">
        <v>100010015</v>
      </c>
      <c r="B1603" s="1" t="s">
        <v>1138</v>
      </c>
      <c r="C1603" s="1" t="s">
        <v>3258</v>
      </c>
      <c r="D1603" s="1" t="s">
        <v>3279</v>
      </c>
      <c r="E1603" s="21" t="s">
        <v>3280</v>
      </c>
      <c r="F1603" s="1">
        <v>2</v>
      </c>
      <c r="G1603" s="1">
        <v>1</v>
      </c>
      <c r="H1603" s="1">
        <v>67</v>
      </c>
      <c r="I1603" s="1">
        <v>230</v>
      </c>
      <c r="J1603" s="1">
        <v>60</v>
      </c>
      <c r="K1603" s="72" t="s">
        <v>6455</v>
      </c>
      <c r="L1603" s="81"/>
      <c r="M1603" s="78"/>
    </row>
    <row r="1604" spans="1:13">
      <c r="A1604" s="1">
        <v>100010019</v>
      </c>
      <c r="B1604" s="1" t="s">
        <v>1138</v>
      </c>
      <c r="C1604" s="1" t="s">
        <v>3258</v>
      </c>
      <c r="D1604" s="1" t="s">
        <v>3281</v>
      </c>
      <c r="E1604" s="21" t="s">
        <v>3282</v>
      </c>
      <c r="F1604" s="1">
        <v>1</v>
      </c>
      <c r="G1604" s="1">
        <v>1</v>
      </c>
      <c r="H1604" s="1">
        <v>339</v>
      </c>
      <c r="I1604" s="1">
        <v>470</v>
      </c>
      <c r="J1604" s="1">
        <v>120</v>
      </c>
      <c r="K1604" s="72" t="s">
        <v>6455</v>
      </c>
      <c r="L1604" s="81"/>
      <c r="M1604" s="78"/>
    </row>
    <row r="1605" spans="1:13">
      <c r="A1605" s="1">
        <v>100010021</v>
      </c>
      <c r="B1605" s="1" t="s">
        <v>1138</v>
      </c>
      <c r="C1605" s="1" t="s">
        <v>3258</v>
      </c>
      <c r="D1605" s="1" t="s">
        <v>3283</v>
      </c>
      <c r="E1605" s="21" t="s">
        <v>3284</v>
      </c>
      <c r="F1605" s="1">
        <v>1</v>
      </c>
      <c r="G1605" s="1">
        <v>1</v>
      </c>
      <c r="H1605" s="1">
        <v>677</v>
      </c>
      <c r="I1605" s="1">
        <v>570</v>
      </c>
      <c r="J1605" s="1">
        <v>140</v>
      </c>
      <c r="K1605" s="72" t="s">
        <v>6455</v>
      </c>
      <c r="L1605" s="81"/>
      <c r="M1605" s="78"/>
    </row>
    <row r="1606" spans="1:13">
      <c r="A1606" s="1">
        <v>100010026</v>
      </c>
      <c r="B1606" s="1" t="s">
        <v>1138</v>
      </c>
      <c r="C1606" s="1" t="s">
        <v>3258</v>
      </c>
      <c r="D1606" s="1" t="s">
        <v>1664</v>
      </c>
      <c r="E1606" s="21" t="s">
        <v>3285</v>
      </c>
      <c r="F1606" s="1">
        <v>1</v>
      </c>
      <c r="G1606" s="1">
        <v>1</v>
      </c>
      <c r="H1606" s="1">
        <v>25</v>
      </c>
      <c r="I1606" s="1">
        <v>150</v>
      </c>
      <c r="J1606" s="1">
        <v>40</v>
      </c>
      <c r="K1606" s="72" t="s">
        <v>6455</v>
      </c>
      <c r="L1606" s="81"/>
      <c r="M1606" s="78"/>
    </row>
    <row r="1607" spans="1:13">
      <c r="A1607" s="1">
        <v>100010030</v>
      </c>
      <c r="B1607" s="1" t="s">
        <v>1138</v>
      </c>
      <c r="C1607" s="1" t="s">
        <v>3258</v>
      </c>
      <c r="D1607" s="1" t="s">
        <v>3287</v>
      </c>
      <c r="E1607" s="21" t="s">
        <v>3288</v>
      </c>
      <c r="F1607" s="1">
        <v>1</v>
      </c>
      <c r="G1607" s="1">
        <v>1</v>
      </c>
      <c r="H1607" s="1">
        <v>283</v>
      </c>
      <c r="I1607" s="1">
        <v>400</v>
      </c>
      <c r="J1607" s="1">
        <v>100</v>
      </c>
      <c r="K1607" s="72" t="s">
        <v>6455</v>
      </c>
      <c r="L1607" s="81"/>
      <c r="M1607" s="78"/>
    </row>
    <row r="1608" spans="1:13">
      <c r="A1608" s="1">
        <v>100010034</v>
      </c>
      <c r="B1608" s="1" t="s">
        <v>1138</v>
      </c>
      <c r="C1608" s="1" t="s">
        <v>3258</v>
      </c>
      <c r="D1608" s="1" t="s">
        <v>1664</v>
      </c>
      <c r="E1608" s="21" t="s">
        <v>3290</v>
      </c>
      <c r="F1608" s="1">
        <v>1</v>
      </c>
      <c r="G1608" s="1">
        <v>1</v>
      </c>
      <c r="H1608" s="1">
        <v>45</v>
      </c>
      <c r="I1608" s="1">
        <v>150</v>
      </c>
      <c r="J1608" s="1">
        <v>40</v>
      </c>
      <c r="K1608" s="72" t="s">
        <v>6455</v>
      </c>
      <c r="L1608" s="81"/>
      <c r="M1608" s="78"/>
    </row>
    <row r="1609" spans="1:13">
      <c r="A1609" s="1">
        <v>100010039</v>
      </c>
      <c r="B1609" s="1" t="s">
        <v>1138</v>
      </c>
      <c r="C1609" s="1" t="s">
        <v>3258</v>
      </c>
      <c r="D1609" s="1" t="s">
        <v>12</v>
      </c>
      <c r="E1609" s="21" t="s">
        <v>3292</v>
      </c>
      <c r="F1609" s="1">
        <v>1</v>
      </c>
      <c r="G1609" s="1">
        <v>1</v>
      </c>
      <c r="H1609" s="1">
        <v>213</v>
      </c>
      <c r="I1609" s="1">
        <v>400</v>
      </c>
      <c r="J1609" s="1">
        <v>100</v>
      </c>
      <c r="K1609" s="72" t="s">
        <v>6455</v>
      </c>
      <c r="L1609" s="81"/>
      <c r="M1609" s="78"/>
    </row>
    <row r="1610" spans="1:13">
      <c r="A1610" s="1">
        <v>100010042</v>
      </c>
      <c r="B1610" s="1" t="s">
        <v>1138</v>
      </c>
      <c r="C1610" s="1" t="s">
        <v>3258</v>
      </c>
      <c r="D1610" s="1" t="s">
        <v>3294</v>
      </c>
      <c r="E1610" s="21" t="s">
        <v>3295</v>
      </c>
      <c r="F1610" s="1">
        <v>1</v>
      </c>
      <c r="G1610" s="1">
        <v>1</v>
      </c>
      <c r="H1610" s="1">
        <v>182</v>
      </c>
      <c r="I1610" s="1">
        <v>280</v>
      </c>
      <c r="J1610" s="1">
        <v>70</v>
      </c>
      <c r="K1610" s="72" t="s">
        <v>6455</v>
      </c>
      <c r="L1610" s="81"/>
      <c r="M1610" s="78"/>
    </row>
    <row r="1611" spans="1:13">
      <c r="A1611" s="1">
        <v>100010044</v>
      </c>
      <c r="B1611" s="1" t="s">
        <v>1138</v>
      </c>
      <c r="C1611" s="1" t="s">
        <v>3258</v>
      </c>
      <c r="D1611" s="1" t="s">
        <v>390</v>
      </c>
      <c r="E1611" s="21" t="s">
        <v>3296</v>
      </c>
      <c r="F1611" s="1">
        <v>1</v>
      </c>
      <c r="G1611" s="1">
        <v>1</v>
      </c>
      <c r="H1611" s="1">
        <v>385</v>
      </c>
      <c r="I1611" s="1">
        <v>470</v>
      </c>
      <c r="J1611" s="1">
        <v>120</v>
      </c>
      <c r="K1611" s="72" t="s">
        <v>6455</v>
      </c>
      <c r="L1611" s="81"/>
      <c r="M1611" s="78"/>
    </row>
    <row r="1612" spans="1:13">
      <c r="A1612" s="1">
        <v>100010049</v>
      </c>
      <c r="B1612" s="1" t="s">
        <v>1138</v>
      </c>
      <c r="C1612" s="1" t="s">
        <v>3258</v>
      </c>
      <c r="D1612" s="1" t="s">
        <v>171</v>
      </c>
      <c r="E1612" s="21" t="s">
        <v>3297</v>
      </c>
      <c r="F1612" s="1">
        <v>1</v>
      </c>
      <c r="G1612" s="1">
        <v>1</v>
      </c>
      <c r="H1612" s="1">
        <v>123</v>
      </c>
      <c r="I1612" s="1">
        <v>280</v>
      </c>
      <c r="J1612" s="1">
        <v>70</v>
      </c>
      <c r="K1612" s="72" t="s">
        <v>6455</v>
      </c>
      <c r="L1612" s="81"/>
      <c r="M1612" s="78"/>
    </row>
    <row r="1613" spans="1:13">
      <c r="A1613" s="1">
        <v>100010052</v>
      </c>
      <c r="B1613" s="1" t="s">
        <v>1138</v>
      </c>
      <c r="C1613" s="1" t="s">
        <v>3258</v>
      </c>
      <c r="D1613" s="1" t="s">
        <v>1232</v>
      </c>
      <c r="E1613" s="21" t="s">
        <v>3299</v>
      </c>
      <c r="F1613" s="1">
        <v>2</v>
      </c>
      <c r="G1613" s="1">
        <v>1</v>
      </c>
      <c r="H1613" s="1">
        <v>671</v>
      </c>
      <c r="I1613" s="1">
        <v>570</v>
      </c>
      <c r="J1613" s="1">
        <v>140</v>
      </c>
      <c r="K1613" s="72" t="s">
        <v>6455</v>
      </c>
      <c r="L1613" s="81"/>
      <c r="M1613" s="78"/>
    </row>
    <row r="1614" spans="1:13">
      <c r="A1614" s="1">
        <v>100010052</v>
      </c>
      <c r="B1614" s="1" t="s">
        <v>1138</v>
      </c>
      <c r="C1614" s="1" t="s">
        <v>3258</v>
      </c>
      <c r="D1614" s="1" t="s">
        <v>1232</v>
      </c>
      <c r="E1614" s="21" t="s">
        <v>3731</v>
      </c>
      <c r="F1614" s="1">
        <v>2</v>
      </c>
      <c r="G1614" s="1">
        <v>1</v>
      </c>
      <c r="H1614" s="1">
        <v>10</v>
      </c>
      <c r="I1614" s="1">
        <v>400</v>
      </c>
      <c r="J1614" s="1">
        <v>100</v>
      </c>
      <c r="K1614" s="72" t="s">
        <v>6053</v>
      </c>
      <c r="L1614" s="81"/>
      <c r="M1614" s="78"/>
    </row>
    <row r="1615" spans="1:13">
      <c r="A1615" s="1">
        <v>100010055</v>
      </c>
      <c r="B1615" s="1" t="s">
        <v>1138</v>
      </c>
      <c r="C1615" s="1" t="s">
        <v>3258</v>
      </c>
      <c r="D1615" s="1" t="s">
        <v>12</v>
      </c>
      <c r="E1615" s="21" t="s">
        <v>3301</v>
      </c>
      <c r="F1615" s="1">
        <v>1</v>
      </c>
      <c r="G1615" s="1">
        <v>1</v>
      </c>
      <c r="H1615" s="1">
        <v>511</v>
      </c>
      <c r="I1615" s="1">
        <v>570</v>
      </c>
      <c r="J1615" s="1">
        <v>140</v>
      </c>
      <c r="K1615" s="72" t="s">
        <v>6455</v>
      </c>
      <c r="L1615" s="81"/>
      <c r="M1615" s="78"/>
    </row>
    <row r="1616" spans="1:13">
      <c r="A1616" s="1">
        <v>100010059</v>
      </c>
      <c r="B1616" s="1" t="s">
        <v>1138</v>
      </c>
      <c r="C1616" s="1" t="s">
        <v>3258</v>
      </c>
      <c r="D1616" s="1" t="s">
        <v>673</v>
      </c>
      <c r="E1616" s="21" t="s">
        <v>3302</v>
      </c>
      <c r="F1616" s="1">
        <v>1</v>
      </c>
      <c r="G1616" s="1">
        <v>1</v>
      </c>
      <c r="H1616" s="1">
        <v>79</v>
      </c>
      <c r="I1616" s="1">
        <v>230</v>
      </c>
      <c r="J1616" s="1">
        <v>60</v>
      </c>
      <c r="K1616" s="72" t="s">
        <v>6455</v>
      </c>
      <c r="L1616" s="81"/>
      <c r="M1616" s="78"/>
    </row>
    <row r="1617" spans="1:13">
      <c r="A1617" s="1">
        <v>100010062</v>
      </c>
      <c r="B1617" s="1" t="s">
        <v>1138</v>
      </c>
      <c r="C1617" s="1" t="s">
        <v>3258</v>
      </c>
      <c r="D1617" s="1" t="s">
        <v>3303</v>
      </c>
      <c r="E1617" s="21" t="s">
        <v>3304</v>
      </c>
      <c r="F1617" s="1">
        <v>1</v>
      </c>
      <c r="G1617" s="1">
        <v>1</v>
      </c>
      <c r="H1617" s="1">
        <v>513</v>
      </c>
      <c r="I1617" s="1">
        <v>570</v>
      </c>
      <c r="J1617" s="1">
        <v>140</v>
      </c>
      <c r="K1617" s="72" t="s">
        <v>6455</v>
      </c>
      <c r="L1617" s="81"/>
      <c r="M1617" s="78"/>
    </row>
    <row r="1618" spans="1:13">
      <c r="A1618" s="1">
        <v>100010065</v>
      </c>
      <c r="B1618" s="1" t="s">
        <v>1138</v>
      </c>
      <c r="C1618" s="1" t="s">
        <v>3258</v>
      </c>
      <c r="D1618" s="1" t="s">
        <v>3305</v>
      </c>
      <c r="E1618" s="21" t="s">
        <v>3306</v>
      </c>
      <c r="F1618" s="1">
        <v>1</v>
      </c>
      <c r="G1618" s="1">
        <v>1</v>
      </c>
      <c r="H1618" s="1">
        <v>407</v>
      </c>
      <c r="I1618" s="1">
        <v>470</v>
      </c>
      <c r="J1618" s="1">
        <v>120</v>
      </c>
      <c r="K1618" s="72" t="s">
        <v>6455</v>
      </c>
      <c r="L1618" s="81"/>
      <c r="M1618" s="78"/>
    </row>
    <row r="1619" spans="1:13">
      <c r="A1619" s="1">
        <v>100010078</v>
      </c>
      <c r="B1619" s="1" t="s">
        <v>1138</v>
      </c>
      <c r="C1619" s="1" t="s">
        <v>3258</v>
      </c>
      <c r="D1619" s="1" t="s">
        <v>167</v>
      </c>
      <c r="E1619" s="21" t="s">
        <v>3307</v>
      </c>
      <c r="F1619" s="1">
        <v>1</v>
      </c>
      <c r="G1619" s="1">
        <v>1</v>
      </c>
      <c r="H1619" s="1">
        <v>284</v>
      </c>
      <c r="I1619" s="1">
        <v>400</v>
      </c>
      <c r="J1619" s="1">
        <v>100</v>
      </c>
      <c r="K1619" s="72" t="s">
        <v>6455</v>
      </c>
      <c r="L1619" s="81"/>
      <c r="M1619" s="78"/>
    </row>
    <row r="1620" spans="1:13">
      <c r="A1620" s="1">
        <v>100010079</v>
      </c>
      <c r="B1620" s="1" t="s">
        <v>1138</v>
      </c>
      <c r="C1620" s="1" t="s">
        <v>3258</v>
      </c>
      <c r="D1620" s="1" t="s">
        <v>100</v>
      </c>
      <c r="E1620" s="21" t="s">
        <v>3308</v>
      </c>
      <c r="F1620" s="1">
        <v>1</v>
      </c>
      <c r="G1620" s="1">
        <v>1</v>
      </c>
      <c r="H1620" s="1">
        <v>245</v>
      </c>
      <c r="I1620" s="1">
        <v>400</v>
      </c>
      <c r="J1620" s="1">
        <v>100</v>
      </c>
      <c r="K1620" s="72" t="s">
        <v>6455</v>
      </c>
      <c r="L1620" s="81"/>
      <c r="M1620" s="78"/>
    </row>
    <row r="1621" spans="1:13">
      <c r="A1621" s="1">
        <v>100010083</v>
      </c>
      <c r="B1621" s="1" t="s">
        <v>1138</v>
      </c>
      <c r="C1621" s="1" t="s">
        <v>3258</v>
      </c>
      <c r="D1621" s="1" t="s">
        <v>3309</v>
      </c>
      <c r="E1621" s="21" t="s">
        <v>3310</v>
      </c>
      <c r="F1621" s="1">
        <v>1</v>
      </c>
      <c r="G1621" s="1">
        <v>1</v>
      </c>
      <c r="H1621" s="1">
        <v>390</v>
      </c>
      <c r="I1621" s="1">
        <v>470</v>
      </c>
      <c r="J1621" s="1">
        <v>120</v>
      </c>
      <c r="K1621" s="72" t="s">
        <v>6455</v>
      </c>
      <c r="L1621" s="81"/>
      <c r="M1621" s="78"/>
    </row>
    <row r="1622" spans="1:13">
      <c r="A1622" s="1">
        <v>100010092</v>
      </c>
      <c r="B1622" s="1" t="s">
        <v>1138</v>
      </c>
      <c r="C1622" s="1" t="s">
        <v>3258</v>
      </c>
      <c r="D1622" s="1" t="s">
        <v>3311</v>
      </c>
      <c r="E1622" s="21" t="s">
        <v>3312</v>
      </c>
      <c r="F1622" s="1">
        <v>1</v>
      </c>
      <c r="G1622" s="1">
        <v>1</v>
      </c>
      <c r="H1622" s="1">
        <v>487</v>
      </c>
      <c r="I1622" s="1">
        <v>470</v>
      </c>
      <c r="J1622" s="1">
        <v>120</v>
      </c>
      <c r="K1622" s="72" t="s">
        <v>6455</v>
      </c>
      <c r="L1622" s="81"/>
      <c r="M1622" s="78"/>
    </row>
    <row r="1623" spans="1:13">
      <c r="A1623" s="1">
        <v>100010099</v>
      </c>
      <c r="B1623" s="1" t="s">
        <v>1138</v>
      </c>
      <c r="C1623" s="1" t="s">
        <v>3258</v>
      </c>
      <c r="D1623" s="1" t="s">
        <v>3313</v>
      </c>
      <c r="E1623" s="21" t="s">
        <v>3314</v>
      </c>
      <c r="F1623" s="1">
        <v>1</v>
      </c>
      <c r="G1623" s="1">
        <v>1</v>
      </c>
      <c r="H1623" s="1">
        <v>173</v>
      </c>
      <c r="I1623" s="1">
        <v>280</v>
      </c>
      <c r="J1623" s="1">
        <v>70</v>
      </c>
      <c r="K1623" s="72" t="s">
        <v>6455</v>
      </c>
      <c r="L1623" s="81"/>
      <c r="M1623" s="78"/>
    </row>
    <row r="1624" spans="1:13">
      <c r="A1624" s="1">
        <v>100010104</v>
      </c>
      <c r="B1624" s="1" t="s">
        <v>1138</v>
      </c>
      <c r="C1624" s="1" t="s">
        <v>3258</v>
      </c>
      <c r="D1624" s="1" t="s">
        <v>176</v>
      </c>
      <c r="E1624" s="21" t="s">
        <v>3316</v>
      </c>
      <c r="F1624" s="1">
        <v>1</v>
      </c>
      <c r="G1624" s="1">
        <v>1</v>
      </c>
      <c r="H1624" s="1">
        <v>78</v>
      </c>
      <c r="I1624" s="1">
        <v>230</v>
      </c>
      <c r="J1624" s="1">
        <v>60</v>
      </c>
      <c r="K1624" s="72" t="s">
        <v>6455</v>
      </c>
      <c r="L1624" s="81"/>
      <c r="M1624" s="78"/>
    </row>
    <row r="1625" spans="1:13">
      <c r="A1625" s="1">
        <v>100010109</v>
      </c>
      <c r="B1625" s="1" t="s">
        <v>1138</v>
      </c>
      <c r="C1625" s="1" t="s">
        <v>3258</v>
      </c>
      <c r="D1625" s="1" t="s">
        <v>3317</v>
      </c>
      <c r="E1625" s="21" t="s">
        <v>3318</v>
      </c>
      <c r="F1625" s="1">
        <v>1</v>
      </c>
      <c r="G1625" s="1">
        <v>1</v>
      </c>
      <c r="H1625" s="1">
        <v>145</v>
      </c>
      <c r="I1625" s="1">
        <v>280</v>
      </c>
      <c r="J1625" s="1">
        <v>70</v>
      </c>
      <c r="K1625" s="72" t="s">
        <v>6455</v>
      </c>
      <c r="L1625" s="81"/>
      <c r="M1625" s="78"/>
    </row>
    <row r="1626" spans="1:13">
      <c r="A1626" s="1">
        <v>100010114</v>
      </c>
      <c r="B1626" s="1" t="s">
        <v>1138</v>
      </c>
      <c r="C1626" s="1" t="s">
        <v>3258</v>
      </c>
      <c r="D1626" s="1" t="s">
        <v>12</v>
      </c>
      <c r="E1626" s="21" t="s">
        <v>3319</v>
      </c>
      <c r="F1626" s="1">
        <v>1</v>
      </c>
      <c r="G1626" s="1">
        <v>1</v>
      </c>
      <c r="H1626" s="1">
        <v>666</v>
      </c>
      <c r="I1626" s="1">
        <v>570</v>
      </c>
      <c r="J1626" s="1">
        <v>140</v>
      </c>
      <c r="K1626" s="72" t="s">
        <v>6455</v>
      </c>
      <c r="L1626" s="81"/>
      <c r="M1626" s="78"/>
    </row>
    <row r="1627" spans="1:13">
      <c r="A1627" s="1">
        <v>100010118</v>
      </c>
      <c r="B1627" s="1" t="s">
        <v>1138</v>
      </c>
      <c r="C1627" s="1" t="s">
        <v>3258</v>
      </c>
      <c r="D1627" s="1" t="s">
        <v>46</v>
      </c>
      <c r="E1627" s="21" t="s">
        <v>3296</v>
      </c>
      <c r="F1627" s="1">
        <v>3</v>
      </c>
      <c r="G1627" s="1">
        <v>1</v>
      </c>
      <c r="H1627" s="1">
        <v>29</v>
      </c>
      <c r="I1627" s="1">
        <v>150</v>
      </c>
      <c r="J1627" s="1">
        <v>40</v>
      </c>
      <c r="K1627" s="72" t="s">
        <v>6455</v>
      </c>
      <c r="L1627" s="81"/>
      <c r="M1627" s="78"/>
    </row>
    <row r="1628" spans="1:13">
      <c r="A1628" s="1">
        <v>100010118</v>
      </c>
      <c r="B1628" s="1" t="s">
        <v>1138</v>
      </c>
      <c r="C1628" s="1" t="s">
        <v>3258</v>
      </c>
      <c r="D1628" s="1" t="s">
        <v>46</v>
      </c>
      <c r="E1628" s="21" t="s">
        <v>5492</v>
      </c>
      <c r="F1628" s="1">
        <v>3</v>
      </c>
      <c r="G1628" s="1">
        <v>1</v>
      </c>
      <c r="H1628" s="1">
        <v>73</v>
      </c>
      <c r="I1628" s="1">
        <v>230</v>
      </c>
      <c r="J1628" s="1">
        <v>60</v>
      </c>
      <c r="K1628" s="72" t="s">
        <v>6455</v>
      </c>
      <c r="L1628" s="81"/>
      <c r="M1628" s="78"/>
    </row>
    <row r="1629" spans="1:13">
      <c r="A1629" s="1">
        <v>100010118</v>
      </c>
      <c r="B1629" s="1" t="s">
        <v>1138</v>
      </c>
      <c r="C1629" s="1" t="s">
        <v>3258</v>
      </c>
      <c r="D1629" s="1" t="s">
        <v>46</v>
      </c>
      <c r="E1629" s="21" t="s">
        <v>3320</v>
      </c>
      <c r="F1629" s="1">
        <v>3</v>
      </c>
      <c r="G1629" s="1">
        <v>2</v>
      </c>
      <c r="H1629" s="1">
        <v>58</v>
      </c>
      <c r="I1629" s="1">
        <v>230</v>
      </c>
      <c r="J1629" s="1">
        <v>60</v>
      </c>
      <c r="K1629" s="72" t="s">
        <v>6455</v>
      </c>
      <c r="L1629" s="81"/>
      <c r="M1629" s="78"/>
    </row>
    <row r="1630" spans="1:13">
      <c r="A1630" s="1">
        <v>100010121</v>
      </c>
      <c r="B1630" s="1" t="s">
        <v>1138</v>
      </c>
      <c r="C1630" s="1" t="s">
        <v>3258</v>
      </c>
      <c r="D1630" s="1" t="s">
        <v>3321</v>
      </c>
      <c r="E1630" s="21" t="s">
        <v>3322</v>
      </c>
      <c r="F1630" s="1">
        <v>1</v>
      </c>
      <c r="G1630" s="1">
        <v>1</v>
      </c>
      <c r="H1630" s="1">
        <v>599</v>
      </c>
      <c r="I1630" s="1">
        <v>570</v>
      </c>
      <c r="J1630" s="1">
        <v>140</v>
      </c>
      <c r="K1630" s="72" t="s">
        <v>6455</v>
      </c>
      <c r="L1630" s="81"/>
      <c r="M1630" s="78"/>
    </row>
    <row r="1631" spans="1:13">
      <c r="A1631" s="1">
        <v>100010123</v>
      </c>
      <c r="B1631" s="1" t="s">
        <v>1138</v>
      </c>
      <c r="C1631" s="1" t="s">
        <v>3258</v>
      </c>
      <c r="D1631" s="1" t="s">
        <v>12</v>
      </c>
      <c r="E1631" s="21" t="s">
        <v>3323</v>
      </c>
      <c r="F1631" s="1">
        <v>1</v>
      </c>
      <c r="G1631" s="1">
        <v>1</v>
      </c>
      <c r="H1631" s="1">
        <v>43</v>
      </c>
      <c r="I1631" s="1">
        <v>150</v>
      </c>
      <c r="J1631" s="1">
        <v>40</v>
      </c>
      <c r="K1631" s="72" t="s">
        <v>6455</v>
      </c>
      <c r="L1631" s="81"/>
      <c r="M1631" s="78"/>
    </row>
    <row r="1632" spans="1:13">
      <c r="A1632" s="1">
        <v>100010129</v>
      </c>
      <c r="B1632" s="1" t="s">
        <v>1138</v>
      </c>
      <c r="C1632" s="1" t="s">
        <v>3258</v>
      </c>
      <c r="D1632" s="1" t="s">
        <v>12</v>
      </c>
      <c r="E1632" s="21" t="s">
        <v>3325</v>
      </c>
      <c r="F1632" s="1">
        <v>1</v>
      </c>
      <c r="G1632" s="1">
        <v>1</v>
      </c>
      <c r="H1632" s="1">
        <v>44</v>
      </c>
      <c r="I1632" s="1">
        <v>150</v>
      </c>
      <c r="J1632" s="1">
        <v>40</v>
      </c>
      <c r="K1632" s="72" t="s">
        <v>6455</v>
      </c>
      <c r="L1632" s="81"/>
      <c r="M1632" s="78"/>
    </row>
    <row r="1633" spans="1:13">
      <c r="A1633" s="1">
        <v>100010139</v>
      </c>
      <c r="B1633" s="1" t="s">
        <v>1138</v>
      </c>
      <c r="C1633" s="1" t="s">
        <v>3258</v>
      </c>
      <c r="D1633" s="1" t="s">
        <v>1768</v>
      </c>
      <c r="E1633" s="21" t="s">
        <v>3733</v>
      </c>
      <c r="F1633" s="1">
        <v>3</v>
      </c>
      <c r="G1633" s="1">
        <v>1</v>
      </c>
      <c r="H1633" s="1">
        <v>10</v>
      </c>
      <c r="I1633" s="1">
        <v>100</v>
      </c>
      <c r="J1633" s="1">
        <v>25</v>
      </c>
      <c r="K1633" s="72" t="s">
        <v>6455</v>
      </c>
      <c r="L1633" s="81"/>
      <c r="M1633" s="78"/>
    </row>
    <row r="1634" spans="1:13">
      <c r="A1634" s="1">
        <v>100010139</v>
      </c>
      <c r="B1634" s="1" t="s">
        <v>1138</v>
      </c>
      <c r="C1634" s="1" t="s">
        <v>3258</v>
      </c>
      <c r="D1634" s="1" t="s">
        <v>1768</v>
      </c>
      <c r="E1634" s="21" t="s">
        <v>3327</v>
      </c>
      <c r="F1634" s="1">
        <v>3</v>
      </c>
      <c r="G1634" s="1">
        <v>1</v>
      </c>
      <c r="H1634" s="1">
        <v>215</v>
      </c>
      <c r="I1634" s="1">
        <v>400</v>
      </c>
      <c r="J1634" s="1">
        <v>100</v>
      </c>
      <c r="K1634" s="72" t="s">
        <v>6455</v>
      </c>
      <c r="L1634" s="81"/>
      <c r="M1634" s="78"/>
    </row>
    <row r="1635" spans="1:13">
      <c r="A1635" s="1">
        <v>100010139</v>
      </c>
      <c r="B1635" s="1" t="s">
        <v>1138</v>
      </c>
      <c r="C1635" s="1" t="s">
        <v>3258</v>
      </c>
      <c r="D1635" s="1" t="s">
        <v>1768</v>
      </c>
      <c r="E1635" s="21" t="s">
        <v>3734</v>
      </c>
      <c r="F1635" s="1">
        <v>3</v>
      </c>
      <c r="G1635" s="1">
        <v>1</v>
      </c>
      <c r="H1635" s="1">
        <v>22</v>
      </c>
      <c r="I1635" s="1">
        <v>100</v>
      </c>
      <c r="J1635" s="1">
        <v>25</v>
      </c>
      <c r="K1635" s="72" t="s">
        <v>6455</v>
      </c>
      <c r="L1635" s="81"/>
      <c r="M1635" s="78"/>
    </row>
    <row r="1636" spans="1:13">
      <c r="A1636" s="1">
        <v>100010145</v>
      </c>
      <c r="B1636" s="1" t="s">
        <v>1138</v>
      </c>
      <c r="C1636" s="1" t="s">
        <v>3258</v>
      </c>
      <c r="D1636" s="1" t="s">
        <v>1664</v>
      </c>
      <c r="E1636" s="21" t="s">
        <v>3329</v>
      </c>
      <c r="F1636" s="1">
        <v>1</v>
      </c>
      <c r="G1636" s="1">
        <v>1</v>
      </c>
      <c r="H1636" s="1">
        <v>33</v>
      </c>
      <c r="I1636" s="1">
        <v>150</v>
      </c>
      <c r="J1636" s="1">
        <v>40</v>
      </c>
      <c r="K1636" s="72" t="s">
        <v>6455</v>
      </c>
      <c r="L1636" s="81"/>
      <c r="M1636" s="78"/>
    </row>
    <row r="1637" spans="1:13">
      <c r="A1637" s="1">
        <v>100010149</v>
      </c>
      <c r="B1637" s="1" t="s">
        <v>1138</v>
      </c>
      <c r="C1637" s="1" t="s">
        <v>3258</v>
      </c>
      <c r="D1637" s="1" t="s">
        <v>12</v>
      </c>
      <c r="E1637" s="21" t="s">
        <v>3331</v>
      </c>
      <c r="F1637" s="1">
        <v>1</v>
      </c>
      <c r="G1637" s="1">
        <v>1</v>
      </c>
      <c r="H1637" s="1">
        <v>24</v>
      </c>
      <c r="I1637" s="1">
        <v>100</v>
      </c>
      <c r="J1637" s="1">
        <v>25</v>
      </c>
      <c r="K1637" s="72" t="s">
        <v>6455</v>
      </c>
      <c r="L1637" s="81"/>
      <c r="M1637" s="78"/>
    </row>
    <row r="1638" spans="1:13">
      <c r="A1638" s="1">
        <v>100010155</v>
      </c>
      <c r="B1638" s="1" t="s">
        <v>1138</v>
      </c>
      <c r="C1638" s="1" t="s">
        <v>3258</v>
      </c>
      <c r="D1638" s="1" t="s">
        <v>533</v>
      </c>
      <c r="E1638" s="21" t="s">
        <v>3333</v>
      </c>
      <c r="F1638" s="1">
        <v>1</v>
      </c>
      <c r="G1638" s="1">
        <v>1</v>
      </c>
      <c r="H1638" s="1">
        <v>25</v>
      </c>
      <c r="I1638" s="1">
        <v>150</v>
      </c>
      <c r="J1638" s="1">
        <v>40</v>
      </c>
      <c r="K1638" s="72" t="s">
        <v>6455</v>
      </c>
      <c r="L1638" s="81"/>
      <c r="M1638" s="78"/>
    </row>
    <row r="1639" spans="1:13">
      <c r="A1639" s="1">
        <v>100010157</v>
      </c>
      <c r="B1639" s="1" t="s">
        <v>1138</v>
      </c>
      <c r="C1639" s="1" t="s">
        <v>3258</v>
      </c>
      <c r="D1639" s="1" t="s">
        <v>10</v>
      </c>
      <c r="E1639" s="21" t="s">
        <v>3335</v>
      </c>
      <c r="F1639" s="1">
        <v>1</v>
      </c>
      <c r="G1639" s="1">
        <v>1</v>
      </c>
      <c r="H1639" s="1">
        <v>91</v>
      </c>
      <c r="I1639" s="1">
        <v>230</v>
      </c>
      <c r="J1639" s="1">
        <v>60</v>
      </c>
      <c r="K1639" s="72" t="s">
        <v>6455</v>
      </c>
      <c r="L1639" s="81"/>
      <c r="M1639" s="78"/>
    </row>
    <row r="1640" spans="1:13">
      <c r="A1640" s="1">
        <v>100010162</v>
      </c>
      <c r="B1640" s="1" t="s">
        <v>1138</v>
      </c>
      <c r="C1640" s="1" t="s">
        <v>3258</v>
      </c>
      <c r="D1640" s="1" t="s">
        <v>12</v>
      </c>
      <c r="E1640" s="21" t="s">
        <v>3337</v>
      </c>
      <c r="F1640" s="1">
        <v>1</v>
      </c>
      <c r="G1640" s="1">
        <v>1</v>
      </c>
      <c r="H1640" s="1">
        <v>33</v>
      </c>
      <c r="I1640" s="1">
        <v>150</v>
      </c>
      <c r="J1640" s="1">
        <v>40</v>
      </c>
      <c r="K1640" s="72" t="s">
        <v>6455</v>
      </c>
      <c r="L1640" s="81"/>
      <c r="M1640" s="78"/>
    </row>
    <row r="1641" spans="1:13">
      <c r="A1641" s="1">
        <v>100010168</v>
      </c>
      <c r="B1641" s="1" t="s">
        <v>1138</v>
      </c>
      <c r="C1641" s="1" t="s">
        <v>3258</v>
      </c>
      <c r="D1641" s="1" t="s">
        <v>12</v>
      </c>
      <c r="E1641" s="21" t="s">
        <v>3339</v>
      </c>
      <c r="F1641" s="1">
        <v>1</v>
      </c>
      <c r="G1641" s="1">
        <v>1</v>
      </c>
      <c r="H1641" s="1">
        <v>20</v>
      </c>
      <c r="I1641" s="1">
        <v>100</v>
      </c>
      <c r="J1641" s="1">
        <v>25</v>
      </c>
      <c r="K1641" s="72" t="s">
        <v>6455</v>
      </c>
      <c r="L1641" s="81"/>
      <c r="M1641" s="78"/>
    </row>
    <row r="1642" spans="1:13">
      <c r="A1642" s="1">
        <v>100010170</v>
      </c>
      <c r="B1642" s="1" t="s">
        <v>1138</v>
      </c>
      <c r="C1642" s="1" t="s">
        <v>3258</v>
      </c>
      <c r="D1642" s="1" t="s">
        <v>12</v>
      </c>
      <c r="E1642" s="21" t="s">
        <v>3341</v>
      </c>
      <c r="F1642" s="1">
        <v>1</v>
      </c>
      <c r="G1642" s="1">
        <v>1</v>
      </c>
      <c r="H1642" s="1">
        <v>44</v>
      </c>
      <c r="I1642" s="1">
        <v>150</v>
      </c>
      <c r="J1642" s="1">
        <v>40</v>
      </c>
      <c r="K1642" s="72" t="s">
        <v>6455</v>
      </c>
      <c r="L1642" s="81"/>
      <c r="M1642" s="78"/>
    </row>
    <row r="1643" spans="1:13">
      <c r="A1643" s="1">
        <v>100010173</v>
      </c>
      <c r="B1643" s="1" t="s">
        <v>1138</v>
      </c>
      <c r="C1643" s="1" t="s">
        <v>3258</v>
      </c>
      <c r="D1643" s="1" t="s">
        <v>1664</v>
      </c>
      <c r="E1643" s="21" t="s">
        <v>3343</v>
      </c>
      <c r="F1643" s="1">
        <v>1</v>
      </c>
      <c r="G1643" s="1">
        <v>1</v>
      </c>
      <c r="H1643" s="1">
        <v>41</v>
      </c>
      <c r="I1643" s="1">
        <v>150</v>
      </c>
      <c r="J1643" s="1">
        <v>40</v>
      </c>
      <c r="K1643" s="72" t="s">
        <v>6455</v>
      </c>
      <c r="L1643" s="81"/>
      <c r="M1643" s="78"/>
    </row>
    <row r="1644" spans="1:13">
      <c r="A1644" s="1">
        <v>100010180</v>
      </c>
      <c r="B1644" s="1" t="s">
        <v>1138</v>
      </c>
      <c r="C1644" s="1" t="s">
        <v>3258</v>
      </c>
      <c r="D1644" s="1" t="s">
        <v>10</v>
      </c>
      <c r="E1644" s="21" t="s">
        <v>3345</v>
      </c>
      <c r="F1644" s="1">
        <v>1</v>
      </c>
      <c r="G1644" s="1">
        <v>1</v>
      </c>
      <c r="H1644" s="1">
        <v>88</v>
      </c>
      <c r="I1644" s="1">
        <v>230</v>
      </c>
      <c r="J1644" s="1">
        <v>60</v>
      </c>
      <c r="K1644" s="72" t="s">
        <v>6455</v>
      </c>
      <c r="L1644" s="81"/>
      <c r="M1644" s="78"/>
    </row>
    <row r="1645" spans="1:13">
      <c r="A1645" s="1">
        <v>100010184</v>
      </c>
      <c r="B1645" s="1" t="s">
        <v>1138</v>
      </c>
      <c r="C1645" s="1" t="s">
        <v>3348</v>
      </c>
      <c r="D1645" s="1" t="s">
        <v>12</v>
      </c>
      <c r="E1645" s="21" t="s">
        <v>3347</v>
      </c>
      <c r="F1645" s="1">
        <v>1</v>
      </c>
      <c r="G1645" s="1">
        <v>1</v>
      </c>
      <c r="H1645" s="1">
        <v>23</v>
      </c>
      <c r="I1645" s="1">
        <v>100</v>
      </c>
      <c r="J1645" s="1">
        <v>25</v>
      </c>
      <c r="K1645" s="72" t="s">
        <v>6455</v>
      </c>
      <c r="L1645" s="81"/>
      <c r="M1645" s="78"/>
    </row>
    <row r="1646" spans="1:13">
      <c r="A1646" s="1">
        <v>100010189</v>
      </c>
      <c r="B1646" s="1" t="s">
        <v>1138</v>
      </c>
      <c r="C1646" s="1" t="s">
        <v>3348</v>
      </c>
      <c r="D1646" s="1" t="s">
        <v>176</v>
      </c>
      <c r="E1646" s="21" t="s">
        <v>3350</v>
      </c>
      <c r="F1646" s="1">
        <v>1</v>
      </c>
      <c r="G1646" s="1">
        <v>1</v>
      </c>
      <c r="H1646" s="1">
        <v>179</v>
      </c>
      <c r="I1646" s="1">
        <v>280</v>
      </c>
      <c r="J1646" s="1">
        <v>70</v>
      </c>
      <c r="K1646" s="72" t="s">
        <v>6455</v>
      </c>
      <c r="L1646" s="81"/>
      <c r="M1646" s="78"/>
    </row>
    <row r="1647" spans="1:13">
      <c r="A1647" s="1">
        <v>100010195</v>
      </c>
      <c r="B1647" s="1" t="s">
        <v>1138</v>
      </c>
      <c r="C1647" s="1" t="s">
        <v>3348</v>
      </c>
      <c r="D1647" s="1" t="s">
        <v>176</v>
      </c>
      <c r="E1647" s="21" t="s">
        <v>3352</v>
      </c>
      <c r="F1647" s="1">
        <v>1</v>
      </c>
      <c r="G1647" s="1">
        <v>1</v>
      </c>
      <c r="H1647" s="1">
        <v>37</v>
      </c>
      <c r="I1647" s="1">
        <v>150</v>
      </c>
      <c r="J1647" s="1">
        <v>40</v>
      </c>
      <c r="K1647" s="72" t="s">
        <v>6455</v>
      </c>
      <c r="L1647" s="81"/>
      <c r="M1647" s="78"/>
    </row>
    <row r="1648" spans="1:13">
      <c r="A1648" s="1">
        <v>100010199</v>
      </c>
      <c r="B1648" s="1" t="s">
        <v>1138</v>
      </c>
      <c r="C1648" s="1" t="s">
        <v>3348</v>
      </c>
      <c r="D1648" s="1" t="s">
        <v>12</v>
      </c>
      <c r="E1648" s="21" t="s">
        <v>3354</v>
      </c>
      <c r="F1648" s="1">
        <v>1</v>
      </c>
      <c r="G1648" s="1">
        <v>1</v>
      </c>
      <c r="H1648" s="1">
        <v>49</v>
      </c>
      <c r="I1648" s="1">
        <v>150</v>
      </c>
      <c r="J1648" s="1">
        <v>40</v>
      </c>
      <c r="K1648" s="72" t="s">
        <v>6455</v>
      </c>
      <c r="L1648" s="81"/>
      <c r="M1648" s="78"/>
    </row>
    <row r="1649" spans="1:13">
      <c r="A1649" s="1">
        <v>100010204</v>
      </c>
      <c r="B1649" s="1" t="s">
        <v>1138</v>
      </c>
      <c r="C1649" s="1" t="s">
        <v>3348</v>
      </c>
      <c r="D1649" s="1" t="s">
        <v>176</v>
      </c>
      <c r="E1649" s="21" t="s">
        <v>3356</v>
      </c>
      <c r="F1649" s="1">
        <v>1</v>
      </c>
      <c r="G1649" s="1">
        <v>1</v>
      </c>
      <c r="H1649" s="1">
        <v>218</v>
      </c>
      <c r="I1649" s="1">
        <v>400</v>
      </c>
      <c r="J1649" s="1">
        <v>100</v>
      </c>
      <c r="K1649" s="72" t="s">
        <v>6455</v>
      </c>
      <c r="L1649" s="81"/>
      <c r="M1649" s="78"/>
    </row>
    <row r="1650" spans="1:13">
      <c r="A1650" s="1">
        <v>100010210</v>
      </c>
      <c r="B1650" s="1" t="s">
        <v>1138</v>
      </c>
      <c r="C1650" s="1" t="s">
        <v>3348</v>
      </c>
      <c r="D1650" s="1" t="s">
        <v>176</v>
      </c>
      <c r="E1650" s="21" t="s">
        <v>3358</v>
      </c>
      <c r="F1650" s="1">
        <v>1</v>
      </c>
      <c r="G1650" s="1">
        <v>1</v>
      </c>
      <c r="H1650" s="1">
        <v>248</v>
      </c>
      <c r="I1650" s="1">
        <v>400</v>
      </c>
      <c r="J1650" s="1">
        <v>100</v>
      </c>
      <c r="K1650" s="72" t="s">
        <v>6455</v>
      </c>
      <c r="L1650" s="81"/>
      <c r="M1650" s="78"/>
    </row>
    <row r="1651" spans="1:13">
      <c r="A1651" s="1">
        <v>100010215</v>
      </c>
      <c r="B1651" s="1" t="s">
        <v>1138</v>
      </c>
      <c r="C1651" s="1" t="s">
        <v>3348</v>
      </c>
      <c r="D1651" s="1" t="s">
        <v>12</v>
      </c>
      <c r="E1651" s="21" t="s">
        <v>3360</v>
      </c>
      <c r="F1651" s="1">
        <v>1</v>
      </c>
      <c r="G1651" s="1">
        <v>1</v>
      </c>
      <c r="H1651" s="1">
        <v>137</v>
      </c>
      <c r="I1651" s="1">
        <v>280</v>
      </c>
      <c r="J1651" s="1">
        <v>70</v>
      </c>
      <c r="K1651" s="72" t="s">
        <v>6455</v>
      </c>
      <c r="L1651" s="81"/>
      <c r="M1651" s="78"/>
    </row>
    <row r="1652" spans="1:13">
      <c r="A1652" s="1">
        <v>100010225</v>
      </c>
      <c r="B1652" s="1" t="s">
        <v>1138</v>
      </c>
      <c r="C1652" s="1" t="s">
        <v>3348</v>
      </c>
      <c r="D1652" s="1" t="s">
        <v>12</v>
      </c>
      <c r="E1652" s="21" t="s">
        <v>3362</v>
      </c>
      <c r="F1652" s="1">
        <v>1</v>
      </c>
      <c r="G1652" s="1">
        <v>1</v>
      </c>
      <c r="H1652" s="1">
        <v>355</v>
      </c>
      <c r="I1652" s="1">
        <v>470</v>
      </c>
      <c r="J1652" s="1">
        <v>120</v>
      </c>
      <c r="K1652" s="72" t="s">
        <v>6455</v>
      </c>
      <c r="L1652" s="81"/>
      <c r="M1652" s="78"/>
    </row>
    <row r="1653" spans="1:13">
      <c r="A1653" s="1">
        <v>100010229</v>
      </c>
      <c r="B1653" s="1" t="s">
        <v>1138</v>
      </c>
      <c r="C1653" s="1" t="s">
        <v>3348</v>
      </c>
      <c r="D1653" s="1" t="s">
        <v>12</v>
      </c>
      <c r="E1653" s="21" t="s">
        <v>3364</v>
      </c>
      <c r="F1653" s="1">
        <v>1</v>
      </c>
      <c r="G1653" s="1">
        <v>1</v>
      </c>
      <c r="H1653" s="1">
        <v>323</v>
      </c>
      <c r="I1653" s="1">
        <v>470</v>
      </c>
      <c r="J1653" s="1">
        <v>120</v>
      </c>
      <c r="K1653" s="72" t="s">
        <v>6455</v>
      </c>
      <c r="L1653" s="81"/>
      <c r="M1653" s="78"/>
    </row>
    <row r="1654" spans="1:13">
      <c r="A1654" s="1">
        <v>100010242</v>
      </c>
      <c r="B1654" s="1" t="s">
        <v>1138</v>
      </c>
      <c r="C1654" s="1" t="s">
        <v>3348</v>
      </c>
      <c r="D1654" s="1" t="s">
        <v>176</v>
      </c>
      <c r="E1654" s="21" t="s">
        <v>3366</v>
      </c>
      <c r="F1654" s="1">
        <v>1</v>
      </c>
      <c r="G1654" s="1">
        <v>1</v>
      </c>
      <c r="H1654" s="1">
        <v>187</v>
      </c>
      <c r="I1654" s="1">
        <v>280</v>
      </c>
      <c r="J1654" s="1">
        <v>70</v>
      </c>
      <c r="K1654" s="72" t="s">
        <v>6455</v>
      </c>
      <c r="L1654" s="81"/>
      <c r="M1654" s="78"/>
    </row>
    <row r="1655" spans="1:13">
      <c r="A1655" s="1">
        <v>100010247</v>
      </c>
      <c r="B1655" s="1" t="s">
        <v>1138</v>
      </c>
      <c r="C1655" s="1" t="s">
        <v>3369</v>
      </c>
      <c r="D1655" s="1" t="s">
        <v>10</v>
      </c>
      <c r="E1655" s="21" t="s">
        <v>3368</v>
      </c>
      <c r="F1655" s="1">
        <v>1</v>
      </c>
      <c r="G1655" s="1">
        <v>1</v>
      </c>
      <c r="H1655" s="1">
        <v>51</v>
      </c>
      <c r="I1655" s="1">
        <v>150</v>
      </c>
      <c r="J1655" s="1">
        <v>40</v>
      </c>
      <c r="K1655" s="72" t="s">
        <v>6455</v>
      </c>
      <c r="L1655" s="81"/>
      <c r="M1655" s="78"/>
    </row>
    <row r="1656" spans="1:13">
      <c r="A1656" s="1">
        <v>100010249</v>
      </c>
      <c r="B1656" s="1" t="s">
        <v>1138</v>
      </c>
      <c r="C1656" s="1" t="s">
        <v>3369</v>
      </c>
      <c r="D1656" s="1" t="s">
        <v>10</v>
      </c>
      <c r="E1656" s="21" t="s">
        <v>3371</v>
      </c>
      <c r="F1656" s="1">
        <v>1</v>
      </c>
      <c r="G1656" s="1">
        <v>1</v>
      </c>
      <c r="H1656" s="1">
        <v>173</v>
      </c>
      <c r="I1656" s="1">
        <v>280</v>
      </c>
      <c r="J1656" s="1">
        <v>70</v>
      </c>
      <c r="K1656" s="72" t="s">
        <v>6455</v>
      </c>
      <c r="L1656" s="81"/>
      <c r="M1656" s="78"/>
    </row>
    <row r="1657" spans="1:13">
      <c r="A1657" s="1">
        <v>100010253</v>
      </c>
      <c r="B1657" s="1" t="s">
        <v>1138</v>
      </c>
      <c r="C1657" s="1" t="s">
        <v>3369</v>
      </c>
      <c r="D1657" s="1" t="s">
        <v>1664</v>
      </c>
      <c r="E1657" s="21" t="s">
        <v>3373</v>
      </c>
      <c r="F1657" s="1">
        <v>1</v>
      </c>
      <c r="G1657" s="1">
        <v>1</v>
      </c>
      <c r="H1657" s="1">
        <v>484</v>
      </c>
      <c r="I1657" s="1">
        <v>470</v>
      </c>
      <c r="J1657" s="1">
        <v>120</v>
      </c>
      <c r="K1657" s="72" t="s">
        <v>6455</v>
      </c>
      <c r="L1657" s="81"/>
      <c r="M1657" s="78"/>
    </row>
    <row r="1658" spans="1:13">
      <c r="A1658" s="1">
        <v>100010259</v>
      </c>
      <c r="B1658" s="1" t="s">
        <v>1138</v>
      </c>
      <c r="C1658" s="1" t="s">
        <v>3369</v>
      </c>
      <c r="D1658" s="1" t="s">
        <v>1664</v>
      </c>
      <c r="E1658" s="21" t="s">
        <v>3375</v>
      </c>
      <c r="F1658" s="1">
        <v>1</v>
      </c>
      <c r="G1658" s="1">
        <v>1</v>
      </c>
      <c r="H1658" s="1">
        <v>69</v>
      </c>
      <c r="I1658" s="1">
        <v>230</v>
      </c>
      <c r="J1658" s="1">
        <v>60</v>
      </c>
      <c r="K1658" s="72" t="s">
        <v>6455</v>
      </c>
      <c r="L1658" s="81"/>
      <c r="M1658" s="78"/>
    </row>
    <row r="1659" spans="1:13">
      <c r="A1659" s="1">
        <v>100010263</v>
      </c>
      <c r="B1659" s="1" t="s">
        <v>1138</v>
      </c>
      <c r="C1659" s="1" t="s">
        <v>3369</v>
      </c>
      <c r="D1659" s="1" t="s">
        <v>46</v>
      </c>
      <c r="E1659" s="21" t="s">
        <v>3377</v>
      </c>
      <c r="F1659" s="1">
        <v>1</v>
      </c>
      <c r="G1659" s="1">
        <v>2</v>
      </c>
      <c r="H1659" s="1">
        <v>77</v>
      </c>
      <c r="I1659" s="1">
        <v>230</v>
      </c>
      <c r="J1659" s="1">
        <v>60</v>
      </c>
      <c r="K1659" s="72" t="s">
        <v>6455</v>
      </c>
      <c r="L1659" s="81"/>
      <c r="M1659" s="78"/>
    </row>
    <row r="1660" spans="1:13">
      <c r="A1660" s="1">
        <v>100010265</v>
      </c>
      <c r="B1660" s="1" t="s">
        <v>1138</v>
      </c>
      <c r="C1660" s="1" t="s">
        <v>3369</v>
      </c>
      <c r="D1660" s="1" t="s">
        <v>176</v>
      </c>
      <c r="E1660" s="21" t="s">
        <v>3378</v>
      </c>
      <c r="F1660" s="1">
        <v>1</v>
      </c>
      <c r="G1660" s="1">
        <v>1</v>
      </c>
      <c r="H1660" s="1">
        <v>524</v>
      </c>
      <c r="I1660" s="1">
        <v>570</v>
      </c>
      <c r="J1660" s="1">
        <v>140</v>
      </c>
      <c r="K1660" s="72" t="s">
        <v>6455</v>
      </c>
      <c r="L1660" s="81"/>
      <c r="M1660" s="78"/>
    </row>
    <row r="1661" spans="1:13">
      <c r="A1661" s="1">
        <v>100010270</v>
      </c>
      <c r="B1661" s="1" t="s">
        <v>1138</v>
      </c>
      <c r="C1661" s="1" t="s">
        <v>3369</v>
      </c>
      <c r="D1661" s="1" t="s">
        <v>12</v>
      </c>
      <c r="E1661" s="21" t="s">
        <v>3380</v>
      </c>
      <c r="F1661" s="1">
        <v>1</v>
      </c>
      <c r="G1661" s="1">
        <v>1</v>
      </c>
      <c r="H1661" s="1">
        <v>67</v>
      </c>
      <c r="I1661" s="1">
        <v>230</v>
      </c>
      <c r="J1661" s="1">
        <v>60</v>
      </c>
      <c r="K1661" s="72" t="s">
        <v>6455</v>
      </c>
      <c r="L1661" s="81"/>
      <c r="M1661" s="78"/>
    </row>
    <row r="1662" spans="1:13">
      <c r="A1662" s="1">
        <v>100010277</v>
      </c>
      <c r="B1662" s="1" t="s">
        <v>1138</v>
      </c>
      <c r="C1662" s="1" t="s">
        <v>3369</v>
      </c>
      <c r="D1662" s="1" t="s">
        <v>3382</v>
      </c>
      <c r="E1662" s="21" t="s">
        <v>3383</v>
      </c>
      <c r="F1662" s="1">
        <v>1</v>
      </c>
      <c r="G1662" s="1">
        <v>1</v>
      </c>
      <c r="H1662" s="1">
        <v>218</v>
      </c>
      <c r="I1662" s="1">
        <v>400</v>
      </c>
      <c r="J1662" s="1">
        <v>100</v>
      </c>
      <c r="K1662" s="72" t="s">
        <v>6455</v>
      </c>
      <c r="L1662" s="81"/>
      <c r="M1662" s="78"/>
    </row>
    <row r="1663" spans="1:13">
      <c r="A1663" s="1">
        <v>100010283</v>
      </c>
      <c r="B1663" s="1" t="s">
        <v>1138</v>
      </c>
      <c r="C1663" s="1" t="s">
        <v>3369</v>
      </c>
      <c r="D1663" s="1" t="s">
        <v>176</v>
      </c>
      <c r="E1663" s="21" t="s">
        <v>3385</v>
      </c>
      <c r="F1663" s="1">
        <v>1</v>
      </c>
      <c r="G1663" s="1">
        <v>1</v>
      </c>
      <c r="H1663" s="1">
        <v>164</v>
      </c>
      <c r="I1663" s="1">
        <v>280</v>
      </c>
      <c r="J1663" s="1">
        <v>70</v>
      </c>
      <c r="K1663" s="72" t="s">
        <v>6455</v>
      </c>
      <c r="L1663" s="81"/>
      <c r="M1663" s="78"/>
    </row>
    <row r="1664" spans="1:13">
      <c r="A1664" s="1">
        <v>100010289</v>
      </c>
      <c r="B1664" s="1" t="s">
        <v>1138</v>
      </c>
      <c r="C1664" s="1" t="s">
        <v>3369</v>
      </c>
      <c r="D1664" s="1" t="s">
        <v>12</v>
      </c>
      <c r="E1664" s="21" t="s">
        <v>3387</v>
      </c>
      <c r="F1664" s="1">
        <v>1</v>
      </c>
      <c r="G1664" s="1">
        <v>1</v>
      </c>
      <c r="H1664" s="1">
        <v>56</v>
      </c>
      <c r="I1664" s="1">
        <v>230</v>
      </c>
      <c r="J1664" s="1">
        <v>60</v>
      </c>
      <c r="K1664" s="72" t="s">
        <v>6455</v>
      </c>
      <c r="L1664" s="81"/>
      <c r="M1664" s="78"/>
    </row>
    <row r="1665" spans="1:13">
      <c r="A1665" s="1">
        <v>100010293</v>
      </c>
      <c r="B1665" s="1" t="s">
        <v>1138</v>
      </c>
      <c r="C1665" s="1" t="s">
        <v>3369</v>
      </c>
      <c r="D1665" s="1" t="s">
        <v>12</v>
      </c>
      <c r="E1665" s="21" t="s">
        <v>3389</v>
      </c>
      <c r="F1665" s="1">
        <v>1</v>
      </c>
      <c r="G1665" s="1">
        <v>1</v>
      </c>
      <c r="H1665" s="1">
        <v>194</v>
      </c>
      <c r="I1665" s="1">
        <v>280</v>
      </c>
      <c r="J1665" s="1">
        <v>70</v>
      </c>
      <c r="K1665" s="72" t="s">
        <v>6455</v>
      </c>
      <c r="L1665" s="81"/>
      <c r="M1665" s="78"/>
    </row>
    <row r="1666" spans="1:13">
      <c r="A1666" s="1">
        <v>100010298</v>
      </c>
      <c r="B1666" s="1" t="s">
        <v>1138</v>
      </c>
      <c r="C1666" s="1" t="s">
        <v>3369</v>
      </c>
      <c r="D1666" s="1" t="s">
        <v>72</v>
      </c>
      <c r="E1666" s="21" t="s">
        <v>3391</v>
      </c>
      <c r="F1666" s="1">
        <v>1</v>
      </c>
      <c r="G1666" s="1">
        <v>1</v>
      </c>
      <c r="H1666" s="1">
        <v>166</v>
      </c>
      <c r="I1666" s="1">
        <v>280</v>
      </c>
      <c r="J1666" s="1">
        <v>70</v>
      </c>
      <c r="K1666" s="72" t="s">
        <v>6455</v>
      </c>
      <c r="L1666" s="81"/>
      <c r="M1666" s="78"/>
    </row>
    <row r="1667" spans="1:13">
      <c r="A1667" s="1">
        <v>100010301</v>
      </c>
      <c r="B1667" s="1" t="s">
        <v>1138</v>
      </c>
      <c r="C1667" s="1" t="s">
        <v>3369</v>
      </c>
      <c r="D1667" s="1" t="s">
        <v>12</v>
      </c>
      <c r="E1667" s="21" t="s">
        <v>3392</v>
      </c>
      <c r="F1667" s="1">
        <v>1</v>
      </c>
      <c r="G1667" s="1">
        <v>1</v>
      </c>
      <c r="H1667" s="1">
        <v>490</v>
      </c>
      <c r="I1667" s="1">
        <v>470</v>
      </c>
      <c r="J1667" s="1">
        <v>120</v>
      </c>
      <c r="K1667" s="72" t="s">
        <v>6455</v>
      </c>
      <c r="L1667" s="81"/>
      <c r="M1667" s="78"/>
    </row>
    <row r="1668" spans="1:13">
      <c r="A1668" s="1">
        <v>100010303</v>
      </c>
      <c r="B1668" s="1" t="s">
        <v>1138</v>
      </c>
      <c r="C1668" s="1" t="s">
        <v>3369</v>
      </c>
      <c r="D1668" s="1" t="s">
        <v>3394</v>
      </c>
      <c r="E1668" s="21" t="s">
        <v>3395</v>
      </c>
      <c r="F1668" s="1">
        <v>1</v>
      </c>
      <c r="G1668" s="1">
        <v>1</v>
      </c>
      <c r="H1668" s="1">
        <v>482</v>
      </c>
      <c r="I1668" s="1">
        <v>470</v>
      </c>
      <c r="J1668" s="1">
        <v>120</v>
      </c>
      <c r="K1668" s="72" t="s">
        <v>6455</v>
      </c>
      <c r="L1668" s="81"/>
      <c r="M1668" s="78"/>
    </row>
    <row r="1669" spans="1:13">
      <c r="A1669" s="1">
        <v>100010305</v>
      </c>
      <c r="B1669" s="1" t="s">
        <v>1138</v>
      </c>
      <c r="C1669" s="1" t="s">
        <v>3369</v>
      </c>
      <c r="D1669" s="1" t="s">
        <v>46</v>
      </c>
      <c r="E1669" s="21" t="s">
        <v>3396</v>
      </c>
      <c r="F1669" s="1">
        <v>1</v>
      </c>
      <c r="G1669" s="1">
        <v>1</v>
      </c>
      <c r="H1669" s="1">
        <v>52</v>
      </c>
      <c r="I1669" s="1">
        <v>150</v>
      </c>
      <c r="J1669" s="1">
        <v>40</v>
      </c>
      <c r="K1669" s="72" t="s">
        <v>6455</v>
      </c>
      <c r="L1669" s="81"/>
      <c r="M1669" s="78"/>
    </row>
    <row r="1670" spans="1:13">
      <c r="A1670" s="1">
        <v>100010320</v>
      </c>
      <c r="B1670" s="1" t="s">
        <v>1138</v>
      </c>
      <c r="C1670" s="1" t="s">
        <v>3369</v>
      </c>
      <c r="D1670" s="1" t="s">
        <v>3397</v>
      </c>
      <c r="E1670" s="21" t="s">
        <v>3396</v>
      </c>
      <c r="F1670" s="1">
        <v>1</v>
      </c>
      <c r="G1670" s="1">
        <v>1</v>
      </c>
      <c r="H1670" s="1">
        <v>253</v>
      </c>
      <c r="I1670" s="1">
        <v>400</v>
      </c>
      <c r="J1670" s="1">
        <v>100</v>
      </c>
      <c r="K1670" s="72" t="s">
        <v>6455</v>
      </c>
      <c r="L1670" s="81"/>
      <c r="M1670" s="78"/>
    </row>
    <row r="1671" spans="1:13">
      <c r="A1671" s="1">
        <v>100010329</v>
      </c>
      <c r="B1671" s="1" t="s">
        <v>1138</v>
      </c>
      <c r="C1671" s="1" t="s">
        <v>3369</v>
      </c>
      <c r="D1671" s="1" t="s">
        <v>3398</v>
      </c>
      <c r="E1671" s="21" t="s">
        <v>3399</v>
      </c>
      <c r="F1671" s="1">
        <v>1</v>
      </c>
      <c r="G1671" s="1">
        <v>1</v>
      </c>
      <c r="H1671" s="1">
        <v>108</v>
      </c>
      <c r="I1671" s="1">
        <v>280</v>
      </c>
      <c r="J1671" s="1">
        <v>70</v>
      </c>
      <c r="K1671" s="72" t="s">
        <v>6455</v>
      </c>
      <c r="L1671" s="81"/>
      <c r="M1671" s="78"/>
    </row>
    <row r="1672" spans="1:13">
      <c r="A1672" s="1">
        <v>100010332</v>
      </c>
      <c r="B1672" s="1" t="s">
        <v>1138</v>
      </c>
      <c r="C1672" s="1" t="s">
        <v>3369</v>
      </c>
      <c r="D1672" s="1" t="s">
        <v>120</v>
      </c>
      <c r="E1672" s="21" t="s">
        <v>3400</v>
      </c>
      <c r="F1672" s="1">
        <v>1</v>
      </c>
      <c r="G1672" s="1">
        <v>1</v>
      </c>
      <c r="H1672" s="1">
        <v>240</v>
      </c>
      <c r="I1672" s="1">
        <v>400</v>
      </c>
      <c r="J1672" s="1">
        <v>100</v>
      </c>
      <c r="K1672" s="72" t="s">
        <v>6455</v>
      </c>
      <c r="L1672" s="81"/>
      <c r="M1672" s="78"/>
    </row>
    <row r="1673" spans="1:13">
      <c r="A1673" s="1">
        <v>100010334</v>
      </c>
      <c r="B1673" s="1" t="s">
        <v>1138</v>
      </c>
      <c r="C1673" s="1" t="s">
        <v>3369</v>
      </c>
      <c r="D1673" s="1" t="s">
        <v>12</v>
      </c>
      <c r="E1673" s="21" t="s">
        <v>3402</v>
      </c>
      <c r="F1673" s="1">
        <v>1</v>
      </c>
      <c r="G1673" s="1">
        <v>1</v>
      </c>
      <c r="H1673" s="1">
        <v>268</v>
      </c>
      <c r="I1673" s="1">
        <v>400</v>
      </c>
      <c r="J1673" s="1">
        <v>100</v>
      </c>
      <c r="K1673" s="72" t="s">
        <v>6455</v>
      </c>
      <c r="L1673" s="81"/>
      <c r="M1673" s="78"/>
    </row>
    <row r="1674" spans="1:13">
      <c r="A1674" s="1">
        <v>100010343</v>
      </c>
      <c r="B1674" s="1" t="s">
        <v>1138</v>
      </c>
      <c r="C1674" s="1" t="s">
        <v>3369</v>
      </c>
      <c r="D1674" s="1" t="s">
        <v>446</v>
      </c>
      <c r="E1674" s="21" t="s">
        <v>3404</v>
      </c>
      <c r="F1674" s="1">
        <v>1</v>
      </c>
      <c r="G1674" s="1">
        <v>3</v>
      </c>
      <c r="H1674" s="1">
        <v>53</v>
      </c>
      <c r="I1674" s="1">
        <v>150</v>
      </c>
      <c r="J1674" s="1">
        <v>40</v>
      </c>
      <c r="K1674" s="72" t="s">
        <v>6455</v>
      </c>
      <c r="L1674" s="81"/>
      <c r="M1674" s="78"/>
    </row>
    <row r="1675" spans="1:13">
      <c r="A1675" s="1">
        <v>100010346</v>
      </c>
      <c r="B1675" s="1" t="s">
        <v>1138</v>
      </c>
      <c r="C1675" s="1" t="s">
        <v>3369</v>
      </c>
      <c r="D1675" s="1" t="s">
        <v>3407</v>
      </c>
      <c r="E1675" s="21" t="s">
        <v>3408</v>
      </c>
      <c r="F1675" s="1">
        <v>1</v>
      </c>
      <c r="G1675" s="1">
        <v>1</v>
      </c>
      <c r="H1675" s="1">
        <v>890</v>
      </c>
      <c r="I1675" s="1">
        <v>740</v>
      </c>
      <c r="J1675" s="1">
        <v>190</v>
      </c>
      <c r="K1675" s="72" t="s">
        <v>6455</v>
      </c>
      <c r="L1675" s="81"/>
      <c r="M1675" s="78"/>
    </row>
    <row r="1676" spans="1:13">
      <c r="A1676" s="1">
        <v>100010354</v>
      </c>
      <c r="B1676" s="1" t="s">
        <v>1138</v>
      </c>
      <c r="C1676" s="1" t="s">
        <v>3369</v>
      </c>
      <c r="D1676" s="1" t="s">
        <v>3275</v>
      </c>
      <c r="E1676" s="21" t="s">
        <v>3412</v>
      </c>
      <c r="F1676" s="1">
        <v>1</v>
      </c>
      <c r="G1676" s="1">
        <v>1</v>
      </c>
      <c r="H1676" s="1">
        <v>292</v>
      </c>
      <c r="I1676" s="1">
        <v>400</v>
      </c>
      <c r="J1676" s="1">
        <v>100</v>
      </c>
      <c r="K1676" s="72" t="s">
        <v>6455</v>
      </c>
      <c r="L1676" s="81"/>
      <c r="M1676" s="78"/>
    </row>
    <row r="1677" spans="1:13">
      <c r="A1677" s="1">
        <v>100010357</v>
      </c>
      <c r="B1677" s="1" t="s">
        <v>1138</v>
      </c>
      <c r="C1677" s="1" t="s">
        <v>3369</v>
      </c>
      <c r="D1677" s="1" t="s">
        <v>3413</v>
      </c>
      <c r="E1677" s="21" t="s">
        <v>3414</v>
      </c>
      <c r="F1677" s="1">
        <v>1</v>
      </c>
      <c r="G1677" s="1">
        <v>1</v>
      </c>
      <c r="H1677" s="1">
        <v>421</v>
      </c>
      <c r="I1677" s="1">
        <v>470</v>
      </c>
      <c r="J1677" s="1">
        <v>120</v>
      </c>
      <c r="K1677" s="72" t="s">
        <v>6455</v>
      </c>
      <c r="L1677" s="81"/>
      <c r="M1677" s="78"/>
    </row>
    <row r="1678" spans="1:13">
      <c r="A1678" s="1">
        <v>100010361</v>
      </c>
      <c r="B1678" s="1" t="s">
        <v>1138</v>
      </c>
      <c r="C1678" s="1" t="s">
        <v>1137</v>
      </c>
      <c r="D1678" s="1" t="s">
        <v>3415</v>
      </c>
      <c r="E1678" s="21" t="s">
        <v>3416</v>
      </c>
      <c r="F1678" s="1">
        <v>1</v>
      </c>
      <c r="G1678" s="1">
        <v>1</v>
      </c>
      <c r="H1678" s="1">
        <v>33</v>
      </c>
      <c r="I1678" s="1">
        <v>150</v>
      </c>
      <c r="J1678" s="1">
        <v>40</v>
      </c>
      <c r="K1678" s="72" t="s">
        <v>6455</v>
      </c>
      <c r="L1678" s="81"/>
      <c r="M1678" s="78"/>
    </row>
    <row r="1679" spans="1:13">
      <c r="A1679" s="1">
        <v>100010365</v>
      </c>
      <c r="B1679" s="1" t="s">
        <v>1138</v>
      </c>
      <c r="C1679" s="1" t="s">
        <v>1137</v>
      </c>
      <c r="D1679" s="1" t="s">
        <v>10</v>
      </c>
      <c r="E1679" s="21" t="s">
        <v>3418</v>
      </c>
      <c r="F1679" s="1">
        <v>1</v>
      </c>
      <c r="G1679" s="1">
        <v>1</v>
      </c>
      <c r="H1679" s="1">
        <v>70</v>
      </c>
      <c r="I1679" s="1">
        <v>230</v>
      </c>
      <c r="J1679" s="1">
        <v>60</v>
      </c>
      <c r="K1679" s="72" t="s">
        <v>6455</v>
      </c>
      <c r="L1679" s="81"/>
      <c r="M1679" s="78"/>
    </row>
    <row r="1680" spans="1:13">
      <c r="A1680" s="1">
        <v>100010372</v>
      </c>
      <c r="B1680" s="1" t="s">
        <v>1138</v>
      </c>
      <c r="C1680" s="1" t="s">
        <v>1137</v>
      </c>
      <c r="D1680" s="1" t="s">
        <v>3420</v>
      </c>
      <c r="E1680" s="21" t="s">
        <v>3421</v>
      </c>
      <c r="F1680" s="1">
        <v>1</v>
      </c>
      <c r="G1680" s="1">
        <v>1</v>
      </c>
      <c r="H1680" s="1">
        <v>36</v>
      </c>
      <c r="I1680" s="1">
        <v>150</v>
      </c>
      <c r="J1680" s="1">
        <v>40</v>
      </c>
      <c r="K1680" s="72" t="s">
        <v>6455</v>
      </c>
      <c r="L1680" s="81"/>
      <c r="M1680" s="78"/>
    </row>
    <row r="1681" spans="1:13">
      <c r="A1681" s="1">
        <v>100010376</v>
      </c>
      <c r="B1681" s="1" t="s">
        <v>1138</v>
      </c>
      <c r="C1681" s="1" t="s">
        <v>1137</v>
      </c>
      <c r="D1681" s="1" t="s">
        <v>10</v>
      </c>
      <c r="E1681" s="21" t="s">
        <v>3423</v>
      </c>
      <c r="F1681" s="1">
        <v>1</v>
      </c>
      <c r="G1681" s="1">
        <v>1</v>
      </c>
      <c r="H1681" s="1">
        <v>61</v>
      </c>
      <c r="I1681" s="1">
        <v>230</v>
      </c>
      <c r="J1681" s="1">
        <v>60</v>
      </c>
      <c r="K1681" s="72" t="s">
        <v>6455</v>
      </c>
      <c r="L1681" s="81"/>
      <c r="M1681" s="78"/>
    </row>
    <row r="1682" spans="1:13">
      <c r="A1682" s="1">
        <v>100010381</v>
      </c>
      <c r="B1682" s="1" t="s">
        <v>1138</v>
      </c>
      <c r="C1682" s="1" t="s">
        <v>1137</v>
      </c>
      <c r="D1682" s="1" t="s">
        <v>446</v>
      </c>
      <c r="E1682" s="21" t="s">
        <v>3426</v>
      </c>
      <c r="F1682" s="1">
        <v>2</v>
      </c>
      <c r="G1682" s="1">
        <v>1</v>
      </c>
      <c r="H1682" s="1">
        <v>10</v>
      </c>
      <c r="I1682" s="1">
        <v>100</v>
      </c>
      <c r="J1682" s="1">
        <v>25</v>
      </c>
      <c r="K1682" s="72" t="s">
        <v>6455</v>
      </c>
      <c r="L1682" s="81"/>
      <c r="M1682" s="78"/>
    </row>
    <row r="1683" spans="1:13">
      <c r="A1683" s="1">
        <v>100010381</v>
      </c>
      <c r="B1683" s="1" t="s">
        <v>1138</v>
      </c>
      <c r="C1683" s="1" t="s">
        <v>1137</v>
      </c>
      <c r="D1683" s="1" t="s">
        <v>446</v>
      </c>
      <c r="E1683" s="21" t="s">
        <v>3427</v>
      </c>
      <c r="F1683" s="1">
        <v>2</v>
      </c>
      <c r="G1683" s="1">
        <v>2</v>
      </c>
      <c r="H1683" s="1">
        <v>41</v>
      </c>
      <c r="I1683" s="1">
        <v>150</v>
      </c>
      <c r="J1683" s="1">
        <v>40</v>
      </c>
      <c r="K1683" s="72" t="s">
        <v>6455</v>
      </c>
      <c r="L1683" s="81"/>
      <c r="M1683" s="78"/>
    </row>
    <row r="1684" spans="1:13">
      <c r="A1684" s="1">
        <v>100010387</v>
      </c>
      <c r="B1684" s="1" t="s">
        <v>1138</v>
      </c>
      <c r="C1684" s="1" t="s">
        <v>1137</v>
      </c>
      <c r="D1684" s="1" t="s">
        <v>533</v>
      </c>
      <c r="E1684" s="21" t="s">
        <v>3428</v>
      </c>
      <c r="F1684" s="1">
        <v>1</v>
      </c>
      <c r="G1684" s="1">
        <v>1</v>
      </c>
      <c r="H1684" s="1">
        <v>18</v>
      </c>
      <c r="I1684" s="1">
        <v>100</v>
      </c>
      <c r="J1684" s="1">
        <v>25</v>
      </c>
      <c r="K1684" s="72" t="s">
        <v>6455</v>
      </c>
      <c r="L1684" s="81"/>
      <c r="M1684" s="78"/>
    </row>
    <row r="1685" spans="1:13">
      <c r="A1685" s="1">
        <v>100010390</v>
      </c>
      <c r="B1685" s="1" t="s">
        <v>1138</v>
      </c>
      <c r="C1685" s="1" t="s">
        <v>1137</v>
      </c>
      <c r="D1685" s="1" t="s">
        <v>1664</v>
      </c>
      <c r="E1685" s="21" t="s">
        <v>3430</v>
      </c>
      <c r="F1685" s="1">
        <v>1</v>
      </c>
      <c r="G1685" s="1">
        <v>1</v>
      </c>
      <c r="H1685" s="1">
        <v>35</v>
      </c>
      <c r="I1685" s="1">
        <v>150</v>
      </c>
      <c r="J1685" s="1">
        <v>40</v>
      </c>
      <c r="K1685" s="72" t="s">
        <v>6455</v>
      </c>
      <c r="L1685" s="81"/>
      <c r="M1685" s="78"/>
    </row>
    <row r="1686" spans="1:13">
      <c r="A1686" s="1">
        <v>100010394</v>
      </c>
      <c r="B1686" s="1" t="s">
        <v>1138</v>
      </c>
      <c r="C1686" s="1" t="s">
        <v>1137</v>
      </c>
      <c r="D1686" s="1" t="s">
        <v>1664</v>
      </c>
      <c r="E1686" s="21" t="s">
        <v>3432</v>
      </c>
      <c r="F1686" s="1">
        <v>1</v>
      </c>
      <c r="G1686" s="1">
        <v>1</v>
      </c>
      <c r="H1686" s="1">
        <v>43</v>
      </c>
      <c r="I1686" s="1">
        <v>150</v>
      </c>
      <c r="J1686" s="1">
        <v>40</v>
      </c>
      <c r="K1686" s="72" t="s">
        <v>6455</v>
      </c>
      <c r="L1686" s="81"/>
      <c r="M1686" s="78"/>
    </row>
    <row r="1687" spans="1:13">
      <c r="A1687" s="1">
        <v>100010403</v>
      </c>
      <c r="B1687" s="1" t="s">
        <v>1138</v>
      </c>
      <c r="C1687" s="1" t="s">
        <v>1137</v>
      </c>
      <c r="D1687" s="1" t="s">
        <v>3434</v>
      </c>
      <c r="E1687" s="21" t="s">
        <v>3435</v>
      </c>
      <c r="F1687" s="1">
        <v>1</v>
      </c>
      <c r="G1687" s="1">
        <v>1</v>
      </c>
      <c r="H1687" s="1">
        <v>29</v>
      </c>
      <c r="I1687" s="1">
        <v>150</v>
      </c>
      <c r="J1687" s="1">
        <v>40</v>
      </c>
      <c r="K1687" s="72" t="s">
        <v>6455</v>
      </c>
      <c r="L1687" s="81"/>
      <c r="M1687" s="78"/>
    </row>
    <row r="1688" spans="1:13">
      <c r="A1688" s="1">
        <v>100010406</v>
      </c>
      <c r="B1688" s="1" t="s">
        <v>1138</v>
      </c>
      <c r="C1688" s="1" t="s">
        <v>1137</v>
      </c>
      <c r="D1688" s="1" t="s">
        <v>176</v>
      </c>
      <c r="E1688" s="21" t="s">
        <v>3437</v>
      </c>
      <c r="F1688" s="1">
        <v>1</v>
      </c>
      <c r="G1688" s="1">
        <v>1</v>
      </c>
      <c r="H1688" s="1">
        <v>278</v>
      </c>
      <c r="I1688" s="1">
        <v>400</v>
      </c>
      <c r="J1688" s="1">
        <v>100</v>
      </c>
      <c r="K1688" s="72" t="s">
        <v>6455</v>
      </c>
      <c r="L1688" s="81"/>
      <c r="M1688" s="78"/>
    </row>
    <row r="1689" spans="1:13">
      <c r="A1689" s="1">
        <v>100010414</v>
      </c>
      <c r="B1689" s="1" t="s">
        <v>1138</v>
      </c>
      <c r="C1689" s="1" t="s">
        <v>1137</v>
      </c>
      <c r="D1689" s="1" t="s">
        <v>3439</v>
      </c>
      <c r="E1689" s="21" t="s">
        <v>3440</v>
      </c>
      <c r="F1689" s="1">
        <v>1</v>
      </c>
      <c r="G1689" s="1">
        <v>1</v>
      </c>
      <c r="H1689" s="1">
        <v>29</v>
      </c>
      <c r="I1689" s="1">
        <v>150</v>
      </c>
      <c r="J1689" s="1">
        <v>40</v>
      </c>
      <c r="K1689" s="72" t="s">
        <v>6455</v>
      </c>
      <c r="L1689" s="81"/>
      <c r="M1689" s="78"/>
    </row>
    <row r="1690" spans="1:13">
      <c r="A1690" s="1">
        <v>100010417</v>
      </c>
      <c r="B1690" s="1" t="s">
        <v>1138</v>
      </c>
      <c r="C1690" s="1" t="s">
        <v>1137</v>
      </c>
      <c r="D1690" s="1" t="s">
        <v>72</v>
      </c>
      <c r="E1690" s="21" t="s">
        <v>3442</v>
      </c>
      <c r="F1690" s="1">
        <v>1</v>
      </c>
      <c r="G1690" s="1">
        <v>1</v>
      </c>
      <c r="H1690" s="1">
        <v>159</v>
      </c>
      <c r="I1690" s="1">
        <v>280</v>
      </c>
      <c r="J1690" s="1">
        <v>70</v>
      </c>
      <c r="K1690" s="72" t="s">
        <v>6455</v>
      </c>
      <c r="L1690" s="81"/>
      <c r="M1690" s="78"/>
    </row>
    <row r="1691" spans="1:13">
      <c r="A1691" s="1">
        <v>100010421</v>
      </c>
      <c r="B1691" s="1" t="s">
        <v>1138</v>
      </c>
      <c r="C1691" s="1" t="s">
        <v>1137</v>
      </c>
      <c r="D1691" s="1" t="s">
        <v>12</v>
      </c>
      <c r="E1691" s="21" t="s">
        <v>3443</v>
      </c>
      <c r="F1691" s="1">
        <v>1</v>
      </c>
      <c r="G1691" s="1">
        <v>1</v>
      </c>
      <c r="H1691" s="1">
        <v>318</v>
      </c>
      <c r="I1691" s="1">
        <v>470</v>
      </c>
      <c r="J1691" s="1">
        <v>120</v>
      </c>
      <c r="K1691" s="72" t="s">
        <v>6455</v>
      </c>
      <c r="L1691" s="81"/>
      <c r="M1691" s="78"/>
    </row>
    <row r="1692" spans="1:13">
      <c r="A1692" s="1">
        <v>100010426</v>
      </c>
      <c r="B1692" s="1" t="s">
        <v>1138</v>
      </c>
      <c r="C1692" s="1" t="s">
        <v>1137</v>
      </c>
      <c r="D1692" s="1" t="s">
        <v>3445</v>
      </c>
      <c r="E1692" s="21" t="s">
        <v>3446</v>
      </c>
      <c r="F1692" s="1">
        <v>1</v>
      </c>
      <c r="G1692" s="1">
        <v>1</v>
      </c>
      <c r="H1692" s="1">
        <v>479</v>
      </c>
      <c r="I1692" s="1">
        <v>470</v>
      </c>
      <c r="J1692" s="1">
        <v>120</v>
      </c>
      <c r="K1692" s="72" t="s">
        <v>6455</v>
      </c>
      <c r="L1692" s="81"/>
      <c r="M1692" s="78"/>
    </row>
    <row r="1693" spans="1:13">
      <c r="A1693" s="1">
        <v>100010431</v>
      </c>
      <c r="B1693" s="1" t="s">
        <v>1138</v>
      </c>
      <c r="C1693" s="1" t="s">
        <v>1137</v>
      </c>
      <c r="D1693" s="1" t="s">
        <v>46</v>
      </c>
      <c r="E1693" s="21" t="s">
        <v>3447</v>
      </c>
      <c r="F1693" s="1">
        <v>1</v>
      </c>
      <c r="G1693" s="1">
        <v>1</v>
      </c>
      <c r="H1693" s="1">
        <v>61</v>
      </c>
      <c r="I1693" s="1">
        <v>230</v>
      </c>
      <c r="J1693" s="1">
        <v>60</v>
      </c>
      <c r="K1693" s="72" t="s">
        <v>6455</v>
      </c>
      <c r="L1693" s="81"/>
      <c r="M1693" s="78"/>
    </row>
    <row r="1694" spans="1:13">
      <c r="A1694" s="1">
        <v>100010437</v>
      </c>
      <c r="B1694" s="1" t="s">
        <v>1138</v>
      </c>
      <c r="C1694" s="1" t="s">
        <v>1137</v>
      </c>
      <c r="D1694" s="1" t="s">
        <v>533</v>
      </c>
      <c r="E1694" s="21" t="s">
        <v>3448</v>
      </c>
      <c r="F1694" s="1">
        <v>1</v>
      </c>
      <c r="G1694" s="1">
        <v>1</v>
      </c>
      <c r="H1694" s="1">
        <v>202</v>
      </c>
      <c r="I1694" s="1">
        <v>400</v>
      </c>
      <c r="J1694" s="1">
        <v>100</v>
      </c>
      <c r="K1694" s="72" t="s">
        <v>6455</v>
      </c>
      <c r="L1694" s="81"/>
      <c r="M1694" s="78"/>
    </row>
    <row r="1695" spans="1:13">
      <c r="A1695" s="1">
        <v>100010441</v>
      </c>
      <c r="B1695" s="1" t="s">
        <v>1138</v>
      </c>
      <c r="C1695" s="1" t="s">
        <v>1137</v>
      </c>
      <c r="D1695" s="1" t="s">
        <v>105</v>
      </c>
      <c r="E1695" s="21" t="s">
        <v>3450</v>
      </c>
      <c r="F1695" s="1">
        <v>1</v>
      </c>
      <c r="G1695" s="1">
        <v>1</v>
      </c>
      <c r="H1695" s="1">
        <v>190</v>
      </c>
      <c r="I1695" s="1">
        <v>280</v>
      </c>
      <c r="J1695" s="1">
        <v>70</v>
      </c>
      <c r="K1695" s="72" t="s">
        <v>6455</v>
      </c>
      <c r="L1695" s="81"/>
      <c r="M1695" s="78"/>
    </row>
    <row r="1696" spans="1:13">
      <c r="A1696" s="1">
        <v>100010446</v>
      </c>
      <c r="B1696" s="1" t="s">
        <v>1138</v>
      </c>
      <c r="C1696" s="1" t="s">
        <v>1137</v>
      </c>
      <c r="D1696" s="1" t="s">
        <v>3452</v>
      </c>
      <c r="E1696" s="21" t="s">
        <v>3453</v>
      </c>
      <c r="F1696" s="1">
        <v>1</v>
      </c>
      <c r="G1696" s="1">
        <v>1</v>
      </c>
      <c r="H1696" s="1">
        <v>207</v>
      </c>
      <c r="I1696" s="1">
        <v>400</v>
      </c>
      <c r="J1696" s="1">
        <v>100</v>
      </c>
      <c r="K1696" s="72" t="s">
        <v>6455</v>
      </c>
      <c r="L1696" s="81"/>
      <c r="M1696" s="78"/>
    </row>
    <row r="1697" spans="1:13">
      <c r="A1697" s="1">
        <v>100010449</v>
      </c>
      <c r="B1697" s="1" t="s">
        <v>1138</v>
      </c>
      <c r="C1697" s="1" t="s">
        <v>1137</v>
      </c>
      <c r="D1697" s="1" t="s">
        <v>1664</v>
      </c>
      <c r="E1697" s="21" t="s">
        <v>3455</v>
      </c>
      <c r="F1697" s="1">
        <v>1</v>
      </c>
      <c r="G1697" s="1">
        <v>1</v>
      </c>
      <c r="H1697" s="1">
        <v>22</v>
      </c>
      <c r="I1697" s="1">
        <v>100</v>
      </c>
      <c r="J1697" s="1">
        <v>25</v>
      </c>
      <c r="K1697" s="72" t="s">
        <v>6455</v>
      </c>
      <c r="L1697" s="81"/>
      <c r="M1697" s="78"/>
    </row>
    <row r="1698" spans="1:13">
      <c r="A1698" s="1">
        <v>100010453</v>
      </c>
      <c r="B1698" s="1" t="s">
        <v>1138</v>
      </c>
      <c r="C1698" s="1" t="s">
        <v>1137</v>
      </c>
      <c r="D1698" s="1" t="s">
        <v>10</v>
      </c>
      <c r="E1698" s="21" t="s">
        <v>3457</v>
      </c>
      <c r="F1698" s="1">
        <v>1</v>
      </c>
      <c r="G1698" s="1">
        <v>1</v>
      </c>
      <c r="H1698" s="1">
        <v>30</v>
      </c>
      <c r="I1698" s="1">
        <v>150</v>
      </c>
      <c r="J1698" s="1">
        <v>40</v>
      </c>
      <c r="K1698" s="72" t="s">
        <v>6455</v>
      </c>
      <c r="L1698" s="81"/>
      <c r="M1698" s="78"/>
    </row>
    <row r="1699" spans="1:13">
      <c r="A1699" s="1">
        <v>100010460</v>
      </c>
      <c r="B1699" s="1" t="s">
        <v>1138</v>
      </c>
      <c r="C1699" s="1" t="s">
        <v>1137</v>
      </c>
      <c r="D1699" s="1" t="s">
        <v>3459</v>
      </c>
      <c r="E1699" s="21" t="s">
        <v>3460</v>
      </c>
      <c r="F1699" s="1">
        <v>2</v>
      </c>
      <c r="G1699" s="1">
        <v>1</v>
      </c>
      <c r="H1699" s="1">
        <v>70</v>
      </c>
      <c r="I1699" s="1">
        <v>230</v>
      </c>
      <c r="J1699" s="1">
        <v>60</v>
      </c>
      <c r="K1699" s="72" t="s">
        <v>6455</v>
      </c>
      <c r="L1699" s="81"/>
      <c r="M1699" s="78"/>
    </row>
    <row r="1700" spans="1:13">
      <c r="A1700" s="1">
        <v>100010460</v>
      </c>
      <c r="B1700" s="1" t="s">
        <v>1138</v>
      </c>
      <c r="C1700" s="1" t="s">
        <v>1137</v>
      </c>
      <c r="D1700" s="1" t="s">
        <v>3459</v>
      </c>
      <c r="E1700" s="21" t="s">
        <v>3739</v>
      </c>
      <c r="F1700" s="1">
        <v>2</v>
      </c>
      <c r="G1700" s="1">
        <v>1</v>
      </c>
      <c r="H1700" s="1">
        <v>114</v>
      </c>
      <c r="I1700" s="1">
        <v>280</v>
      </c>
      <c r="J1700" s="1">
        <v>70</v>
      </c>
      <c r="K1700" s="72" t="s">
        <v>6455</v>
      </c>
      <c r="L1700" s="81"/>
      <c r="M1700" s="78"/>
    </row>
    <row r="1701" spans="1:13">
      <c r="A1701" s="1">
        <v>100010464</v>
      </c>
      <c r="B1701" s="1" t="s">
        <v>1138</v>
      </c>
      <c r="C1701" s="1" t="s">
        <v>1137</v>
      </c>
      <c r="D1701" s="1" t="s">
        <v>3462</v>
      </c>
      <c r="E1701" s="21" t="s">
        <v>3741</v>
      </c>
      <c r="F1701" s="1">
        <v>2</v>
      </c>
      <c r="G1701" s="1">
        <v>1</v>
      </c>
      <c r="H1701" s="1">
        <v>155</v>
      </c>
      <c r="I1701" s="1">
        <v>280</v>
      </c>
      <c r="J1701" s="1">
        <v>70</v>
      </c>
      <c r="K1701" s="72" t="s">
        <v>6455</v>
      </c>
      <c r="L1701" s="81"/>
      <c r="M1701" s="78"/>
    </row>
    <row r="1702" spans="1:13">
      <c r="A1702" s="1">
        <v>100010464</v>
      </c>
      <c r="B1702" s="1" t="s">
        <v>1138</v>
      </c>
      <c r="C1702" s="1" t="s">
        <v>1137</v>
      </c>
      <c r="D1702" s="1" t="s">
        <v>3462</v>
      </c>
      <c r="E1702" s="21" t="s">
        <v>3463</v>
      </c>
      <c r="F1702" s="1">
        <v>2</v>
      </c>
      <c r="G1702" s="1">
        <v>1</v>
      </c>
      <c r="H1702" s="1">
        <v>369</v>
      </c>
      <c r="I1702" s="1">
        <v>470</v>
      </c>
      <c r="J1702" s="1">
        <v>120</v>
      </c>
      <c r="K1702" s="72" t="s">
        <v>6455</v>
      </c>
      <c r="L1702" s="81"/>
      <c r="M1702" s="78"/>
    </row>
    <row r="1703" spans="1:13">
      <c r="A1703" s="1">
        <v>100010470</v>
      </c>
      <c r="B1703" s="1" t="s">
        <v>1138</v>
      </c>
      <c r="C1703" s="1" t="s">
        <v>1137</v>
      </c>
      <c r="D1703" s="1" t="s">
        <v>3464</v>
      </c>
      <c r="E1703" s="21" t="s">
        <v>3465</v>
      </c>
      <c r="F1703" s="1">
        <v>1</v>
      </c>
      <c r="G1703" s="1">
        <v>1</v>
      </c>
      <c r="H1703" s="1">
        <v>70</v>
      </c>
      <c r="I1703" s="1">
        <v>230</v>
      </c>
      <c r="J1703" s="1">
        <v>60</v>
      </c>
      <c r="K1703" s="72" t="s">
        <v>6455</v>
      </c>
      <c r="L1703" s="81"/>
      <c r="M1703" s="78"/>
    </row>
    <row r="1704" spans="1:13">
      <c r="A1704" s="1">
        <v>100010473</v>
      </c>
      <c r="B1704" s="1" t="s">
        <v>1138</v>
      </c>
      <c r="C1704" s="1" t="s">
        <v>1137</v>
      </c>
      <c r="D1704" s="1" t="s">
        <v>3467</v>
      </c>
      <c r="E1704" s="21" t="s">
        <v>3468</v>
      </c>
      <c r="F1704" s="1">
        <v>1</v>
      </c>
      <c r="G1704" s="1">
        <v>1</v>
      </c>
      <c r="H1704" s="1">
        <v>200</v>
      </c>
      <c r="I1704" s="1">
        <v>400</v>
      </c>
      <c r="J1704" s="1">
        <v>100</v>
      </c>
      <c r="K1704" s="72" t="s">
        <v>6455</v>
      </c>
      <c r="L1704" s="81"/>
      <c r="M1704" s="78"/>
    </row>
    <row r="1705" spans="1:13">
      <c r="A1705" s="1">
        <v>100010475</v>
      </c>
      <c r="B1705" s="1" t="s">
        <v>1138</v>
      </c>
      <c r="C1705" s="1" t="s">
        <v>1137</v>
      </c>
      <c r="D1705" s="1" t="s">
        <v>46</v>
      </c>
      <c r="E1705" s="21" t="s">
        <v>3470</v>
      </c>
      <c r="F1705" s="1">
        <v>1</v>
      </c>
      <c r="G1705" s="1">
        <v>1</v>
      </c>
      <c r="H1705" s="1">
        <v>37</v>
      </c>
      <c r="I1705" s="1">
        <v>150</v>
      </c>
      <c r="J1705" s="1">
        <v>40</v>
      </c>
      <c r="K1705" s="72" t="s">
        <v>6455</v>
      </c>
      <c r="L1705" s="81"/>
      <c r="M1705" s="78"/>
    </row>
    <row r="1706" spans="1:13">
      <c r="A1706" s="1">
        <v>100010483</v>
      </c>
      <c r="B1706" s="1" t="s">
        <v>1138</v>
      </c>
      <c r="C1706" s="1" t="s">
        <v>1137</v>
      </c>
      <c r="D1706" s="1" t="s">
        <v>12</v>
      </c>
      <c r="E1706" s="21" t="s">
        <v>3471</v>
      </c>
      <c r="F1706" s="1">
        <v>1</v>
      </c>
      <c r="G1706" s="1">
        <v>1</v>
      </c>
      <c r="H1706" s="1">
        <v>43</v>
      </c>
      <c r="I1706" s="1">
        <v>150</v>
      </c>
      <c r="J1706" s="1">
        <v>40</v>
      </c>
      <c r="K1706" s="72" t="s">
        <v>6455</v>
      </c>
      <c r="L1706" s="81"/>
      <c r="M1706" s="78"/>
    </row>
    <row r="1707" spans="1:13">
      <c r="A1707" s="1">
        <v>100010486</v>
      </c>
      <c r="B1707" s="1" t="s">
        <v>1138</v>
      </c>
      <c r="C1707" s="1" t="s">
        <v>1137</v>
      </c>
      <c r="D1707" s="1" t="s">
        <v>3473</v>
      </c>
      <c r="E1707" s="21" t="s">
        <v>3474</v>
      </c>
      <c r="F1707" s="1">
        <v>1</v>
      </c>
      <c r="G1707" s="1">
        <v>1</v>
      </c>
      <c r="H1707" s="1">
        <v>27</v>
      </c>
      <c r="I1707" s="1">
        <v>150</v>
      </c>
      <c r="J1707" s="1">
        <v>40</v>
      </c>
      <c r="K1707" s="72" t="s">
        <v>6455</v>
      </c>
      <c r="L1707" s="81"/>
      <c r="M1707" s="78"/>
    </row>
    <row r="1708" spans="1:13">
      <c r="A1708" s="1">
        <v>100010491</v>
      </c>
      <c r="B1708" s="1" t="s">
        <v>1138</v>
      </c>
      <c r="C1708" s="1" t="s">
        <v>1137</v>
      </c>
      <c r="D1708" s="1" t="s">
        <v>105</v>
      </c>
      <c r="E1708" s="21" t="s">
        <v>3475</v>
      </c>
      <c r="F1708" s="1">
        <v>1</v>
      </c>
      <c r="G1708" s="1">
        <v>1</v>
      </c>
      <c r="H1708" s="1">
        <v>86</v>
      </c>
      <c r="I1708" s="1">
        <v>230</v>
      </c>
      <c r="J1708" s="1">
        <v>60</v>
      </c>
      <c r="K1708" s="72" t="s">
        <v>6455</v>
      </c>
      <c r="L1708" s="81"/>
      <c r="M1708" s="78"/>
    </row>
    <row r="1709" spans="1:13">
      <c r="A1709" s="1">
        <v>100010498</v>
      </c>
      <c r="B1709" s="1" t="s">
        <v>1138</v>
      </c>
      <c r="C1709" s="1" t="s">
        <v>1137</v>
      </c>
      <c r="D1709" s="1" t="s">
        <v>105</v>
      </c>
      <c r="E1709" s="21" t="s">
        <v>6058</v>
      </c>
      <c r="F1709" s="1">
        <v>1</v>
      </c>
      <c r="G1709" s="1">
        <v>1</v>
      </c>
      <c r="H1709" s="1">
        <v>23</v>
      </c>
      <c r="I1709" s="1">
        <v>100</v>
      </c>
      <c r="J1709" s="1">
        <v>25</v>
      </c>
      <c r="K1709" s="72" t="s">
        <v>6455</v>
      </c>
      <c r="L1709" s="81"/>
      <c r="M1709" s="78"/>
    </row>
    <row r="1710" spans="1:13">
      <c r="A1710" s="1">
        <v>100010502</v>
      </c>
      <c r="B1710" s="1" t="s">
        <v>1138</v>
      </c>
      <c r="C1710" s="1" t="s">
        <v>1137</v>
      </c>
      <c r="D1710" s="1" t="s">
        <v>176</v>
      </c>
      <c r="E1710" s="21" t="s">
        <v>3477</v>
      </c>
      <c r="F1710" s="1">
        <v>1</v>
      </c>
      <c r="G1710" s="1">
        <v>1</v>
      </c>
      <c r="H1710" s="1">
        <v>182</v>
      </c>
      <c r="I1710" s="1">
        <v>280</v>
      </c>
      <c r="J1710" s="1">
        <v>70</v>
      </c>
      <c r="K1710" s="72" t="s">
        <v>6455</v>
      </c>
      <c r="L1710" s="81"/>
      <c r="M1710" s="78"/>
    </row>
    <row r="1711" spans="1:13">
      <c r="A1711" s="1">
        <v>100010511</v>
      </c>
      <c r="B1711" s="1" t="s">
        <v>1138</v>
      </c>
      <c r="C1711" s="1" t="s">
        <v>1137</v>
      </c>
      <c r="D1711" s="1" t="s">
        <v>10</v>
      </c>
      <c r="E1711" s="21" t="s">
        <v>3479</v>
      </c>
      <c r="F1711" s="1">
        <v>1</v>
      </c>
      <c r="G1711" s="1">
        <v>1</v>
      </c>
      <c r="H1711" s="1">
        <v>134</v>
      </c>
      <c r="I1711" s="1">
        <v>280</v>
      </c>
      <c r="J1711" s="1">
        <v>70</v>
      </c>
      <c r="K1711" s="72" t="s">
        <v>6455</v>
      </c>
      <c r="L1711" s="81"/>
      <c r="M1711" s="78"/>
    </row>
    <row r="1712" spans="1:13">
      <c r="A1712" s="1">
        <v>100010515</v>
      </c>
      <c r="B1712" s="1" t="s">
        <v>1138</v>
      </c>
      <c r="C1712" s="1" t="s">
        <v>1137</v>
      </c>
      <c r="D1712" s="1" t="s">
        <v>3481</v>
      </c>
      <c r="E1712" s="21" t="s">
        <v>3482</v>
      </c>
      <c r="F1712" s="1">
        <v>1</v>
      </c>
      <c r="G1712" s="1">
        <v>1</v>
      </c>
      <c r="H1712" s="1">
        <v>87</v>
      </c>
      <c r="I1712" s="1">
        <v>230</v>
      </c>
      <c r="J1712" s="1">
        <v>60</v>
      </c>
      <c r="K1712" s="72" t="s">
        <v>6455</v>
      </c>
      <c r="L1712" s="81"/>
      <c r="M1712" s="78"/>
    </row>
    <row r="1713" spans="1:13">
      <c r="A1713" s="1">
        <v>100010518</v>
      </c>
      <c r="B1713" s="1" t="s">
        <v>1138</v>
      </c>
      <c r="C1713" s="1" t="s">
        <v>1137</v>
      </c>
      <c r="D1713" s="1" t="s">
        <v>3484</v>
      </c>
      <c r="E1713" s="21" t="s">
        <v>3485</v>
      </c>
      <c r="F1713" s="1">
        <v>1</v>
      </c>
      <c r="G1713" s="1">
        <v>1</v>
      </c>
      <c r="H1713" s="1">
        <v>46</v>
      </c>
      <c r="I1713" s="1">
        <v>150</v>
      </c>
      <c r="J1713" s="1">
        <v>40</v>
      </c>
      <c r="K1713" s="72" t="s">
        <v>6455</v>
      </c>
      <c r="L1713" s="81"/>
      <c r="M1713" s="78"/>
    </row>
    <row r="1714" spans="1:13">
      <c r="A1714" s="1">
        <v>100010521</v>
      </c>
      <c r="B1714" s="1" t="s">
        <v>1138</v>
      </c>
      <c r="C1714" s="1" t="s">
        <v>1137</v>
      </c>
      <c r="D1714" s="1" t="s">
        <v>1664</v>
      </c>
      <c r="E1714" s="21" t="s">
        <v>3486</v>
      </c>
      <c r="F1714" s="1">
        <v>1</v>
      </c>
      <c r="G1714" s="1">
        <v>1</v>
      </c>
      <c r="H1714" s="1">
        <v>526</v>
      </c>
      <c r="I1714" s="1">
        <v>570</v>
      </c>
      <c r="J1714" s="1">
        <v>140</v>
      </c>
      <c r="K1714" s="72" t="s">
        <v>6455</v>
      </c>
      <c r="L1714" s="81"/>
      <c r="M1714" s="78"/>
    </row>
    <row r="1715" spans="1:13">
      <c r="A1715" s="1">
        <v>100010525</v>
      </c>
      <c r="B1715" s="1" t="s">
        <v>1138</v>
      </c>
      <c r="C1715" s="1" t="s">
        <v>1137</v>
      </c>
      <c r="D1715" s="1" t="s">
        <v>46</v>
      </c>
      <c r="E1715" s="21" t="s">
        <v>3488</v>
      </c>
      <c r="F1715" s="1">
        <v>1</v>
      </c>
      <c r="G1715" s="1">
        <v>2</v>
      </c>
      <c r="H1715" s="1">
        <v>127</v>
      </c>
      <c r="I1715" s="1">
        <v>280</v>
      </c>
      <c r="J1715" s="1">
        <v>70</v>
      </c>
      <c r="K1715" s="72" t="s">
        <v>6455</v>
      </c>
      <c r="L1715" s="81"/>
      <c r="M1715" s="78"/>
    </row>
    <row r="1716" spans="1:13">
      <c r="A1716" s="1">
        <v>100010531</v>
      </c>
      <c r="B1716" s="1" t="s">
        <v>1138</v>
      </c>
      <c r="C1716" s="1" t="s">
        <v>1137</v>
      </c>
      <c r="D1716" s="1" t="s">
        <v>3489</v>
      </c>
      <c r="E1716" s="21" t="s">
        <v>3490</v>
      </c>
      <c r="F1716" s="1">
        <v>1</v>
      </c>
      <c r="G1716" s="1">
        <v>1</v>
      </c>
      <c r="H1716" s="1">
        <v>100</v>
      </c>
      <c r="I1716" s="1">
        <v>280</v>
      </c>
      <c r="J1716" s="1">
        <v>70</v>
      </c>
      <c r="K1716" s="72" t="s">
        <v>6455</v>
      </c>
      <c r="L1716" s="81"/>
      <c r="M1716" s="78"/>
    </row>
    <row r="1717" spans="1:13">
      <c r="A1717" s="1">
        <v>100010536</v>
      </c>
      <c r="B1717" s="1" t="s">
        <v>1138</v>
      </c>
      <c r="C1717" s="1" t="s">
        <v>1137</v>
      </c>
      <c r="D1717" s="1" t="s">
        <v>3492</v>
      </c>
      <c r="E1717" s="21" t="s">
        <v>3493</v>
      </c>
      <c r="F1717" s="1">
        <v>1</v>
      </c>
      <c r="G1717" s="1">
        <v>1</v>
      </c>
      <c r="H1717" s="1">
        <v>385</v>
      </c>
      <c r="I1717" s="1">
        <v>470</v>
      </c>
      <c r="J1717" s="1">
        <v>120</v>
      </c>
      <c r="K1717" s="72" t="s">
        <v>6455</v>
      </c>
      <c r="L1717" s="81"/>
      <c r="M1717" s="78"/>
    </row>
    <row r="1718" spans="1:13">
      <c r="A1718" s="1">
        <v>100010539</v>
      </c>
      <c r="B1718" s="1" t="s">
        <v>1138</v>
      </c>
      <c r="C1718" s="1" t="s">
        <v>1137</v>
      </c>
      <c r="D1718" s="1" t="s">
        <v>3495</v>
      </c>
      <c r="E1718" s="21" t="s">
        <v>3496</v>
      </c>
      <c r="F1718" s="1">
        <v>1</v>
      </c>
      <c r="G1718" s="1">
        <v>1</v>
      </c>
      <c r="H1718" s="1">
        <v>632</v>
      </c>
      <c r="I1718" s="1">
        <v>570</v>
      </c>
      <c r="J1718" s="1">
        <v>140</v>
      </c>
      <c r="K1718" s="72" t="s">
        <v>6455</v>
      </c>
      <c r="L1718" s="81"/>
      <c r="M1718" s="78"/>
    </row>
    <row r="1719" spans="1:13">
      <c r="A1719" s="1">
        <v>100010542</v>
      </c>
      <c r="B1719" s="1" t="s">
        <v>1138</v>
      </c>
      <c r="C1719" s="1" t="s">
        <v>1137</v>
      </c>
      <c r="D1719" s="1" t="s">
        <v>3497</v>
      </c>
      <c r="E1719" s="21" t="s">
        <v>3498</v>
      </c>
      <c r="F1719" s="1">
        <v>1</v>
      </c>
      <c r="G1719" s="1">
        <v>1</v>
      </c>
      <c r="H1719" s="1">
        <v>134</v>
      </c>
      <c r="I1719" s="1">
        <v>280</v>
      </c>
      <c r="J1719" s="1">
        <v>70</v>
      </c>
      <c r="K1719" s="72" t="s">
        <v>6455</v>
      </c>
      <c r="L1719" s="81"/>
      <c r="M1719" s="78"/>
    </row>
    <row r="1720" spans="1:13">
      <c r="A1720" s="1">
        <v>100010548</v>
      </c>
      <c r="B1720" s="1" t="s">
        <v>1138</v>
      </c>
      <c r="C1720" s="1" t="s">
        <v>1137</v>
      </c>
      <c r="D1720" s="1" t="s">
        <v>622</v>
      </c>
      <c r="E1720" s="21" t="s">
        <v>3500</v>
      </c>
      <c r="F1720" s="1">
        <v>1</v>
      </c>
      <c r="G1720" s="1">
        <v>2</v>
      </c>
      <c r="H1720" s="1">
        <v>143</v>
      </c>
      <c r="I1720" s="1">
        <v>280</v>
      </c>
      <c r="J1720" s="1">
        <v>70</v>
      </c>
      <c r="K1720" s="72" t="s">
        <v>6455</v>
      </c>
      <c r="L1720" s="81"/>
      <c r="M1720" s="78"/>
    </row>
    <row r="1721" spans="1:13">
      <c r="A1721" s="1">
        <v>100010554</v>
      </c>
      <c r="B1721" s="1" t="s">
        <v>1138</v>
      </c>
      <c r="C1721" s="1" t="s">
        <v>1137</v>
      </c>
      <c r="D1721" s="1" t="s">
        <v>706</v>
      </c>
      <c r="E1721" s="21" t="s">
        <v>3501</v>
      </c>
      <c r="F1721" s="1">
        <v>1</v>
      </c>
      <c r="G1721" s="1">
        <v>1</v>
      </c>
      <c r="H1721" s="1">
        <v>172</v>
      </c>
      <c r="I1721" s="1">
        <v>280</v>
      </c>
      <c r="J1721" s="1">
        <v>70</v>
      </c>
      <c r="K1721" s="72" t="s">
        <v>6455</v>
      </c>
      <c r="L1721" s="81"/>
      <c r="M1721" s="78"/>
    </row>
    <row r="1722" spans="1:13">
      <c r="A1722" s="1">
        <v>100010564</v>
      </c>
      <c r="B1722" s="1" t="s">
        <v>1138</v>
      </c>
      <c r="C1722" s="1" t="s">
        <v>1137</v>
      </c>
      <c r="D1722" s="1" t="s">
        <v>3502</v>
      </c>
      <c r="E1722" s="21" t="s">
        <v>3503</v>
      </c>
      <c r="F1722" s="1">
        <v>1</v>
      </c>
      <c r="G1722" s="1">
        <v>1</v>
      </c>
      <c r="H1722" s="1">
        <v>488</v>
      </c>
      <c r="I1722" s="1">
        <v>470</v>
      </c>
      <c r="J1722" s="1">
        <v>120</v>
      </c>
      <c r="K1722" s="72" t="s">
        <v>6455</v>
      </c>
      <c r="L1722" s="81"/>
      <c r="M1722" s="78"/>
    </row>
    <row r="1723" spans="1:13">
      <c r="A1723" s="1">
        <v>100010566</v>
      </c>
      <c r="B1723" s="1" t="s">
        <v>1138</v>
      </c>
      <c r="C1723" s="1" t="s">
        <v>1137</v>
      </c>
      <c r="D1723" s="1" t="s">
        <v>3504</v>
      </c>
      <c r="E1723" s="21" t="s">
        <v>3505</v>
      </c>
      <c r="F1723" s="1">
        <v>1</v>
      </c>
      <c r="G1723" s="1">
        <v>1</v>
      </c>
      <c r="H1723" s="1">
        <v>430</v>
      </c>
      <c r="I1723" s="1">
        <v>470</v>
      </c>
      <c r="J1723" s="1">
        <v>120</v>
      </c>
      <c r="K1723" s="72" t="s">
        <v>6455</v>
      </c>
      <c r="L1723" s="81"/>
      <c r="M1723" s="78"/>
    </row>
    <row r="1724" spans="1:13">
      <c r="A1724" s="1">
        <v>100010576</v>
      </c>
      <c r="B1724" s="1" t="s">
        <v>1138</v>
      </c>
      <c r="C1724" s="1" t="s">
        <v>1137</v>
      </c>
      <c r="D1724" s="1" t="s">
        <v>750</v>
      </c>
      <c r="E1724" s="21" t="s">
        <v>3506</v>
      </c>
      <c r="F1724" s="1">
        <v>1</v>
      </c>
      <c r="G1724" s="1">
        <v>1</v>
      </c>
      <c r="H1724" s="1">
        <v>551</v>
      </c>
      <c r="I1724" s="1">
        <v>570</v>
      </c>
      <c r="J1724" s="1">
        <v>140</v>
      </c>
      <c r="K1724" s="72" t="s">
        <v>6455</v>
      </c>
      <c r="L1724" s="81"/>
      <c r="M1724" s="78"/>
    </row>
    <row r="1725" spans="1:13">
      <c r="A1725" s="1">
        <v>100010577</v>
      </c>
      <c r="B1725" s="1" t="s">
        <v>1138</v>
      </c>
      <c r="C1725" s="1" t="s">
        <v>1137</v>
      </c>
      <c r="D1725" s="1" t="s">
        <v>3507</v>
      </c>
      <c r="E1725" s="21" t="s">
        <v>1136</v>
      </c>
      <c r="F1725" s="1">
        <v>2</v>
      </c>
      <c r="G1725" s="1">
        <v>1</v>
      </c>
      <c r="H1725" s="1">
        <v>363</v>
      </c>
      <c r="I1725" s="1">
        <v>470</v>
      </c>
      <c r="J1725" s="1">
        <v>120</v>
      </c>
      <c r="K1725" s="72" t="s">
        <v>6455</v>
      </c>
      <c r="L1725" s="81"/>
      <c r="M1725" s="78"/>
    </row>
    <row r="1726" spans="1:13">
      <c r="A1726" s="1">
        <v>100010577</v>
      </c>
      <c r="B1726" s="1" t="s">
        <v>1138</v>
      </c>
      <c r="C1726" s="1" t="s">
        <v>1137</v>
      </c>
      <c r="D1726" s="1" t="s">
        <v>3507</v>
      </c>
      <c r="E1726" s="21" t="s">
        <v>3508</v>
      </c>
      <c r="F1726" s="1">
        <v>2</v>
      </c>
      <c r="G1726" s="1">
        <v>1</v>
      </c>
      <c r="H1726" s="1">
        <v>191</v>
      </c>
      <c r="I1726" s="1">
        <v>300</v>
      </c>
      <c r="J1726" s="1">
        <v>75</v>
      </c>
      <c r="K1726" s="72" t="s">
        <v>6053</v>
      </c>
      <c r="L1726" s="81"/>
      <c r="M1726" s="78"/>
    </row>
    <row r="1727" spans="1:13">
      <c r="A1727" s="1">
        <v>100010586</v>
      </c>
      <c r="B1727" s="1" t="s">
        <v>1138</v>
      </c>
      <c r="C1727" s="1" t="s">
        <v>1137</v>
      </c>
      <c r="D1727" s="1" t="s">
        <v>533</v>
      </c>
      <c r="E1727" s="21" t="s">
        <v>3509</v>
      </c>
      <c r="F1727" s="1">
        <v>1</v>
      </c>
      <c r="G1727" s="1">
        <v>1</v>
      </c>
      <c r="H1727" s="1">
        <v>20</v>
      </c>
      <c r="I1727" s="1">
        <v>100</v>
      </c>
      <c r="J1727" s="1">
        <v>25</v>
      </c>
      <c r="K1727" s="72" t="s">
        <v>6455</v>
      </c>
      <c r="L1727" s="81"/>
      <c r="M1727" s="78"/>
    </row>
    <row r="1728" spans="1:13">
      <c r="A1728" s="1">
        <v>100010592</v>
      </c>
      <c r="B1728" s="1" t="s">
        <v>1138</v>
      </c>
      <c r="C1728" s="1" t="s">
        <v>1137</v>
      </c>
      <c r="D1728" s="1" t="s">
        <v>533</v>
      </c>
      <c r="E1728" s="21" t="s">
        <v>3511</v>
      </c>
      <c r="F1728" s="1">
        <v>1</v>
      </c>
      <c r="G1728" s="1">
        <v>1</v>
      </c>
      <c r="H1728" s="1">
        <v>83</v>
      </c>
      <c r="I1728" s="1">
        <v>230</v>
      </c>
      <c r="J1728" s="1">
        <v>60</v>
      </c>
      <c r="K1728" s="72" t="s">
        <v>6455</v>
      </c>
      <c r="L1728" s="81"/>
      <c r="M1728" s="78"/>
    </row>
    <row r="1729" spans="1:13">
      <c r="A1729" s="1">
        <v>100010595</v>
      </c>
      <c r="B1729" s="1" t="s">
        <v>1138</v>
      </c>
      <c r="C1729" s="1" t="s">
        <v>1137</v>
      </c>
      <c r="D1729" s="1" t="s">
        <v>10</v>
      </c>
      <c r="E1729" s="21" t="s">
        <v>3513</v>
      </c>
      <c r="F1729" s="1">
        <v>1</v>
      </c>
      <c r="G1729" s="1">
        <v>1</v>
      </c>
      <c r="H1729" s="1">
        <v>35</v>
      </c>
      <c r="I1729" s="1">
        <v>150</v>
      </c>
      <c r="J1729" s="1">
        <v>40</v>
      </c>
      <c r="K1729" s="72" t="s">
        <v>6455</v>
      </c>
      <c r="L1729" s="81"/>
      <c r="M1729" s="78"/>
    </row>
    <row r="1730" spans="1:13">
      <c r="A1730" s="1">
        <v>100010597</v>
      </c>
      <c r="B1730" s="1" t="s">
        <v>1138</v>
      </c>
      <c r="C1730" s="1" t="s">
        <v>1137</v>
      </c>
      <c r="D1730" s="1" t="s">
        <v>3515</v>
      </c>
      <c r="E1730" s="21" t="s">
        <v>3516</v>
      </c>
      <c r="F1730" s="1">
        <v>1</v>
      </c>
      <c r="G1730" s="1">
        <v>1</v>
      </c>
      <c r="H1730" s="1">
        <v>40</v>
      </c>
      <c r="I1730" s="1">
        <v>150</v>
      </c>
      <c r="J1730" s="1">
        <v>40</v>
      </c>
      <c r="K1730" s="72" t="s">
        <v>6455</v>
      </c>
      <c r="L1730" s="81"/>
      <c r="M1730" s="78"/>
    </row>
    <row r="1731" spans="1:13">
      <c r="A1731" s="1">
        <v>100010603</v>
      </c>
      <c r="B1731" s="1" t="s">
        <v>1138</v>
      </c>
      <c r="C1731" s="1" t="s">
        <v>1137</v>
      </c>
      <c r="D1731" s="1" t="s">
        <v>10</v>
      </c>
      <c r="E1731" s="21" t="s">
        <v>3518</v>
      </c>
      <c r="F1731" s="1">
        <v>1</v>
      </c>
      <c r="G1731" s="1">
        <v>1</v>
      </c>
      <c r="H1731" s="1">
        <v>41</v>
      </c>
      <c r="I1731" s="1">
        <v>150</v>
      </c>
      <c r="J1731" s="1">
        <v>40</v>
      </c>
      <c r="K1731" s="72" t="s">
        <v>6455</v>
      </c>
      <c r="L1731" s="81"/>
      <c r="M1731" s="78"/>
    </row>
    <row r="1732" spans="1:13">
      <c r="A1732" s="1">
        <v>100010608</v>
      </c>
      <c r="B1732" s="1" t="s">
        <v>1138</v>
      </c>
      <c r="C1732" s="1" t="s">
        <v>1137</v>
      </c>
      <c r="D1732" s="1" t="s">
        <v>105</v>
      </c>
      <c r="E1732" s="21" t="s">
        <v>3520</v>
      </c>
      <c r="F1732" s="1">
        <v>1</v>
      </c>
      <c r="G1732" s="1">
        <v>1</v>
      </c>
      <c r="H1732" s="1">
        <v>35</v>
      </c>
      <c r="I1732" s="1">
        <v>150</v>
      </c>
      <c r="J1732" s="1">
        <v>40</v>
      </c>
      <c r="K1732" s="72" t="s">
        <v>6455</v>
      </c>
      <c r="L1732" s="81"/>
      <c r="M1732" s="78"/>
    </row>
    <row r="1733" spans="1:13">
      <c r="A1733" s="1">
        <v>100010611</v>
      </c>
      <c r="B1733" s="1" t="s">
        <v>1138</v>
      </c>
      <c r="C1733" s="1" t="s">
        <v>1137</v>
      </c>
      <c r="D1733" s="1" t="s">
        <v>3522</v>
      </c>
      <c r="E1733" s="21" t="s">
        <v>3523</v>
      </c>
      <c r="F1733" s="1">
        <v>1</v>
      </c>
      <c r="G1733" s="1">
        <v>1</v>
      </c>
      <c r="H1733" s="1">
        <v>197</v>
      </c>
      <c r="I1733" s="1">
        <v>280</v>
      </c>
      <c r="J1733" s="1">
        <v>70</v>
      </c>
      <c r="K1733" s="72" t="s">
        <v>6455</v>
      </c>
      <c r="L1733" s="81"/>
      <c r="M1733" s="78"/>
    </row>
    <row r="1734" spans="1:13">
      <c r="A1734" s="1">
        <v>100010616</v>
      </c>
      <c r="B1734" s="1" t="s">
        <v>1138</v>
      </c>
      <c r="C1734" s="1" t="s">
        <v>1137</v>
      </c>
      <c r="D1734" s="1" t="s">
        <v>3525</v>
      </c>
      <c r="E1734" s="21" t="s">
        <v>3526</v>
      </c>
      <c r="F1734" s="1">
        <v>1</v>
      </c>
      <c r="G1734" s="1">
        <v>1</v>
      </c>
      <c r="H1734" s="1">
        <v>355</v>
      </c>
      <c r="I1734" s="1">
        <v>470</v>
      </c>
      <c r="J1734" s="1">
        <v>120</v>
      </c>
      <c r="K1734" s="72" t="s">
        <v>6455</v>
      </c>
      <c r="L1734" s="81"/>
      <c r="M1734" s="78"/>
    </row>
    <row r="1735" spans="1:13">
      <c r="A1735" s="1">
        <v>100010620</v>
      </c>
      <c r="B1735" s="1" t="s">
        <v>1138</v>
      </c>
      <c r="C1735" s="1" t="s">
        <v>1137</v>
      </c>
      <c r="D1735" s="1" t="s">
        <v>3074</v>
      </c>
      <c r="E1735" s="21" t="s">
        <v>3528</v>
      </c>
      <c r="F1735" s="1">
        <v>1</v>
      </c>
      <c r="G1735" s="1">
        <v>1</v>
      </c>
      <c r="H1735" s="1">
        <v>196</v>
      </c>
      <c r="I1735" s="1">
        <v>280</v>
      </c>
      <c r="J1735" s="1">
        <v>70</v>
      </c>
      <c r="K1735" s="72" t="s">
        <v>6455</v>
      </c>
      <c r="L1735" s="81"/>
      <c r="M1735" s="78"/>
    </row>
    <row r="1736" spans="1:13">
      <c r="A1736" s="1">
        <v>100010622</v>
      </c>
      <c r="B1736" s="1" t="s">
        <v>1138</v>
      </c>
      <c r="C1736" s="1" t="s">
        <v>1137</v>
      </c>
      <c r="D1736" s="1" t="s">
        <v>72</v>
      </c>
      <c r="E1736" s="21" t="s">
        <v>3529</v>
      </c>
      <c r="F1736" s="1">
        <v>1</v>
      </c>
      <c r="G1736" s="1">
        <v>1</v>
      </c>
      <c r="H1736" s="1">
        <v>158</v>
      </c>
      <c r="I1736" s="1">
        <v>280</v>
      </c>
      <c r="J1736" s="1">
        <v>70</v>
      </c>
      <c r="K1736" s="72" t="s">
        <v>6455</v>
      </c>
      <c r="L1736" s="81"/>
      <c r="M1736" s="78"/>
    </row>
    <row r="1737" spans="1:13">
      <c r="A1737" s="1">
        <v>100010626</v>
      </c>
      <c r="B1737" s="1" t="s">
        <v>1138</v>
      </c>
      <c r="C1737" s="1" t="s">
        <v>1137</v>
      </c>
      <c r="D1737" s="1" t="s">
        <v>533</v>
      </c>
      <c r="E1737" s="21" t="s">
        <v>3530</v>
      </c>
      <c r="F1737" s="1">
        <v>1</v>
      </c>
      <c r="G1737" s="1">
        <v>1</v>
      </c>
      <c r="H1737" s="1">
        <v>69</v>
      </c>
      <c r="I1737" s="1">
        <v>230</v>
      </c>
      <c r="J1737" s="1">
        <v>60</v>
      </c>
      <c r="K1737" s="72" t="s">
        <v>6455</v>
      </c>
      <c r="L1737" s="81"/>
      <c r="M1737" s="78"/>
    </row>
    <row r="1738" spans="1:13">
      <c r="A1738" s="1">
        <v>100010635</v>
      </c>
      <c r="B1738" s="1" t="s">
        <v>1138</v>
      </c>
      <c r="C1738" s="1" t="s">
        <v>1137</v>
      </c>
      <c r="D1738" s="1" t="s">
        <v>10</v>
      </c>
      <c r="E1738" s="21" t="s">
        <v>3532</v>
      </c>
      <c r="F1738" s="1">
        <v>1</v>
      </c>
      <c r="G1738" s="1">
        <v>1</v>
      </c>
      <c r="H1738" s="1">
        <v>25</v>
      </c>
      <c r="I1738" s="1">
        <v>150</v>
      </c>
      <c r="J1738" s="1">
        <v>40</v>
      </c>
      <c r="K1738" s="72" t="s">
        <v>6455</v>
      </c>
      <c r="L1738" s="81"/>
      <c r="M1738" s="78"/>
    </row>
    <row r="1739" spans="1:13">
      <c r="A1739" s="1">
        <v>100010640</v>
      </c>
      <c r="B1739" s="1" t="s">
        <v>1138</v>
      </c>
      <c r="C1739" s="1" t="s">
        <v>1137</v>
      </c>
      <c r="D1739" s="1" t="s">
        <v>533</v>
      </c>
      <c r="E1739" s="21" t="s">
        <v>3534</v>
      </c>
      <c r="F1739" s="1">
        <v>1</v>
      </c>
      <c r="G1739" s="1">
        <v>1</v>
      </c>
      <c r="H1739" s="1">
        <v>48</v>
      </c>
      <c r="I1739" s="1">
        <v>150</v>
      </c>
      <c r="J1739" s="1">
        <v>40</v>
      </c>
      <c r="K1739" s="72" t="s">
        <v>6455</v>
      </c>
      <c r="L1739" s="81"/>
      <c r="M1739" s="78"/>
    </row>
    <row r="1740" spans="1:13">
      <c r="A1740" s="1">
        <v>100010646</v>
      </c>
      <c r="B1740" s="1" t="s">
        <v>1138</v>
      </c>
      <c r="C1740" s="1" t="s">
        <v>3538</v>
      </c>
      <c r="D1740" s="1" t="s">
        <v>3536</v>
      </c>
      <c r="E1740" s="21" t="s">
        <v>3537</v>
      </c>
      <c r="F1740" s="1">
        <v>1</v>
      </c>
      <c r="G1740" s="1">
        <v>1</v>
      </c>
      <c r="H1740" s="1">
        <v>125</v>
      </c>
      <c r="I1740" s="1">
        <v>280</v>
      </c>
      <c r="J1740" s="1">
        <v>70</v>
      </c>
      <c r="K1740" s="72" t="s">
        <v>6455</v>
      </c>
      <c r="L1740" s="81"/>
      <c r="M1740" s="78"/>
    </row>
    <row r="1741" spans="1:13">
      <c r="A1741" s="1">
        <v>100010656</v>
      </c>
      <c r="B1741" s="1" t="s">
        <v>1138</v>
      </c>
      <c r="C1741" s="1" t="s">
        <v>3538</v>
      </c>
      <c r="D1741" s="1" t="s">
        <v>176</v>
      </c>
      <c r="E1741" s="21" t="s">
        <v>3540</v>
      </c>
      <c r="F1741" s="1">
        <v>1</v>
      </c>
      <c r="G1741" s="1">
        <v>1</v>
      </c>
      <c r="H1741" s="1">
        <v>269</v>
      </c>
      <c r="I1741" s="1">
        <v>400</v>
      </c>
      <c r="J1741" s="1">
        <v>100</v>
      </c>
      <c r="K1741" s="72" t="s">
        <v>6455</v>
      </c>
      <c r="L1741" s="81"/>
      <c r="M1741" s="78"/>
    </row>
    <row r="1742" spans="1:13">
      <c r="A1742" s="1">
        <v>100010662</v>
      </c>
      <c r="B1742" s="1" t="s">
        <v>1138</v>
      </c>
      <c r="C1742" s="1" t="s">
        <v>3538</v>
      </c>
      <c r="D1742" s="1" t="s">
        <v>3542</v>
      </c>
      <c r="E1742" s="21" t="s">
        <v>3543</v>
      </c>
      <c r="F1742" s="1">
        <v>1</v>
      </c>
      <c r="G1742" s="1">
        <v>1</v>
      </c>
      <c r="H1742" s="1">
        <v>213</v>
      </c>
      <c r="I1742" s="1">
        <v>400</v>
      </c>
      <c r="J1742" s="1">
        <v>100</v>
      </c>
      <c r="K1742" s="72" t="s">
        <v>6455</v>
      </c>
      <c r="L1742" s="81"/>
      <c r="M1742" s="78"/>
    </row>
    <row r="1743" spans="1:13">
      <c r="A1743" s="1">
        <v>100010670</v>
      </c>
      <c r="B1743" s="1" t="s">
        <v>1138</v>
      </c>
      <c r="C1743" s="1" t="s">
        <v>3538</v>
      </c>
      <c r="D1743" s="1" t="s">
        <v>176</v>
      </c>
      <c r="E1743" s="21" t="s">
        <v>3545</v>
      </c>
      <c r="F1743" s="1">
        <v>1</v>
      </c>
      <c r="G1743" s="1">
        <v>1</v>
      </c>
      <c r="H1743" s="1">
        <v>237</v>
      </c>
      <c r="I1743" s="1">
        <v>400</v>
      </c>
      <c r="J1743" s="1">
        <v>100</v>
      </c>
      <c r="K1743" s="72" t="s">
        <v>6455</v>
      </c>
      <c r="L1743" s="81"/>
      <c r="M1743" s="78"/>
    </row>
    <row r="1744" spans="1:13">
      <c r="A1744" s="1">
        <v>100010680</v>
      </c>
      <c r="B1744" s="1" t="s">
        <v>1138</v>
      </c>
      <c r="C1744" s="1" t="s">
        <v>3538</v>
      </c>
      <c r="D1744" s="1" t="s">
        <v>176</v>
      </c>
      <c r="E1744" s="21" t="s">
        <v>3547</v>
      </c>
      <c r="F1744" s="1">
        <v>1</v>
      </c>
      <c r="G1744" s="1">
        <v>1</v>
      </c>
      <c r="H1744" s="1">
        <v>127</v>
      </c>
      <c r="I1744" s="1">
        <v>280</v>
      </c>
      <c r="J1744" s="1">
        <v>70</v>
      </c>
      <c r="K1744" s="72" t="s">
        <v>6455</v>
      </c>
      <c r="L1744" s="81"/>
      <c r="M1744" s="78"/>
    </row>
    <row r="1745" spans="1:13">
      <c r="A1745" s="1">
        <v>100010701</v>
      </c>
      <c r="B1745" s="1" t="s">
        <v>1138</v>
      </c>
      <c r="C1745" s="1" t="s">
        <v>3538</v>
      </c>
      <c r="D1745" s="1" t="s">
        <v>176</v>
      </c>
      <c r="E1745" s="21" t="s">
        <v>3550</v>
      </c>
      <c r="F1745" s="1">
        <v>1</v>
      </c>
      <c r="G1745" s="1">
        <v>1</v>
      </c>
      <c r="H1745" s="1">
        <v>135</v>
      </c>
      <c r="I1745" s="1">
        <v>280</v>
      </c>
      <c r="J1745" s="1">
        <v>70</v>
      </c>
      <c r="K1745" s="72" t="s">
        <v>6455</v>
      </c>
      <c r="L1745" s="81"/>
      <c r="M1745" s="78"/>
    </row>
    <row r="1746" spans="1:13">
      <c r="A1746" s="1">
        <v>100010705</v>
      </c>
      <c r="B1746" s="1" t="s">
        <v>1138</v>
      </c>
      <c r="C1746" s="1" t="s">
        <v>3538</v>
      </c>
      <c r="D1746" s="1" t="s">
        <v>12</v>
      </c>
      <c r="E1746" s="21" t="s">
        <v>3552</v>
      </c>
      <c r="F1746" s="1">
        <v>1</v>
      </c>
      <c r="G1746" s="1">
        <v>1</v>
      </c>
      <c r="H1746" s="1">
        <v>34</v>
      </c>
      <c r="I1746" s="1">
        <v>150</v>
      </c>
      <c r="J1746" s="1">
        <v>40</v>
      </c>
      <c r="K1746" s="72" t="s">
        <v>6455</v>
      </c>
      <c r="L1746" s="81"/>
      <c r="M1746" s="78"/>
    </row>
    <row r="1747" spans="1:13">
      <c r="A1747" s="1">
        <v>100010710</v>
      </c>
      <c r="B1747" s="1" t="s">
        <v>1138</v>
      </c>
      <c r="C1747" s="1" t="s">
        <v>3538</v>
      </c>
      <c r="D1747" s="1" t="s">
        <v>3554</v>
      </c>
      <c r="E1747" s="21" t="s">
        <v>3555</v>
      </c>
      <c r="F1747" s="1">
        <v>1</v>
      </c>
      <c r="G1747" s="1">
        <v>1</v>
      </c>
      <c r="H1747" s="1">
        <v>149</v>
      </c>
      <c r="I1747" s="1">
        <v>280</v>
      </c>
      <c r="J1747" s="1">
        <v>70</v>
      </c>
      <c r="K1747" s="72" t="s">
        <v>6455</v>
      </c>
      <c r="L1747" s="81"/>
      <c r="M1747" s="78"/>
    </row>
    <row r="1748" spans="1:13">
      <c r="A1748" s="1">
        <v>100010731</v>
      </c>
      <c r="B1748" s="1" t="s">
        <v>1138</v>
      </c>
      <c r="C1748" s="1" t="s">
        <v>3538</v>
      </c>
      <c r="D1748" s="1" t="s">
        <v>12</v>
      </c>
      <c r="E1748" s="21" t="s">
        <v>3557</v>
      </c>
      <c r="F1748" s="1">
        <v>1</v>
      </c>
      <c r="G1748" s="1">
        <v>1</v>
      </c>
      <c r="H1748" s="1">
        <v>31</v>
      </c>
      <c r="I1748" s="1">
        <v>150</v>
      </c>
      <c r="J1748" s="1">
        <v>40</v>
      </c>
      <c r="K1748" s="72" t="s">
        <v>6455</v>
      </c>
      <c r="L1748" s="81"/>
      <c r="M1748" s="78"/>
    </row>
    <row r="1749" spans="1:13">
      <c r="A1749" s="1">
        <v>100010736</v>
      </c>
      <c r="B1749" s="1" t="s">
        <v>1138</v>
      </c>
      <c r="C1749" s="1" t="s">
        <v>3538</v>
      </c>
      <c r="D1749" s="1" t="s">
        <v>12</v>
      </c>
      <c r="E1749" s="21" t="s">
        <v>3559</v>
      </c>
      <c r="F1749" s="1">
        <v>1</v>
      </c>
      <c r="G1749" s="1">
        <v>1</v>
      </c>
      <c r="H1749" s="1">
        <v>22</v>
      </c>
      <c r="I1749" s="1">
        <v>100</v>
      </c>
      <c r="J1749" s="1">
        <v>25</v>
      </c>
      <c r="K1749" s="72" t="s">
        <v>6455</v>
      </c>
      <c r="L1749" s="81"/>
      <c r="M1749" s="78"/>
    </row>
    <row r="1750" spans="1:13">
      <c r="A1750" s="1">
        <v>100010747</v>
      </c>
      <c r="B1750" s="1" t="s">
        <v>1138</v>
      </c>
      <c r="C1750" s="1" t="s">
        <v>3538</v>
      </c>
      <c r="D1750" s="1" t="s">
        <v>3561</v>
      </c>
      <c r="E1750" s="21" t="s">
        <v>6081</v>
      </c>
      <c r="F1750" s="1">
        <v>2</v>
      </c>
      <c r="G1750" s="1">
        <v>1</v>
      </c>
      <c r="H1750" s="1">
        <v>17</v>
      </c>
      <c r="I1750" s="1">
        <v>100</v>
      </c>
      <c r="J1750" s="1">
        <v>25</v>
      </c>
      <c r="K1750" s="72" t="s">
        <v>6455</v>
      </c>
      <c r="L1750" s="81"/>
      <c r="M1750" s="78"/>
    </row>
    <row r="1751" spans="1:13">
      <c r="A1751" s="1">
        <v>100010747</v>
      </c>
      <c r="B1751" s="1" t="s">
        <v>1138</v>
      </c>
      <c r="C1751" s="1" t="s">
        <v>3538</v>
      </c>
      <c r="D1751" s="1" t="s">
        <v>3561</v>
      </c>
      <c r="E1751" s="21" t="s">
        <v>3563</v>
      </c>
      <c r="F1751" s="1">
        <v>2</v>
      </c>
      <c r="G1751" s="1">
        <v>1</v>
      </c>
      <c r="H1751" s="1">
        <v>186</v>
      </c>
      <c r="I1751" s="1">
        <v>280</v>
      </c>
      <c r="J1751" s="1">
        <v>70</v>
      </c>
      <c r="K1751" s="72" t="s">
        <v>6455</v>
      </c>
      <c r="L1751" s="81"/>
      <c r="M1751" s="78"/>
    </row>
    <row r="1752" spans="1:13">
      <c r="A1752" s="1">
        <v>100010752</v>
      </c>
      <c r="B1752" s="1" t="s">
        <v>1138</v>
      </c>
      <c r="C1752" s="1" t="s">
        <v>3538</v>
      </c>
      <c r="D1752" s="1" t="s">
        <v>12</v>
      </c>
      <c r="E1752" s="21" t="s">
        <v>3565</v>
      </c>
      <c r="F1752" s="1">
        <v>1</v>
      </c>
      <c r="G1752" s="1">
        <v>1</v>
      </c>
      <c r="H1752" s="1">
        <v>79</v>
      </c>
      <c r="I1752" s="1">
        <v>230</v>
      </c>
      <c r="J1752" s="1">
        <v>60</v>
      </c>
      <c r="K1752" s="72" t="s">
        <v>6455</v>
      </c>
      <c r="L1752" s="81"/>
      <c r="M1752" s="78"/>
    </row>
    <row r="1753" spans="1:13">
      <c r="A1753" s="1">
        <v>100010756</v>
      </c>
      <c r="B1753" s="1" t="s">
        <v>1138</v>
      </c>
      <c r="C1753" s="1" t="s">
        <v>3538</v>
      </c>
      <c r="D1753" s="1" t="s">
        <v>3567</v>
      </c>
      <c r="E1753" s="21" t="s">
        <v>3568</v>
      </c>
      <c r="F1753" s="1">
        <v>1</v>
      </c>
      <c r="G1753" s="1">
        <v>1</v>
      </c>
      <c r="H1753" s="1">
        <v>435</v>
      </c>
      <c r="I1753" s="1">
        <v>470</v>
      </c>
      <c r="J1753" s="1">
        <v>120</v>
      </c>
      <c r="K1753" s="72" t="s">
        <v>6455</v>
      </c>
      <c r="L1753" s="81"/>
      <c r="M1753" s="78"/>
    </row>
    <row r="1754" spans="1:13">
      <c r="A1754" s="1">
        <v>100010759</v>
      </c>
      <c r="B1754" s="1" t="s">
        <v>1138</v>
      </c>
      <c r="C1754" s="1" t="s">
        <v>3538</v>
      </c>
      <c r="D1754" s="1" t="s">
        <v>12</v>
      </c>
      <c r="E1754" s="21" t="s">
        <v>3570</v>
      </c>
      <c r="F1754" s="1">
        <v>1</v>
      </c>
      <c r="G1754" s="1">
        <v>1</v>
      </c>
      <c r="H1754" s="1">
        <v>580</v>
      </c>
      <c r="I1754" s="1">
        <v>570</v>
      </c>
      <c r="J1754" s="1">
        <v>140</v>
      </c>
      <c r="K1754" s="72" t="s">
        <v>6455</v>
      </c>
      <c r="L1754" s="81"/>
      <c r="M1754" s="78"/>
    </row>
    <row r="1755" spans="1:13">
      <c r="A1755" s="1">
        <v>100010766</v>
      </c>
      <c r="B1755" s="1" t="s">
        <v>1138</v>
      </c>
      <c r="C1755" s="1" t="s">
        <v>3538</v>
      </c>
      <c r="D1755" s="1" t="s">
        <v>12</v>
      </c>
      <c r="E1755" s="21" t="s">
        <v>3571</v>
      </c>
      <c r="F1755" s="1">
        <v>1</v>
      </c>
      <c r="G1755" s="1">
        <v>1</v>
      </c>
      <c r="H1755" s="1">
        <v>304</v>
      </c>
      <c r="I1755" s="1">
        <v>470</v>
      </c>
      <c r="J1755" s="1">
        <v>120</v>
      </c>
      <c r="K1755" s="72" t="s">
        <v>6455</v>
      </c>
      <c r="L1755" s="81"/>
      <c r="M1755" s="78"/>
    </row>
    <row r="1756" spans="1:13">
      <c r="A1756" s="1">
        <v>100010770</v>
      </c>
      <c r="B1756" s="1" t="s">
        <v>1138</v>
      </c>
      <c r="C1756" s="1" t="s">
        <v>3538</v>
      </c>
      <c r="D1756" s="1" t="s">
        <v>72</v>
      </c>
      <c r="E1756" s="21" t="s">
        <v>3572</v>
      </c>
      <c r="F1756" s="1">
        <v>1</v>
      </c>
      <c r="G1756" s="1">
        <v>1</v>
      </c>
      <c r="H1756" s="1">
        <v>202</v>
      </c>
      <c r="I1756" s="1">
        <v>400</v>
      </c>
      <c r="J1756" s="1">
        <v>100</v>
      </c>
      <c r="K1756" s="72" t="s">
        <v>6455</v>
      </c>
      <c r="L1756" s="81"/>
      <c r="M1756" s="78"/>
    </row>
    <row r="1757" spans="1:13">
      <c r="A1757" s="1">
        <v>100010774</v>
      </c>
      <c r="B1757" s="1" t="s">
        <v>1138</v>
      </c>
      <c r="C1757" s="1" t="s">
        <v>3538</v>
      </c>
      <c r="D1757" s="1" t="s">
        <v>3573</v>
      </c>
      <c r="E1757" s="21" t="s">
        <v>3574</v>
      </c>
      <c r="F1757" s="1">
        <v>1</v>
      </c>
      <c r="G1757" s="1">
        <v>1</v>
      </c>
      <c r="H1757" s="1">
        <v>257</v>
      </c>
      <c r="I1757" s="1">
        <v>400</v>
      </c>
      <c r="J1757" s="1">
        <v>100</v>
      </c>
      <c r="K1757" s="72" t="s">
        <v>6455</v>
      </c>
      <c r="L1757" s="81"/>
      <c r="M1757" s="78"/>
    </row>
    <row r="1758" spans="1:13">
      <c r="A1758" s="1">
        <v>100010781</v>
      </c>
      <c r="B1758" s="1" t="s">
        <v>1138</v>
      </c>
      <c r="C1758" s="1" t="s">
        <v>3538</v>
      </c>
      <c r="D1758" s="1" t="s">
        <v>46</v>
      </c>
      <c r="E1758" s="21" t="s">
        <v>3575</v>
      </c>
      <c r="F1758" s="1">
        <v>1</v>
      </c>
      <c r="G1758" s="1">
        <v>1</v>
      </c>
      <c r="H1758" s="1">
        <v>91</v>
      </c>
      <c r="I1758" s="1">
        <v>230</v>
      </c>
      <c r="J1758" s="1">
        <v>60</v>
      </c>
      <c r="K1758" s="72" t="s">
        <v>6455</v>
      </c>
      <c r="L1758" s="81"/>
      <c r="M1758" s="78"/>
    </row>
    <row r="1759" spans="1:13">
      <c r="A1759" s="1">
        <v>100010786</v>
      </c>
      <c r="B1759" s="1" t="s">
        <v>1138</v>
      </c>
      <c r="C1759" s="1" t="s">
        <v>3538</v>
      </c>
      <c r="D1759" s="1" t="s">
        <v>3576</v>
      </c>
      <c r="E1759" s="21" t="s">
        <v>3577</v>
      </c>
      <c r="F1759" s="1">
        <v>1</v>
      </c>
      <c r="G1759" s="1">
        <v>1</v>
      </c>
      <c r="H1759" s="1">
        <v>130</v>
      </c>
      <c r="I1759" s="1">
        <v>280</v>
      </c>
      <c r="J1759" s="1">
        <v>70</v>
      </c>
      <c r="K1759" s="72" t="s">
        <v>6455</v>
      </c>
      <c r="L1759" s="81"/>
      <c r="M1759" s="78"/>
    </row>
    <row r="1760" spans="1:13">
      <c r="A1760" s="1">
        <v>100010790</v>
      </c>
      <c r="B1760" s="1" t="s">
        <v>1138</v>
      </c>
      <c r="C1760" s="1" t="s">
        <v>3538</v>
      </c>
      <c r="D1760" s="1" t="s">
        <v>3579</v>
      </c>
      <c r="E1760" s="21" t="s">
        <v>3580</v>
      </c>
      <c r="F1760" s="1">
        <v>1</v>
      </c>
      <c r="G1760" s="1">
        <v>1</v>
      </c>
      <c r="H1760" s="1">
        <v>26</v>
      </c>
      <c r="I1760" s="1">
        <v>150</v>
      </c>
      <c r="J1760" s="1">
        <v>40</v>
      </c>
      <c r="K1760" s="72" t="s">
        <v>6455</v>
      </c>
      <c r="L1760" s="81"/>
      <c r="M1760" s="78"/>
    </row>
    <row r="1761" spans="1:13">
      <c r="A1761" s="1">
        <v>100010799</v>
      </c>
      <c r="B1761" s="1" t="s">
        <v>1138</v>
      </c>
      <c r="C1761" s="1" t="s">
        <v>3538</v>
      </c>
      <c r="D1761" s="1" t="s">
        <v>72</v>
      </c>
      <c r="E1761" s="21" t="s">
        <v>3582</v>
      </c>
      <c r="F1761" s="1">
        <v>1</v>
      </c>
      <c r="G1761" s="1">
        <v>1</v>
      </c>
      <c r="H1761" s="1">
        <v>219</v>
      </c>
      <c r="I1761" s="1">
        <v>400</v>
      </c>
      <c r="J1761" s="1">
        <v>100</v>
      </c>
      <c r="K1761" s="72" t="s">
        <v>6455</v>
      </c>
      <c r="L1761" s="81"/>
      <c r="M1761" s="78"/>
    </row>
    <row r="1762" spans="1:13">
      <c r="A1762" s="1">
        <v>100010800</v>
      </c>
      <c r="B1762" s="1" t="s">
        <v>1138</v>
      </c>
      <c r="C1762" s="1" t="s">
        <v>3538</v>
      </c>
      <c r="D1762" s="1" t="s">
        <v>673</v>
      </c>
      <c r="E1762" s="21" t="s">
        <v>3582</v>
      </c>
      <c r="F1762" s="1">
        <v>1</v>
      </c>
      <c r="G1762" s="1">
        <v>1</v>
      </c>
      <c r="H1762" s="1">
        <v>81</v>
      </c>
      <c r="I1762" s="1">
        <v>230</v>
      </c>
      <c r="J1762" s="1">
        <v>60</v>
      </c>
      <c r="K1762" s="72" t="s">
        <v>6455</v>
      </c>
      <c r="L1762" s="81"/>
      <c r="M1762" s="78"/>
    </row>
    <row r="1763" spans="1:13">
      <c r="A1763" s="1">
        <v>100010804</v>
      </c>
      <c r="B1763" s="1" t="s">
        <v>1138</v>
      </c>
      <c r="C1763" s="1" t="s">
        <v>3538</v>
      </c>
      <c r="D1763" s="1" t="s">
        <v>176</v>
      </c>
      <c r="E1763" s="21" t="s">
        <v>3583</v>
      </c>
      <c r="F1763" s="1">
        <v>1</v>
      </c>
      <c r="G1763" s="1">
        <v>1</v>
      </c>
      <c r="H1763" s="1">
        <v>153</v>
      </c>
      <c r="I1763" s="1">
        <v>280</v>
      </c>
      <c r="J1763" s="1">
        <v>70</v>
      </c>
      <c r="K1763" s="72" t="s">
        <v>6455</v>
      </c>
      <c r="L1763" s="81"/>
      <c r="M1763" s="78"/>
    </row>
    <row r="1764" spans="1:13">
      <c r="A1764" s="1">
        <v>100010817</v>
      </c>
      <c r="B1764" s="1" t="s">
        <v>1138</v>
      </c>
      <c r="C1764" s="1" t="s">
        <v>3587</v>
      </c>
      <c r="D1764" s="1" t="s">
        <v>3585</v>
      </c>
      <c r="E1764" s="21" t="s">
        <v>3586</v>
      </c>
      <c r="F1764" s="1">
        <v>1</v>
      </c>
      <c r="G1764" s="1">
        <v>1</v>
      </c>
      <c r="H1764" s="1">
        <v>226</v>
      </c>
      <c r="I1764" s="1">
        <v>400</v>
      </c>
      <c r="J1764" s="1">
        <v>100</v>
      </c>
      <c r="K1764" s="72" t="s">
        <v>6455</v>
      </c>
      <c r="L1764" s="81"/>
      <c r="M1764" s="78"/>
    </row>
    <row r="1765" spans="1:13">
      <c r="A1765" s="1">
        <v>100010822</v>
      </c>
      <c r="B1765" s="1" t="s">
        <v>1138</v>
      </c>
      <c r="C1765" s="1" t="s">
        <v>3587</v>
      </c>
      <c r="D1765" s="1" t="s">
        <v>3589</v>
      </c>
      <c r="E1765" s="21" t="s">
        <v>3590</v>
      </c>
      <c r="F1765" s="1">
        <v>1</v>
      </c>
      <c r="G1765" s="1">
        <v>1</v>
      </c>
      <c r="H1765" s="1">
        <v>238</v>
      </c>
      <c r="I1765" s="1">
        <v>400</v>
      </c>
      <c r="J1765" s="1">
        <v>100</v>
      </c>
      <c r="K1765" s="72" t="s">
        <v>6455</v>
      </c>
      <c r="L1765" s="81"/>
      <c r="M1765" s="78"/>
    </row>
    <row r="1766" spans="1:13">
      <c r="A1766" s="1">
        <v>100010826</v>
      </c>
      <c r="B1766" s="1" t="s">
        <v>1138</v>
      </c>
      <c r="C1766" s="1" t="s">
        <v>3587</v>
      </c>
      <c r="D1766" s="1" t="s">
        <v>199</v>
      </c>
      <c r="E1766" s="21" t="s">
        <v>3592</v>
      </c>
      <c r="F1766" s="1">
        <v>1</v>
      </c>
      <c r="G1766" s="1">
        <v>1</v>
      </c>
      <c r="H1766" s="1">
        <v>133</v>
      </c>
      <c r="I1766" s="1">
        <v>280</v>
      </c>
      <c r="J1766" s="1">
        <v>70</v>
      </c>
      <c r="K1766" s="72" t="s">
        <v>6455</v>
      </c>
      <c r="L1766" s="81"/>
      <c r="M1766" s="78"/>
    </row>
    <row r="1767" spans="1:13">
      <c r="A1767" s="1">
        <v>100010829</v>
      </c>
      <c r="B1767" s="1" t="s">
        <v>1138</v>
      </c>
      <c r="C1767" s="1" t="s">
        <v>3587</v>
      </c>
      <c r="D1767" s="1" t="s">
        <v>176</v>
      </c>
      <c r="E1767" s="21" t="s">
        <v>3593</v>
      </c>
      <c r="F1767" s="1">
        <v>1</v>
      </c>
      <c r="G1767" s="1">
        <v>1</v>
      </c>
      <c r="H1767" s="1">
        <v>51</v>
      </c>
      <c r="I1767" s="1">
        <v>150</v>
      </c>
      <c r="J1767" s="1">
        <v>40</v>
      </c>
      <c r="K1767" s="72" t="s">
        <v>6455</v>
      </c>
      <c r="L1767" s="81"/>
      <c r="M1767" s="78"/>
    </row>
    <row r="1768" spans="1:13">
      <c r="A1768" s="1">
        <v>100010835</v>
      </c>
      <c r="B1768" s="1" t="s">
        <v>1138</v>
      </c>
      <c r="C1768" s="1" t="s">
        <v>3587</v>
      </c>
      <c r="D1768" s="1" t="s">
        <v>12</v>
      </c>
      <c r="E1768" s="21" t="s">
        <v>3595</v>
      </c>
      <c r="F1768" s="1">
        <v>1</v>
      </c>
      <c r="G1768" s="1">
        <v>1</v>
      </c>
      <c r="H1768" s="1">
        <v>56</v>
      </c>
      <c r="I1768" s="1">
        <v>230</v>
      </c>
      <c r="J1768" s="1">
        <v>60</v>
      </c>
      <c r="K1768" s="72" t="s">
        <v>6455</v>
      </c>
      <c r="L1768" s="81"/>
      <c r="M1768" s="78"/>
    </row>
    <row r="1769" spans="1:13">
      <c r="A1769" s="1">
        <v>100010838</v>
      </c>
      <c r="B1769" s="1" t="s">
        <v>1138</v>
      </c>
      <c r="C1769" s="1" t="s">
        <v>3587</v>
      </c>
      <c r="D1769" s="1" t="s">
        <v>3597</v>
      </c>
      <c r="E1769" s="21" t="s">
        <v>3598</v>
      </c>
      <c r="F1769" s="1">
        <v>1</v>
      </c>
      <c r="G1769" s="1">
        <v>1</v>
      </c>
      <c r="H1769" s="1">
        <v>206</v>
      </c>
      <c r="I1769" s="1">
        <v>400</v>
      </c>
      <c r="J1769" s="1">
        <v>100</v>
      </c>
      <c r="K1769" s="72" t="s">
        <v>6455</v>
      </c>
      <c r="L1769" s="81"/>
      <c r="M1769" s="78"/>
    </row>
    <row r="1770" spans="1:13">
      <c r="A1770" s="1">
        <v>100010843</v>
      </c>
      <c r="B1770" s="1" t="s">
        <v>1138</v>
      </c>
      <c r="C1770" s="1" t="s">
        <v>3587</v>
      </c>
      <c r="D1770" s="1" t="s">
        <v>3600</v>
      </c>
      <c r="E1770" s="21" t="s">
        <v>3601</v>
      </c>
      <c r="F1770" s="1">
        <v>2</v>
      </c>
      <c r="G1770" s="1">
        <v>1</v>
      </c>
      <c r="H1770" s="1">
        <v>10</v>
      </c>
      <c r="I1770" s="1">
        <v>100</v>
      </c>
      <c r="J1770" s="1">
        <v>25</v>
      </c>
      <c r="K1770" s="72" t="s">
        <v>6455</v>
      </c>
      <c r="L1770" s="81"/>
      <c r="M1770" s="78"/>
    </row>
    <row r="1771" spans="1:13">
      <c r="A1771" s="1">
        <v>100010843</v>
      </c>
      <c r="B1771" s="1" t="s">
        <v>1138</v>
      </c>
      <c r="C1771" s="1" t="s">
        <v>3587</v>
      </c>
      <c r="D1771" s="1" t="s">
        <v>3600</v>
      </c>
      <c r="E1771" s="21" t="s">
        <v>6092</v>
      </c>
      <c r="F1771" s="1">
        <v>2</v>
      </c>
      <c r="G1771" s="1">
        <v>1</v>
      </c>
      <c r="H1771" s="1">
        <v>113</v>
      </c>
      <c r="I1771" s="1">
        <v>280</v>
      </c>
      <c r="J1771" s="1">
        <v>70</v>
      </c>
      <c r="K1771" s="72" t="s">
        <v>6455</v>
      </c>
      <c r="L1771" s="81"/>
      <c r="M1771" s="78"/>
    </row>
    <row r="1772" spans="1:13">
      <c r="A1772" s="1">
        <v>100010848</v>
      </c>
      <c r="B1772" s="1" t="s">
        <v>1138</v>
      </c>
      <c r="C1772" s="1" t="s">
        <v>3587</v>
      </c>
      <c r="D1772" s="1" t="s">
        <v>176</v>
      </c>
      <c r="E1772" s="21" t="s">
        <v>3603</v>
      </c>
      <c r="F1772" s="1">
        <v>1</v>
      </c>
      <c r="G1772" s="1">
        <v>1</v>
      </c>
      <c r="H1772" s="1">
        <v>252</v>
      </c>
      <c r="I1772" s="1">
        <v>400</v>
      </c>
      <c r="J1772" s="1">
        <v>100</v>
      </c>
      <c r="K1772" s="72" t="s">
        <v>6455</v>
      </c>
      <c r="L1772" s="81"/>
      <c r="M1772" s="78"/>
    </row>
    <row r="1773" spans="1:13">
      <c r="A1773" s="1">
        <v>100010851</v>
      </c>
      <c r="B1773" s="1" t="s">
        <v>1138</v>
      </c>
      <c r="C1773" s="1" t="s">
        <v>3587</v>
      </c>
      <c r="D1773" s="1" t="s">
        <v>150</v>
      </c>
      <c r="E1773" s="21" t="s">
        <v>3605</v>
      </c>
      <c r="F1773" s="1">
        <v>1</v>
      </c>
      <c r="G1773" s="1">
        <v>1</v>
      </c>
      <c r="H1773" s="1">
        <v>19</v>
      </c>
      <c r="I1773" s="1">
        <v>100</v>
      </c>
      <c r="J1773" s="1">
        <v>25</v>
      </c>
      <c r="K1773" s="72" t="s">
        <v>6455</v>
      </c>
      <c r="L1773" s="81"/>
      <c r="M1773" s="78"/>
    </row>
    <row r="1774" spans="1:13">
      <c r="A1774" s="1">
        <v>100010854</v>
      </c>
      <c r="B1774" s="1" t="s">
        <v>1138</v>
      </c>
      <c r="C1774" s="1" t="s">
        <v>3587</v>
      </c>
      <c r="D1774" s="1" t="s">
        <v>176</v>
      </c>
      <c r="E1774" s="21" t="s">
        <v>3607</v>
      </c>
      <c r="F1774" s="1">
        <v>1</v>
      </c>
      <c r="G1774" s="1">
        <v>1</v>
      </c>
      <c r="H1774" s="1">
        <v>28</v>
      </c>
      <c r="I1774" s="1">
        <v>150</v>
      </c>
      <c r="J1774" s="1">
        <v>40</v>
      </c>
      <c r="K1774" s="72" t="s">
        <v>6455</v>
      </c>
      <c r="L1774" s="81"/>
      <c r="M1774" s="78"/>
    </row>
    <row r="1775" spans="1:13">
      <c r="A1775" s="1">
        <v>100010861</v>
      </c>
      <c r="B1775" s="1" t="s">
        <v>1138</v>
      </c>
      <c r="C1775" s="1" t="s">
        <v>3587</v>
      </c>
      <c r="D1775" s="1" t="s">
        <v>3609</v>
      </c>
      <c r="E1775" s="21" t="s">
        <v>3610</v>
      </c>
      <c r="F1775" s="1">
        <v>1</v>
      </c>
      <c r="G1775" s="1">
        <v>1</v>
      </c>
      <c r="H1775" s="1">
        <v>546</v>
      </c>
      <c r="I1775" s="1">
        <v>570</v>
      </c>
      <c r="J1775" s="1">
        <v>140</v>
      </c>
      <c r="K1775" s="72" t="s">
        <v>6455</v>
      </c>
      <c r="L1775" s="81"/>
      <c r="M1775" s="78"/>
    </row>
    <row r="1776" spans="1:13">
      <c r="A1776" s="1">
        <v>100010889</v>
      </c>
      <c r="B1776" s="1" t="s">
        <v>1138</v>
      </c>
      <c r="C1776" s="1" t="s">
        <v>3587</v>
      </c>
      <c r="D1776" s="1" t="s">
        <v>3612</v>
      </c>
      <c r="E1776" s="21" t="s">
        <v>3613</v>
      </c>
      <c r="F1776" s="1">
        <v>1</v>
      </c>
      <c r="G1776" s="1">
        <v>1</v>
      </c>
      <c r="H1776" s="1">
        <v>269</v>
      </c>
      <c r="I1776" s="1">
        <v>400</v>
      </c>
      <c r="J1776" s="1">
        <v>100</v>
      </c>
      <c r="K1776" s="72" t="s">
        <v>6455</v>
      </c>
      <c r="L1776" s="81"/>
      <c r="M1776" s="78"/>
    </row>
    <row r="1777" spans="1:13">
      <c r="A1777" s="1">
        <v>100010891</v>
      </c>
      <c r="B1777" s="1" t="s">
        <v>1138</v>
      </c>
      <c r="C1777" s="1" t="s">
        <v>3587</v>
      </c>
      <c r="D1777" s="1" t="s">
        <v>12</v>
      </c>
      <c r="E1777" s="21" t="s">
        <v>3614</v>
      </c>
      <c r="F1777" s="1">
        <v>1</v>
      </c>
      <c r="G1777" s="1">
        <v>1</v>
      </c>
      <c r="H1777" s="1">
        <v>775</v>
      </c>
      <c r="I1777" s="1">
        <v>740</v>
      </c>
      <c r="J1777" s="1">
        <v>190</v>
      </c>
      <c r="K1777" s="72" t="s">
        <v>6455</v>
      </c>
      <c r="L1777" s="81"/>
      <c r="M1777" s="78"/>
    </row>
    <row r="1778" spans="1:13">
      <c r="A1778" s="1">
        <v>100010896</v>
      </c>
      <c r="B1778" s="1" t="s">
        <v>1138</v>
      </c>
      <c r="C1778" s="1" t="s">
        <v>3587</v>
      </c>
      <c r="D1778" s="1" t="s">
        <v>1562</v>
      </c>
      <c r="E1778" s="21" t="s">
        <v>3616</v>
      </c>
      <c r="F1778" s="1">
        <v>1</v>
      </c>
      <c r="G1778" s="1">
        <v>1</v>
      </c>
      <c r="H1778" s="1">
        <v>611</v>
      </c>
      <c r="I1778" s="1">
        <v>570</v>
      </c>
      <c r="J1778" s="1">
        <v>140</v>
      </c>
      <c r="K1778" s="72" t="s">
        <v>6455</v>
      </c>
      <c r="L1778" s="81"/>
      <c r="M1778" s="78"/>
    </row>
    <row r="1779" spans="1:13">
      <c r="A1779" s="1">
        <v>100010903</v>
      </c>
      <c r="B1779" s="1" t="s">
        <v>1138</v>
      </c>
      <c r="C1779" s="1" t="s">
        <v>3587</v>
      </c>
      <c r="D1779" s="1" t="s">
        <v>12</v>
      </c>
      <c r="E1779" s="21" t="s">
        <v>3617</v>
      </c>
      <c r="F1779" s="1">
        <v>1</v>
      </c>
      <c r="G1779" s="1">
        <v>1</v>
      </c>
      <c r="H1779" s="1">
        <v>660</v>
      </c>
      <c r="I1779" s="1">
        <v>570</v>
      </c>
      <c r="J1779" s="1">
        <v>140</v>
      </c>
      <c r="K1779" s="72" t="s">
        <v>6455</v>
      </c>
      <c r="L1779" s="81"/>
      <c r="M1779" s="78"/>
    </row>
    <row r="1780" spans="1:13">
      <c r="A1780" s="1">
        <v>100010905</v>
      </c>
      <c r="B1780" s="1" t="s">
        <v>1138</v>
      </c>
      <c r="C1780" s="1" t="s">
        <v>3587</v>
      </c>
      <c r="D1780" s="1" t="s">
        <v>167</v>
      </c>
      <c r="E1780" s="21" t="s">
        <v>3618</v>
      </c>
      <c r="F1780" s="1">
        <v>1</v>
      </c>
      <c r="G1780" s="1">
        <v>1</v>
      </c>
      <c r="H1780" s="1">
        <v>454</v>
      </c>
      <c r="I1780" s="1">
        <v>470</v>
      </c>
      <c r="J1780" s="1">
        <v>120</v>
      </c>
      <c r="K1780" s="72" t="s">
        <v>6455</v>
      </c>
      <c r="L1780" s="81"/>
      <c r="M1780" s="78"/>
    </row>
    <row r="1781" spans="1:13">
      <c r="A1781" s="1">
        <v>100010908</v>
      </c>
      <c r="B1781" s="1" t="s">
        <v>1138</v>
      </c>
      <c r="C1781" s="1" t="s">
        <v>3587</v>
      </c>
      <c r="D1781" s="1" t="s">
        <v>390</v>
      </c>
      <c r="E1781" s="21" t="s">
        <v>3619</v>
      </c>
      <c r="F1781" s="1">
        <v>1</v>
      </c>
      <c r="G1781" s="1">
        <v>1</v>
      </c>
      <c r="H1781" s="1">
        <v>245</v>
      </c>
      <c r="I1781" s="1">
        <v>800</v>
      </c>
      <c r="J1781" s="1">
        <v>200</v>
      </c>
      <c r="K1781" s="72" t="s">
        <v>6053</v>
      </c>
      <c r="L1781" s="81"/>
      <c r="M1781" s="78"/>
    </row>
    <row r="1782" spans="1:13">
      <c r="A1782" s="1">
        <v>100010913</v>
      </c>
      <c r="B1782" s="1" t="s">
        <v>1138</v>
      </c>
      <c r="C1782" s="1" t="s">
        <v>3587</v>
      </c>
      <c r="D1782" s="1" t="s">
        <v>238</v>
      </c>
      <c r="E1782" s="21" t="s">
        <v>3620</v>
      </c>
      <c r="F1782" s="1">
        <v>1</v>
      </c>
      <c r="G1782" s="1">
        <v>1</v>
      </c>
      <c r="H1782" s="1">
        <v>570</v>
      </c>
      <c r="I1782" s="1">
        <v>570</v>
      </c>
      <c r="J1782" s="1">
        <v>140</v>
      </c>
      <c r="K1782" s="72" t="s">
        <v>6455</v>
      </c>
      <c r="L1782" s="81"/>
      <c r="M1782" s="78"/>
    </row>
    <row r="1783" spans="1:13">
      <c r="A1783" s="1">
        <v>100010918</v>
      </c>
      <c r="B1783" s="1" t="s">
        <v>1138</v>
      </c>
      <c r="C1783" s="1" t="s">
        <v>3587</v>
      </c>
      <c r="D1783" s="1" t="s">
        <v>372</v>
      </c>
      <c r="E1783" s="21" t="s">
        <v>3621</v>
      </c>
      <c r="F1783" s="1">
        <v>1</v>
      </c>
      <c r="G1783" s="1">
        <v>1</v>
      </c>
      <c r="H1783" s="1">
        <v>40</v>
      </c>
      <c r="I1783" s="1">
        <v>150</v>
      </c>
      <c r="J1783" s="1">
        <v>40</v>
      </c>
      <c r="K1783" s="72" t="s">
        <v>6455</v>
      </c>
      <c r="L1783" s="81"/>
      <c r="M1783" s="78"/>
    </row>
    <row r="1784" spans="1:13">
      <c r="A1784" s="1">
        <v>100010919</v>
      </c>
      <c r="B1784" s="1" t="s">
        <v>1138</v>
      </c>
      <c r="C1784" s="1" t="s">
        <v>3587</v>
      </c>
      <c r="D1784" s="1" t="s">
        <v>1921</v>
      </c>
      <c r="E1784" s="21" t="s">
        <v>3729</v>
      </c>
      <c r="F1784" s="1">
        <v>2</v>
      </c>
      <c r="G1784" s="1">
        <v>1</v>
      </c>
      <c r="H1784" s="1">
        <v>10</v>
      </c>
      <c r="I1784" s="1">
        <v>100</v>
      </c>
      <c r="J1784" s="1">
        <v>25</v>
      </c>
      <c r="K1784" s="72" t="s">
        <v>6455</v>
      </c>
      <c r="L1784" s="81"/>
      <c r="M1784" s="78"/>
    </row>
    <row r="1785" spans="1:13">
      <c r="A1785" s="1">
        <v>100010919</v>
      </c>
      <c r="B1785" s="1" t="s">
        <v>1138</v>
      </c>
      <c r="C1785" s="1" t="s">
        <v>3587</v>
      </c>
      <c r="D1785" s="1" t="s">
        <v>1921</v>
      </c>
      <c r="E1785" s="21" t="s">
        <v>3621</v>
      </c>
      <c r="F1785" s="1">
        <v>2</v>
      </c>
      <c r="G1785" s="1">
        <v>1</v>
      </c>
      <c r="H1785" s="1">
        <v>119</v>
      </c>
      <c r="I1785" s="1">
        <v>280</v>
      </c>
      <c r="J1785" s="1">
        <v>70</v>
      </c>
      <c r="K1785" s="72" t="s">
        <v>6455</v>
      </c>
      <c r="L1785" s="81"/>
      <c r="M1785" s="78"/>
    </row>
    <row r="1786" spans="1:13">
      <c r="A1786" s="1">
        <v>100010920</v>
      </c>
      <c r="B1786" s="1" t="s">
        <v>1138</v>
      </c>
      <c r="C1786" s="1" t="s">
        <v>3587</v>
      </c>
      <c r="D1786" s="1" t="s">
        <v>1954</v>
      </c>
      <c r="E1786" s="21" t="s">
        <v>3621</v>
      </c>
      <c r="F1786" s="1">
        <v>1</v>
      </c>
      <c r="G1786" s="1">
        <v>1</v>
      </c>
      <c r="H1786" s="1">
        <v>37</v>
      </c>
      <c r="I1786" s="1">
        <v>150</v>
      </c>
      <c r="J1786" s="1">
        <v>40</v>
      </c>
      <c r="K1786" s="72" t="s">
        <v>6455</v>
      </c>
      <c r="L1786" s="81"/>
      <c r="M1786" s="78"/>
    </row>
    <row r="1787" spans="1:13">
      <c r="A1787" s="1">
        <v>100010922</v>
      </c>
      <c r="B1787" s="1" t="s">
        <v>1138</v>
      </c>
      <c r="C1787" s="1" t="s">
        <v>3587</v>
      </c>
      <c r="D1787" s="1" t="s">
        <v>199</v>
      </c>
      <c r="E1787" s="21" t="s">
        <v>3623</v>
      </c>
      <c r="F1787" s="1">
        <v>1</v>
      </c>
      <c r="G1787" s="1">
        <v>1</v>
      </c>
      <c r="H1787" s="1">
        <v>23</v>
      </c>
      <c r="I1787" s="1">
        <v>100</v>
      </c>
      <c r="J1787" s="1">
        <v>25</v>
      </c>
      <c r="K1787" s="72" t="s">
        <v>6455</v>
      </c>
      <c r="L1787" s="81"/>
      <c r="M1787" s="78"/>
    </row>
    <row r="1788" spans="1:13">
      <c r="A1788" s="1">
        <v>100010928</v>
      </c>
      <c r="B1788" s="1" t="s">
        <v>1138</v>
      </c>
      <c r="C1788" s="1" t="s">
        <v>3587</v>
      </c>
      <c r="D1788" s="1" t="s">
        <v>2116</v>
      </c>
      <c r="E1788" s="21" t="s">
        <v>3624</v>
      </c>
      <c r="F1788" s="1">
        <v>1</v>
      </c>
      <c r="G1788" s="1">
        <v>1</v>
      </c>
      <c r="H1788" s="1">
        <v>466</v>
      </c>
      <c r="I1788" s="1">
        <v>470</v>
      </c>
      <c r="J1788" s="1">
        <v>120</v>
      </c>
      <c r="K1788" s="72" t="s">
        <v>6455</v>
      </c>
      <c r="L1788" s="81"/>
      <c r="M1788" s="78"/>
    </row>
    <row r="1789" spans="1:13">
      <c r="A1789" s="1">
        <v>100010935</v>
      </c>
      <c r="B1789" s="1" t="s">
        <v>1138</v>
      </c>
      <c r="C1789" s="1" t="s">
        <v>3587</v>
      </c>
      <c r="D1789" s="1" t="s">
        <v>12</v>
      </c>
      <c r="E1789" s="21" t="s">
        <v>3625</v>
      </c>
      <c r="F1789" s="1">
        <v>1</v>
      </c>
      <c r="G1789" s="1">
        <v>1</v>
      </c>
      <c r="H1789" s="1">
        <v>706</v>
      </c>
      <c r="I1789" s="1">
        <v>740</v>
      </c>
      <c r="J1789" s="1">
        <v>190</v>
      </c>
      <c r="K1789" s="72" t="s">
        <v>6455</v>
      </c>
      <c r="L1789" s="81"/>
      <c r="M1789" s="78"/>
    </row>
    <row r="1790" spans="1:13">
      <c r="A1790" s="1">
        <v>100010940</v>
      </c>
      <c r="B1790" s="1" t="s">
        <v>1138</v>
      </c>
      <c r="C1790" s="1" t="s">
        <v>3587</v>
      </c>
      <c r="D1790" s="1" t="s">
        <v>1954</v>
      </c>
      <c r="E1790" s="21" t="s">
        <v>3626</v>
      </c>
      <c r="F1790" s="1">
        <v>1</v>
      </c>
      <c r="G1790" s="1">
        <v>1</v>
      </c>
      <c r="H1790" s="1">
        <v>193</v>
      </c>
      <c r="I1790" s="1">
        <v>280</v>
      </c>
      <c r="J1790" s="1">
        <v>70</v>
      </c>
      <c r="K1790" s="72" t="s">
        <v>6455</v>
      </c>
      <c r="L1790" s="81"/>
      <c r="M1790" s="78"/>
    </row>
    <row r="1791" spans="1:13">
      <c r="A1791" s="1">
        <v>100010942</v>
      </c>
      <c r="B1791" s="1" t="s">
        <v>1138</v>
      </c>
      <c r="C1791" s="1" t="s">
        <v>3587</v>
      </c>
      <c r="D1791" s="1" t="s">
        <v>957</v>
      </c>
      <c r="E1791" s="21" t="s">
        <v>3628</v>
      </c>
      <c r="F1791" s="1">
        <v>1</v>
      </c>
      <c r="G1791" s="1">
        <v>1</v>
      </c>
      <c r="H1791" s="1">
        <v>121</v>
      </c>
      <c r="I1791" s="1">
        <v>280</v>
      </c>
      <c r="J1791" s="1">
        <v>70</v>
      </c>
      <c r="K1791" s="72" t="s">
        <v>6455</v>
      </c>
      <c r="L1791" s="81"/>
      <c r="M1791" s="78"/>
    </row>
    <row r="1792" spans="1:13">
      <c r="A1792" s="1">
        <v>100010943</v>
      </c>
      <c r="B1792" s="1" t="s">
        <v>1138</v>
      </c>
      <c r="C1792" s="1" t="s">
        <v>3587</v>
      </c>
      <c r="D1792" s="1" t="s">
        <v>12</v>
      </c>
      <c r="E1792" s="21" t="s">
        <v>3630</v>
      </c>
      <c r="F1792" s="1">
        <v>1</v>
      </c>
      <c r="G1792" s="1">
        <v>1</v>
      </c>
      <c r="H1792" s="1">
        <v>859</v>
      </c>
      <c r="I1792" s="1">
        <v>740</v>
      </c>
      <c r="J1792" s="1">
        <v>190</v>
      </c>
      <c r="K1792" s="72" t="s">
        <v>6455</v>
      </c>
      <c r="L1792" s="81"/>
      <c r="M1792" s="78"/>
    </row>
    <row r="1793" spans="1:13">
      <c r="A1793" s="1">
        <v>100010951</v>
      </c>
      <c r="B1793" s="1" t="s">
        <v>1138</v>
      </c>
      <c r="C1793" s="1" t="s">
        <v>3587</v>
      </c>
      <c r="D1793" s="1" t="s">
        <v>12</v>
      </c>
      <c r="E1793" s="21" t="s">
        <v>3631</v>
      </c>
      <c r="F1793" s="1">
        <v>1</v>
      </c>
      <c r="G1793" s="1">
        <v>1</v>
      </c>
      <c r="H1793" s="1">
        <v>515</v>
      </c>
      <c r="I1793" s="1">
        <v>570</v>
      </c>
      <c r="J1793" s="1">
        <v>140</v>
      </c>
      <c r="K1793" s="72" t="s">
        <v>6455</v>
      </c>
      <c r="L1793" s="81"/>
      <c r="M1793" s="78"/>
    </row>
    <row r="1794" spans="1:13">
      <c r="A1794" s="1">
        <v>100010954</v>
      </c>
      <c r="B1794" s="1" t="s">
        <v>1138</v>
      </c>
      <c r="C1794" s="1" t="s">
        <v>3587</v>
      </c>
      <c r="D1794" s="1" t="s">
        <v>12</v>
      </c>
      <c r="E1794" s="21" t="s">
        <v>3632</v>
      </c>
      <c r="F1794" s="1">
        <v>1</v>
      </c>
      <c r="G1794" s="1">
        <v>1</v>
      </c>
      <c r="H1794" s="1">
        <v>215</v>
      </c>
      <c r="I1794" s="1">
        <v>400</v>
      </c>
      <c r="J1794" s="1">
        <v>100</v>
      </c>
      <c r="K1794" s="72" t="s">
        <v>6455</v>
      </c>
      <c r="L1794" s="81"/>
      <c r="M1794" s="78"/>
    </row>
    <row r="1795" spans="1:13">
      <c r="A1795" s="1">
        <v>100010960</v>
      </c>
      <c r="B1795" s="1" t="s">
        <v>1138</v>
      </c>
      <c r="C1795" s="1" t="s">
        <v>3587</v>
      </c>
      <c r="D1795" s="1" t="s">
        <v>3633</v>
      </c>
      <c r="E1795" s="21" t="s">
        <v>3634</v>
      </c>
      <c r="F1795" s="1">
        <v>2</v>
      </c>
      <c r="G1795" s="1">
        <v>1</v>
      </c>
      <c r="H1795" s="1">
        <v>10</v>
      </c>
      <c r="I1795" s="1">
        <v>100</v>
      </c>
      <c r="J1795" s="1">
        <v>25</v>
      </c>
      <c r="K1795" s="72" t="s">
        <v>6455</v>
      </c>
      <c r="L1795" s="81"/>
      <c r="M1795" s="78"/>
    </row>
    <row r="1796" spans="1:13">
      <c r="A1796" s="1">
        <v>100010960</v>
      </c>
      <c r="B1796" s="1" t="s">
        <v>1138</v>
      </c>
      <c r="C1796" s="1" t="s">
        <v>3587</v>
      </c>
      <c r="D1796" s="1" t="s">
        <v>3633</v>
      </c>
      <c r="E1796" s="21" t="s">
        <v>5844</v>
      </c>
      <c r="F1796" s="1">
        <v>2</v>
      </c>
      <c r="G1796" s="1">
        <v>1</v>
      </c>
      <c r="H1796" s="1">
        <v>33</v>
      </c>
      <c r="I1796" s="1">
        <v>150</v>
      </c>
      <c r="J1796" s="1">
        <v>40</v>
      </c>
      <c r="K1796" s="72" t="s">
        <v>6455</v>
      </c>
      <c r="L1796" s="81"/>
      <c r="M1796" s="78"/>
    </row>
    <row r="1797" spans="1:13">
      <c r="A1797" s="1">
        <v>100010964</v>
      </c>
      <c r="B1797" s="1" t="s">
        <v>1138</v>
      </c>
      <c r="C1797" s="1" t="s">
        <v>3587</v>
      </c>
      <c r="D1797" s="1" t="s">
        <v>46</v>
      </c>
      <c r="E1797" s="21" t="s">
        <v>3636</v>
      </c>
      <c r="F1797" s="1">
        <v>1</v>
      </c>
      <c r="G1797" s="1">
        <v>1</v>
      </c>
      <c r="H1797" s="1">
        <v>109</v>
      </c>
      <c r="I1797" s="1">
        <v>280</v>
      </c>
      <c r="J1797" s="1">
        <v>70</v>
      </c>
      <c r="K1797" s="72" t="s">
        <v>6455</v>
      </c>
      <c r="L1797" s="81"/>
      <c r="M1797" s="78"/>
    </row>
    <row r="1798" spans="1:13">
      <c r="A1798" s="1">
        <v>100010965</v>
      </c>
      <c r="B1798" s="1" t="s">
        <v>1138</v>
      </c>
      <c r="C1798" s="1" t="s">
        <v>3587</v>
      </c>
      <c r="D1798" s="1" t="s">
        <v>134</v>
      </c>
      <c r="E1798" s="21" t="s">
        <v>3637</v>
      </c>
      <c r="F1798" s="1">
        <v>1</v>
      </c>
      <c r="G1798" s="1">
        <v>1</v>
      </c>
      <c r="H1798" s="1">
        <v>368</v>
      </c>
      <c r="I1798" s="1">
        <v>470</v>
      </c>
      <c r="J1798" s="1">
        <v>120</v>
      </c>
      <c r="K1798" s="72" t="s">
        <v>6455</v>
      </c>
      <c r="L1798" s="81"/>
      <c r="M1798" s="78"/>
    </row>
    <row r="1799" spans="1:13">
      <c r="A1799" s="1">
        <v>100010974</v>
      </c>
      <c r="B1799" s="1" t="s">
        <v>1138</v>
      </c>
      <c r="C1799" s="1" t="s">
        <v>3587</v>
      </c>
      <c r="D1799" s="1" t="s">
        <v>3638</v>
      </c>
      <c r="E1799" s="21" t="s">
        <v>3639</v>
      </c>
      <c r="F1799" s="1">
        <v>1</v>
      </c>
      <c r="G1799" s="1">
        <v>1</v>
      </c>
      <c r="H1799" s="1">
        <v>250</v>
      </c>
      <c r="I1799" s="1">
        <v>400</v>
      </c>
      <c r="J1799" s="1">
        <v>100</v>
      </c>
      <c r="K1799" s="72" t="s">
        <v>6455</v>
      </c>
      <c r="L1799" s="81"/>
      <c r="M1799" s="78"/>
    </row>
    <row r="1800" spans="1:13">
      <c r="A1800" s="1">
        <v>100010981</v>
      </c>
      <c r="B1800" s="1" t="s">
        <v>1138</v>
      </c>
      <c r="C1800" s="1" t="s">
        <v>3642</v>
      </c>
      <c r="D1800" s="1" t="s">
        <v>176</v>
      </c>
      <c r="E1800" s="21" t="s">
        <v>3641</v>
      </c>
      <c r="F1800" s="1">
        <v>1</v>
      </c>
      <c r="G1800" s="1">
        <v>1</v>
      </c>
      <c r="H1800" s="1">
        <v>198</v>
      </c>
      <c r="I1800" s="1">
        <v>280</v>
      </c>
      <c r="J1800" s="1">
        <v>70</v>
      </c>
      <c r="K1800" s="72" t="s">
        <v>6455</v>
      </c>
      <c r="L1800" s="81"/>
      <c r="M1800" s="78"/>
    </row>
    <row r="1801" spans="1:13">
      <c r="A1801" s="1">
        <v>100010985</v>
      </c>
      <c r="B1801" s="1" t="s">
        <v>1138</v>
      </c>
      <c r="C1801" s="1" t="s">
        <v>3642</v>
      </c>
      <c r="D1801" s="1" t="s">
        <v>12</v>
      </c>
      <c r="E1801" s="21" t="s">
        <v>3644</v>
      </c>
      <c r="F1801" s="1">
        <v>1</v>
      </c>
      <c r="G1801" s="1">
        <v>1</v>
      </c>
      <c r="H1801" s="1">
        <v>153</v>
      </c>
      <c r="I1801" s="1">
        <v>280</v>
      </c>
      <c r="J1801" s="1">
        <v>70</v>
      </c>
      <c r="K1801" s="72" t="s">
        <v>6455</v>
      </c>
      <c r="L1801" s="81"/>
      <c r="M1801" s="78"/>
    </row>
    <row r="1802" spans="1:13">
      <c r="A1802" s="1">
        <v>100010987</v>
      </c>
      <c r="B1802" s="1" t="s">
        <v>1138</v>
      </c>
      <c r="C1802" s="1" t="s">
        <v>3642</v>
      </c>
      <c r="D1802" s="1" t="s">
        <v>1954</v>
      </c>
      <c r="E1802" s="21" t="s">
        <v>3646</v>
      </c>
      <c r="F1802" s="1">
        <v>1</v>
      </c>
      <c r="G1802" s="1">
        <v>1</v>
      </c>
      <c r="H1802" s="1">
        <v>133</v>
      </c>
      <c r="I1802" s="1">
        <v>280</v>
      </c>
      <c r="J1802" s="1">
        <v>70</v>
      </c>
      <c r="K1802" s="72" t="s">
        <v>6455</v>
      </c>
      <c r="L1802" s="81"/>
      <c r="M1802" s="78"/>
    </row>
    <row r="1803" spans="1:13">
      <c r="A1803" s="1">
        <v>100010995</v>
      </c>
      <c r="B1803" s="1" t="s">
        <v>1138</v>
      </c>
      <c r="C1803" s="1" t="s">
        <v>3642</v>
      </c>
      <c r="D1803" s="1" t="s">
        <v>176</v>
      </c>
      <c r="E1803" s="21" t="s">
        <v>3647</v>
      </c>
      <c r="F1803" s="1">
        <v>1</v>
      </c>
      <c r="G1803" s="1">
        <v>1</v>
      </c>
      <c r="H1803" s="1">
        <v>86</v>
      </c>
      <c r="I1803" s="1">
        <v>230</v>
      </c>
      <c r="J1803" s="1">
        <v>60</v>
      </c>
      <c r="K1803" s="72" t="s">
        <v>6455</v>
      </c>
      <c r="L1803" s="81"/>
      <c r="M1803" s="78"/>
    </row>
    <row r="1804" spans="1:13">
      <c r="A1804" s="1">
        <v>100010999</v>
      </c>
      <c r="B1804" s="1" t="s">
        <v>1138</v>
      </c>
      <c r="C1804" s="1" t="s">
        <v>3642</v>
      </c>
      <c r="D1804" s="1" t="s">
        <v>176</v>
      </c>
      <c r="E1804" s="21" t="s">
        <v>3649</v>
      </c>
      <c r="F1804" s="1">
        <v>1</v>
      </c>
      <c r="G1804" s="1">
        <v>1</v>
      </c>
      <c r="H1804" s="1">
        <v>111</v>
      </c>
      <c r="I1804" s="1">
        <v>280</v>
      </c>
      <c r="J1804" s="1">
        <v>70</v>
      </c>
      <c r="K1804" s="72" t="s">
        <v>6455</v>
      </c>
      <c r="L1804" s="81"/>
      <c r="M1804" s="78"/>
    </row>
    <row r="1805" spans="1:13">
      <c r="A1805" s="1">
        <v>100011004</v>
      </c>
      <c r="B1805" s="1" t="s">
        <v>1138</v>
      </c>
      <c r="C1805" s="1" t="s">
        <v>3642</v>
      </c>
      <c r="D1805" s="1" t="s">
        <v>3651</v>
      </c>
      <c r="E1805" s="21" t="s">
        <v>3652</v>
      </c>
      <c r="F1805" s="1">
        <v>1</v>
      </c>
      <c r="G1805" s="1">
        <v>1</v>
      </c>
      <c r="H1805" s="1">
        <v>120</v>
      </c>
      <c r="I1805" s="1">
        <v>280</v>
      </c>
      <c r="J1805" s="1">
        <v>70</v>
      </c>
      <c r="K1805" s="72" t="s">
        <v>6455</v>
      </c>
      <c r="L1805" s="81"/>
      <c r="M1805" s="78"/>
    </row>
    <row r="1806" spans="1:13">
      <c r="A1806" s="1">
        <v>100011010</v>
      </c>
      <c r="B1806" s="1" t="s">
        <v>1138</v>
      </c>
      <c r="C1806" s="1" t="s">
        <v>3642</v>
      </c>
      <c r="D1806" s="1" t="s">
        <v>750</v>
      </c>
      <c r="E1806" s="21" t="s">
        <v>3653</v>
      </c>
      <c r="F1806" s="1">
        <v>1</v>
      </c>
      <c r="G1806" s="1">
        <v>1</v>
      </c>
      <c r="H1806" s="1">
        <v>155</v>
      </c>
      <c r="I1806" s="1">
        <v>280</v>
      </c>
      <c r="J1806" s="1">
        <v>70</v>
      </c>
      <c r="K1806" s="72" t="s">
        <v>6455</v>
      </c>
      <c r="L1806" s="81"/>
      <c r="M1806" s="78"/>
    </row>
    <row r="1807" spans="1:13">
      <c r="A1807" s="1">
        <v>100011019</v>
      </c>
      <c r="B1807" s="1" t="s">
        <v>1138</v>
      </c>
      <c r="C1807" s="1" t="s">
        <v>3642</v>
      </c>
      <c r="D1807" s="1" t="s">
        <v>3657</v>
      </c>
      <c r="E1807" s="21" t="s">
        <v>3658</v>
      </c>
      <c r="F1807" s="1">
        <v>1</v>
      </c>
      <c r="G1807" s="1">
        <v>1</v>
      </c>
      <c r="H1807" s="1">
        <v>229</v>
      </c>
      <c r="I1807" s="1">
        <v>400</v>
      </c>
      <c r="J1807" s="1">
        <v>100</v>
      </c>
      <c r="K1807" s="72" t="s">
        <v>6455</v>
      </c>
      <c r="L1807" s="81"/>
      <c r="M1807" s="78"/>
    </row>
    <row r="1808" spans="1:13">
      <c r="A1808" s="1">
        <v>100011022</v>
      </c>
      <c r="B1808" s="1" t="s">
        <v>1138</v>
      </c>
      <c r="C1808" s="1" t="s">
        <v>3642</v>
      </c>
      <c r="D1808" s="1" t="s">
        <v>3659</v>
      </c>
      <c r="E1808" s="21" t="s">
        <v>3660</v>
      </c>
      <c r="F1808" s="1">
        <v>1</v>
      </c>
      <c r="G1808" s="1">
        <v>1</v>
      </c>
      <c r="H1808" s="1">
        <v>420</v>
      </c>
      <c r="I1808" s="1">
        <v>470</v>
      </c>
      <c r="J1808" s="1">
        <v>120</v>
      </c>
      <c r="K1808" s="72" t="s">
        <v>6455</v>
      </c>
      <c r="L1808" s="81"/>
      <c r="M1808" s="78"/>
    </row>
    <row r="1809" spans="1:13">
      <c r="A1809" s="1">
        <v>100011033</v>
      </c>
      <c r="B1809" s="1" t="s">
        <v>1138</v>
      </c>
      <c r="C1809" s="1" t="s">
        <v>3642</v>
      </c>
      <c r="D1809" s="1" t="s">
        <v>176</v>
      </c>
      <c r="E1809" s="21" t="s">
        <v>3662</v>
      </c>
      <c r="F1809" s="1">
        <v>1</v>
      </c>
      <c r="G1809" s="1">
        <v>1</v>
      </c>
      <c r="H1809" s="1">
        <v>113</v>
      </c>
      <c r="I1809" s="1">
        <v>280</v>
      </c>
      <c r="J1809" s="1">
        <v>70</v>
      </c>
      <c r="K1809" s="72" t="s">
        <v>6455</v>
      </c>
      <c r="L1809" s="81"/>
      <c r="M1809" s="78"/>
    </row>
    <row r="1810" spans="1:13">
      <c r="A1810" s="1">
        <v>100011038</v>
      </c>
      <c r="B1810" s="1" t="s">
        <v>1138</v>
      </c>
      <c r="C1810" s="1" t="s">
        <v>3642</v>
      </c>
      <c r="D1810" s="1" t="s">
        <v>176</v>
      </c>
      <c r="E1810" s="21" t="s">
        <v>3664</v>
      </c>
      <c r="F1810" s="1">
        <v>1</v>
      </c>
      <c r="G1810" s="1">
        <v>1</v>
      </c>
      <c r="H1810" s="1">
        <v>95</v>
      </c>
      <c r="I1810" s="1">
        <v>230</v>
      </c>
      <c r="J1810" s="1">
        <v>60</v>
      </c>
      <c r="K1810" s="72" t="s">
        <v>6455</v>
      </c>
      <c r="L1810" s="81"/>
      <c r="M1810" s="78"/>
    </row>
    <row r="1811" spans="1:13">
      <c r="A1811" s="1">
        <v>100011051</v>
      </c>
      <c r="B1811" s="1" t="s">
        <v>1138</v>
      </c>
      <c r="C1811" s="1" t="s">
        <v>3642</v>
      </c>
      <c r="D1811" s="1" t="s">
        <v>72</v>
      </c>
      <c r="E1811" s="21" t="s">
        <v>3666</v>
      </c>
      <c r="F1811" s="1">
        <v>1</v>
      </c>
      <c r="G1811" s="1">
        <v>1</v>
      </c>
      <c r="H1811" s="1">
        <v>164</v>
      </c>
      <c r="I1811" s="1">
        <v>280</v>
      </c>
      <c r="J1811" s="1">
        <v>70</v>
      </c>
      <c r="K1811" s="72" t="s">
        <v>6455</v>
      </c>
      <c r="L1811" s="81"/>
      <c r="M1811" s="78"/>
    </row>
    <row r="1812" spans="1:13">
      <c r="A1812" s="1">
        <v>100011056</v>
      </c>
      <c r="B1812" s="1" t="s">
        <v>1138</v>
      </c>
      <c r="C1812" s="1" t="s">
        <v>3642</v>
      </c>
      <c r="D1812" s="1" t="s">
        <v>12</v>
      </c>
      <c r="E1812" s="21" t="s">
        <v>3667</v>
      </c>
      <c r="F1812" s="1">
        <v>1</v>
      </c>
      <c r="G1812" s="1">
        <v>1</v>
      </c>
      <c r="H1812" s="1">
        <v>522</v>
      </c>
      <c r="I1812" s="1">
        <v>570</v>
      </c>
      <c r="J1812" s="1">
        <v>140</v>
      </c>
      <c r="K1812" s="72" t="s">
        <v>6455</v>
      </c>
      <c r="L1812" s="81"/>
      <c r="M1812" s="78"/>
    </row>
    <row r="1813" spans="1:13">
      <c r="A1813" s="1">
        <v>100011062</v>
      </c>
      <c r="B1813" s="1" t="s">
        <v>1138</v>
      </c>
      <c r="C1813" s="1" t="s">
        <v>3642</v>
      </c>
      <c r="D1813" s="1" t="s">
        <v>46</v>
      </c>
      <c r="E1813" s="21" t="s">
        <v>3669</v>
      </c>
      <c r="F1813" s="1">
        <v>1</v>
      </c>
      <c r="G1813" s="1">
        <v>1</v>
      </c>
      <c r="H1813" s="1">
        <v>26</v>
      </c>
      <c r="I1813" s="1">
        <v>150</v>
      </c>
      <c r="J1813" s="1">
        <v>40</v>
      </c>
      <c r="K1813" s="72" t="s">
        <v>6455</v>
      </c>
      <c r="L1813" s="81"/>
      <c r="M1813" s="78"/>
    </row>
    <row r="1814" spans="1:13">
      <c r="A1814" s="1">
        <v>100011064</v>
      </c>
      <c r="B1814" s="1" t="s">
        <v>1138</v>
      </c>
      <c r="C1814" s="1" t="s">
        <v>3642</v>
      </c>
      <c r="D1814" s="1" t="s">
        <v>1824</v>
      </c>
      <c r="E1814" s="21" t="s">
        <v>3670</v>
      </c>
      <c r="F1814" s="1">
        <v>1</v>
      </c>
      <c r="G1814" s="1">
        <v>1</v>
      </c>
      <c r="H1814" s="1">
        <v>117</v>
      </c>
      <c r="I1814" s="1">
        <v>280</v>
      </c>
      <c r="J1814" s="1">
        <v>70</v>
      </c>
      <c r="K1814" s="72" t="s">
        <v>6455</v>
      </c>
      <c r="L1814" s="81"/>
      <c r="M1814" s="78"/>
    </row>
    <row r="1815" spans="1:13">
      <c r="A1815" s="1">
        <v>100011067</v>
      </c>
      <c r="B1815" s="1" t="s">
        <v>1138</v>
      </c>
      <c r="C1815" s="1" t="s">
        <v>3642</v>
      </c>
      <c r="D1815" s="1" t="s">
        <v>3671</v>
      </c>
      <c r="E1815" s="21" t="s">
        <v>3672</v>
      </c>
      <c r="F1815" s="1">
        <v>1</v>
      </c>
      <c r="G1815" s="1">
        <v>1</v>
      </c>
      <c r="H1815" s="1">
        <v>216</v>
      </c>
      <c r="I1815" s="1">
        <v>400</v>
      </c>
      <c r="J1815" s="1">
        <v>100</v>
      </c>
      <c r="K1815" s="72" t="s">
        <v>6455</v>
      </c>
      <c r="L1815" s="81"/>
      <c r="M1815" s="78"/>
    </row>
    <row r="1816" spans="1:13">
      <c r="A1816" s="1">
        <v>100011076</v>
      </c>
      <c r="B1816" s="1" t="s">
        <v>1138</v>
      </c>
      <c r="C1816" s="1" t="s">
        <v>3675</v>
      </c>
      <c r="D1816" s="1" t="s">
        <v>120</v>
      </c>
      <c r="E1816" s="21" t="s">
        <v>3674</v>
      </c>
      <c r="F1816" s="1">
        <v>1</v>
      </c>
      <c r="G1816" s="1">
        <v>1</v>
      </c>
      <c r="H1816" s="1">
        <v>62</v>
      </c>
      <c r="I1816" s="1">
        <v>230</v>
      </c>
      <c r="J1816" s="1">
        <v>60</v>
      </c>
      <c r="K1816" s="72" t="s">
        <v>6455</v>
      </c>
      <c r="L1816" s="81"/>
      <c r="M1816" s="78"/>
    </row>
    <row r="1817" spans="1:13">
      <c r="A1817" s="1">
        <v>100011081</v>
      </c>
      <c r="B1817" s="1" t="s">
        <v>1138</v>
      </c>
      <c r="C1817" s="1" t="s">
        <v>3675</v>
      </c>
      <c r="D1817" s="1" t="s">
        <v>12</v>
      </c>
      <c r="E1817" s="21" t="s">
        <v>3677</v>
      </c>
      <c r="F1817" s="1">
        <v>1</v>
      </c>
      <c r="G1817" s="1">
        <v>1</v>
      </c>
      <c r="H1817" s="1">
        <v>343</v>
      </c>
      <c r="I1817" s="1">
        <v>470</v>
      </c>
      <c r="J1817" s="1">
        <v>120</v>
      </c>
      <c r="K1817" s="72" t="s">
        <v>6455</v>
      </c>
      <c r="L1817" s="81"/>
      <c r="M1817" s="78"/>
    </row>
    <row r="1818" spans="1:13">
      <c r="A1818" s="1">
        <v>100011096</v>
      </c>
      <c r="B1818" s="1" t="s">
        <v>1138</v>
      </c>
      <c r="C1818" s="1" t="s">
        <v>3675</v>
      </c>
      <c r="D1818" s="1" t="s">
        <v>12</v>
      </c>
      <c r="E1818" s="21" t="s">
        <v>3679</v>
      </c>
      <c r="F1818" s="1">
        <v>1</v>
      </c>
      <c r="G1818" s="1">
        <v>1</v>
      </c>
      <c r="H1818" s="1">
        <v>104</v>
      </c>
      <c r="I1818" s="1">
        <v>280</v>
      </c>
      <c r="J1818" s="1">
        <v>70</v>
      </c>
      <c r="K1818" s="72" t="s">
        <v>6455</v>
      </c>
      <c r="L1818" s="81"/>
      <c r="M1818" s="78"/>
    </row>
    <row r="1819" spans="1:13">
      <c r="A1819" s="1">
        <v>100011100</v>
      </c>
      <c r="B1819" s="1" t="s">
        <v>1138</v>
      </c>
      <c r="C1819" s="1" t="s">
        <v>3675</v>
      </c>
      <c r="D1819" s="1" t="s">
        <v>176</v>
      </c>
      <c r="E1819" s="21" t="s">
        <v>3681</v>
      </c>
      <c r="F1819" s="1">
        <v>1</v>
      </c>
      <c r="G1819" s="1">
        <v>1</v>
      </c>
      <c r="H1819" s="1">
        <v>496</v>
      </c>
      <c r="I1819" s="1">
        <v>470</v>
      </c>
      <c r="J1819" s="1">
        <v>120</v>
      </c>
      <c r="K1819" s="72" t="s">
        <v>6455</v>
      </c>
      <c r="L1819" s="81"/>
      <c r="M1819" s="78"/>
    </row>
    <row r="1820" spans="1:13">
      <c r="A1820" s="1">
        <v>100011108</v>
      </c>
      <c r="B1820" s="1" t="s">
        <v>1138</v>
      </c>
      <c r="C1820" s="1" t="s">
        <v>3675</v>
      </c>
      <c r="D1820" s="1" t="s">
        <v>12</v>
      </c>
      <c r="E1820" s="21" t="s">
        <v>3683</v>
      </c>
      <c r="F1820" s="1">
        <v>1</v>
      </c>
      <c r="G1820" s="1">
        <v>1</v>
      </c>
      <c r="H1820" s="1">
        <v>261</v>
      </c>
      <c r="I1820" s="1">
        <v>400</v>
      </c>
      <c r="J1820" s="1">
        <v>100</v>
      </c>
      <c r="K1820" s="72" t="s">
        <v>6455</v>
      </c>
      <c r="L1820" s="81"/>
      <c r="M1820" s="78"/>
    </row>
    <row r="1821" spans="1:13">
      <c r="A1821" s="1">
        <v>100011121</v>
      </c>
      <c r="B1821" s="1" t="s">
        <v>1138</v>
      </c>
      <c r="C1821" s="1" t="s">
        <v>3675</v>
      </c>
      <c r="D1821" s="1" t="s">
        <v>171</v>
      </c>
      <c r="E1821" s="21" t="s">
        <v>3690</v>
      </c>
      <c r="F1821" s="1">
        <v>1</v>
      </c>
      <c r="G1821" s="1">
        <v>1</v>
      </c>
      <c r="H1821" s="1">
        <v>33</v>
      </c>
      <c r="I1821" s="1">
        <v>150</v>
      </c>
      <c r="J1821" s="1">
        <v>40</v>
      </c>
      <c r="K1821" s="72" t="s">
        <v>6455</v>
      </c>
      <c r="L1821" s="81"/>
      <c r="M1821" s="78"/>
    </row>
    <row r="1822" spans="1:13">
      <c r="A1822" s="1">
        <v>100011131</v>
      </c>
      <c r="B1822" s="1" t="s">
        <v>1138</v>
      </c>
      <c r="C1822" s="1" t="s">
        <v>3675</v>
      </c>
      <c r="D1822" s="1" t="s">
        <v>3694</v>
      </c>
      <c r="E1822" s="21" t="s">
        <v>3691</v>
      </c>
      <c r="F1822" s="1">
        <v>1</v>
      </c>
      <c r="G1822" s="1">
        <v>3</v>
      </c>
      <c r="H1822" s="1">
        <v>76</v>
      </c>
      <c r="I1822" s="1">
        <v>230</v>
      </c>
      <c r="J1822" s="1">
        <v>60</v>
      </c>
      <c r="K1822" s="72" t="s">
        <v>6455</v>
      </c>
      <c r="L1822" s="81"/>
      <c r="M1822" s="78"/>
    </row>
    <row r="1823" spans="1:13">
      <c r="A1823" s="1">
        <v>100011136</v>
      </c>
      <c r="B1823" s="1" t="s">
        <v>1138</v>
      </c>
      <c r="C1823" s="1" t="s">
        <v>3675</v>
      </c>
      <c r="D1823" s="1" t="s">
        <v>3696</v>
      </c>
      <c r="E1823" s="21" t="s">
        <v>3697</v>
      </c>
      <c r="F1823" s="1">
        <v>1</v>
      </c>
      <c r="G1823" s="1">
        <v>1</v>
      </c>
      <c r="H1823" s="1">
        <v>280</v>
      </c>
      <c r="I1823" s="1">
        <v>400</v>
      </c>
      <c r="J1823" s="1">
        <v>100</v>
      </c>
      <c r="K1823" s="72" t="s">
        <v>6455</v>
      </c>
      <c r="L1823" s="81"/>
      <c r="M1823" s="78"/>
    </row>
    <row r="1824" spans="1:13">
      <c r="A1824" s="1">
        <v>100011158</v>
      </c>
      <c r="B1824" s="1" t="s">
        <v>1138</v>
      </c>
      <c r="C1824" s="1" t="s">
        <v>3675</v>
      </c>
      <c r="D1824" s="1" t="s">
        <v>12</v>
      </c>
      <c r="E1824" s="21" t="s">
        <v>3699</v>
      </c>
      <c r="F1824" s="1">
        <v>1</v>
      </c>
      <c r="G1824" s="1">
        <v>1</v>
      </c>
      <c r="H1824" s="1">
        <v>30</v>
      </c>
      <c r="I1824" s="1">
        <v>150</v>
      </c>
      <c r="J1824" s="1">
        <v>40</v>
      </c>
      <c r="K1824" s="72" t="s">
        <v>6455</v>
      </c>
      <c r="L1824" s="81"/>
      <c r="M1824" s="78"/>
    </row>
    <row r="1825" spans="1:13">
      <c r="A1825" s="1">
        <v>100011161</v>
      </c>
      <c r="B1825" s="1" t="s">
        <v>1138</v>
      </c>
      <c r="C1825" s="1" t="s">
        <v>3675</v>
      </c>
      <c r="D1825" s="1" t="s">
        <v>3701</v>
      </c>
      <c r="E1825" s="21" t="s">
        <v>3702</v>
      </c>
      <c r="F1825" s="1">
        <v>1</v>
      </c>
      <c r="G1825" s="1">
        <v>1</v>
      </c>
      <c r="H1825" s="1">
        <v>48</v>
      </c>
      <c r="I1825" s="1">
        <v>150</v>
      </c>
      <c r="J1825" s="1">
        <v>40</v>
      </c>
      <c r="K1825" s="72" t="s">
        <v>6455</v>
      </c>
      <c r="L1825" s="81"/>
      <c r="M1825" s="78"/>
    </row>
    <row r="1826" spans="1:13">
      <c r="A1826" s="1">
        <v>100011166</v>
      </c>
      <c r="B1826" s="1" t="s">
        <v>1138</v>
      </c>
      <c r="C1826" s="1" t="s">
        <v>3675</v>
      </c>
      <c r="D1826" s="1" t="s">
        <v>176</v>
      </c>
      <c r="E1826" s="21" t="s">
        <v>3704</v>
      </c>
      <c r="F1826" s="1">
        <v>1</v>
      </c>
      <c r="G1826" s="1">
        <v>1</v>
      </c>
      <c r="H1826" s="1">
        <v>23</v>
      </c>
      <c r="I1826" s="1">
        <v>100</v>
      </c>
      <c r="J1826" s="1">
        <v>25</v>
      </c>
      <c r="K1826" s="72" t="s">
        <v>6455</v>
      </c>
      <c r="L1826" s="81"/>
      <c r="M1826" s="78"/>
    </row>
    <row r="1827" spans="1:13">
      <c r="A1827" s="1">
        <v>100011177</v>
      </c>
      <c r="B1827" s="1" t="s">
        <v>1138</v>
      </c>
      <c r="C1827" s="1" t="s">
        <v>3675</v>
      </c>
      <c r="D1827" s="1" t="s">
        <v>12</v>
      </c>
      <c r="E1827" s="21" t="s">
        <v>3706</v>
      </c>
      <c r="F1827" s="1">
        <v>1</v>
      </c>
      <c r="G1827" s="1">
        <v>1</v>
      </c>
      <c r="H1827" s="1">
        <v>13</v>
      </c>
      <c r="I1827" s="1">
        <v>100</v>
      </c>
      <c r="J1827" s="1">
        <v>25</v>
      </c>
      <c r="K1827" s="72" t="s">
        <v>6455</v>
      </c>
      <c r="L1827" s="81"/>
      <c r="M1827" s="78"/>
    </row>
    <row r="1828" spans="1:13">
      <c r="A1828" s="1">
        <v>100011180</v>
      </c>
      <c r="B1828" s="1" t="s">
        <v>1138</v>
      </c>
      <c r="C1828" s="1" t="s">
        <v>3675</v>
      </c>
      <c r="D1828" s="1" t="s">
        <v>176</v>
      </c>
      <c r="E1828" s="21" t="s">
        <v>3708</v>
      </c>
      <c r="F1828" s="1">
        <v>1</v>
      </c>
      <c r="G1828" s="1">
        <v>1</v>
      </c>
      <c r="H1828" s="1">
        <v>35</v>
      </c>
      <c r="I1828" s="1">
        <v>150</v>
      </c>
      <c r="J1828" s="1">
        <v>40</v>
      </c>
      <c r="K1828" s="72" t="s">
        <v>6455</v>
      </c>
      <c r="L1828" s="81"/>
      <c r="M1828" s="78"/>
    </row>
    <row r="1829" spans="1:13">
      <c r="A1829" s="1">
        <v>100011185</v>
      </c>
      <c r="B1829" s="1" t="s">
        <v>1138</v>
      </c>
      <c r="C1829" s="1" t="s">
        <v>3675</v>
      </c>
      <c r="D1829" s="1" t="s">
        <v>12</v>
      </c>
      <c r="E1829" s="21" t="s">
        <v>3710</v>
      </c>
      <c r="F1829" s="1">
        <v>1</v>
      </c>
      <c r="G1829" s="1">
        <v>1</v>
      </c>
      <c r="H1829" s="1">
        <v>176</v>
      </c>
      <c r="I1829" s="1">
        <v>280</v>
      </c>
      <c r="J1829" s="1">
        <v>70</v>
      </c>
      <c r="K1829" s="72" t="s">
        <v>6455</v>
      </c>
      <c r="L1829" s="81"/>
      <c r="M1829" s="78"/>
    </row>
    <row r="1830" spans="1:13">
      <c r="A1830" s="1">
        <v>100011188</v>
      </c>
      <c r="B1830" s="1" t="s">
        <v>1138</v>
      </c>
      <c r="C1830" s="1" t="s">
        <v>3675</v>
      </c>
      <c r="D1830" s="1" t="s">
        <v>12</v>
      </c>
      <c r="E1830" s="21" t="s">
        <v>3712</v>
      </c>
      <c r="F1830" s="1">
        <v>1</v>
      </c>
      <c r="G1830" s="1">
        <v>1</v>
      </c>
      <c r="H1830" s="1">
        <v>92</v>
      </c>
      <c r="I1830" s="1">
        <v>230</v>
      </c>
      <c r="J1830" s="1">
        <v>60</v>
      </c>
      <c r="K1830" s="72" t="s">
        <v>6455</v>
      </c>
      <c r="L1830" s="81"/>
      <c r="M1830" s="78"/>
    </row>
    <row r="1831" spans="1:13">
      <c r="A1831" s="1">
        <v>100011193</v>
      </c>
      <c r="B1831" s="1" t="s">
        <v>1138</v>
      </c>
      <c r="C1831" s="1" t="s">
        <v>3675</v>
      </c>
      <c r="D1831" s="1" t="s">
        <v>3064</v>
      </c>
      <c r="E1831" s="21" t="s">
        <v>3714</v>
      </c>
      <c r="F1831" s="1">
        <v>1</v>
      </c>
      <c r="G1831" s="1">
        <v>1</v>
      </c>
      <c r="H1831" s="1">
        <v>447</v>
      </c>
      <c r="I1831" s="1">
        <v>470</v>
      </c>
      <c r="J1831" s="1">
        <v>120</v>
      </c>
      <c r="K1831" s="72" t="s">
        <v>6455</v>
      </c>
      <c r="L1831" s="81"/>
      <c r="M1831" s="78"/>
    </row>
    <row r="1832" spans="1:13">
      <c r="A1832" s="1">
        <v>100011199</v>
      </c>
      <c r="B1832" s="1" t="s">
        <v>1138</v>
      </c>
      <c r="C1832" s="1" t="s">
        <v>3675</v>
      </c>
      <c r="D1832" s="1" t="s">
        <v>3715</v>
      </c>
      <c r="E1832" s="21" t="s">
        <v>3716</v>
      </c>
      <c r="F1832" s="1">
        <v>1</v>
      </c>
      <c r="G1832" s="1">
        <v>1</v>
      </c>
      <c r="H1832" s="1">
        <v>223</v>
      </c>
      <c r="I1832" s="1">
        <v>400</v>
      </c>
      <c r="J1832" s="1">
        <v>100</v>
      </c>
      <c r="K1832" s="72" t="s">
        <v>6455</v>
      </c>
      <c r="L1832" s="81"/>
      <c r="M1832" s="78"/>
    </row>
    <row r="1833" spans="1:13">
      <c r="A1833" s="1">
        <v>100011200</v>
      </c>
      <c r="B1833" s="1" t="s">
        <v>1138</v>
      </c>
      <c r="C1833" s="1" t="s">
        <v>3675</v>
      </c>
      <c r="D1833" s="1" t="s">
        <v>12</v>
      </c>
      <c r="E1833" s="21" t="s">
        <v>3718</v>
      </c>
      <c r="F1833" s="1">
        <v>1</v>
      </c>
      <c r="G1833" s="1">
        <v>1</v>
      </c>
      <c r="H1833" s="1">
        <v>416</v>
      </c>
      <c r="I1833" s="1">
        <v>470</v>
      </c>
      <c r="J1833" s="1">
        <v>120</v>
      </c>
      <c r="K1833" s="72" t="s">
        <v>6455</v>
      </c>
      <c r="L1833" s="81"/>
      <c r="M1833" s="78"/>
    </row>
    <row r="1834" spans="1:13">
      <c r="A1834" s="1">
        <v>100011205</v>
      </c>
      <c r="B1834" s="1" t="s">
        <v>1138</v>
      </c>
      <c r="C1834" s="1" t="s">
        <v>3675</v>
      </c>
      <c r="D1834" s="1" t="s">
        <v>46</v>
      </c>
      <c r="E1834" s="21" t="s">
        <v>5488</v>
      </c>
      <c r="F1834" s="1">
        <v>2</v>
      </c>
      <c r="G1834" s="1">
        <v>1</v>
      </c>
      <c r="H1834" s="1">
        <v>23</v>
      </c>
      <c r="I1834" s="1">
        <v>100</v>
      </c>
      <c r="J1834" s="1">
        <v>25</v>
      </c>
      <c r="K1834" s="72" t="s">
        <v>6455</v>
      </c>
      <c r="L1834" s="81"/>
      <c r="M1834" s="78"/>
    </row>
    <row r="1835" spans="1:13">
      <c r="A1835" s="1">
        <v>100011205</v>
      </c>
      <c r="B1835" s="1" t="s">
        <v>1138</v>
      </c>
      <c r="C1835" s="1" t="s">
        <v>3675</v>
      </c>
      <c r="D1835" s="1" t="s">
        <v>46</v>
      </c>
      <c r="E1835" s="21" t="s">
        <v>3720</v>
      </c>
      <c r="F1835" s="1">
        <v>2</v>
      </c>
      <c r="G1835" s="1">
        <v>1</v>
      </c>
      <c r="H1835" s="1">
        <v>92</v>
      </c>
      <c r="I1835" s="1">
        <v>230</v>
      </c>
      <c r="J1835" s="1">
        <v>60</v>
      </c>
      <c r="K1835" s="72" t="s">
        <v>6455</v>
      </c>
      <c r="L1835" s="81"/>
      <c r="M1835" s="78"/>
    </row>
    <row r="1836" spans="1:13">
      <c r="A1836" s="1">
        <v>100011209</v>
      </c>
      <c r="B1836" s="1" t="s">
        <v>1138</v>
      </c>
      <c r="C1836" s="1" t="s">
        <v>3675</v>
      </c>
      <c r="D1836" s="1" t="s">
        <v>750</v>
      </c>
      <c r="E1836" s="21" t="s">
        <v>3721</v>
      </c>
      <c r="F1836" s="1">
        <v>1</v>
      </c>
      <c r="G1836" s="1">
        <v>1</v>
      </c>
      <c r="H1836" s="1">
        <v>219</v>
      </c>
      <c r="I1836" s="1">
        <v>400</v>
      </c>
      <c r="J1836" s="1">
        <v>100</v>
      </c>
      <c r="K1836" s="72" t="s">
        <v>6455</v>
      </c>
      <c r="L1836" s="81"/>
      <c r="M1836" s="78"/>
    </row>
    <row r="1837" spans="1:13">
      <c r="A1837" s="1">
        <v>100011211</v>
      </c>
      <c r="B1837" s="1" t="s">
        <v>1138</v>
      </c>
      <c r="C1837" s="1" t="s">
        <v>3675</v>
      </c>
      <c r="D1837" s="1" t="s">
        <v>12</v>
      </c>
      <c r="E1837" s="21" t="s">
        <v>3721</v>
      </c>
      <c r="F1837" s="1">
        <v>1</v>
      </c>
      <c r="G1837" s="1">
        <v>1</v>
      </c>
      <c r="H1837" s="1">
        <v>395</v>
      </c>
      <c r="I1837" s="1">
        <v>470</v>
      </c>
      <c r="J1837" s="1">
        <v>120</v>
      </c>
      <c r="K1837" s="72" t="s">
        <v>6455</v>
      </c>
      <c r="L1837" s="81"/>
      <c r="M1837" s="78"/>
    </row>
    <row r="1838" spans="1:13">
      <c r="A1838" s="1">
        <v>100011224</v>
      </c>
      <c r="B1838" s="1" t="s">
        <v>1138</v>
      </c>
      <c r="C1838" s="1" t="s">
        <v>3675</v>
      </c>
      <c r="D1838" s="1" t="s">
        <v>3722</v>
      </c>
      <c r="E1838" s="21" t="s">
        <v>3723</v>
      </c>
      <c r="F1838" s="1">
        <v>1</v>
      </c>
      <c r="G1838" s="1">
        <v>1</v>
      </c>
      <c r="H1838" s="1">
        <v>459</v>
      </c>
      <c r="I1838" s="1">
        <v>470</v>
      </c>
      <c r="J1838" s="1">
        <v>120</v>
      </c>
      <c r="K1838" s="72" t="s">
        <v>6455</v>
      </c>
      <c r="L1838" s="81"/>
      <c r="M1838" s="78"/>
    </row>
    <row r="1839" spans="1:13">
      <c r="A1839" s="1">
        <v>100011225</v>
      </c>
      <c r="B1839" s="1" t="s">
        <v>1138</v>
      </c>
      <c r="C1839" s="1" t="s">
        <v>3675</v>
      </c>
      <c r="D1839" s="1" t="s">
        <v>12</v>
      </c>
      <c r="E1839" s="21" t="s">
        <v>3724</v>
      </c>
      <c r="F1839" s="1">
        <v>1</v>
      </c>
      <c r="G1839" s="1">
        <v>1</v>
      </c>
      <c r="H1839" s="1">
        <v>793</v>
      </c>
      <c r="I1839" s="1">
        <v>740</v>
      </c>
      <c r="J1839" s="1">
        <v>190</v>
      </c>
      <c r="K1839" s="72" t="s">
        <v>6455</v>
      </c>
      <c r="L1839" s="81"/>
      <c r="M1839" s="78"/>
    </row>
    <row r="1840" spans="1:13">
      <c r="A1840" s="1">
        <v>100011226</v>
      </c>
      <c r="B1840" s="1" t="s">
        <v>1138</v>
      </c>
      <c r="C1840" s="1" t="s">
        <v>3675</v>
      </c>
      <c r="D1840" s="1" t="s">
        <v>3725</v>
      </c>
      <c r="E1840" s="21" t="s">
        <v>3726</v>
      </c>
      <c r="F1840" s="1">
        <v>1</v>
      </c>
      <c r="G1840" s="1">
        <v>1</v>
      </c>
      <c r="H1840" s="1">
        <v>96</v>
      </c>
      <c r="I1840" s="1">
        <v>230</v>
      </c>
      <c r="J1840" s="1">
        <v>60</v>
      </c>
      <c r="K1840" s="72" t="s">
        <v>6455</v>
      </c>
      <c r="L1840" s="81"/>
      <c r="M1840" s="78"/>
    </row>
    <row r="1841" spans="1:13">
      <c r="A1841" s="1">
        <v>100011364</v>
      </c>
      <c r="B1841" s="1" t="s">
        <v>2314</v>
      </c>
      <c r="C1841" s="1" t="s">
        <v>3737</v>
      </c>
      <c r="D1841" s="1" t="s">
        <v>3164</v>
      </c>
      <c r="E1841" s="21" t="s">
        <v>3736</v>
      </c>
      <c r="F1841" s="1">
        <v>1</v>
      </c>
      <c r="G1841" s="1">
        <v>1</v>
      </c>
      <c r="H1841" s="1">
        <v>338</v>
      </c>
      <c r="I1841" s="1">
        <v>470</v>
      </c>
      <c r="J1841" s="1">
        <v>120</v>
      </c>
      <c r="K1841" s="72" t="s">
        <v>6455</v>
      </c>
      <c r="L1841" s="81"/>
      <c r="M1841" s="78"/>
    </row>
    <row r="1842" spans="1:13">
      <c r="A1842" s="1">
        <v>100011389</v>
      </c>
      <c r="B1842" s="1" t="s">
        <v>6</v>
      </c>
      <c r="C1842" s="1" t="s">
        <v>242</v>
      </c>
      <c r="D1842" s="1" t="s">
        <v>3742</v>
      </c>
      <c r="E1842" s="21" t="s">
        <v>5930</v>
      </c>
      <c r="F1842" s="1">
        <v>5</v>
      </c>
      <c r="G1842" s="1">
        <v>1</v>
      </c>
      <c r="H1842" s="1">
        <v>143</v>
      </c>
      <c r="I1842" s="1">
        <v>280</v>
      </c>
      <c r="J1842" s="1">
        <v>70</v>
      </c>
      <c r="K1842" s="72" t="s">
        <v>6455</v>
      </c>
      <c r="L1842" s="81"/>
      <c r="M1842" s="78"/>
    </row>
    <row r="1843" spans="1:13">
      <c r="A1843" s="1">
        <v>100011389</v>
      </c>
      <c r="B1843" s="1" t="s">
        <v>6</v>
      </c>
      <c r="C1843" s="1" t="s">
        <v>242</v>
      </c>
      <c r="D1843" s="1" t="s">
        <v>3742</v>
      </c>
      <c r="E1843" s="21" t="s">
        <v>241</v>
      </c>
      <c r="F1843" s="1">
        <v>5</v>
      </c>
      <c r="G1843" s="1">
        <v>1</v>
      </c>
      <c r="H1843" s="1">
        <v>41</v>
      </c>
      <c r="I1843" s="1">
        <v>150</v>
      </c>
      <c r="J1843" s="1">
        <v>40</v>
      </c>
      <c r="K1843" s="72" t="s">
        <v>6455</v>
      </c>
      <c r="L1843" s="81"/>
      <c r="M1843" s="78"/>
    </row>
    <row r="1844" spans="1:13">
      <c r="A1844" s="1">
        <v>100011389</v>
      </c>
      <c r="B1844" s="1" t="s">
        <v>6</v>
      </c>
      <c r="C1844" s="1" t="s">
        <v>242</v>
      </c>
      <c r="D1844" s="1" t="s">
        <v>3742</v>
      </c>
      <c r="E1844" s="21" t="s">
        <v>5975</v>
      </c>
      <c r="F1844" s="1">
        <v>5</v>
      </c>
      <c r="G1844" s="1">
        <v>1</v>
      </c>
      <c r="H1844" s="1">
        <v>285</v>
      </c>
      <c r="I1844" s="1">
        <v>400</v>
      </c>
      <c r="J1844" s="1">
        <v>100</v>
      </c>
      <c r="K1844" s="72" t="s">
        <v>6455</v>
      </c>
      <c r="L1844" s="81"/>
      <c r="M1844" s="78"/>
    </row>
    <row r="1845" spans="1:13">
      <c r="A1845" s="1">
        <v>100011389</v>
      </c>
      <c r="B1845" s="1" t="s">
        <v>6</v>
      </c>
      <c r="C1845" s="1" t="s">
        <v>242</v>
      </c>
      <c r="D1845" s="1" t="s">
        <v>3742</v>
      </c>
      <c r="E1845" s="21" t="s">
        <v>5734</v>
      </c>
      <c r="F1845" s="1">
        <v>5</v>
      </c>
      <c r="G1845" s="1">
        <v>1</v>
      </c>
      <c r="H1845" s="1">
        <v>49</v>
      </c>
      <c r="I1845" s="1">
        <v>150</v>
      </c>
      <c r="J1845" s="1">
        <v>40</v>
      </c>
      <c r="K1845" s="72" t="s">
        <v>6455</v>
      </c>
      <c r="L1845" s="81"/>
      <c r="M1845" s="78"/>
    </row>
    <row r="1846" spans="1:13">
      <c r="A1846" s="1">
        <v>100011389</v>
      </c>
      <c r="B1846" s="1" t="s">
        <v>6</v>
      </c>
      <c r="C1846" s="1" t="s">
        <v>242</v>
      </c>
      <c r="D1846" s="1" t="s">
        <v>3742</v>
      </c>
      <c r="E1846" s="21" t="s">
        <v>172</v>
      </c>
      <c r="F1846" s="1">
        <v>5</v>
      </c>
      <c r="G1846" s="1">
        <v>1</v>
      </c>
      <c r="H1846" s="1">
        <v>19</v>
      </c>
      <c r="I1846" s="1">
        <v>100</v>
      </c>
      <c r="J1846" s="1">
        <v>25</v>
      </c>
      <c r="K1846" s="72" t="s">
        <v>6455</v>
      </c>
      <c r="L1846" s="81"/>
      <c r="M1846" s="78"/>
    </row>
    <row r="1847" spans="1:13">
      <c r="A1847" s="1">
        <v>100011403</v>
      </c>
      <c r="B1847" s="1" t="s">
        <v>1138</v>
      </c>
      <c r="C1847" s="1" t="s">
        <v>3155</v>
      </c>
      <c r="D1847" s="1" t="s">
        <v>1830</v>
      </c>
      <c r="E1847" s="21" t="s">
        <v>3743</v>
      </c>
      <c r="F1847" s="1">
        <v>1</v>
      </c>
      <c r="G1847" s="1">
        <v>1</v>
      </c>
      <c r="H1847" s="1">
        <v>323</v>
      </c>
      <c r="I1847" s="1">
        <v>470</v>
      </c>
      <c r="J1847" s="1">
        <v>120</v>
      </c>
      <c r="K1847" s="72" t="s">
        <v>6455</v>
      </c>
      <c r="L1847" s="81"/>
      <c r="M1847" s="78"/>
    </row>
    <row r="1848" spans="1:13">
      <c r="A1848" s="1">
        <v>100011407</v>
      </c>
      <c r="B1848" s="1" t="s">
        <v>1138</v>
      </c>
      <c r="C1848" s="1" t="s">
        <v>1137</v>
      </c>
      <c r="D1848" s="1" t="s">
        <v>3744</v>
      </c>
      <c r="E1848" s="21" t="s">
        <v>3745</v>
      </c>
      <c r="F1848" s="1">
        <v>1</v>
      </c>
      <c r="G1848" s="1">
        <v>1</v>
      </c>
      <c r="H1848" s="1">
        <v>513</v>
      </c>
      <c r="I1848" s="1">
        <v>570</v>
      </c>
      <c r="J1848" s="1">
        <v>140</v>
      </c>
      <c r="K1848" s="72" t="s">
        <v>6455</v>
      </c>
      <c r="L1848" s="81"/>
      <c r="M1848" s="78"/>
    </row>
    <row r="1849" spans="1:13">
      <c r="A1849" s="1">
        <v>100011410</v>
      </c>
      <c r="B1849" s="1" t="s">
        <v>1138</v>
      </c>
      <c r="C1849" s="1" t="s">
        <v>3128</v>
      </c>
      <c r="D1849" s="1" t="s">
        <v>3746</v>
      </c>
      <c r="E1849" s="21" t="s">
        <v>3747</v>
      </c>
      <c r="F1849" s="1">
        <v>1</v>
      </c>
      <c r="G1849" s="1">
        <v>1</v>
      </c>
      <c r="H1849" s="1">
        <v>315</v>
      </c>
      <c r="I1849" s="1">
        <v>800</v>
      </c>
      <c r="J1849" s="1">
        <v>200</v>
      </c>
      <c r="K1849" s="72" t="s">
        <v>6053</v>
      </c>
      <c r="L1849" s="81"/>
      <c r="M1849" s="78"/>
    </row>
    <row r="1850" spans="1:13">
      <c r="A1850" s="1">
        <v>100011428</v>
      </c>
      <c r="B1850" s="1" t="s">
        <v>2314</v>
      </c>
      <c r="C1850" s="1" t="s">
        <v>3749</v>
      </c>
      <c r="D1850" s="1" t="s">
        <v>2641</v>
      </c>
      <c r="E1850" s="21" t="s">
        <v>3748</v>
      </c>
      <c r="F1850" s="1">
        <v>2</v>
      </c>
      <c r="G1850" s="1">
        <v>1</v>
      </c>
      <c r="H1850" s="1">
        <v>59</v>
      </c>
      <c r="I1850" s="1">
        <v>230</v>
      </c>
      <c r="J1850" s="1">
        <v>60</v>
      </c>
      <c r="K1850" s="72" t="s">
        <v>6455</v>
      </c>
      <c r="L1850" s="81"/>
      <c r="M1850" s="78"/>
    </row>
    <row r="1851" spans="1:13">
      <c r="A1851" s="1">
        <v>100011428</v>
      </c>
      <c r="B1851" s="1" t="s">
        <v>2314</v>
      </c>
      <c r="C1851" s="1" t="s">
        <v>3749</v>
      </c>
      <c r="D1851" s="1" t="s">
        <v>2641</v>
      </c>
      <c r="E1851" s="21" t="s">
        <v>4647</v>
      </c>
      <c r="F1851" s="1">
        <v>2</v>
      </c>
      <c r="G1851" s="1">
        <v>1</v>
      </c>
      <c r="H1851" s="1">
        <v>10</v>
      </c>
      <c r="I1851" s="1">
        <v>100</v>
      </c>
      <c r="J1851" s="1">
        <v>25</v>
      </c>
      <c r="K1851" s="72" t="s">
        <v>6455</v>
      </c>
      <c r="L1851" s="81"/>
      <c r="M1851" s="78"/>
    </row>
    <row r="1852" spans="1:13">
      <c r="A1852" s="1">
        <v>100011434</v>
      </c>
      <c r="B1852" s="1" t="s">
        <v>2314</v>
      </c>
      <c r="C1852" s="1" t="s">
        <v>3749</v>
      </c>
      <c r="D1852" s="1" t="s">
        <v>3751</v>
      </c>
      <c r="E1852" s="21" t="s">
        <v>3752</v>
      </c>
      <c r="F1852" s="1">
        <v>1</v>
      </c>
      <c r="G1852" s="1">
        <v>1</v>
      </c>
      <c r="H1852" s="1">
        <v>316</v>
      </c>
      <c r="I1852" s="1">
        <v>470</v>
      </c>
      <c r="J1852" s="1">
        <v>120</v>
      </c>
      <c r="K1852" s="72" t="s">
        <v>6455</v>
      </c>
      <c r="L1852" s="81"/>
      <c r="M1852" s="78"/>
    </row>
    <row r="1853" spans="1:13">
      <c r="A1853" s="1">
        <v>100011435</v>
      </c>
      <c r="B1853" s="1" t="s">
        <v>2314</v>
      </c>
      <c r="C1853" s="1" t="s">
        <v>3749</v>
      </c>
      <c r="D1853" s="1" t="s">
        <v>3754</v>
      </c>
      <c r="E1853" s="21" t="s">
        <v>3755</v>
      </c>
      <c r="F1853" s="1">
        <v>1</v>
      </c>
      <c r="G1853" s="1">
        <v>1</v>
      </c>
      <c r="H1853" s="1">
        <v>511</v>
      </c>
      <c r="I1853" s="1">
        <v>570</v>
      </c>
      <c r="J1853" s="1">
        <v>140</v>
      </c>
      <c r="K1853" s="72" t="s">
        <v>6455</v>
      </c>
      <c r="L1853" s="81"/>
      <c r="M1853" s="78"/>
    </row>
    <row r="1854" spans="1:13">
      <c r="A1854" s="1">
        <v>100011442</v>
      </c>
      <c r="B1854" s="1" t="s">
        <v>2314</v>
      </c>
      <c r="C1854" s="1" t="s">
        <v>3749</v>
      </c>
      <c r="D1854" s="1" t="s">
        <v>12</v>
      </c>
      <c r="E1854" s="21" t="s">
        <v>3760</v>
      </c>
      <c r="F1854" s="1">
        <v>1</v>
      </c>
      <c r="G1854" s="1">
        <v>1</v>
      </c>
      <c r="H1854" s="1">
        <v>780</v>
      </c>
      <c r="I1854" s="1">
        <v>740</v>
      </c>
      <c r="J1854" s="1">
        <v>190</v>
      </c>
      <c r="K1854" s="72" t="s">
        <v>6455</v>
      </c>
      <c r="L1854" s="81"/>
      <c r="M1854" s="78"/>
    </row>
    <row r="1855" spans="1:13">
      <c r="A1855" s="1">
        <v>100011452</v>
      </c>
      <c r="B1855" s="1" t="s">
        <v>2314</v>
      </c>
      <c r="C1855" s="1" t="s">
        <v>3749</v>
      </c>
      <c r="D1855" s="1" t="s">
        <v>1088</v>
      </c>
      <c r="E1855" s="21" t="s">
        <v>3762</v>
      </c>
      <c r="F1855" s="1">
        <v>1</v>
      </c>
      <c r="G1855" s="1">
        <v>1</v>
      </c>
      <c r="H1855" s="1">
        <v>451</v>
      </c>
      <c r="I1855" s="1">
        <v>470</v>
      </c>
      <c r="J1855" s="1">
        <v>120</v>
      </c>
      <c r="K1855" s="72" t="s">
        <v>6455</v>
      </c>
      <c r="L1855" s="81"/>
      <c r="M1855" s="78"/>
    </row>
    <row r="1856" spans="1:13">
      <c r="A1856" s="1">
        <v>100011457</v>
      </c>
      <c r="B1856" s="1" t="s">
        <v>2314</v>
      </c>
      <c r="C1856" s="1" t="s">
        <v>3749</v>
      </c>
      <c r="D1856" s="1" t="s">
        <v>3763</v>
      </c>
      <c r="E1856" s="21" t="s">
        <v>3764</v>
      </c>
      <c r="F1856" s="1">
        <v>1</v>
      </c>
      <c r="G1856" s="1">
        <v>1</v>
      </c>
      <c r="H1856" s="1">
        <v>171</v>
      </c>
      <c r="I1856" s="1">
        <v>280</v>
      </c>
      <c r="J1856" s="1">
        <v>70</v>
      </c>
      <c r="K1856" s="72" t="s">
        <v>6455</v>
      </c>
      <c r="L1856" s="81"/>
      <c r="M1856" s="78"/>
    </row>
    <row r="1857" spans="1:13">
      <c r="A1857" s="1">
        <v>100011463</v>
      </c>
      <c r="B1857" s="1" t="s">
        <v>2314</v>
      </c>
      <c r="C1857" s="1" t="s">
        <v>3749</v>
      </c>
      <c r="D1857" s="1" t="s">
        <v>12</v>
      </c>
      <c r="E1857" s="21" t="s">
        <v>3765</v>
      </c>
      <c r="F1857" s="1">
        <v>1</v>
      </c>
      <c r="G1857" s="1">
        <v>1</v>
      </c>
      <c r="H1857" s="1">
        <v>364</v>
      </c>
      <c r="I1857" s="1">
        <v>470</v>
      </c>
      <c r="J1857" s="1">
        <v>120</v>
      </c>
      <c r="K1857" s="72" t="s">
        <v>6455</v>
      </c>
      <c r="L1857" s="81"/>
      <c r="M1857" s="78"/>
    </row>
    <row r="1858" spans="1:13">
      <c r="A1858" s="1">
        <v>100011476</v>
      </c>
      <c r="B1858" s="1" t="s">
        <v>2314</v>
      </c>
      <c r="C1858" s="1" t="s">
        <v>3749</v>
      </c>
      <c r="D1858" s="1" t="s">
        <v>176</v>
      </c>
      <c r="E1858" s="21" t="s">
        <v>3767</v>
      </c>
      <c r="F1858" s="1">
        <v>1</v>
      </c>
      <c r="G1858" s="1">
        <v>1</v>
      </c>
      <c r="H1858" s="1">
        <v>273</v>
      </c>
      <c r="I1858" s="1">
        <v>400</v>
      </c>
      <c r="J1858" s="1">
        <v>100</v>
      </c>
      <c r="K1858" s="72" t="s">
        <v>6455</v>
      </c>
      <c r="L1858" s="81"/>
      <c r="M1858" s="78"/>
    </row>
    <row r="1859" spans="1:13">
      <c r="A1859" s="1">
        <v>100011481</v>
      </c>
      <c r="B1859" s="1" t="s">
        <v>2314</v>
      </c>
      <c r="C1859" s="1" t="s">
        <v>3749</v>
      </c>
      <c r="D1859" s="1" t="s">
        <v>176</v>
      </c>
      <c r="E1859" s="21" t="s">
        <v>3768</v>
      </c>
      <c r="F1859" s="1">
        <v>1</v>
      </c>
      <c r="G1859" s="1">
        <v>1</v>
      </c>
      <c r="H1859" s="1">
        <v>674</v>
      </c>
      <c r="I1859" s="1">
        <v>570</v>
      </c>
      <c r="J1859" s="1">
        <v>140</v>
      </c>
      <c r="K1859" s="72" t="s">
        <v>6455</v>
      </c>
      <c r="L1859" s="81"/>
      <c r="M1859" s="78"/>
    </row>
    <row r="1860" spans="1:13">
      <c r="A1860" s="1">
        <v>100011488</v>
      </c>
      <c r="B1860" s="1" t="s">
        <v>2314</v>
      </c>
      <c r="C1860" s="1" t="s">
        <v>3749</v>
      </c>
      <c r="D1860" s="1" t="s">
        <v>3769</v>
      </c>
      <c r="E1860" s="21" t="s">
        <v>3770</v>
      </c>
      <c r="F1860" s="1">
        <v>1</v>
      </c>
      <c r="G1860" s="1">
        <v>1</v>
      </c>
      <c r="H1860" s="1">
        <v>390</v>
      </c>
      <c r="I1860" s="1">
        <v>470</v>
      </c>
      <c r="J1860" s="1">
        <v>120</v>
      </c>
      <c r="K1860" s="72" t="s">
        <v>6455</v>
      </c>
      <c r="L1860" s="81"/>
      <c r="M1860" s="78"/>
    </row>
    <row r="1861" spans="1:13">
      <c r="A1861" s="1">
        <v>100011490</v>
      </c>
      <c r="B1861" s="1" t="s">
        <v>2314</v>
      </c>
      <c r="C1861" s="1" t="s">
        <v>3749</v>
      </c>
      <c r="D1861" s="1" t="s">
        <v>3771</v>
      </c>
      <c r="E1861" s="21" t="s">
        <v>3772</v>
      </c>
      <c r="F1861" s="1">
        <v>1</v>
      </c>
      <c r="G1861" s="1">
        <v>1</v>
      </c>
      <c r="H1861" s="1">
        <v>144</v>
      </c>
      <c r="I1861" s="1">
        <v>280</v>
      </c>
      <c r="J1861" s="1">
        <v>70</v>
      </c>
      <c r="K1861" s="72" t="s">
        <v>6455</v>
      </c>
      <c r="L1861" s="81"/>
      <c r="M1861" s="78"/>
    </row>
    <row r="1862" spans="1:13">
      <c r="A1862" s="1">
        <v>100011504</v>
      </c>
      <c r="B1862" s="1" t="s">
        <v>2314</v>
      </c>
      <c r="C1862" s="1" t="s">
        <v>3749</v>
      </c>
      <c r="D1862" s="1" t="s">
        <v>3778</v>
      </c>
      <c r="E1862" s="21" t="s">
        <v>3779</v>
      </c>
      <c r="F1862" s="1">
        <v>1</v>
      </c>
      <c r="G1862" s="1">
        <v>1</v>
      </c>
      <c r="H1862" s="1">
        <v>560</v>
      </c>
      <c r="I1862" s="1">
        <v>570</v>
      </c>
      <c r="J1862" s="1">
        <v>140</v>
      </c>
      <c r="K1862" s="72" t="s">
        <v>6455</v>
      </c>
      <c r="L1862" s="81"/>
      <c r="M1862" s="78"/>
    </row>
    <row r="1863" spans="1:13">
      <c r="A1863" s="1">
        <v>100011508</v>
      </c>
      <c r="B1863" s="1" t="s">
        <v>2314</v>
      </c>
      <c r="C1863" s="1" t="s">
        <v>3749</v>
      </c>
      <c r="D1863" s="1" t="s">
        <v>3780</v>
      </c>
      <c r="E1863" s="21" t="s">
        <v>3765</v>
      </c>
      <c r="F1863" s="1">
        <v>1</v>
      </c>
      <c r="G1863" s="1">
        <v>1</v>
      </c>
      <c r="H1863" s="1">
        <v>114</v>
      </c>
      <c r="I1863" s="1">
        <v>280</v>
      </c>
      <c r="J1863" s="1">
        <v>70</v>
      </c>
      <c r="K1863" s="72" t="s">
        <v>6455</v>
      </c>
      <c r="L1863" s="81"/>
      <c r="M1863" s="78"/>
    </row>
    <row r="1864" spans="1:13">
      <c r="A1864" s="1">
        <v>100011511</v>
      </c>
      <c r="B1864" s="1" t="s">
        <v>2314</v>
      </c>
      <c r="C1864" s="1" t="s">
        <v>3749</v>
      </c>
      <c r="D1864" s="1" t="s">
        <v>12</v>
      </c>
      <c r="E1864" s="21" t="s">
        <v>3781</v>
      </c>
      <c r="F1864" s="1">
        <v>1</v>
      </c>
      <c r="G1864" s="1">
        <v>1</v>
      </c>
      <c r="H1864" s="1">
        <v>704</v>
      </c>
      <c r="I1864" s="1">
        <v>800</v>
      </c>
      <c r="J1864" s="1">
        <v>200</v>
      </c>
      <c r="K1864" s="72" t="s">
        <v>6053</v>
      </c>
      <c r="L1864" s="81"/>
      <c r="M1864" s="78"/>
    </row>
    <row r="1865" spans="1:13">
      <c r="A1865" s="1">
        <v>100011517</v>
      </c>
      <c r="B1865" s="1" t="s">
        <v>2314</v>
      </c>
      <c r="C1865" s="1" t="s">
        <v>3749</v>
      </c>
      <c r="D1865" s="1" t="s">
        <v>12</v>
      </c>
      <c r="E1865" s="21" t="s">
        <v>3782</v>
      </c>
      <c r="F1865" s="1">
        <v>1</v>
      </c>
      <c r="G1865" s="1">
        <v>1</v>
      </c>
      <c r="H1865" s="1">
        <v>34</v>
      </c>
      <c r="I1865" s="1">
        <v>150</v>
      </c>
      <c r="J1865" s="1">
        <v>40</v>
      </c>
      <c r="K1865" s="72" t="s">
        <v>6455</v>
      </c>
      <c r="L1865" s="81"/>
      <c r="M1865" s="78"/>
    </row>
    <row r="1866" spans="1:13">
      <c r="A1866" s="1">
        <v>100011523</v>
      </c>
      <c r="B1866" s="1" t="s">
        <v>2314</v>
      </c>
      <c r="C1866" s="1" t="s">
        <v>3749</v>
      </c>
      <c r="D1866" s="1" t="s">
        <v>12</v>
      </c>
      <c r="E1866" s="21" t="s">
        <v>3784</v>
      </c>
      <c r="F1866" s="1">
        <v>1</v>
      </c>
      <c r="G1866" s="1">
        <v>1</v>
      </c>
      <c r="H1866" s="1">
        <v>24</v>
      </c>
      <c r="I1866" s="1">
        <v>100</v>
      </c>
      <c r="J1866" s="1">
        <v>25</v>
      </c>
      <c r="K1866" s="72" t="s">
        <v>6455</v>
      </c>
      <c r="L1866" s="81"/>
      <c r="M1866" s="78"/>
    </row>
    <row r="1867" spans="1:13">
      <c r="A1867" s="1">
        <v>100011528</v>
      </c>
      <c r="B1867" s="1" t="s">
        <v>2314</v>
      </c>
      <c r="C1867" s="1" t="s">
        <v>3749</v>
      </c>
      <c r="D1867" s="1" t="s">
        <v>12</v>
      </c>
      <c r="E1867" s="21" t="s">
        <v>3786</v>
      </c>
      <c r="F1867" s="1">
        <v>1</v>
      </c>
      <c r="G1867" s="1">
        <v>1</v>
      </c>
      <c r="H1867" s="1">
        <v>66</v>
      </c>
      <c r="I1867" s="1">
        <v>230</v>
      </c>
      <c r="J1867" s="1">
        <v>60</v>
      </c>
      <c r="K1867" s="72" t="s">
        <v>6455</v>
      </c>
      <c r="L1867" s="81"/>
      <c r="M1867" s="78"/>
    </row>
    <row r="1868" spans="1:13">
      <c r="A1868" s="1">
        <v>100011533</v>
      </c>
      <c r="B1868" s="1" t="s">
        <v>2314</v>
      </c>
      <c r="C1868" s="1" t="s">
        <v>3749</v>
      </c>
      <c r="D1868" s="1" t="s">
        <v>12</v>
      </c>
      <c r="E1868" s="21" t="s">
        <v>3788</v>
      </c>
      <c r="F1868" s="1">
        <v>1</v>
      </c>
      <c r="G1868" s="1">
        <v>1</v>
      </c>
      <c r="H1868" s="1">
        <v>30</v>
      </c>
      <c r="I1868" s="1">
        <v>150</v>
      </c>
      <c r="J1868" s="1">
        <v>40</v>
      </c>
      <c r="K1868" s="72" t="s">
        <v>6455</v>
      </c>
      <c r="L1868" s="81"/>
      <c r="M1868" s="78"/>
    </row>
    <row r="1869" spans="1:13">
      <c r="A1869" s="1">
        <v>100011536</v>
      </c>
      <c r="B1869" s="1" t="s">
        <v>2314</v>
      </c>
      <c r="C1869" s="1" t="s">
        <v>3749</v>
      </c>
      <c r="D1869" s="1" t="s">
        <v>176</v>
      </c>
      <c r="E1869" s="21" t="s">
        <v>3790</v>
      </c>
      <c r="F1869" s="1">
        <v>1</v>
      </c>
      <c r="G1869" s="1">
        <v>1</v>
      </c>
      <c r="H1869" s="1">
        <v>378</v>
      </c>
      <c r="I1869" s="1">
        <v>470</v>
      </c>
      <c r="J1869" s="1">
        <v>120</v>
      </c>
      <c r="K1869" s="72" t="s">
        <v>6455</v>
      </c>
      <c r="L1869" s="81"/>
      <c r="M1869" s="78"/>
    </row>
    <row r="1870" spans="1:13">
      <c r="A1870" s="1">
        <v>100011542</v>
      </c>
      <c r="B1870" s="1" t="s">
        <v>2314</v>
      </c>
      <c r="C1870" s="1" t="s">
        <v>3749</v>
      </c>
      <c r="D1870" s="1" t="s">
        <v>12</v>
      </c>
      <c r="E1870" s="21" t="s">
        <v>3792</v>
      </c>
      <c r="F1870" s="1">
        <v>1</v>
      </c>
      <c r="G1870" s="1">
        <v>1</v>
      </c>
      <c r="H1870" s="1">
        <v>44</v>
      </c>
      <c r="I1870" s="1">
        <v>150</v>
      </c>
      <c r="J1870" s="1">
        <v>40</v>
      </c>
      <c r="K1870" s="72" t="s">
        <v>6455</v>
      </c>
      <c r="L1870" s="81"/>
      <c r="M1870" s="78"/>
    </row>
    <row r="1871" spans="1:13">
      <c r="A1871" s="1">
        <v>100011547</v>
      </c>
      <c r="B1871" s="1" t="s">
        <v>2314</v>
      </c>
      <c r="C1871" s="1" t="s">
        <v>3749</v>
      </c>
      <c r="D1871" s="1" t="s">
        <v>12</v>
      </c>
      <c r="E1871" s="21" t="s">
        <v>3794</v>
      </c>
      <c r="F1871" s="1">
        <v>1</v>
      </c>
      <c r="G1871" s="1">
        <v>1</v>
      </c>
      <c r="H1871" s="1">
        <v>26</v>
      </c>
      <c r="I1871" s="1">
        <v>150</v>
      </c>
      <c r="J1871" s="1">
        <v>40</v>
      </c>
      <c r="K1871" s="72" t="s">
        <v>6455</v>
      </c>
      <c r="L1871" s="81"/>
      <c r="M1871" s="78"/>
    </row>
    <row r="1872" spans="1:13">
      <c r="A1872" s="1">
        <v>100011549</v>
      </c>
      <c r="B1872" s="1" t="s">
        <v>2314</v>
      </c>
      <c r="C1872" s="1" t="s">
        <v>3749</v>
      </c>
      <c r="D1872" s="1" t="s">
        <v>12</v>
      </c>
      <c r="E1872" s="21" t="s">
        <v>6060</v>
      </c>
      <c r="F1872" s="1">
        <v>1</v>
      </c>
      <c r="G1872" s="1">
        <v>1</v>
      </c>
      <c r="H1872" s="1">
        <v>17</v>
      </c>
      <c r="I1872" s="1">
        <v>100</v>
      </c>
      <c r="J1872" s="1">
        <v>25</v>
      </c>
      <c r="K1872" s="72" t="s">
        <v>6455</v>
      </c>
      <c r="L1872" s="81"/>
      <c r="M1872" s="78"/>
    </row>
    <row r="1873" spans="1:13">
      <c r="A1873" s="1">
        <v>100011558</v>
      </c>
      <c r="B1873" s="1" t="s">
        <v>2314</v>
      </c>
      <c r="C1873" s="1" t="s">
        <v>3749</v>
      </c>
      <c r="D1873" s="1" t="s">
        <v>176</v>
      </c>
      <c r="E1873" s="21" t="s">
        <v>3796</v>
      </c>
      <c r="F1873" s="1">
        <v>1</v>
      </c>
      <c r="G1873" s="1">
        <v>1</v>
      </c>
      <c r="H1873" s="1">
        <v>215</v>
      </c>
      <c r="I1873" s="1">
        <v>400</v>
      </c>
      <c r="J1873" s="1">
        <v>100</v>
      </c>
      <c r="K1873" s="72" t="s">
        <v>6455</v>
      </c>
      <c r="L1873" s="81"/>
      <c r="M1873" s="78"/>
    </row>
    <row r="1874" spans="1:13">
      <c r="A1874" s="1">
        <v>100011562</v>
      </c>
      <c r="B1874" s="1" t="s">
        <v>2314</v>
      </c>
      <c r="C1874" s="1" t="s">
        <v>3749</v>
      </c>
      <c r="D1874" s="1" t="s">
        <v>12</v>
      </c>
      <c r="E1874" s="21" t="s">
        <v>3798</v>
      </c>
      <c r="F1874" s="1">
        <v>1</v>
      </c>
      <c r="G1874" s="1">
        <v>1</v>
      </c>
      <c r="H1874" s="1">
        <v>17</v>
      </c>
      <c r="I1874" s="1">
        <v>100</v>
      </c>
      <c r="J1874" s="1">
        <v>25</v>
      </c>
      <c r="K1874" s="72" t="s">
        <v>6455</v>
      </c>
      <c r="L1874" s="81"/>
      <c r="M1874" s="78"/>
    </row>
    <row r="1875" spans="1:13">
      <c r="A1875" s="1">
        <v>100011567</v>
      </c>
      <c r="B1875" s="1" t="s">
        <v>2314</v>
      </c>
      <c r="C1875" s="1" t="s">
        <v>3749</v>
      </c>
      <c r="D1875" s="1" t="s">
        <v>12</v>
      </c>
      <c r="E1875" s="21" t="s">
        <v>3800</v>
      </c>
      <c r="F1875" s="1">
        <v>1</v>
      </c>
      <c r="G1875" s="1">
        <v>1</v>
      </c>
      <c r="H1875" s="1">
        <v>15</v>
      </c>
      <c r="I1875" s="1">
        <v>100</v>
      </c>
      <c r="J1875" s="1">
        <v>25</v>
      </c>
      <c r="K1875" s="72" t="s">
        <v>6455</v>
      </c>
      <c r="L1875" s="81"/>
      <c r="M1875" s="78"/>
    </row>
    <row r="1876" spans="1:13">
      <c r="A1876" s="1">
        <v>100011568</v>
      </c>
      <c r="B1876" s="1" t="s">
        <v>2314</v>
      </c>
      <c r="C1876" s="1" t="s">
        <v>3749</v>
      </c>
      <c r="D1876" s="1" t="s">
        <v>12</v>
      </c>
      <c r="E1876" s="21" t="s">
        <v>3802</v>
      </c>
      <c r="F1876" s="1">
        <v>1</v>
      </c>
      <c r="G1876" s="1">
        <v>1</v>
      </c>
      <c r="H1876" s="1">
        <v>59</v>
      </c>
      <c r="I1876" s="1">
        <v>230</v>
      </c>
      <c r="J1876" s="1">
        <v>60</v>
      </c>
      <c r="K1876" s="72" t="s">
        <v>6455</v>
      </c>
      <c r="L1876" s="81"/>
      <c r="M1876" s="78"/>
    </row>
    <row r="1877" spans="1:13">
      <c r="A1877" s="1">
        <v>100011577</v>
      </c>
      <c r="B1877" s="1" t="s">
        <v>2314</v>
      </c>
      <c r="C1877" s="1" t="s">
        <v>3749</v>
      </c>
      <c r="D1877" s="1" t="s">
        <v>12</v>
      </c>
      <c r="E1877" s="21" t="s">
        <v>3804</v>
      </c>
      <c r="F1877" s="1">
        <v>1</v>
      </c>
      <c r="G1877" s="1">
        <v>1</v>
      </c>
      <c r="H1877" s="1">
        <v>22</v>
      </c>
      <c r="I1877" s="1">
        <v>100</v>
      </c>
      <c r="J1877" s="1">
        <v>25</v>
      </c>
      <c r="K1877" s="72" t="s">
        <v>6455</v>
      </c>
      <c r="L1877" s="81"/>
      <c r="M1877" s="78"/>
    </row>
    <row r="1878" spans="1:13">
      <c r="A1878" s="1">
        <v>100011581</v>
      </c>
      <c r="B1878" s="1" t="s">
        <v>2314</v>
      </c>
      <c r="C1878" s="1" t="s">
        <v>3749</v>
      </c>
      <c r="D1878" s="1" t="s">
        <v>176</v>
      </c>
      <c r="E1878" s="21" t="s">
        <v>3806</v>
      </c>
      <c r="F1878" s="1">
        <v>1</v>
      </c>
      <c r="G1878" s="1">
        <v>1</v>
      </c>
      <c r="H1878" s="1">
        <v>23</v>
      </c>
      <c r="I1878" s="1">
        <v>100</v>
      </c>
      <c r="J1878" s="1">
        <v>25</v>
      </c>
      <c r="K1878" s="72" t="s">
        <v>6455</v>
      </c>
      <c r="L1878" s="81"/>
      <c r="M1878" s="78"/>
    </row>
    <row r="1879" spans="1:13">
      <c r="A1879" s="1">
        <v>100011585</v>
      </c>
      <c r="B1879" s="1" t="s">
        <v>2314</v>
      </c>
      <c r="C1879" s="1" t="s">
        <v>3749</v>
      </c>
      <c r="D1879" s="1" t="s">
        <v>12</v>
      </c>
      <c r="E1879" s="21" t="s">
        <v>3808</v>
      </c>
      <c r="F1879" s="1">
        <v>1</v>
      </c>
      <c r="G1879" s="1">
        <v>1</v>
      </c>
      <c r="H1879" s="1">
        <v>29</v>
      </c>
      <c r="I1879" s="1">
        <v>150</v>
      </c>
      <c r="J1879" s="1">
        <v>40</v>
      </c>
      <c r="K1879" s="72" t="s">
        <v>6455</v>
      </c>
      <c r="L1879" s="81"/>
      <c r="M1879" s="78"/>
    </row>
    <row r="1880" spans="1:13">
      <c r="A1880" s="1">
        <v>100011592</v>
      </c>
      <c r="B1880" s="1" t="s">
        <v>2314</v>
      </c>
      <c r="C1880" s="1" t="s">
        <v>3749</v>
      </c>
      <c r="D1880" s="1" t="s">
        <v>12</v>
      </c>
      <c r="E1880" s="21" t="s">
        <v>3810</v>
      </c>
      <c r="F1880" s="1">
        <v>1</v>
      </c>
      <c r="G1880" s="1">
        <v>1</v>
      </c>
      <c r="H1880" s="1">
        <v>37</v>
      </c>
      <c r="I1880" s="1">
        <v>150</v>
      </c>
      <c r="J1880" s="1">
        <v>40</v>
      </c>
      <c r="K1880" s="72" t="s">
        <v>6455</v>
      </c>
      <c r="L1880" s="81"/>
      <c r="M1880" s="78"/>
    </row>
    <row r="1881" spans="1:13">
      <c r="A1881" s="1">
        <v>100011596</v>
      </c>
      <c r="B1881" s="1" t="s">
        <v>2314</v>
      </c>
      <c r="C1881" s="1" t="s">
        <v>3749</v>
      </c>
      <c r="D1881" s="1" t="s">
        <v>12</v>
      </c>
      <c r="E1881" s="21" t="s">
        <v>3812</v>
      </c>
      <c r="F1881" s="1">
        <v>1</v>
      </c>
      <c r="G1881" s="1">
        <v>1</v>
      </c>
      <c r="H1881" s="1">
        <v>129</v>
      </c>
      <c r="I1881" s="1">
        <v>280</v>
      </c>
      <c r="J1881" s="1">
        <v>70</v>
      </c>
      <c r="K1881" s="72" t="s">
        <v>6455</v>
      </c>
      <c r="L1881" s="81"/>
      <c r="M1881" s="78"/>
    </row>
    <row r="1882" spans="1:13">
      <c r="A1882" s="1">
        <v>100011603</v>
      </c>
      <c r="B1882" s="1" t="s">
        <v>2314</v>
      </c>
      <c r="C1882" s="1" t="s">
        <v>3749</v>
      </c>
      <c r="D1882" s="1" t="s">
        <v>12</v>
      </c>
      <c r="E1882" s="21" t="s">
        <v>3814</v>
      </c>
      <c r="F1882" s="1">
        <v>1</v>
      </c>
      <c r="G1882" s="1">
        <v>1</v>
      </c>
      <c r="H1882" s="1">
        <v>247</v>
      </c>
      <c r="I1882" s="1">
        <v>400</v>
      </c>
      <c r="J1882" s="1">
        <v>100</v>
      </c>
      <c r="K1882" s="72" t="s">
        <v>6455</v>
      </c>
      <c r="L1882" s="81"/>
      <c r="M1882" s="78"/>
    </row>
    <row r="1883" spans="1:13">
      <c r="A1883" s="1">
        <v>100011609</v>
      </c>
      <c r="B1883" s="1" t="s">
        <v>2314</v>
      </c>
      <c r="C1883" s="1" t="s">
        <v>3749</v>
      </c>
      <c r="D1883" s="1" t="s">
        <v>12</v>
      </c>
      <c r="E1883" s="21" t="s">
        <v>3816</v>
      </c>
      <c r="F1883" s="1">
        <v>1</v>
      </c>
      <c r="G1883" s="1">
        <v>1</v>
      </c>
      <c r="H1883" s="1">
        <v>30</v>
      </c>
      <c r="I1883" s="1">
        <v>150</v>
      </c>
      <c r="J1883" s="1">
        <v>40</v>
      </c>
      <c r="K1883" s="72" t="s">
        <v>6455</v>
      </c>
      <c r="L1883" s="81"/>
      <c r="M1883" s="78"/>
    </row>
    <row r="1884" spans="1:13">
      <c r="A1884" s="1">
        <v>100011613</v>
      </c>
      <c r="B1884" s="1" t="s">
        <v>2314</v>
      </c>
      <c r="C1884" s="1" t="s">
        <v>3749</v>
      </c>
      <c r="D1884" s="1" t="s">
        <v>12</v>
      </c>
      <c r="E1884" s="21" t="s">
        <v>3818</v>
      </c>
      <c r="F1884" s="1">
        <v>1</v>
      </c>
      <c r="G1884" s="1">
        <v>1</v>
      </c>
      <c r="H1884" s="1">
        <v>33</v>
      </c>
      <c r="I1884" s="1">
        <v>150</v>
      </c>
      <c r="J1884" s="1">
        <v>40</v>
      </c>
      <c r="K1884" s="72" t="s">
        <v>6455</v>
      </c>
      <c r="L1884" s="81"/>
      <c r="M1884" s="78"/>
    </row>
    <row r="1885" spans="1:13">
      <c r="A1885" s="1">
        <v>100011618</v>
      </c>
      <c r="B1885" s="1" t="s">
        <v>2314</v>
      </c>
      <c r="C1885" s="1" t="s">
        <v>3749</v>
      </c>
      <c r="D1885" s="1" t="s">
        <v>12</v>
      </c>
      <c r="E1885" s="21" t="s">
        <v>3820</v>
      </c>
      <c r="F1885" s="1">
        <v>1</v>
      </c>
      <c r="G1885" s="1">
        <v>1</v>
      </c>
      <c r="H1885" s="1">
        <v>118</v>
      </c>
      <c r="I1885" s="1">
        <v>280</v>
      </c>
      <c r="J1885" s="1">
        <v>70</v>
      </c>
      <c r="K1885" s="72" t="s">
        <v>6455</v>
      </c>
      <c r="L1885" s="81"/>
      <c r="M1885" s="78"/>
    </row>
    <row r="1886" spans="1:13">
      <c r="A1886" s="1">
        <v>100011624</v>
      </c>
      <c r="B1886" s="1" t="s">
        <v>2314</v>
      </c>
      <c r="C1886" s="1" t="s">
        <v>3749</v>
      </c>
      <c r="D1886" s="1" t="s">
        <v>12</v>
      </c>
      <c r="E1886" s="21" t="s">
        <v>3822</v>
      </c>
      <c r="F1886" s="1">
        <v>1</v>
      </c>
      <c r="G1886" s="1">
        <v>1</v>
      </c>
      <c r="H1886" s="1">
        <v>10</v>
      </c>
      <c r="I1886" s="1">
        <v>100</v>
      </c>
      <c r="J1886" s="1">
        <v>25</v>
      </c>
      <c r="K1886" s="72" t="s">
        <v>6455</v>
      </c>
      <c r="L1886" s="81"/>
      <c r="M1886" s="78"/>
    </row>
    <row r="1887" spans="1:13">
      <c r="A1887" s="1">
        <v>100011626</v>
      </c>
      <c r="B1887" s="1" t="s">
        <v>2314</v>
      </c>
      <c r="C1887" s="1" t="s">
        <v>3749</v>
      </c>
      <c r="D1887" s="1" t="s">
        <v>12</v>
      </c>
      <c r="E1887" s="21" t="s">
        <v>3824</v>
      </c>
      <c r="F1887" s="1">
        <v>1</v>
      </c>
      <c r="G1887" s="1">
        <v>1</v>
      </c>
      <c r="H1887" s="1">
        <v>47</v>
      </c>
      <c r="I1887" s="1">
        <v>150</v>
      </c>
      <c r="J1887" s="1">
        <v>40</v>
      </c>
      <c r="K1887" s="72" t="s">
        <v>6455</v>
      </c>
      <c r="L1887" s="81"/>
      <c r="M1887" s="78"/>
    </row>
    <row r="1888" spans="1:13">
      <c r="A1888" s="1">
        <v>100011631</v>
      </c>
      <c r="B1888" s="1" t="s">
        <v>2314</v>
      </c>
      <c r="C1888" s="1" t="s">
        <v>3749</v>
      </c>
      <c r="D1888" s="1" t="s">
        <v>12</v>
      </c>
      <c r="E1888" s="21" t="s">
        <v>3826</v>
      </c>
      <c r="F1888" s="1">
        <v>1</v>
      </c>
      <c r="G1888" s="1">
        <v>1</v>
      </c>
      <c r="H1888" s="1">
        <v>519</v>
      </c>
      <c r="I1888" s="1">
        <v>570</v>
      </c>
      <c r="J1888" s="1">
        <v>140</v>
      </c>
      <c r="K1888" s="72" t="s">
        <v>6455</v>
      </c>
      <c r="L1888" s="81"/>
      <c r="M1888" s="78"/>
    </row>
    <row r="1889" spans="1:13">
      <c r="A1889" s="1">
        <v>100011634</v>
      </c>
      <c r="B1889" s="1" t="s">
        <v>2314</v>
      </c>
      <c r="C1889" s="1" t="s">
        <v>3749</v>
      </c>
      <c r="D1889" s="1" t="s">
        <v>12</v>
      </c>
      <c r="E1889" s="21" t="s">
        <v>5859</v>
      </c>
      <c r="F1889" s="1">
        <v>2</v>
      </c>
      <c r="G1889" s="1">
        <v>1</v>
      </c>
      <c r="H1889" s="1">
        <v>10</v>
      </c>
      <c r="I1889" s="1">
        <v>100</v>
      </c>
      <c r="J1889" s="1">
        <v>25</v>
      </c>
      <c r="K1889" s="72" t="s">
        <v>6455</v>
      </c>
      <c r="L1889" s="81"/>
      <c r="M1889" s="78"/>
    </row>
    <row r="1890" spans="1:13">
      <c r="A1890" s="1">
        <v>100011634</v>
      </c>
      <c r="B1890" s="1" t="s">
        <v>2314</v>
      </c>
      <c r="C1890" s="1" t="s">
        <v>3749</v>
      </c>
      <c r="D1890" s="1" t="s">
        <v>12</v>
      </c>
      <c r="E1890" s="21" t="s">
        <v>3828</v>
      </c>
      <c r="F1890" s="1">
        <v>2</v>
      </c>
      <c r="G1890" s="1">
        <v>1</v>
      </c>
      <c r="H1890" s="1">
        <v>267</v>
      </c>
      <c r="I1890" s="1">
        <v>400</v>
      </c>
      <c r="J1890" s="1">
        <v>100</v>
      </c>
      <c r="K1890" s="72" t="s">
        <v>6455</v>
      </c>
      <c r="L1890" s="81"/>
      <c r="M1890" s="78"/>
    </row>
    <row r="1891" spans="1:13">
      <c r="A1891" s="1">
        <v>100011640</v>
      </c>
      <c r="B1891" s="1" t="s">
        <v>2314</v>
      </c>
      <c r="C1891" s="1" t="s">
        <v>3749</v>
      </c>
      <c r="D1891" s="1" t="s">
        <v>176</v>
      </c>
      <c r="E1891" s="21" t="s">
        <v>3830</v>
      </c>
      <c r="F1891" s="1">
        <v>1</v>
      </c>
      <c r="G1891" s="1">
        <v>1</v>
      </c>
      <c r="H1891" s="1">
        <v>12</v>
      </c>
      <c r="I1891" s="1">
        <v>100</v>
      </c>
      <c r="J1891" s="1">
        <v>25</v>
      </c>
      <c r="K1891" s="72" t="s">
        <v>6455</v>
      </c>
      <c r="L1891" s="81"/>
      <c r="M1891" s="78"/>
    </row>
    <row r="1892" spans="1:13">
      <c r="A1892" s="1">
        <v>100011646</v>
      </c>
      <c r="B1892" s="1" t="s">
        <v>2314</v>
      </c>
      <c r="C1892" s="1" t="s">
        <v>3749</v>
      </c>
      <c r="D1892" s="1" t="s">
        <v>176</v>
      </c>
      <c r="E1892" s="21" t="s">
        <v>3832</v>
      </c>
      <c r="F1892" s="1">
        <v>1</v>
      </c>
      <c r="G1892" s="1">
        <v>1</v>
      </c>
      <c r="H1892" s="1">
        <v>14</v>
      </c>
      <c r="I1892" s="1">
        <v>100</v>
      </c>
      <c r="J1892" s="1">
        <v>25</v>
      </c>
      <c r="K1892" s="72" t="s">
        <v>6455</v>
      </c>
      <c r="L1892" s="81"/>
      <c r="M1892" s="78"/>
    </row>
    <row r="1893" spans="1:13">
      <c r="A1893" s="1">
        <v>100011649</v>
      </c>
      <c r="B1893" s="1" t="s">
        <v>2314</v>
      </c>
      <c r="C1893" s="1" t="s">
        <v>3749</v>
      </c>
      <c r="D1893" s="1" t="s">
        <v>12</v>
      </c>
      <c r="E1893" s="21" t="s">
        <v>3834</v>
      </c>
      <c r="F1893" s="1">
        <v>1</v>
      </c>
      <c r="G1893" s="1">
        <v>1</v>
      </c>
      <c r="H1893" s="1">
        <v>16</v>
      </c>
      <c r="I1893" s="1">
        <v>100</v>
      </c>
      <c r="J1893" s="1">
        <v>25</v>
      </c>
      <c r="K1893" s="72" t="s">
        <v>6455</v>
      </c>
      <c r="L1893" s="81"/>
      <c r="M1893" s="78"/>
    </row>
    <row r="1894" spans="1:13">
      <c r="A1894" s="1">
        <v>100011652</v>
      </c>
      <c r="B1894" s="1" t="s">
        <v>2314</v>
      </c>
      <c r="C1894" s="1" t="s">
        <v>3749</v>
      </c>
      <c r="D1894" s="1" t="s">
        <v>12</v>
      </c>
      <c r="E1894" s="21" t="s">
        <v>3836</v>
      </c>
      <c r="F1894" s="1">
        <v>1</v>
      </c>
      <c r="G1894" s="1">
        <v>1</v>
      </c>
      <c r="H1894" s="1">
        <v>48</v>
      </c>
      <c r="I1894" s="1">
        <v>150</v>
      </c>
      <c r="J1894" s="1">
        <v>40</v>
      </c>
      <c r="K1894" s="72" t="s">
        <v>6455</v>
      </c>
      <c r="L1894" s="81"/>
      <c r="M1894" s="78"/>
    </row>
    <row r="1895" spans="1:13">
      <c r="A1895" s="1">
        <v>100011654</v>
      </c>
      <c r="B1895" s="1" t="s">
        <v>2314</v>
      </c>
      <c r="C1895" s="1" t="s">
        <v>3749</v>
      </c>
      <c r="D1895" s="1" t="s">
        <v>12</v>
      </c>
      <c r="E1895" s="21" t="s">
        <v>3838</v>
      </c>
      <c r="F1895" s="1">
        <v>1</v>
      </c>
      <c r="G1895" s="1">
        <v>1</v>
      </c>
      <c r="H1895" s="1">
        <v>39</v>
      </c>
      <c r="I1895" s="1">
        <v>150</v>
      </c>
      <c r="J1895" s="1">
        <v>40</v>
      </c>
      <c r="K1895" s="72" t="s">
        <v>6455</v>
      </c>
      <c r="L1895" s="81"/>
      <c r="M1895" s="78"/>
    </row>
    <row r="1896" spans="1:13">
      <c r="A1896" s="1">
        <v>100011659</v>
      </c>
      <c r="B1896" s="1" t="s">
        <v>2314</v>
      </c>
      <c r="C1896" s="1" t="s">
        <v>3749</v>
      </c>
      <c r="D1896" s="1" t="s">
        <v>12</v>
      </c>
      <c r="E1896" s="21" t="s">
        <v>3840</v>
      </c>
      <c r="F1896" s="1">
        <v>1</v>
      </c>
      <c r="G1896" s="1">
        <v>1</v>
      </c>
      <c r="H1896" s="1">
        <v>98</v>
      </c>
      <c r="I1896" s="1">
        <v>230</v>
      </c>
      <c r="J1896" s="1">
        <v>60</v>
      </c>
      <c r="K1896" s="72" t="s">
        <v>6455</v>
      </c>
      <c r="L1896" s="81"/>
      <c r="M1896" s="78"/>
    </row>
    <row r="1897" spans="1:13">
      <c r="A1897" s="1">
        <v>100011661</v>
      </c>
      <c r="B1897" s="1" t="s">
        <v>2314</v>
      </c>
      <c r="C1897" s="1" t="s">
        <v>3749</v>
      </c>
      <c r="D1897" s="1" t="s">
        <v>12</v>
      </c>
      <c r="E1897" s="21" t="s">
        <v>3842</v>
      </c>
      <c r="F1897" s="1">
        <v>1</v>
      </c>
      <c r="G1897" s="1">
        <v>1</v>
      </c>
      <c r="H1897" s="1">
        <v>10</v>
      </c>
      <c r="I1897" s="1">
        <v>100</v>
      </c>
      <c r="J1897" s="1">
        <v>25</v>
      </c>
      <c r="K1897" s="72" t="s">
        <v>6455</v>
      </c>
      <c r="L1897" s="81"/>
      <c r="M1897" s="78"/>
    </row>
    <row r="1898" spans="1:13">
      <c r="A1898" s="1">
        <v>100011667</v>
      </c>
      <c r="B1898" s="1" t="s">
        <v>2314</v>
      </c>
      <c r="C1898" s="1" t="s">
        <v>3749</v>
      </c>
      <c r="D1898" s="1" t="s">
        <v>12</v>
      </c>
      <c r="E1898" s="21" t="s">
        <v>3844</v>
      </c>
      <c r="F1898" s="1">
        <v>1</v>
      </c>
      <c r="G1898" s="1">
        <v>1</v>
      </c>
      <c r="H1898" s="1">
        <v>510</v>
      </c>
      <c r="I1898" s="1">
        <v>570</v>
      </c>
      <c r="J1898" s="1">
        <v>140</v>
      </c>
      <c r="K1898" s="72" t="s">
        <v>6455</v>
      </c>
      <c r="L1898" s="81"/>
      <c r="M1898" s="78"/>
    </row>
    <row r="1899" spans="1:13">
      <c r="A1899" s="1">
        <v>100011676</v>
      </c>
      <c r="B1899" s="1" t="s">
        <v>2314</v>
      </c>
      <c r="C1899" s="1" t="s">
        <v>3749</v>
      </c>
      <c r="D1899" s="1" t="s">
        <v>176</v>
      </c>
      <c r="E1899" s="21" t="s">
        <v>3846</v>
      </c>
      <c r="F1899" s="1">
        <v>1</v>
      </c>
      <c r="G1899" s="1">
        <v>1</v>
      </c>
      <c r="H1899" s="1">
        <v>36</v>
      </c>
      <c r="I1899" s="1">
        <v>150</v>
      </c>
      <c r="J1899" s="1">
        <v>40</v>
      </c>
      <c r="K1899" s="72" t="s">
        <v>6455</v>
      </c>
      <c r="L1899" s="81"/>
      <c r="M1899" s="78"/>
    </row>
    <row r="1900" spans="1:13">
      <c r="A1900" s="1">
        <v>100011680</v>
      </c>
      <c r="B1900" s="1" t="s">
        <v>2314</v>
      </c>
      <c r="C1900" s="1" t="s">
        <v>3749</v>
      </c>
      <c r="D1900" s="1" t="s">
        <v>176</v>
      </c>
      <c r="E1900" s="21" t="s">
        <v>3848</v>
      </c>
      <c r="F1900" s="1">
        <v>1</v>
      </c>
      <c r="G1900" s="1">
        <v>1</v>
      </c>
      <c r="H1900" s="1">
        <v>29</v>
      </c>
      <c r="I1900" s="1">
        <v>150</v>
      </c>
      <c r="J1900" s="1">
        <v>40</v>
      </c>
      <c r="K1900" s="72" t="s">
        <v>6455</v>
      </c>
      <c r="L1900" s="81"/>
      <c r="M1900" s="78"/>
    </row>
    <row r="1901" spans="1:13">
      <c r="A1901" s="1">
        <v>100011682</v>
      </c>
      <c r="B1901" s="1" t="s">
        <v>2314</v>
      </c>
      <c r="C1901" s="1" t="s">
        <v>3749</v>
      </c>
      <c r="D1901" s="1" t="s">
        <v>176</v>
      </c>
      <c r="E1901" s="21" t="s">
        <v>3850</v>
      </c>
      <c r="F1901" s="1">
        <v>1</v>
      </c>
      <c r="G1901" s="1">
        <v>1</v>
      </c>
      <c r="H1901" s="1">
        <v>28</v>
      </c>
      <c r="I1901" s="1">
        <v>150</v>
      </c>
      <c r="J1901" s="1">
        <v>40</v>
      </c>
      <c r="K1901" s="72" t="s">
        <v>6455</v>
      </c>
      <c r="L1901" s="81"/>
      <c r="M1901" s="78"/>
    </row>
    <row r="1902" spans="1:13">
      <c r="A1902" s="1">
        <v>100011688</v>
      </c>
      <c r="B1902" s="1" t="s">
        <v>2314</v>
      </c>
      <c r="C1902" s="1" t="s">
        <v>3749</v>
      </c>
      <c r="D1902" s="1" t="s">
        <v>6062</v>
      </c>
      <c r="E1902" s="21" t="s">
        <v>6063</v>
      </c>
      <c r="F1902" s="1">
        <v>1</v>
      </c>
      <c r="G1902" s="1">
        <v>1</v>
      </c>
      <c r="H1902" s="1">
        <v>26</v>
      </c>
      <c r="I1902" s="1">
        <v>150</v>
      </c>
      <c r="J1902" s="1">
        <v>40</v>
      </c>
      <c r="K1902" s="72" t="s">
        <v>6455</v>
      </c>
      <c r="L1902" s="81"/>
      <c r="M1902" s="78"/>
    </row>
    <row r="1903" spans="1:13">
      <c r="A1903" s="1">
        <v>100011692</v>
      </c>
      <c r="B1903" s="1" t="s">
        <v>2314</v>
      </c>
      <c r="C1903" s="1" t="s">
        <v>3749</v>
      </c>
      <c r="D1903" s="1" t="s">
        <v>12</v>
      </c>
      <c r="E1903" s="21" t="s">
        <v>3852</v>
      </c>
      <c r="F1903" s="1">
        <v>1</v>
      </c>
      <c r="G1903" s="1">
        <v>1</v>
      </c>
      <c r="H1903" s="1">
        <v>16</v>
      </c>
      <c r="I1903" s="1">
        <v>100</v>
      </c>
      <c r="J1903" s="1">
        <v>25</v>
      </c>
      <c r="K1903" s="72" t="s">
        <v>6455</v>
      </c>
      <c r="L1903" s="81"/>
      <c r="M1903" s="78"/>
    </row>
    <row r="1904" spans="1:13">
      <c r="A1904" s="1">
        <v>100011697</v>
      </c>
      <c r="B1904" s="1" t="s">
        <v>2314</v>
      </c>
      <c r="C1904" s="1" t="s">
        <v>3749</v>
      </c>
      <c r="D1904" s="1" t="s">
        <v>12</v>
      </c>
      <c r="E1904" s="21" t="s">
        <v>3854</v>
      </c>
      <c r="F1904" s="1">
        <v>1</v>
      </c>
      <c r="G1904" s="1">
        <v>1</v>
      </c>
      <c r="H1904" s="1">
        <v>49</v>
      </c>
      <c r="I1904" s="1">
        <v>150</v>
      </c>
      <c r="J1904" s="1">
        <v>40</v>
      </c>
      <c r="K1904" s="72" t="s">
        <v>6455</v>
      </c>
      <c r="L1904" s="81"/>
      <c r="M1904" s="78"/>
    </row>
    <row r="1905" spans="1:13">
      <c r="A1905" s="1">
        <v>100011704</v>
      </c>
      <c r="B1905" s="1" t="s">
        <v>2314</v>
      </c>
      <c r="C1905" s="1" t="s">
        <v>3749</v>
      </c>
      <c r="D1905" s="1" t="s">
        <v>12</v>
      </c>
      <c r="E1905" s="21" t="s">
        <v>3856</v>
      </c>
      <c r="F1905" s="1">
        <v>1</v>
      </c>
      <c r="G1905" s="1">
        <v>1</v>
      </c>
      <c r="H1905" s="1">
        <v>37</v>
      </c>
      <c r="I1905" s="1">
        <v>150</v>
      </c>
      <c r="J1905" s="1">
        <v>40</v>
      </c>
      <c r="K1905" s="72" t="s">
        <v>6455</v>
      </c>
      <c r="L1905" s="81"/>
      <c r="M1905" s="78"/>
    </row>
    <row r="1906" spans="1:13">
      <c r="A1906" s="1">
        <v>100011707</v>
      </c>
      <c r="B1906" s="1" t="s">
        <v>2314</v>
      </c>
      <c r="C1906" s="1" t="s">
        <v>3749</v>
      </c>
      <c r="D1906" s="1" t="s">
        <v>12</v>
      </c>
      <c r="E1906" s="21" t="s">
        <v>3858</v>
      </c>
      <c r="F1906" s="1">
        <v>1</v>
      </c>
      <c r="G1906" s="1">
        <v>1</v>
      </c>
      <c r="H1906" s="1">
        <v>20</v>
      </c>
      <c r="I1906" s="1">
        <v>100</v>
      </c>
      <c r="J1906" s="1">
        <v>25</v>
      </c>
      <c r="K1906" s="72" t="s">
        <v>6455</v>
      </c>
      <c r="L1906" s="81"/>
      <c r="M1906" s="78"/>
    </row>
    <row r="1907" spans="1:13">
      <c r="A1907" s="1">
        <v>100011721</v>
      </c>
      <c r="B1907" s="1" t="s">
        <v>2314</v>
      </c>
      <c r="C1907" s="1" t="s">
        <v>3749</v>
      </c>
      <c r="D1907" s="1" t="s">
        <v>46</v>
      </c>
      <c r="E1907" s="21" t="s">
        <v>3860</v>
      </c>
      <c r="F1907" s="1">
        <v>1</v>
      </c>
      <c r="G1907" s="1">
        <v>1</v>
      </c>
      <c r="H1907" s="1">
        <v>60</v>
      </c>
      <c r="I1907" s="1">
        <v>230</v>
      </c>
      <c r="J1907" s="1">
        <v>60</v>
      </c>
      <c r="K1907" s="72" t="s">
        <v>6455</v>
      </c>
      <c r="L1907" s="81"/>
      <c r="M1907" s="78"/>
    </row>
    <row r="1908" spans="1:13">
      <c r="A1908" s="1">
        <v>100011726</v>
      </c>
      <c r="B1908" s="1" t="s">
        <v>2314</v>
      </c>
      <c r="C1908" s="1" t="s">
        <v>3749</v>
      </c>
      <c r="D1908" s="1" t="s">
        <v>176</v>
      </c>
      <c r="E1908" s="21" t="s">
        <v>3862</v>
      </c>
      <c r="F1908" s="1">
        <v>1</v>
      </c>
      <c r="G1908" s="1">
        <v>1</v>
      </c>
      <c r="H1908" s="1">
        <v>24</v>
      </c>
      <c r="I1908" s="1">
        <v>100</v>
      </c>
      <c r="J1908" s="1">
        <v>25</v>
      </c>
      <c r="K1908" s="72" t="s">
        <v>6455</v>
      </c>
      <c r="L1908" s="81"/>
      <c r="M1908" s="78"/>
    </row>
    <row r="1909" spans="1:13">
      <c r="A1909" s="1">
        <v>100011734</v>
      </c>
      <c r="B1909" s="1" t="s">
        <v>2314</v>
      </c>
      <c r="C1909" s="1" t="s">
        <v>3737</v>
      </c>
      <c r="D1909" s="1" t="s">
        <v>12</v>
      </c>
      <c r="E1909" s="21" t="s">
        <v>3864</v>
      </c>
      <c r="F1909" s="1">
        <v>1</v>
      </c>
      <c r="G1909" s="1">
        <v>1</v>
      </c>
      <c r="H1909" s="1">
        <v>44</v>
      </c>
      <c r="I1909" s="1">
        <v>150</v>
      </c>
      <c r="J1909" s="1">
        <v>40</v>
      </c>
      <c r="K1909" s="72" t="s">
        <v>6455</v>
      </c>
      <c r="L1909" s="81"/>
      <c r="M1909" s="78"/>
    </row>
    <row r="1910" spans="1:13">
      <c r="A1910" s="1">
        <v>100011748</v>
      </c>
      <c r="B1910" s="1" t="s">
        <v>2314</v>
      </c>
      <c r="C1910" s="1" t="s">
        <v>3737</v>
      </c>
      <c r="D1910" s="1" t="s">
        <v>176</v>
      </c>
      <c r="E1910" s="21" t="s">
        <v>6065</v>
      </c>
      <c r="F1910" s="1">
        <v>1</v>
      </c>
      <c r="G1910" s="1">
        <v>1</v>
      </c>
      <c r="H1910" s="1">
        <v>16</v>
      </c>
      <c r="I1910" s="1">
        <v>100</v>
      </c>
      <c r="J1910" s="1">
        <v>25</v>
      </c>
      <c r="K1910" s="72" t="s">
        <v>6455</v>
      </c>
      <c r="L1910" s="81"/>
      <c r="M1910" s="78"/>
    </row>
    <row r="1911" spans="1:13">
      <c r="A1911" s="1">
        <v>100011763</v>
      </c>
      <c r="B1911" s="1" t="s">
        <v>2314</v>
      </c>
      <c r="C1911" s="1" t="s">
        <v>3737</v>
      </c>
      <c r="D1911" s="1" t="s">
        <v>12</v>
      </c>
      <c r="E1911" s="21" t="s">
        <v>3866</v>
      </c>
      <c r="F1911" s="1">
        <v>1</v>
      </c>
      <c r="G1911" s="1">
        <v>1</v>
      </c>
      <c r="H1911" s="1">
        <v>642</v>
      </c>
      <c r="I1911" s="1">
        <v>800</v>
      </c>
      <c r="J1911" s="1">
        <v>200</v>
      </c>
      <c r="K1911" s="72" t="s">
        <v>6053</v>
      </c>
      <c r="L1911" s="81"/>
      <c r="M1911" s="78"/>
    </row>
    <row r="1912" spans="1:13">
      <c r="A1912" s="1">
        <v>100011768</v>
      </c>
      <c r="B1912" s="1" t="s">
        <v>2314</v>
      </c>
      <c r="C1912" s="1" t="s">
        <v>3737</v>
      </c>
      <c r="D1912" s="1" t="s">
        <v>390</v>
      </c>
      <c r="E1912" s="21" t="s">
        <v>3868</v>
      </c>
      <c r="F1912" s="1">
        <v>1</v>
      </c>
      <c r="G1912" s="1">
        <v>1</v>
      </c>
      <c r="H1912" s="1">
        <v>278</v>
      </c>
      <c r="I1912" s="1">
        <v>400</v>
      </c>
      <c r="J1912" s="1">
        <v>100</v>
      </c>
      <c r="K1912" s="72" t="s">
        <v>6455</v>
      </c>
      <c r="L1912" s="81"/>
      <c r="M1912" s="78"/>
    </row>
    <row r="1913" spans="1:13">
      <c r="A1913" s="1">
        <v>100011776</v>
      </c>
      <c r="B1913" s="1" t="s">
        <v>2314</v>
      </c>
      <c r="C1913" s="1" t="s">
        <v>3737</v>
      </c>
      <c r="D1913" s="1" t="s">
        <v>12</v>
      </c>
      <c r="E1913" s="21" t="s">
        <v>3872</v>
      </c>
      <c r="F1913" s="1">
        <v>1</v>
      </c>
      <c r="G1913" s="1">
        <v>1</v>
      </c>
      <c r="H1913" s="1">
        <v>610</v>
      </c>
      <c r="I1913" s="1">
        <v>800</v>
      </c>
      <c r="J1913" s="1">
        <v>200</v>
      </c>
      <c r="K1913" s="72" t="s">
        <v>6053</v>
      </c>
      <c r="L1913" s="81"/>
      <c r="M1913" s="78"/>
    </row>
    <row r="1914" spans="1:13">
      <c r="A1914" s="1">
        <v>100011781</v>
      </c>
      <c r="B1914" s="1" t="s">
        <v>2314</v>
      </c>
      <c r="C1914" s="1" t="s">
        <v>3737</v>
      </c>
      <c r="D1914" s="1" t="s">
        <v>100</v>
      </c>
      <c r="E1914" s="21" t="s">
        <v>3873</v>
      </c>
      <c r="F1914" s="1">
        <v>1</v>
      </c>
      <c r="G1914" s="1">
        <v>1</v>
      </c>
      <c r="H1914" s="1">
        <v>242</v>
      </c>
      <c r="I1914" s="1">
        <v>400</v>
      </c>
      <c r="J1914" s="1">
        <v>100</v>
      </c>
      <c r="K1914" s="72" t="s">
        <v>6455</v>
      </c>
      <c r="L1914" s="81"/>
      <c r="M1914" s="78"/>
    </row>
    <row r="1915" spans="1:13">
      <c r="A1915" s="1">
        <v>100011791</v>
      </c>
      <c r="B1915" s="1" t="s">
        <v>2314</v>
      </c>
      <c r="C1915" s="1" t="s">
        <v>3737</v>
      </c>
      <c r="D1915" s="1" t="s">
        <v>3878</v>
      </c>
      <c r="E1915" s="21" t="s">
        <v>3879</v>
      </c>
      <c r="F1915" s="1">
        <v>1</v>
      </c>
      <c r="G1915" s="1">
        <v>1</v>
      </c>
      <c r="H1915" s="1">
        <v>498</v>
      </c>
      <c r="I1915" s="1">
        <v>470</v>
      </c>
      <c r="J1915" s="1">
        <v>120</v>
      </c>
      <c r="K1915" s="72" t="s">
        <v>6455</v>
      </c>
      <c r="L1915" s="81"/>
      <c r="M1915" s="78"/>
    </row>
    <row r="1916" spans="1:13">
      <c r="A1916" s="1">
        <v>100011792</v>
      </c>
      <c r="B1916" s="1" t="s">
        <v>2314</v>
      </c>
      <c r="C1916" s="1" t="s">
        <v>3737</v>
      </c>
      <c r="D1916" s="1" t="s">
        <v>12</v>
      </c>
      <c r="E1916" s="21" t="s">
        <v>3880</v>
      </c>
      <c r="F1916" s="1">
        <v>1</v>
      </c>
      <c r="G1916" s="1">
        <v>1</v>
      </c>
      <c r="H1916" s="1">
        <v>394</v>
      </c>
      <c r="I1916" s="1">
        <v>800</v>
      </c>
      <c r="J1916" s="1">
        <v>200</v>
      </c>
      <c r="K1916" s="72" t="s">
        <v>6053</v>
      </c>
      <c r="L1916" s="81"/>
      <c r="M1916" s="78"/>
    </row>
    <row r="1917" spans="1:13">
      <c r="A1917" s="1">
        <v>100011797</v>
      </c>
      <c r="B1917" s="1" t="s">
        <v>2314</v>
      </c>
      <c r="C1917" s="1" t="s">
        <v>3737</v>
      </c>
      <c r="D1917" s="1" t="s">
        <v>12</v>
      </c>
      <c r="E1917" s="21" t="s">
        <v>3881</v>
      </c>
      <c r="F1917" s="1">
        <v>1</v>
      </c>
      <c r="G1917" s="1">
        <v>1</v>
      </c>
      <c r="H1917" s="1">
        <v>194</v>
      </c>
      <c r="I1917" s="1">
        <v>800</v>
      </c>
      <c r="J1917" s="1">
        <v>200</v>
      </c>
      <c r="K1917" s="72" t="s">
        <v>6053</v>
      </c>
      <c r="L1917" s="81"/>
      <c r="M1917" s="78"/>
    </row>
    <row r="1918" spans="1:13">
      <c r="A1918" s="1">
        <v>100011803</v>
      </c>
      <c r="B1918" s="1" t="s">
        <v>2314</v>
      </c>
      <c r="C1918" s="1" t="s">
        <v>3737</v>
      </c>
      <c r="D1918" s="1" t="s">
        <v>3882</v>
      </c>
      <c r="E1918" s="21" t="s">
        <v>3736</v>
      </c>
      <c r="F1918" s="1">
        <v>1</v>
      </c>
      <c r="G1918" s="1">
        <v>1</v>
      </c>
      <c r="H1918" s="1">
        <v>256</v>
      </c>
      <c r="I1918" s="1">
        <v>400</v>
      </c>
      <c r="J1918" s="1">
        <v>100</v>
      </c>
      <c r="K1918" s="72" t="s">
        <v>6455</v>
      </c>
      <c r="L1918" s="81"/>
      <c r="M1918" s="78"/>
    </row>
    <row r="1919" spans="1:13">
      <c r="A1919" s="1">
        <v>100011811</v>
      </c>
      <c r="B1919" s="1" t="s">
        <v>2314</v>
      </c>
      <c r="C1919" s="1" t="s">
        <v>3737</v>
      </c>
      <c r="D1919" s="1" t="s">
        <v>167</v>
      </c>
      <c r="E1919" s="21" t="s">
        <v>3884</v>
      </c>
      <c r="F1919" s="1">
        <v>1</v>
      </c>
      <c r="G1919" s="1">
        <v>1</v>
      </c>
      <c r="H1919" s="1">
        <v>325</v>
      </c>
      <c r="I1919" s="1">
        <v>470</v>
      </c>
      <c r="J1919" s="1">
        <v>120</v>
      </c>
      <c r="K1919" s="72" t="s">
        <v>6455</v>
      </c>
      <c r="L1919" s="81"/>
      <c r="M1919" s="78"/>
    </row>
    <row r="1920" spans="1:13">
      <c r="A1920" s="1">
        <v>100011814</v>
      </c>
      <c r="B1920" s="1" t="s">
        <v>2314</v>
      </c>
      <c r="C1920" s="1" t="s">
        <v>3737</v>
      </c>
      <c r="D1920" s="1" t="s">
        <v>750</v>
      </c>
      <c r="E1920" s="21" t="s">
        <v>3885</v>
      </c>
      <c r="F1920" s="1">
        <v>1</v>
      </c>
      <c r="G1920" s="1">
        <v>1</v>
      </c>
      <c r="H1920" s="1">
        <v>364</v>
      </c>
      <c r="I1920" s="1">
        <v>470</v>
      </c>
      <c r="J1920" s="1">
        <v>120</v>
      </c>
      <c r="K1920" s="72" t="s">
        <v>6455</v>
      </c>
      <c r="L1920" s="81"/>
      <c r="M1920" s="78"/>
    </row>
    <row r="1921" spans="1:13">
      <c r="A1921" s="1">
        <v>100011828</v>
      </c>
      <c r="B1921" s="1" t="s">
        <v>2314</v>
      </c>
      <c r="C1921" s="1" t="s">
        <v>3737</v>
      </c>
      <c r="D1921" s="1" t="s">
        <v>176</v>
      </c>
      <c r="E1921" s="21" t="s">
        <v>3886</v>
      </c>
      <c r="F1921" s="1">
        <v>1</v>
      </c>
      <c r="G1921" s="1">
        <v>1</v>
      </c>
      <c r="H1921" s="1">
        <v>87</v>
      </c>
      <c r="I1921" s="1">
        <v>800</v>
      </c>
      <c r="J1921" s="1">
        <v>200</v>
      </c>
      <c r="K1921" s="72" t="s">
        <v>6053</v>
      </c>
      <c r="L1921" s="81"/>
      <c r="M1921" s="78"/>
    </row>
    <row r="1922" spans="1:13">
      <c r="A1922" s="1">
        <v>100011831</v>
      </c>
      <c r="B1922" s="1" t="s">
        <v>2314</v>
      </c>
      <c r="C1922" s="1" t="s">
        <v>3737</v>
      </c>
      <c r="D1922" s="1" t="s">
        <v>12</v>
      </c>
      <c r="E1922" s="21" t="s">
        <v>3887</v>
      </c>
      <c r="F1922" s="1">
        <v>1</v>
      </c>
      <c r="G1922" s="1">
        <v>1</v>
      </c>
      <c r="H1922" s="1">
        <v>604</v>
      </c>
      <c r="I1922" s="1">
        <v>570</v>
      </c>
      <c r="J1922" s="1">
        <v>140</v>
      </c>
      <c r="K1922" s="72" t="s">
        <v>6455</v>
      </c>
      <c r="L1922" s="81"/>
      <c r="M1922" s="78"/>
    </row>
    <row r="1923" spans="1:13">
      <c r="A1923" s="1">
        <v>100011835</v>
      </c>
      <c r="B1923" s="1" t="s">
        <v>2314</v>
      </c>
      <c r="C1923" s="1" t="s">
        <v>3737</v>
      </c>
      <c r="D1923" s="1" t="s">
        <v>12</v>
      </c>
      <c r="E1923" s="21" t="s">
        <v>3888</v>
      </c>
      <c r="F1923" s="1">
        <v>1</v>
      </c>
      <c r="G1923" s="1">
        <v>1</v>
      </c>
      <c r="H1923" s="1">
        <v>323</v>
      </c>
      <c r="I1923" s="1">
        <v>800</v>
      </c>
      <c r="J1923" s="1">
        <v>200</v>
      </c>
      <c r="K1923" s="72" t="s">
        <v>6053</v>
      </c>
      <c r="L1923" s="81"/>
      <c r="M1923" s="78"/>
    </row>
    <row r="1924" spans="1:13">
      <c r="A1924" s="1">
        <v>100011838</v>
      </c>
      <c r="B1924" s="1" t="s">
        <v>2314</v>
      </c>
      <c r="C1924" s="1" t="s">
        <v>3737</v>
      </c>
      <c r="D1924" s="1" t="s">
        <v>1456</v>
      </c>
      <c r="E1924" s="21" t="s">
        <v>3889</v>
      </c>
      <c r="F1924" s="1">
        <v>1</v>
      </c>
      <c r="G1924" s="1">
        <v>1</v>
      </c>
      <c r="H1924" s="1">
        <v>284</v>
      </c>
      <c r="I1924" s="1">
        <v>400</v>
      </c>
      <c r="J1924" s="1">
        <v>100</v>
      </c>
      <c r="K1924" s="72" t="s">
        <v>6455</v>
      </c>
      <c r="L1924" s="81"/>
      <c r="M1924" s="78"/>
    </row>
    <row r="1925" spans="1:13">
      <c r="A1925" s="1">
        <v>100011842</v>
      </c>
      <c r="B1925" s="1" t="s">
        <v>2314</v>
      </c>
      <c r="C1925" s="1" t="s">
        <v>3737</v>
      </c>
      <c r="D1925" s="1" t="s">
        <v>203</v>
      </c>
      <c r="E1925" s="21" t="s">
        <v>3890</v>
      </c>
      <c r="F1925" s="1">
        <v>1</v>
      </c>
      <c r="G1925" s="1">
        <v>1</v>
      </c>
      <c r="H1925" s="1">
        <v>159</v>
      </c>
      <c r="I1925" s="1">
        <v>280</v>
      </c>
      <c r="J1925" s="1">
        <v>70</v>
      </c>
      <c r="K1925" s="72" t="s">
        <v>6455</v>
      </c>
      <c r="L1925" s="81"/>
      <c r="M1925" s="78"/>
    </row>
    <row r="1926" spans="1:13">
      <c r="A1926" s="1">
        <v>100011845</v>
      </c>
      <c r="B1926" s="1" t="s">
        <v>2314</v>
      </c>
      <c r="C1926" s="1" t="s">
        <v>3737</v>
      </c>
      <c r="D1926" s="1" t="s">
        <v>3891</v>
      </c>
      <c r="E1926" s="21" t="s">
        <v>3892</v>
      </c>
      <c r="F1926" s="1">
        <v>1</v>
      </c>
      <c r="G1926" s="1">
        <v>1</v>
      </c>
      <c r="H1926" s="1">
        <v>785</v>
      </c>
      <c r="I1926" s="1">
        <v>800</v>
      </c>
      <c r="J1926" s="1">
        <v>200</v>
      </c>
      <c r="K1926" s="72" t="s">
        <v>6053</v>
      </c>
      <c r="L1926" s="81"/>
      <c r="M1926" s="78"/>
    </row>
    <row r="1927" spans="1:13">
      <c r="A1927" s="1">
        <v>100011871</v>
      </c>
      <c r="B1927" s="1" t="s">
        <v>2314</v>
      </c>
      <c r="C1927" s="1" t="s">
        <v>3737</v>
      </c>
      <c r="D1927" s="1" t="s">
        <v>176</v>
      </c>
      <c r="E1927" s="21" t="s">
        <v>3893</v>
      </c>
      <c r="F1927" s="1">
        <v>1</v>
      </c>
      <c r="G1927" s="1">
        <v>1</v>
      </c>
      <c r="H1927" s="1">
        <v>181</v>
      </c>
      <c r="I1927" s="1">
        <v>800</v>
      </c>
      <c r="J1927" s="1">
        <v>200</v>
      </c>
      <c r="K1927" s="72" t="s">
        <v>6053</v>
      </c>
      <c r="L1927" s="81"/>
      <c r="M1927" s="78"/>
    </row>
    <row r="1928" spans="1:13">
      <c r="A1928" s="1">
        <v>100011880</v>
      </c>
      <c r="B1928" s="1" t="s">
        <v>2314</v>
      </c>
      <c r="C1928" s="1" t="s">
        <v>3737</v>
      </c>
      <c r="D1928" s="1" t="s">
        <v>176</v>
      </c>
      <c r="E1928" s="21" t="s">
        <v>3895</v>
      </c>
      <c r="F1928" s="1">
        <v>1</v>
      </c>
      <c r="G1928" s="1">
        <v>1</v>
      </c>
      <c r="H1928" s="1">
        <v>148</v>
      </c>
      <c r="I1928" s="1">
        <v>280</v>
      </c>
      <c r="J1928" s="1">
        <v>70</v>
      </c>
      <c r="K1928" s="72" t="s">
        <v>6455</v>
      </c>
      <c r="L1928" s="81"/>
      <c r="M1928" s="78"/>
    </row>
    <row r="1929" spans="1:13">
      <c r="A1929" s="1">
        <v>100011884</v>
      </c>
      <c r="B1929" s="1" t="s">
        <v>2314</v>
      </c>
      <c r="C1929" s="1" t="s">
        <v>3737</v>
      </c>
      <c r="D1929" s="1" t="s">
        <v>176</v>
      </c>
      <c r="E1929" s="21" t="s">
        <v>3897</v>
      </c>
      <c r="F1929" s="1">
        <v>1</v>
      </c>
      <c r="G1929" s="1">
        <v>1</v>
      </c>
      <c r="H1929" s="1">
        <v>165</v>
      </c>
      <c r="I1929" s="1">
        <v>280</v>
      </c>
      <c r="J1929" s="1">
        <v>70</v>
      </c>
      <c r="K1929" s="72" t="s">
        <v>6455</v>
      </c>
      <c r="L1929" s="81"/>
      <c r="M1929" s="78"/>
    </row>
    <row r="1930" spans="1:13">
      <c r="A1930" s="1">
        <v>100011901</v>
      </c>
      <c r="B1930" s="1" t="s">
        <v>2314</v>
      </c>
      <c r="C1930" s="1" t="s">
        <v>3737</v>
      </c>
      <c r="D1930" s="1" t="s">
        <v>176</v>
      </c>
      <c r="E1930" s="21" t="s">
        <v>3899</v>
      </c>
      <c r="F1930" s="1">
        <v>2</v>
      </c>
      <c r="G1930" s="1">
        <v>1</v>
      </c>
      <c r="H1930" s="1">
        <v>58</v>
      </c>
      <c r="I1930" s="1">
        <v>800</v>
      </c>
      <c r="J1930" s="1">
        <v>200</v>
      </c>
      <c r="K1930" s="72" t="s">
        <v>6053</v>
      </c>
      <c r="L1930" s="81"/>
      <c r="M1930" s="78"/>
    </row>
    <row r="1931" spans="1:13">
      <c r="A1931" s="1">
        <v>100011901</v>
      </c>
      <c r="B1931" s="1" t="s">
        <v>2314</v>
      </c>
      <c r="C1931" s="1" t="s">
        <v>3737</v>
      </c>
      <c r="D1931" s="1" t="s">
        <v>176</v>
      </c>
      <c r="E1931" s="21" t="s">
        <v>4668</v>
      </c>
      <c r="F1931" s="1">
        <v>2</v>
      </c>
      <c r="G1931" s="1">
        <v>1</v>
      </c>
      <c r="H1931" s="1">
        <v>37</v>
      </c>
      <c r="I1931" s="1">
        <v>800</v>
      </c>
      <c r="J1931" s="1">
        <v>200</v>
      </c>
      <c r="K1931" s="72" t="s">
        <v>6053</v>
      </c>
      <c r="L1931" s="81"/>
      <c r="M1931" s="78"/>
    </row>
    <row r="1932" spans="1:13">
      <c r="A1932" s="1">
        <v>100011915</v>
      </c>
      <c r="B1932" s="1" t="s">
        <v>2314</v>
      </c>
      <c r="C1932" s="1" t="s">
        <v>3737</v>
      </c>
      <c r="D1932" s="1" t="s">
        <v>12</v>
      </c>
      <c r="E1932" s="21" t="s">
        <v>3901</v>
      </c>
      <c r="F1932" s="1">
        <v>1</v>
      </c>
      <c r="G1932" s="1">
        <v>1</v>
      </c>
      <c r="H1932" s="1">
        <v>163</v>
      </c>
      <c r="I1932" s="1">
        <v>280</v>
      </c>
      <c r="J1932" s="1">
        <v>70</v>
      </c>
      <c r="K1932" s="72" t="s">
        <v>6455</v>
      </c>
      <c r="L1932" s="81"/>
      <c r="M1932" s="78"/>
    </row>
    <row r="1933" spans="1:13">
      <c r="A1933" s="1">
        <v>100011919</v>
      </c>
      <c r="B1933" s="1" t="s">
        <v>2314</v>
      </c>
      <c r="C1933" s="1" t="s">
        <v>3737</v>
      </c>
      <c r="D1933" s="1" t="s">
        <v>12</v>
      </c>
      <c r="E1933" s="21" t="s">
        <v>3903</v>
      </c>
      <c r="F1933" s="1">
        <v>1</v>
      </c>
      <c r="G1933" s="1">
        <v>1</v>
      </c>
      <c r="H1933" s="1">
        <v>14</v>
      </c>
      <c r="I1933" s="1">
        <v>100</v>
      </c>
      <c r="J1933" s="1">
        <v>25</v>
      </c>
      <c r="K1933" s="72" t="s">
        <v>6455</v>
      </c>
      <c r="L1933" s="81"/>
      <c r="M1933" s="78"/>
    </row>
    <row r="1934" spans="1:13">
      <c r="A1934" s="1">
        <v>100011924</v>
      </c>
      <c r="B1934" s="1" t="s">
        <v>2314</v>
      </c>
      <c r="C1934" s="1" t="s">
        <v>3737</v>
      </c>
      <c r="D1934" s="1" t="s">
        <v>176</v>
      </c>
      <c r="E1934" s="21" t="s">
        <v>3905</v>
      </c>
      <c r="F1934" s="1">
        <v>1</v>
      </c>
      <c r="G1934" s="1">
        <v>1</v>
      </c>
      <c r="H1934" s="1">
        <v>51</v>
      </c>
      <c r="I1934" s="1">
        <v>150</v>
      </c>
      <c r="J1934" s="1">
        <v>40</v>
      </c>
      <c r="K1934" s="72" t="s">
        <v>6455</v>
      </c>
      <c r="L1934" s="81"/>
      <c r="M1934" s="78"/>
    </row>
    <row r="1935" spans="1:13">
      <c r="A1935" s="1">
        <v>100011945</v>
      </c>
      <c r="B1935" s="1" t="s">
        <v>2314</v>
      </c>
      <c r="C1935" s="1" t="s">
        <v>3737</v>
      </c>
      <c r="D1935" s="1" t="s">
        <v>176</v>
      </c>
      <c r="E1935" s="21" t="s">
        <v>3907</v>
      </c>
      <c r="F1935" s="1">
        <v>1</v>
      </c>
      <c r="G1935" s="1">
        <v>1</v>
      </c>
      <c r="H1935" s="1">
        <v>142</v>
      </c>
      <c r="I1935" s="1">
        <v>280</v>
      </c>
      <c r="J1935" s="1">
        <v>70</v>
      </c>
      <c r="K1935" s="72" t="s">
        <v>6455</v>
      </c>
      <c r="L1935" s="81"/>
      <c r="M1935" s="78"/>
    </row>
    <row r="1936" spans="1:13">
      <c r="A1936" s="1">
        <v>100011954</v>
      </c>
      <c r="B1936" s="1" t="s">
        <v>2314</v>
      </c>
      <c r="C1936" s="1" t="s">
        <v>3737</v>
      </c>
      <c r="D1936" s="1" t="s">
        <v>176</v>
      </c>
      <c r="E1936" s="21" t="s">
        <v>3909</v>
      </c>
      <c r="F1936" s="1">
        <v>1</v>
      </c>
      <c r="G1936" s="1">
        <v>1</v>
      </c>
      <c r="H1936" s="1">
        <v>195</v>
      </c>
      <c r="I1936" s="1">
        <v>280</v>
      </c>
      <c r="J1936" s="1">
        <v>70</v>
      </c>
      <c r="K1936" s="72" t="s">
        <v>6455</v>
      </c>
      <c r="L1936" s="81"/>
      <c r="M1936" s="78"/>
    </row>
    <row r="1937" spans="1:13">
      <c r="A1937" s="1">
        <v>100011960</v>
      </c>
      <c r="B1937" s="1" t="s">
        <v>2314</v>
      </c>
      <c r="C1937" s="1" t="s">
        <v>3737</v>
      </c>
      <c r="D1937" s="1" t="s">
        <v>12</v>
      </c>
      <c r="E1937" s="21" t="s">
        <v>3911</v>
      </c>
      <c r="F1937" s="1">
        <v>1</v>
      </c>
      <c r="G1937" s="1">
        <v>1</v>
      </c>
      <c r="H1937" s="1">
        <v>10</v>
      </c>
      <c r="I1937" s="1">
        <v>100</v>
      </c>
      <c r="J1937" s="1">
        <v>25</v>
      </c>
      <c r="K1937" s="72" t="s">
        <v>6455</v>
      </c>
      <c r="L1937" s="81"/>
      <c r="M1937" s="78"/>
    </row>
    <row r="1938" spans="1:13">
      <c r="A1938" s="1">
        <v>100011974</v>
      </c>
      <c r="B1938" s="1" t="s">
        <v>2314</v>
      </c>
      <c r="C1938" s="1" t="s">
        <v>3737</v>
      </c>
      <c r="D1938" s="1" t="s">
        <v>12</v>
      </c>
      <c r="E1938" s="21" t="s">
        <v>3913</v>
      </c>
      <c r="F1938" s="1">
        <v>1</v>
      </c>
      <c r="G1938" s="1">
        <v>1</v>
      </c>
      <c r="H1938" s="1">
        <v>88</v>
      </c>
      <c r="I1938" s="1">
        <v>230</v>
      </c>
      <c r="J1938" s="1">
        <v>60</v>
      </c>
      <c r="K1938" s="72" t="s">
        <v>6455</v>
      </c>
      <c r="L1938" s="81"/>
      <c r="M1938" s="78"/>
    </row>
    <row r="1939" spans="1:13">
      <c r="A1939" s="1">
        <v>100011984</v>
      </c>
      <c r="B1939" s="1" t="s">
        <v>2314</v>
      </c>
      <c r="C1939" s="1" t="s">
        <v>3916</v>
      </c>
      <c r="D1939" s="1" t="s">
        <v>176</v>
      </c>
      <c r="E1939" s="21" t="s">
        <v>3915</v>
      </c>
      <c r="F1939" s="1">
        <v>1</v>
      </c>
      <c r="G1939" s="1">
        <v>1</v>
      </c>
      <c r="H1939" s="1">
        <v>219</v>
      </c>
      <c r="I1939" s="1">
        <v>400</v>
      </c>
      <c r="J1939" s="1">
        <v>100</v>
      </c>
      <c r="K1939" s="72" t="s">
        <v>6455</v>
      </c>
      <c r="L1939" s="81"/>
      <c r="M1939" s="78"/>
    </row>
    <row r="1940" spans="1:13">
      <c r="A1940" s="1">
        <v>100011992</v>
      </c>
      <c r="B1940" s="1" t="s">
        <v>2314</v>
      </c>
      <c r="C1940" s="1" t="s">
        <v>3916</v>
      </c>
      <c r="D1940" s="1" t="s">
        <v>12</v>
      </c>
      <c r="E1940" s="21" t="s">
        <v>3918</v>
      </c>
      <c r="F1940" s="1">
        <v>1</v>
      </c>
      <c r="G1940" s="1">
        <v>1</v>
      </c>
      <c r="H1940" s="1">
        <v>479</v>
      </c>
      <c r="I1940" s="1">
        <v>470</v>
      </c>
      <c r="J1940" s="1">
        <v>120</v>
      </c>
      <c r="K1940" s="72" t="s">
        <v>6455</v>
      </c>
      <c r="L1940" s="81"/>
      <c r="M1940" s="78"/>
    </row>
    <row r="1941" spans="1:13">
      <c r="A1941" s="1">
        <v>100011996</v>
      </c>
      <c r="B1941" s="1" t="s">
        <v>2314</v>
      </c>
      <c r="C1941" s="1" t="s">
        <v>3916</v>
      </c>
      <c r="D1941" s="1" t="s">
        <v>12</v>
      </c>
      <c r="E1941" s="21" t="s">
        <v>3920</v>
      </c>
      <c r="F1941" s="1">
        <v>1</v>
      </c>
      <c r="G1941" s="1">
        <v>1</v>
      </c>
      <c r="H1941" s="1">
        <v>100</v>
      </c>
      <c r="I1941" s="1">
        <v>280</v>
      </c>
      <c r="J1941" s="1">
        <v>70</v>
      </c>
      <c r="K1941" s="72" t="s">
        <v>6455</v>
      </c>
      <c r="L1941" s="81"/>
      <c r="M1941" s="78"/>
    </row>
    <row r="1942" spans="1:13">
      <c r="A1942" s="1">
        <v>100012000</v>
      </c>
      <c r="B1942" s="1" t="s">
        <v>2314</v>
      </c>
      <c r="C1942" s="1" t="s">
        <v>3916</v>
      </c>
      <c r="D1942" s="1" t="s">
        <v>176</v>
      </c>
      <c r="E1942" s="21" t="s">
        <v>3922</v>
      </c>
      <c r="F1942" s="1">
        <v>1</v>
      </c>
      <c r="G1942" s="1">
        <v>1</v>
      </c>
      <c r="H1942" s="1">
        <v>163</v>
      </c>
      <c r="I1942" s="1">
        <v>280</v>
      </c>
      <c r="J1942" s="1">
        <v>70</v>
      </c>
      <c r="K1942" s="72" t="s">
        <v>6455</v>
      </c>
      <c r="L1942" s="81"/>
      <c r="M1942" s="78"/>
    </row>
    <row r="1943" spans="1:13">
      <c r="A1943" s="1">
        <v>100012006</v>
      </c>
      <c r="B1943" s="1" t="s">
        <v>2314</v>
      </c>
      <c r="C1943" s="1" t="s">
        <v>3916</v>
      </c>
      <c r="D1943" s="1" t="s">
        <v>12</v>
      </c>
      <c r="E1943" s="21" t="s">
        <v>3924</v>
      </c>
      <c r="F1943" s="1">
        <v>1</v>
      </c>
      <c r="G1943" s="1">
        <v>1</v>
      </c>
      <c r="H1943" s="1">
        <v>692</v>
      </c>
      <c r="I1943" s="1">
        <v>570</v>
      </c>
      <c r="J1943" s="1">
        <v>140</v>
      </c>
      <c r="K1943" s="72" t="s">
        <v>6455</v>
      </c>
      <c r="L1943" s="81"/>
      <c r="M1943" s="78"/>
    </row>
    <row r="1944" spans="1:13">
      <c r="A1944" s="1">
        <v>100012009</v>
      </c>
      <c r="B1944" s="1" t="s">
        <v>2314</v>
      </c>
      <c r="C1944" s="1" t="s">
        <v>3916</v>
      </c>
      <c r="D1944" s="1" t="s">
        <v>72</v>
      </c>
      <c r="E1944" s="21" t="s">
        <v>3926</v>
      </c>
      <c r="F1944" s="1">
        <v>1</v>
      </c>
      <c r="G1944" s="1">
        <v>1</v>
      </c>
      <c r="H1944" s="1">
        <v>380</v>
      </c>
      <c r="I1944" s="1">
        <v>470</v>
      </c>
      <c r="J1944" s="1">
        <v>120</v>
      </c>
      <c r="K1944" s="72" t="s">
        <v>6455</v>
      </c>
      <c r="L1944" s="81"/>
      <c r="M1944" s="78"/>
    </row>
    <row r="1945" spans="1:13">
      <c r="A1945" s="1">
        <v>100012013</v>
      </c>
      <c r="B1945" s="1" t="s">
        <v>2314</v>
      </c>
      <c r="C1945" s="1" t="s">
        <v>3916</v>
      </c>
      <c r="D1945" s="1" t="s">
        <v>3927</v>
      </c>
      <c r="E1945" s="21" t="s">
        <v>3928</v>
      </c>
      <c r="F1945" s="1">
        <v>1</v>
      </c>
      <c r="G1945" s="1">
        <v>1</v>
      </c>
      <c r="H1945" s="1">
        <v>559</v>
      </c>
      <c r="I1945" s="1">
        <v>570</v>
      </c>
      <c r="J1945" s="1">
        <v>140</v>
      </c>
      <c r="K1945" s="72" t="s">
        <v>6455</v>
      </c>
      <c r="L1945" s="81"/>
      <c r="M1945" s="78"/>
    </row>
    <row r="1946" spans="1:13">
      <c r="A1946" s="1">
        <v>100012018</v>
      </c>
      <c r="B1946" s="1" t="s">
        <v>2314</v>
      </c>
      <c r="C1946" s="1" t="s">
        <v>3916</v>
      </c>
      <c r="D1946" s="1" t="s">
        <v>2459</v>
      </c>
      <c r="E1946" s="21" t="s">
        <v>3929</v>
      </c>
      <c r="F1946" s="1">
        <v>1</v>
      </c>
      <c r="G1946" s="1">
        <v>1</v>
      </c>
      <c r="H1946" s="1">
        <v>223</v>
      </c>
      <c r="I1946" s="1">
        <v>400</v>
      </c>
      <c r="J1946" s="1">
        <v>100</v>
      </c>
      <c r="K1946" s="72" t="s">
        <v>6455</v>
      </c>
      <c r="L1946" s="81"/>
      <c r="M1946" s="78"/>
    </row>
    <row r="1947" spans="1:13">
      <c r="A1947" s="1">
        <v>100012027</v>
      </c>
      <c r="B1947" s="1" t="s">
        <v>2314</v>
      </c>
      <c r="C1947" s="1" t="s">
        <v>3916</v>
      </c>
      <c r="D1947" s="1" t="s">
        <v>3930</v>
      </c>
      <c r="E1947" s="21" t="s">
        <v>4618</v>
      </c>
      <c r="F1947" s="1">
        <v>7</v>
      </c>
      <c r="G1947" s="1">
        <v>1</v>
      </c>
      <c r="H1947" s="1">
        <v>10</v>
      </c>
      <c r="I1947" s="1">
        <v>300</v>
      </c>
      <c r="J1947" s="1">
        <v>75</v>
      </c>
      <c r="K1947" s="72" t="s">
        <v>6053</v>
      </c>
      <c r="L1947" s="81"/>
      <c r="M1947" s="78"/>
    </row>
    <row r="1948" spans="1:13">
      <c r="A1948" s="1">
        <v>100012027</v>
      </c>
      <c r="B1948" s="1" t="s">
        <v>2314</v>
      </c>
      <c r="C1948" s="1" t="s">
        <v>3916</v>
      </c>
      <c r="D1948" s="1" t="s">
        <v>3930</v>
      </c>
      <c r="E1948" s="21" t="s">
        <v>4616</v>
      </c>
      <c r="F1948" s="1">
        <v>7</v>
      </c>
      <c r="G1948" s="1">
        <v>1</v>
      </c>
      <c r="H1948" s="1">
        <v>18</v>
      </c>
      <c r="I1948" s="1">
        <v>300</v>
      </c>
      <c r="J1948" s="1">
        <v>75</v>
      </c>
      <c r="K1948" s="72" t="s">
        <v>6053</v>
      </c>
      <c r="L1948" s="81"/>
      <c r="M1948" s="78"/>
    </row>
    <row r="1949" spans="1:13">
      <c r="A1949" s="1">
        <v>100012027</v>
      </c>
      <c r="B1949" s="1" t="s">
        <v>2314</v>
      </c>
      <c r="C1949" s="1" t="s">
        <v>3916</v>
      </c>
      <c r="D1949" s="1" t="s">
        <v>3930</v>
      </c>
      <c r="E1949" s="21" t="s">
        <v>4617</v>
      </c>
      <c r="F1949" s="1">
        <v>7</v>
      </c>
      <c r="G1949" s="1">
        <v>1</v>
      </c>
      <c r="H1949" s="1">
        <v>166</v>
      </c>
      <c r="I1949" s="1">
        <v>300</v>
      </c>
      <c r="J1949" s="1">
        <v>75</v>
      </c>
      <c r="K1949" s="72" t="s">
        <v>6053</v>
      </c>
      <c r="L1949" s="81"/>
      <c r="M1949" s="78"/>
    </row>
    <row r="1950" spans="1:13">
      <c r="A1950" s="1">
        <v>100012027</v>
      </c>
      <c r="B1950" s="1" t="s">
        <v>2314</v>
      </c>
      <c r="C1950" s="1" t="s">
        <v>3916</v>
      </c>
      <c r="D1950" s="1" t="s">
        <v>3930</v>
      </c>
      <c r="E1950" s="21" t="s">
        <v>3931</v>
      </c>
      <c r="F1950" s="1">
        <v>7</v>
      </c>
      <c r="G1950" s="1">
        <v>1</v>
      </c>
      <c r="H1950" s="1">
        <v>424</v>
      </c>
      <c r="I1950" s="1">
        <v>470</v>
      </c>
      <c r="J1950" s="1">
        <v>120</v>
      </c>
      <c r="K1950" s="72" t="s">
        <v>6455</v>
      </c>
      <c r="L1950" s="81"/>
      <c r="M1950" s="78"/>
    </row>
    <row r="1951" spans="1:13">
      <c r="A1951" s="1">
        <v>100012027</v>
      </c>
      <c r="B1951" s="1" t="s">
        <v>2314</v>
      </c>
      <c r="C1951" s="1" t="s">
        <v>3916</v>
      </c>
      <c r="D1951" s="1" t="s">
        <v>3930</v>
      </c>
      <c r="E1951" s="21" t="s">
        <v>4619</v>
      </c>
      <c r="F1951" s="1">
        <v>7</v>
      </c>
      <c r="G1951" s="1">
        <v>1</v>
      </c>
      <c r="H1951" s="1">
        <v>609</v>
      </c>
      <c r="I1951" s="1">
        <v>570</v>
      </c>
      <c r="J1951" s="1">
        <v>140</v>
      </c>
      <c r="K1951" s="72" t="s">
        <v>6455</v>
      </c>
      <c r="L1951" s="81"/>
      <c r="M1951" s="78"/>
    </row>
    <row r="1952" spans="1:13">
      <c r="A1952" s="1">
        <v>100012027</v>
      </c>
      <c r="B1952" s="1" t="s">
        <v>2314</v>
      </c>
      <c r="C1952" s="1" t="s">
        <v>3916</v>
      </c>
      <c r="D1952" s="1" t="s">
        <v>3930</v>
      </c>
      <c r="E1952" s="21" t="s">
        <v>4615</v>
      </c>
      <c r="F1952" s="1">
        <v>7</v>
      </c>
      <c r="G1952" s="1">
        <v>1</v>
      </c>
      <c r="H1952" s="1">
        <v>107</v>
      </c>
      <c r="I1952" s="1">
        <v>300</v>
      </c>
      <c r="J1952" s="1">
        <v>75</v>
      </c>
      <c r="K1952" s="72" t="s">
        <v>6053</v>
      </c>
      <c r="L1952" s="81"/>
      <c r="M1952" s="78"/>
    </row>
    <row r="1953" spans="1:13">
      <c r="A1953" s="1">
        <v>100012027</v>
      </c>
      <c r="B1953" s="1" t="s">
        <v>2314</v>
      </c>
      <c r="C1953" s="1" t="s">
        <v>3916</v>
      </c>
      <c r="D1953" s="1" t="s">
        <v>3930</v>
      </c>
      <c r="E1953" s="21" t="s">
        <v>4620</v>
      </c>
      <c r="F1953" s="1">
        <v>7</v>
      </c>
      <c r="G1953" s="1">
        <v>1</v>
      </c>
      <c r="H1953" s="1">
        <v>50</v>
      </c>
      <c r="I1953" s="1">
        <v>300</v>
      </c>
      <c r="J1953" s="1">
        <v>75</v>
      </c>
      <c r="K1953" s="72" t="s">
        <v>6053</v>
      </c>
      <c r="L1953" s="81"/>
      <c r="M1953" s="78"/>
    </row>
    <row r="1954" spans="1:13">
      <c r="A1954" s="1">
        <v>100012031</v>
      </c>
      <c r="B1954" s="1" t="s">
        <v>2314</v>
      </c>
      <c r="C1954" s="1" t="s">
        <v>3916</v>
      </c>
      <c r="D1954" s="1" t="s">
        <v>3932</v>
      </c>
      <c r="E1954" s="21" t="s">
        <v>3933</v>
      </c>
      <c r="F1954" s="1">
        <v>1</v>
      </c>
      <c r="G1954" s="1">
        <v>1</v>
      </c>
      <c r="H1954" s="1">
        <v>218</v>
      </c>
      <c r="I1954" s="1">
        <v>400</v>
      </c>
      <c r="J1954" s="1">
        <v>100</v>
      </c>
      <c r="K1954" s="72" t="s">
        <v>6455</v>
      </c>
      <c r="L1954" s="81"/>
      <c r="M1954" s="78"/>
    </row>
    <row r="1955" spans="1:13">
      <c r="A1955" s="1">
        <v>100012037</v>
      </c>
      <c r="B1955" s="1" t="s">
        <v>2314</v>
      </c>
      <c r="C1955" s="1" t="s">
        <v>3916</v>
      </c>
      <c r="D1955" s="1" t="s">
        <v>3934</v>
      </c>
      <c r="E1955" s="21" t="s">
        <v>3935</v>
      </c>
      <c r="F1955" s="1">
        <v>1</v>
      </c>
      <c r="G1955" s="1">
        <v>1</v>
      </c>
      <c r="H1955" s="1">
        <v>572</v>
      </c>
      <c r="I1955" s="1">
        <v>570</v>
      </c>
      <c r="J1955" s="1">
        <v>140</v>
      </c>
      <c r="K1955" s="72" t="s">
        <v>6455</v>
      </c>
      <c r="L1955" s="81"/>
      <c r="M1955" s="78"/>
    </row>
    <row r="1956" spans="1:13">
      <c r="A1956" s="1">
        <v>100012044</v>
      </c>
      <c r="B1956" s="1" t="s">
        <v>2314</v>
      </c>
      <c r="C1956" s="1" t="s">
        <v>3916</v>
      </c>
      <c r="D1956" s="1" t="s">
        <v>127</v>
      </c>
      <c r="E1956" s="21" t="s">
        <v>3936</v>
      </c>
      <c r="F1956" s="1">
        <v>1</v>
      </c>
      <c r="G1956" s="1">
        <v>1</v>
      </c>
      <c r="H1956" s="1">
        <v>183</v>
      </c>
      <c r="I1956" s="1">
        <v>280</v>
      </c>
      <c r="J1956" s="1">
        <v>70</v>
      </c>
      <c r="K1956" s="72" t="s">
        <v>6455</v>
      </c>
      <c r="L1956" s="81"/>
      <c r="M1956" s="78"/>
    </row>
    <row r="1957" spans="1:13">
      <c r="A1957" s="1">
        <v>100012047</v>
      </c>
      <c r="B1957" s="1" t="s">
        <v>2314</v>
      </c>
      <c r="C1957" s="1" t="s">
        <v>3916</v>
      </c>
      <c r="D1957" s="1" t="s">
        <v>12</v>
      </c>
      <c r="E1957" s="21" t="s">
        <v>5716</v>
      </c>
      <c r="F1957" s="1">
        <v>2</v>
      </c>
      <c r="G1957" s="1">
        <v>1</v>
      </c>
      <c r="H1957" s="1">
        <v>229</v>
      </c>
      <c r="I1957" s="1">
        <v>400</v>
      </c>
      <c r="J1957" s="1">
        <v>100</v>
      </c>
      <c r="K1957" s="72" t="s">
        <v>6455</v>
      </c>
      <c r="L1957" s="81"/>
      <c r="M1957" s="78"/>
    </row>
    <row r="1958" spans="1:13">
      <c r="A1958" s="1">
        <v>100012047</v>
      </c>
      <c r="B1958" s="1" t="s">
        <v>2314</v>
      </c>
      <c r="C1958" s="1" t="s">
        <v>3916</v>
      </c>
      <c r="D1958" s="1" t="s">
        <v>12</v>
      </c>
      <c r="E1958" s="21" t="s">
        <v>3937</v>
      </c>
      <c r="F1958" s="1">
        <v>2</v>
      </c>
      <c r="G1958" s="1">
        <v>1</v>
      </c>
      <c r="H1958" s="1">
        <v>156</v>
      </c>
      <c r="I1958" s="1">
        <v>280</v>
      </c>
      <c r="J1958" s="1">
        <v>70</v>
      </c>
      <c r="K1958" s="72" t="s">
        <v>6455</v>
      </c>
      <c r="L1958" s="81"/>
      <c r="M1958" s="78"/>
    </row>
    <row r="1959" spans="1:13">
      <c r="A1959" s="1">
        <v>100012061</v>
      </c>
      <c r="B1959" s="1" t="s">
        <v>2314</v>
      </c>
      <c r="C1959" s="1" t="s">
        <v>3916</v>
      </c>
      <c r="D1959" s="1" t="s">
        <v>12</v>
      </c>
      <c r="E1959" s="21" t="s">
        <v>3941</v>
      </c>
      <c r="F1959" s="1">
        <v>1</v>
      </c>
      <c r="G1959" s="1">
        <v>1</v>
      </c>
      <c r="H1959" s="1">
        <v>466</v>
      </c>
      <c r="I1959" s="1">
        <v>470</v>
      </c>
      <c r="J1959" s="1">
        <v>120</v>
      </c>
      <c r="K1959" s="72" t="s">
        <v>6455</v>
      </c>
      <c r="L1959" s="81"/>
      <c r="M1959" s="78"/>
    </row>
    <row r="1960" spans="1:13">
      <c r="A1960" s="1">
        <v>100012070</v>
      </c>
      <c r="B1960" s="1" t="s">
        <v>2314</v>
      </c>
      <c r="C1960" s="1" t="s">
        <v>3916</v>
      </c>
      <c r="D1960" s="1" t="s">
        <v>12</v>
      </c>
      <c r="E1960" s="21" t="s">
        <v>3943</v>
      </c>
      <c r="F1960" s="1">
        <v>1</v>
      </c>
      <c r="G1960" s="1">
        <v>1</v>
      </c>
      <c r="H1960" s="1">
        <v>29</v>
      </c>
      <c r="I1960" s="1">
        <v>150</v>
      </c>
      <c r="J1960" s="1">
        <v>40</v>
      </c>
      <c r="K1960" s="72" t="s">
        <v>6455</v>
      </c>
      <c r="L1960" s="81"/>
      <c r="M1960" s="78"/>
    </row>
    <row r="1961" spans="1:13">
      <c r="A1961" s="1">
        <v>100012077</v>
      </c>
      <c r="B1961" s="1" t="s">
        <v>2314</v>
      </c>
      <c r="C1961" s="1" t="s">
        <v>3916</v>
      </c>
      <c r="D1961" s="1" t="s">
        <v>12</v>
      </c>
      <c r="E1961" s="21" t="s">
        <v>3945</v>
      </c>
      <c r="F1961" s="1">
        <v>1</v>
      </c>
      <c r="G1961" s="1">
        <v>1</v>
      </c>
      <c r="H1961" s="1">
        <v>747</v>
      </c>
      <c r="I1961" s="1">
        <v>740</v>
      </c>
      <c r="J1961" s="1">
        <v>190</v>
      </c>
      <c r="K1961" s="72" t="s">
        <v>6455</v>
      </c>
      <c r="L1961" s="81"/>
      <c r="M1961" s="78"/>
    </row>
    <row r="1962" spans="1:13">
      <c r="A1962" s="1">
        <v>100012081</v>
      </c>
      <c r="B1962" s="1" t="s">
        <v>2314</v>
      </c>
      <c r="C1962" s="1" t="s">
        <v>3916</v>
      </c>
      <c r="D1962" s="1" t="s">
        <v>176</v>
      </c>
      <c r="E1962" s="21" t="s">
        <v>4615</v>
      </c>
      <c r="F1962" s="1">
        <v>3</v>
      </c>
      <c r="G1962" s="1">
        <v>1</v>
      </c>
      <c r="H1962" s="1">
        <v>279</v>
      </c>
      <c r="I1962" s="1">
        <v>400</v>
      </c>
      <c r="J1962" s="1">
        <v>100</v>
      </c>
      <c r="K1962" s="72" t="s">
        <v>6455</v>
      </c>
      <c r="L1962" s="81"/>
      <c r="M1962" s="78"/>
    </row>
    <row r="1963" spans="1:13">
      <c r="A1963" s="1">
        <v>100012081</v>
      </c>
      <c r="B1963" s="1" t="s">
        <v>2314</v>
      </c>
      <c r="C1963" s="1" t="s">
        <v>3916</v>
      </c>
      <c r="D1963" s="1" t="s">
        <v>176</v>
      </c>
      <c r="E1963" s="21" t="s">
        <v>4675</v>
      </c>
      <c r="F1963" s="1">
        <v>3</v>
      </c>
      <c r="G1963" s="1">
        <v>1</v>
      </c>
      <c r="H1963" s="1">
        <v>322</v>
      </c>
      <c r="I1963" s="1">
        <v>470</v>
      </c>
      <c r="J1963" s="1">
        <v>120</v>
      </c>
      <c r="K1963" s="72" t="s">
        <v>6455</v>
      </c>
      <c r="L1963" s="81"/>
      <c r="M1963" s="78"/>
    </row>
    <row r="1964" spans="1:13">
      <c r="A1964" s="1">
        <v>100012081</v>
      </c>
      <c r="B1964" s="1" t="s">
        <v>2314</v>
      </c>
      <c r="C1964" s="1" t="s">
        <v>3916</v>
      </c>
      <c r="D1964" s="1" t="s">
        <v>176</v>
      </c>
      <c r="E1964" s="21" t="s">
        <v>3946</v>
      </c>
      <c r="F1964" s="1">
        <v>3</v>
      </c>
      <c r="G1964" s="1">
        <v>1</v>
      </c>
      <c r="H1964" s="1">
        <v>201</v>
      </c>
      <c r="I1964" s="1">
        <v>400</v>
      </c>
      <c r="J1964" s="1">
        <v>100</v>
      </c>
      <c r="K1964" s="72" t="s">
        <v>6455</v>
      </c>
      <c r="L1964" s="81"/>
      <c r="M1964" s="78"/>
    </row>
    <row r="1965" spans="1:13">
      <c r="A1965" s="1">
        <v>100012085</v>
      </c>
      <c r="B1965" s="1" t="s">
        <v>2314</v>
      </c>
      <c r="C1965" s="1" t="s">
        <v>3916</v>
      </c>
      <c r="D1965" s="1" t="s">
        <v>176</v>
      </c>
      <c r="E1965" s="21" t="s">
        <v>3948</v>
      </c>
      <c r="F1965" s="1">
        <v>1</v>
      </c>
      <c r="G1965" s="1">
        <v>1</v>
      </c>
      <c r="H1965" s="1">
        <v>498</v>
      </c>
      <c r="I1965" s="1">
        <v>470</v>
      </c>
      <c r="J1965" s="1">
        <v>120</v>
      </c>
      <c r="K1965" s="72" t="s">
        <v>6455</v>
      </c>
      <c r="L1965" s="81"/>
      <c r="M1965" s="78"/>
    </row>
    <row r="1966" spans="1:13">
      <c r="A1966" s="1">
        <v>100012091</v>
      </c>
      <c r="B1966" s="1" t="s">
        <v>2314</v>
      </c>
      <c r="C1966" s="1" t="s">
        <v>3916</v>
      </c>
      <c r="D1966" s="1" t="s">
        <v>3950</v>
      </c>
      <c r="E1966" s="21" t="s">
        <v>3951</v>
      </c>
      <c r="F1966" s="1">
        <v>1</v>
      </c>
      <c r="G1966" s="1">
        <v>1</v>
      </c>
      <c r="H1966" s="1">
        <v>438</v>
      </c>
      <c r="I1966" s="1">
        <v>470</v>
      </c>
      <c r="J1966" s="1">
        <v>120</v>
      </c>
      <c r="K1966" s="72" t="s">
        <v>6455</v>
      </c>
      <c r="L1966" s="81"/>
      <c r="M1966" s="78"/>
    </row>
    <row r="1967" spans="1:13">
      <c r="A1967" s="1">
        <v>100012095</v>
      </c>
      <c r="B1967" s="1" t="s">
        <v>2314</v>
      </c>
      <c r="C1967" s="1" t="s">
        <v>3916</v>
      </c>
      <c r="D1967" s="1" t="s">
        <v>1232</v>
      </c>
      <c r="E1967" s="21" t="s">
        <v>3953</v>
      </c>
      <c r="F1967" s="1">
        <v>2</v>
      </c>
      <c r="G1967" s="1">
        <v>1</v>
      </c>
      <c r="H1967" s="1">
        <v>351</v>
      </c>
      <c r="I1967" s="1">
        <v>470</v>
      </c>
      <c r="J1967" s="1">
        <v>120</v>
      </c>
      <c r="K1967" s="72" t="s">
        <v>6455</v>
      </c>
      <c r="L1967" s="81"/>
      <c r="M1967" s="78"/>
    </row>
    <row r="1968" spans="1:13">
      <c r="A1968" s="1">
        <v>100012095</v>
      </c>
      <c r="B1968" s="1" t="s">
        <v>2314</v>
      </c>
      <c r="C1968" s="1" t="s">
        <v>3916</v>
      </c>
      <c r="D1968" s="1" t="s">
        <v>1232</v>
      </c>
      <c r="E1968" s="21" t="s">
        <v>4667</v>
      </c>
      <c r="F1968" s="1">
        <v>2</v>
      </c>
      <c r="G1968" s="1">
        <v>1</v>
      </c>
      <c r="H1968" s="1">
        <v>123</v>
      </c>
      <c r="I1968" s="1">
        <v>280</v>
      </c>
      <c r="J1968" s="1">
        <v>70</v>
      </c>
      <c r="K1968" s="72" t="s">
        <v>6455</v>
      </c>
      <c r="L1968" s="81"/>
      <c r="M1968" s="78"/>
    </row>
    <row r="1969" spans="1:13">
      <c r="A1969" s="1">
        <v>100012100</v>
      </c>
      <c r="B1969" s="1" t="s">
        <v>2314</v>
      </c>
      <c r="C1969" s="1" t="s">
        <v>3916</v>
      </c>
      <c r="D1969" s="1" t="s">
        <v>46</v>
      </c>
      <c r="E1969" s="21" t="s">
        <v>4664</v>
      </c>
      <c r="F1969" s="1">
        <v>3</v>
      </c>
      <c r="G1969" s="1">
        <v>1</v>
      </c>
      <c r="H1969" s="1">
        <v>10</v>
      </c>
      <c r="I1969" s="1">
        <v>100</v>
      </c>
      <c r="J1969" s="1">
        <v>25</v>
      </c>
      <c r="K1969" s="72" t="s">
        <v>6455</v>
      </c>
      <c r="L1969" s="81"/>
      <c r="M1969" s="78"/>
    </row>
    <row r="1970" spans="1:13">
      <c r="A1970" s="1">
        <v>100012100</v>
      </c>
      <c r="B1970" s="1" t="s">
        <v>2314</v>
      </c>
      <c r="C1970" s="1" t="s">
        <v>3916</v>
      </c>
      <c r="D1970" s="1" t="s">
        <v>46</v>
      </c>
      <c r="E1970" s="21" t="s">
        <v>4658</v>
      </c>
      <c r="F1970" s="1">
        <v>3</v>
      </c>
      <c r="G1970" s="1">
        <v>1</v>
      </c>
      <c r="H1970" s="1">
        <v>36</v>
      </c>
      <c r="I1970" s="1">
        <v>150</v>
      </c>
      <c r="J1970" s="1">
        <v>40</v>
      </c>
      <c r="K1970" s="72" t="s">
        <v>6455</v>
      </c>
      <c r="L1970" s="81"/>
      <c r="M1970" s="78"/>
    </row>
    <row r="1971" spans="1:13">
      <c r="A1971" s="1">
        <v>100012100</v>
      </c>
      <c r="B1971" s="1" t="s">
        <v>2314</v>
      </c>
      <c r="C1971" s="1" t="s">
        <v>3916</v>
      </c>
      <c r="D1971" s="1" t="s">
        <v>46</v>
      </c>
      <c r="E1971" s="21" t="s">
        <v>3954</v>
      </c>
      <c r="F1971" s="1">
        <v>3</v>
      </c>
      <c r="G1971" s="1">
        <v>1</v>
      </c>
      <c r="H1971" s="1">
        <v>47</v>
      </c>
      <c r="I1971" s="1">
        <v>150</v>
      </c>
      <c r="J1971" s="1">
        <v>40</v>
      </c>
      <c r="K1971" s="72" t="s">
        <v>6455</v>
      </c>
      <c r="L1971" s="81"/>
      <c r="M1971" s="78"/>
    </row>
    <row r="1972" spans="1:13">
      <c r="A1972" s="1">
        <v>100012109</v>
      </c>
      <c r="B1972" s="1" t="s">
        <v>2314</v>
      </c>
      <c r="C1972" s="1" t="s">
        <v>3916</v>
      </c>
      <c r="D1972" s="1" t="s">
        <v>176</v>
      </c>
      <c r="E1972" s="21" t="s">
        <v>3959</v>
      </c>
      <c r="F1972" s="1">
        <v>1</v>
      </c>
      <c r="G1972" s="1">
        <v>1</v>
      </c>
      <c r="H1972" s="1">
        <v>210</v>
      </c>
      <c r="I1972" s="1">
        <v>400</v>
      </c>
      <c r="J1972" s="1">
        <v>100</v>
      </c>
      <c r="K1972" s="72" t="s">
        <v>6455</v>
      </c>
      <c r="L1972" s="81"/>
      <c r="M1972" s="78"/>
    </row>
    <row r="1973" spans="1:13">
      <c r="A1973" s="1">
        <v>100012113</v>
      </c>
      <c r="B1973" s="1" t="s">
        <v>2314</v>
      </c>
      <c r="C1973" s="1" t="s">
        <v>3916</v>
      </c>
      <c r="D1973" s="1" t="s">
        <v>12</v>
      </c>
      <c r="E1973" s="21" t="s">
        <v>3961</v>
      </c>
      <c r="F1973" s="1">
        <v>1</v>
      </c>
      <c r="G1973" s="1">
        <v>1</v>
      </c>
      <c r="H1973" s="1">
        <v>28</v>
      </c>
      <c r="I1973" s="1">
        <v>150</v>
      </c>
      <c r="J1973" s="1">
        <v>40</v>
      </c>
      <c r="K1973" s="72" t="s">
        <v>6455</v>
      </c>
      <c r="L1973" s="81"/>
      <c r="M1973" s="78"/>
    </row>
    <row r="1974" spans="1:13">
      <c r="A1974" s="1">
        <v>100012119</v>
      </c>
      <c r="B1974" s="1" t="s">
        <v>2314</v>
      </c>
      <c r="C1974" s="1" t="s">
        <v>3916</v>
      </c>
      <c r="D1974" s="1" t="s">
        <v>176</v>
      </c>
      <c r="E1974" s="21" t="s">
        <v>4684</v>
      </c>
      <c r="F1974" s="1">
        <v>3</v>
      </c>
      <c r="G1974" s="1">
        <v>1</v>
      </c>
      <c r="H1974" s="1">
        <v>65</v>
      </c>
      <c r="I1974" s="1">
        <v>230</v>
      </c>
      <c r="J1974" s="1">
        <v>60</v>
      </c>
      <c r="K1974" s="72" t="s">
        <v>6455</v>
      </c>
      <c r="L1974" s="81"/>
      <c r="M1974" s="78"/>
    </row>
    <row r="1975" spans="1:13">
      <c r="A1975" s="1">
        <v>100012119</v>
      </c>
      <c r="B1975" s="1" t="s">
        <v>2314</v>
      </c>
      <c r="C1975" s="1" t="s">
        <v>3916</v>
      </c>
      <c r="D1975" s="1" t="s">
        <v>176</v>
      </c>
      <c r="E1975" s="21" t="s">
        <v>4685</v>
      </c>
      <c r="F1975" s="1">
        <v>3</v>
      </c>
      <c r="G1975" s="1">
        <v>1</v>
      </c>
      <c r="H1975" s="1">
        <v>552</v>
      </c>
      <c r="I1975" s="1">
        <v>570</v>
      </c>
      <c r="J1975" s="1">
        <v>140</v>
      </c>
      <c r="K1975" s="72" t="s">
        <v>6455</v>
      </c>
      <c r="L1975" s="81"/>
      <c r="M1975" s="78"/>
    </row>
    <row r="1976" spans="1:13">
      <c r="A1976" s="1">
        <v>100012119</v>
      </c>
      <c r="B1976" s="1" t="s">
        <v>2314</v>
      </c>
      <c r="C1976" s="1" t="s">
        <v>3916</v>
      </c>
      <c r="D1976" s="1" t="s">
        <v>176</v>
      </c>
      <c r="E1976" s="21" t="s">
        <v>3963</v>
      </c>
      <c r="F1976" s="1">
        <v>3</v>
      </c>
      <c r="G1976" s="1">
        <v>1</v>
      </c>
      <c r="H1976" s="1">
        <v>10</v>
      </c>
      <c r="I1976" s="1">
        <v>100</v>
      </c>
      <c r="J1976" s="1">
        <v>25</v>
      </c>
      <c r="K1976" s="72" t="s">
        <v>6455</v>
      </c>
      <c r="L1976" s="81"/>
      <c r="M1976" s="78"/>
    </row>
    <row r="1977" spans="1:13">
      <c r="A1977" s="1">
        <v>100012123</v>
      </c>
      <c r="B1977" s="1" t="s">
        <v>2314</v>
      </c>
      <c r="C1977" s="1" t="s">
        <v>3916</v>
      </c>
      <c r="D1977" s="1" t="s">
        <v>12</v>
      </c>
      <c r="E1977" s="21" t="s">
        <v>3965</v>
      </c>
      <c r="F1977" s="1">
        <v>1</v>
      </c>
      <c r="G1977" s="1">
        <v>1</v>
      </c>
      <c r="H1977" s="1">
        <v>371</v>
      </c>
      <c r="I1977" s="1">
        <v>470</v>
      </c>
      <c r="J1977" s="1">
        <v>120</v>
      </c>
      <c r="K1977" s="72" t="s">
        <v>6455</v>
      </c>
      <c r="L1977" s="81"/>
      <c r="M1977" s="78"/>
    </row>
    <row r="1978" spans="1:13">
      <c r="A1978" s="1">
        <v>100012125</v>
      </c>
      <c r="B1978" s="1" t="s">
        <v>2314</v>
      </c>
      <c r="C1978" s="1" t="s">
        <v>3916</v>
      </c>
      <c r="D1978" s="1" t="s">
        <v>46</v>
      </c>
      <c r="E1978" s="21" t="s">
        <v>4657</v>
      </c>
      <c r="F1978" s="1">
        <v>3</v>
      </c>
      <c r="G1978" s="1">
        <v>1</v>
      </c>
      <c r="H1978" s="1">
        <v>29</v>
      </c>
      <c r="I1978" s="1">
        <v>150</v>
      </c>
      <c r="J1978" s="1">
        <v>40</v>
      </c>
      <c r="K1978" s="72" t="s">
        <v>6455</v>
      </c>
      <c r="L1978" s="81"/>
      <c r="M1978" s="78"/>
    </row>
    <row r="1979" spans="1:13">
      <c r="A1979" s="1">
        <v>100012125</v>
      </c>
      <c r="B1979" s="1" t="s">
        <v>2314</v>
      </c>
      <c r="C1979" s="1" t="s">
        <v>3916</v>
      </c>
      <c r="D1979" s="1" t="s">
        <v>46</v>
      </c>
      <c r="E1979" s="21" t="s">
        <v>3967</v>
      </c>
      <c r="F1979" s="1">
        <v>3</v>
      </c>
      <c r="G1979" s="1">
        <v>1</v>
      </c>
      <c r="H1979" s="1">
        <v>46</v>
      </c>
      <c r="I1979" s="1">
        <v>150</v>
      </c>
      <c r="J1979" s="1">
        <v>40</v>
      </c>
      <c r="K1979" s="72" t="s">
        <v>6455</v>
      </c>
      <c r="L1979" s="81"/>
      <c r="M1979" s="78"/>
    </row>
    <row r="1980" spans="1:13">
      <c r="A1980" s="1">
        <v>100012125</v>
      </c>
      <c r="B1980" s="1" t="s">
        <v>2314</v>
      </c>
      <c r="C1980" s="1" t="s">
        <v>3916</v>
      </c>
      <c r="D1980" s="1" t="s">
        <v>46</v>
      </c>
      <c r="E1980" s="21" t="s">
        <v>4656</v>
      </c>
      <c r="F1980" s="1">
        <v>3</v>
      </c>
      <c r="G1980" s="1">
        <v>1</v>
      </c>
      <c r="H1980" s="1">
        <v>20</v>
      </c>
      <c r="I1980" s="1">
        <v>100</v>
      </c>
      <c r="J1980" s="1">
        <v>25</v>
      </c>
      <c r="K1980" s="72" t="s">
        <v>6455</v>
      </c>
      <c r="L1980" s="81"/>
      <c r="M1980" s="78"/>
    </row>
    <row r="1981" spans="1:13">
      <c r="A1981" s="1">
        <v>100012127</v>
      </c>
      <c r="B1981" s="1" t="s">
        <v>2314</v>
      </c>
      <c r="C1981" s="1" t="s">
        <v>3916</v>
      </c>
      <c r="D1981" s="1" t="s">
        <v>12</v>
      </c>
      <c r="E1981" s="21" t="s">
        <v>3968</v>
      </c>
      <c r="F1981" s="1">
        <v>1</v>
      </c>
      <c r="G1981" s="1">
        <v>1</v>
      </c>
      <c r="H1981" s="1">
        <v>31</v>
      </c>
      <c r="I1981" s="1">
        <v>150</v>
      </c>
      <c r="J1981" s="1">
        <v>40</v>
      </c>
      <c r="K1981" s="72" t="s">
        <v>6455</v>
      </c>
      <c r="L1981" s="81"/>
      <c r="M1981" s="78"/>
    </row>
    <row r="1982" spans="1:13">
      <c r="A1982" s="1">
        <v>100012131</v>
      </c>
      <c r="B1982" s="1" t="s">
        <v>2314</v>
      </c>
      <c r="C1982" s="1" t="s">
        <v>3916</v>
      </c>
      <c r="D1982" s="1" t="s">
        <v>12</v>
      </c>
      <c r="E1982" s="21" t="s">
        <v>3970</v>
      </c>
      <c r="F1982" s="1">
        <v>1</v>
      </c>
      <c r="G1982" s="1">
        <v>1</v>
      </c>
      <c r="H1982" s="1">
        <v>25</v>
      </c>
      <c r="I1982" s="1">
        <v>150</v>
      </c>
      <c r="J1982" s="1">
        <v>40</v>
      </c>
      <c r="K1982" s="72" t="s">
        <v>6455</v>
      </c>
      <c r="L1982" s="81"/>
      <c r="M1982" s="78"/>
    </row>
    <row r="1983" spans="1:13">
      <c r="A1983" s="1">
        <v>100012134</v>
      </c>
      <c r="B1983" s="1" t="s">
        <v>2314</v>
      </c>
      <c r="C1983" s="1" t="s">
        <v>3916</v>
      </c>
      <c r="D1983" s="1" t="s">
        <v>176</v>
      </c>
      <c r="E1983" s="21" t="s">
        <v>3972</v>
      </c>
      <c r="F1983" s="1">
        <v>1</v>
      </c>
      <c r="G1983" s="1">
        <v>1</v>
      </c>
      <c r="H1983" s="1">
        <v>968</v>
      </c>
      <c r="I1983" s="1">
        <v>740</v>
      </c>
      <c r="J1983" s="1">
        <v>190</v>
      </c>
      <c r="K1983" s="72" t="s">
        <v>6455</v>
      </c>
      <c r="L1983" s="81"/>
      <c r="M1983" s="78"/>
    </row>
    <row r="1984" spans="1:13">
      <c r="A1984" s="1">
        <v>100012141</v>
      </c>
      <c r="B1984" s="1" t="s">
        <v>2314</v>
      </c>
      <c r="C1984" s="1" t="s">
        <v>3916</v>
      </c>
      <c r="D1984" s="1" t="s">
        <v>176</v>
      </c>
      <c r="E1984" s="21" t="s">
        <v>3975</v>
      </c>
      <c r="F1984" s="1">
        <v>1</v>
      </c>
      <c r="G1984" s="1">
        <v>1</v>
      </c>
      <c r="H1984" s="1">
        <v>38</v>
      </c>
      <c r="I1984" s="1">
        <v>150</v>
      </c>
      <c r="J1984" s="1">
        <v>40</v>
      </c>
      <c r="K1984" s="72" t="s">
        <v>6455</v>
      </c>
      <c r="L1984" s="81"/>
      <c r="M1984" s="78"/>
    </row>
    <row r="1985" spans="1:13">
      <c r="A1985" s="1">
        <v>100012145</v>
      </c>
      <c r="B1985" s="1" t="s">
        <v>2314</v>
      </c>
      <c r="C1985" s="1" t="s">
        <v>3916</v>
      </c>
      <c r="D1985" s="1" t="s">
        <v>176</v>
      </c>
      <c r="E1985" s="21" t="s">
        <v>3977</v>
      </c>
      <c r="F1985" s="1">
        <v>1</v>
      </c>
      <c r="G1985" s="1">
        <v>1</v>
      </c>
      <c r="H1985" s="1">
        <v>29</v>
      </c>
      <c r="I1985" s="1">
        <v>150</v>
      </c>
      <c r="J1985" s="1">
        <v>40</v>
      </c>
      <c r="K1985" s="72" t="s">
        <v>6455</v>
      </c>
      <c r="L1985" s="81"/>
      <c r="M1985" s="78"/>
    </row>
    <row r="1986" spans="1:13">
      <c r="A1986" s="1">
        <v>100012153</v>
      </c>
      <c r="B1986" s="1" t="s">
        <v>2314</v>
      </c>
      <c r="C1986" s="1" t="s">
        <v>3916</v>
      </c>
      <c r="D1986" s="1" t="s">
        <v>12</v>
      </c>
      <c r="E1986" s="21" t="s">
        <v>3979</v>
      </c>
      <c r="F1986" s="1">
        <v>1</v>
      </c>
      <c r="G1986" s="1">
        <v>1</v>
      </c>
      <c r="H1986" s="1">
        <v>280</v>
      </c>
      <c r="I1986" s="1">
        <v>400</v>
      </c>
      <c r="J1986" s="1">
        <v>100</v>
      </c>
      <c r="K1986" s="72" t="s">
        <v>6455</v>
      </c>
      <c r="L1986" s="81"/>
      <c r="M1986" s="78"/>
    </row>
    <row r="1987" spans="1:13">
      <c r="A1987" s="1">
        <v>100012157</v>
      </c>
      <c r="B1987" s="1" t="s">
        <v>2314</v>
      </c>
      <c r="C1987" s="1" t="s">
        <v>3916</v>
      </c>
      <c r="D1987" s="1" t="s">
        <v>12</v>
      </c>
      <c r="E1987" s="21" t="s">
        <v>3981</v>
      </c>
      <c r="F1987" s="1">
        <v>1</v>
      </c>
      <c r="G1987" s="1">
        <v>1</v>
      </c>
      <c r="H1987" s="1">
        <v>22</v>
      </c>
      <c r="I1987" s="1">
        <v>100</v>
      </c>
      <c r="J1987" s="1">
        <v>25</v>
      </c>
      <c r="K1987" s="72" t="s">
        <v>6455</v>
      </c>
      <c r="L1987" s="81"/>
      <c r="M1987" s="78"/>
    </row>
    <row r="1988" spans="1:13">
      <c r="A1988" s="1">
        <v>100012165</v>
      </c>
      <c r="B1988" s="1" t="s">
        <v>2314</v>
      </c>
      <c r="C1988" s="1" t="s">
        <v>3984</v>
      </c>
      <c r="D1988" s="1" t="s">
        <v>176</v>
      </c>
      <c r="E1988" s="21" t="s">
        <v>3983</v>
      </c>
      <c r="F1988" s="1">
        <v>1</v>
      </c>
      <c r="G1988" s="1">
        <v>1</v>
      </c>
      <c r="H1988" s="1">
        <v>65</v>
      </c>
      <c r="I1988" s="1">
        <v>230</v>
      </c>
      <c r="J1988" s="1">
        <v>60</v>
      </c>
      <c r="K1988" s="72" t="s">
        <v>6455</v>
      </c>
      <c r="L1988" s="81"/>
      <c r="M1988" s="78"/>
    </row>
    <row r="1989" spans="1:13">
      <c r="A1989" s="1">
        <v>100012172</v>
      </c>
      <c r="B1989" s="1" t="s">
        <v>2314</v>
      </c>
      <c r="C1989" s="1" t="s">
        <v>3984</v>
      </c>
      <c r="D1989" s="1" t="s">
        <v>12</v>
      </c>
      <c r="E1989" s="21" t="s">
        <v>3986</v>
      </c>
      <c r="F1989" s="1">
        <v>1</v>
      </c>
      <c r="G1989" s="1">
        <v>1</v>
      </c>
      <c r="H1989" s="1">
        <v>26</v>
      </c>
      <c r="I1989" s="1">
        <v>150</v>
      </c>
      <c r="J1989" s="1">
        <v>40</v>
      </c>
      <c r="K1989" s="72" t="s">
        <v>6455</v>
      </c>
      <c r="L1989" s="81"/>
      <c r="M1989" s="78"/>
    </row>
    <row r="1990" spans="1:13">
      <c r="A1990" s="1">
        <v>100012178</v>
      </c>
      <c r="B1990" s="1" t="s">
        <v>2314</v>
      </c>
      <c r="C1990" s="1" t="s">
        <v>3984</v>
      </c>
      <c r="D1990" s="1" t="s">
        <v>176</v>
      </c>
      <c r="E1990" s="21" t="s">
        <v>3988</v>
      </c>
      <c r="F1990" s="1">
        <v>1</v>
      </c>
      <c r="G1990" s="1">
        <v>1</v>
      </c>
      <c r="H1990" s="1">
        <v>33</v>
      </c>
      <c r="I1990" s="1">
        <v>150</v>
      </c>
      <c r="J1990" s="1">
        <v>40</v>
      </c>
      <c r="K1990" s="72" t="s">
        <v>6455</v>
      </c>
      <c r="L1990" s="81"/>
      <c r="M1990" s="78"/>
    </row>
    <row r="1991" spans="1:13">
      <c r="A1991" s="1">
        <v>100012185</v>
      </c>
      <c r="B1991" s="1" t="s">
        <v>2314</v>
      </c>
      <c r="C1991" s="1" t="s">
        <v>3984</v>
      </c>
      <c r="D1991" s="1" t="s">
        <v>12</v>
      </c>
      <c r="E1991" s="21" t="s">
        <v>3990</v>
      </c>
      <c r="F1991" s="1">
        <v>1</v>
      </c>
      <c r="G1991" s="1">
        <v>1</v>
      </c>
      <c r="H1991" s="1">
        <v>67</v>
      </c>
      <c r="I1991" s="1">
        <v>230</v>
      </c>
      <c r="J1991" s="1">
        <v>60</v>
      </c>
      <c r="K1991" s="72" t="s">
        <v>6455</v>
      </c>
      <c r="L1991" s="81"/>
      <c r="M1991" s="78"/>
    </row>
    <row r="1992" spans="1:13">
      <c r="A1992" s="1">
        <v>100012191</v>
      </c>
      <c r="B1992" s="1" t="s">
        <v>2314</v>
      </c>
      <c r="C1992" s="1" t="s">
        <v>3984</v>
      </c>
      <c r="D1992" s="1" t="s">
        <v>12</v>
      </c>
      <c r="E1992" s="21" t="s">
        <v>3992</v>
      </c>
      <c r="F1992" s="1">
        <v>1</v>
      </c>
      <c r="G1992" s="1">
        <v>1</v>
      </c>
      <c r="H1992" s="1">
        <v>44</v>
      </c>
      <c r="I1992" s="1">
        <v>150</v>
      </c>
      <c r="J1992" s="1">
        <v>40</v>
      </c>
      <c r="K1992" s="72" t="s">
        <v>6455</v>
      </c>
      <c r="L1992" s="81"/>
      <c r="M1992" s="78"/>
    </row>
    <row r="1993" spans="1:13">
      <c r="A1993" s="1">
        <v>100012198</v>
      </c>
      <c r="B1993" s="1" t="s">
        <v>2314</v>
      </c>
      <c r="C1993" s="1" t="s">
        <v>3984</v>
      </c>
      <c r="D1993" s="1" t="s">
        <v>176</v>
      </c>
      <c r="E1993" s="21" t="s">
        <v>3994</v>
      </c>
      <c r="F1993" s="1">
        <v>1</v>
      </c>
      <c r="G1993" s="1">
        <v>1</v>
      </c>
      <c r="H1993" s="1">
        <v>57</v>
      </c>
      <c r="I1993" s="1">
        <v>230</v>
      </c>
      <c r="J1993" s="1">
        <v>60</v>
      </c>
      <c r="K1993" s="72" t="s">
        <v>6455</v>
      </c>
      <c r="L1993" s="81"/>
      <c r="M1993" s="78"/>
    </row>
    <row r="1994" spans="1:13">
      <c r="A1994" s="1">
        <v>100012203</v>
      </c>
      <c r="B1994" s="1" t="s">
        <v>2314</v>
      </c>
      <c r="C1994" s="1" t="s">
        <v>3984</v>
      </c>
      <c r="D1994" s="1" t="s">
        <v>3996</v>
      </c>
      <c r="E1994" s="21" t="s">
        <v>3997</v>
      </c>
      <c r="F1994" s="1">
        <v>1</v>
      </c>
      <c r="G1994" s="1">
        <v>1</v>
      </c>
      <c r="H1994" s="1">
        <v>114</v>
      </c>
      <c r="I1994" s="1">
        <v>280</v>
      </c>
      <c r="J1994" s="1">
        <v>70</v>
      </c>
      <c r="K1994" s="72" t="s">
        <v>6455</v>
      </c>
      <c r="L1994" s="81"/>
      <c r="M1994" s="78"/>
    </row>
    <row r="1995" spans="1:13">
      <c r="A1995" s="1">
        <v>100012208</v>
      </c>
      <c r="B1995" s="1" t="s">
        <v>2314</v>
      </c>
      <c r="C1995" s="1" t="s">
        <v>3984</v>
      </c>
      <c r="D1995" s="1" t="s">
        <v>271</v>
      </c>
      <c r="E1995" s="21" t="s">
        <v>3998</v>
      </c>
      <c r="F1995" s="1">
        <v>1</v>
      </c>
      <c r="G1995" s="1">
        <v>1</v>
      </c>
      <c r="H1995" s="1">
        <v>505</v>
      </c>
      <c r="I1995" s="1">
        <v>570</v>
      </c>
      <c r="J1995" s="1">
        <v>140</v>
      </c>
      <c r="K1995" s="72" t="s">
        <v>6455</v>
      </c>
      <c r="L1995" s="81"/>
      <c r="M1995" s="78"/>
    </row>
    <row r="1996" spans="1:13">
      <c r="A1996" s="1">
        <v>100012209</v>
      </c>
      <c r="B1996" s="1" t="s">
        <v>2314</v>
      </c>
      <c r="C1996" s="1" t="s">
        <v>3984</v>
      </c>
      <c r="D1996" s="1" t="s">
        <v>46</v>
      </c>
      <c r="E1996" s="21" t="s">
        <v>3999</v>
      </c>
      <c r="F1996" s="1">
        <v>1</v>
      </c>
      <c r="G1996" s="1">
        <v>1</v>
      </c>
      <c r="H1996" s="1">
        <v>86</v>
      </c>
      <c r="I1996" s="1">
        <v>230</v>
      </c>
      <c r="J1996" s="1">
        <v>60</v>
      </c>
      <c r="K1996" s="72" t="s">
        <v>6455</v>
      </c>
      <c r="L1996" s="81"/>
      <c r="M1996" s="78"/>
    </row>
    <row r="1997" spans="1:13">
      <c r="A1997" s="1">
        <v>100012212</v>
      </c>
      <c r="B1997" s="1" t="s">
        <v>2314</v>
      </c>
      <c r="C1997" s="1" t="s">
        <v>3984</v>
      </c>
      <c r="D1997" s="1" t="s">
        <v>12</v>
      </c>
      <c r="E1997" s="21" t="s">
        <v>4000</v>
      </c>
      <c r="F1997" s="1">
        <v>1</v>
      </c>
      <c r="G1997" s="1">
        <v>1</v>
      </c>
      <c r="H1997" s="1">
        <v>553</v>
      </c>
      <c r="I1997" s="1">
        <v>570</v>
      </c>
      <c r="J1997" s="1">
        <v>140</v>
      </c>
      <c r="K1997" s="72" t="s">
        <v>6455</v>
      </c>
      <c r="L1997" s="81"/>
      <c r="M1997" s="78"/>
    </row>
    <row r="1998" spans="1:13">
      <c r="A1998" s="1">
        <v>100012217</v>
      </c>
      <c r="B1998" s="1" t="s">
        <v>2314</v>
      </c>
      <c r="C1998" s="1" t="s">
        <v>3984</v>
      </c>
      <c r="D1998" s="1" t="s">
        <v>12</v>
      </c>
      <c r="E1998" s="21" t="s">
        <v>4002</v>
      </c>
      <c r="F1998" s="1">
        <v>1</v>
      </c>
      <c r="G1998" s="1">
        <v>1</v>
      </c>
      <c r="H1998" s="1">
        <v>461</v>
      </c>
      <c r="I1998" s="1">
        <v>470</v>
      </c>
      <c r="J1998" s="1">
        <v>120</v>
      </c>
      <c r="K1998" s="72" t="s">
        <v>6455</v>
      </c>
      <c r="L1998" s="81"/>
      <c r="M1998" s="78"/>
    </row>
    <row r="1999" spans="1:13">
      <c r="A1999" s="1">
        <v>100012223</v>
      </c>
      <c r="B1999" s="1" t="s">
        <v>2314</v>
      </c>
      <c r="C1999" s="1" t="s">
        <v>3984</v>
      </c>
      <c r="D1999" s="1" t="s">
        <v>4003</v>
      </c>
      <c r="E1999" s="21" t="s">
        <v>4004</v>
      </c>
      <c r="F1999" s="1">
        <v>1</v>
      </c>
      <c r="G1999" s="1">
        <v>1</v>
      </c>
      <c r="H1999" s="1">
        <v>164</v>
      </c>
      <c r="I1999" s="1">
        <v>280</v>
      </c>
      <c r="J1999" s="1">
        <v>70</v>
      </c>
      <c r="K1999" s="72" t="s">
        <v>6455</v>
      </c>
      <c r="L1999" s="81"/>
      <c r="M1999" s="78"/>
    </row>
    <row r="2000" spans="1:13">
      <c r="A2000" s="1">
        <v>100012237</v>
      </c>
      <c r="B2000" s="1" t="s">
        <v>2314</v>
      </c>
      <c r="C2000" s="1" t="s">
        <v>3984</v>
      </c>
      <c r="D2000" s="1" t="s">
        <v>4013</v>
      </c>
      <c r="E2000" s="21" t="s">
        <v>4004</v>
      </c>
      <c r="F2000" s="1">
        <v>1</v>
      </c>
      <c r="G2000" s="1">
        <v>1</v>
      </c>
      <c r="H2000" s="1">
        <v>465</v>
      </c>
      <c r="I2000" s="1">
        <v>470</v>
      </c>
      <c r="J2000" s="1">
        <v>120</v>
      </c>
      <c r="K2000" s="72" t="s">
        <v>6455</v>
      </c>
      <c r="L2000" s="81"/>
      <c r="M2000" s="78"/>
    </row>
    <row r="2001" spans="1:13">
      <c r="A2001" s="1">
        <v>100012238</v>
      </c>
      <c r="B2001" s="1" t="s">
        <v>2314</v>
      </c>
      <c r="C2001" s="1" t="s">
        <v>3984</v>
      </c>
      <c r="D2001" s="1" t="s">
        <v>4014</v>
      </c>
      <c r="E2001" s="21" t="s">
        <v>4015</v>
      </c>
      <c r="F2001" s="1">
        <v>1</v>
      </c>
      <c r="G2001" s="1">
        <v>1</v>
      </c>
      <c r="H2001" s="1">
        <v>223</v>
      </c>
      <c r="I2001" s="1">
        <v>400</v>
      </c>
      <c r="J2001" s="1">
        <v>100</v>
      </c>
      <c r="K2001" s="72" t="s">
        <v>6455</v>
      </c>
      <c r="L2001" s="81"/>
      <c r="M2001" s="78"/>
    </row>
    <row r="2002" spans="1:13">
      <c r="A2002" s="1">
        <v>100012241</v>
      </c>
      <c r="B2002" s="1" t="s">
        <v>2314</v>
      </c>
      <c r="C2002" s="1" t="s">
        <v>3984</v>
      </c>
      <c r="D2002" s="1" t="s">
        <v>4016</v>
      </c>
      <c r="E2002" s="21" t="s">
        <v>4017</v>
      </c>
      <c r="F2002" s="1">
        <v>2</v>
      </c>
      <c r="G2002" s="1">
        <v>1</v>
      </c>
      <c r="H2002" s="1">
        <v>237</v>
      </c>
      <c r="I2002" s="1">
        <v>400</v>
      </c>
      <c r="J2002" s="1">
        <v>100</v>
      </c>
      <c r="K2002" s="72" t="s">
        <v>6455</v>
      </c>
      <c r="L2002" s="81"/>
      <c r="M2002" s="78"/>
    </row>
    <row r="2003" spans="1:13">
      <c r="A2003" s="1">
        <v>100012241</v>
      </c>
      <c r="B2003" s="1" t="s">
        <v>2314</v>
      </c>
      <c r="C2003" s="1" t="s">
        <v>3984</v>
      </c>
      <c r="D2003" s="1" t="s">
        <v>4016</v>
      </c>
      <c r="E2003" s="21" t="s">
        <v>5861</v>
      </c>
      <c r="F2003" s="1">
        <v>2</v>
      </c>
      <c r="G2003" s="1">
        <v>1</v>
      </c>
      <c r="H2003" s="1">
        <v>12</v>
      </c>
      <c r="I2003" s="1">
        <v>100</v>
      </c>
      <c r="J2003" s="1">
        <v>25</v>
      </c>
      <c r="K2003" s="72" t="s">
        <v>6455</v>
      </c>
      <c r="L2003" s="81"/>
      <c r="M2003" s="78"/>
    </row>
    <row r="2004" spans="1:13">
      <c r="A2004" s="1">
        <v>100012256</v>
      </c>
      <c r="B2004" s="1" t="s">
        <v>2314</v>
      </c>
      <c r="C2004" s="1" t="s">
        <v>3984</v>
      </c>
      <c r="D2004" s="1" t="s">
        <v>12</v>
      </c>
      <c r="E2004" s="21" t="s">
        <v>4024</v>
      </c>
      <c r="F2004" s="1">
        <v>1</v>
      </c>
      <c r="G2004" s="1">
        <v>1</v>
      </c>
      <c r="H2004" s="1">
        <v>359</v>
      </c>
      <c r="I2004" s="1">
        <v>470</v>
      </c>
      <c r="J2004" s="1">
        <v>120</v>
      </c>
      <c r="K2004" s="72" t="s">
        <v>6455</v>
      </c>
      <c r="L2004" s="81"/>
      <c r="M2004" s="78"/>
    </row>
    <row r="2005" spans="1:13">
      <c r="A2005" s="1">
        <v>100012282</v>
      </c>
      <c r="B2005" s="1" t="s">
        <v>2314</v>
      </c>
      <c r="C2005" s="1" t="s">
        <v>3984</v>
      </c>
      <c r="D2005" s="1" t="s">
        <v>12</v>
      </c>
      <c r="E2005" s="21" t="s">
        <v>4029</v>
      </c>
      <c r="F2005" s="1">
        <v>1</v>
      </c>
      <c r="G2005" s="1">
        <v>1</v>
      </c>
      <c r="H2005" s="1">
        <v>326</v>
      </c>
      <c r="I2005" s="1">
        <v>470</v>
      </c>
      <c r="J2005" s="1">
        <v>120</v>
      </c>
      <c r="K2005" s="72" t="s">
        <v>6455</v>
      </c>
      <c r="L2005" s="81"/>
      <c r="M2005" s="78"/>
    </row>
    <row r="2006" spans="1:13">
      <c r="A2006" s="1">
        <v>100012287</v>
      </c>
      <c r="B2006" s="1" t="s">
        <v>2314</v>
      </c>
      <c r="C2006" s="1" t="s">
        <v>3984</v>
      </c>
      <c r="D2006" s="1" t="s">
        <v>12</v>
      </c>
      <c r="E2006" s="21" t="s">
        <v>4031</v>
      </c>
      <c r="F2006" s="1">
        <v>1</v>
      </c>
      <c r="G2006" s="1">
        <v>1</v>
      </c>
      <c r="H2006" s="1">
        <v>396</v>
      </c>
      <c r="I2006" s="1">
        <v>470</v>
      </c>
      <c r="J2006" s="1">
        <v>120</v>
      </c>
      <c r="K2006" s="72" t="s">
        <v>6455</v>
      </c>
      <c r="L2006" s="81"/>
      <c r="M2006" s="78"/>
    </row>
    <row r="2007" spans="1:13">
      <c r="A2007" s="1">
        <v>100012293</v>
      </c>
      <c r="B2007" s="1" t="s">
        <v>2314</v>
      </c>
      <c r="C2007" s="1" t="s">
        <v>3984</v>
      </c>
      <c r="D2007" s="1" t="s">
        <v>176</v>
      </c>
      <c r="E2007" s="21" t="s">
        <v>4032</v>
      </c>
      <c r="F2007" s="1">
        <v>2</v>
      </c>
      <c r="G2007" s="1">
        <v>1</v>
      </c>
      <c r="H2007" s="1">
        <v>258</v>
      </c>
      <c r="I2007" s="1">
        <v>400</v>
      </c>
      <c r="J2007" s="1">
        <v>100</v>
      </c>
      <c r="K2007" s="72" t="s">
        <v>6455</v>
      </c>
      <c r="L2007" s="81"/>
      <c r="M2007" s="78"/>
    </row>
    <row r="2008" spans="1:13">
      <c r="A2008" s="1">
        <v>100012293</v>
      </c>
      <c r="B2008" s="1" t="s">
        <v>2314</v>
      </c>
      <c r="C2008" s="1" t="s">
        <v>3984</v>
      </c>
      <c r="D2008" s="1" t="s">
        <v>176</v>
      </c>
      <c r="E2008" s="21" t="s">
        <v>5575</v>
      </c>
      <c r="F2008" s="1">
        <v>2</v>
      </c>
      <c r="G2008" s="1">
        <v>1</v>
      </c>
      <c r="H2008" s="1">
        <v>97</v>
      </c>
      <c r="I2008" s="1">
        <v>230</v>
      </c>
      <c r="J2008" s="1">
        <v>60</v>
      </c>
      <c r="K2008" s="72" t="s">
        <v>6455</v>
      </c>
      <c r="L2008" s="81"/>
      <c r="M2008" s="78"/>
    </row>
    <row r="2009" spans="1:13">
      <c r="A2009" s="1">
        <v>100012301</v>
      </c>
      <c r="B2009" s="1" t="s">
        <v>2314</v>
      </c>
      <c r="C2009" s="1" t="s">
        <v>3984</v>
      </c>
      <c r="D2009" s="1" t="s">
        <v>446</v>
      </c>
      <c r="E2009" s="21" t="s">
        <v>4035</v>
      </c>
      <c r="F2009" s="1">
        <v>1</v>
      </c>
      <c r="G2009" s="1">
        <v>3</v>
      </c>
      <c r="H2009" s="1">
        <v>43</v>
      </c>
      <c r="I2009" s="1">
        <v>150</v>
      </c>
      <c r="J2009" s="1">
        <v>40</v>
      </c>
      <c r="K2009" s="72" t="s">
        <v>6455</v>
      </c>
      <c r="L2009" s="81"/>
      <c r="M2009" s="78"/>
    </row>
    <row r="2010" spans="1:13">
      <c r="A2010" s="1">
        <v>100012305</v>
      </c>
      <c r="B2010" s="1" t="s">
        <v>2314</v>
      </c>
      <c r="C2010" s="1" t="s">
        <v>3984</v>
      </c>
      <c r="D2010" s="1" t="s">
        <v>12</v>
      </c>
      <c r="E2010" s="21" t="s">
        <v>4037</v>
      </c>
      <c r="F2010" s="1">
        <v>1</v>
      </c>
      <c r="G2010" s="1">
        <v>1</v>
      </c>
      <c r="H2010" s="1">
        <v>330</v>
      </c>
      <c r="I2010" s="1">
        <v>470</v>
      </c>
      <c r="J2010" s="1">
        <v>120</v>
      </c>
      <c r="K2010" s="72" t="s">
        <v>6455</v>
      </c>
      <c r="L2010" s="81"/>
      <c r="M2010" s="78"/>
    </row>
    <row r="2011" spans="1:13">
      <c r="A2011" s="1">
        <v>100012334</v>
      </c>
      <c r="B2011" s="1" t="s">
        <v>2314</v>
      </c>
      <c r="C2011" s="1" t="s">
        <v>4040</v>
      </c>
      <c r="D2011" s="1" t="s">
        <v>12</v>
      </c>
      <c r="E2011" s="21" t="s">
        <v>4039</v>
      </c>
      <c r="F2011" s="1">
        <v>1</v>
      </c>
      <c r="G2011" s="1">
        <v>1</v>
      </c>
      <c r="H2011" s="1">
        <v>305</v>
      </c>
      <c r="I2011" s="1">
        <v>470</v>
      </c>
      <c r="J2011" s="1">
        <v>120</v>
      </c>
      <c r="K2011" s="72" t="s">
        <v>6455</v>
      </c>
      <c r="L2011" s="81"/>
      <c r="M2011" s="78"/>
    </row>
    <row r="2012" spans="1:13">
      <c r="A2012" s="1">
        <v>100012345</v>
      </c>
      <c r="B2012" s="1" t="s">
        <v>2314</v>
      </c>
      <c r="C2012" s="1" t="s">
        <v>4040</v>
      </c>
      <c r="D2012" s="1" t="s">
        <v>12</v>
      </c>
      <c r="E2012" s="21" t="s">
        <v>4042</v>
      </c>
      <c r="F2012" s="1">
        <v>1</v>
      </c>
      <c r="G2012" s="1">
        <v>1</v>
      </c>
      <c r="H2012" s="1">
        <v>341</v>
      </c>
      <c r="I2012" s="1">
        <v>470</v>
      </c>
      <c r="J2012" s="1">
        <v>120</v>
      </c>
      <c r="K2012" s="72" t="s">
        <v>6455</v>
      </c>
      <c r="L2012" s="81"/>
      <c r="M2012" s="78"/>
    </row>
    <row r="2013" spans="1:13">
      <c r="A2013" s="1">
        <v>100012352</v>
      </c>
      <c r="B2013" s="1" t="s">
        <v>2314</v>
      </c>
      <c r="C2013" s="1" t="s">
        <v>4040</v>
      </c>
      <c r="D2013" s="1" t="s">
        <v>4043</v>
      </c>
      <c r="E2013" s="21" t="s">
        <v>4044</v>
      </c>
      <c r="F2013" s="1">
        <v>1</v>
      </c>
      <c r="G2013" s="1">
        <v>1</v>
      </c>
      <c r="H2013" s="1">
        <v>92</v>
      </c>
      <c r="I2013" s="1">
        <v>230</v>
      </c>
      <c r="J2013" s="1">
        <v>60</v>
      </c>
      <c r="K2013" s="72" t="s">
        <v>6455</v>
      </c>
      <c r="L2013" s="81"/>
      <c r="M2013" s="78"/>
    </row>
    <row r="2014" spans="1:13">
      <c r="A2014" s="1">
        <v>100012358</v>
      </c>
      <c r="B2014" s="1" t="s">
        <v>2314</v>
      </c>
      <c r="C2014" s="1" t="s">
        <v>4047</v>
      </c>
      <c r="D2014" s="1" t="s">
        <v>12</v>
      </c>
      <c r="E2014" s="21" t="s">
        <v>4046</v>
      </c>
      <c r="F2014" s="1">
        <v>1</v>
      </c>
      <c r="G2014" s="1">
        <v>1</v>
      </c>
      <c r="H2014" s="1">
        <v>151</v>
      </c>
      <c r="I2014" s="1">
        <v>280</v>
      </c>
      <c r="J2014" s="1">
        <v>70</v>
      </c>
      <c r="K2014" s="72" t="s">
        <v>6455</v>
      </c>
      <c r="L2014" s="81"/>
      <c r="M2014" s="78"/>
    </row>
    <row r="2015" spans="1:13">
      <c r="A2015" s="1">
        <v>100012365</v>
      </c>
      <c r="B2015" s="1" t="s">
        <v>2314</v>
      </c>
      <c r="C2015" s="1" t="s">
        <v>4047</v>
      </c>
      <c r="D2015" s="1" t="s">
        <v>176</v>
      </c>
      <c r="E2015" s="21" t="s">
        <v>4049</v>
      </c>
      <c r="F2015" s="1">
        <v>1</v>
      </c>
      <c r="G2015" s="1">
        <v>1</v>
      </c>
      <c r="H2015" s="1">
        <v>34</v>
      </c>
      <c r="I2015" s="1">
        <v>150</v>
      </c>
      <c r="J2015" s="1">
        <v>40</v>
      </c>
      <c r="K2015" s="72" t="s">
        <v>6455</v>
      </c>
      <c r="L2015" s="81"/>
      <c r="M2015" s="78"/>
    </row>
    <row r="2016" spans="1:13">
      <c r="A2016" s="1">
        <v>100012372</v>
      </c>
      <c r="B2016" s="1" t="s">
        <v>2314</v>
      </c>
      <c r="C2016" s="1" t="s">
        <v>4047</v>
      </c>
      <c r="D2016" s="1" t="s">
        <v>12</v>
      </c>
      <c r="E2016" s="21" t="s">
        <v>4050</v>
      </c>
      <c r="F2016" s="1">
        <v>1</v>
      </c>
      <c r="G2016" s="1">
        <v>1</v>
      </c>
      <c r="H2016" s="1">
        <v>80</v>
      </c>
      <c r="I2016" s="1">
        <v>230</v>
      </c>
      <c r="J2016" s="1">
        <v>60</v>
      </c>
      <c r="K2016" s="72" t="s">
        <v>6455</v>
      </c>
      <c r="L2016" s="81"/>
      <c r="M2016" s="78"/>
    </row>
    <row r="2017" spans="1:13">
      <c r="A2017" s="1">
        <v>100012378</v>
      </c>
      <c r="B2017" s="1" t="s">
        <v>2314</v>
      </c>
      <c r="C2017" s="1" t="s">
        <v>4047</v>
      </c>
      <c r="D2017" s="1" t="s">
        <v>12</v>
      </c>
      <c r="E2017" s="21" t="s">
        <v>4052</v>
      </c>
      <c r="F2017" s="1">
        <v>1</v>
      </c>
      <c r="G2017" s="1">
        <v>1</v>
      </c>
      <c r="H2017" s="1">
        <v>514</v>
      </c>
      <c r="I2017" s="1">
        <v>570</v>
      </c>
      <c r="J2017" s="1">
        <v>140</v>
      </c>
      <c r="K2017" s="72" t="s">
        <v>6455</v>
      </c>
      <c r="L2017" s="81"/>
      <c r="M2017" s="78"/>
    </row>
    <row r="2018" spans="1:13">
      <c r="A2018" s="1">
        <v>100012382</v>
      </c>
      <c r="B2018" s="1" t="s">
        <v>2314</v>
      </c>
      <c r="C2018" s="1" t="s">
        <v>4047</v>
      </c>
      <c r="D2018" s="1" t="s">
        <v>12</v>
      </c>
      <c r="E2018" s="21" t="s">
        <v>4054</v>
      </c>
      <c r="F2018" s="1">
        <v>1</v>
      </c>
      <c r="G2018" s="1">
        <v>1</v>
      </c>
      <c r="H2018" s="1">
        <v>266</v>
      </c>
      <c r="I2018" s="1">
        <v>400</v>
      </c>
      <c r="J2018" s="1">
        <v>100</v>
      </c>
      <c r="K2018" s="72" t="s">
        <v>6455</v>
      </c>
      <c r="L2018" s="81"/>
      <c r="M2018" s="78"/>
    </row>
    <row r="2019" spans="1:13">
      <c r="A2019" s="1">
        <v>100012386</v>
      </c>
      <c r="B2019" s="1" t="s">
        <v>2314</v>
      </c>
      <c r="C2019" s="1" t="s">
        <v>4047</v>
      </c>
      <c r="D2019" s="1" t="s">
        <v>176</v>
      </c>
      <c r="E2019" s="21" t="s">
        <v>4056</v>
      </c>
      <c r="F2019" s="1">
        <v>1</v>
      </c>
      <c r="G2019" s="1">
        <v>1</v>
      </c>
      <c r="H2019" s="1">
        <v>10</v>
      </c>
      <c r="I2019" s="1">
        <v>100</v>
      </c>
      <c r="J2019" s="1">
        <v>25</v>
      </c>
      <c r="K2019" s="72" t="s">
        <v>6455</v>
      </c>
      <c r="L2019" s="81"/>
      <c r="M2019" s="78"/>
    </row>
    <row r="2020" spans="1:13">
      <c r="A2020" s="1">
        <v>100012392</v>
      </c>
      <c r="B2020" s="1" t="s">
        <v>2314</v>
      </c>
      <c r="C2020" s="1" t="s">
        <v>4047</v>
      </c>
      <c r="D2020" s="1" t="s">
        <v>4058</v>
      </c>
      <c r="E2020" s="21" t="s">
        <v>4654</v>
      </c>
      <c r="F2020" s="1">
        <v>2</v>
      </c>
      <c r="G2020" s="1">
        <v>1</v>
      </c>
      <c r="H2020" s="1">
        <v>34</v>
      </c>
      <c r="I2020" s="1">
        <v>150</v>
      </c>
      <c r="J2020" s="1">
        <v>40</v>
      </c>
      <c r="K2020" s="72" t="s">
        <v>6455</v>
      </c>
      <c r="L2020" s="81"/>
      <c r="M2020" s="78"/>
    </row>
    <row r="2021" spans="1:13">
      <c r="A2021" s="1">
        <v>100012392</v>
      </c>
      <c r="B2021" s="1" t="s">
        <v>2314</v>
      </c>
      <c r="C2021" s="1" t="s">
        <v>4047</v>
      </c>
      <c r="D2021" s="1" t="s">
        <v>4058</v>
      </c>
      <c r="E2021" s="21" t="s">
        <v>4059</v>
      </c>
      <c r="F2021" s="1">
        <v>2</v>
      </c>
      <c r="G2021" s="1">
        <v>1</v>
      </c>
      <c r="H2021" s="1">
        <v>233</v>
      </c>
      <c r="I2021" s="1">
        <v>400</v>
      </c>
      <c r="J2021" s="1">
        <v>100</v>
      </c>
      <c r="K2021" s="72" t="s">
        <v>6455</v>
      </c>
      <c r="L2021" s="81"/>
      <c r="M2021" s="78"/>
    </row>
    <row r="2022" spans="1:13">
      <c r="A2022" s="1">
        <v>100012394</v>
      </c>
      <c r="B2022" s="1" t="s">
        <v>2314</v>
      </c>
      <c r="C2022" s="1" t="s">
        <v>4047</v>
      </c>
      <c r="D2022" s="1" t="s">
        <v>150</v>
      </c>
      <c r="E2022" s="21" t="s">
        <v>4061</v>
      </c>
      <c r="F2022" s="1">
        <v>1</v>
      </c>
      <c r="G2022" s="1">
        <v>1</v>
      </c>
      <c r="H2022" s="1">
        <v>89</v>
      </c>
      <c r="I2022" s="1">
        <v>230</v>
      </c>
      <c r="J2022" s="1">
        <v>60</v>
      </c>
      <c r="K2022" s="72" t="s">
        <v>6455</v>
      </c>
      <c r="L2022" s="81"/>
      <c r="M2022" s="78"/>
    </row>
    <row r="2023" spans="1:13">
      <c r="A2023" s="1">
        <v>100012396</v>
      </c>
      <c r="B2023" s="1" t="s">
        <v>2314</v>
      </c>
      <c r="C2023" s="1" t="s">
        <v>4047</v>
      </c>
      <c r="D2023" s="1" t="s">
        <v>176</v>
      </c>
      <c r="E2023" s="21" t="s">
        <v>4063</v>
      </c>
      <c r="F2023" s="1">
        <v>1</v>
      </c>
      <c r="G2023" s="1">
        <v>1</v>
      </c>
      <c r="H2023" s="1">
        <v>22</v>
      </c>
      <c r="I2023" s="1">
        <v>100</v>
      </c>
      <c r="J2023" s="1">
        <v>25</v>
      </c>
      <c r="K2023" s="72" t="s">
        <v>6455</v>
      </c>
      <c r="L2023" s="81"/>
      <c r="M2023" s="78"/>
    </row>
    <row r="2024" spans="1:13">
      <c r="A2024" s="1">
        <v>100012416</v>
      </c>
      <c r="B2024" s="1" t="s">
        <v>2314</v>
      </c>
      <c r="C2024" s="1" t="s">
        <v>4047</v>
      </c>
      <c r="D2024" s="1" t="s">
        <v>176</v>
      </c>
      <c r="E2024" s="21" t="s">
        <v>4069</v>
      </c>
      <c r="F2024" s="1">
        <v>1</v>
      </c>
      <c r="G2024" s="1">
        <v>1</v>
      </c>
      <c r="H2024" s="1">
        <v>908</v>
      </c>
      <c r="I2024" s="1">
        <v>740</v>
      </c>
      <c r="J2024" s="1">
        <v>190</v>
      </c>
      <c r="K2024" s="72" t="s">
        <v>6455</v>
      </c>
      <c r="L2024" s="81"/>
      <c r="M2024" s="78"/>
    </row>
    <row r="2025" spans="1:13">
      <c r="A2025" s="1">
        <v>100012419</v>
      </c>
      <c r="B2025" s="1" t="s">
        <v>2314</v>
      </c>
      <c r="C2025" s="1" t="s">
        <v>4047</v>
      </c>
      <c r="D2025" s="1" t="s">
        <v>176</v>
      </c>
      <c r="E2025" s="21" t="s">
        <v>4071</v>
      </c>
      <c r="F2025" s="1">
        <v>1</v>
      </c>
      <c r="G2025" s="1">
        <v>1</v>
      </c>
      <c r="H2025" s="1">
        <v>719</v>
      </c>
      <c r="I2025" s="1">
        <v>740</v>
      </c>
      <c r="J2025" s="1">
        <v>190</v>
      </c>
      <c r="K2025" s="72" t="s">
        <v>6455</v>
      </c>
      <c r="L2025" s="81"/>
      <c r="M2025" s="78"/>
    </row>
    <row r="2026" spans="1:13">
      <c r="A2026" s="1">
        <v>100012424</v>
      </c>
      <c r="B2026" s="1" t="s">
        <v>2314</v>
      </c>
      <c r="C2026" s="1" t="s">
        <v>4047</v>
      </c>
      <c r="D2026" s="1" t="s">
        <v>176</v>
      </c>
      <c r="E2026" s="21" t="s">
        <v>4072</v>
      </c>
      <c r="F2026" s="1">
        <v>1</v>
      </c>
      <c r="G2026" s="1">
        <v>1</v>
      </c>
      <c r="H2026" s="1">
        <v>597</v>
      </c>
      <c r="I2026" s="1">
        <v>570</v>
      </c>
      <c r="J2026" s="1">
        <v>140</v>
      </c>
      <c r="K2026" s="72" t="s">
        <v>6455</v>
      </c>
      <c r="L2026" s="81"/>
      <c r="M2026" s="78"/>
    </row>
    <row r="2027" spans="1:13">
      <c r="A2027" s="1">
        <v>100012431</v>
      </c>
      <c r="B2027" s="1" t="s">
        <v>2314</v>
      </c>
      <c r="C2027" s="1" t="s">
        <v>4047</v>
      </c>
      <c r="D2027" s="1" t="s">
        <v>176</v>
      </c>
      <c r="E2027" s="21" t="s">
        <v>4073</v>
      </c>
      <c r="F2027" s="1">
        <v>1</v>
      </c>
      <c r="G2027" s="1">
        <v>1</v>
      </c>
      <c r="H2027" s="1">
        <v>641</v>
      </c>
      <c r="I2027" s="1">
        <v>570</v>
      </c>
      <c r="J2027" s="1">
        <v>140</v>
      </c>
      <c r="K2027" s="72" t="s">
        <v>6455</v>
      </c>
      <c r="L2027" s="81"/>
      <c r="M2027" s="78"/>
    </row>
    <row r="2028" spans="1:13">
      <c r="A2028" s="1">
        <v>100012434</v>
      </c>
      <c r="B2028" s="1" t="s">
        <v>2314</v>
      </c>
      <c r="C2028" s="1" t="s">
        <v>4047</v>
      </c>
      <c r="D2028" s="1" t="s">
        <v>18</v>
      </c>
      <c r="E2028" s="21" t="s">
        <v>4074</v>
      </c>
      <c r="F2028" s="1">
        <v>1</v>
      </c>
      <c r="G2028" s="1">
        <v>1</v>
      </c>
      <c r="H2028" s="1">
        <v>543</v>
      </c>
      <c r="I2028" s="1">
        <v>800</v>
      </c>
      <c r="J2028" s="1">
        <v>200</v>
      </c>
      <c r="K2028" s="72" t="s">
        <v>6053</v>
      </c>
      <c r="L2028" s="81"/>
      <c r="M2028" s="78"/>
    </row>
    <row r="2029" spans="1:13">
      <c r="A2029" s="1">
        <v>100012436</v>
      </c>
      <c r="B2029" s="1" t="s">
        <v>2314</v>
      </c>
      <c r="C2029" s="1" t="s">
        <v>4047</v>
      </c>
      <c r="D2029" s="1" t="s">
        <v>390</v>
      </c>
      <c r="E2029" s="21" t="s">
        <v>4075</v>
      </c>
      <c r="F2029" s="1">
        <v>1</v>
      </c>
      <c r="G2029" s="1">
        <v>1</v>
      </c>
      <c r="H2029" s="1">
        <v>321</v>
      </c>
      <c r="I2029" s="1">
        <v>800</v>
      </c>
      <c r="J2029" s="1">
        <v>200</v>
      </c>
      <c r="K2029" s="72" t="s">
        <v>6053</v>
      </c>
      <c r="L2029" s="81"/>
      <c r="M2029" s="78"/>
    </row>
    <row r="2030" spans="1:13">
      <c r="A2030" s="1">
        <v>100012442</v>
      </c>
      <c r="B2030" s="1" t="s">
        <v>2314</v>
      </c>
      <c r="C2030" s="1" t="s">
        <v>4047</v>
      </c>
      <c r="D2030" s="1" t="s">
        <v>167</v>
      </c>
      <c r="E2030" s="21" t="s">
        <v>4077</v>
      </c>
      <c r="F2030" s="1">
        <v>1</v>
      </c>
      <c r="G2030" s="1">
        <v>1</v>
      </c>
      <c r="H2030" s="1">
        <v>300</v>
      </c>
      <c r="I2030" s="1">
        <v>470</v>
      </c>
      <c r="J2030" s="1">
        <v>120</v>
      </c>
      <c r="K2030" s="72" t="s">
        <v>6455</v>
      </c>
      <c r="L2030" s="81"/>
      <c r="M2030" s="78"/>
    </row>
    <row r="2031" spans="1:13">
      <c r="A2031" s="1">
        <v>100012443</v>
      </c>
      <c r="B2031" s="1" t="s">
        <v>2314</v>
      </c>
      <c r="C2031" s="1" t="s">
        <v>4047</v>
      </c>
      <c r="D2031" s="1" t="s">
        <v>4078</v>
      </c>
      <c r="E2031" s="21" t="s">
        <v>4079</v>
      </c>
      <c r="F2031" s="1">
        <v>1</v>
      </c>
      <c r="G2031" s="1">
        <v>1</v>
      </c>
      <c r="H2031" s="1">
        <v>478</v>
      </c>
      <c r="I2031" s="1">
        <v>470</v>
      </c>
      <c r="J2031" s="1">
        <v>120</v>
      </c>
      <c r="K2031" s="72" t="s">
        <v>6455</v>
      </c>
      <c r="L2031" s="81"/>
      <c r="M2031" s="78"/>
    </row>
    <row r="2032" spans="1:13">
      <c r="A2032" s="1">
        <v>100012445</v>
      </c>
      <c r="B2032" s="1" t="s">
        <v>2314</v>
      </c>
      <c r="C2032" s="1" t="s">
        <v>4047</v>
      </c>
      <c r="D2032" s="1" t="s">
        <v>100</v>
      </c>
      <c r="E2032" s="21" t="s">
        <v>4080</v>
      </c>
      <c r="F2032" s="1">
        <v>1</v>
      </c>
      <c r="G2032" s="1">
        <v>1</v>
      </c>
      <c r="H2032" s="1">
        <v>363</v>
      </c>
      <c r="I2032" s="1">
        <v>470</v>
      </c>
      <c r="J2032" s="1">
        <v>120</v>
      </c>
      <c r="K2032" s="72" t="s">
        <v>6455</v>
      </c>
      <c r="L2032" s="81"/>
      <c r="M2032" s="78"/>
    </row>
    <row r="2033" spans="1:13">
      <c r="A2033" s="1">
        <v>100012447</v>
      </c>
      <c r="B2033" s="1" t="s">
        <v>2314</v>
      </c>
      <c r="C2033" s="1" t="s">
        <v>4047</v>
      </c>
      <c r="D2033" s="1" t="s">
        <v>4081</v>
      </c>
      <c r="E2033" s="21" t="s">
        <v>4082</v>
      </c>
      <c r="F2033" s="1">
        <v>1</v>
      </c>
      <c r="G2033" s="1">
        <v>1</v>
      </c>
      <c r="H2033" s="1">
        <v>427</v>
      </c>
      <c r="I2033" s="1">
        <v>470</v>
      </c>
      <c r="J2033" s="1">
        <v>120</v>
      </c>
      <c r="K2033" s="72" t="s">
        <v>6455</v>
      </c>
      <c r="L2033" s="81"/>
      <c r="M2033" s="78"/>
    </row>
    <row r="2034" spans="1:13">
      <c r="A2034" s="1">
        <v>100012463</v>
      </c>
      <c r="B2034" s="1" t="s">
        <v>2314</v>
      </c>
      <c r="C2034" s="1" t="s">
        <v>4047</v>
      </c>
      <c r="D2034" s="1" t="s">
        <v>673</v>
      </c>
      <c r="E2034" s="21" t="s">
        <v>4084</v>
      </c>
      <c r="F2034" s="1">
        <v>1</v>
      </c>
      <c r="G2034" s="1">
        <v>1</v>
      </c>
      <c r="H2034" s="1">
        <v>123</v>
      </c>
      <c r="I2034" s="1">
        <v>280</v>
      </c>
      <c r="J2034" s="1">
        <v>70</v>
      </c>
      <c r="K2034" s="72" t="s">
        <v>6455</v>
      </c>
      <c r="L2034" s="81"/>
      <c r="M2034" s="78"/>
    </row>
    <row r="2035" spans="1:13">
      <c r="A2035" s="1">
        <v>100012467</v>
      </c>
      <c r="B2035" s="1" t="s">
        <v>2314</v>
      </c>
      <c r="C2035" s="1" t="s">
        <v>4047</v>
      </c>
      <c r="D2035" s="1" t="s">
        <v>176</v>
      </c>
      <c r="E2035" s="21" t="s">
        <v>4085</v>
      </c>
      <c r="F2035" s="1">
        <v>1</v>
      </c>
      <c r="G2035" s="1">
        <v>1</v>
      </c>
      <c r="H2035" s="1">
        <v>529</v>
      </c>
      <c r="I2035" s="1">
        <v>570</v>
      </c>
      <c r="J2035" s="1">
        <v>140</v>
      </c>
      <c r="K2035" s="72" t="s">
        <v>6455</v>
      </c>
      <c r="L2035" s="81"/>
      <c r="M2035" s="78"/>
    </row>
    <row r="2036" spans="1:13">
      <c r="A2036" s="1">
        <v>100012473</v>
      </c>
      <c r="B2036" s="1" t="s">
        <v>2314</v>
      </c>
      <c r="C2036" s="1" t="s">
        <v>4047</v>
      </c>
      <c r="D2036" s="1" t="s">
        <v>120</v>
      </c>
      <c r="E2036" s="21" t="s">
        <v>4086</v>
      </c>
      <c r="F2036" s="1">
        <v>1</v>
      </c>
      <c r="G2036" s="1">
        <v>1</v>
      </c>
      <c r="H2036" s="1">
        <v>489</v>
      </c>
      <c r="I2036" s="1">
        <v>470</v>
      </c>
      <c r="J2036" s="1">
        <v>120</v>
      </c>
      <c r="K2036" s="72" t="s">
        <v>6455</v>
      </c>
      <c r="L2036" s="81"/>
      <c r="M2036" s="78"/>
    </row>
    <row r="2037" spans="1:13">
      <c r="A2037" s="1">
        <v>100012483</v>
      </c>
      <c r="B2037" s="1" t="s">
        <v>2314</v>
      </c>
      <c r="C2037" s="1" t="s">
        <v>4047</v>
      </c>
      <c r="D2037" s="1" t="s">
        <v>3751</v>
      </c>
      <c r="E2037" s="21" t="s">
        <v>4089</v>
      </c>
      <c r="F2037" s="1">
        <v>1</v>
      </c>
      <c r="G2037" s="1">
        <v>1</v>
      </c>
      <c r="H2037" s="1">
        <v>519</v>
      </c>
      <c r="I2037" s="1">
        <v>570</v>
      </c>
      <c r="J2037" s="1">
        <v>140</v>
      </c>
      <c r="K2037" s="72" t="s">
        <v>6455</v>
      </c>
      <c r="L2037" s="81"/>
      <c r="M2037" s="78"/>
    </row>
    <row r="2038" spans="1:13">
      <c r="A2038" s="1">
        <v>100012488</v>
      </c>
      <c r="B2038" s="1" t="s">
        <v>2314</v>
      </c>
      <c r="C2038" s="1" t="s">
        <v>4047</v>
      </c>
      <c r="D2038" s="1" t="s">
        <v>250</v>
      </c>
      <c r="E2038" s="21" t="s">
        <v>4090</v>
      </c>
      <c r="F2038" s="1">
        <v>1</v>
      </c>
      <c r="G2038" s="1">
        <v>1</v>
      </c>
      <c r="H2038" s="1">
        <v>326</v>
      </c>
      <c r="I2038" s="1">
        <v>470</v>
      </c>
      <c r="J2038" s="1">
        <v>120</v>
      </c>
      <c r="K2038" s="72" t="s">
        <v>6455</v>
      </c>
      <c r="L2038" s="81"/>
      <c r="M2038" s="78"/>
    </row>
    <row r="2039" spans="1:13">
      <c r="A2039" s="1">
        <v>100012491</v>
      </c>
      <c r="B2039" s="1" t="s">
        <v>2314</v>
      </c>
      <c r="C2039" s="1" t="s">
        <v>4047</v>
      </c>
      <c r="D2039" s="1" t="s">
        <v>4091</v>
      </c>
      <c r="E2039" s="21" t="s">
        <v>4092</v>
      </c>
      <c r="F2039" s="1">
        <v>1</v>
      </c>
      <c r="G2039" s="1">
        <v>1</v>
      </c>
      <c r="H2039" s="1">
        <v>347</v>
      </c>
      <c r="I2039" s="1">
        <v>470</v>
      </c>
      <c r="J2039" s="1">
        <v>120</v>
      </c>
      <c r="K2039" s="72" t="s">
        <v>6455</v>
      </c>
      <c r="L2039" s="81"/>
      <c r="M2039" s="78"/>
    </row>
    <row r="2040" spans="1:13">
      <c r="A2040" s="1">
        <v>100012496</v>
      </c>
      <c r="B2040" s="1" t="s">
        <v>2314</v>
      </c>
      <c r="C2040" s="1" t="s">
        <v>4047</v>
      </c>
      <c r="D2040" s="1" t="s">
        <v>176</v>
      </c>
      <c r="E2040" s="21" t="s">
        <v>4093</v>
      </c>
      <c r="F2040" s="1">
        <v>1</v>
      </c>
      <c r="G2040" s="1">
        <v>1</v>
      </c>
      <c r="H2040" s="1">
        <v>301</v>
      </c>
      <c r="I2040" s="1">
        <v>470</v>
      </c>
      <c r="J2040" s="1">
        <v>120</v>
      </c>
      <c r="K2040" s="72" t="s">
        <v>6455</v>
      </c>
      <c r="L2040" s="81"/>
      <c r="M2040" s="78"/>
    </row>
    <row r="2041" spans="1:13">
      <c r="A2041" s="1">
        <v>100012502</v>
      </c>
      <c r="B2041" s="1" t="s">
        <v>2314</v>
      </c>
      <c r="C2041" s="1" t="s">
        <v>4047</v>
      </c>
      <c r="D2041" s="1" t="s">
        <v>176</v>
      </c>
      <c r="E2041" s="21" t="s">
        <v>4094</v>
      </c>
      <c r="F2041" s="1">
        <v>1</v>
      </c>
      <c r="G2041" s="1">
        <v>1</v>
      </c>
      <c r="H2041" s="1">
        <v>508</v>
      </c>
      <c r="I2041" s="1">
        <v>570</v>
      </c>
      <c r="J2041" s="1">
        <v>140</v>
      </c>
      <c r="K2041" s="72" t="s">
        <v>6455</v>
      </c>
      <c r="L2041" s="81"/>
      <c r="M2041" s="78"/>
    </row>
    <row r="2042" spans="1:13">
      <c r="A2042" s="1">
        <v>100012509</v>
      </c>
      <c r="B2042" s="1" t="s">
        <v>2314</v>
      </c>
      <c r="C2042" s="1" t="s">
        <v>4047</v>
      </c>
      <c r="D2042" s="1" t="s">
        <v>176</v>
      </c>
      <c r="E2042" s="21" t="s">
        <v>4095</v>
      </c>
      <c r="F2042" s="1">
        <v>1</v>
      </c>
      <c r="G2042" s="1">
        <v>1</v>
      </c>
      <c r="H2042" s="1">
        <v>208</v>
      </c>
      <c r="I2042" s="1">
        <v>400</v>
      </c>
      <c r="J2042" s="1">
        <v>100</v>
      </c>
      <c r="K2042" s="72" t="s">
        <v>6455</v>
      </c>
      <c r="L2042" s="81"/>
      <c r="M2042" s="78"/>
    </row>
    <row r="2043" spans="1:13">
      <c r="A2043" s="1">
        <v>100012517</v>
      </c>
      <c r="B2043" s="1" t="s">
        <v>2314</v>
      </c>
      <c r="C2043" s="1" t="s">
        <v>4047</v>
      </c>
      <c r="D2043" s="1" t="s">
        <v>176</v>
      </c>
      <c r="E2043" s="21" t="s">
        <v>4097</v>
      </c>
      <c r="F2043" s="1">
        <v>1</v>
      </c>
      <c r="G2043" s="1">
        <v>1</v>
      </c>
      <c r="H2043" s="1">
        <v>383</v>
      </c>
      <c r="I2043" s="1">
        <v>470</v>
      </c>
      <c r="J2043" s="1">
        <v>120</v>
      </c>
      <c r="K2043" s="72" t="s">
        <v>6455</v>
      </c>
      <c r="L2043" s="81"/>
      <c r="M2043" s="78"/>
    </row>
    <row r="2044" spans="1:13">
      <c r="A2044" s="1">
        <v>100012523</v>
      </c>
      <c r="B2044" s="1" t="s">
        <v>2314</v>
      </c>
      <c r="C2044" s="1" t="s">
        <v>4047</v>
      </c>
      <c r="D2044" s="1" t="s">
        <v>12</v>
      </c>
      <c r="E2044" s="21" t="s">
        <v>4099</v>
      </c>
      <c r="F2044" s="1">
        <v>1</v>
      </c>
      <c r="G2044" s="1">
        <v>1</v>
      </c>
      <c r="H2044" s="1">
        <v>389</v>
      </c>
      <c r="I2044" s="1">
        <v>470</v>
      </c>
      <c r="J2044" s="1">
        <v>120</v>
      </c>
      <c r="K2044" s="72" t="s">
        <v>6455</v>
      </c>
      <c r="L2044" s="81"/>
      <c r="M2044" s="78"/>
    </row>
    <row r="2045" spans="1:13">
      <c r="A2045" s="1">
        <v>100012525</v>
      </c>
      <c r="B2045" s="1" t="s">
        <v>2314</v>
      </c>
      <c r="C2045" s="1" t="s">
        <v>4047</v>
      </c>
      <c r="D2045" s="1" t="s">
        <v>12</v>
      </c>
      <c r="E2045" s="21" t="s">
        <v>4101</v>
      </c>
      <c r="F2045" s="1">
        <v>1</v>
      </c>
      <c r="G2045" s="1">
        <v>1</v>
      </c>
      <c r="H2045" s="1">
        <v>643</v>
      </c>
      <c r="I2045" s="1">
        <v>570</v>
      </c>
      <c r="J2045" s="1">
        <v>140</v>
      </c>
      <c r="K2045" s="72" t="s">
        <v>6455</v>
      </c>
      <c r="L2045" s="81"/>
      <c r="M2045" s="78"/>
    </row>
    <row r="2046" spans="1:13">
      <c r="A2046" s="1">
        <v>100012535</v>
      </c>
      <c r="B2046" s="1" t="s">
        <v>2314</v>
      </c>
      <c r="C2046" s="1" t="s">
        <v>4047</v>
      </c>
      <c r="D2046" s="1" t="s">
        <v>46</v>
      </c>
      <c r="E2046" s="21" t="s">
        <v>4103</v>
      </c>
      <c r="F2046" s="1">
        <v>3</v>
      </c>
      <c r="G2046" s="1">
        <v>1</v>
      </c>
      <c r="H2046" s="1">
        <v>45</v>
      </c>
      <c r="I2046" s="1">
        <v>150</v>
      </c>
      <c r="J2046" s="1">
        <v>40</v>
      </c>
      <c r="K2046" s="72" t="s">
        <v>6455</v>
      </c>
      <c r="L2046" s="81"/>
      <c r="M2046" s="78"/>
    </row>
    <row r="2047" spans="1:13">
      <c r="A2047" s="1">
        <v>100012535</v>
      </c>
      <c r="B2047" s="1" t="s">
        <v>2314</v>
      </c>
      <c r="C2047" s="1" t="s">
        <v>4047</v>
      </c>
      <c r="D2047" s="1" t="s">
        <v>46</v>
      </c>
      <c r="E2047" s="21" t="s">
        <v>4655</v>
      </c>
      <c r="F2047" s="1">
        <v>3</v>
      </c>
      <c r="G2047" s="1">
        <v>1</v>
      </c>
      <c r="H2047" s="1">
        <v>25</v>
      </c>
      <c r="I2047" s="1">
        <v>150</v>
      </c>
      <c r="J2047" s="1">
        <v>40</v>
      </c>
      <c r="K2047" s="72" t="s">
        <v>6455</v>
      </c>
      <c r="L2047" s="81"/>
      <c r="M2047" s="78"/>
    </row>
    <row r="2048" spans="1:13">
      <c r="A2048" s="1">
        <v>100012535</v>
      </c>
      <c r="B2048" s="1" t="s">
        <v>2314</v>
      </c>
      <c r="C2048" s="1" t="s">
        <v>4047</v>
      </c>
      <c r="D2048" s="1" t="s">
        <v>46</v>
      </c>
      <c r="E2048" s="21" t="s">
        <v>6073</v>
      </c>
      <c r="F2048" s="1">
        <v>3</v>
      </c>
      <c r="G2048" s="1">
        <v>1</v>
      </c>
      <c r="H2048" s="1">
        <v>49</v>
      </c>
      <c r="I2048" s="1">
        <v>150</v>
      </c>
      <c r="J2048" s="1">
        <v>40</v>
      </c>
      <c r="K2048" s="72" t="s">
        <v>6455</v>
      </c>
      <c r="L2048" s="81"/>
      <c r="M2048" s="78"/>
    </row>
    <row r="2049" spans="1:13">
      <c r="A2049" s="1">
        <v>100012536</v>
      </c>
      <c r="B2049" s="1" t="s">
        <v>2314</v>
      </c>
      <c r="C2049" s="1" t="s">
        <v>4047</v>
      </c>
      <c r="D2049" s="1" t="s">
        <v>4104</v>
      </c>
      <c r="E2049" s="21" t="s">
        <v>4105</v>
      </c>
      <c r="F2049" s="1">
        <v>1</v>
      </c>
      <c r="G2049" s="1">
        <v>1</v>
      </c>
      <c r="H2049" s="1">
        <v>420</v>
      </c>
      <c r="I2049" s="1">
        <v>470</v>
      </c>
      <c r="J2049" s="1">
        <v>120</v>
      </c>
      <c r="K2049" s="72" t="s">
        <v>6455</v>
      </c>
      <c r="L2049" s="81"/>
      <c r="M2049" s="78"/>
    </row>
    <row r="2050" spans="1:13">
      <c r="A2050" s="1">
        <v>100012545</v>
      </c>
      <c r="B2050" s="1" t="s">
        <v>2314</v>
      </c>
      <c r="C2050" s="1" t="s">
        <v>4047</v>
      </c>
      <c r="D2050" s="1" t="s">
        <v>12</v>
      </c>
      <c r="E2050" s="21" t="s">
        <v>4106</v>
      </c>
      <c r="F2050" s="1">
        <v>1</v>
      </c>
      <c r="G2050" s="1">
        <v>1</v>
      </c>
      <c r="H2050" s="1">
        <v>242</v>
      </c>
      <c r="I2050" s="1">
        <v>400</v>
      </c>
      <c r="J2050" s="1">
        <v>100</v>
      </c>
      <c r="K2050" s="72" t="s">
        <v>6455</v>
      </c>
      <c r="L2050" s="81"/>
      <c r="M2050" s="78"/>
    </row>
    <row r="2051" spans="1:13">
      <c r="A2051" s="1">
        <v>100012552</v>
      </c>
      <c r="B2051" s="1" t="s">
        <v>2314</v>
      </c>
      <c r="C2051" s="1" t="s">
        <v>4047</v>
      </c>
      <c r="D2051" s="1" t="s">
        <v>176</v>
      </c>
      <c r="E2051" s="21" t="s">
        <v>4108</v>
      </c>
      <c r="F2051" s="1">
        <v>1</v>
      </c>
      <c r="G2051" s="1">
        <v>1</v>
      </c>
      <c r="H2051" s="1">
        <v>165</v>
      </c>
      <c r="I2051" s="1">
        <v>280</v>
      </c>
      <c r="J2051" s="1">
        <v>70</v>
      </c>
      <c r="K2051" s="72" t="s">
        <v>6455</v>
      </c>
      <c r="L2051" s="81"/>
      <c r="M2051" s="78"/>
    </row>
    <row r="2052" spans="1:13">
      <c r="A2052" s="1">
        <v>100012555</v>
      </c>
      <c r="B2052" s="1" t="s">
        <v>2314</v>
      </c>
      <c r="C2052" s="1" t="s">
        <v>4047</v>
      </c>
      <c r="D2052" s="1" t="s">
        <v>176</v>
      </c>
      <c r="E2052" s="21" t="s">
        <v>4110</v>
      </c>
      <c r="F2052" s="1">
        <v>1</v>
      </c>
      <c r="G2052" s="1">
        <v>1</v>
      </c>
      <c r="H2052" s="1">
        <v>234</v>
      </c>
      <c r="I2052" s="1">
        <v>400</v>
      </c>
      <c r="J2052" s="1">
        <v>100</v>
      </c>
      <c r="K2052" s="72" t="s">
        <v>6455</v>
      </c>
      <c r="L2052" s="81"/>
      <c r="M2052" s="78"/>
    </row>
    <row r="2053" spans="1:13">
      <c r="A2053" s="1">
        <v>100012562</v>
      </c>
      <c r="B2053" s="1" t="s">
        <v>2314</v>
      </c>
      <c r="C2053" s="1" t="s">
        <v>4047</v>
      </c>
      <c r="D2053" s="1" t="s">
        <v>176</v>
      </c>
      <c r="E2053" s="21" t="s">
        <v>4112</v>
      </c>
      <c r="F2053" s="1">
        <v>1</v>
      </c>
      <c r="G2053" s="1">
        <v>1</v>
      </c>
      <c r="H2053" s="1">
        <v>154</v>
      </c>
      <c r="I2053" s="1">
        <v>280</v>
      </c>
      <c r="J2053" s="1">
        <v>70</v>
      </c>
      <c r="K2053" s="72" t="s">
        <v>6455</v>
      </c>
      <c r="L2053" s="81"/>
      <c r="M2053" s="78"/>
    </row>
    <row r="2054" spans="1:13">
      <c r="A2054" s="1">
        <v>100012566</v>
      </c>
      <c r="B2054" s="1" t="s">
        <v>2314</v>
      </c>
      <c r="C2054" s="1" t="s">
        <v>4047</v>
      </c>
      <c r="D2054" s="1" t="s">
        <v>176</v>
      </c>
      <c r="E2054" s="21" t="s">
        <v>5643</v>
      </c>
      <c r="F2054" s="1">
        <v>2</v>
      </c>
      <c r="G2054" s="1">
        <v>1</v>
      </c>
      <c r="H2054" s="1">
        <v>152</v>
      </c>
      <c r="I2054" s="1">
        <v>280</v>
      </c>
      <c r="J2054" s="1">
        <v>70</v>
      </c>
      <c r="K2054" s="72" t="s">
        <v>6455</v>
      </c>
      <c r="L2054" s="81"/>
      <c r="M2054" s="78"/>
    </row>
    <row r="2055" spans="1:13">
      <c r="A2055" s="1">
        <v>100012566</v>
      </c>
      <c r="B2055" s="1" t="s">
        <v>2314</v>
      </c>
      <c r="C2055" s="1" t="s">
        <v>4047</v>
      </c>
      <c r="D2055" s="1" t="s">
        <v>176</v>
      </c>
      <c r="E2055" s="21" t="s">
        <v>4114</v>
      </c>
      <c r="F2055" s="1">
        <v>2</v>
      </c>
      <c r="G2055" s="1">
        <v>1</v>
      </c>
      <c r="H2055" s="1">
        <v>109</v>
      </c>
      <c r="I2055" s="1">
        <v>280</v>
      </c>
      <c r="J2055" s="1">
        <v>70</v>
      </c>
      <c r="K2055" s="72" t="s">
        <v>6455</v>
      </c>
      <c r="L2055" s="81"/>
      <c r="M2055" s="78"/>
    </row>
    <row r="2056" spans="1:13">
      <c r="A2056" s="1">
        <v>100012569</v>
      </c>
      <c r="B2056" s="1" t="s">
        <v>2314</v>
      </c>
      <c r="C2056" s="1" t="s">
        <v>4047</v>
      </c>
      <c r="D2056" s="1" t="s">
        <v>176</v>
      </c>
      <c r="E2056" s="21" t="s">
        <v>4116</v>
      </c>
      <c r="F2056" s="1">
        <v>1</v>
      </c>
      <c r="G2056" s="1">
        <v>1</v>
      </c>
      <c r="H2056" s="1">
        <v>121</v>
      </c>
      <c r="I2056" s="1">
        <v>280</v>
      </c>
      <c r="J2056" s="1">
        <v>70</v>
      </c>
      <c r="K2056" s="72" t="s">
        <v>6455</v>
      </c>
      <c r="L2056" s="81"/>
      <c r="M2056" s="78"/>
    </row>
    <row r="2057" spans="1:13">
      <c r="A2057" s="1">
        <v>100012574</v>
      </c>
      <c r="B2057" s="1" t="s">
        <v>2314</v>
      </c>
      <c r="C2057" s="1" t="s">
        <v>4047</v>
      </c>
      <c r="D2057" s="1" t="s">
        <v>176</v>
      </c>
      <c r="E2057" s="21" t="s">
        <v>4118</v>
      </c>
      <c r="F2057" s="1">
        <v>1</v>
      </c>
      <c r="G2057" s="1">
        <v>1</v>
      </c>
      <c r="H2057" s="1">
        <v>148</v>
      </c>
      <c r="I2057" s="1">
        <v>280</v>
      </c>
      <c r="J2057" s="1">
        <v>70</v>
      </c>
      <c r="K2057" s="72" t="s">
        <v>6455</v>
      </c>
      <c r="L2057" s="81"/>
      <c r="M2057" s="78"/>
    </row>
    <row r="2058" spans="1:13">
      <c r="A2058" s="1">
        <v>100012581</v>
      </c>
      <c r="B2058" s="1" t="s">
        <v>2314</v>
      </c>
      <c r="C2058" s="1" t="s">
        <v>4047</v>
      </c>
      <c r="D2058" s="1" t="s">
        <v>2641</v>
      </c>
      <c r="E2058" s="21" t="s">
        <v>6072</v>
      </c>
      <c r="F2058" s="1">
        <v>3</v>
      </c>
      <c r="G2058" s="1">
        <v>1</v>
      </c>
      <c r="H2058" s="1">
        <v>35</v>
      </c>
      <c r="I2058" s="1">
        <v>150</v>
      </c>
      <c r="J2058" s="1">
        <v>40</v>
      </c>
      <c r="K2058" s="72" t="s">
        <v>6455</v>
      </c>
      <c r="L2058" s="81"/>
      <c r="M2058" s="78"/>
    </row>
    <row r="2059" spans="1:13">
      <c r="A2059" s="1">
        <v>100012581</v>
      </c>
      <c r="B2059" s="1" t="s">
        <v>2314</v>
      </c>
      <c r="C2059" s="1" t="s">
        <v>4047</v>
      </c>
      <c r="D2059" s="1" t="s">
        <v>2641</v>
      </c>
      <c r="E2059" s="21" t="s">
        <v>4120</v>
      </c>
      <c r="F2059" s="1">
        <v>3</v>
      </c>
      <c r="G2059" s="1">
        <v>1</v>
      </c>
      <c r="H2059" s="1">
        <v>10</v>
      </c>
      <c r="I2059" s="1">
        <v>100</v>
      </c>
      <c r="J2059" s="1">
        <v>25</v>
      </c>
      <c r="K2059" s="72" t="s">
        <v>6455</v>
      </c>
      <c r="L2059" s="81"/>
      <c r="M2059" s="78"/>
    </row>
    <row r="2060" spans="1:13">
      <c r="A2060" s="1">
        <v>100012581</v>
      </c>
      <c r="B2060" s="1" t="s">
        <v>2314</v>
      </c>
      <c r="C2060" s="1" t="s">
        <v>4047</v>
      </c>
      <c r="D2060" s="1" t="s">
        <v>2641</v>
      </c>
      <c r="E2060" s="21" t="s">
        <v>4663</v>
      </c>
      <c r="F2060" s="1">
        <v>3</v>
      </c>
      <c r="G2060" s="1">
        <v>1</v>
      </c>
      <c r="H2060" s="1">
        <v>77</v>
      </c>
      <c r="I2060" s="1">
        <v>230</v>
      </c>
      <c r="J2060" s="1">
        <v>60</v>
      </c>
      <c r="K2060" s="72" t="s">
        <v>6455</v>
      </c>
      <c r="L2060" s="81"/>
      <c r="M2060" s="78"/>
    </row>
    <row r="2061" spans="1:13">
      <c r="A2061" s="1">
        <v>100012583</v>
      </c>
      <c r="B2061" s="1" t="s">
        <v>2314</v>
      </c>
      <c r="C2061" s="1" t="s">
        <v>4047</v>
      </c>
      <c r="D2061" s="1" t="s">
        <v>4121</v>
      </c>
      <c r="E2061" s="21" t="s">
        <v>4122</v>
      </c>
      <c r="F2061" s="1">
        <v>1</v>
      </c>
      <c r="G2061" s="1">
        <v>1</v>
      </c>
      <c r="H2061" s="1">
        <v>315</v>
      </c>
      <c r="I2061" s="1">
        <v>470</v>
      </c>
      <c r="J2061" s="1">
        <v>120</v>
      </c>
      <c r="K2061" s="72" t="s">
        <v>6455</v>
      </c>
      <c r="L2061" s="81"/>
      <c r="M2061" s="78"/>
    </row>
    <row r="2062" spans="1:13">
      <c r="A2062" s="1">
        <v>100012589</v>
      </c>
      <c r="B2062" s="1" t="s">
        <v>2314</v>
      </c>
      <c r="C2062" s="1" t="s">
        <v>4047</v>
      </c>
      <c r="D2062" s="1" t="s">
        <v>12</v>
      </c>
      <c r="E2062" s="21" t="s">
        <v>4123</v>
      </c>
      <c r="F2062" s="1">
        <v>1</v>
      </c>
      <c r="G2062" s="1">
        <v>1</v>
      </c>
      <c r="H2062" s="1">
        <v>237</v>
      </c>
      <c r="I2062" s="1">
        <v>400</v>
      </c>
      <c r="J2062" s="1">
        <v>100</v>
      </c>
      <c r="K2062" s="72" t="s">
        <v>6455</v>
      </c>
      <c r="L2062" s="81"/>
      <c r="M2062" s="78"/>
    </row>
    <row r="2063" spans="1:13">
      <c r="A2063" s="1">
        <v>100012596</v>
      </c>
      <c r="B2063" s="1" t="s">
        <v>2314</v>
      </c>
      <c r="C2063" s="1" t="s">
        <v>4047</v>
      </c>
      <c r="D2063" s="1" t="s">
        <v>12</v>
      </c>
      <c r="E2063" s="21" t="s">
        <v>4124</v>
      </c>
      <c r="F2063" s="1">
        <v>1</v>
      </c>
      <c r="G2063" s="1">
        <v>1</v>
      </c>
      <c r="H2063" s="1">
        <v>56</v>
      </c>
      <c r="I2063" s="1">
        <v>230</v>
      </c>
      <c r="J2063" s="1">
        <v>60</v>
      </c>
      <c r="K2063" s="72" t="s">
        <v>6455</v>
      </c>
      <c r="L2063" s="81"/>
      <c r="M2063" s="78"/>
    </row>
    <row r="2064" spans="1:13">
      <c r="A2064" s="1">
        <v>100012602</v>
      </c>
      <c r="B2064" s="1" t="s">
        <v>2314</v>
      </c>
      <c r="C2064" s="1" t="s">
        <v>4047</v>
      </c>
      <c r="D2064" s="1" t="s">
        <v>176</v>
      </c>
      <c r="E2064" s="21" t="s">
        <v>4125</v>
      </c>
      <c r="F2064" s="1">
        <v>1</v>
      </c>
      <c r="G2064" s="1">
        <v>1</v>
      </c>
      <c r="H2064" s="1">
        <v>118</v>
      </c>
      <c r="I2064" s="1">
        <v>280</v>
      </c>
      <c r="J2064" s="1">
        <v>70</v>
      </c>
      <c r="K2064" s="72" t="s">
        <v>6455</v>
      </c>
      <c r="L2064" s="81"/>
      <c r="M2064" s="78"/>
    </row>
    <row r="2065" spans="1:13">
      <c r="A2065" s="1">
        <v>100012609</v>
      </c>
      <c r="B2065" s="1" t="s">
        <v>2314</v>
      </c>
      <c r="C2065" s="1" t="s">
        <v>2313</v>
      </c>
      <c r="D2065" s="1" t="s">
        <v>12</v>
      </c>
      <c r="E2065" s="21" t="s">
        <v>4127</v>
      </c>
      <c r="F2065" s="1">
        <v>1</v>
      </c>
      <c r="G2065" s="1">
        <v>1</v>
      </c>
      <c r="H2065" s="1">
        <v>36</v>
      </c>
      <c r="I2065" s="1">
        <v>150</v>
      </c>
      <c r="J2065" s="1">
        <v>40</v>
      </c>
      <c r="K2065" s="72" t="s">
        <v>6455</v>
      </c>
      <c r="L2065" s="81"/>
      <c r="M2065" s="78"/>
    </row>
    <row r="2066" spans="1:13">
      <c r="A2066" s="1">
        <v>100012612</v>
      </c>
      <c r="B2066" s="1" t="s">
        <v>2314</v>
      </c>
      <c r="C2066" s="1" t="s">
        <v>2313</v>
      </c>
      <c r="D2066" s="1" t="s">
        <v>176</v>
      </c>
      <c r="E2066" s="21" t="s">
        <v>4129</v>
      </c>
      <c r="F2066" s="1">
        <v>1</v>
      </c>
      <c r="G2066" s="1">
        <v>1</v>
      </c>
      <c r="H2066" s="1">
        <v>142</v>
      </c>
      <c r="I2066" s="1">
        <v>280</v>
      </c>
      <c r="J2066" s="1">
        <v>70</v>
      </c>
      <c r="K2066" s="72" t="s">
        <v>6455</v>
      </c>
      <c r="L2066" s="81"/>
      <c r="M2066" s="78"/>
    </row>
    <row r="2067" spans="1:13">
      <c r="A2067" s="1">
        <v>100012618</v>
      </c>
      <c r="B2067" s="1" t="s">
        <v>2314</v>
      </c>
      <c r="C2067" s="1" t="s">
        <v>2313</v>
      </c>
      <c r="D2067" s="1" t="s">
        <v>12</v>
      </c>
      <c r="E2067" s="21" t="s">
        <v>4131</v>
      </c>
      <c r="F2067" s="1">
        <v>1</v>
      </c>
      <c r="G2067" s="1">
        <v>1</v>
      </c>
      <c r="H2067" s="1">
        <v>31</v>
      </c>
      <c r="I2067" s="1">
        <v>150</v>
      </c>
      <c r="J2067" s="1">
        <v>40</v>
      </c>
      <c r="K2067" s="72" t="s">
        <v>6455</v>
      </c>
      <c r="L2067" s="81"/>
      <c r="M2067" s="78"/>
    </row>
    <row r="2068" spans="1:13">
      <c r="A2068" s="1">
        <v>100012623</v>
      </c>
      <c r="B2068" s="1" t="s">
        <v>2314</v>
      </c>
      <c r="C2068" s="1" t="s">
        <v>2313</v>
      </c>
      <c r="D2068" s="1" t="s">
        <v>176</v>
      </c>
      <c r="E2068" s="21" t="s">
        <v>4133</v>
      </c>
      <c r="F2068" s="1">
        <v>1</v>
      </c>
      <c r="G2068" s="1">
        <v>1</v>
      </c>
      <c r="H2068" s="1">
        <v>17</v>
      </c>
      <c r="I2068" s="1">
        <v>100</v>
      </c>
      <c r="J2068" s="1">
        <v>25</v>
      </c>
      <c r="K2068" s="72" t="s">
        <v>6455</v>
      </c>
      <c r="L2068" s="81"/>
      <c r="M2068" s="78"/>
    </row>
    <row r="2069" spans="1:13">
      <c r="A2069" s="1">
        <v>100012633</v>
      </c>
      <c r="B2069" s="1" t="s">
        <v>2314</v>
      </c>
      <c r="C2069" s="1" t="s">
        <v>2313</v>
      </c>
      <c r="D2069" s="1" t="s">
        <v>12</v>
      </c>
      <c r="E2069" s="21" t="s">
        <v>4139</v>
      </c>
      <c r="F2069" s="1">
        <v>1</v>
      </c>
      <c r="G2069" s="1">
        <v>1</v>
      </c>
      <c r="H2069" s="1">
        <v>221</v>
      </c>
      <c r="I2069" s="1">
        <v>400</v>
      </c>
      <c r="J2069" s="1">
        <v>100</v>
      </c>
      <c r="K2069" s="72" t="s">
        <v>6455</v>
      </c>
      <c r="L2069" s="81"/>
      <c r="M2069" s="78"/>
    </row>
    <row r="2070" spans="1:13">
      <c r="A2070" s="1">
        <v>100012636</v>
      </c>
      <c r="B2070" s="1" t="s">
        <v>2314</v>
      </c>
      <c r="C2070" s="1" t="s">
        <v>2313</v>
      </c>
      <c r="D2070" s="1" t="s">
        <v>12</v>
      </c>
      <c r="E2070" s="21" t="s">
        <v>4141</v>
      </c>
      <c r="F2070" s="1">
        <v>1</v>
      </c>
      <c r="G2070" s="1">
        <v>1</v>
      </c>
      <c r="H2070" s="1">
        <v>26</v>
      </c>
      <c r="I2070" s="1">
        <v>150</v>
      </c>
      <c r="J2070" s="1">
        <v>40</v>
      </c>
      <c r="K2070" s="72" t="s">
        <v>6455</v>
      </c>
      <c r="L2070" s="81"/>
      <c r="M2070" s="78"/>
    </row>
    <row r="2071" spans="1:13">
      <c r="A2071" s="1">
        <v>100012638</v>
      </c>
      <c r="B2071" s="1" t="s">
        <v>2314</v>
      </c>
      <c r="C2071" s="1" t="s">
        <v>2313</v>
      </c>
      <c r="D2071" s="1" t="s">
        <v>12</v>
      </c>
      <c r="E2071" s="21" t="s">
        <v>4143</v>
      </c>
      <c r="F2071" s="1">
        <v>1</v>
      </c>
      <c r="G2071" s="1">
        <v>1</v>
      </c>
      <c r="H2071" s="1">
        <v>239</v>
      </c>
      <c r="I2071" s="1">
        <v>400</v>
      </c>
      <c r="J2071" s="1">
        <v>100</v>
      </c>
      <c r="K2071" s="72" t="s">
        <v>6455</v>
      </c>
      <c r="L2071" s="81"/>
      <c r="M2071" s="78"/>
    </row>
    <row r="2072" spans="1:13">
      <c r="A2072" s="1">
        <v>100012645</v>
      </c>
      <c r="B2072" s="1" t="s">
        <v>2314</v>
      </c>
      <c r="C2072" s="1" t="s">
        <v>2313</v>
      </c>
      <c r="D2072" s="1" t="s">
        <v>12</v>
      </c>
      <c r="E2072" s="21" t="s">
        <v>4145</v>
      </c>
      <c r="F2072" s="1">
        <v>1</v>
      </c>
      <c r="G2072" s="1">
        <v>1</v>
      </c>
      <c r="H2072" s="1">
        <v>30</v>
      </c>
      <c r="I2072" s="1">
        <v>150</v>
      </c>
      <c r="J2072" s="1">
        <v>40</v>
      </c>
      <c r="K2072" s="72" t="s">
        <v>6455</v>
      </c>
      <c r="L2072" s="81"/>
      <c r="M2072" s="78"/>
    </row>
    <row r="2073" spans="1:13">
      <c r="A2073" s="1">
        <v>100012656</v>
      </c>
      <c r="B2073" s="1" t="s">
        <v>2314</v>
      </c>
      <c r="C2073" s="1" t="s">
        <v>2313</v>
      </c>
      <c r="D2073" s="1" t="s">
        <v>12</v>
      </c>
      <c r="E2073" s="21" t="s">
        <v>4147</v>
      </c>
      <c r="F2073" s="1">
        <v>1</v>
      </c>
      <c r="G2073" s="1">
        <v>1</v>
      </c>
      <c r="H2073" s="1">
        <v>64</v>
      </c>
      <c r="I2073" s="1">
        <v>230</v>
      </c>
      <c r="J2073" s="1">
        <v>60</v>
      </c>
      <c r="K2073" s="72" t="s">
        <v>6455</v>
      </c>
      <c r="L2073" s="81"/>
      <c r="M2073" s="78"/>
    </row>
    <row r="2074" spans="1:13">
      <c r="A2074" s="1">
        <v>100012659</v>
      </c>
      <c r="B2074" s="1" t="s">
        <v>2314</v>
      </c>
      <c r="C2074" s="1" t="s">
        <v>2313</v>
      </c>
      <c r="D2074" s="1" t="s">
        <v>12</v>
      </c>
      <c r="E2074" s="21" t="s">
        <v>4149</v>
      </c>
      <c r="F2074" s="1">
        <v>1</v>
      </c>
      <c r="G2074" s="1">
        <v>1</v>
      </c>
      <c r="H2074" s="1">
        <v>12</v>
      </c>
      <c r="I2074" s="1">
        <v>100</v>
      </c>
      <c r="J2074" s="1">
        <v>25</v>
      </c>
      <c r="K2074" s="72" t="s">
        <v>6455</v>
      </c>
      <c r="L2074" s="81"/>
      <c r="M2074" s="78"/>
    </row>
    <row r="2075" spans="1:13">
      <c r="A2075" s="1">
        <v>100012668</v>
      </c>
      <c r="B2075" s="1" t="s">
        <v>2314</v>
      </c>
      <c r="C2075" s="1" t="s">
        <v>2313</v>
      </c>
      <c r="D2075" s="1" t="s">
        <v>176</v>
      </c>
      <c r="E2075" s="21" t="s">
        <v>4669</v>
      </c>
      <c r="F2075" s="1">
        <v>3</v>
      </c>
      <c r="G2075" s="1">
        <v>1</v>
      </c>
      <c r="H2075" s="1">
        <v>16</v>
      </c>
      <c r="I2075" s="1">
        <v>100</v>
      </c>
      <c r="J2075" s="1">
        <v>25</v>
      </c>
      <c r="K2075" s="72" t="s">
        <v>6455</v>
      </c>
      <c r="L2075" s="81"/>
      <c r="M2075" s="78"/>
    </row>
    <row r="2076" spans="1:13">
      <c r="A2076" s="1">
        <v>100012668</v>
      </c>
      <c r="B2076" s="1" t="s">
        <v>2314</v>
      </c>
      <c r="C2076" s="1" t="s">
        <v>2313</v>
      </c>
      <c r="D2076" s="1" t="s">
        <v>176</v>
      </c>
      <c r="E2076" s="21" t="s">
        <v>4151</v>
      </c>
      <c r="F2076" s="1">
        <v>3</v>
      </c>
      <c r="G2076" s="1">
        <v>1</v>
      </c>
      <c r="H2076" s="1">
        <v>134</v>
      </c>
      <c r="I2076" s="1">
        <v>280</v>
      </c>
      <c r="J2076" s="1">
        <v>70</v>
      </c>
      <c r="K2076" s="72" t="s">
        <v>6455</v>
      </c>
      <c r="L2076" s="81"/>
      <c r="M2076" s="78"/>
    </row>
    <row r="2077" spans="1:13">
      <c r="A2077" s="1">
        <v>100012668</v>
      </c>
      <c r="B2077" s="1" t="s">
        <v>2314</v>
      </c>
      <c r="C2077" s="1" t="s">
        <v>2313</v>
      </c>
      <c r="D2077" s="1" t="s">
        <v>176</v>
      </c>
      <c r="E2077" s="21" t="s">
        <v>5986</v>
      </c>
      <c r="F2077" s="1">
        <v>3</v>
      </c>
      <c r="G2077" s="1">
        <v>1</v>
      </c>
      <c r="H2077" s="1">
        <v>118</v>
      </c>
      <c r="I2077" s="1">
        <v>280</v>
      </c>
      <c r="J2077" s="1">
        <v>70</v>
      </c>
      <c r="K2077" s="72" t="s">
        <v>6455</v>
      </c>
      <c r="L2077" s="81"/>
      <c r="M2077" s="78"/>
    </row>
    <row r="2078" spans="1:13">
      <c r="A2078" s="1">
        <v>100012672</v>
      </c>
      <c r="B2078" s="1" t="s">
        <v>2314</v>
      </c>
      <c r="C2078" s="1" t="s">
        <v>2313</v>
      </c>
      <c r="D2078" s="1" t="s">
        <v>176</v>
      </c>
      <c r="E2078" s="21" t="s">
        <v>4153</v>
      </c>
      <c r="F2078" s="1">
        <v>1</v>
      </c>
      <c r="G2078" s="1">
        <v>1</v>
      </c>
      <c r="H2078" s="1">
        <v>97</v>
      </c>
      <c r="I2078" s="1">
        <v>230</v>
      </c>
      <c r="J2078" s="1">
        <v>60</v>
      </c>
      <c r="K2078" s="72" t="s">
        <v>6455</v>
      </c>
      <c r="L2078" s="81"/>
      <c r="M2078" s="78"/>
    </row>
    <row r="2079" spans="1:13">
      <c r="A2079" s="1">
        <v>100012676</v>
      </c>
      <c r="B2079" s="1" t="s">
        <v>2314</v>
      </c>
      <c r="C2079" s="1" t="s">
        <v>2313</v>
      </c>
      <c r="D2079" s="1" t="s">
        <v>12</v>
      </c>
      <c r="E2079" s="21" t="s">
        <v>4155</v>
      </c>
      <c r="F2079" s="1">
        <v>1</v>
      </c>
      <c r="G2079" s="1">
        <v>1</v>
      </c>
      <c r="H2079" s="1">
        <v>80</v>
      </c>
      <c r="I2079" s="1">
        <v>230</v>
      </c>
      <c r="J2079" s="1">
        <v>60</v>
      </c>
      <c r="K2079" s="72" t="s">
        <v>6455</v>
      </c>
      <c r="L2079" s="81"/>
      <c r="M2079" s="78"/>
    </row>
    <row r="2080" spans="1:13">
      <c r="A2080" s="1">
        <v>100012686</v>
      </c>
      <c r="B2080" s="1" t="s">
        <v>2314</v>
      </c>
      <c r="C2080" s="1" t="s">
        <v>2313</v>
      </c>
      <c r="D2080" s="1" t="s">
        <v>176</v>
      </c>
      <c r="E2080" s="21" t="s">
        <v>4157</v>
      </c>
      <c r="F2080" s="1">
        <v>1</v>
      </c>
      <c r="G2080" s="1">
        <v>1</v>
      </c>
      <c r="H2080" s="1">
        <v>336</v>
      </c>
      <c r="I2080" s="1">
        <v>470</v>
      </c>
      <c r="J2080" s="1">
        <v>120</v>
      </c>
      <c r="K2080" s="72" t="s">
        <v>6455</v>
      </c>
      <c r="L2080" s="81"/>
      <c r="M2080" s="78"/>
    </row>
    <row r="2081" spans="1:13">
      <c r="A2081" s="1">
        <v>100012696</v>
      </c>
      <c r="B2081" s="1" t="s">
        <v>2314</v>
      </c>
      <c r="C2081" s="1" t="s">
        <v>2313</v>
      </c>
      <c r="D2081" s="1" t="s">
        <v>176</v>
      </c>
      <c r="E2081" s="21" t="s">
        <v>4160</v>
      </c>
      <c r="F2081" s="1">
        <v>1</v>
      </c>
      <c r="G2081" s="1">
        <v>1</v>
      </c>
      <c r="H2081" s="1">
        <v>660</v>
      </c>
      <c r="I2081" s="1">
        <v>570</v>
      </c>
      <c r="J2081" s="1">
        <v>140</v>
      </c>
      <c r="K2081" s="72" t="s">
        <v>6455</v>
      </c>
      <c r="L2081" s="81"/>
      <c r="M2081" s="78"/>
    </row>
    <row r="2082" spans="1:13">
      <c r="A2082" s="1">
        <v>100012701</v>
      </c>
      <c r="B2082" s="1" t="s">
        <v>2314</v>
      </c>
      <c r="C2082" s="1" t="s">
        <v>2313</v>
      </c>
      <c r="D2082" s="1" t="s">
        <v>4162</v>
      </c>
      <c r="E2082" s="21" t="s">
        <v>4625</v>
      </c>
      <c r="F2082" s="1">
        <v>2</v>
      </c>
      <c r="G2082" s="1">
        <v>1</v>
      </c>
      <c r="H2082" s="1">
        <v>90</v>
      </c>
      <c r="I2082" s="1">
        <v>230</v>
      </c>
      <c r="J2082" s="1">
        <v>60</v>
      </c>
      <c r="K2082" s="72" t="s">
        <v>6455</v>
      </c>
      <c r="L2082" s="81"/>
      <c r="M2082" s="78"/>
    </row>
    <row r="2083" spans="1:13">
      <c r="A2083" s="1">
        <v>100012701</v>
      </c>
      <c r="B2083" s="1" t="s">
        <v>2314</v>
      </c>
      <c r="C2083" s="1" t="s">
        <v>2313</v>
      </c>
      <c r="D2083" s="1" t="s">
        <v>4162</v>
      </c>
      <c r="E2083" s="21" t="s">
        <v>4163</v>
      </c>
      <c r="F2083" s="1">
        <v>2</v>
      </c>
      <c r="G2083" s="1">
        <v>1</v>
      </c>
      <c r="H2083" s="1">
        <v>146</v>
      </c>
      <c r="I2083" s="1">
        <v>280</v>
      </c>
      <c r="J2083" s="1">
        <v>70</v>
      </c>
      <c r="K2083" s="72" t="s">
        <v>6455</v>
      </c>
      <c r="L2083" s="81"/>
      <c r="M2083" s="78"/>
    </row>
    <row r="2084" spans="1:13">
      <c r="A2084" s="1">
        <v>100012705</v>
      </c>
      <c r="B2084" s="1" t="s">
        <v>2314</v>
      </c>
      <c r="C2084" s="1" t="s">
        <v>2313</v>
      </c>
      <c r="D2084" s="1" t="s">
        <v>12</v>
      </c>
      <c r="E2084" s="21" t="s">
        <v>4661</v>
      </c>
      <c r="F2084" s="1">
        <v>2</v>
      </c>
      <c r="G2084" s="1">
        <v>1</v>
      </c>
      <c r="H2084" s="1">
        <v>12</v>
      </c>
      <c r="I2084" s="1">
        <v>100</v>
      </c>
      <c r="J2084" s="1">
        <v>25</v>
      </c>
      <c r="K2084" s="72" t="s">
        <v>6455</v>
      </c>
      <c r="L2084" s="81"/>
      <c r="M2084" s="78"/>
    </row>
    <row r="2085" spans="1:13">
      <c r="A2085" s="1">
        <v>100012705</v>
      </c>
      <c r="B2085" s="1" t="s">
        <v>2314</v>
      </c>
      <c r="C2085" s="1" t="s">
        <v>2313</v>
      </c>
      <c r="D2085" s="1" t="s">
        <v>12</v>
      </c>
      <c r="E2085" s="21" t="s">
        <v>4164</v>
      </c>
      <c r="F2085" s="1">
        <v>2</v>
      </c>
      <c r="G2085" s="1">
        <v>1</v>
      </c>
      <c r="H2085" s="1">
        <v>41</v>
      </c>
      <c r="I2085" s="1">
        <v>150</v>
      </c>
      <c r="J2085" s="1">
        <v>40</v>
      </c>
      <c r="K2085" s="72" t="s">
        <v>6455</v>
      </c>
      <c r="L2085" s="81"/>
      <c r="M2085" s="78"/>
    </row>
    <row r="2086" spans="1:13">
      <c r="A2086" s="1">
        <v>100012709</v>
      </c>
      <c r="B2086" s="1" t="s">
        <v>2314</v>
      </c>
      <c r="C2086" s="1" t="s">
        <v>2313</v>
      </c>
      <c r="D2086" s="1" t="s">
        <v>12</v>
      </c>
      <c r="E2086" s="21" t="s">
        <v>4166</v>
      </c>
      <c r="F2086" s="1">
        <v>1</v>
      </c>
      <c r="G2086" s="1">
        <v>1</v>
      </c>
      <c r="H2086" s="1">
        <v>24</v>
      </c>
      <c r="I2086" s="1">
        <v>100</v>
      </c>
      <c r="J2086" s="1">
        <v>25</v>
      </c>
      <c r="K2086" s="72" t="s">
        <v>6455</v>
      </c>
      <c r="L2086" s="81"/>
      <c r="M2086" s="78"/>
    </row>
    <row r="2087" spans="1:13">
      <c r="A2087" s="1">
        <v>100012716</v>
      </c>
      <c r="B2087" s="1" t="s">
        <v>2314</v>
      </c>
      <c r="C2087" s="1" t="s">
        <v>2313</v>
      </c>
      <c r="D2087" s="1" t="s">
        <v>176</v>
      </c>
      <c r="E2087" s="21" t="s">
        <v>4168</v>
      </c>
      <c r="F2087" s="1">
        <v>1</v>
      </c>
      <c r="G2087" s="1">
        <v>1</v>
      </c>
      <c r="H2087" s="1">
        <v>299</v>
      </c>
      <c r="I2087" s="1">
        <v>400</v>
      </c>
      <c r="J2087" s="1">
        <v>100</v>
      </c>
      <c r="K2087" s="72" t="s">
        <v>6455</v>
      </c>
      <c r="L2087" s="81"/>
      <c r="M2087" s="78"/>
    </row>
    <row r="2088" spans="1:13">
      <c r="A2088" s="1">
        <v>100012722</v>
      </c>
      <c r="B2088" s="1" t="s">
        <v>2314</v>
      </c>
      <c r="C2088" s="1" t="s">
        <v>2313</v>
      </c>
      <c r="D2088" s="1" t="s">
        <v>12</v>
      </c>
      <c r="E2088" s="21" t="s">
        <v>4170</v>
      </c>
      <c r="F2088" s="1">
        <v>1</v>
      </c>
      <c r="G2088" s="1">
        <v>1</v>
      </c>
      <c r="H2088" s="1">
        <v>56</v>
      </c>
      <c r="I2088" s="1">
        <v>230</v>
      </c>
      <c r="J2088" s="1">
        <v>60</v>
      </c>
      <c r="K2088" s="72" t="s">
        <v>6455</v>
      </c>
      <c r="L2088" s="81"/>
      <c r="M2088" s="78"/>
    </row>
    <row r="2089" spans="1:13">
      <c r="A2089" s="1">
        <v>100012725</v>
      </c>
      <c r="B2089" s="1" t="s">
        <v>2314</v>
      </c>
      <c r="C2089" s="1" t="s">
        <v>2313</v>
      </c>
      <c r="D2089" s="1" t="s">
        <v>12</v>
      </c>
      <c r="E2089" s="21" t="s">
        <v>4172</v>
      </c>
      <c r="F2089" s="1">
        <v>1</v>
      </c>
      <c r="G2089" s="1">
        <v>1</v>
      </c>
      <c r="H2089" s="1">
        <v>36</v>
      </c>
      <c r="I2089" s="1">
        <v>150</v>
      </c>
      <c r="J2089" s="1">
        <v>40</v>
      </c>
      <c r="K2089" s="72" t="s">
        <v>6455</v>
      </c>
      <c r="L2089" s="81"/>
      <c r="M2089" s="78"/>
    </row>
    <row r="2090" spans="1:13">
      <c r="A2090" s="1">
        <v>100012732</v>
      </c>
      <c r="B2090" s="1" t="s">
        <v>2314</v>
      </c>
      <c r="C2090" s="1" t="s">
        <v>2313</v>
      </c>
      <c r="D2090" s="1" t="s">
        <v>176</v>
      </c>
      <c r="E2090" s="21" t="s">
        <v>4174</v>
      </c>
      <c r="F2090" s="1">
        <v>1</v>
      </c>
      <c r="G2090" s="1">
        <v>1</v>
      </c>
      <c r="H2090" s="1">
        <v>139</v>
      </c>
      <c r="I2090" s="1">
        <v>280</v>
      </c>
      <c r="J2090" s="1">
        <v>70</v>
      </c>
      <c r="K2090" s="72" t="s">
        <v>6455</v>
      </c>
      <c r="L2090" s="81"/>
      <c r="M2090" s="78"/>
    </row>
    <row r="2091" spans="1:13">
      <c r="A2091" s="1">
        <v>100012736</v>
      </c>
      <c r="B2091" s="1" t="s">
        <v>2314</v>
      </c>
      <c r="C2091" s="1" t="s">
        <v>2313</v>
      </c>
      <c r="D2091" s="1" t="s">
        <v>12</v>
      </c>
      <c r="E2091" s="21" t="s">
        <v>4176</v>
      </c>
      <c r="F2091" s="1">
        <v>1</v>
      </c>
      <c r="G2091" s="1">
        <v>1</v>
      </c>
      <c r="H2091" s="1">
        <v>686</v>
      </c>
      <c r="I2091" s="1">
        <v>800</v>
      </c>
      <c r="J2091" s="1">
        <v>200</v>
      </c>
      <c r="K2091" s="72" t="s">
        <v>6053</v>
      </c>
      <c r="L2091" s="81"/>
      <c r="M2091" s="78"/>
    </row>
    <row r="2092" spans="1:13">
      <c r="A2092" s="1">
        <v>100012741</v>
      </c>
      <c r="B2092" s="1" t="s">
        <v>2314</v>
      </c>
      <c r="C2092" s="1" t="s">
        <v>2313</v>
      </c>
      <c r="D2092" s="1" t="s">
        <v>176</v>
      </c>
      <c r="E2092" s="21" t="s">
        <v>4178</v>
      </c>
      <c r="F2092" s="1">
        <v>1</v>
      </c>
      <c r="G2092" s="1">
        <v>1</v>
      </c>
      <c r="H2092" s="1">
        <v>235</v>
      </c>
      <c r="I2092" s="1">
        <v>400</v>
      </c>
      <c r="J2092" s="1">
        <v>100</v>
      </c>
      <c r="K2092" s="72" t="s">
        <v>6455</v>
      </c>
      <c r="L2092" s="81"/>
      <c r="M2092" s="78"/>
    </row>
    <row r="2093" spans="1:13">
      <c r="A2093" s="1">
        <v>100012743</v>
      </c>
      <c r="B2093" s="1" t="s">
        <v>2314</v>
      </c>
      <c r="C2093" s="1" t="s">
        <v>2313</v>
      </c>
      <c r="D2093" s="1" t="s">
        <v>46</v>
      </c>
      <c r="E2093" s="21" t="s">
        <v>4180</v>
      </c>
      <c r="F2093" s="1">
        <v>1</v>
      </c>
      <c r="G2093" s="1">
        <v>1</v>
      </c>
      <c r="H2093" s="1">
        <v>60</v>
      </c>
      <c r="I2093" s="1">
        <v>230</v>
      </c>
      <c r="J2093" s="1">
        <v>60</v>
      </c>
      <c r="K2093" s="72" t="s">
        <v>6455</v>
      </c>
      <c r="L2093" s="81"/>
      <c r="M2093" s="78"/>
    </row>
    <row r="2094" spans="1:13">
      <c r="A2094" s="1">
        <v>100012748</v>
      </c>
      <c r="B2094" s="1" t="s">
        <v>2314</v>
      </c>
      <c r="C2094" s="1" t="s">
        <v>2313</v>
      </c>
      <c r="D2094" s="1" t="s">
        <v>12</v>
      </c>
      <c r="E2094" s="21" t="s">
        <v>4181</v>
      </c>
      <c r="F2094" s="1">
        <v>1</v>
      </c>
      <c r="G2094" s="1">
        <v>1</v>
      </c>
      <c r="H2094" s="1">
        <v>176</v>
      </c>
      <c r="I2094" s="1">
        <v>280</v>
      </c>
      <c r="J2094" s="1">
        <v>70</v>
      </c>
      <c r="K2094" s="72" t="s">
        <v>6455</v>
      </c>
      <c r="L2094" s="81"/>
      <c r="M2094" s="78"/>
    </row>
    <row r="2095" spans="1:13">
      <c r="A2095" s="1">
        <v>100012752</v>
      </c>
      <c r="B2095" s="1" t="s">
        <v>2314</v>
      </c>
      <c r="C2095" s="1" t="s">
        <v>2313</v>
      </c>
      <c r="D2095" s="1" t="s">
        <v>12</v>
      </c>
      <c r="E2095" s="21" t="s">
        <v>4639</v>
      </c>
      <c r="F2095" s="1">
        <v>2</v>
      </c>
      <c r="G2095" s="1">
        <v>1</v>
      </c>
      <c r="H2095" s="1">
        <v>59</v>
      </c>
      <c r="I2095" s="1">
        <v>230</v>
      </c>
      <c r="J2095" s="1">
        <v>60</v>
      </c>
      <c r="K2095" s="72" t="s">
        <v>6455</v>
      </c>
      <c r="L2095" s="81"/>
      <c r="M2095" s="78"/>
    </row>
    <row r="2096" spans="1:13">
      <c r="A2096" s="1">
        <v>100012752</v>
      </c>
      <c r="B2096" s="1" t="s">
        <v>2314</v>
      </c>
      <c r="C2096" s="1" t="s">
        <v>2313</v>
      </c>
      <c r="D2096" s="1" t="s">
        <v>12</v>
      </c>
      <c r="E2096" s="21" t="s">
        <v>4183</v>
      </c>
      <c r="F2096" s="1">
        <v>2</v>
      </c>
      <c r="G2096" s="1">
        <v>1</v>
      </c>
      <c r="H2096" s="1">
        <v>55</v>
      </c>
      <c r="I2096" s="1">
        <v>230</v>
      </c>
      <c r="J2096" s="1">
        <v>60</v>
      </c>
      <c r="K2096" s="72" t="s">
        <v>6455</v>
      </c>
      <c r="L2096" s="81"/>
      <c r="M2096" s="78"/>
    </row>
    <row r="2097" spans="1:13">
      <c r="A2097" s="1">
        <v>100012755</v>
      </c>
      <c r="B2097" s="1" t="s">
        <v>2314</v>
      </c>
      <c r="C2097" s="1" t="s">
        <v>2313</v>
      </c>
      <c r="D2097" s="1" t="s">
        <v>12</v>
      </c>
      <c r="E2097" s="21" t="s">
        <v>4185</v>
      </c>
      <c r="F2097" s="1">
        <v>1</v>
      </c>
      <c r="G2097" s="1">
        <v>1</v>
      </c>
      <c r="H2097" s="1">
        <v>12</v>
      </c>
      <c r="I2097" s="1">
        <v>100</v>
      </c>
      <c r="J2097" s="1">
        <v>25</v>
      </c>
      <c r="K2097" s="72" t="s">
        <v>6455</v>
      </c>
      <c r="L2097" s="81"/>
      <c r="M2097" s="78"/>
    </row>
    <row r="2098" spans="1:13">
      <c r="A2098" s="1">
        <v>100012757</v>
      </c>
      <c r="B2098" s="1" t="s">
        <v>2314</v>
      </c>
      <c r="C2098" s="1" t="s">
        <v>2313</v>
      </c>
      <c r="D2098" s="1" t="s">
        <v>12</v>
      </c>
      <c r="E2098" s="21" t="s">
        <v>4187</v>
      </c>
      <c r="F2098" s="1">
        <v>1</v>
      </c>
      <c r="G2098" s="1">
        <v>1</v>
      </c>
      <c r="H2098" s="1">
        <v>23</v>
      </c>
      <c r="I2098" s="1">
        <v>100</v>
      </c>
      <c r="J2098" s="1">
        <v>25</v>
      </c>
      <c r="K2098" s="72" t="s">
        <v>6455</v>
      </c>
      <c r="L2098" s="81"/>
      <c r="M2098" s="78"/>
    </row>
    <row r="2099" spans="1:13">
      <c r="A2099" s="1">
        <v>100012760</v>
      </c>
      <c r="B2099" s="1" t="s">
        <v>2314</v>
      </c>
      <c r="C2099" s="1" t="s">
        <v>2313</v>
      </c>
      <c r="D2099" s="1" t="s">
        <v>12</v>
      </c>
      <c r="E2099" s="21" t="s">
        <v>4189</v>
      </c>
      <c r="F2099" s="1">
        <v>1</v>
      </c>
      <c r="G2099" s="1">
        <v>1</v>
      </c>
      <c r="H2099" s="1">
        <v>31</v>
      </c>
      <c r="I2099" s="1">
        <v>150</v>
      </c>
      <c r="J2099" s="1">
        <v>40</v>
      </c>
      <c r="K2099" s="72" t="s">
        <v>6455</v>
      </c>
      <c r="L2099" s="81"/>
      <c r="M2099" s="78"/>
    </row>
    <row r="2100" spans="1:13">
      <c r="A2100" s="1">
        <v>100012762</v>
      </c>
      <c r="B2100" s="1" t="s">
        <v>2314</v>
      </c>
      <c r="C2100" s="1" t="s">
        <v>2313</v>
      </c>
      <c r="D2100" s="1" t="s">
        <v>12</v>
      </c>
      <c r="E2100" s="21" t="s">
        <v>4191</v>
      </c>
      <c r="F2100" s="1">
        <v>1</v>
      </c>
      <c r="G2100" s="1">
        <v>1</v>
      </c>
      <c r="H2100" s="1">
        <v>196</v>
      </c>
      <c r="I2100" s="1">
        <v>280</v>
      </c>
      <c r="J2100" s="1">
        <v>70</v>
      </c>
      <c r="K2100" s="72" t="s">
        <v>6455</v>
      </c>
      <c r="L2100" s="81"/>
      <c r="M2100" s="78"/>
    </row>
    <row r="2101" spans="1:13">
      <c r="A2101" s="1">
        <v>100012768</v>
      </c>
      <c r="B2101" s="1" t="s">
        <v>2314</v>
      </c>
      <c r="C2101" s="1" t="s">
        <v>2313</v>
      </c>
      <c r="D2101" s="1" t="s">
        <v>12</v>
      </c>
      <c r="E2101" s="21" t="s">
        <v>6067</v>
      </c>
      <c r="F2101" s="1">
        <v>1</v>
      </c>
      <c r="G2101" s="1">
        <v>1</v>
      </c>
      <c r="H2101" s="1">
        <v>46</v>
      </c>
      <c r="I2101" s="1">
        <v>150</v>
      </c>
      <c r="J2101" s="1">
        <v>40</v>
      </c>
      <c r="K2101" s="72" t="s">
        <v>6455</v>
      </c>
      <c r="L2101" s="81"/>
      <c r="M2101" s="78"/>
    </row>
    <row r="2102" spans="1:13">
      <c r="A2102" s="1">
        <v>100012776</v>
      </c>
      <c r="B2102" s="1" t="s">
        <v>2314</v>
      </c>
      <c r="C2102" s="1" t="s">
        <v>2313</v>
      </c>
      <c r="D2102" s="1" t="s">
        <v>12</v>
      </c>
      <c r="E2102" s="21" t="s">
        <v>4193</v>
      </c>
      <c r="F2102" s="1">
        <v>1</v>
      </c>
      <c r="G2102" s="1">
        <v>1</v>
      </c>
      <c r="H2102" s="1">
        <v>398</v>
      </c>
      <c r="I2102" s="1">
        <v>470</v>
      </c>
      <c r="J2102" s="1">
        <v>120</v>
      </c>
      <c r="K2102" s="72" t="s">
        <v>6455</v>
      </c>
      <c r="L2102" s="81"/>
      <c r="M2102" s="78"/>
    </row>
    <row r="2103" spans="1:13">
      <c r="A2103" s="1">
        <v>100012787</v>
      </c>
      <c r="B2103" s="1" t="s">
        <v>2314</v>
      </c>
      <c r="C2103" s="1" t="s">
        <v>2313</v>
      </c>
      <c r="D2103" s="1" t="s">
        <v>203</v>
      </c>
      <c r="E2103" s="21" t="s">
        <v>4195</v>
      </c>
      <c r="F2103" s="1">
        <v>1</v>
      </c>
      <c r="G2103" s="1">
        <v>1</v>
      </c>
      <c r="H2103" s="1">
        <v>369</v>
      </c>
      <c r="I2103" s="1">
        <v>800</v>
      </c>
      <c r="J2103" s="1">
        <v>200</v>
      </c>
      <c r="K2103" s="72" t="s">
        <v>6053</v>
      </c>
      <c r="L2103" s="81"/>
      <c r="M2103" s="78"/>
    </row>
    <row r="2104" spans="1:13">
      <c r="A2104" s="1">
        <v>100012807</v>
      </c>
      <c r="B2104" s="1" t="s">
        <v>2314</v>
      </c>
      <c r="C2104" s="1" t="s">
        <v>2313</v>
      </c>
      <c r="D2104" s="1" t="s">
        <v>12</v>
      </c>
      <c r="E2104" s="21" t="s">
        <v>4196</v>
      </c>
      <c r="F2104" s="1">
        <v>2</v>
      </c>
      <c r="G2104" s="1">
        <v>1</v>
      </c>
      <c r="H2104" s="1">
        <v>671</v>
      </c>
      <c r="I2104" s="1">
        <v>570</v>
      </c>
      <c r="J2104" s="1">
        <v>140</v>
      </c>
      <c r="K2104" s="72" t="s">
        <v>6455</v>
      </c>
      <c r="L2104" s="81"/>
      <c r="M2104" s="78"/>
    </row>
    <row r="2105" spans="1:13">
      <c r="A2105" s="1">
        <v>100012807</v>
      </c>
      <c r="B2105" s="1" t="s">
        <v>2314</v>
      </c>
      <c r="C2105" s="1" t="s">
        <v>2313</v>
      </c>
      <c r="D2105" s="1" t="s">
        <v>12</v>
      </c>
      <c r="E2105" s="21" t="s">
        <v>4638</v>
      </c>
      <c r="F2105" s="1">
        <v>2</v>
      </c>
      <c r="G2105" s="1">
        <v>1</v>
      </c>
      <c r="H2105" s="1">
        <v>437</v>
      </c>
      <c r="I2105" s="1">
        <v>470</v>
      </c>
      <c r="J2105" s="1">
        <v>120</v>
      </c>
      <c r="K2105" s="72" t="s">
        <v>6455</v>
      </c>
      <c r="L2105" s="81"/>
      <c r="M2105" s="78"/>
    </row>
    <row r="2106" spans="1:13">
      <c r="A2106" s="1">
        <v>100012813</v>
      </c>
      <c r="B2106" s="1" t="s">
        <v>2314</v>
      </c>
      <c r="C2106" s="1" t="s">
        <v>2313</v>
      </c>
      <c r="D2106" s="1" t="s">
        <v>19</v>
      </c>
      <c r="E2106" s="21" t="s">
        <v>4197</v>
      </c>
      <c r="F2106" s="1">
        <v>1</v>
      </c>
      <c r="G2106" s="1">
        <v>1</v>
      </c>
      <c r="H2106" s="1">
        <v>437</v>
      </c>
      <c r="I2106" s="1">
        <v>470</v>
      </c>
      <c r="J2106" s="1">
        <v>120</v>
      </c>
      <c r="K2106" s="72" t="s">
        <v>6455</v>
      </c>
      <c r="L2106" s="81"/>
      <c r="M2106" s="78"/>
    </row>
    <row r="2107" spans="1:13">
      <c r="A2107" s="1">
        <v>100012834</v>
      </c>
      <c r="B2107" s="1" t="s">
        <v>2314</v>
      </c>
      <c r="C2107" s="1" t="s">
        <v>2313</v>
      </c>
      <c r="D2107" s="1" t="s">
        <v>4209</v>
      </c>
      <c r="E2107" s="21" t="s">
        <v>4210</v>
      </c>
      <c r="F2107" s="1">
        <v>1</v>
      </c>
      <c r="G2107" s="1">
        <v>1</v>
      </c>
      <c r="H2107" s="1">
        <v>45</v>
      </c>
      <c r="I2107" s="1">
        <v>150</v>
      </c>
      <c r="J2107" s="1">
        <v>40</v>
      </c>
      <c r="K2107" s="72" t="s">
        <v>6455</v>
      </c>
      <c r="L2107" s="81"/>
      <c r="M2107" s="78"/>
    </row>
    <row r="2108" spans="1:13">
      <c r="A2108" s="1">
        <v>100012842</v>
      </c>
      <c r="B2108" s="1" t="s">
        <v>2314</v>
      </c>
      <c r="C2108" s="1" t="s">
        <v>2313</v>
      </c>
      <c r="D2108" s="1" t="s">
        <v>4212</v>
      </c>
      <c r="E2108" s="21" t="s">
        <v>4213</v>
      </c>
      <c r="F2108" s="1">
        <v>1</v>
      </c>
      <c r="G2108" s="1">
        <v>1</v>
      </c>
      <c r="H2108" s="1">
        <v>383</v>
      </c>
      <c r="I2108" s="1">
        <v>470</v>
      </c>
      <c r="J2108" s="1">
        <v>120</v>
      </c>
      <c r="K2108" s="72" t="s">
        <v>6455</v>
      </c>
      <c r="L2108" s="81"/>
      <c r="M2108" s="78"/>
    </row>
    <row r="2109" spans="1:13">
      <c r="A2109" s="1">
        <v>100012846</v>
      </c>
      <c r="B2109" s="1" t="s">
        <v>2314</v>
      </c>
      <c r="C2109" s="1" t="s">
        <v>2313</v>
      </c>
      <c r="D2109" s="1" t="s">
        <v>271</v>
      </c>
      <c r="E2109" s="21" t="s">
        <v>4215</v>
      </c>
      <c r="F2109" s="1">
        <v>1</v>
      </c>
      <c r="G2109" s="1">
        <v>1</v>
      </c>
      <c r="H2109" s="1">
        <v>454</v>
      </c>
      <c r="I2109" s="1">
        <v>470</v>
      </c>
      <c r="J2109" s="1">
        <v>120</v>
      </c>
      <c r="K2109" s="72" t="s">
        <v>6455</v>
      </c>
      <c r="L2109" s="81"/>
      <c r="M2109" s="78"/>
    </row>
    <row r="2110" spans="1:13">
      <c r="A2110" s="1">
        <v>100012852</v>
      </c>
      <c r="B2110" s="1" t="s">
        <v>2314</v>
      </c>
      <c r="C2110" s="1" t="s">
        <v>2313</v>
      </c>
      <c r="D2110" s="1" t="s">
        <v>18</v>
      </c>
      <c r="E2110" s="21" t="s">
        <v>4216</v>
      </c>
      <c r="F2110" s="1">
        <v>1</v>
      </c>
      <c r="G2110" s="1">
        <v>1</v>
      </c>
      <c r="H2110" s="1">
        <v>959</v>
      </c>
      <c r="I2110" s="1">
        <v>740</v>
      </c>
      <c r="J2110" s="1">
        <v>190</v>
      </c>
      <c r="K2110" s="72" t="s">
        <v>6455</v>
      </c>
      <c r="L2110" s="81"/>
      <c r="M2110" s="78"/>
    </row>
    <row r="2111" spans="1:13">
      <c r="A2111" s="1">
        <v>100012853</v>
      </c>
      <c r="B2111" s="1" t="s">
        <v>2314</v>
      </c>
      <c r="C2111" s="1" t="s">
        <v>2313</v>
      </c>
      <c r="D2111" s="1" t="s">
        <v>156</v>
      </c>
      <c r="E2111" s="21" t="s">
        <v>4217</v>
      </c>
      <c r="F2111" s="1">
        <v>1</v>
      </c>
      <c r="G2111" s="1">
        <v>1</v>
      </c>
      <c r="H2111" s="1">
        <v>323</v>
      </c>
      <c r="I2111" s="1">
        <v>470</v>
      </c>
      <c r="J2111" s="1">
        <v>120</v>
      </c>
      <c r="K2111" s="72" t="s">
        <v>6455</v>
      </c>
      <c r="L2111" s="81"/>
      <c r="M2111" s="78"/>
    </row>
    <row r="2112" spans="1:13">
      <c r="A2112" s="1">
        <v>100012855</v>
      </c>
      <c r="B2112" s="1" t="s">
        <v>2314</v>
      </c>
      <c r="C2112" s="1" t="s">
        <v>2313</v>
      </c>
      <c r="D2112" s="1" t="s">
        <v>1839</v>
      </c>
      <c r="E2112" s="21" t="s">
        <v>4218</v>
      </c>
      <c r="F2112" s="1">
        <v>1</v>
      </c>
      <c r="G2112" s="1">
        <v>1</v>
      </c>
      <c r="H2112" s="1">
        <v>331</v>
      </c>
      <c r="I2112" s="1">
        <v>470</v>
      </c>
      <c r="J2112" s="1">
        <v>120</v>
      </c>
      <c r="K2112" s="72" t="s">
        <v>6455</v>
      </c>
      <c r="L2112" s="81"/>
      <c r="M2112" s="78"/>
    </row>
    <row r="2113" spans="1:13">
      <c r="A2113" s="1">
        <v>100012857</v>
      </c>
      <c r="B2113" s="1" t="s">
        <v>2314</v>
      </c>
      <c r="C2113" s="1" t="s">
        <v>2313</v>
      </c>
      <c r="D2113" s="1" t="s">
        <v>12</v>
      </c>
      <c r="E2113" s="21" t="s">
        <v>4219</v>
      </c>
      <c r="F2113" s="1">
        <v>1</v>
      </c>
      <c r="G2113" s="1">
        <v>1</v>
      </c>
      <c r="H2113" s="1">
        <v>885</v>
      </c>
      <c r="I2113" s="1">
        <v>740</v>
      </c>
      <c r="J2113" s="1">
        <v>190</v>
      </c>
      <c r="K2113" s="72" t="s">
        <v>6455</v>
      </c>
      <c r="L2113" s="81"/>
      <c r="M2113" s="78"/>
    </row>
    <row r="2114" spans="1:13">
      <c r="A2114" s="1">
        <v>100012865</v>
      </c>
      <c r="B2114" s="1" t="s">
        <v>2314</v>
      </c>
      <c r="C2114" s="1" t="s">
        <v>2313</v>
      </c>
      <c r="D2114" s="1" t="s">
        <v>12</v>
      </c>
      <c r="E2114" s="21" t="s">
        <v>4221</v>
      </c>
      <c r="F2114" s="1">
        <v>1</v>
      </c>
      <c r="G2114" s="1">
        <v>1</v>
      </c>
      <c r="H2114" s="1">
        <v>517</v>
      </c>
      <c r="I2114" s="1">
        <v>570</v>
      </c>
      <c r="J2114" s="1">
        <v>140</v>
      </c>
      <c r="K2114" s="72" t="s">
        <v>6455</v>
      </c>
      <c r="L2114" s="81"/>
      <c r="M2114" s="78"/>
    </row>
    <row r="2115" spans="1:13">
      <c r="A2115" s="1">
        <v>100012869</v>
      </c>
      <c r="B2115" s="1" t="s">
        <v>2314</v>
      </c>
      <c r="C2115" s="1" t="s">
        <v>2313</v>
      </c>
      <c r="D2115" s="1" t="s">
        <v>12</v>
      </c>
      <c r="E2115" s="21" t="s">
        <v>4222</v>
      </c>
      <c r="F2115" s="1">
        <v>1</v>
      </c>
      <c r="G2115" s="1">
        <v>1</v>
      </c>
      <c r="H2115" s="1">
        <v>1002</v>
      </c>
      <c r="I2115" s="1">
        <v>1000</v>
      </c>
      <c r="J2115" s="1">
        <v>250</v>
      </c>
      <c r="K2115" s="72" t="s">
        <v>6455</v>
      </c>
      <c r="L2115" s="81"/>
      <c r="M2115" s="78"/>
    </row>
    <row r="2116" spans="1:13">
      <c r="A2116" s="1">
        <v>100012873</v>
      </c>
      <c r="B2116" s="1" t="s">
        <v>2314</v>
      </c>
      <c r="C2116" s="1" t="s">
        <v>2313</v>
      </c>
      <c r="D2116" s="1" t="s">
        <v>673</v>
      </c>
      <c r="E2116" s="21" t="s">
        <v>4223</v>
      </c>
      <c r="F2116" s="1">
        <v>1</v>
      </c>
      <c r="G2116" s="1">
        <v>1</v>
      </c>
      <c r="H2116" s="1">
        <v>125</v>
      </c>
      <c r="I2116" s="1">
        <v>280</v>
      </c>
      <c r="J2116" s="1">
        <v>70</v>
      </c>
      <c r="K2116" s="72" t="s">
        <v>6455</v>
      </c>
      <c r="L2116" s="81"/>
      <c r="M2116" s="78"/>
    </row>
    <row r="2117" spans="1:13">
      <c r="A2117" s="1">
        <v>100012899</v>
      </c>
      <c r="B2117" s="1" t="s">
        <v>2314</v>
      </c>
      <c r="C2117" s="1" t="s">
        <v>2313</v>
      </c>
      <c r="D2117" s="1" t="s">
        <v>12</v>
      </c>
      <c r="E2117" s="21" t="s">
        <v>4226</v>
      </c>
      <c r="F2117" s="1">
        <v>1</v>
      </c>
      <c r="G2117" s="1">
        <v>1</v>
      </c>
      <c r="H2117" s="1">
        <v>594</v>
      </c>
      <c r="I2117" s="1">
        <v>570</v>
      </c>
      <c r="J2117" s="1">
        <v>140</v>
      </c>
      <c r="K2117" s="72" t="s">
        <v>6455</v>
      </c>
      <c r="L2117" s="81"/>
      <c r="M2117" s="78"/>
    </row>
    <row r="2118" spans="1:13">
      <c r="A2118" s="1">
        <v>100012905</v>
      </c>
      <c r="B2118" s="1" t="s">
        <v>2314</v>
      </c>
      <c r="C2118" s="1" t="s">
        <v>2313</v>
      </c>
      <c r="D2118" s="1" t="s">
        <v>4227</v>
      </c>
      <c r="E2118" s="21" t="s">
        <v>4228</v>
      </c>
      <c r="F2118" s="1">
        <v>1</v>
      </c>
      <c r="G2118" s="1">
        <v>1</v>
      </c>
      <c r="H2118" s="1">
        <v>668</v>
      </c>
      <c r="I2118" s="1">
        <v>570</v>
      </c>
      <c r="J2118" s="1">
        <v>140</v>
      </c>
      <c r="K2118" s="72" t="s">
        <v>6455</v>
      </c>
      <c r="L2118" s="81"/>
      <c r="M2118" s="78"/>
    </row>
    <row r="2119" spans="1:13">
      <c r="A2119" s="1">
        <v>100012908</v>
      </c>
      <c r="B2119" s="1" t="s">
        <v>2314</v>
      </c>
      <c r="C2119" s="1" t="s">
        <v>2313</v>
      </c>
      <c r="D2119" s="1" t="s">
        <v>1351</v>
      </c>
      <c r="E2119" s="21" t="s">
        <v>4229</v>
      </c>
      <c r="F2119" s="1">
        <v>1</v>
      </c>
      <c r="G2119" s="1">
        <v>1</v>
      </c>
      <c r="H2119" s="1">
        <v>329</v>
      </c>
      <c r="I2119" s="1">
        <v>470</v>
      </c>
      <c r="J2119" s="1">
        <v>120</v>
      </c>
      <c r="K2119" s="72" t="s">
        <v>6455</v>
      </c>
      <c r="L2119" s="81"/>
      <c r="M2119" s="78"/>
    </row>
    <row r="2120" spans="1:13">
      <c r="A2120" s="1">
        <v>100012924</v>
      </c>
      <c r="B2120" s="1" t="s">
        <v>2314</v>
      </c>
      <c r="C2120" s="1" t="s">
        <v>2313</v>
      </c>
      <c r="D2120" s="1" t="s">
        <v>365</v>
      </c>
      <c r="E2120" s="21" t="s">
        <v>4233</v>
      </c>
      <c r="F2120" s="1">
        <v>1</v>
      </c>
      <c r="G2120" s="1">
        <v>1</v>
      </c>
      <c r="H2120" s="1">
        <v>85</v>
      </c>
      <c r="I2120" s="1">
        <v>230</v>
      </c>
      <c r="J2120" s="1">
        <v>60</v>
      </c>
      <c r="K2120" s="72" t="s">
        <v>6455</v>
      </c>
      <c r="L2120" s="81"/>
      <c r="M2120" s="78"/>
    </row>
    <row r="2121" spans="1:13">
      <c r="A2121" s="1">
        <v>100012925</v>
      </c>
      <c r="B2121" s="1" t="s">
        <v>2314</v>
      </c>
      <c r="C2121" s="1" t="s">
        <v>2313</v>
      </c>
      <c r="D2121" s="1" t="s">
        <v>78</v>
      </c>
      <c r="E2121" s="21" t="s">
        <v>4235</v>
      </c>
      <c r="F2121" s="1">
        <v>1</v>
      </c>
      <c r="G2121" s="1">
        <v>1</v>
      </c>
      <c r="H2121" s="1">
        <v>722</v>
      </c>
      <c r="I2121" s="1">
        <v>740</v>
      </c>
      <c r="J2121" s="1">
        <v>190</v>
      </c>
      <c r="K2121" s="72" t="s">
        <v>6455</v>
      </c>
      <c r="L2121" s="81"/>
      <c r="M2121" s="78"/>
    </row>
    <row r="2122" spans="1:13">
      <c r="A2122" s="1">
        <v>100012926</v>
      </c>
      <c r="B2122" s="1" t="s">
        <v>2314</v>
      </c>
      <c r="C2122" s="1" t="s">
        <v>2313</v>
      </c>
      <c r="D2122" s="1" t="s">
        <v>1900</v>
      </c>
      <c r="E2122" s="21" t="s">
        <v>4236</v>
      </c>
      <c r="F2122" s="1">
        <v>1</v>
      </c>
      <c r="G2122" s="1">
        <v>1</v>
      </c>
      <c r="H2122" s="1">
        <v>355</v>
      </c>
      <c r="I2122" s="1">
        <v>470</v>
      </c>
      <c r="J2122" s="1">
        <v>120</v>
      </c>
      <c r="K2122" s="72" t="s">
        <v>6455</v>
      </c>
      <c r="L2122" s="81"/>
      <c r="M2122" s="78"/>
    </row>
    <row r="2123" spans="1:13">
      <c r="A2123" s="1">
        <v>100012929</v>
      </c>
      <c r="B2123" s="1" t="s">
        <v>2314</v>
      </c>
      <c r="C2123" s="1" t="s">
        <v>2313</v>
      </c>
      <c r="D2123" s="1" t="s">
        <v>4237</v>
      </c>
      <c r="E2123" s="21" t="s">
        <v>4238</v>
      </c>
      <c r="F2123" s="1">
        <v>1</v>
      </c>
      <c r="G2123" s="1">
        <v>1</v>
      </c>
      <c r="H2123" s="1">
        <v>346</v>
      </c>
      <c r="I2123" s="1">
        <v>470</v>
      </c>
      <c r="J2123" s="1">
        <v>120</v>
      </c>
      <c r="K2123" s="72" t="s">
        <v>6455</v>
      </c>
      <c r="L2123" s="81"/>
      <c r="M2123" s="78"/>
    </row>
    <row r="2124" spans="1:13">
      <c r="A2124" s="1">
        <v>100012933</v>
      </c>
      <c r="B2124" s="1" t="s">
        <v>2314</v>
      </c>
      <c r="C2124" s="1" t="s">
        <v>2313</v>
      </c>
      <c r="D2124" s="1" t="s">
        <v>12</v>
      </c>
      <c r="E2124" s="21" t="s">
        <v>4240</v>
      </c>
      <c r="F2124" s="1">
        <v>1</v>
      </c>
      <c r="G2124" s="1">
        <v>1</v>
      </c>
      <c r="H2124" s="1">
        <v>607</v>
      </c>
      <c r="I2124" s="1">
        <v>570</v>
      </c>
      <c r="J2124" s="1">
        <v>140</v>
      </c>
      <c r="K2124" s="72" t="s">
        <v>6455</v>
      </c>
      <c r="L2124" s="81"/>
      <c r="M2124" s="78"/>
    </row>
    <row r="2125" spans="1:13">
      <c r="A2125" s="1">
        <v>100012941</v>
      </c>
      <c r="B2125" s="1" t="s">
        <v>2314</v>
      </c>
      <c r="C2125" s="1" t="s">
        <v>2313</v>
      </c>
      <c r="D2125" s="1" t="s">
        <v>12</v>
      </c>
      <c r="E2125" s="21" t="s">
        <v>4241</v>
      </c>
      <c r="F2125" s="1">
        <v>1</v>
      </c>
      <c r="G2125" s="1">
        <v>1</v>
      </c>
      <c r="H2125" s="1">
        <v>462</v>
      </c>
      <c r="I2125" s="1">
        <v>470</v>
      </c>
      <c r="J2125" s="1">
        <v>120</v>
      </c>
      <c r="K2125" s="72" t="s">
        <v>6455</v>
      </c>
      <c r="L2125" s="81"/>
      <c r="M2125" s="78"/>
    </row>
    <row r="2126" spans="1:13">
      <c r="A2126" s="1">
        <v>100012945</v>
      </c>
      <c r="B2126" s="1" t="s">
        <v>2314</v>
      </c>
      <c r="C2126" s="1" t="s">
        <v>2313</v>
      </c>
      <c r="D2126" s="1" t="s">
        <v>2298</v>
      </c>
      <c r="E2126" s="21" t="s">
        <v>4242</v>
      </c>
      <c r="F2126" s="1">
        <v>1</v>
      </c>
      <c r="G2126" s="1">
        <v>1</v>
      </c>
      <c r="H2126" s="1">
        <v>398</v>
      </c>
      <c r="I2126" s="1">
        <v>470</v>
      </c>
      <c r="J2126" s="1">
        <v>120</v>
      </c>
      <c r="K2126" s="72" t="s">
        <v>6455</v>
      </c>
      <c r="L2126" s="81"/>
      <c r="M2126" s="78"/>
    </row>
    <row r="2127" spans="1:13">
      <c r="A2127" s="1">
        <v>100012949</v>
      </c>
      <c r="B2127" s="1" t="s">
        <v>2314</v>
      </c>
      <c r="C2127" s="1" t="s">
        <v>2313</v>
      </c>
      <c r="D2127" s="1" t="s">
        <v>167</v>
      </c>
      <c r="E2127" s="21" t="s">
        <v>4243</v>
      </c>
      <c r="F2127" s="1">
        <v>1</v>
      </c>
      <c r="G2127" s="1">
        <v>1</v>
      </c>
      <c r="H2127" s="1">
        <v>831</v>
      </c>
      <c r="I2127" s="1">
        <v>740</v>
      </c>
      <c r="J2127" s="1">
        <v>190</v>
      </c>
      <c r="K2127" s="72" t="s">
        <v>6455</v>
      </c>
      <c r="L2127" s="81"/>
      <c r="M2127" s="78"/>
    </row>
    <row r="2128" spans="1:13">
      <c r="A2128" s="1">
        <v>100012959</v>
      </c>
      <c r="B2128" s="1" t="s">
        <v>2314</v>
      </c>
      <c r="C2128" s="1" t="s">
        <v>2313</v>
      </c>
      <c r="D2128" s="1" t="s">
        <v>4247</v>
      </c>
      <c r="E2128" s="21" t="s">
        <v>4248</v>
      </c>
      <c r="F2128" s="1">
        <v>2</v>
      </c>
      <c r="G2128" s="1">
        <v>1</v>
      </c>
      <c r="H2128" s="1">
        <v>10</v>
      </c>
      <c r="I2128" s="1">
        <v>100</v>
      </c>
      <c r="J2128" s="1">
        <v>25</v>
      </c>
      <c r="K2128" s="72" t="s">
        <v>6455</v>
      </c>
      <c r="L2128" s="81"/>
      <c r="M2128" s="78"/>
    </row>
    <row r="2129" spans="1:13">
      <c r="A2129" s="1">
        <v>100012959</v>
      </c>
      <c r="B2129" s="1" t="s">
        <v>2314</v>
      </c>
      <c r="C2129" s="1" t="s">
        <v>2313</v>
      </c>
      <c r="D2129" s="1" t="s">
        <v>4247</v>
      </c>
      <c r="E2129" s="21" t="s">
        <v>4106</v>
      </c>
      <c r="F2129" s="1">
        <v>2</v>
      </c>
      <c r="G2129" s="1">
        <v>1</v>
      </c>
      <c r="H2129" s="1">
        <v>210</v>
      </c>
      <c r="I2129" s="1">
        <v>400</v>
      </c>
      <c r="J2129" s="1">
        <v>100</v>
      </c>
      <c r="K2129" s="72" t="s">
        <v>6455</v>
      </c>
      <c r="L2129" s="81"/>
      <c r="M2129" s="78"/>
    </row>
    <row r="2130" spans="1:13">
      <c r="A2130" s="1">
        <v>100012960</v>
      </c>
      <c r="B2130" s="1" t="s">
        <v>2314</v>
      </c>
      <c r="C2130" s="1" t="s">
        <v>2313</v>
      </c>
      <c r="D2130" s="1" t="s">
        <v>4250</v>
      </c>
      <c r="E2130" s="21" t="s">
        <v>4276</v>
      </c>
      <c r="F2130" s="1">
        <v>5</v>
      </c>
      <c r="G2130" s="1">
        <v>1</v>
      </c>
      <c r="H2130" s="1">
        <v>48</v>
      </c>
      <c r="I2130" s="1">
        <v>150</v>
      </c>
      <c r="J2130" s="1">
        <v>40</v>
      </c>
      <c r="K2130" s="72" t="s">
        <v>6455</v>
      </c>
      <c r="L2130" s="81"/>
      <c r="M2130" s="78"/>
    </row>
    <row r="2131" spans="1:13">
      <c r="A2131" s="1">
        <v>100012960</v>
      </c>
      <c r="B2131" s="1" t="s">
        <v>2314</v>
      </c>
      <c r="C2131" s="1" t="s">
        <v>2313</v>
      </c>
      <c r="D2131" s="1" t="s">
        <v>4250</v>
      </c>
      <c r="E2131" s="21" t="s">
        <v>4248</v>
      </c>
      <c r="F2131" s="1">
        <v>5</v>
      </c>
      <c r="G2131" s="1">
        <v>1</v>
      </c>
      <c r="H2131" s="1">
        <v>110</v>
      </c>
      <c r="I2131" s="1">
        <v>280</v>
      </c>
      <c r="J2131" s="1">
        <v>70</v>
      </c>
      <c r="K2131" s="72" t="s">
        <v>6455</v>
      </c>
      <c r="L2131" s="81"/>
      <c r="M2131" s="78"/>
    </row>
    <row r="2132" spans="1:13">
      <c r="A2132" s="1">
        <v>100012960</v>
      </c>
      <c r="B2132" s="1" t="s">
        <v>2314</v>
      </c>
      <c r="C2132" s="1" t="s">
        <v>2313</v>
      </c>
      <c r="D2132" s="1" t="s">
        <v>4250</v>
      </c>
      <c r="E2132" s="21" t="s">
        <v>3892</v>
      </c>
      <c r="F2132" s="1">
        <v>5</v>
      </c>
      <c r="G2132" s="1">
        <v>1</v>
      </c>
      <c r="H2132" s="1">
        <v>12</v>
      </c>
      <c r="I2132" s="1">
        <v>100</v>
      </c>
      <c r="J2132" s="1">
        <v>25</v>
      </c>
      <c r="K2132" s="72" t="s">
        <v>6455</v>
      </c>
      <c r="L2132" s="81"/>
      <c r="M2132" s="78"/>
    </row>
    <row r="2133" spans="1:13">
      <c r="A2133" s="1">
        <v>100012960</v>
      </c>
      <c r="B2133" s="1" t="s">
        <v>2314</v>
      </c>
      <c r="C2133" s="1" t="s">
        <v>2313</v>
      </c>
      <c r="D2133" s="1" t="s">
        <v>4250</v>
      </c>
      <c r="E2133" s="21" t="s">
        <v>5545</v>
      </c>
      <c r="F2133" s="1">
        <v>5</v>
      </c>
      <c r="G2133" s="1">
        <v>1</v>
      </c>
      <c r="H2133" s="1">
        <v>39</v>
      </c>
      <c r="I2133" s="1">
        <v>150</v>
      </c>
      <c r="J2133" s="1">
        <v>40</v>
      </c>
      <c r="K2133" s="72" t="s">
        <v>6455</v>
      </c>
      <c r="L2133" s="81"/>
      <c r="M2133" s="78"/>
    </row>
    <row r="2134" spans="1:13">
      <c r="A2134" s="1">
        <v>100012960</v>
      </c>
      <c r="B2134" s="1" t="s">
        <v>2314</v>
      </c>
      <c r="C2134" s="1" t="s">
        <v>2313</v>
      </c>
      <c r="D2134" s="1" t="s">
        <v>4250</v>
      </c>
      <c r="E2134" s="21" t="s">
        <v>4268</v>
      </c>
      <c r="F2134" s="1">
        <v>5</v>
      </c>
      <c r="G2134" s="1">
        <v>1</v>
      </c>
      <c r="H2134" s="1">
        <v>61</v>
      </c>
      <c r="I2134" s="1">
        <v>230</v>
      </c>
      <c r="J2134" s="1">
        <v>60</v>
      </c>
      <c r="K2134" s="72" t="s">
        <v>6455</v>
      </c>
      <c r="L2134" s="81"/>
      <c r="M2134" s="78"/>
    </row>
    <row r="2135" spans="1:13">
      <c r="A2135" s="1">
        <v>100012977</v>
      </c>
      <c r="B2135" s="1" t="s">
        <v>2314</v>
      </c>
      <c r="C2135" s="1" t="s">
        <v>2313</v>
      </c>
      <c r="D2135" s="1" t="s">
        <v>12</v>
      </c>
      <c r="E2135" s="21" t="s">
        <v>4251</v>
      </c>
      <c r="F2135" s="1">
        <v>1</v>
      </c>
      <c r="G2135" s="1">
        <v>1</v>
      </c>
      <c r="H2135" s="1">
        <v>900</v>
      </c>
      <c r="I2135" s="1">
        <v>740</v>
      </c>
      <c r="J2135" s="1">
        <v>190</v>
      </c>
      <c r="K2135" s="72" t="s">
        <v>6455</v>
      </c>
      <c r="L2135" s="81"/>
      <c r="M2135" s="78"/>
    </row>
    <row r="2136" spans="1:13">
      <c r="A2136" s="1">
        <v>100012981</v>
      </c>
      <c r="B2136" s="1" t="s">
        <v>2314</v>
      </c>
      <c r="C2136" s="1" t="s">
        <v>2313</v>
      </c>
      <c r="D2136" s="1" t="s">
        <v>12</v>
      </c>
      <c r="E2136" s="21" t="s">
        <v>4252</v>
      </c>
      <c r="F2136" s="1">
        <v>1</v>
      </c>
      <c r="G2136" s="1">
        <v>1</v>
      </c>
      <c r="H2136" s="1">
        <v>1005</v>
      </c>
      <c r="I2136" s="1">
        <v>1000</v>
      </c>
      <c r="J2136" s="1">
        <v>250</v>
      </c>
      <c r="K2136" s="72" t="s">
        <v>6455</v>
      </c>
      <c r="L2136" s="81"/>
      <c r="M2136" s="78"/>
    </row>
    <row r="2137" spans="1:13">
      <c r="A2137" s="1">
        <v>100012985</v>
      </c>
      <c r="B2137" s="1" t="s">
        <v>2314</v>
      </c>
      <c r="C2137" s="1" t="s">
        <v>2313</v>
      </c>
      <c r="D2137" s="1" t="s">
        <v>4253</v>
      </c>
      <c r="E2137" s="21" t="s">
        <v>4254</v>
      </c>
      <c r="F2137" s="1">
        <v>1</v>
      </c>
      <c r="G2137" s="1">
        <v>1</v>
      </c>
      <c r="H2137" s="1">
        <v>559</v>
      </c>
      <c r="I2137" s="1">
        <v>800</v>
      </c>
      <c r="J2137" s="1">
        <v>200</v>
      </c>
      <c r="K2137" s="72" t="s">
        <v>6053</v>
      </c>
      <c r="L2137" s="81"/>
      <c r="M2137" s="78"/>
    </row>
    <row r="2138" spans="1:13">
      <c r="A2138" s="1">
        <v>100012989</v>
      </c>
      <c r="B2138" s="1" t="s">
        <v>2314</v>
      </c>
      <c r="C2138" s="1" t="s">
        <v>2313</v>
      </c>
      <c r="D2138" s="1" t="s">
        <v>12</v>
      </c>
      <c r="E2138" s="21" t="s">
        <v>4255</v>
      </c>
      <c r="F2138" s="1">
        <v>1</v>
      </c>
      <c r="G2138" s="1">
        <v>1</v>
      </c>
      <c r="H2138" s="1">
        <v>556</v>
      </c>
      <c r="I2138" s="1">
        <v>570</v>
      </c>
      <c r="J2138" s="1">
        <v>140</v>
      </c>
      <c r="K2138" s="72" t="s">
        <v>6455</v>
      </c>
      <c r="L2138" s="81"/>
      <c r="M2138" s="78"/>
    </row>
    <row r="2139" spans="1:13">
      <c r="A2139" s="1">
        <v>100012995</v>
      </c>
      <c r="B2139" s="1" t="s">
        <v>2314</v>
      </c>
      <c r="C2139" s="1" t="s">
        <v>2313</v>
      </c>
      <c r="D2139" s="1" t="s">
        <v>127</v>
      </c>
      <c r="E2139" s="21" t="s">
        <v>4256</v>
      </c>
      <c r="F2139" s="1">
        <v>1</v>
      </c>
      <c r="G2139" s="1">
        <v>1</v>
      </c>
      <c r="H2139" s="1">
        <v>265</v>
      </c>
      <c r="I2139" s="1">
        <v>400</v>
      </c>
      <c r="J2139" s="1">
        <v>100</v>
      </c>
      <c r="K2139" s="72" t="s">
        <v>6455</v>
      </c>
      <c r="L2139" s="81"/>
      <c r="M2139" s="78"/>
    </row>
    <row r="2140" spans="1:13">
      <c r="A2140" s="1">
        <v>100013001</v>
      </c>
      <c r="B2140" s="1" t="s">
        <v>2314</v>
      </c>
      <c r="C2140" s="1" t="s">
        <v>2313</v>
      </c>
      <c r="D2140" s="1" t="s">
        <v>390</v>
      </c>
      <c r="E2140" s="21" t="s">
        <v>4257</v>
      </c>
      <c r="F2140" s="1">
        <v>1</v>
      </c>
      <c r="G2140" s="1">
        <v>1</v>
      </c>
      <c r="H2140" s="1">
        <v>562</v>
      </c>
      <c r="I2140" s="1">
        <v>800</v>
      </c>
      <c r="J2140" s="1">
        <v>200</v>
      </c>
      <c r="K2140" s="72" t="s">
        <v>6053</v>
      </c>
      <c r="L2140" s="81"/>
      <c r="M2140" s="78"/>
    </row>
    <row r="2141" spans="1:13">
      <c r="A2141" s="1">
        <v>100013015</v>
      </c>
      <c r="B2141" s="1" t="s">
        <v>2314</v>
      </c>
      <c r="C2141" s="1" t="s">
        <v>2313</v>
      </c>
      <c r="D2141" s="1" t="s">
        <v>12</v>
      </c>
      <c r="E2141" s="21" t="s">
        <v>4258</v>
      </c>
      <c r="F2141" s="1">
        <v>1</v>
      </c>
      <c r="G2141" s="1">
        <v>1</v>
      </c>
      <c r="H2141" s="1">
        <v>10</v>
      </c>
      <c r="I2141" s="1">
        <v>100</v>
      </c>
      <c r="J2141" s="1">
        <v>25</v>
      </c>
      <c r="K2141" s="72" t="s">
        <v>6455</v>
      </c>
      <c r="L2141" s="81"/>
      <c r="M2141" s="78"/>
    </row>
    <row r="2142" spans="1:13">
      <c r="A2142" s="1">
        <v>100013016</v>
      </c>
      <c r="B2142" s="1" t="s">
        <v>2314</v>
      </c>
      <c r="C2142" s="1" t="s">
        <v>2313</v>
      </c>
      <c r="D2142" s="1" t="s">
        <v>12</v>
      </c>
      <c r="E2142" s="21" t="s">
        <v>4260</v>
      </c>
      <c r="F2142" s="1">
        <v>2</v>
      </c>
      <c r="G2142" s="1">
        <v>1</v>
      </c>
      <c r="H2142" s="1">
        <v>17</v>
      </c>
      <c r="I2142" s="1">
        <v>100</v>
      </c>
      <c r="J2142" s="1">
        <v>25</v>
      </c>
      <c r="K2142" s="72" t="s">
        <v>6455</v>
      </c>
      <c r="L2142" s="81"/>
      <c r="M2142" s="78"/>
    </row>
    <row r="2143" spans="1:13">
      <c r="A2143" s="1">
        <v>100013016</v>
      </c>
      <c r="B2143" s="1" t="s">
        <v>2314</v>
      </c>
      <c r="C2143" s="1" t="s">
        <v>2313</v>
      </c>
      <c r="D2143" s="1" t="s">
        <v>12</v>
      </c>
      <c r="E2143" s="21" t="s">
        <v>4640</v>
      </c>
      <c r="F2143" s="1">
        <v>2</v>
      </c>
      <c r="G2143" s="1">
        <v>1</v>
      </c>
      <c r="H2143" s="1">
        <v>15</v>
      </c>
      <c r="I2143" s="1">
        <v>100</v>
      </c>
      <c r="J2143" s="1">
        <v>25</v>
      </c>
      <c r="K2143" s="72" t="s">
        <v>6455</v>
      </c>
      <c r="L2143" s="81"/>
      <c r="M2143" s="78"/>
    </row>
    <row r="2144" spans="1:13">
      <c r="A2144" s="1">
        <v>100013019</v>
      </c>
      <c r="B2144" s="1" t="s">
        <v>2314</v>
      </c>
      <c r="C2144" s="1" t="s">
        <v>2313</v>
      </c>
      <c r="D2144" s="1" t="s">
        <v>4262</v>
      </c>
      <c r="E2144" s="21" t="s">
        <v>4263</v>
      </c>
      <c r="F2144" s="1">
        <v>1</v>
      </c>
      <c r="G2144" s="1">
        <v>1</v>
      </c>
      <c r="H2144" s="1">
        <v>112</v>
      </c>
      <c r="I2144" s="1">
        <v>280</v>
      </c>
      <c r="J2144" s="1">
        <v>70</v>
      </c>
      <c r="K2144" s="72" t="s">
        <v>6455</v>
      </c>
      <c r="L2144" s="81"/>
      <c r="M2144" s="78"/>
    </row>
    <row r="2145" spans="1:13">
      <c r="A2145" s="1">
        <v>100013028</v>
      </c>
      <c r="B2145" s="1" t="s">
        <v>2314</v>
      </c>
      <c r="C2145" s="1" t="s">
        <v>2313</v>
      </c>
      <c r="D2145" s="1" t="s">
        <v>12</v>
      </c>
      <c r="E2145" s="21" t="s">
        <v>4264</v>
      </c>
      <c r="F2145" s="1">
        <v>1</v>
      </c>
      <c r="G2145" s="1">
        <v>1</v>
      </c>
      <c r="H2145" s="1">
        <v>16</v>
      </c>
      <c r="I2145" s="1">
        <v>100</v>
      </c>
      <c r="J2145" s="1">
        <v>25</v>
      </c>
      <c r="K2145" s="72" t="s">
        <v>6455</v>
      </c>
      <c r="L2145" s="81"/>
      <c r="M2145" s="78"/>
    </row>
    <row r="2146" spans="1:13">
      <c r="A2146" s="1">
        <v>100013031</v>
      </c>
      <c r="B2146" s="1" t="s">
        <v>2314</v>
      </c>
      <c r="C2146" s="1" t="s">
        <v>2313</v>
      </c>
      <c r="D2146" s="1" t="s">
        <v>176</v>
      </c>
      <c r="E2146" s="21" t="s">
        <v>4266</v>
      </c>
      <c r="F2146" s="1">
        <v>1</v>
      </c>
      <c r="G2146" s="1">
        <v>1</v>
      </c>
      <c r="H2146" s="1">
        <v>148</v>
      </c>
      <c r="I2146" s="1">
        <v>280</v>
      </c>
      <c r="J2146" s="1">
        <v>70</v>
      </c>
      <c r="K2146" s="72" t="s">
        <v>6455</v>
      </c>
      <c r="L2146" s="81"/>
      <c r="M2146" s="78"/>
    </row>
    <row r="2147" spans="1:13">
      <c r="A2147" s="1">
        <v>100013039</v>
      </c>
      <c r="B2147" s="1" t="s">
        <v>2314</v>
      </c>
      <c r="C2147" s="1" t="s">
        <v>2313</v>
      </c>
      <c r="D2147" s="1" t="s">
        <v>176</v>
      </c>
      <c r="E2147" s="21" t="s">
        <v>4644</v>
      </c>
      <c r="F2147" s="1">
        <v>4</v>
      </c>
      <c r="G2147" s="1">
        <v>1</v>
      </c>
      <c r="H2147" s="1">
        <v>36</v>
      </c>
      <c r="I2147" s="1">
        <v>150</v>
      </c>
      <c r="J2147" s="1">
        <v>40</v>
      </c>
      <c r="K2147" s="72" t="s">
        <v>6455</v>
      </c>
      <c r="L2147" s="81"/>
      <c r="M2147" s="78"/>
    </row>
    <row r="2148" spans="1:13">
      <c r="A2148" s="1">
        <v>100013039</v>
      </c>
      <c r="B2148" s="1" t="s">
        <v>2314</v>
      </c>
      <c r="C2148" s="1" t="s">
        <v>2313</v>
      </c>
      <c r="D2148" s="1" t="s">
        <v>176</v>
      </c>
      <c r="E2148" s="21" t="s">
        <v>4642</v>
      </c>
      <c r="F2148" s="1">
        <v>4</v>
      </c>
      <c r="G2148" s="1">
        <v>1</v>
      </c>
      <c r="H2148" s="1">
        <v>148</v>
      </c>
      <c r="I2148" s="1">
        <v>280</v>
      </c>
      <c r="J2148" s="1">
        <v>70</v>
      </c>
      <c r="K2148" s="72" t="s">
        <v>6455</v>
      </c>
      <c r="L2148" s="81"/>
      <c r="M2148" s="78"/>
    </row>
    <row r="2149" spans="1:13">
      <c r="A2149" s="1">
        <v>100013039</v>
      </c>
      <c r="B2149" s="1" t="s">
        <v>2314</v>
      </c>
      <c r="C2149" s="1" t="s">
        <v>2313</v>
      </c>
      <c r="D2149" s="1" t="s">
        <v>176</v>
      </c>
      <c r="E2149" s="21" t="s">
        <v>4643</v>
      </c>
      <c r="F2149" s="1">
        <v>4</v>
      </c>
      <c r="G2149" s="1">
        <v>1</v>
      </c>
      <c r="H2149" s="1">
        <v>346</v>
      </c>
      <c r="I2149" s="1">
        <v>470</v>
      </c>
      <c r="J2149" s="1">
        <v>120</v>
      </c>
      <c r="K2149" s="72" t="s">
        <v>6455</v>
      </c>
      <c r="L2149" s="81"/>
      <c r="M2149" s="78"/>
    </row>
    <row r="2150" spans="1:13">
      <c r="A2150" s="1">
        <v>100013039</v>
      </c>
      <c r="B2150" s="1" t="s">
        <v>2314</v>
      </c>
      <c r="C2150" s="1" t="s">
        <v>2313</v>
      </c>
      <c r="D2150" s="1" t="s">
        <v>176</v>
      </c>
      <c r="E2150" s="21" t="s">
        <v>4268</v>
      </c>
      <c r="F2150" s="1">
        <v>4</v>
      </c>
      <c r="G2150" s="1">
        <v>1</v>
      </c>
      <c r="H2150" s="1">
        <v>134</v>
      </c>
      <c r="I2150" s="1">
        <v>280</v>
      </c>
      <c r="J2150" s="1">
        <v>70</v>
      </c>
      <c r="K2150" s="72" t="s">
        <v>6455</v>
      </c>
      <c r="L2150" s="81"/>
      <c r="M2150" s="78"/>
    </row>
    <row r="2151" spans="1:13">
      <c r="A2151" s="1">
        <v>100013045</v>
      </c>
      <c r="B2151" s="1" t="s">
        <v>2314</v>
      </c>
      <c r="C2151" s="1" t="s">
        <v>2313</v>
      </c>
      <c r="D2151" s="1" t="s">
        <v>12</v>
      </c>
      <c r="E2151" s="21" t="s">
        <v>4270</v>
      </c>
      <c r="F2151" s="1">
        <v>1</v>
      </c>
      <c r="G2151" s="1">
        <v>1</v>
      </c>
      <c r="H2151" s="1">
        <v>58</v>
      </c>
      <c r="I2151" s="1">
        <v>230</v>
      </c>
      <c r="J2151" s="1">
        <v>60</v>
      </c>
      <c r="K2151" s="72" t="s">
        <v>6455</v>
      </c>
      <c r="L2151" s="81"/>
      <c r="M2151" s="78"/>
    </row>
    <row r="2152" spans="1:13">
      <c r="A2152" s="1">
        <v>100013047</v>
      </c>
      <c r="B2152" s="1" t="s">
        <v>2314</v>
      </c>
      <c r="C2152" s="1" t="s">
        <v>2313</v>
      </c>
      <c r="D2152" s="1" t="s">
        <v>176</v>
      </c>
      <c r="E2152" s="21" t="s">
        <v>4272</v>
      </c>
      <c r="F2152" s="1">
        <v>1</v>
      </c>
      <c r="G2152" s="1">
        <v>1</v>
      </c>
      <c r="H2152" s="1">
        <v>305</v>
      </c>
      <c r="I2152" s="1">
        <v>470</v>
      </c>
      <c r="J2152" s="1">
        <v>120</v>
      </c>
      <c r="K2152" s="72" t="s">
        <v>6455</v>
      </c>
      <c r="L2152" s="81"/>
      <c r="M2152" s="78"/>
    </row>
    <row r="2153" spans="1:13">
      <c r="A2153" s="1">
        <v>100013055</v>
      </c>
      <c r="B2153" s="1" t="s">
        <v>2314</v>
      </c>
      <c r="C2153" s="1" t="s">
        <v>2313</v>
      </c>
      <c r="D2153" s="1" t="s">
        <v>12</v>
      </c>
      <c r="E2153" s="21" t="s">
        <v>4274</v>
      </c>
      <c r="F2153" s="1">
        <v>1</v>
      </c>
      <c r="G2153" s="1">
        <v>1</v>
      </c>
      <c r="H2153" s="1">
        <v>410</v>
      </c>
      <c r="I2153" s="1">
        <v>470</v>
      </c>
      <c r="J2153" s="1">
        <v>120</v>
      </c>
      <c r="K2153" s="72" t="s">
        <v>6455</v>
      </c>
      <c r="L2153" s="81"/>
      <c r="M2153" s="78"/>
    </row>
    <row r="2154" spans="1:13">
      <c r="A2154" s="1">
        <v>100013060</v>
      </c>
      <c r="B2154" s="1" t="s">
        <v>2314</v>
      </c>
      <c r="C2154" s="1" t="s">
        <v>2313</v>
      </c>
      <c r="D2154" s="1" t="s">
        <v>176</v>
      </c>
      <c r="E2154" s="21" t="s">
        <v>4276</v>
      </c>
      <c r="F2154" s="1">
        <v>1</v>
      </c>
      <c r="G2154" s="1">
        <v>1</v>
      </c>
      <c r="H2154" s="1">
        <v>375</v>
      </c>
      <c r="I2154" s="1">
        <v>470</v>
      </c>
      <c r="J2154" s="1">
        <v>120</v>
      </c>
      <c r="K2154" s="72" t="s">
        <v>6455</v>
      </c>
      <c r="L2154" s="81"/>
      <c r="M2154" s="78"/>
    </row>
    <row r="2155" spans="1:13">
      <c r="A2155" s="1">
        <v>100013065</v>
      </c>
      <c r="B2155" s="1" t="s">
        <v>2314</v>
      </c>
      <c r="C2155" s="1" t="s">
        <v>2313</v>
      </c>
      <c r="D2155" s="1" t="s">
        <v>176</v>
      </c>
      <c r="E2155" s="21" t="s">
        <v>4278</v>
      </c>
      <c r="F2155" s="1">
        <v>2</v>
      </c>
      <c r="G2155" s="1">
        <v>1</v>
      </c>
      <c r="H2155" s="1">
        <v>183</v>
      </c>
      <c r="I2155" s="1">
        <v>280</v>
      </c>
      <c r="J2155" s="1">
        <v>70</v>
      </c>
      <c r="K2155" s="72" t="s">
        <v>6455</v>
      </c>
      <c r="L2155" s="81"/>
      <c r="M2155" s="78"/>
    </row>
    <row r="2156" spans="1:13">
      <c r="A2156" s="1">
        <v>100013065</v>
      </c>
      <c r="B2156" s="1" t="s">
        <v>2314</v>
      </c>
      <c r="C2156" s="1" t="s">
        <v>2313</v>
      </c>
      <c r="D2156" s="1" t="s">
        <v>176</v>
      </c>
      <c r="E2156" s="21" t="s">
        <v>4652</v>
      </c>
      <c r="F2156" s="1">
        <v>2</v>
      </c>
      <c r="G2156" s="1">
        <v>1</v>
      </c>
      <c r="H2156" s="1">
        <v>43</v>
      </c>
      <c r="I2156" s="1">
        <v>150</v>
      </c>
      <c r="J2156" s="1">
        <v>40</v>
      </c>
      <c r="K2156" s="72" t="s">
        <v>6455</v>
      </c>
      <c r="L2156" s="81"/>
      <c r="M2156" s="78"/>
    </row>
    <row r="2157" spans="1:13">
      <c r="A2157" s="1">
        <v>100013066</v>
      </c>
      <c r="B2157" s="1" t="s">
        <v>2314</v>
      </c>
      <c r="C2157" s="1" t="s">
        <v>2313</v>
      </c>
      <c r="D2157" s="1" t="s">
        <v>176</v>
      </c>
      <c r="E2157" s="21" t="s">
        <v>4280</v>
      </c>
      <c r="F2157" s="1">
        <v>1</v>
      </c>
      <c r="G2157" s="1">
        <v>1</v>
      </c>
      <c r="H2157" s="1">
        <v>144</v>
      </c>
      <c r="I2157" s="1">
        <v>280</v>
      </c>
      <c r="J2157" s="1">
        <v>70</v>
      </c>
      <c r="K2157" s="72" t="s">
        <v>6455</v>
      </c>
      <c r="L2157" s="81"/>
      <c r="M2157" s="78"/>
    </row>
    <row r="2158" spans="1:13">
      <c r="A2158" s="1">
        <v>100013080</v>
      </c>
      <c r="B2158" s="1" t="s">
        <v>2314</v>
      </c>
      <c r="C2158" s="1" t="s">
        <v>2313</v>
      </c>
      <c r="D2158" s="1" t="s">
        <v>12</v>
      </c>
      <c r="E2158" s="21" t="s">
        <v>4673</v>
      </c>
      <c r="F2158" s="1">
        <v>2</v>
      </c>
      <c r="G2158" s="1">
        <v>1</v>
      </c>
      <c r="H2158" s="1">
        <v>59</v>
      </c>
      <c r="I2158" s="1">
        <v>230</v>
      </c>
      <c r="J2158" s="1">
        <v>60</v>
      </c>
      <c r="K2158" s="72" t="s">
        <v>6455</v>
      </c>
      <c r="L2158" s="81"/>
      <c r="M2158" s="78"/>
    </row>
    <row r="2159" spans="1:13">
      <c r="A2159" s="1">
        <v>100013080</v>
      </c>
      <c r="B2159" s="1" t="s">
        <v>2314</v>
      </c>
      <c r="C2159" s="1" t="s">
        <v>2313</v>
      </c>
      <c r="D2159" s="1" t="s">
        <v>12</v>
      </c>
      <c r="E2159" s="21" t="s">
        <v>4282</v>
      </c>
      <c r="F2159" s="1">
        <v>2</v>
      </c>
      <c r="G2159" s="1">
        <v>1</v>
      </c>
      <c r="H2159" s="1">
        <v>507</v>
      </c>
      <c r="I2159" s="1">
        <v>570</v>
      </c>
      <c r="J2159" s="1">
        <v>140</v>
      </c>
      <c r="K2159" s="72" t="s">
        <v>6455</v>
      </c>
      <c r="L2159" s="81"/>
      <c r="M2159" s="78"/>
    </row>
    <row r="2160" spans="1:13">
      <c r="A2160" s="1">
        <v>100013085</v>
      </c>
      <c r="B2160" s="1" t="s">
        <v>2314</v>
      </c>
      <c r="C2160" s="1" t="s">
        <v>2313</v>
      </c>
      <c r="D2160" s="1" t="s">
        <v>12</v>
      </c>
      <c r="E2160" s="21" t="s">
        <v>4284</v>
      </c>
      <c r="F2160" s="1">
        <v>1</v>
      </c>
      <c r="G2160" s="1">
        <v>1</v>
      </c>
      <c r="H2160" s="1">
        <v>118</v>
      </c>
      <c r="I2160" s="1">
        <v>280</v>
      </c>
      <c r="J2160" s="1">
        <v>70</v>
      </c>
      <c r="K2160" s="72" t="s">
        <v>6455</v>
      </c>
      <c r="L2160" s="81"/>
      <c r="M2160" s="78"/>
    </row>
    <row r="2161" spans="1:13">
      <c r="A2161" s="1">
        <v>100013091</v>
      </c>
      <c r="B2161" s="1" t="s">
        <v>2314</v>
      </c>
      <c r="C2161" s="1" t="s">
        <v>2313</v>
      </c>
      <c r="D2161" s="1" t="s">
        <v>12</v>
      </c>
      <c r="E2161" s="21" t="s">
        <v>4286</v>
      </c>
      <c r="F2161" s="1">
        <v>1</v>
      </c>
      <c r="G2161" s="1">
        <v>1</v>
      </c>
      <c r="H2161" s="1">
        <v>65</v>
      </c>
      <c r="I2161" s="1">
        <v>230</v>
      </c>
      <c r="J2161" s="1">
        <v>60</v>
      </c>
      <c r="K2161" s="72" t="s">
        <v>6455</v>
      </c>
      <c r="L2161" s="81"/>
      <c r="M2161" s="78"/>
    </row>
    <row r="2162" spans="1:13">
      <c r="A2162" s="1">
        <v>100013099</v>
      </c>
      <c r="B2162" s="1" t="s">
        <v>2314</v>
      </c>
      <c r="C2162" s="1" t="s">
        <v>2313</v>
      </c>
      <c r="D2162" s="1" t="s">
        <v>12</v>
      </c>
      <c r="E2162" s="21" t="s">
        <v>4641</v>
      </c>
      <c r="F2162" s="1">
        <v>2</v>
      </c>
      <c r="G2162" s="1">
        <v>1</v>
      </c>
      <c r="H2162" s="1">
        <v>43</v>
      </c>
      <c r="I2162" s="1">
        <v>150</v>
      </c>
      <c r="J2162" s="1">
        <v>40</v>
      </c>
      <c r="K2162" s="72" t="s">
        <v>6455</v>
      </c>
      <c r="L2162" s="81"/>
      <c r="M2162" s="78"/>
    </row>
    <row r="2163" spans="1:13">
      <c r="A2163" s="1">
        <v>100013099</v>
      </c>
      <c r="B2163" s="1" t="s">
        <v>2314</v>
      </c>
      <c r="C2163" s="1" t="s">
        <v>2313</v>
      </c>
      <c r="D2163" s="1" t="s">
        <v>12</v>
      </c>
      <c r="E2163" s="21" t="s">
        <v>4288</v>
      </c>
      <c r="F2163" s="1">
        <v>2</v>
      </c>
      <c r="G2163" s="1">
        <v>1</v>
      </c>
      <c r="H2163" s="1">
        <v>101</v>
      </c>
      <c r="I2163" s="1">
        <v>280</v>
      </c>
      <c r="J2163" s="1">
        <v>70</v>
      </c>
      <c r="K2163" s="72" t="s">
        <v>6455</v>
      </c>
      <c r="L2163" s="81"/>
      <c r="M2163" s="78"/>
    </row>
    <row r="2164" spans="1:13">
      <c r="A2164" s="1">
        <v>100013104</v>
      </c>
      <c r="B2164" s="1" t="s">
        <v>2314</v>
      </c>
      <c r="C2164" s="1" t="s">
        <v>2313</v>
      </c>
      <c r="D2164" s="1" t="s">
        <v>176</v>
      </c>
      <c r="E2164" s="21" t="s">
        <v>4290</v>
      </c>
      <c r="F2164" s="1">
        <v>1</v>
      </c>
      <c r="G2164" s="1">
        <v>1</v>
      </c>
      <c r="H2164" s="1">
        <v>62</v>
      </c>
      <c r="I2164" s="1">
        <v>230</v>
      </c>
      <c r="J2164" s="1">
        <v>60</v>
      </c>
      <c r="K2164" s="72" t="s">
        <v>6455</v>
      </c>
      <c r="L2164" s="81"/>
      <c r="M2164" s="78"/>
    </row>
    <row r="2165" spans="1:13">
      <c r="A2165" s="1">
        <v>100013112</v>
      </c>
      <c r="B2165" s="1" t="s">
        <v>2314</v>
      </c>
      <c r="C2165" s="1" t="s">
        <v>4293</v>
      </c>
      <c r="D2165" s="1" t="s">
        <v>12</v>
      </c>
      <c r="E2165" s="21" t="s">
        <v>4292</v>
      </c>
      <c r="F2165" s="1">
        <v>1</v>
      </c>
      <c r="G2165" s="1">
        <v>1</v>
      </c>
      <c r="H2165" s="1">
        <v>38</v>
      </c>
      <c r="I2165" s="1">
        <v>150</v>
      </c>
      <c r="J2165" s="1">
        <v>40</v>
      </c>
      <c r="K2165" s="72" t="s">
        <v>6455</v>
      </c>
      <c r="L2165" s="81"/>
      <c r="M2165" s="78"/>
    </row>
    <row r="2166" spans="1:13">
      <c r="A2166" s="1">
        <v>100013117</v>
      </c>
      <c r="B2166" s="1" t="s">
        <v>2314</v>
      </c>
      <c r="C2166" s="1" t="s">
        <v>4293</v>
      </c>
      <c r="D2166" s="1" t="s">
        <v>176</v>
      </c>
      <c r="E2166" s="21" t="s">
        <v>4295</v>
      </c>
      <c r="F2166" s="1">
        <v>1</v>
      </c>
      <c r="G2166" s="1">
        <v>1</v>
      </c>
      <c r="H2166" s="1">
        <v>306</v>
      </c>
      <c r="I2166" s="1">
        <v>470</v>
      </c>
      <c r="J2166" s="1">
        <v>120</v>
      </c>
      <c r="K2166" s="72" t="s">
        <v>6455</v>
      </c>
      <c r="L2166" s="81"/>
      <c r="M2166" s="78"/>
    </row>
    <row r="2167" spans="1:13">
      <c r="A2167" s="1">
        <v>100013128</v>
      </c>
      <c r="B2167" s="1" t="s">
        <v>2314</v>
      </c>
      <c r="C2167" s="1" t="s">
        <v>4293</v>
      </c>
      <c r="D2167" s="1" t="s">
        <v>12</v>
      </c>
      <c r="E2167" s="21" t="s">
        <v>4296</v>
      </c>
      <c r="F2167" s="1">
        <v>1</v>
      </c>
      <c r="G2167" s="1">
        <v>1</v>
      </c>
      <c r="H2167" s="1">
        <v>43</v>
      </c>
      <c r="I2167" s="1">
        <v>150</v>
      </c>
      <c r="J2167" s="1">
        <v>40</v>
      </c>
      <c r="K2167" s="72" t="s">
        <v>6455</v>
      </c>
      <c r="L2167" s="81"/>
      <c r="M2167" s="78"/>
    </row>
    <row r="2168" spans="1:13">
      <c r="A2168" s="1">
        <v>100013129</v>
      </c>
      <c r="B2168" s="1" t="s">
        <v>2314</v>
      </c>
      <c r="C2168" s="1" t="s">
        <v>4293</v>
      </c>
      <c r="D2168" s="1" t="s">
        <v>176</v>
      </c>
      <c r="E2168" s="21" t="s">
        <v>4298</v>
      </c>
      <c r="F2168" s="1">
        <v>1</v>
      </c>
      <c r="G2168" s="1">
        <v>1</v>
      </c>
      <c r="H2168" s="1">
        <v>22</v>
      </c>
      <c r="I2168" s="1">
        <v>100</v>
      </c>
      <c r="J2168" s="1">
        <v>25</v>
      </c>
      <c r="K2168" s="72" t="s">
        <v>6455</v>
      </c>
      <c r="L2168" s="81"/>
      <c r="M2168" s="78"/>
    </row>
    <row r="2169" spans="1:13">
      <c r="A2169" s="1">
        <v>100013136</v>
      </c>
      <c r="B2169" s="1" t="s">
        <v>2314</v>
      </c>
      <c r="C2169" s="1" t="s">
        <v>4293</v>
      </c>
      <c r="D2169" s="1" t="s">
        <v>12</v>
      </c>
      <c r="E2169" s="21" t="s">
        <v>4300</v>
      </c>
      <c r="F2169" s="1">
        <v>1</v>
      </c>
      <c r="G2169" s="1">
        <v>1</v>
      </c>
      <c r="H2169" s="1">
        <v>55</v>
      </c>
      <c r="I2169" s="1">
        <v>230</v>
      </c>
      <c r="J2169" s="1">
        <v>60</v>
      </c>
      <c r="K2169" s="72" t="s">
        <v>6455</v>
      </c>
      <c r="L2169" s="81"/>
      <c r="M2169" s="78"/>
    </row>
    <row r="2170" spans="1:13">
      <c r="A2170" s="1">
        <v>100013142</v>
      </c>
      <c r="B2170" s="1" t="s">
        <v>2314</v>
      </c>
      <c r="C2170" s="1" t="s">
        <v>4293</v>
      </c>
      <c r="D2170" s="1" t="s">
        <v>12</v>
      </c>
      <c r="E2170" s="21" t="s">
        <v>4302</v>
      </c>
      <c r="F2170" s="1">
        <v>1</v>
      </c>
      <c r="G2170" s="1">
        <v>1</v>
      </c>
      <c r="H2170" s="1">
        <v>15</v>
      </c>
      <c r="I2170" s="1">
        <v>100</v>
      </c>
      <c r="J2170" s="1">
        <v>25</v>
      </c>
      <c r="K2170" s="72" t="s">
        <v>6455</v>
      </c>
      <c r="L2170" s="81"/>
      <c r="M2170" s="78"/>
    </row>
    <row r="2171" spans="1:13">
      <c r="A2171" s="1">
        <v>100013152</v>
      </c>
      <c r="B2171" s="1" t="s">
        <v>2314</v>
      </c>
      <c r="C2171" s="1" t="s">
        <v>4293</v>
      </c>
      <c r="D2171" s="1" t="s">
        <v>12</v>
      </c>
      <c r="E2171" s="21" t="s">
        <v>4304</v>
      </c>
      <c r="F2171" s="1">
        <v>1</v>
      </c>
      <c r="G2171" s="1">
        <v>1</v>
      </c>
      <c r="H2171" s="1">
        <v>37</v>
      </c>
      <c r="I2171" s="1">
        <v>150</v>
      </c>
      <c r="J2171" s="1">
        <v>40</v>
      </c>
      <c r="K2171" s="72" t="s">
        <v>6455</v>
      </c>
      <c r="L2171" s="81"/>
      <c r="M2171" s="78"/>
    </row>
    <row r="2172" spans="1:13">
      <c r="A2172" s="1">
        <v>100013154</v>
      </c>
      <c r="B2172" s="1" t="s">
        <v>2314</v>
      </c>
      <c r="C2172" s="1" t="s">
        <v>4293</v>
      </c>
      <c r="D2172" s="1" t="s">
        <v>12</v>
      </c>
      <c r="E2172" s="21" t="s">
        <v>4306</v>
      </c>
      <c r="F2172" s="1">
        <v>1</v>
      </c>
      <c r="G2172" s="1">
        <v>1</v>
      </c>
      <c r="H2172" s="1">
        <v>1303</v>
      </c>
      <c r="I2172" s="1">
        <v>1000</v>
      </c>
      <c r="J2172" s="1">
        <v>250</v>
      </c>
      <c r="K2172" s="72" t="s">
        <v>6455</v>
      </c>
      <c r="L2172" s="81"/>
      <c r="M2172" s="78"/>
    </row>
    <row r="2173" spans="1:13">
      <c r="A2173" s="1">
        <v>100013161</v>
      </c>
      <c r="B2173" s="1" t="s">
        <v>2314</v>
      </c>
      <c r="C2173" s="1" t="s">
        <v>4293</v>
      </c>
      <c r="D2173" s="1" t="s">
        <v>46</v>
      </c>
      <c r="E2173" s="21" t="s">
        <v>4651</v>
      </c>
      <c r="F2173" s="1">
        <v>2</v>
      </c>
      <c r="G2173" s="1">
        <v>1</v>
      </c>
      <c r="H2173" s="1">
        <v>50</v>
      </c>
      <c r="I2173" s="1">
        <v>150</v>
      </c>
      <c r="J2173" s="1">
        <v>40</v>
      </c>
      <c r="K2173" s="72" t="s">
        <v>6455</v>
      </c>
      <c r="L2173" s="81"/>
      <c r="M2173" s="78"/>
    </row>
    <row r="2174" spans="1:13">
      <c r="A2174" s="1">
        <v>100013161</v>
      </c>
      <c r="B2174" s="1" t="s">
        <v>2314</v>
      </c>
      <c r="C2174" s="1" t="s">
        <v>4293</v>
      </c>
      <c r="D2174" s="1" t="s">
        <v>46</v>
      </c>
      <c r="E2174" s="21" t="s">
        <v>4308</v>
      </c>
      <c r="F2174" s="1">
        <v>2</v>
      </c>
      <c r="G2174" s="1">
        <v>1</v>
      </c>
      <c r="H2174" s="1">
        <v>117</v>
      </c>
      <c r="I2174" s="1">
        <v>280</v>
      </c>
      <c r="J2174" s="1">
        <v>70</v>
      </c>
      <c r="K2174" s="72" t="s">
        <v>6455</v>
      </c>
      <c r="L2174" s="81"/>
      <c r="M2174" s="78"/>
    </row>
    <row r="2175" spans="1:13">
      <c r="A2175" s="1">
        <v>100013164</v>
      </c>
      <c r="B2175" s="1" t="s">
        <v>2314</v>
      </c>
      <c r="C2175" s="1" t="s">
        <v>4293</v>
      </c>
      <c r="D2175" s="1" t="s">
        <v>176</v>
      </c>
      <c r="E2175" s="21" t="s">
        <v>4309</v>
      </c>
      <c r="F2175" s="1">
        <v>1</v>
      </c>
      <c r="G2175" s="1">
        <v>1</v>
      </c>
      <c r="H2175" s="1">
        <v>77</v>
      </c>
      <c r="I2175" s="1">
        <v>230</v>
      </c>
      <c r="J2175" s="1">
        <v>60</v>
      </c>
      <c r="K2175" s="72" t="s">
        <v>6455</v>
      </c>
      <c r="L2175" s="81"/>
      <c r="M2175" s="78"/>
    </row>
    <row r="2176" spans="1:13">
      <c r="A2176" s="1">
        <v>100013168</v>
      </c>
      <c r="B2176" s="1" t="s">
        <v>2314</v>
      </c>
      <c r="C2176" s="1" t="s">
        <v>4293</v>
      </c>
      <c r="D2176" s="1" t="s">
        <v>176</v>
      </c>
      <c r="E2176" s="21" t="s">
        <v>4311</v>
      </c>
      <c r="F2176" s="1">
        <v>1</v>
      </c>
      <c r="G2176" s="1">
        <v>1</v>
      </c>
      <c r="H2176" s="1">
        <v>18</v>
      </c>
      <c r="I2176" s="1">
        <v>100</v>
      </c>
      <c r="J2176" s="1">
        <v>25</v>
      </c>
      <c r="K2176" s="72" t="s">
        <v>6455</v>
      </c>
      <c r="L2176" s="81"/>
      <c r="M2176" s="78"/>
    </row>
    <row r="2177" spans="1:13">
      <c r="A2177" s="1">
        <v>100013172</v>
      </c>
      <c r="B2177" s="1" t="s">
        <v>2314</v>
      </c>
      <c r="C2177" s="1" t="s">
        <v>4293</v>
      </c>
      <c r="D2177" s="1" t="s">
        <v>176</v>
      </c>
      <c r="E2177" s="21" t="s">
        <v>4313</v>
      </c>
      <c r="F2177" s="1">
        <v>1</v>
      </c>
      <c r="G2177" s="1">
        <v>1</v>
      </c>
      <c r="H2177" s="1">
        <v>212</v>
      </c>
      <c r="I2177" s="1">
        <v>400</v>
      </c>
      <c r="J2177" s="1">
        <v>100</v>
      </c>
      <c r="K2177" s="72" t="s">
        <v>6455</v>
      </c>
      <c r="L2177" s="81"/>
      <c r="M2177" s="78"/>
    </row>
    <row r="2178" spans="1:13">
      <c r="A2178" s="1">
        <v>100013177</v>
      </c>
      <c r="B2178" s="1" t="s">
        <v>2314</v>
      </c>
      <c r="C2178" s="1" t="s">
        <v>4293</v>
      </c>
      <c r="D2178" s="1" t="s">
        <v>12</v>
      </c>
      <c r="E2178" s="21" t="s">
        <v>4315</v>
      </c>
      <c r="F2178" s="1">
        <v>1</v>
      </c>
      <c r="G2178" s="1">
        <v>1</v>
      </c>
      <c r="H2178" s="1">
        <v>285</v>
      </c>
      <c r="I2178" s="1">
        <v>400</v>
      </c>
      <c r="J2178" s="1">
        <v>100</v>
      </c>
      <c r="K2178" s="72" t="s">
        <v>6455</v>
      </c>
      <c r="L2178" s="81"/>
      <c r="M2178" s="78"/>
    </row>
    <row r="2179" spans="1:13">
      <c r="A2179" s="1">
        <v>100013181</v>
      </c>
      <c r="B2179" s="1" t="s">
        <v>2314</v>
      </c>
      <c r="C2179" s="1" t="s">
        <v>4293</v>
      </c>
      <c r="D2179" s="1" t="s">
        <v>12</v>
      </c>
      <c r="E2179" s="21" t="s">
        <v>4317</v>
      </c>
      <c r="F2179" s="1">
        <v>2</v>
      </c>
      <c r="G2179" s="1">
        <v>1</v>
      </c>
      <c r="H2179" s="1">
        <v>887</v>
      </c>
      <c r="I2179" s="1">
        <v>800</v>
      </c>
      <c r="J2179" s="1">
        <v>200</v>
      </c>
      <c r="K2179" s="72" t="s">
        <v>6053</v>
      </c>
      <c r="L2179" s="81"/>
      <c r="M2179" s="78"/>
    </row>
    <row r="2180" spans="1:13">
      <c r="A2180" s="1">
        <v>100013181</v>
      </c>
      <c r="B2180" s="1" t="s">
        <v>2314</v>
      </c>
      <c r="C2180" s="1" t="s">
        <v>4293</v>
      </c>
      <c r="D2180" s="1" t="s">
        <v>12</v>
      </c>
      <c r="E2180" s="21" t="s">
        <v>4628</v>
      </c>
      <c r="F2180" s="1">
        <v>2</v>
      </c>
      <c r="G2180" s="1">
        <v>1</v>
      </c>
      <c r="H2180" s="1">
        <v>70</v>
      </c>
      <c r="I2180" s="1">
        <v>800</v>
      </c>
      <c r="J2180" s="1">
        <v>200</v>
      </c>
      <c r="K2180" s="72" t="s">
        <v>6053</v>
      </c>
      <c r="L2180" s="81"/>
      <c r="M2180" s="78"/>
    </row>
    <row r="2181" spans="1:13">
      <c r="A2181" s="1">
        <v>100013185</v>
      </c>
      <c r="B2181" s="1" t="s">
        <v>2314</v>
      </c>
      <c r="C2181" s="1" t="s">
        <v>4293</v>
      </c>
      <c r="D2181" s="1" t="s">
        <v>18</v>
      </c>
      <c r="E2181" s="21" t="s">
        <v>4318</v>
      </c>
      <c r="F2181" s="1">
        <v>1</v>
      </c>
      <c r="G2181" s="1">
        <v>1</v>
      </c>
      <c r="H2181" s="1">
        <v>332</v>
      </c>
      <c r="I2181" s="1">
        <v>470</v>
      </c>
      <c r="J2181" s="1">
        <v>120</v>
      </c>
      <c r="K2181" s="72" t="s">
        <v>6455</v>
      </c>
      <c r="L2181" s="81"/>
      <c r="M2181" s="78"/>
    </row>
    <row r="2182" spans="1:13">
      <c r="A2182" s="1">
        <v>100013188</v>
      </c>
      <c r="B2182" s="1" t="s">
        <v>2314</v>
      </c>
      <c r="C2182" s="1" t="s">
        <v>4293</v>
      </c>
      <c r="D2182" s="1" t="s">
        <v>500</v>
      </c>
      <c r="E2182" s="21" t="s">
        <v>4319</v>
      </c>
      <c r="F2182" s="1">
        <v>3</v>
      </c>
      <c r="G2182" s="1">
        <v>1</v>
      </c>
      <c r="H2182" s="1">
        <v>285</v>
      </c>
      <c r="I2182" s="1">
        <v>400</v>
      </c>
      <c r="J2182" s="1">
        <v>100</v>
      </c>
      <c r="K2182" s="72" t="s">
        <v>6455</v>
      </c>
      <c r="L2182" s="81"/>
      <c r="M2182" s="78"/>
    </row>
    <row r="2183" spans="1:13">
      <c r="A2183" s="1">
        <v>100013188</v>
      </c>
      <c r="B2183" s="1" t="s">
        <v>2314</v>
      </c>
      <c r="C2183" s="1" t="s">
        <v>4293</v>
      </c>
      <c r="D2183" s="1" t="s">
        <v>500</v>
      </c>
      <c r="E2183" s="21" t="s">
        <v>4623</v>
      </c>
      <c r="F2183" s="1">
        <v>3</v>
      </c>
      <c r="G2183" s="1">
        <v>1</v>
      </c>
      <c r="H2183" s="1">
        <v>45</v>
      </c>
      <c r="I2183" s="1">
        <v>150</v>
      </c>
      <c r="J2183" s="1">
        <v>40</v>
      </c>
      <c r="K2183" s="72" t="s">
        <v>6455</v>
      </c>
      <c r="L2183" s="81"/>
      <c r="M2183" s="78"/>
    </row>
    <row r="2184" spans="1:13">
      <c r="A2184" s="1">
        <v>100013188</v>
      </c>
      <c r="B2184" s="1" t="s">
        <v>2314</v>
      </c>
      <c r="C2184" s="1" t="s">
        <v>4293</v>
      </c>
      <c r="D2184" s="1" t="s">
        <v>500</v>
      </c>
      <c r="E2184" s="21" t="s">
        <v>4622</v>
      </c>
      <c r="F2184" s="1">
        <v>3</v>
      </c>
      <c r="G2184" s="1">
        <v>1</v>
      </c>
      <c r="H2184" s="1">
        <v>68</v>
      </c>
      <c r="I2184" s="1">
        <v>230</v>
      </c>
      <c r="J2184" s="1">
        <v>60</v>
      </c>
      <c r="K2184" s="72" t="s">
        <v>6455</v>
      </c>
      <c r="L2184" s="81"/>
      <c r="M2184" s="78"/>
    </row>
    <row r="2185" spans="1:13">
      <c r="A2185" s="1">
        <v>100013200</v>
      </c>
      <c r="B2185" s="1" t="s">
        <v>2314</v>
      </c>
      <c r="C2185" s="1" t="s">
        <v>4293</v>
      </c>
      <c r="D2185" s="1" t="s">
        <v>12</v>
      </c>
      <c r="E2185" s="21" t="s">
        <v>6068</v>
      </c>
      <c r="F2185" s="1">
        <v>1</v>
      </c>
      <c r="G2185" s="1">
        <v>1</v>
      </c>
      <c r="H2185" s="1">
        <v>29</v>
      </c>
      <c r="I2185" s="1">
        <v>150</v>
      </c>
      <c r="J2185" s="1">
        <v>40</v>
      </c>
      <c r="K2185" s="72" t="s">
        <v>6455</v>
      </c>
      <c r="L2185" s="81"/>
      <c r="M2185" s="78"/>
    </row>
    <row r="2186" spans="1:13">
      <c r="A2186" s="1">
        <v>100013206</v>
      </c>
      <c r="B2186" s="1" t="s">
        <v>2314</v>
      </c>
      <c r="C2186" s="1" t="s">
        <v>4293</v>
      </c>
      <c r="D2186" s="1" t="s">
        <v>4321</v>
      </c>
      <c r="E2186" s="21" t="s">
        <v>4322</v>
      </c>
      <c r="F2186" s="1">
        <v>1</v>
      </c>
      <c r="G2186" s="1">
        <v>1</v>
      </c>
      <c r="H2186" s="1">
        <v>149</v>
      </c>
      <c r="I2186" s="1">
        <v>280</v>
      </c>
      <c r="J2186" s="1">
        <v>70</v>
      </c>
      <c r="K2186" s="72" t="s">
        <v>6455</v>
      </c>
      <c r="L2186" s="81"/>
      <c r="M2186" s="78"/>
    </row>
    <row r="2187" spans="1:13">
      <c r="A2187" s="1">
        <v>100013209</v>
      </c>
      <c r="B2187" s="1" t="s">
        <v>2314</v>
      </c>
      <c r="C2187" s="1" t="s">
        <v>4293</v>
      </c>
      <c r="D2187" s="1" t="s">
        <v>12</v>
      </c>
      <c r="E2187" s="21" t="s">
        <v>4324</v>
      </c>
      <c r="F2187" s="1">
        <v>1</v>
      </c>
      <c r="G2187" s="1">
        <v>1</v>
      </c>
      <c r="H2187" s="1">
        <v>33</v>
      </c>
      <c r="I2187" s="1">
        <v>150</v>
      </c>
      <c r="J2187" s="1">
        <v>40</v>
      </c>
      <c r="K2187" s="72" t="s">
        <v>6455</v>
      </c>
      <c r="L2187" s="81"/>
      <c r="M2187" s="78"/>
    </row>
    <row r="2188" spans="1:13">
      <c r="A2188" s="1">
        <v>100013212</v>
      </c>
      <c r="B2188" s="1" t="s">
        <v>2314</v>
      </c>
      <c r="C2188" s="1" t="s">
        <v>4293</v>
      </c>
      <c r="D2188" s="1" t="s">
        <v>176</v>
      </c>
      <c r="E2188" s="21" t="s">
        <v>4326</v>
      </c>
      <c r="F2188" s="1">
        <v>1</v>
      </c>
      <c r="G2188" s="1">
        <v>1</v>
      </c>
      <c r="H2188" s="1">
        <v>149</v>
      </c>
      <c r="I2188" s="1">
        <v>280</v>
      </c>
      <c r="J2188" s="1">
        <v>70</v>
      </c>
      <c r="K2188" s="72" t="s">
        <v>6455</v>
      </c>
      <c r="L2188" s="81"/>
      <c r="M2188" s="78"/>
    </row>
    <row r="2189" spans="1:13">
      <c r="A2189" s="1">
        <v>100013216</v>
      </c>
      <c r="B2189" s="1" t="s">
        <v>2314</v>
      </c>
      <c r="C2189" s="1" t="s">
        <v>4293</v>
      </c>
      <c r="D2189" s="1" t="s">
        <v>12</v>
      </c>
      <c r="E2189" s="21" t="s">
        <v>4328</v>
      </c>
      <c r="F2189" s="1">
        <v>1</v>
      </c>
      <c r="G2189" s="1">
        <v>1</v>
      </c>
      <c r="H2189" s="1">
        <v>10</v>
      </c>
      <c r="I2189" s="1">
        <v>100</v>
      </c>
      <c r="J2189" s="1">
        <v>25</v>
      </c>
      <c r="K2189" s="72" t="s">
        <v>6455</v>
      </c>
      <c r="L2189" s="81"/>
      <c r="M2189" s="78"/>
    </row>
    <row r="2190" spans="1:13">
      <c r="A2190" s="1">
        <v>100013218</v>
      </c>
      <c r="B2190" s="1" t="s">
        <v>2314</v>
      </c>
      <c r="C2190" s="1" t="s">
        <v>4293</v>
      </c>
      <c r="D2190" s="1" t="s">
        <v>46</v>
      </c>
      <c r="E2190" s="21" t="s">
        <v>4330</v>
      </c>
      <c r="F2190" s="1">
        <v>1</v>
      </c>
      <c r="G2190" s="1">
        <v>1</v>
      </c>
      <c r="H2190" s="1">
        <v>48</v>
      </c>
      <c r="I2190" s="1">
        <v>150</v>
      </c>
      <c r="J2190" s="1">
        <v>40</v>
      </c>
      <c r="K2190" s="72" t="s">
        <v>6455</v>
      </c>
      <c r="L2190" s="81"/>
      <c r="M2190" s="78"/>
    </row>
    <row r="2191" spans="1:13">
      <c r="A2191" s="1">
        <v>100013223</v>
      </c>
      <c r="B2191" s="1" t="s">
        <v>2314</v>
      </c>
      <c r="C2191" s="1" t="s">
        <v>4293</v>
      </c>
      <c r="D2191" s="1" t="s">
        <v>176</v>
      </c>
      <c r="E2191" s="21" t="s">
        <v>4331</v>
      </c>
      <c r="F2191" s="1">
        <v>1</v>
      </c>
      <c r="G2191" s="1">
        <v>1</v>
      </c>
      <c r="H2191" s="1">
        <v>486</v>
      </c>
      <c r="I2191" s="1">
        <v>470</v>
      </c>
      <c r="J2191" s="1">
        <v>120</v>
      </c>
      <c r="K2191" s="72" t="s">
        <v>6455</v>
      </c>
      <c r="L2191" s="81"/>
      <c r="M2191" s="78"/>
    </row>
    <row r="2192" spans="1:13">
      <c r="A2192" s="1">
        <v>100013229</v>
      </c>
      <c r="B2192" s="1" t="s">
        <v>2314</v>
      </c>
      <c r="C2192" s="1" t="s">
        <v>4293</v>
      </c>
      <c r="D2192" s="1" t="s">
        <v>176</v>
      </c>
      <c r="E2192" s="21" t="s">
        <v>4333</v>
      </c>
      <c r="F2192" s="1">
        <v>1</v>
      </c>
      <c r="G2192" s="1">
        <v>1</v>
      </c>
      <c r="H2192" s="1">
        <v>34</v>
      </c>
      <c r="I2192" s="1">
        <v>150</v>
      </c>
      <c r="J2192" s="1">
        <v>40</v>
      </c>
      <c r="K2192" s="72" t="s">
        <v>6455</v>
      </c>
      <c r="L2192" s="81"/>
      <c r="M2192" s="78"/>
    </row>
    <row r="2193" spans="1:13">
      <c r="A2193" s="1">
        <v>100013232</v>
      </c>
      <c r="B2193" s="1" t="s">
        <v>2314</v>
      </c>
      <c r="C2193" s="1" t="s">
        <v>4293</v>
      </c>
      <c r="D2193" s="1" t="s">
        <v>4335</v>
      </c>
      <c r="E2193" s="21" t="s">
        <v>4336</v>
      </c>
      <c r="F2193" s="1">
        <v>1</v>
      </c>
      <c r="G2193" s="1">
        <v>1</v>
      </c>
      <c r="H2193" s="1">
        <v>66</v>
      </c>
      <c r="I2193" s="1">
        <v>230</v>
      </c>
      <c r="J2193" s="1">
        <v>60</v>
      </c>
      <c r="K2193" s="72" t="s">
        <v>6455</v>
      </c>
      <c r="L2193" s="81"/>
      <c r="M2193" s="78"/>
    </row>
    <row r="2194" spans="1:13">
      <c r="A2194" s="1">
        <v>100013237</v>
      </c>
      <c r="B2194" s="1" t="s">
        <v>2314</v>
      </c>
      <c r="C2194" s="1" t="s">
        <v>4293</v>
      </c>
      <c r="D2194" s="1" t="s">
        <v>176</v>
      </c>
      <c r="E2194" s="21" t="s">
        <v>4337</v>
      </c>
      <c r="F2194" s="1">
        <v>1</v>
      </c>
      <c r="G2194" s="1">
        <v>1</v>
      </c>
      <c r="H2194" s="1">
        <v>76</v>
      </c>
      <c r="I2194" s="1">
        <v>230</v>
      </c>
      <c r="J2194" s="1">
        <v>60</v>
      </c>
      <c r="K2194" s="72" t="s">
        <v>6455</v>
      </c>
      <c r="L2194" s="81"/>
      <c r="M2194" s="78"/>
    </row>
    <row r="2195" spans="1:13">
      <c r="A2195" s="1">
        <v>100013242</v>
      </c>
      <c r="B2195" s="1" t="s">
        <v>2314</v>
      </c>
      <c r="C2195" s="1" t="s">
        <v>4293</v>
      </c>
      <c r="D2195" s="1" t="s">
        <v>4339</v>
      </c>
      <c r="E2195" s="21" t="s">
        <v>4340</v>
      </c>
      <c r="F2195" s="1">
        <v>1</v>
      </c>
      <c r="G2195" s="1">
        <v>1</v>
      </c>
      <c r="H2195" s="1">
        <v>333</v>
      </c>
      <c r="I2195" s="1">
        <v>470</v>
      </c>
      <c r="J2195" s="1">
        <v>120</v>
      </c>
      <c r="K2195" s="72" t="s">
        <v>6455</v>
      </c>
      <c r="L2195" s="81"/>
      <c r="M2195" s="78"/>
    </row>
    <row r="2196" spans="1:13">
      <c r="A2196" s="1">
        <v>100013247</v>
      </c>
      <c r="B2196" s="1" t="s">
        <v>2314</v>
      </c>
      <c r="C2196" s="1" t="s">
        <v>4293</v>
      </c>
      <c r="D2196" s="1" t="s">
        <v>12</v>
      </c>
      <c r="E2196" s="21" t="s">
        <v>4341</v>
      </c>
      <c r="F2196" s="1">
        <v>1</v>
      </c>
      <c r="G2196" s="1">
        <v>1</v>
      </c>
      <c r="H2196" s="1">
        <v>851</v>
      </c>
      <c r="I2196" s="1">
        <v>800</v>
      </c>
      <c r="J2196" s="1">
        <v>200</v>
      </c>
      <c r="K2196" s="72" t="s">
        <v>6053</v>
      </c>
      <c r="L2196" s="81"/>
      <c r="M2196" s="78"/>
    </row>
    <row r="2197" spans="1:13">
      <c r="A2197" s="1">
        <v>100013251</v>
      </c>
      <c r="B2197" s="1" t="s">
        <v>2314</v>
      </c>
      <c r="C2197" s="1" t="s">
        <v>4293</v>
      </c>
      <c r="D2197" s="1" t="s">
        <v>4343</v>
      </c>
      <c r="E2197" s="21" t="s">
        <v>4344</v>
      </c>
      <c r="F2197" s="1">
        <v>1</v>
      </c>
      <c r="G2197" s="1">
        <v>1</v>
      </c>
      <c r="H2197" s="1">
        <v>102</v>
      </c>
      <c r="I2197" s="1">
        <v>280</v>
      </c>
      <c r="J2197" s="1">
        <v>70</v>
      </c>
      <c r="K2197" s="72" t="s">
        <v>6455</v>
      </c>
      <c r="L2197" s="81"/>
      <c r="M2197" s="78"/>
    </row>
    <row r="2198" spans="1:13">
      <c r="A2198" s="1">
        <v>100013266</v>
      </c>
      <c r="B2198" s="1" t="s">
        <v>2314</v>
      </c>
      <c r="C2198" s="1" t="s">
        <v>4293</v>
      </c>
      <c r="D2198" s="1" t="s">
        <v>4321</v>
      </c>
      <c r="E2198" s="21" t="s">
        <v>4345</v>
      </c>
      <c r="F2198" s="1">
        <v>1</v>
      </c>
      <c r="G2198" s="1">
        <v>1</v>
      </c>
      <c r="H2198" s="1">
        <v>885</v>
      </c>
      <c r="I2198" s="1">
        <v>740</v>
      </c>
      <c r="J2198" s="1">
        <v>190</v>
      </c>
      <c r="K2198" s="72" t="s">
        <v>6455</v>
      </c>
      <c r="L2198" s="81"/>
      <c r="M2198" s="78"/>
    </row>
    <row r="2199" spans="1:13">
      <c r="A2199" s="1">
        <v>100013273</v>
      </c>
      <c r="B2199" s="1" t="s">
        <v>2314</v>
      </c>
      <c r="C2199" s="1" t="s">
        <v>4293</v>
      </c>
      <c r="D2199" s="1" t="s">
        <v>176</v>
      </c>
      <c r="E2199" s="21" t="s">
        <v>4346</v>
      </c>
      <c r="F2199" s="1">
        <v>1</v>
      </c>
      <c r="G2199" s="1">
        <v>1</v>
      </c>
      <c r="H2199" s="1">
        <v>261</v>
      </c>
      <c r="I2199" s="1">
        <v>400</v>
      </c>
      <c r="J2199" s="1">
        <v>100</v>
      </c>
      <c r="K2199" s="72" t="s">
        <v>6455</v>
      </c>
      <c r="L2199" s="81"/>
      <c r="M2199" s="78"/>
    </row>
    <row r="2200" spans="1:13">
      <c r="A2200" s="1">
        <v>100013278</v>
      </c>
      <c r="B2200" s="1" t="s">
        <v>2314</v>
      </c>
      <c r="C2200" s="1" t="s">
        <v>4293</v>
      </c>
      <c r="D2200" s="1" t="s">
        <v>176</v>
      </c>
      <c r="E2200" s="21" t="s">
        <v>4348</v>
      </c>
      <c r="F2200" s="1">
        <v>1</v>
      </c>
      <c r="G2200" s="1">
        <v>1</v>
      </c>
      <c r="H2200" s="1">
        <v>281</v>
      </c>
      <c r="I2200" s="1">
        <v>400</v>
      </c>
      <c r="J2200" s="1">
        <v>100</v>
      </c>
      <c r="K2200" s="72" t="s">
        <v>6455</v>
      </c>
      <c r="L2200" s="81"/>
      <c r="M2200" s="78"/>
    </row>
    <row r="2201" spans="1:13">
      <c r="A2201" s="1">
        <v>100013287</v>
      </c>
      <c r="B2201" s="1" t="s">
        <v>2314</v>
      </c>
      <c r="C2201" s="1" t="s">
        <v>4293</v>
      </c>
      <c r="D2201" s="1" t="s">
        <v>176</v>
      </c>
      <c r="E2201" s="21" t="s">
        <v>4350</v>
      </c>
      <c r="F2201" s="1">
        <v>1</v>
      </c>
      <c r="G2201" s="1">
        <v>1</v>
      </c>
      <c r="H2201" s="1">
        <v>95</v>
      </c>
      <c r="I2201" s="1">
        <v>230</v>
      </c>
      <c r="J2201" s="1">
        <v>60</v>
      </c>
      <c r="K2201" s="72" t="s">
        <v>6455</v>
      </c>
      <c r="L2201" s="81"/>
      <c r="M2201" s="78"/>
    </row>
    <row r="2202" spans="1:13">
      <c r="A2202" s="1">
        <v>100013292</v>
      </c>
      <c r="B2202" s="1" t="s">
        <v>2314</v>
      </c>
      <c r="C2202" s="1" t="s">
        <v>4293</v>
      </c>
      <c r="D2202" s="1" t="s">
        <v>12</v>
      </c>
      <c r="E2202" s="21" t="s">
        <v>4352</v>
      </c>
      <c r="F2202" s="1">
        <v>1</v>
      </c>
      <c r="G2202" s="1">
        <v>1</v>
      </c>
      <c r="H2202" s="1">
        <v>17</v>
      </c>
      <c r="I2202" s="1">
        <v>100</v>
      </c>
      <c r="J2202" s="1">
        <v>25</v>
      </c>
      <c r="K2202" s="72" t="s">
        <v>6455</v>
      </c>
      <c r="L2202" s="81"/>
      <c r="M2202" s="78"/>
    </row>
    <row r="2203" spans="1:13">
      <c r="A2203" s="1">
        <v>100013294</v>
      </c>
      <c r="B2203" s="1" t="s">
        <v>2314</v>
      </c>
      <c r="C2203" s="1" t="s">
        <v>4293</v>
      </c>
      <c r="D2203" s="1" t="s">
        <v>12</v>
      </c>
      <c r="E2203" s="21" t="s">
        <v>4354</v>
      </c>
      <c r="F2203" s="1">
        <v>1</v>
      </c>
      <c r="G2203" s="1">
        <v>1</v>
      </c>
      <c r="H2203" s="1">
        <v>65</v>
      </c>
      <c r="I2203" s="1">
        <v>230</v>
      </c>
      <c r="J2203" s="1">
        <v>60</v>
      </c>
      <c r="K2203" s="72" t="s">
        <v>6455</v>
      </c>
      <c r="L2203" s="81"/>
      <c r="M2203" s="78"/>
    </row>
    <row r="2204" spans="1:13">
      <c r="A2204" s="1">
        <v>100013298</v>
      </c>
      <c r="B2204" s="1" t="s">
        <v>2314</v>
      </c>
      <c r="C2204" s="1" t="s">
        <v>4293</v>
      </c>
      <c r="D2204" s="1" t="s">
        <v>12</v>
      </c>
      <c r="E2204" s="21" t="s">
        <v>4356</v>
      </c>
      <c r="F2204" s="1">
        <v>1</v>
      </c>
      <c r="G2204" s="1">
        <v>1</v>
      </c>
      <c r="H2204" s="1">
        <v>10</v>
      </c>
      <c r="I2204" s="1">
        <v>100</v>
      </c>
      <c r="J2204" s="1">
        <v>25</v>
      </c>
      <c r="K2204" s="72" t="s">
        <v>6455</v>
      </c>
      <c r="L2204" s="81"/>
      <c r="M2204" s="78"/>
    </row>
    <row r="2205" spans="1:13">
      <c r="A2205" s="1">
        <v>100013300</v>
      </c>
      <c r="B2205" s="1" t="s">
        <v>2314</v>
      </c>
      <c r="C2205" s="1" t="s">
        <v>4360</v>
      </c>
      <c r="D2205" s="1" t="s">
        <v>4358</v>
      </c>
      <c r="E2205" s="21" t="s">
        <v>4359</v>
      </c>
      <c r="F2205" s="1">
        <v>1</v>
      </c>
      <c r="G2205" s="1">
        <v>1</v>
      </c>
      <c r="H2205" s="1">
        <v>237</v>
      </c>
      <c r="I2205" s="1">
        <v>800</v>
      </c>
      <c r="J2205" s="1">
        <v>200</v>
      </c>
      <c r="K2205" s="72" t="s">
        <v>6053</v>
      </c>
      <c r="L2205" s="81"/>
      <c r="M2205" s="78"/>
    </row>
    <row r="2206" spans="1:13">
      <c r="A2206" s="1">
        <v>100013303</v>
      </c>
      <c r="B2206" s="1" t="s">
        <v>2314</v>
      </c>
      <c r="C2206" s="1" t="s">
        <v>4360</v>
      </c>
      <c r="D2206" s="1" t="s">
        <v>176</v>
      </c>
      <c r="E2206" s="21" t="s">
        <v>4361</v>
      </c>
      <c r="F2206" s="1">
        <v>1</v>
      </c>
      <c r="G2206" s="1">
        <v>1</v>
      </c>
      <c r="H2206" s="1">
        <v>156</v>
      </c>
      <c r="I2206" s="1">
        <v>800</v>
      </c>
      <c r="J2206" s="1">
        <v>200</v>
      </c>
      <c r="K2206" s="72" t="s">
        <v>6053</v>
      </c>
      <c r="L2206" s="81"/>
      <c r="M2206" s="78"/>
    </row>
    <row r="2207" spans="1:13">
      <c r="A2207" s="1">
        <v>100013309</v>
      </c>
      <c r="B2207" s="1" t="s">
        <v>2314</v>
      </c>
      <c r="C2207" s="1" t="s">
        <v>4360</v>
      </c>
      <c r="D2207" s="1" t="s">
        <v>4363</v>
      </c>
      <c r="E2207" s="21" t="s">
        <v>4364</v>
      </c>
      <c r="F2207" s="1">
        <v>1</v>
      </c>
      <c r="G2207" s="1">
        <v>1</v>
      </c>
      <c r="H2207" s="1">
        <v>14</v>
      </c>
      <c r="I2207" s="1">
        <v>100</v>
      </c>
      <c r="J2207" s="1">
        <v>25</v>
      </c>
      <c r="K2207" s="72" t="s">
        <v>6455</v>
      </c>
      <c r="L2207" s="81"/>
      <c r="M2207" s="78"/>
    </row>
    <row r="2208" spans="1:13">
      <c r="A2208" s="1">
        <v>100013312</v>
      </c>
      <c r="B2208" s="1" t="s">
        <v>2314</v>
      </c>
      <c r="C2208" s="1" t="s">
        <v>4360</v>
      </c>
      <c r="D2208" s="1" t="s">
        <v>4366</v>
      </c>
      <c r="E2208" s="21" t="s">
        <v>4367</v>
      </c>
      <c r="F2208" s="1">
        <v>1</v>
      </c>
      <c r="G2208" s="1">
        <v>1</v>
      </c>
      <c r="H2208" s="1">
        <v>77</v>
      </c>
      <c r="I2208" s="1">
        <v>230</v>
      </c>
      <c r="J2208" s="1">
        <v>60</v>
      </c>
      <c r="K2208" s="72" t="s">
        <v>6455</v>
      </c>
      <c r="L2208" s="81"/>
      <c r="M2208" s="78"/>
    </row>
    <row r="2209" spans="1:13">
      <c r="A2209" s="1">
        <v>100013330</v>
      </c>
      <c r="B2209" s="1" t="s">
        <v>2314</v>
      </c>
      <c r="C2209" s="1" t="s">
        <v>4360</v>
      </c>
      <c r="D2209" s="1" t="s">
        <v>12</v>
      </c>
      <c r="E2209" s="21" t="s">
        <v>4369</v>
      </c>
      <c r="F2209" s="1">
        <v>1</v>
      </c>
      <c r="G2209" s="1">
        <v>1</v>
      </c>
      <c r="H2209" s="1">
        <v>297</v>
      </c>
      <c r="I2209" s="1">
        <v>800</v>
      </c>
      <c r="J2209" s="1">
        <v>200</v>
      </c>
      <c r="K2209" s="72" t="s">
        <v>6053</v>
      </c>
      <c r="L2209" s="81"/>
      <c r="M2209" s="78"/>
    </row>
    <row r="2210" spans="1:13">
      <c r="A2210" s="1">
        <v>100013342</v>
      </c>
      <c r="B2210" s="1" t="s">
        <v>2314</v>
      </c>
      <c r="C2210" s="1" t="s">
        <v>4360</v>
      </c>
      <c r="D2210" s="1" t="s">
        <v>2860</v>
      </c>
      <c r="E2210" s="21" t="s">
        <v>4371</v>
      </c>
      <c r="F2210" s="1">
        <v>1</v>
      </c>
      <c r="G2210" s="1">
        <v>1</v>
      </c>
      <c r="H2210" s="1">
        <v>556</v>
      </c>
      <c r="I2210" s="1">
        <v>800</v>
      </c>
      <c r="J2210" s="1">
        <v>200</v>
      </c>
      <c r="K2210" s="72" t="s">
        <v>6053</v>
      </c>
      <c r="L2210" s="81"/>
      <c r="M2210" s="78"/>
    </row>
    <row r="2211" spans="1:13">
      <c r="A2211" s="1">
        <v>100013345</v>
      </c>
      <c r="B2211" s="1" t="s">
        <v>2314</v>
      </c>
      <c r="C2211" s="1" t="s">
        <v>4360</v>
      </c>
      <c r="D2211" s="1" t="s">
        <v>12</v>
      </c>
      <c r="E2211" s="21" t="s">
        <v>4372</v>
      </c>
      <c r="F2211" s="1">
        <v>1</v>
      </c>
      <c r="G2211" s="1">
        <v>1</v>
      </c>
      <c r="H2211" s="1">
        <v>256</v>
      </c>
      <c r="I2211" s="1">
        <v>800</v>
      </c>
      <c r="J2211" s="1">
        <v>200</v>
      </c>
      <c r="K2211" s="72" t="s">
        <v>6053</v>
      </c>
      <c r="L2211" s="81"/>
      <c r="M2211" s="78"/>
    </row>
    <row r="2212" spans="1:13">
      <c r="A2212" s="1">
        <v>100013363</v>
      </c>
      <c r="B2212" s="1" t="s">
        <v>2314</v>
      </c>
      <c r="C2212" s="1" t="s">
        <v>4360</v>
      </c>
      <c r="D2212" s="1" t="s">
        <v>21</v>
      </c>
      <c r="E2212" s="21" t="s">
        <v>4373</v>
      </c>
      <c r="F2212" s="1">
        <v>1</v>
      </c>
      <c r="G2212" s="1">
        <v>1</v>
      </c>
      <c r="H2212" s="1">
        <v>237</v>
      </c>
      <c r="I2212" s="1">
        <v>800</v>
      </c>
      <c r="J2212" s="1">
        <v>200</v>
      </c>
      <c r="K2212" s="72" t="s">
        <v>6053</v>
      </c>
      <c r="L2212" s="81"/>
      <c r="M2212" s="78"/>
    </row>
    <row r="2213" spans="1:13">
      <c r="A2213" s="1">
        <v>100013366</v>
      </c>
      <c r="B2213" s="1" t="s">
        <v>2314</v>
      </c>
      <c r="C2213" s="1" t="s">
        <v>4360</v>
      </c>
      <c r="D2213" s="1" t="s">
        <v>72</v>
      </c>
      <c r="E2213" s="21" t="s">
        <v>4374</v>
      </c>
      <c r="F2213" s="1">
        <v>1</v>
      </c>
      <c r="G2213" s="1">
        <v>1</v>
      </c>
      <c r="H2213" s="1">
        <v>256</v>
      </c>
      <c r="I2213" s="1">
        <v>800</v>
      </c>
      <c r="J2213" s="1">
        <v>200</v>
      </c>
      <c r="K2213" s="72" t="s">
        <v>6053</v>
      </c>
      <c r="L2213" s="81"/>
      <c r="M2213" s="78"/>
    </row>
    <row r="2214" spans="1:13">
      <c r="A2214" s="1">
        <v>100013370</v>
      </c>
      <c r="B2214" s="1" t="s">
        <v>2314</v>
      </c>
      <c r="C2214" s="1" t="s">
        <v>4360</v>
      </c>
      <c r="D2214" s="1" t="s">
        <v>12</v>
      </c>
      <c r="E2214" s="21" t="s">
        <v>4375</v>
      </c>
      <c r="F2214" s="1">
        <v>1</v>
      </c>
      <c r="G2214" s="1">
        <v>1</v>
      </c>
      <c r="H2214" s="1">
        <v>484</v>
      </c>
      <c r="I2214" s="1">
        <v>800</v>
      </c>
      <c r="J2214" s="1">
        <v>200</v>
      </c>
      <c r="K2214" s="72" t="s">
        <v>6053</v>
      </c>
      <c r="L2214" s="81"/>
      <c r="M2214" s="78"/>
    </row>
    <row r="2215" spans="1:13">
      <c r="A2215" s="1">
        <v>100013374</v>
      </c>
      <c r="B2215" s="1" t="s">
        <v>2314</v>
      </c>
      <c r="C2215" s="1" t="s">
        <v>4360</v>
      </c>
      <c r="D2215" s="1" t="s">
        <v>18</v>
      </c>
      <c r="E2215" s="21" t="s">
        <v>4376</v>
      </c>
      <c r="F2215" s="1">
        <v>1</v>
      </c>
      <c r="G2215" s="1">
        <v>1</v>
      </c>
      <c r="H2215" s="1">
        <v>184</v>
      </c>
      <c r="I2215" s="1">
        <v>800</v>
      </c>
      <c r="J2215" s="1">
        <v>200</v>
      </c>
      <c r="K2215" s="72" t="s">
        <v>6053</v>
      </c>
      <c r="L2215" s="81"/>
      <c r="M2215" s="78"/>
    </row>
    <row r="2216" spans="1:13">
      <c r="A2216" s="1">
        <v>100013386</v>
      </c>
      <c r="B2216" s="1" t="s">
        <v>2314</v>
      </c>
      <c r="C2216" s="1" t="s">
        <v>4360</v>
      </c>
      <c r="D2216" s="1" t="s">
        <v>176</v>
      </c>
      <c r="E2216" s="21" t="s">
        <v>4379</v>
      </c>
      <c r="F2216" s="1">
        <v>1</v>
      </c>
      <c r="G2216" s="1">
        <v>1</v>
      </c>
      <c r="H2216" s="1">
        <v>198</v>
      </c>
      <c r="I2216" s="1">
        <v>800</v>
      </c>
      <c r="J2216" s="1">
        <v>200</v>
      </c>
      <c r="K2216" s="72" t="s">
        <v>6053</v>
      </c>
      <c r="L2216" s="81"/>
      <c r="M2216" s="78"/>
    </row>
    <row r="2217" spans="1:13">
      <c r="A2217" s="1">
        <v>100013394</v>
      </c>
      <c r="B2217" s="1" t="s">
        <v>2314</v>
      </c>
      <c r="C2217" s="1" t="s">
        <v>4360</v>
      </c>
      <c r="D2217" s="1" t="s">
        <v>176</v>
      </c>
      <c r="E2217" s="21" t="s">
        <v>4381</v>
      </c>
      <c r="F2217" s="1">
        <v>1</v>
      </c>
      <c r="G2217" s="1">
        <v>1</v>
      </c>
      <c r="H2217" s="1">
        <v>104</v>
      </c>
      <c r="I2217" s="1">
        <v>280</v>
      </c>
      <c r="J2217" s="1">
        <v>70</v>
      </c>
      <c r="K2217" s="72" t="s">
        <v>6455</v>
      </c>
      <c r="L2217" s="81"/>
      <c r="M2217" s="78"/>
    </row>
    <row r="2218" spans="1:13">
      <c r="A2218" s="1">
        <v>100013399</v>
      </c>
      <c r="B2218" s="1" t="s">
        <v>2314</v>
      </c>
      <c r="C2218" s="1" t="s">
        <v>4360</v>
      </c>
      <c r="D2218" s="1" t="s">
        <v>4383</v>
      </c>
      <c r="E2218" s="21" t="s">
        <v>4384</v>
      </c>
      <c r="F2218" s="1">
        <v>1</v>
      </c>
      <c r="G2218" s="1">
        <v>1</v>
      </c>
      <c r="H2218" s="1">
        <v>91</v>
      </c>
      <c r="I2218" s="1">
        <v>230</v>
      </c>
      <c r="J2218" s="1">
        <v>60</v>
      </c>
      <c r="K2218" s="72" t="s">
        <v>6455</v>
      </c>
      <c r="L2218" s="81"/>
      <c r="M2218" s="78"/>
    </row>
    <row r="2219" spans="1:13">
      <c r="A2219" s="1">
        <v>100013405</v>
      </c>
      <c r="B2219" s="1" t="s">
        <v>2314</v>
      </c>
      <c r="C2219" s="1" t="s">
        <v>4360</v>
      </c>
      <c r="D2219" s="1" t="s">
        <v>176</v>
      </c>
      <c r="E2219" s="21" t="s">
        <v>4386</v>
      </c>
      <c r="F2219" s="1">
        <v>1</v>
      </c>
      <c r="G2219" s="1">
        <v>1</v>
      </c>
      <c r="H2219" s="1">
        <v>72</v>
      </c>
      <c r="I2219" s="1">
        <v>230</v>
      </c>
      <c r="J2219" s="1">
        <v>60</v>
      </c>
      <c r="K2219" s="72" t="s">
        <v>6455</v>
      </c>
      <c r="L2219" s="81"/>
      <c r="M2219" s="78"/>
    </row>
    <row r="2220" spans="1:13">
      <c r="A2220" s="1">
        <v>100013410</v>
      </c>
      <c r="B2220" s="1" t="s">
        <v>2314</v>
      </c>
      <c r="C2220" s="1" t="s">
        <v>4389</v>
      </c>
      <c r="D2220" s="1" t="s">
        <v>176</v>
      </c>
      <c r="E2220" s="21" t="s">
        <v>4388</v>
      </c>
      <c r="F2220" s="1">
        <v>1</v>
      </c>
      <c r="G2220" s="1">
        <v>1</v>
      </c>
      <c r="H2220" s="1">
        <v>130</v>
      </c>
      <c r="I2220" s="1">
        <v>280</v>
      </c>
      <c r="J2220" s="1">
        <v>70</v>
      </c>
      <c r="K2220" s="72" t="s">
        <v>6455</v>
      </c>
      <c r="L2220" s="81"/>
      <c r="M2220" s="78"/>
    </row>
    <row r="2221" spans="1:13">
      <c r="A2221" s="1">
        <v>100013415</v>
      </c>
      <c r="B2221" s="1" t="s">
        <v>2314</v>
      </c>
      <c r="C2221" s="1" t="s">
        <v>4389</v>
      </c>
      <c r="D2221" s="1" t="s">
        <v>4391</v>
      </c>
      <c r="E2221" s="21" t="s">
        <v>4392</v>
      </c>
      <c r="F2221" s="1">
        <v>1</v>
      </c>
      <c r="G2221" s="1">
        <v>1</v>
      </c>
      <c r="H2221" s="1">
        <v>100</v>
      </c>
      <c r="I2221" s="1">
        <v>280</v>
      </c>
      <c r="J2221" s="1">
        <v>70</v>
      </c>
      <c r="K2221" s="72" t="s">
        <v>6455</v>
      </c>
      <c r="L2221" s="81"/>
      <c r="M2221" s="78"/>
    </row>
    <row r="2222" spans="1:13">
      <c r="A2222" s="1">
        <v>100013420</v>
      </c>
      <c r="B2222" s="1" t="s">
        <v>2314</v>
      </c>
      <c r="C2222" s="1" t="s">
        <v>4389</v>
      </c>
      <c r="D2222" s="1" t="s">
        <v>176</v>
      </c>
      <c r="E2222" s="21" t="s">
        <v>4393</v>
      </c>
      <c r="F2222" s="1">
        <v>1</v>
      </c>
      <c r="G2222" s="1">
        <v>1</v>
      </c>
      <c r="H2222" s="1">
        <v>201</v>
      </c>
      <c r="I2222" s="1">
        <v>400</v>
      </c>
      <c r="J2222" s="1">
        <v>100</v>
      </c>
      <c r="K2222" s="72" t="s">
        <v>6455</v>
      </c>
      <c r="L2222" s="81"/>
      <c r="M2222" s="78"/>
    </row>
    <row r="2223" spans="1:13">
      <c r="A2223" s="1">
        <v>100013423</v>
      </c>
      <c r="B2223" s="1" t="s">
        <v>2314</v>
      </c>
      <c r="C2223" s="1" t="s">
        <v>4389</v>
      </c>
      <c r="D2223" s="1" t="s">
        <v>176</v>
      </c>
      <c r="E2223" s="21" t="s">
        <v>4395</v>
      </c>
      <c r="F2223" s="1">
        <v>1</v>
      </c>
      <c r="G2223" s="1">
        <v>1</v>
      </c>
      <c r="H2223" s="1">
        <v>15</v>
      </c>
      <c r="I2223" s="1">
        <v>100</v>
      </c>
      <c r="J2223" s="1">
        <v>25</v>
      </c>
      <c r="K2223" s="72" t="s">
        <v>6455</v>
      </c>
      <c r="L2223" s="81"/>
      <c r="M2223" s="78"/>
    </row>
    <row r="2224" spans="1:13">
      <c r="A2224" s="1">
        <v>100013426</v>
      </c>
      <c r="B2224" s="1" t="s">
        <v>2314</v>
      </c>
      <c r="C2224" s="1" t="s">
        <v>4389</v>
      </c>
      <c r="D2224" s="1" t="s">
        <v>4397</v>
      </c>
      <c r="E2224" s="21" t="s">
        <v>4398</v>
      </c>
      <c r="F2224" s="1">
        <v>1</v>
      </c>
      <c r="G2224" s="1">
        <v>1</v>
      </c>
      <c r="H2224" s="1">
        <v>31</v>
      </c>
      <c r="I2224" s="1">
        <v>150</v>
      </c>
      <c r="J2224" s="1">
        <v>40</v>
      </c>
      <c r="K2224" s="72" t="s">
        <v>6455</v>
      </c>
      <c r="L2224" s="81"/>
      <c r="M2224" s="78"/>
    </row>
    <row r="2225" spans="1:13">
      <c r="A2225" s="1">
        <v>100013429</v>
      </c>
      <c r="B2225" s="1" t="s">
        <v>2314</v>
      </c>
      <c r="C2225" s="1" t="s">
        <v>4389</v>
      </c>
      <c r="D2225" s="1" t="s">
        <v>176</v>
      </c>
      <c r="E2225" s="21" t="s">
        <v>4400</v>
      </c>
      <c r="F2225" s="1">
        <v>1</v>
      </c>
      <c r="G2225" s="1">
        <v>1</v>
      </c>
      <c r="H2225" s="1">
        <v>417</v>
      </c>
      <c r="I2225" s="1">
        <v>470</v>
      </c>
      <c r="J2225" s="1">
        <v>120</v>
      </c>
      <c r="K2225" s="72" t="s">
        <v>6455</v>
      </c>
      <c r="L2225" s="81"/>
      <c r="M2225" s="78"/>
    </row>
    <row r="2226" spans="1:13">
      <c r="A2226" s="1">
        <v>100013435</v>
      </c>
      <c r="B2226" s="1" t="s">
        <v>2314</v>
      </c>
      <c r="C2226" s="1" t="s">
        <v>4389</v>
      </c>
      <c r="D2226" s="1" t="s">
        <v>176</v>
      </c>
      <c r="E2226" s="21" t="s">
        <v>4402</v>
      </c>
      <c r="F2226" s="1">
        <v>1</v>
      </c>
      <c r="G2226" s="1">
        <v>1</v>
      </c>
      <c r="H2226" s="1">
        <v>93</v>
      </c>
      <c r="I2226" s="1">
        <v>230</v>
      </c>
      <c r="J2226" s="1">
        <v>60</v>
      </c>
      <c r="K2226" s="72" t="s">
        <v>6455</v>
      </c>
      <c r="L2226" s="81"/>
      <c r="M2226" s="78"/>
    </row>
    <row r="2227" spans="1:13">
      <c r="A2227" s="1">
        <v>100013438</v>
      </c>
      <c r="B2227" s="1" t="s">
        <v>2314</v>
      </c>
      <c r="C2227" s="1" t="s">
        <v>4389</v>
      </c>
      <c r="D2227" s="1" t="s">
        <v>176</v>
      </c>
      <c r="E2227" s="21" t="s">
        <v>4404</v>
      </c>
      <c r="F2227" s="1">
        <v>1</v>
      </c>
      <c r="G2227" s="1">
        <v>1</v>
      </c>
      <c r="H2227" s="1">
        <v>144</v>
      </c>
      <c r="I2227" s="1">
        <v>280</v>
      </c>
      <c r="J2227" s="1">
        <v>70</v>
      </c>
      <c r="K2227" s="72" t="s">
        <v>6455</v>
      </c>
      <c r="L2227" s="81"/>
      <c r="M2227" s="78"/>
    </row>
    <row r="2228" spans="1:13">
      <c r="A2228" s="1">
        <v>100013444</v>
      </c>
      <c r="B2228" s="1" t="s">
        <v>2314</v>
      </c>
      <c r="C2228" s="1" t="s">
        <v>4389</v>
      </c>
      <c r="D2228" s="1" t="s">
        <v>176</v>
      </c>
      <c r="E2228" s="21" t="s">
        <v>4406</v>
      </c>
      <c r="F2228" s="1">
        <v>1</v>
      </c>
      <c r="G2228" s="1">
        <v>1</v>
      </c>
      <c r="H2228" s="1">
        <v>206</v>
      </c>
      <c r="I2228" s="1">
        <v>400</v>
      </c>
      <c r="J2228" s="1">
        <v>100</v>
      </c>
      <c r="K2228" s="72" t="s">
        <v>6455</v>
      </c>
      <c r="L2228" s="81"/>
      <c r="M2228" s="78"/>
    </row>
    <row r="2229" spans="1:13">
      <c r="A2229" s="1">
        <v>100013447</v>
      </c>
      <c r="B2229" s="1" t="s">
        <v>2314</v>
      </c>
      <c r="C2229" s="1" t="s">
        <v>4389</v>
      </c>
      <c r="D2229" s="1" t="s">
        <v>176</v>
      </c>
      <c r="E2229" s="21" t="s">
        <v>4408</v>
      </c>
      <c r="F2229" s="1">
        <v>1</v>
      </c>
      <c r="G2229" s="1">
        <v>1</v>
      </c>
      <c r="H2229" s="1">
        <v>58</v>
      </c>
      <c r="I2229" s="1">
        <v>230</v>
      </c>
      <c r="J2229" s="1">
        <v>60</v>
      </c>
      <c r="K2229" s="72" t="s">
        <v>6455</v>
      </c>
      <c r="L2229" s="81"/>
      <c r="M2229" s="78"/>
    </row>
    <row r="2230" spans="1:13">
      <c r="A2230" s="1">
        <v>100013451</v>
      </c>
      <c r="B2230" s="1" t="s">
        <v>2314</v>
      </c>
      <c r="C2230" s="1" t="s">
        <v>4389</v>
      </c>
      <c r="D2230" s="1" t="s">
        <v>176</v>
      </c>
      <c r="E2230" s="21" t="s">
        <v>4410</v>
      </c>
      <c r="F2230" s="1">
        <v>1</v>
      </c>
      <c r="G2230" s="1">
        <v>1</v>
      </c>
      <c r="H2230" s="1">
        <v>12</v>
      </c>
      <c r="I2230" s="1">
        <v>100</v>
      </c>
      <c r="J2230" s="1">
        <v>25</v>
      </c>
      <c r="K2230" s="72" t="s">
        <v>6455</v>
      </c>
      <c r="L2230" s="81"/>
      <c r="M2230" s="78"/>
    </row>
    <row r="2231" spans="1:13">
      <c r="A2231" s="1">
        <v>100013455</v>
      </c>
      <c r="B2231" s="1" t="s">
        <v>2314</v>
      </c>
      <c r="C2231" s="1" t="s">
        <v>4389</v>
      </c>
      <c r="D2231" s="1" t="s">
        <v>176</v>
      </c>
      <c r="E2231" s="21" t="s">
        <v>4670</v>
      </c>
      <c r="F2231" s="1">
        <v>4</v>
      </c>
      <c r="G2231" s="1">
        <v>1</v>
      </c>
      <c r="H2231" s="1">
        <v>263</v>
      </c>
      <c r="I2231" s="1">
        <v>400</v>
      </c>
      <c r="J2231" s="1">
        <v>100</v>
      </c>
      <c r="K2231" s="72" t="s">
        <v>6455</v>
      </c>
      <c r="L2231" s="81"/>
      <c r="M2231" s="78"/>
    </row>
    <row r="2232" spans="1:13">
      <c r="A2232" s="1">
        <v>100013455</v>
      </c>
      <c r="B2232" s="1" t="s">
        <v>2314</v>
      </c>
      <c r="C2232" s="1" t="s">
        <v>4389</v>
      </c>
      <c r="D2232" s="1" t="s">
        <v>176</v>
      </c>
      <c r="E2232" s="21" t="s">
        <v>4412</v>
      </c>
      <c r="F2232" s="1">
        <v>4</v>
      </c>
      <c r="G2232" s="1">
        <v>1</v>
      </c>
      <c r="H2232" s="1">
        <v>25</v>
      </c>
      <c r="I2232" s="1">
        <v>150</v>
      </c>
      <c r="J2232" s="1">
        <v>40</v>
      </c>
      <c r="K2232" s="72" t="s">
        <v>6455</v>
      </c>
      <c r="L2232" s="81"/>
      <c r="M2232" s="78"/>
    </row>
    <row r="2233" spans="1:13">
      <c r="A2233" s="1">
        <v>100013455</v>
      </c>
      <c r="B2233" s="1" t="s">
        <v>2314</v>
      </c>
      <c r="C2233" s="1" t="s">
        <v>4389</v>
      </c>
      <c r="D2233" s="1" t="s">
        <v>176</v>
      </c>
      <c r="E2233" s="21" t="s">
        <v>4672</v>
      </c>
      <c r="F2233" s="1">
        <v>4</v>
      </c>
      <c r="G2233" s="1">
        <v>1</v>
      </c>
      <c r="H2233" s="1">
        <v>555</v>
      </c>
      <c r="I2233" s="1">
        <v>570</v>
      </c>
      <c r="J2233" s="1">
        <v>140</v>
      </c>
      <c r="K2233" s="72" t="s">
        <v>6455</v>
      </c>
      <c r="L2233" s="81"/>
      <c r="M2233" s="78"/>
    </row>
    <row r="2234" spans="1:13">
      <c r="A2234" s="1">
        <v>100013455</v>
      </c>
      <c r="B2234" s="1" t="s">
        <v>2314</v>
      </c>
      <c r="C2234" s="1" t="s">
        <v>4389</v>
      </c>
      <c r="D2234" s="1" t="s">
        <v>176</v>
      </c>
      <c r="E2234" s="21" t="s">
        <v>4671</v>
      </c>
      <c r="F2234" s="1">
        <v>4</v>
      </c>
      <c r="G2234" s="1">
        <v>1</v>
      </c>
      <c r="H2234" s="1">
        <v>124</v>
      </c>
      <c r="I2234" s="1">
        <v>280</v>
      </c>
      <c r="J2234" s="1">
        <v>70</v>
      </c>
      <c r="K2234" s="72" t="s">
        <v>6455</v>
      </c>
      <c r="L2234" s="81"/>
      <c r="M2234" s="78"/>
    </row>
    <row r="2235" spans="1:13">
      <c r="A2235" s="1">
        <v>100013462</v>
      </c>
      <c r="B2235" s="1" t="s">
        <v>2314</v>
      </c>
      <c r="C2235" s="1" t="s">
        <v>4389</v>
      </c>
      <c r="D2235" s="1" t="s">
        <v>176</v>
      </c>
      <c r="E2235" s="21" t="s">
        <v>4414</v>
      </c>
      <c r="F2235" s="1">
        <v>1</v>
      </c>
      <c r="G2235" s="1">
        <v>1</v>
      </c>
      <c r="H2235" s="1">
        <v>164</v>
      </c>
      <c r="I2235" s="1">
        <v>280</v>
      </c>
      <c r="J2235" s="1">
        <v>70</v>
      </c>
      <c r="K2235" s="72" t="s">
        <v>6455</v>
      </c>
      <c r="L2235" s="81"/>
      <c r="M2235" s="78"/>
    </row>
    <row r="2236" spans="1:13">
      <c r="A2236" s="1">
        <v>100013466</v>
      </c>
      <c r="B2236" s="1" t="s">
        <v>2314</v>
      </c>
      <c r="C2236" s="1" t="s">
        <v>4389</v>
      </c>
      <c r="D2236" s="1" t="s">
        <v>176</v>
      </c>
      <c r="E2236" s="21" t="s">
        <v>4416</v>
      </c>
      <c r="F2236" s="1">
        <v>1</v>
      </c>
      <c r="G2236" s="1">
        <v>1</v>
      </c>
      <c r="H2236" s="1">
        <v>27</v>
      </c>
      <c r="I2236" s="1">
        <v>150</v>
      </c>
      <c r="J2236" s="1">
        <v>40</v>
      </c>
      <c r="K2236" s="72" t="s">
        <v>6455</v>
      </c>
      <c r="L2236" s="81"/>
      <c r="M2236" s="78"/>
    </row>
    <row r="2237" spans="1:13">
      <c r="A2237" s="1">
        <v>100013473</v>
      </c>
      <c r="B2237" s="1" t="s">
        <v>2314</v>
      </c>
      <c r="C2237" s="1" t="s">
        <v>4389</v>
      </c>
      <c r="D2237" s="1" t="s">
        <v>176</v>
      </c>
      <c r="E2237" s="21" t="s">
        <v>4418</v>
      </c>
      <c r="F2237" s="1">
        <v>1</v>
      </c>
      <c r="G2237" s="1">
        <v>1</v>
      </c>
      <c r="H2237" s="1">
        <v>35</v>
      </c>
      <c r="I2237" s="1">
        <v>150</v>
      </c>
      <c r="J2237" s="1">
        <v>40</v>
      </c>
      <c r="K2237" s="72" t="s">
        <v>6455</v>
      </c>
      <c r="L2237" s="81"/>
      <c r="M2237" s="78"/>
    </row>
    <row r="2238" spans="1:13">
      <c r="A2238" s="1">
        <v>100013477</v>
      </c>
      <c r="B2238" s="1" t="s">
        <v>2314</v>
      </c>
      <c r="C2238" s="1" t="s">
        <v>4389</v>
      </c>
      <c r="D2238" s="1" t="s">
        <v>176</v>
      </c>
      <c r="E2238" s="21" t="s">
        <v>4420</v>
      </c>
      <c r="F2238" s="1">
        <v>1</v>
      </c>
      <c r="G2238" s="1">
        <v>1</v>
      </c>
      <c r="H2238" s="1">
        <v>360</v>
      </c>
      <c r="I2238" s="1">
        <v>470</v>
      </c>
      <c r="J2238" s="1">
        <v>120</v>
      </c>
      <c r="K2238" s="72" t="s">
        <v>6455</v>
      </c>
      <c r="L2238" s="81"/>
      <c r="M2238" s="78"/>
    </row>
    <row r="2239" spans="1:13">
      <c r="A2239" s="1">
        <v>100013481</v>
      </c>
      <c r="B2239" s="1" t="s">
        <v>2314</v>
      </c>
      <c r="C2239" s="1" t="s">
        <v>4389</v>
      </c>
      <c r="D2239" s="1" t="s">
        <v>176</v>
      </c>
      <c r="E2239" s="21" t="s">
        <v>4422</v>
      </c>
      <c r="F2239" s="1">
        <v>1</v>
      </c>
      <c r="G2239" s="1">
        <v>1</v>
      </c>
      <c r="H2239" s="1">
        <v>101</v>
      </c>
      <c r="I2239" s="1">
        <v>280</v>
      </c>
      <c r="J2239" s="1">
        <v>70</v>
      </c>
      <c r="K2239" s="72" t="s">
        <v>6455</v>
      </c>
      <c r="L2239" s="81"/>
      <c r="M2239" s="78"/>
    </row>
    <row r="2240" spans="1:13">
      <c r="A2240" s="1">
        <v>100013486</v>
      </c>
      <c r="B2240" s="1" t="s">
        <v>2314</v>
      </c>
      <c r="C2240" s="1" t="s">
        <v>4389</v>
      </c>
      <c r="D2240" s="1" t="s">
        <v>176</v>
      </c>
      <c r="E2240" s="21" t="s">
        <v>4424</v>
      </c>
      <c r="F2240" s="1">
        <v>1</v>
      </c>
      <c r="G2240" s="1">
        <v>1</v>
      </c>
      <c r="H2240" s="1">
        <v>185</v>
      </c>
      <c r="I2240" s="1">
        <v>280</v>
      </c>
      <c r="J2240" s="1">
        <v>70</v>
      </c>
      <c r="K2240" s="72" t="s">
        <v>6455</v>
      </c>
      <c r="L2240" s="81"/>
      <c r="M2240" s="78"/>
    </row>
    <row r="2241" spans="1:13">
      <c r="A2241" s="1">
        <v>100013489</v>
      </c>
      <c r="B2241" s="1" t="s">
        <v>2314</v>
      </c>
      <c r="C2241" s="1" t="s">
        <v>4389</v>
      </c>
      <c r="D2241" s="1" t="s">
        <v>176</v>
      </c>
      <c r="E2241" s="21" t="s">
        <v>4426</v>
      </c>
      <c r="F2241" s="1">
        <v>1</v>
      </c>
      <c r="G2241" s="1">
        <v>1</v>
      </c>
      <c r="H2241" s="1">
        <v>286</v>
      </c>
      <c r="I2241" s="1">
        <v>400</v>
      </c>
      <c r="J2241" s="1">
        <v>100</v>
      </c>
      <c r="K2241" s="72" t="s">
        <v>6455</v>
      </c>
      <c r="L2241" s="81"/>
      <c r="M2241" s="78"/>
    </row>
    <row r="2242" spans="1:13">
      <c r="A2242" s="1">
        <v>100013494</v>
      </c>
      <c r="B2242" s="1" t="s">
        <v>2314</v>
      </c>
      <c r="C2242" s="1" t="s">
        <v>4389</v>
      </c>
      <c r="D2242" s="1" t="s">
        <v>4428</v>
      </c>
      <c r="E2242" s="21" t="s">
        <v>4429</v>
      </c>
      <c r="F2242" s="1">
        <v>1</v>
      </c>
      <c r="G2242" s="1">
        <v>1</v>
      </c>
      <c r="H2242" s="1">
        <v>118</v>
      </c>
      <c r="I2242" s="1">
        <v>280</v>
      </c>
      <c r="J2242" s="1">
        <v>70</v>
      </c>
      <c r="K2242" s="72" t="s">
        <v>6455</v>
      </c>
      <c r="L2242" s="81"/>
      <c r="M2242" s="78"/>
    </row>
    <row r="2243" spans="1:13">
      <c r="A2243" s="1">
        <v>100013501</v>
      </c>
      <c r="B2243" s="1" t="s">
        <v>2314</v>
      </c>
      <c r="C2243" s="1" t="s">
        <v>4389</v>
      </c>
      <c r="D2243" s="1" t="s">
        <v>176</v>
      </c>
      <c r="E2243" s="21" t="s">
        <v>4430</v>
      </c>
      <c r="F2243" s="1">
        <v>2</v>
      </c>
      <c r="G2243" s="1">
        <v>1</v>
      </c>
      <c r="H2243" s="1">
        <v>409</v>
      </c>
      <c r="I2243" s="1">
        <v>470</v>
      </c>
      <c r="J2243" s="1">
        <v>120</v>
      </c>
      <c r="K2243" s="72" t="s">
        <v>6455</v>
      </c>
      <c r="L2243" s="81"/>
      <c r="M2243" s="78"/>
    </row>
    <row r="2244" spans="1:13">
      <c r="A2244" s="1">
        <v>100013501</v>
      </c>
      <c r="B2244" s="1" t="s">
        <v>2314</v>
      </c>
      <c r="C2244" s="1" t="s">
        <v>4389</v>
      </c>
      <c r="D2244" s="1" t="s">
        <v>176</v>
      </c>
      <c r="E2244" s="21" t="s">
        <v>4645</v>
      </c>
      <c r="F2244" s="1">
        <v>2</v>
      </c>
      <c r="G2244" s="1">
        <v>1</v>
      </c>
      <c r="H2244" s="1">
        <v>10</v>
      </c>
      <c r="I2244" s="1">
        <v>100</v>
      </c>
      <c r="J2244" s="1">
        <v>25</v>
      </c>
      <c r="K2244" s="72" t="s">
        <v>6455</v>
      </c>
      <c r="L2244" s="81"/>
      <c r="M2244" s="78"/>
    </row>
    <row r="2245" spans="1:13">
      <c r="A2245" s="1">
        <v>100013509</v>
      </c>
      <c r="B2245" s="1" t="s">
        <v>2314</v>
      </c>
      <c r="C2245" s="1" t="s">
        <v>4389</v>
      </c>
      <c r="D2245" s="1" t="s">
        <v>4432</v>
      </c>
      <c r="E2245" s="21" t="s">
        <v>4433</v>
      </c>
      <c r="F2245" s="1">
        <v>1</v>
      </c>
      <c r="G2245" s="1">
        <v>1</v>
      </c>
      <c r="H2245" s="1">
        <v>374</v>
      </c>
      <c r="I2245" s="1">
        <v>470</v>
      </c>
      <c r="J2245" s="1">
        <v>120</v>
      </c>
      <c r="K2245" s="72" t="s">
        <v>6455</v>
      </c>
      <c r="L2245" s="81"/>
      <c r="M2245" s="78"/>
    </row>
    <row r="2246" spans="1:13">
      <c r="A2246" s="1">
        <v>100013514</v>
      </c>
      <c r="B2246" s="1" t="s">
        <v>2314</v>
      </c>
      <c r="C2246" s="1" t="s">
        <v>4389</v>
      </c>
      <c r="D2246" s="1" t="s">
        <v>12</v>
      </c>
      <c r="E2246" s="21" t="s">
        <v>4434</v>
      </c>
      <c r="F2246" s="1">
        <v>1</v>
      </c>
      <c r="G2246" s="1">
        <v>1</v>
      </c>
      <c r="H2246" s="1">
        <v>791</v>
      </c>
      <c r="I2246" s="1">
        <v>740</v>
      </c>
      <c r="J2246" s="1">
        <v>190</v>
      </c>
      <c r="K2246" s="72" t="s">
        <v>6455</v>
      </c>
      <c r="L2246" s="81"/>
      <c r="M2246" s="78"/>
    </row>
    <row r="2247" spans="1:13">
      <c r="A2247" s="1">
        <v>100013524</v>
      </c>
      <c r="B2247" s="1" t="s">
        <v>2314</v>
      </c>
      <c r="C2247" s="1" t="s">
        <v>4389</v>
      </c>
      <c r="D2247" s="1" t="s">
        <v>390</v>
      </c>
      <c r="E2247" s="21" t="s">
        <v>4437</v>
      </c>
      <c r="F2247" s="1">
        <v>1</v>
      </c>
      <c r="G2247" s="1">
        <v>1</v>
      </c>
      <c r="H2247" s="1">
        <v>311</v>
      </c>
      <c r="I2247" s="1">
        <v>470</v>
      </c>
      <c r="J2247" s="1">
        <v>120</v>
      </c>
      <c r="K2247" s="72" t="s">
        <v>6455</v>
      </c>
      <c r="L2247" s="81"/>
      <c r="M2247" s="78"/>
    </row>
    <row r="2248" spans="1:13">
      <c r="A2248" s="1">
        <v>100013525</v>
      </c>
      <c r="B2248" s="1" t="s">
        <v>2314</v>
      </c>
      <c r="C2248" s="1" t="s">
        <v>4389</v>
      </c>
      <c r="D2248" s="1" t="s">
        <v>12</v>
      </c>
      <c r="E2248" s="21" t="s">
        <v>4438</v>
      </c>
      <c r="F2248" s="1">
        <v>1</v>
      </c>
      <c r="G2248" s="1">
        <v>1</v>
      </c>
      <c r="H2248" s="1">
        <v>354</v>
      </c>
      <c r="I2248" s="1">
        <v>470</v>
      </c>
      <c r="J2248" s="1">
        <v>120</v>
      </c>
      <c r="K2248" s="72" t="s">
        <v>6455</v>
      </c>
      <c r="L2248" s="81"/>
      <c r="M2248" s="78"/>
    </row>
    <row r="2249" spans="1:13">
      <c r="A2249" s="1">
        <v>100013530</v>
      </c>
      <c r="B2249" s="1" t="s">
        <v>2314</v>
      </c>
      <c r="C2249" s="1" t="s">
        <v>4389</v>
      </c>
      <c r="D2249" s="1" t="s">
        <v>12</v>
      </c>
      <c r="E2249" s="21" t="s">
        <v>5742</v>
      </c>
      <c r="F2249" s="1">
        <v>2</v>
      </c>
      <c r="G2249" s="1">
        <v>1</v>
      </c>
      <c r="H2249" s="1">
        <v>96</v>
      </c>
      <c r="I2249" s="1">
        <v>230</v>
      </c>
      <c r="J2249" s="1">
        <v>60</v>
      </c>
      <c r="K2249" s="72" t="s">
        <v>6455</v>
      </c>
      <c r="L2249" s="81"/>
      <c r="M2249" s="78"/>
    </row>
    <row r="2250" spans="1:13">
      <c r="A2250" s="1">
        <v>100013530</v>
      </c>
      <c r="B2250" s="1" t="s">
        <v>2314</v>
      </c>
      <c r="C2250" s="1" t="s">
        <v>4389</v>
      </c>
      <c r="D2250" s="1" t="s">
        <v>12</v>
      </c>
      <c r="E2250" s="21" t="s">
        <v>4439</v>
      </c>
      <c r="F2250" s="1">
        <v>2</v>
      </c>
      <c r="G2250" s="1">
        <v>1</v>
      </c>
      <c r="H2250" s="1">
        <v>371</v>
      </c>
      <c r="I2250" s="1">
        <v>470</v>
      </c>
      <c r="J2250" s="1">
        <v>120</v>
      </c>
      <c r="K2250" s="72" t="s">
        <v>6455</v>
      </c>
      <c r="L2250" s="81"/>
      <c r="M2250" s="78"/>
    </row>
    <row r="2251" spans="1:13">
      <c r="A2251" s="1">
        <v>100013532</v>
      </c>
      <c r="B2251" s="1" t="s">
        <v>2314</v>
      </c>
      <c r="C2251" s="1" t="s">
        <v>4389</v>
      </c>
      <c r="D2251" s="1" t="s">
        <v>4440</v>
      </c>
      <c r="E2251" s="21" t="s">
        <v>4441</v>
      </c>
      <c r="F2251" s="1">
        <v>1</v>
      </c>
      <c r="G2251" s="1">
        <v>1</v>
      </c>
      <c r="H2251" s="1">
        <v>396</v>
      </c>
      <c r="I2251" s="1">
        <v>470</v>
      </c>
      <c r="J2251" s="1">
        <v>120</v>
      </c>
      <c r="K2251" s="72" t="s">
        <v>6455</v>
      </c>
      <c r="L2251" s="81"/>
      <c r="M2251" s="78"/>
    </row>
    <row r="2252" spans="1:13">
      <c r="A2252" s="1">
        <v>100013534</v>
      </c>
      <c r="B2252" s="1" t="s">
        <v>2314</v>
      </c>
      <c r="C2252" s="1" t="s">
        <v>4389</v>
      </c>
      <c r="D2252" s="1" t="s">
        <v>4442</v>
      </c>
      <c r="E2252" s="21" t="s">
        <v>4441</v>
      </c>
      <c r="F2252" s="1">
        <v>1</v>
      </c>
      <c r="G2252" s="1">
        <v>1</v>
      </c>
      <c r="H2252" s="1">
        <v>212</v>
      </c>
      <c r="I2252" s="1">
        <v>400</v>
      </c>
      <c r="J2252" s="1">
        <v>100</v>
      </c>
      <c r="K2252" s="72" t="s">
        <v>6455</v>
      </c>
      <c r="L2252" s="81"/>
      <c r="M2252" s="78"/>
    </row>
    <row r="2253" spans="1:13">
      <c r="A2253" s="1">
        <v>100013541</v>
      </c>
      <c r="B2253" s="1" t="s">
        <v>2314</v>
      </c>
      <c r="C2253" s="1" t="s">
        <v>4389</v>
      </c>
      <c r="D2253" s="1" t="s">
        <v>12</v>
      </c>
      <c r="E2253" s="21" t="s">
        <v>4443</v>
      </c>
      <c r="F2253" s="1">
        <v>1</v>
      </c>
      <c r="G2253" s="1">
        <v>1</v>
      </c>
      <c r="H2253" s="1">
        <v>191</v>
      </c>
      <c r="I2253" s="1">
        <v>280</v>
      </c>
      <c r="J2253" s="1">
        <v>70</v>
      </c>
      <c r="K2253" s="72" t="s">
        <v>6455</v>
      </c>
      <c r="L2253" s="81"/>
      <c r="M2253" s="78"/>
    </row>
    <row r="2254" spans="1:13">
      <c r="A2254" s="1">
        <v>100013551</v>
      </c>
      <c r="B2254" s="1" t="s">
        <v>2314</v>
      </c>
      <c r="C2254" s="1" t="s">
        <v>4389</v>
      </c>
      <c r="D2254" s="1" t="s">
        <v>176</v>
      </c>
      <c r="E2254" s="21" t="s">
        <v>4444</v>
      </c>
      <c r="F2254" s="1">
        <v>1</v>
      </c>
      <c r="G2254" s="1">
        <v>1</v>
      </c>
      <c r="H2254" s="1">
        <v>299</v>
      </c>
      <c r="I2254" s="1">
        <v>400</v>
      </c>
      <c r="J2254" s="1">
        <v>100</v>
      </c>
      <c r="K2254" s="72" t="s">
        <v>6455</v>
      </c>
      <c r="L2254" s="81"/>
      <c r="M2254" s="78"/>
    </row>
    <row r="2255" spans="1:13">
      <c r="A2255" s="1">
        <v>100013562</v>
      </c>
      <c r="B2255" s="1" t="s">
        <v>2314</v>
      </c>
      <c r="C2255" s="1" t="s">
        <v>4389</v>
      </c>
      <c r="D2255" s="1" t="s">
        <v>4446</v>
      </c>
      <c r="E2255" s="21" t="s">
        <v>4447</v>
      </c>
      <c r="F2255" s="1">
        <v>1</v>
      </c>
      <c r="G2255" s="1">
        <v>1</v>
      </c>
      <c r="H2255" s="1">
        <v>26</v>
      </c>
      <c r="I2255" s="1">
        <v>150</v>
      </c>
      <c r="J2255" s="1">
        <v>40</v>
      </c>
      <c r="K2255" s="72" t="s">
        <v>6455</v>
      </c>
      <c r="L2255" s="81"/>
      <c r="M2255" s="78"/>
    </row>
    <row r="2256" spans="1:13">
      <c r="A2256" s="1">
        <v>100013566</v>
      </c>
      <c r="B2256" s="1" t="s">
        <v>2314</v>
      </c>
      <c r="C2256" s="1" t="s">
        <v>4389</v>
      </c>
      <c r="D2256" s="1" t="s">
        <v>176</v>
      </c>
      <c r="E2256" s="21" t="s">
        <v>4448</v>
      </c>
      <c r="F2256" s="1">
        <v>1</v>
      </c>
      <c r="G2256" s="1">
        <v>1</v>
      </c>
      <c r="H2256" s="1">
        <v>120</v>
      </c>
      <c r="I2256" s="1">
        <v>280</v>
      </c>
      <c r="J2256" s="1">
        <v>70</v>
      </c>
      <c r="K2256" s="72" t="s">
        <v>6455</v>
      </c>
      <c r="L2256" s="81"/>
      <c r="M2256" s="78"/>
    </row>
    <row r="2257" spans="1:13">
      <c r="A2257" s="1">
        <v>100013573</v>
      </c>
      <c r="B2257" s="1" t="s">
        <v>2314</v>
      </c>
      <c r="C2257" s="1" t="s">
        <v>4389</v>
      </c>
      <c r="D2257" s="1" t="s">
        <v>176</v>
      </c>
      <c r="E2257" s="21" t="s">
        <v>4450</v>
      </c>
      <c r="F2257" s="1">
        <v>1</v>
      </c>
      <c r="G2257" s="1">
        <v>1</v>
      </c>
      <c r="H2257" s="1">
        <v>135</v>
      </c>
      <c r="I2257" s="1">
        <v>280</v>
      </c>
      <c r="J2257" s="1">
        <v>70</v>
      </c>
      <c r="K2257" s="72" t="s">
        <v>6455</v>
      </c>
      <c r="L2257" s="81"/>
      <c r="M2257" s="78"/>
    </row>
    <row r="2258" spans="1:13">
      <c r="A2258" s="1">
        <v>100013578</v>
      </c>
      <c r="B2258" s="1" t="s">
        <v>2314</v>
      </c>
      <c r="C2258" s="1" t="s">
        <v>4453</v>
      </c>
      <c r="D2258" s="1" t="s">
        <v>12</v>
      </c>
      <c r="E2258" s="21" t="s">
        <v>6070</v>
      </c>
      <c r="F2258" s="1">
        <v>1</v>
      </c>
      <c r="G2258" s="1">
        <v>1</v>
      </c>
      <c r="H2258" s="1">
        <v>30</v>
      </c>
      <c r="I2258" s="1">
        <v>150</v>
      </c>
      <c r="J2258" s="1">
        <v>40</v>
      </c>
      <c r="K2258" s="72" t="s">
        <v>6455</v>
      </c>
      <c r="L2258" s="81"/>
      <c r="M2258" s="78"/>
    </row>
    <row r="2259" spans="1:13">
      <c r="A2259" s="1">
        <v>100013586</v>
      </c>
      <c r="B2259" s="1" t="s">
        <v>2314</v>
      </c>
      <c r="C2259" s="1" t="s">
        <v>4453</v>
      </c>
      <c r="D2259" s="1" t="s">
        <v>176</v>
      </c>
      <c r="E2259" s="21" t="s">
        <v>4452</v>
      </c>
      <c r="F2259" s="1">
        <v>1</v>
      </c>
      <c r="G2259" s="1">
        <v>1</v>
      </c>
      <c r="H2259" s="1">
        <v>78</v>
      </c>
      <c r="I2259" s="1">
        <v>230</v>
      </c>
      <c r="J2259" s="1">
        <v>60</v>
      </c>
      <c r="K2259" s="72" t="s">
        <v>6455</v>
      </c>
      <c r="L2259" s="81"/>
      <c r="M2259" s="78"/>
    </row>
    <row r="2260" spans="1:13">
      <c r="A2260" s="1">
        <v>100013594</v>
      </c>
      <c r="B2260" s="1" t="s">
        <v>2314</v>
      </c>
      <c r="C2260" s="1" t="s">
        <v>4453</v>
      </c>
      <c r="D2260" s="1" t="s">
        <v>176</v>
      </c>
      <c r="E2260" s="21" t="s">
        <v>4455</v>
      </c>
      <c r="F2260" s="1">
        <v>1</v>
      </c>
      <c r="G2260" s="1">
        <v>1</v>
      </c>
      <c r="H2260" s="1">
        <v>95</v>
      </c>
      <c r="I2260" s="1">
        <v>230</v>
      </c>
      <c r="J2260" s="1">
        <v>60</v>
      </c>
      <c r="K2260" s="72" t="s">
        <v>6455</v>
      </c>
      <c r="L2260" s="81"/>
      <c r="M2260" s="78"/>
    </row>
    <row r="2261" spans="1:13">
      <c r="A2261" s="1">
        <v>100013601</v>
      </c>
      <c r="B2261" s="1" t="s">
        <v>2314</v>
      </c>
      <c r="C2261" s="1" t="s">
        <v>4453</v>
      </c>
      <c r="D2261" s="1" t="s">
        <v>12</v>
      </c>
      <c r="E2261" s="21" t="s">
        <v>4457</v>
      </c>
      <c r="F2261" s="1">
        <v>1</v>
      </c>
      <c r="G2261" s="1">
        <v>1</v>
      </c>
      <c r="H2261" s="1">
        <v>27</v>
      </c>
      <c r="I2261" s="1">
        <v>150</v>
      </c>
      <c r="J2261" s="1">
        <v>40</v>
      </c>
      <c r="K2261" s="72" t="s">
        <v>6455</v>
      </c>
      <c r="L2261" s="81"/>
      <c r="M2261" s="78"/>
    </row>
    <row r="2262" spans="1:13">
      <c r="A2262" s="1">
        <v>100013603</v>
      </c>
      <c r="B2262" s="1" t="s">
        <v>2314</v>
      </c>
      <c r="C2262" s="1" t="s">
        <v>4453</v>
      </c>
      <c r="D2262" s="1" t="s">
        <v>176</v>
      </c>
      <c r="E2262" s="21" t="s">
        <v>4459</v>
      </c>
      <c r="F2262" s="1">
        <v>1</v>
      </c>
      <c r="G2262" s="1">
        <v>1</v>
      </c>
      <c r="H2262" s="1">
        <v>75</v>
      </c>
      <c r="I2262" s="1">
        <v>230</v>
      </c>
      <c r="J2262" s="1">
        <v>60</v>
      </c>
      <c r="K2262" s="72" t="s">
        <v>6455</v>
      </c>
      <c r="L2262" s="81"/>
      <c r="M2262" s="78"/>
    </row>
    <row r="2263" spans="1:13">
      <c r="A2263" s="1">
        <v>100013617</v>
      </c>
      <c r="B2263" s="1" t="s">
        <v>2314</v>
      </c>
      <c r="C2263" s="1" t="s">
        <v>4453</v>
      </c>
      <c r="D2263" s="1" t="s">
        <v>12</v>
      </c>
      <c r="E2263" s="21" t="s">
        <v>4461</v>
      </c>
      <c r="F2263" s="1">
        <v>1</v>
      </c>
      <c r="G2263" s="1">
        <v>1</v>
      </c>
      <c r="H2263" s="1">
        <v>22</v>
      </c>
      <c r="I2263" s="1">
        <v>100</v>
      </c>
      <c r="J2263" s="1">
        <v>25</v>
      </c>
      <c r="K2263" s="72" t="s">
        <v>6455</v>
      </c>
      <c r="L2263" s="81"/>
      <c r="M2263" s="78"/>
    </row>
    <row r="2264" spans="1:13">
      <c r="A2264" s="1">
        <v>100013626</v>
      </c>
      <c r="B2264" s="1" t="s">
        <v>2314</v>
      </c>
      <c r="C2264" s="1" t="s">
        <v>4453</v>
      </c>
      <c r="D2264" s="1" t="s">
        <v>4463</v>
      </c>
      <c r="E2264" s="21" t="s">
        <v>4464</v>
      </c>
      <c r="F2264" s="1">
        <v>1</v>
      </c>
      <c r="G2264" s="1">
        <v>1</v>
      </c>
      <c r="H2264" s="1">
        <v>47</v>
      </c>
      <c r="I2264" s="1">
        <v>150</v>
      </c>
      <c r="J2264" s="1">
        <v>40</v>
      </c>
      <c r="K2264" s="72" t="s">
        <v>6455</v>
      </c>
      <c r="L2264" s="81"/>
      <c r="M2264" s="78"/>
    </row>
    <row r="2265" spans="1:13">
      <c r="A2265" s="1">
        <v>100013629</v>
      </c>
      <c r="B2265" s="1" t="s">
        <v>2314</v>
      </c>
      <c r="C2265" s="1" t="s">
        <v>4453</v>
      </c>
      <c r="D2265" s="1" t="s">
        <v>12</v>
      </c>
      <c r="E2265" s="21" t="s">
        <v>4466</v>
      </c>
      <c r="F2265" s="1">
        <v>1</v>
      </c>
      <c r="G2265" s="1">
        <v>1</v>
      </c>
      <c r="H2265" s="1">
        <v>278</v>
      </c>
      <c r="I2265" s="1">
        <v>400</v>
      </c>
      <c r="J2265" s="1">
        <v>100</v>
      </c>
      <c r="K2265" s="72" t="s">
        <v>6455</v>
      </c>
      <c r="L2265" s="81"/>
      <c r="M2265" s="78"/>
    </row>
    <row r="2266" spans="1:13">
      <c r="A2266" s="1">
        <v>100013630</v>
      </c>
      <c r="B2266" s="1" t="s">
        <v>2314</v>
      </c>
      <c r="C2266" s="1" t="s">
        <v>4453</v>
      </c>
      <c r="D2266" s="1" t="s">
        <v>4468</v>
      </c>
      <c r="E2266" s="21" t="s">
        <v>4466</v>
      </c>
      <c r="F2266" s="1">
        <v>1</v>
      </c>
      <c r="G2266" s="1">
        <v>1</v>
      </c>
      <c r="H2266" s="1">
        <v>338</v>
      </c>
      <c r="I2266" s="1">
        <v>470</v>
      </c>
      <c r="J2266" s="1">
        <v>120</v>
      </c>
      <c r="K2266" s="72" t="s">
        <v>6455</v>
      </c>
      <c r="L2266" s="81"/>
      <c r="M2266" s="78"/>
    </row>
    <row r="2267" spans="1:13">
      <c r="A2267" s="1">
        <v>100013636</v>
      </c>
      <c r="B2267" s="1" t="s">
        <v>2314</v>
      </c>
      <c r="C2267" s="1" t="s">
        <v>4453</v>
      </c>
      <c r="D2267" s="1" t="s">
        <v>250</v>
      </c>
      <c r="E2267" s="21" t="s">
        <v>4464</v>
      </c>
      <c r="F2267" s="1">
        <v>2</v>
      </c>
      <c r="G2267" s="1">
        <v>1</v>
      </c>
      <c r="H2267" s="1">
        <v>180</v>
      </c>
      <c r="I2267" s="1">
        <v>280</v>
      </c>
      <c r="J2267" s="1">
        <v>70</v>
      </c>
      <c r="K2267" s="72" t="s">
        <v>6455</v>
      </c>
      <c r="L2267" s="81"/>
      <c r="M2267" s="78"/>
    </row>
    <row r="2268" spans="1:13">
      <c r="A2268" s="1">
        <v>100013636</v>
      </c>
      <c r="B2268" s="1" t="s">
        <v>2314</v>
      </c>
      <c r="C2268" s="1" t="s">
        <v>4453</v>
      </c>
      <c r="D2268" s="1" t="s">
        <v>250</v>
      </c>
      <c r="E2268" s="21" t="s">
        <v>4469</v>
      </c>
      <c r="F2268" s="1">
        <v>2</v>
      </c>
      <c r="G2268" s="1">
        <v>1</v>
      </c>
      <c r="H2268" s="1">
        <v>266</v>
      </c>
      <c r="I2268" s="1">
        <v>400</v>
      </c>
      <c r="J2268" s="1">
        <v>100</v>
      </c>
      <c r="K2268" s="72" t="s">
        <v>6455</v>
      </c>
      <c r="L2268" s="81"/>
      <c r="M2268" s="78"/>
    </row>
    <row r="2269" spans="1:13">
      <c r="A2269" s="1">
        <v>100013639</v>
      </c>
      <c r="B2269" s="1" t="s">
        <v>2314</v>
      </c>
      <c r="C2269" s="1" t="s">
        <v>4453</v>
      </c>
      <c r="D2269" s="1" t="s">
        <v>12</v>
      </c>
      <c r="E2269" s="21" t="s">
        <v>4470</v>
      </c>
      <c r="F2269" s="1">
        <v>1</v>
      </c>
      <c r="G2269" s="1">
        <v>1</v>
      </c>
      <c r="H2269" s="1">
        <v>388</v>
      </c>
      <c r="I2269" s="1">
        <v>470</v>
      </c>
      <c r="J2269" s="1">
        <v>120</v>
      </c>
      <c r="K2269" s="72" t="s">
        <v>6455</v>
      </c>
      <c r="L2269" s="81"/>
      <c r="M2269" s="78"/>
    </row>
    <row r="2270" spans="1:13">
      <c r="A2270" s="1">
        <v>100013644</v>
      </c>
      <c r="B2270" s="1" t="s">
        <v>2314</v>
      </c>
      <c r="C2270" s="1" t="s">
        <v>4453</v>
      </c>
      <c r="D2270" s="1" t="s">
        <v>18</v>
      </c>
      <c r="E2270" s="21" t="s">
        <v>4470</v>
      </c>
      <c r="F2270" s="1">
        <v>1</v>
      </c>
      <c r="G2270" s="1">
        <v>1</v>
      </c>
      <c r="H2270" s="1">
        <v>161</v>
      </c>
      <c r="I2270" s="1">
        <v>280</v>
      </c>
      <c r="J2270" s="1">
        <v>70</v>
      </c>
      <c r="K2270" s="72" t="s">
        <v>6455</v>
      </c>
      <c r="L2270" s="81"/>
      <c r="M2270" s="78"/>
    </row>
    <row r="2271" spans="1:13">
      <c r="A2271" s="1">
        <v>100013648</v>
      </c>
      <c r="B2271" s="1" t="s">
        <v>2314</v>
      </c>
      <c r="C2271" s="1" t="s">
        <v>4453</v>
      </c>
      <c r="D2271" s="1" t="s">
        <v>12</v>
      </c>
      <c r="E2271" s="21" t="s">
        <v>4471</v>
      </c>
      <c r="F2271" s="1">
        <v>1</v>
      </c>
      <c r="G2271" s="1">
        <v>1</v>
      </c>
      <c r="H2271" s="1">
        <v>654</v>
      </c>
      <c r="I2271" s="1">
        <v>570</v>
      </c>
      <c r="J2271" s="1">
        <v>140</v>
      </c>
      <c r="K2271" s="72" t="s">
        <v>6455</v>
      </c>
      <c r="L2271" s="81"/>
      <c r="M2271" s="78"/>
    </row>
    <row r="2272" spans="1:13">
      <c r="A2272" s="1">
        <v>100013662</v>
      </c>
      <c r="B2272" s="1" t="s">
        <v>2314</v>
      </c>
      <c r="C2272" s="1" t="s">
        <v>4453</v>
      </c>
      <c r="D2272" s="1" t="s">
        <v>12</v>
      </c>
      <c r="E2272" s="21" t="s">
        <v>4472</v>
      </c>
      <c r="F2272" s="1">
        <v>1</v>
      </c>
      <c r="G2272" s="1">
        <v>1</v>
      </c>
      <c r="H2272" s="1">
        <v>33</v>
      </c>
      <c r="I2272" s="1">
        <v>150</v>
      </c>
      <c r="J2272" s="1">
        <v>40</v>
      </c>
      <c r="K2272" s="72" t="s">
        <v>6455</v>
      </c>
      <c r="L2272" s="81"/>
      <c r="M2272" s="78"/>
    </row>
    <row r="2273" spans="1:13">
      <c r="A2273" s="1">
        <v>100013669</v>
      </c>
      <c r="B2273" s="1" t="s">
        <v>2314</v>
      </c>
      <c r="C2273" s="1" t="s">
        <v>4475</v>
      </c>
      <c r="D2273" s="1" t="s">
        <v>12</v>
      </c>
      <c r="E2273" s="21" t="s">
        <v>4474</v>
      </c>
      <c r="F2273" s="1">
        <v>1</v>
      </c>
      <c r="G2273" s="1">
        <v>1</v>
      </c>
      <c r="H2273" s="1">
        <v>116</v>
      </c>
      <c r="I2273" s="1">
        <v>280</v>
      </c>
      <c r="J2273" s="1">
        <v>70</v>
      </c>
      <c r="K2273" s="72" t="s">
        <v>6455</v>
      </c>
      <c r="L2273" s="81"/>
      <c r="M2273" s="78"/>
    </row>
    <row r="2274" spans="1:13">
      <c r="A2274" s="1">
        <v>100013678</v>
      </c>
      <c r="B2274" s="1" t="s">
        <v>2314</v>
      </c>
      <c r="C2274" s="1" t="s">
        <v>4475</v>
      </c>
      <c r="D2274" s="1" t="s">
        <v>150</v>
      </c>
      <c r="E2274" s="21" t="s">
        <v>4477</v>
      </c>
      <c r="F2274" s="1">
        <v>2</v>
      </c>
      <c r="G2274" s="1">
        <v>1</v>
      </c>
      <c r="H2274" s="1">
        <v>196</v>
      </c>
      <c r="I2274" s="1">
        <v>280</v>
      </c>
      <c r="J2274" s="1">
        <v>70</v>
      </c>
      <c r="K2274" s="72" t="s">
        <v>6455</v>
      </c>
      <c r="L2274" s="81"/>
      <c r="M2274" s="78"/>
    </row>
    <row r="2275" spans="1:13">
      <c r="A2275" s="1">
        <v>100013678</v>
      </c>
      <c r="B2275" s="1" t="s">
        <v>2314</v>
      </c>
      <c r="C2275" s="1" t="s">
        <v>4475</v>
      </c>
      <c r="D2275" s="1" t="s">
        <v>150</v>
      </c>
      <c r="E2275" s="21" t="s">
        <v>4635</v>
      </c>
      <c r="F2275" s="1">
        <v>2</v>
      </c>
      <c r="G2275" s="1">
        <v>1</v>
      </c>
      <c r="H2275" s="1">
        <v>193</v>
      </c>
      <c r="I2275" s="1">
        <v>280</v>
      </c>
      <c r="J2275" s="1">
        <v>70</v>
      </c>
      <c r="K2275" s="72" t="s">
        <v>6455</v>
      </c>
      <c r="L2275" s="81"/>
      <c r="M2275" s="78"/>
    </row>
    <row r="2276" spans="1:13">
      <c r="A2276" s="1">
        <v>100013679</v>
      </c>
      <c r="B2276" s="1" t="s">
        <v>2314</v>
      </c>
      <c r="C2276" s="1" t="s">
        <v>4475</v>
      </c>
      <c r="D2276" s="1" t="s">
        <v>120</v>
      </c>
      <c r="E2276" s="21" t="s">
        <v>4633</v>
      </c>
      <c r="F2276" s="1">
        <v>6</v>
      </c>
      <c r="G2276" s="1">
        <v>1</v>
      </c>
      <c r="H2276" s="1">
        <v>97</v>
      </c>
      <c r="I2276" s="1">
        <v>230</v>
      </c>
      <c r="J2276" s="1">
        <v>60</v>
      </c>
      <c r="K2276" s="72" t="s">
        <v>6455</v>
      </c>
      <c r="L2276" s="81"/>
      <c r="M2276" s="78"/>
    </row>
    <row r="2277" spans="1:13">
      <c r="A2277" s="1">
        <v>100013679</v>
      </c>
      <c r="B2277" s="1" t="s">
        <v>2314</v>
      </c>
      <c r="C2277" s="1" t="s">
        <v>4475</v>
      </c>
      <c r="D2277" s="1" t="s">
        <v>120</v>
      </c>
      <c r="E2277" s="21" t="s">
        <v>4632</v>
      </c>
      <c r="F2277" s="1">
        <v>6</v>
      </c>
      <c r="G2277" s="1">
        <v>1</v>
      </c>
      <c r="H2277" s="1">
        <v>10</v>
      </c>
      <c r="I2277" s="1">
        <v>100</v>
      </c>
      <c r="J2277" s="1">
        <v>25</v>
      </c>
      <c r="K2277" s="72" t="s">
        <v>6455</v>
      </c>
      <c r="L2277" s="81"/>
      <c r="M2277" s="78"/>
    </row>
    <row r="2278" spans="1:13">
      <c r="A2278" s="1">
        <v>100013679</v>
      </c>
      <c r="B2278" s="1" t="s">
        <v>2314</v>
      </c>
      <c r="C2278" s="1" t="s">
        <v>4475</v>
      </c>
      <c r="D2278" s="1" t="s">
        <v>120</v>
      </c>
      <c r="E2278" s="21" t="s">
        <v>4477</v>
      </c>
      <c r="F2278" s="1">
        <v>6</v>
      </c>
      <c r="G2278" s="1">
        <v>1</v>
      </c>
      <c r="H2278" s="1">
        <v>10</v>
      </c>
      <c r="I2278" s="1">
        <v>100</v>
      </c>
      <c r="J2278" s="1">
        <v>25</v>
      </c>
      <c r="K2278" s="72" t="s">
        <v>6455</v>
      </c>
      <c r="L2278" s="81"/>
      <c r="M2278" s="78"/>
    </row>
    <row r="2279" spans="1:13">
      <c r="A2279" s="1">
        <v>100013679</v>
      </c>
      <c r="B2279" s="1" t="s">
        <v>2314</v>
      </c>
      <c r="C2279" s="1" t="s">
        <v>4475</v>
      </c>
      <c r="D2279" s="1" t="s">
        <v>120</v>
      </c>
      <c r="E2279" s="21" t="s">
        <v>4634</v>
      </c>
      <c r="F2279" s="1">
        <v>6</v>
      </c>
      <c r="G2279" s="1">
        <v>1</v>
      </c>
      <c r="H2279" s="1">
        <v>406</v>
      </c>
      <c r="I2279" s="1">
        <v>470</v>
      </c>
      <c r="J2279" s="1">
        <v>120</v>
      </c>
      <c r="K2279" s="72" t="s">
        <v>6455</v>
      </c>
      <c r="L2279" s="81"/>
      <c r="M2279" s="78"/>
    </row>
    <row r="2280" spans="1:13">
      <c r="A2280" s="1">
        <v>100013679</v>
      </c>
      <c r="B2280" s="1" t="s">
        <v>2314</v>
      </c>
      <c r="C2280" s="1" t="s">
        <v>4475</v>
      </c>
      <c r="D2280" s="1" t="s">
        <v>120</v>
      </c>
      <c r="E2280" s="21" t="s">
        <v>4610</v>
      </c>
      <c r="F2280" s="1">
        <v>6</v>
      </c>
      <c r="G2280" s="1">
        <v>1</v>
      </c>
      <c r="H2280" s="1">
        <v>310</v>
      </c>
      <c r="I2280" s="1">
        <v>470</v>
      </c>
      <c r="J2280" s="1">
        <v>120</v>
      </c>
      <c r="K2280" s="72" t="s">
        <v>6455</v>
      </c>
      <c r="L2280" s="81"/>
      <c r="M2280" s="78"/>
    </row>
    <row r="2281" spans="1:13">
      <c r="A2281" s="1">
        <v>100013679</v>
      </c>
      <c r="B2281" s="1" t="s">
        <v>2314</v>
      </c>
      <c r="C2281" s="1" t="s">
        <v>4475</v>
      </c>
      <c r="D2281" s="1" t="s">
        <v>120</v>
      </c>
      <c r="E2281" s="21" t="s">
        <v>4635</v>
      </c>
      <c r="F2281" s="1">
        <v>6</v>
      </c>
      <c r="G2281" s="1">
        <v>1</v>
      </c>
      <c r="H2281" s="1">
        <v>10</v>
      </c>
      <c r="I2281" s="1">
        <v>100</v>
      </c>
      <c r="J2281" s="1">
        <v>25</v>
      </c>
      <c r="K2281" s="72" t="s">
        <v>6455</v>
      </c>
      <c r="L2281" s="81"/>
      <c r="M2281" s="78"/>
    </row>
    <row r="2282" spans="1:13">
      <c r="A2282" s="1">
        <v>100013703</v>
      </c>
      <c r="B2282" s="1" t="s">
        <v>2314</v>
      </c>
      <c r="C2282" s="1" t="s">
        <v>4475</v>
      </c>
      <c r="D2282" s="1" t="s">
        <v>12</v>
      </c>
      <c r="E2282" s="21" t="s">
        <v>4479</v>
      </c>
      <c r="F2282" s="1">
        <v>1</v>
      </c>
      <c r="G2282" s="1">
        <v>1</v>
      </c>
      <c r="H2282" s="1">
        <v>311</v>
      </c>
      <c r="I2282" s="1">
        <v>470</v>
      </c>
      <c r="J2282" s="1">
        <v>120</v>
      </c>
      <c r="K2282" s="72" t="s">
        <v>6455</v>
      </c>
      <c r="L2282" s="81"/>
      <c r="M2282" s="78"/>
    </row>
    <row r="2283" spans="1:13">
      <c r="A2283" s="1">
        <v>100013708</v>
      </c>
      <c r="B2283" s="1" t="s">
        <v>2314</v>
      </c>
      <c r="C2283" s="1" t="s">
        <v>4475</v>
      </c>
      <c r="D2283" s="1" t="s">
        <v>12</v>
      </c>
      <c r="E2283" s="21" t="s">
        <v>4481</v>
      </c>
      <c r="F2283" s="1">
        <v>1</v>
      </c>
      <c r="G2283" s="1">
        <v>1</v>
      </c>
      <c r="H2283" s="1">
        <v>161</v>
      </c>
      <c r="I2283" s="1">
        <v>280</v>
      </c>
      <c r="J2283" s="1">
        <v>70</v>
      </c>
      <c r="K2283" s="72" t="s">
        <v>6455</v>
      </c>
      <c r="L2283" s="81"/>
      <c r="M2283" s="78"/>
    </row>
    <row r="2284" spans="1:13">
      <c r="A2284" s="1">
        <v>100013712</v>
      </c>
      <c r="B2284" s="1" t="s">
        <v>2314</v>
      </c>
      <c r="C2284" s="1" t="s">
        <v>4475</v>
      </c>
      <c r="D2284" s="1" t="s">
        <v>12</v>
      </c>
      <c r="E2284" s="21" t="s">
        <v>4483</v>
      </c>
      <c r="F2284" s="1">
        <v>1</v>
      </c>
      <c r="G2284" s="1">
        <v>1</v>
      </c>
      <c r="H2284" s="1">
        <v>165</v>
      </c>
      <c r="I2284" s="1">
        <v>280</v>
      </c>
      <c r="J2284" s="1">
        <v>70</v>
      </c>
      <c r="K2284" s="72" t="s">
        <v>6455</v>
      </c>
      <c r="L2284" s="81"/>
      <c r="M2284" s="78"/>
    </row>
    <row r="2285" spans="1:13">
      <c r="A2285" s="1">
        <v>100013716</v>
      </c>
      <c r="B2285" s="1" t="s">
        <v>2314</v>
      </c>
      <c r="C2285" s="1" t="s">
        <v>4475</v>
      </c>
      <c r="D2285" s="1" t="s">
        <v>12</v>
      </c>
      <c r="E2285" s="21" t="s">
        <v>4485</v>
      </c>
      <c r="F2285" s="1">
        <v>1</v>
      </c>
      <c r="G2285" s="1">
        <v>1</v>
      </c>
      <c r="H2285" s="1">
        <v>25</v>
      </c>
      <c r="I2285" s="1">
        <v>150</v>
      </c>
      <c r="J2285" s="1">
        <v>40</v>
      </c>
      <c r="K2285" s="72" t="s">
        <v>6455</v>
      </c>
      <c r="L2285" s="81"/>
      <c r="M2285" s="78"/>
    </row>
    <row r="2286" spans="1:13">
      <c r="A2286" s="1">
        <v>100013721</v>
      </c>
      <c r="B2286" s="1" t="s">
        <v>2314</v>
      </c>
      <c r="C2286" s="1" t="s">
        <v>4475</v>
      </c>
      <c r="D2286" s="1" t="s">
        <v>12</v>
      </c>
      <c r="E2286" s="21" t="s">
        <v>4487</v>
      </c>
      <c r="F2286" s="1">
        <v>1</v>
      </c>
      <c r="G2286" s="1">
        <v>1</v>
      </c>
      <c r="H2286" s="1">
        <v>48</v>
      </c>
      <c r="I2286" s="1">
        <v>150</v>
      </c>
      <c r="J2286" s="1">
        <v>40</v>
      </c>
      <c r="K2286" s="72" t="s">
        <v>6455</v>
      </c>
      <c r="L2286" s="81"/>
      <c r="M2286" s="78"/>
    </row>
    <row r="2287" spans="1:13">
      <c r="A2287" s="1">
        <v>100013733</v>
      </c>
      <c r="B2287" s="1" t="s">
        <v>2314</v>
      </c>
      <c r="C2287" s="1" t="s">
        <v>4475</v>
      </c>
      <c r="D2287" s="1" t="s">
        <v>12</v>
      </c>
      <c r="E2287" s="21" t="s">
        <v>4489</v>
      </c>
      <c r="F2287" s="1">
        <v>1</v>
      </c>
      <c r="G2287" s="1">
        <v>1</v>
      </c>
      <c r="H2287" s="1">
        <v>137</v>
      </c>
      <c r="I2287" s="1">
        <v>280</v>
      </c>
      <c r="J2287" s="1">
        <v>70</v>
      </c>
      <c r="K2287" s="72" t="s">
        <v>6455</v>
      </c>
      <c r="L2287" s="81"/>
      <c r="M2287" s="78"/>
    </row>
    <row r="2288" spans="1:13">
      <c r="A2288" s="1">
        <v>100013738</v>
      </c>
      <c r="B2288" s="1" t="s">
        <v>2314</v>
      </c>
      <c r="C2288" s="1" t="s">
        <v>4475</v>
      </c>
      <c r="D2288" s="1" t="s">
        <v>12</v>
      </c>
      <c r="E2288" s="21" t="s">
        <v>4491</v>
      </c>
      <c r="F2288" s="1">
        <v>1</v>
      </c>
      <c r="G2288" s="1">
        <v>1</v>
      </c>
      <c r="H2288" s="1">
        <v>101</v>
      </c>
      <c r="I2288" s="1">
        <v>280</v>
      </c>
      <c r="J2288" s="1">
        <v>70</v>
      </c>
      <c r="K2288" s="72" t="s">
        <v>6455</v>
      </c>
      <c r="L2288" s="81"/>
      <c r="M2288" s="78"/>
    </row>
    <row r="2289" spans="1:13">
      <c r="A2289" s="1">
        <v>100013748</v>
      </c>
      <c r="B2289" s="1" t="s">
        <v>2314</v>
      </c>
      <c r="C2289" s="1" t="s">
        <v>4475</v>
      </c>
      <c r="D2289" s="1" t="s">
        <v>12</v>
      </c>
      <c r="E2289" s="21" t="s">
        <v>4493</v>
      </c>
      <c r="F2289" s="1">
        <v>1</v>
      </c>
      <c r="G2289" s="1">
        <v>1</v>
      </c>
      <c r="H2289" s="1">
        <v>10</v>
      </c>
      <c r="I2289" s="1">
        <v>100</v>
      </c>
      <c r="J2289" s="1">
        <v>25</v>
      </c>
      <c r="K2289" s="72" t="s">
        <v>6455</v>
      </c>
      <c r="L2289" s="81"/>
      <c r="M2289" s="78"/>
    </row>
    <row r="2290" spans="1:13">
      <c r="A2290" s="1">
        <v>100013755</v>
      </c>
      <c r="B2290" s="1" t="s">
        <v>2314</v>
      </c>
      <c r="C2290" s="1" t="s">
        <v>4475</v>
      </c>
      <c r="D2290" s="1" t="s">
        <v>12</v>
      </c>
      <c r="E2290" s="21" t="s">
        <v>4495</v>
      </c>
      <c r="F2290" s="1">
        <v>1</v>
      </c>
      <c r="G2290" s="1">
        <v>1</v>
      </c>
      <c r="H2290" s="1">
        <v>297</v>
      </c>
      <c r="I2290" s="1">
        <v>400</v>
      </c>
      <c r="J2290" s="1">
        <v>100</v>
      </c>
      <c r="K2290" s="72" t="s">
        <v>6455</v>
      </c>
      <c r="L2290" s="81"/>
      <c r="M2290" s="78"/>
    </row>
    <row r="2291" spans="1:13">
      <c r="A2291" s="1">
        <v>100013759</v>
      </c>
      <c r="B2291" s="1" t="s">
        <v>2314</v>
      </c>
      <c r="C2291" s="1" t="s">
        <v>4475</v>
      </c>
      <c r="D2291" s="1" t="s">
        <v>4497</v>
      </c>
      <c r="E2291" s="21" t="s">
        <v>4498</v>
      </c>
      <c r="F2291" s="1">
        <v>1</v>
      </c>
      <c r="G2291" s="1">
        <v>1</v>
      </c>
      <c r="H2291" s="1">
        <v>350</v>
      </c>
      <c r="I2291" s="1">
        <v>470</v>
      </c>
      <c r="J2291" s="1">
        <v>120</v>
      </c>
      <c r="K2291" s="72" t="s">
        <v>6455</v>
      </c>
      <c r="L2291" s="81"/>
      <c r="M2291" s="78"/>
    </row>
    <row r="2292" spans="1:13">
      <c r="A2292" s="1">
        <v>100013767</v>
      </c>
      <c r="B2292" s="1" t="s">
        <v>2314</v>
      </c>
      <c r="C2292" s="1" t="s">
        <v>4475</v>
      </c>
      <c r="D2292" s="1" t="s">
        <v>4500</v>
      </c>
      <c r="E2292" s="21" t="s">
        <v>4501</v>
      </c>
      <c r="F2292" s="1">
        <v>1</v>
      </c>
      <c r="G2292" s="1">
        <v>1</v>
      </c>
      <c r="H2292" s="1">
        <v>10</v>
      </c>
      <c r="I2292" s="1">
        <v>100</v>
      </c>
      <c r="J2292" s="1">
        <v>25</v>
      </c>
      <c r="K2292" s="72" t="s">
        <v>6455</v>
      </c>
      <c r="L2292" s="81"/>
      <c r="M2292" s="78"/>
    </row>
    <row r="2293" spans="1:13">
      <c r="A2293" s="1">
        <v>100013771</v>
      </c>
      <c r="B2293" s="1" t="s">
        <v>2314</v>
      </c>
      <c r="C2293" s="1" t="s">
        <v>4475</v>
      </c>
      <c r="D2293" s="1" t="s">
        <v>12</v>
      </c>
      <c r="E2293" s="21" t="s">
        <v>4503</v>
      </c>
      <c r="F2293" s="1">
        <v>1</v>
      </c>
      <c r="G2293" s="1">
        <v>1</v>
      </c>
      <c r="H2293" s="1">
        <v>270</v>
      </c>
      <c r="I2293" s="1">
        <v>400</v>
      </c>
      <c r="J2293" s="1">
        <v>100</v>
      </c>
      <c r="K2293" s="72" t="s">
        <v>6455</v>
      </c>
      <c r="L2293" s="81"/>
      <c r="M2293" s="78"/>
    </row>
    <row r="2294" spans="1:13">
      <c r="A2294" s="1">
        <v>100013776</v>
      </c>
      <c r="B2294" s="1" t="s">
        <v>2314</v>
      </c>
      <c r="C2294" s="1" t="s">
        <v>4475</v>
      </c>
      <c r="D2294" s="1" t="s">
        <v>4504</v>
      </c>
      <c r="E2294" s="21" t="s">
        <v>4505</v>
      </c>
      <c r="F2294" s="1">
        <v>1</v>
      </c>
      <c r="G2294" s="1">
        <v>1</v>
      </c>
      <c r="H2294" s="1">
        <v>150</v>
      </c>
      <c r="I2294" s="1">
        <v>280</v>
      </c>
      <c r="J2294" s="1">
        <v>70</v>
      </c>
      <c r="K2294" s="72" t="s">
        <v>6455</v>
      </c>
      <c r="L2294" s="81"/>
      <c r="M2294" s="78"/>
    </row>
    <row r="2295" spans="1:13">
      <c r="A2295" s="1">
        <v>100013778</v>
      </c>
      <c r="B2295" s="1" t="s">
        <v>2314</v>
      </c>
      <c r="C2295" s="1" t="s">
        <v>4475</v>
      </c>
      <c r="D2295" s="1" t="s">
        <v>4506</v>
      </c>
      <c r="E2295" s="21" t="s">
        <v>4507</v>
      </c>
      <c r="F2295" s="1">
        <v>1</v>
      </c>
      <c r="G2295" s="1">
        <v>1</v>
      </c>
      <c r="H2295" s="1">
        <v>395</v>
      </c>
      <c r="I2295" s="1">
        <v>470</v>
      </c>
      <c r="J2295" s="1">
        <v>120</v>
      </c>
      <c r="K2295" s="72" t="s">
        <v>6455</v>
      </c>
      <c r="L2295" s="81"/>
      <c r="M2295" s="78"/>
    </row>
    <row r="2296" spans="1:13">
      <c r="A2296" s="1">
        <v>100013798</v>
      </c>
      <c r="B2296" s="1" t="s">
        <v>2314</v>
      </c>
      <c r="C2296" s="1" t="s">
        <v>4475</v>
      </c>
      <c r="D2296" s="1" t="s">
        <v>4509</v>
      </c>
      <c r="E2296" s="21" t="s">
        <v>4510</v>
      </c>
      <c r="F2296" s="1">
        <v>1</v>
      </c>
      <c r="G2296" s="1">
        <v>1</v>
      </c>
      <c r="H2296" s="1">
        <v>182</v>
      </c>
      <c r="I2296" s="1">
        <v>280</v>
      </c>
      <c r="J2296" s="1">
        <v>70</v>
      </c>
      <c r="K2296" s="72" t="s">
        <v>6455</v>
      </c>
      <c r="L2296" s="81"/>
      <c r="M2296" s="78"/>
    </row>
    <row r="2297" spans="1:13">
      <c r="A2297" s="1">
        <v>100013803</v>
      </c>
      <c r="B2297" s="1" t="s">
        <v>2314</v>
      </c>
      <c r="C2297" s="1" t="s">
        <v>4475</v>
      </c>
      <c r="D2297" s="1" t="s">
        <v>4511</v>
      </c>
      <c r="E2297" s="21" t="s">
        <v>4512</v>
      </c>
      <c r="F2297" s="1">
        <v>1</v>
      </c>
      <c r="G2297" s="1">
        <v>1</v>
      </c>
      <c r="H2297" s="1">
        <v>166</v>
      </c>
      <c r="I2297" s="1">
        <v>280</v>
      </c>
      <c r="J2297" s="1">
        <v>70</v>
      </c>
      <c r="K2297" s="72" t="s">
        <v>6455</v>
      </c>
      <c r="L2297" s="81"/>
      <c r="M2297" s="78"/>
    </row>
    <row r="2298" spans="1:13">
      <c r="A2298" s="1">
        <v>100013811</v>
      </c>
      <c r="B2298" s="1" t="s">
        <v>2314</v>
      </c>
      <c r="C2298" s="1" t="s">
        <v>4475</v>
      </c>
      <c r="D2298" s="1" t="s">
        <v>12</v>
      </c>
      <c r="E2298" s="21" t="s">
        <v>4513</v>
      </c>
      <c r="F2298" s="1">
        <v>1</v>
      </c>
      <c r="G2298" s="1">
        <v>1</v>
      </c>
      <c r="H2298" s="1">
        <v>17</v>
      </c>
      <c r="I2298" s="1">
        <v>100</v>
      </c>
      <c r="J2298" s="1">
        <v>25</v>
      </c>
      <c r="K2298" s="72" t="s">
        <v>6455</v>
      </c>
      <c r="L2298" s="81"/>
      <c r="M2298" s="78"/>
    </row>
    <row r="2299" spans="1:13">
      <c r="A2299" s="1">
        <v>100013815</v>
      </c>
      <c r="B2299" s="1" t="s">
        <v>2314</v>
      </c>
      <c r="C2299" s="1" t="s">
        <v>4475</v>
      </c>
      <c r="D2299" s="1" t="s">
        <v>12</v>
      </c>
      <c r="E2299" s="21" t="s">
        <v>4515</v>
      </c>
      <c r="F2299" s="1">
        <v>1</v>
      </c>
      <c r="G2299" s="1">
        <v>1</v>
      </c>
      <c r="H2299" s="1">
        <v>19</v>
      </c>
      <c r="I2299" s="1">
        <v>100</v>
      </c>
      <c r="J2299" s="1">
        <v>25</v>
      </c>
      <c r="K2299" s="72" t="s">
        <v>6455</v>
      </c>
      <c r="L2299" s="81"/>
      <c r="M2299" s="78"/>
    </row>
    <row r="2300" spans="1:13">
      <c r="A2300" s="1">
        <v>100013822</v>
      </c>
      <c r="B2300" s="1" t="s">
        <v>2314</v>
      </c>
      <c r="C2300" s="1" t="s">
        <v>4475</v>
      </c>
      <c r="D2300" s="1" t="s">
        <v>12</v>
      </c>
      <c r="E2300" s="21" t="s">
        <v>4517</v>
      </c>
      <c r="F2300" s="1">
        <v>1</v>
      </c>
      <c r="G2300" s="1">
        <v>1</v>
      </c>
      <c r="H2300" s="1">
        <v>17</v>
      </c>
      <c r="I2300" s="1">
        <v>100</v>
      </c>
      <c r="J2300" s="1">
        <v>25</v>
      </c>
      <c r="K2300" s="72" t="s">
        <v>6455</v>
      </c>
      <c r="L2300" s="81"/>
      <c r="M2300" s="78"/>
    </row>
    <row r="2301" spans="1:13">
      <c r="A2301" s="1">
        <v>100013828</v>
      </c>
      <c r="B2301" s="1" t="s">
        <v>2314</v>
      </c>
      <c r="C2301" s="1" t="s">
        <v>4520</v>
      </c>
      <c r="D2301" s="1" t="s">
        <v>12</v>
      </c>
      <c r="E2301" s="21" t="s">
        <v>4519</v>
      </c>
      <c r="F2301" s="1">
        <v>1</v>
      </c>
      <c r="G2301" s="1">
        <v>1</v>
      </c>
      <c r="H2301" s="1">
        <v>182</v>
      </c>
      <c r="I2301" s="1">
        <v>280</v>
      </c>
      <c r="J2301" s="1">
        <v>70</v>
      </c>
      <c r="K2301" s="72" t="s">
        <v>6455</v>
      </c>
      <c r="L2301" s="81"/>
      <c r="M2301" s="78"/>
    </row>
    <row r="2302" spans="1:13">
      <c r="A2302" s="1">
        <v>100013839</v>
      </c>
      <c r="B2302" s="1" t="s">
        <v>2314</v>
      </c>
      <c r="C2302" s="1" t="s">
        <v>4520</v>
      </c>
      <c r="D2302" s="1" t="s">
        <v>12</v>
      </c>
      <c r="E2302" s="21" t="s">
        <v>4522</v>
      </c>
      <c r="F2302" s="1">
        <v>1</v>
      </c>
      <c r="G2302" s="1">
        <v>1</v>
      </c>
      <c r="H2302" s="1">
        <v>330</v>
      </c>
      <c r="I2302" s="1">
        <v>470</v>
      </c>
      <c r="J2302" s="1">
        <v>120</v>
      </c>
      <c r="K2302" s="72" t="s">
        <v>6455</v>
      </c>
      <c r="L2302" s="81"/>
      <c r="M2302" s="78"/>
    </row>
    <row r="2303" spans="1:13">
      <c r="A2303" s="1">
        <v>100013853</v>
      </c>
      <c r="B2303" s="1" t="s">
        <v>2314</v>
      </c>
      <c r="C2303" s="1" t="s">
        <v>4520</v>
      </c>
      <c r="D2303" s="1" t="s">
        <v>12</v>
      </c>
      <c r="E2303" s="21" t="s">
        <v>4525</v>
      </c>
      <c r="F2303" s="1">
        <v>1</v>
      </c>
      <c r="G2303" s="1">
        <v>1</v>
      </c>
      <c r="H2303" s="1">
        <v>287</v>
      </c>
      <c r="I2303" s="1">
        <v>400</v>
      </c>
      <c r="J2303" s="1">
        <v>100</v>
      </c>
      <c r="K2303" s="72" t="s">
        <v>6455</v>
      </c>
      <c r="L2303" s="81"/>
      <c r="M2303" s="78"/>
    </row>
    <row r="2304" spans="1:13">
      <c r="A2304" s="1">
        <v>100013856</v>
      </c>
      <c r="B2304" s="1" t="s">
        <v>2314</v>
      </c>
      <c r="C2304" s="1" t="s">
        <v>4520</v>
      </c>
      <c r="D2304" s="1" t="s">
        <v>12</v>
      </c>
      <c r="E2304" s="21" t="s">
        <v>4527</v>
      </c>
      <c r="F2304" s="1">
        <v>1</v>
      </c>
      <c r="G2304" s="1">
        <v>1</v>
      </c>
      <c r="H2304" s="1">
        <v>99</v>
      </c>
      <c r="I2304" s="1">
        <v>230</v>
      </c>
      <c r="J2304" s="1">
        <v>60</v>
      </c>
      <c r="K2304" s="72" t="s">
        <v>6455</v>
      </c>
      <c r="L2304" s="81"/>
      <c r="M2304" s="78"/>
    </row>
    <row r="2305" spans="1:13">
      <c r="A2305" s="1">
        <v>100013860</v>
      </c>
      <c r="B2305" s="1" t="s">
        <v>2314</v>
      </c>
      <c r="C2305" s="1" t="s">
        <v>4520</v>
      </c>
      <c r="D2305" s="1" t="s">
        <v>12</v>
      </c>
      <c r="E2305" s="21" t="s">
        <v>4529</v>
      </c>
      <c r="F2305" s="1">
        <v>1</v>
      </c>
      <c r="G2305" s="1">
        <v>1</v>
      </c>
      <c r="H2305" s="1">
        <v>29</v>
      </c>
      <c r="I2305" s="1">
        <v>150</v>
      </c>
      <c r="J2305" s="1">
        <v>40</v>
      </c>
      <c r="K2305" s="72" t="s">
        <v>6455</v>
      </c>
      <c r="L2305" s="81"/>
      <c r="M2305" s="78"/>
    </row>
    <row r="2306" spans="1:13">
      <c r="A2306" s="1">
        <v>100013864</v>
      </c>
      <c r="B2306" s="1" t="s">
        <v>2314</v>
      </c>
      <c r="C2306" s="1" t="s">
        <v>4520</v>
      </c>
      <c r="D2306" s="1" t="s">
        <v>12</v>
      </c>
      <c r="E2306" s="21" t="s">
        <v>4531</v>
      </c>
      <c r="F2306" s="1">
        <v>1</v>
      </c>
      <c r="G2306" s="1">
        <v>1</v>
      </c>
      <c r="H2306" s="1">
        <v>14</v>
      </c>
      <c r="I2306" s="1">
        <v>100</v>
      </c>
      <c r="J2306" s="1">
        <v>25</v>
      </c>
      <c r="K2306" s="72" t="s">
        <v>6455</v>
      </c>
      <c r="L2306" s="81"/>
      <c r="M2306" s="78"/>
    </row>
    <row r="2307" spans="1:13">
      <c r="A2307" s="1">
        <v>100013870</v>
      </c>
      <c r="B2307" s="1" t="s">
        <v>2314</v>
      </c>
      <c r="C2307" s="1" t="s">
        <v>4520</v>
      </c>
      <c r="D2307" s="1" t="s">
        <v>12</v>
      </c>
      <c r="E2307" s="21" t="s">
        <v>4533</v>
      </c>
      <c r="F2307" s="1">
        <v>1</v>
      </c>
      <c r="G2307" s="1">
        <v>1</v>
      </c>
      <c r="H2307" s="1">
        <v>31</v>
      </c>
      <c r="I2307" s="1">
        <v>150</v>
      </c>
      <c r="J2307" s="1">
        <v>40</v>
      </c>
      <c r="K2307" s="72" t="s">
        <v>6455</v>
      </c>
      <c r="L2307" s="81"/>
      <c r="M2307" s="78"/>
    </row>
    <row r="2308" spans="1:13">
      <c r="A2308" s="1">
        <v>100013873</v>
      </c>
      <c r="B2308" s="1" t="s">
        <v>2314</v>
      </c>
      <c r="C2308" s="1" t="s">
        <v>4520</v>
      </c>
      <c r="D2308" s="1" t="s">
        <v>12</v>
      </c>
      <c r="E2308" s="21" t="s">
        <v>4535</v>
      </c>
      <c r="F2308" s="1">
        <v>1</v>
      </c>
      <c r="G2308" s="1">
        <v>1</v>
      </c>
      <c r="H2308" s="1">
        <v>50</v>
      </c>
      <c r="I2308" s="1">
        <v>150</v>
      </c>
      <c r="J2308" s="1">
        <v>40</v>
      </c>
      <c r="K2308" s="72" t="s">
        <v>6455</v>
      </c>
      <c r="L2308" s="81"/>
      <c r="M2308" s="78"/>
    </row>
    <row r="2309" spans="1:13">
      <c r="A2309" s="1">
        <v>100013884</v>
      </c>
      <c r="B2309" s="1" t="s">
        <v>2314</v>
      </c>
      <c r="C2309" s="1" t="s">
        <v>4520</v>
      </c>
      <c r="D2309" s="1" t="s">
        <v>12</v>
      </c>
      <c r="E2309" s="21" t="s">
        <v>5827</v>
      </c>
      <c r="F2309" s="1">
        <v>2</v>
      </c>
      <c r="G2309" s="1">
        <v>1</v>
      </c>
      <c r="H2309" s="1">
        <v>35</v>
      </c>
      <c r="I2309" s="1">
        <v>400</v>
      </c>
      <c r="J2309" s="1">
        <v>100</v>
      </c>
      <c r="K2309" s="72" t="s">
        <v>6053</v>
      </c>
      <c r="L2309" s="81"/>
      <c r="M2309" s="78"/>
    </row>
    <row r="2310" spans="1:13">
      <c r="A2310" s="1">
        <v>100013884</v>
      </c>
      <c r="B2310" s="1" t="s">
        <v>2314</v>
      </c>
      <c r="C2310" s="1" t="s">
        <v>4520</v>
      </c>
      <c r="D2310" s="1" t="s">
        <v>12</v>
      </c>
      <c r="E2310" s="21" t="s">
        <v>4537</v>
      </c>
      <c r="F2310" s="1">
        <v>2</v>
      </c>
      <c r="G2310" s="1">
        <v>1</v>
      </c>
      <c r="H2310" s="1">
        <v>672</v>
      </c>
      <c r="I2310" s="1">
        <v>570</v>
      </c>
      <c r="J2310" s="1">
        <v>140</v>
      </c>
      <c r="K2310" s="72" t="s">
        <v>6455</v>
      </c>
      <c r="L2310" s="81"/>
      <c r="M2310" s="78"/>
    </row>
    <row r="2311" spans="1:13">
      <c r="A2311" s="1">
        <v>100013890</v>
      </c>
      <c r="B2311" s="1" t="s">
        <v>2314</v>
      </c>
      <c r="C2311" s="1" t="s">
        <v>4520</v>
      </c>
      <c r="D2311" s="1" t="s">
        <v>4539</v>
      </c>
      <c r="E2311" s="21" t="s">
        <v>4540</v>
      </c>
      <c r="F2311" s="1">
        <v>1</v>
      </c>
      <c r="G2311" s="1">
        <v>1</v>
      </c>
      <c r="H2311" s="1">
        <v>67</v>
      </c>
      <c r="I2311" s="1">
        <v>230</v>
      </c>
      <c r="J2311" s="1">
        <v>60</v>
      </c>
      <c r="K2311" s="72" t="s">
        <v>6455</v>
      </c>
      <c r="L2311" s="81"/>
      <c r="M2311" s="78"/>
    </row>
    <row r="2312" spans="1:13">
      <c r="A2312" s="1">
        <v>100013893</v>
      </c>
      <c r="B2312" s="1" t="s">
        <v>2314</v>
      </c>
      <c r="C2312" s="1" t="s">
        <v>4520</v>
      </c>
      <c r="D2312" s="1" t="s">
        <v>12</v>
      </c>
      <c r="E2312" s="21" t="s">
        <v>4541</v>
      </c>
      <c r="F2312" s="1">
        <v>1</v>
      </c>
      <c r="G2312" s="1">
        <v>1</v>
      </c>
      <c r="H2312" s="1">
        <v>26</v>
      </c>
      <c r="I2312" s="1">
        <v>150</v>
      </c>
      <c r="J2312" s="1">
        <v>40</v>
      </c>
      <c r="K2312" s="72" t="s">
        <v>6455</v>
      </c>
      <c r="L2312" s="81"/>
      <c r="M2312" s="78"/>
    </row>
    <row r="2313" spans="1:13">
      <c r="A2313" s="1">
        <v>100013896</v>
      </c>
      <c r="B2313" s="1" t="s">
        <v>2314</v>
      </c>
      <c r="C2313" s="1" t="s">
        <v>4520</v>
      </c>
      <c r="D2313" s="1" t="s">
        <v>12</v>
      </c>
      <c r="E2313" s="21" t="s">
        <v>4543</v>
      </c>
      <c r="F2313" s="1">
        <v>1</v>
      </c>
      <c r="G2313" s="1">
        <v>1</v>
      </c>
      <c r="H2313" s="1">
        <v>121</v>
      </c>
      <c r="I2313" s="1">
        <v>280</v>
      </c>
      <c r="J2313" s="1">
        <v>70</v>
      </c>
      <c r="K2313" s="72" t="s">
        <v>6455</v>
      </c>
      <c r="L2313" s="81"/>
      <c r="M2313" s="78"/>
    </row>
    <row r="2314" spans="1:13">
      <c r="A2314" s="1">
        <v>100013901</v>
      </c>
      <c r="B2314" s="1" t="s">
        <v>2314</v>
      </c>
      <c r="C2314" s="1" t="s">
        <v>4520</v>
      </c>
      <c r="D2314" s="1" t="s">
        <v>12</v>
      </c>
      <c r="E2314" s="21" t="s">
        <v>4545</v>
      </c>
      <c r="F2314" s="1">
        <v>1</v>
      </c>
      <c r="G2314" s="1">
        <v>1</v>
      </c>
      <c r="H2314" s="1">
        <v>142</v>
      </c>
      <c r="I2314" s="1">
        <v>280</v>
      </c>
      <c r="J2314" s="1">
        <v>70</v>
      </c>
      <c r="K2314" s="72" t="s">
        <v>6455</v>
      </c>
      <c r="L2314" s="81"/>
      <c r="M2314" s="78"/>
    </row>
    <row r="2315" spans="1:13">
      <c r="A2315" s="1">
        <v>100013906</v>
      </c>
      <c r="B2315" s="1" t="s">
        <v>2314</v>
      </c>
      <c r="C2315" s="1" t="s">
        <v>4520</v>
      </c>
      <c r="D2315" s="1" t="s">
        <v>12</v>
      </c>
      <c r="E2315" s="21" t="s">
        <v>4547</v>
      </c>
      <c r="F2315" s="1">
        <v>1</v>
      </c>
      <c r="G2315" s="1">
        <v>1</v>
      </c>
      <c r="H2315" s="1">
        <v>23</v>
      </c>
      <c r="I2315" s="1">
        <v>100</v>
      </c>
      <c r="J2315" s="1">
        <v>25</v>
      </c>
      <c r="K2315" s="72" t="s">
        <v>6455</v>
      </c>
      <c r="L2315" s="81"/>
      <c r="M2315" s="78"/>
    </row>
    <row r="2316" spans="1:13">
      <c r="A2316" s="1">
        <v>100013920</v>
      </c>
      <c r="B2316" s="1" t="s">
        <v>2314</v>
      </c>
      <c r="C2316" s="1" t="s">
        <v>4520</v>
      </c>
      <c r="D2316" s="1" t="s">
        <v>12</v>
      </c>
      <c r="E2316" s="21" t="s">
        <v>4549</v>
      </c>
      <c r="F2316" s="1">
        <v>1</v>
      </c>
      <c r="G2316" s="1">
        <v>1</v>
      </c>
      <c r="H2316" s="1">
        <v>186</v>
      </c>
      <c r="I2316" s="1">
        <v>280</v>
      </c>
      <c r="J2316" s="1">
        <v>70</v>
      </c>
      <c r="K2316" s="72" t="s">
        <v>6455</v>
      </c>
      <c r="L2316" s="81"/>
      <c r="M2316" s="78"/>
    </row>
    <row r="2317" spans="1:13">
      <c r="A2317" s="1">
        <v>100013923</v>
      </c>
      <c r="B2317" s="1" t="s">
        <v>2314</v>
      </c>
      <c r="C2317" s="1" t="s">
        <v>4520</v>
      </c>
      <c r="D2317" s="1" t="s">
        <v>12</v>
      </c>
      <c r="E2317" s="21" t="s">
        <v>4550</v>
      </c>
      <c r="F2317" s="1">
        <v>1</v>
      </c>
      <c r="G2317" s="1">
        <v>1</v>
      </c>
      <c r="H2317" s="1">
        <v>20</v>
      </c>
      <c r="I2317" s="1">
        <v>100</v>
      </c>
      <c r="J2317" s="1">
        <v>25</v>
      </c>
      <c r="K2317" s="72" t="s">
        <v>6455</v>
      </c>
      <c r="L2317" s="81"/>
      <c r="M2317" s="78"/>
    </row>
    <row r="2318" spans="1:13">
      <c r="A2318" s="1">
        <v>100013935</v>
      </c>
      <c r="B2318" s="1" t="s">
        <v>2314</v>
      </c>
      <c r="C2318" s="1" t="s">
        <v>4520</v>
      </c>
      <c r="D2318" s="1" t="s">
        <v>12</v>
      </c>
      <c r="E2318" s="21" t="s">
        <v>4552</v>
      </c>
      <c r="F2318" s="1">
        <v>1</v>
      </c>
      <c r="G2318" s="1">
        <v>1</v>
      </c>
      <c r="H2318" s="1">
        <v>27</v>
      </c>
      <c r="I2318" s="1">
        <v>150</v>
      </c>
      <c r="J2318" s="1">
        <v>40</v>
      </c>
      <c r="K2318" s="72" t="s">
        <v>6455</v>
      </c>
      <c r="L2318" s="81"/>
      <c r="M2318" s="78"/>
    </row>
    <row r="2319" spans="1:13">
      <c r="A2319" s="1">
        <v>100013944</v>
      </c>
      <c r="B2319" s="1" t="s">
        <v>2314</v>
      </c>
      <c r="C2319" s="1" t="s">
        <v>4520</v>
      </c>
      <c r="D2319" s="1" t="s">
        <v>12</v>
      </c>
      <c r="E2319" s="21" t="s">
        <v>4554</v>
      </c>
      <c r="F2319" s="1">
        <v>1</v>
      </c>
      <c r="G2319" s="1">
        <v>1</v>
      </c>
      <c r="H2319" s="1">
        <v>349</v>
      </c>
      <c r="I2319" s="1">
        <v>470</v>
      </c>
      <c r="J2319" s="1">
        <v>120</v>
      </c>
      <c r="K2319" s="72" t="s">
        <v>6455</v>
      </c>
      <c r="L2319" s="81"/>
      <c r="M2319" s="78"/>
    </row>
    <row r="2320" spans="1:13">
      <c r="A2320" s="1">
        <v>100013947</v>
      </c>
      <c r="B2320" s="1" t="s">
        <v>2314</v>
      </c>
      <c r="C2320" s="1" t="s">
        <v>4520</v>
      </c>
      <c r="D2320" s="1" t="s">
        <v>12</v>
      </c>
      <c r="E2320" s="21" t="s">
        <v>4556</v>
      </c>
      <c r="F2320" s="1">
        <v>1</v>
      </c>
      <c r="G2320" s="1">
        <v>1</v>
      </c>
      <c r="H2320" s="1">
        <v>49</v>
      </c>
      <c r="I2320" s="1">
        <v>150</v>
      </c>
      <c r="J2320" s="1">
        <v>40</v>
      </c>
      <c r="K2320" s="72" t="s">
        <v>6455</v>
      </c>
      <c r="L2320" s="81"/>
      <c r="M2320" s="78"/>
    </row>
    <row r="2321" spans="1:13">
      <c r="A2321" s="1">
        <v>100013954</v>
      </c>
      <c r="B2321" s="1" t="s">
        <v>2314</v>
      </c>
      <c r="C2321" s="1" t="s">
        <v>4520</v>
      </c>
      <c r="D2321" s="1" t="s">
        <v>12</v>
      </c>
      <c r="E2321" s="21" t="s">
        <v>4558</v>
      </c>
      <c r="F2321" s="1">
        <v>1</v>
      </c>
      <c r="G2321" s="1">
        <v>1</v>
      </c>
      <c r="H2321" s="1">
        <v>10</v>
      </c>
      <c r="I2321" s="1">
        <v>100</v>
      </c>
      <c r="J2321" s="1">
        <v>25</v>
      </c>
      <c r="K2321" s="72" t="s">
        <v>6455</v>
      </c>
      <c r="L2321" s="81"/>
      <c r="M2321" s="78"/>
    </row>
    <row r="2322" spans="1:13">
      <c r="A2322" s="1">
        <v>100013957</v>
      </c>
      <c r="B2322" s="1" t="s">
        <v>2314</v>
      </c>
      <c r="C2322" s="1" t="s">
        <v>4520</v>
      </c>
      <c r="D2322" s="1" t="s">
        <v>12</v>
      </c>
      <c r="E2322" s="21" t="s">
        <v>4560</v>
      </c>
      <c r="F2322" s="1">
        <v>1</v>
      </c>
      <c r="G2322" s="1">
        <v>1</v>
      </c>
      <c r="H2322" s="1">
        <v>41</v>
      </c>
      <c r="I2322" s="1">
        <v>150</v>
      </c>
      <c r="J2322" s="1">
        <v>40</v>
      </c>
      <c r="K2322" s="72" t="s">
        <v>6455</v>
      </c>
      <c r="L2322" s="81"/>
      <c r="M2322" s="78"/>
    </row>
    <row r="2323" spans="1:13">
      <c r="A2323" s="1">
        <v>100013962</v>
      </c>
      <c r="B2323" s="1" t="s">
        <v>2314</v>
      </c>
      <c r="C2323" s="1" t="s">
        <v>4520</v>
      </c>
      <c r="D2323" s="1" t="s">
        <v>12</v>
      </c>
      <c r="E2323" s="21" t="s">
        <v>4562</v>
      </c>
      <c r="F2323" s="1">
        <v>1</v>
      </c>
      <c r="G2323" s="1">
        <v>1</v>
      </c>
      <c r="H2323" s="1">
        <v>68</v>
      </c>
      <c r="I2323" s="1">
        <v>230</v>
      </c>
      <c r="J2323" s="1">
        <v>60</v>
      </c>
      <c r="K2323" s="72" t="s">
        <v>6455</v>
      </c>
      <c r="L2323" s="81"/>
      <c r="M2323" s="78"/>
    </row>
    <row r="2324" spans="1:13">
      <c r="A2324" s="1">
        <v>100013966</v>
      </c>
      <c r="B2324" s="1" t="s">
        <v>2314</v>
      </c>
      <c r="C2324" s="1" t="s">
        <v>4520</v>
      </c>
      <c r="D2324" s="1" t="s">
        <v>12</v>
      </c>
      <c r="E2324" s="21" t="s">
        <v>4564</v>
      </c>
      <c r="F2324" s="1">
        <v>1</v>
      </c>
      <c r="G2324" s="1">
        <v>1</v>
      </c>
      <c r="H2324" s="1">
        <v>17</v>
      </c>
      <c r="I2324" s="1">
        <v>100</v>
      </c>
      <c r="J2324" s="1">
        <v>25</v>
      </c>
      <c r="K2324" s="72" t="s">
        <v>6455</v>
      </c>
      <c r="L2324" s="81"/>
      <c r="M2324" s="78"/>
    </row>
    <row r="2325" spans="1:13">
      <c r="A2325" s="1">
        <v>100013977</v>
      </c>
      <c r="B2325" s="1" t="s">
        <v>2314</v>
      </c>
      <c r="C2325" s="1" t="s">
        <v>4520</v>
      </c>
      <c r="D2325" s="1" t="s">
        <v>12</v>
      </c>
      <c r="E2325" s="21" t="s">
        <v>4566</v>
      </c>
      <c r="F2325" s="1">
        <v>1</v>
      </c>
      <c r="G2325" s="1">
        <v>1</v>
      </c>
      <c r="H2325" s="1">
        <v>14</v>
      </c>
      <c r="I2325" s="1">
        <v>100</v>
      </c>
      <c r="J2325" s="1">
        <v>25</v>
      </c>
      <c r="K2325" s="72" t="s">
        <v>6455</v>
      </c>
      <c r="L2325" s="81"/>
      <c r="M2325" s="78"/>
    </row>
    <row r="2326" spans="1:13">
      <c r="A2326" s="1">
        <v>100013979</v>
      </c>
      <c r="B2326" s="1" t="s">
        <v>2314</v>
      </c>
      <c r="C2326" s="1" t="s">
        <v>4520</v>
      </c>
      <c r="D2326" s="1" t="s">
        <v>12</v>
      </c>
      <c r="E2326" s="21" t="s">
        <v>4568</v>
      </c>
      <c r="F2326" s="1">
        <v>1</v>
      </c>
      <c r="G2326" s="1">
        <v>1</v>
      </c>
      <c r="H2326" s="1">
        <v>25</v>
      </c>
      <c r="I2326" s="1">
        <v>150</v>
      </c>
      <c r="J2326" s="1">
        <v>40</v>
      </c>
      <c r="K2326" s="72" t="s">
        <v>6455</v>
      </c>
      <c r="L2326" s="81"/>
      <c r="M2326" s="78"/>
    </row>
    <row r="2327" spans="1:13">
      <c r="A2327" s="1">
        <v>100013984</v>
      </c>
      <c r="B2327" s="1" t="s">
        <v>2314</v>
      </c>
      <c r="C2327" s="1" t="s">
        <v>4520</v>
      </c>
      <c r="D2327" s="1" t="s">
        <v>12</v>
      </c>
      <c r="E2327" s="21" t="s">
        <v>4570</v>
      </c>
      <c r="F2327" s="1">
        <v>1</v>
      </c>
      <c r="G2327" s="1">
        <v>1</v>
      </c>
      <c r="H2327" s="1">
        <v>498</v>
      </c>
      <c r="I2327" s="1">
        <v>470</v>
      </c>
      <c r="J2327" s="1">
        <v>120</v>
      </c>
      <c r="K2327" s="72" t="s">
        <v>6455</v>
      </c>
      <c r="L2327" s="81"/>
      <c r="M2327" s="78"/>
    </row>
    <row r="2328" spans="1:13">
      <c r="A2328" s="1">
        <v>100013988</v>
      </c>
      <c r="B2328" s="1" t="s">
        <v>2314</v>
      </c>
      <c r="C2328" s="1" t="s">
        <v>4520</v>
      </c>
      <c r="D2328" s="1" t="s">
        <v>12</v>
      </c>
      <c r="E2328" s="21" t="s">
        <v>4572</v>
      </c>
      <c r="F2328" s="1">
        <v>1</v>
      </c>
      <c r="G2328" s="1">
        <v>1</v>
      </c>
      <c r="H2328" s="1">
        <v>301</v>
      </c>
      <c r="I2328" s="1">
        <v>470</v>
      </c>
      <c r="J2328" s="1">
        <v>120</v>
      </c>
      <c r="K2328" s="72" t="s">
        <v>6455</v>
      </c>
      <c r="L2328" s="81"/>
      <c r="M2328" s="78"/>
    </row>
    <row r="2329" spans="1:13">
      <c r="A2329" s="1">
        <v>100013991</v>
      </c>
      <c r="B2329" s="1" t="s">
        <v>2314</v>
      </c>
      <c r="C2329" s="1" t="s">
        <v>4520</v>
      </c>
      <c r="D2329" s="1" t="s">
        <v>176</v>
      </c>
      <c r="E2329" s="21" t="s">
        <v>4574</v>
      </c>
      <c r="F2329" s="1">
        <v>1</v>
      </c>
      <c r="G2329" s="1">
        <v>1</v>
      </c>
      <c r="H2329" s="1">
        <v>89</v>
      </c>
      <c r="I2329" s="1">
        <v>230</v>
      </c>
      <c r="J2329" s="1">
        <v>60</v>
      </c>
      <c r="K2329" s="72" t="s">
        <v>6455</v>
      </c>
      <c r="L2329" s="81"/>
      <c r="M2329" s="78"/>
    </row>
    <row r="2330" spans="1:13">
      <c r="A2330" s="1">
        <v>100013997</v>
      </c>
      <c r="B2330" s="1" t="s">
        <v>2314</v>
      </c>
      <c r="C2330" s="1" t="s">
        <v>4520</v>
      </c>
      <c r="D2330" s="1" t="s">
        <v>12</v>
      </c>
      <c r="E2330" s="21" t="s">
        <v>4576</v>
      </c>
      <c r="F2330" s="1">
        <v>1</v>
      </c>
      <c r="G2330" s="1">
        <v>1</v>
      </c>
      <c r="H2330" s="1">
        <v>35</v>
      </c>
      <c r="I2330" s="1">
        <v>150</v>
      </c>
      <c r="J2330" s="1">
        <v>40</v>
      </c>
      <c r="K2330" s="72" t="s">
        <v>6455</v>
      </c>
      <c r="L2330" s="81"/>
      <c r="M2330" s="78"/>
    </row>
    <row r="2331" spans="1:13">
      <c r="A2331" s="1">
        <v>100014000</v>
      </c>
      <c r="B2331" s="1" t="s">
        <v>2314</v>
      </c>
      <c r="C2331" s="1" t="s">
        <v>4520</v>
      </c>
      <c r="D2331" s="1" t="s">
        <v>12</v>
      </c>
      <c r="E2331" s="21" t="s">
        <v>4578</v>
      </c>
      <c r="F2331" s="1">
        <v>1</v>
      </c>
      <c r="G2331" s="1">
        <v>1</v>
      </c>
      <c r="H2331" s="1">
        <v>171</v>
      </c>
      <c r="I2331" s="1">
        <v>280</v>
      </c>
      <c r="J2331" s="1">
        <v>70</v>
      </c>
      <c r="K2331" s="72" t="s">
        <v>6455</v>
      </c>
      <c r="L2331" s="81"/>
      <c r="M2331" s="78"/>
    </row>
    <row r="2332" spans="1:13">
      <c r="A2332" s="1">
        <v>100014005</v>
      </c>
      <c r="B2332" s="1" t="s">
        <v>2314</v>
      </c>
      <c r="C2332" s="1" t="s">
        <v>4520</v>
      </c>
      <c r="D2332" s="1" t="s">
        <v>12</v>
      </c>
      <c r="E2332" s="21" t="s">
        <v>4580</v>
      </c>
      <c r="F2332" s="1">
        <v>1</v>
      </c>
      <c r="G2332" s="1">
        <v>1</v>
      </c>
      <c r="H2332" s="1">
        <v>487</v>
      </c>
      <c r="I2332" s="1">
        <v>470</v>
      </c>
      <c r="J2332" s="1">
        <v>120</v>
      </c>
      <c r="K2332" s="72" t="s">
        <v>6455</v>
      </c>
      <c r="L2332" s="81"/>
      <c r="M2332" s="78"/>
    </row>
    <row r="2333" spans="1:13">
      <c r="A2333" s="1">
        <v>100014010</v>
      </c>
      <c r="B2333" s="1" t="s">
        <v>2314</v>
      </c>
      <c r="C2333" s="1" t="s">
        <v>4520</v>
      </c>
      <c r="D2333" s="1" t="s">
        <v>176</v>
      </c>
      <c r="E2333" s="21" t="s">
        <v>4582</v>
      </c>
      <c r="F2333" s="1">
        <v>1</v>
      </c>
      <c r="G2333" s="1">
        <v>1</v>
      </c>
      <c r="H2333" s="1">
        <v>166</v>
      </c>
      <c r="I2333" s="1">
        <v>280</v>
      </c>
      <c r="J2333" s="1">
        <v>70</v>
      </c>
      <c r="K2333" s="72" t="s">
        <v>6455</v>
      </c>
      <c r="L2333" s="81"/>
      <c r="M2333" s="78"/>
    </row>
    <row r="2334" spans="1:13">
      <c r="A2334" s="1">
        <v>100014013</v>
      </c>
      <c r="B2334" s="1" t="s">
        <v>2314</v>
      </c>
      <c r="C2334" s="1" t="s">
        <v>4520</v>
      </c>
      <c r="D2334" s="1" t="s">
        <v>12</v>
      </c>
      <c r="E2334" s="21" t="s">
        <v>4584</v>
      </c>
      <c r="F2334" s="1">
        <v>1</v>
      </c>
      <c r="G2334" s="1">
        <v>1</v>
      </c>
      <c r="H2334" s="1">
        <v>292</v>
      </c>
      <c r="I2334" s="1">
        <v>400</v>
      </c>
      <c r="J2334" s="1">
        <v>100</v>
      </c>
      <c r="K2334" s="72" t="s">
        <v>6455</v>
      </c>
      <c r="L2334" s="81"/>
      <c r="M2334" s="78"/>
    </row>
    <row r="2335" spans="1:13">
      <c r="A2335" s="1">
        <v>100014020</v>
      </c>
      <c r="B2335" s="1" t="s">
        <v>2314</v>
      </c>
      <c r="C2335" s="1" t="s">
        <v>4520</v>
      </c>
      <c r="D2335" s="1" t="s">
        <v>72</v>
      </c>
      <c r="E2335" s="21" t="s">
        <v>4586</v>
      </c>
      <c r="F2335" s="1">
        <v>1</v>
      </c>
      <c r="G2335" s="1">
        <v>1</v>
      </c>
      <c r="H2335" s="1">
        <v>404</v>
      </c>
      <c r="I2335" s="1">
        <v>470</v>
      </c>
      <c r="J2335" s="1">
        <v>120</v>
      </c>
      <c r="K2335" s="72" t="s">
        <v>6455</v>
      </c>
      <c r="L2335" s="81"/>
      <c r="M2335" s="78"/>
    </row>
    <row r="2336" spans="1:13">
      <c r="A2336" s="1">
        <v>100014021</v>
      </c>
      <c r="B2336" s="1" t="s">
        <v>2314</v>
      </c>
      <c r="C2336" s="1" t="s">
        <v>4520</v>
      </c>
      <c r="D2336" s="1" t="s">
        <v>12</v>
      </c>
      <c r="E2336" s="21" t="s">
        <v>4587</v>
      </c>
      <c r="F2336" s="1">
        <v>1</v>
      </c>
      <c r="G2336" s="1">
        <v>1</v>
      </c>
      <c r="H2336" s="1">
        <v>897</v>
      </c>
      <c r="I2336" s="1">
        <v>740</v>
      </c>
      <c r="J2336" s="1">
        <v>190</v>
      </c>
      <c r="K2336" s="72" t="s">
        <v>6455</v>
      </c>
      <c r="L2336" s="81"/>
      <c r="M2336" s="78"/>
    </row>
    <row r="2337" spans="1:13">
      <c r="A2337" s="1">
        <v>100014041</v>
      </c>
      <c r="B2337" s="1" t="s">
        <v>2314</v>
      </c>
      <c r="C2337" s="1" t="s">
        <v>4520</v>
      </c>
      <c r="D2337" s="1" t="s">
        <v>4593</v>
      </c>
      <c r="E2337" s="21" t="s">
        <v>4594</v>
      </c>
      <c r="F2337" s="1">
        <v>1</v>
      </c>
      <c r="G2337" s="1">
        <v>1</v>
      </c>
      <c r="H2337" s="1">
        <v>392</v>
      </c>
      <c r="I2337" s="1">
        <v>470</v>
      </c>
      <c r="J2337" s="1">
        <v>120</v>
      </c>
      <c r="K2337" s="72" t="s">
        <v>6455</v>
      </c>
      <c r="L2337" s="81"/>
      <c r="M2337" s="78"/>
    </row>
    <row r="2338" spans="1:13">
      <c r="A2338" s="1">
        <v>100014043</v>
      </c>
      <c r="B2338" s="1" t="s">
        <v>2314</v>
      </c>
      <c r="C2338" s="1" t="s">
        <v>4520</v>
      </c>
      <c r="D2338" s="1" t="s">
        <v>100</v>
      </c>
      <c r="E2338" s="21" t="s">
        <v>4594</v>
      </c>
      <c r="F2338" s="1">
        <v>1</v>
      </c>
      <c r="G2338" s="1">
        <v>1</v>
      </c>
      <c r="H2338" s="1">
        <v>232</v>
      </c>
      <c r="I2338" s="1">
        <v>400</v>
      </c>
      <c r="J2338" s="1">
        <v>100</v>
      </c>
      <c r="K2338" s="72" t="s">
        <v>6455</v>
      </c>
      <c r="L2338" s="81"/>
      <c r="M2338" s="78"/>
    </row>
    <row r="2339" spans="1:13">
      <c r="A2339" s="1">
        <v>100014047</v>
      </c>
      <c r="B2339" s="1" t="s">
        <v>2314</v>
      </c>
      <c r="C2339" s="1" t="s">
        <v>4520</v>
      </c>
      <c r="D2339" s="1" t="s">
        <v>12</v>
      </c>
      <c r="E2339" s="21" t="s">
        <v>4595</v>
      </c>
      <c r="F2339" s="1">
        <v>1</v>
      </c>
      <c r="G2339" s="1">
        <v>1</v>
      </c>
      <c r="H2339" s="1">
        <v>524</v>
      </c>
      <c r="I2339" s="1">
        <v>570</v>
      </c>
      <c r="J2339" s="1">
        <v>140</v>
      </c>
      <c r="K2339" s="72" t="s">
        <v>6455</v>
      </c>
      <c r="L2339" s="81"/>
      <c r="M2339" s="78"/>
    </row>
    <row r="2340" spans="1:13">
      <c r="A2340" s="1">
        <v>100014051</v>
      </c>
      <c r="B2340" s="1" t="s">
        <v>2314</v>
      </c>
      <c r="C2340" s="1" t="s">
        <v>4520</v>
      </c>
      <c r="D2340" s="1" t="s">
        <v>12</v>
      </c>
      <c r="E2340" s="21" t="s">
        <v>4596</v>
      </c>
      <c r="F2340" s="1">
        <v>1</v>
      </c>
      <c r="G2340" s="1">
        <v>1</v>
      </c>
      <c r="H2340" s="1">
        <v>22</v>
      </c>
      <c r="I2340" s="1">
        <v>100</v>
      </c>
      <c r="J2340" s="1">
        <v>25</v>
      </c>
      <c r="K2340" s="72" t="s">
        <v>6455</v>
      </c>
      <c r="L2340" s="81"/>
      <c r="M2340" s="78"/>
    </row>
    <row r="2341" spans="1:13">
      <c r="A2341" s="1">
        <v>100014054</v>
      </c>
      <c r="B2341" s="1" t="s">
        <v>2314</v>
      </c>
      <c r="C2341" s="1" t="s">
        <v>4520</v>
      </c>
      <c r="D2341" s="1" t="s">
        <v>2116</v>
      </c>
      <c r="E2341" s="21" t="s">
        <v>4597</v>
      </c>
      <c r="F2341" s="1">
        <v>1</v>
      </c>
      <c r="G2341" s="1">
        <v>1</v>
      </c>
      <c r="H2341" s="1">
        <v>301</v>
      </c>
      <c r="I2341" s="1">
        <v>470</v>
      </c>
      <c r="J2341" s="1">
        <v>120</v>
      </c>
      <c r="K2341" s="72" t="s">
        <v>6455</v>
      </c>
      <c r="L2341" s="81"/>
      <c r="M2341" s="78"/>
    </row>
    <row r="2342" spans="1:13">
      <c r="A2342" s="1">
        <v>100014065</v>
      </c>
      <c r="B2342" s="1" t="s">
        <v>2314</v>
      </c>
      <c r="C2342" s="1" t="s">
        <v>4520</v>
      </c>
      <c r="D2342" s="1" t="s">
        <v>12</v>
      </c>
      <c r="E2342" s="21" t="s">
        <v>4599</v>
      </c>
      <c r="F2342" s="1">
        <v>1</v>
      </c>
      <c r="G2342" s="1">
        <v>1</v>
      </c>
      <c r="H2342" s="1">
        <v>663</v>
      </c>
      <c r="I2342" s="1">
        <v>570</v>
      </c>
      <c r="J2342" s="1">
        <v>140</v>
      </c>
      <c r="K2342" s="72" t="s">
        <v>6455</v>
      </c>
      <c r="L2342" s="81"/>
      <c r="M2342" s="78"/>
    </row>
    <row r="2343" spans="1:13">
      <c r="A2343" s="1">
        <v>100014072</v>
      </c>
      <c r="B2343" s="1" t="s">
        <v>2314</v>
      </c>
      <c r="C2343" s="1" t="s">
        <v>4520</v>
      </c>
      <c r="D2343" s="1" t="s">
        <v>12</v>
      </c>
      <c r="E2343" s="21" t="s">
        <v>4600</v>
      </c>
      <c r="F2343" s="1">
        <v>1</v>
      </c>
      <c r="G2343" s="1">
        <v>1</v>
      </c>
      <c r="H2343" s="1">
        <v>906</v>
      </c>
      <c r="I2343" s="1">
        <v>740</v>
      </c>
      <c r="J2343" s="1">
        <v>190</v>
      </c>
      <c r="K2343" s="72" t="s">
        <v>6455</v>
      </c>
      <c r="L2343" s="81"/>
      <c r="M2343" s="78"/>
    </row>
    <row r="2344" spans="1:13">
      <c r="A2344" s="1">
        <v>100014077</v>
      </c>
      <c r="B2344" s="1" t="s">
        <v>2314</v>
      </c>
      <c r="C2344" s="1" t="s">
        <v>4520</v>
      </c>
      <c r="D2344" s="1" t="s">
        <v>12</v>
      </c>
      <c r="E2344" s="21" t="s">
        <v>4601</v>
      </c>
      <c r="F2344" s="1">
        <v>1</v>
      </c>
      <c r="G2344" s="1">
        <v>1</v>
      </c>
      <c r="H2344" s="1">
        <v>676</v>
      </c>
      <c r="I2344" s="1">
        <v>570</v>
      </c>
      <c r="J2344" s="1">
        <v>140</v>
      </c>
      <c r="K2344" s="72" t="s">
        <v>6455</v>
      </c>
      <c r="L2344" s="81"/>
      <c r="M2344" s="78"/>
    </row>
    <row r="2345" spans="1:13">
      <c r="A2345" s="1">
        <v>100014086</v>
      </c>
      <c r="B2345" s="1" t="s">
        <v>2314</v>
      </c>
      <c r="C2345" s="1" t="s">
        <v>4520</v>
      </c>
      <c r="D2345" s="1" t="s">
        <v>12</v>
      </c>
      <c r="E2345" s="21" t="s">
        <v>4603</v>
      </c>
      <c r="F2345" s="1">
        <v>1</v>
      </c>
      <c r="G2345" s="1">
        <v>1</v>
      </c>
      <c r="H2345" s="1">
        <v>195</v>
      </c>
      <c r="I2345" s="1">
        <v>280</v>
      </c>
      <c r="J2345" s="1">
        <v>70</v>
      </c>
      <c r="K2345" s="72" t="s">
        <v>6455</v>
      </c>
      <c r="L2345" s="81"/>
      <c r="M2345" s="78"/>
    </row>
    <row r="2346" spans="1:13">
      <c r="A2346" s="1">
        <v>100014094</v>
      </c>
      <c r="B2346" s="1" t="s">
        <v>2314</v>
      </c>
      <c r="C2346" s="1" t="s">
        <v>4520</v>
      </c>
      <c r="D2346" s="1" t="s">
        <v>12</v>
      </c>
      <c r="E2346" s="21" t="s">
        <v>4605</v>
      </c>
      <c r="F2346" s="1">
        <v>1</v>
      </c>
      <c r="G2346" s="1">
        <v>1</v>
      </c>
      <c r="H2346" s="1">
        <v>440</v>
      </c>
      <c r="I2346" s="1">
        <v>470</v>
      </c>
      <c r="J2346" s="1">
        <v>120</v>
      </c>
      <c r="K2346" s="72" t="s">
        <v>6455</v>
      </c>
      <c r="L2346" s="81"/>
      <c r="M2346" s="78"/>
    </row>
    <row r="2347" spans="1:13">
      <c r="A2347" s="1">
        <v>100014097</v>
      </c>
      <c r="B2347" s="1" t="s">
        <v>2314</v>
      </c>
      <c r="C2347" s="1" t="s">
        <v>4520</v>
      </c>
      <c r="D2347" s="1" t="s">
        <v>12</v>
      </c>
      <c r="E2347" s="21" t="s">
        <v>4607</v>
      </c>
      <c r="F2347" s="1">
        <v>1</v>
      </c>
      <c r="G2347" s="1">
        <v>1</v>
      </c>
      <c r="H2347" s="1">
        <v>40</v>
      </c>
      <c r="I2347" s="1">
        <v>150</v>
      </c>
      <c r="J2347" s="1">
        <v>40</v>
      </c>
      <c r="K2347" s="72" t="s">
        <v>6455</v>
      </c>
      <c r="L2347" s="81"/>
      <c r="M2347" s="78"/>
    </row>
    <row r="2348" spans="1:13">
      <c r="A2348" s="1">
        <v>100014103</v>
      </c>
      <c r="B2348" s="1" t="s">
        <v>2314</v>
      </c>
      <c r="C2348" s="1" t="s">
        <v>2313</v>
      </c>
      <c r="D2348" s="1" t="s">
        <v>12</v>
      </c>
      <c r="E2348" s="21" t="s">
        <v>5953</v>
      </c>
      <c r="F2348" s="1">
        <v>3</v>
      </c>
      <c r="G2348" s="1">
        <v>1</v>
      </c>
      <c r="H2348" s="1">
        <v>425</v>
      </c>
      <c r="I2348" s="1">
        <v>470</v>
      </c>
      <c r="J2348" s="1">
        <v>120</v>
      </c>
      <c r="K2348" s="72" t="s">
        <v>6455</v>
      </c>
      <c r="L2348" s="81"/>
      <c r="M2348" s="78"/>
    </row>
    <row r="2349" spans="1:13">
      <c r="A2349" s="1">
        <v>100014103</v>
      </c>
      <c r="B2349" s="1" t="s">
        <v>2314</v>
      </c>
      <c r="C2349" s="1" t="s">
        <v>2313</v>
      </c>
      <c r="D2349" s="1" t="s">
        <v>12</v>
      </c>
      <c r="E2349" s="21" t="s">
        <v>5962</v>
      </c>
      <c r="F2349" s="1">
        <v>3</v>
      </c>
      <c r="G2349" s="1">
        <v>1</v>
      </c>
      <c r="H2349" s="1">
        <v>133</v>
      </c>
      <c r="I2349" s="1">
        <v>280</v>
      </c>
      <c r="J2349" s="1">
        <v>70</v>
      </c>
      <c r="K2349" s="72" t="s">
        <v>6455</v>
      </c>
      <c r="L2349" s="81"/>
      <c r="M2349" s="78"/>
    </row>
    <row r="2350" spans="1:13">
      <c r="A2350" s="1">
        <v>100014103</v>
      </c>
      <c r="B2350" s="1" t="s">
        <v>2314</v>
      </c>
      <c r="C2350" s="1" t="s">
        <v>2313</v>
      </c>
      <c r="D2350" s="1" t="s">
        <v>12</v>
      </c>
      <c r="E2350" s="21" t="s">
        <v>4611</v>
      </c>
      <c r="F2350" s="1">
        <v>3</v>
      </c>
      <c r="G2350" s="1">
        <v>1</v>
      </c>
      <c r="H2350" s="1">
        <v>61</v>
      </c>
      <c r="I2350" s="1">
        <v>230</v>
      </c>
      <c r="J2350" s="1">
        <v>60</v>
      </c>
      <c r="K2350" s="72" t="s">
        <v>6455</v>
      </c>
      <c r="L2350" s="81"/>
      <c r="M2350" s="78"/>
    </row>
    <row r="2351" spans="1:13">
      <c r="A2351" s="1">
        <v>100014288</v>
      </c>
      <c r="B2351" s="1" t="s">
        <v>587</v>
      </c>
      <c r="C2351" s="1" t="s">
        <v>4630</v>
      </c>
      <c r="D2351" s="1" t="s">
        <v>120</v>
      </c>
      <c r="E2351" s="21" t="s">
        <v>4629</v>
      </c>
      <c r="F2351" s="1">
        <v>1</v>
      </c>
      <c r="G2351" s="1">
        <v>1</v>
      </c>
      <c r="H2351" s="1">
        <v>630</v>
      </c>
      <c r="I2351" s="1">
        <v>570</v>
      </c>
      <c r="J2351" s="1">
        <v>140</v>
      </c>
      <c r="K2351" s="72" t="s">
        <v>6455</v>
      </c>
      <c r="L2351" s="81"/>
      <c r="M2351" s="78"/>
    </row>
    <row r="2352" spans="1:13">
      <c r="A2352" s="1">
        <v>100014295</v>
      </c>
      <c r="B2352" s="1" t="s">
        <v>1138</v>
      </c>
      <c r="C2352" s="1" t="s">
        <v>3032</v>
      </c>
      <c r="D2352" s="1" t="s">
        <v>150</v>
      </c>
      <c r="E2352" s="21" t="s">
        <v>4636</v>
      </c>
      <c r="F2352" s="1">
        <v>1</v>
      </c>
      <c r="G2352" s="1">
        <v>1</v>
      </c>
      <c r="H2352" s="1">
        <v>167</v>
      </c>
      <c r="I2352" s="1">
        <v>800</v>
      </c>
      <c r="J2352" s="1">
        <v>200</v>
      </c>
      <c r="K2352" s="72" t="s">
        <v>6053</v>
      </c>
      <c r="L2352" s="81"/>
      <c r="M2352" s="78"/>
    </row>
    <row r="2353" spans="1:13">
      <c r="A2353" s="1">
        <v>100014468</v>
      </c>
      <c r="B2353" s="1" t="s">
        <v>2314</v>
      </c>
      <c r="C2353" s="1" t="s">
        <v>4520</v>
      </c>
      <c r="D2353" s="1" t="s">
        <v>4676</v>
      </c>
      <c r="E2353" s="21" t="s">
        <v>4677</v>
      </c>
      <c r="F2353" s="1">
        <v>1</v>
      </c>
      <c r="G2353" s="1">
        <v>1</v>
      </c>
      <c r="H2353" s="1">
        <v>62</v>
      </c>
      <c r="I2353" s="1">
        <v>230</v>
      </c>
      <c r="J2353" s="1">
        <v>60</v>
      </c>
      <c r="K2353" s="72" t="s">
        <v>6455</v>
      </c>
      <c r="L2353" s="81"/>
      <c r="M2353" s="78"/>
    </row>
    <row r="2354" spans="1:13">
      <c r="A2354" s="1">
        <v>100014485</v>
      </c>
      <c r="B2354" s="1" t="s">
        <v>2314</v>
      </c>
      <c r="C2354" s="1" t="s">
        <v>3984</v>
      </c>
      <c r="D2354" s="1" t="s">
        <v>150</v>
      </c>
      <c r="E2354" s="21" t="s">
        <v>4015</v>
      </c>
      <c r="F2354" s="1">
        <v>1</v>
      </c>
      <c r="G2354" s="1">
        <v>1</v>
      </c>
      <c r="H2354" s="1">
        <v>252</v>
      </c>
      <c r="I2354" s="1">
        <v>400</v>
      </c>
      <c r="J2354" s="1">
        <v>100</v>
      </c>
      <c r="K2354" s="72" t="s">
        <v>6455</v>
      </c>
      <c r="L2354" s="81"/>
      <c r="M2354" s="78"/>
    </row>
    <row r="2355" spans="1:13">
      <c r="A2355" s="1">
        <v>100014495</v>
      </c>
      <c r="B2355" s="1" t="s">
        <v>2314</v>
      </c>
      <c r="C2355" s="1" t="s">
        <v>2313</v>
      </c>
      <c r="D2355" s="1" t="s">
        <v>176</v>
      </c>
      <c r="E2355" s="21" t="s">
        <v>4686</v>
      </c>
      <c r="F2355" s="1">
        <v>1</v>
      </c>
      <c r="G2355" s="1">
        <v>1</v>
      </c>
      <c r="H2355" s="1">
        <v>271</v>
      </c>
      <c r="I2355" s="1">
        <v>400</v>
      </c>
      <c r="J2355" s="1">
        <v>100</v>
      </c>
      <c r="K2355" s="72" t="s">
        <v>6455</v>
      </c>
      <c r="L2355" s="81"/>
      <c r="M2355" s="78"/>
    </row>
    <row r="2356" spans="1:13">
      <c r="A2356" s="1">
        <v>100014515</v>
      </c>
      <c r="B2356" s="1" t="s">
        <v>2314</v>
      </c>
      <c r="C2356" s="1" t="s">
        <v>2313</v>
      </c>
      <c r="D2356" s="1" t="s">
        <v>4691</v>
      </c>
      <c r="E2356" s="21" t="s">
        <v>4693</v>
      </c>
      <c r="F2356" s="1">
        <v>1</v>
      </c>
      <c r="G2356" s="1">
        <v>1</v>
      </c>
      <c r="H2356" s="1">
        <v>62</v>
      </c>
      <c r="I2356" s="1">
        <v>230</v>
      </c>
      <c r="J2356" s="1">
        <v>60</v>
      </c>
      <c r="K2356" s="72" t="s">
        <v>6455</v>
      </c>
      <c r="L2356" s="81"/>
      <c r="M2356" s="78"/>
    </row>
    <row r="2357" spans="1:13">
      <c r="A2357" s="1">
        <v>100014518</v>
      </c>
      <c r="B2357" s="1" t="s">
        <v>587</v>
      </c>
      <c r="C2357" s="1" t="s">
        <v>4696</v>
      </c>
      <c r="D2357" s="1" t="s">
        <v>12</v>
      </c>
      <c r="E2357" s="21" t="s">
        <v>4695</v>
      </c>
      <c r="F2357" s="1">
        <v>1</v>
      </c>
      <c r="G2357" s="1">
        <v>1</v>
      </c>
      <c r="H2357" s="1">
        <v>592</v>
      </c>
      <c r="I2357" s="1">
        <v>570</v>
      </c>
      <c r="J2357" s="1">
        <v>140</v>
      </c>
      <c r="K2357" s="72" t="s">
        <v>6455</v>
      </c>
      <c r="L2357" s="81"/>
      <c r="M2357" s="78"/>
    </row>
    <row r="2358" spans="1:13">
      <c r="A2358" s="1">
        <v>100014526</v>
      </c>
      <c r="B2358" s="1" t="s">
        <v>587</v>
      </c>
      <c r="C2358" s="1" t="s">
        <v>4696</v>
      </c>
      <c r="D2358" s="1" t="s">
        <v>18</v>
      </c>
      <c r="E2358" s="21" t="s">
        <v>4701</v>
      </c>
      <c r="F2358" s="1">
        <v>1</v>
      </c>
      <c r="G2358" s="1">
        <v>1</v>
      </c>
      <c r="H2358" s="1">
        <v>163</v>
      </c>
      <c r="I2358" s="1">
        <v>280</v>
      </c>
      <c r="J2358" s="1">
        <v>70</v>
      </c>
      <c r="K2358" s="72" t="s">
        <v>6455</v>
      </c>
      <c r="L2358" s="81"/>
      <c r="M2358" s="78"/>
    </row>
    <row r="2359" spans="1:13">
      <c r="A2359" s="1">
        <v>100014530</v>
      </c>
      <c r="B2359" s="1" t="s">
        <v>587</v>
      </c>
      <c r="C2359" s="1" t="s">
        <v>4696</v>
      </c>
      <c r="D2359" s="1" t="s">
        <v>176</v>
      </c>
      <c r="E2359" s="21" t="s">
        <v>4703</v>
      </c>
      <c r="F2359" s="1">
        <v>1</v>
      </c>
      <c r="G2359" s="1">
        <v>1</v>
      </c>
      <c r="H2359" s="1">
        <v>128</v>
      </c>
      <c r="I2359" s="1">
        <v>280</v>
      </c>
      <c r="J2359" s="1">
        <v>70</v>
      </c>
      <c r="K2359" s="72" t="s">
        <v>6455</v>
      </c>
      <c r="L2359" s="81"/>
      <c r="M2359" s="78"/>
    </row>
    <row r="2360" spans="1:13">
      <c r="A2360" s="1">
        <v>100014535</v>
      </c>
      <c r="B2360" s="1" t="s">
        <v>587</v>
      </c>
      <c r="C2360" s="1" t="s">
        <v>4696</v>
      </c>
      <c r="D2360" s="1" t="s">
        <v>12</v>
      </c>
      <c r="E2360" s="21" t="s">
        <v>4705</v>
      </c>
      <c r="F2360" s="1">
        <v>1</v>
      </c>
      <c r="G2360" s="1">
        <v>1</v>
      </c>
      <c r="H2360" s="1">
        <v>156</v>
      </c>
      <c r="I2360" s="1">
        <v>280</v>
      </c>
      <c r="J2360" s="1">
        <v>70</v>
      </c>
      <c r="K2360" s="72" t="s">
        <v>6455</v>
      </c>
      <c r="L2360" s="81"/>
      <c r="M2360" s="78"/>
    </row>
    <row r="2361" spans="1:13">
      <c r="A2361" s="1">
        <v>100014540</v>
      </c>
      <c r="B2361" s="1" t="s">
        <v>587</v>
      </c>
      <c r="C2361" s="1" t="s">
        <v>4696</v>
      </c>
      <c r="D2361" s="1" t="s">
        <v>12</v>
      </c>
      <c r="E2361" s="21" t="s">
        <v>4707</v>
      </c>
      <c r="F2361" s="1">
        <v>1</v>
      </c>
      <c r="G2361" s="1">
        <v>1</v>
      </c>
      <c r="H2361" s="1">
        <v>471</v>
      </c>
      <c r="I2361" s="1">
        <v>470</v>
      </c>
      <c r="J2361" s="1">
        <v>120</v>
      </c>
      <c r="K2361" s="72" t="s">
        <v>6455</v>
      </c>
      <c r="L2361" s="81"/>
      <c r="M2361" s="78"/>
    </row>
    <row r="2362" spans="1:13">
      <c r="A2362" s="1">
        <v>100014547</v>
      </c>
      <c r="B2362" s="1" t="s">
        <v>587</v>
      </c>
      <c r="C2362" s="1" t="s">
        <v>4696</v>
      </c>
      <c r="D2362" s="1" t="s">
        <v>176</v>
      </c>
      <c r="E2362" s="21" t="s">
        <v>4709</v>
      </c>
      <c r="F2362" s="1">
        <v>1</v>
      </c>
      <c r="G2362" s="1">
        <v>1</v>
      </c>
      <c r="H2362" s="1">
        <v>242</v>
      </c>
      <c r="I2362" s="1">
        <v>400</v>
      </c>
      <c r="J2362" s="1">
        <v>100</v>
      </c>
      <c r="K2362" s="72" t="s">
        <v>6455</v>
      </c>
      <c r="L2362" s="81"/>
      <c r="M2362" s="78"/>
    </row>
    <row r="2363" spans="1:13">
      <c r="A2363" s="1">
        <v>100014552</v>
      </c>
      <c r="B2363" s="1" t="s">
        <v>587</v>
      </c>
      <c r="C2363" s="1" t="s">
        <v>4696</v>
      </c>
      <c r="D2363" s="1" t="s">
        <v>12</v>
      </c>
      <c r="E2363" s="21" t="s">
        <v>4711</v>
      </c>
      <c r="F2363" s="1">
        <v>1</v>
      </c>
      <c r="G2363" s="1">
        <v>1</v>
      </c>
      <c r="H2363" s="1">
        <v>276</v>
      </c>
      <c r="I2363" s="1">
        <v>400</v>
      </c>
      <c r="J2363" s="1">
        <v>100</v>
      </c>
      <c r="K2363" s="72" t="s">
        <v>6455</v>
      </c>
      <c r="L2363" s="81"/>
      <c r="M2363" s="78"/>
    </row>
    <row r="2364" spans="1:13">
      <c r="A2364" s="1">
        <v>100014557</v>
      </c>
      <c r="B2364" s="1" t="s">
        <v>587</v>
      </c>
      <c r="C2364" s="1" t="s">
        <v>4696</v>
      </c>
      <c r="D2364" s="1" t="s">
        <v>176</v>
      </c>
      <c r="E2364" s="21" t="s">
        <v>4713</v>
      </c>
      <c r="F2364" s="1">
        <v>1</v>
      </c>
      <c r="G2364" s="1">
        <v>1</v>
      </c>
      <c r="H2364" s="1">
        <v>863</v>
      </c>
      <c r="I2364" s="1">
        <v>740</v>
      </c>
      <c r="J2364" s="1">
        <v>190</v>
      </c>
      <c r="K2364" s="72" t="s">
        <v>6455</v>
      </c>
      <c r="L2364" s="81"/>
      <c r="M2364" s="78"/>
    </row>
    <row r="2365" spans="1:13">
      <c r="A2365" s="1">
        <v>100014565</v>
      </c>
      <c r="B2365" s="1" t="s">
        <v>587</v>
      </c>
      <c r="C2365" s="1" t="s">
        <v>4696</v>
      </c>
      <c r="D2365" s="1" t="s">
        <v>1830</v>
      </c>
      <c r="E2365" s="21" t="s">
        <v>5409</v>
      </c>
      <c r="F2365" s="1">
        <v>3</v>
      </c>
      <c r="G2365" s="1">
        <v>1</v>
      </c>
      <c r="H2365" s="1">
        <v>59</v>
      </c>
      <c r="I2365" s="1">
        <v>230</v>
      </c>
      <c r="J2365" s="1">
        <v>60</v>
      </c>
      <c r="K2365" s="72" t="s">
        <v>6455</v>
      </c>
      <c r="L2365" s="81"/>
      <c r="M2365" s="78"/>
    </row>
    <row r="2366" spans="1:13">
      <c r="A2366" s="1">
        <v>100014565</v>
      </c>
      <c r="B2366" s="1" t="s">
        <v>587</v>
      </c>
      <c r="C2366" s="1" t="s">
        <v>4696</v>
      </c>
      <c r="D2366" s="1" t="s">
        <v>1830</v>
      </c>
      <c r="E2366" s="21" t="s">
        <v>4716</v>
      </c>
      <c r="F2366" s="1">
        <v>3</v>
      </c>
      <c r="G2366" s="1">
        <v>1</v>
      </c>
      <c r="H2366" s="1">
        <v>202</v>
      </c>
      <c r="I2366" s="1">
        <v>400</v>
      </c>
      <c r="J2366" s="1">
        <v>100</v>
      </c>
      <c r="K2366" s="72" t="s">
        <v>6455</v>
      </c>
      <c r="L2366" s="81"/>
      <c r="M2366" s="78"/>
    </row>
    <row r="2367" spans="1:13">
      <c r="A2367" s="1">
        <v>100014565</v>
      </c>
      <c r="B2367" s="1" t="s">
        <v>587</v>
      </c>
      <c r="C2367" s="1" t="s">
        <v>4696</v>
      </c>
      <c r="D2367" s="1" t="s">
        <v>1830</v>
      </c>
      <c r="E2367" s="21" t="s">
        <v>5439</v>
      </c>
      <c r="F2367" s="1">
        <v>3</v>
      </c>
      <c r="G2367" s="1">
        <v>1</v>
      </c>
      <c r="H2367" s="1">
        <v>49</v>
      </c>
      <c r="I2367" s="1">
        <v>150</v>
      </c>
      <c r="J2367" s="1">
        <v>40</v>
      </c>
      <c r="K2367" s="72" t="s">
        <v>6455</v>
      </c>
      <c r="L2367" s="81"/>
      <c r="M2367" s="78"/>
    </row>
    <row r="2368" spans="1:13">
      <c r="A2368" s="1">
        <v>100014566</v>
      </c>
      <c r="B2368" s="1" t="s">
        <v>587</v>
      </c>
      <c r="C2368" s="1" t="s">
        <v>4696</v>
      </c>
      <c r="D2368" s="1" t="s">
        <v>176</v>
      </c>
      <c r="E2368" s="21" t="s">
        <v>4717</v>
      </c>
      <c r="F2368" s="1">
        <v>1</v>
      </c>
      <c r="G2368" s="1">
        <v>1</v>
      </c>
      <c r="H2368" s="1">
        <v>279</v>
      </c>
      <c r="I2368" s="1">
        <v>400</v>
      </c>
      <c r="J2368" s="1">
        <v>100</v>
      </c>
      <c r="K2368" s="72" t="s">
        <v>6455</v>
      </c>
      <c r="L2368" s="81"/>
      <c r="M2368" s="78"/>
    </row>
    <row r="2369" spans="1:13">
      <c r="A2369" s="1">
        <v>100014574</v>
      </c>
      <c r="B2369" s="1" t="s">
        <v>587</v>
      </c>
      <c r="C2369" s="1" t="s">
        <v>4696</v>
      </c>
      <c r="D2369" s="1" t="s">
        <v>46</v>
      </c>
      <c r="E2369" s="21" t="s">
        <v>4719</v>
      </c>
      <c r="F2369" s="1">
        <v>1</v>
      </c>
      <c r="G2369" s="1">
        <v>1</v>
      </c>
      <c r="H2369" s="1">
        <v>124</v>
      </c>
      <c r="I2369" s="1">
        <v>280</v>
      </c>
      <c r="J2369" s="1">
        <v>70</v>
      </c>
      <c r="K2369" s="72" t="s">
        <v>6455</v>
      </c>
      <c r="L2369" s="81"/>
      <c r="M2369" s="78"/>
    </row>
    <row r="2370" spans="1:13">
      <c r="A2370" s="1">
        <v>100014582</v>
      </c>
      <c r="B2370" s="1" t="s">
        <v>587</v>
      </c>
      <c r="C2370" s="1" t="s">
        <v>4696</v>
      </c>
      <c r="D2370" s="1" t="s">
        <v>176</v>
      </c>
      <c r="E2370" s="21" t="s">
        <v>4720</v>
      </c>
      <c r="F2370" s="1">
        <v>1</v>
      </c>
      <c r="G2370" s="1">
        <v>1</v>
      </c>
      <c r="H2370" s="1">
        <v>117</v>
      </c>
      <c r="I2370" s="1">
        <v>280</v>
      </c>
      <c r="J2370" s="1">
        <v>70</v>
      </c>
      <c r="K2370" s="72" t="s">
        <v>6455</v>
      </c>
      <c r="L2370" s="81"/>
      <c r="M2370" s="78"/>
    </row>
    <row r="2371" spans="1:13">
      <c r="A2371" s="1">
        <v>100014587</v>
      </c>
      <c r="B2371" s="1" t="s">
        <v>587</v>
      </c>
      <c r="C2371" s="1" t="s">
        <v>4696</v>
      </c>
      <c r="D2371" s="1" t="s">
        <v>12</v>
      </c>
      <c r="E2371" s="21" t="s">
        <v>4722</v>
      </c>
      <c r="F2371" s="1">
        <v>1</v>
      </c>
      <c r="G2371" s="1">
        <v>1</v>
      </c>
      <c r="H2371" s="1">
        <v>316</v>
      </c>
      <c r="I2371" s="1">
        <v>470</v>
      </c>
      <c r="J2371" s="1">
        <v>120</v>
      </c>
      <c r="K2371" s="72" t="s">
        <v>6455</v>
      </c>
      <c r="L2371" s="81"/>
      <c r="M2371" s="78"/>
    </row>
    <row r="2372" spans="1:13">
      <c r="A2372" s="1">
        <v>100014593</v>
      </c>
      <c r="B2372" s="1" t="s">
        <v>587</v>
      </c>
      <c r="C2372" s="1" t="s">
        <v>4696</v>
      </c>
      <c r="D2372" s="1" t="s">
        <v>176</v>
      </c>
      <c r="E2372" s="21" t="s">
        <v>4724</v>
      </c>
      <c r="F2372" s="1">
        <v>1</v>
      </c>
      <c r="G2372" s="1">
        <v>1</v>
      </c>
      <c r="H2372" s="1">
        <v>125</v>
      </c>
      <c r="I2372" s="1">
        <v>280</v>
      </c>
      <c r="J2372" s="1">
        <v>70</v>
      </c>
      <c r="K2372" s="72" t="s">
        <v>6455</v>
      </c>
      <c r="L2372" s="81"/>
      <c r="M2372" s="78"/>
    </row>
    <row r="2373" spans="1:13">
      <c r="A2373" s="1">
        <v>100014596</v>
      </c>
      <c r="B2373" s="1" t="s">
        <v>587</v>
      </c>
      <c r="C2373" s="1" t="s">
        <v>4696</v>
      </c>
      <c r="D2373" s="1" t="s">
        <v>12</v>
      </c>
      <c r="E2373" s="21" t="s">
        <v>4726</v>
      </c>
      <c r="F2373" s="1">
        <v>1</v>
      </c>
      <c r="G2373" s="1">
        <v>1</v>
      </c>
      <c r="H2373" s="1">
        <v>44</v>
      </c>
      <c r="I2373" s="1">
        <v>150</v>
      </c>
      <c r="J2373" s="1">
        <v>40</v>
      </c>
      <c r="K2373" s="72" t="s">
        <v>6455</v>
      </c>
      <c r="L2373" s="81"/>
      <c r="M2373" s="78"/>
    </row>
    <row r="2374" spans="1:13">
      <c r="A2374" s="1">
        <v>100014604</v>
      </c>
      <c r="B2374" s="1" t="s">
        <v>587</v>
      </c>
      <c r="C2374" s="1" t="s">
        <v>1612</v>
      </c>
      <c r="D2374" s="1" t="s">
        <v>446</v>
      </c>
      <c r="E2374" s="21" t="s">
        <v>4728</v>
      </c>
      <c r="F2374" s="1">
        <v>1</v>
      </c>
      <c r="G2374" s="1">
        <v>3</v>
      </c>
      <c r="H2374" s="1">
        <v>45</v>
      </c>
      <c r="I2374" s="1">
        <v>150</v>
      </c>
      <c r="J2374" s="1">
        <v>40</v>
      </c>
      <c r="K2374" s="72" t="s">
        <v>6455</v>
      </c>
      <c r="L2374" s="81"/>
      <c r="M2374" s="78"/>
    </row>
    <row r="2375" spans="1:13">
      <c r="A2375" s="1">
        <v>100014605</v>
      </c>
      <c r="B2375" s="1" t="s">
        <v>587</v>
      </c>
      <c r="C2375" s="1" t="s">
        <v>1612</v>
      </c>
      <c r="D2375" s="1" t="s">
        <v>12</v>
      </c>
      <c r="E2375" s="21" t="s">
        <v>4729</v>
      </c>
      <c r="F2375" s="1">
        <v>1</v>
      </c>
      <c r="G2375" s="1">
        <v>1</v>
      </c>
      <c r="H2375" s="1">
        <v>811</v>
      </c>
      <c r="I2375" s="1">
        <v>740</v>
      </c>
      <c r="J2375" s="1">
        <v>190</v>
      </c>
      <c r="K2375" s="72" t="s">
        <v>6455</v>
      </c>
      <c r="L2375" s="81"/>
      <c r="M2375" s="78"/>
    </row>
    <row r="2376" spans="1:13">
      <c r="A2376" s="1">
        <v>100014610</v>
      </c>
      <c r="B2376" s="1" t="s">
        <v>587</v>
      </c>
      <c r="C2376" s="1" t="s">
        <v>1612</v>
      </c>
      <c r="D2376" s="1" t="s">
        <v>78</v>
      </c>
      <c r="E2376" s="21" t="s">
        <v>4731</v>
      </c>
      <c r="F2376" s="1">
        <v>1</v>
      </c>
      <c r="G2376" s="1">
        <v>1</v>
      </c>
      <c r="H2376" s="1">
        <v>913</v>
      </c>
      <c r="I2376" s="1">
        <v>740</v>
      </c>
      <c r="J2376" s="1">
        <v>190</v>
      </c>
      <c r="K2376" s="72" t="s">
        <v>6455</v>
      </c>
      <c r="L2376" s="81"/>
      <c r="M2376" s="78"/>
    </row>
    <row r="2377" spans="1:13">
      <c r="A2377" s="1">
        <v>100014623</v>
      </c>
      <c r="B2377" s="1" t="s">
        <v>587</v>
      </c>
      <c r="C2377" s="1" t="s">
        <v>1612</v>
      </c>
      <c r="D2377" s="1" t="s">
        <v>18</v>
      </c>
      <c r="E2377" s="21" t="s">
        <v>4732</v>
      </c>
      <c r="F2377" s="1">
        <v>1</v>
      </c>
      <c r="G2377" s="1">
        <v>1</v>
      </c>
      <c r="H2377" s="1">
        <v>689</v>
      </c>
      <c r="I2377" s="1">
        <v>570</v>
      </c>
      <c r="J2377" s="1">
        <v>140</v>
      </c>
      <c r="K2377" s="72" t="s">
        <v>6455</v>
      </c>
      <c r="L2377" s="81"/>
      <c r="M2377" s="78"/>
    </row>
    <row r="2378" spans="1:13">
      <c r="A2378" s="1">
        <v>100014625</v>
      </c>
      <c r="B2378" s="1" t="s">
        <v>587</v>
      </c>
      <c r="C2378" s="1" t="s">
        <v>1612</v>
      </c>
      <c r="D2378" s="1" t="s">
        <v>12</v>
      </c>
      <c r="E2378" s="21" t="s">
        <v>4733</v>
      </c>
      <c r="F2378" s="1">
        <v>1</v>
      </c>
      <c r="G2378" s="1">
        <v>1</v>
      </c>
      <c r="H2378" s="1">
        <v>403</v>
      </c>
      <c r="I2378" s="1">
        <v>470</v>
      </c>
      <c r="J2378" s="1">
        <v>120</v>
      </c>
      <c r="K2378" s="72" t="s">
        <v>6455</v>
      </c>
      <c r="L2378" s="81"/>
      <c r="M2378" s="78"/>
    </row>
    <row r="2379" spans="1:13">
      <c r="A2379" s="1">
        <v>100014634</v>
      </c>
      <c r="B2379" s="1" t="s">
        <v>587</v>
      </c>
      <c r="C2379" s="1" t="s">
        <v>1612</v>
      </c>
      <c r="D2379" s="1" t="s">
        <v>12</v>
      </c>
      <c r="E2379" s="21" t="s">
        <v>4734</v>
      </c>
      <c r="F2379" s="1">
        <v>1</v>
      </c>
      <c r="G2379" s="1">
        <v>1</v>
      </c>
      <c r="H2379" s="1">
        <v>522</v>
      </c>
      <c r="I2379" s="1">
        <v>570</v>
      </c>
      <c r="J2379" s="1">
        <v>140</v>
      </c>
      <c r="K2379" s="72" t="s">
        <v>6455</v>
      </c>
      <c r="L2379" s="81"/>
      <c r="M2379" s="78"/>
    </row>
    <row r="2380" spans="1:13">
      <c r="A2380" s="1">
        <v>100014641</v>
      </c>
      <c r="B2380" s="1" t="s">
        <v>587</v>
      </c>
      <c r="C2380" s="1" t="s">
        <v>1612</v>
      </c>
      <c r="D2380" s="1" t="s">
        <v>100</v>
      </c>
      <c r="E2380" s="21" t="s">
        <v>4735</v>
      </c>
      <c r="F2380" s="1">
        <v>1</v>
      </c>
      <c r="G2380" s="1">
        <v>1</v>
      </c>
      <c r="H2380" s="1">
        <v>590</v>
      </c>
      <c r="I2380" s="1">
        <v>570</v>
      </c>
      <c r="J2380" s="1">
        <v>140</v>
      </c>
      <c r="K2380" s="72" t="s">
        <v>6455</v>
      </c>
      <c r="L2380" s="81"/>
      <c r="M2380" s="78"/>
    </row>
    <row r="2381" spans="1:13">
      <c r="A2381" s="1">
        <v>100014643</v>
      </c>
      <c r="B2381" s="1" t="s">
        <v>587</v>
      </c>
      <c r="C2381" s="1" t="s">
        <v>1612</v>
      </c>
      <c r="D2381" s="1" t="s">
        <v>12</v>
      </c>
      <c r="E2381" s="21" t="s">
        <v>4736</v>
      </c>
      <c r="F2381" s="1">
        <v>1</v>
      </c>
      <c r="G2381" s="1">
        <v>1</v>
      </c>
      <c r="H2381" s="1">
        <v>812</v>
      </c>
      <c r="I2381" s="1">
        <v>740</v>
      </c>
      <c r="J2381" s="1">
        <v>190</v>
      </c>
      <c r="K2381" s="72" t="s">
        <v>6455</v>
      </c>
      <c r="L2381" s="81"/>
      <c r="M2381" s="78"/>
    </row>
    <row r="2382" spans="1:13">
      <c r="A2382" s="1">
        <v>100014648</v>
      </c>
      <c r="B2382" s="1" t="s">
        <v>587</v>
      </c>
      <c r="C2382" s="1" t="s">
        <v>1612</v>
      </c>
      <c r="D2382" s="1" t="s">
        <v>12</v>
      </c>
      <c r="E2382" s="21" t="s">
        <v>4737</v>
      </c>
      <c r="F2382" s="1">
        <v>1</v>
      </c>
      <c r="G2382" s="1">
        <v>1</v>
      </c>
      <c r="H2382" s="1">
        <v>463</v>
      </c>
      <c r="I2382" s="1">
        <v>470</v>
      </c>
      <c r="J2382" s="1">
        <v>120</v>
      </c>
      <c r="K2382" s="72" t="s">
        <v>6455</v>
      </c>
      <c r="L2382" s="81"/>
      <c r="M2382" s="78"/>
    </row>
    <row r="2383" spans="1:13">
      <c r="A2383" s="1">
        <v>100014662</v>
      </c>
      <c r="B2383" s="1" t="s">
        <v>587</v>
      </c>
      <c r="C2383" s="1" t="s">
        <v>1612</v>
      </c>
      <c r="D2383" s="1" t="s">
        <v>4738</v>
      </c>
      <c r="E2383" s="21" t="s">
        <v>4739</v>
      </c>
      <c r="F2383" s="1">
        <v>1</v>
      </c>
      <c r="G2383" s="1">
        <v>1</v>
      </c>
      <c r="H2383" s="1">
        <v>213</v>
      </c>
      <c r="I2383" s="1">
        <v>400</v>
      </c>
      <c r="J2383" s="1">
        <v>100</v>
      </c>
      <c r="K2383" s="72" t="s">
        <v>6455</v>
      </c>
      <c r="L2383" s="81"/>
      <c r="M2383" s="78"/>
    </row>
    <row r="2384" spans="1:13">
      <c r="A2384" s="1">
        <v>100014668</v>
      </c>
      <c r="B2384" s="1" t="s">
        <v>587</v>
      </c>
      <c r="C2384" s="1" t="s">
        <v>1612</v>
      </c>
      <c r="D2384" s="1" t="s">
        <v>4741</v>
      </c>
      <c r="E2384" s="21" t="s">
        <v>4742</v>
      </c>
      <c r="F2384" s="1">
        <v>2</v>
      </c>
      <c r="G2384" s="1">
        <v>1</v>
      </c>
      <c r="H2384" s="1">
        <v>16</v>
      </c>
      <c r="I2384" s="1">
        <v>100</v>
      </c>
      <c r="J2384" s="1">
        <v>25</v>
      </c>
      <c r="K2384" s="72" t="s">
        <v>6455</v>
      </c>
      <c r="L2384" s="81"/>
      <c r="M2384" s="78"/>
    </row>
    <row r="2385" spans="1:13">
      <c r="A2385" s="1">
        <v>100014668</v>
      </c>
      <c r="B2385" s="1" t="s">
        <v>587</v>
      </c>
      <c r="C2385" s="1" t="s">
        <v>1612</v>
      </c>
      <c r="D2385" s="1" t="s">
        <v>4741</v>
      </c>
      <c r="E2385" s="21" t="s">
        <v>4790</v>
      </c>
      <c r="F2385" s="1">
        <v>2</v>
      </c>
      <c r="G2385" s="1">
        <v>1</v>
      </c>
      <c r="H2385" s="1">
        <v>430</v>
      </c>
      <c r="I2385" s="1">
        <v>470</v>
      </c>
      <c r="J2385" s="1">
        <v>120</v>
      </c>
      <c r="K2385" s="72" t="s">
        <v>6455</v>
      </c>
      <c r="L2385" s="81"/>
      <c r="M2385" s="78"/>
    </row>
    <row r="2386" spans="1:13">
      <c r="A2386" s="1">
        <v>100014672</v>
      </c>
      <c r="B2386" s="1" t="s">
        <v>587</v>
      </c>
      <c r="C2386" s="1" t="s">
        <v>1612</v>
      </c>
      <c r="D2386" s="1" t="s">
        <v>4743</v>
      </c>
      <c r="E2386" s="21" t="s">
        <v>1611</v>
      </c>
      <c r="F2386" s="1">
        <v>1</v>
      </c>
      <c r="G2386" s="1">
        <v>1</v>
      </c>
      <c r="H2386" s="1">
        <v>193</v>
      </c>
      <c r="I2386" s="1">
        <v>280</v>
      </c>
      <c r="J2386" s="1">
        <v>70</v>
      </c>
      <c r="K2386" s="72" t="s">
        <v>6455</v>
      </c>
      <c r="L2386" s="81"/>
      <c r="M2386" s="78"/>
    </row>
    <row r="2387" spans="1:13">
      <c r="A2387" s="1">
        <v>100014673</v>
      </c>
      <c r="B2387" s="1" t="s">
        <v>587</v>
      </c>
      <c r="C2387" s="1" t="s">
        <v>1612</v>
      </c>
      <c r="D2387" s="1" t="s">
        <v>134</v>
      </c>
      <c r="E2387" s="21" t="s">
        <v>4744</v>
      </c>
      <c r="F2387" s="1">
        <v>1</v>
      </c>
      <c r="G2387" s="1">
        <v>1</v>
      </c>
      <c r="H2387" s="1">
        <v>412</v>
      </c>
      <c r="I2387" s="1">
        <v>470</v>
      </c>
      <c r="J2387" s="1">
        <v>120</v>
      </c>
      <c r="K2387" s="72" t="s">
        <v>6455</v>
      </c>
      <c r="L2387" s="81"/>
      <c r="M2387" s="78"/>
    </row>
    <row r="2388" spans="1:13">
      <c r="A2388" s="1">
        <v>100014680</v>
      </c>
      <c r="B2388" s="1" t="s">
        <v>587</v>
      </c>
      <c r="C2388" s="1" t="s">
        <v>1612</v>
      </c>
      <c r="D2388" s="1" t="s">
        <v>127</v>
      </c>
      <c r="E2388" s="21" t="s">
        <v>4745</v>
      </c>
      <c r="F2388" s="1">
        <v>1</v>
      </c>
      <c r="G2388" s="1">
        <v>1</v>
      </c>
      <c r="H2388" s="1">
        <v>351</v>
      </c>
      <c r="I2388" s="1">
        <v>470</v>
      </c>
      <c r="J2388" s="1">
        <v>120</v>
      </c>
      <c r="K2388" s="72" t="s">
        <v>6455</v>
      </c>
      <c r="L2388" s="81"/>
      <c r="M2388" s="78"/>
    </row>
    <row r="2389" spans="1:13">
      <c r="A2389" s="1">
        <v>100014685</v>
      </c>
      <c r="B2389" s="1" t="s">
        <v>587</v>
      </c>
      <c r="C2389" s="1" t="s">
        <v>1612</v>
      </c>
      <c r="D2389" s="1" t="s">
        <v>1921</v>
      </c>
      <c r="E2389" s="21" t="s">
        <v>4746</v>
      </c>
      <c r="F2389" s="1">
        <v>1</v>
      </c>
      <c r="G2389" s="1">
        <v>1</v>
      </c>
      <c r="H2389" s="1">
        <v>75</v>
      </c>
      <c r="I2389" s="1">
        <v>230</v>
      </c>
      <c r="J2389" s="1">
        <v>60</v>
      </c>
      <c r="K2389" s="72" t="s">
        <v>6455</v>
      </c>
      <c r="L2389" s="81"/>
      <c r="M2389" s="78"/>
    </row>
    <row r="2390" spans="1:13">
      <c r="A2390" s="1">
        <v>100014686</v>
      </c>
      <c r="B2390" s="1" t="s">
        <v>587</v>
      </c>
      <c r="C2390" s="1" t="s">
        <v>1612</v>
      </c>
      <c r="D2390" s="1" t="s">
        <v>19</v>
      </c>
      <c r="E2390" s="21" t="s">
        <v>4748</v>
      </c>
      <c r="F2390" s="1">
        <v>1</v>
      </c>
      <c r="G2390" s="1">
        <v>1</v>
      </c>
      <c r="H2390" s="1">
        <v>357</v>
      </c>
      <c r="I2390" s="1">
        <v>470</v>
      </c>
      <c r="J2390" s="1">
        <v>120</v>
      </c>
      <c r="K2390" s="72" t="s">
        <v>6455</v>
      </c>
      <c r="L2390" s="81"/>
      <c r="M2390" s="78"/>
    </row>
    <row r="2391" spans="1:13">
      <c r="A2391" s="1">
        <v>100014689</v>
      </c>
      <c r="B2391" s="1" t="s">
        <v>587</v>
      </c>
      <c r="C2391" s="1" t="s">
        <v>1612</v>
      </c>
      <c r="D2391" s="1" t="s">
        <v>4751</v>
      </c>
      <c r="E2391" s="21" t="s">
        <v>4750</v>
      </c>
      <c r="F2391" s="1">
        <v>1</v>
      </c>
      <c r="G2391" s="1">
        <v>2</v>
      </c>
      <c r="H2391" s="1">
        <v>420</v>
      </c>
      <c r="I2391" s="1">
        <v>470</v>
      </c>
      <c r="J2391" s="1">
        <v>120</v>
      </c>
      <c r="K2391" s="72" t="s">
        <v>6455</v>
      </c>
      <c r="L2391" s="81"/>
      <c r="M2391" s="78"/>
    </row>
    <row r="2392" spans="1:13">
      <c r="A2392" s="1">
        <v>100014692</v>
      </c>
      <c r="B2392" s="1" t="s">
        <v>587</v>
      </c>
      <c r="C2392" s="1" t="s">
        <v>1612</v>
      </c>
      <c r="D2392" s="1" t="s">
        <v>118</v>
      </c>
      <c r="E2392" s="21" t="s">
        <v>4752</v>
      </c>
      <c r="F2392" s="1">
        <v>1</v>
      </c>
      <c r="G2392" s="1">
        <v>1</v>
      </c>
      <c r="H2392" s="1">
        <v>321</v>
      </c>
      <c r="I2392" s="1">
        <v>470</v>
      </c>
      <c r="J2392" s="1">
        <v>120</v>
      </c>
      <c r="K2392" s="72" t="s">
        <v>6455</v>
      </c>
      <c r="L2392" s="81"/>
      <c r="M2392" s="78"/>
    </row>
    <row r="2393" spans="1:13">
      <c r="A2393" s="1">
        <v>100014693</v>
      </c>
      <c r="B2393" s="1" t="s">
        <v>587</v>
      </c>
      <c r="C2393" s="1" t="s">
        <v>1612</v>
      </c>
      <c r="D2393" s="1" t="s">
        <v>4753</v>
      </c>
      <c r="E2393" s="21" t="s">
        <v>4754</v>
      </c>
      <c r="F2393" s="1">
        <v>1</v>
      </c>
      <c r="G2393" s="1">
        <v>1</v>
      </c>
      <c r="H2393" s="1">
        <v>142</v>
      </c>
      <c r="I2393" s="1">
        <v>280</v>
      </c>
      <c r="J2393" s="1">
        <v>70</v>
      </c>
      <c r="K2393" s="72" t="s">
        <v>6455</v>
      </c>
      <c r="L2393" s="81"/>
      <c r="M2393" s="78"/>
    </row>
    <row r="2394" spans="1:13">
      <c r="A2394" s="1">
        <v>100014697</v>
      </c>
      <c r="B2394" s="1" t="s">
        <v>587</v>
      </c>
      <c r="C2394" s="1" t="s">
        <v>1612</v>
      </c>
      <c r="D2394" s="1" t="s">
        <v>150</v>
      </c>
      <c r="E2394" s="21" t="s">
        <v>4752</v>
      </c>
      <c r="F2394" s="1">
        <v>1</v>
      </c>
      <c r="G2394" s="1">
        <v>1</v>
      </c>
      <c r="H2394" s="1">
        <v>116</v>
      </c>
      <c r="I2394" s="1">
        <v>280</v>
      </c>
      <c r="J2394" s="1">
        <v>70</v>
      </c>
      <c r="K2394" s="72" t="s">
        <v>6455</v>
      </c>
      <c r="L2394" s="81"/>
      <c r="M2394" s="78"/>
    </row>
    <row r="2395" spans="1:13">
      <c r="A2395" s="1">
        <v>100014702</v>
      </c>
      <c r="B2395" s="1" t="s">
        <v>587</v>
      </c>
      <c r="C2395" s="1" t="s">
        <v>1612</v>
      </c>
      <c r="D2395" s="1" t="s">
        <v>4757</v>
      </c>
      <c r="E2395" s="21" t="s">
        <v>4758</v>
      </c>
      <c r="F2395" s="1">
        <v>1</v>
      </c>
      <c r="G2395" s="1">
        <v>1</v>
      </c>
      <c r="H2395" s="1">
        <v>312</v>
      </c>
      <c r="I2395" s="1">
        <v>470</v>
      </c>
      <c r="J2395" s="1">
        <v>120</v>
      </c>
      <c r="K2395" s="72" t="s">
        <v>6455</v>
      </c>
      <c r="L2395" s="81"/>
      <c r="M2395" s="78"/>
    </row>
    <row r="2396" spans="1:13">
      <c r="A2396" s="1">
        <v>100014703</v>
      </c>
      <c r="B2396" s="1" t="s">
        <v>587</v>
      </c>
      <c r="C2396" s="1" t="s">
        <v>1612</v>
      </c>
      <c r="D2396" s="1" t="s">
        <v>167</v>
      </c>
      <c r="E2396" s="21" t="s">
        <v>4759</v>
      </c>
      <c r="F2396" s="1">
        <v>1</v>
      </c>
      <c r="G2396" s="1">
        <v>1</v>
      </c>
      <c r="H2396" s="1">
        <v>497</v>
      </c>
      <c r="I2396" s="1">
        <v>470</v>
      </c>
      <c r="J2396" s="1">
        <v>120</v>
      </c>
      <c r="K2396" s="72" t="s">
        <v>6455</v>
      </c>
      <c r="L2396" s="81"/>
      <c r="M2396" s="78"/>
    </row>
    <row r="2397" spans="1:13">
      <c r="A2397" s="1">
        <v>100014705</v>
      </c>
      <c r="B2397" s="1" t="s">
        <v>587</v>
      </c>
      <c r="C2397" s="1" t="s">
        <v>1612</v>
      </c>
      <c r="D2397" s="1" t="s">
        <v>12</v>
      </c>
      <c r="E2397" s="21" t="s">
        <v>4760</v>
      </c>
      <c r="F2397" s="1">
        <v>1</v>
      </c>
      <c r="G2397" s="1">
        <v>1</v>
      </c>
      <c r="H2397" s="1">
        <v>847</v>
      </c>
      <c r="I2397" s="1">
        <v>800</v>
      </c>
      <c r="J2397" s="1">
        <v>200</v>
      </c>
      <c r="K2397" s="72" t="s">
        <v>6053</v>
      </c>
      <c r="L2397" s="81"/>
      <c r="M2397" s="78"/>
    </row>
    <row r="2398" spans="1:13">
      <c r="A2398" s="1">
        <v>100014710</v>
      </c>
      <c r="B2398" s="1" t="s">
        <v>587</v>
      </c>
      <c r="C2398" s="1" t="s">
        <v>1612</v>
      </c>
      <c r="D2398" s="1" t="s">
        <v>4761</v>
      </c>
      <c r="E2398" s="21" t="s">
        <v>4762</v>
      </c>
      <c r="F2398" s="1">
        <v>1</v>
      </c>
      <c r="G2398" s="1">
        <v>1</v>
      </c>
      <c r="H2398" s="1">
        <v>530</v>
      </c>
      <c r="I2398" s="1">
        <v>570</v>
      </c>
      <c r="J2398" s="1">
        <v>140</v>
      </c>
      <c r="K2398" s="72" t="s">
        <v>6455</v>
      </c>
      <c r="L2398" s="81"/>
      <c r="M2398" s="78"/>
    </row>
    <row r="2399" spans="1:13">
      <c r="A2399" s="1">
        <v>100014714</v>
      </c>
      <c r="B2399" s="1" t="s">
        <v>587</v>
      </c>
      <c r="C2399" s="1" t="s">
        <v>1612</v>
      </c>
      <c r="D2399" s="1" t="s">
        <v>4763</v>
      </c>
      <c r="E2399" s="21" t="s">
        <v>4764</v>
      </c>
      <c r="F2399" s="1">
        <v>1</v>
      </c>
      <c r="G2399" s="1">
        <v>1</v>
      </c>
      <c r="H2399" s="1">
        <v>377</v>
      </c>
      <c r="I2399" s="1">
        <v>800</v>
      </c>
      <c r="J2399" s="1">
        <v>200</v>
      </c>
      <c r="K2399" s="72" t="s">
        <v>6053</v>
      </c>
      <c r="L2399" s="81"/>
      <c r="M2399" s="78"/>
    </row>
    <row r="2400" spans="1:13">
      <c r="A2400" s="1">
        <v>100014719</v>
      </c>
      <c r="B2400" s="1" t="s">
        <v>587</v>
      </c>
      <c r="C2400" s="1" t="s">
        <v>1612</v>
      </c>
      <c r="D2400" s="1" t="s">
        <v>12</v>
      </c>
      <c r="E2400" s="21" t="s">
        <v>4765</v>
      </c>
      <c r="F2400" s="1">
        <v>1</v>
      </c>
      <c r="G2400" s="1">
        <v>1</v>
      </c>
      <c r="H2400" s="1">
        <v>767</v>
      </c>
      <c r="I2400" s="1">
        <v>740</v>
      </c>
      <c r="J2400" s="1">
        <v>190</v>
      </c>
      <c r="K2400" s="72" t="s">
        <v>6455</v>
      </c>
      <c r="L2400" s="81"/>
      <c r="M2400" s="78"/>
    </row>
    <row r="2401" spans="1:13">
      <c r="A2401" s="1">
        <v>100014722</v>
      </c>
      <c r="B2401" s="1" t="s">
        <v>587</v>
      </c>
      <c r="C2401" s="1" t="s">
        <v>1612</v>
      </c>
      <c r="D2401" s="1" t="s">
        <v>18</v>
      </c>
      <c r="E2401" s="21" t="s">
        <v>4766</v>
      </c>
      <c r="F2401" s="1">
        <v>1</v>
      </c>
      <c r="G2401" s="1">
        <v>1</v>
      </c>
      <c r="H2401" s="1">
        <v>565</v>
      </c>
      <c r="I2401" s="1">
        <v>570</v>
      </c>
      <c r="J2401" s="1">
        <v>140</v>
      </c>
      <c r="K2401" s="72" t="s">
        <v>6455</v>
      </c>
      <c r="L2401" s="81"/>
      <c r="M2401" s="78"/>
    </row>
    <row r="2402" spans="1:13">
      <c r="A2402" s="1">
        <v>100014725</v>
      </c>
      <c r="B2402" s="1" t="s">
        <v>587</v>
      </c>
      <c r="C2402" s="1" t="s">
        <v>1612</v>
      </c>
      <c r="D2402" s="1" t="s">
        <v>150</v>
      </c>
      <c r="E2402" s="21" t="s">
        <v>4764</v>
      </c>
      <c r="F2402" s="1">
        <v>1</v>
      </c>
      <c r="G2402" s="1">
        <v>1</v>
      </c>
      <c r="H2402" s="1">
        <v>200</v>
      </c>
      <c r="I2402" s="1">
        <v>400</v>
      </c>
      <c r="J2402" s="1">
        <v>100</v>
      </c>
      <c r="K2402" s="72" t="s">
        <v>6455</v>
      </c>
      <c r="L2402" s="81"/>
      <c r="M2402" s="78"/>
    </row>
    <row r="2403" spans="1:13">
      <c r="A2403" s="1">
        <v>100014729</v>
      </c>
      <c r="B2403" s="1" t="s">
        <v>587</v>
      </c>
      <c r="C2403" s="1" t="s">
        <v>1612</v>
      </c>
      <c r="D2403" s="1" t="s">
        <v>4768</v>
      </c>
      <c r="E2403" s="21" t="s">
        <v>4769</v>
      </c>
      <c r="F2403" s="1">
        <v>1</v>
      </c>
      <c r="G2403" s="1">
        <v>1</v>
      </c>
      <c r="H2403" s="1">
        <v>566</v>
      </c>
      <c r="I2403" s="1">
        <v>570</v>
      </c>
      <c r="J2403" s="1">
        <v>140</v>
      </c>
      <c r="K2403" s="72" t="s">
        <v>6455</v>
      </c>
      <c r="L2403" s="81"/>
      <c r="M2403" s="78"/>
    </row>
    <row r="2404" spans="1:13">
      <c r="A2404" s="1">
        <v>100014731</v>
      </c>
      <c r="B2404" s="1" t="s">
        <v>587</v>
      </c>
      <c r="C2404" s="1" t="s">
        <v>1612</v>
      </c>
      <c r="D2404" s="1" t="s">
        <v>18</v>
      </c>
      <c r="E2404" s="21" t="s">
        <v>4770</v>
      </c>
      <c r="F2404" s="1">
        <v>1</v>
      </c>
      <c r="G2404" s="1">
        <v>1</v>
      </c>
      <c r="H2404" s="1">
        <v>673</v>
      </c>
      <c r="I2404" s="1">
        <v>570</v>
      </c>
      <c r="J2404" s="1">
        <v>140</v>
      </c>
      <c r="K2404" s="72" t="s">
        <v>6455</v>
      </c>
      <c r="L2404" s="81"/>
      <c r="M2404" s="78"/>
    </row>
    <row r="2405" spans="1:13">
      <c r="A2405" s="1">
        <v>100014737</v>
      </c>
      <c r="B2405" s="1" t="s">
        <v>587</v>
      </c>
      <c r="C2405" s="1" t="s">
        <v>1612</v>
      </c>
      <c r="D2405" s="1" t="s">
        <v>63</v>
      </c>
      <c r="E2405" s="21" t="s">
        <v>4771</v>
      </c>
      <c r="F2405" s="1">
        <v>1</v>
      </c>
      <c r="G2405" s="1">
        <v>1</v>
      </c>
      <c r="H2405" s="1">
        <v>275</v>
      </c>
      <c r="I2405" s="1">
        <v>400</v>
      </c>
      <c r="J2405" s="1">
        <v>100</v>
      </c>
      <c r="K2405" s="72" t="s">
        <v>6455</v>
      </c>
      <c r="L2405" s="81"/>
      <c r="M2405" s="78"/>
    </row>
    <row r="2406" spans="1:13">
      <c r="A2406" s="1">
        <v>100014745</v>
      </c>
      <c r="B2406" s="1" t="s">
        <v>587</v>
      </c>
      <c r="C2406" s="1" t="s">
        <v>1612</v>
      </c>
      <c r="D2406" s="1" t="s">
        <v>4773</v>
      </c>
      <c r="E2406" s="21" t="s">
        <v>4774</v>
      </c>
      <c r="F2406" s="1">
        <v>1</v>
      </c>
      <c r="G2406" s="1">
        <v>1</v>
      </c>
      <c r="H2406" s="1">
        <v>442</v>
      </c>
      <c r="I2406" s="1">
        <v>470</v>
      </c>
      <c r="J2406" s="1">
        <v>120</v>
      </c>
      <c r="K2406" s="72" t="s">
        <v>6455</v>
      </c>
      <c r="L2406" s="81"/>
      <c r="M2406" s="78"/>
    </row>
    <row r="2407" spans="1:13">
      <c r="A2407" s="1">
        <v>100014751</v>
      </c>
      <c r="B2407" s="1" t="s">
        <v>587</v>
      </c>
      <c r="C2407" s="1" t="s">
        <v>1612</v>
      </c>
      <c r="D2407" s="1" t="s">
        <v>176</v>
      </c>
      <c r="E2407" s="21" t="s">
        <v>4776</v>
      </c>
      <c r="F2407" s="1">
        <v>1</v>
      </c>
      <c r="G2407" s="1">
        <v>1</v>
      </c>
      <c r="H2407" s="1">
        <v>238</v>
      </c>
      <c r="I2407" s="1">
        <v>400</v>
      </c>
      <c r="J2407" s="1">
        <v>100</v>
      </c>
      <c r="K2407" s="72" t="s">
        <v>6455</v>
      </c>
      <c r="L2407" s="81"/>
      <c r="M2407" s="78"/>
    </row>
    <row r="2408" spans="1:13">
      <c r="A2408" s="1">
        <v>100014759</v>
      </c>
      <c r="B2408" s="1" t="s">
        <v>587</v>
      </c>
      <c r="C2408" s="1" t="s">
        <v>4778</v>
      </c>
      <c r="D2408" s="1" t="s">
        <v>12</v>
      </c>
      <c r="E2408" s="21" t="s">
        <v>4777</v>
      </c>
      <c r="F2408" s="1">
        <v>1</v>
      </c>
      <c r="G2408" s="1">
        <v>1</v>
      </c>
      <c r="H2408" s="1">
        <v>863</v>
      </c>
      <c r="I2408" s="1">
        <v>800</v>
      </c>
      <c r="J2408" s="1">
        <v>200</v>
      </c>
      <c r="K2408" s="72" t="s">
        <v>6053</v>
      </c>
      <c r="L2408" s="81"/>
      <c r="M2408" s="78"/>
    </row>
    <row r="2409" spans="1:13">
      <c r="A2409" s="1">
        <v>100014763</v>
      </c>
      <c r="B2409" s="1" t="s">
        <v>587</v>
      </c>
      <c r="C2409" s="1" t="s">
        <v>4778</v>
      </c>
      <c r="D2409" s="1" t="s">
        <v>2965</v>
      </c>
      <c r="E2409" s="21" t="s">
        <v>4779</v>
      </c>
      <c r="F2409" s="1">
        <v>1</v>
      </c>
      <c r="G2409" s="1">
        <v>1</v>
      </c>
      <c r="H2409" s="1">
        <v>10</v>
      </c>
      <c r="I2409" s="1">
        <v>100</v>
      </c>
      <c r="J2409" s="1">
        <v>25</v>
      </c>
      <c r="K2409" s="72" t="s">
        <v>6455</v>
      </c>
      <c r="L2409" s="81"/>
      <c r="M2409" s="78"/>
    </row>
    <row r="2410" spans="1:13">
      <c r="A2410" s="1">
        <v>100014765</v>
      </c>
      <c r="B2410" s="1" t="s">
        <v>587</v>
      </c>
      <c r="C2410" s="1" t="s">
        <v>4778</v>
      </c>
      <c r="D2410" s="1" t="s">
        <v>4781</v>
      </c>
      <c r="E2410" s="21" t="s">
        <v>4779</v>
      </c>
      <c r="F2410" s="1">
        <v>1</v>
      </c>
      <c r="G2410" s="1">
        <v>1</v>
      </c>
      <c r="H2410" s="1">
        <v>60</v>
      </c>
      <c r="I2410" s="1">
        <v>230</v>
      </c>
      <c r="J2410" s="1">
        <v>60</v>
      </c>
      <c r="K2410" s="72" t="s">
        <v>6455</v>
      </c>
      <c r="L2410" s="81"/>
      <c r="M2410" s="78"/>
    </row>
    <row r="2411" spans="1:13">
      <c r="A2411" s="1">
        <v>100014790</v>
      </c>
      <c r="B2411" s="1" t="s">
        <v>587</v>
      </c>
      <c r="C2411" s="1" t="s">
        <v>4778</v>
      </c>
      <c r="D2411" s="1" t="s">
        <v>12</v>
      </c>
      <c r="E2411" s="21" t="s">
        <v>4785</v>
      </c>
      <c r="F2411" s="1">
        <v>1</v>
      </c>
      <c r="G2411" s="1">
        <v>1</v>
      </c>
      <c r="H2411" s="1">
        <v>578</v>
      </c>
      <c r="I2411" s="1">
        <v>570</v>
      </c>
      <c r="J2411" s="1">
        <v>140</v>
      </c>
      <c r="K2411" s="72" t="s">
        <v>6455</v>
      </c>
      <c r="L2411" s="81"/>
      <c r="M2411" s="78"/>
    </row>
    <row r="2412" spans="1:13">
      <c r="A2412" s="1">
        <v>100014796</v>
      </c>
      <c r="B2412" s="1" t="s">
        <v>587</v>
      </c>
      <c r="C2412" s="1" t="s">
        <v>4778</v>
      </c>
      <c r="D2412" s="1" t="s">
        <v>4786</v>
      </c>
      <c r="E2412" s="21" t="s">
        <v>4787</v>
      </c>
      <c r="F2412" s="1">
        <v>1</v>
      </c>
      <c r="G2412" s="1">
        <v>1</v>
      </c>
      <c r="H2412" s="1">
        <v>546</v>
      </c>
      <c r="I2412" s="1">
        <v>570</v>
      </c>
      <c r="J2412" s="1">
        <v>140</v>
      </c>
      <c r="K2412" s="72" t="s">
        <v>6455</v>
      </c>
      <c r="L2412" s="81"/>
      <c r="M2412" s="78"/>
    </row>
    <row r="2413" spans="1:13">
      <c r="A2413" s="1">
        <v>100014799</v>
      </c>
      <c r="B2413" s="1" t="s">
        <v>587</v>
      </c>
      <c r="C2413" s="1" t="s">
        <v>4778</v>
      </c>
      <c r="D2413" s="1" t="s">
        <v>12</v>
      </c>
      <c r="E2413" s="21" t="s">
        <v>4788</v>
      </c>
      <c r="F2413" s="1">
        <v>1</v>
      </c>
      <c r="G2413" s="1">
        <v>1</v>
      </c>
      <c r="H2413" s="1">
        <v>661</v>
      </c>
      <c r="I2413" s="1">
        <v>570</v>
      </c>
      <c r="J2413" s="1">
        <v>140</v>
      </c>
      <c r="K2413" s="72" t="s">
        <v>6455</v>
      </c>
      <c r="L2413" s="81"/>
      <c r="M2413" s="78"/>
    </row>
    <row r="2414" spans="1:13">
      <c r="A2414" s="1">
        <v>100014803</v>
      </c>
      <c r="B2414" s="1" t="s">
        <v>587</v>
      </c>
      <c r="C2414" s="1" t="s">
        <v>4778</v>
      </c>
      <c r="D2414" s="1" t="s">
        <v>12</v>
      </c>
      <c r="E2414" s="21" t="s">
        <v>4789</v>
      </c>
      <c r="F2414" s="1">
        <v>1</v>
      </c>
      <c r="G2414" s="1">
        <v>1</v>
      </c>
      <c r="H2414" s="1">
        <v>266</v>
      </c>
      <c r="I2414" s="1">
        <v>400</v>
      </c>
      <c r="J2414" s="1">
        <v>100</v>
      </c>
      <c r="K2414" s="72" t="s">
        <v>6455</v>
      </c>
      <c r="L2414" s="81"/>
      <c r="M2414" s="78"/>
    </row>
    <row r="2415" spans="1:13">
      <c r="A2415" s="1">
        <v>100014813</v>
      </c>
      <c r="B2415" s="1" t="s">
        <v>587</v>
      </c>
      <c r="C2415" s="1" t="s">
        <v>4778</v>
      </c>
      <c r="D2415" s="1" t="s">
        <v>12</v>
      </c>
      <c r="E2415" s="21" t="s">
        <v>4790</v>
      </c>
      <c r="F2415" s="1">
        <v>1</v>
      </c>
      <c r="G2415" s="1">
        <v>1</v>
      </c>
      <c r="H2415" s="1">
        <v>463</v>
      </c>
      <c r="I2415" s="1">
        <v>470</v>
      </c>
      <c r="J2415" s="1">
        <v>120</v>
      </c>
      <c r="K2415" s="72" t="s">
        <v>6455</v>
      </c>
      <c r="L2415" s="81"/>
      <c r="M2415" s="78"/>
    </row>
    <row r="2416" spans="1:13">
      <c r="A2416" s="1">
        <v>100014817</v>
      </c>
      <c r="B2416" s="1" t="s">
        <v>587</v>
      </c>
      <c r="C2416" s="1" t="s">
        <v>4778</v>
      </c>
      <c r="D2416" s="1" t="s">
        <v>4791</v>
      </c>
      <c r="E2416" s="21" t="s">
        <v>5437</v>
      </c>
      <c r="F2416" s="1">
        <v>3</v>
      </c>
      <c r="G2416" s="1">
        <v>1</v>
      </c>
      <c r="H2416" s="1">
        <v>398</v>
      </c>
      <c r="I2416" s="1">
        <v>800</v>
      </c>
      <c r="J2416" s="1">
        <v>200</v>
      </c>
      <c r="K2416" s="72" t="s">
        <v>6053</v>
      </c>
      <c r="L2416" s="81"/>
      <c r="M2416" s="78"/>
    </row>
    <row r="2417" spans="1:13">
      <c r="A2417" s="1">
        <v>100014817</v>
      </c>
      <c r="B2417" s="1" t="s">
        <v>587</v>
      </c>
      <c r="C2417" s="1" t="s">
        <v>4778</v>
      </c>
      <c r="D2417" s="1" t="s">
        <v>4791</v>
      </c>
      <c r="E2417" s="21" t="s">
        <v>5396</v>
      </c>
      <c r="F2417" s="1">
        <v>3</v>
      </c>
      <c r="G2417" s="1">
        <v>1</v>
      </c>
      <c r="H2417" s="1">
        <v>34</v>
      </c>
      <c r="I2417" s="1">
        <v>800</v>
      </c>
      <c r="J2417" s="1">
        <v>200</v>
      </c>
      <c r="K2417" s="72" t="s">
        <v>6053</v>
      </c>
      <c r="L2417" s="81"/>
      <c r="M2417" s="78"/>
    </row>
    <row r="2418" spans="1:13">
      <c r="A2418" s="1">
        <v>100014817</v>
      </c>
      <c r="B2418" s="1" t="s">
        <v>587</v>
      </c>
      <c r="C2418" s="1" t="s">
        <v>4778</v>
      </c>
      <c r="D2418" s="1" t="s">
        <v>4791</v>
      </c>
      <c r="E2418" s="21" t="s">
        <v>4792</v>
      </c>
      <c r="F2418" s="1">
        <v>3</v>
      </c>
      <c r="G2418" s="1">
        <v>1</v>
      </c>
      <c r="H2418" s="1">
        <v>65</v>
      </c>
      <c r="I2418" s="1">
        <v>800</v>
      </c>
      <c r="J2418" s="1">
        <v>200</v>
      </c>
      <c r="K2418" s="72" t="s">
        <v>6053</v>
      </c>
      <c r="L2418" s="81"/>
      <c r="M2418" s="78"/>
    </row>
    <row r="2419" spans="1:13">
      <c r="A2419" s="1">
        <v>100014821</v>
      </c>
      <c r="B2419" s="1" t="s">
        <v>587</v>
      </c>
      <c r="C2419" s="1" t="s">
        <v>4778</v>
      </c>
      <c r="D2419" s="1" t="s">
        <v>12</v>
      </c>
      <c r="E2419" s="21" t="s">
        <v>4793</v>
      </c>
      <c r="F2419" s="1">
        <v>2</v>
      </c>
      <c r="G2419" s="1">
        <v>1</v>
      </c>
      <c r="H2419" s="1">
        <v>687</v>
      </c>
      <c r="I2419" s="1">
        <v>570</v>
      </c>
      <c r="J2419" s="1">
        <v>140</v>
      </c>
      <c r="K2419" s="72" t="s">
        <v>6455</v>
      </c>
      <c r="L2419" s="81"/>
      <c r="M2419" s="78"/>
    </row>
    <row r="2420" spans="1:13">
      <c r="A2420" s="1">
        <v>100014821</v>
      </c>
      <c r="B2420" s="1" t="s">
        <v>587</v>
      </c>
      <c r="C2420" s="1" t="s">
        <v>4778</v>
      </c>
      <c r="D2420" s="1" t="s">
        <v>12</v>
      </c>
      <c r="E2420" s="21" t="s">
        <v>5557</v>
      </c>
      <c r="F2420" s="1">
        <v>2</v>
      </c>
      <c r="G2420" s="1">
        <v>1</v>
      </c>
      <c r="H2420" s="1">
        <v>44</v>
      </c>
      <c r="I2420" s="1">
        <v>500</v>
      </c>
      <c r="J2420" s="1">
        <v>125</v>
      </c>
      <c r="K2420" s="72" t="s">
        <v>6053</v>
      </c>
      <c r="L2420" s="81"/>
      <c r="M2420" s="78"/>
    </row>
    <row r="2421" spans="1:13">
      <c r="A2421" s="1">
        <v>100014824</v>
      </c>
      <c r="B2421" s="1" t="s">
        <v>587</v>
      </c>
      <c r="C2421" s="1" t="s">
        <v>4778</v>
      </c>
      <c r="D2421" s="1" t="s">
        <v>4794</v>
      </c>
      <c r="E2421" s="21" t="s">
        <v>4795</v>
      </c>
      <c r="F2421" s="1">
        <v>1</v>
      </c>
      <c r="G2421" s="1">
        <v>1</v>
      </c>
      <c r="H2421" s="1">
        <v>785</v>
      </c>
      <c r="I2421" s="1">
        <v>800</v>
      </c>
      <c r="J2421" s="1">
        <v>200</v>
      </c>
      <c r="K2421" s="72" t="s">
        <v>6053</v>
      </c>
      <c r="L2421" s="81"/>
      <c r="M2421" s="78"/>
    </row>
    <row r="2422" spans="1:13">
      <c r="A2422" s="1">
        <v>100014831</v>
      </c>
      <c r="B2422" s="1" t="s">
        <v>587</v>
      </c>
      <c r="C2422" s="1" t="s">
        <v>4778</v>
      </c>
      <c r="D2422" s="1" t="s">
        <v>46</v>
      </c>
      <c r="E2422" s="21" t="s">
        <v>4796</v>
      </c>
      <c r="F2422" s="1">
        <v>1</v>
      </c>
      <c r="G2422" s="1">
        <v>1</v>
      </c>
      <c r="H2422" s="1">
        <v>67</v>
      </c>
      <c r="I2422" s="1">
        <v>230</v>
      </c>
      <c r="J2422" s="1">
        <v>60</v>
      </c>
      <c r="K2422" s="72" t="s">
        <v>6455</v>
      </c>
      <c r="L2422" s="81"/>
      <c r="M2422" s="78"/>
    </row>
    <row r="2423" spans="1:13">
      <c r="A2423" s="1">
        <v>100014838</v>
      </c>
      <c r="B2423" s="1" t="s">
        <v>587</v>
      </c>
      <c r="C2423" s="1" t="s">
        <v>4778</v>
      </c>
      <c r="D2423" s="1" t="s">
        <v>171</v>
      </c>
      <c r="E2423" s="21" t="s">
        <v>4797</v>
      </c>
      <c r="F2423" s="1">
        <v>1</v>
      </c>
      <c r="G2423" s="1">
        <v>1</v>
      </c>
      <c r="H2423" s="1">
        <v>215</v>
      </c>
      <c r="I2423" s="1">
        <v>400</v>
      </c>
      <c r="J2423" s="1">
        <v>100</v>
      </c>
      <c r="K2423" s="72" t="s">
        <v>6455</v>
      </c>
      <c r="L2423" s="81"/>
      <c r="M2423" s="78"/>
    </row>
    <row r="2424" spans="1:13">
      <c r="A2424" s="1">
        <v>100014840</v>
      </c>
      <c r="B2424" s="1" t="s">
        <v>587</v>
      </c>
      <c r="C2424" s="1" t="s">
        <v>4778</v>
      </c>
      <c r="D2424" s="1" t="s">
        <v>12</v>
      </c>
      <c r="E2424" s="21" t="s">
        <v>4799</v>
      </c>
      <c r="F2424" s="1">
        <v>1</v>
      </c>
      <c r="G2424" s="1">
        <v>1</v>
      </c>
      <c r="H2424" s="1">
        <v>685</v>
      </c>
      <c r="I2424" s="1">
        <v>570</v>
      </c>
      <c r="J2424" s="1">
        <v>140</v>
      </c>
      <c r="K2424" s="72" t="s">
        <v>6455</v>
      </c>
      <c r="L2424" s="81"/>
      <c r="M2424" s="78"/>
    </row>
    <row r="2425" spans="1:13">
      <c r="A2425" s="1">
        <v>100014844</v>
      </c>
      <c r="B2425" s="1" t="s">
        <v>587</v>
      </c>
      <c r="C2425" s="1" t="s">
        <v>4778</v>
      </c>
      <c r="D2425" s="1" t="s">
        <v>12</v>
      </c>
      <c r="E2425" s="21" t="s">
        <v>4800</v>
      </c>
      <c r="F2425" s="1">
        <v>1</v>
      </c>
      <c r="G2425" s="1">
        <v>1</v>
      </c>
      <c r="H2425" s="1">
        <v>643</v>
      </c>
      <c r="I2425" s="1">
        <v>570</v>
      </c>
      <c r="J2425" s="1">
        <v>140</v>
      </c>
      <c r="K2425" s="72" t="s">
        <v>6455</v>
      </c>
      <c r="L2425" s="81"/>
      <c r="M2425" s="78"/>
    </row>
    <row r="2426" spans="1:13">
      <c r="A2426" s="1">
        <v>100014863</v>
      </c>
      <c r="B2426" s="1" t="s">
        <v>587</v>
      </c>
      <c r="C2426" s="1" t="s">
        <v>4778</v>
      </c>
      <c r="D2426" s="1" t="s">
        <v>4801</v>
      </c>
      <c r="E2426" s="21" t="s">
        <v>4802</v>
      </c>
      <c r="F2426" s="1">
        <v>1</v>
      </c>
      <c r="G2426" s="1">
        <v>1</v>
      </c>
      <c r="H2426" s="1">
        <v>213</v>
      </c>
      <c r="I2426" s="1">
        <v>400</v>
      </c>
      <c r="J2426" s="1">
        <v>100</v>
      </c>
      <c r="K2426" s="72" t="s">
        <v>6455</v>
      </c>
      <c r="L2426" s="81"/>
      <c r="M2426" s="78"/>
    </row>
    <row r="2427" spans="1:13">
      <c r="A2427" s="1">
        <v>100014867</v>
      </c>
      <c r="B2427" s="1" t="s">
        <v>587</v>
      </c>
      <c r="C2427" s="1" t="s">
        <v>4778</v>
      </c>
      <c r="D2427" s="1" t="s">
        <v>12</v>
      </c>
      <c r="E2427" s="21" t="s">
        <v>4804</v>
      </c>
      <c r="F2427" s="1">
        <v>1</v>
      </c>
      <c r="G2427" s="1">
        <v>1</v>
      </c>
      <c r="H2427" s="1">
        <v>479</v>
      </c>
      <c r="I2427" s="1">
        <v>470</v>
      </c>
      <c r="J2427" s="1">
        <v>120</v>
      </c>
      <c r="K2427" s="72" t="s">
        <v>6455</v>
      </c>
      <c r="L2427" s="81"/>
      <c r="M2427" s="78"/>
    </row>
    <row r="2428" spans="1:13">
      <c r="A2428" s="1">
        <v>100014879</v>
      </c>
      <c r="B2428" s="1" t="s">
        <v>587</v>
      </c>
      <c r="C2428" s="1" t="s">
        <v>4778</v>
      </c>
      <c r="D2428" s="1" t="s">
        <v>150</v>
      </c>
      <c r="E2428" s="21" t="s">
        <v>5979</v>
      </c>
      <c r="F2428" s="1">
        <v>2</v>
      </c>
      <c r="G2428" s="1">
        <v>1</v>
      </c>
      <c r="H2428" s="1">
        <v>15</v>
      </c>
      <c r="I2428" s="1">
        <v>100</v>
      </c>
      <c r="J2428" s="1">
        <v>25</v>
      </c>
      <c r="K2428" s="72" t="s">
        <v>6455</v>
      </c>
      <c r="L2428" s="81"/>
      <c r="M2428" s="78"/>
    </row>
    <row r="2429" spans="1:13">
      <c r="A2429" s="1">
        <v>100014879</v>
      </c>
      <c r="B2429" s="1" t="s">
        <v>587</v>
      </c>
      <c r="C2429" s="1" t="s">
        <v>4778</v>
      </c>
      <c r="D2429" s="1" t="s">
        <v>150</v>
      </c>
      <c r="E2429" s="21" t="s">
        <v>4805</v>
      </c>
      <c r="F2429" s="1">
        <v>2</v>
      </c>
      <c r="G2429" s="1">
        <v>1</v>
      </c>
      <c r="H2429" s="1">
        <v>159</v>
      </c>
      <c r="I2429" s="1">
        <v>280</v>
      </c>
      <c r="J2429" s="1">
        <v>70</v>
      </c>
      <c r="K2429" s="72" t="s">
        <v>6455</v>
      </c>
      <c r="L2429" s="81"/>
      <c r="M2429" s="78"/>
    </row>
    <row r="2430" spans="1:13">
      <c r="A2430" s="1">
        <v>100014881</v>
      </c>
      <c r="B2430" s="1" t="s">
        <v>587</v>
      </c>
      <c r="C2430" s="1" t="s">
        <v>4778</v>
      </c>
      <c r="D2430" s="1" t="s">
        <v>12</v>
      </c>
      <c r="E2430" s="21" t="s">
        <v>4807</v>
      </c>
      <c r="F2430" s="1">
        <v>1</v>
      </c>
      <c r="G2430" s="1">
        <v>1</v>
      </c>
      <c r="H2430" s="1">
        <v>639</v>
      </c>
      <c r="I2430" s="1">
        <v>570</v>
      </c>
      <c r="J2430" s="1">
        <v>140</v>
      </c>
      <c r="K2430" s="72" t="s">
        <v>6455</v>
      </c>
      <c r="L2430" s="81"/>
      <c r="M2430" s="78"/>
    </row>
    <row r="2431" spans="1:13">
      <c r="A2431" s="1">
        <v>100014886</v>
      </c>
      <c r="B2431" s="1" t="s">
        <v>587</v>
      </c>
      <c r="C2431" s="1" t="s">
        <v>4778</v>
      </c>
      <c r="D2431" s="1" t="s">
        <v>18</v>
      </c>
      <c r="E2431" s="21" t="s">
        <v>4808</v>
      </c>
      <c r="F2431" s="1">
        <v>1</v>
      </c>
      <c r="G2431" s="1">
        <v>1</v>
      </c>
      <c r="H2431" s="1">
        <v>619</v>
      </c>
      <c r="I2431" s="1">
        <v>570</v>
      </c>
      <c r="J2431" s="1">
        <v>140</v>
      </c>
      <c r="K2431" s="72" t="s">
        <v>6455</v>
      </c>
      <c r="L2431" s="81"/>
      <c r="M2431" s="78"/>
    </row>
    <row r="2432" spans="1:13">
      <c r="A2432" s="1">
        <v>100014889</v>
      </c>
      <c r="B2432" s="1" t="s">
        <v>587</v>
      </c>
      <c r="C2432" s="1" t="s">
        <v>4778</v>
      </c>
      <c r="D2432" s="1" t="s">
        <v>2641</v>
      </c>
      <c r="E2432" s="21" t="s">
        <v>5446</v>
      </c>
      <c r="F2432" s="1">
        <v>2</v>
      </c>
      <c r="G2432" s="1">
        <v>1</v>
      </c>
      <c r="H2432" s="1">
        <v>10</v>
      </c>
      <c r="I2432" s="1">
        <v>100</v>
      </c>
      <c r="J2432" s="1">
        <v>25</v>
      </c>
      <c r="K2432" s="72" t="s">
        <v>6455</v>
      </c>
      <c r="L2432" s="81"/>
      <c r="M2432" s="78"/>
    </row>
    <row r="2433" spans="1:13">
      <c r="A2433" s="1">
        <v>100014889</v>
      </c>
      <c r="B2433" s="1" t="s">
        <v>587</v>
      </c>
      <c r="C2433" s="1" t="s">
        <v>4778</v>
      </c>
      <c r="D2433" s="1" t="s">
        <v>2641</v>
      </c>
      <c r="E2433" s="21" t="s">
        <v>4809</v>
      </c>
      <c r="F2433" s="1">
        <v>2</v>
      </c>
      <c r="G2433" s="1">
        <v>1</v>
      </c>
      <c r="H2433" s="1">
        <v>99</v>
      </c>
      <c r="I2433" s="1">
        <v>230</v>
      </c>
      <c r="J2433" s="1">
        <v>60</v>
      </c>
      <c r="K2433" s="72" t="s">
        <v>6455</v>
      </c>
      <c r="L2433" s="81"/>
      <c r="M2433" s="78"/>
    </row>
    <row r="2434" spans="1:13">
      <c r="A2434" s="1">
        <v>100014891</v>
      </c>
      <c r="B2434" s="1" t="s">
        <v>587</v>
      </c>
      <c r="C2434" s="1" t="s">
        <v>4778</v>
      </c>
      <c r="D2434" s="1" t="s">
        <v>97</v>
      </c>
      <c r="E2434" s="21" t="s">
        <v>4805</v>
      </c>
      <c r="F2434" s="1">
        <v>1</v>
      </c>
      <c r="G2434" s="1">
        <v>1</v>
      </c>
      <c r="H2434" s="1">
        <v>425</v>
      </c>
      <c r="I2434" s="1">
        <v>470</v>
      </c>
      <c r="J2434" s="1">
        <v>120</v>
      </c>
      <c r="K2434" s="72" t="s">
        <v>6455</v>
      </c>
      <c r="L2434" s="81"/>
      <c r="M2434" s="78"/>
    </row>
    <row r="2435" spans="1:13">
      <c r="A2435" s="1">
        <v>100014896</v>
      </c>
      <c r="B2435" s="1" t="s">
        <v>587</v>
      </c>
      <c r="C2435" s="1" t="s">
        <v>4778</v>
      </c>
      <c r="D2435" s="1" t="s">
        <v>150</v>
      </c>
      <c r="E2435" s="21" t="s">
        <v>4810</v>
      </c>
      <c r="F2435" s="1">
        <v>1</v>
      </c>
      <c r="G2435" s="1">
        <v>1</v>
      </c>
      <c r="H2435" s="1">
        <v>148</v>
      </c>
      <c r="I2435" s="1">
        <v>280</v>
      </c>
      <c r="J2435" s="1">
        <v>70</v>
      </c>
      <c r="K2435" s="72" t="s">
        <v>6455</v>
      </c>
      <c r="L2435" s="81"/>
      <c r="M2435" s="78"/>
    </row>
    <row r="2436" spans="1:13">
      <c r="A2436" s="1">
        <v>100014897</v>
      </c>
      <c r="B2436" s="1" t="s">
        <v>587</v>
      </c>
      <c r="C2436" s="1" t="s">
        <v>4778</v>
      </c>
      <c r="D2436" s="1" t="s">
        <v>12</v>
      </c>
      <c r="E2436" s="21" t="s">
        <v>4810</v>
      </c>
      <c r="F2436" s="1">
        <v>1</v>
      </c>
      <c r="G2436" s="1">
        <v>1</v>
      </c>
      <c r="H2436" s="1">
        <v>151</v>
      </c>
      <c r="I2436" s="1">
        <v>280</v>
      </c>
      <c r="J2436" s="1">
        <v>70</v>
      </c>
      <c r="K2436" s="72" t="s">
        <v>6455</v>
      </c>
      <c r="L2436" s="81"/>
      <c r="M2436" s="78"/>
    </row>
    <row r="2437" spans="1:13">
      <c r="A2437" s="1">
        <v>100014904</v>
      </c>
      <c r="B2437" s="1" t="s">
        <v>587</v>
      </c>
      <c r="C2437" s="1" t="s">
        <v>4814</v>
      </c>
      <c r="D2437" s="1" t="s">
        <v>4812</v>
      </c>
      <c r="E2437" s="21" t="s">
        <v>4813</v>
      </c>
      <c r="F2437" s="1">
        <v>1</v>
      </c>
      <c r="G2437" s="1">
        <v>1</v>
      </c>
      <c r="H2437" s="1">
        <v>382</v>
      </c>
      <c r="I2437" s="1">
        <v>470</v>
      </c>
      <c r="J2437" s="1">
        <v>120</v>
      </c>
      <c r="K2437" s="72" t="s">
        <v>6455</v>
      </c>
      <c r="L2437" s="81"/>
      <c r="M2437" s="78"/>
    </row>
    <row r="2438" spans="1:13">
      <c r="A2438" s="1">
        <v>100014909</v>
      </c>
      <c r="B2438" s="1" t="s">
        <v>587</v>
      </c>
      <c r="C2438" s="1" t="s">
        <v>4814</v>
      </c>
      <c r="D2438" s="1" t="s">
        <v>12</v>
      </c>
      <c r="E2438" s="21" t="s">
        <v>4815</v>
      </c>
      <c r="F2438" s="1">
        <v>1</v>
      </c>
      <c r="G2438" s="1">
        <v>1</v>
      </c>
      <c r="H2438" s="1">
        <v>534</v>
      </c>
      <c r="I2438" s="1">
        <v>570</v>
      </c>
      <c r="J2438" s="1">
        <v>140</v>
      </c>
      <c r="K2438" s="72" t="s">
        <v>6455</v>
      </c>
      <c r="L2438" s="81"/>
      <c r="M2438" s="78"/>
    </row>
    <row r="2439" spans="1:13">
      <c r="A2439" s="1">
        <v>100014912</v>
      </c>
      <c r="B2439" s="1" t="s">
        <v>587</v>
      </c>
      <c r="C2439" s="1" t="s">
        <v>4814</v>
      </c>
      <c r="D2439" s="1" t="s">
        <v>4816</v>
      </c>
      <c r="E2439" s="21" t="s">
        <v>4817</v>
      </c>
      <c r="F2439" s="1">
        <v>1</v>
      </c>
      <c r="G2439" s="1">
        <v>1</v>
      </c>
      <c r="H2439" s="1">
        <v>519</v>
      </c>
      <c r="I2439" s="1">
        <v>800</v>
      </c>
      <c r="J2439" s="1">
        <v>200</v>
      </c>
      <c r="K2439" s="72" t="s">
        <v>6053</v>
      </c>
      <c r="L2439" s="81"/>
      <c r="M2439" s="78"/>
    </row>
    <row r="2440" spans="1:13">
      <c r="A2440" s="1">
        <v>100014917</v>
      </c>
      <c r="B2440" s="1" t="s">
        <v>587</v>
      </c>
      <c r="C2440" s="1" t="s">
        <v>586</v>
      </c>
      <c r="D2440" s="1" t="s">
        <v>153</v>
      </c>
      <c r="E2440" s="21" t="s">
        <v>5414</v>
      </c>
      <c r="F2440" s="1">
        <v>2</v>
      </c>
      <c r="G2440" s="1">
        <v>1</v>
      </c>
      <c r="H2440" s="1">
        <v>10</v>
      </c>
      <c r="I2440" s="1">
        <v>100</v>
      </c>
      <c r="J2440" s="1">
        <v>25</v>
      </c>
      <c r="K2440" s="72" t="s">
        <v>6455</v>
      </c>
      <c r="L2440" s="81"/>
      <c r="M2440" s="78"/>
    </row>
    <row r="2441" spans="1:13">
      <c r="A2441" s="1">
        <v>100014917</v>
      </c>
      <c r="B2441" s="1" t="s">
        <v>587</v>
      </c>
      <c r="C2441" s="1" t="s">
        <v>586</v>
      </c>
      <c r="D2441" s="1" t="s">
        <v>153</v>
      </c>
      <c r="E2441" s="21" t="s">
        <v>4818</v>
      </c>
      <c r="F2441" s="1">
        <v>2</v>
      </c>
      <c r="G2441" s="1">
        <v>1</v>
      </c>
      <c r="H2441" s="1">
        <v>385</v>
      </c>
      <c r="I2441" s="1">
        <v>470</v>
      </c>
      <c r="J2441" s="1">
        <v>120</v>
      </c>
      <c r="K2441" s="72" t="s">
        <v>6455</v>
      </c>
      <c r="L2441" s="81"/>
      <c r="M2441" s="78"/>
    </row>
    <row r="2442" spans="1:13">
      <c r="A2442" s="1">
        <v>100014920</v>
      </c>
      <c r="B2442" s="1" t="s">
        <v>587</v>
      </c>
      <c r="C2442" s="1" t="s">
        <v>4814</v>
      </c>
      <c r="D2442" s="1" t="s">
        <v>12</v>
      </c>
      <c r="E2442" s="21" t="s">
        <v>4820</v>
      </c>
      <c r="F2442" s="1">
        <v>1</v>
      </c>
      <c r="G2442" s="1">
        <v>1</v>
      </c>
      <c r="H2442" s="1">
        <v>681</v>
      </c>
      <c r="I2442" s="1">
        <v>570</v>
      </c>
      <c r="J2442" s="1">
        <v>140</v>
      </c>
      <c r="K2442" s="72" t="s">
        <v>6455</v>
      </c>
      <c r="L2442" s="81"/>
      <c r="M2442" s="78"/>
    </row>
    <row r="2443" spans="1:13">
      <c r="A2443" s="1">
        <v>100014923</v>
      </c>
      <c r="B2443" s="1" t="s">
        <v>587</v>
      </c>
      <c r="C2443" s="1" t="s">
        <v>4814</v>
      </c>
      <c r="D2443" s="1" t="s">
        <v>12</v>
      </c>
      <c r="E2443" s="21" t="s">
        <v>4821</v>
      </c>
      <c r="F2443" s="1">
        <v>1</v>
      </c>
      <c r="G2443" s="1">
        <v>1</v>
      </c>
      <c r="H2443" s="1">
        <v>582</v>
      </c>
      <c r="I2443" s="1">
        <v>570</v>
      </c>
      <c r="J2443" s="1">
        <v>140</v>
      </c>
      <c r="K2443" s="72" t="s">
        <v>6455</v>
      </c>
      <c r="L2443" s="81"/>
      <c r="M2443" s="78"/>
    </row>
    <row r="2444" spans="1:13">
      <c r="A2444" s="1">
        <v>100014932</v>
      </c>
      <c r="B2444" s="1" t="s">
        <v>587</v>
      </c>
      <c r="C2444" s="1" t="s">
        <v>4814</v>
      </c>
      <c r="D2444" s="1" t="s">
        <v>4822</v>
      </c>
      <c r="E2444" s="21" t="s">
        <v>4823</v>
      </c>
      <c r="F2444" s="1">
        <v>1</v>
      </c>
      <c r="G2444" s="1">
        <v>1</v>
      </c>
      <c r="H2444" s="1">
        <v>626</v>
      </c>
      <c r="I2444" s="1">
        <v>570</v>
      </c>
      <c r="J2444" s="1">
        <v>140</v>
      </c>
      <c r="K2444" s="72" t="s">
        <v>6455</v>
      </c>
      <c r="L2444" s="81"/>
      <c r="M2444" s="78"/>
    </row>
    <row r="2445" spans="1:13">
      <c r="A2445" s="1">
        <v>100014938</v>
      </c>
      <c r="B2445" s="1" t="s">
        <v>587</v>
      </c>
      <c r="C2445" s="1" t="s">
        <v>4814</v>
      </c>
      <c r="D2445" s="1" t="s">
        <v>12</v>
      </c>
      <c r="E2445" s="21" t="s">
        <v>4824</v>
      </c>
      <c r="F2445" s="1">
        <v>1</v>
      </c>
      <c r="G2445" s="1">
        <v>1</v>
      </c>
      <c r="H2445" s="1">
        <v>310</v>
      </c>
      <c r="I2445" s="1">
        <v>470</v>
      </c>
      <c r="J2445" s="1">
        <v>120</v>
      </c>
      <c r="K2445" s="72" t="s">
        <v>6455</v>
      </c>
      <c r="L2445" s="81"/>
      <c r="M2445" s="78"/>
    </row>
    <row r="2446" spans="1:13">
      <c r="A2446" s="1">
        <v>100014940</v>
      </c>
      <c r="B2446" s="1" t="s">
        <v>587</v>
      </c>
      <c r="C2446" s="1" t="s">
        <v>4814</v>
      </c>
      <c r="D2446" s="1" t="s">
        <v>4825</v>
      </c>
      <c r="E2446" s="21" t="s">
        <v>4824</v>
      </c>
      <c r="F2446" s="1">
        <v>1</v>
      </c>
      <c r="G2446" s="1">
        <v>1</v>
      </c>
      <c r="H2446" s="1">
        <v>316</v>
      </c>
      <c r="I2446" s="1">
        <v>800</v>
      </c>
      <c r="J2446" s="1">
        <v>200</v>
      </c>
      <c r="K2446" s="72" t="s">
        <v>6053</v>
      </c>
      <c r="L2446" s="81"/>
      <c r="M2446" s="78"/>
    </row>
    <row r="2447" spans="1:13">
      <c r="A2447" s="1">
        <v>100014955</v>
      </c>
      <c r="B2447" s="1" t="s">
        <v>587</v>
      </c>
      <c r="C2447" s="1" t="s">
        <v>586</v>
      </c>
      <c r="D2447" s="1" t="s">
        <v>12</v>
      </c>
      <c r="E2447" s="21" t="s">
        <v>4827</v>
      </c>
      <c r="F2447" s="1">
        <v>1</v>
      </c>
      <c r="G2447" s="1">
        <v>1</v>
      </c>
      <c r="H2447" s="1">
        <v>350</v>
      </c>
      <c r="I2447" s="1">
        <v>470</v>
      </c>
      <c r="J2447" s="1">
        <v>120</v>
      </c>
      <c r="K2447" s="72" t="s">
        <v>6455</v>
      </c>
      <c r="L2447" s="81"/>
      <c r="M2447" s="78"/>
    </row>
    <row r="2448" spans="1:13">
      <c r="A2448" s="1">
        <v>100014960</v>
      </c>
      <c r="B2448" s="1" t="s">
        <v>587</v>
      </c>
      <c r="C2448" s="1" t="s">
        <v>586</v>
      </c>
      <c r="D2448" s="1" t="s">
        <v>1910</v>
      </c>
      <c r="E2448" s="21" t="s">
        <v>4828</v>
      </c>
      <c r="F2448" s="1">
        <v>1</v>
      </c>
      <c r="G2448" s="1">
        <v>1</v>
      </c>
      <c r="H2448" s="1">
        <v>346</v>
      </c>
      <c r="I2448" s="1">
        <v>470</v>
      </c>
      <c r="J2448" s="1">
        <v>120</v>
      </c>
      <c r="K2448" s="72" t="s">
        <v>6455</v>
      </c>
      <c r="L2448" s="81"/>
      <c r="M2448" s="78"/>
    </row>
    <row r="2449" spans="1:13">
      <c r="A2449" s="1">
        <v>100014962</v>
      </c>
      <c r="B2449" s="1" t="s">
        <v>587</v>
      </c>
      <c r="C2449" s="1" t="s">
        <v>586</v>
      </c>
      <c r="D2449" s="1" t="s">
        <v>191</v>
      </c>
      <c r="E2449" s="21" t="s">
        <v>4830</v>
      </c>
      <c r="F2449" s="1">
        <v>1</v>
      </c>
      <c r="G2449" s="1">
        <v>2</v>
      </c>
      <c r="H2449" s="1">
        <v>54</v>
      </c>
      <c r="I2449" s="1">
        <v>150</v>
      </c>
      <c r="J2449" s="1">
        <v>40</v>
      </c>
      <c r="K2449" s="72" t="s">
        <v>6455</v>
      </c>
      <c r="L2449" s="81"/>
      <c r="M2449" s="78"/>
    </row>
    <row r="2450" spans="1:13">
      <c r="A2450" s="1">
        <v>100014964</v>
      </c>
      <c r="B2450" s="1" t="s">
        <v>587</v>
      </c>
      <c r="C2450" s="1" t="s">
        <v>586</v>
      </c>
      <c r="D2450" s="1" t="s">
        <v>18</v>
      </c>
      <c r="E2450" s="21" t="s">
        <v>4831</v>
      </c>
      <c r="F2450" s="1">
        <v>1</v>
      </c>
      <c r="G2450" s="1">
        <v>1</v>
      </c>
      <c r="H2450" s="1">
        <v>475</v>
      </c>
      <c r="I2450" s="1">
        <v>470</v>
      </c>
      <c r="J2450" s="1">
        <v>120</v>
      </c>
      <c r="K2450" s="72" t="s">
        <v>6455</v>
      </c>
      <c r="L2450" s="81"/>
      <c r="M2450" s="78"/>
    </row>
    <row r="2451" spans="1:13">
      <c r="A2451" s="1">
        <v>100014969</v>
      </c>
      <c r="B2451" s="1" t="s">
        <v>587</v>
      </c>
      <c r="C2451" s="1" t="s">
        <v>586</v>
      </c>
      <c r="D2451" s="1" t="s">
        <v>206</v>
      </c>
      <c r="E2451" s="21" t="s">
        <v>4833</v>
      </c>
      <c r="F2451" s="1">
        <v>1</v>
      </c>
      <c r="G2451" s="1">
        <v>1</v>
      </c>
      <c r="H2451" s="1">
        <v>304</v>
      </c>
      <c r="I2451" s="1">
        <v>470</v>
      </c>
      <c r="J2451" s="1">
        <v>120</v>
      </c>
      <c r="K2451" s="72" t="s">
        <v>6455</v>
      </c>
      <c r="L2451" s="81"/>
      <c r="M2451" s="78"/>
    </row>
    <row r="2452" spans="1:13">
      <c r="A2452" s="1">
        <v>100014971</v>
      </c>
      <c r="B2452" s="1" t="s">
        <v>587</v>
      </c>
      <c r="C2452" s="1" t="s">
        <v>586</v>
      </c>
      <c r="D2452" s="1" t="s">
        <v>12</v>
      </c>
      <c r="E2452" s="21" t="s">
        <v>4834</v>
      </c>
      <c r="F2452" s="1">
        <v>1</v>
      </c>
      <c r="G2452" s="1">
        <v>1</v>
      </c>
      <c r="H2452" s="1">
        <v>412</v>
      </c>
      <c r="I2452" s="1">
        <v>470</v>
      </c>
      <c r="J2452" s="1">
        <v>120</v>
      </c>
      <c r="K2452" s="72" t="s">
        <v>6455</v>
      </c>
      <c r="L2452" s="81"/>
      <c r="M2452" s="78"/>
    </row>
    <row r="2453" spans="1:13">
      <c r="A2453" s="1">
        <v>100014975</v>
      </c>
      <c r="B2453" s="1" t="s">
        <v>587</v>
      </c>
      <c r="C2453" s="1" t="s">
        <v>586</v>
      </c>
      <c r="D2453" s="1" t="s">
        <v>203</v>
      </c>
      <c r="E2453" s="21" t="s">
        <v>4835</v>
      </c>
      <c r="F2453" s="1">
        <v>1</v>
      </c>
      <c r="G2453" s="1">
        <v>1</v>
      </c>
      <c r="H2453" s="1">
        <v>411</v>
      </c>
      <c r="I2453" s="1">
        <v>800</v>
      </c>
      <c r="J2453" s="1">
        <v>200</v>
      </c>
      <c r="K2453" s="72" t="s">
        <v>6053</v>
      </c>
      <c r="L2453" s="81"/>
      <c r="M2453" s="78"/>
    </row>
    <row r="2454" spans="1:13">
      <c r="A2454" s="1">
        <v>100014976</v>
      </c>
      <c r="B2454" s="1" t="s">
        <v>587</v>
      </c>
      <c r="C2454" s="1" t="s">
        <v>586</v>
      </c>
      <c r="D2454" s="1" t="s">
        <v>4836</v>
      </c>
      <c r="E2454" s="21" t="s">
        <v>4837</v>
      </c>
      <c r="F2454" s="1">
        <v>1</v>
      </c>
      <c r="G2454" s="1">
        <v>1</v>
      </c>
      <c r="H2454" s="1">
        <v>257</v>
      </c>
      <c r="I2454" s="1">
        <v>400</v>
      </c>
      <c r="J2454" s="1">
        <v>100</v>
      </c>
      <c r="K2454" s="72" t="s">
        <v>6455</v>
      </c>
      <c r="L2454" s="81"/>
      <c r="M2454" s="78"/>
    </row>
    <row r="2455" spans="1:13">
      <c r="A2455" s="1">
        <v>100014977</v>
      </c>
      <c r="B2455" s="1" t="s">
        <v>587</v>
      </c>
      <c r="C2455" s="1" t="s">
        <v>586</v>
      </c>
      <c r="D2455" s="1" t="s">
        <v>4838</v>
      </c>
      <c r="E2455" s="21" t="s">
        <v>4839</v>
      </c>
      <c r="F2455" s="1">
        <v>1</v>
      </c>
      <c r="G2455" s="1">
        <v>1</v>
      </c>
      <c r="H2455" s="1">
        <v>100</v>
      </c>
      <c r="I2455" s="1">
        <v>280</v>
      </c>
      <c r="J2455" s="1">
        <v>70</v>
      </c>
      <c r="K2455" s="72" t="s">
        <v>6455</v>
      </c>
      <c r="L2455" s="81"/>
      <c r="M2455" s="78"/>
    </row>
    <row r="2456" spans="1:13">
      <c r="A2456" s="1">
        <v>100014978</v>
      </c>
      <c r="B2456" s="1" t="s">
        <v>587</v>
      </c>
      <c r="C2456" s="1" t="s">
        <v>586</v>
      </c>
      <c r="D2456" s="1" t="s">
        <v>1108</v>
      </c>
      <c r="E2456" s="21" t="s">
        <v>5484</v>
      </c>
      <c r="F2456" s="1">
        <v>4</v>
      </c>
      <c r="G2456" s="1">
        <v>1</v>
      </c>
      <c r="H2456" s="1">
        <v>34</v>
      </c>
      <c r="I2456" s="1">
        <v>150</v>
      </c>
      <c r="J2456" s="1">
        <v>40</v>
      </c>
      <c r="K2456" s="72" t="s">
        <v>6455</v>
      </c>
      <c r="L2456" s="81"/>
      <c r="M2456" s="78"/>
    </row>
    <row r="2457" spans="1:13">
      <c r="A2457" s="1">
        <v>100014978</v>
      </c>
      <c r="B2457" s="1" t="s">
        <v>587</v>
      </c>
      <c r="C2457" s="1" t="s">
        <v>586</v>
      </c>
      <c r="D2457" s="1" t="s">
        <v>1108</v>
      </c>
      <c r="E2457" s="21" t="s">
        <v>4839</v>
      </c>
      <c r="F2457" s="1">
        <v>4</v>
      </c>
      <c r="G2457" s="1">
        <v>1</v>
      </c>
      <c r="H2457" s="1">
        <v>19</v>
      </c>
      <c r="I2457" s="1">
        <v>100</v>
      </c>
      <c r="J2457" s="1">
        <v>25</v>
      </c>
      <c r="K2457" s="72" t="s">
        <v>6455</v>
      </c>
      <c r="L2457" s="81"/>
      <c r="M2457" s="78"/>
    </row>
    <row r="2458" spans="1:13">
      <c r="A2458" s="1">
        <v>100014978</v>
      </c>
      <c r="B2458" s="1" t="s">
        <v>587</v>
      </c>
      <c r="C2458" s="1" t="s">
        <v>586</v>
      </c>
      <c r="D2458" s="1" t="s">
        <v>1108</v>
      </c>
      <c r="E2458" s="21" t="s">
        <v>6078</v>
      </c>
      <c r="F2458" s="1">
        <v>4</v>
      </c>
      <c r="G2458" s="1">
        <v>1</v>
      </c>
      <c r="H2458" s="1">
        <v>10</v>
      </c>
      <c r="I2458" s="1">
        <v>100</v>
      </c>
      <c r="J2458" s="1">
        <v>25</v>
      </c>
      <c r="K2458" s="72" t="s">
        <v>6455</v>
      </c>
      <c r="L2458" s="81"/>
      <c r="M2458" s="78"/>
    </row>
    <row r="2459" spans="1:13">
      <c r="A2459" s="1">
        <v>100014978</v>
      </c>
      <c r="B2459" s="1" t="s">
        <v>587</v>
      </c>
      <c r="C2459" s="1" t="s">
        <v>586</v>
      </c>
      <c r="D2459" s="1" t="s">
        <v>1108</v>
      </c>
      <c r="E2459" s="21" t="s">
        <v>5412</v>
      </c>
      <c r="F2459" s="1">
        <v>4</v>
      </c>
      <c r="G2459" s="1">
        <v>1</v>
      </c>
      <c r="H2459" s="1">
        <v>343</v>
      </c>
      <c r="I2459" s="1">
        <v>470</v>
      </c>
      <c r="J2459" s="1">
        <v>120</v>
      </c>
      <c r="K2459" s="72" t="s">
        <v>6455</v>
      </c>
      <c r="L2459" s="81"/>
      <c r="M2459" s="78"/>
    </row>
    <row r="2460" spans="1:13">
      <c r="A2460" s="1">
        <v>100014979</v>
      </c>
      <c r="B2460" s="1" t="s">
        <v>587</v>
      </c>
      <c r="C2460" s="1" t="s">
        <v>586</v>
      </c>
      <c r="D2460" s="1" t="s">
        <v>390</v>
      </c>
      <c r="E2460" s="21" t="s">
        <v>5442</v>
      </c>
      <c r="F2460" s="1">
        <v>13</v>
      </c>
      <c r="G2460" s="1">
        <v>1</v>
      </c>
      <c r="H2460" s="1">
        <v>20</v>
      </c>
      <c r="I2460" s="1">
        <v>100</v>
      </c>
      <c r="J2460" s="1">
        <v>25</v>
      </c>
      <c r="K2460" s="72" t="s">
        <v>6455</v>
      </c>
      <c r="L2460" s="81"/>
      <c r="M2460" s="78"/>
    </row>
    <row r="2461" spans="1:13">
      <c r="A2461" s="1">
        <v>100014979</v>
      </c>
      <c r="B2461" s="1" t="s">
        <v>587</v>
      </c>
      <c r="C2461" s="1" t="s">
        <v>586</v>
      </c>
      <c r="D2461" s="1" t="s">
        <v>390</v>
      </c>
      <c r="E2461" s="21" t="s">
        <v>5461</v>
      </c>
      <c r="F2461" s="1">
        <v>13</v>
      </c>
      <c r="G2461" s="1">
        <v>1</v>
      </c>
      <c r="H2461" s="1">
        <v>16</v>
      </c>
      <c r="I2461" s="1">
        <v>100</v>
      </c>
      <c r="J2461" s="1">
        <v>25</v>
      </c>
      <c r="K2461" s="72" t="s">
        <v>6455</v>
      </c>
      <c r="L2461" s="81"/>
      <c r="M2461" s="78"/>
    </row>
    <row r="2462" spans="1:13">
      <c r="A2462" s="1">
        <v>100014979</v>
      </c>
      <c r="B2462" s="1" t="s">
        <v>587</v>
      </c>
      <c r="C2462" s="1" t="s">
        <v>586</v>
      </c>
      <c r="D2462" s="1" t="s">
        <v>390</v>
      </c>
      <c r="E2462" s="21" t="s">
        <v>5436</v>
      </c>
      <c r="F2462" s="1">
        <v>13</v>
      </c>
      <c r="G2462" s="1">
        <v>1</v>
      </c>
      <c r="H2462" s="1">
        <v>29</v>
      </c>
      <c r="I2462" s="1">
        <v>150</v>
      </c>
      <c r="J2462" s="1">
        <v>40</v>
      </c>
      <c r="K2462" s="72" t="s">
        <v>6455</v>
      </c>
      <c r="L2462" s="81"/>
      <c r="M2462" s="78"/>
    </row>
    <row r="2463" spans="1:13">
      <c r="A2463" s="1">
        <v>100014979</v>
      </c>
      <c r="B2463" s="1" t="s">
        <v>587</v>
      </c>
      <c r="C2463" s="1" t="s">
        <v>586</v>
      </c>
      <c r="D2463" s="1" t="s">
        <v>390</v>
      </c>
      <c r="E2463" s="21" t="s">
        <v>4959</v>
      </c>
      <c r="F2463" s="1">
        <v>13</v>
      </c>
      <c r="G2463" s="1">
        <v>1</v>
      </c>
      <c r="H2463" s="1">
        <v>22</v>
      </c>
      <c r="I2463" s="1">
        <v>100</v>
      </c>
      <c r="J2463" s="1">
        <v>25</v>
      </c>
      <c r="K2463" s="72" t="s">
        <v>6455</v>
      </c>
      <c r="L2463" s="81"/>
      <c r="M2463" s="78"/>
    </row>
    <row r="2464" spans="1:13">
      <c r="A2464" s="1">
        <v>100014979</v>
      </c>
      <c r="B2464" s="1" t="s">
        <v>587</v>
      </c>
      <c r="C2464" s="1" t="s">
        <v>586</v>
      </c>
      <c r="D2464" s="1" t="s">
        <v>390</v>
      </c>
      <c r="E2464" s="21" t="s">
        <v>5401</v>
      </c>
      <c r="F2464" s="1">
        <v>13</v>
      </c>
      <c r="G2464" s="1">
        <v>1</v>
      </c>
      <c r="H2464" s="1">
        <v>37</v>
      </c>
      <c r="I2464" s="1">
        <v>150</v>
      </c>
      <c r="J2464" s="1">
        <v>40</v>
      </c>
      <c r="K2464" s="72" t="s">
        <v>6455</v>
      </c>
      <c r="L2464" s="81"/>
      <c r="M2464" s="78"/>
    </row>
    <row r="2465" spans="1:13">
      <c r="A2465" s="1">
        <v>100014979</v>
      </c>
      <c r="B2465" s="1" t="s">
        <v>587</v>
      </c>
      <c r="C2465" s="1" t="s">
        <v>586</v>
      </c>
      <c r="D2465" s="1" t="s">
        <v>390</v>
      </c>
      <c r="E2465" s="21" t="s">
        <v>5400</v>
      </c>
      <c r="F2465" s="1">
        <v>13</v>
      </c>
      <c r="G2465" s="1">
        <v>1</v>
      </c>
      <c r="H2465" s="1">
        <v>34</v>
      </c>
      <c r="I2465" s="1">
        <v>150</v>
      </c>
      <c r="J2465" s="1">
        <v>40</v>
      </c>
      <c r="K2465" s="72" t="s">
        <v>6455</v>
      </c>
      <c r="L2465" s="81"/>
      <c r="M2465" s="78"/>
    </row>
    <row r="2466" spans="1:13">
      <c r="A2466" s="1">
        <v>100014979</v>
      </c>
      <c r="B2466" s="1" t="s">
        <v>587</v>
      </c>
      <c r="C2466" s="1" t="s">
        <v>586</v>
      </c>
      <c r="D2466" s="1" t="s">
        <v>390</v>
      </c>
      <c r="E2466" s="21" t="s">
        <v>5407</v>
      </c>
      <c r="F2466" s="1">
        <v>13</v>
      </c>
      <c r="G2466" s="1">
        <v>1</v>
      </c>
      <c r="H2466" s="1">
        <v>24</v>
      </c>
      <c r="I2466" s="1">
        <v>100</v>
      </c>
      <c r="J2466" s="1">
        <v>25</v>
      </c>
      <c r="K2466" s="72" t="s">
        <v>6455</v>
      </c>
      <c r="L2466" s="81"/>
      <c r="M2466" s="78"/>
    </row>
    <row r="2467" spans="1:13">
      <c r="A2467" s="1">
        <v>100014979</v>
      </c>
      <c r="B2467" s="1" t="s">
        <v>587</v>
      </c>
      <c r="C2467" s="1" t="s">
        <v>586</v>
      </c>
      <c r="D2467" s="1" t="s">
        <v>390</v>
      </c>
      <c r="E2467" s="21" t="s">
        <v>4839</v>
      </c>
      <c r="F2467" s="1">
        <v>13</v>
      </c>
      <c r="G2467" s="1">
        <v>1</v>
      </c>
      <c r="H2467" s="1">
        <v>29</v>
      </c>
      <c r="I2467" s="1">
        <v>150</v>
      </c>
      <c r="J2467" s="1">
        <v>40</v>
      </c>
      <c r="K2467" s="72" t="s">
        <v>6455</v>
      </c>
      <c r="L2467" s="81"/>
      <c r="M2467" s="78"/>
    </row>
    <row r="2468" spans="1:13">
      <c r="A2468" s="1">
        <v>100014979</v>
      </c>
      <c r="B2468" s="1" t="s">
        <v>587</v>
      </c>
      <c r="C2468" s="1" t="s">
        <v>586</v>
      </c>
      <c r="D2468" s="1" t="s">
        <v>390</v>
      </c>
      <c r="E2468" s="21" t="s">
        <v>4777</v>
      </c>
      <c r="F2468" s="1">
        <v>13</v>
      </c>
      <c r="G2468" s="1">
        <v>1</v>
      </c>
      <c r="H2468" s="1">
        <v>46</v>
      </c>
      <c r="I2468" s="1">
        <v>150</v>
      </c>
      <c r="J2468" s="1">
        <v>40</v>
      </c>
      <c r="K2468" s="72" t="s">
        <v>6455</v>
      </c>
      <c r="L2468" s="81"/>
      <c r="M2468" s="78"/>
    </row>
    <row r="2469" spans="1:13">
      <c r="A2469" s="1">
        <v>100014979</v>
      </c>
      <c r="B2469" s="1" t="s">
        <v>587</v>
      </c>
      <c r="C2469" s="1" t="s">
        <v>586</v>
      </c>
      <c r="D2469" s="1" t="s">
        <v>390</v>
      </c>
      <c r="E2469" s="21" t="s">
        <v>5460</v>
      </c>
      <c r="F2469" s="1">
        <v>13</v>
      </c>
      <c r="G2469" s="1">
        <v>1</v>
      </c>
      <c r="H2469" s="1">
        <v>459</v>
      </c>
      <c r="I2469" s="1">
        <v>470</v>
      </c>
      <c r="J2469" s="1">
        <v>120</v>
      </c>
      <c r="K2469" s="72" t="s">
        <v>6455</v>
      </c>
      <c r="L2469" s="81"/>
      <c r="M2469" s="78"/>
    </row>
    <row r="2470" spans="1:13">
      <c r="A2470" s="1">
        <v>100014979</v>
      </c>
      <c r="B2470" s="1" t="s">
        <v>587</v>
      </c>
      <c r="C2470" s="1" t="s">
        <v>586</v>
      </c>
      <c r="D2470" s="1" t="s">
        <v>390</v>
      </c>
      <c r="E2470" s="21" t="s">
        <v>4976</v>
      </c>
      <c r="F2470" s="1">
        <v>13</v>
      </c>
      <c r="G2470" s="1">
        <v>1</v>
      </c>
      <c r="H2470" s="1">
        <v>46</v>
      </c>
      <c r="I2470" s="1">
        <v>150</v>
      </c>
      <c r="J2470" s="1">
        <v>40</v>
      </c>
      <c r="K2470" s="72" t="s">
        <v>6455</v>
      </c>
      <c r="L2470" s="81"/>
      <c r="M2470" s="78"/>
    </row>
    <row r="2471" spans="1:13">
      <c r="A2471" s="1">
        <v>100014979</v>
      </c>
      <c r="B2471" s="1" t="s">
        <v>587</v>
      </c>
      <c r="C2471" s="1" t="s">
        <v>586</v>
      </c>
      <c r="D2471" s="1" t="s">
        <v>390</v>
      </c>
      <c r="E2471" s="21" t="s">
        <v>4880</v>
      </c>
      <c r="F2471" s="1">
        <v>13</v>
      </c>
      <c r="G2471" s="1">
        <v>1</v>
      </c>
      <c r="H2471" s="1">
        <v>19</v>
      </c>
      <c r="I2471" s="1">
        <v>100</v>
      </c>
      <c r="J2471" s="1">
        <v>25</v>
      </c>
      <c r="K2471" s="72" t="s">
        <v>6455</v>
      </c>
      <c r="L2471" s="81"/>
      <c r="M2471" s="78"/>
    </row>
    <row r="2472" spans="1:13">
      <c r="A2472" s="1">
        <v>100014979</v>
      </c>
      <c r="B2472" s="1" t="s">
        <v>587</v>
      </c>
      <c r="C2472" s="1" t="s">
        <v>586</v>
      </c>
      <c r="D2472" s="1" t="s">
        <v>390</v>
      </c>
      <c r="E2472" s="21" t="s">
        <v>5865</v>
      </c>
      <c r="F2472" s="1">
        <v>13</v>
      </c>
      <c r="G2472" s="1">
        <v>1</v>
      </c>
      <c r="H2472" s="1">
        <v>139</v>
      </c>
      <c r="I2472" s="1">
        <v>280</v>
      </c>
      <c r="J2472" s="1">
        <v>70</v>
      </c>
      <c r="K2472" s="72" t="s">
        <v>6455</v>
      </c>
      <c r="L2472" s="81"/>
      <c r="M2472" s="78"/>
    </row>
    <row r="2473" spans="1:13">
      <c r="A2473" s="1">
        <v>100014982</v>
      </c>
      <c r="B2473" s="1" t="s">
        <v>587</v>
      </c>
      <c r="C2473" s="1" t="s">
        <v>586</v>
      </c>
      <c r="D2473" s="1" t="s">
        <v>167</v>
      </c>
      <c r="E2473" s="21" t="s">
        <v>4841</v>
      </c>
      <c r="F2473" s="1">
        <v>1</v>
      </c>
      <c r="G2473" s="1">
        <v>1</v>
      </c>
      <c r="H2473" s="1">
        <v>602</v>
      </c>
      <c r="I2473" s="1">
        <v>570</v>
      </c>
      <c r="J2473" s="1">
        <v>140</v>
      </c>
      <c r="K2473" s="72" t="s">
        <v>6455</v>
      </c>
      <c r="L2473" s="81"/>
      <c r="M2473" s="78"/>
    </row>
    <row r="2474" spans="1:13">
      <c r="A2474" s="1">
        <v>100014986</v>
      </c>
      <c r="B2474" s="1" t="s">
        <v>587</v>
      </c>
      <c r="C2474" s="1" t="s">
        <v>586</v>
      </c>
      <c r="D2474" s="1" t="s">
        <v>1069</v>
      </c>
      <c r="E2474" s="21" t="s">
        <v>4842</v>
      </c>
      <c r="F2474" s="1">
        <v>1</v>
      </c>
      <c r="G2474" s="1">
        <v>1</v>
      </c>
      <c r="H2474" s="1">
        <v>430</v>
      </c>
      <c r="I2474" s="1">
        <v>470</v>
      </c>
      <c r="J2474" s="1">
        <v>120</v>
      </c>
      <c r="K2474" s="72" t="s">
        <v>6455</v>
      </c>
      <c r="L2474" s="81"/>
      <c r="M2474" s="78"/>
    </row>
    <row r="2475" spans="1:13">
      <c r="A2475" s="1">
        <v>100014987</v>
      </c>
      <c r="B2475" s="1" t="s">
        <v>587</v>
      </c>
      <c r="C2475" s="1" t="s">
        <v>586</v>
      </c>
      <c r="D2475" s="1" t="s">
        <v>230</v>
      </c>
      <c r="E2475" s="21" t="s">
        <v>4843</v>
      </c>
      <c r="F2475" s="1">
        <v>1</v>
      </c>
      <c r="G2475" s="1">
        <v>1</v>
      </c>
      <c r="H2475" s="1">
        <v>790</v>
      </c>
      <c r="I2475" s="1">
        <v>800</v>
      </c>
      <c r="J2475" s="1">
        <v>200</v>
      </c>
      <c r="K2475" s="72" t="s">
        <v>6053</v>
      </c>
      <c r="L2475" s="81"/>
      <c r="M2475" s="78"/>
    </row>
    <row r="2476" spans="1:13">
      <c r="A2476" s="1">
        <v>100014996</v>
      </c>
      <c r="B2476" s="1" t="s">
        <v>587</v>
      </c>
      <c r="C2476" s="1" t="s">
        <v>586</v>
      </c>
      <c r="D2476" s="1" t="s">
        <v>4844</v>
      </c>
      <c r="E2476" s="21" t="s">
        <v>4818</v>
      </c>
      <c r="F2476" s="1">
        <v>1</v>
      </c>
      <c r="G2476" s="1">
        <v>1</v>
      </c>
      <c r="H2476" s="1">
        <v>201</v>
      </c>
      <c r="I2476" s="1">
        <v>800</v>
      </c>
      <c r="J2476" s="1">
        <v>200</v>
      </c>
      <c r="K2476" s="72" t="s">
        <v>6053</v>
      </c>
      <c r="L2476" s="81"/>
      <c r="M2476" s="78"/>
    </row>
    <row r="2477" spans="1:13">
      <c r="A2477" s="1">
        <v>100014999</v>
      </c>
      <c r="B2477" s="1" t="s">
        <v>587</v>
      </c>
      <c r="C2477" s="1" t="s">
        <v>586</v>
      </c>
      <c r="D2477" s="1" t="s">
        <v>12</v>
      </c>
      <c r="E2477" s="21" t="s">
        <v>4845</v>
      </c>
      <c r="F2477" s="1">
        <v>1</v>
      </c>
      <c r="G2477" s="1">
        <v>1</v>
      </c>
      <c r="H2477" s="1">
        <v>709</v>
      </c>
      <c r="I2477" s="1">
        <v>740</v>
      </c>
      <c r="J2477" s="1">
        <v>190</v>
      </c>
      <c r="K2477" s="72" t="s">
        <v>6455</v>
      </c>
      <c r="L2477" s="81"/>
      <c r="M2477" s="78"/>
    </row>
    <row r="2478" spans="1:13">
      <c r="A2478" s="1">
        <v>100015005</v>
      </c>
      <c r="B2478" s="1" t="s">
        <v>587</v>
      </c>
      <c r="C2478" s="1" t="s">
        <v>586</v>
      </c>
      <c r="D2478" s="1" t="s">
        <v>12</v>
      </c>
      <c r="E2478" s="21" t="s">
        <v>4846</v>
      </c>
      <c r="F2478" s="1">
        <v>1</v>
      </c>
      <c r="G2478" s="1">
        <v>1</v>
      </c>
      <c r="H2478" s="1">
        <v>865</v>
      </c>
      <c r="I2478" s="1">
        <v>740</v>
      </c>
      <c r="J2478" s="1">
        <v>190</v>
      </c>
      <c r="K2478" s="72" t="s">
        <v>6455</v>
      </c>
      <c r="L2478" s="81"/>
      <c r="M2478" s="78"/>
    </row>
    <row r="2479" spans="1:13">
      <c r="A2479" s="1">
        <v>100015014</v>
      </c>
      <c r="B2479" s="1" t="s">
        <v>587</v>
      </c>
      <c r="C2479" s="1" t="s">
        <v>586</v>
      </c>
      <c r="D2479" s="1" t="s">
        <v>12</v>
      </c>
      <c r="E2479" s="21" t="s">
        <v>4847</v>
      </c>
      <c r="F2479" s="1">
        <v>1</v>
      </c>
      <c r="G2479" s="1">
        <v>1</v>
      </c>
      <c r="H2479" s="1">
        <v>413</v>
      </c>
      <c r="I2479" s="1">
        <v>470</v>
      </c>
      <c r="J2479" s="1">
        <v>120</v>
      </c>
      <c r="K2479" s="72" t="s">
        <v>6455</v>
      </c>
      <c r="L2479" s="81"/>
      <c r="M2479" s="78"/>
    </row>
    <row r="2480" spans="1:13">
      <c r="A2480" s="1">
        <v>100015015</v>
      </c>
      <c r="B2480" s="1" t="s">
        <v>587</v>
      </c>
      <c r="C2480" s="1" t="s">
        <v>586</v>
      </c>
      <c r="D2480" s="1" t="s">
        <v>372</v>
      </c>
      <c r="E2480" s="21" t="s">
        <v>4847</v>
      </c>
      <c r="F2480" s="1">
        <v>1</v>
      </c>
      <c r="G2480" s="1">
        <v>1</v>
      </c>
      <c r="H2480" s="1">
        <v>142</v>
      </c>
      <c r="I2480" s="1">
        <v>280</v>
      </c>
      <c r="J2480" s="1">
        <v>70</v>
      </c>
      <c r="K2480" s="72" t="s">
        <v>6455</v>
      </c>
      <c r="L2480" s="81"/>
      <c r="M2480" s="78"/>
    </row>
    <row r="2481" spans="1:13">
      <c r="A2481" s="1">
        <v>100015026</v>
      </c>
      <c r="B2481" s="1" t="s">
        <v>587</v>
      </c>
      <c r="C2481" s="1" t="s">
        <v>586</v>
      </c>
      <c r="D2481" s="1" t="s">
        <v>4849</v>
      </c>
      <c r="E2481" s="21" t="s">
        <v>4850</v>
      </c>
      <c r="F2481" s="1">
        <v>1</v>
      </c>
      <c r="G2481" s="1">
        <v>1</v>
      </c>
      <c r="H2481" s="1">
        <v>308</v>
      </c>
      <c r="I2481" s="1">
        <v>470</v>
      </c>
      <c r="J2481" s="1">
        <v>120</v>
      </c>
      <c r="K2481" s="72" t="s">
        <v>6455</v>
      </c>
      <c r="L2481" s="81"/>
      <c r="M2481" s="78"/>
    </row>
    <row r="2482" spans="1:13">
      <c r="A2482" s="1">
        <v>100015034</v>
      </c>
      <c r="B2482" s="1" t="s">
        <v>587</v>
      </c>
      <c r="C2482" s="1" t="s">
        <v>586</v>
      </c>
      <c r="D2482" s="1" t="s">
        <v>12</v>
      </c>
      <c r="E2482" s="21" t="s">
        <v>4851</v>
      </c>
      <c r="F2482" s="1">
        <v>1</v>
      </c>
      <c r="G2482" s="1">
        <v>1</v>
      </c>
      <c r="H2482" s="1">
        <v>292</v>
      </c>
      <c r="I2482" s="1">
        <v>400</v>
      </c>
      <c r="J2482" s="1">
        <v>100</v>
      </c>
      <c r="K2482" s="72" t="s">
        <v>6455</v>
      </c>
      <c r="L2482" s="81"/>
      <c r="M2482" s="78"/>
    </row>
    <row r="2483" spans="1:13">
      <c r="A2483" s="1">
        <v>100015035</v>
      </c>
      <c r="B2483" s="1" t="s">
        <v>587</v>
      </c>
      <c r="C2483" s="1" t="s">
        <v>586</v>
      </c>
      <c r="D2483" s="1" t="s">
        <v>120</v>
      </c>
      <c r="E2483" s="21" t="s">
        <v>4851</v>
      </c>
      <c r="F2483" s="1">
        <v>1</v>
      </c>
      <c r="G2483" s="1">
        <v>1</v>
      </c>
      <c r="H2483" s="1">
        <v>540</v>
      </c>
      <c r="I2483" s="1">
        <v>800</v>
      </c>
      <c r="J2483" s="1">
        <v>200</v>
      </c>
      <c r="K2483" s="72" t="s">
        <v>6053</v>
      </c>
      <c r="L2483" s="81"/>
      <c r="M2483" s="78"/>
    </row>
    <row r="2484" spans="1:13">
      <c r="A2484" s="1">
        <v>100015038</v>
      </c>
      <c r="B2484" s="1" t="s">
        <v>587</v>
      </c>
      <c r="C2484" s="1" t="s">
        <v>586</v>
      </c>
      <c r="D2484" s="1" t="s">
        <v>150</v>
      </c>
      <c r="E2484" s="21" t="s">
        <v>4853</v>
      </c>
      <c r="F2484" s="1">
        <v>1</v>
      </c>
      <c r="G2484" s="1">
        <v>1</v>
      </c>
      <c r="H2484" s="1">
        <v>518</v>
      </c>
      <c r="I2484" s="1">
        <v>800</v>
      </c>
      <c r="J2484" s="1">
        <v>200</v>
      </c>
      <c r="K2484" s="72" t="s">
        <v>6053</v>
      </c>
      <c r="L2484" s="81"/>
      <c r="M2484" s="78"/>
    </row>
    <row r="2485" spans="1:13">
      <c r="A2485" s="1">
        <v>100015039</v>
      </c>
      <c r="B2485" s="1" t="s">
        <v>587</v>
      </c>
      <c r="C2485" s="1" t="s">
        <v>586</v>
      </c>
      <c r="D2485" s="1" t="s">
        <v>171</v>
      </c>
      <c r="E2485" s="21" t="s">
        <v>4853</v>
      </c>
      <c r="F2485" s="1">
        <v>1</v>
      </c>
      <c r="G2485" s="1">
        <v>1</v>
      </c>
      <c r="H2485" s="1">
        <v>183</v>
      </c>
      <c r="I2485" s="1">
        <v>800</v>
      </c>
      <c r="J2485" s="1">
        <v>200</v>
      </c>
      <c r="K2485" s="72" t="s">
        <v>6053</v>
      </c>
      <c r="L2485" s="81"/>
      <c r="M2485" s="78"/>
    </row>
    <row r="2486" spans="1:13">
      <c r="A2486" s="1">
        <v>100015040</v>
      </c>
      <c r="B2486" s="1" t="s">
        <v>587</v>
      </c>
      <c r="C2486" s="1" t="s">
        <v>586</v>
      </c>
      <c r="D2486" s="1" t="s">
        <v>120</v>
      </c>
      <c r="E2486" s="21" t="s">
        <v>4853</v>
      </c>
      <c r="F2486" s="1">
        <v>1</v>
      </c>
      <c r="G2486" s="1">
        <v>1</v>
      </c>
      <c r="H2486" s="1">
        <v>87</v>
      </c>
      <c r="I2486" s="1">
        <v>230</v>
      </c>
      <c r="J2486" s="1">
        <v>60</v>
      </c>
      <c r="K2486" s="72" t="s">
        <v>6455</v>
      </c>
      <c r="L2486" s="81"/>
      <c r="M2486" s="78"/>
    </row>
    <row r="2487" spans="1:13">
      <c r="A2487" s="1">
        <v>100015045</v>
      </c>
      <c r="B2487" s="1" t="s">
        <v>587</v>
      </c>
      <c r="C2487" s="1" t="s">
        <v>586</v>
      </c>
      <c r="D2487" s="1" t="s">
        <v>12</v>
      </c>
      <c r="E2487" s="21" t="s">
        <v>4855</v>
      </c>
      <c r="F2487" s="1">
        <v>1</v>
      </c>
      <c r="G2487" s="1">
        <v>1</v>
      </c>
      <c r="H2487" s="1">
        <v>683</v>
      </c>
      <c r="I2487" s="1">
        <v>800</v>
      </c>
      <c r="J2487" s="1">
        <v>200</v>
      </c>
      <c r="K2487" s="72" t="s">
        <v>6053</v>
      </c>
      <c r="L2487" s="81"/>
      <c r="M2487" s="78"/>
    </row>
    <row r="2488" spans="1:13">
      <c r="A2488" s="1">
        <v>100015052</v>
      </c>
      <c r="B2488" s="1" t="s">
        <v>587</v>
      </c>
      <c r="C2488" s="1" t="s">
        <v>586</v>
      </c>
      <c r="D2488" s="1" t="s">
        <v>150</v>
      </c>
      <c r="E2488" s="21" t="s">
        <v>4856</v>
      </c>
      <c r="F2488" s="1">
        <v>1</v>
      </c>
      <c r="G2488" s="1">
        <v>1</v>
      </c>
      <c r="H2488" s="1">
        <v>191</v>
      </c>
      <c r="I2488" s="1">
        <v>280</v>
      </c>
      <c r="J2488" s="1">
        <v>70</v>
      </c>
      <c r="K2488" s="72" t="s">
        <v>6455</v>
      </c>
      <c r="L2488" s="81"/>
      <c r="M2488" s="78"/>
    </row>
    <row r="2489" spans="1:13">
      <c r="A2489" s="1">
        <v>100015059</v>
      </c>
      <c r="B2489" s="1" t="s">
        <v>587</v>
      </c>
      <c r="C2489" s="1" t="s">
        <v>586</v>
      </c>
      <c r="D2489" s="1" t="s">
        <v>4858</v>
      </c>
      <c r="E2489" s="21" t="s">
        <v>4859</v>
      </c>
      <c r="F2489" s="1">
        <v>1</v>
      </c>
      <c r="G2489" s="1">
        <v>1</v>
      </c>
      <c r="H2489" s="1">
        <v>528</v>
      </c>
      <c r="I2489" s="1">
        <v>570</v>
      </c>
      <c r="J2489" s="1">
        <v>140</v>
      </c>
      <c r="K2489" s="72" t="s">
        <v>6455</v>
      </c>
      <c r="L2489" s="81"/>
      <c r="M2489" s="78"/>
    </row>
    <row r="2490" spans="1:13">
      <c r="A2490" s="1">
        <v>100015064</v>
      </c>
      <c r="B2490" s="1" t="s">
        <v>587</v>
      </c>
      <c r="C2490" s="1" t="s">
        <v>586</v>
      </c>
      <c r="D2490" s="1" t="s">
        <v>100</v>
      </c>
      <c r="E2490" s="21" t="s">
        <v>585</v>
      </c>
      <c r="F2490" s="1">
        <v>1</v>
      </c>
      <c r="G2490" s="1">
        <v>1</v>
      </c>
      <c r="H2490" s="1">
        <v>204</v>
      </c>
      <c r="I2490" s="1">
        <v>400</v>
      </c>
      <c r="J2490" s="1">
        <v>100</v>
      </c>
      <c r="K2490" s="72" t="s">
        <v>6455</v>
      </c>
      <c r="L2490" s="81"/>
      <c r="M2490" s="78"/>
    </row>
    <row r="2491" spans="1:13">
      <c r="A2491" s="1">
        <v>100015071</v>
      </c>
      <c r="B2491" s="1" t="s">
        <v>587</v>
      </c>
      <c r="C2491" s="1" t="s">
        <v>586</v>
      </c>
      <c r="D2491" s="1" t="s">
        <v>18</v>
      </c>
      <c r="E2491" s="21" t="s">
        <v>4860</v>
      </c>
      <c r="F2491" s="1">
        <v>1</v>
      </c>
      <c r="G2491" s="1">
        <v>1</v>
      </c>
      <c r="H2491" s="1">
        <v>495</v>
      </c>
      <c r="I2491" s="1">
        <v>470</v>
      </c>
      <c r="J2491" s="1">
        <v>120</v>
      </c>
      <c r="K2491" s="72" t="s">
        <v>6455</v>
      </c>
      <c r="L2491" s="81"/>
      <c r="M2491" s="78"/>
    </row>
    <row r="2492" spans="1:13">
      <c r="A2492" s="1">
        <v>100015083</v>
      </c>
      <c r="B2492" s="1" t="s">
        <v>587</v>
      </c>
      <c r="C2492" s="1" t="s">
        <v>4866</v>
      </c>
      <c r="D2492" s="1" t="s">
        <v>12</v>
      </c>
      <c r="E2492" s="21" t="s">
        <v>4865</v>
      </c>
      <c r="F2492" s="1">
        <v>1</v>
      </c>
      <c r="G2492" s="1">
        <v>1</v>
      </c>
      <c r="H2492" s="1">
        <v>40</v>
      </c>
      <c r="I2492" s="1">
        <v>150</v>
      </c>
      <c r="J2492" s="1">
        <v>40</v>
      </c>
      <c r="K2492" s="72" t="s">
        <v>6455</v>
      </c>
      <c r="L2492" s="81"/>
      <c r="M2492" s="78"/>
    </row>
    <row r="2493" spans="1:13">
      <c r="A2493" s="1">
        <v>100015096</v>
      </c>
      <c r="B2493" s="1" t="s">
        <v>587</v>
      </c>
      <c r="C2493" s="1" t="s">
        <v>4866</v>
      </c>
      <c r="D2493" s="1" t="s">
        <v>176</v>
      </c>
      <c r="E2493" s="21" t="s">
        <v>4868</v>
      </c>
      <c r="F2493" s="1">
        <v>1</v>
      </c>
      <c r="G2493" s="1">
        <v>1</v>
      </c>
      <c r="H2493" s="1">
        <v>337</v>
      </c>
      <c r="I2493" s="1">
        <v>470</v>
      </c>
      <c r="J2493" s="1">
        <v>120</v>
      </c>
      <c r="K2493" s="72" t="s">
        <v>6455</v>
      </c>
      <c r="L2493" s="81"/>
      <c r="M2493" s="78"/>
    </row>
    <row r="2494" spans="1:13">
      <c r="A2494" s="1">
        <v>100015101</v>
      </c>
      <c r="B2494" s="1" t="s">
        <v>587</v>
      </c>
      <c r="C2494" s="1" t="s">
        <v>4866</v>
      </c>
      <c r="D2494" s="1" t="s">
        <v>12</v>
      </c>
      <c r="E2494" s="21" t="s">
        <v>4870</v>
      </c>
      <c r="F2494" s="1">
        <v>1</v>
      </c>
      <c r="G2494" s="1">
        <v>1</v>
      </c>
      <c r="H2494" s="1">
        <v>89</v>
      </c>
      <c r="I2494" s="1">
        <v>230</v>
      </c>
      <c r="J2494" s="1">
        <v>60</v>
      </c>
      <c r="K2494" s="72" t="s">
        <v>6455</v>
      </c>
      <c r="L2494" s="81"/>
      <c r="M2494" s="78"/>
    </row>
    <row r="2495" spans="1:13">
      <c r="A2495" s="1">
        <v>100015104</v>
      </c>
      <c r="B2495" s="1" t="s">
        <v>587</v>
      </c>
      <c r="C2495" s="1" t="s">
        <v>4866</v>
      </c>
      <c r="D2495" s="1" t="s">
        <v>4872</v>
      </c>
      <c r="E2495" s="21" t="s">
        <v>4873</v>
      </c>
      <c r="F2495" s="1">
        <v>1</v>
      </c>
      <c r="G2495" s="1">
        <v>1</v>
      </c>
      <c r="H2495" s="1">
        <v>631</v>
      </c>
      <c r="I2495" s="1">
        <v>570</v>
      </c>
      <c r="J2495" s="1">
        <v>140</v>
      </c>
      <c r="K2495" s="72" t="s">
        <v>6455</v>
      </c>
      <c r="L2495" s="81"/>
      <c r="M2495" s="78"/>
    </row>
    <row r="2496" spans="1:13">
      <c r="A2496" s="1">
        <v>100015111</v>
      </c>
      <c r="B2496" s="1" t="s">
        <v>587</v>
      </c>
      <c r="C2496" s="1" t="s">
        <v>4866</v>
      </c>
      <c r="D2496" s="1" t="s">
        <v>533</v>
      </c>
      <c r="E2496" s="21" t="s">
        <v>4875</v>
      </c>
      <c r="F2496" s="1">
        <v>1</v>
      </c>
      <c r="G2496" s="1">
        <v>1</v>
      </c>
      <c r="H2496" s="1">
        <v>222</v>
      </c>
      <c r="I2496" s="1">
        <v>400</v>
      </c>
      <c r="J2496" s="1">
        <v>100</v>
      </c>
      <c r="K2496" s="72" t="s">
        <v>6455</v>
      </c>
      <c r="L2496" s="81"/>
      <c r="M2496" s="78"/>
    </row>
    <row r="2497" spans="1:13">
      <c r="A2497" s="1">
        <v>100015115</v>
      </c>
      <c r="B2497" s="1" t="s">
        <v>587</v>
      </c>
      <c r="C2497" s="1" t="s">
        <v>4866</v>
      </c>
      <c r="D2497" s="1" t="s">
        <v>1664</v>
      </c>
      <c r="E2497" s="21" t="s">
        <v>4877</v>
      </c>
      <c r="F2497" s="1">
        <v>1</v>
      </c>
      <c r="G2497" s="1">
        <v>1</v>
      </c>
      <c r="H2497" s="1">
        <v>12</v>
      </c>
      <c r="I2497" s="1">
        <v>100</v>
      </c>
      <c r="J2497" s="1">
        <v>25</v>
      </c>
      <c r="K2497" s="72" t="s">
        <v>6455</v>
      </c>
      <c r="L2497" s="81"/>
      <c r="M2497" s="78"/>
    </row>
    <row r="2498" spans="1:13">
      <c r="A2498" s="1">
        <v>100015119</v>
      </c>
      <c r="B2498" s="1" t="s">
        <v>587</v>
      </c>
      <c r="C2498" s="1" t="s">
        <v>4866</v>
      </c>
      <c r="D2498" s="1" t="s">
        <v>12</v>
      </c>
      <c r="E2498" s="21" t="s">
        <v>4879</v>
      </c>
      <c r="F2498" s="1">
        <v>1</v>
      </c>
      <c r="G2498" s="1">
        <v>1</v>
      </c>
      <c r="H2498" s="1">
        <v>67</v>
      </c>
      <c r="I2498" s="1">
        <v>230</v>
      </c>
      <c r="J2498" s="1">
        <v>60</v>
      </c>
      <c r="K2498" s="72" t="s">
        <v>6455</v>
      </c>
      <c r="L2498" s="81"/>
      <c r="M2498" s="78"/>
    </row>
    <row r="2499" spans="1:13">
      <c r="A2499" s="1">
        <v>100015121</v>
      </c>
      <c r="B2499" s="1" t="s">
        <v>587</v>
      </c>
      <c r="C2499" s="1" t="s">
        <v>4866</v>
      </c>
      <c r="D2499" s="1" t="s">
        <v>12</v>
      </c>
      <c r="E2499" s="21" t="s">
        <v>4880</v>
      </c>
      <c r="F2499" s="1">
        <v>1</v>
      </c>
      <c r="G2499" s="1">
        <v>1</v>
      </c>
      <c r="H2499" s="1">
        <v>761</v>
      </c>
      <c r="I2499" s="1">
        <v>740</v>
      </c>
      <c r="J2499" s="1">
        <v>190</v>
      </c>
      <c r="K2499" s="72" t="s">
        <v>6455</v>
      </c>
      <c r="L2499" s="81"/>
      <c r="M2499" s="78"/>
    </row>
    <row r="2500" spans="1:13">
      <c r="A2500" s="1">
        <v>100015130</v>
      </c>
      <c r="B2500" s="1" t="s">
        <v>587</v>
      </c>
      <c r="C2500" s="1" t="s">
        <v>4866</v>
      </c>
      <c r="D2500" s="1" t="s">
        <v>176</v>
      </c>
      <c r="E2500" s="21" t="s">
        <v>4882</v>
      </c>
      <c r="F2500" s="1">
        <v>1</v>
      </c>
      <c r="G2500" s="1">
        <v>1</v>
      </c>
      <c r="H2500" s="1">
        <v>279</v>
      </c>
      <c r="I2500" s="1">
        <v>400</v>
      </c>
      <c r="J2500" s="1">
        <v>100</v>
      </c>
      <c r="K2500" s="72" t="s">
        <v>6455</v>
      </c>
      <c r="L2500" s="81"/>
      <c r="M2500" s="78"/>
    </row>
    <row r="2501" spans="1:13">
      <c r="A2501" s="1">
        <v>100015136</v>
      </c>
      <c r="B2501" s="1" t="s">
        <v>587</v>
      </c>
      <c r="C2501" s="1" t="s">
        <v>4866</v>
      </c>
      <c r="D2501" s="1" t="s">
        <v>12</v>
      </c>
      <c r="E2501" s="21" t="s">
        <v>5417</v>
      </c>
      <c r="F2501" s="1">
        <v>3</v>
      </c>
      <c r="G2501" s="1">
        <v>1</v>
      </c>
      <c r="H2501" s="1">
        <v>59</v>
      </c>
      <c r="I2501" s="1">
        <v>230</v>
      </c>
      <c r="J2501" s="1">
        <v>60</v>
      </c>
      <c r="K2501" s="72" t="s">
        <v>6455</v>
      </c>
      <c r="L2501" s="81"/>
      <c r="M2501" s="78"/>
    </row>
    <row r="2502" spans="1:13">
      <c r="A2502" s="1">
        <v>100015136</v>
      </c>
      <c r="B2502" s="1" t="s">
        <v>587</v>
      </c>
      <c r="C2502" s="1" t="s">
        <v>4866</v>
      </c>
      <c r="D2502" s="1" t="s">
        <v>12</v>
      </c>
      <c r="E2502" s="21" t="s">
        <v>5418</v>
      </c>
      <c r="F2502" s="1">
        <v>3</v>
      </c>
      <c r="G2502" s="1">
        <v>1</v>
      </c>
      <c r="H2502" s="1">
        <v>17</v>
      </c>
      <c r="I2502" s="1">
        <v>100</v>
      </c>
      <c r="J2502" s="1">
        <v>25</v>
      </c>
      <c r="K2502" s="72" t="s">
        <v>6455</v>
      </c>
      <c r="L2502" s="81"/>
      <c r="M2502" s="78"/>
    </row>
    <row r="2503" spans="1:13">
      <c r="A2503" s="1">
        <v>100015136</v>
      </c>
      <c r="B2503" s="1" t="s">
        <v>587</v>
      </c>
      <c r="C2503" s="1" t="s">
        <v>4866</v>
      </c>
      <c r="D2503" s="1" t="s">
        <v>12</v>
      </c>
      <c r="E2503" s="21" t="s">
        <v>4884</v>
      </c>
      <c r="F2503" s="1">
        <v>3</v>
      </c>
      <c r="G2503" s="1">
        <v>1</v>
      </c>
      <c r="H2503" s="1">
        <v>213</v>
      </c>
      <c r="I2503" s="1">
        <v>400</v>
      </c>
      <c r="J2503" s="1">
        <v>100</v>
      </c>
      <c r="K2503" s="72" t="s">
        <v>6455</v>
      </c>
      <c r="L2503" s="81"/>
      <c r="M2503" s="78"/>
    </row>
    <row r="2504" spans="1:13">
      <c r="A2504" s="1">
        <v>100015138</v>
      </c>
      <c r="B2504" s="1" t="s">
        <v>587</v>
      </c>
      <c r="C2504" s="1" t="s">
        <v>4866</v>
      </c>
      <c r="D2504" s="1" t="s">
        <v>12</v>
      </c>
      <c r="E2504" s="21" t="s">
        <v>4886</v>
      </c>
      <c r="F2504" s="1">
        <v>1</v>
      </c>
      <c r="G2504" s="1">
        <v>1</v>
      </c>
      <c r="H2504" s="1">
        <v>409</v>
      </c>
      <c r="I2504" s="1">
        <v>470</v>
      </c>
      <c r="J2504" s="1">
        <v>120</v>
      </c>
      <c r="K2504" s="72" t="s">
        <v>6455</v>
      </c>
      <c r="L2504" s="81"/>
      <c r="M2504" s="78"/>
    </row>
    <row r="2505" spans="1:13">
      <c r="A2505" s="1">
        <v>100015147</v>
      </c>
      <c r="B2505" s="1" t="s">
        <v>587</v>
      </c>
      <c r="C2505" s="1" t="s">
        <v>4866</v>
      </c>
      <c r="D2505" s="1" t="s">
        <v>12</v>
      </c>
      <c r="E2505" s="21" t="s">
        <v>4888</v>
      </c>
      <c r="F2505" s="1">
        <v>1</v>
      </c>
      <c r="G2505" s="1">
        <v>1</v>
      </c>
      <c r="H2505" s="1">
        <v>202</v>
      </c>
      <c r="I2505" s="1">
        <v>400</v>
      </c>
      <c r="J2505" s="1">
        <v>100</v>
      </c>
      <c r="K2505" s="72" t="s">
        <v>6455</v>
      </c>
      <c r="L2505" s="81"/>
      <c r="M2505" s="78"/>
    </row>
    <row r="2506" spans="1:13">
      <c r="A2506" s="1">
        <v>100015154</v>
      </c>
      <c r="B2506" s="1" t="s">
        <v>587</v>
      </c>
      <c r="C2506" s="1" t="s">
        <v>4866</v>
      </c>
      <c r="D2506" s="1" t="s">
        <v>4890</v>
      </c>
      <c r="E2506" s="21" t="s">
        <v>4891</v>
      </c>
      <c r="F2506" s="1">
        <v>1</v>
      </c>
      <c r="G2506" s="1">
        <v>1</v>
      </c>
      <c r="H2506" s="1">
        <v>20</v>
      </c>
      <c r="I2506" s="1">
        <v>100</v>
      </c>
      <c r="J2506" s="1">
        <v>25</v>
      </c>
      <c r="K2506" s="72" t="s">
        <v>6455</v>
      </c>
      <c r="L2506" s="81"/>
      <c r="M2506" s="78"/>
    </row>
    <row r="2507" spans="1:13">
      <c r="A2507" s="1">
        <v>100015160</v>
      </c>
      <c r="B2507" s="1" t="s">
        <v>587</v>
      </c>
      <c r="C2507" s="1" t="s">
        <v>4866</v>
      </c>
      <c r="D2507" s="1" t="s">
        <v>12</v>
      </c>
      <c r="E2507" s="21" t="s">
        <v>4892</v>
      </c>
      <c r="F2507" s="1">
        <v>1</v>
      </c>
      <c r="G2507" s="1">
        <v>1</v>
      </c>
      <c r="H2507" s="1">
        <v>313</v>
      </c>
      <c r="I2507" s="1">
        <v>470</v>
      </c>
      <c r="J2507" s="1">
        <v>120</v>
      </c>
      <c r="K2507" s="72" t="s">
        <v>6455</v>
      </c>
      <c r="L2507" s="81"/>
      <c r="M2507" s="78"/>
    </row>
    <row r="2508" spans="1:13">
      <c r="A2508" s="1">
        <v>100015165</v>
      </c>
      <c r="B2508" s="1" t="s">
        <v>587</v>
      </c>
      <c r="C2508" s="1" t="s">
        <v>4866</v>
      </c>
      <c r="D2508" s="1" t="s">
        <v>12</v>
      </c>
      <c r="E2508" s="21" t="s">
        <v>4894</v>
      </c>
      <c r="F2508" s="1">
        <v>1</v>
      </c>
      <c r="G2508" s="1">
        <v>1</v>
      </c>
      <c r="H2508" s="1">
        <v>95</v>
      </c>
      <c r="I2508" s="1">
        <v>230</v>
      </c>
      <c r="J2508" s="1">
        <v>60</v>
      </c>
      <c r="K2508" s="72" t="s">
        <v>6455</v>
      </c>
      <c r="L2508" s="81"/>
      <c r="M2508" s="78"/>
    </row>
    <row r="2509" spans="1:13">
      <c r="A2509" s="1">
        <v>100015172</v>
      </c>
      <c r="B2509" s="1" t="s">
        <v>587</v>
      </c>
      <c r="C2509" s="1" t="s">
        <v>4866</v>
      </c>
      <c r="D2509" s="1" t="s">
        <v>12</v>
      </c>
      <c r="E2509" s="21" t="s">
        <v>4896</v>
      </c>
      <c r="F2509" s="1">
        <v>1</v>
      </c>
      <c r="G2509" s="1">
        <v>1</v>
      </c>
      <c r="H2509" s="1">
        <v>10</v>
      </c>
      <c r="I2509" s="1">
        <v>100</v>
      </c>
      <c r="J2509" s="1">
        <v>25</v>
      </c>
      <c r="K2509" s="72" t="s">
        <v>6455</v>
      </c>
      <c r="L2509" s="81"/>
      <c r="M2509" s="78"/>
    </row>
    <row r="2510" spans="1:13">
      <c r="A2510" s="1">
        <v>100015174</v>
      </c>
      <c r="B2510" s="1" t="s">
        <v>587</v>
      </c>
      <c r="C2510" s="1" t="s">
        <v>4866</v>
      </c>
      <c r="D2510" s="1" t="s">
        <v>12</v>
      </c>
      <c r="E2510" s="21" t="s">
        <v>4898</v>
      </c>
      <c r="F2510" s="1">
        <v>1</v>
      </c>
      <c r="G2510" s="1">
        <v>1</v>
      </c>
      <c r="H2510" s="1">
        <v>10</v>
      </c>
      <c r="I2510" s="1">
        <v>100</v>
      </c>
      <c r="J2510" s="1">
        <v>25</v>
      </c>
      <c r="K2510" s="72" t="s">
        <v>6455</v>
      </c>
      <c r="L2510" s="81"/>
      <c r="M2510" s="78"/>
    </row>
    <row r="2511" spans="1:13">
      <c r="A2511" s="1">
        <v>100015178</v>
      </c>
      <c r="B2511" s="1" t="s">
        <v>587</v>
      </c>
      <c r="C2511" s="1" t="s">
        <v>4866</v>
      </c>
      <c r="D2511" s="1" t="s">
        <v>12</v>
      </c>
      <c r="E2511" s="21" t="s">
        <v>4900</v>
      </c>
      <c r="F2511" s="1">
        <v>1</v>
      </c>
      <c r="G2511" s="1">
        <v>1</v>
      </c>
      <c r="H2511" s="1">
        <v>608</v>
      </c>
      <c r="I2511" s="1">
        <v>800</v>
      </c>
      <c r="J2511" s="1">
        <v>200</v>
      </c>
      <c r="K2511" s="72" t="s">
        <v>6053</v>
      </c>
      <c r="L2511" s="81"/>
      <c r="M2511" s="78"/>
    </row>
    <row r="2512" spans="1:13">
      <c r="A2512" s="1">
        <v>100015184</v>
      </c>
      <c r="B2512" s="1" t="s">
        <v>587</v>
      </c>
      <c r="C2512" s="1" t="s">
        <v>4866</v>
      </c>
      <c r="D2512" s="1" t="s">
        <v>176</v>
      </c>
      <c r="E2512" s="21" t="s">
        <v>4902</v>
      </c>
      <c r="F2512" s="1">
        <v>1</v>
      </c>
      <c r="G2512" s="1">
        <v>1</v>
      </c>
      <c r="H2512" s="1">
        <v>13</v>
      </c>
      <c r="I2512" s="1">
        <v>100</v>
      </c>
      <c r="J2512" s="1">
        <v>25</v>
      </c>
      <c r="K2512" s="72" t="s">
        <v>6455</v>
      </c>
      <c r="L2512" s="81"/>
      <c r="M2512" s="78"/>
    </row>
    <row r="2513" spans="1:13">
      <c r="A2513" s="1">
        <v>100015189</v>
      </c>
      <c r="B2513" s="1" t="s">
        <v>587</v>
      </c>
      <c r="C2513" s="1" t="s">
        <v>4866</v>
      </c>
      <c r="D2513" s="1" t="s">
        <v>12</v>
      </c>
      <c r="E2513" s="21" t="s">
        <v>4904</v>
      </c>
      <c r="F2513" s="1">
        <v>1</v>
      </c>
      <c r="G2513" s="1">
        <v>1</v>
      </c>
      <c r="H2513" s="1">
        <v>1067</v>
      </c>
      <c r="I2513" s="1">
        <v>1000</v>
      </c>
      <c r="J2513" s="1">
        <v>250</v>
      </c>
      <c r="K2513" s="72" t="s">
        <v>6455</v>
      </c>
      <c r="L2513" s="81"/>
      <c r="M2513" s="78"/>
    </row>
    <row r="2514" spans="1:13">
      <c r="A2514" s="1">
        <v>100015191</v>
      </c>
      <c r="B2514" s="1" t="s">
        <v>587</v>
      </c>
      <c r="C2514" s="1" t="s">
        <v>4866</v>
      </c>
      <c r="D2514" s="1" t="s">
        <v>150</v>
      </c>
      <c r="E2514" s="21" t="s">
        <v>4906</v>
      </c>
      <c r="F2514" s="1">
        <v>1</v>
      </c>
      <c r="G2514" s="1">
        <v>1</v>
      </c>
      <c r="H2514" s="1">
        <v>211</v>
      </c>
      <c r="I2514" s="1">
        <v>400</v>
      </c>
      <c r="J2514" s="1">
        <v>100</v>
      </c>
      <c r="K2514" s="72" t="s">
        <v>6455</v>
      </c>
      <c r="L2514" s="81"/>
      <c r="M2514" s="78"/>
    </row>
    <row r="2515" spans="1:13">
      <c r="A2515" s="1">
        <v>100015194</v>
      </c>
      <c r="B2515" s="1" t="s">
        <v>587</v>
      </c>
      <c r="C2515" s="1" t="s">
        <v>4866</v>
      </c>
      <c r="D2515" s="1" t="s">
        <v>12</v>
      </c>
      <c r="E2515" s="21" t="s">
        <v>4908</v>
      </c>
      <c r="F2515" s="1">
        <v>1</v>
      </c>
      <c r="G2515" s="1">
        <v>1</v>
      </c>
      <c r="H2515" s="1">
        <v>45</v>
      </c>
      <c r="I2515" s="1">
        <v>150</v>
      </c>
      <c r="J2515" s="1">
        <v>40</v>
      </c>
      <c r="K2515" s="72" t="s">
        <v>6455</v>
      </c>
      <c r="L2515" s="81"/>
      <c r="M2515" s="78"/>
    </row>
    <row r="2516" spans="1:13">
      <c r="A2516" s="1">
        <v>100015197</v>
      </c>
      <c r="B2516" s="1" t="s">
        <v>587</v>
      </c>
      <c r="C2516" s="1" t="s">
        <v>4866</v>
      </c>
      <c r="D2516" s="1" t="s">
        <v>12</v>
      </c>
      <c r="E2516" s="21" t="s">
        <v>4910</v>
      </c>
      <c r="F2516" s="1">
        <v>1</v>
      </c>
      <c r="G2516" s="1">
        <v>1</v>
      </c>
      <c r="H2516" s="1">
        <v>52</v>
      </c>
      <c r="I2516" s="1">
        <v>150</v>
      </c>
      <c r="J2516" s="1">
        <v>40</v>
      </c>
      <c r="K2516" s="72" t="s">
        <v>6455</v>
      </c>
      <c r="L2516" s="81"/>
      <c r="M2516" s="78"/>
    </row>
    <row r="2517" spans="1:13">
      <c r="A2517" s="1">
        <v>100015200</v>
      </c>
      <c r="B2517" s="1" t="s">
        <v>587</v>
      </c>
      <c r="C2517" s="1" t="s">
        <v>4866</v>
      </c>
      <c r="D2517" s="1" t="s">
        <v>12</v>
      </c>
      <c r="E2517" s="21" t="s">
        <v>4912</v>
      </c>
      <c r="F2517" s="1">
        <v>1</v>
      </c>
      <c r="G2517" s="1">
        <v>1</v>
      </c>
      <c r="H2517" s="1">
        <v>85</v>
      </c>
      <c r="I2517" s="1">
        <v>230</v>
      </c>
      <c r="J2517" s="1">
        <v>60</v>
      </c>
      <c r="K2517" s="72" t="s">
        <v>6455</v>
      </c>
      <c r="L2517" s="81"/>
      <c r="M2517" s="78"/>
    </row>
    <row r="2518" spans="1:13">
      <c r="A2518" s="1">
        <v>100015211</v>
      </c>
      <c r="B2518" s="1" t="s">
        <v>587</v>
      </c>
      <c r="C2518" s="1" t="s">
        <v>4866</v>
      </c>
      <c r="D2518" s="1" t="s">
        <v>12</v>
      </c>
      <c r="E2518" s="21" t="s">
        <v>4914</v>
      </c>
      <c r="F2518" s="1">
        <v>1</v>
      </c>
      <c r="G2518" s="1">
        <v>1</v>
      </c>
      <c r="H2518" s="1">
        <v>48</v>
      </c>
      <c r="I2518" s="1">
        <v>150</v>
      </c>
      <c r="J2518" s="1">
        <v>40</v>
      </c>
      <c r="K2518" s="72" t="s">
        <v>6455</v>
      </c>
      <c r="L2518" s="81"/>
      <c r="M2518" s="78"/>
    </row>
    <row r="2519" spans="1:13">
      <c r="A2519" s="1">
        <v>100015216</v>
      </c>
      <c r="B2519" s="1" t="s">
        <v>587</v>
      </c>
      <c r="C2519" s="1" t="s">
        <v>4866</v>
      </c>
      <c r="D2519" s="1" t="s">
        <v>12</v>
      </c>
      <c r="E2519" s="21" t="s">
        <v>4916</v>
      </c>
      <c r="F2519" s="1">
        <v>1</v>
      </c>
      <c r="G2519" s="1">
        <v>1</v>
      </c>
      <c r="H2519" s="1">
        <v>66</v>
      </c>
      <c r="I2519" s="1">
        <v>230</v>
      </c>
      <c r="J2519" s="1">
        <v>60</v>
      </c>
      <c r="K2519" s="72" t="s">
        <v>6455</v>
      </c>
      <c r="L2519" s="81"/>
      <c r="M2519" s="78"/>
    </row>
    <row r="2520" spans="1:13">
      <c r="A2520" s="1">
        <v>100015218</v>
      </c>
      <c r="B2520" s="1" t="s">
        <v>587</v>
      </c>
      <c r="C2520" s="1" t="s">
        <v>4866</v>
      </c>
      <c r="D2520" s="1" t="s">
        <v>12</v>
      </c>
      <c r="E2520" s="21" t="s">
        <v>4918</v>
      </c>
      <c r="F2520" s="1">
        <v>1</v>
      </c>
      <c r="G2520" s="1">
        <v>1</v>
      </c>
      <c r="H2520" s="1">
        <v>182</v>
      </c>
      <c r="I2520" s="1">
        <v>280</v>
      </c>
      <c r="J2520" s="1">
        <v>70</v>
      </c>
      <c r="K2520" s="72" t="s">
        <v>6455</v>
      </c>
      <c r="L2520" s="81"/>
      <c r="M2520" s="78"/>
    </row>
    <row r="2521" spans="1:13">
      <c r="A2521" s="1">
        <v>100015227</v>
      </c>
      <c r="B2521" s="1" t="s">
        <v>587</v>
      </c>
      <c r="C2521" s="1" t="s">
        <v>4866</v>
      </c>
      <c r="D2521" s="1" t="s">
        <v>12</v>
      </c>
      <c r="E2521" s="21" t="s">
        <v>4920</v>
      </c>
      <c r="F2521" s="1">
        <v>1</v>
      </c>
      <c r="G2521" s="1">
        <v>1</v>
      </c>
      <c r="H2521" s="1">
        <v>330</v>
      </c>
      <c r="I2521" s="1">
        <v>470</v>
      </c>
      <c r="J2521" s="1">
        <v>120</v>
      </c>
      <c r="K2521" s="72" t="s">
        <v>6455</v>
      </c>
      <c r="L2521" s="81"/>
      <c r="M2521" s="78"/>
    </row>
    <row r="2522" spans="1:13">
      <c r="A2522" s="1">
        <v>100015234</v>
      </c>
      <c r="B2522" s="1" t="s">
        <v>587</v>
      </c>
      <c r="C2522" s="1" t="s">
        <v>4866</v>
      </c>
      <c r="D2522" s="1" t="s">
        <v>3927</v>
      </c>
      <c r="E2522" s="21" t="s">
        <v>4922</v>
      </c>
      <c r="F2522" s="1">
        <v>1</v>
      </c>
      <c r="G2522" s="1">
        <v>1</v>
      </c>
      <c r="H2522" s="1">
        <v>659</v>
      </c>
      <c r="I2522" s="1">
        <v>800</v>
      </c>
      <c r="J2522" s="1">
        <v>200</v>
      </c>
      <c r="K2522" s="72" t="s">
        <v>6053</v>
      </c>
      <c r="L2522" s="81"/>
      <c r="M2522" s="78"/>
    </row>
    <row r="2523" spans="1:13">
      <c r="A2523" s="1">
        <v>100015242</v>
      </c>
      <c r="B2523" s="1" t="s">
        <v>587</v>
      </c>
      <c r="C2523" s="1" t="s">
        <v>4866</v>
      </c>
      <c r="D2523" s="1" t="s">
        <v>12</v>
      </c>
      <c r="E2523" s="21" t="s">
        <v>4924</v>
      </c>
      <c r="F2523" s="1">
        <v>1</v>
      </c>
      <c r="G2523" s="1">
        <v>1</v>
      </c>
      <c r="H2523" s="1">
        <v>46</v>
      </c>
      <c r="I2523" s="1">
        <v>150</v>
      </c>
      <c r="J2523" s="1">
        <v>40</v>
      </c>
      <c r="K2523" s="72" t="s">
        <v>6455</v>
      </c>
      <c r="L2523" s="81"/>
      <c r="M2523" s="78"/>
    </row>
    <row r="2524" spans="1:13">
      <c r="A2524" s="1">
        <v>100015243</v>
      </c>
      <c r="B2524" s="1" t="s">
        <v>587</v>
      </c>
      <c r="C2524" s="1" t="s">
        <v>4866</v>
      </c>
      <c r="D2524" s="1" t="s">
        <v>12</v>
      </c>
      <c r="E2524" s="21" t="s">
        <v>4926</v>
      </c>
      <c r="F2524" s="1">
        <v>1</v>
      </c>
      <c r="G2524" s="1">
        <v>1</v>
      </c>
      <c r="H2524" s="1">
        <v>746</v>
      </c>
      <c r="I2524" s="1">
        <v>800</v>
      </c>
      <c r="J2524" s="1">
        <v>200</v>
      </c>
      <c r="K2524" s="72" t="s">
        <v>6053</v>
      </c>
      <c r="L2524" s="81"/>
      <c r="M2524" s="78"/>
    </row>
    <row r="2525" spans="1:13">
      <c r="A2525" s="1">
        <v>100015253</v>
      </c>
      <c r="B2525" s="1" t="s">
        <v>587</v>
      </c>
      <c r="C2525" s="1" t="s">
        <v>4866</v>
      </c>
      <c r="D2525" s="1" t="s">
        <v>4929</v>
      </c>
      <c r="E2525" s="21" t="s">
        <v>5410</v>
      </c>
      <c r="F2525" s="1">
        <v>3</v>
      </c>
      <c r="G2525" s="1">
        <v>1</v>
      </c>
      <c r="H2525" s="1">
        <v>46</v>
      </c>
      <c r="I2525" s="1">
        <v>150</v>
      </c>
      <c r="J2525" s="1">
        <v>40</v>
      </c>
      <c r="K2525" s="72" t="s">
        <v>6455</v>
      </c>
      <c r="L2525" s="81"/>
      <c r="M2525" s="78"/>
    </row>
    <row r="2526" spans="1:13">
      <c r="A2526" s="1">
        <v>100015253</v>
      </c>
      <c r="B2526" s="1" t="s">
        <v>587</v>
      </c>
      <c r="C2526" s="1" t="s">
        <v>4866</v>
      </c>
      <c r="D2526" s="1" t="s">
        <v>4929</v>
      </c>
      <c r="E2526" s="21" t="s">
        <v>4930</v>
      </c>
      <c r="F2526" s="1">
        <v>3</v>
      </c>
      <c r="G2526" s="1">
        <v>1</v>
      </c>
      <c r="H2526" s="1">
        <v>190</v>
      </c>
      <c r="I2526" s="1">
        <v>280</v>
      </c>
      <c r="J2526" s="1">
        <v>70</v>
      </c>
      <c r="K2526" s="72" t="s">
        <v>6455</v>
      </c>
      <c r="L2526" s="81"/>
      <c r="M2526" s="78"/>
    </row>
    <row r="2527" spans="1:13">
      <c r="A2527" s="1">
        <v>100015253</v>
      </c>
      <c r="B2527" s="1" t="s">
        <v>587</v>
      </c>
      <c r="C2527" s="1" t="s">
        <v>4866</v>
      </c>
      <c r="D2527" s="1" t="s">
        <v>4929</v>
      </c>
      <c r="E2527" s="21" t="s">
        <v>5403</v>
      </c>
      <c r="F2527" s="1">
        <v>3</v>
      </c>
      <c r="G2527" s="1">
        <v>1</v>
      </c>
      <c r="H2527" s="1">
        <v>116</v>
      </c>
      <c r="I2527" s="1">
        <v>280</v>
      </c>
      <c r="J2527" s="1">
        <v>70</v>
      </c>
      <c r="K2527" s="72" t="s">
        <v>6455</v>
      </c>
      <c r="L2527" s="81"/>
      <c r="M2527" s="78"/>
    </row>
    <row r="2528" spans="1:13">
      <c r="A2528" s="1">
        <v>100015265</v>
      </c>
      <c r="B2528" s="1" t="s">
        <v>587</v>
      </c>
      <c r="C2528" s="1" t="s">
        <v>4866</v>
      </c>
      <c r="D2528" s="1" t="s">
        <v>12</v>
      </c>
      <c r="E2528" s="21" t="s">
        <v>4931</v>
      </c>
      <c r="F2528" s="1">
        <v>1</v>
      </c>
      <c r="G2528" s="1">
        <v>1</v>
      </c>
      <c r="H2528" s="1">
        <v>312</v>
      </c>
      <c r="I2528" s="1">
        <v>470</v>
      </c>
      <c r="J2528" s="1">
        <v>120</v>
      </c>
      <c r="K2528" s="72" t="s">
        <v>6455</v>
      </c>
      <c r="L2528" s="81"/>
      <c r="M2528" s="78"/>
    </row>
    <row r="2529" spans="1:13">
      <c r="A2529" s="1">
        <v>100015268</v>
      </c>
      <c r="B2529" s="1" t="s">
        <v>587</v>
      </c>
      <c r="C2529" s="1" t="s">
        <v>4866</v>
      </c>
      <c r="D2529" s="1" t="s">
        <v>4932</v>
      </c>
      <c r="E2529" s="21" t="s">
        <v>4933</v>
      </c>
      <c r="F2529" s="1">
        <v>1</v>
      </c>
      <c r="G2529" s="1">
        <v>1</v>
      </c>
      <c r="H2529" s="1">
        <v>133</v>
      </c>
      <c r="I2529" s="1">
        <v>280</v>
      </c>
      <c r="J2529" s="1">
        <v>70</v>
      </c>
      <c r="K2529" s="72" t="s">
        <v>6455</v>
      </c>
      <c r="L2529" s="81"/>
      <c r="M2529" s="78"/>
    </row>
    <row r="2530" spans="1:13">
      <c r="A2530" s="1">
        <v>100015274</v>
      </c>
      <c r="B2530" s="1" t="s">
        <v>587</v>
      </c>
      <c r="C2530" s="1" t="s">
        <v>4866</v>
      </c>
      <c r="D2530" s="1" t="s">
        <v>12</v>
      </c>
      <c r="E2530" s="21" t="s">
        <v>4934</v>
      </c>
      <c r="F2530" s="1">
        <v>1</v>
      </c>
      <c r="G2530" s="1">
        <v>1</v>
      </c>
      <c r="H2530" s="1">
        <v>29</v>
      </c>
      <c r="I2530" s="1">
        <v>150</v>
      </c>
      <c r="J2530" s="1">
        <v>40</v>
      </c>
      <c r="K2530" s="72" t="s">
        <v>6455</v>
      </c>
      <c r="L2530" s="81"/>
      <c r="M2530" s="78"/>
    </row>
    <row r="2531" spans="1:13">
      <c r="A2531" s="1">
        <v>100015278</v>
      </c>
      <c r="B2531" s="1" t="s">
        <v>587</v>
      </c>
      <c r="C2531" s="1" t="s">
        <v>4866</v>
      </c>
      <c r="D2531" s="1" t="s">
        <v>12</v>
      </c>
      <c r="E2531" s="21" t="s">
        <v>4936</v>
      </c>
      <c r="F2531" s="1">
        <v>1</v>
      </c>
      <c r="G2531" s="1">
        <v>1</v>
      </c>
      <c r="H2531" s="1">
        <v>62</v>
      </c>
      <c r="I2531" s="1">
        <v>230</v>
      </c>
      <c r="J2531" s="1">
        <v>60</v>
      </c>
      <c r="K2531" s="72" t="s">
        <v>6455</v>
      </c>
      <c r="L2531" s="81"/>
      <c r="M2531" s="78"/>
    </row>
    <row r="2532" spans="1:13">
      <c r="A2532" s="1">
        <v>100015287</v>
      </c>
      <c r="B2532" s="1" t="s">
        <v>587</v>
      </c>
      <c r="C2532" s="1" t="s">
        <v>4866</v>
      </c>
      <c r="D2532" s="1" t="s">
        <v>12</v>
      </c>
      <c r="E2532" s="21" t="s">
        <v>4938</v>
      </c>
      <c r="F2532" s="1">
        <v>1</v>
      </c>
      <c r="G2532" s="1">
        <v>1</v>
      </c>
      <c r="H2532" s="1">
        <v>96</v>
      </c>
      <c r="I2532" s="1">
        <v>230</v>
      </c>
      <c r="J2532" s="1">
        <v>60</v>
      </c>
      <c r="K2532" s="72" t="s">
        <v>6455</v>
      </c>
      <c r="L2532" s="81"/>
      <c r="M2532" s="78"/>
    </row>
    <row r="2533" spans="1:13">
      <c r="A2533" s="1">
        <v>100015291</v>
      </c>
      <c r="B2533" s="1" t="s">
        <v>587</v>
      </c>
      <c r="C2533" s="1" t="s">
        <v>4866</v>
      </c>
      <c r="D2533" s="1" t="s">
        <v>4940</v>
      </c>
      <c r="E2533" s="21" t="s">
        <v>4941</v>
      </c>
      <c r="F2533" s="1">
        <v>1</v>
      </c>
      <c r="G2533" s="1">
        <v>1</v>
      </c>
      <c r="H2533" s="1">
        <v>37</v>
      </c>
      <c r="I2533" s="1">
        <v>150</v>
      </c>
      <c r="J2533" s="1">
        <v>40</v>
      </c>
      <c r="K2533" s="72" t="s">
        <v>6455</v>
      </c>
      <c r="L2533" s="81"/>
      <c r="M2533" s="78"/>
    </row>
    <row r="2534" spans="1:13">
      <c r="A2534" s="1">
        <v>100015300</v>
      </c>
      <c r="B2534" s="1" t="s">
        <v>587</v>
      </c>
      <c r="C2534" s="1" t="s">
        <v>4866</v>
      </c>
      <c r="D2534" s="1" t="s">
        <v>12</v>
      </c>
      <c r="E2534" s="21" t="s">
        <v>4943</v>
      </c>
      <c r="F2534" s="1">
        <v>1</v>
      </c>
      <c r="G2534" s="1">
        <v>1</v>
      </c>
      <c r="H2534" s="1">
        <v>27</v>
      </c>
      <c r="I2534" s="1">
        <v>150</v>
      </c>
      <c r="J2534" s="1">
        <v>40</v>
      </c>
      <c r="K2534" s="72" t="s">
        <v>6455</v>
      </c>
      <c r="L2534" s="81"/>
      <c r="M2534" s="78"/>
    </row>
    <row r="2535" spans="1:13">
      <c r="A2535" s="1">
        <v>100015304</v>
      </c>
      <c r="B2535" s="1" t="s">
        <v>587</v>
      </c>
      <c r="C2535" s="1" t="s">
        <v>4866</v>
      </c>
      <c r="D2535" s="1" t="s">
        <v>533</v>
      </c>
      <c r="E2535" s="21" t="s">
        <v>4945</v>
      </c>
      <c r="F2535" s="1">
        <v>1</v>
      </c>
      <c r="G2535" s="1">
        <v>1</v>
      </c>
      <c r="H2535" s="1">
        <v>10</v>
      </c>
      <c r="I2535" s="1">
        <v>100</v>
      </c>
      <c r="J2535" s="1">
        <v>25</v>
      </c>
      <c r="K2535" s="72" t="s">
        <v>6455</v>
      </c>
      <c r="L2535" s="81"/>
      <c r="M2535" s="78"/>
    </row>
    <row r="2536" spans="1:13">
      <c r="A2536" s="1">
        <v>100015309</v>
      </c>
      <c r="B2536" s="1" t="s">
        <v>587</v>
      </c>
      <c r="C2536" s="1" t="s">
        <v>4866</v>
      </c>
      <c r="D2536" s="1" t="s">
        <v>12</v>
      </c>
      <c r="E2536" s="21" t="s">
        <v>4947</v>
      </c>
      <c r="F2536" s="1">
        <v>1</v>
      </c>
      <c r="G2536" s="1">
        <v>1</v>
      </c>
      <c r="H2536" s="1">
        <v>54</v>
      </c>
      <c r="I2536" s="1">
        <v>150</v>
      </c>
      <c r="J2536" s="1">
        <v>40</v>
      </c>
      <c r="K2536" s="72" t="s">
        <v>6455</v>
      </c>
      <c r="L2536" s="81"/>
      <c r="M2536" s="78"/>
    </row>
    <row r="2537" spans="1:13">
      <c r="A2537" s="1">
        <v>100015316</v>
      </c>
      <c r="B2537" s="1" t="s">
        <v>587</v>
      </c>
      <c r="C2537" s="1" t="s">
        <v>4866</v>
      </c>
      <c r="D2537" s="1" t="s">
        <v>176</v>
      </c>
      <c r="E2537" s="21" t="s">
        <v>4949</v>
      </c>
      <c r="F2537" s="1">
        <v>1</v>
      </c>
      <c r="G2537" s="1">
        <v>1</v>
      </c>
      <c r="H2537" s="1">
        <v>290</v>
      </c>
      <c r="I2537" s="1">
        <v>400</v>
      </c>
      <c r="J2537" s="1">
        <v>100</v>
      </c>
      <c r="K2537" s="72" t="s">
        <v>6455</v>
      </c>
      <c r="L2537" s="81"/>
      <c r="M2537" s="78"/>
    </row>
    <row r="2538" spans="1:13">
      <c r="A2538" s="1">
        <v>100015333</v>
      </c>
      <c r="B2538" s="1" t="s">
        <v>587</v>
      </c>
      <c r="C2538" s="1" t="s">
        <v>4866</v>
      </c>
      <c r="D2538" s="1" t="s">
        <v>12</v>
      </c>
      <c r="E2538" s="21" t="s">
        <v>4951</v>
      </c>
      <c r="F2538" s="1">
        <v>1</v>
      </c>
      <c r="G2538" s="1">
        <v>1</v>
      </c>
      <c r="H2538" s="1">
        <v>264</v>
      </c>
      <c r="I2538" s="1">
        <v>400</v>
      </c>
      <c r="J2538" s="1">
        <v>100</v>
      </c>
      <c r="K2538" s="72" t="s">
        <v>6455</v>
      </c>
      <c r="L2538" s="81"/>
      <c r="M2538" s="78"/>
    </row>
    <row r="2539" spans="1:13">
      <c r="A2539" s="1">
        <v>100015339</v>
      </c>
      <c r="B2539" s="1" t="s">
        <v>587</v>
      </c>
      <c r="C2539" s="1" t="s">
        <v>4866</v>
      </c>
      <c r="D2539" s="1" t="s">
        <v>12</v>
      </c>
      <c r="E2539" s="21" t="s">
        <v>4953</v>
      </c>
      <c r="F2539" s="1">
        <v>1</v>
      </c>
      <c r="G2539" s="1">
        <v>1</v>
      </c>
      <c r="H2539" s="1">
        <v>44</v>
      </c>
      <c r="I2539" s="1">
        <v>150</v>
      </c>
      <c r="J2539" s="1">
        <v>40</v>
      </c>
      <c r="K2539" s="72" t="s">
        <v>6455</v>
      </c>
      <c r="L2539" s="81"/>
      <c r="M2539" s="78"/>
    </row>
    <row r="2540" spans="1:13">
      <c r="A2540" s="1">
        <v>100015343</v>
      </c>
      <c r="B2540" s="1" t="s">
        <v>587</v>
      </c>
      <c r="C2540" s="1" t="s">
        <v>4866</v>
      </c>
      <c r="D2540" s="1" t="s">
        <v>12</v>
      </c>
      <c r="E2540" s="21" t="s">
        <v>4955</v>
      </c>
      <c r="F2540" s="1">
        <v>1</v>
      </c>
      <c r="G2540" s="1">
        <v>1</v>
      </c>
      <c r="H2540" s="1">
        <v>340</v>
      </c>
      <c r="I2540" s="1">
        <v>470</v>
      </c>
      <c r="J2540" s="1">
        <v>120</v>
      </c>
      <c r="K2540" s="72" t="s">
        <v>6455</v>
      </c>
      <c r="L2540" s="81"/>
      <c r="M2540" s="78"/>
    </row>
    <row r="2541" spans="1:13">
      <c r="A2541" s="1">
        <v>100015349</v>
      </c>
      <c r="B2541" s="1" t="s">
        <v>587</v>
      </c>
      <c r="C2541" s="1" t="s">
        <v>4866</v>
      </c>
      <c r="D2541" s="1" t="s">
        <v>12</v>
      </c>
      <c r="E2541" s="21" t="s">
        <v>4957</v>
      </c>
      <c r="F2541" s="1">
        <v>1</v>
      </c>
      <c r="G2541" s="1">
        <v>1</v>
      </c>
      <c r="H2541" s="1">
        <v>46</v>
      </c>
      <c r="I2541" s="1">
        <v>150</v>
      </c>
      <c r="J2541" s="1">
        <v>40</v>
      </c>
      <c r="K2541" s="72" t="s">
        <v>6455</v>
      </c>
      <c r="L2541" s="81"/>
      <c r="M2541" s="78"/>
    </row>
    <row r="2542" spans="1:13">
      <c r="A2542" s="1">
        <v>100015352</v>
      </c>
      <c r="B2542" s="1" t="s">
        <v>587</v>
      </c>
      <c r="C2542" s="1" t="s">
        <v>4866</v>
      </c>
      <c r="D2542" s="1" t="s">
        <v>176</v>
      </c>
      <c r="E2542" s="21" t="s">
        <v>4959</v>
      </c>
      <c r="F2542" s="1">
        <v>1</v>
      </c>
      <c r="G2542" s="1">
        <v>1</v>
      </c>
      <c r="H2542" s="1">
        <v>260</v>
      </c>
      <c r="I2542" s="1">
        <v>400</v>
      </c>
      <c r="J2542" s="1">
        <v>100</v>
      </c>
      <c r="K2542" s="72" t="s">
        <v>6455</v>
      </c>
      <c r="L2542" s="81"/>
      <c r="M2542" s="78"/>
    </row>
    <row r="2543" spans="1:13">
      <c r="A2543" s="1">
        <v>100015362</v>
      </c>
      <c r="B2543" s="1" t="s">
        <v>587</v>
      </c>
      <c r="C2543" s="1" t="s">
        <v>4866</v>
      </c>
      <c r="D2543" s="1" t="s">
        <v>12</v>
      </c>
      <c r="E2543" s="21" t="s">
        <v>4961</v>
      </c>
      <c r="F2543" s="1">
        <v>1</v>
      </c>
      <c r="G2543" s="1">
        <v>1</v>
      </c>
      <c r="H2543" s="1">
        <v>73</v>
      </c>
      <c r="I2543" s="1">
        <v>230</v>
      </c>
      <c r="J2543" s="1">
        <v>60</v>
      </c>
      <c r="K2543" s="72" t="s">
        <v>6455</v>
      </c>
      <c r="L2543" s="81"/>
      <c r="M2543" s="78"/>
    </row>
    <row r="2544" spans="1:13">
      <c r="A2544" s="1">
        <v>100015367</v>
      </c>
      <c r="B2544" s="1" t="s">
        <v>587</v>
      </c>
      <c r="C2544" s="1" t="s">
        <v>4866</v>
      </c>
      <c r="D2544" s="1" t="s">
        <v>12</v>
      </c>
      <c r="E2544" s="21" t="s">
        <v>4963</v>
      </c>
      <c r="F2544" s="1">
        <v>1</v>
      </c>
      <c r="G2544" s="1">
        <v>1</v>
      </c>
      <c r="H2544" s="1">
        <v>27</v>
      </c>
      <c r="I2544" s="1">
        <v>150</v>
      </c>
      <c r="J2544" s="1">
        <v>40</v>
      </c>
      <c r="K2544" s="72" t="s">
        <v>6455</v>
      </c>
      <c r="L2544" s="81"/>
      <c r="M2544" s="78"/>
    </row>
    <row r="2545" spans="1:13">
      <c r="A2545" s="1">
        <v>100015374</v>
      </c>
      <c r="B2545" s="1" t="s">
        <v>587</v>
      </c>
      <c r="C2545" s="1" t="s">
        <v>4866</v>
      </c>
      <c r="D2545" s="1" t="s">
        <v>4965</v>
      </c>
      <c r="E2545" s="21" t="s">
        <v>4966</v>
      </c>
      <c r="F2545" s="1">
        <v>1</v>
      </c>
      <c r="G2545" s="1">
        <v>1</v>
      </c>
      <c r="H2545" s="1">
        <v>55</v>
      </c>
      <c r="I2545" s="1">
        <v>230</v>
      </c>
      <c r="J2545" s="1">
        <v>60</v>
      </c>
      <c r="K2545" s="72" t="s">
        <v>6455</v>
      </c>
      <c r="L2545" s="81"/>
      <c r="M2545" s="78"/>
    </row>
    <row r="2546" spans="1:13">
      <c r="A2546" s="1">
        <v>100015375</v>
      </c>
      <c r="B2546" s="1" t="s">
        <v>587</v>
      </c>
      <c r="C2546" s="1" t="s">
        <v>4866</v>
      </c>
      <c r="D2546" s="1" t="s">
        <v>12</v>
      </c>
      <c r="E2546" s="21" t="s">
        <v>4968</v>
      </c>
      <c r="F2546" s="1">
        <v>1</v>
      </c>
      <c r="G2546" s="1">
        <v>1</v>
      </c>
      <c r="H2546" s="1">
        <v>41</v>
      </c>
      <c r="I2546" s="1">
        <v>150</v>
      </c>
      <c r="J2546" s="1">
        <v>40</v>
      </c>
      <c r="K2546" s="72" t="s">
        <v>6455</v>
      </c>
      <c r="L2546" s="81"/>
      <c r="M2546" s="78"/>
    </row>
    <row r="2547" spans="1:13">
      <c r="A2547" s="1">
        <v>100015381</v>
      </c>
      <c r="B2547" s="1" t="s">
        <v>587</v>
      </c>
      <c r="C2547" s="1" t="s">
        <v>4866</v>
      </c>
      <c r="D2547" s="1" t="s">
        <v>12</v>
      </c>
      <c r="E2547" s="21" t="s">
        <v>4970</v>
      </c>
      <c r="F2547" s="1">
        <v>1</v>
      </c>
      <c r="G2547" s="1">
        <v>1</v>
      </c>
      <c r="H2547" s="1">
        <v>134</v>
      </c>
      <c r="I2547" s="1">
        <v>280</v>
      </c>
      <c r="J2547" s="1">
        <v>70</v>
      </c>
      <c r="K2547" s="72" t="s">
        <v>6455</v>
      </c>
      <c r="L2547" s="81"/>
      <c r="M2547" s="78"/>
    </row>
    <row r="2548" spans="1:13">
      <c r="A2548" s="1">
        <v>100015389</v>
      </c>
      <c r="B2548" s="1" t="s">
        <v>587</v>
      </c>
      <c r="C2548" s="1" t="s">
        <v>4866</v>
      </c>
      <c r="D2548" s="1" t="s">
        <v>533</v>
      </c>
      <c r="E2548" s="21" t="s">
        <v>4972</v>
      </c>
      <c r="F2548" s="1">
        <v>1</v>
      </c>
      <c r="G2548" s="1">
        <v>1</v>
      </c>
      <c r="H2548" s="1">
        <v>232</v>
      </c>
      <c r="I2548" s="1">
        <v>400</v>
      </c>
      <c r="J2548" s="1">
        <v>100</v>
      </c>
      <c r="K2548" s="72" t="s">
        <v>6455</v>
      </c>
      <c r="L2548" s="81"/>
      <c r="M2548" s="78"/>
    </row>
    <row r="2549" spans="1:13">
      <c r="A2549" s="1">
        <v>100015397</v>
      </c>
      <c r="B2549" s="1" t="s">
        <v>587</v>
      </c>
      <c r="C2549" s="1" t="s">
        <v>4866</v>
      </c>
      <c r="D2549" s="1" t="s">
        <v>12</v>
      </c>
      <c r="E2549" s="21" t="s">
        <v>4974</v>
      </c>
      <c r="F2549" s="1">
        <v>1</v>
      </c>
      <c r="G2549" s="1">
        <v>1</v>
      </c>
      <c r="H2549" s="1">
        <v>593</v>
      </c>
      <c r="I2549" s="1">
        <v>570</v>
      </c>
      <c r="J2549" s="1">
        <v>140</v>
      </c>
      <c r="K2549" s="72" t="s">
        <v>6455</v>
      </c>
      <c r="L2549" s="81"/>
      <c r="M2549" s="78"/>
    </row>
    <row r="2550" spans="1:13">
      <c r="A2550" s="1">
        <v>100015405</v>
      </c>
      <c r="B2550" s="1" t="s">
        <v>587</v>
      </c>
      <c r="C2550" s="1" t="s">
        <v>4866</v>
      </c>
      <c r="D2550" s="1" t="s">
        <v>12</v>
      </c>
      <c r="E2550" s="21" t="s">
        <v>4976</v>
      </c>
      <c r="F2550" s="1">
        <v>1</v>
      </c>
      <c r="G2550" s="1">
        <v>1</v>
      </c>
      <c r="H2550" s="1">
        <v>719</v>
      </c>
      <c r="I2550" s="1">
        <v>740</v>
      </c>
      <c r="J2550" s="1">
        <v>190</v>
      </c>
      <c r="K2550" s="72" t="s">
        <v>6455</v>
      </c>
      <c r="L2550" s="81"/>
      <c r="M2550" s="78"/>
    </row>
    <row r="2551" spans="1:13">
      <c r="A2551" s="1">
        <v>100015410</v>
      </c>
      <c r="B2551" s="1" t="s">
        <v>587</v>
      </c>
      <c r="C2551" s="1" t="s">
        <v>4866</v>
      </c>
      <c r="D2551" s="1" t="s">
        <v>12</v>
      </c>
      <c r="E2551" s="21" t="s">
        <v>4978</v>
      </c>
      <c r="F2551" s="1">
        <v>1</v>
      </c>
      <c r="G2551" s="1">
        <v>1</v>
      </c>
      <c r="H2551" s="1">
        <v>114</v>
      </c>
      <c r="I2551" s="1">
        <v>280</v>
      </c>
      <c r="J2551" s="1">
        <v>70</v>
      </c>
      <c r="K2551" s="72" t="s">
        <v>6455</v>
      </c>
      <c r="L2551" s="81"/>
      <c r="M2551" s="78"/>
    </row>
    <row r="2552" spans="1:13">
      <c r="A2552" s="1">
        <v>100015411</v>
      </c>
      <c r="B2552" s="1" t="s">
        <v>587</v>
      </c>
      <c r="C2552" s="1" t="s">
        <v>4866</v>
      </c>
      <c r="D2552" s="1" t="s">
        <v>46</v>
      </c>
      <c r="E2552" s="21" t="s">
        <v>4980</v>
      </c>
      <c r="F2552" s="1">
        <v>1</v>
      </c>
      <c r="G2552" s="1">
        <v>1</v>
      </c>
      <c r="H2552" s="1">
        <v>119</v>
      </c>
      <c r="I2552" s="1">
        <v>280</v>
      </c>
      <c r="J2552" s="1">
        <v>70</v>
      </c>
      <c r="K2552" s="72" t="s">
        <v>6455</v>
      </c>
      <c r="L2552" s="81"/>
      <c r="M2552" s="78"/>
    </row>
    <row r="2553" spans="1:13">
      <c r="A2553" s="1">
        <v>100015423</v>
      </c>
      <c r="B2553" s="1" t="s">
        <v>587</v>
      </c>
      <c r="C2553" s="1" t="s">
        <v>4866</v>
      </c>
      <c r="D2553" s="1" t="s">
        <v>12</v>
      </c>
      <c r="E2553" s="21" t="s">
        <v>4982</v>
      </c>
      <c r="F2553" s="1">
        <v>1</v>
      </c>
      <c r="G2553" s="1">
        <v>1</v>
      </c>
      <c r="H2553" s="1">
        <v>222</v>
      </c>
      <c r="I2553" s="1">
        <v>400</v>
      </c>
      <c r="J2553" s="1">
        <v>100</v>
      </c>
      <c r="K2553" s="72" t="s">
        <v>6455</v>
      </c>
      <c r="L2553" s="81"/>
      <c r="M2553" s="78"/>
    </row>
    <row r="2554" spans="1:13">
      <c r="A2554" s="1">
        <v>100015437</v>
      </c>
      <c r="B2554" s="1" t="s">
        <v>587</v>
      </c>
      <c r="C2554" s="1" t="s">
        <v>4985</v>
      </c>
      <c r="D2554" s="1" t="s">
        <v>176</v>
      </c>
      <c r="E2554" s="21" t="s">
        <v>4984</v>
      </c>
      <c r="F2554" s="1">
        <v>1</v>
      </c>
      <c r="G2554" s="1">
        <v>1</v>
      </c>
      <c r="H2554" s="1">
        <v>275</v>
      </c>
      <c r="I2554" s="1">
        <v>400</v>
      </c>
      <c r="J2554" s="1">
        <v>100</v>
      </c>
      <c r="K2554" s="72" t="s">
        <v>6455</v>
      </c>
      <c r="L2554" s="81"/>
      <c r="M2554" s="78"/>
    </row>
    <row r="2555" spans="1:13">
      <c r="A2555" s="1">
        <v>100015444</v>
      </c>
      <c r="B2555" s="1" t="s">
        <v>587</v>
      </c>
      <c r="C2555" s="1" t="s">
        <v>4985</v>
      </c>
      <c r="D2555" s="1" t="s">
        <v>4987</v>
      </c>
      <c r="E2555" s="21" t="s">
        <v>4988</v>
      </c>
      <c r="F2555" s="1">
        <v>1</v>
      </c>
      <c r="G2555" s="1">
        <v>1</v>
      </c>
      <c r="H2555" s="1">
        <v>424</v>
      </c>
      <c r="I2555" s="1">
        <v>470</v>
      </c>
      <c r="J2555" s="1">
        <v>120</v>
      </c>
      <c r="K2555" s="72" t="s">
        <v>6455</v>
      </c>
      <c r="L2555" s="81"/>
      <c r="M2555" s="78"/>
    </row>
    <row r="2556" spans="1:13">
      <c r="A2556" s="1">
        <v>100015447</v>
      </c>
      <c r="B2556" s="1" t="s">
        <v>587</v>
      </c>
      <c r="C2556" s="1" t="s">
        <v>4985</v>
      </c>
      <c r="D2556" s="1" t="s">
        <v>4940</v>
      </c>
      <c r="E2556" s="21" t="s">
        <v>4990</v>
      </c>
      <c r="F2556" s="1">
        <v>1</v>
      </c>
      <c r="G2556" s="1">
        <v>1</v>
      </c>
      <c r="H2556" s="1">
        <v>31</v>
      </c>
      <c r="I2556" s="1">
        <v>150</v>
      </c>
      <c r="J2556" s="1">
        <v>40</v>
      </c>
      <c r="K2556" s="72" t="s">
        <v>6455</v>
      </c>
      <c r="L2556" s="81"/>
      <c r="M2556" s="78"/>
    </row>
    <row r="2557" spans="1:13">
      <c r="A2557" s="1">
        <v>100015453</v>
      </c>
      <c r="B2557" s="1" t="s">
        <v>587</v>
      </c>
      <c r="C2557" s="1" t="s">
        <v>4985</v>
      </c>
      <c r="D2557" s="1" t="s">
        <v>1664</v>
      </c>
      <c r="E2557" s="21" t="s">
        <v>4992</v>
      </c>
      <c r="F2557" s="1">
        <v>1</v>
      </c>
      <c r="G2557" s="1">
        <v>1</v>
      </c>
      <c r="H2557" s="1">
        <v>309</v>
      </c>
      <c r="I2557" s="1">
        <v>470</v>
      </c>
      <c r="J2557" s="1">
        <v>120</v>
      </c>
      <c r="K2557" s="72" t="s">
        <v>6455</v>
      </c>
      <c r="L2557" s="81"/>
      <c r="M2557" s="78"/>
    </row>
    <row r="2558" spans="1:13">
      <c r="A2558" s="1">
        <v>100015463</v>
      </c>
      <c r="B2558" s="1" t="s">
        <v>587</v>
      </c>
      <c r="C2558" s="1" t="s">
        <v>4985</v>
      </c>
      <c r="D2558" s="1" t="s">
        <v>12</v>
      </c>
      <c r="E2558" s="21" t="s">
        <v>4994</v>
      </c>
      <c r="F2558" s="1">
        <v>1</v>
      </c>
      <c r="G2558" s="1">
        <v>1</v>
      </c>
      <c r="H2558" s="1">
        <v>24</v>
      </c>
      <c r="I2558" s="1">
        <v>100</v>
      </c>
      <c r="J2558" s="1">
        <v>25</v>
      </c>
      <c r="K2558" s="72" t="s">
        <v>6455</v>
      </c>
      <c r="L2558" s="81"/>
      <c r="M2558" s="78"/>
    </row>
    <row r="2559" spans="1:13">
      <c r="A2559" s="1">
        <v>100015468</v>
      </c>
      <c r="B2559" s="1" t="s">
        <v>587</v>
      </c>
      <c r="C2559" s="1" t="s">
        <v>4985</v>
      </c>
      <c r="D2559" s="1" t="s">
        <v>12</v>
      </c>
      <c r="E2559" s="21" t="s">
        <v>4996</v>
      </c>
      <c r="F2559" s="1">
        <v>1</v>
      </c>
      <c r="G2559" s="1">
        <v>1</v>
      </c>
      <c r="H2559" s="1">
        <v>102</v>
      </c>
      <c r="I2559" s="1">
        <v>280</v>
      </c>
      <c r="J2559" s="1">
        <v>70</v>
      </c>
      <c r="K2559" s="72" t="s">
        <v>6455</v>
      </c>
      <c r="L2559" s="81"/>
      <c r="M2559" s="78"/>
    </row>
    <row r="2560" spans="1:13">
      <c r="A2560" s="1">
        <v>100015471</v>
      </c>
      <c r="B2560" s="1" t="s">
        <v>587</v>
      </c>
      <c r="C2560" s="1" t="s">
        <v>4985</v>
      </c>
      <c r="D2560" s="1" t="s">
        <v>12</v>
      </c>
      <c r="E2560" s="21" t="s">
        <v>4998</v>
      </c>
      <c r="F2560" s="1">
        <v>1</v>
      </c>
      <c r="G2560" s="1">
        <v>1</v>
      </c>
      <c r="H2560" s="1">
        <v>125</v>
      </c>
      <c r="I2560" s="1">
        <v>280</v>
      </c>
      <c r="J2560" s="1">
        <v>70</v>
      </c>
      <c r="K2560" s="72" t="s">
        <v>6455</v>
      </c>
      <c r="L2560" s="81"/>
      <c r="M2560" s="78"/>
    </row>
    <row r="2561" spans="1:13">
      <c r="A2561" s="1">
        <v>100015477</v>
      </c>
      <c r="B2561" s="1" t="s">
        <v>587</v>
      </c>
      <c r="C2561" s="1" t="s">
        <v>4985</v>
      </c>
      <c r="D2561" s="1" t="s">
        <v>533</v>
      </c>
      <c r="E2561" s="21" t="s">
        <v>5000</v>
      </c>
      <c r="F2561" s="1">
        <v>1</v>
      </c>
      <c r="G2561" s="1">
        <v>1</v>
      </c>
      <c r="H2561" s="1">
        <v>66</v>
      </c>
      <c r="I2561" s="1">
        <v>230</v>
      </c>
      <c r="J2561" s="1">
        <v>60</v>
      </c>
      <c r="K2561" s="72" t="s">
        <v>6455</v>
      </c>
      <c r="L2561" s="81"/>
      <c r="M2561" s="78"/>
    </row>
    <row r="2562" spans="1:13">
      <c r="A2562" s="1">
        <v>100015487</v>
      </c>
      <c r="B2562" s="1" t="s">
        <v>587</v>
      </c>
      <c r="C2562" s="1" t="s">
        <v>4985</v>
      </c>
      <c r="D2562" s="1" t="s">
        <v>533</v>
      </c>
      <c r="E2562" s="21" t="s">
        <v>5002</v>
      </c>
      <c r="F2562" s="1">
        <v>1</v>
      </c>
      <c r="G2562" s="1">
        <v>1</v>
      </c>
      <c r="H2562" s="1">
        <v>47</v>
      </c>
      <c r="I2562" s="1">
        <v>150</v>
      </c>
      <c r="J2562" s="1">
        <v>40</v>
      </c>
      <c r="K2562" s="72" t="s">
        <v>6455</v>
      </c>
      <c r="L2562" s="81"/>
      <c r="M2562" s="78"/>
    </row>
    <row r="2563" spans="1:13">
      <c r="A2563" s="1">
        <v>100015488</v>
      </c>
      <c r="B2563" s="1" t="s">
        <v>587</v>
      </c>
      <c r="C2563" s="1" t="s">
        <v>4985</v>
      </c>
      <c r="D2563" s="1" t="s">
        <v>12</v>
      </c>
      <c r="E2563" s="21" t="s">
        <v>5004</v>
      </c>
      <c r="F2563" s="1">
        <v>1</v>
      </c>
      <c r="G2563" s="1">
        <v>1</v>
      </c>
      <c r="H2563" s="1">
        <v>28</v>
      </c>
      <c r="I2563" s="1">
        <v>150</v>
      </c>
      <c r="J2563" s="1">
        <v>40</v>
      </c>
      <c r="K2563" s="72" t="s">
        <v>6455</v>
      </c>
      <c r="L2563" s="81"/>
      <c r="M2563" s="78"/>
    </row>
    <row r="2564" spans="1:13">
      <c r="A2564" s="1">
        <v>100015492</v>
      </c>
      <c r="B2564" s="1" t="s">
        <v>587</v>
      </c>
      <c r="C2564" s="1" t="s">
        <v>4985</v>
      </c>
      <c r="D2564" s="1" t="s">
        <v>12</v>
      </c>
      <c r="E2564" s="21" t="s">
        <v>5006</v>
      </c>
      <c r="F2564" s="1">
        <v>1</v>
      </c>
      <c r="G2564" s="1">
        <v>1</v>
      </c>
      <c r="H2564" s="1">
        <v>61</v>
      </c>
      <c r="I2564" s="1">
        <v>230</v>
      </c>
      <c r="J2564" s="1">
        <v>60</v>
      </c>
      <c r="K2564" s="72" t="s">
        <v>6455</v>
      </c>
      <c r="L2564" s="81"/>
      <c r="M2564" s="78"/>
    </row>
    <row r="2565" spans="1:13">
      <c r="A2565" s="1">
        <v>100015504</v>
      </c>
      <c r="B2565" s="1" t="s">
        <v>587</v>
      </c>
      <c r="C2565" s="1" t="s">
        <v>4985</v>
      </c>
      <c r="D2565" s="1" t="s">
        <v>12</v>
      </c>
      <c r="E2565" s="21" t="s">
        <v>5008</v>
      </c>
      <c r="F2565" s="1">
        <v>1</v>
      </c>
      <c r="G2565" s="1">
        <v>1</v>
      </c>
      <c r="H2565" s="1">
        <v>99</v>
      </c>
      <c r="I2565" s="1">
        <v>230</v>
      </c>
      <c r="J2565" s="1">
        <v>60</v>
      </c>
      <c r="K2565" s="72" t="s">
        <v>6455</v>
      </c>
      <c r="L2565" s="81"/>
      <c r="M2565" s="78"/>
    </row>
    <row r="2566" spans="1:13">
      <c r="A2566" s="1">
        <v>100015515</v>
      </c>
      <c r="B2566" s="1" t="s">
        <v>587</v>
      </c>
      <c r="C2566" s="1" t="s">
        <v>4985</v>
      </c>
      <c r="D2566" s="1" t="s">
        <v>12</v>
      </c>
      <c r="E2566" s="21" t="s">
        <v>5010</v>
      </c>
      <c r="F2566" s="1">
        <v>1</v>
      </c>
      <c r="G2566" s="1">
        <v>1</v>
      </c>
      <c r="H2566" s="1">
        <v>361</v>
      </c>
      <c r="I2566" s="1">
        <v>470</v>
      </c>
      <c r="J2566" s="1">
        <v>120</v>
      </c>
      <c r="K2566" s="72" t="s">
        <v>6455</v>
      </c>
      <c r="L2566" s="81"/>
      <c r="M2566" s="78"/>
    </row>
    <row r="2567" spans="1:13">
      <c r="A2567" s="1">
        <v>100015520</v>
      </c>
      <c r="B2567" s="1" t="s">
        <v>587</v>
      </c>
      <c r="C2567" s="1" t="s">
        <v>4985</v>
      </c>
      <c r="D2567" s="1" t="s">
        <v>12</v>
      </c>
      <c r="E2567" s="21" t="s">
        <v>5012</v>
      </c>
      <c r="F2567" s="1">
        <v>1</v>
      </c>
      <c r="G2567" s="1">
        <v>1</v>
      </c>
      <c r="H2567" s="1">
        <v>672</v>
      </c>
      <c r="I2567" s="1">
        <v>800</v>
      </c>
      <c r="J2567" s="1">
        <v>200</v>
      </c>
      <c r="K2567" s="72" t="s">
        <v>6053</v>
      </c>
      <c r="L2567" s="81"/>
      <c r="M2567" s="78"/>
    </row>
    <row r="2568" spans="1:13">
      <c r="A2568" s="1">
        <v>100015526</v>
      </c>
      <c r="B2568" s="1" t="s">
        <v>587</v>
      </c>
      <c r="C2568" s="1" t="s">
        <v>4985</v>
      </c>
      <c r="D2568" s="1" t="s">
        <v>100</v>
      </c>
      <c r="E2568" s="21" t="s">
        <v>5013</v>
      </c>
      <c r="F2568" s="1">
        <v>1</v>
      </c>
      <c r="G2568" s="1">
        <v>1</v>
      </c>
      <c r="H2568" s="1">
        <v>260</v>
      </c>
      <c r="I2568" s="1">
        <v>800</v>
      </c>
      <c r="J2568" s="1">
        <v>200</v>
      </c>
      <c r="K2568" s="72" t="s">
        <v>6053</v>
      </c>
      <c r="L2568" s="81"/>
      <c r="M2568" s="78"/>
    </row>
    <row r="2569" spans="1:13">
      <c r="A2569" s="1">
        <v>100015531</v>
      </c>
      <c r="B2569" s="1" t="s">
        <v>587</v>
      </c>
      <c r="C2569" s="1" t="s">
        <v>4985</v>
      </c>
      <c r="D2569" s="1" t="s">
        <v>5014</v>
      </c>
      <c r="E2569" s="21" t="s">
        <v>5015</v>
      </c>
      <c r="F2569" s="1">
        <v>1</v>
      </c>
      <c r="G2569" s="1">
        <v>1</v>
      </c>
      <c r="H2569" s="1">
        <v>111</v>
      </c>
      <c r="I2569" s="1">
        <v>280</v>
      </c>
      <c r="J2569" s="1">
        <v>70</v>
      </c>
      <c r="K2569" s="72" t="s">
        <v>6455</v>
      </c>
      <c r="L2569" s="81"/>
      <c r="M2569" s="78"/>
    </row>
    <row r="2570" spans="1:13">
      <c r="A2570" s="1">
        <v>100015532</v>
      </c>
      <c r="B2570" s="1" t="s">
        <v>587</v>
      </c>
      <c r="C2570" s="1" t="s">
        <v>4985</v>
      </c>
      <c r="D2570" s="1" t="s">
        <v>5017</v>
      </c>
      <c r="E2570" s="21" t="s">
        <v>5018</v>
      </c>
      <c r="F2570" s="1">
        <v>1</v>
      </c>
      <c r="G2570" s="1">
        <v>1</v>
      </c>
      <c r="H2570" s="1">
        <v>714</v>
      </c>
      <c r="I2570" s="1">
        <v>740</v>
      </c>
      <c r="J2570" s="1">
        <v>190</v>
      </c>
      <c r="K2570" s="72" t="s">
        <v>6455</v>
      </c>
      <c r="L2570" s="81"/>
      <c r="M2570" s="78"/>
    </row>
    <row r="2571" spans="1:13">
      <c r="A2571" s="1">
        <v>100015536</v>
      </c>
      <c r="B2571" s="1" t="s">
        <v>587</v>
      </c>
      <c r="C2571" s="1" t="s">
        <v>4985</v>
      </c>
      <c r="D2571" s="1" t="s">
        <v>12</v>
      </c>
      <c r="E2571" s="21" t="s">
        <v>5019</v>
      </c>
      <c r="F2571" s="1">
        <v>1</v>
      </c>
      <c r="G2571" s="1">
        <v>1</v>
      </c>
      <c r="H2571" s="1">
        <v>402</v>
      </c>
      <c r="I2571" s="1">
        <v>470</v>
      </c>
      <c r="J2571" s="1">
        <v>120</v>
      </c>
      <c r="K2571" s="72" t="s">
        <v>6455</v>
      </c>
      <c r="L2571" s="81"/>
      <c r="M2571" s="78"/>
    </row>
    <row r="2572" spans="1:13">
      <c r="A2572" s="1">
        <v>100015539</v>
      </c>
      <c r="B2572" s="1" t="s">
        <v>587</v>
      </c>
      <c r="C2572" s="1" t="s">
        <v>4985</v>
      </c>
      <c r="D2572" s="1" t="s">
        <v>18</v>
      </c>
      <c r="E2572" s="21" t="s">
        <v>5020</v>
      </c>
      <c r="F2572" s="1">
        <v>1</v>
      </c>
      <c r="G2572" s="1">
        <v>1</v>
      </c>
      <c r="H2572" s="1">
        <v>407</v>
      </c>
      <c r="I2572" s="1">
        <v>470</v>
      </c>
      <c r="J2572" s="1">
        <v>120</v>
      </c>
      <c r="K2572" s="72" t="s">
        <v>6455</v>
      </c>
      <c r="L2572" s="81"/>
      <c r="M2572" s="78"/>
    </row>
    <row r="2573" spans="1:13">
      <c r="A2573" s="1">
        <v>100015543</v>
      </c>
      <c r="B2573" s="1" t="s">
        <v>587</v>
      </c>
      <c r="C2573" s="1" t="s">
        <v>4985</v>
      </c>
      <c r="D2573" s="1" t="s">
        <v>5021</v>
      </c>
      <c r="E2573" s="21" t="s">
        <v>5022</v>
      </c>
      <c r="F2573" s="1">
        <v>1</v>
      </c>
      <c r="G2573" s="1">
        <v>1</v>
      </c>
      <c r="H2573" s="1">
        <v>664</v>
      </c>
      <c r="I2573" s="1">
        <v>570</v>
      </c>
      <c r="J2573" s="1">
        <v>140</v>
      </c>
      <c r="K2573" s="72" t="s">
        <v>6455</v>
      </c>
      <c r="L2573" s="81"/>
      <c r="M2573" s="78"/>
    </row>
    <row r="2574" spans="1:13">
      <c r="A2574" s="1">
        <v>100015545</v>
      </c>
      <c r="B2574" s="1" t="s">
        <v>587</v>
      </c>
      <c r="C2574" s="1" t="s">
        <v>4985</v>
      </c>
      <c r="D2574" s="1" t="s">
        <v>167</v>
      </c>
      <c r="E2574" s="21" t="s">
        <v>5023</v>
      </c>
      <c r="F2574" s="1">
        <v>1</v>
      </c>
      <c r="G2574" s="1">
        <v>1</v>
      </c>
      <c r="H2574" s="1">
        <v>691</v>
      </c>
      <c r="I2574" s="1">
        <v>570</v>
      </c>
      <c r="J2574" s="1">
        <v>140</v>
      </c>
      <c r="K2574" s="72" t="s">
        <v>6455</v>
      </c>
      <c r="L2574" s="81"/>
      <c r="M2574" s="78"/>
    </row>
    <row r="2575" spans="1:13">
      <c r="A2575" s="1">
        <v>100015550</v>
      </c>
      <c r="B2575" s="1" t="s">
        <v>587</v>
      </c>
      <c r="C2575" s="1" t="s">
        <v>4985</v>
      </c>
      <c r="D2575" s="1" t="s">
        <v>12</v>
      </c>
      <c r="E2575" s="21" t="s">
        <v>5415</v>
      </c>
      <c r="F2575" s="1">
        <v>2</v>
      </c>
      <c r="G2575" s="1">
        <v>1</v>
      </c>
      <c r="H2575" s="1">
        <v>285</v>
      </c>
      <c r="I2575" s="1">
        <v>400</v>
      </c>
      <c r="J2575" s="1">
        <v>100</v>
      </c>
      <c r="K2575" s="72" t="s">
        <v>6455</v>
      </c>
      <c r="L2575" s="81"/>
      <c r="M2575" s="78"/>
    </row>
    <row r="2576" spans="1:13">
      <c r="A2576" s="1">
        <v>100015550</v>
      </c>
      <c r="B2576" s="1" t="s">
        <v>587</v>
      </c>
      <c r="C2576" s="1" t="s">
        <v>4985</v>
      </c>
      <c r="D2576" s="1" t="s">
        <v>12</v>
      </c>
      <c r="E2576" s="21" t="s">
        <v>5024</v>
      </c>
      <c r="F2576" s="1">
        <v>2</v>
      </c>
      <c r="G2576" s="1">
        <v>1</v>
      </c>
      <c r="H2576" s="1">
        <v>328</v>
      </c>
      <c r="I2576" s="1">
        <v>470</v>
      </c>
      <c r="J2576" s="1">
        <v>120</v>
      </c>
      <c r="K2576" s="72" t="s">
        <v>6455</v>
      </c>
      <c r="L2576" s="81"/>
      <c r="M2576" s="78"/>
    </row>
    <row r="2577" spans="1:13">
      <c r="A2577" s="1">
        <v>100015554</v>
      </c>
      <c r="B2577" s="1" t="s">
        <v>587</v>
      </c>
      <c r="C2577" s="1" t="s">
        <v>4985</v>
      </c>
      <c r="D2577" s="1" t="s">
        <v>12</v>
      </c>
      <c r="E2577" s="21" t="s">
        <v>5025</v>
      </c>
      <c r="F2577" s="1">
        <v>1</v>
      </c>
      <c r="G2577" s="1">
        <v>1</v>
      </c>
      <c r="H2577" s="1">
        <v>923</v>
      </c>
      <c r="I2577" s="1">
        <v>740</v>
      </c>
      <c r="J2577" s="1">
        <v>190</v>
      </c>
      <c r="K2577" s="72" t="s">
        <v>6455</v>
      </c>
      <c r="L2577" s="81"/>
      <c r="M2577" s="78"/>
    </row>
    <row r="2578" spans="1:13">
      <c r="A2578" s="1">
        <v>100015563</v>
      </c>
      <c r="B2578" s="1" t="s">
        <v>587</v>
      </c>
      <c r="C2578" s="1" t="s">
        <v>4985</v>
      </c>
      <c r="D2578" s="1" t="s">
        <v>390</v>
      </c>
      <c r="E2578" s="21" t="s">
        <v>5026</v>
      </c>
      <c r="F2578" s="1">
        <v>1</v>
      </c>
      <c r="G2578" s="1">
        <v>1</v>
      </c>
      <c r="H2578" s="1">
        <v>624</v>
      </c>
      <c r="I2578" s="1">
        <v>570</v>
      </c>
      <c r="J2578" s="1">
        <v>140</v>
      </c>
      <c r="K2578" s="72" t="s">
        <v>6455</v>
      </c>
      <c r="L2578" s="81"/>
      <c r="M2578" s="78"/>
    </row>
    <row r="2579" spans="1:13">
      <c r="A2579" s="1">
        <v>100015576</v>
      </c>
      <c r="B2579" s="1" t="s">
        <v>587</v>
      </c>
      <c r="C2579" s="1" t="s">
        <v>4985</v>
      </c>
      <c r="D2579" s="1" t="s">
        <v>12</v>
      </c>
      <c r="E2579" s="21" t="s">
        <v>5030</v>
      </c>
      <c r="F2579" s="1">
        <v>1</v>
      </c>
      <c r="G2579" s="1">
        <v>1</v>
      </c>
      <c r="H2579" s="1">
        <v>313</v>
      </c>
      <c r="I2579" s="1">
        <v>470</v>
      </c>
      <c r="J2579" s="1">
        <v>120</v>
      </c>
      <c r="K2579" s="72" t="s">
        <v>6455</v>
      </c>
      <c r="L2579" s="81"/>
      <c r="M2579" s="78"/>
    </row>
    <row r="2580" spans="1:13">
      <c r="A2580" s="1">
        <v>100015580</v>
      </c>
      <c r="B2580" s="1" t="s">
        <v>587</v>
      </c>
      <c r="C2580" s="1" t="s">
        <v>4985</v>
      </c>
      <c r="D2580" s="1" t="s">
        <v>750</v>
      </c>
      <c r="E2580" s="21" t="s">
        <v>5031</v>
      </c>
      <c r="F2580" s="1">
        <v>1</v>
      </c>
      <c r="G2580" s="1">
        <v>1</v>
      </c>
      <c r="H2580" s="1">
        <v>437</v>
      </c>
      <c r="I2580" s="1">
        <v>470</v>
      </c>
      <c r="J2580" s="1">
        <v>120</v>
      </c>
      <c r="K2580" s="72" t="s">
        <v>6455</v>
      </c>
      <c r="L2580" s="81"/>
      <c r="M2580" s="78"/>
    </row>
    <row r="2581" spans="1:13">
      <c r="A2581" s="1">
        <v>100015588</v>
      </c>
      <c r="B2581" s="1" t="s">
        <v>587</v>
      </c>
      <c r="C2581" s="1" t="s">
        <v>4985</v>
      </c>
      <c r="D2581" s="1" t="s">
        <v>5033</v>
      </c>
      <c r="E2581" s="21" t="s">
        <v>5034</v>
      </c>
      <c r="F2581" s="1">
        <v>1</v>
      </c>
      <c r="G2581" s="1">
        <v>1</v>
      </c>
      <c r="H2581" s="1">
        <v>734</v>
      </c>
      <c r="I2581" s="1">
        <v>740</v>
      </c>
      <c r="J2581" s="1">
        <v>190</v>
      </c>
      <c r="K2581" s="72" t="s">
        <v>6455</v>
      </c>
      <c r="L2581" s="81"/>
      <c r="M2581" s="78"/>
    </row>
    <row r="2582" spans="1:13">
      <c r="A2582" s="1">
        <v>100015592</v>
      </c>
      <c r="B2582" s="1" t="s">
        <v>587</v>
      </c>
      <c r="C2582" s="1" t="s">
        <v>4985</v>
      </c>
      <c r="D2582" s="1" t="s">
        <v>5035</v>
      </c>
      <c r="E2582" s="21" t="s">
        <v>5036</v>
      </c>
      <c r="F2582" s="1">
        <v>1</v>
      </c>
      <c r="G2582" s="1">
        <v>1</v>
      </c>
      <c r="H2582" s="1">
        <v>137</v>
      </c>
      <c r="I2582" s="1">
        <v>280</v>
      </c>
      <c r="J2582" s="1">
        <v>70</v>
      </c>
      <c r="K2582" s="72" t="s">
        <v>6455</v>
      </c>
      <c r="L2582" s="81"/>
      <c r="M2582" s="78"/>
    </row>
    <row r="2583" spans="1:13">
      <c r="A2583" s="1">
        <v>100015598</v>
      </c>
      <c r="B2583" s="1" t="s">
        <v>587</v>
      </c>
      <c r="C2583" s="1" t="s">
        <v>4985</v>
      </c>
      <c r="D2583" s="1" t="s">
        <v>4162</v>
      </c>
      <c r="E2583" s="21" t="s">
        <v>5038</v>
      </c>
      <c r="F2583" s="1">
        <v>1</v>
      </c>
      <c r="G2583" s="1">
        <v>1</v>
      </c>
      <c r="H2583" s="1">
        <v>151</v>
      </c>
      <c r="I2583" s="1">
        <v>280</v>
      </c>
      <c r="J2583" s="1">
        <v>70</v>
      </c>
      <c r="K2583" s="72" t="s">
        <v>6455</v>
      </c>
      <c r="L2583" s="81"/>
      <c r="M2583" s="78"/>
    </row>
    <row r="2584" spans="1:13">
      <c r="A2584" s="1">
        <v>100015605</v>
      </c>
      <c r="B2584" s="1" t="s">
        <v>587</v>
      </c>
      <c r="C2584" s="1" t="s">
        <v>4985</v>
      </c>
      <c r="D2584" s="1" t="s">
        <v>12</v>
      </c>
      <c r="E2584" s="21" t="s">
        <v>5039</v>
      </c>
      <c r="F2584" s="1">
        <v>1</v>
      </c>
      <c r="G2584" s="1">
        <v>1</v>
      </c>
      <c r="H2584" s="1">
        <v>185</v>
      </c>
      <c r="I2584" s="1">
        <v>280</v>
      </c>
      <c r="J2584" s="1">
        <v>70</v>
      </c>
      <c r="K2584" s="72" t="s">
        <v>6455</v>
      </c>
      <c r="L2584" s="81"/>
      <c r="M2584" s="78"/>
    </row>
    <row r="2585" spans="1:13">
      <c r="A2585" s="1">
        <v>100015611</v>
      </c>
      <c r="B2585" s="1" t="s">
        <v>587</v>
      </c>
      <c r="C2585" s="1" t="s">
        <v>4985</v>
      </c>
      <c r="D2585" s="1" t="s">
        <v>5041</v>
      </c>
      <c r="E2585" s="21" t="s">
        <v>5042</v>
      </c>
      <c r="F2585" s="1">
        <v>1</v>
      </c>
      <c r="G2585" s="1">
        <v>1</v>
      </c>
      <c r="H2585" s="1">
        <v>192</v>
      </c>
      <c r="I2585" s="1">
        <v>280</v>
      </c>
      <c r="J2585" s="1">
        <v>70</v>
      </c>
      <c r="K2585" s="72" t="s">
        <v>6455</v>
      </c>
      <c r="L2585" s="81"/>
      <c r="M2585" s="78"/>
    </row>
    <row r="2586" spans="1:13">
      <c r="A2586" s="1">
        <v>100015618</v>
      </c>
      <c r="B2586" s="1" t="s">
        <v>587</v>
      </c>
      <c r="C2586" s="1" t="s">
        <v>4985</v>
      </c>
      <c r="D2586" s="1" t="s">
        <v>176</v>
      </c>
      <c r="E2586" s="21" t="s">
        <v>5045</v>
      </c>
      <c r="F2586" s="1">
        <v>1</v>
      </c>
      <c r="G2586" s="1">
        <v>1</v>
      </c>
      <c r="H2586" s="1">
        <v>477</v>
      </c>
      <c r="I2586" s="1">
        <v>470</v>
      </c>
      <c r="J2586" s="1">
        <v>120</v>
      </c>
      <c r="K2586" s="72" t="s">
        <v>6455</v>
      </c>
      <c r="L2586" s="81"/>
      <c r="M2586" s="78"/>
    </row>
    <row r="2587" spans="1:13">
      <c r="A2587" s="1">
        <v>100015621</v>
      </c>
      <c r="B2587" s="1" t="s">
        <v>587</v>
      </c>
      <c r="C2587" s="1" t="s">
        <v>4985</v>
      </c>
      <c r="D2587" s="1" t="s">
        <v>12</v>
      </c>
      <c r="E2587" s="21" t="s">
        <v>5047</v>
      </c>
      <c r="F2587" s="1">
        <v>1</v>
      </c>
      <c r="G2587" s="1">
        <v>1</v>
      </c>
      <c r="H2587" s="1">
        <v>49</v>
      </c>
      <c r="I2587" s="1">
        <v>150</v>
      </c>
      <c r="J2587" s="1">
        <v>40</v>
      </c>
      <c r="K2587" s="72" t="s">
        <v>6455</v>
      </c>
      <c r="L2587" s="81"/>
      <c r="M2587" s="78"/>
    </row>
    <row r="2588" spans="1:13">
      <c r="A2588" s="1">
        <v>100015629</v>
      </c>
      <c r="B2588" s="1" t="s">
        <v>587</v>
      </c>
      <c r="C2588" s="1" t="s">
        <v>4985</v>
      </c>
      <c r="D2588" s="1" t="s">
        <v>12</v>
      </c>
      <c r="E2588" s="21" t="s">
        <v>5049</v>
      </c>
      <c r="F2588" s="1">
        <v>1</v>
      </c>
      <c r="G2588" s="1">
        <v>1</v>
      </c>
      <c r="H2588" s="1">
        <v>31</v>
      </c>
      <c r="I2588" s="1">
        <v>150</v>
      </c>
      <c r="J2588" s="1">
        <v>40</v>
      </c>
      <c r="K2588" s="72" t="s">
        <v>6455</v>
      </c>
      <c r="L2588" s="81"/>
      <c r="M2588" s="78"/>
    </row>
    <row r="2589" spans="1:13">
      <c r="A2589" s="1">
        <v>100015635</v>
      </c>
      <c r="B2589" s="1" t="s">
        <v>587</v>
      </c>
      <c r="C2589" s="1" t="s">
        <v>4985</v>
      </c>
      <c r="D2589" s="1" t="s">
        <v>176</v>
      </c>
      <c r="E2589" s="21" t="s">
        <v>5051</v>
      </c>
      <c r="F2589" s="1">
        <v>1</v>
      </c>
      <c r="G2589" s="1">
        <v>1</v>
      </c>
      <c r="H2589" s="1">
        <v>189</v>
      </c>
      <c r="I2589" s="1">
        <v>280</v>
      </c>
      <c r="J2589" s="1">
        <v>70</v>
      </c>
      <c r="K2589" s="72" t="s">
        <v>6455</v>
      </c>
      <c r="L2589" s="81"/>
      <c r="M2589" s="78"/>
    </row>
    <row r="2590" spans="1:13">
      <c r="A2590" s="1">
        <v>100015645</v>
      </c>
      <c r="B2590" s="1" t="s">
        <v>587</v>
      </c>
      <c r="C2590" s="1" t="s">
        <v>4985</v>
      </c>
      <c r="D2590" s="1" t="s">
        <v>12</v>
      </c>
      <c r="E2590" s="21" t="s">
        <v>5053</v>
      </c>
      <c r="F2590" s="1">
        <v>1</v>
      </c>
      <c r="G2590" s="1">
        <v>1</v>
      </c>
      <c r="H2590" s="1">
        <v>20</v>
      </c>
      <c r="I2590" s="1">
        <v>100</v>
      </c>
      <c r="J2590" s="1">
        <v>25</v>
      </c>
      <c r="K2590" s="72" t="s">
        <v>6455</v>
      </c>
      <c r="L2590" s="81"/>
      <c r="M2590" s="78"/>
    </row>
    <row r="2591" spans="1:13">
      <c r="A2591" s="1">
        <v>100015653</v>
      </c>
      <c r="B2591" s="1" t="s">
        <v>587</v>
      </c>
      <c r="C2591" s="1" t="s">
        <v>4985</v>
      </c>
      <c r="D2591" s="1" t="s">
        <v>12</v>
      </c>
      <c r="E2591" s="21" t="s">
        <v>5055</v>
      </c>
      <c r="F2591" s="1">
        <v>1</v>
      </c>
      <c r="G2591" s="1">
        <v>1</v>
      </c>
      <c r="H2591" s="1">
        <v>513</v>
      </c>
      <c r="I2591" s="1">
        <v>570</v>
      </c>
      <c r="J2591" s="1">
        <v>140</v>
      </c>
      <c r="K2591" s="72" t="s">
        <v>6455</v>
      </c>
      <c r="L2591" s="81"/>
      <c r="M2591" s="78"/>
    </row>
    <row r="2592" spans="1:13">
      <c r="A2592" s="1">
        <v>100015655</v>
      </c>
      <c r="B2592" s="1" t="s">
        <v>587</v>
      </c>
      <c r="C2592" s="1" t="s">
        <v>4985</v>
      </c>
      <c r="D2592" s="1" t="s">
        <v>1974</v>
      </c>
      <c r="E2592" s="21" t="s">
        <v>5057</v>
      </c>
      <c r="F2592" s="1">
        <v>1</v>
      </c>
      <c r="G2592" s="1">
        <v>1</v>
      </c>
      <c r="H2592" s="1">
        <v>321</v>
      </c>
      <c r="I2592" s="1">
        <v>470</v>
      </c>
      <c r="J2592" s="1">
        <v>120</v>
      </c>
      <c r="K2592" s="72" t="s">
        <v>6455</v>
      </c>
      <c r="L2592" s="81"/>
      <c r="M2592" s="78"/>
    </row>
    <row r="2593" spans="1:13">
      <c r="A2593" s="1">
        <v>100015660</v>
      </c>
      <c r="B2593" s="1" t="s">
        <v>587</v>
      </c>
      <c r="C2593" s="1" t="s">
        <v>4985</v>
      </c>
      <c r="D2593" s="1" t="s">
        <v>12</v>
      </c>
      <c r="E2593" s="21" t="s">
        <v>5058</v>
      </c>
      <c r="F2593" s="1">
        <v>1</v>
      </c>
      <c r="G2593" s="1">
        <v>1</v>
      </c>
      <c r="H2593" s="1">
        <v>48</v>
      </c>
      <c r="I2593" s="1">
        <v>150</v>
      </c>
      <c r="J2593" s="1">
        <v>40</v>
      </c>
      <c r="K2593" s="72" t="s">
        <v>6455</v>
      </c>
      <c r="L2593" s="81"/>
      <c r="M2593" s="78"/>
    </row>
    <row r="2594" spans="1:13">
      <c r="A2594" s="1">
        <v>100015662</v>
      </c>
      <c r="B2594" s="1" t="s">
        <v>587</v>
      </c>
      <c r="C2594" s="1" t="s">
        <v>4985</v>
      </c>
      <c r="D2594" s="1" t="s">
        <v>46</v>
      </c>
      <c r="E2594" s="21" t="s">
        <v>5421</v>
      </c>
      <c r="F2594" s="1">
        <v>2</v>
      </c>
      <c r="G2594" s="1">
        <v>1</v>
      </c>
      <c r="H2594" s="1">
        <v>50</v>
      </c>
      <c r="I2594" s="1">
        <v>150</v>
      </c>
      <c r="J2594" s="1">
        <v>40</v>
      </c>
      <c r="K2594" s="72" t="s">
        <v>6455</v>
      </c>
      <c r="L2594" s="81"/>
      <c r="M2594" s="78"/>
    </row>
    <row r="2595" spans="1:13">
      <c r="A2595" s="1">
        <v>100015662</v>
      </c>
      <c r="B2595" s="1" t="s">
        <v>587</v>
      </c>
      <c r="C2595" s="1" t="s">
        <v>4985</v>
      </c>
      <c r="D2595" s="1" t="s">
        <v>46</v>
      </c>
      <c r="E2595" s="21" t="s">
        <v>5060</v>
      </c>
      <c r="F2595" s="1">
        <v>2</v>
      </c>
      <c r="G2595" s="1">
        <v>1</v>
      </c>
      <c r="H2595" s="1">
        <v>30</v>
      </c>
      <c r="I2595" s="1">
        <v>150</v>
      </c>
      <c r="J2595" s="1">
        <v>40</v>
      </c>
      <c r="K2595" s="72" t="s">
        <v>6455</v>
      </c>
      <c r="L2595" s="81"/>
      <c r="M2595" s="78"/>
    </row>
    <row r="2596" spans="1:13">
      <c r="A2596" s="1">
        <v>100015663</v>
      </c>
      <c r="B2596" s="1" t="s">
        <v>587</v>
      </c>
      <c r="C2596" s="1" t="s">
        <v>4985</v>
      </c>
      <c r="D2596" s="1" t="s">
        <v>176</v>
      </c>
      <c r="E2596" s="21" t="s">
        <v>5060</v>
      </c>
      <c r="F2596" s="1">
        <v>1</v>
      </c>
      <c r="G2596" s="1">
        <v>1</v>
      </c>
      <c r="H2596" s="1">
        <v>319</v>
      </c>
      <c r="I2596" s="1">
        <v>470</v>
      </c>
      <c r="J2596" s="1">
        <v>120</v>
      </c>
      <c r="K2596" s="72" t="s">
        <v>6455</v>
      </c>
      <c r="L2596" s="81"/>
      <c r="M2596" s="78"/>
    </row>
    <row r="2597" spans="1:13">
      <c r="A2597" s="1">
        <v>100015668</v>
      </c>
      <c r="B2597" s="1" t="s">
        <v>587</v>
      </c>
      <c r="C2597" s="1" t="s">
        <v>4985</v>
      </c>
      <c r="D2597" s="1" t="s">
        <v>176</v>
      </c>
      <c r="E2597" s="21" t="s">
        <v>5062</v>
      </c>
      <c r="F2597" s="1">
        <v>1</v>
      </c>
      <c r="G2597" s="1">
        <v>1</v>
      </c>
      <c r="H2597" s="1">
        <v>194</v>
      </c>
      <c r="I2597" s="1">
        <v>280</v>
      </c>
      <c r="J2597" s="1">
        <v>70</v>
      </c>
      <c r="K2597" s="72" t="s">
        <v>6455</v>
      </c>
      <c r="L2597" s="81"/>
      <c r="M2597" s="78"/>
    </row>
    <row r="2598" spans="1:13">
      <c r="A2598" s="1">
        <v>100015675</v>
      </c>
      <c r="B2598" s="1" t="s">
        <v>587</v>
      </c>
      <c r="C2598" s="1" t="s">
        <v>4985</v>
      </c>
      <c r="D2598" s="1" t="s">
        <v>5066</v>
      </c>
      <c r="E2598" s="21" t="s">
        <v>5067</v>
      </c>
      <c r="F2598" s="1">
        <v>1</v>
      </c>
      <c r="G2598" s="1">
        <v>1</v>
      </c>
      <c r="H2598" s="1">
        <v>195</v>
      </c>
      <c r="I2598" s="1">
        <v>280</v>
      </c>
      <c r="J2598" s="1">
        <v>70</v>
      </c>
      <c r="K2598" s="72" t="s">
        <v>6455</v>
      </c>
      <c r="L2598" s="81"/>
      <c r="M2598" s="78"/>
    </row>
    <row r="2599" spans="1:13">
      <c r="A2599" s="1">
        <v>100015678</v>
      </c>
      <c r="B2599" s="1" t="s">
        <v>587</v>
      </c>
      <c r="C2599" s="1" t="s">
        <v>4985</v>
      </c>
      <c r="D2599" s="1" t="s">
        <v>2860</v>
      </c>
      <c r="E2599" s="21" t="s">
        <v>5068</v>
      </c>
      <c r="F2599" s="1">
        <v>1</v>
      </c>
      <c r="G2599" s="1">
        <v>1</v>
      </c>
      <c r="H2599" s="1">
        <v>549</v>
      </c>
      <c r="I2599" s="1">
        <v>570</v>
      </c>
      <c r="J2599" s="1">
        <v>140</v>
      </c>
      <c r="K2599" s="72" t="s">
        <v>6455</v>
      </c>
      <c r="L2599" s="81"/>
      <c r="M2599" s="78"/>
    </row>
    <row r="2600" spans="1:13">
      <c r="A2600" s="1">
        <v>100015687</v>
      </c>
      <c r="B2600" s="1" t="s">
        <v>587</v>
      </c>
      <c r="C2600" s="1" t="s">
        <v>4985</v>
      </c>
      <c r="D2600" s="1" t="s">
        <v>5070</v>
      </c>
      <c r="E2600" s="21" t="s">
        <v>5071</v>
      </c>
      <c r="F2600" s="1">
        <v>2</v>
      </c>
      <c r="G2600" s="1">
        <v>1</v>
      </c>
      <c r="H2600" s="1">
        <v>207</v>
      </c>
      <c r="I2600" s="1">
        <v>400</v>
      </c>
      <c r="J2600" s="1">
        <v>100</v>
      </c>
      <c r="K2600" s="72" t="s">
        <v>6455</v>
      </c>
      <c r="L2600" s="81"/>
      <c r="M2600" s="78"/>
    </row>
    <row r="2601" spans="1:13">
      <c r="A2601" s="1">
        <v>100015687</v>
      </c>
      <c r="B2601" s="1" t="s">
        <v>587</v>
      </c>
      <c r="C2601" s="1" t="s">
        <v>4985</v>
      </c>
      <c r="D2601" s="1" t="s">
        <v>5070</v>
      </c>
      <c r="E2601" s="21" t="s">
        <v>5798</v>
      </c>
      <c r="F2601" s="1">
        <v>2</v>
      </c>
      <c r="G2601" s="1">
        <v>1</v>
      </c>
      <c r="H2601" s="1">
        <v>258</v>
      </c>
      <c r="I2601" s="1">
        <v>400</v>
      </c>
      <c r="J2601" s="1">
        <v>100</v>
      </c>
      <c r="K2601" s="72" t="s">
        <v>6455</v>
      </c>
      <c r="L2601" s="81"/>
      <c r="M2601" s="78"/>
    </row>
    <row r="2602" spans="1:13">
      <c r="A2602" s="1">
        <v>100015690</v>
      </c>
      <c r="B2602" s="1" t="s">
        <v>587</v>
      </c>
      <c r="C2602" s="1" t="s">
        <v>4985</v>
      </c>
      <c r="D2602" s="1" t="s">
        <v>2283</v>
      </c>
      <c r="E2602" s="21" t="s">
        <v>5072</v>
      </c>
      <c r="F2602" s="1">
        <v>1</v>
      </c>
      <c r="G2602" s="1">
        <v>1</v>
      </c>
      <c r="H2602" s="1">
        <v>149</v>
      </c>
      <c r="I2602" s="1">
        <v>280</v>
      </c>
      <c r="J2602" s="1">
        <v>70</v>
      </c>
      <c r="K2602" s="72" t="s">
        <v>6455</v>
      </c>
      <c r="L2602" s="81"/>
      <c r="M2602" s="78"/>
    </row>
    <row r="2603" spans="1:13">
      <c r="A2603" s="1">
        <v>100015695</v>
      </c>
      <c r="B2603" s="1" t="s">
        <v>587</v>
      </c>
      <c r="C2603" s="1" t="s">
        <v>4985</v>
      </c>
      <c r="D2603" s="1" t="s">
        <v>5073</v>
      </c>
      <c r="E2603" s="21" t="s">
        <v>5074</v>
      </c>
      <c r="F2603" s="1">
        <v>1</v>
      </c>
      <c r="G2603" s="1">
        <v>1</v>
      </c>
      <c r="H2603" s="1">
        <v>237</v>
      </c>
      <c r="I2603" s="1">
        <v>400</v>
      </c>
      <c r="J2603" s="1">
        <v>100</v>
      </c>
      <c r="K2603" s="72" t="s">
        <v>6455</v>
      </c>
      <c r="L2603" s="81"/>
      <c r="M2603" s="78"/>
    </row>
    <row r="2604" spans="1:13">
      <c r="A2604" s="1">
        <v>100015699</v>
      </c>
      <c r="B2604" s="1" t="s">
        <v>587</v>
      </c>
      <c r="C2604" s="1" t="s">
        <v>4985</v>
      </c>
      <c r="D2604" s="1" t="s">
        <v>5076</v>
      </c>
      <c r="E2604" s="21" t="s">
        <v>5077</v>
      </c>
      <c r="F2604" s="1">
        <v>1</v>
      </c>
      <c r="G2604" s="1">
        <v>1</v>
      </c>
      <c r="H2604" s="1">
        <v>224</v>
      </c>
      <c r="I2604" s="1">
        <v>400</v>
      </c>
      <c r="J2604" s="1">
        <v>100</v>
      </c>
      <c r="K2604" s="72" t="s">
        <v>6455</v>
      </c>
      <c r="L2604" s="81"/>
      <c r="M2604" s="78"/>
    </row>
    <row r="2605" spans="1:13">
      <c r="A2605" s="1">
        <v>100015702</v>
      </c>
      <c r="B2605" s="1" t="s">
        <v>587</v>
      </c>
      <c r="C2605" s="1" t="s">
        <v>4985</v>
      </c>
      <c r="D2605" s="1" t="s">
        <v>5079</v>
      </c>
      <c r="E2605" s="21" t="s">
        <v>5080</v>
      </c>
      <c r="F2605" s="1">
        <v>1</v>
      </c>
      <c r="G2605" s="1">
        <v>1</v>
      </c>
      <c r="H2605" s="1">
        <v>159</v>
      </c>
      <c r="I2605" s="1">
        <v>280</v>
      </c>
      <c r="J2605" s="1">
        <v>70</v>
      </c>
      <c r="K2605" s="72" t="s">
        <v>6455</v>
      </c>
      <c r="L2605" s="81"/>
      <c r="M2605" s="78"/>
    </row>
    <row r="2606" spans="1:13">
      <c r="A2606" s="1">
        <v>100015706</v>
      </c>
      <c r="B2606" s="1" t="s">
        <v>587</v>
      </c>
      <c r="C2606" s="1" t="s">
        <v>4985</v>
      </c>
      <c r="D2606" s="1" t="s">
        <v>12</v>
      </c>
      <c r="E2606" s="21" t="s">
        <v>5082</v>
      </c>
      <c r="F2606" s="1">
        <v>1</v>
      </c>
      <c r="G2606" s="1">
        <v>1</v>
      </c>
      <c r="H2606" s="1">
        <v>114</v>
      </c>
      <c r="I2606" s="1">
        <v>280</v>
      </c>
      <c r="J2606" s="1">
        <v>70</v>
      </c>
      <c r="K2606" s="72" t="s">
        <v>6455</v>
      </c>
      <c r="L2606" s="81"/>
      <c r="M2606" s="78"/>
    </row>
    <row r="2607" spans="1:13">
      <c r="A2607" s="1">
        <v>100015708</v>
      </c>
      <c r="B2607" s="1" t="s">
        <v>587</v>
      </c>
      <c r="C2607" s="1" t="s">
        <v>4985</v>
      </c>
      <c r="D2607" s="1" t="s">
        <v>12</v>
      </c>
      <c r="E2607" s="21" t="s">
        <v>5084</v>
      </c>
      <c r="F2607" s="1">
        <v>1</v>
      </c>
      <c r="G2607" s="1">
        <v>1</v>
      </c>
      <c r="H2607" s="1">
        <v>34</v>
      </c>
      <c r="I2607" s="1">
        <v>150</v>
      </c>
      <c r="J2607" s="1">
        <v>40</v>
      </c>
      <c r="K2607" s="72" t="s">
        <v>6455</v>
      </c>
      <c r="L2607" s="81"/>
      <c r="M2607" s="78"/>
    </row>
    <row r="2608" spans="1:13">
      <c r="A2608" s="1">
        <v>100015712</v>
      </c>
      <c r="B2608" s="1" t="s">
        <v>587</v>
      </c>
      <c r="C2608" s="1" t="s">
        <v>4985</v>
      </c>
      <c r="D2608" s="1" t="s">
        <v>176</v>
      </c>
      <c r="E2608" s="21" t="s">
        <v>5086</v>
      </c>
      <c r="F2608" s="1">
        <v>1</v>
      </c>
      <c r="G2608" s="1">
        <v>1</v>
      </c>
      <c r="H2608" s="1">
        <v>163</v>
      </c>
      <c r="I2608" s="1">
        <v>280</v>
      </c>
      <c r="J2608" s="1">
        <v>70</v>
      </c>
      <c r="K2608" s="72" t="s">
        <v>6455</v>
      </c>
      <c r="L2608" s="81"/>
      <c r="M2608" s="78"/>
    </row>
    <row r="2609" spans="1:13">
      <c r="A2609" s="1">
        <v>100015720</v>
      </c>
      <c r="B2609" s="1" t="s">
        <v>587</v>
      </c>
      <c r="C2609" s="1" t="s">
        <v>4985</v>
      </c>
      <c r="D2609" s="1" t="s">
        <v>12</v>
      </c>
      <c r="E2609" s="21" t="s">
        <v>5088</v>
      </c>
      <c r="F2609" s="1">
        <v>1</v>
      </c>
      <c r="G2609" s="1">
        <v>1</v>
      </c>
      <c r="H2609" s="1">
        <v>26</v>
      </c>
      <c r="I2609" s="1">
        <v>150</v>
      </c>
      <c r="J2609" s="1">
        <v>40</v>
      </c>
      <c r="K2609" s="72" t="s">
        <v>6455</v>
      </c>
      <c r="L2609" s="81"/>
      <c r="M2609" s="78"/>
    </row>
    <row r="2610" spans="1:13">
      <c r="A2610" s="1">
        <v>100015723</v>
      </c>
      <c r="B2610" s="1" t="s">
        <v>587</v>
      </c>
      <c r="C2610" s="1" t="s">
        <v>4985</v>
      </c>
      <c r="D2610" s="1" t="s">
        <v>176</v>
      </c>
      <c r="E2610" s="21" t="s">
        <v>5090</v>
      </c>
      <c r="F2610" s="1">
        <v>1</v>
      </c>
      <c r="G2610" s="1">
        <v>1</v>
      </c>
      <c r="H2610" s="1">
        <v>307</v>
      </c>
      <c r="I2610" s="1">
        <v>470</v>
      </c>
      <c r="J2610" s="1">
        <v>120</v>
      </c>
      <c r="K2610" s="72" t="s">
        <v>6455</v>
      </c>
      <c r="L2610" s="81"/>
      <c r="M2610" s="78"/>
    </row>
    <row r="2611" spans="1:13">
      <c r="A2611" s="1">
        <v>100015735</v>
      </c>
      <c r="B2611" s="1" t="s">
        <v>587</v>
      </c>
      <c r="C2611" s="1" t="s">
        <v>5093</v>
      </c>
      <c r="D2611" s="1" t="s">
        <v>533</v>
      </c>
      <c r="E2611" s="21" t="s">
        <v>5092</v>
      </c>
      <c r="F2611" s="1">
        <v>1</v>
      </c>
      <c r="G2611" s="1">
        <v>1</v>
      </c>
      <c r="H2611" s="1">
        <v>26</v>
      </c>
      <c r="I2611" s="1">
        <v>150</v>
      </c>
      <c r="J2611" s="1">
        <v>40</v>
      </c>
      <c r="K2611" s="72" t="s">
        <v>6455</v>
      </c>
      <c r="L2611" s="81"/>
      <c r="M2611" s="78"/>
    </row>
    <row r="2612" spans="1:13">
      <c r="A2612" s="1">
        <v>100015738</v>
      </c>
      <c r="B2612" s="1" t="s">
        <v>587</v>
      </c>
      <c r="C2612" s="1" t="s">
        <v>5093</v>
      </c>
      <c r="D2612" s="1" t="s">
        <v>176</v>
      </c>
      <c r="E2612" s="21" t="s">
        <v>5095</v>
      </c>
      <c r="F2612" s="1">
        <v>1</v>
      </c>
      <c r="G2612" s="1">
        <v>1</v>
      </c>
      <c r="H2612" s="1">
        <v>91</v>
      </c>
      <c r="I2612" s="1">
        <v>230</v>
      </c>
      <c r="J2612" s="1">
        <v>60</v>
      </c>
      <c r="K2612" s="72" t="s">
        <v>6455</v>
      </c>
      <c r="L2612" s="81"/>
      <c r="M2612" s="78"/>
    </row>
    <row r="2613" spans="1:13">
      <c r="A2613" s="1">
        <v>100015745</v>
      </c>
      <c r="B2613" s="1" t="s">
        <v>587</v>
      </c>
      <c r="C2613" s="1" t="s">
        <v>5093</v>
      </c>
      <c r="D2613" s="1" t="s">
        <v>5097</v>
      </c>
      <c r="E2613" s="21" t="s">
        <v>5098</v>
      </c>
      <c r="F2613" s="1">
        <v>1</v>
      </c>
      <c r="G2613" s="1">
        <v>1</v>
      </c>
      <c r="H2613" s="1">
        <v>16</v>
      </c>
      <c r="I2613" s="1">
        <v>100</v>
      </c>
      <c r="J2613" s="1">
        <v>25</v>
      </c>
      <c r="K2613" s="72" t="s">
        <v>6455</v>
      </c>
      <c r="L2613" s="81"/>
      <c r="M2613" s="78"/>
    </row>
    <row r="2614" spans="1:13">
      <c r="A2614" s="1">
        <v>100015751</v>
      </c>
      <c r="B2614" s="1" t="s">
        <v>587</v>
      </c>
      <c r="C2614" s="1" t="s">
        <v>5093</v>
      </c>
      <c r="D2614" s="1" t="s">
        <v>1664</v>
      </c>
      <c r="E2614" s="21" t="s">
        <v>5100</v>
      </c>
      <c r="F2614" s="1">
        <v>1</v>
      </c>
      <c r="G2614" s="1">
        <v>1</v>
      </c>
      <c r="H2614" s="1">
        <v>12</v>
      </c>
      <c r="I2614" s="1">
        <v>100</v>
      </c>
      <c r="J2614" s="1">
        <v>25</v>
      </c>
      <c r="K2614" s="72" t="s">
        <v>6455</v>
      </c>
      <c r="L2614" s="81"/>
      <c r="M2614" s="78"/>
    </row>
    <row r="2615" spans="1:13">
      <c r="A2615" s="1">
        <v>100015767</v>
      </c>
      <c r="B2615" s="1" t="s">
        <v>587</v>
      </c>
      <c r="C2615" s="1" t="s">
        <v>5093</v>
      </c>
      <c r="D2615" s="1" t="s">
        <v>5103</v>
      </c>
      <c r="E2615" s="21" t="s">
        <v>5104</v>
      </c>
      <c r="F2615" s="1">
        <v>1</v>
      </c>
      <c r="G2615" s="1">
        <v>1</v>
      </c>
      <c r="H2615" s="1">
        <v>745</v>
      </c>
      <c r="I2615" s="1">
        <v>740</v>
      </c>
      <c r="J2615" s="1">
        <v>190</v>
      </c>
      <c r="K2615" s="72" t="s">
        <v>6455</v>
      </c>
      <c r="L2615" s="81"/>
      <c r="M2615" s="78"/>
    </row>
    <row r="2616" spans="1:13">
      <c r="A2616" s="1">
        <v>100015772</v>
      </c>
      <c r="B2616" s="1" t="s">
        <v>587</v>
      </c>
      <c r="C2616" s="1" t="s">
        <v>5093</v>
      </c>
      <c r="D2616" s="1" t="s">
        <v>533</v>
      </c>
      <c r="E2616" s="21" t="s">
        <v>5106</v>
      </c>
      <c r="F2616" s="1">
        <v>1</v>
      </c>
      <c r="G2616" s="1">
        <v>1</v>
      </c>
      <c r="H2616" s="1">
        <v>191</v>
      </c>
      <c r="I2616" s="1">
        <v>280</v>
      </c>
      <c r="J2616" s="1">
        <v>70</v>
      </c>
      <c r="K2616" s="72" t="s">
        <v>6455</v>
      </c>
      <c r="L2616" s="81"/>
      <c r="M2616" s="78"/>
    </row>
    <row r="2617" spans="1:13">
      <c r="A2617" s="1">
        <v>100015778</v>
      </c>
      <c r="B2617" s="1" t="s">
        <v>587</v>
      </c>
      <c r="C2617" s="1" t="s">
        <v>5093</v>
      </c>
      <c r="D2617" s="1" t="s">
        <v>533</v>
      </c>
      <c r="E2617" s="21" t="s">
        <v>5108</v>
      </c>
      <c r="F2617" s="1">
        <v>1</v>
      </c>
      <c r="G2617" s="1">
        <v>1</v>
      </c>
      <c r="H2617" s="1">
        <v>19</v>
      </c>
      <c r="I2617" s="1">
        <v>100</v>
      </c>
      <c r="J2617" s="1">
        <v>25</v>
      </c>
      <c r="K2617" s="72" t="s">
        <v>6455</v>
      </c>
      <c r="L2617" s="81"/>
      <c r="M2617" s="78"/>
    </row>
    <row r="2618" spans="1:13">
      <c r="A2618" s="1">
        <v>100015783</v>
      </c>
      <c r="B2618" s="1" t="s">
        <v>587</v>
      </c>
      <c r="C2618" s="1" t="s">
        <v>5093</v>
      </c>
      <c r="D2618" s="1" t="s">
        <v>12</v>
      </c>
      <c r="E2618" s="21" t="s">
        <v>5110</v>
      </c>
      <c r="F2618" s="1">
        <v>1</v>
      </c>
      <c r="G2618" s="1">
        <v>1</v>
      </c>
      <c r="H2618" s="1">
        <v>33</v>
      </c>
      <c r="I2618" s="1">
        <v>150</v>
      </c>
      <c r="J2618" s="1">
        <v>40</v>
      </c>
      <c r="K2618" s="72" t="s">
        <v>6455</v>
      </c>
      <c r="L2618" s="81"/>
      <c r="M2618" s="78"/>
    </row>
    <row r="2619" spans="1:13">
      <c r="A2619" s="1">
        <v>100015786</v>
      </c>
      <c r="B2619" s="1" t="s">
        <v>587</v>
      </c>
      <c r="C2619" s="1" t="s">
        <v>5093</v>
      </c>
      <c r="D2619" s="1" t="s">
        <v>12</v>
      </c>
      <c r="E2619" s="21" t="s">
        <v>5111</v>
      </c>
      <c r="F2619" s="1">
        <v>1</v>
      </c>
      <c r="G2619" s="1">
        <v>1</v>
      </c>
      <c r="H2619" s="1">
        <v>18</v>
      </c>
      <c r="I2619" s="1">
        <v>100</v>
      </c>
      <c r="J2619" s="1">
        <v>25</v>
      </c>
      <c r="K2619" s="72" t="s">
        <v>6455</v>
      </c>
      <c r="L2619" s="81"/>
      <c r="M2619" s="78"/>
    </row>
    <row r="2620" spans="1:13">
      <c r="A2620" s="1">
        <v>100015792</v>
      </c>
      <c r="B2620" s="1" t="s">
        <v>587</v>
      </c>
      <c r="C2620" s="1" t="s">
        <v>5093</v>
      </c>
      <c r="D2620" s="1" t="s">
        <v>12</v>
      </c>
      <c r="E2620" s="21" t="s">
        <v>5113</v>
      </c>
      <c r="F2620" s="1">
        <v>1</v>
      </c>
      <c r="G2620" s="1">
        <v>1</v>
      </c>
      <c r="H2620" s="1">
        <v>158</v>
      </c>
      <c r="I2620" s="1">
        <v>280</v>
      </c>
      <c r="J2620" s="1">
        <v>70</v>
      </c>
      <c r="K2620" s="72" t="s">
        <v>6455</v>
      </c>
      <c r="L2620" s="81"/>
      <c r="M2620" s="78"/>
    </row>
    <row r="2621" spans="1:13">
      <c r="A2621" s="1">
        <v>100015800</v>
      </c>
      <c r="B2621" s="1" t="s">
        <v>587</v>
      </c>
      <c r="C2621" s="1" t="s">
        <v>5093</v>
      </c>
      <c r="D2621" s="1" t="s">
        <v>1664</v>
      </c>
      <c r="E2621" s="21" t="s">
        <v>5115</v>
      </c>
      <c r="F2621" s="1">
        <v>1</v>
      </c>
      <c r="G2621" s="1">
        <v>1</v>
      </c>
      <c r="H2621" s="1">
        <v>20</v>
      </c>
      <c r="I2621" s="1">
        <v>100</v>
      </c>
      <c r="J2621" s="1">
        <v>25</v>
      </c>
      <c r="K2621" s="72" t="s">
        <v>6455</v>
      </c>
      <c r="L2621" s="81"/>
      <c r="M2621" s="78"/>
    </row>
    <row r="2622" spans="1:13">
      <c r="A2622" s="1">
        <v>100015807</v>
      </c>
      <c r="B2622" s="1" t="s">
        <v>587</v>
      </c>
      <c r="C2622" s="1" t="s">
        <v>5093</v>
      </c>
      <c r="D2622" s="1" t="s">
        <v>105</v>
      </c>
      <c r="E2622" s="21" t="s">
        <v>5117</v>
      </c>
      <c r="F2622" s="1">
        <v>1</v>
      </c>
      <c r="G2622" s="1">
        <v>1</v>
      </c>
      <c r="H2622" s="1">
        <v>83</v>
      </c>
      <c r="I2622" s="1">
        <v>230</v>
      </c>
      <c r="J2622" s="1">
        <v>60</v>
      </c>
      <c r="K2622" s="72" t="s">
        <v>6455</v>
      </c>
      <c r="L2622" s="81"/>
      <c r="M2622" s="78"/>
    </row>
    <row r="2623" spans="1:13">
      <c r="A2623" s="1">
        <v>100015818</v>
      </c>
      <c r="B2623" s="1" t="s">
        <v>587</v>
      </c>
      <c r="C2623" s="1" t="s">
        <v>5093</v>
      </c>
      <c r="D2623" s="1" t="s">
        <v>533</v>
      </c>
      <c r="E2623" s="21" t="s">
        <v>5119</v>
      </c>
      <c r="F2623" s="1">
        <v>1</v>
      </c>
      <c r="G2623" s="1">
        <v>1</v>
      </c>
      <c r="H2623" s="1">
        <v>12</v>
      </c>
      <c r="I2623" s="1">
        <v>100</v>
      </c>
      <c r="J2623" s="1">
        <v>25</v>
      </c>
      <c r="K2623" s="72" t="s">
        <v>6455</v>
      </c>
      <c r="L2623" s="81"/>
      <c r="M2623" s="78"/>
    </row>
    <row r="2624" spans="1:13">
      <c r="A2624" s="1">
        <v>100015821</v>
      </c>
      <c r="B2624" s="1" t="s">
        <v>587</v>
      </c>
      <c r="C2624" s="1" t="s">
        <v>5093</v>
      </c>
      <c r="D2624" s="1" t="s">
        <v>1768</v>
      </c>
      <c r="E2624" s="21" t="s">
        <v>5121</v>
      </c>
      <c r="F2624" s="1">
        <v>1</v>
      </c>
      <c r="G2624" s="1">
        <v>1</v>
      </c>
      <c r="H2624" s="1">
        <v>43</v>
      </c>
      <c r="I2624" s="1">
        <v>150</v>
      </c>
      <c r="J2624" s="1">
        <v>40</v>
      </c>
      <c r="K2624" s="72" t="s">
        <v>6455</v>
      </c>
      <c r="L2624" s="81"/>
      <c r="M2624" s="78"/>
    </row>
    <row r="2625" spans="1:13">
      <c r="A2625" s="1">
        <v>100015826</v>
      </c>
      <c r="B2625" s="1" t="s">
        <v>587</v>
      </c>
      <c r="C2625" s="1" t="s">
        <v>5093</v>
      </c>
      <c r="D2625" s="1" t="s">
        <v>12</v>
      </c>
      <c r="E2625" s="21" t="s">
        <v>5123</v>
      </c>
      <c r="F2625" s="1">
        <v>1</v>
      </c>
      <c r="G2625" s="1">
        <v>1</v>
      </c>
      <c r="H2625" s="1">
        <v>261</v>
      </c>
      <c r="I2625" s="1">
        <v>400</v>
      </c>
      <c r="J2625" s="1">
        <v>100</v>
      </c>
      <c r="K2625" s="72" t="s">
        <v>6455</v>
      </c>
      <c r="L2625" s="81"/>
      <c r="M2625" s="78"/>
    </row>
    <row r="2626" spans="1:13">
      <c r="A2626" s="1">
        <v>100015835</v>
      </c>
      <c r="B2626" s="1" t="s">
        <v>587</v>
      </c>
      <c r="C2626" s="1" t="s">
        <v>5093</v>
      </c>
      <c r="D2626" s="1" t="s">
        <v>12</v>
      </c>
      <c r="E2626" s="21" t="s">
        <v>5124</v>
      </c>
      <c r="F2626" s="1">
        <v>1</v>
      </c>
      <c r="G2626" s="1">
        <v>1</v>
      </c>
      <c r="H2626" s="1">
        <v>14</v>
      </c>
      <c r="I2626" s="1">
        <v>100</v>
      </c>
      <c r="J2626" s="1">
        <v>25</v>
      </c>
      <c r="K2626" s="72" t="s">
        <v>6455</v>
      </c>
      <c r="L2626" s="81"/>
      <c r="M2626" s="78"/>
    </row>
    <row r="2627" spans="1:13">
      <c r="A2627" s="1">
        <v>100015841</v>
      </c>
      <c r="B2627" s="1" t="s">
        <v>587</v>
      </c>
      <c r="C2627" s="1" t="s">
        <v>5093</v>
      </c>
      <c r="D2627" s="1" t="s">
        <v>176</v>
      </c>
      <c r="E2627" s="21" t="s">
        <v>5126</v>
      </c>
      <c r="F2627" s="1">
        <v>1</v>
      </c>
      <c r="G2627" s="1">
        <v>1</v>
      </c>
      <c r="H2627" s="1">
        <v>208</v>
      </c>
      <c r="I2627" s="1">
        <v>400</v>
      </c>
      <c r="J2627" s="1">
        <v>100</v>
      </c>
      <c r="K2627" s="72" t="s">
        <v>6455</v>
      </c>
      <c r="L2627" s="81"/>
      <c r="M2627" s="78"/>
    </row>
    <row r="2628" spans="1:13">
      <c r="A2628" s="1">
        <v>100015845</v>
      </c>
      <c r="B2628" s="1" t="s">
        <v>587</v>
      </c>
      <c r="C2628" s="1" t="s">
        <v>5093</v>
      </c>
      <c r="D2628" s="1" t="s">
        <v>12</v>
      </c>
      <c r="E2628" s="21" t="s">
        <v>5128</v>
      </c>
      <c r="F2628" s="1">
        <v>1</v>
      </c>
      <c r="G2628" s="1">
        <v>1</v>
      </c>
      <c r="H2628" s="1">
        <v>15</v>
      </c>
      <c r="I2628" s="1">
        <v>100</v>
      </c>
      <c r="J2628" s="1">
        <v>25</v>
      </c>
      <c r="K2628" s="72" t="s">
        <v>6455</v>
      </c>
      <c r="L2628" s="81"/>
      <c r="M2628" s="78"/>
    </row>
    <row r="2629" spans="1:13">
      <c r="A2629" s="1">
        <v>100015850</v>
      </c>
      <c r="B2629" s="1" t="s">
        <v>587</v>
      </c>
      <c r="C2629" s="1" t="s">
        <v>5093</v>
      </c>
      <c r="D2629" s="1" t="s">
        <v>5130</v>
      </c>
      <c r="E2629" s="21" t="s">
        <v>5131</v>
      </c>
      <c r="F2629" s="1">
        <v>1</v>
      </c>
      <c r="G2629" s="1">
        <v>1</v>
      </c>
      <c r="H2629" s="1">
        <v>192</v>
      </c>
      <c r="I2629" s="1">
        <v>280</v>
      </c>
      <c r="J2629" s="1">
        <v>70</v>
      </c>
      <c r="K2629" s="72" t="s">
        <v>6455</v>
      </c>
      <c r="L2629" s="81"/>
      <c r="M2629" s="78"/>
    </row>
    <row r="2630" spans="1:13">
      <c r="A2630" s="1">
        <v>100015855</v>
      </c>
      <c r="B2630" s="1" t="s">
        <v>587</v>
      </c>
      <c r="C2630" s="1" t="s">
        <v>5093</v>
      </c>
      <c r="D2630" s="1" t="s">
        <v>12</v>
      </c>
      <c r="E2630" s="21" t="s">
        <v>5133</v>
      </c>
      <c r="F2630" s="1">
        <v>1</v>
      </c>
      <c r="G2630" s="1">
        <v>1</v>
      </c>
      <c r="H2630" s="1">
        <v>285</v>
      </c>
      <c r="I2630" s="1">
        <v>400</v>
      </c>
      <c r="J2630" s="1">
        <v>100</v>
      </c>
      <c r="K2630" s="72" t="s">
        <v>6455</v>
      </c>
      <c r="L2630" s="81"/>
      <c r="M2630" s="78"/>
    </row>
    <row r="2631" spans="1:13">
      <c r="A2631" s="1">
        <v>100015859</v>
      </c>
      <c r="B2631" s="1" t="s">
        <v>587</v>
      </c>
      <c r="C2631" s="1" t="s">
        <v>5093</v>
      </c>
      <c r="D2631" s="1" t="s">
        <v>12</v>
      </c>
      <c r="E2631" s="21" t="s">
        <v>5134</v>
      </c>
      <c r="F2631" s="1">
        <v>1</v>
      </c>
      <c r="G2631" s="1">
        <v>1</v>
      </c>
      <c r="H2631" s="1">
        <v>130</v>
      </c>
      <c r="I2631" s="1">
        <v>280</v>
      </c>
      <c r="J2631" s="1">
        <v>70</v>
      </c>
      <c r="K2631" s="72" t="s">
        <v>6455</v>
      </c>
      <c r="L2631" s="81"/>
      <c r="M2631" s="78"/>
    </row>
    <row r="2632" spans="1:13">
      <c r="A2632" s="1">
        <v>100015867</v>
      </c>
      <c r="B2632" s="1" t="s">
        <v>587</v>
      </c>
      <c r="C2632" s="1" t="s">
        <v>5093</v>
      </c>
      <c r="D2632" s="1" t="s">
        <v>12</v>
      </c>
      <c r="E2632" s="21" t="s">
        <v>5136</v>
      </c>
      <c r="F2632" s="1">
        <v>1</v>
      </c>
      <c r="G2632" s="1">
        <v>1</v>
      </c>
      <c r="H2632" s="1">
        <v>41</v>
      </c>
      <c r="I2632" s="1">
        <v>150</v>
      </c>
      <c r="J2632" s="1">
        <v>40</v>
      </c>
      <c r="K2632" s="72" t="s">
        <v>6455</v>
      </c>
      <c r="L2632" s="81"/>
      <c r="M2632" s="78"/>
    </row>
    <row r="2633" spans="1:13">
      <c r="A2633" s="1">
        <v>100015871</v>
      </c>
      <c r="B2633" s="1" t="s">
        <v>587</v>
      </c>
      <c r="C2633" s="1" t="s">
        <v>5093</v>
      </c>
      <c r="D2633" s="1" t="s">
        <v>100</v>
      </c>
      <c r="E2633" s="21" t="s">
        <v>5138</v>
      </c>
      <c r="F2633" s="1">
        <v>1</v>
      </c>
      <c r="G2633" s="1">
        <v>1</v>
      </c>
      <c r="H2633" s="1">
        <v>227</v>
      </c>
      <c r="I2633" s="1">
        <v>800</v>
      </c>
      <c r="J2633" s="1">
        <v>200</v>
      </c>
      <c r="K2633" s="72" t="s">
        <v>6053</v>
      </c>
      <c r="L2633" s="81"/>
      <c r="M2633" s="78"/>
    </row>
    <row r="2634" spans="1:13">
      <c r="A2634" s="1">
        <v>100015875</v>
      </c>
      <c r="B2634" s="1" t="s">
        <v>587</v>
      </c>
      <c r="C2634" s="1" t="s">
        <v>5093</v>
      </c>
      <c r="D2634" s="1" t="s">
        <v>390</v>
      </c>
      <c r="E2634" s="21" t="s">
        <v>5139</v>
      </c>
      <c r="F2634" s="1">
        <v>2</v>
      </c>
      <c r="G2634" s="1">
        <v>1</v>
      </c>
      <c r="H2634" s="1">
        <v>327</v>
      </c>
      <c r="I2634" s="1">
        <v>470</v>
      </c>
      <c r="J2634" s="1">
        <v>120</v>
      </c>
      <c r="K2634" s="72" t="s">
        <v>6455</v>
      </c>
      <c r="L2634" s="81"/>
      <c r="M2634" s="78"/>
    </row>
    <row r="2635" spans="1:13">
      <c r="A2635" s="1">
        <v>100015875</v>
      </c>
      <c r="B2635" s="1" t="s">
        <v>587</v>
      </c>
      <c r="C2635" s="1" t="s">
        <v>5093</v>
      </c>
      <c r="D2635" s="1" t="s">
        <v>390</v>
      </c>
      <c r="E2635" s="21" t="s">
        <v>5892</v>
      </c>
      <c r="F2635" s="1">
        <v>2</v>
      </c>
      <c r="G2635" s="1">
        <v>1</v>
      </c>
      <c r="H2635" s="1">
        <v>41</v>
      </c>
      <c r="I2635" s="1">
        <v>150</v>
      </c>
      <c r="J2635" s="1">
        <v>40</v>
      </c>
      <c r="K2635" s="72" t="s">
        <v>6455</v>
      </c>
      <c r="L2635" s="81"/>
      <c r="M2635" s="78"/>
    </row>
    <row r="2636" spans="1:13">
      <c r="A2636" s="1">
        <v>100015893</v>
      </c>
      <c r="B2636" s="1" t="s">
        <v>587</v>
      </c>
      <c r="C2636" s="1" t="s">
        <v>5093</v>
      </c>
      <c r="D2636" s="1" t="s">
        <v>1984</v>
      </c>
      <c r="E2636" s="21" t="s">
        <v>5144</v>
      </c>
      <c r="F2636" s="1">
        <v>1</v>
      </c>
      <c r="G2636" s="1">
        <v>1</v>
      </c>
      <c r="H2636" s="1">
        <v>352</v>
      </c>
      <c r="I2636" s="1">
        <v>800</v>
      </c>
      <c r="J2636" s="1">
        <v>200</v>
      </c>
      <c r="K2636" s="72" t="s">
        <v>6053</v>
      </c>
      <c r="L2636" s="81"/>
      <c r="M2636" s="78"/>
    </row>
    <row r="2637" spans="1:13">
      <c r="A2637" s="1">
        <v>100015897</v>
      </c>
      <c r="B2637" s="1" t="s">
        <v>587</v>
      </c>
      <c r="C2637" s="1" t="s">
        <v>5093</v>
      </c>
      <c r="D2637" s="1" t="s">
        <v>750</v>
      </c>
      <c r="E2637" s="21" t="s">
        <v>5145</v>
      </c>
      <c r="F2637" s="1">
        <v>1</v>
      </c>
      <c r="G2637" s="1">
        <v>1</v>
      </c>
      <c r="H2637" s="1">
        <v>299</v>
      </c>
      <c r="I2637" s="1">
        <v>400</v>
      </c>
      <c r="J2637" s="1">
        <v>100</v>
      </c>
      <c r="K2637" s="72" t="s">
        <v>6455</v>
      </c>
      <c r="L2637" s="81"/>
      <c r="M2637" s="78"/>
    </row>
    <row r="2638" spans="1:13">
      <c r="A2638" s="1">
        <v>100015903</v>
      </c>
      <c r="B2638" s="1" t="s">
        <v>587</v>
      </c>
      <c r="C2638" s="1" t="s">
        <v>5093</v>
      </c>
      <c r="D2638" s="1" t="s">
        <v>5146</v>
      </c>
      <c r="E2638" s="21" t="s">
        <v>5147</v>
      </c>
      <c r="F2638" s="1">
        <v>1</v>
      </c>
      <c r="G2638" s="1">
        <v>1</v>
      </c>
      <c r="H2638" s="1">
        <v>485</v>
      </c>
      <c r="I2638" s="1">
        <v>800</v>
      </c>
      <c r="J2638" s="1">
        <v>200</v>
      </c>
      <c r="K2638" s="72" t="s">
        <v>6053</v>
      </c>
      <c r="L2638" s="81"/>
      <c r="M2638" s="78"/>
    </row>
    <row r="2639" spans="1:13">
      <c r="A2639" s="1">
        <v>100015907</v>
      </c>
      <c r="B2639" s="1" t="s">
        <v>587</v>
      </c>
      <c r="C2639" s="1" t="s">
        <v>5093</v>
      </c>
      <c r="D2639" s="1" t="s">
        <v>12</v>
      </c>
      <c r="E2639" s="21" t="s">
        <v>5148</v>
      </c>
      <c r="F2639" s="1">
        <v>1</v>
      </c>
      <c r="G2639" s="1">
        <v>1</v>
      </c>
      <c r="H2639" s="1">
        <v>720</v>
      </c>
      <c r="I2639" s="1">
        <v>740</v>
      </c>
      <c r="J2639" s="1">
        <v>190</v>
      </c>
      <c r="K2639" s="72" t="s">
        <v>6455</v>
      </c>
      <c r="L2639" s="81"/>
      <c r="M2639" s="78"/>
    </row>
    <row r="2640" spans="1:13">
      <c r="A2640" s="1">
        <v>100015912</v>
      </c>
      <c r="B2640" s="1" t="s">
        <v>587</v>
      </c>
      <c r="C2640" s="1" t="s">
        <v>5093</v>
      </c>
      <c r="D2640" s="1" t="s">
        <v>5149</v>
      </c>
      <c r="E2640" s="21" t="s">
        <v>5150</v>
      </c>
      <c r="F2640" s="1">
        <v>1</v>
      </c>
      <c r="G2640" s="1">
        <v>1</v>
      </c>
      <c r="H2640" s="1">
        <v>532</v>
      </c>
      <c r="I2640" s="1">
        <v>570</v>
      </c>
      <c r="J2640" s="1">
        <v>140</v>
      </c>
      <c r="K2640" s="72" t="s">
        <v>6455</v>
      </c>
      <c r="L2640" s="81"/>
      <c r="M2640" s="78"/>
    </row>
    <row r="2641" spans="1:13">
      <c r="A2641" s="1">
        <v>100015924</v>
      </c>
      <c r="B2641" s="1" t="s">
        <v>587</v>
      </c>
      <c r="C2641" s="1" t="s">
        <v>5093</v>
      </c>
      <c r="D2641" s="1" t="s">
        <v>12</v>
      </c>
      <c r="E2641" s="21" t="s">
        <v>5153</v>
      </c>
      <c r="F2641" s="1">
        <v>1</v>
      </c>
      <c r="G2641" s="1">
        <v>1</v>
      </c>
      <c r="H2641" s="1">
        <v>767</v>
      </c>
      <c r="I2641" s="1">
        <v>740</v>
      </c>
      <c r="J2641" s="1">
        <v>190</v>
      </c>
      <c r="K2641" s="72" t="s">
        <v>6455</v>
      </c>
      <c r="L2641" s="81"/>
      <c r="M2641" s="78"/>
    </row>
    <row r="2642" spans="1:13">
      <c r="A2642" s="1">
        <v>100015936</v>
      </c>
      <c r="B2642" s="1" t="s">
        <v>587</v>
      </c>
      <c r="C2642" s="1" t="s">
        <v>5093</v>
      </c>
      <c r="D2642" s="1" t="s">
        <v>533</v>
      </c>
      <c r="E2642" s="21" t="s">
        <v>5154</v>
      </c>
      <c r="F2642" s="1">
        <v>1</v>
      </c>
      <c r="G2642" s="1">
        <v>1</v>
      </c>
      <c r="H2642" s="1">
        <v>20</v>
      </c>
      <c r="I2642" s="1">
        <v>100</v>
      </c>
      <c r="J2642" s="1">
        <v>25</v>
      </c>
      <c r="K2642" s="72" t="s">
        <v>6455</v>
      </c>
      <c r="L2642" s="81"/>
      <c r="M2642" s="78"/>
    </row>
    <row r="2643" spans="1:13">
      <c r="A2643" s="1">
        <v>100015939</v>
      </c>
      <c r="B2643" s="1" t="s">
        <v>587</v>
      </c>
      <c r="C2643" s="1" t="s">
        <v>5093</v>
      </c>
      <c r="D2643" s="1" t="s">
        <v>5156</v>
      </c>
      <c r="E2643" s="21" t="s">
        <v>5157</v>
      </c>
      <c r="F2643" s="1">
        <v>1</v>
      </c>
      <c r="G2643" s="1">
        <v>1</v>
      </c>
      <c r="H2643" s="1">
        <v>359</v>
      </c>
      <c r="I2643" s="1">
        <v>470</v>
      </c>
      <c r="J2643" s="1">
        <v>120</v>
      </c>
      <c r="K2643" s="72" t="s">
        <v>6455</v>
      </c>
      <c r="L2643" s="81"/>
      <c r="M2643" s="78"/>
    </row>
    <row r="2644" spans="1:13">
      <c r="A2644" s="1">
        <v>100015945</v>
      </c>
      <c r="B2644" s="1" t="s">
        <v>587</v>
      </c>
      <c r="C2644" s="1" t="s">
        <v>5093</v>
      </c>
      <c r="D2644" s="1" t="s">
        <v>12</v>
      </c>
      <c r="E2644" s="21" t="s">
        <v>5159</v>
      </c>
      <c r="F2644" s="1">
        <v>1</v>
      </c>
      <c r="G2644" s="1">
        <v>1</v>
      </c>
      <c r="H2644" s="1">
        <v>307</v>
      </c>
      <c r="I2644" s="1">
        <v>470</v>
      </c>
      <c r="J2644" s="1">
        <v>120</v>
      </c>
      <c r="K2644" s="72" t="s">
        <v>6455</v>
      </c>
      <c r="L2644" s="81"/>
      <c r="M2644" s="78"/>
    </row>
    <row r="2645" spans="1:13">
      <c r="A2645" s="1">
        <v>100015951</v>
      </c>
      <c r="B2645" s="1" t="s">
        <v>587</v>
      </c>
      <c r="C2645" s="1" t="s">
        <v>5093</v>
      </c>
      <c r="D2645" s="1" t="s">
        <v>176</v>
      </c>
      <c r="E2645" s="21" t="s">
        <v>5161</v>
      </c>
      <c r="F2645" s="1">
        <v>1</v>
      </c>
      <c r="G2645" s="1">
        <v>1</v>
      </c>
      <c r="H2645" s="1">
        <v>31</v>
      </c>
      <c r="I2645" s="1">
        <v>150</v>
      </c>
      <c r="J2645" s="1">
        <v>40</v>
      </c>
      <c r="K2645" s="72" t="s">
        <v>6455</v>
      </c>
      <c r="L2645" s="81"/>
      <c r="M2645" s="78"/>
    </row>
    <row r="2646" spans="1:13">
      <c r="A2646" s="1">
        <v>100015956</v>
      </c>
      <c r="B2646" s="1" t="s">
        <v>587</v>
      </c>
      <c r="C2646" s="1" t="s">
        <v>5164</v>
      </c>
      <c r="D2646" s="1" t="s">
        <v>176</v>
      </c>
      <c r="E2646" s="21" t="s">
        <v>5163</v>
      </c>
      <c r="F2646" s="1">
        <v>1</v>
      </c>
      <c r="G2646" s="1">
        <v>1</v>
      </c>
      <c r="H2646" s="1">
        <v>154</v>
      </c>
      <c r="I2646" s="1">
        <v>280</v>
      </c>
      <c r="J2646" s="1">
        <v>70</v>
      </c>
      <c r="K2646" s="72" t="s">
        <v>6455</v>
      </c>
      <c r="L2646" s="81"/>
      <c r="M2646" s="78"/>
    </row>
    <row r="2647" spans="1:13">
      <c r="A2647" s="1">
        <v>100015963</v>
      </c>
      <c r="B2647" s="1" t="s">
        <v>587</v>
      </c>
      <c r="C2647" s="1" t="s">
        <v>5164</v>
      </c>
      <c r="D2647" s="1" t="s">
        <v>12</v>
      </c>
      <c r="E2647" s="21" t="s">
        <v>5166</v>
      </c>
      <c r="F2647" s="1">
        <v>1</v>
      </c>
      <c r="G2647" s="1">
        <v>1</v>
      </c>
      <c r="H2647" s="1">
        <v>122</v>
      </c>
      <c r="I2647" s="1">
        <v>280</v>
      </c>
      <c r="J2647" s="1">
        <v>70</v>
      </c>
      <c r="K2647" s="72" t="s">
        <v>6455</v>
      </c>
      <c r="L2647" s="81"/>
      <c r="M2647" s="78"/>
    </row>
    <row r="2648" spans="1:13">
      <c r="A2648" s="1">
        <v>100015980</v>
      </c>
      <c r="B2648" s="1" t="s">
        <v>587</v>
      </c>
      <c r="C2648" s="1" t="s">
        <v>5164</v>
      </c>
      <c r="D2648" s="1" t="s">
        <v>176</v>
      </c>
      <c r="E2648" s="21" t="s">
        <v>5168</v>
      </c>
      <c r="F2648" s="1">
        <v>1</v>
      </c>
      <c r="G2648" s="1">
        <v>1</v>
      </c>
      <c r="H2648" s="1">
        <v>187</v>
      </c>
      <c r="I2648" s="1">
        <v>280</v>
      </c>
      <c r="J2648" s="1">
        <v>70</v>
      </c>
      <c r="K2648" s="72" t="s">
        <v>6455</v>
      </c>
      <c r="L2648" s="81"/>
      <c r="M2648" s="78"/>
    </row>
    <row r="2649" spans="1:13">
      <c r="A2649" s="1">
        <v>100015984</v>
      </c>
      <c r="B2649" s="1" t="s">
        <v>587</v>
      </c>
      <c r="C2649" s="1" t="s">
        <v>5164</v>
      </c>
      <c r="D2649" s="1" t="s">
        <v>12</v>
      </c>
      <c r="E2649" s="21" t="s">
        <v>5170</v>
      </c>
      <c r="F2649" s="1">
        <v>1</v>
      </c>
      <c r="G2649" s="1">
        <v>1</v>
      </c>
      <c r="H2649" s="1">
        <v>27</v>
      </c>
      <c r="I2649" s="1">
        <v>150</v>
      </c>
      <c r="J2649" s="1">
        <v>40</v>
      </c>
      <c r="K2649" s="72" t="s">
        <v>6455</v>
      </c>
      <c r="L2649" s="81"/>
      <c r="M2649" s="78"/>
    </row>
    <row r="2650" spans="1:13">
      <c r="A2650" s="1">
        <v>100015995</v>
      </c>
      <c r="B2650" s="1" t="s">
        <v>587</v>
      </c>
      <c r="C2650" s="1" t="s">
        <v>5164</v>
      </c>
      <c r="D2650" s="1" t="s">
        <v>176</v>
      </c>
      <c r="E2650" s="21" t="s">
        <v>5172</v>
      </c>
      <c r="F2650" s="1">
        <v>1</v>
      </c>
      <c r="G2650" s="1">
        <v>1</v>
      </c>
      <c r="H2650" s="1">
        <v>99</v>
      </c>
      <c r="I2650" s="1">
        <v>230</v>
      </c>
      <c r="J2650" s="1">
        <v>60</v>
      </c>
      <c r="K2650" s="72" t="s">
        <v>6455</v>
      </c>
      <c r="L2650" s="81"/>
      <c r="M2650" s="78"/>
    </row>
    <row r="2651" spans="1:13">
      <c r="A2651" s="1">
        <v>100016010</v>
      </c>
      <c r="B2651" s="1" t="s">
        <v>587</v>
      </c>
      <c r="C2651" s="1" t="s">
        <v>5164</v>
      </c>
      <c r="D2651" s="1" t="s">
        <v>12</v>
      </c>
      <c r="E2651" s="21" t="s">
        <v>5174</v>
      </c>
      <c r="F2651" s="1">
        <v>1</v>
      </c>
      <c r="G2651" s="1">
        <v>1</v>
      </c>
      <c r="H2651" s="1">
        <v>550</v>
      </c>
      <c r="I2651" s="1">
        <v>570</v>
      </c>
      <c r="J2651" s="1">
        <v>140</v>
      </c>
      <c r="K2651" s="72" t="s">
        <v>6455</v>
      </c>
      <c r="L2651" s="81"/>
      <c r="M2651" s="78"/>
    </row>
    <row r="2652" spans="1:13">
      <c r="A2652" s="1">
        <v>100016012</v>
      </c>
      <c r="B2652" s="1" t="s">
        <v>587</v>
      </c>
      <c r="C2652" s="1" t="s">
        <v>5164</v>
      </c>
      <c r="D2652" s="1" t="s">
        <v>12</v>
      </c>
      <c r="E2652" s="21" t="s">
        <v>5176</v>
      </c>
      <c r="F2652" s="1">
        <v>1</v>
      </c>
      <c r="G2652" s="1">
        <v>1</v>
      </c>
      <c r="H2652" s="1">
        <v>482</v>
      </c>
      <c r="I2652" s="1">
        <v>470</v>
      </c>
      <c r="J2652" s="1">
        <v>120</v>
      </c>
      <c r="K2652" s="72" t="s">
        <v>6455</v>
      </c>
      <c r="L2652" s="81"/>
      <c r="M2652" s="78"/>
    </row>
    <row r="2653" spans="1:13">
      <c r="A2653" s="1">
        <v>100016014</v>
      </c>
      <c r="B2653" s="1" t="s">
        <v>587</v>
      </c>
      <c r="C2653" s="1" t="s">
        <v>5164</v>
      </c>
      <c r="D2653" s="1" t="s">
        <v>18</v>
      </c>
      <c r="E2653" s="21" t="s">
        <v>5177</v>
      </c>
      <c r="F2653" s="1">
        <v>1</v>
      </c>
      <c r="G2653" s="1">
        <v>1</v>
      </c>
      <c r="H2653" s="1">
        <v>243</v>
      </c>
      <c r="I2653" s="1">
        <v>400</v>
      </c>
      <c r="J2653" s="1">
        <v>100</v>
      </c>
      <c r="K2653" s="72" t="s">
        <v>6455</v>
      </c>
      <c r="L2653" s="81"/>
      <c r="M2653" s="78"/>
    </row>
    <row r="2654" spans="1:13">
      <c r="A2654" s="1">
        <v>100016017</v>
      </c>
      <c r="B2654" s="1" t="s">
        <v>587</v>
      </c>
      <c r="C2654" s="1" t="s">
        <v>5164</v>
      </c>
      <c r="D2654" s="1" t="s">
        <v>750</v>
      </c>
      <c r="E2654" s="21" t="s">
        <v>5178</v>
      </c>
      <c r="F2654" s="1">
        <v>1</v>
      </c>
      <c r="G2654" s="1">
        <v>1</v>
      </c>
      <c r="H2654" s="1">
        <v>239</v>
      </c>
      <c r="I2654" s="1">
        <v>400</v>
      </c>
      <c r="J2654" s="1">
        <v>100</v>
      </c>
      <c r="K2654" s="72" t="s">
        <v>6455</v>
      </c>
      <c r="L2654" s="81"/>
      <c r="M2654" s="78"/>
    </row>
    <row r="2655" spans="1:13">
      <c r="A2655" s="1">
        <v>100016021</v>
      </c>
      <c r="B2655" s="1" t="s">
        <v>587</v>
      </c>
      <c r="C2655" s="1" t="s">
        <v>5164</v>
      </c>
      <c r="D2655" s="1" t="s">
        <v>46</v>
      </c>
      <c r="E2655" s="21" t="s">
        <v>5420</v>
      </c>
      <c r="F2655" s="1">
        <v>2</v>
      </c>
      <c r="G2655" s="1">
        <v>1</v>
      </c>
      <c r="H2655" s="1">
        <v>36</v>
      </c>
      <c r="I2655" s="1">
        <v>150</v>
      </c>
      <c r="J2655" s="1">
        <v>40</v>
      </c>
      <c r="K2655" s="72" t="s">
        <v>6455</v>
      </c>
      <c r="L2655" s="81"/>
      <c r="M2655" s="78"/>
    </row>
    <row r="2656" spans="1:13">
      <c r="A2656" s="1">
        <v>100016021</v>
      </c>
      <c r="B2656" s="1" t="s">
        <v>587</v>
      </c>
      <c r="C2656" s="1" t="s">
        <v>5164</v>
      </c>
      <c r="D2656" s="1" t="s">
        <v>46</v>
      </c>
      <c r="E2656" s="21" t="s">
        <v>5179</v>
      </c>
      <c r="F2656" s="1">
        <v>2</v>
      </c>
      <c r="G2656" s="1">
        <v>1</v>
      </c>
      <c r="H2656" s="1">
        <v>87</v>
      </c>
      <c r="I2656" s="1">
        <v>230</v>
      </c>
      <c r="J2656" s="1">
        <v>60</v>
      </c>
      <c r="K2656" s="72" t="s">
        <v>6455</v>
      </c>
      <c r="L2656" s="81"/>
      <c r="M2656" s="78"/>
    </row>
    <row r="2657" spans="1:13">
      <c r="A2657" s="1">
        <v>100016026</v>
      </c>
      <c r="B2657" s="1" t="s">
        <v>587</v>
      </c>
      <c r="C2657" s="1" t="s">
        <v>5164</v>
      </c>
      <c r="D2657" s="1" t="s">
        <v>176</v>
      </c>
      <c r="E2657" s="21" t="s">
        <v>5180</v>
      </c>
      <c r="F2657" s="1">
        <v>1</v>
      </c>
      <c r="G2657" s="1">
        <v>1</v>
      </c>
      <c r="H2657" s="1">
        <v>205</v>
      </c>
      <c r="I2657" s="1">
        <v>400</v>
      </c>
      <c r="J2657" s="1">
        <v>100</v>
      </c>
      <c r="K2657" s="72" t="s">
        <v>6455</v>
      </c>
      <c r="L2657" s="81"/>
      <c r="M2657" s="78"/>
    </row>
    <row r="2658" spans="1:13">
      <c r="A2658" s="1">
        <v>100016031</v>
      </c>
      <c r="B2658" s="1" t="s">
        <v>587</v>
      </c>
      <c r="C2658" s="1" t="s">
        <v>5164</v>
      </c>
      <c r="D2658" s="1" t="s">
        <v>12</v>
      </c>
      <c r="E2658" s="21" t="s">
        <v>5182</v>
      </c>
      <c r="F2658" s="1">
        <v>1</v>
      </c>
      <c r="G2658" s="1">
        <v>1</v>
      </c>
      <c r="H2658" s="1">
        <v>23</v>
      </c>
      <c r="I2658" s="1">
        <v>100</v>
      </c>
      <c r="J2658" s="1">
        <v>25</v>
      </c>
      <c r="K2658" s="72" t="s">
        <v>6455</v>
      </c>
      <c r="L2658" s="81"/>
      <c r="M2658" s="78"/>
    </row>
    <row r="2659" spans="1:13">
      <c r="A2659" s="1">
        <v>100016036</v>
      </c>
      <c r="B2659" s="1" t="s">
        <v>587</v>
      </c>
      <c r="C2659" s="1" t="s">
        <v>5164</v>
      </c>
      <c r="D2659" s="1" t="s">
        <v>12</v>
      </c>
      <c r="E2659" s="21" t="s">
        <v>5184</v>
      </c>
      <c r="F2659" s="1">
        <v>1</v>
      </c>
      <c r="G2659" s="1">
        <v>1</v>
      </c>
      <c r="H2659" s="1">
        <v>35</v>
      </c>
      <c r="I2659" s="1">
        <v>150</v>
      </c>
      <c r="J2659" s="1">
        <v>40</v>
      </c>
      <c r="K2659" s="72" t="s">
        <v>6455</v>
      </c>
      <c r="L2659" s="81"/>
      <c r="M2659" s="78"/>
    </row>
    <row r="2660" spans="1:13">
      <c r="A2660" s="1">
        <v>100016044</v>
      </c>
      <c r="B2660" s="1" t="s">
        <v>587</v>
      </c>
      <c r="C2660" s="1" t="s">
        <v>5164</v>
      </c>
      <c r="D2660" s="1" t="s">
        <v>12</v>
      </c>
      <c r="E2660" s="21" t="s">
        <v>5186</v>
      </c>
      <c r="F2660" s="1">
        <v>1</v>
      </c>
      <c r="G2660" s="1">
        <v>1</v>
      </c>
      <c r="H2660" s="1">
        <v>17</v>
      </c>
      <c r="I2660" s="1">
        <v>100</v>
      </c>
      <c r="J2660" s="1">
        <v>25</v>
      </c>
      <c r="K2660" s="72" t="s">
        <v>6455</v>
      </c>
      <c r="L2660" s="81"/>
      <c r="M2660" s="78"/>
    </row>
    <row r="2661" spans="1:13">
      <c r="A2661" s="1">
        <v>100016052</v>
      </c>
      <c r="B2661" s="1" t="s">
        <v>587</v>
      </c>
      <c r="C2661" s="1" t="s">
        <v>5189</v>
      </c>
      <c r="D2661" s="1" t="s">
        <v>12</v>
      </c>
      <c r="E2661" s="21" t="s">
        <v>5188</v>
      </c>
      <c r="F2661" s="1">
        <v>1</v>
      </c>
      <c r="G2661" s="1">
        <v>1</v>
      </c>
      <c r="H2661" s="1">
        <v>651</v>
      </c>
      <c r="I2661" s="1">
        <v>800</v>
      </c>
      <c r="J2661" s="1">
        <v>200</v>
      </c>
      <c r="K2661" s="72" t="s">
        <v>6053</v>
      </c>
      <c r="L2661" s="81"/>
      <c r="M2661" s="78"/>
    </row>
    <row r="2662" spans="1:13">
      <c r="A2662" s="1">
        <v>100016060</v>
      </c>
      <c r="B2662" s="1" t="s">
        <v>587</v>
      </c>
      <c r="C2662" s="1" t="s">
        <v>5189</v>
      </c>
      <c r="D2662" s="1" t="s">
        <v>176</v>
      </c>
      <c r="E2662" s="21" t="s">
        <v>5191</v>
      </c>
      <c r="F2662" s="1">
        <v>1</v>
      </c>
      <c r="G2662" s="1">
        <v>1</v>
      </c>
      <c r="H2662" s="1">
        <v>132</v>
      </c>
      <c r="I2662" s="1">
        <v>800</v>
      </c>
      <c r="J2662" s="1">
        <v>200</v>
      </c>
      <c r="K2662" s="72" t="s">
        <v>6053</v>
      </c>
      <c r="L2662" s="81"/>
      <c r="M2662" s="78"/>
    </row>
    <row r="2663" spans="1:13">
      <c r="A2663" s="1">
        <v>100016071</v>
      </c>
      <c r="B2663" s="1" t="s">
        <v>587</v>
      </c>
      <c r="C2663" s="1" t="s">
        <v>5189</v>
      </c>
      <c r="D2663" s="1" t="s">
        <v>176</v>
      </c>
      <c r="E2663" s="21" t="s">
        <v>5193</v>
      </c>
      <c r="F2663" s="1">
        <v>1</v>
      </c>
      <c r="G2663" s="1">
        <v>1</v>
      </c>
      <c r="H2663" s="1">
        <v>444</v>
      </c>
      <c r="I2663" s="1">
        <v>800</v>
      </c>
      <c r="J2663" s="1">
        <v>200</v>
      </c>
      <c r="K2663" s="72" t="s">
        <v>6053</v>
      </c>
      <c r="L2663" s="81"/>
      <c r="M2663" s="78"/>
    </row>
    <row r="2664" spans="1:13">
      <c r="A2664" s="1">
        <v>100016076</v>
      </c>
      <c r="B2664" s="1" t="s">
        <v>587</v>
      </c>
      <c r="C2664" s="1" t="s">
        <v>5189</v>
      </c>
      <c r="D2664" s="1" t="s">
        <v>46</v>
      </c>
      <c r="E2664" s="21" t="s">
        <v>5195</v>
      </c>
      <c r="F2664" s="1">
        <v>1</v>
      </c>
      <c r="G2664" s="1">
        <v>1</v>
      </c>
      <c r="H2664" s="1">
        <v>56</v>
      </c>
      <c r="I2664" s="1">
        <v>230</v>
      </c>
      <c r="J2664" s="1">
        <v>60</v>
      </c>
      <c r="K2664" s="72" t="s">
        <v>6455</v>
      </c>
      <c r="L2664" s="81"/>
      <c r="M2664" s="78"/>
    </row>
    <row r="2665" spans="1:13">
      <c r="A2665" s="1">
        <v>100016079</v>
      </c>
      <c r="B2665" s="1" t="s">
        <v>587</v>
      </c>
      <c r="C2665" s="1" t="s">
        <v>5189</v>
      </c>
      <c r="D2665" s="1" t="s">
        <v>12</v>
      </c>
      <c r="E2665" s="21" t="s">
        <v>5196</v>
      </c>
      <c r="F2665" s="1">
        <v>1</v>
      </c>
      <c r="G2665" s="1">
        <v>1</v>
      </c>
      <c r="H2665" s="1">
        <v>60</v>
      </c>
      <c r="I2665" s="1">
        <v>800</v>
      </c>
      <c r="J2665" s="1">
        <v>200</v>
      </c>
      <c r="K2665" s="72" t="s">
        <v>6053</v>
      </c>
      <c r="L2665" s="81"/>
      <c r="M2665" s="78"/>
    </row>
    <row r="2666" spans="1:13">
      <c r="A2666" s="1">
        <v>100016083</v>
      </c>
      <c r="B2666" s="1" t="s">
        <v>587</v>
      </c>
      <c r="C2666" s="1" t="s">
        <v>5189</v>
      </c>
      <c r="D2666" s="1" t="s">
        <v>12</v>
      </c>
      <c r="E2666" s="21" t="s">
        <v>5198</v>
      </c>
      <c r="F2666" s="1">
        <v>1</v>
      </c>
      <c r="G2666" s="1">
        <v>1</v>
      </c>
      <c r="H2666" s="1">
        <v>24</v>
      </c>
      <c r="I2666" s="1">
        <v>800</v>
      </c>
      <c r="J2666" s="1">
        <v>200</v>
      </c>
      <c r="K2666" s="72" t="s">
        <v>6053</v>
      </c>
      <c r="L2666" s="81"/>
      <c r="M2666" s="78"/>
    </row>
    <row r="2667" spans="1:13">
      <c r="A2667" s="1">
        <v>100016086</v>
      </c>
      <c r="B2667" s="1" t="s">
        <v>587</v>
      </c>
      <c r="C2667" s="1" t="s">
        <v>5189</v>
      </c>
      <c r="D2667" s="1" t="s">
        <v>12</v>
      </c>
      <c r="E2667" s="21" t="s">
        <v>5200</v>
      </c>
      <c r="F2667" s="1">
        <v>1</v>
      </c>
      <c r="G2667" s="1">
        <v>1</v>
      </c>
      <c r="H2667" s="1">
        <v>46</v>
      </c>
      <c r="I2667" s="1">
        <v>800</v>
      </c>
      <c r="J2667" s="1">
        <v>200</v>
      </c>
      <c r="K2667" s="72" t="s">
        <v>6053</v>
      </c>
      <c r="L2667" s="81"/>
      <c r="M2667" s="78"/>
    </row>
    <row r="2668" spans="1:13">
      <c r="A2668" s="1">
        <v>100016096</v>
      </c>
      <c r="B2668" s="1" t="s">
        <v>587</v>
      </c>
      <c r="C2668" s="1" t="s">
        <v>5189</v>
      </c>
      <c r="D2668" s="1" t="s">
        <v>18</v>
      </c>
      <c r="E2668" s="21" t="s">
        <v>5202</v>
      </c>
      <c r="F2668" s="1">
        <v>1</v>
      </c>
      <c r="G2668" s="1">
        <v>1</v>
      </c>
      <c r="H2668" s="1">
        <v>166</v>
      </c>
      <c r="I2668" s="1">
        <v>800</v>
      </c>
      <c r="J2668" s="1">
        <v>200</v>
      </c>
      <c r="K2668" s="72" t="s">
        <v>6053</v>
      </c>
      <c r="L2668" s="81"/>
      <c r="M2668" s="78"/>
    </row>
    <row r="2669" spans="1:13">
      <c r="A2669" s="1">
        <v>100016099</v>
      </c>
      <c r="B2669" s="1" t="s">
        <v>587</v>
      </c>
      <c r="C2669" s="1" t="s">
        <v>5189</v>
      </c>
      <c r="D2669" s="1" t="s">
        <v>176</v>
      </c>
      <c r="E2669" s="21" t="s">
        <v>5203</v>
      </c>
      <c r="F2669" s="1">
        <v>1</v>
      </c>
      <c r="G2669" s="1">
        <v>1</v>
      </c>
      <c r="H2669" s="1">
        <v>378</v>
      </c>
      <c r="I2669" s="1">
        <v>800</v>
      </c>
      <c r="J2669" s="1">
        <v>200</v>
      </c>
      <c r="K2669" s="72" t="s">
        <v>6053</v>
      </c>
      <c r="L2669" s="81"/>
      <c r="M2669" s="78"/>
    </row>
    <row r="2670" spans="1:13">
      <c r="A2670" s="1">
        <v>100016112</v>
      </c>
      <c r="B2670" s="1" t="s">
        <v>587</v>
      </c>
      <c r="C2670" s="1" t="s">
        <v>5189</v>
      </c>
      <c r="D2670" s="1" t="s">
        <v>176</v>
      </c>
      <c r="E2670" s="21" t="s">
        <v>5898</v>
      </c>
      <c r="F2670" s="1">
        <v>3</v>
      </c>
      <c r="G2670" s="1">
        <v>1</v>
      </c>
      <c r="H2670" s="1">
        <v>67</v>
      </c>
      <c r="I2670" s="1">
        <v>230</v>
      </c>
      <c r="J2670" s="1">
        <v>60</v>
      </c>
      <c r="K2670" s="72" t="s">
        <v>6455</v>
      </c>
      <c r="L2670" s="81"/>
      <c r="M2670" s="78"/>
    </row>
    <row r="2671" spans="1:13">
      <c r="A2671" s="1">
        <v>100016112</v>
      </c>
      <c r="B2671" s="1" t="s">
        <v>587</v>
      </c>
      <c r="C2671" s="1" t="s">
        <v>5189</v>
      </c>
      <c r="D2671" s="1" t="s">
        <v>176</v>
      </c>
      <c r="E2671" s="21" t="s">
        <v>5208</v>
      </c>
      <c r="F2671" s="1">
        <v>3</v>
      </c>
      <c r="G2671" s="1">
        <v>1</v>
      </c>
      <c r="H2671" s="1">
        <v>388</v>
      </c>
      <c r="I2671" s="1">
        <v>470</v>
      </c>
      <c r="J2671" s="1">
        <v>120</v>
      </c>
      <c r="K2671" s="72" t="s">
        <v>6455</v>
      </c>
      <c r="L2671" s="81"/>
      <c r="M2671" s="78"/>
    </row>
    <row r="2672" spans="1:13">
      <c r="A2672" s="1">
        <v>100016112</v>
      </c>
      <c r="B2672" s="1" t="s">
        <v>587</v>
      </c>
      <c r="C2672" s="1" t="s">
        <v>5189</v>
      </c>
      <c r="D2672" s="1" t="s">
        <v>176</v>
      </c>
      <c r="E2672" s="21" t="s">
        <v>5534</v>
      </c>
      <c r="F2672" s="1">
        <v>3</v>
      </c>
      <c r="G2672" s="1">
        <v>1</v>
      </c>
      <c r="H2672" s="1">
        <v>38</v>
      </c>
      <c r="I2672" s="1">
        <v>150</v>
      </c>
      <c r="J2672" s="1">
        <v>40</v>
      </c>
      <c r="K2672" s="72" t="s">
        <v>6455</v>
      </c>
      <c r="L2672" s="81"/>
      <c r="M2672" s="78"/>
    </row>
    <row r="2673" spans="1:13">
      <c r="A2673" s="1">
        <v>100016114</v>
      </c>
      <c r="B2673" s="1" t="s">
        <v>587</v>
      </c>
      <c r="C2673" s="1" t="s">
        <v>5189</v>
      </c>
      <c r="D2673" s="1" t="s">
        <v>46</v>
      </c>
      <c r="E2673" s="21" t="s">
        <v>5424</v>
      </c>
      <c r="F2673" s="1">
        <v>2</v>
      </c>
      <c r="G2673" s="1">
        <v>1</v>
      </c>
      <c r="H2673" s="1">
        <v>86</v>
      </c>
      <c r="I2673" s="1">
        <v>230</v>
      </c>
      <c r="J2673" s="1">
        <v>60</v>
      </c>
      <c r="K2673" s="72" t="s">
        <v>6455</v>
      </c>
      <c r="L2673" s="81"/>
      <c r="M2673" s="78"/>
    </row>
    <row r="2674" spans="1:13">
      <c r="A2674" s="1">
        <v>100016114</v>
      </c>
      <c r="B2674" s="1" t="s">
        <v>587</v>
      </c>
      <c r="C2674" s="1" t="s">
        <v>5189</v>
      </c>
      <c r="D2674" s="1" t="s">
        <v>46</v>
      </c>
      <c r="E2674" s="21" t="s">
        <v>5209</v>
      </c>
      <c r="F2674" s="1">
        <v>2</v>
      </c>
      <c r="G2674" s="1">
        <v>1</v>
      </c>
      <c r="H2674" s="1">
        <v>64</v>
      </c>
      <c r="I2674" s="1">
        <v>230</v>
      </c>
      <c r="J2674" s="1">
        <v>60</v>
      </c>
      <c r="K2674" s="72" t="s">
        <v>6455</v>
      </c>
      <c r="L2674" s="81"/>
      <c r="M2674" s="78"/>
    </row>
    <row r="2675" spans="1:13">
      <c r="A2675" s="1">
        <v>100016115</v>
      </c>
      <c r="B2675" s="1" t="s">
        <v>587</v>
      </c>
      <c r="C2675" s="1" t="s">
        <v>5189</v>
      </c>
      <c r="D2675" s="1" t="s">
        <v>12</v>
      </c>
      <c r="E2675" s="21" t="s">
        <v>5210</v>
      </c>
      <c r="F2675" s="1">
        <v>1</v>
      </c>
      <c r="G2675" s="1">
        <v>1</v>
      </c>
      <c r="H2675" s="1">
        <v>269</v>
      </c>
      <c r="I2675" s="1">
        <v>800</v>
      </c>
      <c r="J2675" s="1">
        <v>200</v>
      </c>
      <c r="K2675" s="72" t="s">
        <v>6053</v>
      </c>
      <c r="L2675" s="81"/>
      <c r="M2675" s="78"/>
    </row>
    <row r="2676" spans="1:13">
      <c r="A2676" s="1">
        <v>100016120</v>
      </c>
      <c r="B2676" s="1" t="s">
        <v>587</v>
      </c>
      <c r="C2676" s="1" t="s">
        <v>5189</v>
      </c>
      <c r="D2676" s="1" t="s">
        <v>46</v>
      </c>
      <c r="E2676" s="21" t="s">
        <v>5211</v>
      </c>
      <c r="F2676" s="1">
        <v>2</v>
      </c>
      <c r="G2676" s="1">
        <v>1</v>
      </c>
      <c r="H2676" s="1">
        <v>97</v>
      </c>
      <c r="I2676" s="1">
        <v>230</v>
      </c>
      <c r="J2676" s="1">
        <v>60</v>
      </c>
      <c r="K2676" s="72" t="s">
        <v>6455</v>
      </c>
      <c r="L2676" s="81"/>
      <c r="M2676" s="78"/>
    </row>
    <row r="2677" spans="1:13">
      <c r="A2677" s="1">
        <v>100016120</v>
      </c>
      <c r="B2677" s="1" t="s">
        <v>587</v>
      </c>
      <c r="C2677" s="1" t="s">
        <v>5189</v>
      </c>
      <c r="D2677" s="1" t="s">
        <v>46</v>
      </c>
      <c r="E2677" s="21" t="s">
        <v>5213</v>
      </c>
      <c r="F2677" s="1">
        <v>2</v>
      </c>
      <c r="G2677" s="1">
        <v>1</v>
      </c>
      <c r="H2677" s="1">
        <v>31</v>
      </c>
      <c r="I2677" s="1">
        <v>150</v>
      </c>
      <c r="J2677" s="1">
        <v>40</v>
      </c>
      <c r="K2677" s="72" t="s">
        <v>6455</v>
      </c>
      <c r="L2677" s="81"/>
      <c r="M2677" s="78"/>
    </row>
    <row r="2678" spans="1:13">
      <c r="A2678" s="1">
        <v>100016123</v>
      </c>
      <c r="B2678" s="1" t="s">
        <v>587</v>
      </c>
      <c r="C2678" s="1" t="s">
        <v>5189</v>
      </c>
      <c r="D2678" s="1" t="s">
        <v>5212</v>
      </c>
      <c r="E2678" s="21" t="s">
        <v>5213</v>
      </c>
      <c r="F2678" s="1">
        <v>1</v>
      </c>
      <c r="G2678" s="1">
        <v>1</v>
      </c>
      <c r="H2678" s="1">
        <v>414</v>
      </c>
      <c r="I2678" s="1">
        <v>800</v>
      </c>
      <c r="J2678" s="1">
        <v>200</v>
      </c>
      <c r="K2678" s="72" t="s">
        <v>6053</v>
      </c>
      <c r="L2678" s="81"/>
      <c r="M2678" s="78"/>
    </row>
    <row r="2679" spans="1:13">
      <c r="A2679" s="1">
        <v>100016128</v>
      </c>
      <c r="B2679" s="1" t="s">
        <v>587</v>
      </c>
      <c r="C2679" s="1" t="s">
        <v>5189</v>
      </c>
      <c r="D2679" s="1" t="s">
        <v>176</v>
      </c>
      <c r="E2679" s="21" t="s">
        <v>5214</v>
      </c>
      <c r="F2679" s="1">
        <v>1</v>
      </c>
      <c r="G2679" s="1">
        <v>1</v>
      </c>
      <c r="H2679" s="1">
        <v>716</v>
      </c>
      <c r="I2679" s="1">
        <v>800</v>
      </c>
      <c r="J2679" s="1">
        <v>200</v>
      </c>
      <c r="K2679" s="72" t="s">
        <v>6053</v>
      </c>
      <c r="L2679" s="81"/>
      <c r="M2679" s="78"/>
    </row>
    <row r="2680" spans="1:13">
      <c r="A2680" s="1">
        <v>100016132</v>
      </c>
      <c r="B2680" s="1" t="s">
        <v>587</v>
      </c>
      <c r="C2680" s="1" t="s">
        <v>5189</v>
      </c>
      <c r="D2680" s="1" t="s">
        <v>12</v>
      </c>
      <c r="E2680" s="21" t="s">
        <v>5216</v>
      </c>
      <c r="F2680" s="1">
        <v>1</v>
      </c>
      <c r="G2680" s="1">
        <v>1</v>
      </c>
      <c r="H2680" s="1">
        <v>18</v>
      </c>
      <c r="I2680" s="1">
        <v>800</v>
      </c>
      <c r="J2680" s="1">
        <v>200</v>
      </c>
      <c r="K2680" s="72" t="s">
        <v>6053</v>
      </c>
      <c r="L2680" s="81"/>
      <c r="M2680" s="78"/>
    </row>
    <row r="2681" spans="1:13">
      <c r="A2681" s="1">
        <v>100016137</v>
      </c>
      <c r="B2681" s="1" t="s">
        <v>587</v>
      </c>
      <c r="C2681" s="1" t="s">
        <v>5189</v>
      </c>
      <c r="D2681" s="1" t="s">
        <v>176</v>
      </c>
      <c r="E2681" s="21" t="s">
        <v>5218</v>
      </c>
      <c r="F2681" s="1">
        <v>1</v>
      </c>
      <c r="G2681" s="1">
        <v>1</v>
      </c>
      <c r="H2681" s="1">
        <v>61</v>
      </c>
      <c r="I2681" s="1">
        <v>230</v>
      </c>
      <c r="J2681" s="1">
        <v>60</v>
      </c>
      <c r="K2681" s="72" t="s">
        <v>6455</v>
      </c>
      <c r="L2681" s="81"/>
      <c r="M2681" s="78"/>
    </row>
    <row r="2682" spans="1:13">
      <c r="A2682" s="1">
        <v>100016140</v>
      </c>
      <c r="B2682" s="1" t="s">
        <v>587</v>
      </c>
      <c r="C2682" s="1" t="s">
        <v>5189</v>
      </c>
      <c r="D2682" s="1" t="s">
        <v>446</v>
      </c>
      <c r="E2682" s="21" t="s">
        <v>5221</v>
      </c>
      <c r="F2682" s="1">
        <v>1</v>
      </c>
      <c r="G2682" s="1">
        <v>3</v>
      </c>
      <c r="H2682" s="1">
        <v>53</v>
      </c>
      <c r="I2682" s="1">
        <v>150</v>
      </c>
      <c r="J2682" s="1">
        <v>40</v>
      </c>
      <c r="K2682" s="72" t="s">
        <v>6455</v>
      </c>
      <c r="L2682" s="81"/>
      <c r="M2682" s="78"/>
    </row>
    <row r="2683" spans="1:13">
      <c r="A2683" s="1">
        <v>100016143</v>
      </c>
      <c r="B2683" s="1" t="s">
        <v>587</v>
      </c>
      <c r="C2683" s="1" t="s">
        <v>5189</v>
      </c>
      <c r="D2683" s="1" t="s">
        <v>12</v>
      </c>
      <c r="E2683" s="21" t="s">
        <v>5222</v>
      </c>
      <c r="F2683" s="1">
        <v>1</v>
      </c>
      <c r="G2683" s="1">
        <v>1</v>
      </c>
      <c r="H2683" s="1">
        <v>45</v>
      </c>
      <c r="I2683" s="1">
        <v>800</v>
      </c>
      <c r="J2683" s="1">
        <v>200</v>
      </c>
      <c r="K2683" s="72" t="s">
        <v>6053</v>
      </c>
      <c r="L2683" s="81"/>
      <c r="M2683" s="78"/>
    </row>
    <row r="2684" spans="1:13">
      <c r="A2684" s="1">
        <v>100016147</v>
      </c>
      <c r="B2684" s="1" t="s">
        <v>587</v>
      </c>
      <c r="C2684" s="1" t="s">
        <v>5189</v>
      </c>
      <c r="D2684" s="1" t="s">
        <v>176</v>
      </c>
      <c r="E2684" s="21" t="s">
        <v>5224</v>
      </c>
      <c r="F2684" s="1">
        <v>1</v>
      </c>
      <c r="G2684" s="1">
        <v>1</v>
      </c>
      <c r="H2684" s="1">
        <v>44</v>
      </c>
      <c r="I2684" s="1">
        <v>150</v>
      </c>
      <c r="J2684" s="1">
        <v>40</v>
      </c>
      <c r="K2684" s="72" t="s">
        <v>6455</v>
      </c>
      <c r="L2684" s="81"/>
      <c r="M2684" s="78"/>
    </row>
    <row r="2685" spans="1:13">
      <c r="A2685" s="1">
        <v>100016151</v>
      </c>
      <c r="B2685" s="1" t="s">
        <v>587</v>
      </c>
      <c r="C2685" s="1" t="s">
        <v>5189</v>
      </c>
      <c r="D2685" s="1" t="s">
        <v>176</v>
      </c>
      <c r="E2685" s="21" t="s">
        <v>5226</v>
      </c>
      <c r="F2685" s="1">
        <v>1</v>
      </c>
      <c r="G2685" s="1">
        <v>1</v>
      </c>
      <c r="H2685" s="1">
        <v>36</v>
      </c>
      <c r="I2685" s="1">
        <v>150</v>
      </c>
      <c r="J2685" s="1">
        <v>40</v>
      </c>
      <c r="K2685" s="72" t="s">
        <v>6455</v>
      </c>
      <c r="L2685" s="81"/>
      <c r="M2685" s="78"/>
    </row>
    <row r="2686" spans="1:13">
      <c r="A2686" s="1">
        <v>100016161</v>
      </c>
      <c r="B2686" s="1" t="s">
        <v>587</v>
      </c>
      <c r="C2686" s="1" t="s">
        <v>5189</v>
      </c>
      <c r="D2686" s="1" t="s">
        <v>12</v>
      </c>
      <c r="E2686" s="21" t="s">
        <v>6079</v>
      </c>
      <c r="F2686" s="1">
        <v>2</v>
      </c>
      <c r="G2686" s="1">
        <v>1</v>
      </c>
      <c r="H2686" s="1">
        <v>423</v>
      </c>
      <c r="I2686" s="1">
        <v>800</v>
      </c>
      <c r="J2686" s="1">
        <v>200</v>
      </c>
      <c r="K2686" s="72" t="s">
        <v>6053</v>
      </c>
      <c r="L2686" s="81"/>
      <c r="M2686" s="78"/>
    </row>
    <row r="2687" spans="1:13">
      <c r="A2687" s="1">
        <v>100016161</v>
      </c>
      <c r="B2687" s="1" t="s">
        <v>587</v>
      </c>
      <c r="C2687" s="1" t="s">
        <v>5189</v>
      </c>
      <c r="D2687" s="1" t="s">
        <v>12</v>
      </c>
      <c r="E2687" s="21" t="s">
        <v>5229</v>
      </c>
      <c r="F2687" s="1">
        <v>2</v>
      </c>
      <c r="G2687" s="1">
        <v>1</v>
      </c>
      <c r="H2687" s="1">
        <v>444</v>
      </c>
      <c r="I2687" s="1">
        <v>800</v>
      </c>
      <c r="J2687" s="1">
        <v>200</v>
      </c>
      <c r="K2687" s="72" t="s">
        <v>6053</v>
      </c>
      <c r="L2687" s="81"/>
      <c r="M2687" s="78"/>
    </row>
    <row r="2688" spans="1:13">
      <c r="A2688" s="1">
        <v>100016167</v>
      </c>
      <c r="B2688" s="1" t="s">
        <v>587</v>
      </c>
      <c r="C2688" s="1" t="s">
        <v>5189</v>
      </c>
      <c r="D2688" s="1" t="s">
        <v>12</v>
      </c>
      <c r="E2688" s="21" t="s">
        <v>5231</v>
      </c>
      <c r="F2688" s="1">
        <v>1</v>
      </c>
      <c r="G2688" s="1">
        <v>1</v>
      </c>
      <c r="H2688" s="1">
        <v>159</v>
      </c>
      <c r="I2688" s="1">
        <v>280</v>
      </c>
      <c r="J2688" s="1">
        <v>70</v>
      </c>
      <c r="K2688" s="72" t="s">
        <v>6455</v>
      </c>
      <c r="L2688" s="81"/>
      <c r="M2688" s="78"/>
    </row>
    <row r="2689" spans="1:13">
      <c r="A2689" s="1">
        <v>100016170</v>
      </c>
      <c r="B2689" s="1" t="s">
        <v>587</v>
      </c>
      <c r="C2689" s="1" t="s">
        <v>5189</v>
      </c>
      <c r="D2689" s="1" t="s">
        <v>12</v>
      </c>
      <c r="E2689" s="21" t="s">
        <v>5233</v>
      </c>
      <c r="F2689" s="1">
        <v>2</v>
      </c>
      <c r="G2689" s="1">
        <v>1</v>
      </c>
      <c r="H2689" s="1">
        <v>685</v>
      </c>
      <c r="I2689" s="1">
        <v>800</v>
      </c>
      <c r="J2689" s="1">
        <v>200</v>
      </c>
      <c r="K2689" s="72" t="s">
        <v>6053</v>
      </c>
      <c r="L2689" s="81"/>
      <c r="M2689" s="78"/>
    </row>
    <row r="2690" spans="1:13">
      <c r="A2690" s="1">
        <v>100016170</v>
      </c>
      <c r="B2690" s="1" t="s">
        <v>587</v>
      </c>
      <c r="C2690" s="1" t="s">
        <v>5189</v>
      </c>
      <c r="D2690" s="1" t="s">
        <v>12</v>
      </c>
      <c r="E2690" s="21" t="s">
        <v>5416</v>
      </c>
      <c r="F2690" s="1">
        <v>2</v>
      </c>
      <c r="G2690" s="1">
        <v>1</v>
      </c>
      <c r="H2690" s="1">
        <v>131</v>
      </c>
      <c r="I2690" s="1">
        <v>800</v>
      </c>
      <c r="J2690" s="1">
        <v>200</v>
      </c>
      <c r="K2690" s="72" t="s">
        <v>6053</v>
      </c>
      <c r="L2690" s="81"/>
      <c r="M2690" s="78"/>
    </row>
    <row r="2691" spans="1:13">
      <c r="A2691" s="1">
        <v>100016177</v>
      </c>
      <c r="B2691" s="1" t="s">
        <v>587</v>
      </c>
      <c r="C2691" s="1" t="s">
        <v>5189</v>
      </c>
      <c r="D2691" s="1" t="s">
        <v>5235</v>
      </c>
      <c r="E2691" s="21" t="s">
        <v>5236</v>
      </c>
      <c r="F2691" s="1">
        <v>1</v>
      </c>
      <c r="G2691" s="1">
        <v>1</v>
      </c>
      <c r="H2691" s="1">
        <v>318</v>
      </c>
      <c r="I2691" s="1">
        <v>800</v>
      </c>
      <c r="J2691" s="1">
        <v>200</v>
      </c>
      <c r="K2691" s="72" t="s">
        <v>6053</v>
      </c>
      <c r="L2691" s="81"/>
      <c r="M2691" s="78"/>
    </row>
    <row r="2692" spans="1:13">
      <c r="A2692" s="1">
        <v>100016186</v>
      </c>
      <c r="B2692" s="1" t="s">
        <v>587</v>
      </c>
      <c r="C2692" s="1" t="s">
        <v>5189</v>
      </c>
      <c r="D2692" s="1" t="s">
        <v>2116</v>
      </c>
      <c r="E2692" s="21" t="s">
        <v>5237</v>
      </c>
      <c r="F2692" s="1">
        <v>1</v>
      </c>
      <c r="G2692" s="1">
        <v>1</v>
      </c>
      <c r="H2692" s="1">
        <v>326</v>
      </c>
      <c r="I2692" s="1">
        <v>470</v>
      </c>
      <c r="J2692" s="1">
        <v>120</v>
      </c>
      <c r="K2692" s="72" t="s">
        <v>6455</v>
      </c>
      <c r="L2692" s="81"/>
      <c r="M2692" s="78"/>
    </row>
    <row r="2693" spans="1:13">
      <c r="A2693" s="1">
        <v>100016193</v>
      </c>
      <c r="B2693" s="1" t="s">
        <v>587</v>
      </c>
      <c r="C2693" s="1" t="s">
        <v>5189</v>
      </c>
      <c r="D2693" s="1" t="s">
        <v>12</v>
      </c>
      <c r="E2693" s="21" t="s">
        <v>5241</v>
      </c>
      <c r="F2693" s="1">
        <v>1</v>
      </c>
      <c r="G2693" s="1">
        <v>1</v>
      </c>
      <c r="H2693" s="1">
        <v>406</v>
      </c>
      <c r="I2693" s="1">
        <v>800</v>
      </c>
      <c r="J2693" s="1">
        <v>200</v>
      </c>
      <c r="K2693" s="72" t="s">
        <v>6053</v>
      </c>
      <c r="L2693" s="81"/>
      <c r="M2693" s="78"/>
    </row>
    <row r="2694" spans="1:13">
      <c r="A2694" s="1">
        <v>100016200</v>
      </c>
      <c r="B2694" s="1" t="s">
        <v>587</v>
      </c>
      <c r="C2694" s="1" t="s">
        <v>5189</v>
      </c>
      <c r="D2694" s="1" t="s">
        <v>1088</v>
      </c>
      <c r="E2694" s="21" t="s">
        <v>5244</v>
      </c>
      <c r="F2694" s="1">
        <v>1</v>
      </c>
      <c r="G2694" s="1">
        <v>1</v>
      </c>
      <c r="H2694" s="1">
        <v>536</v>
      </c>
      <c r="I2694" s="1">
        <v>570</v>
      </c>
      <c r="J2694" s="1">
        <v>140</v>
      </c>
      <c r="K2694" s="72" t="s">
        <v>6455</v>
      </c>
      <c r="L2694" s="81"/>
      <c r="M2694" s="78"/>
    </row>
    <row r="2695" spans="1:13">
      <c r="A2695" s="1">
        <v>100016204</v>
      </c>
      <c r="B2695" s="1" t="s">
        <v>587</v>
      </c>
      <c r="C2695" s="1" t="s">
        <v>5189</v>
      </c>
      <c r="D2695" s="1" t="s">
        <v>12</v>
      </c>
      <c r="E2695" s="21" t="s">
        <v>5245</v>
      </c>
      <c r="F2695" s="1">
        <v>1</v>
      </c>
      <c r="G2695" s="1">
        <v>1</v>
      </c>
      <c r="H2695" s="1">
        <v>818</v>
      </c>
      <c r="I2695" s="1">
        <v>800</v>
      </c>
      <c r="J2695" s="1">
        <v>200</v>
      </c>
      <c r="K2695" s="72" t="s">
        <v>6053</v>
      </c>
      <c r="L2695" s="81"/>
      <c r="M2695" s="78"/>
    </row>
    <row r="2696" spans="1:13">
      <c r="A2696" s="1">
        <v>100016216</v>
      </c>
      <c r="B2696" s="1" t="s">
        <v>587</v>
      </c>
      <c r="C2696" s="1" t="s">
        <v>5189</v>
      </c>
      <c r="D2696" s="1" t="s">
        <v>18</v>
      </c>
      <c r="E2696" s="21" t="s">
        <v>5248</v>
      </c>
      <c r="F2696" s="1">
        <v>1</v>
      </c>
      <c r="G2696" s="1">
        <v>1</v>
      </c>
      <c r="H2696" s="1">
        <v>374</v>
      </c>
      <c r="I2696" s="1">
        <v>470</v>
      </c>
      <c r="J2696" s="1">
        <v>120</v>
      </c>
      <c r="K2696" s="72" t="s">
        <v>6455</v>
      </c>
      <c r="L2696" s="81"/>
      <c r="M2696" s="78"/>
    </row>
    <row r="2697" spans="1:13">
      <c r="A2697" s="1">
        <v>100016220</v>
      </c>
      <c r="B2697" s="1" t="s">
        <v>587</v>
      </c>
      <c r="C2697" s="1" t="s">
        <v>5189</v>
      </c>
      <c r="D2697" s="1" t="s">
        <v>12</v>
      </c>
      <c r="E2697" s="21" t="s">
        <v>5249</v>
      </c>
      <c r="F2697" s="1">
        <v>1</v>
      </c>
      <c r="G2697" s="1">
        <v>1</v>
      </c>
      <c r="H2697" s="1">
        <v>471</v>
      </c>
      <c r="I2697" s="1">
        <v>800</v>
      </c>
      <c r="J2697" s="1">
        <v>200</v>
      </c>
      <c r="K2697" s="72" t="s">
        <v>6053</v>
      </c>
      <c r="L2697" s="81"/>
      <c r="M2697" s="78"/>
    </row>
    <row r="2698" spans="1:13">
      <c r="A2698" s="1">
        <v>100016226</v>
      </c>
      <c r="B2698" s="1" t="s">
        <v>587</v>
      </c>
      <c r="C2698" s="1" t="s">
        <v>5189</v>
      </c>
      <c r="D2698" s="1" t="s">
        <v>12</v>
      </c>
      <c r="E2698" s="21" t="s">
        <v>5250</v>
      </c>
      <c r="F2698" s="1">
        <v>1</v>
      </c>
      <c r="G2698" s="1">
        <v>1</v>
      </c>
      <c r="H2698" s="1">
        <v>526</v>
      </c>
      <c r="I2698" s="1">
        <v>800</v>
      </c>
      <c r="J2698" s="1">
        <v>200</v>
      </c>
      <c r="K2698" s="72" t="s">
        <v>6053</v>
      </c>
      <c r="L2698" s="81"/>
      <c r="M2698" s="78"/>
    </row>
    <row r="2699" spans="1:13">
      <c r="A2699" s="1">
        <v>100016230</v>
      </c>
      <c r="B2699" s="1" t="s">
        <v>587</v>
      </c>
      <c r="C2699" s="1" t="s">
        <v>5189</v>
      </c>
      <c r="D2699" s="1" t="s">
        <v>12</v>
      </c>
      <c r="E2699" s="21" t="s">
        <v>5251</v>
      </c>
      <c r="F2699" s="1">
        <v>1</v>
      </c>
      <c r="G2699" s="1">
        <v>1</v>
      </c>
      <c r="H2699" s="1">
        <v>485</v>
      </c>
      <c r="I2699" s="1">
        <v>800</v>
      </c>
      <c r="J2699" s="1">
        <v>200</v>
      </c>
      <c r="K2699" s="72" t="s">
        <v>6053</v>
      </c>
      <c r="L2699" s="81"/>
      <c r="M2699" s="78"/>
    </row>
    <row r="2700" spans="1:13">
      <c r="A2700" s="1">
        <v>100016237</v>
      </c>
      <c r="B2700" s="1" t="s">
        <v>587</v>
      </c>
      <c r="C2700" s="1" t="s">
        <v>5189</v>
      </c>
      <c r="D2700" s="1" t="s">
        <v>1830</v>
      </c>
      <c r="E2700" s="21" t="s">
        <v>5985</v>
      </c>
      <c r="F2700" s="1">
        <v>5</v>
      </c>
      <c r="G2700" s="1">
        <v>1</v>
      </c>
      <c r="H2700" s="1">
        <v>22</v>
      </c>
      <c r="I2700" s="1">
        <v>100</v>
      </c>
      <c r="J2700" s="1">
        <v>25</v>
      </c>
      <c r="K2700" s="72" t="s">
        <v>6455</v>
      </c>
      <c r="L2700" s="81"/>
      <c r="M2700" s="78"/>
    </row>
    <row r="2701" spans="1:13">
      <c r="A2701" s="1">
        <v>100016237</v>
      </c>
      <c r="B2701" s="1" t="s">
        <v>587</v>
      </c>
      <c r="C2701" s="1" t="s">
        <v>5189</v>
      </c>
      <c r="D2701" s="1" t="s">
        <v>1830</v>
      </c>
      <c r="E2701" s="21" t="s">
        <v>5895</v>
      </c>
      <c r="F2701" s="1">
        <v>5</v>
      </c>
      <c r="G2701" s="1">
        <v>1</v>
      </c>
      <c r="H2701" s="1">
        <v>19</v>
      </c>
      <c r="I2701" s="1">
        <v>100</v>
      </c>
      <c r="J2701" s="1">
        <v>25</v>
      </c>
      <c r="K2701" s="72" t="s">
        <v>6455</v>
      </c>
      <c r="L2701" s="81"/>
      <c r="M2701" s="78"/>
    </row>
    <row r="2702" spans="1:13">
      <c r="A2702" s="1">
        <v>100016237</v>
      </c>
      <c r="B2702" s="1" t="s">
        <v>587</v>
      </c>
      <c r="C2702" s="1" t="s">
        <v>5189</v>
      </c>
      <c r="D2702" s="1" t="s">
        <v>1830</v>
      </c>
      <c r="E2702" s="21" t="s">
        <v>5252</v>
      </c>
      <c r="F2702" s="1">
        <v>5</v>
      </c>
      <c r="G2702" s="1">
        <v>1</v>
      </c>
      <c r="H2702" s="1">
        <v>34</v>
      </c>
      <c r="I2702" s="1">
        <v>150</v>
      </c>
      <c r="J2702" s="1">
        <v>40</v>
      </c>
      <c r="K2702" s="72" t="s">
        <v>6455</v>
      </c>
      <c r="L2702" s="81"/>
      <c r="M2702" s="78"/>
    </row>
    <row r="2703" spans="1:13">
      <c r="A2703" s="1">
        <v>100016237</v>
      </c>
      <c r="B2703" s="1" t="s">
        <v>587</v>
      </c>
      <c r="C2703" s="1" t="s">
        <v>5189</v>
      </c>
      <c r="D2703" s="1" t="s">
        <v>1830</v>
      </c>
      <c r="E2703" s="21" t="s">
        <v>5551</v>
      </c>
      <c r="F2703" s="1">
        <v>5</v>
      </c>
      <c r="G2703" s="1">
        <v>1</v>
      </c>
      <c r="H2703" s="1">
        <v>89</v>
      </c>
      <c r="I2703" s="1">
        <v>230</v>
      </c>
      <c r="J2703" s="1">
        <v>60</v>
      </c>
      <c r="K2703" s="72" t="s">
        <v>6455</v>
      </c>
      <c r="L2703" s="81"/>
      <c r="M2703" s="78"/>
    </row>
    <row r="2704" spans="1:13">
      <c r="A2704" s="1">
        <v>100016237</v>
      </c>
      <c r="B2704" s="1" t="s">
        <v>587</v>
      </c>
      <c r="C2704" s="1" t="s">
        <v>5189</v>
      </c>
      <c r="D2704" s="1" t="s">
        <v>1830</v>
      </c>
      <c r="E2704" s="21" t="s">
        <v>6079</v>
      </c>
      <c r="F2704" s="1">
        <v>5</v>
      </c>
      <c r="G2704" s="1">
        <v>1</v>
      </c>
      <c r="H2704" s="1">
        <v>540</v>
      </c>
      <c r="I2704" s="1">
        <v>570</v>
      </c>
      <c r="J2704" s="1">
        <v>140</v>
      </c>
      <c r="K2704" s="72" t="s">
        <v>6455</v>
      </c>
      <c r="L2704" s="81"/>
      <c r="M2704" s="78"/>
    </row>
    <row r="2705" spans="1:13">
      <c r="A2705" s="1">
        <v>100016238</v>
      </c>
      <c r="B2705" s="1" t="s">
        <v>587</v>
      </c>
      <c r="C2705" s="1" t="s">
        <v>5189</v>
      </c>
      <c r="D2705" s="1" t="s">
        <v>4794</v>
      </c>
      <c r="E2705" s="21" t="s">
        <v>5253</v>
      </c>
      <c r="F2705" s="1">
        <v>1</v>
      </c>
      <c r="G2705" s="1">
        <v>1</v>
      </c>
      <c r="H2705" s="1">
        <v>432</v>
      </c>
      <c r="I2705" s="1">
        <v>800</v>
      </c>
      <c r="J2705" s="1">
        <v>200</v>
      </c>
      <c r="K2705" s="72" t="s">
        <v>6053</v>
      </c>
      <c r="L2705" s="81"/>
      <c r="M2705" s="78"/>
    </row>
    <row r="2706" spans="1:13">
      <c r="A2706" s="1">
        <v>100016241</v>
      </c>
      <c r="B2706" s="1" t="s">
        <v>587</v>
      </c>
      <c r="C2706" s="1" t="s">
        <v>5189</v>
      </c>
      <c r="D2706" s="1" t="s">
        <v>12</v>
      </c>
      <c r="E2706" s="21" t="s">
        <v>5254</v>
      </c>
      <c r="F2706" s="1">
        <v>1</v>
      </c>
      <c r="G2706" s="1">
        <v>1</v>
      </c>
      <c r="H2706" s="1">
        <v>759</v>
      </c>
      <c r="I2706" s="1">
        <v>800</v>
      </c>
      <c r="J2706" s="1">
        <v>200</v>
      </c>
      <c r="K2706" s="72" t="s">
        <v>6053</v>
      </c>
      <c r="L2706" s="81"/>
      <c r="M2706" s="78"/>
    </row>
    <row r="2707" spans="1:13">
      <c r="A2707" s="1">
        <v>100016248</v>
      </c>
      <c r="B2707" s="1" t="s">
        <v>587</v>
      </c>
      <c r="C2707" s="1" t="s">
        <v>5189</v>
      </c>
      <c r="D2707" s="1" t="s">
        <v>203</v>
      </c>
      <c r="E2707" s="21" t="s">
        <v>5255</v>
      </c>
      <c r="F2707" s="1">
        <v>1</v>
      </c>
      <c r="G2707" s="1">
        <v>1</v>
      </c>
      <c r="H2707" s="1">
        <v>359</v>
      </c>
      <c r="I2707" s="1">
        <v>470</v>
      </c>
      <c r="J2707" s="1">
        <v>120</v>
      </c>
      <c r="K2707" s="72" t="s">
        <v>6455</v>
      </c>
      <c r="L2707" s="81"/>
      <c r="M2707" s="78"/>
    </row>
    <row r="2708" spans="1:13">
      <c r="A2708" s="1">
        <v>100016250</v>
      </c>
      <c r="B2708" s="1" t="s">
        <v>587</v>
      </c>
      <c r="C2708" s="1" t="s">
        <v>5189</v>
      </c>
      <c r="D2708" s="1" t="s">
        <v>5256</v>
      </c>
      <c r="E2708" s="21" t="s">
        <v>5257</v>
      </c>
      <c r="F2708" s="1">
        <v>1</v>
      </c>
      <c r="G2708" s="1">
        <v>1</v>
      </c>
      <c r="H2708" s="1">
        <v>72</v>
      </c>
      <c r="I2708" s="1">
        <v>800</v>
      </c>
      <c r="J2708" s="1">
        <v>200</v>
      </c>
      <c r="K2708" s="72" t="s">
        <v>6053</v>
      </c>
      <c r="L2708" s="81"/>
      <c r="M2708" s="78"/>
    </row>
    <row r="2709" spans="1:13">
      <c r="A2709" s="1">
        <v>100016258</v>
      </c>
      <c r="B2709" s="1" t="s">
        <v>587</v>
      </c>
      <c r="C2709" s="1" t="s">
        <v>5189</v>
      </c>
      <c r="D2709" s="1" t="s">
        <v>5258</v>
      </c>
      <c r="E2709" s="21" t="s">
        <v>5259</v>
      </c>
      <c r="F2709" s="1">
        <v>1</v>
      </c>
      <c r="G2709" s="1">
        <v>1</v>
      </c>
      <c r="H2709" s="1">
        <v>319</v>
      </c>
      <c r="I2709" s="1">
        <v>470</v>
      </c>
      <c r="J2709" s="1">
        <v>120</v>
      </c>
      <c r="K2709" s="72" t="s">
        <v>6455</v>
      </c>
      <c r="L2709" s="81"/>
      <c r="M2709" s="78"/>
    </row>
    <row r="2710" spans="1:13">
      <c r="A2710" s="1">
        <v>100016264</v>
      </c>
      <c r="B2710" s="1" t="s">
        <v>587</v>
      </c>
      <c r="C2710" s="1" t="s">
        <v>5189</v>
      </c>
      <c r="D2710" s="1" t="s">
        <v>18</v>
      </c>
      <c r="E2710" s="21" t="s">
        <v>5260</v>
      </c>
      <c r="F2710" s="1">
        <v>1</v>
      </c>
      <c r="G2710" s="1">
        <v>1</v>
      </c>
      <c r="H2710" s="1">
        <v>410</v>
      </c>
      <c r="I2710" s="1">
        <v>800</v>
      </c>
      <c r="J2710" s="1">
        <v>200</v>
      </c>
      <c r="K2710" s="72" t="s">
        <v>6053</v>
      </c>
      <c r="L2710" s="81"/>
      <c r="M2710" s="78"/>
    </row>
    <row r="2711" spans="1:13">
      <c r="A2711" s="1">
        <v>100016268</v>
      </c>
      <c r="B2711" s="1" t="s">
        <v>587</v>
      </c>
      <c r="C2711" s="1" t="s">
        <v>5189</v>
      </c>
      <c r="D2711" s="1" t="s">
        <v>12</v>
      </c>
      <c r="E2711" s="21" t="s">
        <v>5261</v>
      </c>
      <c r="F2711" s="1">
        <v>1</v>
      </c>
      <c r="G2711" s="1">
        <v>1</v>
      </c>
      <c r="H2711" s="1">
        <v>612</v>
      </c>
      <c r="I2711" s="1">
        <v>800</v>
      </c>
      <c r="J2711" s="1">
        <v>200</v>
      </c>
      <c r="K2711" s="72" t="s">
        <v>6053</v>
      </c>
      <c r="L2711" s="81"/>
      <c r="M2711" s="78"/>
    </row>
    <row r="2712" spans="1:13">
      <c r="A2712" s="1">
        <v>100016277</v>
      </c>
      <c r="B2712" s="1" t="s">
        <v>587</v>
      </c>
      <c r="C2712" s="1" t="s">
        <v>5189</v>
      </c>
      <c r="D2712" s="1" t="s">
        <v>5262</v>
      </c>
      <c r="E2712" s="21" t="s">
        <v>5263</v>
      </c>
      <c r="F2712" s="1">
        <v>1</v>
      </c>
      <c r="G2712" s="1">
        <v>1</v>
      </c>
      <c r="H2712" s="1">
        <v>153</v>
      </c>
      <c r="I2712" s="1">
        <v>800</v>
      </c>
      <c r="J2712" s="1">
        <v>200</v>
      </c>
      <c r="K2712" s="72" t="s">
        <v>6053</v>
      </c>
      <c r="L2712" s="81"/>
      <c r="M2712" s="78"/>
    </row>
    <row r="2713" spans="1:13">
      <c r="A2713" s="1">
        <v>100016282</v>
      </c>
      <c r="B2713" s="1" t="s">
        <v>587</v>
      </c>
      <c r="C2713" s="1" t="s">
        <v>5189</v>
      </c>
      <c r="D2713" s="1" t="s">
        <v>12</v>
      </c>
      <c r="E2713" s="21" t="s">
        <v>5265</v>
      </c>
      <c r="F2713" s="1">
        <v>1</v>
      </c>
      <c r="G2713" s="1">
        <v>1</v>
      </c>
      <c r="H2713" s="1">
        <v>374</v>
      </c>
      <c r="I2713" s="1">
        <v>800</v>
      </c>
      <c r="J2713" s="1">
        <v>200</v>
      </c>
      <c r="K2713" s="72" t="s">
        <v>6053</v>
      </c>
      <c r="L2713" s="81"/>
      <c r="M2713" s="78"/>
    </row>
    <row r="2714" spans="1:13">
      <c r="A2714" s="1">
        <v>100016298</v>
      </c>
      <c r="B2714" s="1" t="s">
        <v>587</v>
      </c>
      <c r="C2714" s="1" t="s">
        <v>5189</v>
      </c>
      <c r="D2714" s="1" t="s">
        <v>12</v>
      </c>
      <c r="E2714" s="21" t="s">
        <v>5268</v>
      </c>
      <c r="F2714" s="1">
        <v>2</v>
      </c>
      <c r="G2714" s="1">
        <v>1</v>
      </c>
      <c r="H2714" s="1">
        <v>354</v>
      </c>
      <c r="I2714" s="1">
        <v>800</v>
      </c>
      <c r="J2714" s="1">
        <v>200</v>
      </c>
      <c r="K2714" s="72" t="s">
        <v>6053</v>
      </c>
      <c r="L2714" s="81"/>
      <c r="M2714" s="78"/>
    </row>
    <row r="2715" spans="1:13">
      <c r="A2715" s="1">
        <v>100016298</v>
      </c>
      <c r="B2715" s="1" t="s">
        <v>587</v>
      </c>
      <c r="C2715" s="1" t="s">
        <v>5189</v>
      </c>
      <c r="D2715" s="1" t="s">
        <v>12</v>
      </c>
      <c r="E2715" s="21" t="s">
        <v>5419</v>
      </c>
      <c r="F2715" s="1">
        <v>2</v>
      </c>
      <c r="G2715" s="1">
        <v>1</v>
      </c>
      <c r="H2715" s="1">
        <v>45</v>
      </c>
      <c r="I2715" s="1">
        <v>800</v>
      </c>
      <c r="J2715" s="1">
        <v>200</v>
      </c>
      <c r="K2715" s="72" t="s">
        <v>6053</v>
      </c>
      <c r="L2715" s="81"/>
      <c r="M2715" s="78"/>
    </row>
    <row r="2716" spans="1:13">
      <c r="A2716" s="1">
        <v>100016301</v>
      </c>
      <c r="B2716" s="1" t="s">
        <v>587</v>
      </c>
      <c r="C2716" s="1" t="s">
        <v>5189</v>
      </c>
      <c r="D2716" s="1" t="s">
        <v>12</v>
      </c>
      <c r="E2716" s="21" t="s">
        <v>5269</v>
      </c>
      <c r="F2716" s="1">
        <v>1</v>
      </c>
      <c r="G2716" s="1">
        <v>1</v>
      </c>
      <c r="H2716" s="1">
        <v>234</v>
      </c>
      <c r="I2716" s="1">
        <v>400</v>
      </c>
      <c r="J2716" s="1">
        <v>100</v>
      </c>
      <c r="K2716" s="72" t="s">
        <v>6455</v>
      </c>
      <c r="L2716" s="81"/>
      <c r="M2716" s="78"/>
    </row>
    <row r="2717" spans="1:13">
      <c r="A2717" s="1">
        <v>100016308</v>
      </c>
      <c r="B2717" s="1" t="s">
        <v>587</v>
      </c>
      <c r="C2717" s="1" t="s">
        <v>5189</v>
      </c>
      <c r="D2717" s="1" t="s">
        <v>12</v>
      </c>
      <c r="E2717" s="21" t="s">
        <v>5271</v>
      </c>
      <c r="F2717" s="1">
        <v>1</v>
      </c>
      <c r="G2717" s="1">
        <v>1</v>
      </c>
      <c r="H2717" s="1">
        <v>55</v>
      </c>
      <c r="I2717" s="1">
        <v>800</v>
      </c>
      <c r="J2717" s="1">
        <v>200</v>
      </c>
      <c r="K2717" s="72" t="s">
        <v>6053</v>
      </c>
      <c r="L2717" s="81"/>
      <c r="M2717" s="78"/>
    </row>
    <row r="2718" spans="1:13">
      <c r="A2718" s="1">
        <v>100016320</v>
      </c>
      <c r="B2718" s="1" t="s">
        <v>587</v>
      </c>
      <c r="C2718" s="1" t="s">
        <v>4630</v>
      </c>
      <c r="D2718" s="1" t="s">
        <v>533</v>
      </c>
      <c r="E2718" s="21" t="s">
        <v>5273</v>
      </c>
      <c r="F2718" s="1">
        <v>1</v>
      </c>
      <c r="G2718" s="1">
        <v>1</v>
      </c>
      <c r="H2718" s="1">
        <v>24</v>
      </c>
      <c r="I2718" s="1">
        <v>100</v>
      </c>
      <c r="J2718" s="1">
        <v>25</v>
      </c>
      <c r="K2718" s="72" t="s">
        <v>6455</v>
      </c>
      <c r="L2718" s="81"/>
      <c r="M2718" s="78"/>
    </row>
    <row r="2719" spans="1:13">
      <c r="A2719" s="1">
        <v>100016323</v>
      </c>
      <c r="B2719" s="1" t="s">
        <v>587</v>
      </c>
      <c r="C2719" s="1" t="s">
        <v>4630</v>
      </c>
      <c r="D2719" s="1" t="s">
        <v>12</v>
      </c>
      <c r="E2719" s="21" t="s">
        <v>5275</v>
      </c>
      <c r="F2719" s="1">
        <v>1</v>
      </c>
      <c r="G2719" s="1">
        <v>1</v>
      </c>
      <c r="H2719" s="1">
        <v>57</v>
      </c>
      <c r="I2719" s="1">
        <v>230</v>
      </c>
      <c r="J2719" s="1">
        <v>60</v>
      </c>
      <c r="K2719" s="72" t="s">
        <v>6455</v>
      </c>
      <c r="L2719" s="81"/>
      <c r="M2719" s="78"/>
    </row>
    <row r="2720" spans="1:13">
      <c r="A2720" s="1">
        <v>100016325</v>
      </c>
      <c r="B2720" s="1" t="s">
        <v>587</v>
      </c>
      <c r="C2720" s="1" t="s">
        <v>4630</v>
      </c>
      <c r="D2720" s="1" t="s">
        <v>446</v>
      </c>
      <c r="E2720" s="21" t="s">
        <v>5277</v>
      </c>
      <c r="F2720" s="1">
        <v>1</v>
      </c>
      <c r="G2720" s="1">
        <v>2</v>
      </c>
      <c r="H2720" s="1">
        <v>45</v>
      </c>
      <c r="I2720" s="1">
        <v>150</v>
      </c>
      <c r="J2720" s="1">
        <v>40</v>
      </c>
      <c r="K2720" s="72" t="s">
        <v>6455</v>
      </c>
      <c r="L2720" s="81"/>
      <c r="M2720" s="78"/>
    </row>
    <row r="2721" spans="1:13">
      <c r="A2721" s="1">
        <v>100016331</v>
      </c>
      <c r="B2721" s="1" t="s">
        <v>587</v>
      </c>
      <c r="C2721" s="1" t="s">
        <v>4630</v>
      </c>
      <c r="D2721" s="1" t="s">
        <v>4940</v>
      </c>
      <c r="E2721" s="21" t="s">
        <v>5278</v>
      </c>
      <c r="F2721" s="1">
        <v>1</v>
      </c>
      <c r="G2721" s="1">
        <v>1</v>
      </c>
      <c r="H2721" s="1">
        <v>201</v>
      </c>
      <c r="I2721" s="1">
        <v>400</v>
      </c>
      <c r="J2721" s="1">
        <v>100</v>
      </c>
      <c r="K2721" s="72" t="s">
        <v>6455</v>
      </c>
      <c r="L2721" s="81"/>
      <c r="M2721" s="78"/>
    </row>
    <row r="2722" spans="1:13">
      <c r="A2722" s="1">
        <v>100016335</v>
      </c>
      <c r="B2722" s="1" t="s">
        <v>587</v>
      </c>
      <c r="C2722" s="1" t="s">
        <v>4630</v>
      </c>
      <c r="D2722" s="1" t="s">
        <v>105</v>
      </c>
      <c r="E2722" s="21" t="s">
        <v>5280</v>
      </c>
      <c r="F2722" s="1">
        <v>1</v>
      </c>
      <c r="G2722" s="1">
        <v>1</v>
      </c>
      <c r="H2722" s="1">
        <v>174</v>
      </c>
      <c r="I2722" s="1">
        <v>280</v>
      </c>
      <c r="J2722" s="1">
        <v>70</v>
      </c>
      <c r="K2722" s="72" t="s">
        <v>6455</v>
      </c>
      <c r="L2722" s="81"/>
      <c r="M2722" s="78"/>
    </row>
    <row r="2723" spans="1:13">
      <c r="A2723" s="1">
        <v>100016338</v>
      </c>
      <c r="B2723" s="1" t="s">
        <v>587</v>
      </c>
      <c r="C2723" s="1" t="s">
        <v>4630</v>
      </c>
      <c r="D2723" s="1" t="s">
        <v>176</v>
      </c>
      <c r="E2723" s="21" t="s">
        <v>5282</v>
      </c>
      <c r="F2723" s="1">
        <v>1</v>
      </c>
      <c r="G2723" s="1">
        <v>1</v>
      </c>
      <c r="H2723" s="1">
        <v>180</v>
      </c>
      <c r="I2723" s="1">
        <v>280</v>
      </c>
      <c r="J2723" s="1">
        <v>70</v>
      </c>
      <c r="K2723" s="72" t="s">
        <v>6455</v>
      </c>
      <c r="L2723" s="81"/>
      <c r="M2723" s="78"/>
    </row>
    <row r="2724" spans="1:13">
      <c r="A2724" s="1">
        <v>100016342</v>
      </c>
      <c r="B2724" s="1" t="s">
        <v>587</v>
      </c>
      <c r="C2724" s="1" t="s">
        <v>4630</v>
      </c>
      <c r="D2724" s="1" t="s">
        <v>4940</v>
      </c>
      <c r="E2724" s="21" t="s">
        <v>5284</v>
      </c>
      <c r="F2724" s="1">
        <v>1</v>
      </c>
      <c r="G2724" s="1">
        <v>1</v>
      </c>
      <c r="H2724" s="1">
        <v>71</v>
      </c>
      <c r="I2724" s="1">
        <v>230</v>
      </c>
      <c r="J2724" s="1">
        <v>60</v>
      </c>
      <c r="K2724" s="72" t="s">
        <v>6455</v>
      </c>
      <c r="L2724" s="81"/>
      <c r="M2724" s="78"/>
    </row>
    <row r="2725" spans="1:13">
      <c r="A2725" s="1">
        <v>100016348</v>
      </c>
      <c r="B2725" s="1" t="s">
        <v>587</v>
      </c>
      <c r="C2725" s="1" t="s">
        <v>4630</v>
      </c>
      <c r="D2725" s="1" t="s">
        <v>12</v>
      </c>
      <c r="E2725" s="21" t="s">
        <v>5286</v>
      </c>
      <c r="F2725" s="1">
        <v>1</v>
      </c>
      <c r="G2725" s="1">
        <v>1</v>
      </c>
      <c r="H2725" s="1">
        <v>20</v>
      </c>
      <c r="I2725" s="1">
        <v>100</v>
      </c>
      <c r="J2725" s="1">
        <v>25</v>
      </c>
      <c r="K2725" s="72" t="s">
        <v>6455</v>
      </c>
      <c r="L2725" s="81"/>
      <c r="M2725" s="78"/>
    </row>
    <row r="2726" spans="1:13">
      <c r="A2726" s="1">
        <v>100016353</v>
      </c>
      <c r="B2726" s="1" t="s">
        <v>587</v>
      </c>
      <c r="C2726" s="1" t="s">
        <v>4630</v>
      </c>
      <c r="D2726" s="1" t="s">
        <v>12</v>
      </c>
      <c r="E2726" s="21" t="s">
        <v>5288</v>
      </c>
      <c r="F2726" s="1">
        <v>1</v>
      </c>
      <c r="G2726" s="1">
        <v>1</v>
      </c>
      <c r="H2726" s="1">
        <v>113</v>
      </c>
      <c r="I2726" s="1">
        <v>280</v>
      </c>
      <c r="J2726" s="1">
        <v>70</v>
      </c>
      <c r="K2726" s="72" t="s">
        <v>6455</v>
      </c>
      <c r="L2726" s="81"/>
      <c r="M2726" s="78"/>
    </row>
    <row r="2727" spans="1:13">
      <c r="A2727" s="1">
        <v>100016357</v>
      </c>
      <c r="B2727" s="1" t="s">
        <v>587</v>
      </c>
      <c r="C2727" s="1" t="s">
        <v>4630</v>
      </c>
      <c r="D2727" s="1" t="s">
        <v>12</v>
      </c>
      <c r="E2727" s="21" t="s">
        <v>5290</v>
      </c>
      <c r="F2727" s="1">
        <v>1</v>
      </c>
      <c r="G2727" s="1">
        <v>1</v>
      </c>
      <c r="H2727" s="1">
        <v>22</v>
      </c>
      <c r="I2727" s="1">
        <v>100</v>
      </c>
      <c r="J2727" s="1">
        <v>25</v>
      </c>
      <c r="K2727" s="72" t="s">
        <v>6455</v>
      </c>
      <c r="L2727" s="81"/>
      <c r="M2727" s="78"/>
    </row>
    <row r="2728" spans="1:13">
      <c r="A2728" s="1">
        <v>100016361</v>
      </c>
      <c r="B2728" s="1" t="s">
        <v>587</v>
      </c>
      <c r="C2728" s="1" t="s">
        <v>4630</v>
      </c>
      <c r="D2728" s="1" t="s">
        <v>176</v>
      </c>
      <c r="E2728" s="21" t="s">
        <v>5292</v>
      </c>
      <c r="F2728" s="1">
        <v>1</v>
      </c>
      <c r="G2728" s="1">
        <v>1</v>
      </c>
      <c r="H2728" s="1">
        <v>148</v>
      </c>
      <c r="I2728" s="1">
        <v>280</v>
      </c>
      <c r="J2728" s="1">
        <v>70</v>
      </c>
      <c r="K2728" s="72" t="s">
        <v>6455</v>
      </c>
      <c r="L2728" s="81"/>
      <c r="M2728" s="78"/>
    </row>
    <row r="2729" spans="1:13">
      <c r="A2729" s="1">
        <v>100016366</v>
      </c>
      <c r="B2729" s="1" t="s">
        <v>587</v>
      </c>
      <c r="C2729" s="1" t="s">
        <v>4630</v>
      </c>
      <c r="D2729" s="1" t="s">
        <v>12</v>
      </c>
      <c r="E2729" s="21" t="s">
        <v>5294</v>
      </c>
      <c r="F2729" s="1">
        <v>1</v>
      </c>
      <c r="G2729" s="1">
        <v>1</v>
      </c>
      <c r="H2729" s="1">
        <v>298</v>
      </c>
      <c r="I2729" s="1">
        <v>400</v>
      </c>
      <c r="J2729" s="1">
        <v>100</v>
      </c>
      <c r="K2729" s="72" t="s">
        <v>6455</v>
      </c>
      <c r="L2729" s="81"/>
      <c r="M2729" s="78"/>
    </row>
    <row r="2730" spans="1:13">
      <c r="A2730" s="1">
        <v>100016371</v>
      </c>
      <c r="B2730" s="1" t="s">
        <v>587</v>
      </c>
      <c r="C2730" s="1" t="s">
        <v>4630</v>
      </c>
      <c r="D2730" s="1" t="s">
        <v>533</v>
      </c>
      <c r="E2730" s="21" t="s">
        <v>5296</v>
      </c>
      <c r="F2730" s="1">
        <v>1</v>
      </c>
      <c r="G2730" s="1">
        <v>1</v>
      </c>
      <c r="H2730" s="1">
        <v>120</v>
      </c>
      <c r="I2730" s="1">
        <v>280</v>
      </c>
      <c r="J2730" s="1">
        <v>70</v>
      </c>
      <c r="K2730" s="72" t="s">
        <v>6455</v>
      </c>
      <c r="L2730" s="81"/>
      <c r="M2730" s="78"/>
    </row>
    <row r="2731" spans="1:13">
      <c r="A2731" s="1">
        <v>100016380</v>
      </c>
      <c r="B2731" s="1" t="s">
        <v>587</v>
      </c>
      <c r="C2731" s="1" t="s">
        <v>4630</v>
      </c>
      <c r="D2731" s="1" t="s">
        <v>199</v>
      </c>
      <c r="E2731" s="21" t="s">
        <v>5297</v>
      </c>
      <c r="F2731" s="1">
        <v>1</v>
      </c>
      <c r="G2731" s="1">
        <v>1</v>
      </c>
      <c r="H2731" s="1">
        <v>77</v>
      </c>
      <c r="I2731" s="1">
        <v>230</v>
      </c>
      <c r="J2731" s="1">
        <v>60</v>
      </c>
      <c r="K2731" s="72" t="s">
        <v>6455</v>
      </c>
      <c r="L2731" s="81"/>
      <c r="M2731" s="78"/>
    </row>
    <row r="2732" spans="1:13">
      <c r="A2732" s="1">
        <v>100016383</v>
      </c>
      <c r="B2732" s="1" t="s">
        <v>587</v>
      </c>
      <c r="C2732" s="1" t="s">
        <v>4630</v>
      </c>
      <c r="D2732" s="1" t="s">
        <v>176</v>
      </c>
      <c r="E2732" s="21" t="s">
        <v>5298</v>
      </c>
      <c r="F2732" s="1">
        <v>1</v>
      </c>
      <c r="G2732" s="1">
        <v>1</v>
      </c>
      <c r="H2732" s="1">
        <v>43</v>
      </c>
      <c r="I2732" s="1">
        <v>150</v>
      </c>
      <c r="J2732" s="1">
        <v>40</v>
      </c>
      <c r="K2732" s="72" t="s">
        <v>6455</v>
      </c>
      <c r="L2732" s="81"/>
      <c r="M2732" s="78"/>
    </row>
    <row r="2733" spans="1:13">
      <c r="A2733" s="1">
        <v>100016387</v>
      </c>
      <c r="B2733" s="1" t="s">
        <v>587</v>
      </c>
      <c r="C2733" s="1" t="s">
        <v>4630</v>
      </c>
      <c r="D2733" s="1" t="s">
        <v>176</v>
      </c>
      <c r="E2733" s="21" t="s">
        <v>5300</v>
      </c>
      <c r="F2733" s="1">
        <v>1</v>
      </c>
      <c r="G2733" s="1">
        <v>1</v>
      </c>
      <c r="H2733" s="1">
        <v>205</v>
      </c>
      <c r="I2733" s="1">
        <v>400</v>
      </c>
      <c r="J2733" s="1">
        <v>100</v>
      </c>
      <c r="K2733" s="72" t="s">
        <v>6455</v>
      </c>
      <c r="L2733" s="81"/>
      <c r="M2733" s="78"/>
    </row>
    <row r="2734" spans="1:13">
      <c r="A2734" s="1">
        <v>100016390</v>
      </c>
      <c r="B2734" s="1" t="s">
        <v>587</v>
      </c>
      <c r="C2734" s="1" t="s">
        <v>4630</v>
      </c>
      <c r="D2734" s="1" t="s">
        <v>12</v>
      </c>
      <c r="E2734" s="21" t="s">
        <v>5302</v>
      </c>
      <c r="F2734" s="1">
        <v>1</v>
      </c>
      <c r="G2734" s="1">
        <v>1</v>
      </c>
      <c r="H2734" s="1">
        <v>28</v>
      </c>
      <c r="I2734" s="1">
        <v>150</v>
      </c>
      <c r="J2734" s="1">
        <v>40</v>
      </c>
      <c r="K2734" s="72" t="s">
        <v>6455</v>
      </c>
      <c r="L2734" s="81"/>
      <c r="M2734" s="78"/>
    </row>
    <row r="2735" spans="1:13">
      <c r="A2735" s="1">
        <v>100016393</v>
      </c>
      <c r="B2735" s="1" t="s">
        <v>587</v>
      </c>
      <c r="C2735" s="1" t="s">
        <v>4630</v>
      </c>
      <c r="D2735" s="1" t="s">
        <v>2283</v>
      </c>
      <c r="E2735" s="21" t="s">
        <v>5304</v>
      </c>
      <c r="F2735" s="1">
        <v>1</v>
      </c>
      <c r="G2735" s="1">
        <v>1</v>
      </c>
      <c r="H2735" s="1">
        <v>421</v>
      </c>
      <c r="I2735" s="1">
        <v>470</v>
      </c>
      <c r="J2735" s="1">
        <v>120</v>
      </c>
      <c r="K2735" s="72" t="s">
        <v>6455</v>
      </c>
      <c r="L2735" s="81"/>
      <c r="M2735" s="78"/>
    </row>
    <row r="2736" spans="1:13">
      <c r="A2736" s="1">
        <v>100016395</v>
      </c>
      <c r="B2736" s="1" t="s">
        <v>587</v>
      </c>
      <c r="C2736" s="1" t="s">
        <v>4630</v>
      </c>
      <c r="D2736" s="1" t="s">
        <v>5305</v>
      </c>
      <c r="E2736" s="21" t="s">
        <v>5306</v>
      </c>
      <c r="F2736" s="1">
        <v>1</v>
      </c>
      <c r="G2736" s="1">
        <v>1</v>
      </c>
      <c r="H2736" s="1">
        <v>362</v>
      </c>
      <c r="I2736" s="1">
        <v>470</v>
      </c>
      <c r="J2736" s="1">
        <v>120</v>
      </c>
      <c r="K2736" s="72" t="s">
        <v>6455</v>
      </c>
      <c r="L2736" s="81"/>
      <c r="M2736" s="78"/>
    </row>
    <row r="2737" spans="1:13">
      <c r="A2737" s="1">
        <v>100016401</v>
      </c>
      <c r="B2737" s="1" t="s">
        <v>587</v>
      </c>
      <c r="C2737" s="1" t="s">
        <v>4630</v>
      </c>
      <c r="D2737" s="1" t="s">
        <v>12</v>
      </c>
      <c r="E2737" s="21" t="s">
        <v>5308</v>
      </c>
      <c r="F2737" s="1">
        <v>1</v>
      </c>
      <c r="G2737" s="1">
        <v>1</v>
      </c>
      <c r="H2737" s="1">
        <v>578</v>
      </c>
      <c r="I2737" s="1">
        <v>570</v>
      </c>
      <c r="J2737" s="1">
        <v>140</v>
      </c>
      <c r="K2737" s="72" t="s">
        <v>6455</v>
      </c>
      <c r="L2737" s="81"/>
      <c r="M2737" s="78"/>
    </row>
    <row r="2738" spans="1:13">
      <c r="A2738" s="1">
        <v>100016409</v>
      </c>
      <c r="B2738" s="1" t="s">
        <v>587</v>
      </c>
      <c r="C2738" s="1" t="s">
        <v>4630</v>
      </c>
      <c r="D2738" s="1" t="s">
        <v>5309</v>
      </c>
      <c r="E2738" s="21" t="s">
        <v>5310</v>
      </c>
      <c r="F2738" s="1">
        <v>1</v>
      </c>
      <c r="G2738" s="1">
        <v>1</v>
      </c>
      <c r="H2738" s="1">
        <v>250</v>
      </c>
      <c r="I2738" s="1">
        <v>400</v>
      </c>
      <c r="J2738" s="1">
        <v>100</v>
      </c>
      <c r="K2738" s="72" t="s">
        <v>6455</v>
      </c>
      <c r="L2738" s="81"/>
      <c r="M2738" s="78"/>
    </row>
    <row r="2739" spans="1:13">
      <c r="A2739" s="1">
        <v>100016412</v>
      </c>
      <c r="B2739" s="1" t="s">
        <v>587</v>
      </c>
      <c r="C2739" s="1" t="s">
        <v>4630</v>
      </c>
      <c r="D2739" s="1" t="s">
        <v>176</v>
      </c>
      <c r="E2739" s="21" t="s">
        <v>5311</v>
      </c>
      <c r="F2739" s="1">
        <v>1</v>
      </c>
      <c r="G2739" s="1">
        <v>1</v>
      </c>
      <c r="H2739" s="1">
        <v>252</v>
      </c>
      <c r="I2739" s="1">
        <v>400</v>
      </c>
      <c r="J2739" s="1">
        <v>100</v>
      </c>
      <c r="K2739" s="72" t="s">
        <v>6455</v>
      </c>
      <c r="L2739" s="81"/>
      <c r="M2739" s="78"/>
    </row>
    <row r="2740" spans="1:13">
      <c r="A2740" s="1">
        <v>100016416</v>
      </c>
      <c r="B2740" s="1" t="s">
        <v>587</v>
      </c>
      <c r="C2740" s="1" t="s">
        <v>4630</v>
      </c>
      <c r="D2740" s="1" t="s">
        <v>4940</v>
      </c>
      <c r="E2740" s="21" t="s">
        <v>5313</v>
      </c>
      <c r="F2740" s="1">
        <v>1</v>
      </c>
      <c r="G2740" s="1">
        <v>1</v>
      </c>
      <c r="H2740" s="1">
        <v>10</v>
      </c>
      <c r="I2740" s="1">
        <v>100</v>
      </c>
      <c r="J2740" s="1">
        <v>25</v>
      </c>
      <c r="K2740" s="72" t="s">
        <v>6455</v>
      </c>
      <c r="L2740" s="81"/>
      <c r="M2740" s="78"/>
    </row>
    <row r="2741" spans="1:13">
      <c r="A2741" s="1">
        <v>100016418</v>
      </c>
      <c r="B2741" s="1" t="s">
        <v>587</v>
      </c>
      <c r="C2741" s="1" t="s">
        <v>4630</v>
      </c>
      <c r="D2741" s="1" t="s">
        <v>12</v>
      </c>
      <c r="E2741" s="21" t="s">
        <v>6074</v>
      </c>
      <c r="F2741" s="1">
        <v>1</v>
      </c>
      <c r="G2741" s="1">
        <v>1</v>
      </c>
      <c r="H2741" s="1">
        <v>118</v>
      </c>
      <c r="I2741" s="1">
        <v>280</v>
      </c>
      <c r="J2741" s="1">
        <v>70</v>
      </c>
      <c r="K2741" s="72" t="s">
        <v>6455</v>
      </c>
      <c r="L2741" s="81"/>
      <c r="M2741" s="78"/>
    </row>
    <row r="2742" spans="1:13">
      <c r="A2742" s="1">
        <v>100016424</v>
      </c>
      <c r="B2742" s="1" t="s">
        <v>587</v>
      </c>
      <c r="C2742" s="1" t="s">
        <v>4630</v>
      </c>
      <c r="D2742" s="1" t="s">
        <v>1664</v>
      </c>
      <c r="E2742" s="21" t="s">
        <v>5315</v>
      </c>
      <c r="F2742" s="1">
        <v>1</v>
      </c>
      <c r="G2742" s="1">
        <v>1</v>
      </c>
      <c r="H2742" s="1">
        <v>162</v>
      </c>
      <c r="I2742" s="1">
        <v>280</v>
      </c>
      <c r="J2742" s="1">
        <v>70</v>
      </c>
      <c r="K2742" s="72" t="s">
        <v>6455</v>
      </c>
      <c r="L2742" s="81"/>
      <c r="M2742" s="78"/>
    </row>
    <row r="2743" spans="1:13">
      <c r="A2743" s="1">
        <v>100016432</v>
      </c>
      <c r="B2743" s="1" t="s">
        <v>587</v>
      </c>
      <c r="C2743" s="1" t="s">
        <v>4630</v>
      </c>
      <c r="D2743" s="1" t="s">
        <v>3464</v>
      </c>
      <c r="E2743" s="21" t="s">
        <v>5317</v>
      </c>
      <c r="F2743" s="1">
        <v>1</v>
      </c>
      <c r="G2743" s="1">
        <v>1</v>
      </c>
      <c r="H2743" s="1">
        <v>36</v>
      </c>
      <c r="I2743" s="1">
        <v>150</v>
      </c>
      <c r="J2743" s="1">
        <v>40</v>
      </c>
      <c r="K2743" s="72" t="s">
        <v>6455</v>
      </c>
      <c r="L2743" s="81"/>
      <c r="M2743" s="78"/>
    </row>
    <row r="2744" spans="1:13">
      <c r="A2744" s="1">
        <v>100016439</v>
      </c>
      <c r="B2744" s="1" t="s">
        <v>587</v>
      </c>
      <c r="C2744" s="1" t="s">
        <v>4630</v>
      </c>
      <c r="D2744" s="1" t="s">
        <v>12</v>
      </c>
      <c r="E2744" s="21" t="s">
        <v>5319</v>
      </c>
      <c r="F2744" s="1">
        <v>1</v>
      </c>
      <c r="G2744" s="1">
        <v>1</v>
      </c>
      <c r="H2744" s="1">
        <v>364</v>
      </c>
      <c r="I2744" s="1">
        <v>470</v>
      </c>
      <c r="J2744" s="1">
        <v>120</v>
      </c>
      <c r="K2744" s="72" t="s">
        <v>6455</v>
      </c>
      <c r="L2744" s="81"/>
      <c r="M2744" s="78"/>
    </row>
    <row r="2745" spans="1:13">
      <c r="A2745" s="1">
        <v>100016442</v>
      </c>
      <c r="B2745" s="1" t="s">
        <v>587</v>
      </c>
      <c r="C2745" s="1" t="s">
        <v>4630</v>
      </c>
      <c r="D2745" s="1" t="s">
        <v>12</v>
      </c>
      <c r="E2745" s="21" t="s">
        <v>5321</v>
      </c>
      <c r="F2745" s="1">
        <v>1</v>
      </c>
      <c r="G2745" s="1">
        <v>1</v>
      </c>
      <c r="H2745" s="1">
        <v>225</v>
      </c>
      <c r="I2745" s="1">
        <v>400</v>
      </c>
      <c r="J2745" s="1">
        <v>100</v>
      </c>
      <c r="K2745" s="72" t="s">
        <v>6455</v>
      </c>
      <c r="L2745" s="81"/>
      <c r="M2745" s="78"/>
    </row>
    <row r="2746" spans="1:13">
      <c r="A2746" s="1">
        <v>100016445</v>
      </c>
      <c r="B2746" s="1" t="s">
        <v>587</v>
      </c>
      <c r="C2746" s="1" t="s">
        <v>4630</v>
      </c>
      <c r="D2746" s="1" t="s">
        <v>176</v>
      </c>
      <c r="E2746" s="21" t="s">
        <v>5323</v>
      </c>
      <c r="F2746" s="1">
        <v>1</v>
      </c>
      <c r="G2746" s="1">
        <v>1</v>
      </c>
      <c r="H2746" s="1">
        <v>244</v>
      </c>
      <c r="I2746" s="1">
        <v>400</v>
      </c>
      <c r="J2746" s="1">
        <v>100</v>
      </c>
      <c r="K2746" s="72" t="s">
        <v>6455</v>
      </c>
      <c r="L2746" s="81"/>
      <c r="M2746" s="78"/>
    </row>
    <row r="2747" spans="1:13">
      <c r="A2747" s="1">
        <v>100016452</v>
      </c>
      <c r="B2747" s="1" t="s">
        <v>587</v>
      </c>
      <c r="C2747" s="1" t="s">
        <v>4630</v>
      </c>
      <c r="D2747" s="1" t="s">
        <v>12</v>
      </c>
      <c r="E2747" s="21" t="s">
        <v>5325</v>
      </c>
      <c r="F2747" s="1">
        <v>1</v>
      </c>
      <c r="G2747" s="1">
        <v>1</v>
      </c>
      <c r="H2747" s="1">
        <v>240</v>
      </c>
      <c r="I2747" s="1">
        <v>400</v>
      </c>
      <c r="J2747" s="1">
        <v>100</v>
      </c>
      <c r="K2747" s="72" t="s">
        <v>6455</v>
      </c>
      <c r="L2747" s="81"/>
      <c r="M2747" s="78"/>
    </row>
    <row r="2748" spans="1:13">
      <c r="A2748" s="1">
        <v>100016457</v>
      </c>
      <c r="B2748" s="1" t="s">
        <v>587</v>
      </c>
      <c r="C2748" s="1" t="s">
        <v>4630</v>
      </c>
      <c r="D2748" s="1" t="s">
        <v>176</v>
      </c>
      <c r="E2748" s="21" t="s">
        <v>5327</v>
      </c>
      <c r="F2748" s="1">
        <v>1</v>
      </c>
      <c r="G2748" s="1">
        <v>1</v>
      </c>
      <c r="H2748" s="1">
        <v>28</v>
      </c>
      <c r="I2748" s="1">
        <v>150</v>
      </c>
      <c r="J2748" s="1">
        <v>40</v>
      </c>
      <c r="K2748" s="72" t="s">
        <v>6455</v>
      </c>
      <c r="L2748" s="81"/>
      <c r="M2748" s="78"/>
    </row>
    <row r="2749" spans="1:13">
      <c r="A2749" s="1">
        <v>100016462</v>
      </c>
      <c r="B2749" s="1" t="s">
        <v>587</v>
      </c>
      <c r="C2749" s="1" t="s">
        <v>4630</v>
      </c>
      <c r="D2749" s="1" t="s">
        <v>5329</v>
      </c>
      <c r="E2749" s="21" t="s">
        <v>5330</v>
      </c>
      <c r="F2749" s="1">
        <v>1</v>
      </c>
      <c r="G2749" s="1">
        <v>1</v>
      </c>
      <c r="H2749" s="1">
        <v>228</v>
      </c>
      <c r="I2749" s="1">
        <v>400</v>
      </c>
      <c r="J2749" s="1">
        <v>100</v>
      </c>
      <c r="K2749" s="72" t="s">
        <v>6455</v>
      </c>
      <c r="L2749" s="81"/>
      <c r="M2749" s="78"/>
    </row>
    <row r="2750" spans="1:13">
      <c r="A2750" s="1">
        <v>100016465</v>
      </c>
      <c r="B2750" s="1" t="s">
        <v>587</v>
      </c>
      <c r="C2750" s="1" t="s">
        <v>4630</v>
      </c>
      <c r="D2750" s="1" t="s">
        <v>5331</v>
      </c>
      <c r="E2750" s="21" t="s">
        <v>5332</v>
      </c>
      <c r="F2750" s="1">
        <v>1</v>
      </c>
      <c r="G2750" s="1">
        <v>1</v>
      </c>
      <c r="H2750" s="1">
        <v>13</v>
      </c>
      <c r="I2750" s="1">
        <v>100</v>
      </c>
      <c r="J2750" s="1">
        <v>25</v>
      </c>
      <c r="K2750" s="72" t="s">
        <v>6455</v>
      </c>
      <c r="L2750" s="81"/>
      <c r="M2750" s="78"/>
    </row>
    <row r="2751" spans="1:13">
      <c r="A2751" s="1">
        <v>100016480</v>
      </c>
      <c r="B2751" s="1" t="s">
        <v>587</v>
      </c>
      <c r="C2751" s="1" t="s">
        <v>4630</v>
      </c>
      <c r="D2751" s="1" t="s">
        <v>12</v>
      </c>
      <c r="E2751" s="21" t="s">
        <v>5338</v>
      </c>
      <c r="F2751" s="1">
        <v>2</v>
      </c>
      <c r="G2751" s="1">
        <v>1</v>
      </c>
      <c r="H2751" s="1">
        <v>412</v>
      </c>
      <c r="I2751" s="1">
        <v>470</v>
      </c>
      <c r="J2751" s="1">
        <v>120</v>
      </c>
      <c r="K2751" s="72" t="s">
        <v>6455</v>
      </c>
      <c r="L2751" s="81"/>
      <c r="M2751" s="78"/>
    </row>
    <row r="2752" spans="1:13">
      <c r="A2752" s="1">
        <v>100016480</v>
      </c>
      <c r="B2752" s="1" t="s">
        <v>587</v>
      </c>
      <c r="C2752" s="1" t="s">
        <v>4630</v>
      </c>
      <c r="D2752" s="1" t="s">
        <v>12</v>
      </c>
      <c r="E2752" s="21" t="s">
        <v>5399</v>
      </c>
      <c r="F2752" s="1">
        <v>2</v>
      </c>
      <c r="G2752" s="1">
        <v>1</v>
      </c>
      <c r="H2752" s="1">
        <v>270</v>
      </c>
      <c r="I2752" s="1">
        <v>400</v>
      </c>
      <c r="J2752" s="1">
        <v>100</v>
      </c>
      <c r="K2752" s="72" t="s">
        <v>6455</v>
      </c>
      <c r="L2752" s="81"/>
      <c r="M2752" s="78"/>
    </row>
    <row r="2753" spans="1:13">
      <c r="A2753" s="1">
        <v>100016485</v>
      </c>
      <c r="B2753" s="1" t="s">
        <v>587</v>
      </c>
      <c r="C2753" s="1" t="s">
        <v>4630</v>
      </c>
      <c r="D2753" s="1" t="s">
        <v>12</v>
      </c>
      <c r="E2753" s="21" t="s">
        <v>5340</v>
      </c>
      <c r="F2753" s="1">
        <v>1</v>
      </c>
      <c r="G2753" s="1">
        <v>1</v>
      </c>
      <c r="H2753" s="1">
        <v>646</v>
      </c>
      <c r="I2753" s="1">
        <v>570</v>
      </c>
      <c r="J2753" s="1">
        <v>140</v>
      </c>
      <c r="K2753" s="72" t="s">
        <v>6455</v>
      </c>
      <c r="L2753" s="81"/>
      <c r="M2753" s="78"/>
    </row>
    <row r="2754" spans="1:13">
      <c r="A2754" s="1">
        <v>100016489</v>
      </c>
      <c r="B2754" s="1" t="s">
        <v>587</v>
      </c>
      <c r="C2754" s="1" t="s">
        <v>4630</v>
      </c>
      <c r="D2754" s="1" t="s">
        <v>46</v>
      </c>
      <c r="E2754" s="21" t="s">
        <v>5399</v>
      </c>
      <c r="F2754" s="1">
        <v>2</v>
      </c>
      <c r="G2754" s="1">
        <v>1</v>
      </c>
      <c r="H2754" s="1">
        <v>65</v>
      </c>
      <c r="I2754" s="1">
        <v>230</v>
      </c>
      <c r="J2754" s="1">
        <v>60</v>
      </c>
      <c r="K2754" s="72" t="s">
        <v>6455</v>
      </c>
      <c r="L2754" s="81"/>
      <c r="M2754" s="78"/>
    </row>
    <row r="2755" spans="1:13">
      <c r="A2755" s="1">
        <v>100016489</v>
      </c>
      <c r="B2755" s="1" t="s">
        <v>587</v>
      </c>
      <c r="C2755" s="1" t="s">
        <v>4630</v>
      </c>
      <c r="D2755" s="1" t="s">
        <v>46</v>
      </c>
      <c r="E2755" s="21" t="s">
        <v>5341</v>
      </c>
      <c r="F2755" s="1">
        <v>2</v>
      </c>
      <c r="G2755" s="1">
        <v>1</v>
      </c>
      <c r="H2755" s="1">
        <v>77</v>
      </c>
      <c r="I2755" s="1">
        <v>230</v>
      </c>
      <c r="J2755" s="1">
        <v>60</v>
      </c>
      <c r="K2755" s="72" t="s">
        <v>6455</v>
      </c>
      <c r="L2755" s="81"/>
      <c r="M2755" s="78"/>
    </row>
    <row r="2756" spans="1:13">
      <c r="A2756" s="1">
        <v>100016491</v>
      </c>
      <c r="B2756" s="1" t="s">
        <v>587</v>
      </c>
      <c r="C2756" s="1" t="s">
        <v>4630</v>
      </c>
      <c r="D2756" s="1" t="s">
        <v>12</v>
      </c>
      <c r="E2756" s="21" t="s">
        <v>5342</v>
      </c>
      <c r="F2756" s="1">
        <v>1</v>
      </c>
      <c r="G2756" s="1">
        <v>1</v>
      </c>
      <c r="H2756" s="1">
        <v>20</v>
      </c>
      <c r="I2756" s="1">
        <v>100</v>
      </c>
      <c r="J2756" s="1">
        <v>25</v>
      </c>
      <c r="K2756" s="72" t="s">
        <v>6455</v>
      </c>
      <c r="L2756" s="81"/>
      <c r="M2756" s="78"/>
    </row>
    <row r="2757" spans="1:13">
      <c r="A2757" s="1">
        <v>100016495</v>
      </c>
      <c r="B2757" s="1" t="s">
        <v>587</v>
      </c>
      <c r="C2757" s="1" t="s">
        <v>4630</v>
      </c>
      <c r="D2757" s="1" t="s">
        <v>12</v>
      </c>
      <c r="E2757" s="21" t="s">
        <v>5344</v>
      </c>
      <c r="F2757" s="1">
        <v>1</v>
      </c>
      <c r="G2757" s="1">
        <v>1</v>
      </c>
      <c r="H2757" s="1">
        <v>26</v>
      </c>
      <c r="I2757" s="1">
        <v>150</v>
      </c>
      <c r="J2757" s="1">
        <v>40</v>
      </c>
      <c r="K2757" s="72" t="s">
        <v>6455</v>
      </c>
      <c r="L2757" s="81"/>
      <c r="M2757" s="78"/>
    </row>
    <row r="2758" spans="1:13">
      <c r="A2758" s="1">
        <v>100016500</v>
      </c>
      <c r="B2758" s="1" t="s">
        <v>587</v>
      </c>
      <c r="C2758" s="1" t="s">
        <v>4630</v>
      </c>
      <c r="D2758" s="1" t="s">
        <v>12</v>
      </c>
      <c r="E2758" s="21" t="s">
        <v>5346</v>
      </c>
      <c r="F2758" s="1">
        <v>1</v>
      </c>
      <c r="G2758" s="1">
        <v>1</v>
      </c>
      <c r="H2758" s="1">
        <v>49</v>
      </c>
      <c r="I2758" s="1">
        <v>150</v>
      </c>
      <c r="J2758" s="1">
        <v>40</v>
      </c>
      <c r="K2758" s="72" t="s">
        <v>6455</v>
      </c>
      <c r="L2758" s="81"/>
      <c r="M2758" s="78"/>
    </row>
    <row r="2759" spans="1:13">
      <c r="A2759" s="1">
        <v>100016502</v>
      </c>
      <c r="B2759" s="1" t="s">
        <v>587</v>
      </c>
      <c r="C2759" s="1" t="s">
        <v>4630</v>
      </c>
      <c r="D2759" s="1" t="s">
        <v>12</v>
      </c>
      <c r="E2759" s="21" t="s">
        <v>5348</v>
      </c>
      <c r="F2759" s="1">
        <v>1</v>
      </c>
      <c r="G2759" s="1">
        <v>1</v>
      </c>
      <c r="H2759" s="1">
        <v>99</v>
      </c>
      <c r="I2759" s="1">
        <v>230</v>
      </c>
      <c r="J2759" s="1">
        <v>60</v>
      </c>
      <c r="K2759" s="72" t="s">
        <v>6455</v>
      </c>
      <c r="L2759" s="81"/>
      <c r="M2759" s="78"/>
    </row>
    <row r="2760" spans="1:13">
      <c r="A2760" s="1">
        <v>100016505</v>
      </c>
      <c r="B2760" s="1" t="s">
        <v>587</v>
      </c>
      <c r="C2760" s="1" t="s">
        <v>4630</v>
      </c>
      <c r="D2760" s="1" t="s">
        <v>533</v>
      </c>
      <c r="E2760" s="21" t="s">
        <v>5350</v>
      </c>
      <c r="F2760" s="1">
        <v>1</v>
      </c>
      <c r="G2760" s="1">
        <v>1</v>
      </c>
      <c r="H2760" s="1">
        <v>67</v>
      </c>
      <c r="I2760" s="1">
        <v>230</v>
      </c>
      <c r="J2760" s="1">
        <v>60</v>
      </c>
      <c r="K2760" s="72" t="s">
        <v>6455</v>
      </c>
      <c r="L2760" s="81"/>
      <c r="M2760" s="78"/>
    </row>
    <row r="2761" spans="1:13">
      <c r="A2761" s="1">
        <v>100016508</v>
      </c>
      <c r="B2761" s="1" t="s">
        <v>587</v>
      </c>
      <c r="C2761" s="1" t="s">
        <v>4630</v>
      </c>
      <c r="D2761" s="1" t="s">
        <v>5351</v>
      </c>
      <c r="E2761" s="21" t="s">
        <v>5352</v>
      </c>
      <c r="F2761" s="1">
        <v>1</v>
      </c>
      <c r="G2761" s="1">
        <v>1</v>
      </c>
      <c r="H2761" s="1">
        <v>45</v>
      </c>
      <c r="I2761" s="1">
        <v>150</v>
      </c>
      <c r="J2761" s="1">
        <v>40</v>
      </c>
      <c r="K2761" s="72" t="s">
        <v>6455</v>
      </c>
      <c r="L2761" s="81"/>
      <c r="M2761" s="78"/>
    </row>
    <row r="2762" spans="1:13">
      <c r="A2762" s="1">
        <v>100016516</v>
      </c>
      <c r="B2762" s="1" t="s">
        <v>587</v>
      </c>
      <c r="C2762" s="1" t="s">
        <v>4630</v>
      </c>
      <c r="D2762" s="1" t="s">
        <v>12</v>
      </c>
      <c r="E2762" s="21" t="s">
        <v>5353</v>
      </c>
      <c r="F2762" s="1">
        <v>1</v>
      </c>
      <c r="G2762" s="1">
        <v>1</v>
      </c>
      <c r="H2762" s="1">
        <v>187</v>
      </c>
      <c r="I2762" s="1">
        <v>280</v>
      </c>
      <c r="J2762" s="1">
        <v>70</v>
      </c>
      <c r="K2762" s="72" t="s">
        <v>6455</v>
      </c>
      <c r="L2762" s="81"/>
      <c r="M2762" s="78"/>
    </row>
    <row r="2763" spans="1:13">
      <c r="A2763" s="1">
        <v>100016519</v>
      </c>
      <c r="B2763" s="1" t="s">
        <v>587</v>
      </c>
      <c r="C2763" s="1" t="s">
        <v>4630</v>
      </c>
      <c r="D2763" s="1" t="s">
        <v>533</v>
      </c>
      <c r="E2763" s="21" t="s">
        <v>5355</v>
      </c>
      <c r="F2763" s="1">
        <v>1</v>
      </c>
      <c r="G2763" s="1">
        <v>1</v>
      </c>
      <c r="H2763" s="1">
        <v>156</v>
      </c>
      <c r="I2763" s="1">
        <v>280</v>
      </c>
      <c r="J2763" s="1">
        <v>70</v>
      </c>
      <c r="K2763" s="72" t="s">
        <v>6455</v>
      </c>
      <c r="L2763" s="81"/>
      <c r="M2763" s="78"/>
    </row>
    <row r="2764" spans="1:13">
      <c r="A2764" s="1">
        <v>100016527</v>
      </c>
      <c r="B2764" s="1" t="s">
        <v>587</v>
      </c>
      <c r="C2764" s="1" t="s">
        <v>4630</v>
      </c>
      <c r="D2764" s="1" t="s">
        <v>533</v>
      </c>
      <c r="E2764" s="21" t="s">
        <v>5356</v>
      </c>
      <c r="F2764" s="1">
        <v>1</v>
      </c>
      <c r="G2764" s="1">
        <v>1</v>
      </c>
      <c r="H2764" s="1">
        <v>24</v>
      </c>
      <c r="I2764" s="1">
        <v>100</v>
      </c>
      <c r="J2764" s="1">
        <v>25</v>
      </c>
      <c r="K2764" s="72" t="s">
        <v>6455</v>
      </c>
      <c r="L2764" s="81"/>
      <c r="M2764" s="78"/>
    </row>
    <row r="2765" spans="1:13">
      <c r="A2765" s="1">
        <v>100016538</v>
      </c>
      <c r="B2765" s="1" t="s">
        <v>587</v>
      </c>
      <c r="C2765" s="1" t="s">
        <v>4630</v>
      </c>
      <c r="D2765" s="1" t="s">
        <v>12</v>
      </c>
      <c r="E2765" s="21" t="s">
        <v>5358</v>
      </c>
      <c r="F2765" s="1">
        <v>2</v>
      </c>
      <c r="G2765" s="1">
        <v>1</v>
      </c>
      <c r="H2765" s="1">
        <v>568</v>
      </c>
      <c r="I2765" s="1">
        <v>570</v>
      </c>
      <c r="J2765" s="1">
        <v>140</v>
      </c>
      <c r="K2765" s="72" t="s">
        <v>6455</v>
      </c>
      <c r="L2765" s="81"/>
      <c r="M2765" s="78"/>
    </row>
    <row r="2766" spans="1:13">
      <c r="A2766" s="1">
        <v>100016538</v>
      </c>
      <c r="B2766" s="1" t="s">
        <v>587</v>
      </c>
      <c r="C2766" s="1" t="s">
        <v>4630</v>
      </c>
      <c r="D2766" s="1" t="s">
        <v>12</v>
      </c>
      <c r="E2766" s="21" t="s">
        <v>5579</v>
      </c>
      <c r="F2766" s="1">
        <v>2</v>
      </c>
      <c r="G2766" s="1">
        <v>1</v>
      </c>
      <c r="H2766" s="1">
        <v>641</v>
      </c>
      <c r="I2766" s="1">
        <v>570</v>
      </c>
      <c r="J2766" s="1">
        <v>140</v>
      </c>
      <c r="K2766" s="72" t="s">
        <v>6455</v>
      </c>
      <c r="L2766" s="81"/>
      <c r="M2766" s="78"/>
    </row>
    <row r="2767" spans="1:13">
      <c r="A2767" s="1">
        <v>100016539</v>
      </c>
      <c r="B2767" s="1" t="s">
        <v>587</v>
      </c>
      <c r="C2767" s="1" t="s">
        <v>4630</v>
      </c>
      <c r="D2767" s="1" t="s">
        <v>1090</v>
      </c>
      <c r="E2767" s="21" t="s">
        <v>5360</v>
      </c>
      <c r="F2767" s="1">
        <v>1</v>
      </c>
      <c r="G2767" s="1">
        <v>1</v>
      </c>
      <c r="H2767" s="1">
        <v>469</v>
      </c>
      <c r="I2767" s="1">
        <v>470</v>
      </c>
      <c r="J2767" s="1">
        <v>120</v>
      </c>
      <c r="K2767" s="72" t="s">
        <v>6455</v>
      </c>
      <c r="L2767" s="81"/>
      <c r="M2767" s="78"/>
    </row>
    <row r="2768" spans="1:13">
      <c r="A2768" s="1">
        <v>100016542</v>
      </c>
      <c r="B2768" s="1" t="s">
        <v>587</v>
      </c>
      <c r="C2768" s="1" t="s">
        <v>4630</v>
      </c>
      <c r="D2768" s="1" t="s">
        <v>12</v>
      </c>
      <c r="E2768" s="21" t="s">
        <v>5361</v>
      </c>
      <c r="F2768" s="1">
        <v>1</v>
      </c>
      <c r="G2768" s="1">
        <v>1</v>
      </c>
      <c r="H2768" s="1">
        <v>847</v>
      </c>
      <c r="I2768" s="1">
        <v>740</v>
      </c>
      <c r="J2768" s="1">
        <v>190</v>
      </c>
      <c r="K2768" s="72" t="s">
        <v>6455</v>
      </c>
      <c r="L2768" s="81"/>
      <c r="M2768" s="78"/>
    </row>
    <row r="2769" spans="1:13">
      <c r="A2769" s="1">
        <v>100016545</v>
      </c>
      <c r="B2769" s="1" t="s">
        <v>587</v>
      </c>
      <c r="C2769" s="1" t="s">
        <v>4630</v>
      </c>
      <c r="D2769" s="1" t="s">
        <v>5362</v>
      </c>
      <c r="E2769" s="21" t="s">
        <v>5396</v>
      </c>
      <c r="F2769" s="1">
        <v>5</v>
      </c>
      <c r="G2769" s="1">
        <v>1</v>
      </c>
      <c r="H2769" s="1">
        <v>49</v>
      </c>
      <c r="I2769" s="1">
        <v>150</v>
      </c>
      <c r="J2769" s="1">
        <v>40</v>
      </c>
      <c r="K2769" s="72" t="s">
        <v>6455</v>
      </c>
      <c r="L2769" s="81"/>
      <c r="M2769" s="78"/>
    </row>
    <row r="2770" spans="1:13">
      <c r="A2770" s="1">
        <v>100016545</v>
      </c>
      <c r="B2770" s="1" t="s">
        <v>587</v>
      </c>
      <c r="C2770" s="1" t="s">
        <v>4630</v>
      </c>
      <c r="D2770" s="1" t="s">
        <v>5362</v>
      </c>
      <c r="E2770" s="21" t="s">
        <v>5656</v>
      </c>
      <c r="F2770" s="1">
        <v>5</v>
      </c>
      <c r="G2770" s="1">
        <v>1</v>
      </c>
      <c r="H2770" s="1">
        <v>55</v>
      </c>
      <c r="I2770" s="1">
        <v>230</v>
      </c>
      <c r="J2770" s="1">
        <v>60</v>
      </c>
      <c r="K2770" s="72" t="s">
        <v>6455</v>
      </c>
      <c r="L2770" s="81"/>
      <c r="M2770" s="78"/>
    </row>
    <row r="2771" spans="1:13">
      <c r="A2771" s="1">
        <v>100016545</v>
      </c>
      <c r="B2771" s="1" t="s">
        <v>587</v>
      </c>
      <c r="C2771" s="1" t="s">
        <v>4630</v>
      </c>
      <c r="D2771" s="1" t="s">
        <v>5362</v>
      </c>
      <c r="E2771" s="21" t="s">
        <v>5363</v>
      </c>
      <c r="F2771" s="1">
        <v>5</v>
      </c>
      <c r="G2771" s="1">
        <v>1</v>
      </c>
      <c r="H2771" s="1">
        <v>14</v>
      </c>
      <c r="I2771" s="1">
        <v>100</v>
      </c>
      <c r="J2771" s="1">
        <v>25</v>
      </c>
      <c r="K2771" s="72" t="s">
        <v>6455</v>
      </c>
      <c r="L2771" s="81"/>
      <c r="M2771" s="78"/>
    </row>
    <row r="2772" spans="1:13">
      <c r="A2772" s="1">
        <v>100016545</v>
      </c>
      <c r="B2772" s="1" t="s">
        <v>587</v>
      </c>
      <c r="C2772" s="1" t="s">
        <v>4630</v>
      </c>
      <c r="D2772" s="1" t="s">
        <v>5362</v>
      </c>
      <c r="E2772" s="21" t="s">
        <v>5579</v>
      </c>
      <c r="F2772" s="1">
        <v>5</v>
      </c>
      <c r="G2772" s="1">
        <v>1</v>
      </c>
      <c r="H2772" s="1">
        <v>10</v>
      </c>
      <c r="I2772" s="1">
        <v>100</v>
      </c>
      <c r="J2772" s="1">
        <v>25</v>
      </c>
      <c r="K2772" s="72" t="s">
        <v>6455</v>
      </c>
      <c r="L2772" s="81"/>
      <c r="M2772" s="78"/>
    </row>
    <row r="2773" spans="1:13">
      <c r="A2773" s="1">
        <v>100016545</v>
      </c>
      <c r="B2773" s="1" t="s">
        <v>587</v>
      </c>
      <c r="C2773" s="1" t="s">
        <v>4630</v>
      </c>
      <c r="D2773" s="1" t="s">
        <v>5362</v>
      </c>
      <c r="E2773" s="21" t="s">
        <v>5612</v>
      </c>
      <c r="F2773" s="1">
        <v>5</v>
      </c>
      <c r="G2773" s="1">
        <v>1</v>
      </c>
      <c r="H2773" s="1">
        <v>449</v>
      </c>
      <c r="I2773" s="1">
        <v>470</v>
      </c>
      <c r="J2773" s="1">
        <v>120</v>
      </c>
      <c r="K2773" s="72" t="s">
        <v>6455</v>
      </c>
      <c r="L2773" s="81"/>
      <c r="M2773" s="78"/>
    </row>
    <row r="2774" spans="1:13">
      <c r="A2774" s="1">
        <v>100016548</v>
      </c>
      <c r="B2774" s="1" t="s">
        <v>587</v>
      </c>
      <c r="C2774" s="1" t="s">
        <v>4630</v>
      </c>
      <c r="D2774" s="1" t="s">
        <v>18</v>
      </c>
      <c r="E2774" s="21" t="s">
        <v>5364</v>
      </c>
      <c r="F2774" s="1">
        <v>1</v>
      </c>
      <c r="G2774" s="1">
        <v>1</v>
      </c>
      <c r="H2774" s="1">
        <v>221</v>
      </c>
      <c r="I2774" s="1">
        <v>400</v>
      </c>
      <c r="J2774" s="1">
        <v>100</v>
      </c>
      <c r="K2774" s="72" t="s">
        <v>6455</v>
      </c>
      <c r="L2774" s="81"/>
      <c r="M2774" s="78"/>
    </row>
    <row r="2775" spans="1:13">
      <c r="A2775" s="1">
        <v>100016552</v>
      </c>
      <c r="B2775" s="1" t="s">
        <v>587</v>
      </c>
      <c r="C2775" s="1" t="s">
        <v>4630</v>
      </c>
      <c r="D2775" s="1" t="s">
        <v>100</v>
      </c>
      <c r="E2775" s="21" t="s">
        <v>5365</v>
      </c>
      <c r="F2775" s="1">
        <v>1</v>
      </c>
      <c r="G2775" s="1">
        <v>1</v>
      </c>
      <c r="H2775" s="1">
        <v>165</v>
      </c>
      <c r="I2775" s="1">
        <v>280</v>
      </c>
      <c r="J2775" s="1">
        <v>70</v>
      </c>
      <c r="K2775" s="72" t="s">
        <v>6455</v>
      </c>
      <c r="L2775" s="81"/>
      <c r="M2775" s="78"/>
    </row>
    <row r="2776" spans="1:13">
      <c r="A2776" s="1">
        <v>100016556</v>
      </c>
      <c r="B2776" s="1" t="s">
        <v>587</v>
      </c>
      <c r="C2776" s="1" t="s">
        <v>4630</v>
      </c>
      <c r="D2776" s="1" t="s">
        <v>46</v>
      </c>
      <c r="E2776" s="21" t="s">
        <v>5366</v>
      </c>
      <c r="F2776" s="1">
        <v>1</v>
      </c>
      <c r="G2776" s="1">
        <v>1</v>
      </c>
      <c r="H2776" s="1">
        <v>131</v>
      </c>
      <c r="I2776" s="1">
        <v>280</v>
      </c>
      <c r="J2776" s="1">
        <v>70</v>
      </c>
      <c r="K2776" s="72" t="s">
        <v>6455</v>
      </c>
      <c r="L2776" s="81"/>
      <c r="M2776" s="78"/>
    </row>
    <row r="2777" spans="1:13">
      <c r="A2777" s="1">
        <v>100016557</v>
      </c>
      <c r="B2777" s="1" t="s">
        <v>587</v>
      </c>
      <c r="C2777" s="1" t="s">
        <v>4630</v>
      </c>
      <c r="D2777" s="1" t="s">
        <v>5367</v>
      </c>
      <c r="E2777" s="21" t="s">
        <v>5368</v>
      </c>
      <c r="F2777" s="1">
        <v>1</v>
      </c>
      <c r="G2777" s="1">
        <v>1</v>
      </c>
      <c r="H2777" s="1">
        <v>121</v>
      </c>
      <c r="I2777" s="1">
        <v>280</v>
      </c>
      <c r="J2777" s="1">
        <v>70</v>
      </c>
      <c r="K2777" s="72" t="s">
        <v>6455</v>
      </c>
      <c r="L2777" s="81"/>
      <c r="M2777" s="78"/>
    </row>
    <row r="2778" spans="1:13">
      <c r="A2778" s="1">
        <v>100016559</v>
      </c>
      <c r="B2778" s="1" t="s">
        <v>587</v>
      </c>
      <c r="C2778" s="1" t="s">
        <v>4630</v>
      </c>
      <c r="D2778" s="1" t="s">
        <v>12</v>
      </c>
      <c r="E2778" s="21" t="s">
        <v>5369</v>
      </c>
      <c r="F2778" s="1">
        <v>1</v>
      </c>
      <c r="G2778" s="1">
        <v>1</v>
      </c>
      <c r="H2778" s="1">
        <v>745</v>
      </c>
      <c r="I2778" s="1">
        <v>740</v>
      </c>
      <c r="J2778" s="1">
        <v>190</v>
      </c>
      <c r="K2778" s="72" t="s">
        <v>6455</v>
      </c>
      <c r="L2778" s="81"/>
      <c r="M2778" s="78"/>
    </row>
    <row r="2779" spans="1:13">
      <c r="A2779" s="1">
        <v>100016570</v>
      </c>
      <c r="B2779" s="1" t="s">
        <v>587</v>
      </c>
      <c r="C2779" s="1" t="s">
        <v>4630</v>
      </c>
      <c r="D2779" s="1" t="s">
        <v>12</v>
      </c>
      <c r="E2779" s="21" t="s">
        <v>5371</v>
      </c>
      <c r="F2779" s="1">
        <v>1</v>
      </c>
      <c r="G2779" s="1">
        <v>1</v>
      </c>
      <c r="H2779" s="1">
        <v>319</v>
      </c>
      <c r="I2779" s="1">
        <v>470</v>
      </c>
      <c r="J2779" s="1">
        <v>120</v>
      </c>
      <c r="K2779" s="72" t="s">
        <v>6455</v>
      </c>
      <c r="L2779" s="81"/>
      <c r="M2779" s="78"/>
    </row>
    <row r="2780" spans="1:13">
      <c r="A2780" s="1">
        <v>100016578</v>
      </c>
      <c r="B2780" s="1" t="s">
        <v>587</v>
      </c>
      <c r="C2780" s="1" t="s">
        <v>4630</v>
      </c>
      <c r="D2780" s="1" t="s">
        <v>12</v>
      </c>
      <c r="E2780" s="21" t="s">
        <v>5372</v>
      </c>
      <c r="F2780" s="1">
        <v>1</v>
      </c>
      <c r="G2780" s="1">
        <v>1</v>
      </c>
      <c r="H2780" s="1">
        <v>12</v>
      </c>
      <c r="I2780" s="1">
        <v>100</v>
      </c>
      <c r="J2780" s="1">
        <v>25</v>
      </c>
      <c r="K2780" s="72" t="s">
        <v>6455</v>
      </c>
      <c r="L2780" s="81"/>
      <c r="M2780" s="78"/>
    </row>
    <row r="2781" spans="1:13">
      <c r="A2781" s="1">
        <v>100016586</v>
      </c>
      <c r="B2781" s="1" t="s">
        <v>587</v>
      </c>
      <c r="C2781" s="1" t="s">
        <v>4630</v>
      </c>
      <c r="D2781" s="1" t="s">
        <v>10</v>
      </c>
      <c r="E2781" s="21" t="s">
        <v>5374</v>
      </c>
      <c r="F2781" s="1">
        <v>1</v>
      </c>
      <c r="G2781" s="1">
        <v>1</v>
      </c>
      <c r="H2781" s="1">
        <v>193</v>
      </c>
      <c r="I2781" s="1">
        <v>280</v>
      </c>
      <c r="J2781" s="1">
        <v>70</v>
      </c>
      <c r="K2781" s="72" t="s">
        <v>6455</v>
      </c>
      <c r="L2781" s="81"/>
      <c r="M2781" s="78"/>
    </row>
    <row r="2782" spans="1:13">
      <c r="A2782" s="1">
        <v>100016588</v>
      </c>
      <c r="B2782" s="1" t="s">
        <v>587</v>
      </c>
      <c r="C2782" s="1" t="s">
        <v>4630</v>
      </c>
      <c r="D2782" s="1" t="s">
        <v>1664</v>
      </c>
      <c r="E2782" s="21" t="s">
        <v>5376</v>
      </c>
      <c r="F2782" s="1">
        <v>1</v>
      </c>
      <c r="G2782" s="1">
        <v>1</v>
      </c>
      <c r="H2782" s="1">
        <v>81</v>
      </c>
      <c r="I2782" s="1">
        <v>230</v>
      </c>
      <c r="J2782" s="1">
        <v>60</v>
      </c>
      <c r="K2782" s="72" t="s">
        <v>6455</v>
      </c>
      <c r="L2782" s="81"/>
      <c r="M2782" s="78"/>
    </row>
    <row r="2783" spans="1:13">
      <c r="A2783" s="1">
        <v>100016595</v>
      </c>
      <c r="B2783" s="1" t="s">
        <v>587</v>
      </c>
      <c r="C2783" s="1" t="s">
        <v>4630</v>
      </c>
      <c r="D2783" s="1" t="s">
        <v>4940</v>
      </c>
      <c r="E2783" s="21" t="s">
        <v>5378</v>
      </c>
      <c r="F2783" s="1">
        <v>1</v>
      </c>
      <c r="G2783" s="1">
        <v>1</v>
      </c>
      <c r="H2783" s="1">
        <v>10</v>
      </c>
      <c r="I2783" s="1">
        <v>100</v>
      </c>
      <c r="J2783" s="1">
        <v>25</v>
      </c>
      <c r="K2783" s="72" t="s">
        <v>6455</v>
      </c>
      <c r="L2783" s="81"/>
      <c r="M2783" s="78"/>
    </row>
    <row r="2784" spans="1:13">
      <c r="A2784" s="1">
        <v>100016602</v>
      </c>
      <c r="B2784" s="1" t="s">
        <v>587</v>
      </c>
      <c r="C2784" s="1" t="s">
        <v>4630</v>
      </c>
      <c r="D2784" s="1" t="s">
        <v>12</v>
      </c>
      <c r="E2784" s="21" t="s">
        <v>5380</v>
      </c>
      <c r="F2784" s="1">
        <v>1</v>
      </c>
      <c r="G2784" s="1">
        <v>1</v>
      </c>
      <c r="H2784" s="1">
        <v>194</v>
      </c>
      <c r="I2784" s="1">
        <v>280</v>
      </c>
      <c r="J2784" s="1">
        <v>70</v>
      </c>
      <c r="K2784" s="72" t="s">
        <v>6455</v>
      </c>
      <c r="L2784" s="81"/>
      <c r="M2784" s="78"/>
    </row>
    <row r="2785" spans="1:13">
      <c r="A2785" s="1">
        <v>100016607</v>
      </c>
      <c r="B2785" s="1" t="s">
        <v>587</v>
      </c>
      <c r="C2785" s="1" t="s">
        <v>4630</v>
      </c>
      <c r="D2785" s="1" t="s">
        <v>5382</v>
      </c>
      <c r="E2785" s="21" t="s">
        <v>5383</v>
      </c>
      <c r="F2785" s="1">
        <v>1</v>
      </c>
      <c r="G2785" s="1">
        <v>1</v>
      </c>
      <c r="H2785" s="1">
        <v>17</v>
      </c>
      <c r="I2785" s="1">
        <v>100</v>
      </c>
      <c r="J2785" s="1">
        <v>25</v>
      </c>
      <c r="K2785" s="72" t="s">
        <v>6455</v>
      </c>
      <c r="L2785" s="81"/>
      <c r="M2785" s="78"/>
    </row>
    <row r="2786" spans="1:13">
      <c r="A2786" s="1">
        <v>100016614</v>
      </c>
      <c r="B2786" s="1" t="s">
        <v>587</v>
      </c>
      <c r="C2786" s="1" t="s">
        <v>4630</v>
      </c>
      <c r="D2786" s="1" t="s">
        <v>12</v>
      </c>
      <c r="E2786" s="21" t="s">
        <v>6076</v>
      </c>
      <c r="F2786" s="1">
        <v>1</v>
      </c>
      <c r="G2786" s="1">
        <v>1</v>
      </c>
      <c r="H2786" s="1">
        <v>34</v>
      </c>
      <c r="I2786" s="1">
        <v>150</v>
      </c>
      <c r="J2786" s="1">
        <v>40</v>
      </c>
      <c r="K2786" s="72" t="s">
        <v>6455</v>
      </c>
      <c r="L2786" s="81"/>
      <c r="M2786" s="78"/>
    </row>
    <row r="2787" spans="1:13">
      <c r="A2787" s="1">
        <v>100016615</v>
      </c>
      <c r="B2787" s="1" t="s">
        <v>587</v>
      </c>
      <c r="C2787" s="1" t="s">
        <v>4630</v>
      </c>
      <c r="D2787" s="1" t="s">
        <v>12</v>
      </c>
      <c r="E2787" s="21" t="s">
        <v>5385</v>
      </c>
      <c r="F2787" s="1">
        <v>1</v>
      </c>
      <c r="G2787" s="1">
        <v>1</v>
      </c>
      <c r="H2787" s="1">
        <v>297</v>
      </c>
      <c r="I2787" s="1">
        <v>400</v>
      </c>
      <c r="J2787" s="1">
        <v>100</v>
      </c>
      <c r="K2787" s="72" t="s">
        <v>6455</v>
      </c>
      <c r="L2787" s="81"/>
      <c r="M2787" s="78"/>
    </row>
    <row r="2788" spans="1:13">
      <c r="A2788" s="1">
        <v>100016623</v>
      </c>
      <c r="B2788" s="1" t="s">
        <v>587</v>
      </c>
      <c r="C2788" s="1" t="s">
        <v>4630</v>
      </c>
      <c r="D2788" s="1" t="s">
        <v>12</v>
      </c>
      <c r="E2788" s="21" t="s">
        <v>5387</v>
      </c>
      <c r="F2788" s="1">
        <v>1</v>
      </c>
      <c r="G2788" s="1">
        <v>1</v>
      </c>
      <c r="H2788" s="1">
        <v>13</v>
      </c>
      <c r="I2788" s="1">
        <v>100</v>
      </c>
      <c r="J2788" s="1">
        <v>25</v>
      </c>
      <c r="K2788" s="72" t="s">
        <v>6455</v>
      </c>
      <c r="L2788" s="81"/>
      <c r="M2788" s="78"/>
    </row>
    <row r="2789" spans="1:13">
      <c r="A2789" s="1">
        <v>100016626</v>
      </c>
      <c r="B2789" s="1" t="s">
        <v>587</v>
      </c>
      <c r="C2789" s="1" t="s">
        <v>4985</v>
      </c>
      <c r="D2789" s="1" t="s">
        <v>5389</v>
      </c>
      <c r="E2789" s="21" t="s">
        <v>5390</v>
      </c>
      <c r="F2789" s="1">
        <v>1</v>
      </c>
      <c r="G2789" s="1">
        <v>1</v>
      </c>
      <c r="H2789" s="1">
        <v>150</v>
      </c>
      <c r="I2789" s="1">
        <v>280</v>
      </c>
      <c r="J2789" s="1">
        <v>70</v>
      </c>
      <c r="K2789" s="72" t="s">
        <v>6455</v>
      </c>
      <c r="L2789" s="81"/>
      <c r="M2789" s="78"/>
    </row>
    <row r="2790" spans="1:13">
      <c r="A2790" s="1">
        <v>100016633</v>
      </c>
      <c r="B2790" s="1" t="s">
        <v>587</v>
      </c>
      <c r="C2790" s="1" t="s">
        <v>1612</v>
      </c>
      <c r="D2790" s="1" t="s">
        <v>5392</v>
      </c>
      <c r="E2790" s="21" t="s">
        <v>5393</v>
      </c>
      <c r="F2790" s="1">
        <v>1</v>
      </c>
      <c r="G2790" s="1">
        <v>1</v>
      </c>
      <c r="H2790" s="1">
        <v>198</v>
      </c>
      <c r="I2790" s="1">
        <v>280</v>
      </c>
      <c r="J2790" s="1">
        <v>70</v>
      </c>
      <c r="K2790" s="72" t="s">
        <v>6455</v>
      </c>
      <c r="L2790" s="81"/>
      <c r="M2790" s="78"/>
    </row>
    <row r="2791" spans="1:13">
      <c r="A2791" s="1">
        <v>100016737</v>
      </c>
      <c r="B2791" s="1" t="s">
        <v>1138</v>
      </c>
      <c r="C2791" s="1" t="s">
        <v>1137</v>
      </c>
      <c r="D2791" s="1" t="s">
        <v>4844</v>
      </c>
      <c r="E2791" s="21" t="s">
        <v>5404</v>
      </c>
      <c r="F2791" s="1">
        <v>1</v>
      </c>
      <c r="G2791" s="1">
        <v>1</v>
      </c>
      <c r="H2791" s="1">
        <v>67</v>
      </c>
      <c r="I2791" s="1">
        <v>230</v>
      </c>
      <c r="J2791" s="1">
        <v>60</v>
      </c>
      <c r="K2791" s="72" t="s">
        <v>6455</v>
      </c>
      <c r="L2791" s="81"/>
      <c r="M2791" s="78"/>
    </row>
    <row r="2792" spans="1:13">
      <c r="A2792" s="1">
        <v>100017036</v>
      </c>
      <c r="B2792" s="1" t="s">
        <v>1158</v>
      </c>
      <c r="C2792" s="1" t="s">
        <v>1183</v>
      </c>
      <c r="D2792" s="1" t="s">
        <v>5447</v>
      </c>
      <c r="E2792" s="21" t="s">
        <v>5448</v>
      </c>
      <c r="F2792" s="1">
        <v>1</v>
      </c>
      <c r="G2792" s="1">
        <v>1</v>
      </c>
      <c r="H2792" s="1">
        <v>165</v>
      </c>
      <c r="I2792" s="1">
        <v>280</v>
      </c>
      <c r="J2792" s="1">
        <v>70</v>
      </c>
      <c r="K2792" s="72" t="s">
        <v>6455</v>
      </c>
      <c r="L2792" s="81"/>
      <c r="M2792" s="78"/>
    </row>
    <row r="2793" spans="1:13">
      <c r="A2793" s="1">
        <v>100017092</v>
      </c>
      <c r="B2793" s="1" t="s">
        <v>1158</v>
      </c>
      <c r="C2793" s="1" t="s">
        <v>1500</v>
      </c>
      <c r="D2793" s="1" t="s">
        <v>5451</v>
      </c>
      <c r="E2793" s="21" t="s">
        <v>5452</v>
      </c>
      <c r="F2793" s="1">
        <v>1</v>
      </c>
      <c r="G2793" s="1">
        <v>1</v>
      </c>
      <c r="H2793" s="1">
        <v>34</v>
      </c>
      <c r="I2793" s="1">
        <v>150</v>
      </c>
      <c r="J2793" s="1">
        <v>40</v>
      </c>
      <c r="K2793" s="72" t="s">
        <v>6455</v>
      </c>
      <c r="L2793" s="81"/>
      <c r="M2793" s="78"/>
    </row>
    <row r="2794" spans="1:13">
      <c r="A2794" s="1">
        <v>100017143</v>
      </c>
      <c r="B2794" s="1" t="s">
        <v>591</v>
      </c>
      <c r="C2794" s="1" t="s">
        <v>921</v>
      </c>
      <c r="D2794" s="1" t="s">
        <v>176</v>
      </c>
      <c r="E2794" s="21" t="s">
        <v>5455</v>
      </c>
      <c r="F2794" s="1">
        <v>1</v>
      </c>
      <c r="G2794" s="1">
        <v>1</v>
      </c>
      <c r="H2794" s="1">
        <v>201</v>
      </c>
      <c r="I2794" s="1">
        <v>400</v>
      </c>
      <c r="J2794" s="1">
        <v>100</v>
      </c>
      <c r="K2794" s="72" t="s">
        <v>6455</v>
      </c>
      <c r="L2794" s="81"/>
      <c r="M2794" s="78"/>
    </row>
    <row r="2795" spans="1:13">
      <c r="A2795" s="1">
        <v>100017245</v>
      </c>
      <c r="B2795" s="1" t="s">
        <v>1138</v>
      </c>
      <c r="C2795" s="1" t="s">
        <v>1137</v>
      </c>
      <c r="D2795" s="1" t="s">
        <v>5462</v>
      </c>
      <c r="E2795" s="21" t="s">
        <v>3501</v>
      </c>
      <c r="F2795" s="1">
        <v>1</v>
      </c>
      <c r="G2795" s="1">
        <v>1</v>
      </c>
      <c r="H2795" s="1">
        <v>133</v>
      </c>
      <c r="I2795" s="1">
        <v>280</v>
      </c>
      <c r="J2795" s="1">
        <v>70</v>
      </c>
      <c r="K2795" s="72" t="s">
        <v>6455</v>
      </c>
      <c r="L2795" s="81"/>
      <c r="M2795" s="78"/>
    </row>
    <row r="2796" spans="1:13">
      <c r="A2796" s="1">
        <v>100017247</v>
      </c>
      <c r="B2796" s="1" t="s">
        <v>591</v>
      </c>
      <c r="C2796" s="1" t="s">
        <v>590</v>
      </c>
      <c r="D2796" s="1" t="s">
        <v>1664</v>
      </c>
      <c r="E2796" s="21" t="s">
        <v>5464</v>
      </c>
      <c r="F2796" s="1">
        <v>1</v>
      </c>
      <c r="G2796" s="1">
        <v>1</v>
      </c>
      <c r="H2796" s="1">
        <v>122</v>
      </c>
      <c r="I2796" s="1">
        <v>280</v>
      </c>
      <c r="J2796" s="1">
        <v>70</v>
      </c>
      <c r="K2796" s="72" t="s">
        <v>6455</v>
      </c>
      <c r="L2796" s="81"/>
      <c r="M2796" s="78"/>
    </row>
    <row r="2797" spans="1:13">
      <c r="A2797" s="1">
        <v>100017276</v>
      </c>
      <c r="B2797" s="1" t="s">
        <v>591</v>
      </c>
      <c r="C2797" s="1" t="s">
        <v>869</v>
      </c>
      <c r="D2797" s="1" t="s">
        <v>176</v>
      </c>
      <c r="E2797" s="21" t="s">
        <v>5468</v>
      </c>
      <c r="F2797" s="1">
        <v>1</v>
      </c>
      <c r="G2797" s="1">
        <v>1</v>
      </c>
      <c r="H2797" s="1">
        <v>365</v>
      </c>
      <c r="I2797" s="1">
        <v>470</v>
      </c>
      <c r="J2797" s="1">
        <v>120</v>
      </c>
      <c r="K2797" s="72" t="s">
        <v>6455</v>
      </c>
      <c r="L2797" s="81"/>
      <c r="M2797" s="78"/>
    </row>
    <row r="2798" spans="1:13">
      <c r="A2798" s="1">
        <v>100017285</v>
      </c>
      <c r="B2798" s="1" t="s">
        <v>2314</v>
      </c>
      <c r="C2798" s="1" t="s">
        <v>4389</v>
      </c>
      <c r="D2798" s="1" t="s">
        <v>5470</v>
      </c>
      <c r="E2798" s="21" t="s">
        <v>5471</v>
      </c>
      <c r="F2798" s="1">
        <v>1</v>
      </c>
      <c r="G2798" s="1">
        <v>1</v>
      </c>
      <c r="H2798" s="1">
        <v>26</v>
      </c>
      <c r="I2798" s="1">
        <v>150</v>
      </c>
      <c r="J2798" s="1">
        <v>40</v>
      </c>
      <c r="K2798" s="72" t="s">
        <v>6455</v>
      </c>
      <c r="L2798" s="81"/>
      <c r="M2798" s="78"/>
    </row>
    <row r="2799" spans="1:13">
      <c r="A2799" s="1">
        <v>100017290</v>
      </c>
      <c r="B2799" s="1" t="s">
        <v>2314</v>
      </c>
      <c r="C2799" s="1" t="s">
        <v>2313</v>
      </c>
      <c r="D2799" s="1" t="s">
        <v>5472</v>
      </c>
      <c r="E2799" s="21" t="s">
        <v>4268</v>
      </c>
      <c r="F2799" s="1">
        <v>1</v>
      </c>
      <c r="G2799" s="1">
        <v>1</v>
      </c>
      <c r="H2799" s="1">
        <v>92</v>
      </c>
      <c r="I2799" s="1">
        <v>230</v>
      </c>
      <c r="J2799" s="1">
        <v>60</v>
      </c>
      <c r="K2799" s="72" t="s">
        <v>6455</v>
      </c>
      <c r="L2799" s="81"/>
      <c r="M2799" s="78"/>
    </row>
    <row r="2800" spans="1:13">
      <c r="A2800" s="1">
        <v>100017309</v>
      </c>
      <c r="B2800" s="1" t="s">
        <v>587</v>
      </c>
      <c r="C2800" s="1" t="s">
        <v>4866</v>
      </c>
      <c r="D2800" s="1" t="s">
        <v>5473</v>
      </c>
      <c r="E2800" s="21" t="s">
        <v>5476</v>
      </c>
      <c r="F2800" s="1">
        <v>1</v>
      </c>
      <c r="G2800" s="1">
        <v>3</v>
      </c>
      <c r="H2800" s="1">
        <v>248</v>
      </c>
      <c r="I2800" s="1">
        <v>400</v>
      </c>
      <c r="J2800" s="1">
        <v>100</v>
      </c>
      <c r="K2800" s="72" t="s">
        <v>6455</v>
      </c>
      <c r="L2800" s="81"/>
      <c r="M2800" s="78"/>
    </row>
    <row r="2801" spans="1:13">
      <c r="A2801" s="1">
        <v>100017334</v>
      </c>
      <c r="B2801" s="1" t="s">
        <v>6</v>
      </c>
      <c r="C2801" s="1" t="s">
        <v>520</v>
      </c>
      <c r="D2801" s="1" t="s">
        <v>150</v>
      </c>
      <c r="E2801" s="21" t="s">
        <v>565</v>
      </c>
      <c r="F2801" s="1">
        <v>1</v>
      </c>
      <c r="G2801" s="1">
        <v>1</v>
      </c>
      <c r="H2801" s="1">
        <v>236</v>
      </c>
      <c r="I2801" s="1">
        <v>400</v>
      </c>
      <c r="J2801" s="1">
        <v>100</v>
      </c>
      <c r="K2801" s="72" t="s">
        <v>6455</v>
      </c>
      <c r="L2801" s="81"/>
      <c r="M2801" s="78"/>
    </row>
    <row r="2802" spans="1:13">
      <c r="A2802" s="1">
        <v>100017351</v>
      </c>
      <c r="B2802" s="1" t="s">
        <v>1138</v>
      </c>
      <c r="C2802" s="1" t="s">
        <v>3675</v>
      </c>
      <c r="D2802" s="1" t="s">
        <v>5485</v>
      </c>
      <c r="E2802" s="21" t="s">
        <v>3686</v>
      </c>
      <c r="F2802" s="1">
        <v>2</v>
      </c>
      <c r="G2802" s="1">
        <v>1</v>
      </c>
      <c r="H2802" s="1">
        <v>50</v>
      </c>
      <c r="I2802" s="1">
        <v>150</v>
      </c>
      <c r="J2802" s="1">
        <v>40</v>
      </c>
      <c r="K2802" s="72" t="s">
        <v>6455</v>
      </c>
      <c r="L2802" s="81"/>
      <c r="M2802" s="78"/>
    </row>
    <row r="2803" spans="1:13">
      <c r="A2803" s="1">
        <v>100017351</v>
      </c>
      <c r="B2803" s="1" t="s">
        <v>1138</v>
      </c>
      <c r="C2803" s="1" t="s">
        <v>3675</v>
      </c>
      <c r="D2803" s="1" t="s">
        <v>5485</v>
      </c>
      <c r="E2803" s="21" t="s">
        <v>3690</v>
      </c>
      <c r="F2803" s="1">
        <v>2</v>
      </c>
      <c r="G2803" s="1">
        <v>1</v>
      </c>
      <c r="H2803" s="1">
        <v>49</v>
      </c>
      <c r="I2803" s="1">
        <v>150</v>
      </c>
      <c r="J2803" s="1">
        <v>40</v>
      </c>
      <c r="K2803" s="72" t="s">
        <v>6455</v>
      </c>
      <c r="L2803" s="81"/>
      <c r="M2803" s="78"/>
    </row>
    <row r="2804" spans="1:13">
      <c r="A2804" s="1">
        <v>100017373</v>
      </c>
      <c r="B2804" s="1" t="s">
        <v>6</v>
      </c>
      <c r="C2804" s="1" t="s">
        <v>5</v>
      </c>
      <c r="D2804" s="1" t="s">
        <v>5493</v>
      </c>
      <c r="E2804" s="21" t="s">
        <v>67</v>
      </c>
      <c r="F2804" s="1">
        <v>1</v>
      </c>
      <c r="G2804" s="1">
        <v>3</v>
      </c>
      <c r="H2804" s="1">
        <v>643</v>
      </c>
      <c r="I2804" s="1">
        <v>570</v>
      </c>
      <c r="J2804" s="1">
        <v>140</v>
      </c>
      <c r="K2804" s="72" t="s">
        <v>6455</v>
      </c>
      <c r="L2804" s="81"/>
      <c r="M2804" s="78"/>
    </row>
    <row r="2805" spans="1:13">
      <c r="A2805" s="1">
        <v>100017374</v>
      </c>
      <c r="B2805" s="1" t="s">
        <v>6</v>
      </c>
      <c r="C2805" s="1" t="s">
        <v>83</v>
      </c>
      <c r="D2805" s="1" t="s">
        <v>5475</v>
      </c>
      <c r="E2805" s="21" t="s">
        <v>160</v>
      </c>
      <c r="F2805" s="1">
        <v>1</v>
      </c>
      <c r="G2805" s="1">
        <v>3</v>
      </c>
      <c r="H2805" s="1">
        <v>328</v>
      </c>
      <c r="I2805" s="1">
        <v>470</v>
      </c>
      <c r="J2805" s="1">
        <v>120</v>
      </c>
      <c r="K2805" s="72" t="s">
        <v>6455</v>
      </c>
      <c r="L2805" s="81"/>
      <c r="M2805" s="78"/>
    </row>
    <row r="2806" spans="1:13">
      <c r="A2806" s="1">
        <v>100017375</v>
      </c>
      <c r="B2806" s="1" t="s">
        <v>6</v>
      </c>
      <c r="C2806" s="1" t="s">
        <v>83</v>
      </c>
      <c r="D2806" s="1" t="s">
        <v>5475</v>
      </c>
      <c r="E2806" s="21" t="s">
        <v>132</v>
      </c>
      <c r="F2806" s="1">
        <v>2</v>
      </c>
      <c r="G2806" s="1">
        <v>1</v>
      </c>
      <c r="H2806" s="1">
        <v>247</v>
      </c>
      <c r="I2806" s="1">
        <v>400</v>
      </c>
      <c r="J2806" s="1">
        <v>100</v>
      </c>
      <c r="K2806" s="72" t="s">
        <v>6455</v>
      </c>
      <c r="L2806" s="81"/>
      <c r="M2806" s="78"/>
    </row>
    <row r="2807" spans="1:13">
      <c r="A2807" s="1">
        <v>100017375</v>
      </c>
      <c r="B2807" s="1" t="s">
        <v>6</v>
      </c>
      <c r="C2807" s="1" t="s">
        <v>83</v>
      </c>
      <c r="D2807" s="1" t="s">
        <v>5475</v>
      </c>
      <c r="E2807" s="21" t="s">
        <v>142</v>
      </c>
      <c r="F2807" s="1">
        <v>2</v>
      </c>
      <c r="G2807" s="1">
        <v>4</v>
      </c>
      <c r="H2807" s="1">
        <v>1080</v>
      </c>
      <c r="I2807" s="1">
        <v>1000</v>
      </c>
      <c r="J2807" s="1">
        <v>250</v>
      </c>
      <c r="K2807" s="72" t="s">
        <v>6455</v>
      </c>
      <c r="L2807" s="81"/>
      <c r="M2807" s="78"/>
    </row>
    <row r="2808" spans="1:13">
      <c r="A2808" s="1">
        <v>100017376</v>
      </c>
      <c r="B2808" s="1" t="s">
        <v>6</v>
      </c>
      <c r="C2808" s="1" t="s">
        <v>83</v>
      </c>
      <c r="D2808" s="1" t="s">
        <v>5494</v>
      </c>
      <c r="E2808" s="21" t="s">
        <v>108</v>
      </c>
      <c r="F2808" s="1">
        <v>1</v>
      </c>
      <c r="G2808" s="1">
        <v>3</v>
      </c>
      <c r="H2808" s="1">
        <v>1406</v>
      </c>
      <c r="I2808" s="1">
        <v>1000</v>
      </c>
      <c r="J2808" s="1">
        <v>250</v>
      </c>
      <c r="K2808" s="72" t="s">
        <v>6455</v>
      </c>
      <c r="L2808" s="81"/>
      <c r="M2808" s="78"/>
    </row>
    <row r="2809" spans="1:13">
      <c r="A2809" s="1">
        <v>100017377</v>
      </c>
      <c r="B2809" s="1" t="s">
        <v>6</v>
      </c>
      <c r="C2809" s="1" t="s">
        <v>178</v>
      </c>
      <c r="D2809" s="1" t="s">
        <v>5495</v>
      </c>
      <c r="E2809" s="21" t="s">
        <v>184</v>
      </c>
      <c r="F2809" s="1">
        <v>2</v>
      </c>
      <c r="G2809" s="1">
        <v>2</v>
      </c>
      <c r="H2809" s="1">
        <v>65</v>
      </c>
      <c r="I2809" s="1">
        <v>230</v>
      </c>
      <c r="J2809" s="1">
        <v>60</v>
      </c>
      <c r="K2809" s="72" t="s">
        <v>6455</v>
      </c>
      <c r="L2809" s="81"/>
      <c r="M2809" s="78"/>
    </row>
    <row r="2810" spans="1:13">
      <c r="A2810" s="1">
        <v>100017377</v>
      </c>
      <c r="B2810" s="1" t="s">
        <v>6</v>
      </c>
      <c r="C2810" s="1" t="s">
        <v>178</v>
      </c>
      <c r="D2810" s="1" t="s">
        <v>5495</v>
      </c>
      <c r="E2810" s="21" t="s">
        <v>5702</v>
      </c>
      <c r="F2810" s="1">
        <v>2</v>
      </c>
      <c r="G2810" s="1">
        <v>4</v>
      </c>
      <c r="H2810" s="1">
        <v>170</v>
      </c>
      <c r="I2810" s="1">
        <v>280</v>
      </c>
      <c r="J2810" s="1">
        <v>70</v>
      </c>
      <c r="K2810" s="72" t="s">
        <v>6455</v>
      </c>
      <c r="L2810" s="81"/>
      <c r="M2810" s="78"/>
    </row>
    <row r="2811" spans="1:13">
      <c r="A2811" s="1">
        <v>100017378</v>
      </c>
      <c r="B2811" s="1" t="s">
        <v>6</v>
      </c>
      <c r="C2811" s="1" t="s">
        <v>178</v>
      </c>
      <c r="D2811" s="1" t="s">
        <v>5496</v>
      </c>
      <c r="E2811" s="21" t="s">
        <v>226</v>
      </c>
      <c r="F2811" s="1">
        <v>2</v>
      </c>
      <c r="G2811" s="1">
        <v>2</v>
      </c>
      <c r="H2811" s="1">
        <v>234</v>
      </c>
      <c r="I2811" s="1">
        <v>400</v>
      </c>
      <c r="J2811" s="1">
        <v>100</v>
      </c>
      <c r="K2811" s="72" t="s">
        <v>6455</v>
      </c>
      <c r="L2811" s="81"/>
      <c r="M2811" s="78"/>
    </row>
    <row r="2812" spans="1:13">
      <c r="A2812" s="1">
        <v>100017378</v>
      </c>
      <c r="B2812" s="1" t="s">
        <v>6</v>
      </c>
      <c r="C2812" s="1" t="s">
        <v>178</v>
      </c>
      <c r="D2812" s="1" t="s">
        <v>5496</v>
      </c>
      <c r="E2812" s="21" t="s">
        <v>229</v>
      </c>
      <c r="F2812" s="1">
        <v>2</v>
      </c>
      <c r="G2812" s="1">
        <v>1</v>
      </c>
      <c r="H2812" s="1">
        <v>392</v>
      </c>
      <c r="I2812" s="1">
        <v>470</v>
      </c>
      <c r="J2812" s="1">
        <v>120</v>
      </c>
      <c r="K2812" s="72" t="s">
        <v>6455</v>
      </c>
      <c r="L2812" s="81"/>
      <c r="M2812" s="78"/>
    </row>
    <row r="2813" spans="1:13">
      <c r="A2813" s="1">
        <v>100017379</v>
      </c>
      <c r="B2813" s="1" t="s">
        <v>6</v>
      </c>
      <c r="C2813" s="1" t="s">
        <v>254</v>
      </c>
      <c r="D2813" s="1" t="s">
        <v>5497</v>
      </c>
      <c r="E2813" s="21" t="s">
        <v>297</v>
      </c>
      <c r="F2813" s="1">
        <v>2</v>
      </c>
      <c r="G2813" s="1">
        <v>1</v>
      </c>
      <c r="H2813" s="1">
        <v>312</v>
      </c>
      <c r="I2813" s="1">
        <v>470</v>
      </c>
      <c r="J2813" s="1">
        <v>120</v>
      </c>
      <c r="K2813" s="72" t="s">
        <v>6455</v>
      </c>
      <c r="L2813" s="81"/>
      <c r="M2813" s="78"/>
    </row>
    <row r="2814" spans="1:13">
      <c r="A2814" s="1">
        <v>100017379</v>
      </c>
      <c r="B2814" s="1" t="s">
        <v>6</v>
      </c>
      <c r="C2814" s="1" t="s">
        <v>254</v>
      </c>
      <c r="D2814" s="1" t="s">
        <v>5497</v>
      </c>
      <c r="E2814" s="21" t="s">
        <v>5550</v>
      </c>
      <c r="F2814" s="1">
        <v>2</v>
      </c>
      <c r="G2814" s="1">
        <v>3</v>
      </c>
      <c r="H2814" s="1">
        <v>541</v>
      </c>
      <c r="I2814" s="1">
        <v>570</v>
      </c>
      <c r="J2814" s="1">
        <v>140</v>
      </c>
      <c r="K2814" s="72" t="s">
        <v>6455</v>
      </c>
      <c r="L2814" s="81"/>
      <c r="M2814" s="78"/>
    </row>
    <row r="2815" spans="1:13">
      <c r="A2815" s="1">
        <v>100017380</v>
      </c>
      <c r="B2815" s="1" t="s">
        <v>6</v>
      </c>
      <c r="C2815" s="1" t="s">
        <v>254</v>
      </c>
      <c r="D2815" s="1" t="s">
        <v>5498</v>
      </c>
      <c r="E2815" s="21" t="s">
        <v>278</v>
      </c>
      <c r="F2815" s="1">
        <v>2</v>
      </c>
      <c r="G2815" s="1">
        <v>1</v>
      </c>
      <c r="H2815" s="1">
        <v>255</v>
      </c>
      <c r="I2815" s="1">
        <v>400</v>
      </c>
      <c r="J2815" s="1">
        <v>100</v>
      </c>
      <c r="K2815" s="72" t="s">
        <v>6455</v>
      </c>
      <c r="L2815" s="81"/>
      <c r="M2815" s="78"/>
    </row>
    <row r="2816" spans="1:13">
      <c r="A2816" s="1">
        <v>100017380</v>
      </c>
      <c r="B2816" s="1" t="s">
        <v>6</v>
      </c>
      <c r="C2816" s="1" t="s">
        <v>254</v>
      </c>
      <c r="D2816" s="1" t="s">
        <v>5498</v>
      </c>
      <c r="E2816" s="21" t="s">
        <v>285</v>
      </c>
      <c r="F2816" s="1">
        <v>2</v>
      </c>
      <c r="G2816" s="1">
        <v>2</v>
      </c>
      <c r="H2816" s="1">
        <v>591</v>
      </c>
      <c r="I2816" s="1">
        <v>570</v>
      </c>
      <c r="J2816" s="1">
        <v>140</v>
      </c>
      <c r="K2816" s="72" t="s">
        <v>6455</v>
      </c>
      <c r="L2816" s="81"/>
      <c r="M2816" s="78"/>
    </row>
    <row r="2817" spans="1:13">
      <c r="A2817" s="1">
        <v>100017381</v>
      </c>
      <c r="B2817" s="1" t="s">
        <v>6</v>
      </c>
      <c r="C2817" s="1" t="s">
        <v>254</v>
      </c>
      <c r="D2817" s="1" t="s">
        <v>5475</v>
      </c>
      <c r="E2817" s="21" t="s">
        <v>316</v>
      </c>
      <c r="F2817" s="1">
        <v>1</v>
      </c>
      <c r="G2817" s="1">
        <v>4</v>
      </c>
      <c r="H2817" s="1">
        <v>203</v>
      </c>
      <c r="I2817" s="1">
        <v>400</v>
      </c>
      <c r="J2817" s="1">
        <v>100</v>
      </c>
      <c r="K2817" s="72" t="s">
        <v>6455</v>
      </c>
      <c r="L2817" s="81"/>
      <c r="M2817" s="78"/>
    </row>
    <row r="2818" spans="1:13">
      <c r="A2818" s="1">
        <v>100017382</v>
      </c>
      <c r="B2818" s="1" t="s">
        <v>6</v>
      </c>
      <c r="C2818" s="1" t="s">
        <v>254</v>
      </c>
      <c r="D2818" s="1" t="s">
        <v>5475</v>
      </c>
      <c r="E2818" s="21" t="s">
        <v>294</v>
      </c>
      <c r="F2818" s="1">
        <v>2</v>
      </c>
      <c r="G2818" s="1">
        <v>1</v>
      </c>
      <c r="H2818" s="1">
        <v>114</v>
      </c>
      <c r="I2818" s="1">
        <v>280</v>
      </c>
      <c r="J2818" s="1">
        <v>70</v>
      </c>
      <c r="K2818" s="72" t="s">
        <v>6455</v>
      </c>
      <c r="L2818" s="81"/>
      <c r="M2818" s="78"/>
    </row>
    <row r="2819" spans="1:13">
      <c r="A2819" s="1">
        <v>100017382</v>
      </c>
      <c r="B2819" s="1" t="s">
        <v>6</v>
      </c>
      <c r="C2819" s="1" t="s">
        <v>254</v>
      </c>
      <c r="D2819" s="1" t="s">
        <v>5475</v>
      </c>
      <c r="E2819" s="21" t="s">
        <v>326</v>
      </c>
      <c r="F2819" s="1">
        <v>2</v>
      </c>
      <c r="G2819" s="1">
        <v>3</v>
      </c>
      <c r="H2819" s="1">
        <v>2242</v>
      </c>
      <c r="I2819" s="1">
        <v>1000</v>
      </c>
      <c r="J2819" s="1">
        <v>250</v>
      </c>
      <c r="K2819" s="72" t="s">
        <v>6455</v>
      </c>
      <c r="L2819" s="81"/>
      <c r="M2819" s="78"/>
    </row>
    <row r="2820" spans="1:13">
      <c r="A2820" s="1">
        <v>100017383</v>
      </c>
      <c r="B2820" s="1" t="s">
        <v>6</v>
      </c>
      <c r="C2820" s="1" t="s">
        <v>254</v>
      </c>
      <c r="D2820" s="1" t="s">
        <v>5475</v>
      </c>
      <c r="E2820" s="21" t="s">
        <v>290</v>
      </c>
      <c r="F2820" s="1">
        <v>1</v>
      </c>
      <c r="G2820" s="1">
        <v>3</v>
      </c>
      <c r="H2820" s="1">
        <v>178</v>
      </c>
      <c r="I2820" s="1">
        <v>280</v>
      </c>
      <c r="J2820" s="1">
        <v>70</v>
      </c>
      <c r="K2820" s="72" t="s">
        <v>6455</v>
      </c>
      <c r="L2820" s="81"/>
      <c r="M2820" s="78"/>
    </row>
    <row r="2821" spans="1:13">
      <c r="A2821" s="1">
        <v>100017384</v>
      </c>
      <c r="B2821" s="1" t="s">
        <v>6</v>
      </c>
      <c r="C2821" s="1" t="s">
        <v>254</v>
      </c>
      <c r="D2821" s="1" t="s">
        <v>5499</v>
      </c>
      <c r="E2821" s="21" t="s">
        <v>323</v>
      </c>
      <c r="F2821" s="1">
        <v>1</v>
      </c>
      <c r="G2821" s="1">
        <v>3</v>
      </c>
      <c r="H2821" s="1">
        <v>111</v>
      </c>
      <c r="I2821" s="1">
        <v>280</v>
      </c>
      <c r="J2821" s="1">
        <v>70</v>
      </c>
      <c r="K2821" s="72" t="s">
        <v>6455</v>
      </c>
      <c r="L2821" s="81"/>
      <c r="M2821" s="78"/>
    </row>
    <row r="2822" spans="1:13">
      <c r="A2822" s="1">
        <v>100017385</v>
      </c>
      <c r="B2822" s="1" t="s">
        <v>6</v>
      </c>
      <c r="C2822" s="1" t="s">
        <v>254</v>
      </c>
      <c r="D2822" s="1" t="s">
        <v>5475</v>
      </c>
      <c r="E2822" s="21" t="s">
        <v>278</v>
      </c>
      <c r="F2822" s="1">
        <v>1</v>
      </c>
      <c r="G2822" s="1">
        <v>4</v>
      </c>
      <c r="H2822" s="1">
        <v>297</v>
      </c>
      <c r="I2822" s="1">
        <v>400</v>
      </c>
      <c r="J2822" s="1">
        <v>100</v>
      </c>
      <c r="K2822" s="72" t="s">
        <v>6455</v>
      </c>
      <c r="L2822" s="81"/>
      <c r="M2822" s="78"/>
    </row>
    <row r="2823" spans="1:13">
      <c r="A2823" s="1">
        <v>100017387</v>
      </c>
      <c r="B2823" s="1" t="s">
        <v>6</v>
      </c>
      <c r="C2823" s="1" t="s">
        <v>242</v>
      </c>
      <c r="D2823" s="1" t="s">
        <v>5500</v>
      </c>
      <c r="E2823" s="21" t="s">
        <v>358</v>
      </c>
      <c r="F2823" s="1">
        <v>1</v>
      </c>
      <c r="G2823" s="1">
        <v>3</v>
      </c>
      <c r="H2823" s="1">
        <v>2178</v>
      </c>
      <c r="I2823" s="1">
        <v>1000</v>
      </c>
      <c r="J2823" s="1">
        <v>250</v>
      </c>
      <c r="K2823" s="72" t="s">
        <v>6455</v>
      </c>
      <c r="L2823" s="81"/>
      <c r="M2823" s="78"/>
    </row>
    <row r="2824" spans="1:13">
      <c r="A2824" s="1">
        <v>100017388</v>
      </c>
      <c r="B2824" s="1" t="s">
        <v>6</v>
      </c>
      <c r="C2824" s="1" t="s">
        <v>405</v>
      </c>
      <c r="D2824" s="1" t="s">
        <v>5475</v>
      </c>
      <c r="E2824" s="21" t="s">
        <v>425</v>
      </c>
      <c r="F2824" s="1">
        <v>1</v>
      </c>
      <c r="G2824" s="1">
        <v>3</v>
      </c>
      <c r="H2824" s="1">
        <v>107</v>
      </c>
      <c r="I2824" s="1">
        <v>280</v>
      </c>
      <c r="J2824" s="1">
        <v>70</v>
      </c>
      <c r="K2824" s="72" t="s">
        <v>6455</v>
      </c>
      <c r="L2824" s="81"/>
      <c r="M2824" s="78"/>
    </row>
    <row r="2825" spans="1:13">
      <c r="A2825" s="1">
        <v>100017389</v>
      </c>
      <c r="B2825" s="1" t="s">
        <v>6</v>
      </c>
      <c r="C2825" s="1" t="s">
        <v>405</v>
      </c>
      <c r="D2825" s="1" t="s">
        <v>5501</v>
      </c>
      <c r="E2825" s="21" t="s">
        <v>423</v>
      </c>
      <c r="F2825" s="1">
        <v>1</v>
      </c>
      <c r="G2825" s="1">
        <v>3</v>
      </c>
      <c r="H2825" s="1">
        <v>713</v>
      </c>
      <c r="I2825" s="1">
        <v>740</v>
      </c>
      <c r="J2825" s="1">
        <v>190</v>
      </c>
      <c r="K2825" s="72" t="s">
        <v>6455</v>
      </c>
      <c r="L2825" s="81"/>
      <c r="M2825" s="78"/>
    </row>
    <row r="2826" spans="1:13">
      <c r="A2826" s="1">
        <v>100017390</v>
      </c>
      <c r="B2826" s="1" t="s">
        <v>6</v>
      </c>
      <c r="C2826" s="1" t="s">
        <v>469</v>
      </c>
      <c r="D2826" s="1" t="s">
        <v>5475</v>
      </c>
      <c r="E2826" s="21" t="s">
        <v>497</v>
      </c>
      <c r="F2826" s="1">
        <v>2</v>
      </c>
      <c r="G2826" s="1">
        <v>1</v>
      </c>
      <c r="H2826" s="1">
        <v>41</v>
      </c>
      <c r="I2826" s="1">
        <v>150</v>
      </c>
      <c r="J2826" s="1">
        <v>40</v>
      </c>
      <c r="K2826" s="72" t="s">
        <v>6455</v>
      </c>
      <c r="L2826" s="81"/>
      <c r="M2826" s="78"/>
    </row>
    <row r="2827" spans="1:13">
      <c r="A2827" s="1">
        <v>100017390</v>
      </c>
      <c r="B2827" s="1" t="s">
        <v>6</v>
      </c>
      <c r="C2827" s="1" t="s">
        <v>469</v>
      </c>
      <c r="D2827" s="1" t="s">
        <v>5475</v>
      </c>
      <c r="E2827" s="21" t="s">
        <v>493</v>
      </c>
      <c r="F2827" s="1">
        <v>2</v>
      </c>
      <c r="G2827" s="1">
        <v>3</v>
      </c>
      <c r="H2827" s="1">
        <v>90</v>
      </c>
      <c r="I2827" s="1">
        <v>230</v>
      </c>
      <c r="J2827" s="1">
        <v>60</v>
      </c>
      <c r="K2827" s="72" t="s">
        <v>6455</v>
      </c>
      <c r="L2827" s="81"/>
      <c r="M2827" s="78"/>
    </row>
    <row r="2828" spans="1:13">
      <c r="A2828" s="1">
        <v>100017391</v>
      </c>
      <c r="B2828" s="1" t="s">
        <v>6</v>
      </c>
      <c r="C2828" s="1" t="s">
        <v>520</v>
      </c>
      <c r="D2828" s="1" t="s">
        <v>5502</v>
      </c>
      <c r="E2828" s="21" t="s">
        <v>569</v>
      </c>
      <c r="F2828" s="1">
        <v>1</v>
      </c>
      <c r="G2828" s="1">
        <v>2</v>
      </c>
      <c r="H2828" s="1">
        <v>358</v>
      </c>
      <c r="I2828" s="1">
        <v>470</v>
      </c>
      <c r="J2828" s="1">
        <v>120</v>
      </c>
      <c r="K2828" s="72" t="s">
        <v>6455</v>
      </c>
      <c r="L2828" s="81"/>
      <c r="M2828" s="78"/>
    </row>
    <row r="2829" spans="1:13">
      <c r="A2829" s="1">
        <v>100017392</v>
      </c>
      <c r="B2829" s="1" t="s">
        <v>6</v>
      </c>
      <c r="C2829" s="1" t="s">
        <v>520</v>
      </c>
      <c r="D2829" s="1" t="s">
        <v>5475</v>
      </c>
      <c r="E2829" s="21" t="s">
        <v>578</v>
      </c>
      <c r="F2829" s="1">
        <v>1</v>
      </c>
      <c r="G2829" s="1">
        <v>3</v>
      </c>
      <c r="H2829" s="1">
        <v>192</v>
      </c>
      <c r="I2829" s="1">
        <v>280</v>
      </c>
      <c r="J2829" s="1">
        <v>70</v>
      </c>
      <c r="K2829" s="72" t="s">
        <v>6455</v>
      </c>
      <c r="L2829" s="81"/>
      <c r="M2829" s="78"/>
    </row>
    <row r="2830" spans="1:13">
      <c r="A2830" s="1">
        <v>100017393</v>
      </c>
      <c r="B2830" s="1" t="s">
        <v>6</v>
      </c>
      <c r="C2830" s="1" t="s">
        <v>520</v>
      </c>
      <c r="D2830" s="1" t="s">
        <v>5475</v>
      </c>
      <c r="E2830" s="21" t="s">
        <v>523</v>
      </c>
      <c r="F2830" s="1">
        <v>2</v>
      </c>
      <c r="G2830" s="1">
        <v>1</v>
      </c>
      <c r="H2830" s="1">
        <v>389</v>
      </c>
      <c r="I2830" s="1">
        <v>470</v>
      </c>
      <c r="J2830" s="1">
        <v>120</v>
      </c>
      <c r="K2830" s="72" t="s">
        <v>6455</v>
      </c>
      <c r="L2830" s="81"/>
      <c r="M2830" s="78"/>
    </row>
    <row r="2831" spans="1:13">
      <c r="A2831" s="1">
        <v>100017393</v>
      </c>
      <c r="B2831" s="1" t="s">
        <v>6</v>
      </c>
      <c r="C2831" s="1" t="s">
        <v>520</v>
      </c>
      <c r="D2831" s="1" t="s">
        <v>5475</v>
      </c>
      <c r="E2831" s="21" t="s">
        <v>544</v>
      </c>
      <c r="F2831" s="1">
        <v>2</v>
      </c>
      <c r="G2831" s="1">
        <v>2</v>
      </c>
      <c r="H2831" s="1">
        <v>1266</v>
      </c>
      <c r="I2831" s="1">
        <v>1000</v>
      </c>
      <c r="J2831" s="1">
        <v>250</v>
      </c>
      <c r="K2831" s="72" t="s">
        <v>6455</v>
      </c>
      <c r="L2831" s="81"/>
      <c r="M2831" s="78"/>
    </row>
    <row r="2832" spans="1:13">
      <c r="A2832" s="1">
        <v>100017394</v>
      </c>
      <c r="B2832" s="1" t="s">
        <v>591</v>
      </c>
      <c r="C2832" s="1" t="s">
        <v>590</v>
      </c>
      <c r="D2832" s="1" t="s">
        <v>5475</v>
      </c>
      <c r="E2832" s="21" t="s">
        <v>671</v>
      </c>
      <c r="F2832" s="1">
        <v>1</v>
      </c>
      <c r="G2832" s="1">
        <v>3</v>
      </c>
      <c r="H2832" s="1">
        <v>100</v>
      </c>
      <c r="I2832" s="1">
        <v>280</v>
      </c>
      <c r="J2832" s="1">
        <v>70</v>
      </c>
      <c r="K2832" s="72" t="s">
        <v>6455</v>
      </c>
      <c r="L2832" s="81"/>
      <c r="M2832" s="78"/>
    </row>
    <row r="2833" spans="1:13">
      <c r="A2833" s="1">
        <v>100017395</v>
      </c>
      <c r="B2833" s="1" t="s">
        <v>591</v>
      </c>
      <c r="C2833" s="1" t="s">
        <v>590</v>
      </c>
      <c r="D2833" s="1" t="s">
        <v>5475</v>
      </c>
      <c r="E2833" s="21" t="s">
        <v>611</v>
      </c>
      <c r="F2833" s="1">
        <v>1</v>
      </c>
      <c r="G2833" s="1">
        <v>3</v>
      </c>
      <c r="H2833" s="1">
        <v>65</v>
      </c>
      <c r="I2833" s="1">
        <v>230</v>
      </c>
      <c r="J2833" s="1">
        <v>60</v>
      </c>
      <c r="K2833" s="72" t="s">
        <v>6455</v>
      </c>
      <c r="L2833" s="81"/>
      <c r="M2833" s="78"/>
    </row>
    <row r="2834" spans="1:13">
      <c r="A2834" s="1">
        <v>100017396</v>
      </c>
      <c r="B2834" s="1" t="s">
        <v>591</v>
      </c>
      <c r="C2834" s="1" t="s">
        <v>726</v>
      </c>
      <c r="D2834" s="1" t="s">
        <v>5475</v>
      </c>
      <c r="E2834" s="21" t="s">
        <v>797</v>
      </c>
      <c r="F2834" s="1">
        <v>1</v>
      </c>
      <c r="G2834" s="1">
        <v>4</v>
      </c>
      <c r="H2834" s="1">
        <v>115</v>
      </c>
      <c r="I2834" s="1">
        <v>280</v>
      </c>
      <c r="J2834" s="1">
        <v>70</v>
      </c>
      <c r="K2834" s="72" t="s">
        <v>6455</v>
      </c>
      <c r="L2834" s="81"/>
      <c r="M2834" s="78"/>
    </row>
    <row r="2835" spans="1:13">
      <c r="A2835" s="1">
        <v>100017397</v>
      </c>
      <c r="B2835" s="1" t="s">
        <v>591</v>
      </c>
      <c r="C2835" s="1" t="s">
        <v>726</v>
      </c>
      <c r="D2835" s="1" t="s">
        <v>5475</v>
      </c>
      <c r="E2835" s="21" t="s">
        <v>795</v>
      </c>
      <c r="F2835" s="1">
        <v>1</v>
      </c>
      <c r="G2835" s="1">
        <v>2</v>
      </c>
      <c r="H2835" s="1">
        <v>822</v>
      </c>
      <c r="I2835" s="1">
        <v>740</v>
      </c>
      <c r="J2835" s="1">
        <v>190</v>
      </c>
      <c r="K2835" s="72" t="s">
        <v>6455</v>
      </c>
      <c r="L2835" s="81"/>
      <c r="M2835" s="78"/>
    </row>
    <row r="2836" spans="1:13">
      <c r="A2836" s="1">
        <v>100017398</v>
      </c>
      <c r="B2836" s="1" t="s">
        <v>591</v>
      </c>
      <c r="C2836" s="1" t="s">
        <v>828</v>
      </c>
      <c r="D2836" s="1" t="s">
        <v>5475</v>
      </c>
      <c r="E2836" s="21" t="s">
        <v>953</v>
      </c>
      <c r="F2836" s="1">
        <v>3</v>
      </c>
      <c r="G2836" s="1">
        <v>1</v>
      </c>
      <c r="H2836" s="1">
        <v>49</v>
      </c>
      <c r="I2836" s="1">
        <v>150</v>
      </c>
      <c r="J2836" s="1">
        <v>40</v>
      </c>
      <c r="K2836" s="72" t="s">
        <v>6455</v>
      </c>
      <c r="L2836" s="81"/>
      <c r="M2836" s="78"/>
    </row>
    <row r="2837" spans="1:13">
      <c r="A2837" s="1">
        <v>100017398</v>
      </c>
      <c r="B2837" s="1" t="s">
        <v>591</v>
      </c>
      <c r="C2837" s="1" t="s">
        <v>828</v>
      </c>
      <c r="D2837" s="1" t="s">
        <v>5475</v>
      </c>
      <c r="E2837" s="21" t="s">
        <v>5751</v>
      </c>
      <c r="F2837" s="1">
        <v>3</v>
      </c>
      <c r="G2837" s="1">
        <v>1</v>
      </c>
      <c r="H2837" s="1">
        <v>83</v>
      </c>
      <c r="I2837" s="1">
        <v>230</v>
      </c>
      <c r="J2837" s="1">
        <v>60</v>
      </c>
      <c r="K2837" s="72" t="s">
        <v>6455</v>
      </c>
      <c r="L2837" s="81"/>
      <c r="M2837" s="78"/>
    </row>
    <row r="2838" spans="1:13">
      <c r="A2838" s="1">
        <v>100017398</v>
      </c>
      <c r="B2838" s="1" t="s">
        <v>591</v>
      </c>
      <c r="C2838" s="1" t="s">
        <v>828</v>
      </c>
      <c r="D2838" s="1" t="s">
        <v>5475</v>
      </c>
      <c r="E2838" s="21" t="s">
        <v>843</v>
      </c>
      <c r="F2838" s="1">
        <v>3</v>
      </c>
      <c r="G2838" s="1">
        <v>3</v>
      </c>
      <c r="H2838" s="1">
        <v>74</v>
      </c>
      <c r="I2838" s="1">
        <v>230</v>
      </c>
      <c r="J2838" s="1">
        <v>60</v>
      </c>
      <c r="K2838" s="72" t="s">
        <v>6455</v>
      </c>
      <c r="L2838" s="81"/>
      <c r="M2838" s="78"/>
    </row>
    <row r="2839" spans="1:13">
      <c r="A2839" s="1">
        <v>100017399</v>
      </c>
      <c r="B2839" s="1" t="s">
        <v>591</v>
      </c>
      <c r="C2839" s="1" t="s">
        <v>869</v>
      </c>
      <c r="D2839" s="1" t="s">
        <v>5473</v>
      </c>
      <c r="E2839" s="21" t="s">
        <v>5467</v>
      </c>
      <c r="F2839" s="1">
        <v>2</v>
      </c>
      <c r="G2839" s="1">
        <v>2</v>
      </c>
      <c r="H2839" s="1">
        <v>155</v>
      </c>
      <c r="I2839" s="1">
        <v>280</v>
      </c>
      <c r="J2839" s="1">
        <v>70</v>
      </c>
      <c r="K2839" s="72" t="s">
        <v>6455</v>
      </c>
      <c r="L2839" s="81"/>
      <c r="M2839" s="78"/>
    </row>
    <row r="2840" spans="1:13">
      <c r="A2840" s="1">
        <v>100017399</v>
      </c>
      <c r="B2840" s="1" t="s">
        <v>591</v>
      </c>
      <c r="C2840" s="1" t="s">
        <v>869</v>
      </c>
      <c r="D2840" s="1" t="s">
        <v>5473</v>
      </c>
      <c r="E2840" s="21" t="s">
        <v>1155</v>
      </c>
      <c r="F2840" s="1">
        <v>2</v>
      </c>
      <c r="G2840" s="1">
        <v>1</v>
      </c>
      <c r="H2840" s="1">
        <v>109</v>
      </c>
      <c r="I2840" s="1">
        <v>280</v>
      </c>
      <c r="J2840" s="1">
        <v>70</v>
      </c>
      <c r="K2840" s="72" t="s">
        <v>6455</v>
      </c>
      <c r="L2840" s="81"/>
      <c r="M2840" s="78"/>
    </row>
    <row r="2841" spans="1:13">
      <c r="A2841" s="1">
        <v>100017400</v>
      </c>
      <c r="B2841" s="1" t="s">
        <v>591</v>
      </c>
      <c r="C2841" s="1" t="s">
        <v>869</v>
      </c>
      <c r="D2841" s="1" t="s">
        <v>5475</v>
      </c>
      <c r="E2841" s="21" t="s">
        <v>1150</v>
      </c>
      <c r="F2841" s="1">
        <v>1</v>
      </c>
      <c r="G2841" s="1">
        <v>3</v>
      </c>
      <c r="H2841" s="1">
        <v>155</v>
      </c>
      <c r="I2841" s="1">
        <v>280</v>
      </c>
      <c r="J2841" s="1">
        <v>70</v>
      </c>
      <c r="K2841" s="72" t="s">
        <v>6455</v>
      </c>
      <c r="L2841" s="81"/>
      <c r="M2841" s="78"/>
    </row>
    <row r="2842" spans="1:13">
      <c r="A2842" s="1">
        <v>100017401</v>
      </c>
      <c r="B2842" s="1" t="s">
        <v>591</v>
      </c>
      <c r="C2842" s="1" t="s">
        <v>869</v>
      </c>
      <c r="D2842" s="1" t="s">
        <v>5475</v>
      </c>
      <c r="E2842" s="21" t="s">
        <v>900</v>
      </c>
      <c r="F2842" s="1">
        <v>3</v>
      </c>
      <c r="G2842" s="1">
        <v>1</v>
      </c>
      <c r="H2842" s="1">
        <v>10</v>
      </c>
      <c r="I2842" s="1">
        <v>100</v>
      </c>
      <c r="J2842" s="1">
        <v>25</v>
      </c>
      <c r="K2842" s="72" t="s">
        <v>6455</v>
      </c>
      <c r="L2842" s="81"/>
      <c r="M2842" s="78"/>
    </row>
    <row r="2843" spans="1:13">
      <c r="A2843" s="1">
        <v>100017401</v>
      </c>
      <c r="B2843" s="1" t="s">
        <v>591</v>
      </c>
      <c r="C2843" s="1" t="s">
        <v>869</v>
      </c>
      <c r="D2843" s="1" t="s">
        <v>5475</v>
      </c>
      <c r="E2843" s="21" t="s">
        <v>897</v>
      </c>
      <c r="F2843" s="1">
        <v>3</v>
      </c>
      <c r="G2843" s="1">
        <v>3</v>
      </c>
      <c r="H2843" s="1">
        <v>118</v>
      </c>
      <c r="I2843" s="1">
        <v>280</v>
      </c>
      <c r="J2843" s="1">
        <v>70</v>
      </c>
      <c r="K2843" s="72" t="s">
        <v>6455</v>
      </c>
      <c r="L2843" s="81"/>
      <c r="M2843" s="78"/>
    </row>
    <row r="2844" spans="1:13">
      <c r="A2844" s="1">
        <v>100017401</v>
      </c>
      <c r="B2844" s="1" t="s">
        <v>591</v>
      </c>
      <c r="C2844" s="1" t="s">
        <v>869</v>
      </c>
      <c r="D2844" s="1" t="s">
        <v>5475</v>
      </c>
      <c r="E2844" s="21" t="s">
        <v>1153</v>
      </c>
      <c r="F2844" s="1">
        <v>3</v>
      </c>
      <c r="G2844" s="1">
        <v>1</v>
      </c>
      <c r="H2844" s="1">
        <v>10</v>
      </c>
      <c r="I2844" s="1">
        <v>100</v>
      </c>
      <c r="J2844" s="1">
        <v>25</v>
      </c>
      <c r="K2844" s="72" t="s">
        <v>6455</v>
      </c>
      <c r="L2844" s="81"/>
      <c r="M2844" s="78"/>
    </row>
    <row r="2845" spans="1:13">
      <c r="A2845" s="1">
        <v>100017402</v>
      </c>
      <c r="B2845" s="1" t="s">
        <v>591</v>
      </c>
      <c r="C2845" s="1" t="s">
        <v>921</v>
      </c>
      <c r="D2845" s="1" t="s">
        <v>5475</v>
      </c>
      <c r="E2845" s="21" t="s">
        <v>953</v>
      </c>
      <c r="F2845" s="1">
        <v>2</v>
      </c>
      <c r="G2845" s="1">
        <v>3</v>
      </c>
      <c r="H2845" s="1">
        <v>142</v>
      </c>
      <c r="I2845" s="1">
        <v>280</v>
      </c>
      <c r="J2845" s="1">
        <v>70</v>
      </c>
      <c r="K2845" s="72" t="s">
        <v>6455</v>
      </c>
      <c r="L2845" s="81"/>
      <c r="M2845" s="78"/>
    </row>
    <row r="2846" spans="1:13">
      <c r="A2846" s="1">
        <v>100017402</v>
      </c>
      <c r="B2846" s="1" t="s">
        <v>591</v>
      </c>
      <c r="C2846" s="1" t="s">
        <v>921</v>
      </c>
      <c r="D2846" s="1" t="s">
        <v>5475</v>
      </c>
      <c r="E2846" s="21" t="s">
        <v>6015</v>
      </c>
      <c r="F2846" s="1">
        <v>2</v>
      </c>
      <c r="G2846" s="1">
        <v>1</v>
      </c>
      <c r="H2846" s="1">
        <v>10</v>
      </c>
      <c r="I2846" s="1">
        <v>100</v>
      </c>
      <c r="J2846" s="1">
        <v>25</v>
      </c>
      <c r="K2846" s="72" t="s">
        <v>6455</v>
      </c>
      <c r="L2846" s="81"/>
      <c r="M2846" s="78"/>
    </row>
    <row r="2847" spans="1:13">
      <c r="A2847" s="1">
        <v>100017403</v>
      </c>
      <c r="B2847" s="1" t="s">
        <v>591</v>
      </c>
      <c r="C2847" s="1" t="s">
        <v>980</v>
      </c>
      <c r="D2847" s="1" t="s">
        <v>5475</v>
      </c>
      <c r="E2847" s="21" t="s">
        <v>1001</v>
      </c>
      <c r="F2847" s="1">
        <v>2</v>
      </c>
      <c r="G2847" s="1">
        <v>2</v>
      </c>
      <c r="H2847" s="1">
        <v>74</v>
      </c>
      <c r="I2847" s="1">
        <v>230</v>
      </c>
      <c r="J2847" s="1">
        <v>60</v>
      </c>
      <c r="K2847" s="72" t="s">
        <v>6455</v>
      </c>
      <c r="L2847" s="81"/>
      <c r="M2847" s="78"/>
    </row>
    <row r="2848" spans="1:13">
      <c r="A2848" s="1">
        <v>100017403</v>
      </c>
      <c r="B2848" s="1" t="s">
        <v>591</v>
      </c>
      <c r="C2848" s="1" t="s">
        <v>980</v>
      </c>
      <c r="D2848" s="1" t="s">
        <v>5475</v>
      </c>
      <c r="E2848" s="21" t="s">
        <v>1002</v>
      </c>
      <c r="F2848" s="1">
        <v>2</v>
      </c>
      <c r="G2848" s="1">
        <v>1</v>
      </c>
      <c r="H2848" s="1">
        <v>10</v>
      </c>
      <c r="I2848" s="1">
        <v>100</v>
      </c>
      <c r="J2848" s="1">
        <v>25</v>
      </c>
      <c r="K2848" s="72" t="s">
        <v>6455</v>
      </c>
      <c r="L2848" s="81"/>
      <c r="M2848" s="78"/>
    </row>
    <row r="2849" spans="1:13">
      <c r="A2849" s="1">
        <v>100017404</v>
      </c>
      <c r="B2849" s="1" t="s">
        <v>591</v>
      </c>
      <c r="C2849" s="1" t="s">
        <v>1019</v>
      </c>
      <c r="D2849" s="1" t="s">
        <v>5475</v>
      </c>
      <c r="E2849" s="21" t="s">
        <v>1068</v>
      </c>
      <c r="F2849" s="1">
        <v>2</v>
      </c>
      <c r="G2849" s="1">
        <v>3</v>
      </c>
      <c r="H2849" s="1">
        <v>265</v>
      </c>
      <c r="I2849" s="1">
        <v>400</v>
      </c>
      <c r="J2849" s="1">
        <v>100</v>
      </c>
      <c r="K2849" s="72" t="s">
        <v>6455</v>
      </c>
      <c r="L2849" s="81"/>
      <c r="M2849" s="78"/>
    </row>
    <row r="2850" spans="1:13">
      <c r="A2850" s="1">
        <v>100017404</v>
      </c>
      <c r="B2850" s="1" t="s">
        <v>591</v>
      </c>
      <c r="C2850" s="1" t="s">
        <v>1019</v>
      </c>
      <c r="D2850" s="1" t="s">
        <v>5475</v>
      </c>
      <c r="E2850" s="21" t="s">
        <v>1067</v>
      </c>
      <c r="F2850" s="1">
        <v>2</v>
      </c>
      <c r="G2850" s="1">
        <v>1</v>
      </c>
      <c r="H2850" s="1">
        <v>10</v>
      </c>
      <c r="I2850" s="1">
        <v>100</v>
      </c>
      <c r="J2850" s="1">
        <v>25</v>
      </c>
      <c r="K2850" s="72" t="s">
        <v>6455</v>
      </c>
      <c r="L2850" s="81"/>
      <c r="M2850" s="78"/>
    </row>
    <row r="2851" spans="1:13">
      <c r="A2851" s="1">
        <v>100017405</v>
      </c>
      <c r="B2851" s="1" t="s">
        <v>591</v>
      </c>
      <c r="C2851" s="1" t="s">
        <v>1019</v>
      </c>
      <c r="D2851" s="1" t="s">
        <v>5475</v>
      </c>
      <c r="E2851" s="21" t="s">
        <v>1065</v>
      </c>
      <c r="F2851" s="1">
        <v>2</v>
      </c>
      <c r="G2851" s="1">
        <v>3</v>
      </c>
      <c r="H2851" s="1">
        <v>67</v>
      </c>
      <c r="I2851" s="1">
        <v>230</v>
      </c>
      <c r="J2851" s="1">
        <v>60</v>
      </c>
      <c r="K2851" s="72" t="s">
        <v>6455</v>
      </c>
      <c r="L2851" s="81"/>
      <c r="M2851" s="78"/>
    </row>
    <row r="2852" spans="1:13">
      <c r="A2852" s="1">
        <v>100017405</v>
      </c>
      <c r="B2852" s="1" t="s">
        <v>591</v>
      </c>
      <c r="C2852" s="1" t="s">
        <v>1019</v>
      </c>
      <c r="D2852" s="1" t="s">
        <v>5475</v>
      </c>
      <c r="E2852" s="21" t="s">
        <v>1071</v>
      </c>
      <c r="F2852" s="1">
        <v>2</v>
      </c>
      <c r="G2852" s="1">
        <v>1</v>
      </c>
      <c r="H2852" s="1">
        <v>23</v>
      </c>
      <c r="I2852" s="1">
        <v>100</v>
      </c>
      <c r="J2852" s="1">
        <v>25</v>
      </c>
      <c r="K2852" s="72" t="s">
        <v>6455</v>
      </c>
      <c r="L2852" s="81"/>
      <c r="M2852" s="78"/>
    </row>
    <row r="2853" spans="1:13">
      <c r="A2853" s="1">
        <v>100017406</v>
      </c>
      <c r="B2853" s="1" t="s">
        <v>1158</v>
      </c>
      <c r="C2853" s="1" t="s">
        <v>1183</v>
      </c>
      <c r="D2853" s="1" t="s">
        <v>5503</v>
      </c>
      <c r="E2853" s="21" t="s">
        <v>1214</v>
      </c>
      <c r="F2853" s="1">
        <v>1</v>
      </c>
      <c r="G2853" s="1">
        <v>4</v>
      </c>
      <c r="H2853" s="1">
        <v>459</v>
      </c>
      <c r="I2853" s="1">
        <v>470</v>
      </c>
      <c r="J2853" s="1">
        <v>120</v>
      </c>
      <c r="K2853" s="72" t="s">
        <v>6455</v>
      </c>
      <c r="L2853" s="81"/>
      <c r="M2853" s="78"/>
    </row>
    <row r="2854" spans="1:13">
      <c r="A2854" s="1">
        <v>100017407</v>
      </c>
      <c r="B2854" s="1" t="s">
        <v>1158</v>
      </c>
      <c r="C2854" s="1" t="s">
        <v>1251</v>
      </c>
      <c r="D2854" s="1" t="s">
        <v>5504</v>
      </c>
      <c r="E2854" s="21" t="s">
        <v>1277</v>
      </c>
      <c r="F2854" s="1">
        <v>1</v>
      </c>
      <c r="G2854" s="1">
        <v>3</v>
      </c>
      <c r="H2854" s="1">
        <v>575</v>
      </c>
      <c r="I2854" s="1">
        <v>570</v>
      </c>
      <c r="J2854" s="1">
        <v>140</v>
      </c>
      <c r="K2854" s="72" t="s">
        <v>6455</v>
      </c>
      <c r="L2854" s="81"/>
      <c r="M2854" s="78"/>
    </row>
    <row r="2855" spans="1:13">
      <c r="A2855" s="1">
        <v>100017408</v>
      </c>
      <c r="B2855" s="1" t="s">
        <v>1158</v>
      </c>
      <c r="C2855" s="1" t="s">
        <v>1251</v>
      </c>
      <c r="D2855" s="1" t="s">
        <v>5475</v>
      </c>
      <c r="E2855" s="21" t="s">
        <v>1273</v>
      </c>
      <c r="F2855" s="1">
        <v>1</v>
      </c>
      <c r="G2855" s="1">
        <v>2</v>
      </c>
      <c r="H2855" s="1">
        <v>466</v>
      </c>
      <c r="I2855" s="1">
        <v>470</v>
      </c>
      <c r="J2855" s="1">
        <v>120</v>
      </c>
      <c r="K2855" s="72" t="s">
        <v>6455</v>
      </c>
      <c r="L2855" s="81"/>
      <c r="M2855" s="78"/>
    </row>
    <row r="2856" spans="1:13">
      <c r="A2856" s="1">
        <v>100017410</v>
      </c>
      <c r="B2856" s="1" t="s">
        <v>1158</v>
      </c>
      <c r="C2856" s="1" t="s">
        <v>1329</v>
      </c>
      <c r="D2856" s="1" t="s">
        <v>5475</v>
      </c>
      <c r="E2856" s="21" t="s">
        <v>1356</v>
      </c>
      <c r="F2856" s="1">
        <v>1</v>
      </c>
      <c r="G2856" s="1">
        <v>4</v>
      </c>
      <c r="H2856" s="1">
        <v>159</v>
      </c>
      <c r="I2856" s="1">
        <v>280</v>
      </c>
      <c r="J2856" s="1">
        <v>70</v>
      </c>
      <c r="K2856" s="72" t="s">
        <v>6455</v>
      </c>
      <c r="L2856" s="81"/>
      <c r="M2856" s="78"/>
    </row>
    <row r="2857" spans="1:13">
      <c r="A2857" s="1">
        <v>100017411</v>
      </c>
      <c r="B2857" s="1" t="s">
        <v>1158</v>
      </c>
      <c r="C2857" s="1" t="s">
        <v>1377</v>
      </c>
      <c r="D2857" s="1" t="s">
        <v>5499</v>
      </c>
      <c r="E2857" s="21" t="s">
        <v>1618</v>
      </c>
      <c r="F2857" s="1">
        <v>3</v>
      </c>
      <c r="G2857" s="1">
        <v>1</v>
      </c>
      <c r="H2857" s="1">
        <v>10</v>
      </c>
      <c r="I2857" s="1">
        <v>100</v>
      </c>
      <c r="J2857" s="1">
        <v>25</v>
      </c>
      <c r="K2857" s="72" t="s">
        <v>6455</v>
      </c>
      <c r="L2857" s="81"/>
      <c r="M2857" s="78"/>
    </row>
    <row r="2858" spans="1:13">
      <c r="A2858" s="1">
        <v>100017411</v>
      </c>
      <c r="B2858" s="1" t="s">
        <v>1158</v>
      </c>
      <c r="C2858" s="1" t="s">
        <v>1377</v>
      </c>
      <c r="D2858" s="1" t="s">
        <v>5499</v>
      </c>
      <c r="E2858" s="21" t="s">
        <v>1459</v>
      </c>
      <c r="F2858" s="1">
        <v>3</v>
      </c>
      <c r="G2858" s="1">
        <v>3</v>
      </c>
      <c r="H2858" s="1">
        <v>240</v>
      </c>
      <c r="I2858" s="1">
        <v>400</v>
      </c>
      <c r="J2858" s="1">
        <v>100</v>
      </c>
      <c r="K2858" s="72" t="s">
        <v>6455</v>
      </c>
      <c r="L2858" s="81"/>
      <c r="M2858" s="78"/>
    </row>
    <row r="2859" spans="1:13">
      <c r="A2859" s="1">
        <v>100017411</v>
      </c>
      <c r="B2859" s="1" t="s">
        <v>1158</v>
      </c>
      <c r="C2859" s="1" t="s">
        <v>1377</v>
      </c>
      <c r="D2859" s="1" t="s">
        <v>5499</v>
      </c>
      <c r="E2859" s="21" t="s">
        <v>1619</v>
      </c>
      <c r="F2859" s="1">
        <v>3</v>
      </c>
      <c r="G2859" s="1">
        <v>1</v>
      </c>
      <c r="H2859" s="1">
        <v>10</v>
      </c>
      <c r="I2859" s="1">
        <v>100</v>
      </c>
      <c r="J2859" s="1">
        <v>25</v>
      </c>
      <c r="K2859" s="72" t="s">
        <v>6455</v>
      </c>
      <c r="L2859" s="81"/>
      <c r="M2859" s="78"/>
    </row>
    <row r="2860" spans="1:13">
      <c r="A2860" s="1">
        <v>100017413</v>
      </c>
      <c r="B2860" s="1" t="s">
        <v>1158</v>
      </c>
      <c r="C2860" s="1" t="s">
        <v>1377</v>
      </c>
      <c r="D2860" s="1" t="s">
        <v>5485</v>
      </c>
      <c r="E2860" s="21" t="s">
        <v>1609</v>
      </c>
      <c r="F2860" s="1">
        <v>1</v>
      </c>
      <c r="G2860" s="1">
        <v>2</v>
      </c>
      <c r="H2860" s="1">
        <v>259</v>
      </c>
      <c r="I2860" s="1">
        <v>400</v>
      </c>
      <c r="J2860" s="1">
        <v>100</v>
      </c>
      <c r="K2860" s="72" t="s">
        <v>6455</v>
      </c>
      <c r="L2860" s="81"/>
      <c r="M2860" s="78"/>
    </row>
    <row r="2861" spans="1:13">
      <c r="A2861" s="1">
        <v>100017414</v>
      </c>
      <c r="B2861" s="1" t="s">
        <v>1158</v>
      </c>
      <c r="C2861" s="1" t="s">
        <v>1377</v>
      </c>
      <c r="D2861" s="1" t="s">
        <v>5505</v>
      </c>
      <c r="E2861" s="21" t="s">
        <v>1450</v>
      </c>
      <c r="F2861" s="1">
        <v>1</v>
      </c>
      <c r="G2861" s="1">
        <v>3</v>
      </c>
      <c r="H2861" s="1">
        <v>141</v>
      </c>
      <c r="I2861" s="1">
        <v>280</v>
      </c>
      <c r="J2861" s="1">
        <v>70</v>
      </c>
      <c r="K2861" s="72" t="s">
        <v>6455</v>
      </c>
      <c r="L2861" s="81"/>
      <c r="M2861" s="78"/>
    </row>
    <row r="2862" spans="1:13">
      <c r="A2862" s="1">
        <v>100017415</v>
      </c>
      <c r="B2862" s="1" t="s">
        <v>1158</v>
      </c>
      <c r="C2862" s="1" t="s">
        <v>1377</v>
      </c>
      <c r="D2862" s="1" t="s">
        <v>5506</v>
      </c>
      <c r="E2862" s="21" t="s">
        <v>1438</v>
      </c>
      <c r="F2862" s="1">
        <v>1</v>
      </c>
      <c r="G2862" s="1">
        <v>4</v>
      </c>
      <c r="H2862" s="1">
        <v>1647</v>
      </c>
      <c r="I2862" s="1">
        <v>1000</v>
      </c>
      <c r="J2862" s="1">
        <v>250</v>
      </c>
      <c r="K2862" s="72" t="s">
        <v>6455</v>
      </c>
      <c r="L2862" s="81"/>
      <c r="M2862" s="78"/>
    </row>
    <row r="2863" spans="1:13">
      <c r="A2863" s="1">
        <v>100017416</v>
      </c>
      <c r="B2863" s="1" t="s">
        <v>1158</v>
      </c>
      <c r="C2863" s="1" t="s">
        <v>1377</v>
      </c>
      <c r="D2863" s="1" t="s">
        <v>5507</v>
      </c>
      <c r="E2863" s="21" t="s">
        <v>1422</v>
      </c>
      <c r="F2863" s="1">
        <v>1</v>
      </c>
      <c r="G2863" s="1">
        <v>2</v>
      </c>
      <c r="H2863" s="1">
        <v>567</v>
      </c>
      <c r="I2863" s="1">
        <v>570</v>
      </c>
      <c r="J2863" s="1">
        <v>140</v>
      </c>
      <c r="K2863" s="72" t="s">
        <v>6455</v>
      </c>
      <c r="L2863" s="81"/>
      <c r="M2863" s="78"/>
    </row>
    <row r="2864" spans="1:13">
      <c r="A2864" s="1">
        <v>100017417</v>
      </c>
      <c r="B2864" s="1" t="s">
        <v>1158</v>
      </c>
      <c r="C2864" s="1" t="s">
        <v>1470</v>
      </c>
      <c r="D2864" s="1" t="s">
        <v>5475</v>
      </c>
      <c r="E2864" s="21" t="s">
        <v>1490</v>
      </c>
      <c r="F2864" s="1">
        <v>1</v>
      </c>
      <c r="G2864" s="1">
        <v>3</v>
      </c>
      <c r="H2864" s="1">
        <v>200</v>
      </c>
      <c r="I2864" s="1">
        <v>400</v>
      </c>
      <c r="J2864" s="1">
        <v>100</v>
      </c>
      <c r="K2864" s="72" t="s">
        <v>6455</v>
      </c>
      <c r="L2864" s="81"/>
      <c r="M2864" s="78"/>
    </row>
    <row r="2865" spans="1:13">
      <c r="A2865" s="1">
        <v>100017418</v>
      </c>
      <c r="B2865" s="1" t="s">
        <v>1158</v>
      </c>
      <c r="C2865" s="1" t="s">
        <v>1500</v>
      </c>
      <c r="D2865" s="1" t="s">
        <v>5499</v>
      </c>
      <c r="E2865" s="21" t="s">
        <v>1621</v>
      </c>
      <c r="F2865" s="1">
        <v>2</v>
      </c>
      <c r="G2865" s="1">
        <v>2</v>
      </c>
      <c r="H2865" s="1">
        <v>20</v>
      </c>
      <c r="I2865" s="1">
        <v>100</v>
      </c>
      <c r="J2865" s="1">
        <v>25</v>
      </c>
      <c r="K2865" s="72" t="s">
        <v>6455</v>
      </c>
      <c r="L2865" s="81"/>
      <c r="M2865" s="78"/>
    </row>
    <row r="2866" spans="1:13">
      <c r="A2866" s="1">
        <v>100017418</v>
      </c>
      <c r="B2866" s="1" t="s">
        <v>1158</v>
      </c>
      <c r="C2866" s="1" t="s">
        <v>1500</v>
      </c>
      <c r="D2866" s="1" t="s">
        <v>5499</v>
      </c>
      <c r="E2866" s="21" t="s">
        <v>1577</v>
      </c>
      <c r="F2866" s="1">
        <v>2</v>
      </c>
      <c r="G2866" s="1">
        <v>3</v>
      </c>
      <c r="H2866" s="1">
        <v>278</v>
      </c>
      <c r="I2866" s="1">
        <v>400</v>
      </c>
      <c r="J2866" s="1">
        <v>100</v>
      </c>
      <c r="K2866" s="72" t="s">
        <v>6455</v>
      </c>
      <c r="L2866" s="81"/>
      <c r="M2866" s="78"/>
    </row>
    <row r="2867" spans="1:13">
      <c r="A2867" s="1">
        <v>100017419</v>
      </c>
      <c r="B2867" s="1" t="s">
        <v>1158</v>
      </c>
      <c r="C2867" s="1" t="s">
        <v>1500</v>
      </c>
      <c r="D2867" s="1" t="s">
        <v>5508</v>
      </c>
      <c r="E2867" s="21" t="s">
        <v>1531</v>
      </c>
      <c r="F2867" s="1">
        <v>1</v>
      </c>
      <c r="G2867" s="1">
        <v>2</v>
      </c>
      <c r="H2867" s="1">
        <v>415</v>
      </c>
      <c r="I2867" s="1">
        <v>470</v>
      </c>
      <c r="J2867" s="1">
        <v>120</v>
      </c>
      <c r="K2867" s="72" t="s">
        <v>6455</v>
      </c>
      <c r="L2867" s="81"/>
      <c r="M2867" s="78"/>
    </row>
    <row r="2868" spans="1:13">
      <c r="A2868" s="1">
        <v>100017420</v>
      </c>
      <c r="B2868" s="1" t="s">
        <v>1158</v>
      </c>
      <c r="C2868" s="1" t="s">
        <v>1500</v>
      </c>
      <c r="D2868" s="1" t="s">
        <v>5475</v>
      </c>
      <c r="E2868" s="21" t="s">
        <v>1548</v>
      </c>
      <c r="F2868" s="1">
        <v>1</v>
      </c>
      <c r="G2868" s="1">
        <v>3</v>
      </c>
      <c r="H2868" s="1">
        <v>76</v>
      </c>
      <c r="I2868" s="1">
        <v>230</v>
      </c>
      <c r="J2868" s="1">
        <v>60</v>
      </c>
      <c r="K2868" s="72" t="s">
        <v>6455</v>
      </c>
      <c r="L2868" s="81"/>
      <c r="M2868" s="78"/>
    </row>
    <row r="2869" spans="1:13">
      <c r="A2869" s="1">
        <v>100017421</v>
      </c>
      <c r="B2869" s="1" t="s">
        <v>1126</v>
      </c>
      <c r="C2869" s="1" t="s">
        <v>1125</v>
      </c>
      <c r="D2869" s="1" t="s">
        <v>5509</v>
      </c>
      <c r="E2869" s="21" t="s">
        <v>1761</v>
      </c>
      <c r="F2869" s="1">
        <v>1</v>
      </c>
      <c r="G2869" s="1">
        <v>2</v>
      </c>
      <c r="H2869" s="1">
        <v>273</v>
      </c>
      <c r="I2869" s="1">
        <v>400</v>
      </c>
      <c r="J2869" s="1">
        <v>100</v>
      </c>
      <c r="K2869" s="72" t="s">
        <v>6455</v>
      </c>
      <c r="L2869" s="81"/>
      <c r="M2869" s="78"/>
    </row>
    <row r="2870" spans="1:13">
      <c r="A2870" s="1">
        <v>100017422</v>
      </c>
      <c r="B2870" s="1" t="s">
        <v>1126</v>
      </c>
      <c r="C2870" s="1" t="s">
        <v>1125</v>
      </c>
      <c r="D2870" s="1" t="s">
        <v>5510</v>
      </c>
      <c r="E2870" s="21" t="s">
        <v>1793</v>
      </c>
      <c r="F2870" s="1">
        <v>4</v>
      </c>
      <c r="G2870" s="1">
        <v>1</v>
      </c>
      <c r="H2870" s="1">
        <v>127</v>
      </c>
      <c r="I2870" s="1">
        <v>280</v>
      </c>
      <c r="J2870" s="1">
        <v>70</v>
      </c>
      <c r="K2870" s="72" t="s">
        <v>6455</v>
      </c>
      <c r="L2870" s="81"/>
      <c r="M2870" s="78"/>
    </row>
    <row r="2871" spans="1:13">
      <c r="A2871" s="1">
        <v>100017422</v>
      </c>
      <c r="B2871" s="1" t="s">
        <v>1126</v>
      </c>
      <c r="C2871" s="1" t="s">
        <v>1125</v>
      </c>
      <c r="D2871" s="1" t="s">
        <v>5510</v>
      </c>
      <c r="E2871" s="21" t="s">
        <v>5576</v>
      </c>
      <c r="F2871" s="1">
        <v>4</v>
      </c>
      <c r="G2871" s="1">
        <v>3</v>
      </c>
      <c r="H2871" s="1">
        <v>189</v>
      </c>
      <c r="I2871" s="1">
        <v>280</v>
      </c>
      <c r="J2871" s="1">
        <v>70</v>
      </c>
      <c r="K2871" s="72" t="s">
        <v>6455</v>
      </c>
      <c r="L2871" s="81"/>
      <c r="M2871" s="78"/>
    </row>
    <row r="2872" spans="1:13">
      <c r="A2872" s="1">
        <v>100017422</v>
      </c>
      <c r="B2872" s="1" t="s">
        <v>1126</v>
      </c>
      <c r="C2872" s="1" t="s">
        <v>1125</v>
      </c>
      <c r="D2872" s="1" t="s">
        <v>5510</v>
      </c>
      <c r="E2872" s="21" t="s">
        <v>5577</v>
      </c>
      <c r="F2872" s="1">
        <v>4</v>
      </c>
      <c r="G2872" s="1">
        <v>1</v>
      </c>
      <c r="H2872" s="1">
        <v>25</v>
      </c>
      <c r="I2872" s="1">
        <v>150</v>
      </c>
      <c r="J2872" s="1">
        <v>40</v>
      </c>
      <c r="K2872" s="72" t="s">
        <v>6455</v>
      </c>
      <c r="L2872" s="81"/>
      <c r="M2872" s="78"/>
    </row>
    <row r="2873" spans="1:13">
      <c r="A2873" s="1">
        <v>100017422</v>
      </c>
      <c r="B2873" s="1" t="s">
        <v>1126</v>
      </c>
      <c r="C2873" s="1" t="s">
        <v>1125</v>
      </c>
      <c r="D2873" s="1" t="s">
        <v>5510</v>
      </c>
      <c r="E2873" s="21" t="s">
        <v>5540</v>
      </c>
      <c r="F2873" s="1">
        <v>4</v>
      </c>
      <c r="G2873" s="1">
        <v>1</v>
      </c>
      <c r="H2873" s="1">
        <v>18</v>
      </c>
      <c r="I2873" s="1">
        <v>100</v>
      </c>
      <c r="J2873" s="1">
        <v>25</v>
      </c>
      <c r="K2873" s="72" t="s">
        <v>6455</v>
      </c>
      <c r="L2873" s="81"/>
      <c r="M2873" s="78"/>
    </row>
    <row r="2874" spans="1:13">
      <c r="A2874" s="1">
        <v>100017423</v>
      </c>
      <c r="B2874" s="1" t="s">
        <v>1126</v>
      </c>
      <c r="C2874" s="1" t="s">
        <v>1125</v>
      </c>
      <c r="D2874" s="1" t="s">
        <v>5475</v>
      </c>
      <c r="E2874" s="21" t="s">
        <v>1781</v>
      </c>
      <c r="F2874" s="1">
        <v>1</v>
      </c>
      <c r="G2874" s="1">
        <v>2</v>
      </c>
      <c r="H2874" s="1">
        <v>56</v>
      </c>
      <c r="I2874" s="1">
        <v>230</v>
      </c>
      <c r="J2874" s="1">
        <v>60</v>
      </c>
      <c r="K2874" s="72" t="s">
        <v>6455</v>
      </c>
      <c r="L2874" s="81"/>
      <c r="M2874" s="78"/>
    </row>
    <row r="2875" spans="1:13">
      <c r="A2875" s="1">
        <v>100017424</v>
      </c>
      <c r="B2875" s="1" t="s">
        <v>1126</v>
      </c>
      <c r="C2875" s="1" t="s">
        <v>1644</v>
      </c>
      <c r="D2875" s="1" t="s">
        <v>5499</v>
      </c>
      <c r="E2875" s="21" t="s">
        <v>1818</v>
      </c>
      <c r="F2875" s="1">
        <v>3</v>
      </c>
      <c r="G2875" s="1">
        <v>1</v>
      </c>
      <c r="H2875" s="1">
        <v>18</v>
      </c>
      <c r="I2875" s="1">
        <v>100</v>
      </c>
      <c r="J2875" s="1">
        <v>25</v>
      </c>
      <c r="K2875" s="72" t="s">
        <v>6455</v>
      </c>
      <c r="L2875" s="81"/>
      <c r="M2875" s="78"/>
    </row>
    <row r="2876" spans="1:13">
      <c r="A2876" s="1">
        <v>100017424</v>
      </c>
      <c r="B2876" s="1" t="s">
        <v>1126</v>
      </c>
      <c r="C2876" s="1" t="s">
        <v>1644</v>
      </c>
      <c r="D2876" s="1" t="s">
        <v>5499</v>
      </c>
      <c r="E2876" s="21" t="s">
        <v>5459</v>
      </c>
      <c r="F2876" s="1">
        <v>3</v>
      </c>
      <c r="G2876" s="1">
        <v>3</v>
      </c>
      <c r="H2876" s="1">
        <v>103</v>
      </c>
      <c r="I2876" s="1">
        <v>280</v>
      </c>
      <c r="J2876" s="1">
        <v>70</v>
      </c>
      <c r="K2876" s="72" t="s">
        <v>6455</v>
      </c>
      <c r="L2876" s="81"/>
      <c r="M2876" s="78"/>
    </row>
    <row r="2877" spans="1:13">
      <c r="A2877" s="1">
        <v>100017424</v>
      </c>
      <c r="B2877" s="1" t="s">
        <v>1126</v>
      </c>
      <c r="C2877" s="1" t="s">
        <v>1644</v>
      </c>
      <c r="D2877" s="1" t="s">
        <v>5499</v>
      </c>
      <c r="E2877" s="21" t="s">
        <v>1846</v>
      </c>
      <c r="F2877" s="1">
        <v>3</v>
      </c>
      <c r="G2877" s="1">
        <v>1</v>
      </c>
      <c r="H2877" s="1">
        <v>10</v>
      </c>
      <c r="I2877" s="1">
        <v>100</v>
      </c>
      <c r="J2877" s="1">
        <v>25</v>
      </c>
      <c r="K2877" s="72" t="s">
        <v>6455</v>
      </c>
      <c r="L2877" s="81"/>
      <c r="M2877" s="78"/>
    </row>
    <row r="2878" spans="1:13">
      <c r="A2878" s="1">
        <v>100017426</v>
      </c>
      <c r="B2878" s="1" t="s">
        <v>1126</v>
      </c>
      <c r="C2878" s="1" t="s">
        <v>1644</v>
      </c>
      <c r="D2878" s="1" t="s">
        <v>5511</v>
      </c>
      <c r="E2878" s="21" t="s">
        <v>1836</v>
      </c>
      <c r="F2878" s="1">
        <v>1</v>
      </c>
      <c r="G2878" s="1">
        <v>3</v>
      </c>
      <c r="H2878" s="1">
        <v>607</v>
      </c>
      <c r="I2878" s="1">
        <v>570</v>
      </c>
      <c r="J2878" s="1">
        <v>140</v>
      </c>
      <c r="K2878" s="72" t="s">
        <v>6455</v>
      </c>
      <c r="L2878" s="81"/>
      <c r="M2878" s="78"/>
    </row>
    <row r="2879" spans="1:13">
      <c r="A2879" s="1">
        <v>100017427</v>
      </c>
      <c r="B2879" s="1" t="s">
        <v>1126</v>
      </c>
      <c r="C2879" s="1" t="s">
        <v>1644</v>
      </c>
      <c r="D2879" s="1" t="s">
        <v>5499</v>
      </c>
      <c r="E2879" s="21" t="s">
        <v>2247</v>
      </c>
      <c r="F2879" s="1">
        <v>3</v>
      </c>
      <c r="G2879" s="1">
        <v>2</v>
      </c>
      <c r="H2879" s="1">
        <v>91</v>
      </c>
      <c r="I2879" s="1">
        <v>230</v>
      </c>
      <c r="J2879" s="1">
        <v>60</v>
      </c>
      <c r="K2879" s="72" t="s">
        <v>6455</v>
      </c>
      <c r="L2879" s="81"/>
      <c r="M2879" s="78"/>
    </row>
    <row r="2880" spans="1:13">
      <c r="A2880" s="1">
        <v>100017427</v>
      </c>
      <c r="B2880" s="1" t="s">
        <v>1126</v>
      </c>
      <c r="C2880" s="1" t="s">
        <v>1644</v>
      </c>
      <c r="D2880" s="1" t="s">
        <v>5499</v>
      </c>
      <c r="E2880" s="21" t="s">
        <v>5878</v>
      </c>
      <c r="F2880" s="1">
        <v>3</v>
      </c>
      <c r="G2880" s="1">
        <v>1</v>
      </c>
      <c r="H2880" s="1">
        <v>10</v>
      </c>
      <c r="I2880" s="1">
        <v>100</v>
      </c>
      <c r="J2880" s="1">
        <v>25</v>
      </c>
      <c r="K2880" s="72" t="s">
        <v>6455</v>
      </c>
      <c r="L2880" s="81"/>
      <c r="M2880" s="78"/>
    </row>
    <row r="2881" spans="1:13">
      <c r="A2881" s="1">
        <v>100017427</v>
      </c>
      <c r="B2881" s="1" t="s">
        <v>1126</v>
      </c>
      <c r="C2881" s="1" t="s">
        <v>1644</v>
      </c>
      <c r="D2881" s="1" t="s">
        <v>5499</v>
      </c>
      <c r="E2881" s="21" t="s">
        <v>2334</v>
      </c>
      <c r="F2881" s="1">
        <v>3</v>
      </c>
      <c r="G2881" s="1">
        <v>1</v>
      </c>
      <c r="H2881" s="1">
        <v>90</v>
      </c>
      <c r="I2881" s="1">
        <v>230</v>
      </c>
      <c r="J2881" s="1">
        <v>60</v>
      </c>
      <c r="K2881" s="72" t="s">
        <v>6455</v>
      </c>
      <c r="L2881" s="81"/>
      <c r="M2881" s="78"/>
    </row>
    <row r="2882" spans="1:13">
      <c r="A2882" s="1">
        <v>100017428</v>
      </c>
      <c r="B2882" s="1" t="s">
        <v>1126</v>
      </c>
      <c r="C2882" s="1" t="s">
        <v>1644</v>
      </c>
      <c r="D2882" s="1" t="s">
        <v>5512</v>
      </c>
      <c r="E2882" s="21" t="s">
        <v>2256</v>
      </c>
      <c r="F2882" s="1">
        <v>1</v>
      </c>
      <c r="G2882" s="1">
        <v>3</v>
      </c>
      <c r="H2882" s="1">
        <v>530</v>
      </c>
      <c r="I2882" s="1">
        <v>570</v>
      </c>
      <c r="J2882" s="1">
        <v>140</v>
      </c>
      <c r="K2882" s="72" t="s">
        <v>6455</v>
      </c>
      <c r="L2882" s="81"/>
      <c r="M2882" s="78"/>
    </row>
    <row r="2883" spans="1:13">
      <c r="A2883" s="1">
        <v>100017429</v>
      </c>
      <c r="B2883" s="1" t="s">
        <v>1126</v>
      </c>
      <c r="C2883" s="1" t="s">
        <v>1623</v>
      </c>
      <c r="D2883" s="1" t="s">
        <v>5513</v>
      </c>
      <c r="E2883" s="21" t="s">
        <v>1943</v>
      </c>
      <c r="F2883" s="1">
        <v>1</v>
      </c>
      <c r="G2883" s="1">
        <v>3</v>
      </c>
      <c r="H2883" s="1">
        <v>1478</v>
      </c>
      <c r="I2883" s="1">
        <v>1000</v>
      </c>
      <c r="J2883" s="1">
        <v>250</v>
      </c>
      <c r="K2883" s="72" t="s">
        <v>6455</v>
      </c>
      <c r="L2883" s="81"/>
      <c r="M2883" s="78"/>
    </row>
    <row r="2884" spans="1:13">
      <c r="A2884" s="1">
        <v>100017430</v>
      </c>
      <c r="B2884" s="1" t="s">
        <v>1126</v>
      </c>
      <c r="C2884" s="1" t="s">
        <v>1623</v>
      </c>
      <c r="D2884" s="1" t="s">
        <v>5514</v>
      </c>
      <c r="E2884" s="21" t="s">
        <v>1913</v>
      </c>
      <c r="F2884" s="1">
        <v>2</v>
      </c>
      <c r="G2884" s="1">
        <v>1</v>
      </c>
      <c r="H2884" s="1">
        <v>400</v>
      </c>
      <c r="I2884" s="1">
        <v>470</v>
      </c>
      <c r="J2884" s="1">
        <v>120</v>
      </c>
      <c r="K2884" s="72" t="s">
        <v>6455</v>
      </c>
      <c r="L2884" s="81"/>
      <c r="M2884" s="78"/>
    </row>
    <row r="2885" spans="1:13">
      <c r="A2885" s="1">
        <v>100017430</v>
      </c>
      <c r="B2885" s="1" t="s">
        <v>1126</v>
      </c>
      <c r="C2885" s="1" t="s">
        <v>1623</v>
      </c>
      <c r="D2885" s="1" t="s">
        <v>5514</v>
      </c>
      <c r="E2885" s="21" t="s">
        <v>1916</v>
      </c>
      <c r="F2885" s="1">
        <v>2</v>
      </c>
      <c r="G2885" s="1">
        <v>2</v>
      </c>
      <c r="H2885" s="1">
        <v>1456</v>
      </c>
      <c r="I2885" s="1">
        <v>1000</v>
      </c>
      <c r="J2885" s="1">
        <v>250</v>
      </c>
      <c r="K2885" s="72" t="s">
        <v>6455</v>
      </c>
      <c r="L2885" s="81"/>
      <c r="M2885" s="78"/>
    </row>
    <row r="2886" spans="1:13">
      <c r="A2886" s="1">
        <v>100017431</v>
      </c>
      <c r="B2886" s="1" t="s">
        <v>1126</v>
      </c>
      <c r="C2886" s="1" t="s">
        <v>1623</v>
      </c>
      <c r="D2886" s="1" t="s">
        <v>5475</v>
      </c>
      <c r="E2886" s="21" t="s">
        <v>2326</v>
      </c>
      <c r="F2886" s="1">
        <v>2</v>
      </c>
      <c r="G2886" s="1">
        <v>3</v>
      </c>
      <c r="H2886" s="1">
        <v>67</v>
      </c>
      <c r="I2886" s="1">
        <v>230</v>
      </c>
      <c r="J2886" s="1">
        <v>60</v>
      </c>
      <c r="K2886" s="72" t="s">
        <v>6455</v>
      </c>
      <c r="L2886" s="81"/>
      <c r="M2886" s="78"/>
    </row>
    <row r="2887" spans="1:13">
      <c r="A2887" s="1">
        <v>100017431</v>
      </c>
      <c r="B2887" s="1" t="s">
        <v>1126</v>
      </c>
      <c r="C2887" s="1" t="s">
        <v>1623</v>
      </c>
      <c r="D2887" s="1" t="s">
        <v>5475</v>
      </c>
      <c r="E2887" s="21" t="s">
        <v>1928</v>
      </c>
      <c r="F2887" s="1">
        <v>2</v>
      </c>
      <c r="G2887" s="1">
        <v>2</v>
      </c>
      <c r="H2887" s="1">
        <v>37</v>
      </c>
      <c r="I2887" s="1">
        <v>150</v>
      </c>
      <c r="J2887" s="1">
        <v>40</v>
      </c>
      <c r="K2887" s="72" t="s">
        <v>6455</v>
      </c>
      <c r="L2887" s="81"/>
      <c r="M2887" s="78"/>
    </row>
    <row r="2888" spans="1:13">
      <c r="A2888" s="1">
        <v>100017432</v>
      </c>
      <c r="B2888" s="1" t="s">
        <v>1126</v>
      </c>
      <c r="C2888" s="1" t="s">
        <v>1623</v>
      </c>
      <c r="D2888" s="1" t="s">
        <v>5475</v>
      </c>
      <c r="E2888" s="21" t="s">
        <v>1946</v>
      </c>
      <c r="F2888" s="1">
        <v>1</v>
      </c>
      <c r="G2888" s="1">
        <v>5</v>
      </c>
      <c r="H2888" s="1">
        <v>2245</v>
      </c>
      <c r="I2888" s="1">
        <v>1000</v>
      </c>
      <c r="J2888" s="1">
        <v>250</v>
      </c>
      <c r="K2888" s="72" t="s">
        <v>6455</v>
      </c>
      <c r="L2888" s="81"/>
      <c r="M2888" s="78"/>
    </row>
    <row r="2889" spans="1:13">
      <c r="A2889" s="1">
        <v>100017433</v>
      </c>
      <c r="B2889" s="1" t="s">
        <v>1126</v>
      </c>
      <c r="C2889" s="1" t="s">
        <v>1623</v>
      </c>
      <c r="D2889" s="1" t="s">
        <v>5499</v>
      </c>
      <c r="E2889" s="21" t="s">
        <v>5581</v>
      </c>
      <c r="F2889" s="1">
        <v>10</v>
      </c>
      <c r="G2889" s="1">
        <v>1</v>
      </c>
      <c r="H2889" s="1">
        <v>13</v>
      </c>
      <c r="I2889" s="1">
        <v>100</v>
      </c>
      <c r="J2889" s="1">
        <v>25</v>
      </c>
      <c r="K2889" s="72" t="s">
        <v>6455</v>
      </c>
      <c r="L2889" s="81"/>
      <c r="M2889" s="78"/>
    </row>
    <row r="2890" spans="1:13">
      <c r="A2890" s="1">
        <v>100017433</v>
      </c>
      <c r="B2890" s="1" t="s">
        <v>1126</v>
      </c>
      <c r="C2890" s="1" t="s">
        <v>1623</v>
      </c>
      <c r="D2890" s="1" t="s">
        <v>5499</v>
      </c>
      <c r="E2890" s="21" t="s">
        <v>1951</v>
      </c>
      <c r="F2890" s="1">
        <v>10</v>
      </c>
      <c r="G2890" s="1">
        <v>1</v>
      </c>
      <c r="H2890" s="1">
        <v>10</v>
      </c>
      <c r="I2890" s="1">
        <v>100</v>
      </c>
      <c r="J2890" s="1">
        <v>25</v>
      </c>
      <c r="K2890" s="72" t="s">
        <v>6455</v>
      </c>
      <c r="L2890" s="81"/>
      <c r="M2890" s="78"/>
    </row>
    <row r="2891" spans="1:13">
      <c r="A2891" s="1">
        <v>100017433</v>
      </c>
      <c r="B2891" s="1" t="s">
        <v>1126</v>
      </c>
      <c r="C2891" s="1" t="s">
        <v>1623</v>
      </c>
      <c r="D2891" s="1" t="s">
        <v>5499</v>
      </c>
      <c r="E2891" s="21" t="s">
        <v>5582</v>
      </c>
      <c r="F2891" s="1">
        <v>10</v>
      </c>
      <c r="G2891" s="1">
        <v>1</v>
      </c>
      <c r="H2891" s="1">
        <v>10</v>
      </c>
      <c r="I2891" s="1">
        <v>100</v>
      </c>
      <c r="J2891" s="1">
        <v>25</v>
      </c>
      <c r="K2891" s="72" t="s">
        <v>6455</v>
      </c>
      <c r="L2891" s="81"/>
      <c r="M2891" s="78"/>
    </row>
    <row r="2892" spans="1:13">
      <c r="A2892" s="1">
        <v>100017433</v>
      </c>
      <c r="B2892" s="1" t="s">
        <v>1126</v>
      </c>
      <c r="C2892" s="1" t="s">
        <v>1623</v>
      </c>
      <c r="D2892" s="1" t="s">
        <v>5499</v>
      </c>
      <c r="E2892" s="21" t="s">
        <v>5584</v>
      </c>
      <c r="F2892" s="1">
        <v>10</v>
      </c>
      <c r="G2892" s="1">
        <v>1</v>
      </c>
      <c r="H2892" s="1">
        <v>10</v>
      </c>
      <c r="I2892" s="1">
        <v>100</v>
      </c>
      <c r="J2892" s="1">
        <v>25</v>
      </c>
      <c r="K2892" s="72" t="s">
        <v>6455</v>
      </c>
      <c r="L2892" s="81"/>
      <c r="M2892" s="78"/>
    </row>
    <row r="2893" spans="1:13">
      <c r="A2893" s="1">
        <v>100017433</v>
      </c>
      <c r="B2893" s="1" t="s">
        <v>1126</v>
      </c>
      <c r="C2893" s="1" t="s">
        <v>1623</v>
      </c>
      <c r="D2893" s="1" t="s">
        <v>5499</v>
      </c>
      <c r="E2893" s="21" t="s">
        <v>5585</v>
      </c>
      <c r="F2893" s="1">
        <v>10</v>
      </c>
      <c r="G2893" s="1">
        <v>1</v>
      </c>
      <c r="H2893" s="1">
        <v>10</v>
      </c>
      <c r="I2893" s="1">
        <v>100</v>
      </c>
      <c r="J2893" s="1">
        <v>25</v>
      </c>
      <c r="K2893" s="72" t="s">
        <v>6455</v>
      </c>
      <c r="L2893" s="81"/>
      <c r="M2893" s="78"/>
    </row>
    <row r="2894" spans="1:13">
      <c r="A2894" s="1">
        <v>100017433</v>
      </c>
      <c r="B2894" s="1" t="s">
        <v>1126</v>
      </c>
      <c r="C2894" s="1" t="s">
        <v>1623</v>
      </c>
      <c r="D2894" s="1" t="s">
        <v>5499</v>
      </c>
      <c r="E2894" s="21" t="s">
        <v>5586</v>
      </c>
      <c r="F2894" s="1">
        <v>10</v>
      </c>
      <c r="G2894" s="1">
        <v>3</v>
      </c>
      <c r="H2894" s="1">
        <v>117</v>
      </c>
      <c r="I2894" s="1">
        <v>280</v>
      </c>
      <c r="J2894" s="1">
        <v>70</v>
      </c>
      <c r="K2894" s="72" t="s">
        <v>6455</v>
      </c>
      <c r="L2894" s="81"/>
      <c r="M2894" s="78"/>
    </row>
    <row r="2895" spans="1:13">
      <c r="A2895" s="1">
        <v>100017433</v>
      </c>
      <c r="B2895" s="1" t="s">
        <v>1126</v>
      </c>
      <c r="C2895" s="1" t="s">
        <v>1623</v>
      </c>
      <c r="D2895" s="1" t="s">
        <v>5499</v>
      </c>
      <c r="E2895" s="21" t="s">
        <v>1934</v>
      </c>
      <c r="F2895" s="1">
        <v>10</v>
      </c>
      <c r="G2895" s="1">
        <v>1</v>
      </c>
      <c r="H2895" s="1">
        <v>10</v>
      </c>
      <c r="I2895" s="1">
        <v>100</v>
      </c>
      <c r="J2895" s="1">
        <v>25</v>
      </c>
      <c r="K2895" s="72" t="s">
        <v>6455</v>
      </c>
      <c r="L2895" s="81"/>
      <c r="M2895" s="78"/>
    </row>
    <row r="2896" spans="1:13">
      <c r="A2896" s="1">
        <v>100017433</v>
      </c>
      <c r="B2896" s="1" t="s">
        <v>1126</v>
      </c>
      <c r="C2896" s="1" t="s">
        <v>1623</v>
      </c>
      <c r="D2896" s="1" t="s">
        <v>5499</v>
      </c>
      <c r="E2896" s="21" t="s">
        <v>1959</v>
      </c>
      <c r="F2896" s="1">
        <v>10</v>
      </c>
      <c r="G2896" s="1">
        <v>2</v>
      </c>
      <c r="H2896" s="1">
        <v>20</v>
      </c>
      <c r="I2896" s="1">
        <v>100</v>
      </c>
      <c r="J2896" s="1">
        <v>25</v>
      </c>
      <c r="K2896" s="72" t="s">
        <v>6455</v>
      </c>
      <c r="L2896" s="81"/>
      <c r="M2896" s="78"/>
    </row>
    <row r="2897" spans="1:13">
      <c r="A2897" s="1">
        <v>100017433</v>
      </c>
      <c r="B2897" s="1" t="s">
        <v>1126</v>
      </c>
      <c r="C2897" s="1" t="s">
        <v>1623</v>
      </c>
      <c r="D2897" s="1" t="s">
        <v>5499</v>
      </c>
      <c r="E2897" s="21" t="s">
        <v>5920</v>
      </c>
      <c r="F2897" s="1">
        <v>10</v>
      </c>
      <c r="G2897" s="1">
        <v>1</v>
      </c>
      <c r="H2897" s="1">
        <v>10</v>
      </c>
      <c r="I2897" s="1">
        <v>100</v>
      </c>
      <c r="J2897" s="1">
        <v>25</v>
      </c>
      <c r="K2897" s="72" t="s">
        <v>6455</v>
      </c>
      <c r="L2897" s="81"/>
      <c r="M2897" s="78"/>
    </row>
    <row r="2898" spans="1:13">
      <c r="A2898" s="1">
        <v>100017433</v>
      </c>
      <c r="B2898" s="1" t="s">
        <v>1126</v>
      </c>
      <c r="C2898" s="1" t="s">
        <v>1623</v>
      </c>
      <c r="D2898" s="1" t="s">
        <v>5499</v>
      </c>
      <c r="E2898" s="21" t="s">
        <v>5583</v>
      </c>
      <c r="F2898" s="1">
        <v>10</v>
      </c>
      <c r="G2898" s="1">
        <v>1</v>
      </c>
      <c r="H2898" s="1">
        <v>10</v>
      </c>
      <c r="I2898" s="1">
        <v>100</v>
      </c>
      <c r="J2898" s="1">
        <v>25</v>
      </c>
      <c r="K2898" s="72" t="s">
        <v>6455</v>
      </c>
      <c r="L2898" s="81"/>
      <c r="M2898" s="78"/>
    </row>
    <row r="2899" spans="1:13">
      <c r="A2899" s="1">
        <v>100017434</v>
      </c>
      <c r="B2899" s="1" t="s">
        <v>1126</v>
      </c>
      <c r="C2899" s="1" t="s">
        <v>1628</v>
      </c>
      <c r="D2899" s="1" t="s">
        <v>5485</v>
      </c>
      <c r="E2899" s="21" t="s">
        <v>1987</v>
      </c>
      <c r="F2899" s="1">
        <v>1</v>
      </c>
      <c r="G2899" s="1">
        <v>3</v>
      </c>
      <c r="H2899" s="1">
        <v>164</v>
      </c>
      <c r="I2899" s="1">
        <v>280</v>
      </c>
      <c r="J2899" s="1">
        <v>70</v>
      </c>
      <c r="K2899" s="72" t="s">
        <v>6455</v>
      </c>
      <c r="L2899" s="81"/>
      <c r="M2899" s="78"/>
    </row>
    <row r="2900" spans="1:13">
      <c r="A2900" s="1">
        <v>100017435</v>
      </c>
      <c r="B2900" s="1" t="s">
        <v>1126</v>
      </c>
      <c r="C2900" s="1" t="s">
        <v>1628</v>
      </c>
      <c r="D2900" s="1" t="s">
        <v>5475</v>
      </c>
      <c r="E2900" s="21" t="s">
        <v>1977</v>
      </c>
      <c r="F2900" s="1">
        <v>1</v>
      </c>
      <c r="G2900" s="1">
        <v>3</v>
      </c>
      <c r="H2900" s="1">
        <v>578</v>
      </c>
      <c r="I2900" s="1">
        <v>570</v>
      </c>
      <c r="J2900" s="1">
        <v>140</v>
      </c>
      <c r="K2900" s="72" t="s">
        <v>6455</v>
      </c>
      <c r="L2900" s="81"/>
      <c r="M2900" s="78"/>
    </row>
    <row r="2901" spans="1:13">
      <c r="A2901" s="1">
        <v>100017436</v>
      </c>
      <c r="B2901" s="1" t="s">
        <v>1126</v>
      </c>
      <c r="C2901" s="1" t="s">
        <v>1628</v>
      </c>
      <c r="D2901" s="1" t="s">
        <v>5475</v>
      </c>
      <c r="E2901" s="21" t="s">
        <v>1971</v>
      </c>
      <c r="F2901" s="1">
        <v>3</v>
      </c>
      <c r="G2901" s="1">
        <v>1</v>
      </c>
      <c r="H2901" s="1">
        <v>22</v>
      </c>
      <c r="I2901" s="1">
        <v>100</v>
      </c>
      <c r="J2901" s="1">
        <v>25</v>
      </c>
      <c r="K2901" s="72" t="s">
        <v>6455</v>
      </c>
      <c r="L2901" s="81"/>
      <c r="M2901" s="78"/>
    </row>
    <row r="2902" spans="1:13">
      <c r="A2902" s="1">
        <v>100017436</v>
      </c>
      <c r="B2902" s="1" t="s">
        <v>1126</v>
      </c>
      <c r="C2902" s="1" t="s">
        <v>1628</v>
      </c>
      <c r="D2902" s="1" t="s">
        <v>5475</v>
      </c>
      <c r="E2902" s="21" t="s">
        <v>2321</v>
      </c>
      <c r="F2902" s="1">
        <v>3</v>
      </c>
      <c r="G2902" s="1">
        <v>2</v>
      </c>
      <c r="H2902" s="1">
        <v>69</v>
      </c>
      <c r="I2902" s="1">
        <v>230</v>
      </c>
      <c r="J2902" s="1">
        <v>60</v>
      </c>
      <c r="K2902" s="72" t="s">
        <v>6455</v>
      </c>
      <c r="L2902" s="81"/>
      <c r="M2902" s="78"/>
    </row>
    <row r="2903" spans="1:13">
      <c r="A2903" s="1">
        <v>100017436</v>
      </c>
      <c r="B2903" s="1" t="s">
        <v>1126</v>
      </c>
      <c r="C2903" s="1" t="s">
        <v>1628</v>
      </c>
      <c r="D2903" s="1" t="s">
        <v>5475</v>
      </c>
      <c r="E2903" s="21" t="s">
        <v>1990</v>
      </c>
      <c r="F2903" s="1">
        <v>3</v>
      </c>
      <c r="G2903" s="1">
        <v>1</v>
      </c>
      <c r="H2903" s="1">
        <v>10</v>
      </c>
      <c r="I2903" s="1">
        <v>100</v>
      </c>
      <c r="J2903" s="1">
        <v>25</v>
      </c>
      <c r="K2903" s="72" t="s">
        <v>6455</v>
      </c>
      <c r="L2903" s="81"/>
      <c r="M2903" s="78"/>
    </row>
    <row r="2904" spans="1:13">
      <c r="A2904" s="1">
        <v>100017437</v>
      </c>
      <c r="B2904" s="1" t="s">
        <v>1126</v>
      </c>
      <c r="C2904" s="1" t="s">
        <v>1628</v>
      </c>
      <c r="D2904" s="1" t="s">
        <v>5485</v>
      </c>
      <c r="E2904" s="21" t="s">
        <v>2289</v>
      </c>
      <c r="F2904" s="1">
        <v>2</v>
      </c>
      <c r="G2904" s="1">
        <v>1</v>
      </c>
      <c r="H2904" s="1">
        <v>131</v>
      </c>
      <c r="I2904" s="1">
        <v>280</v>
      </c>
      <c r="J2904" s="1">
        <v>70</v>
      </c>
      <c r="K2904" s="72" t="s">
        <v>6455</v>
      </c>
      <c r="L2904" s="81"/>
      <c r="M2904" s="78"/>
    </row>
    <row r="2905" spans="1:13">
      <c r="A2905" s="1">
        <v>100017437</v>
      </c>
      <c r="B2905" s="1" t="s">
        <v>1126</v>
      </c>
      <c r="C2905" s="1" t="s">
        <v>1628</v>
      </c>
      <c r="D2905" s="1" t="s">
        <v>5485</v>
      </c>
      <c r="E2905" s="21" t="s">
        <v>2309</v>
      </c>
      <c r="F2905" s="1">
        <v>2</v>
      </c>
      <c r="G2905" s="1">
        <v>3</v>
      </c>
      <c r="H2905" s="1">
        <v>292</v>
      </c>
      <c r="I2905" s="1">
        <v>400</v>
      </c>
      <c r="J2905" s="1">
        <v>100</v>
      </c>
      <c r="K2905" s="72" t="s">
        <v>6455</v>
      </c>
      <c r="L2905" s="81"/>
      <c r="M2905" s="78"/>
    </row>
    <row r="2906" spans="1:13">
      <c r="A2906" s="1">
        <v>100017438</v>
      </c>
      <c r="B2906" s="1" t="s">
        <v>1126</v>
      </c>
      <c r="C2906" s="1" t="s">
        <v>1628</v>
      </c>
      <c r="D2906" s="1" t="s">
        <v>5508</v>
      </c>
      <c r="E2906" s="21" t="s">
        <v>1967</v>
      </c>
      <c r="F2906" s="1">
        <v>1</v>
      </c>
      <c r="G2906" s="1">
        <v>2</v>
      </c>
      <c r="H2906" s="1">
        <v>416</v>
      </c>
      <c r="I2906" s="1">
        <v>470</v>
      </c>
      <c r="J2906" s="1">
        <v>120</v>
      </c>
      <c r="K2906" s="72" t="s">
        <v>6455</v>
      </c>
      <c r="L2906" s="81"/>
      <c r="M2906" s="78"/>
    </row>
    <row r="2907" spans="1:13">
      <c r="A2907" s="1">
        <v>100017440</v>
      </c>
      <c r="B2907" s="1" t="s">
        <v>1126</v>
      </c>
      <c r="C2907" s="1" t="s">
        <v>1662</v>
      </c>
      <c r="D2907" s="1" t="s">
        <v>5475</v>
      </c>
      <c r="E2907" s="21" t="s">
        <v>2272</v>
      </c>
      <c r="F2907" s="1">
        <v>1</v>
      </c>
      <c r="G2907" s="1">
        <v>4</v>
      </c>
      <c r="H2907" s="1">
        <v>809</v>
      </c>
      <c r="I2907" s="1">
        <v>740</v>
      </c>
      <c r="J2907" s="1">
        <v>190</v>
      </c>
      <c r="K2907" s="72" t="s">
        <v>6455</v>
      </c>
      <c r="L2907" s="81"/>
      <c r="M2907" s="78"/>
    </row>
    <row r="2908" spans="1:13">
      <c r="A2908" s="1">
        <v>100017441</v>
      </c>
      <c r="B2908" s="1" t="s">
        <v>1126</v>
      </c>
      <c r="C2908" s="1" t="s">
        <v>1631</v>
      </c>
      <c r="D2908" s="1" t="s">
        <v>5475</v>
      </c>
      <c r="E2908" s="21" t="s">
        <v>2336</v>
      </c>
      <c r="F2908" s="1">
        <v>3</v>
      </c>
      <c r="G2908" s="1">
        <v>1</v>
      </c>
      <c r="H2908" s="1">
        <v>10</v>
      </c>
      <c r="I2908" s="1">
        <v>100</v>
      </c>
      <c r="J2908" s="1">
        <v>25</v>
      </c>
      <c r="K2908" s="72" t="s">
        <v>6455</v>
      </c>
      <c r="L2908" s="81"/>
      <c r="M2908" s="78"/>
    </row>
    <row r="2909" spans="1:13">
      <c r="A2909" s="1">
        <v>100017441</v>
      </c>
      <c r="B2909" s="1" t="s">
        <v>1126</v>
      </c>
      <c r="C2909" s="1" t="s">
        <v>1631</v>
      </c>
      <c r="D2909" s="1" t="s">
        <v>5475</v>
      </c>
      <c r="E2909" s="21" t="s">
        <v>2115</v>
      </c>
      <c r="F2909" s="1">
        <v>3</v>
      </c>
      <c r="G2909" s="1">
        <v>1</v>
      </c>
      <c r="H2909" s="1">
        <v>20</v>
      </c>
      <c r="I2909" s="1">
        <v>100</v>
      </c>
      <c r="J2909" s="1">
        <v>25</v>
      </c>
      <c r="K2909" s="72" t="s">
        <v>6455</v>
      </c>
      <c r="L2909" s="81"/>
      <c r="M2909" s="78"/>
    </row>
    <row r="2910" spans="1:13">
      <c r="A2910" s="1">
        <v>100017441</v>
      </c>
      <c r="B2910" s="1" t="s">
        <v>1126</v>
      </c>
      <c r="C2910" s="1" t="s">
        <v>1631</v>
      </c>
      <c r="D2910" s="1" t="s">
        <v>5475</v>
      </c>
      <c r="E2910" s="21" t="s">
        <v>2328</v>
      </c>
      <c r="F2910" s="1">
        <v>3</v>
      </c>
      <c r="G2910" s="1">
        <v>2</v>
      </c>
      <c r="H2910" s="1">
        <v>88</v>
      </c>
      <c r="I2910" s="1">
        <v>230</v>
      </c>
      <c r="J2910" s="1">
        <v>60</v>
      </c>
      <c r="K2910" s="72" t="s">
        <v>6455</v>
      </c>
      <c r="L2910" s="81"/>
      <c r="M2910" s="78"/>
    </row>
    <row r="2911" spans="1:13">
      <c r="A2911" s="1">
        <v>100017442</v>
      </c>
      <c r="B2911" s="1" t="s">
        <v>1126</v>
      </c>
      <c r="C2911" s="1" t="s">
        <v>1631</v>
      </c>
      <c r="D2911" s="1" t="s">
        <v>5499</v>
      </c>
      <c r="E2911" s="21" t="s">
        <v>2317</v>
      </c>
      <c r="F2911" s="1">
        <v>2</v>
      </c>
      <c r="G2911" s="1">
        <v>3</v>
      </c>
      <c r="H2911" s="1">
        <v>171</v>
      </c>
      <c r="I2911" s="1">
        <v>280</v>
      </c>
      <c r="J2911" s="1">
        <v>70</v>
      </c>
      <c r="K2911" s="72" t="s">
        <v>6455</v>
      </c>
      <c r="L2911" s="81"/>
      <c r="M2911" s="78"/>
    </row>
    <row r="2912" spans="1:13">
      <c r="A2912" s="1">
        <v>100017442</v>
      </c>
      <c r="B2912" s="1" t="s">
        <v>1126</v>
      </c>
      <c r="C2912" s="1" t="s">
        <v>1631</v>
      </c>
      <c r="D2912" s="1" t="s">
        <v>5499</v>
      </c>
      <c r="E2912" s="21" t="s">
        <v>2121</v>
      </c>
      <c r="F2912" s="1">
        <v>2</v>
      </c>
      <c r="G2912" s="1">
        <v>2</v>
      </c>
      <c r="H2912" s="1">
        <v>61</v>
      </c>
      <c r="I2912" s="1">
        <v>230</v>
      </c>
      <c r="J2912" s="1">
        <v>60</v>
      </c>
      <c r="K2912" s="72" t="s">
        <v>6455</v>
      </c>
      <c r="L2912" s="81"/>
      <c r="M2912" s="78"/>
    </row>
    <row r="2913" spans="1:13">
      <c r="A2913" s="1">
        <v>100017443</v>
      </c>
      <c r="B2913" s="1" t="s">
        <v>1126</v>
      </c>
      <c r="C2913" s="1" t="s">
        <v>1702</v>
      </c>
      <c r="D2913" s="1" t="s">
        <v>5475</v>
      </c>
      <c r="E2913" s="21" t="s">
        <v>2192</v>
      </c>
      <c r="F2913" s="1">
        <v>2</v>
      </c>
      <c r="G2913" s="1">
        <v>2</v>
      </c>
      <c r="H2913" s="1">
        <v>163</v>
      </c>
      <c r="I2913" s="1">
        <v>280</v>
      </c>
      <c r="J2913" s="1">
        <v>70</v>
      </c>
      <c r="K2913" s="72" t="s">
        <v>6455</v>
      </c>
      <c r="L2913" s="81"/>
      <c r="M2913" s="78"/>
    </row>
    <row r="2914" spans="1:13">
      <c r="A2914" s="1">
        <v>100017443</v>
      </c>
      <c r="B2914" s="1" t="s">
        <v>1126</v>
      </c>
      <c r="C2914" s="1" t="s">
        <v>1702</v>
      </c>
      <c r="D2914" s="1" t="s">
        <v>5475</v>
      </c>
      <c r="E2914" s="21" t="s">
        <v>5580</v>
      </c>
      <c r="F2914" s="1">
        <v>2</v>
      </c>
      <c r="G2914" s="1">
        <v>1</v>
      </c>
      <c r="H2914" s="1">
        <v>13</v>
      </c>
      <c r="I2914" s="1">
        <v>100</v>
      </c>
      <c r="J2914" s="1">
        <v>25</v>
      </c>
      <c r="K2914" s="72" t="s">
        <v>6455</v>
      </c>
      <c r="L2914" s="81"/>
      <c r="M2914" s="78"/>
    </row>
    <row r="2915" spans="1:13">
      <c r="A2915" s="1">
        <v>100017444</v>
      </c>
      <c r="B2915" s="1" t="s">
        <v>2344</v>
      </c>
      <c r="C2915" s="1" t="s">
        <v>2371</v>
      </c>
      <c r="D2915" s="1" t="s">
        <v>5504</v>
      </c>
      <c r="E2915" s="21" t="s">
        <v>2444</v>
      </c>
      <c r="F2915" s="1">
        <v>1</v>
      </c>
      <c r="G2915" s="1">
        <v>3</v>
      </c>
      <c r="H2915" s="1">
        <v>64</v>
      </c>
      <c r="I2915" s="1">
        <v>230</v>
      </c>
      <c r="J2915" s="1">
        <v>60</v>
      </c>
      <c r="K2915" s="72" t="s">
        <v>6455</v>
      </c>
      <c r="L2915" s="81"/>
      <c r="M2915" s="78"/>
    </row>
    <row r="2916" spans="1:13">
      <c r="A2916" s="1">
        <v>100017445</v>
      </c>
      <c r="B2916" s="1" t="s">
        <v>2344</v>
      </c>
      <c r="C2916" s="1" t="s">
        <v>2371</v>
      </c>
      <c r="D2916" s="1" t="s">
        <v>5475</v>
      </c>
      <c r="E2916" s="21" t="s">
        <v>2419</v>
      </c>
      <c r="F2916" s="1">
        <v>3</v>
      </c>
      <c r="G2916" s="1">
        <v>1</v>
      </c>
      <c r="H2916" s="1">
        <v>10</v>
      </c>
      <c r="I2916" s="1">
        <v>100</v>
      </c>
      <c r="J2916" s="1">
        <v>25</v>
      </c>
      <c r="K2916" s="72" t="s">
        <v>6455</v>
      </c>
      <c r="L2916" s="81"/>
      <c r="M2916" s="78"/>
    </row>
    <row r="2917" spans="1:13">
      <c r="A2917" s="1">
        <v>100017445</v>
      </c>
      <c r="B2917" s="1" t="s">
        <v>2344</v>
      </c>
      <c r="C2917" s="1" t="s">
        <v>2371</v>
      </c>
      <c r="D2917" s="1" t="s">
        <v>5475</v>
      </c>
      <c r="E2917" s="21" t="s">
        <v>2383</v>
      </c>
      <c r="F2917" s="1">
        <v>3</v>
      </c>
      <c r="G2917" s="1">
        <v>4</v>
      </c>
      <c r="H2917" s="1">
        <v>113</v>
      </c>
      <c r="I2917" s="1">
        <v>280</v>
      </c>
      <c r="J2917" s="1">
        <v>70</v>
      </c>
      <c r="K2917" s="72" t="s">
        <v>6455</v>
      </c>
      <c r="L2917" s="81"/>
      <c r="M2917" s="78"/>
    </row>
    <row r="2918" spans="1:13">
      <c r="A2918" s="1">
        <v>100017445</v>
      </c>
      <c r="B2918" s="1" t="s">
        <v>2344</v>
      </c>
      <c r="C2918" s="1" t="s">
        <v>2371</v>
      </c>
      <c r="D2918" s="1" t="s">
        <v>5475</v>
      </c>
      <c r="E2918" s="21" t="s">
        <v>2384</v>
      </c>
      <c r="F2918" s="1">
        <v>3</v>
      </c>
      <c r="G2918" s="1">
        <v>1</v>
      </c>
      <c r="H2918" s="1">
        <v>10</v>
      </c>
      <c r="I2918" s="1">
        <v>100</v>
      </c>
      <c r="J2918" s="1">
        <v>25</v>
      </c>
      <c r="K2918" s="72" t="s">
        <v>6455</v>
      </c>
      <c r="L2918" s="81"/>
      <c r="M2918" s="78"/>
    </row>
    <row r="2919" spans="1:13">
      <c r="A2919" s="1">
        <v>100017446</v>
      </c>
      <c r="B2919" s="1" t="s">
        <v>2344</v>
      </c>
      <c r="C2919" s="1" t="s">
        <v>2457</v>
      </c>
      <c r="D2919" s="1" t="s">
        <v>5475</v>
      </c>
      <c r="E2919" s="21" t="s">
        <v>2467</v>
      </c>
      <c r="F2919" s="1">
        <v>4</v>
      </c>
      <c r="G2919" s="1">
        <v>1</v>
      </c>
      <c r="H2919" s="1">
        <v>10</v>
      </c>
      <c r="I2919" s="1">
        <v>100</v>
      </c>
      <c r="J2919" s="1">
        <v>25</v>
      </c>
      <c r="K2919" s="72" t="s">
        <v>6455</v>
      </c>
      <c r="L2919" s="81"/>
      <c r="M2919" s="78"/>
    </row>
    <row r="2920" spans="1:13">
      <c r="A2920" s="1">
        <v>100017446</v>
      </c>
      <c r="B2920" s="1" t="s">
        <v>2344</v>
      </c>
      <c r="C2920" s="1" t="s">
        <v>2457</v>
      </c>
      <c r="D2920" s="1" t="s">
        <v>5475</v>
      </c>
      <c r="E2920" s="21" t="s">
        <v>6037</v>
      </c>
      <c r="F2920" s="1">
        <v>4</v>
      </c>
      <c r="G2920" s="1">
        <v>1</v>
      </c>
      <c r="H2920" s="1">
        <v>39</v>
      </c>
      <c r="I2920" s="1">
        <v>150</v>
      </c>
      <c r="J2920" s="1">
        <v>40</v>
      </c>
      <c r="K2920" s="72" t="s">
        <v>6455</v>
      </c>
      <c r="L2920" s="81"/>
      <c r="M2920" s="78"/>
    </row>
    <row r="2921" spans="1:13">
      <c r="A2921" s="1">
        <v>100017446</v>
      </c>
      <c r="B2921" s="1" t="s">
        <v>2344</v>
      </c>
      <c r="C2921" s="1" t="s">
        <v>2457</v>
      </c>
      <c r="D2921" s="1" t="s">
        <v>5475</v>
      </c>
      <c r="E2921" s="21" t="s">
        <v>2468</v>
      </c>
      <c r="F2921" s="1">
        <v>4</v>
      </c>
      <c r="G2921" s="1">
        <v>2</v>
      </c>
      <c r="H2921" s="1">
        <v>29</v>
      </c>
      <c r="I2921" s="1">
        <v>150</v>
      </c>
      <c r="J2921" s="1">
        <v>40</v>
      </c>
      <c r="K2921" s="72" t="s">
        <v>6455</v>
      </c>
      <c r="L2921" s="81"/>
      <c r="M2921" s="78"/>
    </row>
    <row r="2922" spans="1:13">
      <c r="A2922" s="1">
        <v>100017446</v>
      </c>
      <c r="B2922" s="1" t="s">
        <v>2344</v>
      </c>
      <c r="C2922" s="1" t="s">
        <v>2457</v>
      </c>
      <c r="D2922" s="1" t="s">
        <v>5475</v>
      </c>
      <c r="E2922" s="21" t="s">
        <v>2470</v>
      </c>
      <c r="F2922" s="1">
        <v>4</v>
      </c>
      <c r="G2922" s="1">
        <v>1</v>
      </c>
      <c r="H2922" s="1">
        <v>10</v>
      </c>
      <c r="I2922" s="1">
        <v>100</v>
      </c>
      <c r="J2922" s="1">
        <v>25</v>
      </c>
      <c r="K2922" s="72" t="s">
        <v>6455</v>
      </c>
      <c r="L2922" s="81"/>
      <c r="M2922" s="78"/>
    </row>
    <row r="2923" spans="1:13">
      <c r="A2923" s="1">
        <v>100017447</v>
      </c>
      <c r="B2923" s="1" t="s">
        <v>2344</v>
      </c>
      <c r="C2923" s="1" t="s">
        <v>2457</v>
      </c>
      <c r="D2923" s="1" t="s">
        <v>5473</v>
      </c>
      <c r="E2923" s="21" t="s">
        <v>2475</v>
      </c>
      <c r="F2923" s="1">
        <v>1</v>
      </c>
      <c r="G2923" s="1">
        <v>3</v>
      </c>
      <c r="H2923" s="1">
        <v>894</v>
      </c>
      <c r="I2923" s="1">
        <v>740</v>
      </c>
      <c r="J2923" s="1">
        <v>190</v>
      </c>
      <c r="K2923" s="72" t="s">
        <v>6455</v>
      </c>
      <c r="L2923" s="81"/>
      <c r="M2923" s="78"/>
    </row>
    <row r="2924" spans="1:13">
      <c r="A2924" s="1">
        <v>100017449</v>
      </c>
      <c r="B2924" s="1" t="s">
        <v>2344</v>
      </c>
      <c r="C2924" s="1" t="s">
        <v>2507</v>
      </c>
      <c r="D2924" s="1" t="s">
        <v>5499</v>
      </c>
      <c r="E2924" s="21" t="s">
        <v>2516</v>
      </c>
      <c r="F2924" s="1">
        <v>1</v>
      </c>
      <c r="G2924" s="1">
        <v>3</v>
      </c>
      <c r="H2924" s="1">
        <v>90</v>
      </c>
      <c r="I2924" s="1">
        <v>230</v>
      </c>
      <c r="J2924" s="1">
        <v>60</v>
      </c>
      <c r="K2924" s="72" t="s">
        <v>6455</v>
      </c>
      <c r="L2924" s="81"/>
      <c r="M2924" s="78"/>
    </row>
    <row r="2925" spans="1:13">
      <c r="A2925" s="1">
        <v>100017450</v>
      </c>
      <c r="B2925" s="1" t="s">
        <v>2344</v>
      </c>
      <c r="C2925" s="1" t="s">
        <v>2537</v>
      </c>
      <c r="D2925" s="1" t="s">
        <v>5515</v>
      </c>
      <c r="E2925" s="21" t="s">
        <v>2573</v>
      </c>
      <c r="F2925" s="1">
        <v>1</v>
      </c>
      <c r="G2925" s="1">
        <v>3</v>
      </c>
      <c r="H2925" s="1">
        <v>993</v>
      </c>
      <c r="I2925" s="1">
        <v>740</v>
      </c>
      <c r="J2925" s="1">
        <v>190</v>
      </c>
      <c r="K2925" s="72" t="s">
        <v>6455</v>
      </c>
      <c r="L2925" s="81"/>
      <c r="M2925" s="78"/>
    </row>
    <row r="2926" spans="1:13">
      <c r="A2926" s="1">
        <v>100017451</v>
      </c>
      <c r="B2926" s="1" t="s">
        <v>2344</v>
      </c>
      <c r="C2926" s="1" t="s">
        <v>2537</v>
      </c>
      <c r="D2926" s="1" t="s">
        <v>5475</v>
      </c>
      <c r="E2926" s="21" t="s">
        <v>2563</v>
      </c>
      <c r="F2926" s="1">
        <v>5</v>
      </c>
      <c r="G2926" s="1">
        <v>1</v>
      </c>
      <c r="H2926" s="1">
        <v>25</v>
      </c>
      <c r="I2926" s="1">
        <v>150</v>
      </c>
      <c r="J2926" s="1">
        <v>40</v>
      </c>
      <c r="K2926" s="72" t="s">
        <v>6455</v>
      </c>
      <c r="L2926" s="81"/>
      <c r="M2926" s="78"/>
    </row>
    <row r="2927" spans="1:13">
      <c r="A2927" s="1">
        <v>100017451</v>
      </c>
      <c r="B2927" s="1" t="s">
        <v>2344</v>
      </c>
      <c r="C2927" s="1" t="s">
        <v>2537</v>
      </c>
      <c r="D2927" s="1" t="s">
        <v>5475</v>
      </c>
      <c r="E2927" s="21" t="s">
        <v>5773</v>
      </c>
      <c r="F2927" s="1">
        <v>5</v>
      </c>
      <c r="G2927" s="1">
        <v>1</v>
      </c>
      <c r="H2927" s="1">
        <v>31</v>
      </c>
      <c r="I2927" s="1">
        <v>150</v>
      </c>
      <c r="J2927" s="1">
        <v>40</v>
      </c>
      <c r="K2927" s="72" t="s">
        <v>6455</v>
      </c>
      <c r="L2927" s="81"/>
      <c r="M2927" s="78"/>
    </row>
    <row r="2928" spans="1:13">
      <c r="A2928" s="1">
        <v>100017451</v>
      </c>
      <c r="B2928" s="1" t="s">
        <v>2344</v>
      </c>
      <c r="C2928" s="1" t="s">
        <v>2537</v>
      </c>
      <c r="D2928" s="1" t="s">
        <v>5475</v>
      </c>
      <c r="E2928" s="21" t="s">
        <v>2568</v>
      </c>
      <c r="F2928" s="1">
        <v>5</v>
      </c>
      <c r="G2928" s="1">
        <v>2</v>
      </c>
      <c r="H2928" s="1">
        <v>87</v>
      </c>
      <c r="I2928" s="1">
        <v>230</v>
      </c>
      <c r="J2928" s="1">
        <v>60</v>
      </c>
      <c r="K2928" s="72" t="s">
        <v>6455</v>
      </c>
      <c r="L2928" s="81"/>
      <c r="M2928" s="78"/>
    </row>
    <row r="2929" spans="1:13">
      <c r="A2929" s="1">
        <v>100017451</v>
      </c>
      <c r="B2929" s="1" t="s">
        <v>2344</v>
      </c>
      <c r="C2929" s="1" t="s">
        <v>2537</v>
      </c>
      <c r="D2929" s="1" t="s">
        <v>5475</v>
      </c>
      <c r="E2929" s="21" t="s">
        <v>2576</v>
      </c>
      <c r="F2929" s="1">
        <v>5</v>
      </c>
      <c r="G2929" s="1">
        <v>1</v>
      </c>
      <c r="H2929" s="1">
        <v>34</v>
      </c>
      <c r="I2929" s="1">
        <v>150</v>
      </c>
      <c r="J2929" s="1">
        <v>40</v>
      </c>
      <c r="K2929" s="72" t="s">
        <v>6455</v>
      </c>
      <c r="L2929" s="81"/>
      <c r="M2929" s="78"/>
    </row>
    <row r="2930" spans="1:13">
      <c r="A2930" s="1">
        <v>100017451</v>
      </c>
      <c r="B2930" s="1" t="s">
        <v>2344</v>
      </c>
      <c r="C2930" s="1" t="s">
        <v>2537</v>
      </c>
      <c r="D2930" s="1" t="s">
        <v>5475</v>
      </c>
      <c r="E2930" s="21" t="s">
        <v>2585</v>
      </c>
      <c r="F2930" s="1">
        <v>5</v>
      </c>
      <c r="G2930" s="1">
        <v>1</v>
      </c>
      <c r="H2930" s="1">
        <v>20</v>
      </c>
      <c r="I2930" s="1">
        <v>100</v>
      </c>
      <c r="J2930" s="1">
        <v>25</v>
      </c>
      <c r="K2930" s="72" t="s">
        <v>6455</v>
      </c>
      <c r="L2930" s="81"/>
      <c r="M2930" s="78"/>
    </row>
    <row r="2931" spans="1:13">
      <c r="A2931" s="1">
        <v>100017452</v>
      </c>
      <c r="B2931" s="1" t="s">
        <v>2344</v>
      </c>
      <c r="C2931" s="1" t="s">
        <v>2609</v>
      </c>
      <c r="D2931" s="1" t="s">
        <v>5475</v>
      </c>
      <c r="E2931" s="21" t="s">
        <v>2694</v>
      </c>
      <c r="F2931" s="1">
        <v>1</v>
      </c>
      <c r="G2931" s="1">
        <v>3</v>
      </c>
      <c r="H2931" s="1">
        <v>527</v>
      </c>
      <c r="I2931" s="1">
        <v>570</v>
      </c>
      <c r="J2931" s="1">
        <v>140</v>
      </c>
      <c r="K2931" s="72" t="s">
        <v>6455</v>
      </c>
      <c r="L2931" s="81"/>
      <c r="M2931" s="78"/>
    </row>
    <row r="2932" spans="1:13">
      <c r="A2932" s="1">
        <v>100017453</v>
      </c>
      <c r="B2932" s="1" t="s">
        <v>2344</v>
      </c>
      <c r="C2932" s="1" t="s">
        <v>2609</v>
      </c>
      <c r="D2932" s="1" t="s">
        <v>5475</v>
      </c>
      <c r="E2932" s="21" t="s">
        <v>2631</v>
      </c>
      <c r="F2932" s="1">
        <v>2</v>
      </c>
      <c r="G2932" s="1">
        <v>2</v>
      </c>
      <c r="H2932" s="1">
        <v>1051</v>
      </c>
      <c r="I2932" s="1">
        <v>1000</v>
      </c>
      <c r="J2932" s="1">
        <v>250</v>
      </c>
      <c r="K2932" s="72" t="s">
        <v>6455</v>
      </c>
      <c r="L2932" s="81"/>
      <c r="M2932" s="78"/>
    </row>
    <row r="2933" spans="1:13">
      <c r="A2933" s="1">
        <v>100017453</v>
      </c>
      <c r="B2933" s="1" t="s">
        <v>2344</v>
      </c>
      <c r="C2933" s="1" t="s">
        <v>2609</v>
      </c>
      <c r="D2933" s="1" t="s">
        <v>5475</v>
      </c>
      <c r="E2933" s="21" t="s">
        <v>2681</v>
      </c>
      <c r="F2933" s="1">
        <v>2</v>
      </c>
      <c r="G2933" s="1">
        <v>1</v>
      </c>
      <c r="H2933" s="1">
        <v>44</v>
      </c>
      <c r="I2933" s="1">
        <v>150</v>
      </c>
      <c r="J2933" s="1">
        <v>40</v>
      </c>
      <c r="K2933" s="72" t="s">
        <v>6455</v>
      </c>
      <c r="L2933" s="81"/>
      <c r="M2933" s="78"/>
    </row>
    <row r="2934" spans="1:13">
      <c r="A2934" s="1">
        <v>100017454</v>
      </c>
      <c r="B2934" s="1" t="s">
        <v>2344</v>
      </c>
      <c r="C2934" s="1" t="s">
        <v>2609</v>
      </c>
      <c r="D2934" s="1" t="s">
        <v>5485</v>
      </c>
      <c r="E2934" s="21" t="s">
        <v>2660</v>
      </c>
      <c r="F2934" s="1">
        <v>1</v>
      </c>
      <c r="G2934" s="1">
        <v>3</v>
      </c>
      <c r="H2934" s="1">
        <v>198</v>
      </c>
      <c r="I2934" s="1">
        <v>280</v>
      </c>
      <c r="J2934" s="1">
        <v>70</v>
      </c>
      <c r="K2934" s="72" t="s">
        <v>6455</v>
      </c>
      <c r="L2934" s="81"/>
      <c r="M2934" s="78"/>
    </row>
    <row r="2935" spans="1:13">
      <c r="A2935" s="1">
        <v>100017455</v>
      </c>
      <c r="B2935" s="1" t="s">
        <v>2344</v>
      </c>
      <c r="C2935" s="1" t="s">
        <v>2609</v>
      </c>
      <c r="D2935" s="1" t="s">
        <v>5515</v>
      </c>
      <c r="E2935" s="21" t="s">
        <v>2633</v>
      </c>
      <c r="F2935" s="1">
        <v>6</v>
      </c>
      <c r="G2935" s="1">
        <v>1</v>
      </c>
      <c r="H2935" s="1">
        <v>96</v>
      </c>
      <c r="I2935" s="1">
        <v>230</v>
      </c>
      <c r="J2935" s="1">
        <v>60</v>
      </c>
      <c r="K2935" s="72" t="s">
        <v>6455</v>
      </c>
      <c r="L2935" s="81"/>
      <c r="M2935" s="78"/>
    </row>
    <row r="2936" spans="1:13">
      <c r="A2936" s="1">
        <v>100017455</v>
      </c>
      <c r="B2936" s="1" t="s">
        <v>2344</v>
      </c>
      <c r="C2936" s="1" t="s">
        <v>2609</v>
      </c>
      <c r="D2936" s="1" t="s">
        <v>5515</v>
      </c>
      <c r="E2936" s="21" t="s">
        <v>2636</v>
      </c>
      <c r="F2936" s="1">
        <v>6</v>
      </c>
      <c r="G2936" s="1">
        <v>1</v>
      </c>
      <c r="H2936" s="1">
        <v>66</v>
      </c>
      <c r="I2936" s="1">
        <v>230</v>
      </c>
      <c r="J2936" s="1">
        <v>60</v>
      </c>
      <c r="K2936" s="72" t="s">
        <v>6455</v>
      </c>
      <c r="L2936" s="81"/>
      <c r="M2936" s="78"/>
    </row>
    <row r="2937" spans="1:13">
      <c r="A2937" s="1">
        <v>100017455</v>
      </c>
      <c r="B2937" s="1" t="s">
        <v>2344</v>
      </c>
      <c r="C2937" s="1" t="s">
        <v>2609</v>
      </c>
      <c r="D2937" s="1" t="s">
        <v>5515</v>
      </c>
      <c r="E2937" s="21" t="s">
        <v>2646</v>
      </c>
      <c r="F2937" s="1">
        <v>6</v>
      </c>
      <c r="G2937" s="1">
        <v>1</v>
      </c>
      <c r="H2937" s="1">
        <v>52</v>
      </c>
      <c r="I2937" s="1">
        <v>150</v>
      </c>
      <c r="J2937" s="1">
        <v>40</v>
      </c>
      <c r="K2937" s="72" t="s">
        <v>6455</v>
      </c>
      <c r="L2937" s="81"/>
      <c r="M2937" s="78"/>
    </row>
    <row r="2938" spans="1:13">
      <c r="A2938" s="1">
        <v>100017455</v>
      </c>
      <c r="B2938" s="1" t="s">
        <v>2344</v>
      </c>
      <c r="C2938" s="1" t="s">
        <v>2609</v>
      </c>
      <c r="D2938" s="1" t="s">
        <v>5515</v>
      </c>
      <c r="E2938" s="21" t="s">
        <v>2647</v>
      </c>
      <c r="F2938" s="1">
        <v>6</v>
      </c>
      <c r="G2938" s="1">
        <v>1</v>
      </c>
      <c r="H2938" s="1">
        <v>69</v>
      </c>
      <c r="I2938" s="1">
        <v>230</v>
      </c>
      <c r="J2938" s="1">
        <v>60</v>
      </c>
      <c r="K2938" s="72" t="s">
        <v>6455</v>
      </c>
      <c r="L2938" s="81"/>
      <c r="M2938" s="78"/>
    </row>
    <row r="2939" spans="1:13">
      <c r="A2939" s="1">
        <v>100017455</v>
      </c>
      <c r="B2939" s="1" t="s">
        <v>2344</v>
      </c>
      <c r="C2939" s="1" t="s">
        <v>2609</v>
      </c>
      <c r="D2939" s="1" t="s">
        <v>5515</v>
      </c>
      <c r="E2939" s="21" t="s">
        <v>5689</v>
      </c>
      <c r="F2939" s="1">
        <v>6</v>
      </c>
      <c r="G2939" s="1">
        <v>1</v>
      </c>
      <c r="H2939" s="1">
        <v>58</v>
      </c>
      <c r="I2939" s="1">
        <v>230</v>
      </c>
      <c r="J2939" s="1">
        <v>60</v>
      </c>
      <c r="K2939" s="72" t="s">
        <v>6455</v>
      </c>
      <c r="L2939" s="81"/>
      <c r="M2939" s="78"/>
    </row>
    <row r="2940" spans="1:13">
      <c r="A2940" s="1">
        <v>100017455</v>
      </c>
      <c r="B2940" s="1" t="s">
        <v>2344</v>
      </c>
      <c r="C2940" s="1" t="s">
        <v>2609</v>
      </c>
      <c r="D2940" s="1" t="s">
        <v>5515</v>
      </c>
      <c r="E2940" s="21" t="s">
        <v>2649</v>
      </c>
      <c r="F2940" s="1">
        <v>6</v>
      </c>
      <c r="G2940" s="1">
        <v>3</v>
      </c>
      <c r="H2940" s="1">
        <v>424</v>
      </c>
      <c r="I2940" s="1">
        <v>470</v>
      </c>
      <c r="J2940" s="1">
        <v>120</v>
      </c>
      <c r="K2940" s="72" t="s">
        <v>6455</v>
      </c>
      <c r="L2940" s="81"/>
      <c r="M2940" s="78"/>
    </row>
    <row r="2941" spans="1:13">
      <c r="A2941" s="1">
        <v>100017456</v>
      </c>
      <c r="B2941" s="1" t="s">
        <v>2344</v>
      </c>
      <c r="C2941" s="1" t="s">
        <v>2698</v>
      </c>
      <c r="D2941" s="1" t="s">
        <v>5499</v>
      </c>
      <c r="E2941" s="21" t="s">
        <v>2726</v>
      </c>
      <c r="F2941" s="1">
        <v>3</v>
      </c>
      <c r="G2941" s="1">
        <v>1</v>
      </c>
      <c r="H2941" s="1">
        <v>12</v>
      </c>
      <c r="I2941" s="1">
        <v>100</v>
      </c>
      <c r="J2941" s="1">
        <v>25</v>
      </c>
      <c r="K2941" s="72" t="s">
        <v>6455</v>
      </c>
      <c r="L2941" s="81"/>
      <c r="M2941" s="78"/>
    </row>
    <row r="2942" spans="1:13">
      <c r="A2942" s="1">
        <v>100017456</v>
      </c>
      <c r="B2942" s="1" t="s">
        <v>2344</v>
      </c>
      <c r="C2942" s="1" t="s">
        <v>2698</v>
      </c>
      <c r="D2942" s="1" t="s">
        <v>5499</v>
      </c>
      <c r="E2942" s="21" t="s">
        <v>2865</v>
      </c>
      <c r="F2942" s="1">
        <v>3</v>
      </c>
      <c r="G2942" s="1">
        <v>1</v>
      </c>
      <c r="H2942" s="1">
        <v>10</v>
      </c>
      <c r="I2942" s="1">
        <v>100</v>
      </c>
      <c r="J2942" s="1">
        <v>25</v>
      </c>
      <c r="K2942" s="72" t="s">
        <v>6455</v>
      </c>
      <c r="L2942" s="81"/>
      <c r="M2942" s="78"/>
    </row>
    <row r="2943" spans="1:13">
      <c r="A2943" s="1">
        <v>100017456</v>
      </c>
      <c r="B2943" s="1" t="s">
        <v>2344</v>
      </c>
      <c r="C2943" s="1" t="s">
        <v>2698</v>
      </c>
      <c r="D2943" s="1" t="s">
        <v>5499</v>
      </c>
      <c r="E2943" s="21" t="s">
        <v>6055</v>
      </c>
      <c r="F2943" s="1">
        <v>3</v>
      </c>
      <c r="G2943" s="1">
        <v>4</v>
      </c>
      <c r="H2943" s="1">
        <v>239</v>
      </c>
      <c r="I2943" s="1">
        <v>400</v>
      </c>
      <c r="J2943" s="1">
        <v>100</v>
      </c>
      <c r="K2943" s="72" t="s">
        <v>6455</v>
      </c>
      <c r="L2943" s="81"/>
      <c r="M2943" s="78"/>
    </row>
    <row r="2944" spans="1:13">
      <c r="A2944" s="1">
        <v>100017457</v>
      </c>
      <c r="B2944" s="1" t="s">
        <v>2344</v>
      </c>
      <c r="C2944" s="1" t="s">
        <v>2698</v>
      </c>
      <c r="D2944" s="1" t="s">
        <v>5516</v>
      </c>
      <c r="E2944" s="21" t="s">
        <v>2729</v>
      </c>
      <c r="F2944" s="1">
        <v>1</v>
      </c>
      <c r="G2944" s="1">
        <v>3</v>
      </c>
      <c r="H2944" s="1">
        <v>848</v>
      </c>
      <c r="I2944" s="1">
        <v>740</v>
      </c>
      <c r="J2944" s="1">
        <v>190</v>
      </c>
      <c r="K2944" s="72" t="s">
        <v>6455</v>
      </c>
      <c r="L2944" s="81"/>
      <c r="M2944" s="78"/>
    </row>
    <row r="2945" spans="1:13">
      <c r="A2945" s="1">
        <v>100017458</v>
      </c>
      <c r="B2945" s="1" t="s">
        <v>2344</v>
      </c>
      <c r="C2945" s="1" t="s">
        <v>2472</v>
      </c>
      <c r="D2945" s="1" t="s">
        <v>5475</v>
      </c>
      <c r="E2945" s="21" t="s">
        <v>2799</v>
      </c>
      <c r="F2945" s="1">
        <v>4</v>
      </c>
      <c r="G2945" s="1">
        <v>2</v>
      </c>
      <c r="H2945" s="1">
        <v>172</v>
      </c>
      <c r="I2945" s="1">
        <v>280</v>
      </c>
      <c r="J2945" s="1">
        <v>70</v>
      </c>
      <c r="K2945" s="72" t="s">
        <v>6455</v>
      </c>
      <c r="L2945" s="81"/>
      <c r="M2945" s="78"/>
    </row>
    <row r="2946" spans="1:13">
      <c r="A2946" s="1">
        <v>100017458</v>
      </c>
      <c r="B2946" s="1" t="s">
        <v>2344</v>
      </c>
      <c r="C2946" s="1" t="s">
        <v>2472</v>
      </c>
      <c r="D2946" s="1" t="s">
        <v>5475</v>
      </c>
      <c r="E2946" s="21" t="s">
        <v>2805</v>
      </c>
      <c r="F2946" s="1">
        <v>4</v>
      </c>
      <c r="G2946" s="1">
        <v>1</v>
      </c>
      <c r="H2946" s="1">
        <v>10</v>
      </c>
      <c r="I2946" s="1">
        <v>100</v>
      </c>
      <c r="J2946" s="1">
        <v>25</v>
      </c>
      <c r="K2946" s="72" t="s">
        <v>6455</v>
      </c>
      <c r="L2946" s="81"/>
      <c r="M2946" s="78"/>
    </row>
    <row r="2947" spans="1:13">
      <c r="A2947" s="1">
        <v>100017458</v>
      </c>
      <c r="B2947" s="1" t="s">
        <v>2344</v>
      </c>
      <c r="C2947" s="1" t="s">
        <v>2472</v>
      </c>
      <c r="D2947" s="1" t="s">
        <v>5475</v>
      </c>
      <c r="E2947" s="21" t="s">
        <v>2787</v>
      </c>
      <c r="F2947" s="1">
        <v>4</v>
      </c>
      <c r="G2947" s="1">
        <v>1</v>
      </c>
      <c r="H2947" s="1">
        <v>10</v>
      </c>
      <c r="I2947" s="1">
        <v>100</v>
      </c>
      <c r="J2947" s="1">
        <v>25</v>
      </c>
      <c r="K2947" s="72" t="s">
        <v>6455</v>
      </c>
      <c r="L2947" s="81"/>
      <c r="M2947" s="78"/>
    </row>
    <row r="2948" spans="1:13">
      <c r="A2948" s="1">
        <v>100017458</v>
      </c>
      <c r="B2948" s="1" t="s">
        <v>2344</v>
      </c>
      <c r="C2948" s="1" t="s">
        <v>2472</v>
      </c>
      <c r="D2948" s="1" t="s">
        <v>5475</v>
      </c>
      <c r="E2948" s="21" t="s">
        <v>2816</v>
      </c>
      <c r="F2948" s="1">
        <v>4</v>
      </c>
      <c r="G2948" s="1">
        <v>1</v>
      </c>
      <c r="H2948" s="1">
        <v>10</v>
      </c>
      <c r="I2948" s="1">
        <v>100</v>
      </c>
      <c r="J2948" s="1">
        <v>25</v>
      </c>
      <c r="K2948" s="72" t="s">
        <v>6455</v>
      </c>
      <c r="L2948" s="81"/>
      <c r="M2948" s="78"/>
    </row>
    <row r="2949" spans="1:13">
      <c r="A2949" s="1">
        <v>100017459</v>
      </c>
      <c r="B2949" s="1" t="s">
        <v>2344</v>
      </c>
      <c r="C2949" s="1" t="s">
        <v>2472</v>
      </c>
      <c r="D2949" s="1" t="s">
        <v>5475</v>
      </c>
      <c r="E2949" s="21" t="s">
        <v>2809</v>
      </c>
      <c r="F2949" s="1">
        <v>1</v>
      </c>
      <c r="G2949" s="1">
        <v>3</v>
      </c>
      <c r="H2949" s="1">
        <v>790</v>
      </c>
      <c r="I2949" s="1">
        <v>740</v>
      </c>
      <c r="J2949" s="1">
        <v>190</v>
      </c>
      <c r="K2949" s="72" t="s">
        <v>6455</v>
      </c>
      <c r="L2949" s="81"/>
      <c r="M2949" s="78"/>
    </row>
    <row r="2950" spans="1:13">
      <c r="A2950" s="1">
        <v>100017461</v>
      </c>
      <c r="B2950" s="1" t="s">
        <v>2344</v>
      </c>
      <c r="C2950" s="1" t="s">
        <v>2826</v>
      </c>
      <c r="D2950" s="1" t="s">
        <v>5475</v>
      </c>
      <c r="E2950" s="21" t="s">
        <v>2835</v>
      </c>
      <c r="F2950" s="1">
        <v>2</v>
      </c>
      <c r="G2950" s="1">
        <v>2</v>
      </c>
      <c r="H2950" s="1">
        <v>295</v>
      </c>
      <c r="I2950" s="1">
        <v>400</v>
      </c>
      <c r="J2950" s="1">
        <v>100</v>
      </c>
      <c r="K2950" s="72" t="s">
        <v>6455</v>
      </c>
      <c r="L2950" s="81"/>
      <c r="M2950" s="78"/>
    </row>
    <row r="2951" spans="1:13">
      <c r="A2951" s="1">
        <v>100017461</v>
      </c>
      <c r="B2951" s="1" t="s">
        <v>2344</v>
      </c>
      <c r="C2951" s="1" t="s">
        <v>2826</v>
      </c>
      <c r="D2951" s="1" t="s">
        <v>5475</v>
      </c>
      <c r="E2951" s="21" t="s">
        <v>5517</v>
      </c>
      <c r="F2951" s="1">
        <v>2</v>
      </c>
      <c r="G2951" s="1">
        <v>2</v>
      </c>
      <c r="H2951" s="1">
        <v>710</v>
      </c>
      <c r="I2951" s="1">
        <v>740</v>
      </c>
      <c r="J2951" s="1">
        <v>190</v>
      </c>
      <c r="K2951" s="72" t="s">
        <v>6455</v>
      </c>
      <c r="L2951" s="81"/>
      <c r="M2951" s="78"/>
    </row>
    <row r="2952" spans="1:13">
      <c r="A2952" s="1">
        <v>100017462</v>
      </c>
      <c r="B2952" s="1" t="s">
        <v>2344</v>
      </c>
      <c r="C2952" s="1" t="s">
        <v>2840</v>
      </c>
      <c r="D2952" s="1" t="s">
        <v>5475</v>
      </c>
      <c r="E2952" s="21" t="s">
        <v>2850</v>
      </c>
      <c r="F2952" s="1">
        <v>1</v>
      </c>
      <c r="G2952" s="1">
        <v>3</v>
      </c>
      <c r="H2952" s="1">
        <v>611</v>
      </c>
      <c r="I2952" s="1">
        <v>570</v>
      </c>
      <c r="J2952" s="1">
        <v>140</v>
      </c>
      <c r="K2952" s="72" t="s">
        <v>6455</v>
      </c>
      <c r="L2952" s="81"/>
      <c r="M2952" s="78"/>
    </row>
    <row r="2953" spans="1:13">
      <c r="A2953" s="1">
        <v>100017464</v>
      </c>
      <c r="B2953" s="1" t="s">
        <v>2344</v>
      </c>
      <c r="C2953" s="1" t="s">
        <v>2885</v>
      </c>
      <c r="D2953" s="1" t="s">
        <v>5499</v>
      </c>
      <c r="E2953" s="21" t="s">
        <v>2967</v>
      </c>
      <c r="F2953" s="1">
        <v>1</v>
      </c>
      <c r="G2953" s="1">
        <v>4</v>
      </c>
      <c r="H2953" s="1">
        <v>261</v>
      </c>
      <c r="I2953" s="1">
        <v>400</v>
      </c>
      <c r="J2953" s="1">
        <v>100</v>
      </c>
      <c r="K2953" s="72" t="s">
        <v>6455</v>
      </c>
      <c r="L2953" s="81"/>
      <c r="M2953" s="78"/>
    </row>
    <row r="2954" spans="1:13">
      <c r="A2954" s="1">
        <v>100017465</v>
      </c>
      <c r="B2954" s="1" t="s">
        <v>2344</v>
      </c>
      <c r="C2954" s="1" t="s">
        <v>2885</v>
      </c>
      <c r="D2954" s="1" t="s">
        <v>5475</v>
      </c>
      <c r="E2954" s="21" t="s">
        <v>2884</v>
      </c>
      <c r="F2954" s="1">
        <v>1</v>
      </c>
      <c r="G2954" s="1">
        <v>2</v>
      </c>
      <c r="H2954" s="1">
        <v>393</v>
      </c>
      <c r="I2954" s="1">
        <v>470</v>
      </c>
      <c r="J2954" s="1">
        <v>120</v>
      </c>
      <c r="K2954" s="72" t="s">
        <v>6455</v>
      </c>
      <c r="L2954" s="81"/>
      <c r="M2954" s="78"/>
    </row>
    <row r="2955" spans="1:13">
      <c r="A2955" s="1">
        <v>100017466</v>
      </c>
      <c r="B2955" s="1" t="s">
        <v>2344</v>
      </c>
      <c r="C2955" s="1" t="s">
        <v>2885</v>
      </c>
      <c r="D2955" s="1" t="s">
        <v>5508</v>
      </c>
      <c r="E2955" s="21" t="s">
        <v>2932</v>
      </c>
      <c r="F2955" s="1">
        <v>1</v>
      </c>
      <c r="G2955" s="1">
        <v>2</v>
      </c>
      <c r="H2955" s="1">
        <v>596</v>
      </c>
      <c r="I2955" s="1">
        <v>570</v>
      </c>
      <c r="J2955" s="1">
        <v>140</v>
      </c>
      <c r="K2955" s="72" t="s">
        <v>6455</v>
      </c>
      <c r="L2955" s="81"/>
      <c r="M2955" s="78"/>
    </row>
    <row r="2956" spans="1:13">
      <c r="A2956" s="1">
        <v>100017467</v>
      </c>
      <c r="B2956" s="1" t="s">
        <v>2344</v>
      </c>
      <c r="C2956" s="1" t="s">
        <v>2885</v>
      </c>
      <c r="D2956" s="1" t="s">
        <v>5518</v>
      </c>
      <c r="E2956" s="21" t="s">
        <v>2996</v>
      </c>
      <c r="F2956" s="1">
        <v>1</v>
      </c>
      <c r="G2956" s="1">
        <v>3</v>
      </c>
      <c r="H2956" s="1">
        <v>763</v>
      </c>
      <c r="I2956" s="1">
        <v>740</v>
      </c>
      <c r="J2956" s="1">
        <v>190</v>
      </c>
      <c r="K2956" s="72" t="s">
        <v>6455</v>
      </c>
      <c r="L2956" s="81"/>
      <c r="M2956" s="78"/>
    </row>
    <row r="2957" spans="1:13">
      <c r="A2957" s="1">
        <v>100017468</v>
      </c>
      <c r="B2957" s="1" t="s">
        <v>2344</v>
      </c>
      <c r="C2957" s="1" t="s">
        <v>2885</v>
      </c>
      <c r="D2957" s="1" t="s">
        <v>5475</v>
      </c>
      <c r="E2957" s="21" t="s">
        <v>2985</v>
      </c>
      <c r="F2957" s="1">
        <v>1</v>
      </c>
      <c r="G2957" s="1">
        <v>3</v>
      </c>
      <c r="H2957" s="1">
        <v>567</v>
      </c>
      <c r="I2957" s="1">
        <v>570</v>
      </c>
      <c r="J2957" s="1">
        <v>140</v>
      </c>
      <c r="K2957" s="72" t="s">
        <v>6455</v>
      </c>
      <c r="L2957" s="81"/>
      <c r="M2957" s="78"/>
    </row>
    <row r="2958" spans="1:13">
      <c r="A2958" s="1">
        <v>100017469</v>
      </c>
      <c r="B2958" s="1" t="s">
        <v>2344</v>
      </c>
      <c r="C2958" s="1" t="s">
        <v>2885</v>
      </c>
      <c r="D2958" s="1" t="s">
        <v>5475</v>
      </c>
      <c r="E2958" s="21" t="s">
        <v>2979</v>
      </c>
      <c r="F2958" s="1">
        <v>3</v>
      </c>
      <c r="G2958" s="1">
        <v>2</v>
      </c>
      <c r="H2958" s="1">
        <v>63</v>
      </c>
      <c r="I2958" s="1">
        <v>230</v>
      </c>
      <c r="J2958" s="1">
        <v>60</v>
      </c>
      <c r="K2958" s="72" t="s">
        <v>6455</v>
      </c>
      <c r="L2958" s="81"/>
      <c r="M2958" s="78"/>
    </row>
    <row r="2959" spans="1:13">
      <c r="A2959" s="1">
        <v>100017469</v>
      </c>
      <c r="B2959" s="1" t="s">
        <v>2344</v>
      </c>
      <c r="C2959" s="1" t="s">
        <v>2885</v>
      </c>
      <c r="D2959" s="1" t="s">
        <v>5475</v>
      </c>
      <c r="E2959" s="21" t="s">
        <v>2993</v>
      </c>
      <c r="F2959" s="1">
        <v>3</v>
      </c>
      <c r="G2959" s="1">
        <v>1</v>
      </c>
      <c r="H2959" s="1">
        <v>18</v>
      </c>
      <c r="I2959" s="1">
        <v>100</v>
      </c>
      <c r="J2959" s="1">
        <v>25</v>
      </c>
      <c r="K2959" s="72" t="s">
        <v>6455</v>
      </c>
      <c r="L2959" s="81"/>
      <c r="M2959" s="78"/>
    </row>
    <row r="2960" spans="1:13">
      <c r="A2960" s="1">
        <v>100017469</v>
      </c>
      <c r="B2960" s="1" t="s">
        <v>2344</v>
      </c>
      <c r="C2960" s="1" t="s">
        <v>2885</v>
      </c>
      <c r="D2960" s="1" t="s">
        <v>5475</v>
      </c>
      <c r="E2960" s="21" t="s">
        <v>3024</v>
      </c>
      <c r="F2960" s="1">
        <v>3</v>
      </c>
      <c r="G2960" s="1">
        <v>1</v>
      </c>
      <c r="H2960" s="1">
        <v>17</v>
      </c>
      <c r="I2960" s="1">
        <v>100</v>
      </c>
      <c r="J2960" s="1">
        <v>25</v>
      </c>
      <c r="K2960" s="72" t="s">
        <v>6455</v>
      </c>
      <c r="L2960" s="81"/>
      <c r="M2960" s="78"/>
    </row>
    <row r="2961" spans="1:13">
      <c r="A2961" s="1">
        <v>100017471</v>
      </c>
      <c r="B2961" s="1" t="s">
        <v>1138</v>
      </c>
      <c r="C2961" s="1" t="s">
        <v>3032</v>
      </c>
      <c r="D2961" s="1" t="s">
        <v>5475</v>
      </c>
      <c r="E2961" s="21" t="s">
        <v>3081</v>
      </c>
      <c r="F2961" s="1">
        <v>2</v>
      </c>
      <c r="G2961" s="1">
        <v>3</v>
      </c>
      <c r="H2961" s="1">
        <v>1200</v>
      </c>
      <c r="I2961" s="1">
        <v>1000</v>
      </c>
      <c r="J2961" s="1">
        <v>250</v>
      </c>
      <c r="K2961" s="72" t="s">
        <v>6455</v>
      </c>
      <c r="L2961" s="81"/>
      <c r="M2961" s="78"/>
    </row>
    <row r="2962" spans="1:13">
      <c r="A2962" s="1">
        <v>100017471</v>
      </c>
      <c r="B2962" s="1" t="s">
        <v>1138</v>
      </c>
      <c r="C2962" s="1" t="s">
        <v>3032</v>
      </c>
      <c r="D2962" s="1" t="s">
        <v>5475</v>
      </c>
      <c r="E2962" s="21" t="s">
        <v>3089</v>
      </c>
      <c r="F2962" s="1">
        <v>2</v>
      </c>
      <c r="G2962" s="1">
        <v>1</v>
      </c>
      <c r="H2962" s="1">
        <v>243</v>
      </c>
      <c r="I2962" s="1">
        <v>400</v>
      </c>
      <c r="J2962" s="1">
        <v>100</v>
      </c>
      <c r="K2962" s="72" t="s">
        <v>6455</v>
      </c>
      <c r="L2962" s="81"/>
      <c r="M2962" s="78"/>
    </row>
    <row r="2963" spans="1:13">
      <c r="A2963" s="1">
        <v>100017472</v>
      </c>
      <c r="B2963" s="1" t="s">
        <v>1138</v>
      </c>
      <c r="C2963" s="1" t="s">
        <v>3032</v>
      </c>
      <c r="D2963" s="1" t="s">
        <v>5475</v>
      </c>
      <c r="E2963" s="21" t="s">
        <v>3057</v>
      </c>
      <c r="F2963" s="1">
        <v>2</v>
      </c>
      <c r="G2963" s="1">
        <v>3</v>
      </c>
      <c r="H2963" s="1">
        <v>741</v>
      </c>
      <c r="I2963" s="1">
        <v>740</v>
      </c>
      <c r="J2963" s="1">
        <v>190</v>
      </c>
      <c r="K2963" s="72" t="s">
        <v>6455</v>
      </c>
      <c r="L2963" s="81"/>
      <c r="M2963" s="78"/>
    </row>
    <row r="2964" spans="1:13">
      <c r="A2964" s="1">
        <v>100017472</v>
      </c>
      <c r="B2964" s="1" t="s">
        <v>1138</v>
      </c>
      <c r="C2964" s="1" t="s">
        <v>3032</v>
      </c>
      <c r="D2964" s="1" t="s">
        <v>5475</v>
      </c>
      <c r="E2964" s="21" t="s">
        <v>5450</v>
      </c>
      <c r="F2964" s="1">
        <v>2</v>
      </c>
      <c r="G2964" s="1">
        <v>1</v>
      </c>
      <c r="H2964" s="1">
        <v>15</v>
      </c>
      <c r="I2964" s="1">
        <v>100</v>
      </c>
      <c r="J2964" s="1">
        <v>25</v>
      </c>
      <c r="K2964" s="72" t="s">
        <v>6455</v>
      </c>
      <c r="L2964" s="81"/>
      <c r="M2964" s="78"/>
    </row>
    <row r="2965" spans="1:13">
      <c r="A2965" s="1">
        <v>100017473</v>
      </c>
      <c r="B2965" s="1" t="s">
        <v>1138</v>
      </c>
      <c r="C2965" s="1" t="s">
        <v>3128</v>
      </c>
      <c r="D2965" s="1" t="s">
        <v>5519</v>
      </c>
      <c r="E2965" s="21" t="s">
        <v>3136</v>
      </c>
      <c r="F2965" s="1">
        <v>1</v>
      </c>
      <c r="G2965" s="1">
        <v>3</v>
      </c>
      <c r="H2965" s="1">
        <v>289</v>
      </c>
      <c r="I2965" s="1">
        <v>400</v>
      </c>
      <c r="J2965" s="1">
        <v>100</v>
      </c>
      <c r="K2965" s="72" t="s">
        <v>6455</v>
      </c>
      <c r="L2965" s="81"/>
      <c r="M2965" s="78"/>
    </row>
    <row r="2966" spans="1:13">
      <c r="A2966" s="1">
        <v>100017474</v>
      </c>
      <c r="B2966" s="1" t="s">
        <v>1138</v>
      </c>
      <c r="C2966" s="1" t="s">
        <v>3155</v>
      </c>
      <c r="D2966" s="1" t="s">
        <v>5475</v>
      </c>
      <c r="E2966" s="21" t="s">
        <v>3186</v>
      </c>
      <c r="F2966" s="1">
        <v>1</v>
      </c>
      <c r="G2966" s="1">
        <v>2</v>
      </c>
      <c r="H2966" s="1">
        <v>506</v>
      </c>
      <c r="I2966" s="1">
        <v>570</v>
      </c>
      <c r="J2966" s="1">
        <v>140</v>
      </c>
      <c r="K2966" s="72" t="s">
        <v>6455</v>
      </c>
      <c r="L2966" s="81"/>
      <c r="M2966" s="78"/>
    </row>
    <row r="2967" spans="1:13">
      <c r="A2967" s="1">
        <v>100017475</v>
      </c>
      <c r="B2967" s="1" t="s">
        <v>1138</v>
      </c>
      <c r="C2967" s="1" t="s">
        <v>3205</v>
      </c>
      <c r="D2967" s="1" t="s">
        <v>5475</v>
      </c>
      <c r="E2967" s="21" t="s">
        <v>3214</v>
      </c>
      <c r="F2967" s="1">
        <v>1</v>
      </c>
      <c r="G2967" s="1">
        <v>3</v>
      </c>
      <c r="H2967" s="1">
        <v>225</v>
      </c>
      <c r="I2967" s="1">
        <v>400</v>
      </c>
      <c r="J2967" s="1">
        <v>100</v>
      </c>
      <c r="K2967" s="72" t="s">
        <v>6455</v>
      </c>
      <c r="L2967" s="81"/>
      <c r="M2967" s="78"/>
    </row>
    <row r="2968" spans="1:13">
      <c r="A2968" s="1">
        <v>100017476</v>
      </c>
      <c r="B2968" s="1" t="s">
        <v>1138</v>
      </c>
      <c r="C2968" s="1" t="s">
        <v>3231</v>
      </c>
      <c r="D2968" s="1" t="s">
        <v>5475</v>
      </c>
      <c r="E2968" s="21" t="s">
        <v>3237</v>
      </c>
      <c r="F2968" s="1">
        <v>1</v>
      </c>
      <c r="G2968" s="1">
        <v>2</v>
      </c>
      <c r="H2968" s="1">
        <v>245</v>
      </c>
      <c r="I2968" s="1">
        <v>400</v>
      </c>
      <c r="J2968" s="1">
        <v>100</v>
      </c>
      <c r="K2968" s="72" t="s">
        <v>6455</v>
      </c>
      <c r="L2968" s="81"/>
      <c r="M2968" s="78"/>
    </row>
    <row r="2969" spans="1:13">
      <c r="A2969" s="1">
        <v>100017477</v>
      </c>
      <c r="B2969" s="1" t="s">
        <v>1138</v>
      </c>
      <c r="C2969" s="1" t="s">
        <v>3348</v>
      </c>
      <c r="D2969" s="1" t="s">
        <v>5475</v>
      </c>
      <c r="E2969" s="21" t="s">
        <v>3365</v>
      </c>
      <c r="F2969" s="1">
        <v>1</v>
      </c>
      <c r="G2969" s="1">
        <v>2</v>
      </c>
      <c r="H2969" s="1">
        <v>412</v>
      </c>
      <c r="I2969" s="1">
        <v>470</v>
      </c>
      <c r="J2969" s="1">
        <v>120</v>
      </c>
      <c r="K2969" s="72" t="s">
        <v>6455</v>
      </c>
      <c r="L2969" s="81"/>
      <c r="M2969" s="78"/>
    </row>
    <row r="2970" spans="1:13">
      <c r="A2970" s="1">
        <v>100017478</v>
      </c>
      <c r="B2970" s="1" t="s">
        <v>1138</v>
      </c>
      <c r="C2970" s="1" t="s">
        <v>3369</v>
      </c>
      <c r="D2970" s="1" t="s">
        <v>5499</v>
      </c>
      <c r="E2970" s="21" t="s">
        <v>3411</v>
      </c>
      <c r="F2970" s="1">
        <v>2</v>
      </c>
      <c r="G2970" s="1">
        <v>2</v>
      </c>
      <c r="H2970" s="1">
        <v>176</v>
      </c>
      <c r="I2970" s="1">
        <v>280</v>
      </c>
      <c r="J2970" s="1">
        <v>70</v>
      </c>
      <c r="K2970" s="72" t="s">
        <v>6455</v>
      </c>
      <c r="L2970" s="81"/>
      <c r="M2970" s="78"/>
    </row>
    <row r="2971" spans="1:13">
      <c r="A2971" s="1">
        <v>100017478</v>
      </c>
      <c r="B2971" s="1" t="s">
        <v>1138</v>
      </c>
      <c r="C2971" s="1" t="s">
        <v>3369</v>
      </c>
      <c r="D2971" s="1" t="s">
        <v>5499</v>
      </c>
      <c r="E2971" s="21" t="s">
        <v>3406</v>
      </c>
      <c r="F2971" s="1">
        <v>2</v>
      </c>
      <c r="G2971" s="1">
        <v>1</v>
      </c>
      <c r="H2971" s="1">
        <v>18</v>
      </c>
      <c r="I2971" s="1">
        <v>100</v>
      </c>
      <c r="J2971" s="1">
        <v>25</v>
      </c>
      <c r="K2971" s="72" t="s">
        <v>6455</v>
      </c>
      <c r="L2971" s="81"/>
      <c r="M2971" s="78"/>
    </row>
    <row r="2972" spans="1:13">
      <c r="A2972" s="1">
        <v>100017479</v>
      </c>
      <c r="B2972" s="1" t="s">
        <v>1138</v>
      </c>
      <c r="C2972" s="1" t="s">
        <v>3538</v>
      </c>
      <c r="D2972" s="1" t="s">
        <v>5475</v>
      </c>
      <c r="E2972" s="21" t="s">
        <v>3549</v>
      </c>
      <c r="F2972" s="1">
        <v>1</v>
      </c>
      <c r="G2972" s="1">
        <v>3</v>
      </c>
      <c r="H2972" s="1">
        <v>359</v>
      </c>
      <c r="I2972" s="1">
        <v>470</v>
      </c>
      <c r="J2972" s="1">
        <v>120</v>
      </c>
      <c r="K2972" s="72" t="s">
        <v>6455</v>
      </c>
      <c r="L2972" s="81"/>
      <c r="M2972" s="78"/>
    </row>
    <row r="2973" spans="1:13">
      <c r="A2973" s="1">
        <v>100017480</v>
      </c>
      <c r="B2973" s="1" t="s">
        <v>1138</v>
      </c>
      <c r="C2973" s="1" t="s">
        <v>3642</v>
      </c>
      <c r="D2973" s="1" t="s">
        <v>5475</v>
      </c>
      <c r="E2973" s="21" t="s">
        <v>3652</v>
      </c>
      <c r="F2973" s="1">
        <v>3</v>
      </c>
      <c r="G2973" s="1">
        <v>1</v>
      </c>
      <c r="H2973" s="1">
        <v>10</v>
      </c>
      <c r="I2973" s="1">
        <v>100</v>
      </c>
      <c r="J2973" s="1">
        <v>25</v>
      </c>
      <c r="K2973" s="72" t="s">
        <v>6455</v>
      </c>
      <c r="L2973" s="81"/>
      <c r="M2973" s="78"/>
    </row>
    <row r="2974" spans="1:13">
      <c r="A2974" s="1">
        <v>100017480</v>
      </c>
      <c r="B2974" s="1" t="s">
        <v>1138</v>
      </c>
      <c r="C2974" s="1" t="s">
        <v>3642</v>
      </c>
      <c r="D2974" s="1" t="s">
        <v>5475</v>
      </c>
      <c r="E2974" s="21" t="s">
        <v>5487</v>
      </c>
      <c r="F2974" s="1">
        <v>3</v>
      </c>
      <c r="G2974" s="1">
        <v>3</v>
      </c>
      <c r="H2974" s="1">
        <v>42</v>
      </c>
      <c r="I2974" s="1">
        <v>150</v>
      </c>
      <c r="J2974" s="1">
        <v>40</v>
      </c>
      <c r="K2974" s="72" t="s">
        <v>6455</v>
      </c>
      <c r="L2974" s="81"/>
      <c r="M2974" s="78"/>
    </row>
    <row r="2975" spans="1:13">
      <c r="A2975" s="1">
        <v>100017480</v>
      </c>
      <c r="B2975" s="1" t="s">
        <v>1138</v>
      </c>
      <c r="C2975" s="1" t="s">
        <v>3642</v>
      </c>
      <c r="D2975" s="1" t="s">
        <v>5475</v>
      </c>
      <c r="E2975" s="21" t="s">
        <v>3654</v>
      </c>
      <c r="F2975" s="1">
        <v>3</v>
      </c>
      <c r="G2975" s="1">
        <v>4</v>
      </c>
      <c r="H2975" s="1">
        <v>77</v>
      </c>
      <c r="I2975" s="1">
        <v>230</v>
      </c>
      <c r="J2975" s="1">
        <v>60</v>
      </c>
      <c r="K2975" s="72" t="s">
        <v>6455</v>
      </c>
      <c r="L2975" s="81"/>
      <c r="M2975" s="78"/>
    </row>
    <row r="2976" spans="1:13">
      <c r="A2976" s="1">
        <v>100017481</v>
      </c>
      <c r="B2976" s="1" t="s">
        <v>1138</v>
      </c>
      <c r="C2976" s="1" t="s">
        <v>3675</v>
      </c>
      <c r="D2976" s="1" t="s">
        <v>5499</v>
      </c>
      <c r="E2976" s="21" t="s">
        <v>3689</v>
      </c>
      <c r="F2976" s="1">
        <v>3</v>
      </c>
      <c r="G2976" s="1">
        <v>2</v>
      </c>
      <c r="H2976" s="1">
        <v>107</v>
      </c>
      <c r="I2976" s="1">
        <v>280</v>
      </c>
      <c r="J2976" s="1">
        <v>70</v>
      </c>
      <c r="K2976" s="72" t="s">
        <v>6455</v>
      </c>
      <c r="L2976" s="81"/>
      <c r="M2976" s="78"/>
    </row>
    <row r="2977" spans="1:13">
      <c r="A2977" s="1">
        <v>100017481</v>
      </c>
      <c r="B2977" s="1" t="s">
        <v>1138</v>
      </c>
      <c r="C2977" s="1" t="s">
        <v>3675</v>
      </c>
      <c r="D2977" s="1" t="s">
        <v>5499</v>
      </c>
      <c r="E2977" s="21" t="s">
        <v>5829</v>
      </c>
      <c r="F2977" s="1">
        <v>3</v>
      </c>
      <c r="G2977" s="1">
        <v>1</v>
      </c>
      <c r="H2977" s="1">
        <v>39</v>
      </c>
      <c r="I2977" s="1">
        <v>150</v>
      </c>
      <c r="J2977" s="1">
        <v>40</v>
      </c>
      <c r="K2977" s="72" t="s">
        <v>6455</v>
      </c>
      <c r="L2977" s="81"/>
      <c r="M2977" s="78"/>
    </row>
    <row r="2978" spans="1:13">
      <c r="A2978" s="1">
        <v>100017481</v>
      </c>
      <c r="B2978" s="1" t="s">
        <v>1138</v>
      </c>
      <c r="C2978" s="1" t="s">
        <v>3675</v>
      </c>
      <c r="D2978" s="1" t="s">
        <v>5499</v>
      </c>
      <c r="E2978" s="21" t="s">
        <v>3698</v>
      </c>
      <c r="F2978" s="1">
        <v>3</v>
      </c>
      <c r="G2978" s="1">
        <v>1</v>
      </c>
      <c r="H2978" s="1">
        <v>10</v>
      </c>
      <c r="I2978" s="1">
        <v>100</v>
      </c>
      <c r="J2978" s="1">
        <v>25</v>
      </c>
      <c r="K2978" s="72" t="s">
        <v>6455</v>
      </c>
      <c r="L2978" s="81"/>
      <c r="M2978" s="78"/>
    </row>
    <row r="2979" spans="1:13">
      <c r="A2979" s="1">
        <v>100017482</v>
      </c>
      <c r="B2979" s="1" t="s">
        <v>2314</v>
      </c>
      <c r="C2979" s="1" t="s">
        <v>3749</v>
      </c>
      <c r="D2979" s="1" t="s">
        <v>5475</v>
      </c>
      <c r="E2979" s="21" t="s">
        <v>3860</v>
      </c>
      <c r="F2979" s="1">
        <v>1</v>
      </c>
      <c r="G2979" s="1">
        <v>2</v>
      </c>
      <c r="H2979" s="1">
        <v>552</v>
      </c>
      <c r="I2979" s="1">
        <v>570</v>
      </c>
      <c r="J2979" s="1">
        <v>140</v>
      </c>
      <c r="K2979" s="72" t="s">
        <v>6455</v>
      </c>
      <c r="L2979" s="81"/>
      <c r="M2979" s="78"/>
    </row>
    <row r="2980" spans="1:13">
      <c r="A2980" s="1">
        <v>100017483</v>
      </c>
      <c r="B2980" s="1" t="s">
        <v>2314</v>
      </c>
      <c r="C2980" s="1" t="s">
        <v>3749</v>
      </c>
      <c r="D2980" s="1" t="s">
        <v>5475</v>
      </c>
      <c r="E2980" s="21" t="s">
        <v>3777</v>
      </c>
      <c r="F2980" s="1">
        <v>1</v>
      </c>
      <c r="G2980" s="1">
        <v>3</v>
      </c>
      <c r="H2980" s="1">
        <v>521</v>
      </c>
      <c r="I2980" s="1">
        <v>570</v>
      </c>
      <c r="J2980" s="1">
        <v>140</v>
      </c>
      <c r="K2980" s="72" t="s">
        <v>6455</v>
      </c>
      <c r="L2980" s="81"/>
      <c r="M2980" s="78"/>
    </row>
    <row r="2981" spans="1:13">
      <c r="A2981" s="1">
        <v>100017484</v>
      </c>
      <c r="B2981" s="1" t="s">
        <v>2314</v>
      </c>
      <c r="C2981" s="1" t="s">
        <v>3749</v>
      </c>
      <c r="D2981" s="1" t="s">
        <v>5473</v>
      </c>
      <c r="E2981" s="21" t="s">
        <v>3758</v>
      </c>
      <c r="F2981" s="1">
        <v>1</v>
      </c>
      <c r="G2981" s="1">
        <v>3</v>
      </c>
      <c r="H2981" s="1">
        <v>1130</v>
      </c>
      <c r="I2981" s="1">
        <v>1000</v>
      </c>
      <c r="J2981" s="1">
        <v>250</v>
      </c>
      <c r="K2981" s="72" t="s">
        <v>6455</v>
      </c>
      <c r="L2981" s="81"/>
      <c r="M2981" s="78"/>
    </row>
    <row r="2982" spans="1:13">
      <c r="A2982" s="1">
        <v>100017485</v>
      </c>
      <c r="B2982" s="1" t="s">
        <v>2314</v>
      </c>
      <c r="C2982" s="1" t="s">
        <v>3749</v>
      </c>
      <c r="D2982" s="1" t="s">
        <v>5475</v>
      </c>
      <c r="E2982" s="21" t="s">
        <v>3766</v>
      </c>
      <c r="F2982" s="1">
        <v>1</v>
      </c>
      <c r="G2982" s="1">
        <v>4</v>
      </c>
      <c r="H2982" s="1">
        <v>404</v>
      </c>
      <c r="I2982" s="1">
        <v>470</v>
      </c>
      <c r="J2982" s="1">
        <v>120</v>
      </c>
      <c r="K2982" s="72" t="s">
        <v>6455</v>
      </c>
      <c r="L2982" s="81"/>
      <c r="M2982" s="78"/>
    </row>
    <row r="2983" spans="1:13">
      <c r="A2983" s="1">
        <v>100017486</v>
      </c>
      <c r="B2983" s="1" t="s">
        <v>2314</v>
      </c>
      <c r="C2983" s="1" t="s">
        <v>3749</v>
      </c>
      <c r="D2983" s="1" t="s">
        <v>5520</v>
      </c>
      <c r="E2983" s="21" t="s">
        <v>3774</v>
      </c>
      <c r="F2983" s="1">
        <v>1</v>
      </c>
      <c r="G2983" s="1">
        <v>3</v>
      </c>
      <c r="H2983" s="1">
        <v>1110</v>
      </c>
      <c r="I2983" s="1">
        <v>1000</v>
      </c>
      <c r="J2983" s="1">
        <v>250</v>
      </c>
      <c r="K2983" s="72" t="s">
        <v>6455</v>
      </c>
      <c r="L2983" s="81"/>
      <c r="M2983" s="78"/>
    </row>
    <row r="2984" spans="1:13">
      <c r="A2984" s="1">
        <v>100017487</v>
      </c>
      <c r="B2984" s="1" t="s">
        <v>2314</v>
      </c>
      <c r="C2984" s="1" t="s">
        <v>3737</v>
      </c>
      <c r="D2984" s="1" t="s">
        <v>5499</v>
      </c>
      <c r="E2984" s="21" t="s">
        <v>5521</v>
      </c>
      <c r="F2984" s="1">
        <v>2</v>
      </c>
      <c r="G2984" s="1">
        <v>3</v>
      </c>
      <c r="H2984" s="1">
        <v>75</v>
      </c>
      <c r="I2984" s="1">
        <v>230</v>
      </c>
      <c r="J2984" s="1">
        <v>60</v>
      </c>
      <c r="K2984" s="72" t="s">
        <v>6455</v>
      </c>
      <c r="L2984" s="81"/>
      <c r="M2984" s="78"/>
    </row>
    <row r="2985" spans="1:13">
      <c r="A2985" s="1">
        <v>100017487</v>
      </c>
      <c r="B2985" s="1" t="s">
        <v>2314</v>
      </c>
      <c r="C2985" s="1" t="s">
        <v>3737</v>
      </c>
      <c r="D2985" s="1" t="s">
        <v>5499</v>
      </c>
      <c r="E2985" s="21" t="s">
        <v>3875</v>
      </c>
      <c r="F2985" s="1">
        <v>2</v>
      </c>
      <c r="G2985" s="1">
        <v>3</v>
      </c>
      <c r="H2985" s="1">
        <v>85</v>
      </c>
      <c r="I2985" s="1">
        <v>230</v>
      </c>
      <c r="J2985" s="1">
        <v>60</v>
      </c>
      <c r="K2985" s="72" t="s">
        <v>6455</v>
      </c>
      <c r="L2985" s="81"/>
      <c r="M2985" s="78"/>
    </row>
    <row r="2986" spans="1:13">
      <c r="A2986" s="1">
        <v>100017488</v>
      </c>
      <c r="B2986" s="1" t="s">
        <v>2314</v>
      </c>
      <c r="C2986" s="1" t="s">
        <v>3737</v>
      </c>
      <c r="D2986" s="1" t="s">
        <v>5473</v>
      </c>
      <c r="E2986" s="21" t="s">
        <v>3870</v>
      </c>
      <c r="F2986" s="1">
        <v>1</v>
      </c>
      <c r="G2986" s="1">
        <v>3</v>
      </c>
      <c r="H2986" s="1">
        <v>404</v>
      </c>
      <c r="I2986" s="1">
        <v>470</v>
      </c>
      <c r="J2986" s="1">
        <v>120</v>
      </c>
      <c r="K2986" s="72" t="s">
        <v>6455</v>
      </c>
      <c r="L2986" s="81"/>
      <c r="M2986" s="78"/>
    </row>
    <row r="2987" spans="1:13">
      <c r="A2987" s="1">
        <v>100017489</v>
      </c>
      <c r="B2987" s="1" t="s">
        <v>2314</v>
      </c>
      <c r="C2987" s="1" t="s">
        <v>3916</v>
      </c>
      <c r="D2987" s="1" t="s">
        <v>5475</v>
      </c>
      <c r="E2987" s="21" t="s">
        <v>3939</v>
      </c>
      <c r="F2987" s="1">
        <v>1</v>
      </c>
      <c r="G2987" s="1">
        <v>2</v>
      </c>
      <c r="H2987" s="1">
        <v>985</v>
      </c>
      <c r="I2987" s="1">
        <v>740</v>
      </c>
      <c r="J2987" s="1">
        <v>190</v>
      </c>
      <c r="K2987" s="72" t="s">
        <v>6455</v>
      </c>
      <c r="L2987" s="81"/>
      <c r="M2987" s="78"/>
    </row>
    <row r="2988" spans="1:13">
      <c r="A2988" s="1">
        <v>100017490</v>
      </c>
      <c r="B2988" s="1" t="s">
        <v>2314</v>
      </c>
      <c r="C2988" s="1" t="s">
        <v>3916</v>
      </c>
      <c r="D2988" s="1" t="s">
        <v>5475</v>
      </c>
      <c r="E2988" s="21" t="s">
        <v>3956</v>
      </c>
      <c r="F2988" s="1">
        <v>2</v>
      </c>
      <c r="G2988" s="1">
        <v>2</v>
      </c>
      <c r="H2988" s="1">
        <v>390</v>
      </c>
      <c r="I2988" s="1">
        <v>470</v>
      </c>
      <c r="J2988" s="1">
        <v>120</v>
      </c>
      <c r="K2988" s="72" t="s">
        <v>6455</v>
      </c>
      <c r="L2988" s="81"/>
      <c r="M2988" s="78"/>
    </row>
    <row r="2989" spans="1:13">
      <c r="A2989" s="1">
        <v>100017490</v>
      </c>
      <c r="B2989" s="1" t="s">
        <v>2314</v>
      </c>
      <c r="C2989" s="1" t="s">
        <v>3916</v>
      </c>
      <c r="D2989" s="1" t="s">
        <v>5475</v>
      </c>
      <c r="E2989" s="21" t="s">
        <v>3958</v>
      </c>
      <c r="F2989" s="1">
        <v>2</v>
      </c>
      <c r="G2989" s="1">
        <v>1</v>
      </c>
      <c r="H2989" s="1">
        <v>82</v>
      </c>
      <c r="I2989" s="1">
        <v>230</v>
      </c>
      <c r="J2989" s="1">
        <v>60</v>
      </c>
      <c r="K2989" s="72" t="s">
        <v>6455</v>
      </c>
      <c r="L2989" s="81"/>
      <c r="M2989" s="78"/>
    </row>
    <row r="2990" spans="1:13">
      <c r="A2990" s="1">
        <v>100017491</v>
      </c>
      <c r="B2990" s="1" t="s">
        <v>2314</v>
      </c>
      <c r="C2990" s="1" t="s">
        <v>3916</v>
      </c>
      <c r="D2990" s="1" t="s">
        <v>5475</v>
      </c>
      <c r="E2990" s="21" t="s">
        <v>4659</v>
      </c>
      <c r="F2990" s="1">
        <v>3</v>
      </c>
      <c r="G2990" s="1">
        <v>1</v>
      </c>
      <c r="H2990" s="1">
        <v>108</v>
      </c>
      <c r="I2990" s="1">
        <v>280</v>
      </c>
      <c r="J2990" s="1">
        <v>70</v>
      </c>
      <c r="K2990" s="72" t="s">
        <v>6455</v>
      </c>
      <c r="L2990" s="81"/>
      <c r="M2990" s="78"/>
    </row>
    <row r="2991" spans="1:13">
      <c r="A2991" s="1">
        <v>100017491</v>
      </c>
      <c r="B2991" s="1" t="s">
        <v>2314</v>
      </c>
      <c r="C2991" s="1" t="s">
        <v>3916</v>
      </c>
      <c r="D2991" s="1" t="s">
        <v>5475</v>
      </c>
      <c r="E2991" s="21" t="s">
        <v>3974</v>
      </c>
      <c r="F2991" s="1">
        <v>3</v>
      </c>
      <c r="G2991" s="1">
        <v>1</v>
      </c>
      <c r="H2991" s="1">
        <v>18</v>
      </c>
      <c r="I2991" s="1">
        <v>100</v>
      </c>
      <c r="J2991" s="1">
        <v>25</v>
      </c>
      <c r="K2991" s="72" t="s">
        <v>6455</v>
      </c>
      <c r="L2991" s="81"/>
      <c r="M2991" s="78"/>
    </row>
    <row r="2992" spans="1:13">
      <c r="A2992" s="1">
        <v>100017491</v>
      </c>
      <c r="B2992" s="1" t="s">
        <v>2314</v>
      </c>
      <c r="C2992" s="1" t="s">
        <v>3916</v>
      </c>
      <c r="D2992" s="1" t="s">
        <v>5475</v>
      </c>
      <c r="E2992" s="21" t="s">
        <v>5522</v>
      </c>
      <c r="F2992" s="1">
        <v>3</v>
      </c>
      <c r="G2992" s="1">
        <v>2</v>
      </c>
      <c r="H2992" s="1">
        <v>113</v>
      </c>
      <c r="I2992" s="1">
        <v>280</v>
      </c>
      <c r="J2992" s="1">
        <v>70</v>
      </c>
      <c r="K2992" s="72" t="s">
        <v>6455</v>
      </c>
      <c r="L2992" s="81"/>
      <c r="M2992" s="78"/>
    </row>
    <row r="2993" spans="1:13">
      <c r="A2993" s="1">
        <v>100017492</v>
      </c>
      <c r="B2993" s="1" t="s">
        <v>2314</v>
      </c>
      <c r="C2993" s="1" t="s">
        <v>3984</v>
      </c>
      <c r="D2993" s="1" t="s">
        <v>5499</v>
      </c>
      <c r="E2993" s="21" t="s">
        <v>4020</v>
      </c>
      <c r="F2993" s="1">
        <v>1</v>
      </c>
      <c r="G2993" s="1">
        <v>4</v>
      </c>
      <c r="H2993" s="1">
        <v>167</v>
      </c>
      <c r="I2993" s="1">
        <v>280</v>
      </c>
      <c r="J2993" s="1">
        <v>70</v>
      </c>
      <c r="K2993" s="72" t="s">
        <v>6455</v>
      </c>
      <c r="L2993" s="81"/>
      <c r="M2993" s="78"/>
    </row>
    <row r="2994" spans="1:13">
      <c r="A2994" s="1">
        <v>100017493</v>
      </c>
      <c r="B2994" s="1" t="s">
        <v>2314</v>
      </c>
      <c r="C2994" s="1" t="s">
        <v>3984</v>
      </c>
      <c r="D2994" s="1" t="s">
        <v>5523</v>
      </c>
      <c r="E2994" s="21" t="s">
        <v>4004</v>
      </c>
      <c r="F2994" s="1">
        <v>1</v>
      </c>
      <c r="G2994" s="1">
        <v>7</v>
      </c>
      <c r="H2994" s="1">
        <v>345</v>
      </c>
      <c r="I2994" s="1">
        <v>470</v>
      </c>
      <c r="J2994" s="1">
        <v>120</v>
      </c>
      <c r="K2994" s="72" t="s">
        <v>6455</v>
      </c>
      <c r="L2994" s="81"/>
      <c r="M2994" s="78"/>
    </row>
    <row r="2995" spans="1:13">
      <c r="A2995" s="1">
        <v>100017494</v>
      </c>
      <c r="B2995" s="1" t="s">
        <v>2314</v>
      </c>
      <c r="C2995" s="1" t="s">
        <v>3984</v>
      </c>
      <c r="D2995" s="1" t="s">
        <v>5499</v>
      </c>
      <c r="E2995" s="21" t="s">
        <v>4025</v>
      </c>
      <c r="F2995" s="1">
        <v>2</v>
      </c>
      <c r="G2995" s="1">
        <v>5</v>
      </c>
      <c r="H2995" s="1">
        <v>196</v>
      </c>
      <c r="I2995" s="1">
        <v>280</v>
      </c>
      <c r="J2995" s="1">
        <v>70</v>
      </c>
      <c r="K2995" s="72" t="s">
        <v>6455</v>
      </c>
      <c r="L2995" s="81"/>
      <c r="M2995" s="78"/>
    </row>
    <row r="2996" spans="1:13">
      <c r="A2996" s="1">
        <v>100017494</v>
      </c>
      <c r="B2996" s="1" t="s">
        <v>2314</v>
      </c>
      <c r="C2996" s="1" t="s">
        <v>3984</v>
      </c>
      <c r="D2996" s="1" t="s">
        <v>5499</v>
      </c>
      <c r="E2996" s="21" t="s">
        <v>5712</v>
      </c>
      <c r="F2996" s="1">
        <v>2</v>
      </c>
      <c r="G2996" s="1">
        <v>1</v>
      </c>
      <c r="H2996" s="1">
        <v>23</v>
      </c>
      <c r="I2996" s="1">
        <v>100</v>
      </c>
      <c r="J2996" s="1">
        <v>25</v>
      </c>
      <c r="K2996" s="72" t="s">
        <v>6455</v>
      </c>
      <c r="L2996" s="81"/>
      <c r="M2996" s="78"/>
    </row>
    <row r="2997" spans="1:13">
      <c r="A2997" s="1">
        <v>100017495</v>
      </c>
      <c r="B2997" s="1" t="s">
        <v>2314</v>
      </c>
      <c r="C2997" s="1" t="s">
        <v>4047</v>
      </c>
      <c r="D2997" s="1" t="s">
        <v>5475</v>
      </c>
      <c r="E2997" s="21" t="s">
        <v>4068</v>
      </c>
      <c r="F2997" s="1">
        <v>2</v>
      </c>
      <c r="G2997" s="1">
        <v>2</v>
      </c>
      <c r="H2997" s="1">
        <v>2032</v>
      </c>
      <c r="I2997" s="1">
        <v>1000</v>
      </c>
      <c r="J2997" s="1">
        <v>250</v>
      </c>
      <c r="K2997" s="72" t="s">
        <v>6455</v>
      </c>
      <c r="L2997" s="81"/>
      <c r="M2997" s="78"/>
    </row>
    <row r="2998" spans="1:13">
      <c r="A2998" s="1">
        <v>100017495</v>
      </c>
      <c r="B2998" s="1" t="s">
        <v>2314</v>
      </c>
      <c r="C2998" s="1" t="s">
        <v>4047</v>
      </c>
      <c r="D2998" s="1" t="s">
        <v>5475</v>
      </c>
      <c r="E2998" s="21" t="s">
        <v>4088</v>
      </c>
      <c r="F2998" s="1">
        <v>2</v>
      </c>
      <c r="G2998" s="1">
        <v>1</v>
      </c>
      <c r="H2998" s="1">
        <v>344</v>
      </c>
      <c r="I2998" s="1">
        <v>470</v>
      </c>
      <c r="J2998" s="1">
        <v>120</v>
      </c>
      <c r="K2998" s="72" t="s">
        <v>6455</v>
      </c>
      <c r="L2998" s="81"/>
      <c r="M2998" s="78"/>
    </row>
    <row r="2999" spans="1:13">
      <c r="A2999" s="1">
        <v>100017496</v>
      </c>
      <c r="B2999" s="1" t="s">
        <v>2314</v>
      </c>
      <c r="C2999" s="1" t="s">
        <v>4047</v>
      </c>
      <c r="D2999" s="1" t="s">
        <v>5475</v>
      </c>
      <c r="E2999" s="21" t="s">
        <v>4665</v>
      </c>
      <c r="F2999" s="1">
        <v>2</v>
      </c>
      <c r="G2999" s="1">
        <v>1</v>
      </c>
      <c r="H2999" s="1">
        <v>13</v>
      </c>
      <c r="I2999" s="1">
        <v>100</v>
      </c>
      <c r="J2999" s="1">
        <v>25</v>
      </c>
      <c r="K2999" s="72" t="s">
        <v>6455</v>
      </c>
      <c r="L2999" s="81"/>
      <c r="M2999" s="78"/>
    </row>
    <row r="3000" spans="1:13">
      <c r="A3000" s="1">
        <v>100017496</v>
      </c>
      <c r="B3000" s="1" t="s">
        <v>2314</v>
      </c>
      <c r="C3000" s="1" t="s">
        <v>4047</v>
      </c>
      <c r="D3000" s="1" t="s">
        <v>5475</v>
      </c>
      <c r="E3000" s="21" t="s">
        <v>4083</v>
      </c>
      <c r="F3000" s="1">
        <v>2</v>
      </c>
      <c r="G3000" s="1">
        <v>3</v>
      </c>
      <c r="H3000" s="1">
        <v>264</v>
      </c>
      <c r="I3000" s="1">
        <v>400</v>
      </c>
      <c r="J3000" s="1">
        <v>100</v>
      </c>
      <c r="K3000" s="72" t="s">
        <v>6455</v>
      </c>
      <c r="L3000" s="81"/>
      <c r="M3000" s="78"/>
    </row>
    <row r="3001" spans="1:13">
      <c r="A3001" s="1">
        <v>100017497</v>
      </c>
      <c r="B3001" s="1" t="s">
        <v>2314</v>
      </c>
      <c r="C3001" s="1" t="s">
        <v>4047</v>
      </c>
      <c r="D3001" s="1" t="s">
        <v>5524</v>
      </c>
      <c r="E3001" s="21" t="s">
        <v>4066</v>
      </c>
      <c r="F3001" s="1">
        <v>1</v>
      </c>
      <c r="G3001" s="1">
        <v>3</v>
      </c>
      <c r="H3001" s="1">
        <v>363</v>
      </c>
      <c r="I3001" s="1">
        <v>470</v>
      </c>
      <c r="J3001" s="1">
        <v>120</v>
      </c>
      <c r="K3001" s="72" t="s">
        <v>6455</v>
      </c>
      <c r="L3001" s="81"/>
      <c r="M3001" s="78"/>
    </row>
    <row r="3002" spans="1:13">
      <c r="A3002" s="1">
        <v>100017498</v>
      </c>
      <c r="B3002" s="1" t="s">
        <v>2314</v>
      </c>
      <c r="C3002" s="1" t="s">
        <v>4047</v>
      </c>
      <c r="D3002" s="1" t="s">
        <v>5475</v>
      </c>
      <c r="E3002" s="21" t="s">
        <v>4076</v>
      </c>
      <c r="F3002" s="1">
        <v>1</v>
      </c>
      <c r="G3002" s="1">
        <v>2</v>
      </c>
      <c r="H3002" s="1">
        <v>1154</v>
      </c>
      <c r="I3002" s="1">
        <v>1000</v>
      </c>
      <c r="J3002" s="1">
        <v>250</v>
      </c>
      <c r="K3002" s="72" t="s">
        <v>6455</v>
      </c>
      <c r="L3002" s="81"/>
      <c r="M3002" s="78"/>
    </row>
    <row r="3003" spans="1:13">
      <c r="A3003" s="1">
        <v>100017499</v>
      </c>
      <c r="B3003" s="1" t="s">
        <v>2314</v>
      </c>
      <c r="C3003" s="1" t="s">
        <v>2313</v>
      </c>
      <c r="D3003" s="1" t="s">
        <v>5525</v>
      </c>
      <c r="E3003" s="21" t="s">
        <v>4245</v>
      </c>
      <c r="F3003" s="1">
        <v>1</v>
      </c>
      <c r="G3003" s="1">
        <v>3</v>
      </c>
      <c r="H3003" s="1">
        <v>375</v>
      </c>
      <c r="I3003" s="1">
        <v>470</v>
      </c>
      <c r="J3003" s="1">
        <v>120</v>
      </c>
      <c r="K3003" s="72" t="s">
        <v>6455</v>
      </c>
      <c r="L3003" s="81"/>
      <c r="M3003" s="78"/>
    </row>
    <row r="3004" spans="1:13">
      <c r="A3004" s="1">
        <v>100017500</v>
      </c>
      <c r="B3004" s="1" t="s">
        <v>2314</v>
      </c>
      <c r="C3004" s="1" t="s">
        <v>2313</v>
      </c>
      <c r="D3004" s="1" t="s">
        <v>5499</v>
      </c>
      <c r="E3004" s="21" t="s">
        <v>4224</v>
      </c>
      <c r="F3004" s="1">
        <v>2</v>
      </c>
      <c r="G3004" s="1">
        <v>4</v>
      </c>
      <c r="H3004" s="1">
        <v>168</v>
      </c>
      <c r="I3004" s="1">
        <v>280</v>
      </c>
      <c r="J3004" s="1">
        <v>70</v>
      </c>
      <c r="K3004" s="72" t="s">
        <v>6455</v>
      </c>
      <c r="L3004" s="81"/>
      <c r="M3004" s="78"/>
    </row>
    <row r="3005" spans="1:13">
      <c r="A3005" s="1">
        <v>100017500</v>
      </c>
      <c r="B3005" s="1" t="s">
        <v>2314</v>
      </c>
      <c r="C3005" s="1" t="s">
        <v>2313</v>
      </c>
      <c r="D3005" s="1" t="s">
        <v>5499</v>
      </c>
      <c r="E3005" s="21" t="s">
        <v>4660</v>
      </c>
      <c r="F3005" s="1">
        <v>2</v>
      </c>
      <c r="G3005" s="1">
        <v>1</v>
      </c>
      <c r="H3005" s="1">
        <v>30</v>
      </c>
      <c r="I3005" s="1">
        <v>150</v>
      </c>
      <c r="J3005" s="1">
        <v>40</v>
      </c>
      <c r="K3005" s="72" t="s">
        <v>6455</v>
      </c>
      <c r="L3005" s="81"/>
      <c r="M3005" s="78"/>
    </row>
    <row r="3006" spans="1:13">
      <c r="A3006" s="1">
        <v>100017501</v>
      </c>
      <c r="B3006" s="1" t="s">
        <v>2314</v>
      </c>
      <c r="C3006" s="1" t="s">
        <v>2313</v>
      </c>
      <c r="D3006" s="1" t="s">
        <v>5515</v>
      </c>
      <c r="E3006" s="21" t="s">
        <v>4231</v>
      </c>
      <c r="F3006" s="1">
        <v>1</v>
      </c>
      <c r="G3006" s="1">
        <v>3</v>
      </c>
      <c r="H3006" s="1">
        <v>606</v>
      </c>
      <c r="I3006" s="1">
        <v>570</v>
      </c>
      <c r="J3006" s="1">
        <v>140</v>
      </c>
      <c r="K3006" s="72" t="s">
        <v>6455</v>
      </c>
      <c r="L3006" s="81"/>
      <c r="M3006" s="78"/>
    </row>
    <row r="3007" spans="1:13">
      <c r="A3007" s="1">
        <v>100017502</v>
      </c>
      <c r="B3007" s="1" t="s">
        <v>2314</v>
      </c>
      <c r="C3007" s="1" t="s">
        <v>2313</v>
      </c>
      <c r="D3007" s="1" t="s">
        <v>5526</v>
      </c>
      <c r="E3007" s="21" t="s">
        <v>4136</v>
      </c>
      <c r="F3007" s="1">
        <v>1</v>
      </c>
      <c r="G3007" s="1">
        <v>3</v>
      </c>
      <c r="H3007" s="1">
        <v>43</v>
      </c>
      <c r="I3007" s="1">
        <v>150</v>
      </c>
      <c r="J3007" s="1">
        <v>40</v>
      </c>
      <c r="K3007" s="72" t="s">
        <v>6455</v>
      </c>
      <c r="L3007" s="81"/>
      <c r="M3007" s="78"/>
    </row>
    <row r="3008" spans="1:13">
      <c r="A3008" s="1">
        <v>100017503</v>
      </c>
      <c r="B3008" s="1" t="s">
        <v>2314</v>
      </c>
      <c r="C3008" s="1" t="s">
        <v>2313</v>
      </c>
      <c r="D3008" s="1" t="s">
        <v>5475</v>
      </c>
      <c r="E3008" s="21" t="s">
        <v>4650</v>
      </c>
      <c r="F3008" s="1">
        <v>3</v>
      </c>
      <c r="G3008" s="1">
        <v>1</v>
      </c>
      <c r="H3008" s="1">
        <v>41</v>
      </c>
      <c r="I3008" s="1">
        <v>150</v>
      </c>
      <c r="J3008" s="1">
        <v>40</v>
      </c>
      <c r="K3008" s="72" t="s">
        <v>6455</v>
      </c>
      <c r="L3008" s="81"/>
      <c r="M3008" s="78"/>
    </row>
    <row r="3009" spans="1:13">
      <c r="A3009" s="1">
        <v>100017503</v>
      </c>
      <c r="B3009" s="1" t="s">
        <v>2314</v>
      </c>
      <c r="C3009" s="1" t="s">
        <v>2313</v>
      </c>
      <c r="D3009" s="1" t="s">
        <v>5475</v>
      </c>
      <c r="E3009" s="21" t="s">
        <v>4159</v>
      </c>
      <c r="F3009" s="1">
        <v>3</v>
      </c>
      <c r="G3009" s="1">
        <v>4</v>
      </c>
      <c r="H3009" s="1">
        <v>620</v>
      </c>
      <c r="I3009" s="1">
        <v>570</v>
      </c>
      <c r="J3009" s="1">
        <v>140</v>
      </c>
      <c r="K3009" s="72" t="s">
        <v>6455</v>
      </c>
      <c r="L3009" s="81"/>
      <c r="M3009" s="78"/>
    </row>
    <row r="3010" spans="1:13">
      <c r="A3010" s="1">
        <v>100017503</v>
      </c>
      <c r="B3010" s="1" t="s">
        <v>2314</v>
      </c>
      <c r="C3010" s="1" t="s">
        <v>2313</v>
      </c>
      <c r="D3010" s="1" t="s">
        <v>5475</v>
      </c>
      <c r="E3010" s="21" t="s">
        <v>4649</v>
      </c>
      <c r="F3010" s="1">
        <v>3</v>
      </c>
      <c r="G3010" s="1">
        <v>2</v>
      </c>
      <c r="H3010" s="1">
        <v>51</v>
      </c>
      <c r="I3010" s="1">
        <v>150</v>
      </c>
      <c r="J3010" s="1">
        <v>40</v>
      </c>
      <c r="K3010" s="72" t="s">
        <v>6455</v>
      </c>
      <c r="L3010" s="81"/>
      <c r="M3010" s="78"/>
    </row>
    <row r="3011" spans="1:13">
      <c r="A3011" s="1">
        <v>100017505</v>
      </c>
      <c r="B3011" s="1" t="s">
        <v>2314</v>
      </c>
      <c r="C3011" s="1" t="s">
        <v>2313</v>
      </c>
      <c r="D3011" s="1" t="s">
        <v>5475</v>
      </c>
      <c r="E3011" s="21" t="s">
        <v>4220</v>
      </c>
      <c r="F3011" s="1">
        <v>1</v>
      </c>
      <c r="G3011" s="1">
        <v>2</v>
      </c>
      <c r="H3011" s="1">
        <v>559</v>
      </c>
      <c r="I3011" s="1">
        <v>570</v>
      </c>
      <c r="J3011" s="1">
        <v>140</v>
      </c>
      <c r="K3011" s="72" t="s">
        <v>6455</v>
      </c>
      <c r="L3011" s="81"/>
      <c r="M3011" s="78"/>
    </row>
    <row r="3012" spans="1:13">
      <c r="A3012" s="1">
        <v>100017506</v>
      </c>
      <c r="B3012" s="1" t="s">
        <v>2314</v>
      </c>
      <c r="C3012" s="1" t="s">
        <v>2313</v>
      </c>
      <c r="D3012" s="1" t="s">
        <v>5527</v>
      </c>
      <c r="E3012" s="21" t="s">
        <v>4202</v>
      </c>
      <c r="F3012" s="1">
        <v>1</v>
      </c>
      <c r="G3012" s="1">
        <v>7</v>
      </c>
      <c r="H3012" s="1">
        <v>1509</v>
      </c>
      <c r="I3012" s="1">
        <v>1000</v>
      </c>
      <c r="J3012" s="1">
        <v>250</v>
      </c>
      <c r="K3012" s="72" t="s">
        <v>6455</v>
      </c>
      <c r="L3012" s="81"/>
      <c r="M3012" s="78"/>
    </row>
    <row r="3013" spans="1:13">
      <c r="A3013" s="1">
        <v>100017507</v>
      </c>
      <c r="B3013" s="1" t="s">
        <v>2314</v>
      </c>
      <c r="C3013" s="1" t="s">
        <v>2313</v>
      </c>
      <c r="D3013" s="1" t="s">
        <v>5475</v>
      </c>
      <c r="E3013" s="21" t="s">
        <v>4662</v>
      </c>
      <c r="F3013" s="1">
        <v>2</v>
      </c>
      <c r="G3013" s="1">
        <v>2</v>
      </c>
      <c r="H3013" s="1">
        <v>20</v>
      </c>
      <c r="I3013" s="1">
        <v>100</v>
      </c>
      <c r="J3013" s="1">
        <v>25</v>
      </c>
      <c r="K3013" s="72" t="s">
        <v>6455</v>
      </c>
      <c r="L3013" s="81"/>
      <c r="M3013" s="78"/>
    </row>
    <row r="3014" spans="1:13">
      <c r="A3014" s="1">
        <v>100017507</v>
      </c>
      <c r="B3014" s="1" t="s">
        <v>2314</v>
      </c>
      <c r="C3014" s="1" t="s">
        <v>2313</v>
      </c>
      <c r="D3014" s="1" t="s">
        <v>5475</v>
      </c>
      <c r="E3014" s="21" t="s">
        <v>4225</v>
      </c>
      <c r="F3014" s="1">
        <v>2</v>
      </c>
      <c r="G3014" s="1">
        <v>4</v>
      </c>
      <c r="H3014" s="1">
        <v>199</v>
      </c>
      <c r="I3014" s="1">
        <v>280</v>
      </c>
      <c r="J3014" s="1">
        <v>70</v>
      </c>
      <c r="K3014" s="72" t="s">
        <v>6455</v>
      </c>
      <c r="L3014" s="81"/>
      <c r="M3014" s="78"/>
    </row>
    <row r="3015" spans="1:13">
      <c r="A3015" s="1">
        <v>100017508</v>
      </c>
      <c r="B3015" s="1" t="s">
        <v>2314</v>
      </c>
      <c r="C3015" s="1" t="s">
        <v>2313</v>
      </c>
      <c r="D3015" s="1" t="s">
        <v>5528</v>
      </c>
      <c r="E3015" s="21" t="s">
        <v>4680</v>
      </c>
      <c r="F3015" s="1">
        <v>1</v>
      </c>
      <c r="G3015" s="1">
        <v>3</v>
      </c>
      <c r="H3015" s="1">
        <v>424</v>
      </c>
      <c r="I3015" s="1">
        <v>470</v>
      </c>
      <c r="J3015" s="1">
        <v>120</v>
      </c>
      <c r="K3015" s="72" t="s">
        <v>6455</v>
      </c>
      <c r="L3015" s="81"/>
      <c r="M3015" s="78"/>
    </row>
    <row r="3016" spans="1:13">
      <c r="A3016" s="1">
        <v>100017509</v>
      </c>
      <c r="B3016" s="1" t="s">
        <v>2314</v>
      </c>
      <c r="C3016" s="1" t="s">
        <v>4293</v>
      </c>
      <c r="D3016" s="1" t="s">
        <v>5475</v>
      </c>
      <c r="E3016" s="21" t="s">
        <v>5480</v>
      </c>
      <c r="F3016" s="1">
        <v>2</v>
      </c>
      <c r="G3016" s="1">
        <v>1</v>
      </c>
      <c r="H3016" s="1">
        <v>29</v>
      </c>
      <c r="I3016" s="1">
        <v>150</v>
      </c>
      <c r="J3016" s="1">
        <v>40</v>
      </c>
      <c r="K3016" s="72" t="s">
        <v>6455</v>
      </c>
      <c r="L3016" s="81"/>
      <c r="M3016" s="78"/>
    </row>
    <row r="3017" spans="1:13">
      <c r="A3017" s="1">
        <v>100017509</v>
      </c>
      <c r="B3017" s="1" t="s">
        <v>2314</v>
      </c>
      <c r="C3017" s="1" t="s">
        <v>4293</v>
      </c>
      <c r="D3017" s="1" t="s">
        <v>5475</v>
      </c>
      <c r="E3017" s="21" t="s">
        <v>4689</v>
      </c>
      <c r="F3017" s="1">
        <v>2</v>
      </c>
      <c r="G3017" s="1">
        <v>2</v>
      </c>
      <c r="H3017" s="1">
        <v>831</v>
      </c>
      <c r="I3017" s="1">
        <v>740</v>
      </c>
      <c r="J3017" s="1">
        <v>190</v>
      </c>
      <c r="K3017" s="72" t="s">
        <v>6455</v>
      </c>
      <c r="L3017" s="81"/>
      <c r="M3017" s="78"/>
    </row>
    <row r="3018" spans="1:13">
      <c r="A3018" s="1">
        <v>100017510</v>
      </c>
      <c r="B3018" s="1" t="s">
        <v>2314</v>
      </c>
      <c r="C3018" s="1" t="s">
        <v>4293</v>
      </c>
      <c r="D3018" s="1" t="s">
        <v>5475</v>
      </c>
      <c r="E3018" s="21" t="s">
        <v>4674</v>
      </c>
      <c r="F3018" s="1">
        <v>1</v>
      </c>
      <c r="G3018" s="1">
        <v>4</v>
      </c>
      <c r="H3018" s="1">
        <v>148</v>
      </c>
      <c r="I3018" s="1">
        <v>280</v>
      </c>
      <c r="J3018" s="1">
        <v>70</v>
      </c>
      <c r="K3018" s="72" t="s">
        <v>6455</v>
      </c>
      <c r="L3018" s="81"/>
      <c r="M3018" s="78"/>
    </row>
    <row r="3019" spans="1:13">
      <c r="A3019" s="1">
        <v>100017511</v>
      </c>
      <c r="B3019" s="1" t="s">
        <v>2314</v>
      </c>
      <c r="C3019" s="1" t="s">
        <v>4293</v>
      </c>
      <c r="D3019" s="1" t="s">
        <v>5475</v>
      </c>
      <c r="E3019" s="21" t="s">
        <v>4320</v>
      </c>
      <c r="F3019" s="1">
        <v>1</v>
      </c>
      <c r="G3019" s="1">
        <v>4</v>
      </c>
      <c r="H3019" s="1">
        <v>260</v>
      </c>
      <c r="I3019" s="1">
        <v>400</v>
      </c>
      <c r="J3019" s="1">
        <v>100</v>
      </c>
      <c r="K3019" s="72" t="s">
        <v>6455</v>
      </c>
      <c r="L3019" s="81"/>
      <c r="M3019" s="78"/>
    </row>
    <row r="3020" spans="1:13">
      <c r="A3020" s="1">
        <v>100017512</v>
      </c>
      <c r="B3020" s="1" t="s">
        <v>2314</v>
      </c>
      <c r="C3020" s="1" t="s">
        <v>4360</v>
      </c>
      <c r="D3020" s="1" t="s">
        <v>5499</v>
      </c>
      <c r="E3020" s="21" t="s">
        <v>4690</v>
      </c>
      <c r="F3020" s="1">
        <v>2</v>
      </c>
      <c r="G3020" s="1">
        <v>4</v>
      </c>
      <c r="H3020" s="1">
        <v>287</v>
      </c>
      <c r="I3020" s="1">
        <v>400</v>
      </c>
      <c r="J3020" s="1">
        <v>100</v>
      </c>
      <c r="K3020" s="72" t="s">
        <v>6455</v>
      </c>
      <c r="L3020" s="81"/>
      <c r="M3020" s="78"/>
    </row>
    <row r="3021" spans="1:13">
      <c r="A3021" s="1">
        <v>100017512</v>
      </c>
      <c r="B3021" s="1" t="s">
        <v>2314</v>
      </c>
      <c r="C3021" s="1" t="s">
        <v>4360</v>
      </c>
      <c r="D3021" s="1" t="s">
        <v>5499</v>
      </c>
      <c r="E3021" s="21" t="s">
        <v>6036</v>
      </c>
      <c r="F3021" s="1">
        <v>2</v>
      </c>
      <c r="G3021" s="1">
        <v>1</v>
      </c>
      <c r="H3021" s="1">
        <v>10</v>
      </c>
      <c r="I3021" s="1">
        <v>100</v>
      </c>
      <c r="J3021" s="1">
        <v>25</v>
      </c>
      <c r="K3021" s="72" t="s">
        <v>6455</v>
      </c>
      <c r="L3021" s="81"/>
      <c r="M3021" s="78"/>
    </row>
    <row r="3022" spans="1:13">
      <c r="A3022" s="1">
        <v>100017513</v>
      </c>
      <c r="B3022" s="1" t="s">
        <v>2314</v>
      </c>
      <c r="C3022" s="1" t="s">
        <v>4360</v>
      </c>
      <c r="D3022" s="1" t="s">
        <v>5473</v>
      </c>
      <c r="E3022" s="21" t="s">
        <v>4378</v>
      </c>
      <c r="F3022" s="1">
        <v>1</v>
      </c>
      <c r="G3022" s="1">
        <v>3</v>
      </c>
      <c r="H3022" s="1">
        <v>612</v>
      </c>
      <c r="I3022" s="1">
        <v>570</v>
      </c>
      <c r="J3022" s="1">
        <v>140</v>
      </c>
      <c r="K3022" s="72" t="s">
        <v>6455</v>
      </c>
      <c r="L3022" s="81"/>
      <c r="M3022" s="78"/>
    </row>
    <row r="3023" spans="1:13">
      <c r="A3023" s="1">
        <v>100017514</v>
      </c>
      <c r="B3023" s="1" t="s">
        <v>2314</v>
      </c>
      <c r="C3023" s="1" t="s">
        <v>4389</v>
      </c>
      <c r="D3023" s="1" t="s">
        <v>5499</v>
      </c>
      <c r="E3023" s="21" t="s">
        <v>4436</v>
      </c>
      <c r="F3023" s="1">
        <v>1</v>
      </c>
      <c r="G3023" s="1">
        <v>3</v>
      </c>
      <c r="H3023" s="1">
        <v>172</v>
      </c>
      <c r="I3023" s="1">
        <v>280</v>
      </c>
      <c r="J3023" s="1">
        <v>70</v>
      </c>
      <c r="K3023" s="72" t="s">
        <v>6455</v>
      </c>
      <c r="L3023" s="81"/>
      <c r="M3023" s="78"/>
    </row>
    <row r="3024" spans="1:13">
      <c r="A3024" s="1">
        <v>100017515</v>
      </c>
      <c r="B3024" s="1" t="s">
        <v>2314</v>
      </c>
      <c r="C3024" s="1" t="s">
        <v>4475</v>
      </c>
      <c r="D3024" s="1" t="s">
        <v>5499</v>
      </c>
      <c r="E3024" s="21" t="s">
        <v>5669</v>
      </c>
      <c r="F3024" s="1">
        <v>2</v>
      </c>
      <c r="G3024" s="1">
        <v>4</v>
      </c>
      <c r="H3024" s="1">
        <v>233</v>
      </c>
      <c r="I3024" s="1">
        <v>400</v>
      </c>
      <c r="J3024" s="1">
        <v>100</v>
      </c>
      <c r="K3024" s="72" t="s">
        <v>6455</v>
      </c>
      <c r="L3024" s="81"/>
      <c r="M3024" s="78"/>
    </row>
    <row r="3025" spans="1:13">
      <c r="A3025" s="1">
        <v>100017515</v>
      </c>
      <c r="B3025" s="1" t="s">
        <v>2314</v>
      </c>
      <c r="C3025" s="1" t="s">
        <v>4475</v>
      </c>
      <c r="D3025" s="1" t="s">
        <v>5499</v>
      </c>
      <c r="E3025" s="21" t="s">
        <v>4508</v>
      </c>
      <c r="F3025" s="1">
        <v>2</v>
      </c>
      <c r="G3025" s="1">
        <v>2</v>
      </c>
      <c r="H3025" s="1">
        <v>23</v>
      </c>
      <c r="I3025" s="1">
        <v>100</v>
      </c>
      <c r="J3025" s="1">
        <v>25</v>
      </c>
      <c r="K3025" s="72" t="s">
        <v>6455</v>
      </c>
      <c r="L3025" s="81"/>
      <c r="M3025" s="78"/>
    </row>
    <row r="3026" spans="1:13">
      <c r="A3026" s="1">
        <v>100017517</v>
      </c>
      <c r="B3026" s="1" t="s">
        <v>2314</v>
      </c>
      <c r="C3026" s="1" t="s">
        <v>4475</v>
      </c>
      <c r="D3026" s="1" t="s">
        <v>5475</v>
      </c>
      <c r="E3026" s="21" t="s">
        <v>4499</v>
      </c>
      <c r="F3026" s="1">
        <v>1</v>
      </c>
      <c r="G3026" s="1">
        <v>3</v>
      </c>
      <c r="H3026" s="1">
        <v>741</v>
      </c>
      <c r="I3026" s="1">
        <v>740</v>
      </c>
      <c r="J3026" s="1">
        <v>190</v>
      </c>
      <c r="K3026" s="72" t="s">
        <v>6455</v>
      </c>
      <c r="L3026" s="81"/>
      <c r="M3026" s="78"/>
    </row>
    <row r="3027" spans="1:13">
      <c r="A3027" s="1">
        <v>100017518</v>
      </c>
      <c r="B3027" s="1" t="s">
        <v>2314</v>
      </c>
      <c r="C3027" s="1" t="s">
        <v>4520</v>
      </c>
      <c r="D3027" s="1" t="s">
        <v>5475</v>
      </c>
      <c r="E3027" s="21" t="s">
        <v>4524</v>
      </c>
      <c r="F3027" s="1">
        <v>1</v>
      </c>
      <c r="G3027" s="1">
        <v>3</v>
      </c>
      <c r="H3027" s="1">
        <v>148</v>
      </c>
      <c r="I3027" s="1">
        <v>280</v>
      </c>
      <c r="J3027" s="1">
        <v>70</v>
      </c>
      <c r="K3027" s="72" t="s">
        <v>6455</v>
      </c>
      <c r="L3027" s="81"/>
      <c r="M3027" s="78"/>
    </row>
    <row r="3028" spans="1:13">
      <c r="A3028" s="1">
        <v>100017520</v>
      </c>
      <c r="B3028" s="1" t="s">
        <v>2314</v>
      </c>
      <c r="C3028" s="1" t="s">
        <v>4520</v>
      </c>
      <c r="D3028" s="1" t="s">
        <v>5475</v>
      </c>
      <c r="E3028" s="21" t="s">
        <v>4591</v>
      </c>
      <c r="F3028" s="1">
        <v>3</v>
      </c>
      <c r="G3028" s="1">
        <v>4</v>
      </c>
      <c r="H3028" s="1">
        <v>131</v>
      </c>
      <c r="I3028" s="1">
        <v>280</v>
      </c>
      <c r="J3028" s="1">
        <v>70</v>
      </c>
      <c r="K3028" s="72" t="s">
        <v>6455</v>
      </c>
      <c r="L3028" s="81"/>
      <c r="M3028" s="78"/>
    </row>
    <row r="3029" spans="1:13">
      <c r="A3029" s="1">
        <v>100017520</v>
      </c>
      <c r="B3029" s="1" t="s">
        <v>2314</v>
      </c>
      <c r="C3029" s="1" t="s">
        <v>4520</v>
      </c>
      <c r="D3029" s="1" t="s">
        <v>5475</v>
      </c>
      <c r="E3029" s="21" t="s">
        <v>5863</v>
      </c>
      <c r="F3029" s="1">
        <v>3</v>
      </c>
      <c r="G3029" s="1">
        <v>1</v>
      </c>
      <c r="H3029" s="1">
        <v>13</v>
      </c>
      <c r="I3029" s="1">
        <v>100</v>
      </c>
      <c r="J3029" s="1">
        <v>25</v>
      </c>
      <c r="K3029" s="72" t="s">
        <v>6455</v>
      </c>
      <c r="L3029" s="81"/>
      <c r="M3029" s="78"/>
    </row>
    <row r="3030" spans="1:13">
      <c r="A3030" s="1">
        <v>100017520</v>
      </c>
      <c r="B3030" s="1" t="s">
        <v>2314</v>
      </c>
      <c r="C3030" s="1" t="s">
        <v>4520</v>
      </c>
      <c r="D3030" s="1" t="s">
        <v>5475</v>
      </c>
      <c r="E3030" s="21" t="s">
        <v>5713</v>
      </c>
      <c r="F3030" s="1">
        <v>3</v>
      </c>
      <c r="G3030" s="1">
        <v>1</v>
      </c>
      <c r="H3030" s="1">
        <v>150</v>
      </c>
      <c r="I3030" s="1">
        <v>280</v>
      </c>
      <c r="J3030" s="1">
        <v>70</v>
      </c>
      <c r="K3030" s="72" t="s">
        <v>6455</v>
      </c>
      <c r="L3030" s="81"/>
      <c r="M3030" s="78"/>
    </row>
    <row r="3031" spans="1:13">
      <c r="A3031" s="1">
        <v>100017521</v>
      </c>
      <c r="B3031" s="1" t="s">
        <v>2314</v>
      </c>
      <c r="C3031" s="1" t="s">
        <v>4520</v>
      </c>
      <c r="D3031" s="1" t="s">
        <v>5499</v>
      </c>
      <c r="E3031" s="21" t="s">
        <v>4648</v>
      </c>
      <c r="F3031" s="1">
        <v>2</v>
      </c>
      <c r="G3031" s="1">
        <v>1</v>
      </c>
      <c r="H3031" s="1">
        <v>10</v>
      </c>
      <c r="I3031" s="1">
        <v>100</v>
      </c>
      <c r="J3031" s="1">
        <v>25</v>
      </c>
      <c r="K3031" s="72" t="s">
        <v>6455</v>
      </c>
      <c r="L3031" s="81"/>
      <c r="M3031" s="78"/>
    </row>
    <row r="3032" spans="1:13">
      <c r="A3032" s="1">
        <v>100017521</v>
      </c>
      <c r="B3032" s="1" t="s">
        <v>2314</v>
      </c>
      <c r="C3032" s="1" t="s">
        <v>4520</v>
      </c>
      <c r="D3032" s="1" t="s">
        <v>5499</v>
      </c>
      <c r="E3032" s="21" t="s">
        <v>4598</v>
      </c>
      <c r="F3032" s="1">
        <v>2</v>
      </c>
      <c r="G3032" s="1">
        <v>4</v>
      </c>
      <c r="H3032" s="1">
        <v>392</v>
      </c>
      <c r="I3032" s="1">
        <v>470</v>
      </c>
      <c r="J3032" s="1">
        <v>120</v>
      </c>
      <c r="K3032" s="72" t="s">
        <v>6455</v>
      </c>
      <c r="L3032" s="81"/>
      <c r="M3032" s="78"/>
    </row>
    <row r="3033" spans="1:13">
      <c r="A3033" s="1">
        <v>100017522</v>
      </c>
      <c r="B3033" s="1" t="s">
        <v>2314</v>
      </c>
      <c r="C3033" s="1" t="s">
        <v>4520</v>
      </c>
      <c r="D3033" s="1" t="s">
        <v>5473</v>
      </c>
      <c r="E3033" s="21" t="s">
        <v>4590</v>
      </c>
      <c r="F3033" s="1">
        <v>1</v>
      </c>
      <c r="G3033" s="1">
        <v>3</v>
      </c>
      <c r="H3033" s="1">
        <v>296</v>
      </c>
      <c r="I3033" s="1">
        <v>400</v>
      </c>
      <c r="J3033" s="1">
        <v>100</v>
      </c>
      <c r="K3033" s="72" t="s">
        <v>6455</v>
      </c>
      <c r="L3033" s="81"/>
      <c r="M3033" s="78"/>
    </row>
    <row r="3034" spans="1:13">
      <c r="A3034" s="1">
        <v>100017523</v>
      </c>
      <c r="B3034" s="1" t="s">
        <v>587</v>
      </c>
      <c r="C3034" s="1" t="s">
        <v>4696</v>
      </c>
      <c r="D3034" s="1" t="s">
        <v>5499</v>
      </c>
      <c r="E3034" s="21" t="s">
        <v>4715</v>
      </c>
      <c r="F3034" s="1">
        <v>3</v>
      </c>
      <c r="G3034" s="1">
        <v>2</v>
      </c>
      <c r="H3034" s="1">
        <v>20</v>
      </c>
      <c r="I3034" s="1">
        <v>100</v>
      </c>
      <c r="J3034" s="1">
        <v>25</v>
      </c>
      <c r="K3034" s="72" t="s">
        <v>6455</v>
      </c>
      <c r="L3034" s="81"/>
      <c r="M3034" s="78"/>
    </row>
    <row r="3035" spans="1:13">
      <c r="A3035" s="1">
        <v>100017523</v>
      </c>
      <c r="B3035" s="1" t="s">
        <v>587</v>
      </c>
      <c r="C3035" s="1" t="s">
        <v>4696</v>
      </c>
      <c r="D3035" s="1" t="s">
        <v>5499</v>
      </c>
      <c r="E3035" s="21" t="s">
        <v>5396</v>
      </c>
      <c r="F3035" s="1">
        <v>3</v>
      </c>
      <c r="G3035" s="1">
        <v>2</v>
      </c>
      <c r="H3035" s="1">
        <v>33</v>
      </c>
      <c r="I3035" s="1">
        <v>150</v>
      </c>
      <c r="J3035" s="1">
        <v>40</v>
      </c>
      <c r="K3035" s="72" t="s">
        <v>6455</v>
      </c>
      <c r="L3035" s="81"/>
      <c r="M3035" s="78"/>
    </row>
    <row r="3036" spans="1:13">
      <c r="A3036" s="1">
        <v>100017523</v>
      </c>
      <c r="B3036" s="1" t="s">
        <v>587</v>
      </c>
      <c r="C3036" s="1" t="s">
        <v>4696</v>
      </c>
      <c r="D3036" s="1" t="s">
        <v>5499</v>
      </c>
      <c r="E3036" s="21" t="s">
        <v>4699</v>
      </c>
      <c r="F3036" s="1">
        <v>3</v>
      </c>
      <c r="G3036" s="1">
        <v>5</v>
      </c>
      <c r="H3036" s="1">
        <v>196</v>
      </c>
      <c r="I3036" s="1">
        <v>280</v>
      </c>
      <c r="J3036" s="1">
        <v>70</v>
      </c>
      <c r="K3036" s="72" t="s">
        <v>6455</v>
      </c>
      <c r="L3036" s="81"/>
      <c r="M3036" s="78"/>
    </row>
    <row r="3037" spans="1:13">
      <c r="A3037" s="1">
        <v>100017524</v>
      </c>
      <c r="B3037" s="1" t="s">
        <v>587</v>
      </c>
      <c r="C3037" s="1" t="s">
        <v>1612</v>
      </c>
      <c r="D3037" s="1" t="s">
        <v>5475</v>
      </c>
      <c r="E3037" s="21" t="s">
        <v>4796</v>
      </c>
      <c r="F3037" s="1">
        <v>3</v>
      </c>
      <c r="G3037" s="1">
        <v>1</v>
      </c>
      <c r="H3037" s="1">
        <v>24</v>
      </c>
      <c r="I3037" s="1">
        <v>100</v>
      </c>
      <c r="J3037" s="1">
        <v>25</v>
      </c>
      <c r="K3037" s="72" t="s">
        <v>6455</v>
      </c>
      <c r="L3037" s="81"/>
      <c r="M3037" s="78"/>
    </row>
    <row r="3038" spans="1:13">
      <c r="A3038" s="1">
        <v>100017524</v>
      </c>
      <c r="B3038" s="1" t="s">
        <v>587</v>
      </c>
      <c r="C3038" s="1" t="s">
        <v>1612</v>
      </c>
      <c r="D3038" s="1" t="s">
        <v>5475</v>
      </c>
      <c r="E3038" s="21" t="s">
        <v>5423</v>
      </c>
      <c r="F3038" s="1">
        <v>3</v>
      </c>
      <c r="G3038" s="1">
        <v>1</v>
      </c>
      <c r="H3038" s="1">
        <v>18</v>
      </c>
      <c r="I3038" s="1">
        <v>100</v>
      </c>
      <c r="J3038" s="1">
        <v>25</v>
      </c>
      <c r="K3038" s="72" t="s">
        <v>6455</v>
      </c>
      <c r="L3038" s="81"/>
      <c r="M3038" s="78"/>
    </row>
    <row r="3039" spans="1:13">
      <c r="A3039" s="1">
        <v>100017524</v>
      </c>
      <c r="B3039" s="1" t="s">
        <v>587</v>
      </c>
      <c r="C3039" s="1" t="s">
        <v>1612</v>
      </c>
      <c r="D3039" s="1" t="s">
        <v>5475</v>
      </c>
      <c r="E3039" s="21" t="s">
        <v>4772</v>
      </c>
      <c r="F3039" s="1">
        <v>3</v>
      </c>
      <c r="G3039" s="1">
        <v>3</v>
      </c>
      <c r="H3039" s="1">
        <v>460</v>
      </c>
      <c r="I3039" s="1">
        <v>470</v>
      </c>
      <c r="J3039" s="1">
        <v>120</v>
      </c>
      <c r="K3039" s="72" t="s">
        <v>6455</v>
      </c>
      <c r="L3039" s="81"/>
      <c r="M3039" s="78"/>
    </row>
    <row r="3040" spans="1:13">
      <c r="A3040" s="1">
        <v>100017525</v>
      </c>
      <c r="B3040" s="1" t="s">
        <v>587</v>
      </c>
      <c r="C3040" s="1" t="s">
        <v>4778</v>
      </c>
      <c r="D3040" s="1" t="s">
        <v>5529</v>
      </c>
      <c r="E3040" s="21" t="s">
        <v>4783</v>
      </c>
      <c r="F3040" s="1">
        <v>1</v>
      </c>
      <c r="G3040" s="1">
        <v>3</v>
      </c>
      <c r="H3040" s="1">
        <v>514</v>
      </c>
      <c r="I3040" s="1">
        <v>570</v>
      </c>
      <c r="J3040" s="1">
        <v>140</v>
      </c>
      <c r="K3040" s="72" t="s">
        <v>6455</v>
      </c>
      <c r="L3040" s="81"/>
      <c r="M3040" s="78"/>
    </row>
    <row r="3041" spans="1:13">
      <c r="A3041" s="1">
        <v>100017526</v>
      </c>
      <c r="B3041" s="1" t="s">
        <v>587</v>
      </c>
      <c r="C3041" s="1" t="s">
        <v>4778</v>
      </c>
      <c r="D3041" s="1" t="s">
        <v>5485</v>
      </c>
      <c r="E3041" s="21" t="s">
        <v>4789</v>
      </c>
      <c r="F3041" s="1">
        <v>1</v>
      </c>
      <c r="G3041" s="1">
        <v>2</v>
      </c>
      <c r="H3041" s="1">
        <v>148</v>
      </c>
      <c r="I3041" s="1">
        <v>280</v>
      </c>
      <c r="J3041" s="1">
        <v>70</v>
      </c>
      <c r="K3041" s="72" t="s">
        <v>6455</v>
      </c>
      <c r="L3041" s="81"/>
      <c r="M3041" s="78"/>
    </row>
    <row r="3042" spans="1:13">
      <c r="A3042" s="1">
        <v>100017527</v>
      </c>
      <c r="B3042" s="1" t="s">
        <v>587</v>
      </c>
      <c r="C3042" s="1" t="s">
        <v>586</v>
      </c>
      <c r="D3042" s="1" t="s">
        <v>5475</v>
      </c>
      <c r="E3042" s="21" t="s">
        <v>4862</v>
      </c>
      <c r="F3042" s="1">
        <v>1</v>
      </c>
      <c r="G3042" s="1">
        <v>6</v>
      </c>
      <c r="H3042" s="1">
        <v>394</v>
      </c>
      <c r="I3042" s="1">
        <v>470</v>
      </c>
      <c r="J3042" s="1">
        <v>120</v>
      </c>
      <c r="K3042" s="72" t="s">
        <v>6455</v>
      </c>
      <c r="L3042" s="81"/>
      <c r="M3042" s="78"/>
    </row>
    <row r="3043" spans="1:13">
      <c r="A3043" s="1">
        <v>100017528</v>
      </c>
      <c r="B3043" s="1" t="s">
        <v>587</v>
      </c>
      <c r="C3043" s="1" t="s">
        <v>586</v>
      </c>
      <c r="D3043" s="1" t="s">
        <v>5475</v>
      </c>
      <c r="E3043" s="21" t="s">
        <v>4832</v>
      </c>
      <c r="F3043" s="1">
        <v>2</v>
      </c>
      <c r="G3043" s="1">
        <v>3</v>
      </c>
      <c r="H3043" s="1">
        <v>109</v>
      </c>
      <c r="I3043" s="1">
        <v>280</v>
      </c>
      <c r="J3043" s="1">
        <v>70</v>
      </c>
      <c r="K3043" s="72" t="s">
        <v>6455</v>
      </c>
      <c r="L3043" s="81"/>
      <c r="M3043" s="78"/>
    </row>
    <row r="3044" spans="1:13">
      <c r="A3044" s="1">
        <v>100017528</v>
      </c>
      <c r="B3044" s="1" t="s">
        <v>587</v>
      </c>
      <c r="C3044" s="1" t="s">
        <v>586</v>
      </c>
      <c r="D3044" s="1" t="s">
        <v>5475</v>
      </c>
      <c r="E3044" s="21" t="s">
        <v>5430</v>
      </c>
      <c r="F3044" s="1">
        <v>2</v>
      </c>
      <c r="G3044" s="1">
        <v>1</v>
      </c>
      <c r="H3044" s="1">
        <v>16</v>
      </c>
      <c r="I3044" s="1">
        <v>100</v>
      </c>
      <c r="J3044" s="1">
        <v>25</v>
      </c>
      <c r="K3044" s="72" t="s">
        <v>6455</v>
      </c>
      <c r="L3044" s="81"/>
      <c r="M3044" s="78"/>
    </row>
    <row r="3045" spans="1:13">
      <c r="A3045" s="1">
        <v>100017529</v>
      </c>
      <c r="B3045" s="1" t="s">
        <v>587</v>
      </c>
      <c r="C3045" s="1" t="s">
        <v>4866</v>
      </c>
      <c r="D3045" s="1" t="s">
        <v>5499</v>
      </c>
      <c r="E3045" s="21" t="s">
        <v>4981</v>
      </c>
      <c r="F3045" s="1">
        <v>2</v>
      </c>
      <c r="G3045" s="1">
        <v>1</v>
      </c>
      <c r="H3045" s="1">
        <v>41</v>
      </c>
      <c r="I3045" s="1">
        <v>150</v>
      </c>
      <c r="J3045" s="1">
        <v>40</v>
      </c>
      <c r="K3045" s="72" t="s">
        <v>6455</v>
      </c>
      <c r="L3045" s="81"/>
      <c r="M3045" s="78"/>
    </row>
    <row r="3046" spans="1:13">
      <c r="A3046" s="1">
        <v>100017529</v>
      </c>
      <c r="B3046" s="1" t="s">
        <v>587</v>
      </c>
      <c r="C3046" s="1" t="s">
        <v>4866</v>
      </c>
      <c r="D3046" s="1" t="s">
        <v>5499</v>
      </c>
      <c r="E3046" s="21" t="s">
        <v>5426</v>
      </c>
      <c r="F3046" s="1">
        <v>2</v>
      </c>
      <c r="G3046" s="1">
        <v>3</v>
      </c>
      <c r="H3046" s="1">
        <v>131</v>
      </c>
      <c r="I3046" s="1">
        <v>280</v>
      </c>
      <c r="J3046" s="1">
        <v>70</v>
      </c>
      <c r="K3046" s="72" t="s">
        <v>6455</v>
      </c>
      <c r="L3046" s="81"/>
      <c r="M3046" s="78"/>
    </row>
    <row r="3047" spans="1:13">
      <c r="A3047" s="1">
        <v>100017530</v>
      </c>
      <c r="B3047" s="1" t="s">
        <v>587</v>
      </c>
      <c r="C3047" s="1" t="s">
        <v>4866</v>
      </c>
      <c r="D3047" s="1" t="s">
        <v>5475</v>
      </c>
      <c r="E3047" s="21" t="s">
        <v>4928</v>
      </c>
      <c r="F3047" s="1">
        <v>1</v>
      </c>
      <c r="G3047" s="1">
        <v>3</v>
      </c>
      <c r="H3047" s="1">
        <v>157</v>
      </c>
      <c r="I3047" s="1">
        <v>280</v>
      </c>
      <c r="J3047" s="1">
        <v>70</v>
      </c>
      <c r="K3047" s="72" t="s">
        <v>6455</v>
      </c>
      <c r="L3047" s="81"/>
      <c r="M3047" s="78"/>
    </row>
    <row r="3048" spans="1:13">
      <c r="A3048" s="1">
        <v>100017531</v>
      </c>
      <c r="B3048" s="1" t="s">
        <v>587</v>
      </c>
      <c r="C3048" s="1" t="s">
        <v>4985</v>
      </c>
      <c r="D3048" s="1" t="s">
        <v>5499</v>
      </c>
      <c r="E3048" s="21" t="s">
        <v>5432</v>
      </c>
      <c r="F3048" s="1">
        <v>3</v>
      </c>
      <c r="G3048" s="1">
        <v>3</v>
      </c>
      <c r="H3048" s="1">
        <v>145</v>
      </c>
      <c r="I3048" s="1">
        <v>280</v>
      </c>
      <c r="J3048" s="1">
        <v>70</v>
      </c>
      <c r="K3048" s="72" t="s">
        <v>6455</v>
      </c>
      <c r="L3048" s="81"/>
      <c r="M3048" s="78"/>
    </row>
    <row r="3049" spans="1:13">
      <c r="A3049" s="1">
        <v>100017531</v>
      </c>
      <c r="B3049" s="1" t="s">
        <v>587</v>
      </c>
      <c r="C3049" s="1" t="s">
        <v>4985</v>
      </c>
      <c r="D3049" s="1" t="s">
        <v>5499</v>
      </c>
      <c r="E3049" s="21" t="s">
        <v>5399</v>
      </c>
      <c r="F3049" s="1">
        <v>3</v>
      </c>
      <c r="G3049" s="1">
        <v>1</v>
      </c>
      <c r="H3049" s="1">
        <v>10</v>
      </c>
      <c r="I3049" s="1">
        <v>100</v>
      </c>
      <c r="J3049" s="1">
        <v>25</v>
      </c>
      <c r="K3049" s="72" t="s">
        <v>6455</v>
      </c>
      <c r="L3049" s="81"/>
      <c r="M3049" s="78"/>
    </row>
    <row r="3050" spans="1:13">
      <c r="A3050" s="1">
        <v>100017531</v>
      </c>
      <c r="B3050" s="1" t="s">
        <v>587</v>
      </c>
      <c r="C3050" s="1" t="s">
        <v>4985</v>
      </c>
      <c r="D3050" s="1" t="s">
        <v>5499</v>
      </c>
      <c r="E3050" s="21" t="s">
        <v>5028</v>
      </c>
      <c r="F3050" s="1">
        <v>3</v>
      </c>
      <c r="G3050" s="1">
        <v>1</v>
      </c>
      <c r="H3050" s="1">
        <v>22</v>
      </c>
      <c r="I3050" s="1">
        <v>100</v>
      </c>
      <c r="J3050" s="1">
        <v>25</v>
      </c>
      <c r="K3050" s="72" t="s">
        <v>6455</v>
      </c>
      <c r="L3050" s="81"/>
      <c r="M3050" s="78"/>
    </row>
    <row r="3051" spans="1:13">
      <c r="A3051" s="1">
        <v>100017532</v>
      </c>
      <c r="B3051" s="1" t="s">
        <v>587</v>
      </c>
      <c r="C3051" s="1" t="s">
        <v>4985</v>
      </c>
      <c r="D3051" s="1" t="s">
        <v>5475</v>
      </c>
      <c r="E3051" s="21" t="s">
        <v>5044</v>
      </c>
      <c r="F3051" s="1">
        <v>1</v>
      </c>
      <c r="G3051" s="1">
        <v>3</v>
      </c>
      <c r="H3051" s="1">
        <v>282</v>
      </c>
      <c r="I3051" s="1">
        <v>400</v>
      </c>
      <c r="J3051" s="1">
        <v>100</v>
      </c>
      <c r="K3051" s="72" t="s">
        <v>6455</v>
      </c>
      <c r="L3051" s="81"/>
      <c r="M3051" s="78"/>
    </row>
    <row r="3052" spans="1:13">
      <c r="A3052" s="1">
        <v>100017533</v>
      </c>
      <c r="B3052" s="1" t="s">
        <v>587</v>
      </c>
      <c r="C3052" s="1" t="s">
        <v>4985</v>
      </c>
      <c r="D3052" s="1" t="s">
        <v>5475</v>
      </c>
      <c r="E3052" s="21" t="s">
        <v>5065</v>
      </c>
      <c r="F3052" s="1">
        <v>1</v>
      </c>
      <c r="G3052" s="1">
        <v>4</v>
      </c>
      <c r="H3052" s="1">
        <v>244</v>
      </c>
      <c r="I3052" s="1">
        <v>400</v>
      </c>
      <c r="J3052" s="1">
        <v>100</v>
      </c>
      <c r="K3052" s="72" t="s">
        <v>6455</v>
      </c>
      <c r="L3052" s="81"/>
      <c r="M3052" s="78"/>
    </row>
    <row r="3053" spans="1:13">
      <c r="A3053" s="1">
        <v>100017534</v>
      </c>
      <c r="B3053" s="1" t="s">
        <v>587</v>
      </c>
      <c r="C3053" s="1" t="s">
        <v>4985</v>
      </c>
      <c r="D3053" s="1" t="s">
        <v>5499</v>
      </c>
      <c r="E3053" s="21" t="s">
        <v>5428</v>
      </c>
      <c r="F3053" s="1">
        <v>4</v>
      </c>
      <c r="G3053" s="1">
        <v>1</v>
      </c>
      <c r="H3053" s="1">
        <v>10</v>
      </c>
      <c r="I3053" s="1">
        <v>100</v>
      </c>
      <c r="J3053" s="1">
        <v>25</v>
      </c>
      <c r="K3053" s="72" t="s">
        <v>6455</v>
      </c>
      <c r="L3053" s="81"/>
      <c r="M3053" s="78"/>
    </row>
    <row r="3054" spans="1:13">
      <c r="A3054" s="1">
        <v>100017534</v>
      </c>
      <c r="B3054" s="1" t="s">
        <v>587</v>
      </c>
      <c r="C3054" s="1" t="s">
        <v>4985</v>
      </c>
      <c r="D3054" s="1" t="s">
        <v>5499</v>
      </c>
      <c r="E3054" s="21" t="s">
        <v>5032</v>
      </c>
      <c r="F3054" s="1">
        <v>4</v>
      </c>
      <c r="G3054" s="1">
        <v>1</v>
      </c>
      <c r="H3054" s="1">
        <v>10</v>
      </c>
      <c r="I3054" s="1">
        <v>100</v>
      </c>
      <c r="J3054" s="1">
        <v>25</v>
      </c>
      <c r="K3054" s="72" t="s">
        <v>6455</v>
      </c>
      <c r="L3054" s="81"/>
      <c r="M3054" s="78"/>
    </row>
    <row r="3055" spans="1:13">
      <c r="A3055" s="1">
        <v>100017534</v>
      </c>
      <c r="B3055" s="1" t="s">
        <v>587</v>
      </c>
      <c r="C3055" s="1" t="s">
        <v>4985</v>
      </c>
      <c r="D3055" s="1" t="s">
        <v>5499</v>
      </c>
      <c r="E3055" s="21" t="s">
        <v>5027</v>
      </c>
      <c r="F3055" s="1">
        <v>4</v>
      </c>
      <c r="G3055" s="1">
        <v>3</v>
      </c>
      <c r="H3055" s="1">
        <v>212</v>
      </c>
      <c r="I3055" s="1">
        <v>400</v>
      </c>
      <c r="J3055" s="1">
        <v>100</v>
      </c>
      <c r="K3055" s="72" t="s">
        <v>6455</v>
      </c>
      <c r="L3055" s="81"/>
      <c r="M3055" s="78"/>
    </row>
    <row r="3056" spans="1:13">
      <c r="A3056" s="1">
        <v>100017534</v>
      </c>
      <c r="B3056" s="1" t="s">
        <v>587</v>
      </c>
      <c r="C3056" s="1" t="s">
        <v>4985</v>
      </c>
      <c r="D3056" s="1" t="s">
        <v>5499</v>
      </c>
      <c r="E3056" s="21" t="s">
        <v>5445</v>
      </c>
      <c r="F3056" s="1">
        <v>4</v>
      </c>
      <c r="G3056" s="1">
        <v>1</v>
      </c>
      <c r="H3056" s="1">
        <v>10</v>
      </c>
      <c r="I3056" s="1">
        <v>100</v>
      </c>
      <c r="J3056" s="1">
        <v>25</v>
      </c>
      <c r="K3056" s="72" t="s">
        <v>6455</v>
      </c>
      <c r="L3056" s="81"/>
      <c r="M3056" s="78"/>
    </row>
    <row r="3057" spans="1:13">
      <c r="A3057" s="1">
        <v>100017535</v>
      </c>
      <c r="B3057" s="1" t="s">
        <v>587</v>
      </c>
      <c r="C3057" s="1" t="s">
        <v>5093</v>
      </c>
      <c r="D3057" s="1" t="s">
        <v>5475</v>
      </c>
      <c r="E3057" s="21" t="s">
        <v>5141</v>
      </c>
      <c r="F3057" s="1">
        <v>1</v>
      </c>
      <c r="G3057" s="1">
        <v>3</v>
      </c>
      <c r="H3057" s="1">
        <v>393</v>
      </c>
      <c r="I3057" s="1">
        <v>470</v>
      </c>
      <c r="J3057" s="1">
        <v>120</v>
      </c>
      <c r="K3057" s="72" t="s">
        <v>6455</v>
      </c>
      <c r="L3057" s="81"/>
      <c r="M3057" s="78"/>
    </row>
    <row r="3058" spans="1:13">
      <c r="A3058" s="1">
        <v>100017536</v>
      </c>
      <c r="B3058" s="1" t="s">
        <v>587</v>
      </c>
      <c r="C3058" s="1" t="s">
        <v>5093</v>
      </c>
      <c r="D3058" s="1" t="s">
        <v>5499</v>
      </c>
      <c r="E3058" s="21" t="s">
        <v>5482</v>
      </c>
      <c r="F3058" s="1">
        <v>2</v>
      </c>
      <c r="G3058" s="1">
        <v>4</v>
      </c>
      <c r="H3058" s="1">
        <v>264</v>
      </c>
      <c r="I3058" s="1">
        <v>400</v>
      </c>
      <c r="J3058" s="1">
        <v>100</v>
      </c>
      <c r="K3058" s="72" t="s">
        <v>6455</v>
      </c>
      <c r="L3058" s="81"/>
      <c r="M3058" s="78"/>
    </row>
    <row r="3059" spans="1:13">
      <c r="A3059" s="1">
        <v>100017536</v>
      </c>
      <c r="B3059" s="1" t="s">
        <v>587</v>
      </c>
      <c r="C3059" s="1" t="s">
        <v>5093</v>
      </c>
      <c r="D3059" s="1" t="s">
        <v>5499</v>
      </c>
      <c r="E3059" s="21" t="s">
        <v>5151</v>
      </c>
      <c r="F3059" s="1">
        <v>2</v>
      </c>
      <c r="G3059" s="1">
        <v>1</v>
      </c>
      <c r="H3059" s="1">
        <v>19</v>
      </c>
      <c r="I3059" s="1">
        <v>100</v>
      </c>
      <c r="J3059" s="1">
        <v>25</v>
      </c>
      <c r="K3059" s="72" t="s">
        <v>6455</v>
      </c>
      <c r="L3059" s="81"/>
      <c r="M3059" s="78"/>
    </row>
    <row r="3060" spans="1:13">
      <c r="A3060" s="1">
        <v>100017538</v>
      </c>
      <c r="B3060" s="1" t="s">
        <v>587</v>
      </c>
      <c r="C3060" s="1" t="s">
        <v>5093</v>
      </c>
      <c r="D3060" s="1" t="s">
        <v>5475</v>
      </c>
      <c r="E3060" s="21" t="s">
        <v>5102</v>
      </c>
      <c r="F3060" s="1">
        <v>1</v>
      </c>
      <c r="G3060" s="1">
        <v>4</v>
      </c>
      <c r="H3060" s="1">
        <v>367</v>
      </c>
      <c r="I3060" s="1">
        <v>470</v>
      </c>
      <c r="J3060" s="1">
        <v>120</v>
      </c>
      <c r="K3060" s="72" t="s">
        <v>6455</v>
      </c>
      <c r="L3060" s="81"/>
      <c r="M3060" s="78"/>
    </row>
    <row r="3061" spans="1:13">
      <c r="A3061" s="1">
        <v>100017539</v>
      </c>
      <c r="B3061" s="1" t="s">
        <v>587</v>
      </c>
      <c r="C3061" s="1" t="s">
        <v>5189</v>
      </c>
      <c r="D3061" s="1" t="s">
        <v>5475</v>
      </c>
      <c r="E3061" s="21" t="s">
        <v>5243</v>
      </c>
      <c r="F3061" s="1">
        <v>5</v>
      </c>
      <c r="G3061" s="1">
        <v>3</v>
      </c>
      <c r="H3061" s="1">
        <v>166</v>
      </c>
      <c r="I3061" s="1">
        <v>800</v>
      </c>
      <c r="J3061" s="1">
        <v>200</v>
      </c>
      <c r="K3061" s="72" t="s">
        <v>6053</v>
      </c>
      <c r="L3061" s="81"/>
      <c r="M3061" s="78"/>
    </row>
    <row r="3062" spans="1:13">
      <c r="A3062" s="1">
        <v>100017539</v>
      </c>
      <c r="B3062" s="1" t="s">
        <v>587</v>
      </c>
      <c r="C3062" s="1" t="s">
        <v>5189</v>
      </c>
      <c r="D3062" s="1" t="s">
        <v>5475</v>
      </c>
      <c r="E3062" s="21" t="s">
        <v>5246</v>
      </c>
      <c r="F3062" s="1">
        <v>5</v>
      </c>
      <c r="G3062" s="1">
        <v>1</v>
      </c>
      <c r="H3062" s="1">
        <v>10</v>
      </c>
      <c r="I3062" s="1">
        <v>800</v>
      </c>
      <c r="J3062" s="1">
        <v>200</v>
      </c>
      <c r="K3062" s="72" t="s">
        <v>6053</v>
      </c>
      <c r="L3062" s="81"/>
      <c r="M3062" s="78"/>
    </row>
    <row r="3063" spans="1:13">
      <c r="A3063" s="1">
        <v>100017539</v>
      </c>
      <c r="B3063" s="1" t="s">
        <v>587</v>
      </c>
      <c r="C3063" s="1" t="s">
        <v>5189</v>
      </c>
      <c r="D3063" s="1" t="s">
        <v>5475</v>
      </c>
      <c r="E3063" s="21" t="s">
        <v>5247</v>
      </c>
      <c r="F3063" s="1">
        <v>5</v>
      </c>
      <c r="G3063" s="1">
        <v>1</v>
      </c>
      <c r="H3063" s="1">
        <v>49</v>
      </c>
      <c r="I3063" s="1">
        <v>800</v>
      </c>
      <c r="J3063" s="1">
        <v>200</v>
      </c>
      <c r="K3063" s="72" t="s">
        <v>6053</v>
      </c>
      <c r="L3063" s="81"/>
      <c r="M3063" s="78"/>
    </row>
    <row r="3064" spans="1:13">
      <c r="A3064" s="1">
        <v>100017539</v>
      </c>
      <c r="B3064" s="1" t="s">
        <v>587</v>
      </c>
      <c r="C3064" s="1" t="s">
        <v>5189</v>
      </c>
      <c r="D3064" s="1" t="s">
        <v>5475</v>
      </c>
      <c r="E3064" s="21" t="s">
        <v>5894</v>
      </c>
      <c r="F3064" s="1">
        <v>5</v>
      </c>
      <c r="G3064" s="1">
        <v>2</v>
      </c>
      <c r="H3064" s="1">
        <v>47</v>
      </c>
      <c r="I3064" s="1">
        <v>800</v>
      </c>
      <c r="J3064" s="1">
        <v>200</v>
      </c>
      <c r="K3064" s="72" t="s">
        <v>6053</v>
      </c>
      <c r="L3064" s="81"/>
      <c r="M3064" s="78"/>
    </row>
    <row r="3065" spans="1:13">
      <c r="A3065" s="1">
        <v>100017539</v>
      </c>
      <c r="B3065" s="1" t="s">
        <v>587</v>
      </c>
      <c r="C3065" s="1" t="s">
        <v>5189</v>
      </c>
      <c r="D3065" s="1" t="s">
        <v>5475</v>
      </c>
      <c r="E3065" s="21" t="s">
        <v>5893</v>
      </c>
      <c r="F3065" s="1">
        <v>5</v>
      </c>
      <c r="G3065" s="1">
        <v>1</v>
      </c>
      <c r="H3065" s="1">
        <v>19</v>
      </c>
      <c r="I3065" s="1">
        <v>800</v>
      </c>
      <c r="J3065" s="1">
        <v>200</v>
      </c>
      <c r="K3065" s="72" t="s">
        <v>6053</v>
      </c>
      <c r="L3065" s="81"/>
      <c r="M3065" s="78"/>
    </row>
    <row r="3066" spans="1:13">
      <c r="A3066" s="1">
        <v>100017540</v>
      </c>
      <c r="B3066" s="1" t="s">
        <v>587</v>
      </c>
      <c r="C3066" s="1" t="s">
        <v>5189</v>
      </c>
      <c r="D3066" s="1" t="s">
        <v>5530</v>
      </c>
      <c r="E3066" s="21" t="s">
        <v>5667</v>
      </c>
      <c r="F3066" s="1">
        <v>4</v>
      </c>
      <c r="G3066" s="1">
        <v>2</v>
      </c>
      <c r="H3066" s="1">
        <v>65</v>
      </c>
      <c r="I3066" s="1">
        <v>230</v>
      </c>
      <c r="J3066" s="1">
        <v>60</v>
      </c>
      <c r="K3066" s="72" t="s">
        <v>6455</v>
      </c>
      <c r="L3066" s="81"/>
      <c r="M3066" s="78"/>
    </row>
    <row r="3067" spans="1:13">
      <c r="A3067" s="1">
        <v>100017540</v>
      </c>
      <c r="B3067" s="1" t="s">
        <v>587</v>
      </c>
      <c r="C3067" s="1" t="s">
        <v>5189</v>
      </c>
      <c r="D3067" s="1" t="s">
        <v>5530</v>
      </c>
      <c r="E3067" s="21" t="s">
        <v>5206</v>
      </c>
      <c r="F3067" s="1">
        <v>4</v>
      </c>
      <c r="G3067" s="1">
        <v>2</v>
      </c>
      <c r="H3067" s="1">
        <v>91</v>
      </c>
      <c r="I3067" s="1">
        <v>230</v>
      </c>
      <c r="J3067" s="1">
        <v>60</v>
      </c>
      <c r="K3067" s="72" t="s">
        <v>6455</v>
      </c>
      <c r="L3067" s="81"/>
      <c r="M3067" s="78"/>
    </row>
    <row r="3068" spans="1:13">
      <c r="A3068" s="1">
        <v>100017540</v>
      </c>
      <c r="B3068" s="1" t="s">
        <v>587</v>
      </c>
      <c r="C3068" s="1" t="s">
        <v>5189</v>
      </c>
      <c r="D3068" s="1" t="s">
        <v>5530</v>
      </c>
      <c r="E3068" s="21" t="s">
        <v>6089</v>
      </c>
      <c r="F3068" s="1">
        <v>4</v>
      </c>
      <c r="G3068" s="1">
        <v>3</v>
      </c>
      <c r="H3068" s="1">
        <v>263</v>
      </c>
      <c r="I3068" s="1">
        <v>400</v>
      </c>
      <c r="J3068" s="1">
        <v>100</v>
      </c>
      <c r="K3068" s="72" t="s">
        <v>6455</v>
      </c>
      <c r="L3068" s="81"/>
      <c r="M3068" s="78"/>
    </row>
    <row r="3069" spans="1:13">
      <c r="A3069" s="1">
        <v>100017540</v>
      </c>
      <c r="B3069" s="1" t="s">
        <v>587</v>
      </c>
      <c r="C3069" s="1" t="s">
        <v>5189</v>
      </c>
      <c r="D3069" s="1" t="s">
        <v>5530</v>
      </c>
      <c r="E3069" s="21" t="s">
        <v>6086</v>
      </c>
      <c r="F3069" s="1">
        <v>4</v>
      </c>
      <c r="G3069" s="1">
        <v>2</v>
      </c>
      <c r="H3069" s="1">
        <v>43</v>
      </c>
      <c r="I3069" s="1">
        <v>150</v>
      </c>
      <c r="J3069" s="1">
        <v>40</v>
      </c>
      <c r="K3069" s="72" t="s">
        <v>6455</v>
      </c>
      <c r="L3069" s="81"/>
      <c r="M3069" s="78"/>
    </row>
    <row r="3070" spans="1:13">
      <c r="A3070" s="1">
        <v>100017541</v>
      </c>
      <c r="B3070" s="1" t="s">
        <v>587</v>
      </c>
      <c r="C3070" s="1" t="s">
        <v>5189</v>
      </c>
      <c r="D3070" s="1" t="s">
        <v>5473</v>
      </c>
      <c r="E3070" s="21" t="s">
        <v>5265</v>
      </c>
      <c r="F3070" s="1">
        <v>1</v>
      </c>
      <c r="G3070" s="1">
        <v>2</v>
      </c>
      <c r="H3070" s="1">
        <v>297</v>
      </c>
      <c r="I3070" s="1">
        <v>400</v>
      </c>
      <c r="J3070" s="1">
        <v>100</v>
      </c>
      <c r="K3070" s="72" t="s">
        <v>6455</v>
      </c>
      <c r="L3070" s="81"/>
      <c r="M3070" s="78"/>
    </row>
    <row r="3071" spans="1:13">
      <c r="A3071" s="1">
        <v>100017542</v>
      </c>
      <c r="B3071" s="1" t="s">
        <v>587</v>
      </c>
      <c r="C3071" s="1" t="s">
        <v>5189</v>
      </c>
      <c r="D3071" s="1" t="s">
        <v>5499</v>
      </c>
      <c r="E3071" s="21" t="s">
        <v>5267</v>
      </c>
      <c r="F3071" s="1">
        <v>1</v>
      </c>
      <c r="G3071" s="1">
        <v>3</v>
      </c>
      <c r="H3071" s="1">
        <v>190</v>
      </c>
      <c r="I3071" s="1">
        <v>280</v>
      </c>
      <c r="J3071" s="1">
        <v>70</v>
      </c>
      <c r="K3071" s="72" t="s">
        <v>6455</v>
      </c>
      <c r="L3071" s="81"/>
      <c r="M3071" s="78"/>
    </row>
    <row r="3072" spans="1:13">
      <c r="A3072" s="1">
        <v>100017543</v>
      </c>
      <c r="B3072" s="1" t="s">
        <v>587</v>
      </c>
      <c r="C3072" s="1" t="s">
        <v>5189</v>
      </c>
      <c r="D3072" s="1" t="s">
        <v>5531</v>
      </c>
      <c r="E3072" s="21" t="s">
        <v>5434</v>
      </c>
      <c r="F3072" s="1">
        <v>2</v>
      </c>
      <c r="G3072" s="1">
        <v>3</v>
      </c>
      <c r="H3072" s="1">
        <v>106</v>
      </c>
      <c r="I3072" s="1">
        <v>280</v>
      </c>
      <c r="J3072" s="1">
        <v>70</v>
      </c>
      <c r="K3072" s="72" t="s">
        <v>6455</v>
      </c>
      <c r="L3072" s="81"/>
      <c r="M3072" s="78"/>
    </row>
    <row r="3073" spans="1:13">
      <c r="A3073" s="1">
        <v>100017543</v>
      </c>
      <c r="B3073" s="1" t="s">
        <v>587</v>
      </c>
      <c r="C3073" s="1" t="s">
        <v>5189</v>
      </c>
      <c r="D3073" s="1" t="s">
        <v>5531</v>
      </c>
      <c r="E3073" s="21" t="s">
        <v>5239</v>
      </c>
      <c r="F3073" s="1">
        <v>2</v>
      </c>
      <c r="G3073" s="1">
        <v>1</v>
      </c>
      <c r="H3073" s="1">
        <v>10</v>
      </c>
      <c r="I3073" s="1">
        <v>100</v>
      </c>
      <c r="J3073" s="1">
        <v>25</v>
      </c>
      <c r="K3073" s="72" t="s">
        <v>6455</v>
      </c>
      <c r="L3073" s="81"/>
      <c r="M3073" s="78"/>
    </row>
    <row r="3074" spans="1:13">
      <c r="A3074" s="1">
        <v>100017544</v>
      </c>
      <c r="B3074" s="1" t="s">
        <v>587</v>
      </c>
      <c r="C3074" s="1" t="s">
        <v>5189</v>
      </c>
      <c r="D3074" s="1" t="s">
        <v>5475</v>
      </c>
      <c r="E3074" s="21" t="s">
        <v>5228</v>
      </c>
      <c r="F3074" s="1">
        <v>1</v>
      </c>
      <c r="G3074" s="1">
        <v>4</v>
      </c>
      <c r="H3074" s="1">
        <v>471</v>
      </c>
      <c r="I3074" s="1">
        <v>470</v>
      </c>
      <c r="J3074" s="1">
        <v>120</v>
      </c>
      <c r="K3074" s="72" t="s">
        <v>6455</v>
      </c>
      <c r="L3074" s="81"/>
      <c r="M3074" s="78"/>
    </row>
    <row r="3075" spans="1:13">
      <c r="A3075" s="1">
        <v>100017545</v>
      </c>
      <c r="B3075" s="1" t="s">
        <v>587</v>
      </c>
      <c r="C3075" s="1" t="s">
        <v>4630</v>
      </c>
      <c r="D3075" s="1" t="s">
        <v>5499</v>
      </c>
      <c r="E3075" s="21" t="s">
        <v>5947</v>
      </c>
      <c r="F3075" s="1">
        <v>2</v>
      </c>
      <c r="G3075" s="1">
        <v>1</v>
      </c>
      <c r="H3075" s="1">
        <v>12</v>
      </c>
      <c r="I3075" s="1">
        <v>100</v>
      </c>
      <c r="J3075" s="1">
        <v>25</v>
      </c>
      <c r="K3075" s="72" t="s">
        <v>6455</v>
      </c>
      <c r="L3075" s="81"/>
      <c r="M3075" s="78"/>
    </row>
    <row r="3076" spans="1:13">
      <c r="A3076" s="1">
        <v>100017545</v>
      </c>
      <c r="B3076" s="1" t="s">
        <v>587</v>
      </c>
      <c r="C3076" s="1" t="s">
        <v>4630</v>
      </c>
      <c r="D3076" s="1" t="s">
        <v>5499</v>
      </c>
      <c r="E3076" s="21" t="s">
        <v>5370</v>
      </c>
      <c r="F3076" s="1">
        <v>2</v>
      </c>
      <c r="G3076" s="1">
        <v>4</v>
      </c>
      <c r="H3076" s="1">
        <v>290</v>
      </c>
      <c r="I3076" s="1">
        <v>400</v>
      </c>
      <c r="J3076" s="1">
        <v>100</v>
      </c>
      <c r="K3076" s="72" t="s">
        <v>6455</v>
      </c>
      <c r="L3076" s="81"/>
      <c r="M3076" s="78"/>
    </row>
    <row r="3077" spans="1:13">
      <c r="A3077" s="1">
        <v>100017546</v>
      </c>
      <c r="B3077" s="1" t="s">
        <v>587</v>
      </c>
      <c r="C3077" s="1" t="s">
        <v>4630</v>
      </c>
      <c r="D3077" s="1" t="s">
        <v>5475</v>
      </c>
      <c r="E3077" s="21" t="s">
        <v>5438</v>
      </c>
      <c r="F3077" s="1">
        <v>5</v>
      </c>
      <c r="G3077" s="1">
        <v>1</v>
      </c>
      <c r="H3077" s="1">
        <v>19</v>
      </c>
      <c r="I3077" s="1">
        <v>100</v>
      </c>
      <c r="J3077" s="1">
        <v>25</v>
      </c>
      <c r="K3077" s="72" t="s">
        <v>6455</v>
      </c>
      <c r="L3077" s="81"/>
      <c r="M3077" s="78"/>
    </row>
    <row r="3078" spans="1:13">
      <c r="A3078" s="1">
        <v>100017546</v>
      </c>
      <c r="B3078" s="1" t="s">
        <v>587</v>
      </c>
      <c r="C3078" s="1" t="s">
        <v>4630</v>
      </c>
      <c r="D3078" s="1" t="s">
        <v>5475</v>
      </c>
      <c r="E3078" s="21" t="s">
        <v>5335</v>
      </c>
      <c r="F3078" s="1">
        <v>5</v>
      </c>
      <c r="G3078" s="1">
        <v>1</v>
      </c>
      <c r="H3078" s="1">
        <v>15</v>
      </c>
      <c r="I3078" s="1">
        <v>100</v>
      </c>
      <c r="J3078" s="1">
        <v>25</v>
      </c>
      <c r="K3078" s="72" t="s">
        <v>6455</v>
      </c>
      <c r="L3078" s="81"/>
      <c r="M3078" s="78"/>
    </row>
    <row r="3079" spans="1:13">
      <c r="A3079" s="1">
        <v>100017546</v>
      </c>
      <c r="B3079" s="1" t="s">
        <v>587</v>
      </c>
      <c r="C3079" s="1" t="s">
        <v>4630</v>
      </c>
      <c r="D3079" s="1" t="s">
        <v>5475</v>
      </c>
      <c r="E3079" s="21" t="s">
        <v>5623</v>
      </c>
      <c r="F3079" s="1">
        <v>5</v>
      </c>
      <c r="G3079" s="1">
        <v>1</v>
      </c>
      <c r="H3079" s="1">
        <v>110</v>
      </c>
      <c r="I3079" s="1">
        <v>280</v>
      </c>
      <c r="J3079" s="1">
        <v>70</v>
      </c>
      <c r="K3079" s="72" t="s">
        <v>6455</v>
      </c>
      <c r="L3079" s="81"/>
      <c r="M3079" s="78"/>
    </row>
    <row r="3080" spans="1:13">
      <c r="A3080" s="1">
        <v>100017546</v>
      </c>
      <c r="B3080" s="1" t="s">
        <v>587</v>
      </c>
      <c r="C3080" s="1" t="s">
        <v>4630</v>
      </c>
      <c r="D3080" s="1" t="s">
        <v>5475</v>
      </c>
      <c r="E3080" s="21" t="s">
        <v>5406</v>
      </c>
      <c r="F3080" s="1">
        <v>5</v>
      </c>
      <c r="G3080" s="1">
        <v>3</v>
      </c>
      <c r="H3080" s="1">
        <v>540</v>
      </c>
      <c r="I3080" s="1">
        <v>570</v>
      </c>
      <c r="J3080" s="1">
        <v>140</v>
      </c>
      <c r="K3080" s="72" t="s">
        <v>6455</v>
      </c>
      <c r="L3080" s="81"/>
      <c r="M3080" s="78"/>
    </row>
    <row r="3081" spans="1:13">
      <c r="A3081" s="1">
        <v>100017546</v>
      </c>
      <c r="B3081" s="1" t="s">
        <v>587</v>
      </c>
      <c r="C3081" s="1" t="s">
        <v>4630</v>
      </c>
      <c r="D3081" s="1" t="s">
        <v>5475</v>
      </c>
      <c r="E3081" s="21" t="s">
        <v>6074</v>
      </c>
      <c r="F3081" s="1">
        <v>5</v>
      </c>
      <c r="G3081" s="1">
        <v>1</v>
      </c>
      <c r="H3081" s="1">
        <v>95</v>
      </c>
      <c r="I3081" s="1">
        <v>230</v>
      </c>
      <c r="J3081" s="1">
        <v>60</v>
      </c>
      <c r="K3081" s="72" t="s">
        <v>6455</v>
      </c>
      <c r="L3081" s="81"/>
      <c r="M3081" s="78"/>
    </row>
    <row r="3082" spans="1:13">
      <c r="A3082" s="1">
        <v>100017547</v>
      </c>
      <c r="B3082" s="1" t="s">
        <v>587</v>
      </c>
      <c r="C3082" s="1" t="s">
        <v>4630</v>
      </c>
      <c r="D3082" s="1" t="s">
        <v>5473</v>
      </c>
      <c r="E3082" s="21" t="s">
        <v>5335</v>
      </c>
      <c r="F3082" s="1">
        <v>1</v>
      </c>
      <c r="G3082" s="1">
        <v>2</v>
      </c>
      <c r="H3082" s="1">
        <v>185</v>
      </c>
      <c r="I3082" s="1">
        <v>280</v>
      </c>
      <c r="J3082" s="1">
        <v>70</v>
      </c>
      <c r="K3082" s="72" t="s">
        <v>6455</v>
      </c>
      <c r="L3082" s="81"/>
      <c r="M3082" s="78"/>
    </row>
    <row r="3083" spans="1:13">
      <c r="A3083" s="1">
        <v>100017601</v>
      </c>
      <c r="B3083" s="1" t="s">
        <v>6</v>
      </c>
      <c r="C3083" s="1" t="s">
        <v>242</v>
      </c>
      <c r="D3083" s="1" t="s">
        <v>150</v>
      </c>
      <c r="E3083" s="21" t="s">
        <v>5535</v>
      </c>
      <c r="F3083" s="1">
        <v>1</v>
      </c>
      <c r="G3083" s="1">
        <v>1</v>
      </c>
      <c r="H3083" s="1">
        <v>124</v>
      </c>
      <c r="I3083" s="1">
        <v>280</v>
      </c>
      <c r="J3083" s="1">
        <v>70</v>
      </c>
      <c r="K3083" s="72" t="s">
        <v>6455</v>
      </c>
      <c r="L3083" s="81"/>
      <c r="M3083" s="78"/>
    </row>
    <row r="3084" spans="1:13">
      <c r="A3084" s="1">
        <v>100017608</v>
      </c>
      <c r="B3084" s="1" t="s">
        <v>2314</v>
      </c>
      <c r="C3084" s="1" t="s">
        <v>3916</v>
      </c>
      <c r="D3084" s="1" t="s">
        <v>12</v>
      </c>
      <c r="E3084" s="21" t="s">
        <v>5537</v>
      </c>
      <c r="F3084" s="1">
        <v>1</v>
      </c>
      <c r="G3084" s="1">
        <v>1</v>
      </c>
      <c r="H3084" s="1">
        <v>10</v>
      </c>
      <c r="I3084" s="1">
        <v>100</v>
      </c>
      <c r="J3084" s="1">
        <v>25</v>
      </c>
      <c r="K3084" s="72" t="s">
        <v>6455</v>
      </c>
      <c r="L3084" s="81"/>
      <c r="M3084" s="78"/>
    </row>
    <row r="3085" spans="1:13">
      <c r="A3085" s="1">
        <v>100017632</v>
      </c>
      <c r="B3085" s="1" t="s">
        <v>1126</v>
      </c>
      <c r="C3085" s="1" t="s">
        <v>1125</v>
      </c>
      <c r="D3085" s="1" t="s">
        <v>1664</v>
      </c>
      <c r="E3085" s="21" t="s">
        <v>5541</v>
      </c>
      <c r="F3085" s="1">
        <v>1</v>
      </c>
      <c r="G3085" s="1">
        <v>1</v>
      </c>
      <c r="H3085" s="1">
        <v>12</v>
      </c>
      <c r="I3085" s="1">
        <v>100</v>
      </c>
      <c r="J3085" s="1">
        <v>25</v>
      </c>
      <c r="K3085" s="72" t="s">
        <v>6455</v>
      </c>
      <c r="L3085" s="81"/>
      <c r="M3085" s="78"/>
    </row>
    <row r="3086" spans="1:13">
      <c r="A3086" s="1">
        <v>100017666</v>
      </c>
      <c r="B3086" s="1" t="s">
        <v>2314</v>
      </c>
      <c r="C3086" s="1" t="s">
        <v>4293</v>
      </c>
      <c r="D3086" s="1" t="s">
        <v>12</v>
      </c>
      <c r="E3086" s="21" t="s">
        <v>5543</v>
      </c>
      <c r="F3086" s="1">
        <v>2</v>
      </c>
      <c r="G3086" s="1">
        <v>1</v>
      </c>
      <c r="H3086" s="1">
        <v>319</v>
      </c>
      <c r="I3086" s="1">
        <v>470</v>
      </c>
      <c r="J3086" s="1">
        <v>120</v>
      </c>
      <c r="K3086" s="72" t="s">
        <v>6455</v>
      </c>
      <c r="L3086" s="81"/>
      <c r="M3086" s="78"/>
    </row>
    <row r="3087" spans="1:13">
      <c r="A3087" s="1">
        <v>100017666</v>
      </c>
      <c r="B3087" s="1" t="s">
        <v>2314</v>
      </c>
      <c r="C3087" s="1" t="s">
        <v>4293</v>
      </c>
      <c r="D3087" s="1" t="s">
        <v>12</v>
      </c>
      <c r="E3087" s="21" t="s">
        <v>5972</v>
      </c>
      <c r="F3087" s="1">
        <v>2</v>
      </c>
      <c r="G3087" s="1">
        <v>1</v>
      </c>
      <c r="H3087" s="1">
        <v>59</v>
      </c>
      <c r="I3087" s="1">
        <v>230</v>
      </c>
      <c r="J3087" s="1">
        <v>60</v>
      </c>
      <c r="K3087" s="72" t="s">
        <v>6455</v>
      </c>
      <c r="L3087" s="81"/>
      <c r="M3087" s="78"/>
    </row>
    <row r="3088" spans="1:13">
      <c r="A3088" s="1">
        <v>100017698</v>
      </c>
      <c r="B3088" s="1" t="s">
        <v>6</v>
      </c>
      <c r="C3088" s="1" t="s">
        <v>178</v>
      </c>
      <c r="D3088" s="1" t="s">
        <v>176</v>
      </c>
      <c r="E3088" s="21" t="s">
        <v>5546</v>
      </c>
      <c r="F3088" s="1">
        <v>1</v>
      </c>
      <c r="G3088" s="1">
        <v>1</v>
      </c>
      <c r="H3088" s="1">
        <v>494</v>
      </c>
      <c r="I3088" s="1">
        <v>470</v>
      </c>
      <c r="J3088" s="1">
        <v>120</v>
      </c>
      <c r="K3088" s="72" t="s">
        <v>6455</v>
      </c>
      <c r="L3088" s="81"/>
      <c r="M3088" s="78"/>
    </row>
    <row r="3089" spans="1:13">
      <c r="A3089" s="1">
        <v>100017705</v>
      </c>
      <c r="B3089" s="1" t="s">
        <v>2344</v>
      </c>
      <c r="C3089" s="1" t="s">
        <v>2472</v>
      </c>
      <c r="D3089" s="1" t="s">
        <v>176</v>
      </c>
      <c r="E3089" s="21" t="s">
        <v>5547</v>
      </c>
      <c r="F3089" s="1">
        <v>1</v>
      </c>
      <c r="G3089" s="1">
        <v>1</v>
      </c>
      <c r="H3089" s="1">
        <v>137</v>
      </c>
      <c r="I3089" s="1">
        <v>280</v>
      </c>
      <c r="J3089" s="1">
        <v>70</v>
      </c>
      <c r="K3089" s="72" t="s">
        <v>6455</v>
      </c>
      <c r="L3089" s="81"/>
      <c r="M3089" s="78"/>
    </row>
    <row r="3090" spans="1:13">
      <c r="A3090" s="1">
        <v>100017757</v>
      </c>
      <c r="B3090" s="1" t="s">
        <v>1158</v>
      </c>
      <c r="C3090" s="1" t="s">
        <v>1251</v>
      </c>
      <c r="D3090" s="1" t="s">
        <v>5475</v>
      </c>
      <c r="E3090" s="21" t="s">
        <v>5552</v>
      </c>
      <c r="F3090" s="1">
        <v>1</v>
      </c>
      <c r="G3090" s="1">
        <v>3</v>
      </c>
      <c r="H3090" s="1">
        <v>102</v>
      </c>
      <c r="I3090" s="1">
        <v>280</v>
      </c>
      <c r="J3090" s="1">
        <v>70</v>
      </c>
      <c r="K3090" s="72" t="s">
        <v>6455</v>
      </c>
      <c r="L3090" s="81"/>
      <c r="M3090" s="78"/>
    </row>
    <row r="3091" spans="1:13">
      <c r="A3091" s="1">
        <v>100017766</v>
      </c>
      <c r="B3091" s="1" t="s">
        <v>1158</v>
      </c>
      <c r="C3091" s="1" t="s">
        <v>1226</v>
      </c>
      <c r="D3091" s="1" t="s">
        <v>5475</v>
      </c>
      <c r="E3091" s="21" t="s">
        <v>5553</v>
      </c>
      <c r="F3091" s="1">
        <v>1</v>
      </c>
      <c r="G3091" s="1">
        <v>4</v>
      </c>
      <c r="H3091" s="1">
        <v>113</v>
      </c>
      <c r="I3091" s="1">
        <v>280</v>
      </c>
      <c r="J3091" s="1">
        <v>70</v>
      </c>
      <c r="K3091" s="72" t="s">
        <v>6455</v>
      </c>
      <c r="L3091" s="81"/>
      <c r="M3091" s="78"/>
    </row>
    <row r="3092" spans="1:13">
      <c r="A3092" s="1">
        <v>100017772</v>
      </c>
      <c r="B3092" s="1" t="s">
        <v>1158</v>
      </c>
      <c r="C3092" s="1" t="s">
        <v>1183</v>
      </c>
      <c r="D3092" s="1" t="s">
        <v>5475</v>
      </c>
      <c r="E3092" s="21" t="s">
        <v>5448</v>
      </c>
      <c r="F3092" s="1">
        <v>1</v>
      </c>
      <c r="G3092" s="1">
        <v>3</v>
      </c>
      <c r="H3092" s="1">
        <v>129</v>
      </c>
      <c r="I3092" s="1">
        <v>280</v>
      </c>
      <c r="J3092" s="1">
        <v>70</v>
      </c>
      <c r="K3092" s="72" t="s">
        <v>6455</v>
      </c>
      <c r="L3092" s="81"/>
      <c r="M3092" s="78"/>
    </row>
    <row r="3093" spans="1:13">
      <c r="A3093" s="1">
        <v>100017787</v>
      </c>
      <c r="B3093" s="1" t="s">
        <v>1158</v>
      </c>
      <c r="C3093" s="1" t="s">
        <v>1299</v>
      </c>
      <c r="D3093" s="1" t="s">
        <v>5555</v>
      </c>
      <c r="E3093" s="21" t="s">
        <v>5556</v>
      </c>
      <c r="F3093" s="1">
        <v>1</v>
      </c>
      <c r="G3093" s="1">
        <v>1</v>
      </c>
      <c r="H3093" s="1">
        <v>540</v>
      </c>
      <c r="I3093" s="1">
        <v>570</v>
      </c>
      <c r="J3093" s="1">
        <v>140</v>
      </c>
      <c r="K3093" s="72" t="s">
        <v>6455</v>
      </c>
      <c r="L3093" s="81"/>
      <c r="M3093" s="78"/>
    </row>
    <row r="3094" spans="1:13">
      <c r="A3094" s="1">
        <v>100017804</v>
      </c>
      <c r="B3094" s="1" t="s">
        <v>2314</v>
      </c>
      <c r="C3094" s="1" t="s">
        <v>4040</v>
      </c>
      <c r="D3094" s="1" t="s">
        <v>5499</v>
      </c>
      <c r="E3094" s="21" t="s">
        <v>5559</v>
      </c>
      <c r="F3094" s="1">
        <v>1</v>
      </c>
      <c r="G3094" s="1">
        <v>4</v>
      </c>
      <c r="H3094" s="1">
        <v>414</v>
      </c>
      <c r="I3094" s="1">
        <v>470</v>
      </c>
      <c r="J3094" s="1">
        <v>120</v>
      </c>
      <c r="K3094" s="72" t="s">
        <v>6455</v>
      </c>
      <c r="L3094" s="81"/>
      <c r="M3094" s="78"/>
    </row>
    <row r="3095" spans="1:13">
      <c r="A3095" s="1">
        <v>100017810</v>
      </c>
      <c r="B3095" s="1" t="s">
        <v>2314</v>
      </c>
      <c r="C3095" s="1" t="s">
        <v>2313</v>
      </c>
      <c r="D3095" s="1" t="s">
        <v>4738</v>
      </c>
      <c r="E3095" s="21" t="s">
        <v>5561</v>
      </c>
      <c r="F3095" s="1">
        <v>1</v>
      </c>
      <c r="G3095" s="1">
        <v>1</v>
      </c>
      <c r="H3095" s="1">
        <v>302</v>
      </c>
      <c r="I3095" s="1">
        <v>470</v>
      </c>
      <c r="J3095" s="1">
        <v>120</v>
      </c>
      <c r="K3095" s="72" t="s">
        <v>6455</v>
      </c>
      <c r="L3095" s="81"/>
      <c r="M3095" s="78"/>
    </row>
    <row r="3096" spans="1:13">
      <c r="A3096" s="1">
        <v>100017825</v>
      </c>
      <c r="B3096" s="1" t="s">
        <v>2314</v>
      </c>
      <c r="C3096" s="1" t="s">
        <v>2313</v>
      </c>
      <c r="D3096" s="1" t="s">
        <v>5485</v>
      </c>
      <c r="E3096" s="21" t="s">
        <v>5616</v>
      </c>
      <c r="F3096" s="1">
        <v>2</v>
      </c>
      <c r="G3096" s="1">
        <v>3</v>
      </c>
      <c r="H3096" s="1">
        <v>240</v>
      </c>
      <c r="I3096" s="1">
        <v>400</v>
      </c>
      <c r="J3096" s="1">
        <v>100</v>
      </c>
      <c r="K3096" s="72" t="s">
        <v>6455</v>
      </c>
      <c r="L3096" s="81"/>
      <c r="M3096" s="78"/>
    </row>
    <row r="3097" spans="1:13">
      <c r="A3097" s="1">
        <v>100017825</v>
      </c>
      <c r="B3097" s="1" t="s">
        <v>2314</v>
      </c>
      <c r="C3097" s="1" t="s">
        <v>2313</v>
      </c>
      <c r="D3097" s="1" t="s">
        <v>5485</v>
      </c>
      <c r="E3097" s="21" t="s">
        <v>4256</v>
      </c>
      <c r="F3097" s="1">
        <v>2</v>
      </c>
      <c r="G3097" s="1">
        <v>1</v>
      </c>
      <c r="H3097" s="1">
        <v>34</v>
      </c>
      <c r="I3097" s="1">
        <v>150</v>
      </c>
      <c r="J3097" s="1">
        <v>40</v>
      </c>
      <c r="K3097" s="72" t="s">
        <v>6455</v>
      </c>
      <c r="L3097" s="81"/>
      <c r="M3097" s="78"/>
    </row>
    <row r="3098" spans="1:13">
      <c r="A3098" s="1">
        <v>100017845</v>
      </c>
      <c r="B3098" s="1" t="s">
        <v>1126</v>
      </c>
      <c r="C3098" s="1" t="s">
        <v>1644</v>
      </c>
      <c r="D3098" s="1" t="s">
        <v>176</v>
      </c>
      <c r="E3098" s="21" t="s">
        <v>5565</v>
      </c>
      <c r="F3098" s="1">
        <v>1</v>
      </c>
      <c r="G3098" s="1">
        <v>1</v>
      </c>
      <c r="H3098" s="1">
        <v>100</v>
      </c>
      <c r="I3098" s="1">
        <v>280</v>
      </c>
      <c r="J3098" s="1">
        <v>70</v>
      </c>
      <c r="K3098" s="72" t="s">
        <v>6455</v>
      </c>
      <c r="L3098" s="81"/>
      <c r="M3098" s="78"/>
    </row>
    <row r="3099" spans="1:13">
      <c r="A3099" s="1">
        <v>100017846</v>
      </c>
      <c r="B3099" s="1" t="s">
        <v>2344</v>
      </c>
      <c r="C3099" s="1" t="s">
        <v>2343</v>
      </c>
      <c r="D3099" s="1" t="s">
        <v>5499</v>
      </c>
      <c r="E3099" s="21" t="s">
        <v>5567</v>
      </c>
      <c r="F3099" s="1">
        <v>2</v>
      </c>
      <c r="G3099" s="1">
        <v>3</v>
      </c>
      <c r="H3099" s="1">
        <v>61</v>
      </c>
      <c r="I3099" s="1">
        <v>230</v>
      </c>
      <c r="J3099" s="1">
        <v>60</v>
      </c>
      <c r="K3099" s="72" t="s">
        <v>6455</v>
      </c>
      <c r="L3099" s="81"/>
      <c r="M3099" s="78"/>
    </row>
    <row r="3100" spans="1:13">
      <c r="A3100" s="1">
        <v>100017846</v>
      </c>
      <c r="B3100" s="1" t="s">
        <v>2344</v>
      </c>
      <c r="C3100" s="1" t="s">
        <v>2343</v>
      </c>
      <c r="D3100" s="1" t="s">
        <v>5499</v>
      </c>
      <c r="E3100" s="21" t="s">
        <v>5570</v>
      </c>
      <c r="F3100" s="1">
        <v>2</v>
      </c>
      <c r="G3100" s="1">
        <v>2</v>
      </c>
      <c r="H3100" s="1">
        <v>71</v>
      </c>
      <c r="I3100" s="1">
        <v>230</v>
      </c>
      <c r="J3100" s="1">
        <v>60</v>
      </c>
      <c r="K3100" s="72" t="s">
        <v>6455</v>
      </c>
      <c r="L3100" s="81"/>
      <c r="M3100" s="78"/>
    </row>
    <row r="3101" spans="1:13">
      <c r="A3101" s="1">
        <v>100017847</v>
      </c>
      <c r="B3101" s="1" t="s">
        <v>1126</v>
      </c>
      <c r="C3101" s="1" t="s">
        <v>1623</v>
      </c>
      <c r="D3101" s="1" t="s">
        <v>5568</v>
      </c>
      <c r="E3101" s="21" t="s">
        <v>5569</v>
      </c>
      <c r="F3101" s="1">
        <v>1</v>
      </c>
      <c r="G3101" s="1">
        <v>1</v>
      </c>
      <c r="H3101" s="1">
        <v>261</v>
      </c>
      <c r="I3101" s="1">
        <v>400</v>
      </c>
      <c r="J3101" s="1">
        <v>100</v>
      </c>
      <c r="K3101" s="72" t="s">
        <v>6455</v>
      </c>
      <c r="L3101" s="81"/>
      <c r="M3101" s="78"/>
    </row>
    <row r="3102" spans="1:13">
      <c r="A3102" s="1">
        <v>100017875</v>
      </c>
      <c r="B3102" s="1" t="s">
        <v>2344</v>
      </c>
      <c r="C3102" s="1" t="s">
        <v>2507</v>
      </c>
      <c r="D3102" s="1" t="s">
        <v>45</v>
      </c>
      <c r="E3102" s="21" t="s">
        <v>2510</v>
      </c>
      <c r="F3102" s="1">
        <v>2</v>
      </c>
      <c r="G3102" s="1">
        <v>1</v>
      </c>
      <c r="H3102" s="1">
        <v>10</v>
      </c>
      <c r="I3102" s="1">
        <v>100</v>
      </c>
      <c r="J3102" s="1">
        <v>25</v>
      </c>
      <c r="K3102" s="72" t="s">
        <v>6455</v>
      </c>
      <c r="L3102" s="81"/>
      <c r="M3102" s="78"/>
    </row>
    <row r="3103" spans="1:13">
      <c r="A3103" s="1">
        <v>100017875</v>
      </c>
      <c r="B3103" s="1" t="s">
        <v>2344</v>
      </c>
      <c r="C3103" s="1" t="s">
        <v>2507</v>
      </c>
      <c r="D3103" s="1" t="s">
        <v>45</v>
      </c>
      <c r="E3103" s="21" t="s">
        <v>5573</v>
      </c>
      <c r="F3103" s="1">
        <v>2</v>
      </c>
      <c r="G3103" s="1">
        <v>1</v>
      </c>
      <c r="H3103" s="1">
        <v>61</v>
      </c>
      <c r="I3103" s="1">
        <v>230</v>
      </c>
      <c r="J3103" s="1">
        <v>60</v>
      </c>
      <c r="K3103" s="72" t="s">
        <v>6455</v>
      </c>
      <c r="L3103" s="81"/>
      <c r="M3103" s="78"/>
    </row>
    <row r="3104" spans="1:13">
      <c r="A3104" s="1">
        <v>100017878</v>
      </c>
      <c r="B3104" s="1" t="s">
        <v>6</v>
      </c>
      <c r="C3104" s="1" t="s">
        <v>83</v>
      </c>
      <c r="D3104" s="1" t="s">
        <v>1539</v>
      </c>
      <c r="E3104" s="21" t="s">
        <v>165</v>
      </c>
      <c r="F3104" s="1">
        <v>1</v>
      </c>
      <c r="G3104" s="1">
        <v>1</v>
      </c>
      <c r="H3104" s="1">
        <v>90</v>
      </c>
      <c r="I3104" s="1">
        <v>230</v>
      </c>
      <c r="J3104" s="1">
        <v>60</v>
      </c>
      <c r="K3104" s="72" t="s">
        <v>6455</v>
      </c>
      <c r="L3104" s="81"/>
      <c r="M3104" s="78"/>
    </row>
    <row r="3105" spans="1:13">
      <c r="A3105" s="1">
        <v>100017895</v>
      </c>
      <c r="B3105" s="1" t="s">
        <v>2314</v>
      </c>
      <c r="C3105" s="1" t="s">
        <v>2313</v>
      </c>
      <c r="D3105" s="1" t="s">
        <v>150</v>
      </c>
      <c r="E3105" s="21" t="s">
        <v>4217</v>
      </c>
      <c r="F3105" s="1">
        <v>1</v>
      </c>
      <c r="G3105" s="1">
        <v>1</v>
      </c>
      <c r="H3105" s="1">
        <v>166</v>
      </c>
      <c r="I3105" s="1">
        <v>280</v>
      </c>
      <c r="J3105" s="1">
        <v>70</v>
      </c>
      <c r="K3105" s="72" t="s">
        <v>6455</v>
      </c>
      <c r="L3105" s="81"/>
      <c r="M3105" s="78"/>
    </row>
    <row r="3106" spans="1:13">
      <c r="A3106" s="1">
        <v>100017918</v>
      </c>
      <c r="B3106" s="1" t="s">
        <v>587</v>
      </c>
      <c r="C3106" s="1" t="s">
        <v>1612</v>
      </c>
      <c r="D3106" s="1" t="s">
        <v>3633</v>
      </c>
      <c r="E3106" s="21" t="s">
        <v>4739</v>
      </c>
      <c r="F3106" s="1">
        <v>1</v>
      </c>
      <c r="G3106" s="1">
        <v>1</v>
      </c>
      <c r="H3106" s="1">
        <v>106</v>
      </c>
      <c r="I3106" s="1">
        <v>280</v>
      </c>
      <c r="J3106" s="1">
        <v>70</v>
      </c>
      <c r="K3106" s="72" t="s">
        <v>6455</v>
      </c>
      <c r="L3106" s="81"/>
      <c r="M3106" s="78"/>
    </row>
    <row r="3107" spans="1:13">
      <c r="A3107" s="1">
        <v>100017924</v>
      </c>
      <c r="B3107" s="1" t="s">
        <v>2314</v>
      </c>
      <c r="C3107" s="1" t="s">
        <v>3916</v>
      </c>
      <c r="D3107" s="1" t="s">
        <v>176</v>
      </c>
      <c r="E3107" s="21" t="s">
        <v>5588</v>
      </c>
      <c r="F3107" s="1">
        <v>1</v>
      </c>
      <c r="G3107" s="1">
        <v>1</v>
      </c>
      <c r="H3107" s="1">
        <v>516</v>
      </c>
      <c r="I3107" s="1">
        <v>570</v>
      </c>
      <c r="J3107" s="1">
        <v>140</v>
      </c>
      <c r="K3107" s="72" t="s">
        <v>6455</v>
      </c>
      <c r="L3107" s="81"/>
      <c r="M3107" s="78"/>
    </row>
    <row r="3108" spans="1:13">
      <c r="A3108" s="1">
        <v>100017964</v>
      </c>
      <c r="B3108" s="1" t="s">
        <v>6</v>
      </c>
      <c r="C3108" s="1" t="s">
        <v>242</v>
      </c>
      <c r="D3108" s="1" t="s">
        <v>150</v>
      </c>
      <c r="E3108" s="21" t="s">
        <v>364</v>
      </c>
      <c r="F3108" s="1">
        <v>1</v>
      </c>
      <c r="G3108" s="1">
        <v>1</v>
      </c>
      <c r="H3108" s="1">
        <v>79</v>
      </c>
      <c r="I3108" s="1">
        <v>230</v>
      </c>
      <c r="J3108" s="1">
        <v>60</v>
      </c>
      <c r="K3108" s="72" t="s">
        <v>6455</v>
      </c>
      <c r="L3108" s="81"/>
      <c r="M3108" s="78"/>
    </row>
    <row r="3109" spans="1:13">
      <c r="A3109" s="1">
        <v>100017988</v>
      </c>
      <c r="B3109" s="1" t="s">
        <v>2314</v>
      </c>
      <c r="C3109" s="1" t="s">
        <v>3916</v>
      </c>
      <c r="D3109" s="1" t="s">
        <v>5593</v>
      </c>
      <c r="E3109" s="21" t="s">
        <v>5607</v>
      </c>
      <c r="F3109" s="1">
        <v>5</v>
      </c>
      <c r="G3109" s="1">
        <v>3</v>
      </c>
      <c r="H3109" s="1">
        <v>405</v>
      </c>
      <c r="I3109" s="1">
        <v>470</v>
      </c>
      <c r="J3109" s="1">
        <v>120</v>
      </c>
      <c r="K3109" s="72" t="s">
        <v>6455</v>
      </c>
      <c r="L3109" s="81"/>
      <c r="M3109" s="78"/>
    </row>
    <row r="3110" spans="1:13">
      <c r="A3110" s="1">
        <v>100017988</v>
      </c>
      <c r="B3110" s="1" t="s">
        <v>2314</v>
      </c>
      <c r="C3110" s="1" t="s">
        <v>3916</v>
      </c>
      <c r="D3110" s="1" t="s">
        <v>5593</v>
      </c>
      <c r="E3110" s="21" t="s">
        <v>6083</v>
      </c>
      <c r="F3110" s="1">
        <v>5</v>
      </c>
      <c r="G3110" s="1">
        <v>1</v>
      </c>
      <c r="H3110" s="1">
        <v>27</v>
      </c>
      <c r="I3110" s="1">
        <v>150</v>
      </c>
      <c r="J3110" s="1">
        <v>40</v>
      </c>
      <c r="K3110" s="72" t="s">
        <v>6455</v>
      </c>
      <c r="L3110" s="81"/>
      <c r="M3110" s="78"/>
    </row>
    <row r="3111" spans="1:13">
      <c r="A3111" s="1">
        <v>100017988</v>
      </c>
      <c r="B3111" s="1" t="s">
        <v>2314</v>
      </c>
      <c r="C3111" s="1" t="s">
        <v>3916</v>
      </c>
      <c r="D3111" s="1" t="s">
        <v>5593</v>
      </c>
      <c r="E3111" s="21" t="s">
        <v>5594</v>
      </c>
      <c r="F3111" s="1">
        <v>5</v>
      </c>
      <c r="G3111" s="1">
        <v>1</v>
      </c>
      <c r="H3111" s="1">
        <v>36</v>
      </c>
      <c r="I3111" s="1">
        <v>150</v>
      </c>
      <c r="J3111" s="1">
        <v>40</v>
      </c>
      <c r="K3111" s="72" t="s">
        <v>6455</v>
      </c>
      <c r="L3111" s="81"/>
      <c r="M3111" s="78"/>
    </row>
    <row r="3112" spans="1:13">
      <c r="A3112" s="1">
        <v>100017988</v>
      </c>
      <c r="B3112" s="1" t="s">
        <v>2314</v>
      </c>
      <c r="C3112" s="1" t="s">
        <v>3916</v>
      </c>
      <c r="D3112" s="1" t="s">
        <v>5593</v>
      </c>
      <c r="E3112" s="21" t="s">
        <v>5605</v>
      </c>
      <c r="F3112" s="1">
        <v>5</v>
      </c>
      <c r="G3112" s="1">
        <v>1</v>
      </c>
      <c r="H3112" s="1">
        <v>39</v>
      </c>
      <c r="I3112" s="1">
        <v>150</v>
      </c>
      <c r="J3112" s="1">
        <v>40</v>
      </c>
      <c r="K3112" s="72" t="s">
        <v>6455</v>
      </c>
      <c r="L3112" s="81"/>
      <c r="M3112" s="78"/>
    </row>
    <row r="3113" spans="1:13">
      <c r="A3113" s="1">
        <v>100017988</v>
      </c>
      <c r="B3113" s="1" t="s">
        <v>2314</v>
      </c>
      <c r="C3113" s="1" t="s">
        <v>3916</v>
      </c>
      <c r="D3113" s="1" t="s">
        <v>5593</v>
      </c>
      <c r="E3113" s="21" t="s">
        <v>5599</v>
      </c>
      <c r="F3113" s="1">
        <v>5</v>
      </c>
      <c r="G3113" s="1">
        <v>1</v>
      </c>
      <c r="H3113" s="1">
        <v>34</v>
      </c>
      <c r="I3113" s="1">
        <v>150</v>
      </c>
      <c r="J3113" s="1">
        <v>40</v>
      </c>
      <c r="K3113" s="72" t="s">
        <v>6455</v>
      </c>
      <c r="L3113" s="81"/>
      <c r="M3113" s="78"/>
    </row>
    <row r="3114" spans="1:13">
      <c r="A3114" s="1">
        <v>100017996</v>
      </c>
      <c r="B3114" s="1" t="s">
        <v>1138</v>
      </c>
      <c r="C3114" s="1" t="s">
        <v>3258</v>
      </c>
      <c r="D3114" s="1" t="s">
        <v>5499</v>
      </c>
      <c r="E3114" s="21" t="s">
        <v>5603</v>
      </c>
      <c r="F3114" s="1">
        <v>2</v>
      </c>
      <c r="G3114" s="1">
        <v>1</v>
      </c>
      <c r="H3114" s="1">
        <v>167</v>
      </c>
      <c r="I3114" s="1">
        <v>280</v>
      </c>
      <c r="J3114" s="1">
        <v>70</v>
      </c>
      <c r="K3114" s="72" t="s">
        <v>6455</v>
      </c>
      <c r="L3114" s="81"/>
      <c r="M3114" s="78"/>
    </row>
    <row r="3115" spans="1:13">
      <c r="A3115" s="1">
        <v>100017996</v>
      </c>
      <c r="B3115" s="1" t="s">
        <v>1138</v>
      </c>
      <c r="C3115" s="1" t="s">
        <v>3258</v>
      </c>
      <c r="D3115" s="1" t="s">
        <v>5499</v>
      </c>
      <c r="E3115" s="21" t="s">
        <v>5600</v>
      </c>
      <c r="F3115" s="1">
        <v>2</v>
      </c>
      <c r="G3115" s="1">
        <v>2</v>
      </c>
      <c r="H3115" s="1">
        <v>225</v>
      </c>
      <c r="I3115" s="1">
        <v>400</v>
      </c>
      <c r="J3115" s="1">
        <v>100</v>
      </c>
      <c r="K3115" s="72" t="s">
        <v>6455</v>
      </c>
      <c r="L3115" s="81"/>
      <c r="M3115" s="78"/>
    </row>
    <row r="3116" spans="1:13">
      <c r="A3116" s="1">
        <v>100018039</v>
      </c>
      <c r="B3116" s="1" t="s">
        <v>587</v>
      </c>
      <c r="C3116" s="1" t="s">
        <v>4814</v>
      </c>
      <c r="D3116" s="1" t="s">
        <v>5608</v>
      </c>
      <c r="E3116" s="21" t="s">
        <v>5609</v>
      </c>
      <c r="F3116" s="1">
        <v>1</v>
      </c>
      <c r="G3116" s="1">
        <v>1</v>
      </c>
      <c r="H3116" s="1">
        <v>19</v>
      </c>
      <c r="I3116" s="1">
        <v>100</v>
      </c>
      <c r="J3116" s="1">
        <v>25</v>
      </c>
      <c r="K3116" s="72" t="s">
        <v>6455</v>
      </c>
      <c r="L3116" s="81"/>
      <c r="M3116" s="78"/>
    </row>
    <row r="3117" spans="1:13">
      <c r="A3117" s="1">
        <v>100018055</v>
      </c>
      <c r="B3117" s="1" t="s">
        <v>2314</v>
      </c>
      <c r="C3117" s="1" t="s">
        <v>2313</v>
      </c>
      <c r="D3117" s="1" t="s">
        <v>5611</v>
      </c>
      <c r="E3117" s="21" t="s">
        <v>4199</v>
      </c>
      <c r="F3117" s="1">
        <v>1</v>
      </c>
      <c r="G3117" s="1">
        <v>3</v>
      </c>
      <c r="H3117" s="1">
        <v>837</v>
      </c>
      <c r="I3117" s="1">
        <v>800</v>
      </c>
      <c r="J3117" s="1">
        <v>200</v>
      </c>
      <c r="K3117" s="72" t="s">
        <v>6053</v>
      </c>
      <c r="L3117" s="81"/>
      <c r="M3117" s="78"/>
    </row>
    <row r="3118" spans="1:13">
      <c r="A3118" s="1">
        <v>100018075</v>
      </c>
      <c r="B3118" s="1" t="s">
        <v>587</v>
      </c>
      <c r="C3118" s="1" t="s">
        <v>4866</v>
      </c>
      <c r="D3118" s="1" t="s">
        <v>176</v>
      </c>
      <c r="E3118" s="21" t="s">
        <v>5613</v>
      </c>
      <c r="F3118" s="1">
        <v>2</v>
      </c>
      <c r="G3118" s="1">
        <v>1</v>
      </c>
      <c r="H3118" s="1">
        <v>184</v>
      </c>
      <c r="I3118" s="1">
        <v>280</v>
      </c>
      <c r="J3118" s="1">
        <v>70</v>
      </c>
      <c r="K3118" s="72" t="s">
        <v>6455</v>
      </c>
      <c r="L3118" s="81"/>
      <c r="M3118" s="78"/>
    </row>
    <row r="3119" spans="1:13">
      <c r="A3119" s="1">
        <v>100018075</v>
      </c>
      <c r="B3119" s="1" t="s">
        <v>587</v>
      </c>
      <c r="C3119" s="1" t="s">
        <v>4866</v>
      </c>
      <c r="D3119" s="1" t="s">
        <v>176</v>
      </c>
      <c r="E3119" s="21" t="s">
        <v>5622</v>
      </c>
      <c r="F3119" s="1">
        <v>2</v>
      </c>
      <c r="G3119" s="1">
        <v>1</v>
      </c>
      <c r="H3119" s="1">
        <v>326</v>
      </c>
      <c r="I3119" s="1">
        <v>470</v>
      </c>
      <c r="J3119" s="1">
        <v>120</v>
      </c>
      <c r="K3119" s="72" t="s">
        <v>6455</v>
      </c>
      <c r="L3119" s="81"/>
      <c r="M3119" s="78"/>
    </row>
    <row r="3120" spans="1:13">
      <c r="A3120" s="1">
        <v>100018160</v>
      </c>
      <c r="B3120" s="1" t="s">
        <v>2314</v>
      </c>
      <c r="C3120" s="1" t="s">
        <v>4047</v>
      </c>
      <c r="D3120" s="1" t="s">
        <v>5475</v>
      </c>
      <c r="E3120" s="21" t="s">
        <v>5619</v>
      </c>
      <c r="F3120" s="1">
        <v>1</v>
      </c>
      <c r="G3120" s="1">
        <v>2</v>
      </c>
      <c r="H3120" s="1">
        <v>1030</v>
      </c>
      <c r="I3120" s="1">
        <v>1000</v>
      </c>
      <c r="J3120" s="1">
        <v>250</v>
      </c>
      <c r="K3120" s="72" t="s">
        <v>6455</v>
      </c>
      <c r="L3120" s="81"/>
      <c r="M3120" s="78"/>
    </row>
    <row r="3121" spans="1:13">
      <c r="A3121" s="1">
        <v>100018183</v>
      </c>
      <c r="B3121" s="1" t="s">
        <v>1158</v>
      </c>
      <c r="C3121" s="1" t="s">
        <v>1500</v>
      </c>
      <c r="D3121" s="1" t="s">
        <v>5626</v>
      </c>
      <c r="E3121" s="21" t="s">
        <v>5627</v>
      </c>
      <c r="F3121" s="1">
        <v>1</v>
      </c>
      <c r="G3121" s="1">
        <v>1</v>
      </c>
      <c r="H3121" s="1">
        <v>187</v>
      </c>
      <c r="I3121" s="1">
        <v>280</v>
      </c>
      <c r="J3121" s="1">
        <v>70</v>
      </c>
      <c r="K3121" s="72" t="s">
        <v>6455</v>
      </c>
      <c r="L3121" s="81"/>
      <c r="M3121" s="78"/>
    </row>
    <row r="3122" spans="1:13">
      <c r="A3122" s="1">
        <v>100018207</v>
      </c>
      <c r="B3122" s="1" t="s">
        <v>591</v>
      </c>
      <c r="C3122" s="1" t="s">
        <v>1019</v>
      </c>
      <c r="D3122" s="1" t="s">
        <v>5475</v>
      </c>
      <c r="E3122" s="21" t="s">
        <v>5628</v>
      </c>
      <c r="F3122" s="1">
        <v>1</v>
      </c>
      <c r="G3122" s="1">
        <v>5</v>
      </c>
      <c r="H3122" s="1">
        <v>225</v>
      </c>
      <c r="I3122" s="1">
        <v>400</v>
      </c>
      <c r="J3122" s="1">
        <v>100</v>
      </c>
      <c r="K3122" s="72" t="s">
        <v>6455</v>
      </c>
      <c r="L3122" s="81"/>
      <c r="M3122" s="78"/>
    </row>
    <row r="3123" spans="1:13">
      <c r="A3123" s="1">
        <v>100018213</v>
      </c>
      <c r="B3123" s="1" t="s">
        <v>591</v>
      </c>
      <c r="C3123" s="1" t="s">
        <v>726</v>
      </c>
      <c r="D3123" s="1" t="s">
        <v>176</v>
      </c>
      <c r="E3123" s="21" t="s">
        <v>5630</v>
      </c>
      <c r="F3123" s="1">
        <v>1</v>
      </c>
      <c r="G3123" s="1">
        <v>1</v>
      </c>
      <c r="H3123" s="1">
        <v>17</v>
      </c>
      <c r="I3123" s="1">
        <v>100</v>
      </c>
      <c r="J3123" s="1">
        <v>25</v>
      </c>
      <c r="K3123" s="72" t="s">
        <v>6455</v>
      </c>
      <c r="L3123" s="81"/>
      <c r="M3123" s="78"/>
    </row>
    <row r="3124" spans="1:13">
      <c r="A3124" s="1">
        <v>100018218</v>
      </c>
      <c r="B3124" s="1" t="s">
        <v>1158</v>
      </c>
      <c r="C3124" s="1" t="s">
        <v>1329</v>
      </c>
      <c r="D3124" s="1" t="s">
        <v>176</v>
      </c>
      <c r="E3124" s="21" t="s">
        <v>5632</v>
      </c>
      <c r="F3124" s="1">
        <v>1</v>
      </c>
      <c r="G3124" s="1">
        <v>1</v>
      </c>
      <c r="H3124" s="1">
        <v>203</v>
      </c>
      <c r="I3124" s="1">
        <v>400</v>
      </c>
      <c r="J3124" s="1">
        <v>100</v>
      </c>
      <c r="K3124" s="72" t="s">
        <v>6455</v>
      </c>
      <c r="L3124" s="81"/>
      <c r="M3124" s="78"/>
    </row>
    <row r="3125" spans="1:13">
      <c r="A3125" s="1">
        <v>100018225</v>
      </c>
      <c r="B3125" s="1" t="s">
        <v>591</v>
      </c>
      <c r="C3125" s="1" t="s">
        <v>726</v>
      </c>
      <c r="D3125" s="1" t="s">
        <v>105</v>
      </c>
      <c r="E3125" s="21" t="s">
        <v>5634</v>
      </c>
      <c r="F3125" s="1">
        <v>1</v>
      </c>
      <c r="G3125" s="1">
        <v>1</v>
      </c>
      <c r="H3125" s="1">
        <v>45</v>
      </c>
      <c r="I3125" s="1">
        <v>150</v>
      </c>
      <c r="J3125" s="1">
        <v>40</v>
      </c>
      <c r="K3125" s="72" t="s">
        <v>6455</v>
      </c>
      <c r="L3125" s="81"/>
      <c r="M3125" s="78"/>
    </row>
    <row r="3126" spans="1:13">
      <c r="A3126" s="1">
        <v>100018232</v>
      </c>
      <c r="B3126" s="1" t="s">
        <v>6</v>
      </c>
      <c r="C3126" s="1" t="s">
        <v>242</v>
      </c>
      <c r="D3126" s="1" t="s">
        <v>5499</v>
      </c>
      <c r="E3126" s="21" t="s">
        <v>5635</v>
      </c>
      <c r="F3126" s="1">
        <v>1</v>
      </c>
      <c r="G3126" s="1">
        <v>2</v>
      </c>
      <c r="H3126" s="1">
        <v>199</v>
      </c>
      <c r="I3126" s="1">
        <v>280</v>
      </c>
      <c r="J3126" s="1">
        <v>70</v>
      </c>
      <c r="K3126" s="72" t="s">
        <v>6455</v>
      </c>
      <c r="L3126" s="81"/>
      <c r="M3126" s="78"/>
    </row>
    <row r="3127" spans="1:13">
      <c r="A3127" s="1">
        <v>100018238</v>
      </c>
      <c r="B3127" s="1" t="s">
        <v>6</v>
      </c>
      <c r="C3127" s="1" t="s">
        <v>178</v>
      </c>
      <c r="D3127" s="1" t="s">
        <v>5475</v>
      </c>
      <c r="E3127" s="21" t="s">
        <v>5637</v>
      </c>
      <c r="F3127" s="1">
        <v>1</v>
      </c>
      <c r="G3127" s="1">
        <v>3</v>
      </c>
      <c r="H3127" s="1">
        <v>166</v>
      </c>
      <c r="I3127" s="1">
        <v>280</v>
      </c>
      <c r="J3127" s="1">
        <v>70</v>
      </c>
      <c r="K3127" s="72" t="s">
        <v>6455</v>
      </c>
      <c r="L3127" s="81"/>
      <c r="M3127" s="78"/>
    </row>
    <row r="3128" spans="1:13">
      <c r="A3128" s="1">
        <v>100018250</v>
      </c>
      <c r="B3128" s="1" t="s">
        <v>2344</v>
      </c>
      <c r="C3128" s="1" t="s">
        <v>2609</v>
      </c>
      <c r="D3128" s="1" t="s">
        <v>176</v>
      </c>
      <c r="E3128" s="21" t="s">
        <v>5639</v>
      </c>
      <c r="F3128" s="1">
        <v>1</v>
      </c>
      <c r="G3128" s="1">
        <v>1</v>
      </c>
      <c r="H3128" s="1">
        <v>363</v>
      </c>
      <c r="I3128" s="1">
        <v>470</v>
      </c>
      <c r="J3128" s="1">
        <v>120</v>
      </c>
      <c r="K3128" s="72" t="s">
        <v>6455</v>
      </c>
      <c r="L3128" s="81"/>
      <c r="M3128" s="78"/>
    </row>
    <row r="3129" spans="1:13">
      <c r="A3129" s="1">
        <v>100018275</v>
      </c>
      <c r="B3129" s="1" t="s">
        <v>591</v>
      </c>
      <c r="C3129" s="1" t="s">
        <v>1019</v>
      </c>
      <c r="D3129" s="1" t="s">
        <v>176</v>
      </c>
      <c r="E3129" s="21" t="s">
        <v>5644</v>
      </c>
      <c r="F3129" s="1">
        <v>1</v>
      </c>
      <c r="G3129" s="1">
        <v>1</v>
      </c>
      <c r="H3129" s="1">
        <v>436</v>
      </c>
      <c r="I3129" s="1">
        <v>470</v>
      </c>
      <c r="J3129" s="1">
        <v>120</v>
      </c>
      <c r="K3129" s="72" t="s">
        <v>6455</v>
      </c>
      <c r="L3129" s="81"/>
      <c r="M3129" s="78"/>
    </row>
    <row r="3130" spans="1:13">
      <c r="A3130" s="1">
        <v>100018276</v>
      </c>
      <c r="B3130" s="1" t="s">
        <v>591</v>
      </c>
      <c r="C3130" s="1" t="s">
        <v>1019</v>
      </c>
      <c r="D3130" s="1" t="s">
        <v>176</v>
      </c>
      <c r="E3130" s="21" t="s">
        <v>5645</v>
      </c>
      <c r="F3130" s="1">
        <v>1</v>
      </c>
      <c r="G3130" s="1">
        <v>1</v>
      </c>
      <c r="H3130" s="1">
        <v>823</v>
      </c>
      <c r="I3130" s="1">
        <v>740</v>
      </c>
      <c r="J3130" s="1">
        <v>190</v>
      </c>
      <c r="K3130" s="72" t="s">
        <v>6455</v>
      </c>
      <c r="L3130" s="81"/>
      <c r="M3130" s="78"/>
    </row>
    <row r="3131" spans="1:13">
      <c r="A3131" s="1">
        <v>100018296</v>
      </c>
      <c r="B3131" s="1" t="s">
        <v>6</v>
      </c>
      <c r="C3131" s="1" t="s">
        <v>469</v>
      </c>
      <c r="D3131" s="1" t="s">
        <v>150</v>
      </c>
      <c r="E3131" s="21" t="s">
        <v>5646</v>
      </c>
      <c r="F3131" s="1">
        <v>1</v>
      </c>
      <c r="G3131" s="1">
        <v>1</v>
      </c>
      <c r="H3131" s="1">
        <v>85</v>
      </c>
      <c r="I3131" s="1">
        <v>230</v>
      </c>
      <c r="J3131" s="1">
        <v>60</v>
      </c>
      <c r="K3131" s="72" t="s">
        <v>6455</v>
      </c>
      <c r="L3131" s="81"/>
      <c r="M3131" s="78"/>
    </row>
    <row r="3132" spans="1:13">
      <c r="A3132" s="1">
        <v>100018308</v>
      </c>
      <c r="B3132" s="1" t="s">
        <v>587</v>
      </c>
      <c r="C3132" s="1" t="s">
        <v>5093</v>
      </c>
      <c r="D3132" s="1" t="s">
        <v>5650</v>
      </c>
      <c r="E3132" s="21" t="s">
        <v>5651</v>
      </c>
      <c r="F3132" s="1">
        <v>1</v>
      </c>
      <c r="G3132" s="1">
        <v>1</v>
      </c>
      <c r="H3132" s="1">
        <v>36</v>
      </c>
      <c r="I3132" s="1">
        <v>150</v>
      </c>
      <c r="J3132" s="1">
        <v>40</v>
      </c>
      <c r="K3132" s="72" t="s">
        <v>6455</v>
      </c>
      <c r="L3132" s="81"/>
      <c r="M3132" s="78"/>
    </row>
    <row r="3133" spans="1:13">
      <c r="A3133" s="1">
        <v>100018339</v>
      </c>
      <c r="B3133" s="1" t="s">
        <v>591</v>
      </c>
      <c r="C3133" s="1" t="s">
        <v>828</v>
      </c>
      <c r="D3133" s="1" t="s">
        <v>176</v>
      </c>
      <c r="E3133" s="21" t="s">
        <v>5654</v>
      </c>
      <c r="F3133" s="1">
        <v>1</v>
      </c>
      <c r="G3133" s="1">
        <v>1</v>
      </c>
      <c r="H3133" s="1">
        <v>417</v>
      </c>
      <c r="I3133" s="1">
        <v>470</v>
      </c>
      <c r="J3133" s="1">
        <v>120</v>
      </c>
      <c r="K3133" s="72" t="s">
        <v>6455</v>
      </c>
      <c r="L3133" s="81"/>
      <c r="M3133" s="78"/>
    </row>
    <row r="3134" spans="1:13">
      <c r="A3134" s="1">
        <v>100018340</v>
      </c>
      <c r="B3134" s="1" t="s">
        <v>591</v>
      </c>
      <c r="C3134" s="1" t="s">
        <v>828</v>
      </c>
      <c r="D3134" s="1" t="s">
        <v>176</v>
      </c>
      <c r="E3134" s="21" t="s">
        <v>5655</v>
      </c>
      <c r="F3134" s="1">
        <v>1</v>
      </c>
      <c r="G3134" s="1">
        <v>1</v>
      </c>
      <c r="H3134" s="1">
        <v>355</v>
      </c>
      <c r="I3134" s="1">
        <v>470</v>
      </c>
      <c r="J3134" s="1">
        <v>120</v>
      </c>
      <c r="K3134" s="72" t="s">
        <v>6455</v>
      </c>
      <c r="L3134" s="81"/>
      <c r="M3134" s="78"/>
    </row>
    <row r="3135" spans="1:13">
      <c r="A3135" s="1">
        <v>100018365</v>
      </c>
      <c r="B3135" s="1" t="s">
        <v>587</v>
      </c>
      <c r="C3135" s="1" t="s">
        <v>1612</v>
      </c>
      <c r="D3135" s="1" t="s">
        <v>5475</v>
      </c>
      <c r="E3135" s="21" t="s">
        <v>5658</v>
      </c>
      <c r="F3135" s="1">
        <v>1</v>
      </c>
      <c r="G3135" s="1">
        <v>3</v>
      </c>
      <c r="H3135" s="1">
        <v>268</v>
      </c>
      <c r="I3135" s="1">
        <v>400</v>
      </c>
      <c r="J3135" s="1">
        <v>100</v>
      </c>
      <c r="K3135" s="72" t="s">
        <v>6455</v>
      </c>
      <c r="L3135" s="81"/>
      <c r="M3135" s="78"/>
    </row>
    <row r="3136" spans="1:13">
      <c r="A3136" s="1">
        <v>100018370</v>
      </c>
      <c r="B3136" s="1" t="s">
        <v>587</v>
      </c>
      <c r="C3136" s="1" t="s">
        <v>4866</v>
      </c>
      <c r="D3136" s="1" t="s">
        <v>176</v>
      </c>
      <c r="E3136" s="21" t="s">
        <v>5660</v>
      </c>
      <c r="F3136" s="1">
        <v>1</v>
      </c>
      <c r="G3136" s="1">
        <v>1</v>
      </c>
      <c r="H3136" s="1">
        <v>37</v>
      </c>
      <c r="I3136" s="1">
        <v>150</v>
      </c>
      <c r="J3136" s="1">
        <v>40</v>
      </c>
      <c r="K3136" s="72" t="s">
        <v>6455</v>
      </c>
      <c r="L3136" s="81"/>
      <c r="M3136" s="78"/>
    </row>
    <row r="3137" spans="1:13">
      <c r="A3137" s="1">
        <v>100018373</v>
      </c>
      <c r="B3137" s="1" t="s">
        <v>1138</v>
      </c>
      <c r="C3137" s="1" t="s">
        <v>3205</v>
      </c>
      <c r="D3137" s="1" t="s">
        <v>5485</v>
      </c>
      <c r="E3137" s="21" t="s">
        <v>5648</v>
      </c>
      <c r="F3137" s="1">
        <v>1</v>
      </c>
      <c r="G3137" s="1">
        <v>3</v>
      </c>
      <c r="H3137" s="1">
        <v>51</v>
      </c>
      <c r="I3137" s="1">
        <v>150</v>
      </c>
      <c r="J3137" s="1">
        <v>40</v>
      </c>
      <c r="K3137" s="72" t="s">
        <v>6455</v>
      </c>
      <c r="L3137" s="81"/>
      <c r="M3137" s="78"/>
    </row>
    <row r="3138" spans="1:13">
      <c r="A3138" s="1">
        <v>100018377</v>
      </c>
      <c r="B3138" s="1" t="s">
        <v>587</v>
      </c>
      <c r="C3138" s="1" t="s">
        <v>4866</v>
      </c>
      <c r="D3138" s="1" t="s">
        <v>533</v>
      </c>
      <c r="E3138" s="21" t="s">
        <v>4926</v>
      </c>
      <c r="F3138" s="1">
        <v>1</v>
      </c>
      <c r="G3138" s="1">
        <v>1</v>
      </c>
      <c r="H3138" s="1">
        <v>586</v>
      </c>
      <c r="I3138" s="1">
        <v>570</v>
      </c>
      <c r="J3138" s="1">
        <v>140</v>
      </c>
      <c r="K3138" s="72" t="s">
        <v>6455</v>
      </c>
      <c r="L3138" s="81"/>
      <c r="M3138" s="78"/>
    </row>
    <row r="3139" spans="1:13">
      <c r="A3139" s="1">
        <v>100018381</v>
      </c>
      <c r="B3139" s="1" t="s">
        <v>587</v>
      </c>
      <c r="C3139" s="1" t="s">
        <v>4866</v>
      </c>
      <c r="D3139" s="1" t="s">
        <v>176</v>
      </c>
      <c r="E3139" s="21" t="s">
        <v>5662</v>
      </c>
      <c r="F3139" s="1">
        <v>1</v>
      </c>
      <c r="G3139" s="1">
        <v>1</v>
      </c>
      <c r="H3139" s="1">
        <v>489</v>
      </c>
      <c r="I3139" s="1">
        <v>470</v>
      </c>
      <c r="J3139" s="1">
        <v>120</v>
      </c>
      <c r="K3139" s="72" t="s">
        <v>6455</v>
      </c>
      <c r="L3139" s="81"/>
      <c r="M3139" s="78"/>
    </row>
    <row r="3140" spans="1:13">
      <c r="A3140" s="1">
        <v>100018392</v>
      </c>
      <c r="B3140" s="1" t="s">
        <v>1138</v>
      </c>
      <c r="C3140" s="1" t="s">
        <v>3032</v>
      </c>
      <c r="D3140" s="1" t="s">
        <v>5664</v>
      </c>
      <c r="E3140" s="21" t="s">
        <v>5665</v>
      </c>
      <c r="F3140" s="1">
        <v>1</v>
      </c>
      <c r="G3140" s="1">
        <v>1</v>
      </c>
      <c r="H3140" s="1">
        <v>449</v>
      </c>
      <c r="I3140" s="1">
        <v>470</v>
      </c>
      <c r="J3140" s="1">
        <v>120</v>
      </c>
      <c r="K3140" s="72" t="s">
        <v>6455</v>
      </c>
      <c r="L3140" s="81"/>
      <c r="M3140" s="78"/>
    </row>
    <row r="3141" spans="1:13">
      <c r="A3141" s="1">
        <v>100018405</v>
      </c>
      <c r="B3141" s="1" t="s">
        <v>2314</v>
      </c>
      <c r="C3141" s="1" t="s">
        <v>2313</v>
      </c>
      <c r="D3141" s="1" t="s">
        <v>2869</v>
      </c>
      <c r="E3141" s="21" t="s">
        <v>5901</v>
      </c>
      <c r="F3141" s="1">
        <v>3</v>
      </c>
      <c r="G3141" s="1">
        <v>1</v>
      </c>
      <c r="H3141" s="1">
        <v>104</v>
      </c>
      <c r="I3141" s="1">
        <v>280</v>
      </c>
      <c r="J3141" s="1">
        <v>70</v>
      </c>
      <c r="K3141" s="72" t="s">
        <v>6455</v>
      </c>
      <c r="L3141" s="81"/>
      <c r="M3141" s="78"/>
    </row>
    <row r="3142" spans="1:13">
      <c r="A3142" s="1">
        <v>100018405</v>
      </c>
      <c r="B3142" s="1" t="s">
        <v>2314</v>
      </c>
      <c r="C3142" s="1" t="s">
        <v>2313</v>
      </c>
      <c r="D3142" s="1" t="s">
        <v>2869</v>
      </c>
      <c r="E3142" s="21" t="s">
        <v>5670</v>
      </c>
      <c r="F3142" s="1">
        <v>3</v>
      </c>
      <c r="G3142" s="1">
        <v>1</v>
      </c>
      <c r="H3142" s="1">
        <v>215</v>
      </c>
      <c r="I3142" s="1">
        <v>400</v>
      </c>
      <c r="J3142" s="1">
        <v>100</v>
      </c>
      <c r="K3142" s="72" t="s">
        <v>6455</v>
      </c>
      <c r="L3142" s="81"/>
      <c r="M3142" s="78"/>
    </row>
    <row r="3143" spans="1:13">
      <c r="A3143" s="1">
        <v>100018405</v>
      </c>
      <c r="B3143" s="1" t="s">
        <v>2314</v>
      </c>
      <c r="C3143" s="1" t="s">
        <v>2313</v>
      </c>
      <c r="D3143" s="1" t="s">
        <v>2869</v>
      </c>
      <c r="E3143" s="21" t="s">
        <v>5672</v>
      </c>
      <c r="F3143" s="1">
        <v>3</v>
      </c>
      <c r="G3143" s="1">
        <v>1</v>
      </c>
      <c r="H3143" s="1">
        <v>77</v>
      </c>
      <c r="I3143" s="1">
        <v>230</v>
      </c>
      <c r="J3143" s="1">
        <v>60</v>
      </c>
      <c r="K3143" s="72" t="s">
        <v>6455</v>
      </c>
      <c r="L3143" s="81"/>
      <c r="M3143" s="78"/>
    </row>
    <row r="3144" spans="1:13">
      <c r="A3144" s="1">
        <v>100018418</v>
      </c>
      <c r="B3144" s="1" t="s">
        <v>6</v>
      </c>
      <c r="C3144" s="1" t="s">
        <v>520</v>
      </c>
      <c r="D3144" s="1" t="s">
        <v>12</v>
      </c>
      <c r="E3144" s="21" t="s">
        <v>565</v>
      </c>
      <c r="F3144" s="1">
        <v>1</v>
      </c>
      <c r="G3144" s="1">
        <v>1</v>
      </c>
      <c r="H3144" s="1">
        <v>468</v>
      </c>
      <c r="I3144" s="1">
        <v>470</v>
      </c>
      <c r="J3144" s="1">
        <v>120</v>
      </c>
      <c r="K3144" s="72" t="s">
        <v>6455</v>
      </c>
      <c r="L3144" s="81"/>
      <c r="M3144" s="78"/>
    </row>
    <row r="3145" spans="1:13">
      <c r="A3145" s="1">
        <v>100018424</v>
      </c>
      <c r="B3145" s="1" t="s">
        <v>2314</v>
      </c>
      <c r="C3145" s="1" t="s">
        <v>4389</v>
      </c>
      <c r="D3145" s="1" t="s">
        <v>5674</v>
      </c>
      <c r="E3145" s="21" t="s">
        <v>4429</v>
      </c>
      <c r="F3145" s="1">
        <v>1</v>
      </c>
      <c r="G3145" s="1">
        <v>3</v>
      </c>
      <c r="H3145" s="1">
        <v>93</v>
      </c>
      <c r="I3145" s="1">
        <v>230</v>
      </c>
      <c r="J3145" s="1">
        <v>60</v>
      </c>
      <c r="K3145" s="72" t="s">
        <v>6455</v>
      </c>
      <c r="L3145" s="81"/>
      <c r="M3145" s="78"/>
    </row>
    <row r="3146" spans="1:13">
      <c r="A3146" s="1">
        <v>100018432</v>
      </c>
      <c r="B3146" s="1" t="s">
        <v>2314</v>
      </c>
      <c r="C3146" s="1" t="s">
        <v>2313</v>
      </c>
      <c r="D3146" s="1" t="s">
        <v>12</v>
      </c>
      <c r="E3146" s="21" t="s">
        <v>5677</v>
      </c>
      <c r="F3146" s="1">
        <v>1</v>
      </c>
      <c r="G3146" s="1">
        <v>1</v>
      </c>
      <c r="H3146" s="1">
        <v>90</v>
      </c>
      <c r="I3146" s="1">
        <v>230</v>
      </c>
      <c r="J3146" s="1">
        <v>60</v>
      </c>
      <c r="K3146" s="72" t="s">
        <v>6455</v>
      </c>
      <c r="L3146" s="81"/>
      <c r="M3146" s="78"/>
    </row>
    <row r="3147" spans="1:13">
      <c r="A3147" s="1">
        <v>100018437</v>
      </c>
      <c r="B3147" s="1" t="s">
        <v>2314</v>
      </c>
      <c r="C3147" s="1" t="s">
        <v>4293</v>
      </c>
      <c r="D3147" s="1" t="s">
        <v>12</v>
      </c>
      <c r="E3147" s="21" t="s">
        <v>5679</v>
      </c>
      <c r="F3147" s="1">
        <v>1</v>
      </c>
      <c r="G3147" s="1">
        <v>1</v>
      </c>
      <c r="H3147" s="1">
        <v>10</v>
      </c>
      <c r="I3147" s="1">
        <v>100</v>
      </c>
      <c r="J3147" s="1">
        <v>25</v>
      </c>
      <c r="K3147" s="72" t="s">
        <v>6455</v>
      </c>
      <c r="L3147" s="81"/>
      <c r="M3147" s="78"/>
    </row>
    <row r="3148" spans="1:13">
      <c r="A3148" s="1">
        <v>100018438</v>
      </c>
      <c r="B3148" s="1" t="s">
        <v>1158</v>
      </c>
      <c r="C3148" s="1" t="s">
        <v>1157</v>
      </c>
      <c r="D3148" s="1" t="s">
        <v>5681</v>
      </c>
      <c r="E3148" s="21" t="s">
        <v>5682</v>
      </c>
      <c r="F3148" s="1">
        <v>2</v>
      </c>
      <c r="G3148" s="1">
        <v>1</v>
      </c>
      <c r="H3148" s="1">
        <v>15</v>
      </c>
      <c r="I3148" s="1">
        <v>100</v>
      </c>
      <c r="J3148" s="1">
        <v>25</v>
      </c>
      <c r="K3148" s="72" t="s">
        <v>6455</v>
      </c>
      <c r="L3148" s="81"/>
      <c r="M3148" s="78"/>
    </row>
    <row r="3149" spans="1:13">
      <c r="A3149" s="1">
        <v>100018438</v>
      </c>
      <c r="B3149" s="1" t="s">
        <v>1158</v>
      </c>
      <c r="C3149" s="1" t="s">
        <v>1157</v>
      </c>
      <c r="D3149" s="1" t="s">
        <v>5681</v>
      </c>
      <c r="E3149" s="21" t="s">
        <v>1169</v>
      </c>
      <c r="F3149" s="1">
        <v>2</v>
      </c>
      <c r="G3149" s="1">
        <v>1</v>
      </c>
      <c r="H3149" s="1">
        <v>59</v>
      </c>
      <c r="I3149" s="1">
        <v>230</v>
      </c>
      <c r="J3149" s="1">
        <v>60</v>
      </c>
      <c r="K3149" s="72" t="s">
        <v>6455</v>
      </c>
      <c r="L3149" s="81"/>
      <c r="M3149" s="78"/>
    </row>
    <row r="3150" spans="1:13">
      <c r="A3150" s="1">
        <v>100018465</v>
      </c>
      <c r="B3150" s="1" t="s">
        <v>1158</v>
      </c>
      <c r="C3150" s="1" t="s">
        <v>1251</v>
      </c>
      <c r="D3150" s="1" t="s">
        <v>5684</v>
      </c>
      <c r="E3150" s="21" t="s">
        <v>5685</v>
      </c>
      <c r="F3150" s="1">
        <v>1</v>
      </c>
      <c r="G3150" s="1">
        <v>1</v>
      </c>
      <c r="H3150" s="1">
        <v>179</v>
      </c>
      <c r="I3150" s="1">
        <v>280</v>
      </c>
      <c r="J3150" s="1">
        <v>70</v>
      </c>
      <c r="K3150" s="72" t="s">
        <v>6455</v>
      </c>
      <c r="L3150" s="81"/>
      <c r="M3150" s="78"/>
    </row>
    <row r="3151" spans="1:13">
      <c r="A3151" s="1">
        <v>100018491</v>
      </c>
      <c r="B3151" s="1" t="s">
        <v>591</v>
      </c>
      <c r="C3151" s="1" t="s">
        <v>590</v>
      </c>
      <c r="D3151" s="1" t="s">
        <v>5687</v>
      </c>
      <c r="E3151" s="21" t="s">
        <v>621</v>
      </c>
      <c r="F3151" s="1">
        <v>1</v>
      </c>
      <c r="G3151" s="1">
        <v>1</v>
      </c>
      <c r="H3151" s="1">
        <v>223</v>
      </c>
      <c r="I3151" s="1">
        <v>400</v>
      </c>
      <c r="J3151" s="1">
        <v>100</v>
      </c>
      <c r="K3151" s="72" t="s">
        <v>6455</v>
      </c>
      <c r="L3151" s="81"/>
      <c r="M3151" s="78"/>
    </row>
    <row r="3152" spans="1:13">
      <c r="A3152" s="1">
        <v>100018505</v>
      </c>
      <c r="B3152" s="1" t="s">
        <v>2344</v>
      </c>
      <c r="C3152" s="1" t="s">
        <v>2507</v>
      </c>
      <c r="D3152" s="1" t="s">
        <v>5690</v>
      </c>
      <c r="E3152" s="21" t="s">
        <v>5691</v>
      </c>
      <c r="F3152" s="1">
        <v>1</v>
      </c>
      <c r="G3152" s="1">
        <v>1</v>
      </c>
      <c r="H3152" s="1">
        <v>822</v>
      </c>
      <c r="I3152" s="1">
        <v>740</v>
      </c>
      <c r="J3152" s="1">
        <v>190</v>
      </c>
      <c r="K3152" s="72" t="s">
        <v>6455</v>
      </c>
      <c r="L3152" s="81"/>
      <c r="M3152" s="78"/>
    </row>
    <row r="3153" spans="1:13">
      <c r="A3153" s="1">
        <v>100018513</v>
      </c>
      <c r="B3153" s="1" t="s">
        <v>2344</v>
      </c>
      <c r="C3153" s="1" t="s">
        <v>2826</v>
      </c>
      <c r="D3153" s="1" t="s">
        <v>12</v>
      </c>
      <c r="E3153" s="21" t="s">
        <v>5692</v>
      </c>
      <c r="F3153" s="1">
        <v>1</v>
      </c>
      <c r="G3153" s="1">
        <v>1</v>
      </c>
      <c r="H3153" s="1">
        <v>18</v>
      </c>
      <c r="I3153" s="1">
        <v>100</v>
      </c>
      <c r="J3153" s="1">
        <v>25</v>
      </c>
      <c r="K3153" s="72" t="s">
        <v>6455</v>
      </c>
      <c r="L3153" s="81"/>
      <c r="M3153" s="78"/>
    </row>
    <row r="3154" spans="1:13">
      <c r="A3154" s="1">
        <v>100018525</v>
      </c>
      <c r="B3154" s="1" t="s">
        <v>1126</v>
      </c>
      <c r="C3154" s="1" t="s">
        <v>1623</v>
      </c>
      <c r="D3154" s="1" t="s">
        <v>1664</v>
      </c>
      <c r="E3154" s="21" t="s">
        <v>5694</v>
      </c>
      <c r="F3154" s="1">
        <v>1</v>
      </c>
      <c r="G3154" s="1">
        <v>1</v>
      </c>
      <c r="H3154" s="1">
        <v>40</v>
      </c>
      <c r="I3154" s="1">
        <v>150</v>
      </c>
      <c r="J3154" s="1">
        <v>40</v>
      </c>
      <c r="K3154" s="72" t="s">
        <v>6455</v>
      </c>
      <c r="L3154" s="81"/>
      <c r="M3154" s="78"/>
    </row>
    <row r="3155" spans="1:13">
      <c r="A3155" s="1">
        <v>100018530</v>
      </c>
      <c r="B3155" s="1" t="s">
        <v>6</v>
      </c>
      <c r="C3155" s="1" t="s">
        <v>83</v>
      </c>
      <c r="D3155" s="1" t="s">
        <v>45</v>
      </c>
      <c r="E3155" s="21" t="s">
        <v>140</v>
      </c>
      <c r="F3155" s="1">
        <v>1</v>
      </c>
      <c r="G3155" s="1">
        <v>1</v>
      </c>
      <c r="H3155" s="1">
        <v>89</v>
      </c>
      <c r="I3155" s="1">
        <v>230</v>
      </c>
      <c r="J3155" s="1">
        <v>60</v>
      </c>
      <c r="K3155" s="72" t="s">
        <v>6455</v>
      </c>
      <c r="L3155" s="81"/>
      <c r="M3155" s="78"/>
    </row>
    <row r="3156" spans="1:13">
      <c r="A3156" s="1">
        <v>100018559</v>
      </c>
      <c r="B3156" s="1" t="s">
        <v>2314</v>
      </c>
      <c r="C3156" s="1" t="s">
        <v>4047</v>
      </c>
      <c r="D3156" s="1" t="s">
        <v>5485</v>
      </c>
      <c r="E3156" s="21" t="s">
        <v>6043</v>
      </c>
      <c r="F3156" s="1">
        <v>2</v>
      </c>
      <c r="G3156" s="1">
        <v>1</v>
      </c>
      <c r="H3156" s="1">
        <v>47</v>
      </c>
      <c r="I3156" s="1">
        <v>150</v>
      </c>
      <c r="J3156" s="1">
        <v>40</v>
      </c>
      <c r="K3156" s="72" t="s">
        <v>6455</v>
      </c>
      <c r="L3156" s="81"/>
      <c r="M3156" s="78"/>
    </row>
    <row r="3157" spans="1:13">
      <c r="A3157" s="1">
        <v>100018559</v>
      </c>
      <c r="B3157" s="1" t="s">
        <v>2314</v>
      </c>
      <c r="C3157" s="1" t="s">
        <v>4047</v>
      </c>
      <c r="D3157" s="1" t="s">
        <v>5485</v>
      </c>
      <c r="E3157" s="21" t="s">
        <v>5696</v>
      </c>
      <c r="F3157" s="1">
        <v>2</v>
      </c>
      <c r="G3157" s="1">
        <v>3</v>
      </c>
      <c r="H3157" s="1">
        <v>589</v>
      </c>
      <c r="I3157" s="1">
        <v>570</v>
      </c>
      <c r="J3157" s="1">
        <v>140</v>
      </c>
      <c r="K3157" s="72" t="s">
        <v>6455</v>
      </c>
      <c r="L3157" s="81"/>
      <c r="M3157" s="78"/>
    </row>
    <row r="3158" spans="1:13">
      <c r="A3158" s="1">
        <v>100018572</v>
      </c>
      <c r="B3158" s="1" t="s">
        <v>587</v>
      </c>
      <c r="C3158" s="1" t="s">
        <v>1612</v>
      </c>
      <c r="D3158" s="1" t="s">
        <v>176</v>
      </c>
      <c r="E3158" s="21" t="s">
        <v>5705</v>
      </c>
      <c r="F3158" s="1">
        <v>1</v>
      </c>
      <c r="G3158" s="1">
        <v>1</v>
      </c>
      <c r="H3158" s="1">
        <v>513</v>
      </c>
      <c r="I3158" s="1">
        <v>570</v>
      </c>
      <c r="J3158" s="1">
        <v>140</v>
      </c>
      <c r="K3158" s="72" t="s">
        <v>6455</v>
      </c>
      <c r="L3158" s="81"/>
      <c r="M3158" s="78"/>
    </row>
    <row r="3159" spans="1:13">
      <c r="A3159" s="1">
        <v>100018573</v>
      </c>
      <c r="B3159" s="1" t="s">
        <v>587</v>
      </c>
      <c r="C3159" s="1" t="s">
        <v>4630</v>
      </c>
      <c r="D3159" s="1" t="s">
        <v>5706</v>
      </c>
      <c r="E3159" s="21" t="s">
        <v>5656</v>
      </c>
      <c r="F3159" s="1">
        <v>1</v>
      </c>
      <c r="G3159" s="1">
        <v>1</v>
      </c>
      <c r="H3159" s="1">
        <v>343</v>
      </c>
      <c r="I3159" s="1">
        <v>470</v>
      </c>
      <c r="J3159" s="1">
        <v>120</v>
      </c>
      <c r="K3159" s="72" t="s">
        <v>6455</v>
      </c>
      <c r="L3159" s="81"/>
      <c r="M3159" s="78"/>
    </row>
    <row r="3160" spans="1:13">
      <c r="A3160" s="1">
        <v>100018586</v>
      </c>
      <c r="B3160" s="1" t="s">
        <v>1138</v>
      </c>
      <c r="C3160" s="1" t="s">
        <v>3675</v>
      </c>
      <c r="D3160" s="1" t="s">
        <v>5499</v>
      </c>
      <c r="E3160" s="21" t="s">
        <v>5707</v>
      </c>
      <c r="F3160" s="1">
        <v>1</v>
      </c>
      <c r="G3160" s="1">
        <v>5</v>
      </c>
      <c r="H3160" s="1">
        <v>188</v>
      </c>
      <c r="I3160" s="1">
        <v>280</v>
      </c>
      <c r="J3160" s="1">
        <v>70</v>
      </c>
      <c r="K3160" s="72" t="s">
        <v>6455</v>
      </c>
      <c r="L3160" s="81"/>
      <c r="M3160" s="78"/>
    </row>
    <row r="3161" spans="1:13">
      <c r="A3161" s="1">
        <v>100018614</v>
      </c>
      <c r="B3161" s="1" t="s">
        <v>2344</v>
      </c>
      <c r="C3161" s="1" t="s">
        <v>2537</v>
      </c>
      <c r="D3161" s="1" t="s">
        <v>3742</v>
      </c>
      <c r="E3161" s="21" t="s">
        <v>5714</v>
      </c>
      <c r="F3161" s="1">
        <v>1</v>
      </c>
      <c r="G3161" s="1">
        <v>1</v>
      </c>
      <c r="H3161" s="1">
        <v>111</v>
      </c>
      <c r="I3161" s="1">
        <v>280</v>
      </c>
      <c r="J3161" s="1">
        <v>70</v>
      </c>
      <c r="K3161" s="72" t="s">
        <v>6455</v>
      </c>
      <c r="L3161" s="81"/>
      <c r="M3161" s="78"/>
    </row>
    <row r="3162" spans="1:13">
      <c r="A3162" s="1">
        <v>100018620</v>
      </c>
      <c r="B3162" s="1" t="s">
        <v>2314</v>
      </c>
      <c r="C3162" s="1" t="s">
        <v>4047</v>
      </c>
      <c r="D3162" s="1" t="s">
        <v>97</v>
      </c>
      <c r="E3162" s="21" t="s">
        <v>5717</v>
      </c>
      <c r="F3162" s="1">
        <v>1</v>
      </c>
      <c r="G3162" s="1">
        <v>1</v>
      </c>
      <c r="H3162" s="1">
        <v>233</v>
      </c>
      <c r="I3162" s="1">
        <v>400</v>
      </c>
      <c r="J3162" s="1">
        <v>100</v>
      </c>
      <c r="K3162" s="72" t="s">
        <v>6455</v>
      </c>
      <c r="L3162" s="81"/>
      <c r="M3162" s="78"/>
    </row>
    <row r="3163" spans="1:13">
      <c r="A3163" s="1">
        <v>100018624</v>
      </c>
      <c r="B3163" s="1" t="s">
        <v>587</v>
      </c>
      <c r="C3163" s="1" t="s">
        <v>4778</v>
      </c>
      <c r="D3163" s="1" t="s">
        <v>150</v>
      </c>
      <c r="E3163" s="21" t="s">
        <v>5718</v>
      </c>
      <c r="F3163" s="1">
        <v>1</v>
      </c>
      <c r="G3163" s="1">
        <v>1</v>
      </c>
      <c r="H3163" s="1">
        <v>173</v>
      </c>
      <c r="I3163" s="1">
        <v>280</v>
      </c>
      <c r="J3163" s="1">
        <v>70</v>
      </c>
      <c r="K3163" s="72" t="s">
        <v>6455</v>
      </c>
      <c r="L3163" s="81"/>
      <c r="M3163" s="78"/>
    </row>
    <row r="3164" spans="1:13">
      <c r="A3164" s="1">
        <v>100018640</v>
      </c>
      <c r="B3164" s="1" t="s">
        <v>1138</v>
      </c>
      <c r="C3164" s="1" t="s">
        <v>3032</v>
      </c>
      <c r="D3164" s="1" t="s">
        <v>176</v>
      </c>
      <c r="E3164" s="21" t="s">
        <v>5722</v>
      </c>
      <c r="F3164" s="1">
        <v>1</v>
      </c>
      <c r="G3164" s="1">
        <v>1</v>
      </c>
      <c r="H3164" s="1">
        <v>832</v>
      </c>
      <c r="I3164" s="1">
        <v>740</v>
      </c>
      <c r="J3164" s="1">
        <v>190</v>
      </c>
      <c r="K3164" s="72" t="s">
        <v>6455</v>
      </c>
      <c r="L3164" s="81"/>
      <c r="M3164" s="78"/>
    </row>
    <row r="3165" spans="1:13">
      <c r="A3165" s="1">
        <v>100018655</v>
      </c>
      <c r="B3165" s="1" t="s">
        <v>6</v>
      </c>
      <c r="C3165" s="1" t="s">
        <v>5</v>
      </c>
      <c r="D3165" s="1" t="s">
        <v>5723</v>
      </c>
      <c r="E3165" s="21" t="s">
        <v>5724</v>
      </c>
      <c r="F3165" s="1">
        <v>1</v>
      </c>
      <c r="G3165" s="1">
        <v>3</v>
      </c>
      <c r="H3165" s="1">
        <v>1346</v>
      </c>
      <c r="I3165" s="1">
        <v>1000</v>
      </c>
      <c r="J3165" s="1">
        <v>250</v>
      </c>
      <c r="K3165" s="72" t="s">
        <v>6455</v>
      </c>
      <c r="L3165" s="81"/>
      <c r="M3165" s="78"/>
    </row>
    <row r="3166" spans="1:13">
      <c r="A3166" s="1">
        <v>100018661</v>
      </c>
      <c r="B3166" s="1" t="s">
        <v>1138</v>
      </c>
      <c r="C3166" s="1" t="s">
        <v>3675</v>
      </c>
      <c r="D3166" s="1" t="s">
        <v>176</v>
      </c>
      <c r="E3166" s="21" t="s">
        <v>5727</v>
      </c>
      <c r="F3166" s="1">
        <v>1</v>
      </c>
      <c r="G3166" s="1">
        <v>1</v>
      </c>
      <c r="H3166" s="1">
        <v>112</v>
      </c>
      <c r="I3166" s="1">
        <v>280</v>
      </c>
      <c r="J3166" s="1">
        <v>70</v>
      </c>
      <c r="K3166" s="72" t="s">
        <v>6455</v>
      </c>
      <c r="L3166" s="81"/>
      <c r="M3166" s="78"/>
    </row>
    <row r="3167" spans="1:13">
      <c r="A3167" s="1">
        <v>100018666</v>
      </c>
      <c r="B3167" s="1" t="s">
        <v>6</v>
      </c>
      <c r="C3167" s="1" t="s">
        <v>520</v>
      </c>
      <c r="D3167" s="1" t="s">
        <v>5475</v>
      </c>
      <c r="E3167" s="21" t="s">
        <v>5729</v>
      </c>
      <c r="F3167" s="1">
        <v>3</v>
      </c>
      <c r="G3167" s="1">
        <v>3</v>
      </c>
      <c r="H3167" s="1">
        <v>413</v>
      </c>
      <c r="I3167" s="1">
        <v>470</v>
      </c>
      <c r="J3167" s="1">
        <v>120</v>
      </c>
      <c r="K3167" s="72" t="s">
        <v>6455</v>
      </c>
      <c r="L3167" s="81"/>
      <c r="M3167" s="78"/>
    </row>
    <row r="3168" spans="1:13">
      <c r="A3168" s="1">
        <v>100018666</v>
      </c>
      <c r="B3168" s="1" t="s">
        <v>6</v>
      </c>
      <c r="C3168" s="1" t="s">
        <v>520</v>
      </c>
      <c r="D3168" s="1" t="s">
        <v>5475</v>
      </c>
      <c r="E3168" s="21" t="s">
        <v>5731</v>
      </c>
      <c r="F3168" s="1">
        <v>3</v>
      </c>
      <c r="G3168" s="1">
        <v>1</v>
      </c>
      <c r="H3168" s="1">
        <v>128</v>
      </c>
      <c r="I3168" s="1">
        <v>280</v>
      </c>
      <c r="J3168" s="1">
        <v>70</v>
      </c>
      <c r="K3168" s="72" t="s">
        <v>6455</v>
      </c>
      <c r="L3168" s="81"/>
      <c r="M3168" s="78"/>
    </row>
    <row r="3169" spans="1:13">
      <c r="A3169" s="1">
        <v>100018666</v>
      </c>
      <c r="B3169" s="1" t="s">
        <v>6</v>
      </c>
      <c r="C3169" s="1" t="s">
        <v>520</v>
      </c>
      <c r="D3169" s="1" t="s">
        <v>5475</v>
      </c>
      <c r="E3169" s="21" t="s">
        <v>5732</v>
      </c>
      <c r="F3169" s="1">
        <v>3</v>
      </c>
      <c r="G3169" s="1">
        <v>1</v>
      </c>
      <c r="H3169" s="1">
        <v>111</v>
      </c>
      <c r="I3169" s="1">
        <v>280</v>
      </c>
      <c r="J3169" s="1">
        <v>70</v>
      </c>
      <c r="K3169" s="72" t="s">
        <v>6455</v>
      </c>
      <c r="L3169" s="81"/>
      <c r="M3169" s="78"/>
    </row>
    <row r="3170" spans="1:13">
      <c r="A3170" s="1">
        <v>100018691</v>
      </c>
      <c r="B3170" s="1" t="s">
        <v>1158</v>
      </c>
      <c r="C3170" s="1" t="s">
        <v>1377</v>
      </c>
      <c r="D3170" s="1" t="s">
        <v>167</v>
      </c>
      <c r="E3170" s="21" t="s">
        <v>5735</v>
      </c>
      <c r="F3170" s="1">
        <v>1</v>
      </c>
      <c r="G3170" s="1">
        <v>1</v>
      </c>
      <c r="H3170" s="1">
        <v>233</v>
      </c>
      <c r="I3170" s="1">
        <v>400</v>
      </c>
      <c r="J3170" s="1">
        <v>100</v>
      </c>
      <c r="K3170" s="72" t="s">
        <v>6455</v>
      </c>
      <c r="L3170" s="81"/>
      <c r="M3170" s="78"/>
    </row>
    <row r="3171" spans="1:13">
      <c r="A3171" s="1">
        <v>100018692</v>
      </c>
      <c r="B3171" s="1" t="s">
        <v>1158</v>
      </c>
      <c r="C3171" s="1" t="s">
        <v>1157</v>
      </c>
      <c r="D3171" s="1" t="s">
        <v>5736</v>
      </c>
      <c r="E3171" s="21" t="s">
        <v>5737</v>
      </c>
      <c r="F3171" s="1">
        <v>1</v>
      </c>
      <c r="G3171" s="1">
        <v>1</v>
      </c>
      <c r="H3171" s="1">
        <v>57</v>
      </c>
      <c r="I3171" s="1">
        <v>230</v>
      </c>
      <c r="J3171" s="1">
        <v>60</v>
      </c>
      <c r="K3171" s="72" t="s">
        <v>6455</v>
      </c>
      <c r="L3171" s="81"/>
      <c r="M3171" s="78"/>
    </row>
    <row r="3172" spans="1:13">
      <c r="A3172" s="1">
        <v>100018693</v>
      </c>
      <c r="B3172" s="1" t="s">
        <v>1158</v>
      </c>
      <c r="C3172" s="1" t="s">
        <v>1377</v>
      </c>
      <c r="D3172" s="1" t="s">
        <v>72</v>
      </c>
      <c r="E3172" s="21" t="s">
        <v>5738</v>
      </c>
      <c r="F3172" s="1">
        <v>1</v>
      </c>
      <c r="G3172" s="1">
        <v>1</v>
      </c>
      <c r="H3172" s="1">
        <v>328</v>
      </c>
      <c r="I3172" s="1">
        <v>470</v>
      </c>
      <c r="J3172" s="1">
        <v>120</v>
      </c>
      <c r="K3172" s="72" t="s">
        <v>6455</v>
      </c>
      <c r="L3172" s="81"/>
      <c r="M3172" s="78"/>
    </row>
    <row r="3173" spans="1:13">
      <c r="A3173" s="1">
        <v>100018694</v>
      </c>
      <c r="B3173" s="1" t="s">
        <v>1158</v>
      </c>
      <c r="C3173" s="1" t="s">
        <v>1470</v>
      </c>
      <c r="D3173" s="1" t="s">
        <v>5475</v>
      </c>
      <c r="E3173" s="21" t="s">
        <v>5739</v>
      </c>
      <c r="F3173" s="1">
        <v>1</v>
      </c>
      <c r="G3173" s="1">
        <v>3</v>
      </c>
      <c r="H3173" s="1">
        <v>684</v>
      </c>
      <c r="I3173" s="1">
        <v>570</v>
      </c>
      <c r="J3173" s="1">
        <v>140</v>
      </c>
      <c r="K3173" s="72" t="s">
        <v>6455</v>
      </c>
      <c r="L3173" s="81"/>
      <c r="M3173" s="78"/>
    </row>
    <row r="3174" spans="1:13">
      <c r="A3174" s="1">
        <v>100018711</v>
      </c>
      <c r="B3174" s="1" t="s">
        <v>6</v>
      </c>
      <c r="C3174" s="1" t="s">
        <v>5</v>
      </c>
      <c r="D3174" s="1" t="s">
        <v>176</v>
      </c>
      <c r="E3174" s="21" t="s">
        <v>5741</v>
      </c>
      <c r="F3174" s="1">
        <v>1</v>
      </c>
      <c r="G3174" s="1">
        <v>1</v>
      </c>
      <c r="H3174" s="1">
        <v>476</v>
      </c>
      <c r="I3174" s="1">
        <v>470</v>
      </c>
      <c r="J3174" s="1">
        <v>120</v>
      </c>
      <c r="K3174" s="72" t="s">
        <v>6455</v>
      </c>
      <c r="L3174" s="81"/>
      <c r="M3174" s="78"/>
    </row>
    <row r="3175" spans="1:13">
      <c r="A3175" s="1">
        <v>100018744</v>
      </c>
      <c r="B3175" s="1" t="s">
        <v>1126</v>
      </c>
      <c r="C3175" s="1" t="s">
        <v>1662</v>
      </c>
      <c r="D3175" s="1" t="s">
        <v>686</v>
      </c>
      <c r="E3175" s="21" t="s">
        <v>5743</v>
      </c>
      <c r="F3175" s="1">
        <v>1</v>
      </c>
      <c r="G3175" s="1">
        <v>1</v>
      </c>
      <c r="H3175" s="1">
        <v>49</v>
      </c>
      <c r="I3175" s="1">
        <v>150</v>
      </c>
      <c r="J3175" s="1">
        <v>40</v>
      </c>
      <c r="K3175" s="72" t="s">
        <v>6455</v>
      </c>
      <c r="L3175" s="81"/>
      <c r="M3175" s="78"/>
    </row>
    <row r="3176" spans="1:13">
      <c r="A3176" s="1">
        <v>100018755</v>
      </c>
      <c r="B3176" s="1" t="s">
        <v>2344</v>
      </c>
      <c r="C3176" s="1" t="s">
        <v>2826</v>
      </c>
      <c r="D3176" s="1" t="s">
        <v>5475</v>
      </c>
      <c r="E3176" s="21" t="s">
        <v>5744</v>
      </c>
      <c r="F3176" s="1">
        <v>1</v>
      </c>
      <c r="G3176" s="1">
        <v>2</v>
      </c>
      <c r="H3176" s="1">
        <v>194</v>
      </c>
      <c r="I3176" s="1">
        <v>280</v>
      </c>
      <c r="J3176" s="1">
        <v>70</v>
      </c>
      <c r="K3176" s="72" t="s">
        <v>6455</v>
      </c>
      <c r="L3176" s="81"/>
      <c r="M3176" s="78"/>
    </row>
    <row r="3177" spans="1:13">
      <c r="A3177" s="1">
        <v>100018766</v>
      </c>
      <c r="B3177" s="1" t="s">
        <v>1126</v>
      </c>
      <c r="C3177" s="1" t="s">
        <v>1702</v>
      </c>
      <c r="D3177" s="1" t="s">
        <v>176</v>
      </c>
      <c r="E3177" s="21" t="s">
        <v>5747</v>
      </c>
      <c r="F3177" s="1">
        <v>1</v>
      </c>
      <c r="G3177" s="1">
        <v>1</v>
      </c>
      <c r="H3177" s="1">
        <v>24</v>
      </c>
      <c r="I3177" s="1">
        <v>100</v>
      </c>
      <c r="J3177" s="1">
        <v>25</v>
      </c>
      <c r="K3177" s="72" t="s">
        <v>6455</v>
      </c>
      <c r="L3177" s="81"/>
      <c r="M3177" s="78"/>
    </row>
    <row r="3178" spans="1:13">
      <c r="A3178" s="1">
        <v>100018796</v>
      </c>
      <c r="B3178" s="1" t="s">
        <v>587</v>
      </c>
      <c r="C3178" s="1" t="s">
        <v>4696</v>
      </c>
      <c r="D3178" s="1" t="s">
        <v>12</v>
      </c>
      <c r="E3178" s="21" t="s">
        <v>4719</v>
      </c>
      <c r="F3178" s="1">
        <v>1</v>
      </c>
      <c r="G3178" s="1">
        <v>1</v>
      </c>
      <c r="H3178" s="1">
        <v>359</v>
      </c>
      <c r="I3178" s="1">
        <v>470</v>
      </c>
      <c r="J3178" s="1">
        <v>120</v>
      </c>
      <c r="K3178" s="72" t="s">
        <v>6455</v>
      </c>
      <c r="L3178" s="81"/>
      <c r="M3178" s="78"/>
    </row>
    <row r="3179" spans="1:13">
      <c r="A3179" s="1">
        <v>100018797</v>
      </c>
      <c r="B3179" s="1" t="s">
        <v>1138</v>
      </c>
      <c r="C3179" s="1" t="s">
        <v>3155</v>
      </c>
      <c r="D3179" s="1" t="s">
        <v>5752</v>
      </c>
      <c r="E3179" s="21" t="s">
        <v>5753</v>
      </c>
      <c r="F3179" s="1">
        <v>1</v>
      </c>
      <c r="G3179" s="1">
        <v>3</v>
      </c>
      <c r="H3179" s="1">
        <v>882</v>
      </c>
      <c r="I3179" s="1">
        <v>740</v>
      </c>
      <c r="J3179" s="1">
        <v>190</v>
      </c>
      <c r="K3179" s="72" t="s">
        <v>6455</v>
      </c>
      <c r="L3179" s="81"/>
      <c r="M3179" s="78"/>
    </row>
    <row r="3180" spans="1:13">
      <c r="A3180" s="1">
        <v>100018802</v>
      </c>
      <c r="B3180" s="1" t="s">
        <v>2314</v>
      </c>
      <c r="C3180" s="1" t="s">
        <v>4475</v>
      </c>
      <c r="D3180" s="1" t="s">
        <v>5475</v>
      </c>
      <c r="E3180" s="21" t="s">
        <v>5760</v>
      </c>
      <c r="F3180" s="1">
        <v>2</v>
      </c>
      <c r="G3180" s="1">
        <v>1</v>
      </c>
      <c r="H3180" s="1">
        <v>431</v>
      </c>
      <c r="I3180" s="1">
        <v>470</v>
      </c>
      <c r="J3180" s="1">
        <v>120</v>
      </c>
      <c r="K3180" s="72" t="s">
        <v>6455</v>
      </c>
      <c r="L3180" s="81"/>
      <c r="M3180" s="78"/>
    </row>
    <row r="3181" spans="1:13">
      <c r="A3181" s="1">
        <v>100018802</v>
      </c>
      <c r="B3181" s="1" t="s">
        <v>2314</v>
      </c>
      <c r="C3181" s="1" t="s">
        <v>4475</v>
      </c>
      <c r="D3181" s="1" t="s">
        <v>5475</v>
      </c>
      <c r="E3181" s="21" t="s">
        <v>5757</v>
      </c>
      <c r="F3181" s="1">
        <v>2</v>
      </c>
      <c r="G3181" s="1">
        <v>2</v>
      </c>
      <c r="H3181" s="1">
        <v>85</v>
      </c>
      <c r="I3181" s="1">
        <v>230</v>
      </c>
      <c r="J3181" s="1">
        <v>60</v>
      </c>
      <c r="K3181" s="72" t="s">
        <v>6455</v>
      </c>
      <c r="L3181" s="81"/>
      <c r="M3181" s="78"/>
    </row>
    <row r="3182" spans="1:13">
      <c r="A3182" s="1">
        <v>100018812</v>
      </c>
      <c r="B3182" s="1" t="s">
        <v>2314</v>
      </c>
      <c r="C3182" s="1" t="s">
        <v>3916</v>
      </c>
      <c r="D3182" s="1" t="s">
        <v>5475</v>
      </c>
      <c r="E3182" s="21" t="s">
        <v>5762</v>
      </c>
      <c r="F3182" s="1">
        <v>3</v>
      </c>
      <c r="G3182" s="1">
        <v>1</v>
      </c>
      <c r="H3182" s="1">
        <v>10</v>
      </c>
      <c r="I3182" s="1">
        <v>100</v>
      </c>
      <c r="J3182" s="1">
        <v>25</v>
      </c>
      <c r="K3182" s="72" t="s">
        <v>6455</v>
      </c>
      <c r="L3182" s="81"/>
      <c r="M3182" s="78"/>
    </row>
    <row r="3183" spans="1:13">
      <c r="A3183" s="1">
        <v>100018812</v>
      </c>
      <c r="B3183" s="1" t="s">
        <v>2314</v>
      </c>
      <c r="C3183" s="1" t="s">
        <v>3916</v>
      </c>
      <c r="D3183" s="1" t="s">
        <v>5475</v>
      </c>
      <c r="E3183" s="21" t="s">
        <v>5759</v>
      </c>
      <c r="F3183" s="1">
        <v>3</v>
      </c>
      <c r="G3183" s="1">
        <v>2</v>
      </c>
      <c r="H3183" s="1">
        <v>20</v>
      </c>
      <c r="I3183" s="1">
        <v>100</v>
      </c>
      <c r="J3183" s="1">
        <v>25</v>
      </c>
      <c r="K3183" s="72" t="s">
        <v>6455</v>
      </c>
      <c r="L3183" s="81"/>
      <c r="M3183" s="78"/>
    </row>
    <row r="3184" spans="1:13">
      <c r="A3184" s="1">
        <v>100018812</v>
      </c>
      <c r="B3184" s="1" t="s">
        <v>2314</v>
      </c>
      <c r="C3184" s="1" t="s">
        <v>3916</v>
      </c>
      <c r="D3184" s="1" t="s">
        <v>5475</v>
      </c>
      <c r="E3184" s="21" t="s">
        <v>5763</v>
      </c>
      <c r="F3184" s="1">
        <v>3</v>
      </c>
      <c r="G3184" s="1">
        <v>2</v>
      </c>
      <c r="H3184" s="1">
        <v>67</v>
      </c>
      <c r="I3184" s="1">
        <v>230</v>
      </c>
      <c r="J3184" s="1">
        <v>60</v>
      </c>
      <c r="K3184" s="72" t="s">
        <v>6455</v>
      </c>
      <c r="L3184" s="81"/>
      <c r="M3184" s="78"/>
    </row>
    <row r="3185" spans="1:13">
      <c r="A3185" s="1">
        <v>100018816</v>
      </c>
      <c r="B3185" s="1" t="s">
        <v>2314</v>
      </c>
      <c r="C3185" s="1" t="s">
        <v>4047</v>
      </c>
      <c r="D3185" s="1" t="s">
        <v>5475</v>
      </c>
      <c r="E3185" s="21" t="s">
        <v>4052</v>
      </c>
      <c r="F3185" s="1">
        <v>2</v>
      </c>
      <c r="G3185" s="1">
        <v>1</v>
      </c>
      <c r="H3185" s="1">
        <v>16</v>
      </c>
      <c r="I3185" s="1">
        <v>100</v>
      </c>
      <c r="J3185" s="1">
        <v>25</v>
      </c>
      <c r="K3185" s="72" t="s">
        <v>6455</v>
      </c>
      <c r="L3185" s="81"/>
      <c r="M3185" s="78"/>
    </row>
    <row r="3186" spans="1:13">
      <c r="A3186" s="1">
        <v>100018816</v>
      </c>
      <c r="B3186" s="1" t="s">
        <v>2314</v>
      </c>
      <c r="C3186" s="1" t="s">
        <v>4047</v>
      </c>
      <c r="D3186" s="1" t="s">
        <v>5475</v>
      </c>
      <c r="E3186" s="21" t="s">
        <v>5761</v>
      </c>
      <c r="F3186" s="1">
        <v>2</v>
      </c>
      <c r="G3186" s="1">
        <v>3</v>
      </c>
      <c r="H3186" s="1">
        <v>87</v>
      </c>
      <c r="I3186" s="1">
        <v>230</v>
      </c>
      <c r="J3186" s="1">
        <v>60</v>
      </c>
      <c r="K3186" s="72" t="s">
        <v>6455</v>
      </c>
      <c r="L3186" s="81"/>
      <c r="M3186" s="78"/>
    </row>
    <row r="3187" spans="1:13">
      <c r="A3187" s="1">
        <v>100018831</v>
      </c>
      <c r="B3187" s="1" t="s">
        <v>587</v>
      </c>
      <c r="C3187" s="1" t="s">
        <v>4630</v>
      </c>
      <c r="D3187" s="1" t="s">
        <v>5475</v>
      </c>
      <c r="E3187" s="21" t="s">
        <v>5764</v>
      </c>
      <c r="F3187" s="1">
        <v>1</v>
      </c>
      <c r="G3187" s="1">
        <v>3</v>
      </c>
      <c r="H3187" s="1">
        <v>226</v>
      </c>
      <c r="I3187" s="1">
        <v>400</v>
      </c>
      <c r="J3187" s="1">
        <v>100</v>
      </c>
      <c r="K3187" s="72" t="s">
        <v>6455</v>
      </c>
      <c r="L3187" s="81"/>
      <c r="M3187" s="78"/>
    </row>
    <row r="3188" spans="1:13">
      <c r="A3188" s="1">
        <v>100018835</v>
      </c>
      <c r="B3188" s="1" t="s">
        <v>587</v>
      </c>
      <c r="C3188" s="1" t="s">
        <v>4985</v>
      </c>
      <c r="D3188" s="1" t="s">
        <v>12</v>
      </c>
      <c r="E3188" s="21" t="s">
        <v>5767</v>
      </c>
      <c r="F3188" s="1">
        <v>1</v>
      </c>
      <c r="G3188" s="1">
        <v>1</v>
      </c>
      <c r="H3188" s="1">
        <v>23</v>
      </c>
      <c r="I3188" s="1">
        <v>100</v>
      </c>
      <c r="J3188" s="1">
        <v>25</v>
      </c>
      <c r="K3188" s="72" t="s">
        <v>6455</v>
      </c>
      <c r="L3188" s="81"/>
      <c r="M3188" s="78"/>
    </row>
    <row r="3189" spans="1:13">
      <c r="A3189" s="1">
        <v>100018840</v>
      </c>
      <c r="B3189" s="1" t="s">
        <v>6</v>
      </c>
      <c r="C3189" s="1" t="s">
        <v>83</v>
      </c>
      <c r="D3189" s="1" t="s">
        <v>176</v>
      </c>
      <c r="E3189" s="21" t="s">
        <v>5625</v>
      </c>
      <c r="F3189" s="1">
        <v>2</v>
      </c>
      <c r="G3189" s="1">
        <v>1</v>
      </c>
      <c r="H3189" s="1">
        <v>158</v>
      </c>
      <c r="I3189" s="1">
        <v>280</v>
      </c>
      <c r="J3189" s="1">
        <v>70</v>
      </c>
      <c r="K3189" s="72" t="s">
        <v>6455</v>
      </c>
      <c r="L3189" s="81"/>
      <c r="M3189" s="78"/>
    </row>
    <row r="3190" spans="1:13">
      <c r="A3190" s="1">
        <v>100018840</v>
      </c>
      <c r="B3190" s="1" t="s">
        <v>6</v>
      </c>
      <c r="C3190" s="1" t="s">
        <v>83</v>
      </c>
      <c r="D3190" s="1" t="s">
        <v>176</v>
      </c>
      <c r="E3190" s="21" t="s">
        <v>5917</v>
      </c>
      <c r="F3190" s="1">
        <v>2</v>
      </c>
      <c r="G3190" s="1">
        <v>1</v>
      </c>
      <c r="H3190" s="1">
        <v>317</v>
      </c>
      <c r="I3190" s="1">
        <v>470</v>
      </c>
      <c r="J3190" s="1">
        <v>120</v>
      </c>
      <c r="K3190" s="72" t="s">
        <v>6455</v>
      </c>
      <c r="L3190" s="81"/>
      <c r="M3190" s="78"/>
    </row>
    <row r="3191" spans="1:13">
      <c r="A3191" s="1">
        <v>100018850</v>
      </c>
      <c r="B3191" s="1" t="s">
        <v>2344</v>
      </c>
      <c r="C3191" s="1" t="s">
        <v>2371</v>
      </c>
      <c r="D3191" s="1" t="s">
        <v>5769</v>
      </c>
      <c r="E3191" s="21" t="s">
        <v>5770</v>
      </c>
      <c r="F3191" s="1">
        <v>1</v>
      </c>
      <c r="G3191" s="1">
        <v>2</v>
      </c>
      <c r="H3191" s="1">
        <v>1118</v>
      </c>
      <c r="I3191" s="1">
        <v>1000</v>
      </c>
      <c r="J3191" s="1">
        <v>250</v>
      </c>
      <c r="K3191" s="72" t="s">
        <v>6455</v>
      </c>
      <c r="L3191" s="81"/>
      <c r="M3191" s="78"/>
    </row>
    <row r="3192" spans="1:13">
      <c r="A3192" s="1">
        <v>100018889</v>
      </c>
      <c r="B3192" s="1" t="s">
        <v>591</v>
      </c>
      <c r="C3192" s="1" t="s">
        <v>1019</v>
      </c>
      <c r="D3192" s="1" t="s">
        <v>5774</v>
      </c>
      <c r="E3192" s="21" t="s">
        <v>5775</v>
      </c>
      <c r="F3192" s="1">
        <v>1</v>
      </c>
      <c r="G3192" s="1">
        <v>1</v>
      </c>
      <c r="H3192" s="1">
        <v>81</v>
      </c>
      <c r="I3192" s="1">
        <v>230</v>
      </c>
      <c r="J3192" s="1">
        <v>60</v>
      </c>
      <c r="K3192" s="72" t="s">
        <v>6455</v>
      </c>
      <c r="L3192" s="81"/>
      <c r="M3192" s="78"/>
    </row>
    <row r="3193" spans="1:13">
      <c r="A3193" s="1">
        <v>100018902</v>
      </c>
      <c r="B3193" s="1" t="s">
        <v>6</v>
      </c>
      <c r="C3193" s="1" t="s">
        <v>469</v>
      </c>
      <c r="D3193" s="1" t="s">
        <v>5781</v>
      </c>
      <c r="E3193" s="21" t="s">
        <v>5782</v>
      </c>
      <c r="F3193" s="1">
        <v>1</v>
      </c>
      <c r="G3193" s="1">
        <v>1</v>
      </c>
      <c r="H3193" s="1">
        <v>76</v>
      </c>
      <c r="I3193" s="1">
        <v>230</v>
      </c>
      <c r="J3193" s="1">
        <v>60</v>
      </c>
      <c r="K3193" s="72" t="s">
        <v>6455</v>
      </c>
      <c r="L3193" s="81"/>
      <c r="M3193" s="78"/>
    </row>
    <row r="3194" spans="1:13">
      <c r="A3194" s="1">
        <v>100018909</v>
      </c>
      <c r="B3194" s="1" t="s">
        <v>6</v>
      </c>
      <c r="C3194" s="1" t="s">
        <v>83</v>
      </c>
      <c r="D3194" s="1" t="s">
        <v>5475</v>
      </c>
      <c r="E3194" s="21" t="s">
        <v>5784</v>
      </c>
      <c r="F3194" s="1">
        <v>1</v>
      </c>
      <c r="G3194" s="1">
        <v>3</v>
      </c>
      <c r="H3194" s="1">
        <v>511</v>
      </c>
      <c r="I3194" s="1">
        <v>570</v>
      </c>
      <c r="J3194" s="1">
        <v>140</v>
      </c>
      <c r="K3194" s="72" t="s">
        <v>6455</v>
      </c>
      <c r="L3194" s="81"/>
      <c r="M3194" s="78"/>
    </row>
    <row r="3195" spans="1:13">
      <c r="A3195" s="1">
        <v>100018914</v>
      </c>
      <c r="B3195" s="1" t="s">
        <v>6</v>
      </c>
      <c r="C3195" s="1" t="s">
        <v>242</v>
      </c>
      <c r="D3195" s="1" t="s">
        <v>5786</v>
      </c>
      <c r="E3195" s="21" t="s">
        <v>373</v>
      </c>
      <c r="F3195" s="1">
        <v>1</v>
      </c>
      <c r="G3195" s="1">
        <v>3</v>
      </c>
      <c r="H3195" s="1">
        <v>663</v>
      </c>
      <c r="I3195" s="1">
        <v>570</v>
      </c>
      <c r="J3195" s="1">
        <v>140</v>
      </c>
      <c r="K3195" s="72" t="s">
        <v>6455</v>
      </c>
      <c r="L3195" s="81"/>
      <c r="M3195" s="78"/>
    </row>
    <row r="3196" spans="1:13">
      <c r="A3196" s="1">
        <v>100018915</v>
      </c>
      <c r="B3196" s="1" t="s">
        <v>587</v>
      </c>
      <c r="C3196" s="1" t="s">
        <v>4866</v>
      </c>
      <c r="D3196" s="1" t="s">
        <v>176</v>
      </c>
      <c r="E3196" s="21" t="s">
        <v>5788</v>
      </c>
      <c r="F3196" s="1">
        <v>1</v>
      </c>
      <c r="G3196" s="1">
        <v>1</v>
      </c>
      <c r="H3196" s="1">
        <v>191</v>
      </c>
      <c r="I3196" s="1">
        <v>280</v>
      </c>
      <c r="J3196" s="1">
        <v>70</v>
      </c>
      <c r="K3196" s="72" t="s">
        <v>6455</v>
      </c>
      <c r="L3196" s="81"/>
      <c r="M3196" s="78"/>
    </row>
    <row r="3197" spans="1:13">
      <c r="A3197" s="1">
        <v>100018925</v>
      </c>
      <c r="B3197" s="1" t="s">
        <v>6</v>
      </c>
      <c r="C3197" s="1" t="s">
        <v>242</v>
      </c>
      <c r="D3197" s="1" t="s">
        <v>5475</v>
      </c>
      <c r="E3197" s="21" t="s">
        <v>5789</v>
      </c>
      <c r="F3197" s="1">
        <v>1</v>
      </c>
      <c r="G3197" s="1">
        <v>3</v>
      </c>
      <c r="H3197" s="1">
        <v>1818</v>
      </c>
      <c r="I3197" s="1">
        <v>1000</v>
      </c>
      <c r="J3197" s="1">
        <v>250</v>
      </c>
      <c r="K3197" s="72" t="s">
        <v>6455</v>
      </c>
      <c r="L3197" s="81"/>
      <c r="M3197" s="78"/>
    </row>
    <row r="3198" spans="1:13">
      <c r="A3198" s="1">
        <v>100018936</v>
      </c>
      <c r="B3198" s="1" t="s">
        <v>6</v>
      </c>
      <c r="C3198" s="1" t="s">
        <v>83</v>
      </c>
      <c r="D3198" s="1" t="s">
        <v>150</v>
      </c>
      <c r="E3198" s="21" t="s">
        <v>5792</v>
      </c>
      <c r="F3198" s="1">
        <v>1</v>
      </c>
      <c r="G3198" s="1">
        <v>1</v>
      </c>
      <c r="H3198" s="1">
        <v>110</v>
      </c>
      <c r="I3198" s="1">
        <v>280</v>
      </c>
      <c r="J3198" s="1">
        <v>70</v>
      </c>
      <c r="K3198" s="72" t="s">
        <v>6455</v>
      </c>
      <c r="L3198" s="81"/>
      <c r="M3198" s="78"/>
    </row>
    <row r="3199" spans="1:13">
      <c r="A3199" s="1">
        <v>100018942</v>
      </c>
      <c r="B3199" s="1" t="s">
        <v>2314</v>
      </c>
      <c r="C3199" s="1" t="s">
        <v>2313</v>
      </c>
      <c r="D3199" s="1" t="s">
        <v>5794</v>
      </c>
      <c r="E3199" s="21" t="s">
        <v>4693</v>
      </c>
      <c r="F3199" s="1">
        <v>1</v>
      </c>
      <c r="G3199" s="1">
        <v>3</v>
      </c>
      <c r="H3199" s="1">
        <v>429</v>
      </c>
      <c r="I3199" s="1">
        <v>470</v>
      </c>
      <c r="J3199" s="1">
        <v>120</v>
      </c>
      <c r="K3199" s="72" t="s">
        <v>6455</v>
      </c>
      <c r="L3199" s="81"/>
      <c r="M3199" s="78"/>
    </row>
    <row r="3200" spans="1:13">
      <c r="A3200" s="1">
        <v>100018957</v>
      </c>
      <c r="B3200" s="1" t="s">
        <v>591</v>
      </c>
      <c r="C3200" s="1" t="s">
        <v>1019</v>
      </c>
      <c r="D3200" s="1" t="s">
        <v>3066</v>
      </c>
      <c r="E3200" s="21" t="s">
        <v>5800</v>
      </c>
      <c r="F3200" s="1">
        <v>1</v>
      </c>
      <c r="G3200" s="1">
        <v>1</v>
      </c>
      <c r="H3200" s="1">
        <v>130</v>
      </c>
      <c r="I3200" s="1">
        <v>280</v>
      </c>
      <c r="J3200" s="1">
        <v>70</v>
      </c>
      <c r="K3200" s="72" t="s">
        <v>6455</v>
      </c>
      <c r="L3200" s="81"/>
      <c r="M3200" s="78"/>
    </row>
    <row r="3201" spans="1:13">
      <c r="A3201" s="1">
        <v>100018959</v>
      </c>
      <c r="B3201" s="1" t="s">
        <v>591</v>
      </c>
      <c r="C3201" s="1" t="s">
        <v>590</v>
      </c>
      <c r="D3201" s="1" t="s">
        <v>5801</v>
      </c>
      <c r="E3201" s="21" t="s">
        <v>5779</v>
      </c>
      <c r="F3201" s="1">
        <v>1</v>
      </c>
      <c r="G3201" s="1">
        <v>3</v>
      </c>
      <c r="H3201" s="1">
        <v>578</v>
      </c>
      <c r="I3201" s="1">
        <v>570</v>
      </c>
      <c r="J3201" s="1">
        <v>140</v>
      </c>
      <c r="K3201" s="72" t="s">
        <v>6455</v>
      </c>
      <c r="L3201" s="81"/>
      <c r="M3201" s="78"/>
    </row>
    <row r="3202" spans="1:13">
      <c r="A3202" s="1">
        <v>100018961</v>
      </c>
      <c r="B3202" s="1" t="s">
        <v>587</v>
      </c>
      <c r="C3202" s="1" t="s">
        <v>4814</v>
      </c>
      <c r="D3202" s="1" t="s">
        <v>5803</v>
      </c>
      <c r="E3202" s="21" t="s">
        <v>5804</v>
      </c>
      <c r="F3202" s="1">
        <v>1</v>
      </c>
      <c r="G3202" s="1">
        <v>1</v>
      </c>
      <c r="H3202" s="1">
        <v>76</v>
      </c>
      <c r="I3202" s="1">
        <v>230</v>
      </c>
      <c r="J3202" s="1">
        <v>60</v>
      </c>
      <c r="K3202" s="72" t="s">
        <v>6455</v>
      </c>
      <c r="L3202" s="81"/>
      <c r="M3202" s="78"/>
    </row>
    <row r="3203" spans="1:13">
      <c r="A3203" s="1">
        <v>100018962</v>
      </c>
      <c r="B3203" s="1" t="s">
        <v>587</v>
      </c>
      <c r="C3203" s="1" t="s">
        <v>4985</v>
      </c>
      <c r="D3203" s="1" t="s">
        <v>5485</v>
      </c>
      <c r="E3203" s="21" t="s">
        <v>5809</v>
      </c>
      <c r="F3203" s="1">
        <v>2</v>
      </c>
      <c r="G3203" s="1">
        <v>2</v>
      </c>
      <c r="H3203" s="1">
        <v>55</v>
      </c>
      <c r="I3203" s="1">
        <v>230</v>
      </c>
      <c r="J3203" s="1">
        <v>60</v>
      </c>
      <c r="K3203" s="72" t="s">
        <v>6455</v>
      </c>
      <c r="L3203" s="81"/>
      <c r="M3203" s="78"/>
    </row>
    <row r="3204" spans="1:13">
      <c r="A3204" s="1">
        <v>100018962</v>
      </c>
      <c r="B3204" s="1" t="s">
        <v>587</v>
      </c>
      <c r="C3204" s="1" t="s">
        <v>4985</v>
      </c>
      <c r="D3204" s="1" t="s">
        <v>5485</v>
      </c>
      <c r="E3204" s="21" t="s">
        <v>5805</v>
      </c>
      <c r="F3204" s="1">
        <v>2</v>
      </c>
      <c r="G3204" s="1">
        <v>1</v>
      </c>
      <c r="H3204" s="1">
        <v>54</v>
      </c>
      <c r="I3204" s="1">
        <v>150</v>
      </c>
      <c r="J3204" s="1">
        <v>40</v>
      </c>
      <c r="K3204" s="72" t="s">
        <v>6455</v>
      </c>
      <c r="L3204" s="81"/>
      <c r="M3204" s="78"/>
    </row>
    <row r="3205" spans="1:13">
      <c r="A3205" s="1">
        <v>100018964</v>
      </c>
      <c r="B3205" s="1" t="s">
        <v>591</v>
      </c>
      <c r="C3205" s="1" t="s">
        <v>1019</v>
      </c>
      <c r="D3205" s="1" t="s">
        <v>5475</v>
      </c>
      <c r="E3205" s="21" t="s">
        <v>5807</v>
      </c>
      <c r="F3205" s="1">
        <v>1</v>
      </c>
      <c r="G3205" s="1">
        <v>3</v>
      </c>
      <c r="H3205" s="1">
        <v>1027</v>
      </c>
      <c r="I3205" s="1">
        <v>1000</v>
      </c>
      <c r="J3205" s="1">
        <v>250</v>
      </c>
      <c r="K3205" s="72" t="s">
        <v>6455</v>
      </c>
      <c r="L3205" s="81"/>
      <c r="M3205" s="78"/>
    </row>
    <row r="3206" spans="1:13">
      <c r="A3206" s="1">
        <v>100018992</v>
      </c>
      <c r="B3206" s="1" t="s">
        <v>2314</v>
      </c>
      <c r="C3206" s="1" t="s">
        <v>4047</v>
      </c>
      <c r="D3206" s="1" t="s">
        <v>5810</v>
      </c>
      <c r="E3206" s="21" t="s">
        <v>5811</v>
      </c>
      <c r="F3206" s="1">
        <v>1</v>
      </c>
      <c r="G3206" s="1">
        <v>1</v>
      </c>
      <c r="H3206" s="1">
        <v>27</v>
      </c>
      <c r="I3206" s="1">
        <v>150</v>
      </c>
      <c r="J3206" s="1">
        <v>40</v>
      </c>
      <c r="K3206" s="72" t="s">
        <v>6455</v>
      </c>
      <c r="L3206" s="81"/>
      <c r="M3206" s="78"/>
    </row>
    <row r="3207" spans="1:13">
      <c r="A3207" s="1">
        <v>100018996</v>
      </c>
      <c r="B3207" s="1" t="s">
        <v>1158</v>
      </c>
      <c r="C3207" s="1" t="s">
        <v>1470</v>
      </c>
      <c r="D3207" s="1" t="s">
        <v>5813</v>
      </c>
      <c r="E3207" s="21" t="s">
        <v>5814</v>
      </c>
      <c r="F3207" s="1">
        <v>1</v>
      </c>
      <c r="G3207" s="1">
        <v>1</v>
      </c>
      <c r="H3207" s="1">
        <v>169</v>
      </c>
      <c r="I3207" s="1">
        <v>280</v>
      </c>
      <c r="J3207" s="1">
        <v>70</v>
      </c>
      <c r="K3207" s="72" t="s">
        <v>6455</v>
      </c>
      <c r="L3207" s="81"/>
      <c r="M3207" s="78"/>
    </row>
    <row r="3208" spans="1:13">
      <c r="A3208" s="1">
        <v>100019005</v>
      </c>
      <c r="B3208" s="1" t="s">
        <v>2314</v>
      </c>
      <c r="C3208" s="1" t="s">
        <v>4475</v>
      </c>
      <c r="D3208" s="1" t="s">
        <v>127</v>
      </c>
      <c r="E3208" s="21" t="s">
        <v>5815</v>
      </c>
      <c r="F3208" s="1">
        <v>1</v>
      </c>
      <c r="G3208" s="1">
        <v>1</v>
      </c>
      <c r="H3208" s="1">
        <v>139</v>
      </c>
      <c r="I3208" s="1">
        <v>280</v>
      </c>
      <c r="J3208" s="1">
        <v>70</v>
      </c>
      <c r="K3208" s="72" t="s">
        <v>6455</v>
      </c>
      <c r="L3208" s="81"/>
      <c r="M3208" s="78"/>
    </row>
    <row r="3209" spans="1:13">
      <c r="A3209" s="1">
        <v>100019008</v>
      </c>
      <c r="B3209" s="1" t="s">
        <v>2314</v>
      </c>
      <c r="C3209" s="1" t="s">
        <v>4293</v>
      </c>
      <c r="D3209" s="1" t="s">
        <v>1539</v>
      </c>
      <c r="E3209" s="21" t="s">
        <v>5816</v>
      </c>
      <c r="F3209" s="1">
        <v>1</v>
      </c>
      <c r="G3209" s="1">
        <v>1</v>
      </c>
      <c r="H3209" s="1">
        <v>160</v>
      </c>
      <c r="I3209" s="1">
        <v>280</v>
      </c>
      <c r="J3209" s="1">
        <v>70</v>
      </c>
      <c r="K3209" s="72" t="s">
        <v>6455</v>
      </c>
      <c r="L3209" s="81"/>
      <c r="M3209" s="78"/>
    </row>
    <row r="3210" spans="1:13">
      <c r="A3210" s="1">
        <v>100019024</v>
      </c>
      <c r="B3210" s="1" t="s">
        <v>2314</v>
      </c>
      <c r="C3210" s="1" t="s">
        <v>4389</v>
      </c>
      <c r="D3210" s="1" t="s">
        <v>5475</v>
      </c>
      <c r="E3210" s="21" t="s">
        <v>5818</v>
      </c>
      <c r="F3210" s="1">
        <v>3</v>
      </c>
      <c r="G3210" s="1">
        <v>1</v>
      </c>
      <c r="H3210" s="1">
        <v>197</v>
      </c>
      <c r="I3210" s="1">
        <v>280</v>
      </c>
      <c r="J3210" s="1">
        <v>70</v>
      </c>
      <c r="K3210" s="72" t="s">
        <v>6455</v>
      </c>
      <c r="L3210" s="81"/>
      <c r="M3210" s="78"/>
    </row>
    <row r="3211" spans="1:13">
      <c r="A3211" s="1">
        <v>100019024</v>
      </c>
      <c r="B3211" s="1" t="s">
        <v>2314</v>
      </c>
      <c r="C3211" s="1" t="s">
        <v>4389</v>
      </c>
      <c r="D3211" s="1" t="s">
        <v>5475</v>
      </c>
      <c r="E3211" s="21" t="s">
        <v>5820</v>
      </c>
      <c r="F3211" s="1">
        <v>3</v>
      </c>
      <c r="G3211" s="1">
        <v>1</v>
      </c>
      <c r="H3211" s="1">
        <v>139</v>
      </c>
      <c r="I3211" s="1">
        <v>280</v>
      </c>
      <c r="J3211" s="1">
        <v>70</v>
      </c>
      <c r="K3211" s="72" t="s">
        <v>6455</v>
      </c>
      <c r="L3211" s="81"/>
      <c r="M3211" s="78"/>
    </row>
    <row r="3212" spans="1:13">
      <c r="A3212" s="1">
        <v>100019024</v>
      </c>
      <c r="B3212" s="1" t="s">
        <v>2314</v>
      </c>
      <c r="C3212" s="1" t="s">
        <v>4389</v>
      </c>
      <c r="D3212" s="1" t="s">
        <v>5475</v>
      </c>
      <c r="E3212" s="21" t="s">
        <v>5821</v>
      </c>
      <c r="F3212" s="1">
        <v>3</v>
      </c>
      <c r="G3212" s="1">
        <v>2</v>
      </c>
      <c r="H3212" s="1">
        <v>680</v>
      </c>
      <c r="I3212" s="1">
        <v>570</v>
      </c>
      <c r="J3212" s="1">
        <v>140</v>
      </c>
      <c r="K3212" s="72" t="s">
        <v>6455</v>
      </c>
      <c r="L3212" s="81"/>
      <c r="M3212" s="78"/>
    </row>
    <row r="3213" spans="1:13">
      <c r="A3213" s="1">
        <v>100019051</v>
      </c>
      <c r="B3213" s="1" t="s">
        <v>587</v>
      </c>
      <c r="C3213" s="1" t="s">
        <v>4985</v>
      </c>
      <c r="D3213" s="1" t="s">
        <v>176</v>
      </c>
      <c r="E3213" s="21" t="s">
        <v>5823</v>
      </c>
      <c r="F3213" s="1">
        <v>1</v>
      </c>
      <c r="G3213" s="1">
        <v>1</v>
      </c>
      <c r="H3213" s="1">
        <v>430</v>
      </c>
      <c r="I3213" s="1">
        <v>470</v>
      </c>
      <c r="J3213" s="1">
        <v>120</v>
      </c>
      <c r="K3213" s="72" t="s">
        <v>6455</v>
      </c>
      <c r="L3213" s="81"/>
      <c r="M3213" s="78"/>
    </row>
    <row r="3214" spans="1:13">
      <c r="A3214" s="1">
        <v>100019079</v>
      </c>
      <c r="B3214" s="1" t="s">
        <v>6</v>
      </c>
      <c r="C3214" s="1" t="s">
        <v>520</v>
      </c>
      <c r="D3214" s="1" t="s">
        <v>150</v>
      </c>
      <c r="E3214" s="21" t="s">
        <v>5826</v>
      </c>
      <c r="F3214" s="1">
        <v>1</v>
      </c>
      <c r="G3214" s="1">
        <v>1</v>
      </c>
      <c r="H3214" s="1">
        <v>198</v>
      </c>
      <c r="I3214" s="1">
        <v>280</v>
      </c>
      <c r="J3214" s="1">
        <v>70</v>
      </c>
      <c r="K3214" s="72" t="s">
        <v>6455</v>
      </c>
      <c r="L3214" s="81"/>
      <c r="M3214" s="78"/>
    </row>
    <row r="3215" spans="1:13">
      <c r="A3215" s="1">
        <v>100019117</v>
      </c>
      <c r="B3215" s="1" t="s">
        <v>591</v>
      </c>
      <c r="C3215" s="1" t="s">
        <v>869</v>
      </c>
      <c r="D3215" s="1" t="s">
        <v>5475</v>
      </c>
      <c r="E3215" s="21" t="s">
        <v>890</v>
      </c>
      <c r="F3215" s="1">
        <v>2</v>
      </c>
      <c r="G3215" s="1">
        <v>1</v>
      </c>
      <c r="H3215" s="1">
        <v>71</v>
      </c>
      <c r="I3215" s="1">
        <v>230</v>
      </c>
      <c r="J3215" s="1">
        <v>60</v>
      </c>
      <c r="K3215" s="72" t="s">
        <v>6455</v>
      </c>
      <c r="L3215" s="81"/>
      <c r="M3215" s="78"/>
    </row>
    <row r="3216" spans="1:13">
      <c r="A3216" s="1">
        <v>100019117</v>
      </c>
      <c r="B3216" s="1" t="s">
        <v>591</v>
      </c>
      <c r="C3216" s="1" t="s">
        <v>869</v>
      </c>
      <c r="D3216" s="1" t="s">
        <v>5475</v>
      </c>
      <c r="E3216" s="21" t="s">
        <v>5830</v>
      </c>
      <c r="F3216" s="1">
        <v>2</v>
      </c>
      <c r="G3216" s="1">
        <v>2</v>
      </c>
      <c r="H3216" s="1">
        <v>437</v>
      </c>
      <c r="I3216" s="1">
        <v>470</v>
      </c>
      <c r="J3216" s="1">
        <v>120</v>
      </c>
      <c r="K3216" s="72" t="s">
        <v>6455</v>
      </c>
      <c r="L3216" s="81"/>
      <c r="M3216" s="78"/>
    </row>
    <row r="3217" spans="1:13">
      <c r="A3217" s="1">
        <v>100019122</v>
      </c>
      <c r="B3217" s="1" t="s">
        <v>591</v>
      </c>
      <c r="C3217" s="1" t="s">
        <v>590</v>
      </c>
      <c r="D3217" s="1" t="s">
        <v>5833</v>
      </c>
      <c r="E3217" s="21" t="s">
        <v>5836</v>
      </c>
      <c r="F3217" s="1">
        <v>2</v>
      </c>
      <c r="G3217" s="1">
        <v>1</v>
      </c>
      <c r="H3217" s="1">
        <v>275</v>
      </c>
      <c r="I3217" s="1">
        <v>400</v>
      </c>
      <c r="J3217" s="1">
        <v>100</v>
      </c>
      <c r="K3217" s="72" t="s">
        <v>6455</v>
      </c>
      <c r="L3217" s="81"/>
      <c r="M3217" s="78"/>
    </row>
    <row r="3218" spans="1:13">
      <c r="A3218" s="1">
        <v>100019122</v>
      </c>
      <c r="B3218" s="1" t="s">
        <v>591</v>
      </c>
      <c r="C3218" s="1" t="s">
        <v>590</v>
      </c>
      <c r="D3218" s="1" t="s">
        <v>5833</v>
      </c>
      <c r="E3218" s="21" t="s">
        <v>5834</v>
      </c>
      <c r="F3218" s="1">
        <v>2</v>
      </c>
      <c r="G3218" s="1">
        <v>2</v>
      </c>
      <c r="H3218" s="1">
        <v>500</v>
      </c>
      <c r="I3218" s="1">
        <v>570</v>
      </c>
      <c r="J3218" s="1">
        <v>140</v>
      </c>
      <c r="K3218" s="72" t="s">
        <v>6455</v>
      </c>
      <c r="L3218" s="81"/>
      <c r="M3218" s="78"/>
    </row>
    <row r="3219" spans="1:13">
      <c r="A3219" s="1">
        <v>100019127</v>
      </c>
      <c r="B3219" s="1" t="s">
        <v>591</v>
      </c>
      <c r="C3219" s="1" t="s">
        <v>980</v>
      </c>
      <c r="D3219" s="1" t="s">
        <v>5475</v>
      </c>
      <c r="E3219" s="21" t="s">
        <v>5838</v>
      </c>
      <c r="F3219" s="1">
        <v>1</v>
      </c>
      <c r="G3219" s="1">
        <v>3</v>
      </c>
      <c r="H3219" s="1">
        <v>711</v>
      </c>
      <c r="I3219" s="1">
        <v>740</v>
      </c>
      <c r="J3219" s="1">
        <v>190</v>
      </c>
      <c r="K3219" s="72" t="s">
        <v>6455</v>
      </c>
      <c r="L3219" s="81"/>
      <c r="M3219" s="78"/>
    </row>
    <row r="3220" spans="1:13">
      <c r="A3220" s="1">
        <v>100019137</v>
      </c>
      <c r="B3220" s="1" t="s">
        <v>591</v>
      </c>
      <c r="C3220" s="1" t="s">
        <v>590</v>
      </c>
      <c r="D3220" s="1" t="s">
        <v>5475</v>
      </c>
      <c r="E3220" s="21" t="s">
        <v>611</v>
      </c>
      <c r="F3220" s="1">
        <v>1</v>
      </c>
      <c r="G3220" s="1">
        <v>3</v>
      </c>
      <c r="H3220" s="1">
        <v>414</v>
      </c>
      <c r="I3220" s="1">
        <v>470</v>
      </c>
      <c r="J3220" s="1">
        <v>120</v>
      </c>
      <c r="K3220" s="72" t="s">
        <v>6455</v>
      </c>
      <c r="L3220" s="81"/>
      <c r="M3220" s="78"/>
    </row>
    <row r="3221" spans="1:13">
      <c r="A3221" s="1">
        <v>100019145</v>
      </c>
      <c r="B3221" s="1" t="s">
        <v>1126</v>
      </c>
      <c r="C3221" s="1" t="s">
        <v>1702</v>
      </c>
      <c r="D3221" s="1" t="s">
        <v>176</v>
      </c>
      <c r="E3221" s="21" t="s">
        <v>5845</v>
      </c>
      <c r="F3221" s="1">
        <v>1</v>
      </c>
      <c r="G3221" s="1">
        <v>1</v>
      </c>
      <c r="H3221" s="1">
        <v>110</v>
      </c>
      <c r="I3221" s="1">
        <v>280</v>
      </c>
      <c r="J3221" s="1">
        <v>70</v>
      </c>
      <c r="K3221" s="72" t="s">
        <v>6455</v>
      </c>
      <c r="L3221" s="81"/>
      <c r="M3221" s="78"/>
    </row>
    <row r="3222" spans="1:13">
      <c r="A3222" s="1">
        <v>100019146</v>
      </c>
      <c r="B3222" s="1" t="s">
        <v>1158</v>
      </c>
      <c r="C3222" s="1" t="s">
        <v>1299</v>
      </c>
      <c r="D3222" s="1" t="s">
        <v>5847</v>
      </c>
      <c r="E3222" s="21" t="s">
        <v>5848</v>
      </c>
      <c r="F3222" s="1">
        <v>1</v>
      </c>
      <c r="G3222" s="1">
        <v>1</v>
      </c>
      <c r="H3222" s="1">
        <v>317</v>
      </c>
      <c r="I3222" s="1">
        <v>470</v>
      </c>
      <c r="J3222" s="1">
        <v>120</v>
      </c>
      <c r="K3222" s="72" t="s">
        <v>6455</v>
      </c>
      <c r="L3222" s="81"/>
      <c r="M3222" s="78"/>
    </row>
    <row r="3223" spans="1:13">
      <c r="A3223" s="1">
        <v>100019177</v>
      </c>
      <c r="B3223" s="1" t="s">
        <v>587</v>
      </c>
      <c r="C3223" s="1" t="s">
        <v>5093</v>
      </c>
      <c r="D3223" s="1" t="s">
        <v>5850</v>
      </c>
      <c r="E3223" s="21" t="s">
        <v>5851</v>
      </c>
      <c r="F3223" s="1">
        <v>1</v>
      </c>
      <c r="G3223" s="1">
        <v>1</v>
      </c>
      <c r="H3223" s="1">
        <v>133</v>
      </c>
      <c r="I3223" s="1">
        <v>280</v>
      </c>
      <c r="J3223" s="1">
        <v>70</v>
      </c>
      <c r="K3223" s="72" t="s">
        <v>6455</v>
      </c>
      <c r="L3223" s="81"/>
      <c r="M3223" s="78"/>
    </row>
    <row r="3224" spans="1:13">
      <c r="A3224" s="1">
        <v>100019199</v>
      </c>
      <c r="B3224" s="1" t="s">
        <v>587</v>
      </c>
      <c r="C3224" s="1" t="s">
        <v>4866</v>
      </c>
      <c r="D3224" s="1" t="s">
        <v>5852</v>
      </c>
      <c r="E3224" s="21" t="s">
        <v>4982</v>
      </c>
      <c r="F3224" s="1">
        <v>1</v>
      </c>
      <c r="G3224" s="1">
        <v>1</v>
      </c>
      <c r="H3224" s="1">
        <v>859</v>
      </c>
      <c r="I3224" s="1">
        <v>740</v>
      </c>
      <c r="J3224" s="1">
        <v>190</v>
      </c>
      <c r="K3224" s="72" t="s">
        <v>6455</v>
      </c>
      <c r="L3224" s="81"/>
      <c r="M3224" s="78"/>
    </row>
    <row r="3225" spans="1:13">
      <c r="A3225" s="1">
        <v>100019209</v>
      </c>
      <c r="B3225" s="1" t="s">
        <v>6</v>
      </c>
      <c r="C3225" s="1" t="s">
        <v>5</v>
      </c>
      <c r="D3225" s="1" t="s">
        <v>5854</v>
      </c>
      <c r="E3225" s="21" t="s">
        <v>5855</v>
      </c>
      <c r="F3225" s="1">
        <v>2</v>
      </c>
      <c r="G3225" s="1">
        <v>1</v>
      </c>
      <c r="H3225" s="1">
        <v>189</v>
      </c>
      <c r="I3225" s="1">
        <v>280</v>
      </c>
      <c r="J3225" s="1">
        <v>70</v>
      </c>
      <c r="K3225" s="72" t="s">
        <v>6455</v>
      </c>
      <c r="L3225" s="81"/>
      <c r="M3225" s="78"/>
    </row>
    <row r="3226" spans="1:13">
      <c r="A3226" s="1">
        <v>100019209</v>
      </c>
      <c r="B3226" s="1" t="s">
        <v>6</v>
      </c>
      <c r="C3226" s="1" t="s">
        <v>5</v>
      </c>
      <c r="D3226" s="1" t="s">
        <v>5854</v>
      </c>
      <c r="E3226" s="21" t="s">
        <v>52</v>
      </c>
      <c r="F3226" s="1">
        <v>2</v>
      </c>
      <c r="G3226" s="1">
        <v>1</v>
      </c>
      <c r="H3226" s="1">
        <v>96</v>
      </c>
      <c r="I3226" s="1">
        <v>230</v>
      </c>
      <c r="J3226" s="1">
        <v>60</v>
      </c>
      <c r="K3226" s="72" t="s">
        <v>6455</v>
      </c>
      <c r="L3226" s="81"/>
      <c r="M3226" s="78"/>
    </row>
    <row r="3227" spans="1:13">
      <c r="A3227" s="1">
        <v>100019214</v>
      </c>
      <c r="B3227" s="1" t="s">
        <v>1126</v>
      </c>
      <c r="C3227" s="1" t="s">
        <v>1644</v>
      </c>
      <c r="D3227" s="1" t="s">
        <v>3066</v>
      </c>
      <c r="E3227" s="21" t="s">
        <v>5857</v>
      </c>
      <c r="F3227" s="1">
        <v>1</v>
      </c>
      <c r="G3227" s="1">
        <v>1</v>
      </c>
      <c r="H3227" s="1">
        <v>65</v>
      </c>
      <c r="I3227" s="1">
        <v>230</v>
      </c>
      <c r="J3227" s="1">
        <v>60</v>
      </c>
      <c r="K3227" s="72" t="s">
        <v>6455</v>
      </c>
      <c r="L3227" s="81"/>
      <c r="M3227" s="78"/>
    </row>
    <row r="3228" spans="1:13">
      <c r="A3228" s="1">
        <v>100019236</v>
      </c>
      <c r="B3228" s="1" t="s">
        <v>587</v>
      </c>
      <c r="C3228" s="1" t="s">
        <v>4778</v>
      </c>
      <c r="D3228" s="1" t="s">
        <v>5866</v>
      </c>
      <c r="E3228" s="21" t="s">
        <v>4785</v>
      </c>
      <c r="F3228" s="1">
        <v>1</v>
      </c>
      <c r="G3228" s="1">
        <v>1</v>
      </c>
      <c r="H3228" s="1">
        <v>20</v>
      </c>
      <c r="I3228" s="1">
        <v>100</v>
      </c>
      <c r="J3228" s="1">
        <v>25</v>
      </c>
      <c r="K3228" s="72" t="s">
        <v>6455</v>
      </c>
      <c r="L3228" s="81"/>
      <c r="M3228" s="78"/>
    </row>
    <row r="3229" spans="1:13">
      <c r="A3229" s="1">
        <v>100019241</v>
      </c>
      <c r="B3229" s="1" t="s">
        <v>1138</v>
      </c>
      <c r="C3229" s="1" t="s">
        <v>3128</v>
      </c>
      <c r="D3229" s="1" t="s">
        <v>5868</v>
      </c>
      <c r="E3229" s="21" t="s">
        <v>5869</v>
      </c>
      <c r="F3229" s="1">
        <v>1</v>
      </c>
      <c r="G3229" s="1">
        <v>1</v>
      </c>
      <c r="H3229" s="1">
        <v>149</v>
      </c>
      <c r="I3229" s="1">
        <v>280</v>
      </c>
      <c r="J3229" s="1">
        <v>70</v>
      </c>
      <c r="K3229" s="72" t="s">
        <v>6455</v>
      </c>
      <c r="L3229" s="81"/>
      <c r="M3229" s="78"/>
    </row>
    <row r="3230" spans="1:13">
      <c r="A3230" s="1">
        <v>100019254</v>
      </c>
      <c r="B3230" s="1" t="s">
        <v>6</v>
      </c>
      <c r="C3230" s="1" t="s">
        <v>254</v>
      </c>
      <c r="D3230" s="1" t="s">
        <v>5871</v>
      </c>
      <c r="E3230" s="21" t="s">
        <v>5872</v>
      </c>
      <c r="F3230" s="1">
        <v>1</v>
      </c>
      <c r="G3230" s="1">
        <v>1</v>
      </c>
      <c r="H3230" s="1">
        <v>103</v>
      </c>
      <c r="I3230" s="1">
        <v>280</v>
      </c>
      <c r="J3230" s="1">
        <v>70</v>
      </c>
      <c r="K3230" s="72" t="s">
        <v>6455</v>
      </c>
      <c r="L3230" s="81"/>
      <c r="M3230" s="78"/>
    </row>
    <row r="3231" spans="1:13">
      <c r="A3231" s="1">
        <v>100019255</v>
      </c>
      <c r="B3231" s="1" t="s">
        <v>1138</v>
      </c>
      <c r="C3231" s="1" t="s">
        <v>1137</v>
      </c>
      <c r="D3231" s="1" t="s">
        <v>1768</v>
      </c>
      <c r="E3231" s="21" t="s">
        <v>5874</v>
      </c>
      <c r="F3231" s="1">
        <v>1</v>
      </c>
      <c r="G3231" s="1">
        <v>1</v>
      </c>
      <c r="H3231" s="1">
        <v>543</v>
      </c>
      <c r="I3231" s="1">
        <v>570</v>
      </c>
      <c r="J3231" s="1">
        <v>140</v>
      </c>
      <c r="K3231" s="72" t="s">
        <v>6455</v>
      </c>
      <c r="L3231" s="81"/>
      <c r="M3231" s="78"/>
    </row>
    <row r="3232" spans="1:13">
      <c r="A3232" s="1">
        <v>100019260</v>
      </c>
      <c r="B3232" s="1" t="s">
        <v>2344</v>
      </c>
      <c r="C3232" s="1" t="s">
        <v>2537</v>
      </c>
      <c r="D3232" s="1" t="s">
        <v>5876</v>
      </c>
      <c r="E3232" s="21" t="s">
        <v>2581</v>
      </c>
      <c r="F3232" s="1">
        <v>1</v>
      </c>
      <c r="G3232" s="1">
        <v>1</v>
      </c>
      <c r="H3232" s="1">
        <v>61</v>
      </c>
      <c r="I3232" s="1">
        <v>230</v>
      </c>
      <c r="J3232" s="1">
        <v>60</v>
      </c>
      <c r="K3232" s="72" t="s">
        <v>6455</v>
      </c>
      <c r="L3232" s="81"/>
      <c r="M3232" s="78"/>
    </row>
    <row r="3233" spans="1:13">
      <c r="A3233" s="1">
        <v>100019275</v>
      </c>
      <c r="B3233" s="1" t="s">
        <v>1126</v>
      </c>
      <c r="C3233" s="1" t="s">
        <v>1644</v>
      </c>
      <c r="D3233" s="1" t="s">
        <v>176</v>
      </c>
      <c r="E3233" s="21" t="s">
        <v>5879</v>
      </c>
      <c r="F3233" s="1">
        <v>1</v>
      </c>
      <c r="G3233" s="1">
        <v>1</v>
      </c>
      <c r="H3233" s="1">
        <v>110</v>
      </c>
      <c r="I3233" s="1">
        <v>280</v>
      </c>
      <c r="J3233" s="1">
        <v>70</v>
      </c>
      <c r="K3233" s="72" t="s">
        <v>6455</v>
      </c>
      <c r="L3233" s="81"/>
      <c r="M3233" s="78"/>
    </row>
    <row r="3234" spans="1:13">
      <c r="A3234" s="1">
        <v>100019277</v>
      </c>
      <c r="B3234" s="1" t="s">
        <v>1138</v>
      </c>
      <c r="C3234" s="1" t="s">
        <v>3258</v>
      </c>
      <c r="D3234" s="1" t="s">
        <v>150</v>
      </c>
      <c r="E3234" s="21" t="s">
        <v>5881</v>
      </c>
      <c r="F3234" s="1">
        <v>1</v>
      </c>
      <c r="G3234" s="1">
        <v>1</v>
      </c>
      <c r="H3234" s="1">
        <v>43</v>
      </c>
      <c r="I3234" s="1">
        <v>150</v>
      </c>
      <c r="J3234" s="1">
        <v>40</v>
      </c>
      <c r="K3234" s="72" t="s">
        <v>6455</v>
      </c>
      <c r="L3234" s="81"/>
      <c r="M3234" s="78"/>
    </row>
    <row r="3235" spans="1:13">
      <c r="A3235" s="1">
        <v>100019288</v>
      </c>
      <c r="B3235" s="1" t="s">
        <v>2344</v>
      </c>
      <c r="C3235" s="1" t="s">
        <v>2507</v>
      </c>
      <c r="D3235" s="1" t="s">
        <v>176</v>
      </c>
      <c r="E3235" s="21" t="s">
        <v>5883</v>
      </c>
      <c r="F3235" s="1">
        <v>1</v>
      </c>
      <c r="G3235" s="1">
        <v>1</v>
      </c>
      <c r="H3235" s="1">
        <v>252</v>
      </c>
      <c r="I3235" s="1">
        <v>400</v>
      </c>
      <c r="J3235" s="1">
        <v>100</v>
      </c>
      <c r="K3235" s="72" t="s">
        <v>6455</v>
      </c>
      <c r="L3235" s="81"/>
      <c r="M3235" s="78"/>
    </row>
    <row r="3236" spans="1:13">
      <c r="A3236" s="1">
        <v>100019296</v>
      </c>
      <c r="B3236" s="1" t="s">
        <v>2344</v>
      </c>
      <c r="C3236" s="1" t="s">
        <v>2885</v>
      </c>
      <c r="D3236" s="1" t="s">
        <v>5774</v>
      </c>
      <c r="E3236" s="21" t="s">
        <v>3026</v>
      </c>
      <c r="F3236" s="1">
        <v>1</v>
      </c>
      <c r="G3236" s="1">
        <v>1</v>
      </c>
      <c r="H3236" s="1">
        <v>118</v>
      </c>
      <c r="I3236" s="1">
        <v>280</v>
      </c>
      <c r="J3236" s="1">
        <v>70</v>
      </c>
      <c r="K3236" s="72" t="s">
        <v>6455</v>
      </c>
      <c r="L3236" s="81"/>
      <c r="M3236" s="78"/>
    </row>
    <row r="3237" spans="1:13">
      <c r="A3237" s="1">
        <v>100019300</v>
      </c>
      <c r="B3237" s="1" t="s">
        <v>591</v>
      </c>
      <c r="C3237" s="1" t="s">
        <v>590</v>
      </c>
      <c r="D3237" s="1" t="s">
        <v>5886</v>
      </c>
      <c r="E3237" s="21" t="s">
        <v>5887</v>
      </c>
      <c r="F3237" s="1">
        <v>1</v>
      </c>
      <c r="G3237" s="1">
        <v>1</v>
      </c>
      <c r="H3237" s="1">
        <v>133</v>
      </c>
      <c r="I3237" s="1">
        <v>280</v>
      </c>
      <c r="J3237" s="1">
        <v>70</v>
      </c>
      <c r="K3237" s="72" t="s">
        <v>6455</v>
      </c>
      <c r="L3237" s="81"/>
      <c r="M3237" s="78"/>
    </row>
    <row r="3238" spans="1:13">
      <c r="A3238" s="1">
        <v>100019333</v>
      </c>
      <c r="B3238" s="1" t="s">
        <v>2344</v>
      </c>
      <c r="C3238" s="1" t="s">
        <v>2472</v>
      </c>
      <c r="D3238" s="1" t="s">
        <v>5888</v>
      </c>
      <c r="E3238" s="21" t="s">
        <v>5889</v>
      </c>
      <c r="F3238" s="1">
        <v>1</v>
      </c>
      <c r="G3238" s="1">
        <v>1</v>
      </c>
      <c r="H3238" s="1">
        <v>327</v>
      </c>
      <c r="I3238" s="1">
        <v>470</v>
      </c>
      <c r="J3238" s="1">
        <v>120</v>
      </c>
      <c r="K3238" s="72" t="s">
        <v>6455</v>
      </c>
      <c r="L3238" s="81"/>
      <c r="M3238" s="78"/>
    </row>
    <row r="3239" spans="1:13">
      <c r="A3239" s="1">
        <v>100019342</v>
      </c>
      <c r="B3239" s="1" t="s">
        <v>587</v>
      </c>
      <c r="C3239" s="1" t="s">
        <v>5093</v>
      </c>
      <c r="D3239" s="1" t="s">
        <v>1830</v>
      </c>
      <c r="E3239" s="21" t="s">
        <v>5891</v>
      </c>
      <c r="F3239" s="1">
        <v>1</v>
      </c>
      <c r="G3239" s="1">
        <v>1</v>
      </c>
      <c r="H3239" s="1">
        <v>181</v>
      </c>
      <c r="I3239" s="1">
        <v>280</v>
      </c>
      <c r="J3239" s="1">
        <v>70</v>
      </c>
      <c r="K3239" s="72" t="s">
        <v>6455</v>
      </c>
      <c r="L3239" s="81"/>
      <c r="M3239" s="78"/>
    </row>
    <row r="3240" spans="1:13">
      <c r="A3240" s="1">
        <v>100019365</v>
      </c>
      <c r="B3240" s="1" t="s">
        <v>2344</v>
      </c>
      <c r="C3240" s="1" t="s">
        <v>2840</v>
      </c>
      <c r="D3240" s="1" t="s">
        <v>5896</v>
      </c>
      <c r="E3240" s="21" t="s">
        <v>5897</v>
      </c>
      <c r="F3240" s="1">
        <v>1</v>
      </c>
      <c r="G3240" s="1">
        <v>1</v>
      </c>
      <c r="H3240" s="1">
        <v>492</v>
      </c>
      <c r="I3240" s="1">
        <v>470</v>
      </c>
      <c r="J3240" s="1">
        <v>120</v>
      </c>
      <c r="K3240" s="72" t="s">
        <v>6455</v>
      </c>
      <c r="L3240" s="81"/>
      <c r="M3240" s="78"/>
    </row>
    <row r="3241" spans="1:13">
      <c r="A3241" s="1">
        <v>100019391</v>
      </c>
      <c r="B3241" s="1" t="s">
        <v>2314</v>
      </c>
      <c r="C3241" s="1" t="s">
        <v>3737</v>
      </c>
      <c r="D3241" s="1" t="s">
        <v>176</v>
      </c>
      <c r="E3241" s="21" t="s">
        <v>5899</v>
      </c>
      <c r="F3241" s="1">
        <v>1</v>
      </c>
      <c r="G3241" s="1">
        <v>1</v>
      </c>
      <c r="H3241" s="1">
        <v>12</v>
      </c>
      <c r="I3241" s="1">
        <v>100</v>
      </c>
      <c r="J3241" s="1">
        <v>25</v>
      </c>
      <c r="K3241" s="72" t="s">
        <v>6455</v>
      </c>
      <c r="L3241" s="81"/>
      <c r="M3241" s="78"/>
    </row>
    <row r="3242" spans="1:13">
      <c r="A3242" s="1">
        <v>100019402</v>
      </c>
      <c r="B3242" s="1" t="s">
        <v>6</v>
      </c>
      <c r="C3242" s="1" t="s">
        <v>83</v>
      </c>
      <c r="D3242" s="1" t="s">
        <v>5902</v>
      </c>
      <c r="E3242" s="21" t="s">
        <v>175</v>
      </c>
      <c r="F3242" s="1">
        <v>1</v>
      </c>
      <c r="G3242" s="1">
        <v>1</v>
      </c>
      <c r="H3242" s="1">
        <v>24</v>
      </c>
      <c r="I3242" s="1">
        <v>100</v>
      </c>
      <c r="J3242" s="1">
        <v>25</v>
      </c>
      <c r="K3242" s="72" t="s">
        <v>6455</v>
      </c>
      <c r="L3242" s="81"/>
      <c r="M3242" s="78"/>
    </row>
    <row r="3243" spans="1:13">
      <c r="A3243" s="1">
        <v>100019409</v>
      </c>
      <c r="B3243" s="1" t="s">
        <v>2314</v>
      </c>
      <c r="C3243" s="1" t="s">
        <v>2313</v>
      </c>
      <c r="D3243" s="1" t="s">
        <v>176</v>
      </c>
      <c r="E3243" s="21" t="s">
        <v>5904</v>
      </c>
      <c r="F3243" s="1">
        <v>1</v>
      </c>
      <c r="G3243" s="1">
        <v>1</v>
      </c>
      <c r="H3243" s="1">
        <v>275</v>
      </c>
      <c r="I3243" s="1">
        <v>400</v>
      </c>
      <c r="J3243" s="1">
        <v>100</v>
      </c>
      <c r="K3243" s="72" t="s">
        <v>6455</v>
      </c>
      <c r="L3243" s="81"/>
      <c r="M3243" s="78"/>
    </row>
    <row r="3244" spans="1:13">
      <c r="A3244" s="1">
        <v>100019424</v>
      </c>
      <c r="B3244" s="1" t="s">
        <v>591</v>
      </c>
      <c r="C3244" s="1" t="s">
        <v>921</v>
      </c>
      <c r="D3244" s="1" t="s">
        <v>176</v>
      </c>
      <c r="E3244" s="21" t="s">
        <v>5905</v>
      </c>
      <c r="F3244" s="1">
        <v>1</v>
      </c>
      <c r="G3244" s="1">
        <v>1</v>
      </c>
      <c r="H3244" s="1">
        <v>49</v>
      </c>
      <c r="I3244" s="1">
        <v>150</v>
      </c>
      <c r="J3244" s="1">
        <v>40</v>
      </c>
      <c r="K3244" s="72" t="s">
        <v>6455</v>
      </c>
      <c r="L3244" s="81"/>
      <c r="M3244" s="78"/>
    </row>
    <row r="3245" spans="1:13">
      <c r="A3245" s="1">
        <v>100019428</v>
      </c>
      <c r="B3245" s="1" t="s">
        <v>2314</v>
      </c>
      <c r="C3245" s="1" t="s">
        <v>4040</v>
      </c>
      <c r="D3245" s="1" t="s">
        <v>5475</v>
      </c>
      <c r="E3245" s="21" t="s">
        <v>5907</v>
      </c>
      <c r="F3245" s="1">
        <v>1</v>
      </c>
      <c r="G3245" s="1">
        <v>2</v>
      </c>
      <c r="H3245" s="1">
        <v>380</v>
      </c>
      <c r="I3245" s="1">
        <v>470</v>
      </c>
      <c r="J3245" s="1">
        <v>120</v>
      </c>
      <c r="K3245" s="72" t="s">
        <v>6455</v>
      </c>
      <c r="L3245" s="81"/>
      <c r="M3245" s="78"/>
    </row>
    <row r="3246" spans="1:13">
      <c r="A3246" s="1">
        <v>100019431</v>
      </c>
      <c r="B3246" s="1" t="s">
        <v>2314</v>
      </c>
      <c r="C3246" s="1" t="s">
        <v>2313</v>
      </c>
      <c r="D3246" s="1" t="s">
        <v>5475</v>
      </c>
      <c r="E3246" s="21" t="s">
        <v>5909</v>
      </c>
      <c r="F3246" s="1">
        <v>1</v>
      </c>
      <c r="G3246" s="1">
        <v>3</v>
      </c>
      <c r="H3246" s="1">
        <v>888</v>
      </c>
      <c r="I3246" s="1">
        <v>740</v>
      </c>
      <c r="J3246" s="1">
        <v>190</v>
      </c>
      <c r="K3246" s="72" t="s">
        <v>6455</v>
      </c>
      <c r="L3246" s="81"/>
      <c r="M3246" s="78"/>
    </row>
    <row r="3247" spans="1:13">
      <c r="A3247" s="1">
        <v>100019437</v>
      </c>
      <c r="B3247" s="1" t="s">
        <v>1138</v>
      </c>
      <c r="C3247" s="1" t="s">
        <v>1137</v>
      </c>
      <c r="D3247" s="1" t="s">
        <v>5910</v>
      </c>
      <c r="E3247" s="21" t="s">
        <v>3490</v>
      </c>
      <c r="F3247" s="1">
        <v>1</v>
      </c>
      <c r="G3247" s="1">
        <v>3</v>
      </c>
      <c r="H3247" s="1">
        <v>290</v>
      </c>
      <c r="I3247" s="1">
        <v>400</v>
      </c>
      <c r="J3247" s="1">
        <v>100</v>
      </c>
      <c r="K3247" s="72" t="s">
        <v>6455</v>
      </c>
      <c r="L3247" s="81"/>
      <c r="M3247" s="78"/>
    </row>
    <row r="3248" spans="1:13">
      <c r="A3248" s="1">
        <v>100019445</v>
      </c>
      <c r="B3248" s="1" t="s">
        <v>2344</v>
      </c>
      <c r="C3248" s="1" t="s">
        <v>2609</v>
      </c>
      <c r="D3248" s="1" t="s">
        <v>5485</v>
      </c>
      <c r="E3248" s="21" t="s">
        <v>5914</v>
      </c>
      <c r="F3248" s="1">
        <v>2</v>
      </c>
      <c r="G3248" s="1">
        <v>3</v>
      </c>
      <c r="H3248" s="1">
        <v>60</v>
      </c>
      <c r="I3248" s="1">
        <v>230</v>
      </c>
      <c r="J3248" s="1">
        <v>60</v>
      </c>
      <c r="K3248" s="72" t="s">
        <v>6455</v>
      </c>
      <c r="L3248" s="81"/>
      <c r="M3248" s="78"/>
    </row>
    <row r="3249" spans="1:13">
      <c r="A3249" s="1">
        <v>100019445</v>
      </c>
      <c r="B3249" s="1" t="s">
        <v>2344</v>
      </c>
      <c r="C3249" s="1" t="s">
        <v>2609</v>
      </c>
      <c r="D3249" s="1" t="s">
        <v>5485</v>
      </c>
      <c r="E3249" s="21" t="s">
        <v>5952</v>
      </c>
      <c r="F3249" s="1">
        <v>2</v>
      </c>
      <c r="G3249" s="1">
        <v>1</v>
      </c>
      <c r="H3249" s="1">
        <v>202</v>
      </c>
      <c r="I3249" s="1">
        <v>400</v>
      </c>
      <c r="J3249" s="1">
        <v>100</v>
      </c>
      <c r="K3249" s="72" t="s">
        <v>6455</v>
      </c>
      <c r="L3249" s="81"/>
      <c r="M3249" s="78"/>
    </row>
    <row r="3250" spans="1:13">
      <c r="A3250" s="1">
        <v>100019460</v>
      </c>
      <c r="B3250" s="1" t="s">
        <v>1126</v>
      </c>
      <c r="C3250" s="1" t="s">
        <v>1623</v>
      </c>
      <c r="D3250" s="1" t="s">
        <v>176</v>
      </c>
      <c r="E3250" s="21" t="s">
        <v>1932</v>
      </c>
      <c r="F3250" s="1">
        <v>1</v>
      </c>
      <c r="G3250" s="1">
        <v>1</v>
      </c>
      <c r="H3250" s="1">
        <v>504</v>
      </c>
      <c r="I3250" s="1">
        <v>570</v>
      </c>
      <c r="J3250" s="1">
        <v>140</v>
      </c>
      <c r="K3250" s="72" t="s">
        <v>6455</v>
      </c>
      <c r="L3250" s="81"/>
      <c r="M3250" s="78"/>
    </row>
    <row r="3251" spans="1:13">
      <c r="A3251" s="1">
        <v>100019464</v>
      </c>
      <c r="B3251" s="1" t="s">
        <v>1126</v>
      </c>
      <c r="C3251" s="1" t="s">
        <v>1662</v>
      </c>
      <c r="D3251" s="1" t="s">
        <v>150</v>
      </c>
      <c r="E3251" s="21" t="s">
        <v>2278</v>
      </c>
      <c r="F3251" s="1">
        <v>1</v>
      </c>
      <c r="G3251" s="1">
        <v>1</v>
      </c>
      <c r="H3251" s="1">
        <v>61</v>
      </c>
      <c r="I3251" s="1">
        <v>230</v>
      </c>
      <c r="J3251" s="1">
        <v>60</v>
      </c>
      <c r="K3251" s="72" t="s">
        <v>6455</v>
      </c>
      <c r="L3251" s="81"/>
      <c r="M3251" s="78"/>
    </row>
    <row r="3252" spans="1:13">
      <c r="A3252" s="1">
        <v>100019485</v>
      </c>
      <c r="B3252" s="1" t="s">
        <v>591</v>
      </c>
      <c r="C3252" s="1" t="s">
        <v>1019</v>
      </c>
      <c r="D3252" s="1" t="s">
        <v>12</v>
      </c>
      <c r="E3252" s="21" t="s">
        <v>5918</v>
      </c>
      <c r="F3252" s="1">
        <v>1</v>
      </c>
      <c r="G3252" s="1">
        <v>1</v>
      </c>
      <c r="H3252" s="1">
        <v>47</v>
      </c>
      <c r="I3252" s="1">
        <v>150</v>
      </c>
      <c r="J3252" s="1">
        <v>40</v>
      </c>
      <c r="K3252" s="72" t="s">
        <v>6455</v>
      </c>
      <c r="L3252" s="81"/>
      <c r="M3252" s="78"/>
    </row>
    <row r="3253" spans="1:13">
      <c r="A3253" s="1">
        <v>100019517</v>
      </c>
      <c r="B3253" s="1" t="s">
        <v>591</v>
      </c>
      <c r="C3253" s="1" t="s">
        <v>590</v>
      </c>
      <c r="D3253" s="1" t="s">
        <v>176</v>
      </c>
      <c r="E3253" s="21" t="s">
        <v>715</v>
      </c>
      <c r="F3253" s="1">
        <v>1</v>
      </c>
      <c r="G3253" s="1">
        <v>1</v>
      </c>
      <c r="H3253" s="1">
        <v>26</v>
      </c>
      <c r="I3253" s="1">
        <v>150</v>
      </c>
      <c r="J3253" s="1">
        <v>40</v>
      </c>
      <c r="K3253" s="72" t="s">
        <v>6455</v>
      </c>
      <c r="L3253" s="81"/>
      <c r="M3253" s="78"/>
    </row>
    <row r="3254" spans="1:13">
      <c r="A3254" s="1">
        <v>100019525</v>
      </c>
      <c r="B3254" s="1" t="s">
        <v>6</v>
      </c>
      <c r="C3254" s="1" t="s">
        <v>242</v>
      </c>
      <c r="D3254" s="1" t="s">
        <v>5923</v>
      </c>
      <c r="E3254" s="21" t="s">
        <v>346</v>
      </c>
      <c r="F3254" s="1">
        <v>1</v>
      </c>
      <c r="G3254" s="1">
        <v>1</v>
      </c>
      <c r="H3254" s="1">
        <v>114</v>
      </c>
      <c r="I3254" s="1">
        <v>280</v>
      </c>
      <c r="J3254" s="1">
        <v>70</v>
      </c>
      <c r="K3254" s="72" t="s">
        <v>6455</v>
      </c>
      <c r="L3254" s="81"/>
      <c r="M3254" s="78"/>
    </row>
    <row r="3255" spans="1:13">
      <c r="A3255" s="1">
        <v>100019529</v>
      </c>
      <c r="B3255" s="1" t="s">
        <v>2344</v>
      </c>
      <c r="C3255" s="1" t="s">
        <v>2885</v>
      </c>
      <c r="D3255" s="1" t="s">
        <v>176</v>
      </c>
      <c r="E3255" s="21" t="s">
        <v>5924</v>
      </c>
      <c r="F3255" s="1">
        <v>1</v>
      </c>
      <c r="G3255" s="1">
        <v>1</v>
      </c>
      <c r="H3255" s="1">
        <v>236</v>
      </c>
      <c r="I3255" s="1">
        <v>400</v>
      </c>
      <c r="J3255" s="1">
        <v>100</v>
      </c>
      <c r="K3255" s="72" t="s">
        <v>6455</v>
      </c>
      <c r="L3255" s="81"/>
      <c r="M3255" s="78"/>
    </row>
    <row r="3256" spans="1:13">
      <c r="A3256" s="1">
        <v>100019537</v>
      </c>
      <c r="B3256" s="1" t="s">
        <v>591</v>
      </c>
      <c r="C3256" s="1" t="s">
        <v>590</v>
      </c>
      <c r="D3256" s="1" t="s">
        <v>5926</v>
      </c>
      <c r="E3256" s="21" t="s">
        <v>5927</v>
      </c>
      <c r="F3256" s="1">
        <v>1</v>
      </c>
      <c r="G3256" s="1">
        <v>2</v>
      </c>
      <c r="H3256" s="1">
        <v>434</v>
      </c>
      <c r="I3256" s="1">
        <v>470</v>
      </c>
      <c r="J3256" s="1">
        <v>120</v>
      </c>
      <c r="K3256" s="72" t="s">
        <v>6455</v>
      </c>
      <c r="L3256" s="81"/>
      <c r="M3256" s="78"/>
    </row>
    <row r="3257" spans="1:13">
      <c r="A3257" s="1">
        <v>100019573</v>
      </c>
      <c r="B3257" s="1" t="s">
        <v>2344</v>
      </c>
      <c r="C3257" s="1" t="s">
        <v>2343</v>
      </c>
      <c r="D3257" s="1" t="s">
        <v>150</v>
      </c>
      <c r="E3257" s="21" t="s">
        <v>5931</v>
      </c>
      <c r="F3257" s="1">
        <v>1</v>
      </c>
      <c r="G3257" s="1">
        <v>1</v>
      </c>
      <c r="H3257" s="1">
        <v>44</v>
      </c>
      <c r="I3257" s="1">
        <v>150</v>
      </c>
      <c r="J3257" s="1">
        <v>40</v>
      </c>
      <c r="K3257" s="72" t="s">
        <v>6455</v>
      </c>
      <c r="L3257" s="81"/>
      <c r="M3257" s="78"/>
    </row>
    <row r="3258" spans="1:13">
      <c r="A3258" s="1">
        <v>100019581</v>
      </c>
      <c r="B3258" s="1" t="s">
        <v>6</v>
      </c>
      <c r="C3258" s="1" t="s">
        <v>520</v>
      </c>
      <c r="D3258" s="1" t="s">
        <v>176</v>
      </c>
      <c r="E3258" s="21" t="s">
        <v>5933</v>
      </c>
      <c r="F3258" s="1">
        <v>1</v>
      </c>
      <c r="G3258" s="1">
        <v>1</v>
      </c>
      <c r="H3258" s="1">
        <v>695</v>
      </c>
      <c r="I3258" s="1">
        <v>570</v>
      </c>
      <c r="J3258" s="1">
        <v>140</v>
      </c>
      <c r="K3258" s="72" t="s">
        <v>6455</v>
      </c>
      <c r="L3258" s="81"/>
      <c r="M3258" s="78"/>
    </row>
    <row r="3259" spans="1:13">
      <c r="A3259" s="1">
        <v>100019593</v>
      </c>
      <c r="B3259" s="1" t="s">
        <v>6</v>
      </c>
      <c r="C3259" s="1" t="s">
        <v>178</v>
      </c>
      <c r="D3259" s="1" t="s">
        <v>12</v>
      </c>
      <c r="E3259" s="21" t="s">
        <v>239</v>
      </c>
      <c r="F3259" s="1">
        <v>1</v>
      </c>
      <c r="G3259" s="1">
        <v>1</v>
      </c>
      <c r="H3259" s="1">
        <v>233</v>
      </c>
      <c r="I3259" s="1">
        <v>400</v>
      </c>
      <c r="J3259" s="1">
        <v>100</v>
      </c>
      <c r="K3259" s="72" t="s">
        <v>6455</v>
      </c>
      <c r="L3259" s="81"/>
      <c r="M3259" s="78"/>
    </row>
    <row r="3260" spans="1:13">
      <c r="A3260" s="1">
        <v>100019595</v>
      </c>
      <c r="B3260" s="1" t="s">
        <v>1158</v>
      </c>
      <c r="C3260" s="1" t="s">
        <v>1470</v>
      </c>
      <c r="D3260" s="1" t="s">
        <v>176</v>
      </c>
      <c r="E3260" s="21" t="s">
        <v>5934</v>
      </c>
      <c r="F3260" s="1">
        <v>1</v>
      </c>
      <c r="G3260" s="1">
        <v>1</v>
      </c>
      <c r="H3260" s="1">
        <v>36</v>
      </c>
      <c r="I3260" s="1">
        <v>150</v>
      </c>
      <c r="J3260" s="1">
        <v>40</v>
      </c>
      <c r="K3260" s="72" t="s">
        <v>6455</v>
      </c>
      <c r="L3260" s="81"/>
      <c r="M3260" s="78"/>
    </row>
    <row r="3261" spans="1:13">
      <c r="A3261" s="1">
        <v>100019613</v>
      </c>
      <c r="B3261" s="1" t="s">
        <v>2314</v>
      </c>
      <c r="C3261" s="1" t="s">
        <v>2313</v>
      </c>
      <c r="D3261" s="1" t="s">
        <v>4676</v>
      </c>
      <c r="E3261" s="21" t="s">
        <v>5937</v>
      </c>
      <c r="F3261" s="1">
        <v>1</v>
      </c>
      <c r="G3261" s="1">
        <v>1</v>
      </c>
      <c r="H3261" s="1">
        <v>109</v>
      </c>
      <c r="I3261" s="1">
        <v>280</v>
      </c>
      <c r="J3261" s="1">
        <v>70</v>
      </c>
      <c r="K3261" s="72" t="s">
        <v>6455</v>
      </c>
      <c r="L3261" s="81"/>
      <c r="M3261" s="78"/>
    </row>
    <row r="3262" spans="1:13">
      <c r="A3262" s="1">
        <v>100019622</v>
      </c>
      <c r="B3262" s="1" t="s">
        <v>591</v>
      </c>
      <c r="C3262" s="1" t="s">
        <v>590</v>
      </c>
      <c r="D3262" s="1" t="s">
        <v>12</v>
      </c>
      <c r="E3262" s="21" t="s">
        <v>691</v>
      </c>
      <c r="F3262" s="1">
        <v>1</v>
      </c>
      <c r="G3262" s="1">
        <v>1</v>
      </c>
      <c r="H3262" s="1">
        <v>110</v>
      </c>
      <c r="I3262" s="1">
        <v>280</v>
      </c>
      <c r="J3262" s="1">
        <v>70</v>
      </c>
      <c r="K3262" s="72" t="s">
        <v>6455</v>
      </c>
      <c r="L3262" s="81"/>
      <c r="M3262" s="78"/>
    </row>
    <row r="3263" spans="1:13">
      <c r="A3263" s="1">
        <v>100019636</v>
      </c>
      <c r="B3263" s="1" t="s">
        <v>6</v>
      </c>
      <c r="C3263" s="1" t="s">
        <v>5</v>
      </c>
      <c r="D3263" s="1" t="s">
        <v>150</v>
      </c>
      <c r="E3263" s="21" t="s">
        <v>5939</v>
      </c>
      <c r="F3263" s="1">
        <v>1</v>
      </c>
      <c r="G3263" s="1">
        <v>1</v>
      </c>
      <c r="H3263" s="1">
        <v>47</v>
      </c>
      <c r="I3263" s="1">
        <v>150</v>
      </c>
      <c r="J3263" s="1">
        <v>40</v>
      </c>
      <c r="K3263" s="72" t="s">
        <v>6455</v>
      </c>
      <c r="L3263" s="81"/>
      <c r="M3263" s="78"/>
    </row>
    <row r="3264" spans="1:13">
      <c r="A3264" s="1">
        <v>100019638</v>
      </c>
      <c r="B3264" s="1" t="s">
        <v>6</v>
      </c>
      <c r="C3264" s="1" t="s">
        <v>469</v>
      </c>
      <c r="D3264" s="1" t="s">
        <v>150</v>
      </c>
      <c r="E3264" s="21" t="s">
        <v>489</v>
      </c>
      <c r="F3264" s="1">
        <v>1</v>
      </c>
      <c r="G3264" s="1">
        <v>1</v>
      </c>
      <c r="H3264" s="1">
        <v>31</v>
      </c>
      <c r="I3264" s="1">
        <v>150</v>
      </c>
      <c r="J3264" s="1">
        <v>40</v>
      </c>
      <c r="K3264" s="72" t="s">
        <v>6455</v>
      </c>
      <c r="L3264" s="81"/>
      <c r="M3264" s="78"/>
    </row>
    <row r="3265" spans="1:13">
      <c r="A3265" s="1">
        <v>100019640</v>
      </c>
      <c r="B3265" s="1" t="s">
        <v>6</v>
      </c>
      <c r="C3265" s="1" t="s">
        <v>254</v>
      </c>
      <c r="D3265" s="1" t="s">
        <v>5499</v>
      </c>
      <c r="E3265" s="21" t="s">
        <v>290</v>
      </c>
      <c r="F3265" s="1">
        <v>2</v>
      </c>
      <c r="G3265" s="1">
        <v>2</v>
      </c>
      <c r="H3265" s="1">
        <v>116</v>
      </c>
      <c r="I3265" s="1">
        <v>280</v>
      </c>
      <c r="J3265" s="1">
        <v>70</v>
      </c>
      <c r="K3265" s="72" t="s">
        <v>6455</v>
      </c>
      <c r="L3265" s="81"/>
      <c r="M3265" s="78"/>
    </row>
    <row r="3266" spans="1:13">
      <c r="A3266" s="1">
        <v>100019640</v>
      </c>
      <c r="B3266" s="1" t="s">
        <v>6</v>
      </c>
      <c r="C3266" s="1" t="s">
        <v>254</v>
      </c>
      <c r="D3266" s="1" t="s">
        <v>5499</v>
      </c>
      <c r="E3266" s="21" t="s">
        <v>5943</v>
      </c>
      <c r="F3266" s="1">
        <v>2</v>
      </c>
      <c r="G3266" s="1">
        <v>3</v>
      </c>
      <c r="H3266" s="1">
        <v>181</v>
      </c>
      <c r="I3266" s="1">
        <v>280</v>
      </c>
      <c r="J3266" s="1">
        <v>70</v>
      </c>
      <c r="K3266" s="72" t="s">
        <v>6455</v>
      </c>
      <c r="L3266" s="81"/>
      <c r="M3266" s="78"/>
    </row>
    <row r="3267" spans="1:13">
      <c r="A3267" s="1">
        <v>100019648</v>
      </c>
      <c r="B3267" s="1" t="s">
        <v>1126</v>
      </c>
      <c r="C3267" s="1" t="s">
        <v>1623</v>
      </c>
      <c r="D3267" s="1" t="s">
        <v>150</v>
      </c>
      <c r="E3267" s="21" t="s">
        <v>6084</v>
      </c>
      <c r="F3267" s="1">
        <v>1</v>
      </c>
      <c r="G3267" s="1">
        <v>1</v>
      </c>
      <c r="H3267" s="1">
        <v>108</v>
      </c>
      <c r="I3267" s="1">
        <v>280</v>
      </c>
      <c r="J3267" s="1">
        <v>70</v>
      </c>
      <c r="K3267" s="72" t="s">
        <v>6455</v>
      </c>
      <c r="L3267" s="81"/>
      <c r="M3267" s="78"/>
    </row>
    <row r="3268" spans="1:13">
      <c r="A3268" s="1">
        <v>100019659</v>
      </c>
      <c r="B3268" s="1" t="s">
        <v>1126</v>
      </c>
      <c r="C3268" s="1" t="s">
        <v>1662</v>
      </c>
      <c r="D3268" s="1" t="s">
        <v>5945</v>
      </c>
      <c r="E3268" s="21" t="s">
        <v>2162</v>
      </c>
      <c r="F3268" s="1">
        <v>1</v>
      </c>
      <c r="G3268" s="1">
        <v>1</v>
      </c>
      <c r="H3268" s="1">
        <v>169</v>
      </c>
      <c r="I3268" s="1">
        <v>280</v>
      </c>
      <c r="J3268" s="1">
        <v>70</v>
      </c>
      <c r="K3268" s="72" t="s">
        <v>6455</v>
      </c>
      <c r="L3268" s="81"/>
      <c r="M3268" s="78"/>
    </row>
    <row r="3269" spans="1:13">
      <c r="A3269" s="1">
        <v>100019672</v>
      </c>
      <c r="B3269" s="1" t="s">
        <v>1138</v>
      </c>
      <c r="C3269" s="1" t="s">
        <v>3155</v>
      </c>
      <c r="D3269" s="1" t="s">
        <v>5475</v>
      </c>
      <c r="E3269" s="21" t="s">
        <v>5948</v>
      </c>
      <c r="F3269" s="1">
        <v>1</v>
      </c>
      <c r="G3269" s="1">
        <v>2</v>
      </c>
      <c r="H3269" s="1">
        <v>270</v>
      </c>
      <c r="I3269" s="1">
        <v>400</v>
      </c>
      <c r="J3269" s="1">
        <v>100</v>
      </c>
      <c r="K3269" s="72" t="s">
        <v>6455</v>
      </c>
      <c r="L3269" s="81"/>
      <c r="M3269" s="78"/>
    </row>
    <row r="3270" spans="1:13">
      <c r="A3270" s="1">
        <v>100019681</v>
      </c>
      <c r="B3270" s="1" t="s">
        <v>1138</v>
      </c>
      <c r="C3270" s="1" t="s">
        <v>3205</v>
      </c>
      <c r="D3270" s="1" t="s">
        <v>176</v>
      </c>
      <c r="E3270" s="21" t="s">
        <v>5950</v>
      </c>
      <c r="F3270" s="1">
        <v>1</v>
      </c>
      <c r="G3270" s="1">
        <v>1</v>
      </c>
      <c r="H3270" s="1">
        <v>191</v>
      </c>
      <c r="I3270" s="1">
        <v>280</v>
      </c>
      <c r="J3270" s="1">
        <v>70</v>
      </c>
      <c r="K3270" s="72" t="s">
        <v>6455</v>
      </c>
      <c r="L3270" s="81"/>
      <c r="M3270" s="78"/>
    </row>
    <row r="3271" spans="1:13">
      <c r="A3271" s="1">
        <v>100019723</v>
      </c>
      <c r="B3271" s="1" t="s">
        <v>2344</v>
      </c>
      <c r="C3271" s="1" t="s">
        <v>2826</v>
      </c>
      <c r="D3271" s="1" t="s">
        <v>176</v>
      </c>
      <c r="E3271" s="21" t="s">
        <v>5954</v>
      </c>
      <c r="F3271" s="1">
        <v>1</v>
      </c>
      <c r="G3271" s="1">
        <v>1</v>
      </c>
      <c r="H3271" s="1">
        <v>20</v>
      </c>
      <c r="I3271" s="1">
        <v>100</v>
      </c>
      <c r="J3271" s="1">
        <v>25</v>
      </c>
      <c r="K3271" s="72" t="s">
        <v>6455</v>
      </c>
      <c r="L3271" s="81"/>
      <c r="M3271" s="78"/>
    </row>
    <row r="3272" spans="1:13">
      <c r="A3272" s="1">
        <v>100019730</v>
      </c>
      <c r="B3272" s="1" t="s">
        <v>6</v>
      </c>
      <c r="C3272" s="1" t="s">
        <v>5</v>
      </c>
      <c r="D3272" s="1" t="s">
        <v>5956</v>
      </c>
      <c r="E3272" s="21" t="s">
        <v>6051</v>
      </c>
      <c r="F3272" s="1">
        <v>2</v>
      </c>
      <c r="G3272" s="1">
        <v>1</v>
      </c>
      <c r="H3272" s="1">
        <v>71</v>
      </c>
      <c r="I3272" s="1">
        <v>230</v>
      </c>
      <c r="J3272" s="1">
        <v>60</v>
      </c>
      <c r="K3272" s="72" t="s">
        <v>6455</v>
      </c>
      <c r="L3272" s="81"/>
      <c r="M3272" s="78"/>
    </row>
    <row r="3273" spans="1:13">
      <c r="A3273" s="1">
        <v>100019730</v>
      </c>
      <c r="B3273" s="1" t="s">
        <v>6</v>
      </c>
      <c r="C3273" s="1" t="s">
        <v>5</v>
      </c>
      <c r="D3273" s="1" t="s">
        <v>5956</v>
      </c>
      <c r="E3273" s="21" t="s">
        <v>5957</v>
      </c>
      <c r="F3273" s="1">
        <v>2</v>
      </c>
      <c r="G3273" s="1">
        <v>1</v>
      </c>
      <c r="H3273" s="1">
        <v>140</v>
      </c>
      <c r="I3273" s="1">
        <v>280</v>
      </c>
      <c r="J3273" s="1">
        <v>70</v>
      </c>
      <c r="K3273" s="72" t="s">
        <v>6455</v>
      </c>
      <c r="L3273" s="81"/>
      <c r="M3273" s="78"/>
    </row>
    <row r="3274" spans="1:13">
      <c r="A3274" s="1">
        <v>100019735</v>
      </c>
      <c r="B3274" s="1" t="s">
        <v>6</v>
      </c>
      <c r="C3274" s="1" t="s">
        <v>469</v>
      </c>
      <c r="D3274" s="1" t="s">
        <v>150</v>
      </c>
      <c r="E3274" s="21" t="s">
        <v>5959</v>
      </c>
      <c r="F3274" s="1">
        <v>1</v>
      </c>
      <c r="G3274" s="1">
        <v>1</v>
      </c>
      <c r="H3274" s="1">
        <v>58</v>
      </c>
      <c r="I3274" s="1">
        <v>230</v>
      </c>
      <c r="J3274" s="1">
        <v>60</v>
      </c>
      <c r="K3274" s="72" t="s">
        <v>6455</v>
      </c>
      <c r="L3274" s="81"/>
      <c r="M3274" s="78"/>
    </row>
    <row r="3275" spans="1:13">
      <c r="A3275" s="1">
        <v>100019754</v>
      </c>
      <c r="B3275" s="1" t="s">
        <v>2314</v>
      </c>
      <c r="C3275" s="1" t="s">
        <v>2313</v>
      </c>
      <c r="D3275" s="1" t="s">
        <v>5966</v>
      </c>
      <c r="E3275" s="21" t="s">
        <v>5967</v>
      </c>
      <c r="F3275" s="1">
        <v>1</v>
      </c>
      <c r="G3275" s="1">
        <v>1</v>
      </c>
      <c r="H3275" s="1">
        <v>51</v>
      </c>
      <c r="I3275" s="1">
        <v>150</v>
      </c>
      <c r="J3275" s="1">
        <v>40</v>
      </c>
      <c r="K3275" s="72" t="s">
        <v>6455</v>
      </c>
      <c r="L3275" s="81"/>
      <c r="M3275" s="78"/>
    </row>
    <row r="3276" spans="1:13">
      <c r="A3276" s="1">
        <v>100019758</v>
      </c>
      <c r="B3276" s="1" t="s">
        <v>6</v>
      </c>
      <c r="C3276" s="1" t="s">
        <v>469</v>
      </c>
      <c r="D3276" s="1" t="s">
        <v>150</v>
      </c>
      <c r="E3276" s="21" t="s">
        <v>5969</v>
      </c>
      <c r="F3276" s="1">
        <v>1</v>
      </c>
      <c r="G3276" s="1">
        <v>1</v>
      </c>
      <c r="H3276" s="1">
        <v>38</v>
      </c>
      <c r="I3276" s="1">
        <v>150</v>
      </c>
      <c r="J3276" s="1">
        <v>40</v>
      </c>
      <c r="K3276" s="72" t="s">
        <v>6455</v>
      </c>
      <c r="L3276" s="81"/>
      <c r="M3276" s="78"/>
    </row>
    <row r="3277" spans="1:13">
      <c r="A3277" s="1">
        <v>100019789</v>
      </c>
      <c r="B3277" s="1" t="s">
        <v>1158</v>
      </c>
      <c r="C3277" s="1" t="s">
        <v>1251</v>
      </c>
      <c r="D3277" s="1" t="s">
        <v>12</v>
      </c>
      <c r="E3277" s="21" t="s">
        <v>5973</v>
      </c>
      <c r="F3277" s="1">
        <v>1</v>
      </c>
      <c r="G3277" s="1">
        <v>1</v>
      </c>
      <c r="H3277" s="1">
        <v>29</v>
      </c>
      <c r="I3277" s="1">
        <v>150</v>
      </c>
      <c r="J3277" s="1">
        <v>40</v>
      </c>
      <c r="K3277" s="72" t="s">
        <v>6455</v>
      </c>
      <c r="L3277" s="81"/>
      <c r="M3277" s="78"/>
    </row>
    <row r="3278" spans="1:13">
      <c r="A3278" s="1">
        <v>100019809</v>
      </c>
      <c r="B3278" s="1" t="s">
        <v>2344</v>
      </c>
      <c r="C3278" s="1" t="s">
        <v>2609</v>
      </c>
      <c r="D3278" s="1" t="s">
        <v>5485</v>
      </c>
      <c r="E3278" s="21" t="s">
        <v>5976</v>
      </c>
      <c r="F3278" s="1">
        <v>1</v>
      </c>
      <c r="G3278" s="1">
        <v>2</v>
      </c>
      <c r="H3278" s="1">
        <v>26</v>
      </c>
      <c r="I3278" s="1">
        <v>150</v>
      </c>
      <c r="J3278" s="1">
        <v>40</v>
      </c>
      <c r="K3278" s="72" t="s">
        <v>6455</v>
      </c>
      <c r="L3278" s="81"/>
      <c r="M3278" s="78"/>
    </row>
    <row r="3279" spans="1:13">
      <c r="A3279" s="1">
        <v>100019815</v>
      </c>
      <c r="B3279" s="1" t="s">
        <v>591</v>
      </c>
      <c r="C3279" s="1" t="s">
        <v>921</v>
      </c>
      <c r="D3279" s="1" t="s">
        <v>5475</v>
      </c>
      <c r="E3279" s="21" t="s">
        <v>950</v>
      </c>
      <c r="F3279" s="1">
        <v>1</v>
      </c>
      <c r="G3279" s="1">
        <v>2</v>
      </c>
      <c r="H3279" s="1">
        <v>422</v>
      </c>
      <c r="I3279" s="1">
        <v>470</v>
      </c>
      <c r="J3279" s="1">
        <v>120</v>
      </c>
      <c r="K3279" s="72" t="s">
        <v>6455</v>
      </c>
      <c r="L3279" s="81"/>
      <c r="M3279" s="78"/>
    </row>
    <row r="3280" spans="1:13">
      <c r="A3280" s="1">
        <v>100019856</v>
      </c>
      <c r="B3280" s="1" t="s">
        <v>6</v>
      </c>
      <c r="C3280" s="1" t="s">
        <v>178</v>
      </c>
      <c r="D3280" s="1" t="s">
        <v>5980</v>
      </c>
      <c r="E3280" s="21" t="s">
        <v>5981</v>
      </c>
      <c r="F3280" s="1">
        <v>1</v>
      </c>
      <c r="G3280" s="1">
        <v>3</v>
      </c>
      <c r="H3280" s="1">
        <v>162</v>
      </c>
      <c r="I3280" s="1">
        <v>280</v>
      </c>
      <c r="J3280" s="1">
        <v>70</v>
      </c>
      <c r="K3280" s="72" t="s">
        <v>6455</v>
      </c>
      <c r="L3280" s="81"/>
      <c r="M3280" s="78"/>
    </row>
    <row r="3281" spans="1:13">
      <c r="A3281" s="1">
        <v>100019885</v>
      </c>
      <c r="B3281" s="1" t="s">
        <v>1158</v>
      </c>
      <c r="C3281" s="1" t="s">
        <v>1251</v>
      </c>
      <c r="D3281" s="1" t="s">
        <v>5475</v>
      </c>
      <c r="E3281" s="21" t="s">
        <v>5987</v>
      </c>
      <c r="F3281" s="1">
        <v>1</v>
      </c>
      <c r="G3281" s="1">
        <v>2</v>
      </c>
      <c r="H3281" s="1">
        <v>591</v>
      </c>
      <c r="I3281" s="1">
        <v>570</v>
      </c>
      <c r="J3281" s="1">
        <v>140</v>
      </c>
      <c r="K3281" s="72" t="s">
        <v>6455</v>
      </c>
      <c r="L3281" s="81"/>
      <c r="M3281" s="78"/>
    </row>
    <row r="3282" spans="1:13">
      <c r="A3282" s="1">
        <v>100019910</v>
      </c>
      <c r="B3282" s="1" t="s">
        <v>6</v>
      </c>
      <c r="C3282" s="1" t="s">
        <v>5</v>
      </c>
      <c r="D3282" s="1" t="s">
        <v>5992</v>
      </c>
      <c r="E3282" s="21" t="s">
        <v>52</v>
      </c>
      <c r="F3282" s="1">
        <v>1</v>
      </c>
      <c r="G3282" s="1">
        <v>1</v>
      </c>
      <c r="H3282" s="1">
        <v>18</v>
      </c>
      <c r="I3282" s="1">
        <v>100</v>
      </c>
      <c r="J3282" s="1">
        <v>25</v>
      </c>
      <c r="K3282" s="72" t="s">
        <v>6455</v>
      </c>
      <c r="L3282" s="81"/>
      <c r="M3282" s="78"/>
    </row>
    <row r="3283" spans="1:13">
      <c r="A3283" s="1">
        <v>100019947</v>
      </c>
      <c r="B3283" s="1" t="s">
        <v>6</v>
      </c>
      <c r="C3283" s="1" t="s">
        <v>5</v>
      </c>
      <c r="D3283" s="1" t="s">
        <v>150</v>
      </c>
      <c r="E3283" s="21" t="s">
        <v>5994</v>
      </c>
      <c r="F3283" s="1">
        <v>1</v>
      </c>
      <c r="G3283" s="1">
        <v>1</v>
      </c>
      <c r="H3283" s="1">
        <v>10</v>
      </c>
      <c r="I3283" s="1">
        <v>100</v>
      </c>
      <c r="J3283" s="1">
        <v>25</v>
      </c>
      <c r="K3283" s="72" t="s">
        <v>6455</v>
      </c>
      <c r="L3283" s="81"/>
      <c r="M3283" s="78"/>
    </row>
    <row r="3284" spans="1:13">
      <c r="A3284" s="1">
        <v>100019954</v>
      </c>
      <c r="B3284" s="1" t="s">
        <v>1126</v>
      </c>
      <c r="C3284" s="1" t="s">
        <v>1125</v>
      </c>
      <c r="D3284" s="1" t="s">
        <v>5485</v>
      </c>
      <c r="E3284" s="21" t="s">
        <v>5996</v>
      </c>
      <c r="F3284" s="1">
        <v>1</v>
      </c>
      <c r="G3284" s="1">
        <v>3</v>
      </c>
      <c r="H3284" s="1">
        <v>443</v>
      </c>
      <c r="I3284" s="1">
        <v>470</v>
      </c>
      <c r="J3284" s="1">
        <v>120</v>
      </c>
      <c r="K3284" s="72" t="s">
        <v>6455</v>
      </c>
      <c r="L3284" s="81"/>
      <c r="M3284" s="78"/>
    </row>
    <row r="3285" spans="1:13">
      <c r="A3285" s="1">
        <v>100019961</v>
      </c>
      <c r="B3285" s="1" t="s">
        <v>2344</v>
      </c>
      <c r="C3285" s="1" t="s">
        <v>2371</v>
      </c>
      <c r="D3285" s="1" t="s">
        <v>176</v>
      </c>
      <c r="E3285" s="21" t="s">
        <v>6001</v>
      </c>
      <c r="F3285" s="1">
        <v>2</v>
      </c>
      <c r="G3285" s="1">
        <v>1</v>
      </c>
      <c r="H3285" s="1">
        <v>289</v>
      </c>
      <c r="I3285" s="1">
        <v>400</v>
      </c>
      <c r="J3285" s="1">
        <v>100</v>
      </c>
      <c r="K3285" s="72" t="s">
        <v>6455</v>
      </c>
      <c r="L3285" s="81"/>
      <c r="M3285" s="78"/>
    </row>
    <row r="3286" spans="1:13">
      <c r="A3286" s="1">
        <v>100019961</v>
      </c>
      <c r="B3286" s="1" t="s">
        <v>2344</v>
      </c>
      <c r="C3286" s="1" t="s">
        <v>2371</v>
      </c>
      <c r="D3286" s="1" t="s">
        <v>176</v>
      </c>
      <c r="E3286" s="21" t="s">
        <v>6003</v>
      </c>
      <c r="F3286" s="1">
        <v>2</v>
      </c>
      <c r="G3286" s="1">
        <v>1</v>
      </c>
      <c r="H3286" s="1">
        <v>10</v>
      </c>
      <c r="I3286" s="1">
        <v>100</v>
      </c>
      <c r="J3286" s="1">
        <v>25</v>
      </c>
      <c r="K3286" s="72" t="s">
        <v>6455</v>
      </c>
      <c r="L3286" s="81"/>
      <c r="M3286" s="78"/>
    </row>
    <row r="3287" spans="1:13">
      <c r="A3287" s="1">
        <v>100019964</v>
      </c>
      <c r="B3287" s="1" t="s">
        <v>2344</v>
      </c>
      <c r="C3287" s="1" t="s">
        <v>2885</v>
      </c>
      <c r="D3287" s="1" t="s">
        <v>97</v>
      </c>
      <c r="E3287" s="21" t="s">
        <v>6004</v>
      </c>
      <c r="F3287" s="1">
        <v>1</v>
      </c>
      <c r="G3287" s="1">
        <v>1</v>
      </c>
      <c r="H3287" s="1">
        <v>323</v>
      </c>
      <c r="I3287" s="1">
        <v>470</v>
      </c>
      <c r="J3287" s="1">
        <v>120</v>
      </c>
      <c r="K3287" s="72" t="s">
        <v>6455</v>
      </c>
      <c r="L3287" s="81"/>
      <c r="M3287" s="78"/>
    </row>
    <row r="3288" spans="1:13">
      <c r="A3288" s="1">
        <v>100019965</v>
      </c>
      <c r="B3288" s="1" t="s">
        <v>2314</v>
      </c>
      <c r="C3288" s="1" t="s">
        <v>4047</v>
      </c>
      <c r="D3288" s="1" t="s">
        <v>6005</v>
      </c>
      <c r="E3288" s="21" t="s">
        <v>6039</v>
      </c>
      <c r="F3288" s="1">
        <v>4</v>
      </c>
      <c r="G3288" s="1">
        <v>1</v>
      </c>
      <c r="H3288" s="1">
        <v>10</v>
      </c>
      <c r="I3288" s="1">
        <v>100</v>
      </c>
      <c r="J3288" s="1">
        <v>25</v>
      </c>
      <c r="K3288" s="72" t="s">
        <v>6455</v>
      </c>
      <c r="L3288" s="81"/>
      <c r="M3288" s="78"/>
    </row>
    <row r="3289" spans="1:13">
      <c r="A3289" s="1">
        <v>100019965</v>
      </c>
      <c r="B3289" s="1" t="s">
        <v>2314</v>
      </c>
      <c r="C3289" s="1" t="s">
        <v>4047</v>
      </c>
      <c r="D3289" s="1" t="s">
        <v>6005</v>
      </c>
      <c r="E3289" s="21" t="s">
        <v>6041</v>
      </c>
      <c r="F3289" s="1">
        <v>4</v>
      </c>
      <c r="G3289" s="1">
        <v>1</v>
      </c>
      <c r="H3289" s="1">
        <v>10</v>
      </c>
      <c r="I3289" s="1">
        <v>100</v>
      </c>
      <c r="J3289" s="1">
        <v>25</v>
      </c>
      <c r="K3289" s="72" t="s">
        <v>6455</v>
      </c>
      <c r="L3289" s="81"/>
      <c r="M3289" s="78"/>
    </row>
    <row r="3290" spans="1:13">
      <c r="A3290" s="1">
        <v>100019965</v>
      </c>
      <c r="B3290" s="1" t="s">
        <v>2314</v>
      </c>
      <c r="C3290" s="1" t="s">
        <v>4047</v>
      </c>
      <c r="D3290" s="1" t="s">
        <v>6005</v>
      </c>
      <c r="E3290" s="21" t="s">
        <v>6006</v>
      </c>
      <c r="F3290" s="1">
        <v>4</v>
      </c>
      <c r="G3290" s="1">
        <v>1</v>
      </c>
      <c r="H3290" s="1">
        <v>44</v>
      </c>
      <c r="I3290" s="1">
        <v>150</v>
      </c>
      <c r="J3290" s="1">
        <v>40</v>
      </c>
      <c r="K3290" s="72" t="s">
        <v>6455</v>
      </c>
      <c r="L3290" s="81"/>
      <c r="M3290" s="78"/>
    </row>
    <row r="3291" spans="1:13">
      <c r="A3291" s="1">
        <v>100019965</v>
      </c>
      <c r="B3291" s="1" t="s">
        <v>2314</v>
      </c>
      <c r="C3291" s="1" t="s">
        <v>4047</v>
      </c>
      <c r="D3291" s="1" t="s">
        <v>6005</v>
      </c>
      <c r="E3291" s="21" t="s">
        <v>6042</v>
      </c>
      <c r="F3291" s="1">
        <v>4</v>
      </c>
      <c r="G3291" s="1">
        <v>1</v>
      </c>
      <c r="H3291" s="1">
        <v>10</v>
      </c>
      <c r="I3291" s="1">
        <v>100</v>
      </c>
      <c r="J3291" s="1">
        <v>25</v>
      </c>
      <c r="K3291" s="72" t="s">
        <v>6455</v>
      </c>
      <c r="L3291" s="81"/>
      <c r="M3291" s="78"/>
    </row>
    <row r="3292" spans="1:13">
      <c r="A3292" s="1">
        <v>100019968</v>
      </c>
      <c r="B3292" s="1" t="s">
        <v>1158</v>
      </c>
      <c r="C3292" s="1" t="s">
        <v>1500</v>
      </c>
      <c r="D3292" s="1" t="s">
        <v>150</v>
      </c>
      <c r="E3292" s="21" t="s">
        <v>6008</v>
      </c>
      <c r="F3292" s="1">
        <v>1</v>
      </c>
      <c r="G3292" s="1">
        <v>1</v>
      </c>
      <c r="H3292" s="1">
        <v>189</v>
      </c>
      <c r="I3292" s="1">
        <v>280</v>
      </c>
      <c r="J3292" s="1">
        <v>70</v>
      </c>
      <c r="K3292" s="72" t="s">
        <v>6455</v>
      </c>
      <c r="L3292" s="81"/>
      <c r="M3292" s="78"/>
    </row>
    <row r="3293" spans="1:13">
      <c r="A3293" s="1">
        <v>100019970</v>
      </c>
      <c r="B3293" s="1" t="s">
        <v>587</v>
      </c>
      <c r="C3293" s="1" t="s">
        <v>586</v>
      </c>
      <c r="D3293" s="1" t="s">
        <v>5475</v>
      </c>
      <c r="E3293" s="21" t="s">
        <v>6009</v>
      </c>
      <c r="F3293" s="1">
        <v>1</v>
      </c>
      <c r="G3293" s="1">
        <v>3</v>
      </c>
      <c r="H3293" s="1">
        <v>89</v>
      </c>
      <c r="I3293" s="1">
        <v>230</v>
      </c>
      <c r="J3293" s="1">
        <v>60</v>
      </c>
      <c r="K3293" s="72" t="s">
        <v>6455</v>
      </c>
      <c r="L3293" s="81"/>
      <c r="M3293" s="78"/>
    </row>
    <row r="3294" spans="1:13">
      <c r="A3294" s="1">
        <v>100019972</v>
      </c>
      <c r="B3294" s="1" t="s">
        <v>1138</v>
      </c>
      <c r="C3294" s="1" t="s">
        <v>3128</v>
      </c>
      <c r="D3294" s="1" t="s">
        <v>6010</v>
      </c>
      <c r="E3294" s="21" t="s">
        <v>6011</v>
      </c>
      <c r="F3294" s="1">
        <v>1</v>
      </c>
      <c r="G3294" s="1">
        <v>3</v>
      </c>
      <c r="H3294" s="1">
        <v>722</v>
      </c>
      <c r="I3294" s="1">
        <v>740</v>
      </c>
      <c r="J3294" s="1">
        <v>190</v>
      </c>
      <c r="K3294" s="72" t="s">
        <v>6455</v>
      </c>
      <c r="L3294" s="81"/>
      <c r="M3294" s="78"/>
    </row>
    <row r="3295" spans="1:13">
      <c r="A3295" s="1">
        <v>100019977</v>
      </c>
      <c r="B3295" s="1" t="s">
        <v>1158</v>
      </c>
      <c r="C3295" s="1" t="s">
        <v>1470</v>
      </c>
      <c r="D3295" s="1" t="s">
        <v>5475</v>
      </c>
      <c r="E3295" s="21" t="s">
        <v>6014</v>
      </c>
      <c r="F3295" s="1">
        <v>1</v>
      </c>
      <c r="G3295" s="1">
        <v>2</v>
      </c>
      <c r="H3295" s="1">
        <v>40</v>
      </c>
      <c r="I3295" s="1">
        <v>150</v>
      </c>
      <c r="J3295" s="1">
        <v>40</v>
      </c>
      <c r="K3295" s="72" t="s">
        <v>6455</v>
      </c>
      <c r="L3295" s="81"/>
      <c r="M3295" s="78"/>
    </row>
    <row r="3296" spans="1:13">
      <c r="A3296" s="1">
        <v>100019985</v>
      </c>
      <c r="B3296" s="1" t="s">
        <v>587</v>
      </c>
      <c r="C3296" s="1" t="s">
        <v>5093</v>
      </c>
      <c r="D3296" s="1" t="s">
        <v>5475</v>
      </c>
      <c r="E3296" s="21" t="s">
        <v>6016</v>
      </c>
      <c r="F3296" s="1">
        <v>1</v>
      </c>
      <c r="G3296" s="1">
        <v>2</v>
      </c>
      <c r="H3296" s="1">
        <v>218</v>
      </c>
      <c r="I3296" s="1">
        <v>400</v>
      </c>
      <c r="J3296" s="1">
        <v>100</v>
      </c>
      <c r="K3296" s="72" t="s">
        <v>6455</v>
      </c>
      <c r="L3296" s="81"/>
      <c r="M3296" s="78"/>
    </row>
    <row r="3297" spans="1:13">
      <c r="A3297" s="1">
        <v>100019994</v>
      </c>
      <c r="B3297" s="1" t="s">
        <v>587</v>
      </c>
      <c r="C3297" s="1" t="s">
        <v>1612</v>
      </c>
      <c r="D3297" s="1" t="s">
        <v>1582</v>
      </c>
      <c r="E3297" s="21" t="s">
        <v>6021</v>
      </c>
      <c r="F3297" s="1">
        <v>1</v>
      </c>
      <c r="G3297" s="1">
        <v>1</v>
      </c>
      <c r="H3297" s="1">
        <v>10</v>
      </c>
      <c r="I3297" s="1">
        <v>100</v>
      </c>
      <c r="J3297" s="1">
        <v>25</v>
      </c>
      <c r="K3297" s="72" t="s">
        <v>6455</v>
      </c>
      <c r="L3297" s="81"/>
      <c r="M3297" s="78"/>
    </row>
    <row r="3298" spans="1:13">
      <c r="A3298" s="1">
        <v>100020027</v>
      </c>
      <c r="B3298" s="1" t="s">
        <v>6</v>
      </c>
      <c r="C3298" s="1" t="s">
        <v>254</v>
      </c>
      <c r="D3298" s="1" t="s">
        <v>5475</v>
      </c>
      <c r="E3298" s="21" t="s">
        <v>6026</v>
      </c>
      <c r="F3298" s="1">
        <v>1</v>
      </c>
      <c r="G3298" s="1">
        <v>2</v>
      </c>
      <c r="H3298" s="1">
        <v>20</v>
      </c>
      <c r="I3298" s="1">
        <v>100</v>
      </c>
      <c r="J3298" s="1">
        <v>25</v>
      </c>
      <c r="K3298" s="72" t="s">
        <v>6455</v>
      </c>
      <c r="L3298" s="81"/>
      <c r="M3298" s="78"/>
    </row>
    <row r="3299" spans="1:13">
      <c r="A3299" s="1">
        <v>100020037</v>
      </c>
      <c r="B3299" s="1" t="s">
        <v>1138</v>
      </c>
      <c r="C3299" s="1" t="s">
        <v>3032</v>
      </c>
      <c r="D3299" s="1" t="s">
        <v>6029</v>
      </c>
      <c r="E3299" s="21" t="s">
        <v>6030</v>
      </c>
      <c r="F3299" s="1">
        <v>1</v>
      </c>
      <c r="G3299" s="1">
        <v>1</v>
      </c>
      <c r="H3299" s="1">
        <v>14</v>
      </c>
      <c r="I3299" s="1">
        <v>100</v>
      </c>
      <c r="J3299" s="1">
        <v>25</v>
      </c>
      <c r="K3299" s="72" t="s">
        <v>6455</v>
      </c>
      <c r="L3299" s="81"/>
      <c r="M3299" s="78"/>
    </row>
    <row r="3300" spans="1:13">
      <c r="A3300" s="1">
        <v>100020043</v>
      </c>
      <c r="B3300" s="1" t="s">
        <v>591</v>
      </c>
      <c r="C3300" s="1" t="s">
        <v>828</v>
      </c>
      <c r="D3300" s="1" t="s">
        <v>5475</v>
      </c>
      <c r="E3300" s="21" t="s">
        <v>6031</v>
      </c>
      <c r="F3300" s="1">
        <v>1</v>
      </c>
      <c r="G3300" s="1">
        <v>3</v>
      </c>
      <c r="H3300" s="1">
        <v>316</v>
      </c>
      <c r="I3300" s="1">
        <v>470</v>
      </c>
      <c r="J3300" s="1">
        <v>120</v>
      </c>
      <c r="K3300" s="72" t="s">
        <v>6455</v>
      </c>
      <c r="L3300" s="81"/>
      <c r="M3300" s="78"/>
    </row>
    <row r="3301" spans="1:13">
      <c r="A3301" s="1">
        <v>100020055</v>
      </c>
      <c r="B3301" s="1" t="s">
        <v>2344</v>
      </c>
      <c r="C3301" s="1" t="s">
        <v>2885</v>
      </c>
      <c r="D3301" s="1" t="s">
        <v>5475</v>
      </c>
      <c r="E3301" s="21" t="s">
        <v>6033</v>
      </c>
      <c r="F3301" s="1">
        <v>1</v>
      </c>
      <c r="G3301" s="1">
        <v>3</v>
      </c>
      <c r="H3301" s="1">
        <v>119</v>
      </c>
      <c r="I3301" s="1">
        <v>280</v>
      </c>
      <c r="J3301" s="1">
        <v>70</v>
      </c>
      <c r="K3301" s="72" t="s">
        <v>6455</v>
      </c>
      <c r="L3301" s="81"/>
      <c r="M3301" s="78"/>
    </row>
    <row r="3302" spans="1:13">
      <c r="A3302" s="1">
        <v>100020056</v>
      </c>
      <c r="B3302" s="1" t="s">
        <v>1126</v>
      </c>
      <c r="C3302" s="1" t="s">
        <v>1623</v>
      </c>
      <c r="D3302" s="1" t="s">
        <v>5475</v>
      </c>
      <c r="E3302" s="21" t="s">
        <v>2021</v>
      </c>
      <c r="F3302" s="1">
        <v>1</v>
      </c>
      <c r="G3302" s="1">
        <v>2</v>
      </c>
      <c r="H3302" s="1">
        <v>114</v>
      </c>
      <c r="I3302" s="1">
        <v>280</v>
      </c>
      <c r="J3302" s="1">
        <v>70</v>
      </c>
      <c r="K3302" s="72" t="s">
        <v>6455</v>
      </c>
      <c r="L3302" s="81"/>
      <c r="M3302" s="78"/>
    </row>
    <row r="3303" spans="1:13">
      <c r="A3303" s="1">
        <v>100020100</v>
      </c>
      <c r="B3303" s="1" t="s">
        <v>2314</v>
      </c>
      <c r="C3303" s="1" t="s">
        <v>4293</v>
      </c>
      <c r="D3303" s="1" t="s">
        <v>12</v>
      </c>
      <c r="E3303" s="21" t="s">
        <v>6044</v>
      </c>
      <c r="F3303" s="1">
        <v>1</v>
      </c>
      <c r="G3303" s="1">
        <v>1</v>
      </c>
      <c r="H3303" s="1">
        <v>405</v>
      </c>
      <c r="I3303" s="1">
        <v>470</v>
      </c>
      <c r="J3303" s="1">
        <v>120</v>
      </c>
      <c r="K3303" s="72" t="s">
        <v>6455</v>
      </c>
      <c r="L3303" s="81"/>
      <c r="M3303" s="78"/>
    </row>
    <row r="3304" spans="1:13">
      <c r="A3304" s="1">
        <v>100020111</v>
      </c>
      <c r="B3304" s="1" t="s">
        <v>2314</v>
      </c>
      <c r="C3304" s="1" t="s">
        <v>4389</v>
      </c>
      <c r="D3304" s="1" t="s">
        <v>6045</v>
      </c>
      <c r="E3304" s="21" t="s">
        <v>5742</v>
      </c>
      <c r="F3304" s="1">
        <v>1</v>
      </c>
      <c r="G3304" s="1">
        <v>1</v>
      </c>
      <c r="H3304" s="1">
        <v>10</v>
      </c>
      <c r="I3304" s="1">
        <v>100</v>
      </c>
      <c r="J3304" s="1">
        <v>25</v>
      </c>
      <c r="K3304" s="72" t="s">
        <v>6455</v>
      </c>
      <c r="L3304" s="81"/>
      <c r="M3304" s="78"/>
    </row>
    <row r="3305" spans="1:13">
      <c r="A3305" s="1">
        <v>100020112</v>
      </c>
      <c r="B3305" s="1" t="s">
        <v>1138</v>
      </c>
      <c r="C3305" s="1" t="s">
        <v>3231</v>
      </c>
      <c r="D3305" s="1" t="s">
        <v>5475</v>
      </c>
      <c r="E3305" s="21" t="s">
        <v>6046</v>
      </c>
      <c r="F3305" s="1">
        <v>1</v>
      </c>
      <c r="G3305" s="1">
        <v>2</v>
      </c>
      <c r="H3305" s="1">
        <v>145</v>
      </c>
      <c r="I3305" s="1">
        <v>280</v>
      </c>
      <c r="J3305" s="1">
        <v>70</v>
      </c>
      <c r="K3305" s="72" t="s">
        <v>6455</v>
      </c>
      <c r="L3305" s="81"/>
      <c r="M3305" s="78"/>
    </row>
    <row r="3306" spans="1:13">
      <c r="A3306" s="1">
        <v>100020145</v>
      </c>
      <c r="B3306" s="1" t="s">
        <v>2314</v>
      </c>
      <c r="C3306" s="1" t="s">
        <v>2313</v>
      </c>
      <c r="D3306" s="1" t="s">
        <v>12</v>
      </c>
      <c r="E3306" s="21" t="s">
        <v>6048</v>
      </c>
      <c r="F3306" s="1">
        <v>1</v>
      </c>
      <c r="G3306" s="1">
        <v>1</v>
      </c>
      <c r="H3306" s="1">
        <v>16</v>
      </c>
      <c r="I3306" s="1">
        <v>100</v>
      </c>
      <c r="J3306" s="1">
        <v>25</v>
      </c>
      <c r="K3306" s="72" t="s">
        <v>6455</v>
      </c>
      <c r="L3306" s="81"/>
      <c r="M3306" s="78"/>
    </row>
  </sheetData>
  <autoFilter ref="A4:M3306" xr:uid="{6F5B8A7E-CD73-4536-9C35-EA6B02182C75}"/>
  <mergeCells count="1">
    <mergeCell ref="L3:M3"/>
  </mergeCells>
  <dataValidations count="1">
    <dataValidation type="decimal" operator="greaterThan" allowBlank="1" showInputMessage="1" showErrorMessage="1" sqref="L5:L3306" xr:uid="{9A61BDA1-CBC5-45AC-BC26-667E32A98887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7B45B1CC9C7459AAB379FECB46204" ma:contentTypeVersion="14" ma:contentTypeDescription="Umožňuje vytvoriť nový dokument." ma:contentTypeScope="" ma:versionID="28241e5b3fa5a64d5f05bbb30d7d3a15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c012c84cf561911eae70158b1bc66b0a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F4428-4402-4D6F-B912-9CC818098376}">
  <ds:schemaRefs>
    <ds:schemaRef ds:uri="60b22210-4ebc-4db6-a6df-923924978420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9A8657-7381-4AA2-927C-79025DF674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773AD2-C744-400A-ABFF-352A847F1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obsah</vt:lpstr>
      <vt:lpstr>a.1_skoly_vsetky</vt:lpstr>
      <vt:lpstr>a.1_skoly_vsetky_ALL</vt:lpstr>
      <vt:lpstr>a.2_skoly_kmenove</vt:lpstr>
      <vt:lpstr>a.2_skoly_kmenove_ALL</vt:lpstr>
      <vt:lpstr>b.1_lan-wlan</vt:lpstr>
      <vt:lpstr>b.1_lan-wlan_ALL</vt:lpstr>
      <vt:lpstr>b.2_wan_pripojenia</vt:lpstr>
      <vt:lpstr>b.2_wan_pripojenia_ALL</vt:lpstr>
      <vt:lpstr>c.1_kontext_a_wan_zhrnutie</vt:lpstr>
      <vt:lpstr>c.2_zakladny_model</vt:lpstr>
      <vt:lpstr>c.3_sluzby_prevadzka</vt:lpstr>
      <vt:lpstr>d.1_edunet</vt:lpstr>
      <vt:lpstr>d.1_edunet_ALL</vt:lpstr>
      <vt:lpstr>e.1_nacenenie</vt:lpstr>
      <vt:lpstr>ciselniky</vt:lpstr>
      <vt:lpstr>kraj</vt:lpstr>
      <vt:lpstr>a.1_skoly_vsetky!Názvy_tlače</vt:lpstr>
      <vt:lpstr>a.1_skoly_vsetky_ALL!Názvy_tlače</vt:lpstr>
      <vt:lpstr>a.2_skoly_kmenove!Názvy_tlače</vt:lpstr>
      <vt:lpstr>a.2_skoly_kmenove_ALL!Názvy_tlače</vt:lpstr>
      <vt:lpstr>'b.1_lan-wlan'!Názvy_tlače</vt:lpstr>
      <vt:lpstr>'b.1_lan-wlan_ALL'!Názvy_tlače</vt:lpstr>
      <vt:lpstr>b.2_wan_pripojenia!Názvy_tlače</vt:lpstr>
      <vt:lpstr>b.2_wan_pripojenia_ALL!Názvy_tlače</vt:lpstr>
      <vt:lpstr>c.1_kontext_a_wan_zhrnutie!Názvy_tlače</vt:lpstr>
      <vt:lpstr>c.2_zakladny_model!Názvy_tlače</vt:lpstr>
      <vt:lpstr>c.3_sluzby_prevadzka!Názvy_tlače</vt:lpstr>
      <vt:lpstr>ciselniky!Názvy_tlače</vt:lpstr>
      <vt:lpstr>d.1_edunet!Názvy_tlače</vt:lpstr>
      <vt:lpstr>e.1_nacenenie!Názvy_tlače</vt:lpstr>
      <vt:lpstr>obsah!Názvy_tlače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Pokojný Vladimír</cp:lastModifiedBy>
  <cp:lastPrinted>2024-12-11T13:53:17Z</cp:lastPrinted>
  <dcterms:created xsi:type="dcterms:W3CDTF">2015-06-05T18:17:20Z</dcterms:created>
  <dcterms:modified xsi:type="dcterms:W3CDTF">2024-12-30T10:52:24Z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</Properties>
</file>